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4.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16"/>
  <workbookPr date1904="1" codeName="ThisWorkbook"/>
  <mc:AlternateContent xmlns:mc="http://schemas.openxmlformats.org/markup-compatibility/2006">
    <mc:Choice Requires="x15">
      <x15ac:absPath xmlns:x15ac="http://schemas.microsoft.com/office/spreadsheetml/2010/11/ac" url="https://apragovau0.sharepoint.com/sites/im-team-cdo/Shared Documents/External Data Reporting/Publications/PHI/APCS - Annual Coverage Survey/December 2023/Published/"/>
    </mc:Choice>
  </mc:AlternateContent>
  <xr:revisionPtr revIDLastSave="0" documentId="8_{CDE4F680-5B66-4551-B632-2D5F14B42653}" xr6:coauthVersionLast="47" xr6:coauthVersionMax="47" xr10:uidLastSave="{00000000-0000-0000-0000-000000000000}"/>
  <bookViews>
    <workbookView xWindow="-28920" yWindow="-300" windowWidth="29040" windowHeight="15840" tabRatio="899" xr2:uid="{00000000-000D-0000-FFFF-FFFF00000000}"/>
  </bookViews>
  <sheets>
    <sheet name="Cover" sheetId="79" r:id="rId1"/>
    <sheet name="Notes" sheetId="80" r:id="rId2"/>
    <sheet name="Contents" sheetId="57" r:id="rId3"/>
    <sheet name="Key Stats" sheetId="74" r:id="rId4"/>
    <sheet name="Australia" sheetId="9" r:id="rId5"/>
    <sheet name="NSW" sheetId="2" r:id="rId6"/>
    <sheet name="VIC" sheetId="3" r:id="rId7"/>
    <sheet name="QLD" sheetId="4" r:id="rId8"/>
    <sheet name="SA" sheetId="5" r:id="rId9"/>
    <sheet name="WA" sheetId="6" r:id="rId10"/>
    <sheet name="TAS" sheetId="7" r:id="rId11"/>
    <sheet name="ACT" sheetId="1" r:id="rId12"/>
    <sheet name="NT" sheetId="8" r:id="rId13"/>
    <sheet name="Charts  1" sheetId="48" r:id="rId14"/>
    <sheet name="Charts  2" sheetId="55" r:id="rId15"/>
    <sheet name="Charts 3" sheetId="50" r:id="rId16"/>
    <sheet name="Charts 4" sheetId="78" r:id="rId17"/>
    <sheet name="Notes on statistsics" sheetId="61" r:id="rId18"/>
    <sheet name="DefnsAbbrvtns" sheetId="73" r:id="rId19"/>
    <sheet name="RelatedPublications" sheetId="72" r:id="rId20"/>
    <sheet name="Population" sheetId="71" state="hidden" r:id="rId21"/>
    <sheet name="AgeCohort_HT" sheetId="68" state="hidden" r:id="rId22"/>
  </sheets>
  <definedNames>
    <definedName name="_AMO_UniqueIdentifier" hidden="1">"'8042e518-94ee-4e98-a23e-672bcb6426c3'"</definedName>
    <definedName name="a" localSheetId="1" hidden="1">{"'Table 7'!$B$4:$H$28"}</definedName>
    <definedName name="a" hidden="1">{"'Table 7'!$B$4:$H$28"}</definedName>
    <definedName name="A_C_HT">AgeCohort_HT!$A$2:$L$21042</definedName>
    <definedName name="AA" localSheetId="1" hidden="1">{"'Table 7'!$B$4:$H$28"}</definedName>
    <definedName name="AA" hidden="1">{"'Table 7'!$B$4:$H$28"}</definedName>
    <definedName name="ACT_by_age_chart">'Charts  1'!$I$35</definedName>
    <definedName name="AnnNumcchangxagechart">'Charts 3'!$K$34</definedName>
    <definedName name="AnnPercchangxagechart">'Charts 3'!$K$1</definedName>
    <definedName name="Annual_per_cent_change_in_number_of_people_with_hospital_treatment_insurance_by_age_cohort">'Charts 4'!$B$3</definedName>
    <definedName name="AssetsFIP2v2014" localSheetId="18">#REF!</definedName>
    <definedName name="AssetsFIP2v2014">#REF!</definedName>
    <definedName name="AssetsP2v2014" localSheetId="18">#REF!</definedName>
    <definedName name="AssetsP2v2014">#REF!</definedName>
    <definedName name="Australia">Australia!$AO$1</definedName>
    <definedName name="Australia_by_age_chart">'Charts  1'!$I$1</definedName>
    <definedName name="Australian_Capital_Territory">ACT!$AO$1</definedName>
    <definedName name="AverageAgeAll" localSheetId="1" hidden="1">{"'Table 7'!$B$4:$H$28"}</definedName>
    <definedName name="AverageAgeAll" hidden="1">{"'Table 7'!$B$4:$H$28"}</definedName>
    <definedName name="AverageAgeAllNew" localSheetId="1" hidden="1">{"'Table 7'!$B$4:$H$28"}</definedName>
    <definedName name="AverageAgeAllNew" hidden="1">{"'Table 7'!$B$4:$H$28"}</definedName>
    <definedName name="ChartPercentAustralia">'Charts  2'!$I$43</definedName>
    <definedName name="ChartPersonsAustralia">'Charts  2'!$I$1</definedName>
    <definedName name="ChartTotalpersonsPercent">'Charts  2'!$J$86</definedName>
    <definedName name="Contents">Contents!$B$1</definedName>
    <definedName name="Explanatory_notes">'Notes on statistsics'!$B$1</definedName>
    <definedName name="FIELD_3_TO_47" localSheetId="14">#REF!</definedName>
    <definedName name="FIELD_3_TO_47" localSheetId="16">#REF!</definedName>
    <definedName name="FIELD_3_TO_47">#REF!</definedName>
    <definedName name="Glossary">'Notes on statistsics'!$A$1</definedName>
    <definedName name="Highlights" localSheetId="16">'Charts 4'!$B$1</definedName>
    <definedName name="HTML_CodePage" hidden="1">1252</definedName>
    <definedName name="HTML_Control" localSheetId="1" hidden="1">{"'Table 7'!$B$4:$H$28"}</definedName>
    <definedName name="HTML_Control" hidden="1">{"'Table 7'!$B$4:$H$28"}</definedName>
    <definedName name="HTML_ControlNew" localSheetId="1" hidden="1">{"'Table 7'!$B$4:$H$28"}</definedName>
    <definedName name="HTML_ControlNew"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Insured_persons_by_age_and_by_gender_cohort">'Charts 4'!$B$21</definedName>
    <definedName name="Insured_Persons_by_Age_Category___All_Private_Health_Insurers___As_at_31_December">'Charts 3'!$A$69:$K$69</definedName>
    <definedName name="Insured_Persons_by_Age_Cohort___Australia___December_2022">'Charts 4'!$B$21</definedName>
    <definedName name="Introduction">#REF!</definedName>
    <definedName name="Key_Statistics">#REF!</definedName>
    <definedName name="New_South_Wales">NSW!$AO$1</definedName>
    <definedName name="Northern_Territory">NT!$AO$1</definedName>
    <definedName name="NSW_by_age_chart">'Charts  1'!$I$69</definedName>
    <definedName name="NT_by_age_chart">'Charts  1'!$I$273</definedName>
    <definedName name="phiac_sql_ReturnsDB_vw_AgeCohort_HT" localSheetId="21">AgeCohort_HT!$A$1:$L$21042</definedName>
    <definedName name="phiac_sql_ReturnsDB_vw_Population_State" localSheetId="20">Population!$A$1:$D$1090</definedName>
    <definedName name="POP">Population!$A$2:$D$1090</definedName>
    <definedName name="_xlnm.Print_Area" localSheetId="11">ACT!$A$1:$BC$53</definedName>
    <definedName name="_xlnm.Print_Area" localSheetId="4">Australia!$A$1:$BC$53</definedName>
    <definedName name="_xlnm.Print_Area" localSheetId="13">'Charts  1'!$A$1:$K$305</definedName>
    <definedName name="_xlnm.Print_Area" localSheetId="14">'Charts  2'!$A$1:$K$129</definedName>
    <definedName name="_xlnm.Print_Area" localSheetId="15">'Charts 3'!$A$1:$K$103</definedName>
    <definedName name="_xlnm.Print_Area" localSheetId="16">'Charts 4'!$B$1:$L$58</definedName>
    <definedName name="_xlnm.Print_Area" localSheetId="2">Contents!$B$1:$P$70</definedName>
    <definedName name="_xlnm.Print_Area" localSheetId="18">DefnsAbbrvtns!$A$1:$K$33</definedName>
    <definedName name="_xlnm.Print_Area" localSheetId="3">'Key Stats'!$A$1:$U$50</definedName>
    <definedName name="_xlnm.Print_Area" localSheetId="1">Notes!$A$1:$A$26</definedName>
    <definedName name="_xlnm.Print_Area" localSheetId="17">'Notes on statistsics'!$A$1:$O$53</definedName>
    <definedName name="_xlnm.Print_Area" localSheetId="5">NSW!$A$1:$BC$53</definedName>
    <definedName name="_xlnm.Print_Area" localSheetId="12">NT!$A$1:$BC$53</definedName>
    <definedName name="_xlnm.Print_Area" localSheetId="7">QLD!$A$1:$BC$53</definedName>
    <definedName name="_xlnm.Print_Area" localSheetId="19">RelatedPublications!$A$1:$M$45</definedName>
    <definedName name="_xlnm.Print_Area" localSheetId="8">SA!$A$1:$BC$53</definedName>
    <definedName name="_xlnm.Print_Area" localSheetId="10">TAS!$A$1:$BC$53</definedName>
    <definedName name="_xlnm.Print_Area" localSheetId="6">VIC!$A$1:$BC$53</definedName>
    <definedName name="_xlnm.Print_Area" localSheetId="9">WA!$A$1:$BC$53</definedName>
    <definedName name="Proportion_of_population_with_hospital_treatment_insurance_by_state">'Charts 4'!$B$40</definedName>
    <definedName name="Qld_by_age_chart">'Charts  1'!$I$137</definedName>
    <definedName name="QryFemalesByAgeCohortByFundByAust" localSheetId="14">#REF!</definedName>
    <definedName name="QryFemalesByAgeCohortByFundByAust" localSheetId="16">#REF!</definedName>
    <definedName name="QryFemalesByAgeCohortByFundByAust">#REF!</definedName>
    <definedName name="QryMalesByAgeCohortByFundByAust" localSheetId="14">#REF!</definedName>
    <definedName name="QryMalesByAgeCohortByFundByAust" localSheetId="16">#REF!</definedName>
    <definedName name="QryMalesByAgeCohortByFundByAust">#REF!</definedName>
    <definedName name="QryMalesByAgeCohortByFundByState" localSheetId="14">#REF!</definedName>
    <definedName name="QryMalesByAgeCohortByFundByState" localSheetId="16">#REF!</definedName>
    <definedName name="QryMalesByAgeCohortByFundByState">#REF!</definedName>
    <definedName name="QryTotalFemalesByAgeCohortByFundByState" localSheetId="14">#REF!</definedName>
    <definedName name="QryTotalFemalesByAgeCohortByFundByState" localSheetId="16">#REF!</definedName>
    <definedName name="QryTotalFemalesByAgeCohortByFundByState">#REF!</definedName>
    <definedName name="QryTotalMalesByAgeCohortByFundByState" localSheetId="14">#REF!</definedName>
    <definedName name="QryTotalMalesByAgeCohortByFundByState" localSheetId="16">#REF!</definedName>
    <definedName name="QryTotalMalesByAgeCohortByFundByState">#REF!</definedName>
    <definedName name="Quarters">#REF!</definedName>
    <definedName name="Queensland">QLD!$AO$1</definedName>
    <definedName name="Related_Publications">#REF!</definedName>
    <definedName name="Selected_features" localSheetId="16">#REF!</definedName>
    <definedName name="Selected_features">#REF!</definedName>
    <definedName name="South_Australia">SA!$AO$1</definedName>
    <definedName name="SSA_by_age_chart">'Charts  1'!$I$171</definedName>
    <definedName name="Tas_by_age_chart">'Charts  1'!$I$239</definedName>
    <definedName name="Tasmania">TAS!$AO$1</definedName>
    <definedName name="Total_Privately_Insured_Persons__by_age___by_gender_and_state">'Charts 4'!$B$1</definedName>
    <definedName name="Total_Privately_Insured_Persons_Australia">'Charts  2'!$A$1</definedName>
    <definedName name="Vic_by_age_chart">'Charts  1'!$I$103</definedName>
    <definedName name="Victoria">VIC!$AO$1</definedName>
    <definedName name="WA_by_age_chart">'Charts  1'!$I$205</definedName>
    <definedName name="Western_Australia">WA!$AO$1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R33" i="7" l="1"/>
  <c r="BQ33" i="7"/>
  <c r="BP33" i="7"/>
  <c r="BP53" i="7"/>
  <c r="BQ53" i="7"/>
  <c r="BR53" i="7"/>
  <c r="BS53" i="7"/>
  <c r="BT53" i="7"/>
  <c r="BU53" i="7"/>
  <c r="BS33" i="7"/>
  <c r="BT33" i="7"/>
  <c r="BU33" i="7"/>
  <c r="BS38" i="3"/>
  <c r="BP53" i="3"/>
  <c r="BQ53" i="3"/>
  <c r="BR53" i="3"/>
  <c r="BS53" i="3"/>
  <c r="BT33" i="3"/>
  <c r="BT53" i="3"/>
  <c r="BU53" i="3"/>
  <c r="BU33" i="3"/>
  <c r="BU33" i="2"/>
  <c r="BT33" i="2"/>
  <c r="BS33" i="2"/>
  <c r="BS53" i="2"/>
  <c r="BT53" i="2"/>
  <c r="BU53" i="2"/>
  <c r="AK53" i="9"/>
  <c r="V143" i="55"/>
  <c r="V92" i="55"/>
  <c r="V120" i="55"/>
  <c r="N33" i="55" l="1"/>
  <c r="J50" i="74" l="1"/>
  <c r="Z50" i="74"/>
  <c r="AA50" i="74"/>
  <c r="AA49" i="74"/>
  <c r="AA48" i="74"/>
  <c r="AA47" i="74"/>
  <c r="AA46" i="74"/>
  <c r="AA45" i="74"/>
  <c r="AA44" i="74"/>
  <c r="AA43" i="74"/>
  <c r="AA42" i="74"/>
  <c r="AA38" i="74"/>
  <c r="AA37" i="74"/>
  <c r="AA36" i="74"/>
  <c r="AA35" i="74"/>
  <c r="AA34" i="74"/>
  <c r="AA33" i="74"/>
  <c r="AA32" i="74"/>
  <c r="AA31" i="74"/>
  <c r="AA30" i="74"/>
  <c r="V119" i="55"/>
  <c r="V142" i="55"/>
  <c r="O142" i="55"/>
  <c r="P142" i="55"/>
  <c r="Q142" i="55"/>
  <c r="R142" i="55"/>
  <c r="S142" i="55"/>
  <c r="T142" i="55"/>
  <c r="U142" i="55"/>
  <c r="N142" i="55"/>
  <c r="O143" i="55"/>
  <c r="P143" i="55"/>
  <c r="Q143" i="55"/>
  <c r="R143" i="55"/>
  <c r="S143" i="55"/>
  <c r="T143" i="55"/>
  <c r="U143" i="55"/>
  <c r="N143" i="55"/>
  <c r="V115" i="55"/>
  <c r="U115" i="55"/>
  <c r="T115" i="55"/>
  <c r="S115" i="55"/>
  <c r="R115" i="55"/>
  <c r="Q115" i="55"/>
  <c r="P115" i="55"/>
  <c r="O115" i="55"/>
  <c r="V114" i="55"/>
  <c r="U114" i="55"/>
  <c r="T114" i="55"/>
  <c r="S114" i="55"/>
  <c r="R114" i="55"/>
  <c r="Q114" i="55"/>
  <c r="P114" i="55"/>
  <c r="O114" i="55"/>
  <c r="V113" i="55"/>
  <c r="U113" i="55"/>
  <c r="T113" i="55"/>
  <c r="S113" i="55"/>
  <c r="R113" i="55"/>
  <c r="Q113" i="55"/>
  <c r="P113" i="55"/>
  <c r="O113" i="55"/>
  <c r="V112" i="55"/>
  <c r="U112" i="55"/>
  <c r="T112" i="55"/>
  <c r="S112" i="55"/>
  <c r="R112" i="55"/>
  <c r="Q112" i="55"/>
  <c r="P112" i="55"/>
  <c r="O112" i="55"/>
  <c r="V111" i="55"/>
  <c r="U111" i="55"/>
  <c r="T111" i="55"/>
  <c r="S111" i="55"/>
  <c r="R111" i="55"/>
  <c r="Q111" i="55"/>
  <c r="P111" i="55"/>
  <c r="O111" i="55"/>
  <c r="V110" i="55"/>
  <c r="U110" i="55"/>
  <c r="T110" i="55"/>
  <c r="S110" i="55"/>
  <c r="R110" i="55"/>
  <c r="Q110" i="55"/>
  <c r="P110" i="55"/>
  <c r="O110" i="55"/>
  <c r="V109" i="55"/>
  <c r="U109" i="55"/>
  <c r="T109" i="55"/>
  <c r="S109" i="55"/>
  <c r="R109" i="55"/>
  <c r="Q109" i="55"/>
  <c r="P109" i="55"/>
  <c r="O109" i="55"/>
  <c r="V108" i="55"/>
  <c r="U108" i="55"/>
  <c r="T108" i="55"/>
  <c r="S108" i="55"/>
  <c r="R108" i="55"/>
  <c r="Q108" i="55"/>
  <c r="P108" i="55"/>
  <c r="O108" i="55"/>
  <c r="V107" i="55"/>
  <c r="U107" i="55"/>
  <c r="T107" i="55"/>
  <c r="S107" i="55"/>
  <c r="R107" i="55"/>
  <c r="Q107" i="55"/>
  <c r="P107" i="55"/>
  <c r="O107" i="55"/>
  <c r="V106" i="55"/>
  <c r="U106" i="55"/>
  <c r="T106" i="55"/>
  <c r="S106" i="55"/>
  <c r="R106" i="55"/>
  <c r="Q106" i="55"/>
  <c r="P106" i="55"/>
  <c r="O106" i="55"/>
  <c r="V105" i="55"/>
  <c r="U105" i="55"/>
  <c r="T105" i="55"/>
  <c r="S105" i="55"/>
  <c r="R105" i="55"/>
  <c r="Q105" i="55"/>
  <c r="P105" i="55"/>
  <c r="O105" i="55"/>
  <c r="V104" i="55"/>
  <c r="U104" i="55"/>
  <c r="T104" i="55"/>
  <c r="S104" i="55"/>
  <c r="R104" i="55"/>
  <c r="Q104" i="55"/>
  <c r="P104" i="55"/>
  <c r="O104" i="55"/>
  <c r="V103" i="55"/>
  <c r="U103" i="55"/>
  <c r="T103" i="55"/>
  <c r="S103" i="55"/>
  <c r="R103" i="55"/>
  <c r="Q103" i="55"/>
  <c r="P103" i="55"/>
  <c r="O103" i="55"/>
  <c r="V102" i="55"/>
  <c r="U102" i="55"/>
  <c r="T102" i="55"/>
  <c r="S102" i="55"/>
  <c r="R102" i="55"/>
  <c r="Q102" i="55"/>
  <c r="P102" i="55"/>
  <c r="O102" i="55"/>
  <c r="S101" i="55"/>
  <c r="O101" i="55"/>
  <c r="S100" i="55"/>
  <c r="O100" i="55"/>
  <c r="S99" i="55"/>
  <c r="O99" i="55"/>
  <c r="V98" i="55"/>
  <c r="U98" i="55"/>
  <c r="T98" i="55"/>
  <c r="S98" i="55"/>
  <c r="R98" i="55"/>
  <c r="Q98" i="55"/>
  <c r="P98" i="55"/>
  <c r="O98" i="55"/>
  <c r="V97" i="55"/>
  <c r="U97" i="55"/>
  <c r="T97" i="55"/>
  <c r="S97" i="55"/>
  <c r="R97" i="55"/>
  <c r="Q97" i="55"/>
  <c r="P97" i="55"/>
  <c r="O97" i="55"/>
  <c r="V96" i="55"/>
  <c r="U96" i="55"/>
  <c r="T96" i="55"/>
  <c r="S96" i="55"/>
  <c r="R96" i="55"/>
  <c r="Q96" i="55"/>
  <c r="P96" i="55"/>
  <c r="O96" i="55"/>
  <c r="V95" i="55"/>
  <c r="U95" i="55"/>
  <c r="T95" i="55"/>
  <c r="S95" i="55"/>
  <c r="R95" i="55"/>
  <c r="Q95" i="55"/>
  <c r="P95" i="55"/>
  <c r="O95" i="55"/>
  <c r="V94" i="55"/>
  <c r="U94" i="55"/>
  <c r="T94" i="55"/>
  <c r="S94" i="55"/>
  <c r="R94" i="55"/>
  <c r="Q94" i="55"/>
  <c r="P94" i="55"/>
  <c r="O94" i="55"/>
  <c r="V93" i="55"/>
  <c r="U93" i="55"/>
  <c r="T93" i="55"/>
  <c r="S93" i="55"/>
  <c r="R93" i="55"/>
  <c r="Q93" i="55"/>
  <c r="P93" i="55"/>
  <c r="O93" i="55"/>
  <c r="U92" i="55"/>
  <c r="T92" i="55"/>
  <c r="S92" i="55"/>
  <c r="R92" i="55"/>
  <c r="Q92" i="55"/>
  <c r="P92" i="55"/>
  <c r="O92" i="55"/>
  <c r="V91" i="55"/>
  <c r="U91" i="55"/>
  <c r="T91" i="55"/>
  <c r="S91" i="55"/>
  <c r="R91" i="55"/>
  <c r="Q91" i="55"/>
  <c r="P91" i="55"/>
  <c r="O91" i="55"/>
  <c r="N91" i="55"/>
  <c r="N115" i="55"/>
  <c r="N114" i="55"/>
  <c r="AA14" i="74"/>
  <c r="AA13" i="74"/>
  <c r="AA12" i="74"/>
  <c r="AA11" i="74"/>
  <c r="AA10" i="74"/>
  <c r="AA9" i="74"/>
  <c r="AA8" i="74"/>
  <c r="AA7" i="74"/>
  <c r="AA6" i="74"/>
  <c r="Z14" i="74"/>
  <c r="Z13" i="74"/>
  <c r="Z12" i="74"/>
  <c r="Z11" i="74"/>
  <c r="Z10" i="74"/>
  <c r="Z9" i="74"/>
  <c r="Z8" i="74"/>
  <c r="Z7" i="74"/>
  <c r="Z6" i="74"/>
  <c r="V87" i="55"/>
  <c r="V58" i="55" s="1"/>
  <c r="AA26" i="74" s="1"/>
  <c r="U87" i="55"/>
  <c r="U58" i="55" s="1"/>
  <c r="AA25" i="74" s="1"/>
  <c r="T87" i="55"/>
  <c r="T58" i="55" s="1"/>
  <c r="AA24" i="74" s="1"/>
  <c r="S87" i="55"/>
  <c r="S58" i="55" s="1"/>
  <c r="AA23" i="74" s="1"/>
  <c r="R87" i="55"/>
  <c r="R58" i="55" s="1"/>
  <c r="AA22" i="74" s="1"/>
  <c r="Q87" i="55"/>
  <c r="Q58" i="55" s="1"/>
  <c r="AA21" i="74" s="1"/>
  <c r="P87" i="55"/>
  <c r="P58" i="55" s="1"/>
  <c r="AA20" i="74" s="1"/>
  <c r="O87" i="55"/>
  <c r="O58" i="55" s="1"/>
  <c r="AA19" i="74" s="1"/>
  <c r="N87" i="55"/>
  <c r="N58" i="55" s="1"/>
  <c r="AA18" i="74" s="1"/>
  <c r="V86" i="55"/>
  <c r="U86" i="55"/>
  <c r="T86" i="55"/>
  <c r="S86" i="55"/>
  <c r="R86" i="55"/>
  <c r="Q86" i="55"/>
  <c r="P86" i="55"/>
  <c r="O86" i="55"/>
  <c r="N86" i="55"/>
  <c r="V29" i="55"/>
  <c r="U29" i="55"/>
  <c r="T29" i="55"/>
  <c r="S29" i="55"/>
  <c r="R29" i="55"/>
  <c r="Q29" i="55"/>
  <c r="P29" i="55"/>
  <c r="O29" i="55"/>
  <c r="N29" i="55"/>
  <c r="V28" i="55"/>
  <c r="U28" i="55"/>
  <c r="T28" i="55"/>
  <c r="S28" i="55"/>
  <c r="R28" i="55"/>
  <c r="Q28" i="55"/>
  <c r="P28" i="55"/>
  <c r="O28" i="55"/>
  <c r="N28" i="55"/>
  <c r="N57" i="55" s="1"/>
  <c r="Z18" i="74" s="1"/>
  <c r="AC570" i="48"/>
  <c r="Q566" i="48"/>
  <c r="AC564" i="48"/>
  <c r="T563" i="48"/>
  <c r="T557" i="48"/>
  <c r="BS31" i="8"/>
  <c r="BT26" i="8"/>
  <c r="BS26" i="8"/>
  <c r="BT25" i="8"/>
  <c r="AE574" i="48" s="1"/>
  <c r="BS25" i="8"/>
  <c r="AD574" i="48" s="1"/>
  <c r="BT24" i="8"/>
  <c r="AE573" i="48" s="1"/>
  <c r="BS24" i="8"/>
  <c r="AD573" i="48" s="1"/>
  <c r="BT23" i="8"/>
  <c r="BS23" i="8"/>
  <c r="BT22" i="8"/>
  <c r="AE571" i="48" s="1"/>
  <c r="BS22" i="8"/>
  <c r="AD571" i="48" s="1"/>
  <c r="BT21" i="8"/>
  <c r="AE570" i="48" s="1"/>
  <c r="BS21" i="8"/>
  <c r="BT20" i="8"/>
  <c r="AE569" i="48" s="1"/>
  <c r="BS20" i="8"/>
  <c r="BT19" i="8"/>
  <c r="BS19" i="8"/>
  <c r="BT18" i="8"/>
  <c r="AE567" i="48" s="1"/>
  <c r="BS18" i="8"/>
  <c r="AD567" i="48" s="1"/>
  <c r="BT17" i="8"/>
  <c r="AE566" i="48" s="1"/>
  <c r="BS17" i="8"/>
  <c r="BT16" i="8"/>
  <c r="AE565" i="48" s="1"/>
  <c r="BS16" i="8"/>
  <c r="AD565" i="48" s="1"/>
  <c r="BT15" i="8"/>
  <c r="BS15" i="8"/>
  <c r="BT14" i="8"/>
  <c r="BS14" i="8"/>
  <c r="BT13" i="8"/>
  <c r="AE562" i="48" s="1"/>
  <c r="BS13" i="8"/>
  <c r="AD562" i="48" s="1"/>
  <c r="BT12" i="8"/>
  <c r="AE561" i="48" s="1"/>
  <c r="BS12" i="8"/>
  <c r="AD561" i="48" s="1"/>
  <c r="BT11" i="8"/>
  <c r="BS11" i="8"/>
  <c r="BT10" i="8"/>
  <c r="AE559" i="48" s="1"/>
  <c r="BS10" i="8"/>
  <c r="AD559" i="48" s="1"/>
  <c r="BT9" i="8"/>
  <c r="AE558" i="48" s="1"/>
  <c r="BS9" i="8"/>
  <c r="BT8" i="8"/>
  <c r="AE557" i="48" s="1"/>
  <c r="BS8" i="8"/>
  <c r="BT7" i="8"/>
  <c r="BS7" i="8"/>
  <c r="BS31" i="1"/>
  <c r="BT26" i="1"/>
  <c r="BS26" i="1"/>
  <c r="BT25" i="1"/>
  <c r="BS25" i="1"/>
  <c r="BT24" i="1"/>
  <c r="BS24" i="1"/>
  <c r="BT23" i="1"/>
  <c r="Q572" i="48" s="1"/>
  <c r="BS23" i="1"/>
  <c r="P572" i="48" s="1"/>
  <c r="BT22" i="1"/>
  <c r="BS22" i="1"/>
  <c r="BT21" i="1"/>
  <c r="Q570" i="48" s="1"/>
  <c r="BS21" i="1"/>
  <c r="BT20" i="1"/>
  <c r="BS20" i="1"/>
  <c r="BT19" i="1"/>
  <c r="BS19" i="1"/>
  <c r="BT18" i="1"/>
  <c r="BS18" i="1"/>
  <c r="BT17" i="1"/>
  <c r="BS17" i="1"/>
  <c r="P566" i="48" s="1"/>
  <c r="BT16" i="1"/>
  <c r="BS16" i="1"/>
  <c r="BT15" i="1"/>
  <c r="Q564" i="48" s="1"/>
  <c r="BS15" i="1"/>
  <c r="BT14" i="1"/>
  <c r="BS14" i="1"/>
  <c r="BT13" i="1"/>
  <c r="BS13" i="1"/>
  <c r="BT12" i="1"/>
  <c r="Q561" i="48" s="1"/>
  <c r="BS12" i="1"/>
  <c r="P561" i="48" s="1"/>
  <c r="BT11" i="1"/>
  <c r="Q560" i="48" s="1"/>
  <c r="BS11" i="1"/>
  <c r="P560" i="48" s="1"/>
  <c r="BT10" i="1"/>
  <c r="BS10" i="1"/>
  <c r="BT9" i="1"/>
  <c r="Q558" i="48" s="1"/>
  <c r="BS9" i="1"/>
  <c r="P558" i="48" s="1"/>
  <c r="BT8" i="1"/>
  <c r="BS8" i="1"/>
  <c r="BT7" i="1"/>
  <c r="BS7" i="1"/>
  <c r="BS31" i="7"/>
  <c r="BT26" i="7"/>
  <c r="AC575" i="48" s="1"/>
  <c r="BS26" i="7"/>
  <c r="BT25" i="7"/>
  <c r="AC574" i="48" s="1"/>
  <c r="BS25" i="7"/>
  <c r="AB574" i="48" s="1"/>
  <c r="BT24" i="7"/>
  <c r="AC573" i="48" s="1"/>
  <c r="BS24" i="7"/>
  <c r="AB573" i="48" s="1"/>
  <c r="BT23" i="7"/>
  <c r="AC572" i="48" s="1"/>
  <c r="BS23" i="7"/>
  <c r="BT22" i="7"/>
  <c r="AC571" i="48" s="1"/>
  <c r="BS22" i="7"/>
  <c r="BT21" i="7"/>
  <c r="BS21" i="7"/>
  <c r="BT20" i="7"/>
  <c r="BS20" i="7"/>
  <c r="BT19" i="7"/>
  <c r="AC568" i="48" s="1"/>
  <c r="BS19" i="7"/>
  <c r="BT18" i="7"/>
  <c r="AC567" i="48" s="1"/>
  <c r="BS18" i="7"/>
  <c r="BT17" i="7"/>
  <c r="AC566" i="48" s="1"/>
  <c r="BS17" i="7"/>
  <c r="BT16" i="7"/>
  <c r="AC565" i="48" s="1"/>
  <c r="BS16" i="7"/>
  <c r="BT15" i="7"/>
  <c r="BS15" i="7"/>
  <c r="BT14" i="7"/>
  <c r="AC563" i="48" s="1"/>
  <c r="BS14" i="7"/>
  <c r="BT13" i="7"/>
  <c r="AC562" i="48" s="1"/>
  <c r="BS13" i="7"/>
  <c r="AB562" i="48" s="1"/>
  <c r="BT12" i="7"/>
  <c r="AC561" i="48" s="1"/>
  <c r="BS12" i="7"/>
  <c r="AB561" i="48" s="1"/>
  <c r="BT11" i="7"/>
  <c r="AC560" i="48" s="1"/>
  <c r="BS11" i="7"/>
  <c r="BT10" i="7"/>
  <c r="AC559" i="48" s="1"/>
  <c r="BS10" i="7"/>
  <c r="BT9" i="7"/>
  <c r="AC558" i="48" s="1"/>
  <c r="BS9" i="7"/>
  <c r="BT8" i="7"/>
  <c r="AC557" i="48" s="1"/>
  <c r="BS8" i="7"/>
  <c r="BT7" i="7"/>
  <c r="AC556" i="48" s="1"/>
  <c r="BS7" i="7"/>
  <c r="BS31" i="6"/>
  <c r="BT26" i="6"/>
  <c r="BS26" i="6"/>
  <c r="BT25" i="6"/>
  <c r="BS25" i="6"/>
  <c r="BT24" i="6"/>
  <c r="AA573" i="48" s="1"/>
  <c r="BS24" i="6"/>
  <c r="BT23" i="6"/>
  <c r="AA572" i="48" s="1"/>
  <c r="BS23" i="6"/>
  <c r="BT22" i="6"/>
  <c r="BS22" i="6"/>
  <c r="BT21" i="6"/>
  <c r="BS21" i="6"/>
  <c r="Z570" i="48" s="1"/>
  <c r="BT20" i="6"/>
  <c r="BS20" i="6"/>
  <c r="Z569" i="48" s="1"/>
  <c r="BT19" i="6"/>
  <c r="BS19" i="6"/>
  <c r="BT18" i="6"/>
  <c r="BS18" i="6"/>
  <c r="BT17" i="6"/>
  <c r="AA566" i="48" s="1"/>
  <c r="BS17" i="6"/>
  <c r="Z566" i="48" s="1"/>
  <c r="BT16" i="6"/>
  <c r="BS16" i="6"/>
  <c r="BT15" i="6"/>
  <c r="BS15" i="6"/>
  <c r="BT14" i="6"/>
  <c r="BS14" i="6"/>
  <c r="BT13" i="6"/>
  <c r="BS13" i="6"/>
  <c r="Z562" i="48" s="1"/>
  <c r="BT12" i="6"/>
  <c r="BS12" i="6"/>
  <c r="BT11" i="6"/>
  <c r="AA560" i="48" s="1"/>
  <c r="BS11" i="6"/>
  <c r="BT10" i="6"/>
  <c r="BS10" i="6"/>
  <c r="BT9" i="6"/>
  <c r="BS9" i="6"/>
  <c r="Z558" i="48" s="1"/>
  <c r="BT8" i="6"/>
  <c r="BS8" i="6"/>
  <c r="BT7" i="6"/>
  <c r="BT33" i="6" s="1"/>
  <c r="BS7" i="6"/>
  <c r="BS31" i="5"/>
  <c r="BT26" i="5"/>
  <c r="BS26" i="5"/>
  <c r="BT25" i="5"/>
  <c r="BS25" i="5"/>
  <c r="BT24" i="5"/>
  <c r="Y573" i="48" s="1"/>
  <c r="BS24" i="5"/>
  <c r="BT23" i="5"/>
  <c r="BS23" i="5"/>
  <c r="BT22" i="5"/>
  <c r="BS22" i="5"/>
  <c r="X571" i="48" s="1"/>
  <c r="BT21" i="5"/>
  <c r="BS21" i="5"/>
  <c r="BT20" i="5"/>
  <c r="BS20" i="5"/>
  <c r="X569" i="48" s="1"/>
  <c r="BT19" i="5"/>
  <c r="BS19" i="5"/>
  <c r="BT18" i="5"/>
  <c r="BS18" i="5"/>
  <c r="BT17" i="5"/>
  <c r="BS17" i="5"/>
  <c r="X566" i="48" s="1"/>
  <c r="BT16" i="5"/>
  <c r="BS16" i="5"/>
  <c r="X565" i="48" s="1"/>
  <c r="BT15" i="5"/>
  <c r="BS15" i="5"/>
  <c r="BT14" i="5"/>
  <c r="BS14" i="5"/>
  <c r="BT13" i="5"/>
  <c r="BS13" i="5"/>
  <c r="X562" i="48" s="1"/>
  <c r="BT12" i="5"/>
  <c r="Y561" i="48" s="1"/>
  <c r="BS12" i="5"/>
  <c r="X561" i="48" s="1"/>
  <c r="BT11" i="5"/>
  <c r="BS11" i="5"/>
  <c r="BT10" i="5"/>
  <c r="BS10" i="5"/>
  <c r="X559" i="48" s="1"/>
  <c r="BT9" i="5"/>
  <c r="BS9" i="5"/>
  <c r="X558" i="48" s="1"/>
  <c r="BT8" i="5"/>
  <c r="BS8" i="5"/>
  <c r="BT7" i="5"/>
  <c r="BT33" i="5" s="1"/>
  <c r="BS7" i="5"/>
  <c r="BS31" i="4"/>
  <c r="BT26" i="4"/>
  <c r="BS26" i="4"/>
  <c r="BT25" i="4"/>
  <c r="W574" i="48" s="1"/>
  <c r="BS25" i="4"/>
  <c r="BT24" i="4"/>
  <c r="W573" i="48" s="1"/>
  <c r="BS24" i="4"/>
  <c r="BT23" i="4"/>
  <c r="BS23" i="4"/>
  <c r="BT22" i="4"/>
  <c r="W571" i="48" s="1"/>
  <c r="BS22" i="4"/>
  <c r="BT21" i="4"/>
  <c r="W570" i="48" s="1"/>
  <c r="BS21" i="4"/>
  <c r="BT20" i="4"/>
  <c r="BS20" i="4"/>
  <c r="BT19" i="4"/>
  <c r="W568" i="48" s="1"/>
  <c r="BS19" i="4"/>
  <c r="BT18" i="4"/>
  <c r="W567" i="48" s="1"/>
  <c r="BS18" i="4"/>
  <c r="BT17" i="4"/>
  <c r="W566" i="48" s="1"/>
  <c r="BS17" i="4"/>
  <c r="V566" i="48" s="1"/>
  <c r="BT16" i="4"/>
  <c r="BS16" i="4"/>
  <c r="V565" i="48" s="1"/>
  <c r="BT15" i="4"/>
  <c r="BS15" i="4"/>
  <c r="BT14" i="4"/>
  <c r="BS14" i="4"/>
  <c r="BT13" i="4"/>
  <c r="W562" i="48" s="1"/>
  <c r="BS13" i="4"/>
  <c r="V562" i="48" s="1"/>
  <c r="BT12" i="4"/>
  <c r="W561" i="48" s="1"/>
  <c r="BS12" i="4"/>
  <c r="V561" i="48" s="1"/>
  <c r="BT11" i="4"/>
  <c r="BS11" i="4"/>
  <c r="BT10" i="4"/>
  <c r="BS10" i="4"/>
  <c r="BT9" i="4"/>
  <c r="BS9" i="4"/>
  <c r="V558" i="48" s="1"/>
  <c r="BT8" i="4"/>
  <c r="W557" i="48" s="1"/>
  <c r="BS8" i="4"/>
  <c r="V557" i="48" s="1"/>
  <c r="BT7" i="4"/>
  <c r="W556" i="48" s="1"/>
  <c r="BS7" i="4"/>
  <c r="V556" i="48" s="1"/>
  <c r="BS31" i="3"/>
  <c r="BT26" i="3"/>
  <c r="U575" i="48" s="1"/>
  <c r="BS26" i="3"/>
  <c r="T575" i="48" s="1"/>
  <c r="BT25" i="3"/>
  <c r="U574" i="48" s="1"/>
  <c r="BS25" i="3"/>
  <c r="BT24" i="3"/>
  <c r="U573" i="48" s="1"/>
  <c r="BS24" i="3"/>
  <c r="BT23" i="3"/>
  <c r="U572" i="48" s="1"/>
  <c r="BS23" i="3"/>
  <c r="BT22" i="3"/>
  <c r="U571" i="48" s="1"/>
  <c r="BS22" i="3"/>
  <c r="BT21" i="3"/>
  <c r="U570" i="48" s="1"/>
  <c r="BS21" i="3"/>
  <c r="T570" i="48" s="1"/>
  <c r="BT20" i="3"/>
  <c r="U569" i="48" s="1"/>
  <c r="BS20" i="3"/>
  <c r="T569" i="48" s="1"/>
  <c r="BT19" i="3"/>
  <c r="U568" i="48" s="1"/>
  <c r="BS19" i="3"/>
  <c r="BT18" i="3"/>
  <c r="U567" i="48" s="1"/>
  <c r="BS18" i="3"/>
  <c r="BT17" i="3"/>
  <c r="U566" i="48" s="1"/>
  <c r="BS17" i="3"/>
  <c r="T566" i="48" s="1"/>
  <c r="BT16" i="3"/>
  <c r="U565" i="48" s="1"/>
  <c r="BS16" i="3"/>
  <c r="BT15" i="3"/>
  <c r="U564" i="48" s="1"/>
  <c r="BS15" i="3"/>
  <c r="BT14" i="3"/>
  <c r="U563" i="48" s="1"/>
  <c r="BS14" i="3"/>
  <c r="BT13" i="3"/>
  <c r="U562" i="48" s="1"/>
  <c r="BS13" i="3"/>
  <c r="BT12" i="3"/>
  <c r="U561" i="48" s="1"/>
  <c r="BS12" i="3"/>
  <c r="T561" i="48" s="1"/>
  <c r="BT11" i="3"/>
  <c r="U560" i="48" s="1"/>
  <c r="BS11" i="3"/>
  <c r="BT10" i="3"/>
  <c r="U559" i="48" s="1"/>
  <c r="BS10" i="3"/>
  <c r="BT9" i="3"/>
  <c r="U558" i="48" s="1"/>
  <c r="BS9" i="3"/>
  <c r="T558" i="48" s="1"/>
  <c r="BT8" i="3"/>
  <c r="U557" i="48" s="1"/>
  <c r="BS8" i="3"/>
  <c r="BT7" i="3"/>
  <c r="U556" i="48" s="1"/>
  <c r="BS7" i="3"/>
  <c r="BS31" i="2"/>
  <c r="BT26" i="2"/>
  <c r="BS26" i="2"/>
  <c r="R575" i="48" s="1"/>
  <c r="BT25" i="2"/>
  <c r="BS25" i="2"/>
  <c r="BT24" i="2"/>
  <c r="S573" i="48" s="1"/>
  <c r="BS24" i="2"/>
  <c r="R573" i="48" s="1"/>
  <c r="BT23" i="2"/>
  <c r="BS23" i="2"/>
  <c r="R572" i="48" s="1"/>
  <c r="BT22" i="2"/>
  <c r="BS22" i="2"/>
  <c r="BT21" i="2"/>
  <c r="S570" i="48" s="1"/>
  <c r="BS21" i="2"/>
  <c r="R570" i="48" s="1"/>
  <c r="BT20" i="2"/>
  <c r="BS20" i="2"/>
  <c r="R569" i="48" s="1"/>
  <c r="BT19" i="2"/>
  <c r="BS19" i="2"/>
  <c r="BT18" i="2"/>
  <c r="S567" i="48" s="1"/>
  <c r="BS18" i="2"/>
  <c r="R567" i="48" s="1"/>
  <c r="BT17" i="2"/>
  <c r="S566" i="48" s="1"/>
  <c r="BS17" i="2"/>
  <c r="R566" i="48" s="1"/>
  <c r="BT16" i="2"/>
  <c r="S565" i="48" s="1"/>
  <c r="BS16" i="2"/>
  <c r="BT15" i="2"/>
  <c r="BS15" i="2"/>
  <c r="BT14" i="2"/>
  <c r="BS14" i="2"/>
  <c r="R563" i="48" s="1"/>
  <c r="BT13" i="2"/>
  <c r="BS13" i="2"/>
  <c r="R562" i="48" s="1"/>
  <c r="BT12" i="2"/>
  <c r="S561" i="48" s="1"/>
  <c r="BS12" i="2"/>
  <c r="R561" i="48" s="1"/>
  <c r="BT11" i="2"/>
  <c r="BS11" i="2"/>
  <c r="R560" i="48" s="1"/>
  <c r="BT10" i="2"/>
  <c r="BS10" i="2"/>
  <c r="BT9" i="2"/>
  <c r="S558" i="48" s="1"/>
  <c r="BS9" i="2"/>
  <c r="R558" i="48" s="1"/>
  <c r="BT8" i="2"/>
  <c r="BS8" i="2"/>
  <c r="R557" i="48" s="1"/>
  <c r="BT7" i="2"/>
  <c r="BS7" i="2"/>
  <c r="R556" i="48" s="1"/>
  <c r="BS31" i="9"/>
  <c r="BP31" i="9"/>
  <c r="BM31" i="9"/>
  <c r="BP31" i="8"/>
  <c r="BM31" i="8"/>
  <c r="BQ26" i="8"/>
  <c r="AE552" i="48" s="1"/>
  <c r="BP26" i="8"/>
  <c r="AD552" i="48" s="1"/>
  <c r="BQ25" i="8"/>
  <c r="AE551" i="48" s="1"/>
  <c r="BP25" i="8"/>
  <c r="AD551" i="48" s="1"/>
  <c r="BQ24" i="8"/>
  <c r="BP24" i="8"/>
  <c r="BQ23" i="8"/>
  <c r="BP23" i="8"/>
  <c r="BQ22" i="8"/>
  <c r="BP22" i="8"/>
  <c r="BQ21" i="8"/>
  <c r="BP21" i="8"/>
  <c r="AD547" i="48" s="1"/>
  <c r="BQ20" i="8"/>
  <c r="BP20" i="8"/>
  <c r="BQ19" i="8"/>
  <c r="BP19" i="8"/>
  <c r="AD545" i="48" s="1"/>
  <c r="BQ18" i="8"/>
  <c r="BP18" i="8"/>
  <c r="AD544" i="48" s="1"/>
  <c r="BQ17" i="8"/>
  <c r="BP17" i="8"/>
  <c r="AD543" i="48" s="1"/>
  <c r="BQ16" i="8"/>
  <c r="BP16" i="8"/>
  <c r="BQ15" i="8"/>
  <c r="BP15" i="8"/>
  <c r="BQ14" i="8"/>
  <c r="BP14" i="8"/>
  <c r="AD540" i="48" s="1"/>
  <c r="BQ13" i="8"/>
  <c r="BP13" i="8"/>
  <c r="AD539" i="48" s="1"/>
  <c r="BQ12" i="8"/>
  <c r="BP12" i="8"/>
  <c r="BQ11" i="8"/>
  <c r="BP11" i="8"/>
  <c r="BQ10" i="8"/>
  <c r="BP10" i="8"/>
  <c r="BQ9" i="8"/>
  <c r="BP9" i="8"/>
  <c r="BQ8" i="8"/>
  <c r="BP8" i="8"/>
  <c r="BQ7" i="8"/>
  <c r="BP7" i="8"/>
  <c r="BN26" i="8"/>
  <c r="BM26" i="8"/>
  <c r="AD529" i="48" s="1"/>
  <c r="BN25" i="8"/>
  <c r="BM25" i="8"/>
  <c r="BN24" i="8"/>
  <c r="BM24" i="8"/>
  <c r="BN23" i="8"/>
  <c r="BM23" i="8"/>
  <c r="BN22" i="8"/>
  <c r="BM22" i="8"/>
  <c r="BN21" i="8"/>
  <c r="BM21" i="8"/>
  <c r="BN20" i="8"/>
  <c r="BM20" i="8"/>
  <c r="BN19" i="8"/>
  <c r="BM19" i="8"/>
  <c r="BN18" i="8"/>
  <c r="BM18" i="8"/>
  <c r="AD521" i="48" s="1"/>
  <c r="BN17" i="8"/>
  <c r="BM17" i="8"/>
  <c r="BN16" i="8"/>
  <c r="BM16" i="8"/>
  <c r="BN15" i="8"/>
  <c r="BM15" i="8"/>
  <c r="AD518" i="48" s="1"/>
  <c r="BN14" i="8"/>
  <c r="BM14" i="8"/>
  <c r="AD517" i="48" s="1"/>
  <c r="BN13" i="8"/>
  <c r="BM13" i="8"/>
  <c r="BN12" i="8"/>
  <c r="BM12" i="8"/>
  <c r="BN11" i="8"/>
  <c r="BM11" i="8"/>
  <c r="BN10" i="8"/>
  <c r="BM10" i="8"/>
  <c r="BN9" i="8"/>
  <c r="BM9" i="8"/>
  <c r="BN8" i="8"/>
  <c r="BM8" i="8"/>
  <c r="BN7" i="8"/>
  <c r="BM7" i="8"/>
  <c r="BP31" i="1"/>
  <c r="BM31" i="1"/>
  <c r="BQ26" i="1"/>
  <c r="Q552" i="48" s="1"/>
  <c r="BP26" i="1"/>
  <c r="P552" i="48" s="1"/>
  <c r="BQ25" i="1"/>
  <c r="BP25" i="1"/>
  <c r="P551" i="48" s="1"/>
  <c r="BQ24" i="1"/>
  <c r="Q550" i="48" s="1"/>
  <c r="BP24" i="1"/>
  <c r="BQ23" i="1"/>
  <c r="BP23" i="1"/>
  <c r="BQ22" i="1"/>
  <c r="Q548" i="48" s="1"/>
  <c r="BP22" i="1"/>
  <c r="P548" i="48" s="1"/>
  <c r="BQ21" i="1"/>
  <c r="BP21" i="1"/>
  <c r="BQ20" i="1"/>
  <c r="Q546" i="48" s="1"/>
  <c r="BP20" i="1"/>
  <c r="BQ19" i="1"/>
  <c r="BP19" i="1"/>
  <c r="P545" i="48" s="1"/>
  <c r="BQ18" i="1"/>
  <c r="BP18" i="1"/>
  <c r="P544" i="48" s="1"/>
  <c r="BQ17" i="1"/>
  <c r="BP17" i="1"/>
  <c r="P543" i="48" s="1"/>
  <c r="BQ16" i="1"/>
  <c r="Q542" i="48" s="1"/>
  <c r="BP16" i="1"/>
  <c r="BQ15" i="1"/>
  <c r="BP15" i="1"/>
  <c r="P541" i="48" s="1"/>
  <c r="BQ14" i="1"/>
  <c r="Q540" i="48" s="1"/>
  <c r="BP14" i="1"/>
  <c r="P540" i="48" s="1"/>
  <c r="BQ13" i="1"/>
  <c r="BP13" i="1"/>
  <c r="BQ12" i="1"/>
  <c r="Q538" i="48" s="1"/>
  <c r="BP12" i="1"/>
  <c r="BQ11" i="1"/>
  <c r="BP11" i="1"/>
  <c r="BQ10" i="1"/>
  <c r="Q536" i="48" s="1"/>
  <c r="BP10" i="1"/>
  <c r="BQ9" i="1"/>
  <c r="BP9" i="1"/>
  <c r="P535" i="48" s="1"/>
  <c r="BQ8" i="1"/>
  <c r="Q534" i="48" s="1"/>
  <c r="BP8" i="1"/>
  <c r="BQ7" i="1"/>
  <c r="BQ33" i="1" s="1"/>
  <c r="BP7" i="1"/>
  <c r="BN26" i="1"/>
  <c r="BM26" i="1"/>
  <c r="BN25" i="1"/>
  <c r="BM25" i="1"/>
  <c r="BN24" i="1"/>
  <c r="BM24" i="1"/>
  <c r="BN23" i="1"/>
  <c r="BM23" i="1"/>
  <c r="P526" i="48" s="1"/>
  <c r="BN22" i="1"/>
  <c r="Q525" i="48" s="1"/>
  <c r="BM22" i="1"/>
  <c r="BN21" i="1"/>
  <c r="BM21" i="1"/>
  <c r="P524" i="48" s="1"/>
  <c r="BN20" i="1"/>
  <c r="BM20" i="1"/>
  <c r="BN19" i="1"/>
  <c r="BM19" i="1"/>
  <c r="BN18" i="1"/>
  <c r="BM18" i="1"/>
  <c r="BN17" i="1"/>
  <c r="BM17" i="1"/>
  <c r="BN16" i="1"/>
  <c r="BM16" i="1"/>
  <c r="P519" i="48" s="1"/>
  <c r="BN15" i="1"/>
  <c r="Q518" i="48" s="1"/>
  <c r="BM15" i="1"/>
  <c r="P518" i="48" s="1"/>
  <c r="BN14" i="1"/>
  <c r="BM14" i="1"/>
  <c r="BN13" i="1"/>
  <c r="BM13" i="1"/>
  <c r="BN12" i="1"/>
  <c r="BM12" i="1"/>
  <c r="BN11" i="1"/>
  <c r="BM11" i="1"/>
  <c r="P514" i="48" s="1"/>
  <c r="BN10" i="1"/>
  <c r="Q513" i="48" s="1"/>
  <c r="BM10" i="1"/>
  <c r="BN9" i="1"/>
  <c r="BM9" i="1"/>
  <c r="P512" i="48" s="1"/>
  <c r="BN8" i="1"/>
  <c r="BM8" i="1"/>
  <c r="BN7" i="1"/>
  <c r="BM7" i="1"/>
  <c r="P510" i="48" s="1"/>
  <c r="BP31" i="7"/>
  <c r="BM31" i="7"/>
  <c r="BQ26" i="7"/>
  <c r="BP26" i="7"/>
  <c r="AB552" i="48" s="1"/>
  <c r="BQ25" i="7"/>
  <c r="BP25" i="7"/>
  <c r="AB551" i="48" s="1"/>
  <c r="BQ24" i="7"/>
  <c r="AC550" i="48" s="1"/>
  <c r="BP24" i="7"/>
  <c r="AB550" i="48" s="1"/>
  <c r="BQ23" i="7"/>
  <c r="BP23" i="7"/>
  <c r="AB549" i="48" s="1"/>
  <c r="BQ22" i="7"/>
  <c r="BP22" i="7"/>
  <c r="AB548" i="48" s="1"/>
  <c r="BQ21" i="7"/>
  <c r="BP21" i="7"/>
  <c r="BQ20" i="7"/>
  <c r="AC546" i="48" s="1"/>
  <c r="BP20" i="7"/>
  <c r="AB546" i="48" s="1"/>
  <c r="BQ19" i="7"/>
  <c r="BP19" i="7"/>
  <c r="AB545" i="48" s="1"/>
  <c r="BQ18" i="7"/>
  <c r="AC544" i="48" s="1"/>
  <c r="BP18" i="7"/>
  <c r="AB544" i="48" s="1"/>
  <c r="BQ17" i="7"/>
  <c r="BP17" i="7"/>
  <c r="BQ16" i="7"/>
  <c r="BP16" i="7"/>
  <c r="AB542" i="48" s="1"/>
  <c r="BQ15" i="7"/>
  <c r="BP15" i="7"/>
  <c r="BQ14" i="7"/>
  <c r="AC540" i="48" s="1"/>
  <c r="BP14" i="7"/>
  <c r="AB540" i="48" s="1"/>
  <c r="BQ13" i="7"/>
  <c r="BP13" i="7"/>
  <c r="AB539" i="48" s="1"/>
  <c r="BQ12" i="7"/>
  <c r="AC538" i="48" s="1"/>
  <c r="BP12" i="7"/>
  <c r="AB538" i="48" s="1"/>
  <c r="BQ11" i="7"/>
  <c r="AC537" i="48" s="1"/>
  <c r="BP11" i="7"/>
  <c r="AB537" i="48" s="1"/>
  <c r="BQ10" i="7"/>
  <c r="BP10" i="7"/>
  <c r="AB536" i="48" s="1"/>
  <c r="BQ9" i="7"/>
  <c r="BP9" i="7"/>
  <c r="BQ8" i="7"/>
  <c r="BP8" i="7"/>
  <c r="AB534" i="48" s="1"/>
  <c r="BQ7" i="7"/>
  <c r="AC533" i="48" s="1"/>
  <c r="BP7" i="7"/>
  <c r="AB533" i="48" s="1"/>
  <c r="BN26" i="7"/>
  <c r="AC529" i="48" s="1"/>
  <c r="BM26" i="7"/>
  <c r="AB529" i="48" s="1"/>
  <c r="BN25" i="7"/>
  <c r="BM25" i="7"/>
  <c r="BN24" i="7"/>
  <c r="BM24" i="7"/>
  <c r="AB527" i="48" s="1"/>
  <c r="BN23" i="7"/>
  <c r="AC526" i="48" s="1"/>
  <c r="BM23" i="7"/>
  <c r="BN22" i="7"/>
  <c r="AC525" i="48" s="1"/>
  <c r="BM22" i="7"/>
  <c r="AB525" i="48" s="1"/>
  <c r="BN21" i="7"/>
  <c r="AC524" i="48" s="1"/>
  <c r="BM21" i="7"/>
  <c r="AB524" i="48" s="1"/>
  <c r="BN20" i="7"/>
  <c r="AC523" i="48" s="1"/>
  <c r="BM20" i="7"/>
  <c r="AB523" i="48" s="1"/>
  <c r="BN19" i="7"/>
  <c r="BM19" i="7"/>
  <c r="BN18" i="7"/>
  <c r="BM18" i="7"/>
  <c r="AB521" i="48" s="1"/>
  <c r="BN17" i="7"/>
  <c r="AC520" i="48" s="1"/>
  <c r="BM17" i="7"/>
  <c r="BN16" i="7"/>
  <c r="AC519" i="48" s="1"/>
  <c r="BM16" i="7"/>
  <c r="AB519" i="48" s="1"/>
  <c r="BN15" i="7"/>
  <c r="AC518" i="48" s="1"/>
  <c r="BM15" i="7"/>
  <c r="AB518" i="48" s="1"/>
  <c r="BN14" i="7"/>
  <c r="AC517" i="48" s="1"/>
  <c r="BM14" i="7"/>
  <c r="AB517" i="48" s="1"/>
  <c r="BN13" i="7"/>
  <c r="BM13" i="7"/>
  <c r="BN12" i="7"/>
  <c r="BM12" i="7"/>
  <c r="AB515" i="48" s="1"/>
  <c r="BN11" i="7"/>
  <c r="AC514" i="48" s="1"/>
  <c r="BM11" i="7"/>
  <c r="BN10" i="7"/>
  <c r="AC513" i="48" s="1"/>
  <c r="BM10" i="7"/>
  <c r="AB513" i="48" s="1"/>
  <c r="BN9" i="7"/>
  <c r="AC512" i="48" s="1"/>
  <c r="BM9" i="7"/>
  <c r="AB512" i="48" s="1"/>
  <c r="BN8" i="7"/>
  <c r="AC511" i="48" s="1"/>
  <c r="BM8" i="7"/>
  <c r="AB511" i="48" s="1"/>
  <c r="BN7" i="7"/>
  <c r="BM7" i="7"/>
  <c r="BP31" i="6"/>
  <c r="BM31" i="6"/>
  <c r="BQ26" i="6"/>
  <c r="AA552" i="48" s="1"/>
  <c r="BP26" i="6"/>
  <c r="BQ25" i="6"/>
  <c r="BP25" i="6"/>
  <c r="BQ24" i="6"/>
  <c r="AA550" i="48" s="1"/>
  <c r="BP24" i="6"/>
  <c r="Z550" i="48" s="1"/>
  <c r="BQ23" i="6"/>
  <c r="AA549" i="48" s="1"/>
  <c r="BP23" i="6"/>
  <c r="BQ22" i="6"/>
  <c r="AA548" i="48" s="1"/>
  <c r="BP22" i="6"/>
  <c r="Z548" i="48" s="1"/>
  <c r="BQ21" i="6"/>
  <c r="AA547" i="48" s="1"/>
  <c r="BP21" i="6"/>
  <c r="Z547" i="48" s="1"/>
  <c r="BQ20" i="6"/>
  <c r="AA546" i="48" s="1"/>
  <c r="BP20" i="6"/>
  <c r="Z546" i="48" s="1"/>
  <c r="BQ19" i="6"/>
  <c r="BP19" i="6"/>
  <c r="BQ18" i="6"/>
  <c r="AA544" i="48" s="1"/>
  <c r="BP18" i="6"/>
  <c r="Z544" i="48" s="1"/>
  <c r="BQ17" i="6"/>
  <c r="AA543" i="48" s="1"/>
  <c r="BP17" i="6"/>
  <c r="BQ16" i="6"/>
  <c r="AA542" i="48" s="1"/>
  <c r="BP16" i="6"/>
  <c r="Z542" i="48" s="1"/>
  <c r="BQ15" i="6"/>
  <c r="AA541" i="48" s="1"/>
  <c r="BP15" i="6"/>
  <c r="Z541" i="48" s="1"/>
  <c r="BQ14" i="6"/>
  <c r="AA540" i="48" s="1"/>
  <c r="BP14" i="6"/>
  <c r="Z540" i="48" s="1"/>
  <c r="BQ13" i="6"/>
  <c r="BP13" i="6"/>
  <c r="BQ12" i="6"/>
  <c r="AA538" i="48" s="1"/>
  <c r="BP12" i="6"/>
  <c r="Z538" i="48" s="1"/>
  <c r="BQ11" i="6"/>
  <c r="BP11" i="6"/>
  <c r="BQ10" i="6"/>
  <c r="AA536" i="48" s="1"/>
  <c r="BP10" i="6"/>
  <c r="Z536" i="48" s="1"/>
  <c r="BQ9" i="6"/>
  <c r="AA535" i="48" s="1"/>
  <c r="BP9" i="6"/>
  <c r="Z535" i="48" s="1"/>
  <c r="BQ8" i="6"/>
  <c r="BQ34" i="6" s="1"/>
  <c r="BP8" i="6"/>
  <c r="Z534" i="48" s="1"/>
  <c r="BQ7" i="6"/>
  <c r="BP7" i="6"/>
  <c r="BN26" i="6"/>
  <c r="BM26" i="6"/>
  <c r="Z529" i="48" s="1"/>
  <c r="BN25" i="6"/>
  <c r="BM25" i="6"/>
  <c r="Z528" i="48" s="1"/>
  <c r="BN24" i="6"/>
  <c r="BM24" i="6"/>
  <c r="Z527" i="48" s="1"/>
  <c r="BN23" i="6"/>
  <c r="AA526" i="48" s="1"/>
  <c r="BM23" i="6"/>
  <c r="Z526" i="48" s="1"/>
  <c r="BN22" i="6"/>
  <c r="AA525" i="48" s="1"/>
  <c r="BM22" i="6"/>
  <c r="Z525" i="48" s="1"/>
  <c r="BN21" i="6"/>
  <c r="AA524" i="48" s="1"/>
  <c r="BM21" i="6"/>
  <c r="Z524" i="48" s="1"/>
  <c r="BN20" i="6"/>
  <c r="BM20" i="6"/>
  <c r="Z523" i="48" s="1"/>
  <c r="BN19" i="6"/>
  <c r="BM19" i="6"/>
  <c r="BN18" i="6"/>
  <c r="BM18" i="6"/>
  <c r="Z521" i="48" s="1"/>
  <c r="BN17" i="6"/>
  <c r="AA520" i="48" s="1"/>
  <c r="BM17" i="6"/>
  <c r="Z520" i="48" s="1"/>
  <c r="BN16" i="6"/>
  <c r="BM16" i="6"/>
  <c r="Z519" i="48" s="1"/>
  <c r="BN15" i="6"/>
  <c r="BM15" i="6"/>
  <c r="BN14" i="6"/>
  <c r="BM14" i="6"/>
  <c r="Z517" i="48" s="1"/>
  <c r="BN13" i="6"/>
  <c r="BM13" i="6"/>
  <c r="Z516" i="48" s="1"/>
  <c r="BN12" i="6"/>
  <c r="BQ38" i="6" s="1"/>
  <c r="BM12" i="6"/>
  <c r="Z515" i="48" s="1"/>
  <c r="BN11" i="6"/>
  <c r="BM11" i="6"/>
  <c r="Z514" i="48" s="1"/>
  <c r="BN10" i="6"/>
  <c r="AA513" i="48" s="1"/>
  <c r="BM10" i="6"/>
  <c r="Z513" i="48" s="1"/>
  <c r="BN9" i="6"/>
  <c r="AA512" i="48" s="1"/>
  <c r="BM9" i="6"/>
  <c r="Z512" i="48" s="1"/>
  <c r="BN8" i="6"/>
  <c r="BM8" i="6"/>
  <c r="Z511" i="48" s="1"/>
  <c r="BN7" i="6"/>
  <c r="BM7" i="6"/>
  <c r="BP31" i="5"/>
  <c r="BM31" i="5"/>
  <c r="BP7" i="5"/>
  <c r="BQ7" i="5"/>
  <c r="Y533" i="48" s="1"/>
  <c r="BP8" i="5"/>
  <c r="BQ8" i="5"/>
  <c r="BP9" i="5"/>
  <c r="X535" i="48" s="1"/>
  <c r="BQ9" i="5"/>
  <c r="Y535" i="48" s="1"/>
  <c r="BP10" i="5"/>
  <c r="X536" i="48" s="1"/>
  <c r="BQ10" i="5"/>
  <c r="BP11" i="5"/>
  <c r="BQ11" i="5"/>
  <c r="BP12" i="5"/>
  <c r="BQ12" i="5"/>
  <c r="BP13" i="5"/>
  <c r="X539" i="48" s="1"/>
  <c r="BQ13" i="5"/>
  <c r="Y539" i="48" s="1"/>
  <c r="BP14" i="5"/>
  <c r="X540" i="48" s="1"/>
  <c r="BQ14" i="5"/>
  <c r="Y540" i="48" s="1"/>
  <c r="BP15" i="5"/>
  <c r="BQ15" i="5"/>
  <c r="BP16" i="5"/>
  <c r="X542" i="48" s="1"/>
  <c r="BQ16" i="5"/>
  <c r="BP17" i="5"/>
  <c r="X543" i="48" s="1"/>
  <c r="BQ17" i="5"/>
  <c r="BP18" i="5"/>
  <c r="X544" i="48" s="1"/>
  <c r="BQ18" i="5"/>
  <c r="Y544" i="48" s="1"/>
  <c r="BP19" i="5"/>
  <c r="X545" i="48" s="1"/>
  <c r="BQ19" i="5"/>
  <c r="BP20" i="5"/>
  <c r="X546" i="48" s="1"/>
  <c r="BQ20" i="5"/>
  <c r="BP21" i="5"/>
  <c r="X547" i="48" s="1"/>
  <c r="BQ21" i="5"/>
  <c r="BP22" i="5"/>
  <c r="X548" i="48" s="1"/>
  <c r="BQ22" i="5"/>
  <c r="Y548" i="48" s="1"/>
  <c r="BP23" i="5"/>
  <c r="BQ23" i="5"/>
  <c r="Y549" i="48" s="1"/>
  <c r="BP24" i="5"/>
  <c r="X550" i="48" s="1"/>
  <c r="BQ24" i="5"/>
  <c r="BP25" i="5"/>
  <c r="X551" i="48" s="1"/>
  <c r="BQ25" i="5"/>
  <c r="Y551" i="48" s="1"/>
  <c r="BP26" i="5"/>
  <c r="BQ26" i="5"/>
  <c r="Y552" i="48" s="1"/>
  <c r="BN26" i="5"/>
  <c r="Y529" i="48" s="1"/>
  <c r="BM26" i="5"/>
  <c r="X529" i="48" s="1"/>
  <c r="BN25" i="5"/>
  <c r="Y528" i="48" s="1"/>
  <c r="BM25" i="5"/>
  <c r="X528" i="48" s="1"/>
  <c r="BN24" i="5"/>
  <c r="BM24" i="5"/>
  <c r="BN23" i="5"/>
  <c r="Y526" i="48" s="1"/>
  <c r="BM23" i="5"/>
  <c r="X526" i="48" s="1"/>
  <c r="BN22" i="5"/>
  <c r="Y525" i="48" s="1"/>
  <c r="BM22" i="5"/>
  <c r="BN21" i="5"/>
  <c r="Y524" i="48" s="1"/>
  <c r="BM21" i="5"/>
  <c r="BN20" i="5"/>
  <c r="Y523" i="48" s="1"/>
  <c r="BM20" i="5"/>
  <c r="X523" i="48" s="1"/>
  <c r="BN19" i="5"/>
  <c r="Y522" i="48" s="1"/>
  <c r="BM19" i="5"/>
  <c r="BN18" i="5"/>
  <c r="Y521" i="48" s="1"/>
  <c r="BM18" i="5"/>
  <c r="BN17" i="5"/>
  <c r="Y520" i="48" s="1"/>
  <c r="BM17" i="5"/>
  <c r="BN16" i="5"/>
  <c r="BM16" i="5"/>
  <c r="BN15" i="5"/>
  <c r="Y518" i="48" s="1"/>
  <c r="BM15" i="5"/>
  <c r="X518" i="48" s="1"/>
  <c r="BN14" i="5"/>
  <c r="Y517" i="48" s="1"/>
  <c r="BM14" i="5"/>
  <c r="X517" i="48" s="1"/>
  <c r="BN13" i="5"/>
  <c r="Y516" i="48" s="1"/>
  <c r="BM13" i="5"/>
  <c r="X516" i="48" s="1"/>
  <c r="BN12" i="5"/>
  <c r="BM12" i="5"/>
  <c r="BN11" i="5"/>
  <c r="Y514" i="48" s="1"/>
  <c r="BM11" i="5"/>
  <c r="X514" i="48" s="1"/>
  <c r="BN10" i="5"/>
  <c r="Y513" i="48" s="1"/>
  <c r="BM10" i="5"/>
  <c r="BN9" i="5"/>
  <c r="Y512" i="48" s="1"/>
  <c r="BM9" i="5"/>
  <c r="BN8" i="5"/>
  <c r="BM8" i="5"/>
  <c r="X511" i="48" s="1"/>
  <c r="BN7" i="5"/>
  <c r="Y510" i="48" s="1"/>
  <c r="BM7" i="5"/>
  <c r="X510" i="48" s="1"/>
  <c r="BP31" i="4"/>
  <c r="BM31" i="4"/>
  <c r="BQ26" i="4"/>
  <c r="W552" i="48" s="1"/>
  <c r="BP26" i="4"/>
  <c r="BQ25" i="4"/>
  <c r="BP25" i="4"/>
  <c r="BQ24" i="4"/>
  <c r="BP24" i="4"/>
  <c r="V550" i="48" s="1"/>
  <c r="BQ23" i="4"/>
  <c r="W549" i="48" s="1"/>
  <c r="BP23" i="4"/>
  <c r="V549" i="48" s="1"/>
  <c r="BQ22" i="4"/>
  <c r="W548" i="48" s="1"/>
  <c r="BP22" i="4"/>
  <c r="V548" i="48" s="1"/>
  <c r="BQ21" i="4"/>
  <c r="W547" i="48" s="1"/>
  <c r="BP21" i="4"/>
  <c r="BQ20" i="4"/>
  <c r="W546" i="48" s="1"/>
  <c r="BP20" i="4"/>
  <c r="V546" i="48" s="1"/>
  <c r="BQ19" i="4"/>
  <c r="BP19" i="4"/>
  <c r="BQ18" i="4"/>
  <c r="BP18" i="4"/>
  <c r="V544" i="48" s="1"/>
  <c r="BQ17" i="4"/>
  <c r="W543" i="48" s="1"/>
  <c r="BP17" i="4"/>
  <c r="V543" i="48" s="1"/>
  <c r="BQ16" i="4"/>
  <c r="BP16" i="4"/>
  <c r="V542" i="48" s="1"/>
  <c r="BQ15" i="4"/>
  <c r="W541" i="48" s="1"/>
  <c r="BP15" i="4"/>
  <c r="BQ14" i="4"/>
  <c r="BP14" i="4"/>
  <c r="V540" i="48" s="1"/>
  <c r="BQ13" i="4"/>
  <c r="BP13" i="4"/>
  <c r="BQ12" i="4"/>
  <c r="BT38" i="4" s="1"/>
  <c r="BP12" i="4"/>
  <c r="V538" i="48" s="1"/>
  <c r="BQ11" i="4"/>
  <c r="W537" i="48" s="1"/>
  <c r="BP11" i="4"/>
  <c r="V537" i="48" s="1"/>
  <c r="BQ10" i="4"/>
  <c r="W536" i="48" s="1"/>
  <c r="BP10" i="4"/>
  <c r="V536" i="48" s="1"/>
  <c r="BQ9" i="4"/>
  <c r="W535" i="48" s="1"/>
  <c r="BP9" i="4"/>
  <c r="BQ8" i="4"/>
  <c r="BP8" i="4"/>
  <c r="BQ7" i="4"/>
  <c r="W533" i="48" s="1"/>
  <c r="BP7" i="4"/>
  <c r="BN26" i="4"/>
  <c r="BM26" i="4"/>
  <c r="BN25" i="4"/>
  <c r="BM25" i="4"/>
  <c r="V528" i="48" s="1"/>
  <c r="BN24" i="4"/>
  <c r="BM24" i="4"/>
  <c r="BN23" i="4"/>
  <c r="W526" i="48" s="1"/>
  <c r="BM23" i="4"/>
  <c r="BN22" i="4"/>
  <c r="BM22" i="4"/>
  <c r="BN21" i="4"/>
  <c r="BM21" i="4"/>
  <c r="V524" i="48" s="1"/>
  <c r="BN20" i="4"/>
  <c r="BM20" i="4"/>
  <c r="BN19" i="4"/>
  <c r="BM19" i="4"/>
  <c r="V522" i="48" s="1"/>
  <c r="BN18" i="4"/>
  <c r="BM18" i="4"/>
  <c r="BN17" i="4"/>
  <c r="W520" i="48" s="1"/>
  <c r="BM17" i="4"/>
  <c r="BN16" i="4"/>
  <c r="BM16" i="4"/>
  <c r="BN15" i="4"/>
  <c r="BM15" i="4"/>
  <c r="BN14" i="4"/>
  <c r="BM14" i="4"/>
  <c r="BN13" i="4"/>
  <c r="BM13" i="4"/>
  <c r="V516" i="48" s="1"/>
  <c r="BN12" i="4"/>
  <c r="BM12" i="4"/>
  <c r="BN11" i="4"/>
  <c r="W514" i="48" s="1"/>
  <c r="BM11" i="4"/>
  <c r="BN10" i="4"/>
  <c r="BM10" i="4"/>
  <c r="BN9" i="4"/>
  <c r="BM9" i="4"/>
  <c r="V512" i="48" s="1"/>
  <c r="BN8" i="4"/>
  <c r="BM8" i="4"/>
  <c r="BN7" i="4"/>
  <c r="W510" i="48" s="1"/>
  <c r="BM7" i="4"/>
  <c r="V510" i="48" s="1"/>
  <c r="BP31" i="3"/>
  <c r="BM31" i="3"/>
  <c r="BQ26" i="3"/>
  <c r="BP26" i="3"/>
  <c r="T552" i="48" s="1"/>
  <c r="BQ25" i="3"/>
  <c r="BP25" i="3"/>
  <c r="T551" i="48" s="1"/>
  <c r="BQ24" i="3"/>
  <c r="BP24" i="3"/>
  <c r="BQ23" i="3"/>
  <c r="BP23" i="3"/>
  <c r="T549" i="48" s="1"/>
  <c r="BQ22" i="3"/>
  <c r="BP22" i="3"/>
  <c r="T548" i="48" s="1"/>
  <c r="BQ21" i="3"/>
  <c r="BP21" i="3"/>
  <c r="T547" i="48" s="1"/>
  <c r="BQ20" i="3"/>
  <c r="BP20" i="3"/>
  <c r="BS46" i="3" s="1"/>
  <c r="BQ19" i="3"/>
  <c r="BP19" i="3"/>
  <c r="T545" i="48" s="1"/>
  <c r="BQ18" i="3"/>
  <c r="BP18" i="3"/>
  <c r="BQ17" i="3"/>
  <c r="BP17" i="3"/>
  <c r="T543" i="48" s="1"/>
  <c r="BQ16" i="3"/>
  <c r="BP16" i="3"/>
  <c r="BQ15" i="3"/>
  <c r="BP15" i="3"/>
  <c r="BQ14" i="3"/>
  <c r="BP14" i="3"/>
  <c r="T540" i="48" s="1"/>
  <c r="BQ13" i="3"/>
  <c r="BP13" i="3"/>
  <c r="T539" i="48" s="1"/>
  <c r="BQ12" i="3"/>
  <c r="BP12" i="3"/>
  <c r="BQ11" i="3"/>
  <c r="BP11" i="3"/>
  <c r="T537" i="48" s="1"/>
  <c r="BQ10" i="3"/>
  <c r="BP10" i="3"/>
  <c r="T536" i="48" s="1"/>
  <c r="BQ9" i="3"/>
  <c r="BP9" i="3"/>
  <c r="T535" i="48" s="1"/>
  <c r="BQ8" i="3"/>
  <c r="BP8" i="3"/>
  <c r="BS34" i="3" s="1"/>
  <c r="BQ7" i="3"/>
  <c r="BP7" i="3"/>
  <c r="BN26" i="3"/>
  <c r="BM26" i="3"/>
  <c r="T529" i="48" s="1"/>
  <c r="BN25" i="3"/>
  <c r="BM25" i="3"/>
  <c r="T528" i="48" s="1"/>
  <c r="BN24" i="3"/>
  <c r="BM24" i="3"/>
  <c r="T527" i="48" s="1"/>
  <c r="BN23" i="3"/>
  <c r="BM23" i="3"/>
  <c r="T526" i="48" s="1"/>
  <c r="BN22" i="3"/>
  <c r="BM22" i="3"/>
  <c r="T525" i="48" s="1"/>
  <c r="BN21" i="3"/>
  <c r="BM21" i="3"/>
  <c r="T524" i="48" s="1"/>
  <c r="BN20" i="3"/>
  <c r="BM20" i="3"/>
  <c r="BN19" i="3"/>
  <c r="BM19" i="3"/>
  <c r="T522" i="48" s="1"/>
  <c r="BN18" i="3"/>
  <c r="BM18" i="3"/>
  <c r="T521" i="48" s="1"/>
  <c r="BN17" i="3"/>
  <c r="BM17" i="3"/>
  <c r="BN16" i="3"/>
  <c r="BM16" i="3"/>
  <c r="T519" i="48" s="1"/>
  <c r="BN15" i="3"/>
  <c r="BM15" i="3"/>
  <c r="T518" i="48" s="1"/>
  <c r="BN14" i="3"/>
  <c r="BM14" i="3"/>
  <c r="T517" i="48" s="1"/>
  <c r="BN13" i="3"/>
  <c r="BM13" i="3"/>
  <c r="T516" i="48" s="1"/>
  <c r="BN12" i="3"/>
  <c r="BM12" i="3"/>
  <c r="BN11" i="3"/>
  <c r="BM11" i="3"/>
  <c r="T514" i="48" s="1"/>
  <c r="BN10" i="3"/>
  <c r="BM10" i="3"/>
  <c r="T513" i="48" s="1"/>
  <c r="BN9" i="3"/>
  <c r="BM9" i="3"/>
  <c r="T512" i="48" s="1"/>
  <c r="BN8" i="3"/>
  <c r="BM8" i="3"/>
  <c r="BN7" i="3"/>
  <c r="BM7" i="3"/>
  <c r="BP33" i="2"/>
  <c r="BP31" i="2"/>
  <c r="BM31" i="2"/>
  <c r="BQ26" i="2"/>
  <c r="BP26" i="2"/>
  <c r="BQ25" i="2"/>
  <c r="BP25" i="2"/>
  <c r="BQ24" i="2"/>
  <c r="BP24" i="2"/>
  <c r="BQ23" i="2"/>
  <c r="BP23" i="2"/>
  <c r="BQ22" i="2"/>
  <c r="BP22" i="2"/>
  <c r="BQ21" i="2"/>
  <c r="BP21" i="2"/>
  <c r="BS47" i="2" s="1"/>
  <c r="BQ20" i="2"/>
  <c r="BP20" i="2"/>
  <c r="BQ19" i="2"/>
  <c r="BP19" i="2"/>
  <c r="BQ18" i="2"/>
  <c r="BP18" i="2"/>
  <c r="BQ17" i="2"/>
  <c r="BP17" i="2"/>
  <c r="BQ16" i="2"/>
  <c r="BP16" i="2"/>
  <c r="BQ15" i="2"/>
  <c r="BP15" i="2"/>
  <c r="BQ14" i="2"/>
  <c r="BP14" i="2"/>
  <c r="BQ13" i="2"/>
  <c r="BP13" i="2"/>
  <c r="BQ12" i="2"/>
  <c r="BP12" i="2"/>
  <c r="BQ11" i="2"/>
  <c r="BP11" i="2"/>
  <c r="BQ10" i="2"/>
  <c r="BP10" i="2"/>
  <c r="BQ9" i="2"/>
  <c r="BP9" i="2"/>
  <c r="BP35" i="2" s="1"/>
  <c r="BQ8" i="2"/>
  <c r="BP8" i="2"/>
  <c r="BQ7" i="2"/>
  <c r="BP7" i="2"/>
  <c r="BN26" i="2"/>
  <c r="BM26" i="2"/>
  <c r="BN25" i="2"/>
  <c r="BM25" i="2"/>
  <c r="BN24" i="2"/>
  <c r="BM24" i="2"/>
  <c r="BP50" i="2" s="1"/>
  <c r="BN23" i="2"/>
  <c r="BM23" i="2"/>
  <c r="BP49" i="2" s="1"/>
  <c r="BN22" i="2"/>
  <c r="BQ48" i="2" s="1"/>
  <c r="BM22" i="2"/>
  <c r="BN21" i="2"/>
  <c r="BM21" i="2"/>
  <c r="BN20" i="2"/>
  <c r="BM20" i="2"/>
  <c r="BN19" i="2"/>
  <c r="BM19" i="2"/>
  <c r="BN18" i="2"/>
  <c r="BM18" i="2"/>
  <c r="BN17" i="2"/>
  <c r="BM17" i="2"/>
  <c r="BN16" i="2"/>
  <c r="BM16" i="2"/>
  <c r="BN15" i="2"/>
  <c r="BM15" i="2"/>
  <c r="BN14" i="2"/>
  <c r="BM14" i="2"/>
  <c r="BN13" i="2"/>
  <c r="BM13" i="2"/>
  <c r="BN12" i="2"/>
  <c r="BM12" i="2"/>
  <c r="BN11" i="2"/>
  <c r="BM11" i="2"/>
  <c r="BN10" i="2"/>
  <c r="BM10" i="2"/>
  <c r="BN9" i="2"/>
  <c r="BM9" i="2"/>
  <c r="BN8" i="2"/>
  <c r="BM8" i="2"/>
  <c r="BN7" i="2"/>
  <c r="BM7" i="2"/>
  <c r="BJ7" i="3"/>
  <c r="BK7" i="3"/>
  <c r="BJ8" i="3"/>
  <c r="BK8" i="3"/>
  <c r="BJ9" i="3"/>
  <c r="BK9" i="3"/>
  <c r="BJ10" i="3"/>
  <c r="BK10" i="3"/>
  <c r="BJ11" i="3"/>
  <c r="BK11" i="3"/>
  <c r="BJ12" i="3"/>
  <c r="BK12" i="3"/>
  <c r="BJ13" i="3"/>
  <c r="BK13" i="3"/>
  <c r="BJ14" i="3"/>
  <c r="BK14" i="3"/>
  <c r="BJ15" i="3"/>
  <c r="BK15" i="3"/>
  <c r="BJ16" i="3"/>
  <c r="BK16" i="3"/>
  <c r="BJ17" i="3"/>
  <c r="BK17" i="3"/>
  <c r="BJ18" i="3"/>
  <c r="BK18" i="3"/>
  <c r="BJ19" i="3"/>
  <c r="BK19" i="3"/>
  <c r="BJ20" i="3"/>
  <c r="BK20" i="3"/>
  <c r="BJ21" i="3"/>
  <c r="BK21" i="3"/>
  <c r="BL21" i="3" s="1"/>
  <c r="BJ22" i="3"/>
  <c r="BK22" i="3"/>
  <c r="BJ23" i="3"/>
  <c r="BK23" i="3"/>
  <c r="BJ24" i="3"/>
  <c r="BK24" i="3"/>
  <c r="BJ25" i="3"/>
  <c r="BK25" i="3"/>
  <c r="BL25" i="3" s="1"/>
  <c r="BJ26" i="3"/>
  <c r="BK26" i="3"/>
  <c r="BG7" i="3"/>
  <c r="BH7" i="3"/>
  <c r="BG8" i="3"/>
  <c r="BH8" i="3"/>
  <c r="BG9" i="3"/>
  <c r="BH9" i="3"/>
  <c r="BG10" i="3"/>
  <c r="BH10" i="3"/>
  <c r="BG11" i="3"/>
  <c r="BH11" i="3"/>
  <c r="BG12" i="3"/>
  <c r="BH12" i="3"/>
  <c r="BG13" i="3"/>
  <c r="BH13" i="3"/>
  <c r="BG14" i="3"/>
  <c r="BH14" i="3"/>
  <c r="BG15" i="3"/>
  <c r="BH15" i="3"/>
  <c r="BG16" i="3"/>
  <c r="BH16" i="3"/>
  <c r="BI16" i="3"/>
  <c r="BG17" i="3"/>
  <c r="BH17" i="3"/>
  <c r="BG18" i="3"/>
  <c r="BH18" i="3"/>
  <c r="BG19" i="3"/>
  <c r="BH19" i="3"/>
  <c r="BG20" i="3"/>
  <c r="BH20" i="3"/>
  <c r="BG21" i="3"/>
  <c r="BH21" i="3"/>
  <c r="BI21" i="3" s="1"/>
  <c r="BG22" i="3"/>
  <c r="BH22" i="3"/>
  <c r="BI22" i="3" s="1"/>
  <c r="BG23" i="3"/>
  <c r="BH23" i="3"/>
  <c r="BG24" i="3"/>
  <c r="BH24" i="3"/>
  <c r="BG25" i="3"/>
  <c r="BH25" i="3"/>
  <c r="BG26" i="3"/>
  <c r="BH26" i="3"/>
  <c r="BD7" i="3"/>
  <c r="BE7" i="3"/>
  <c r="BD8" i="3"/>
  <c r="BE8" i="3"/>
  <c r="BF8" i="3" s="1"/>
  <c r="BD9" i="3"/>
  <c r="BE9" i="3"/>
  <c r="BD10" i="3"/>
  <c r="BE10" i="3"/>
  <c r="BD11" i="3"/>
  <c r="BE11" i="3"/>
  <c r="BD12" i="3"/>
  <c r="BE12" i="3"/>
  <c r="BF12" i="3" s="1"/>
  <c r="BD13" i="3"/>
  <c r="BE13" i="3"/>
  <c r="BF13" i="3" s="1"/>
  <c r="BD14" i="3"/>
  <c r="BE14" i="3"/>
  <c r="BF14" i="3" s="1"/>
  <c r="BD15" i="3"/>
  <c r="BE15" i="3"/>
  <c r="BD16" i="3"/>
  <c r="BE16" i="3"/>
  <c r="BD17" i="3"/>
  <c r="BE17" i="3"/>
  <c r="BD18" i="3"/>
  <c r="BE18" i="3"/>
  <c r="BD19" i="3"/>
  <c r="BE19" i="3"/>
  <c r="BD20" i="3"/>
  <c r="BE20" i="3"/>
  <c r="BD21" i="3"/>
  <c r="BE21" i="3"/>
  <c r="BD22" i="3"/>
  <c r="BE22" i="3"/>
  <c r="BD23" i="3"/>
  <c r="BE23" i="3"/>
  <c r="BD24" i="3"/>
  <c r="BE24" i="3"/>
  <c r="BD25" i="3"/>
  <c r="BE25" i="3"/>
  <c r="BD26" i="3"/>
  <c r="BE26" i="3"/>
  <c r="BQ33" i="8" l="1"/>
  <c r="AD533" i="48"/>
  <c r="BP33" i="8"/>
  <c r="BS33" i="8"/>
  <c r="AE556" i="48"/>
  <c r="BT33" i="8"/>
  <c r="BS52" i="8"/>
  <c r="BT52" i="8"/>
  <c r="BS38" i="1"/>
  <c r="P556" i="48"/>
  <c r="BS33" i="1"/>
  <c r="BT33" i="1"/>
  <c r="P533" i="48"/>
  <c r="BP33" i="1"/>
  <c r="Z556" i="48"/>
  <c r="BS33" i="6"/>
  <c r="X556" i="48"/>
  <c r="BS33" i="5"/>
  <c r="BQ35" i="5"/>
  <c r="V552" i="48"/>
  <c r="BP52" i="4"/>
  <c r="BS52" i="4"/>
  <c r="BT34" i="6"/>
  <c r="BT40" i="6"/>
  <c r="BT52" i="6"/>
  <c r="BP50" i="6"/>
  <c r="BT38" i="8"/>
  <c r="BT40" i="4"/>
  <c r="BT52" i="4"/>
  <c r="BL22" i="3"/>
  <c r="BF22" i="3"/>
  <c r="BF16" i="3"/>
  <c r="BF10" i="3"/>
  <c r="BQ40" i="2"/>
  <c r="BQ52" i="2"/>
  <c r="BP49" i="5"/>
  <c r="BL14" i="3"/>
  <c r="BL8" i="3"/>
  <c r="BP39" i="1"/>
  <c r="BT38" i="2"/>
  <c r="BQ40" i="6"/>
  <c r="BI10" i="3"/>
  <c r="BR14" i="5"/>
  <c r="BS46" i="5"/>
  <c r="BT38" i="6"/>
  <c r="BT44" i="6"/>
  <c r="BT39" i="1"/>
  <c r="BT45" i="1"/>
  <c r="BT51" i="1"/>
  <c r="BR25" i="5"/>
  <c r="BI9" i="3"/>
  <c r="BL17" i="3"/>
  <c r="BT34" i="2"/>
  <c r="BU20" i="4"/>
  <c r="BS42" i="4"/>
  <c r="BT36" i="4"/>
  <c r="BU16" i="4"/>
  <c r="BT48" i="4"/>
  <c r="BP36" i="2"/>
  <c r="BT36" i="6"/>
  <c r="BT42" i="6"/>
  <c r="BT48" i="6"/>
  <c r="BS40" i="7"/>
  <c r="BT49" i="8"/>
  <c r="BU20" i="6"/>
  <c r="BI8" i="3"/>
  <c r="BP45" i="2"/>
  <c r="BQ36" i="4"/>
  <c r="BR24" i="5"/>
  <c r="BP49" i="7"/>
  <c r="BP35" i="1"/>
  <c r="Q562" i="48"/>
  <c r="BS39" i="2"/>
  <c r="BF17" i="3"/>
  <c r="BF11" i="3"/>
  <c r="BI25" i="3"/>
  <c r="BQ33" i="2"/>
  <c r="BS35" i="4"/>
  <c r="BQ50" i="1"/>
  <c r="BQ46" i="1"/>
  <c r="BU8" i="5"/>
  <c r="BU20" i="5"/>
  <c r="BP51" i="1"/>
  <c r="BT44" i="4"/>
  <c r="BS33" i="3"/>
  <c r="T556" i="48"/>
  <c r="T562" i="48"/>
  <c r="BS39" i="3"/>
  <c r="BS45" i="3"/>
  <c r="T568" i="48"/>
  <c r="BS51" i="3"/>
  <c r="T574" i="48"/>
  <c r="BS41" i="5"/>
  <c r="X564" i="48"/>
  <c r="BS47" i="5"/>
  <c r="X570" i="48"/>
  <c r="BS37" i="6"/>
  <c r="Z560" i="48"/>
  <c r="BS49" i="6"/>
  <c r="Z572" i="48"/>
  <c r="BS34" i="7"/>
  <c r="AB557" i="48"/>
  <c r="BL19" i="3"/>
  <c r="X538" i="48"/>
  <c r="BS38" i="5"/>
  <c r="BP34" i="6"/>
  <c r="BT37" i="2"/>
  <c r="S560" i="48"/>
  <c r="BT49" i="2"/>
  <c r="S572" i="48"/>
  <c r="BS40" i="4"/>
  <c r="V563" i="48"/>
  <c r="BS46" i="4"/>
  <c r="V569" i="48"/>
  <c r="V575" i="48"/>
  <c r="BT35" i="5"/>
  <c r="Y558" i="48"/>
  <c r="BT41" i="5"/>
  <c r="Y564" i="48"/>
  <c r="BT47" i="5"/>
  <c r="Y570" i="48"/>
  <c r="BS35" i="5"/>
  <c r="BT46" i="7"/>
  <c r="AC569" i="48"/>
  <c r="BS44" i="1"/>
  <c r="P567" i="48"/>
  <c r="BS50" i="1"/>
  <c r="P573" i="48"/>
  <c r="BT40" i="8"/>
  <c r="AE563" i="48"/>
  <c r="AA561" i="48"/>
  <c r="W565" i="48"/>
  <c r="BS41" i="7"/>
  <c r="AB564" i="48"/>
  <c r="BT42" i="5"/>
  <c r="Y565" i="48"/>
  <c r="BT41" i="8"/>
  <c r="AE564" i="48"/>
  <c r="BQ45" i="4"/>
  <c r="BS45" i="2"/>
  <c r="R568" i="48"/>
  <c r="BS51" i="2"/>
  <c r="R574" i="48"/>
  <c r="BS41" i="3"/>
  <c r="T564" i="48"/>
  <c r="BU9" i="4"/>
  <c r="W558" i="48"/>
  <c r="BT41" i="4"/>
  <c r="W564" i="48"/>
  <c r="BS37" i="5"/>
  <c r="X560" i="48"/>
  <c r="BS49" i="5"/>
  <c r="X572" i="48"/>
  <c r="BS45" i="6"/>
  <c r="Z568" i="48"/>
  <c r="BS51" i="6"/>
  <c r="Z574" i="48"/>
  <c r="BS36" i="7"/>
  <c r="AB559" i="48"/>
  <c r="BS42" i="7"/>
  <c r="AB565" i="48"/>
  <c r="BS48" i="7"/>
  <c r="AB571" i="48"/>
  <c r="Q556" i="48"/>
  <c r="Q574" i="48"/>
  <c r="BI14" i="3"/>
  <c r="Y547" i="48"/>
  <c r="BR21" i="5"/>
  <c r="BP38" i="8"/>
  <c r="BP50" i="8"/>
  <c r="S556" i="48"/>
  <c r="BT39" i="2"/>
  <c r="S562" i="48"/>
  <c r="BT45" i="2"/>
  <c r="S568" i="48"/>
  <c r="BT51" i="2"/>
  <c r="S574" i="48"/>
  <c r="BT34" i="3"/>
  <c r="BS36" i="4"/>
  <c r="V559" i="48"/>
  <c r="BS48" i="4"/>
  <c r="V571" i="48"/>
  <c r="BS38" i="4"/>
  <c r="BT37" i="5"/>
  <c r="Y560" i="48"/>
  <c r="BT43" i="5"/>
  <c r="Y566" i="48"/>
  <c r="BT49" i="5"/>
  <c r="Y572" i="48"/>
  <c r="BS34" i="1"/>
  <c r="P557" i="48"/>
  <c r="BS40" i="1"/>
  <c r="P563" i="48"/>
  <c r="BS46" i="1"/>
  <c r="P569" i="48"/>
  <c r="BS52" i="1"/>
  <c r="P575" i="48"/>
  <c r="Z561" i="48"/>
  <c r="BS38" i="6"/>
  <c r="BS47" i="7"/>
  <c r="AB570" i="48"/>
  <c r="BT36" i="5"/>
  <c r="Y559" i="48"/>
  <c r="BT48" i="5"/>
  <c r="Y571" i="48"/>
  <c r="AA569" i="48"/>
  <c r="BP39" i="2"/>
  <c r="BP43" i="2"/>
  <c r="BN44" i="3"/>
  <c r="BQ51" i="4"/>
  <c r="P539" i="48"/>
  <c r="BS39" i="1"/>
  <c r="BS36" i="3"/>
  <c r="T559" i="48"/>
  <c r="BS42" i="3"/>
  <c r="T565" i="48"/>
  <c r="BS48" i="3"/>
  <c r="T571" i="48"/>
  <c r="BS34" i="6"/>
  <c r="Z557" i="48"/>
  <c r="BS40" i="6"/>
  <c r="Z563" i="48"/>
  <c r="BS52" i="6"/>
  <c r="Z575" i="48"/>
  <c r="BS37" i="7"/>
  <c r="AB560" i="48"/>
  <c r="BS43" i="7"/>
  <c r="AB566" i="48"/>
  <c r="BS49" i="7"/>
  <c r="AB572" i="48"/>
  <c r="BU8" i="1"/>
  <c r="Q557" i="48"/>
  <c r="BT40" i="1"/>
  <c r="Q563" i="48"/>
  <c r="BU20" i="1"/>
  <c r="Q569" i="48"/>
  <c r="BT52" i="1"/>
  <c r="Q575" i="48"/>
  <c r="BS37" i="8"/>
  <c r="AD560" i="48"/>
  <c r="BS43" i="8"/>
  <c r="AD566" i="48"/>
  <c r="BS49" i="8"/>
  <c r="AD572" i="48"/>
  <c r="W559" i="48"/>
  <c r="BT36" i="2"/>
  <c r="S559" i="48"/>
  <c r="BS50" i="6"/>
  <c r="Z573" i="48"/>
  <c r="BT44" i="1"/>
  <c r="Q567" i="48"/>
  <c r="BP47" i="2"/>
  <c r="BU20" i="2"/>
  <c r="S569" i="48"/>
  <c r="AA559" i="48"/>
  <c r="W563" i="48"/>
  <c r="BN34" i="3"/>
  <c r="BS44" i="6"/>
  <c r="Z567" i="48"/>
  <c r="BS35" i="8"/>
  <c r="AD558" i="48"/>
  <c r="BT40" i="2"/>
  <c r="S563" i="48"/>
  <c r="BT38" i="3"/>
  <c r="BS41" i="2"/>
  <c r="R564" i="48"/>
  <c r="BS37" i="3"/>
  <c r="T560" i="48"/>
  <c r="BS49" i="3"/>
  <c r="T572" i="48"/>
  <c r="BT49" i="4"/>
  <c r="W572" i="48"/>
  <c r="BS51" i="5"/>
  <c r="X574" i="48"/>
  <c r="Z552" i="48"/>
  <c r="BP52" i="6"/>
  <c r="BT41" i="2"/>
  <c r="S564" i="48"/>
  <c r="BT46" i="3"/>
  <c r="BS44" i="4"/>
  <c r="V567" i="48"/>
  <c r="BS50" i="4"/>
  <c r="V573" i="48"/>
  <c r="Y556" i="48"/>
  <c r="BT39" i="5"/>
  <c r="Y562" i="48"/>
  <c r="BT45" i="5"/>
  <c r="Y568" i="48"/>
  <c r="BT51" i="5"/>
  <c r="Y574" i="48"/>
  <c r="BS39" i="6"/>
  <c r="BS36" i="1"/>
  <c r="P559" i="48"/>
  <c r="P565" i="48"/>
  <c r="BS42" i="1"/>
  <c r="BS48" i="1"/>
  <c r="P571" i="48"/>
  <c r="BT38" i="1"/>
  <c r="Q568" i="48"/>
  <c r="AA571" i="48"/>
  <c r="W575" i="48"/>
  <c r="BT48" i="2"/>
  <c r="S571" i="48"/>
  <c r="BS39" i="5"/>
  <c r="BS35" i="7"/>
  <c r="AB558" i="48"/>
  <c r="BT50" i="1"/>
  <c r="Q573" i="48"/>
  <c r="BS41" i="8"/>
  <c r="AD564" i="48"/>
  <c r="BS47" i="8"/>
  <c r="AA565" i="48"/>
  <c r="W569" i="48"/>
  <c r="BU8" i="2"/>
  <c r="S557" i="48"/>
  <c r="BT52" i="2"/>
  <c r="S575" i="48"/>
  <c r="BT44" i="5"/>
  <c r="Y567" i="48"/>
  <c r="BT37" i="8"/>
  <c r="AE560" i="48"/>
  <c r="BT37" i="4"/>
  <c r="W560" i="48"/>
  <c r="BS45" i="5"/>
  <c r="X568" i="48"/>
  <c r="BS41" i="6"/>
  <c r="Z564" i="48"/>
  <c r="AA563" i="48"/>
  <c r="AA567" i="48"/>
  <c r="BI17" i="3"/>
  <c r="BL26" i="3"/>
  <c r="BP48" i="2"/>
  <c r="W540" i="48"/>
  <c r="BQ40" i="4"/>
  <c r="P547" i="48"/>
  <c r="BP47" i="1"/>
  <c r="BS44" i="3"/>
  <c r="T567" i="48"/>
  <c r="BS50" i="3"/>
  <c r="T573" i="48"/>
  <c r="BS47" i="3"/>
  <c r="AB556" i="48"/>
  <c r="BS45" i="7"/>
  <c r="AB568" i="48"/>
  <c r="BT36" i="1"/>
  <c r="Q559" i="48"/>
  <c r="BU16" i="1"/>
  <c r="Q565" i="48"/>
  <c r="BT48" i="1"/>
  <c r="Q571" i="48"/>
  <c r="AD556" i="48"/>
  <c r="BS45" i="8"/>
  <c r="AD568" i="48"/>
  <c r="AA575" i="48"/>
  <c r="BT45" i="8"/>
  <c r="AE568" i="48"/>
  <c r="AA557" i="48"/>
  <c r="BQ42" i="2"/>
  <c r="BQ47" i="3"/>
  <c r="BR12" i="5"/>
  <c r="BS36" i="2"/>
  <c r="BS42" i="2"/>
  <c r="BS48" i="2"/>
  <c r="BS38" i="2"/>
  <c r="BT37" i="3"/>
  <c r="BT43" i="3"/>
  <c r="BT49" i="3"/>
  <c r="BS37" i="4"/>
  <c r="BS49" i="4"/>
  <c r="BS39" i="4"/>
  <c r="BS44" i="5"/>
  <c r="BS50" i="5"/>
  <c r="BT39" i="6"/>
  <c r="BT45" i="6"/>
  <c r="BT51" i="6"/>
  <c r="BT35" i="7"/>
  <c r="BT41" i="7"/>
  <c r="BT47" i="7"/>
  <c r="BS13" i="9"/>
  <c r="N562" i="48" s="1"/>
  <c r="BS45" i="1"/>
  <c r="BS51" i="1"/>
  <c r="BS34" i="8"/>
  <c r="BS40" i="8"/>
  <c r="BS46" i="8"/>
  <c r="AD557" i="48"/>
  <c r="R559" i="48"/>
  <c r="AD563" i="48"/>
  <c r="R565" i="48"/>
  <c r="AD569" i="48"/>
  <c r="R571" i="48"/>
  <c r="AD575" i="48"/>
  <c r="AE575" i="48"/>
  <c r="BI13" i="3"/>
  <c r="BQ37" i="3"/>
  <c r="BQ52" i="4"/>
  <c r="BT39" i="3"/>
  <c r="BT45" i="3"/>
  <c r="BT51" i="3"/>
  <c r="BS45" i="4"/>
  <c r="BS51" i="4"/>
  <c r="BS34" i="5"/>
  <c r="BS40" i="5"/>
  <c r="BS52" i="5"/>
  <c r="BT35" i="6"/>
  <c r="BT41" i="6"/>
  <c r="BT47" i="6"/>
  <c r="BT37" i="7"/>
  <c r="BT43" i="7"/>
  <c r="BT49" i="7"/>
  <c r="BS41" i="1"/>
  <c r="BS47" i="1"/>
  <c r="BS36" i="8"/>
  <c r="BS42" i="8"/>
  <c r="BS48" i="8"/>
  <c r="AA556" i="48"/>
  <c r="AA558" i="48"/>
  <c r="AA562" i="48"/>
  <c r="AA564" i="48"/>
  <c r="AA568" i="48"/>
  <c r="AA570" i="48"/>
  <c r="AA574" i="48"/>
  <c r="BS40" i="3"/>
  <c r="BS52" i="3"/>
  <c r="BT33" i="4"/>
  <c r="BT45" i="4"/>
  <c r="BT40" i="5"/>
  <c r="BT52" i="5"/>
  <c r="BS36" i="6"/>
  <c r="BS42" i="6"/>
  <c r="BS48" i="6"/>
  <c r="BS44" i="7"/>
  <c r="BT35" i="1"/>
  <c r="BT41" i="1"/>
  <c r="BT47" i="1"/>
  <c r="BS35" i="1"/>
  <c r="BT36" i="8"/>
  <c r="BT48" i="8"/>
  <c r="P562" i="48"/>
  <c r="P564" i="48"/>
  <c r="P568" i="48"/>
  <c r="P570" i="48"/>
  <c r="P574" i="48"/>
  <c r="X557" i="48"/>
  <c r="X563" i="48"/>
  <c r="X567" i="48"/>
  <c r="AD570" i="48"/>
  <c r="X573" i="48"/>
  <c r="X575" i="48"/>
  <c r="BR24" i="8"/>
  <c r="BS34" i="2"/>
  <c r="BS40" i="2"/>
  <c r="BS46" i="2"/>
  <c r="BS52" i="2"/>
  <c r="BT35" i="3"/>
  <c r="BT41" i="3"/>
  <c r="BT47" i="3"/>
  <c r="BS41" i="4"/>
  <c r="BS47" i="4"/>
  <c r="BS36" i="5"/>
  <c r="BS42" i="5"/>
  <c r="BS48" i="5"/>
  <c r="BT37" i="6"/>
  <c r="BT43" i="6"/>
  <c r="BT49" i="6"/>
  <c r="BT39" i="7"/>
  <c r="BT45" i="7"/>
  <c r="BT51" i="7"/>
  <c r="BS37" i="1"/>
  <c r="BS49" i="1"/>
  <c r="BS44" i="8"/>
  <c r="Y557" i="48"/>
  <c r="Y563" i="48"/>
  <c r="Y569" i="48"/>
  <c r="AE572" i="48"/>
  <c r="Y575" i="48"/>
  <c r="BS46" i="7"/>
  <c r="BS52" i="7"/>
  <c r="BT37" i="1"/>
  <c r="BT43" i="1"/>
  <c r="BT49" i="1"/>
  <c r="BT44" i="8"/>
  <c r="Z559" i="48"/>
  <c r="Z565" i="48"/>
  <c r="Z571" i="48"/>
  <c r="V560" i="48"/>
  <c r="AB563" i="48"/>
  <c r="V564" i="48"/>
  <c r="AB567" i="48"/>
  <c r="V568" i="48"/>
  <c r="AB569" i="48"/>
  <c r="V570" i="48"/>
  <c r="V572" i="48"/>
  <c r="V574" i="48"/>
  <c r="AB575" i="48"/>
  <c r="BU8" i="8"/>
  <c r="BU20" i="8"/>
  <c r="BU9" i="8"/>
  <c r="BU21" i="8"/>
  <c r="BT34" i="8"/>
  <c r="BU16" i="8"/>
  <c r="BU17" i="8"/>
  <c r="BT46" i="8"/>
  <c r="BT42" i="8"/>
  <c r="BU12" i="8"/>
  <c r="BU24" i="8"/>
  <c r="BU50" i="8" s="1"/>
  <c r="BT27" i="8"/>
  <c r="BU13" i="8"/>
  <c r="BU25" i="8"/>
  <c r="BS38" i="8"/>
  <c r="BS50" i="8"/>
  <c r="BU10" i="8"/>
  <c r="BU14" i="8"/>
  <c r="BU18" i="8"/>
  <c r="BU22" i="8"/>
  <c r="BU26" i="8"/>
  <c r="BU52" i="8" s="1"/>
  <c r="BT35" i="8"/>
  <c r="BT39" i="8"/>
  <c r="BT43" i="8"/>
  <c r="BT47" i="8"/>
  <c r="BT51" i="8"/>
  <c r="BS27" i="8"/>
  <c r="BU7" i="8"/>
  <c r="BU33" i="8" s="1"/>
  <c r="BU11" i="8"/>
  <c r="BU15" i="8"/>
  <c r="BU19" i="8"/>
  <c r="BU23" i="8"/>
  <c r="BO12" i="8"/>
  <c r="BO18" i="8"/>
  <c r="BO24" i="8"/>
  <c r="BP37" i="8"/>
  <c r="BP49" i="8"/>
  <c r="BT50" i="8"/>
  <c r="BS39" i="8"/>
  <c r="BS51" i="8"/>
  <c r="BP46" i="8"/>
  <c r="BQ49" i="8"/>
  <c r="BU12" i="1"/>
  <c r="BS27" i="1"/>
  <c r="BT46" i="1"/>
  <c r="BT42" i="1"/>
  <c r="BU24" i="1"/>
  <c r="BT34" i="1"/>
  <c r="BU9" i="1"/>
  <c r="BU13" i="1"/>
  <c r="BU17" i="1"/>
  <c r="BU21" i="1"/>
  <c r="BU25" i="1"/>
  <c r="BS43" i="1"/>
  <c r="BU10" i="1"/>
  <c r="BU14" i="1"/>
  <c r="BU18" i="1"/>
  <c r="BU22" i="1"/>
  <c r="BU26" i="1"/>
  <c r="BU7" i="1"/>
  <c r="BU33" i="1" s="1"/>
  <c r="BU11" i="1"/>
  <c r="BU15" i="1"/>
  <c r="BU19" i="1"/>
  <c r="BU23" i="1"/>
  <c r="BT27" i="1"/>
  <c r="BT53" i="1" s="1"/>
  <c r="BU14" i="7"/>
  <c r="BU8" i="7"/>
  <c r="BU26" i="7"/>
  <c r="BT34" i="7"/>
  <c r="BU16" i="7"/>
  <c r="BU12" i="7"/>
  <c r="BU18" i="7"/>
  <c r="BU24" i="7"/>
  <c r="BT42" i="7"/>
  <c r="BU20" i="7"/>
  <c r="BU10" i="7"/>
  <c r="BU22" i="7"/>
  <c r="BS21" i="9"/>
  <c r="N570" i="48" s="1"/>
  <c r="BS27" i="7"/>
  <c r="BQ41" i="7"/>
  <c r="BT27" i="7"/>
  <c r="BU7" i="7"/>
  <c r="BU11" i="7"/>
  <c r="BU15" i="7"/>
  <c r="BU19" i="7"/>
  <c r="BU23" i="7"/>
  <c r="BT36" i="7"/>
  <c r="BT40" i="7"/>
  <c r="BT44" i="7"/>
  <c r="BT48" i="7"/>
  <c r="BT52" i="7"/>
  <c r="BS38" i="7"/>
  <c r="BS50" i="7"/>
  <c r="BU9" i="7"/>
  <c r="BU13" i="7"/>
  <c r="BU17" i="7"/>
  <c r="BU21" i="7"/>
  <c r="BU25" i="7"/>
  <c r="BT38" i="7"/>
  <c r="BT50" i="7"/>
  <c r="BS39" i="7"/>
  <c r="BS51" i="7"/>
  <c r="BS20" i="9"/>
  <c r="N569" i="48" s="1"/>
  <c r="BP36" i="7"/>
  <c r="BP37" i="7"/>
  <c r="BQ46" i="7"/>
  <c r="BQ37" i="7"/>
  <c r="BP40" i="7"/>
  <c r="BP50" i="7"/>
  <c r="BP42" i="7"/>
  <c r="BP44" i="7"/>
  <c r="BP46" i="7"/>
  <c r="BS9" i="9"/>
  <c r="N558" i="48" s="1"/>
  <c r="BS43" i="6"/>
  <c r="BU12" i="6"/>
  <c r="BU24" i="6"/>
  <c r="BU16" i="6"/>
  <c r="BS27" i="6"/>
  <c r="BS46" i="6"/>
  <c r="BT46" i="6"/>
  <c r="BT50" i="6"/>
  <c r="BU8" i="6"/>
  <c r="BQ36" i="6"/>
  <c r="BS35" i="6"/>
  <c r="BS47" i="6"/>
  <c r="BU9" i="6"/>
  <c r="BU13" i="6"/>
  <c r="BU17" i="6"/>
  <c r="BU21" i="6"/>
  <c r="BU25" i="6"/>
  <c r="BP38" i="6"/>
  <c r="BU10" i="6"/>
  <c r="BU14" i="6"/>
  <c r="BU18" i="6"/>
  <c r="BU22" i="6"/>
  <c r="BU26" i="6"/>
  <c r="BT27" i="6"/>
  <c r="BP42" i="6"/>
  <c r="BS15" i="9"/>
  <c r="N564" i="48" s="1"/>
  <c r="BU7" i="6"/>
  <c r="BU11" i="6"/>
  <c r="BU15" i="6"/>
  <c r="BU19" i="6"/>
  <c r="BU23" i="6"/>
  <c r="BQ42" i="6"/>
  <c r="BT19" i="9"/>
  <c r="O568" i="48" s="1"/>
  <c r="BQ44" i="6"/>
  <c r="BP46" i="6"/>
  <c r="BQ48" i="6"/>
  <c r="BT34" i="5"/>
  <c r="BT8" i="9"/>
  <c r="O557" i="48" s="1"/>
  <c r="BU24" i="5"/>
  <c r="BU50" i="5" s="1"/>
  <c r="BT46" i="5"/>
  <c r="BU12" i="5"/>
  <c r="BS27" i="5"/>
  <c r="BU16" i="5"/>
  <c r="BT50" i="5"/>
  <c r="BU9" i="5"/>
  <c r="BU13" i="5"/>
  <c r="BU17" i="5"/>
  <c r="BU21" i="5"/>
  <c r="BU25" i="5"/>
  <c r="BT38" i="5"/>
  <c r="BS43" i="5"/>
  <c r="BP43" i="5"/>
  <c r="BP46" i="5"/>
  <c r="BP51" i="5"/>
  <c r="BS8" i="9"/>
  <c r="N557" i="48" s="1"/>
  <c r="BQ39" i="5"/>
  <c r="BP42" i="5"/>
  <c r="BU10" i="5"/>
  <c r="BU14" i="5"/>
  <c r="BU40" i="5" s="1"/>
  <c r="BU18" i="5"/>
  <c r="BU22" i="5"/>
  <c r="BU26" i="5"/>
  <c r="BT27" i="5"/>
  <c r="BP47" i="5"/>
  <c r="BU7" i="5"/>
  <c r="BU11" i="5"/>
  <c r="BU15" i="5"/>
  <c r="BU19" i="5"/>
  <c r="BU23" i="5"/>
  <c r="BQ51" i="5"/>
  <c r="BS27" i="4"/>
  <c r="BU25" i="4"/>
  <c r="BT46" i="4"/>
  <c r="BU17" i="4"/>
  <c r="BU12" i="4"/>
  <c r="BU24" i="4"/>
  <c r="BT42" i="4"/>
  <c r="BU8" i="4"/>
  <c r="BU21" i="4"/>
  <c r="BS34" i="4"/>
  <c r="BT50" i="4"/>
  <c r="BU13" i="4"/>
  <c r="BT34" i="4"/>
  <c r="BQ37" i="4"/>
  <c r="BU10" i="4"/>
  <c r="BU14" i="4"/>
  <c r="BU18" i="4"/>
  <c r="BU22" i="4"/>
  <c r="BU26" i="4"/>
  <c r="BT35" i="4"/>
  <c r="BT39" i="4"/>
  <c r="BT43" i="4"/>
  <c r="BT47" i="4"/>
  <c r="BT51" i="4"/>
  <c r="BS43" i="4"/>
  <c r="BQ48" i="4"/>
  <c r="BT27" i="4"/>
  <c r="BU7" i="4"/>
  <c r="BU11" i="4"/>
  <c r="BU15" i="4"/>
  <c r="BU19" i="4"/>
  <c r="BU23" i="4"/>
  <c r="BQ41" i="4"/>
  <c r="BS33" i="4"/>
  <c r="BQ49" i="4"/>
  <c r="BU10" i="3"/>
  <c r="BU16" i="3"/>
  <c r="BU22" i="3"/>
  <c r="BT15" i="9"/>
  <c r="O564" i="48" s="1"/>
  <c r="BT42" i="3"/>
  <c r="BS11" i="9"/>
  <c r="N560" i="48" s="1"/>
  <c r="BS17" i="9"/>
  <c r="N566" i="48" s="1"/>
  <c r="BS23" i="9"/>
  <c r="N572" i="48" s="1"/>
  <c r="BU12" i="3"/>
  <c r="BU18" i="3"/>
  <c r="BU24" i="3"/>
  <c r="BS25" i="9"/>
  <c r="N574" i="48" s="1"/>
  <c r="BS12" i="9"/>
  <c r="N561" i="48" s="1"/>
  <c r="BS24" i="9"/>
  <c r="N573" i="48" s="1"/>
  <c r="BT12" i="9"/>
  <c r="O561" i="48" s="1"/>
  <c r="BT24" i="9"/>
  <c r="O573" i="48" s="1"/>
  <c r="BU8" i="3"/>
  <c r="BU14" i="3"/>
  <c r="BU20" i="3"/>
  <c r="BU26" i="3"/>
  <c r="BT50" i="3"/>
  <c r="BT9" i="9"/>
  <c r="O558" i="48" s="1"/>
  <c r="BT21" i="9"/>
  <c r="O570" i="48" s="1"/>
  <c r="BU9" i="3"/>
  <c r="BU13" i="3"/>
  <c r="BU17" i="3"/>
  <c r="BU21" i="3"/>
  <c r="BU25" i="3"/>
  <c r="BL20" i="3"/>
  <c r="BQ35" i="3"/>
  <c r="BT17" i="9"/>
  <c r="O566" i="48" s="1"/>
  <c r="BS27" i="3"/>
  <c r="BS35" i="3"/>
  <c r="BS43" i="3"/>
  <c r="BI11" i="3"/>
  <c r="BQ44" i="3"/>
  <c r="BM51" i="3"/>
  <c r="BT7" i="9"/>
  <c r="BT18" i="9"/>
  <c r="O567" i="48" s="1"/>
  <c r="BU7" i="3"/>
  <c r="BU11" i="3"/>
  <c r="BU15" i="3"/>
  <c r="BU19" i="3"/>
  <c r="BU23" i="3"/>
  <c r="BT36" i="3"/>
  <c r="BT40" i="3"/>
  <c r="BT44" i="3"/>
  <c r="BT48" i="3"/>
  <c r="BT52" i="3"/>
  <c r="BP33" i="3"/>
  <c r="BS26" i="9"/>
  <c r="N575" i="48" s="1"/>
  <c r="BS18" i="9"/>
  <c r="N567" i="48" s="1"/>
  <c r="BT27" i="3"/>
  <c r="BF24" i="3"/>
  <c r="BI15" i="3"/>
  <c r="BL24" i="3"/>
  <c r="BM45" i="3"/>
  <c r="BL7" i="3"/>
  <c r="BI26" i="3"/>
  <c r="BI20" i="3"/>
  <c r="BM39" i="3"/>
  <c r="BN37" i="3"/>
  <c r="BN49" i="3"/>
  <c r="BN52" i="3"/>
  <c r="BL18" i="3"/>
  <c r="BP51" i="3"/>
  <c r="BF21" i="3"/>
  <c r="BL12" i="3"/>
  <c r="BM42" i="3"/>
  <c r="BF26" i="3"/>
  <c r="BI18" i="3"/>
  <c r="BM33" i="3"/>
  <c r="BF9" i="3"/>
  <c r="BI12" i="3"/>
  <c r="BM48" i="3"/>
  <c r="BM47" i="3"/>
  <c r="BM41" i="3"/>
  <c r="BF19" i="3"/>
  <c r="BL10" i="3"/>
  <c r="BT26" i="9"/>
  <c r="O575" i="48" s="1"/>
  <c r="BT20" i="9"/>
  <c r="BU16" i="2"/>
  <c r="BT42" i="2"/>
  <c r="BS16" i="9"/>
  <c r="N565" i="48" s="1"/>
  <c r="BS27" i="2"/>
  <c r="BS43" i="2"/>
  <c r="BT16" i="9"/>
  <c r="O565" i="48" s="1"/>
  <c r="BT46" i="2"/>
  <c r="BS50" i="2"/>
  <c r="BS19" i="9"/>
  <c r="N568" i="48" s="1"/>
  <c r="BS7" i="9"/>
  <c r="BT50" i="2"/>
  <c r="BS14" i="9"/>
  <c r="N563" i="48" s="1"/>
  <c r="BS37" i="2"/>
  <c r="BS49" i="2"/>
  <c r="BT13" i="9"/>
  <c r="BT25" i="9"/>
  <c r="O574" i="48" s="1"/>
  <c r="BU9" i="2"/>
  <c r="BU13" i="2"/>
  <c r="BU17" i="2"/>
  <c r="BU21" i="2"/>
  <c r="BU25" i="2"/>
  <c r="BT14" i="9"/>
  <c r="O563" i="48" s="1"/>
  <c r="BS35" i="2"/>
  <c r="BU10" i="2"/>
  <c r="BU14" i="2"/>
  <c r="BU18" i="2"/>
  <c r="BU22" i="2"/>
  <c r="BU26" i="2"/>
  <c r="BT35" i="2"/>
  <c r="BT43" i="2"/>
  <c r="BT47" i="2"/>
  <c r="BS10" i="9"/>
  <c r="N559" i="48" s="1"/>
  <c r="BS22" i="9"/>
  <c r="N571" i="48" s="1"/>
  <c r="BT10" i="9"/>
  <c r="O559" i="48" s="1"/>
  <c r="BT22" i="9"/>
  <c r="O571" i="48" s="1"/>
  <c r="BU7" i="2"/>
  <c r="BU11" i="2"/>
  <c r="BU15" i="2"/>
  <c r="BU19" i="2"/>
  <c r="BU23" i="2"/>
  <c r="BT44" i="2"/>
  <c r="BQ49" i="2"/>
  <c r="BT27" i="2"/>
  <c r="BS44" i="2"/>
  <c r="BP34" i="2"/>
  <c r="BP38" i="2"/>
  <c r="BP44" i="2"/>
  <c r="BT11" i="9"/>
  <c r="O560" i="48" s="1"/>
  <c r="BT23" i="9"/>
  <c r="O572" i="48" s="1"/>
  <c r="BU12" i="2"/>
  <c r="BU24" i="2"/>
  <c r="BO21" i="2"/>
  <c r="S524" i="48"/>
  <c r="BN21" i="9"/>
  <c r="O524" i="48" s="1"/>
  <c r="BQ47" i="2"/>
  <c r="BR25" i="2"/>
  <c r="S551" i="48"/>
  <c r="BQ25" i="9"/>
  <c r="BQ51" i="2"/>
  <c r="AE516" i="48"/>
  <c r="BQ37" i="8"/>
  <c r="AE537" i="48"/>
  <c r="BL9" i="3"/>
  <c r="BM35" i="3"/>
  <c r="BO18" i="4"/>
  <c r="W521" i="48"/>
  <c r="W542" i="48"/>
  <c r="BQ42" i="4"/>
  <c r="Y537" i="48"/>
  <c r="BR11" i="5"/>
  <c r="BQ37" i="5"/>
  <c r="P515" i="48"/>
  <c r="P521" i="48"/>
  <c r="BP44" i="1"/>
  <c r="P527" i="48"/>
  <c r="P536" i="48"/>
  <c r="BP36" i="1"/>
  <c r="P542" i="48"/>
  <c r="BP42" i="1"/>
  <c r="BO9" i="2"/>
  <c r="S512" i="48"/>
  <c r="BN9" i="9"/>
  <c r="O512" i="48" s="1"/>
  <c r="BR13" i="2"/>
  <c r="S539" i="48"/>
  <c r="BQ13" i="9"/>
  <c r="BQ39" i="2"/>
  <c r="T520" i="48"/>
  <c r="BP43" i="3"/>
  <c r="BM43" i="3"/>
  <c r="BP52" i="3"/>
  <c r="AE522" i="48"/>
  <c r="AE543" i="48"/>
  <c r="BQ43" i="8"/>
  <c r="T515" i="48"/>
  <c r="BM38" i="3"/>
  <c r="BM49" i="3"/>
  <c r="BP40" i="3"/>
  <c r="BO24" i="4"/>
  <c r="W527" i="48"/>
  <c r="BM37" i="3"/>
  <c r="X512" i="48"/>
  <c r="BP35" i="5"/>
  <c r="X537" i="48"/>
  <c r="BP37" i="5"/>
  <c r="BO15" i="2"/>
  <c r="S518" i="48"/>
  <c r="BN15" i="9"/>
  <c r="BQ41" i="2"/>
  <c r="BR19" i="2"/>
  <c r="S545" i="48"/>
  <c r="BQ19" i="9"/>
  <c r="AE510" i="48"/>
  <c r="BO25" i="8"/>
  <c r="AE528" i="48"/>
  <c r="BO12" i="4"/>
  <c r="W515" i="48"/>
  <c r="BI23" i="3"/>
  <c r="BL23" i="3"/>
  <c r="BL13" i="3"/>
  <c r="BQ35" i="2"/>
  <c r="BQ44" i="4"/>
  <c r="BL15" i="3"/>
  <c r="BN41" i="3"/>
  <c r="BR7" i="2"/>
  <c r="S533" i="48"/>
  <c r="BQ7" i="9"/>
  <c r="T541" i="48"/>
  <c r="BP41" i="3"/>
  <c r="BO7" i="3"/>
  <c r="U510" i="48"/>
  <c r="BQ33" i="3"/>
  <c r="BN33" i="3"/>
  <c r="BO13" i="3"/>
  <c r="U516" i="48"/>
  <c r="BN39" i="3"/>
  <c r="BQ39" i="3"/>
  <c r="BO19" i="3"/>
  <c r="BO45" i="3" s="1"/>
  <c r="U522" i="48"/>
  <c r="BN45" i="3"/>
  <c r="BQ45" i="3"/>
  <c r="BO25" i="3"/>
  <c r="BO51" i="3" s="1"/>
  <c r="U528" i="48"/>
  <c r="BN51" i="3"/>
  <c r="BQ51" i="3"/>
  <c r="BR11" i="3"/>
  <c r="U537" i="48"/>
  <c r="BR17" i="3"/>
  <c r="U543" i="48"/>
  <c r="BQ43" i="3"/>
  <c r="BR23" i="3"/>
  <c r="U549" i="48"/>
  <c r="BM52" i="3"/>
  <c r="BQ45" i="2"/>
  <c r="T538" i="48"/>
  <c r="BP38" i="3"/>
  <c r="BP47" i="3"/>
  <c r="BF7" i="3"/>
  <c r="BO9" i="4"/>
  <c r="W512" i="48"/>
  <c r="W518" i="48"/>
  <c r="W524" i="48"/>
  <c r="BQ47" i="4"/>
  <c r="BR13" i="4"/>
  <c r="W539" i="48"/>
  <c r="BQ39" i="4"/>
  <c r="BR19" i="5"/>
  <c r="Y545" i="48"/>
  <c r="BQ45" i="5"/>
  <c r="Y534" i="48"/>
  <c r="BQ34" i="5"/>
  <c r="BR8" i="5"/>
  <c r="BU34" i="5" s="1"/>
  <c r="T511" i="48"/>
  <c r="BM34" i="3"/>
  <c r="T544" i="48"/>
  <c r="BP44" i="3"/>
  <c r="R523" i="48"/>
  <c r="BM20" i="9"/>
  <c r="N523" i="48" s="1"/>
  <c r="R550" i="48"/>
  <c r="BP24" i="9"/>
  <c r="BP35" i="3"/>
  <c r="BP49" i="3"/>
  <c r="X515" i="48"/>
  <c r="BP38" i="5"/>
  <c r="X521" i="48"/>
  <c r="X527" i="48"/>
  <c r="Y550" i="48"/>
  <c r="BQ50" i="5"/>
  <c r="X534" i="48"/>
  <c r="BP34" i="5"/>
  <c r="BP50" i="5"/>
  <c r="BO12" i="7"/>
  <c r="AC515" i="48"/>
  <c r="BO18" i="7"/>
  <c r="AC521" i="48"/>
  <c r="BQ44" i="7"/>
  <c r="BO24" i="7"/>
  <c r="AC527" i="48"/>
  <c r="BQ50" i="7"/>
  <c r="AC536" i="48"/>
  <c r="BQ36" i="7"/>
  <c r="AC542" i="48"/>
  <c r="BQ42" i="7"/>
  <c r="AC548" i="48"/>
  <c r="BQ48" i="7"/>
  <c r="T523" i="48"/>
  <c r="BM46" i="3"/>
  <c r="T550" i="48"/>
  <c r="BP50" i="3"/>
  <c r="BM40" i="3"/>
  <c r="R517" i="48"/>
  <c r="BM14" i="9"/>
  <c r="N517" i="48" s="1"/>
  <c r="R538" i="48"/>
  <c r="BP12" i="9"/>
  <c r="N538" i="48" s="1"/>
  <c r="V513" i="48"/>
  <c r="V525" i="48"/>
  <c r="BL16" i="3"/>
  <c r="BO8" i="2"/>
  <c r="S511" i="48"/>
  <c r="BN8" i="9"/>
  <c r="O511" i="48" s="1"/>
  <c r="BQ34" i="2"/>
  <c r="BO14" i="2"/>
  <c r="S517" i="48"/>
  <c r="BN14" i="9"/>
  <c r="O517" i="48" s="1"/>
  <c r="BO20" i="2"/>
  <c r="S523" i="48"/>
  <c r="BN20" i="9"/>
  <c r="O523" i="48" s="1"/>
  <c r="BO26" i="2"/>
  <c r="S529" i="48"/>
  <c r="BN26" i="9"/>
  <c r="O529" i="48" s="1"/>
  <c r="BR12" i="2"/>
  <c r="S538" i="48"/>
  <c r="BQ12" i="9"/>
  <c r="BQ38" i="2"/>
  <c r="BR18" i="2"/>
  <c r="S544" i="48"/>
  <c r="BQ18" i="9"/>
  <c r="BQ44" i="2"/>
  <c r="BR24" i="2"/>
  <c r="S550" i="48"/>
  <c r="BQ24" i="9"/>
  <c r="BQ50" i="2"/>
  <c r="BQ49" i="3"/>
  <c r="R511" i="48"/>
  <c r="BM8" i="9"/>
  <c r="N511" i="48" s="1"/>
  <c r="R529" i="48"/>
  <c r="BM26" i="9"/>
  <c r="N529" i="48" s="1"/>
  <c r="R544" i="48"/>
  <c r="BP18" i="9"/>
  <c r="V519" i="48"/>
  <c r="V534" i="48"/>
  <c r="BP34" i="4"/>
  <c r="BF25" i="3"/>
  <c r="BF20" i="3"/>
  <c r="BF15" i="3"/>
  <c r="BO10" i="3"/>
  <c r="U513" i="48"/>
  <c r="BN36" i="3"/>
  <c r="BO16" i="3"/>
  <c r="U519" i="48"/>
  <c r="BN42" i="3"/>
  <c r="BO22" i="3"/>
  <c r="BO48" i="3" s="1"/>
  <c r="U525" i="48"/>
  <c r="BN48" i="3"/>
  <c r="BR8" i="3"/>
  <c r="BU34" i="3" s="1"/>
  <c r="U534" i="48"/>
  <c r="BQ34" i="3"/>
  <c r="BR14" i="3"/>
  <c r="U540" i="48"/>
  <c r="BQ40" i="3"/>
  <c r="BR20" i="3"/>
  <c r="U546" i="48"/>
  <c r="BQ46" i="3"/>
  <c r="BR26" i="3"/>
  <c r="U552" i="48"/>
  <c r="BQ52" i="3"/>
  <c r="BN46" i="3"/>
  <c r="BP37" i="3"/>
  <c r="BQ33" i="4"/>
  <c r="R512" i="48"/>
  <c r="BM9" i="9"/>
  <c r="N512" i="48" s="1"/>
  <c r="R518" i="48"/>
  <c r="BM15" i="9"/>
  <c r="N518" i="48" s="1"/>
  <c r="R524" i="48"/>
  <c r="BM21" i="9"/>
  <c r="N524" i="48" s="1"/>
  <c r="BP27" i="2"/>
  <c r="R533" i="48"/>
  <c r="BP7" i="9"/>
  <c r="N533" i="48" s="1"/>
  <c r="R539" i="48"/>
  <c r="BP13" i="9"/>
  <c r="R545" i="48"/>
  <c r="BP19" i="9"/>
  <c r="N545" i="48" s="1"/>
  <c r="R551" i="48"/>
  <c r="BP25" i="9"/>
  <c r="BO11" i="3"/>
  <c r="U514" i="48"/>
  <c r="BO17" i="3"/>
  <c r="BO43" i="3" s="1"/>
  <c r="U520" i="48"/>
  <c r="BN43" i="3"/>
  <c r="BO23" i="3"/>
  <c r="U526" i="48"/>
  <c r="BR9" i="3"/>
  <c r="U535" i="48"/>
  <c r="BR15" i="3"/>
  <c r="U541" i="48"/>
  <c r="BR21" i="3"/>
  <c r="U547" i="48"/>
  <c r="BP45" i="3"/>
  <c r="Y515" i="48"/>
  <c r="BO24" i="5"/>
  <c r="BR50" i="5" s="1"/>
  <c r="Y527" i="48"/>
  <c r="BQ47" i="5"/>
  <c r="AA511" i="48"/>
  <c r="AA517" i="48"/>
  <c r="AA523" i="48"/>
  <c r="AA529" i="48"/>
  <c r="AB510" i="48"/>
  <c r="AB516" i="48"/>
  <c r="AB522" i="48"/>
  <c r="AB528" i="48"/>
  <c r="AB543" i="48"/>
  <c r="BP43" i="7"/>
  <c r="BQ38" i="1"/>
  <c r="T542" i="48"/>
  <c r="BP42" i="3"/>
  <c r="BP36" i="3"/>
  <c r="V511" i="48"/>
  <c r="V517" i="48"/>
  <c r="V523" i="48"/>
  <c r="V529" i="48"/>
  <c r="BP38" i="4"/>
  <c r="BP46" i="4"/>
  <c r="X522" i="48"/>
  <c r="BP45" i="5"/>
  <c r="X533" i="48"/>
  <c r="BP33" i="5"/>
  <c r="BP39" i="5"/>
  <c r="Z518" i="48"/>
  <c r="Z533" i="48"/>
  <c r="BP33" i="6"/>
  <c r="Z539" i="48"/>
  <c r="BP39" i="6"/>
  <c r="Z545" i="48"/>
  <c r="BP45" i="6"/>
  <c r="Z551" i="48"/>
  <c r="BP51" i="6"/>
  <c r="BO7" i="7"/>
  <c r="AC510" i="48"/>
  <c r="BO13" i="7"/>
  <c r="AC516" i="48"/>
  <c r="BO19" i="7"/>
  <c r="AC522" i="48"/>
  <c r="BO25" i="7"/>
  <c r="AC528" i="48"/>
  <c r="BQ43" i="7"/>
  <c r="AC543" i="48"/>
  <c r="AC549" i="48"/>
  <c r="BQ49" i="7"/>
  <c r="Q510" i="48"/>
  <c r="Q516" i="48"/>
  <c r="BO19" i="1"/>
  <c r="Q522" i="48"/>
  <c r="BO25" i="1"/>
  <c r="Q528" i="48"/>
  <c r="BQ37" i="1"/>
  <c r="BQ43" i="1"/>
  <c r="BQ49" i="1"/>
  <c r="R513" i="48"/>
  <c r="BM10" i="9"/>
  <c r="N513" i="48" s="1"/>
  <c r="R519" i="48"/>
  <c r="BM16" i="9"/>
  <c r="R525" i="48"/>
  <c r="BM22" i="9"/>
  <c r="N525" i="48" s="1"/>
  <c r="R534" i="48"/>
  <c r="BP8" i="9"/>
  <c r="R540" i="48"/>
  <c r="BP14" i="9"/>
  <c r="N540" i="48" s="1"/>
  <c r="R546" i="48"/>
  <c r="BP20" i="9"/>
  <c r="R552" i="48"/>
  <c r="BP26" i="9"/>
  <c r="N552" i="48" s="1"/>
  <c r="BO12" i="3"/>
  <c r="U515" i="48"/>
  <c r="BO18" i="3"/>
  <c r="BO44" i="3" s="1"/>
  <c r="U521" i="48"/>
  <c r="BO24" i="3"/>
  <c r="U527" i="48"/>
  <c r="BR10" i="3"/>
  <c r="BR36" i="3" s="1"/>
  <c r="U536" i="48"/>
  <c r="BR16" i="3"/>
  <c r="U542" i="48"/>
  <c r="BQ42" i="3"/>
  <c r="BR22" i="3"/>
  <c r="U548" i="48"/>
  <c r="BN38" i="3"/>
  <c r="BQ36" i="3"/>
  <c r="W511" i="48"/>
  <c r="W517" i="48"/>
  <c r="W523" i="48"/>
  <c r="W529" i="48"/>
  <c r="BR12" i="4"/>
  <c r="W538" i="48"/>
  <c r="BQ38" i="4"/>
  <c r="BR18" i="4"/>
  <c r="W544" i="48"/>
  <c r="BR24" i="4"/>
  <c r="BR50" i="4" s="1"/>
  <c r="W550" i="48"/>
  <c r="BQ50" i="4"/>
  <c r="Y543" i="48"/>
  <c r="BR17" i="5"/>
  <c r="Y538" i="48"/>
  <c r="BQ38" i="5"/>
  <c r="AA518" i="48"/>
  <c r="AA533" i="48"/>
  <c r="BQ33" i="6"/>
  <c r="AA539" i="48"/>
  <c r="BQ39" i="6"/>
  <c r="AA545" i="48"/>
  <c r="BQ45" i="6"/>
  <c r="BR25" i="6"/>
  <c r="AA551" i="48"/>
  <c r="BQ51" i="6"/>
  <c r="BQ46" i="6"/>
  <c r="P511" i="48"/>
  <c r="P517" i="48"/>
  <c r="BP40" i="1"/>
  <c r="P523" i="48"/>
  <c r="P529" i="48"/>
  <c r="BP52" i="1"/>
  <c r="BP38" i="1"/>
  <c r="P538" i="48"/>
  <c r="BP50" i="1"/>
  <c r="BI7" i="3"/>
  <c r="BO10" i="2"/>
  <c r="S513" i="48"/>
  <c r="BN10" i="9"/>
  <c r="BO16" i="2"/>
  <c r="S519" i="48"/>
  <c r="BN16" i="9"/>
  <c r="O519" i="48" s="1"/>
  <c r="BO22" i="2"/>
  <c r="S525" i="48"/>
  <c r="BN22" i="9"/>
  <c r="O525" i="48" s="1"/>
  <c r="BR8" i="2"/>
  <c r="S534" i="48"/>
  <c r="BQ8" i="9"/>
  <c r="BR14" i="2"/>
  <c r="S540" i="48"/>
  <c r="BQ14" i="9"/>
  <c r="O540" i="48" s="1"/>
  <c r="BR20" i="2"/>
  <c r="BU46" i="2" s="1"/>
  <c r="S546" i="48"/>
  <c r="BQ20" i="9"/>
  <c r="BR26" i="2"/>
  <c r="S552" i="48"/>
  <c r="BQ26" i="9"/>
  <c r="O552" i="48" s="1"/>
  <c r="BP40" i="2"/>
  <c r="BM27" i="3"/>
  <c r="T510" i="48"/>
  <c r="BM44" i="3"/>
  <c r="BQ41" i="3"/>
  <c r="V518" i="48"/>
  <c r="BP27" i="4"/>
  <c r="V533" i="48"/>
  <c r="BP33" i="4"/>
  <c r="V539" i="48"/>
  <c r="BP39" i="4"/>
  <c r="V545" i="48"/>
  <c r="BP45" i="4"/>
  <c r="V551" i="48"/>
  <c r="BP51" i="4"/>
  <c r="BP40" i="4"/>
  <c r="BP48" i="4"/>
  <c r="Q511" i="48"/>
  <c r="Q517" i="48"/>
  <c r="Q523" i="48"/>
  <c r="BO26" i="1"/>
  <c r="Q529" i="48"/>
  <c r="Q544" i="48"/>
  <c r="BQ44" i="1"/>
  <c r="R521" i="48"/>
  <c r="BM18" i="9"/>
  <c r="N521" i="48" s="1"/>
  <c r="BP10" i="9"/>
  <c r="N536" i="48" s="1"/>
  <c r="R536" i="48"/>
  <c r="BP22" i="9"/>
  <c r="N548" i="48" s="1"/>
  <c r="R548" i="48"/>
  <c r="BQ36" i="2"/>
  <c r="BP41" i="2"/>
  <c r="BO14" i="3"/>
  <c r="BO40" i="3" s="1"/>
  <c r="U517" i="48"/>
  <c r="BO26" i="3"/>
  <c r="BO52" i="3" s="1"/>
  <c r="U529" i="48"/>
  <c r="BR18" i="3"/>
  <c r="U544" i="48"/>
  <c r="W519" i="48"/>
  <c r="BR8" i="4"/>
  <c r="W534" i="48"/>
  <c r="BQ34" i="4"/>
  <c r="X552" i="48"/>
  <c r="BR26" i="5"/>
  <c r="BP52" i="5"/>
  <c r="Y541" i="48"/>
  <c r="BQ41" i="5"/>
  <c r="AD514" i="48"/>
  <c r="AD526" i="48"/>
  <c r="AD535" i="48"/>
  <c r="BP35" i="8"/>
  <c r="BI19" i="3"/>
  <c r="BO12" i="2"/>
  <c r="S515" i="48"/>
  <c r="BN12" i="9"/>
  <c r="O515" i="48" s="1"/>
  <c r="BO18" i="2"/>
  <c r="S521" i="48"/>
  <c r="BN18" i="9"/>
  <c r="O521" i="48" s="1"/>
  <c r="BO24" i="2"/>
  <c r="S527" i="48"/>
  <c r="BN24" i="9"/>
  <c r="BR10" i="2"/>
  <c r="BQ10" i="9"/>
  <c r="O536" i="48" s="1"/>
  <c r="S536" i="48"/>
  <c r="BR16" i="2"/>
  <c r="BQ16" i="9"/>
  <c r="S542" i="48"/>
  <c r="BR22" i="2"/>
  <c r="BQ22" i="9"/>
  <c r="O548" i="48" s="1"/>
  <c r="S548" i="48"/>
  <c r="BP46" i="2"/>
  <c r="BM36" i="3"/>
  <c r="BM50" i="3"/>
  <c r="BP48" i="3"/>
  <c r="V514" i="48"/>
  <c r="V520" i="48"/>
  <c r="BP43" i="4"/>
  <c r="V526" i="48"/>
  <c r="V535" i="48"/>
  <c r="BP35" i="4"/>
  <c r="V541" i="48"/>
  <c r="BP41" i="4"/>
  <c r="V547" i="48"/>
  <c r="BP47" i="4"/>
  <c r="BP42" i="4"/>
  <c r="BP50" i="4"/>
  <c r="X513" i="48"/>
  <c r="X519" i="48"/>
  <c r="X525" i="48"/>
  <c r="BR15" i="5"/>
  <c r="X541" i="48"/>
  <c r="BP41" i="5"/>
  <c r="BQ43" i="5"/>
  <c r="BQ50" i="6"/>
  <c r="BR8" i="7"/>
  <c r="AC534" i="48"/>
  <c r="BQ34" i="7"/>
  <c r="AC552" i="48"/>
  <c r="BQ52" i="7"/>
  <c r="BQ40" i="7"/>
  <c r="R515" i="48"/>
  <c r="BM12" i="9"/>
  <c r="N515" i="48" s="1"/>
  <c r="R527" i="48"/>
  <c r="BM24" i="9"/>
  <c r="N527" i="48" s="1"/>
  <c r="BP16" i="9"/>
  <c r="R542" i="48"/>
  <c r="BO8" i="3"/>
  <c r="BO34" i="3" s="1"/>
  <c r="U511" i="48"/>
  <c r="BO20" i="3"/>
  <c r="BO46" i="3" s="1"/>
  <c r="U523" i="48"/>
  <c r="BR12" i="3"/>
  <c r="BU38" i="3" s="1"/>
  <c r="U538" i="48"/>
  <c r="BQ38" i="3"/>
  <c r="BR24" i="3"/>
  <c r="U550" i="48"/>
  <c r="BQ50" i="3"/>
  <c r="BN40" i="3"/>
  <c r="W513" i="48"/>
  <c r="W525" i="48"/>
  <c r="BR10" i="5"/>
  <c r="Y536" i="48"/>
  <c r="BQ36" i="5"/>
  <c r="AD520" i="48"/>
  <c r="BF23" i="3"/>
  <c r="BF18" i="3"/>
  <c r="BI24" i="3"/>
  <c r="BL11" i="3"/>
  <c r="BM7" i="9"/>
  <c r="N510" i="48" s="1"/>
  <c r="R510" i="48"/>
  <c r="BM13" i="9"/>
  <c r="N516" i="48" s="1"/>
  <c r="R516" i="48"/>
  <c r="BM19" i="9"/>
  <c r="N522" i="48" s="1"/>
  <c r="R522" i="48"/>
  <c r="BM25" i="9"/>
  <c r="R528" i="48"/>
  <c r="BP11" i="9"/>
  <c r="N537" i="48" s="1"/>
  <c r="R537" i="48"/>
  <c r="BP17" i="9"/>
  <c r="R543" i="48"/>
  <c r="BP23" i="9"/>
  <c r="N549" i="48" s="1"/>
  <c r="R549" i="48"/>
  <c r="BP37" i="2"/>
  <c r="BQ46" i="2"/>
  <c r="BP51" i="2"/>
  <c r="BN35" i="3"/>
  <c r="BN47" i="3"/>
  <c r="BN50" i="3"/>
  <c r="BP39" i="3"/>
  <c r="BQ48" i="3"/>
  <c r="BQ35" i="4"/>
  <c r="BQ43" i="4"/>
  <c r="Y519" i="48"/>
  <c r="Y546" i="48"/>
  <c r="BR20" i="5"/>
  <c r="BU46" i="5" s="1"/>
  <c r="BQ46" i="5"/>
  <c r="BO12" i="6"/>
  <c r="AA515" i="48"/>
  <c r="BO18" i="6"/>
  <c r="AA521" i="48"/>
  <c r="BO24" i="6"/>
  <c r="AA527" i="48"/>
  <c r="AB514" i="48"/>
  <c r="AB520" i="48"/>
  <c r="AB526" i="48"/>
  <c r="AB535" i="48"/>
  <c r="BP35" i="7"/>
  <c r="AB541" i="48"/>
  <c r="BP41" i="7"/>
  <c r="AB547" i="48"/>
  <c r="BP47" i="7"/>
  <c r="BO7" i="2"/>
  <c r="BN7" i="9"/>
  <c r="O510" i="48" s="1"/>
  <c r="S510" i="48"/>
  <c r="BO13" i="2"/>
  <c r="BN13" i="9"/>
  <c r="O516" i="48" s="1"/>
  <c r="S516" i="48"/>
  <c r="BO19" i="2"/>
  <c r="BN19" i="9"/>
  <c r="O522" i="48" s="1"/>
  <c r="S522" i="48"/>
  <c r="BO25" i="2"/>
  <c r="BN25" i="9"/>
  <c r="S528" i="48"/>
  <c r="BR11" i="2"/>
  <c r="BQ11" i="9"/>
  <c r="O537" i="48" s="1"/>
  <c r="S537" i="48"/>
  <c r="BR17" i="2"/>
  <c r="BQ17" i="9"/>
  <c r="O543" i="48" s="1"/>
  <c r="S543" i="48"/>
  <c r="BQ43" i="2"/>
  <c r="BR23" i="2"/>
  <c r="BQ23" i="9"/>
  <c r="S549" i="48"/>
  <c r="BQ37" i="2"/>
  <c r="BP42" i="2"/>
  <c r="BP52" i="2"/>
  <c r="T534" i="48"/>
  <c r="BP34" i="3"/>
  <c r="T546" i="48"/>
  <c r="BP46" i="3"/>
  <c r="V515" i="48"/>
  <c r="V521" i="48"/>
  <c r="V527" i="48"/>
  <c r="BP36" i="4"/>
  <c r="BP44" i="4"/>
  <c r="Z510" i="48"/>
  <c r="Z522" i="48"/>
  <c r="Z537" i="48"/>
  <c r="BP37" i="6"/>
  <c r="Z543" i="48"/>
  <c r="BP43" i="6"/>
  <c r="Z549" i="48"/>
  <c r="BP49" i="6"/>
  <c r="BQ52" i="6"/>
  <c r="Q514" i="48"/>
  <c r="Q520" i="48"/>
  <c r="Q526" i="48"/>
  <c r="BQ35" i="1"/>
  <c r="Q535" i="48"/>
  <c r="Q541" i="48"/>
  <c r="BQ41" i="1"/>
  <c r="BQ47" i="1"/>
  <c r="Q547" i="48"/>
  <c r="BR19" i="4"/>
  <c r="W545" i="48"/>
  <c r="BR25" i="4"/>
  <c r="W551" i="48"/>
  <c r="BQ46" i="4"/>
  <c r="BP36" i="5"/>
  <c r="BP40" i="5"/>
  <c r="BP44" i="5"/>
  <c r="BP48" i="5"/>
  <c r="BP38" i="7"/>
  <c r="BP51" i="7"/>
  <c r="BP48" i="1"/>
  <c r="AE511" i="48"/>
  <c r="AE517" i="48"/>
  <c r="AE523" i="48"/>
  <c r="AE529" i="48"/>
  <c r="BR12" i="8"/>
  <c r="BQ38" i="8"/>
  <c r="AE538" i="48"/>
  <c r="BR18" i="8"/>
  <c r="AE544" i="48"/>
  <c r="BQ44" i="8"/>
  <c r="BR23" i="5"/>
  <c r="X549" i="48"/>
  <c r="BR18" i="5"/>
  <c r="BR9" i="5"/>
  <c r="BQ40" i="5"/>
  <c r="BQ44" i="5"/>
  <c r="BQ48" i="5"/>
  <c r="BQ52" i="5"/>
  <c r="BO16" i="6"/>
  <c r="AA519" i="48"/>
  <c r="BR8" i="6"/>
  <c r="AA534" i="48"/>
  <c r="BP35" i="6"/>
  <c r="BP47" i="6"/>
  <c r="BP34" i="7"/>
  <c r="BQ38" i="7"/>
  <c r="Q512" i="48"/>
  <c r="Q524" i="48"/>
  <c r="BR7" i="1"/>
  <c r="Q533" i="48"/>
  <c r="BR13" i="1"/>
  <c r="BQ39" i="1"/>
  <c r="Q539" i="48"/>
  <c r="BR19" i="1"/>
  <c r="Q545" i="48"/>
  <c r="BQ45" i="1"/>
  <c r="BR25" i="1"/>
  <c r="BQ51" i="1"/>
  <c r="Q551" i="48"/>
  <c r="BQ40" i="1"/>
  <c r="BQ48" i="1"/>
  <c r="BO8" i="5"/>
  <c r="Y511" i="48"/>
  <c r="BR22" i="5"/>
  <c r="BR13" i="5"/>
  <c r="BQ35" i="6"/>
  <c r="BQ43" i="6"/>
  <c r="BQ47" i="6"/>
  <c r="BP52" i="7"/>
  <c r="P513" i="48"/>
  <c r="P525" i="48"/>
  <c r="BP34" i="1"/>
  <c r="BP46" i="1"/>
  <c r="AE512" i="48"/>
  <c r="AE518" i="48"/>
  <c r="AE524" i="48"/>
  <c r="AE533" i="48"/>
  <c r="AE539" i="48"/>
  <c r="BQ39" i="8"/>
  <c r="AE545" i="48"/>
  <c r="BQ45" i="8"/>
  <c r="BO21" i="5"/>
  <c r="BR47" i="5" s="1"/>
  <c r="X524" i="48"/>
  <c r="BO11" i="6"/>
  <c r="AA514" i="48"/>
  <c r="BQ39" i="7"/>
  <c r="AC539" i="48"/>
  <c r="BR19" i="7"/>
  <c r="BR45" i="7" s="1"/>
  <c r="AC545" i="48"/>
  <c r="BR25" i="7"/>
  <c r="BR51" i="7" s="1"/>
  <c r="BQ51" i="7"/>
  <c r="AC551" i="48"/>
  <c r="BP39" i="7"/>
  <c r="BP48" i="7"/>
  <c r="Q519" i="48"/>
  <c r="BQ34" i="1"/>
  <c r="BQ42" i="1"/>
  <c r="AD513" i="48"/>
  <c r="AD519" i="48"/>
  <c r="AD525" i="48"/>
  <c r="BP34" i="8"/>
  <c r="AD534" i="48"/>
  <c r="BQ33" i="5"/>
  <c r="BQ49" i="5"/>
  <c r="BP36" i="6"/>
  <c r="BP40" i="6"/>
  <c r="BP44" i="6"/>
  <c r="BP48" i="6"/>
  <c r="P520" i="48"/>
  <c r="BP43" i="1"/>
  <c r="AE513" i="48"/>
  <c r="AE519" i="48"/>
  <c r="BO22" i="8"/>
  <c r="AE525" i="48"/>
  <c r="BQ34" i="8"/>
  <c r="AE534" i="48"/>
  <c r="AE540" i="48"/>
  <c r="BQ40" i="8"/>
  <c r="BQ46" i="8"/>
  <c r="AE546" i="48"/>
  <c r="AD541" i="48"/>
  <c r="BP41" i="8"/>
  <c r="BQ35" i="8"/>
  <c r="BQ41" i="8"/>
  <c r="BQ47" i="8"/>
  <c r="R514" i="48"/>
  <c r="BM11" i="9"/>
  <c r="N514" i="48" s="1"/>
  <c r="R520" i="48"/>
  <c r="BM17" i="9"/>
  <c r="N520" i="48" s="1"/>
  <c r="R526" i="48"/>
  <c r="BM23" i="9"/>
  <c r="N526" i="48" s="1"/>
  <c r="R535" i="48"/>
  <c r="BP9" i="9"/>
  <c r="R541" i="48"/>
  <c r="BP15" i="9"/>
  <c r="N541" i="48" s="1"/>
  <c r="R547" i="48"/>
  <c r="BP21" i="9"/>
  <c r="BP27" i="3"/>
  <c r="T533" i="48"/>
  <c r="BO17" i="5"/>
  <c r="X520" i="48"/>
  <c r="BR16" i="5"/>
  <c r="Y542" i="48"/>
  <c r="BR7" i="5"/>
  <c r="BQ42" i="5"/>
  <c r="BO7" i="6"/>
  <c r="AA510" i="48"/>
  <c r="BO13" i="6"/>
  <c r="AA516" i="48"/>
  <c r="BO19" i="6"/>
  <c r="AA522" i="48"/>
  <c r="BO25" i="6"/>
  <c r="AA528" i="48"/>
  <c r="BR11" i="6"/>
  <c r="AA537" i="48"/>
  <c r="BP41" i="6"/>
  <c r="AC535" i="48"/>
  <c r="BQ35" i="7"/>
  <c r="BR15" i="7"/>
  <c r="AC541" i="48"/>
  <c r="AC547" i="48"/>
  <c r="BQ47" i="7"/>
  <c r="BP45" i="7"/>
  <c r="BO12" i="1"/>
  <c r="Q515" i="48"/>
  <c r="BO18" i="1"/>
  <c r="Q521" i="48"/>
  <c r="BO24" i="1"/>
  <c r="Q527" i="48"/>
  <c r="BQ36" i="1"/>
  <c r="BQ52" i="1"/>
  <c r="BP36" i="8"/>
  <c r="BP42" i="8"/>
  <c r="BP48" i="8"/>
  <c r="BO11" i="2"/>
  <c r="S514" i="48"/>
  <c r="BN11" i="9"/>
  <c r="BO17" i="2"/>
  <c r="S520" i="48"/>
  <c r="BN17" i="9"/>
  <c r="O520" i="48" s="1"/>
  <c r="BO23" i="2"/>
  <c r="S526" i="48"/>
  <c r="BN23" i="9"/>
  <c r="BR9" i="2"/>
  <c r="BQ9" i="9"/>
  <c r="O535" i="48" s="1"/>
  <c r="S535" i="48"/>
  <c r="BR15" i="2"/>
  <c r="BQ15" i="9"/>
  <c r="O541" i="48" s="1"/>
  <c r="S541" i="48"/>
  <c r="BR21" i="2"/>
  <c r="BQ21" i="9"/>
  <c r="O547" i="48" s="1"/>
  <c r="S547" i="48"/>
  <c r="BO9" i="3"/>
  <c r="U512" i="48"/>
  <c r="BO15" i="3"/>
  <c r="U518" i="48"/>
  <c r="BO21" i="3"/>
  <c r="BO47" i="3" s="1"/>
  <c r="U524" i="48"/>
  <c r="BR7" i="3"/>
  <c r="U533" i="48"/>
  <c r="BR13" i="3"/>
  <c r="U539" i="48"/>
  <c r="BR19" i="3"/>
  <c r="U545" i="48"/>
  <c r="BR25" i="3"/>
  <c r="BR51" i="3" s="1"/>
  <c r="U551" i="48"/>
  <c r="BO13" i="4"/>
  <c r="W516" i="48"/>
  <c r="BO19" i="4"/>
  <c r="W522" i="48"/>
  <c r="BO25" i="4"/>
  <c r="W528" i="48"/>
  <c r="BP37" i="4"/>
  <c r="BP49" i="4"/>
  <c r="BQ37" i="6"/>
  <c r="BQ41" i="6"/>
  <c r="BQ49" i="6"/>
  <c r="BQ45" i="7"/>
  <c r="P516" i="48"/>
  <c r="P522" i="48"/>
  <c r="BP45" i="1"/>
  <c r="P528" i="48"/>
  <c r="P537" i="48"/>
  <c r="BP37" i="1"/>
  <c r="P549" i="48"/>
  <c r="BP49" i="1"/>
  <c r="BQ36" i="8"/>
  <c r="BQ42" i="8"/>
  <c r="BQ48" i="8"/>
  <c r="AD510" i="48"/>
  <c r="AD522" i="48"/>
  <c r="AE514" i="48"/>
  <c r="AE526" i="48"/>
  <c r="Q537" i="48"/>
  <c r="Q543" i="48"/>
  <c r="Q549" i="48"/>
  <c r="AE535" i="48"/>
  <c r="AE541" i="48"/>
  <c r="AE547" i="48"/>
  <c r="BP39" i="8"/>
  <c r="BP43" i="8"/>
  <c r="BP47" i="8"/>
  <c r="BP51" i="8"/>
  <c r="AD511" i="48"/>
  <c r="AD523" i="48"/>
  <c r="AE515" i="48"/>
  <c r="AE527" i="48"/>
  <c r="P550" i="48"/>
  <c r="AD536" i="48"/>
  <c r="AD542" i="48"/>
  <c r="AD548" i="48"/>
  <c r="BQ51" i="8"/>
  <c r="AD512" i="48"/>
  <c r="AD524" i="48"/>
  <c r="AE536" i="48"/>
  <c r="AE542" i="48"/>
  <c r="AE548" i="48"/>
  <c r="BP41" i="1"/>
  <c r="BO17" i="8"/>
  <c r="AD537" i="48"/>
  <c r="AD549" i="48"/>
  <c r="BP40" i="8"/>
  <c r="BP44" i="8"/>
  <c r="BP52" i="8"/>
  <c r="AE549" i="48"/>
  <c r="BQ52" i="8"/>
  <c r="AD515" i="48"/>
  <c r="AD527" i="48"/>
  <c r="P534" i="48"/>
  <c r="P546" i="48"/>
  <c r="AD538" i="48"/>
  <c r="AD550" i="48"/>
  <c r="AD516" i="48"/>
  <c r="AD528" i="48"/>
  <c r="AE520" i="48"/>
  <c r="AE550" i="48"/>
  <c r="BP45" i="8"/>
  <c r="AE521" i="48"/>
  <c r="AD546" i="48"/>
  <c r="BQ50" i="8"/>
  <c r="BR15" i="8"/>
  <c r="BR22" i="8"/>
  <c r="BR11" i="8"/>
  <c r="BR17" i="8"/>
  <c r="BR23" i="8"/>
  <c r="BR21" i="8"/>
  <c r="BR16" i="8"/>
  <c r="BR7" i="8"/>
  <c r="BR13" i="8"/>
  <c r="BR19" i="8"/>
  <c r="BR25" i="8"/>
  <c r="BR9" i="8"/>
  <c r="BR10" i="8"/>
  <c r="BP27" i="8"/>
  <c r="BR8" i="8"/>
  <c r="BR14" i="8"/>
  <c r="BR20" i="8"/>
  <c r="BU46" i="8" s="1"/>
  <c r="BR26" i="8"/>
  <c r="BQ27" i="8"/>
  <c r="BO10" i="8"/>
  <c r="BO23" i="8"/>
  <c r="BO15" i="8"/>
  <c r="BO11" i="8"/>
  <c r="BO21" i="8"/>
  <c r="BO16" i="8"/>
  <c r="BO7" i="8"/>
  <c r="BO13" i="8"/>
  <c r="BO19" i="8"/>
  <c r="BO9" i="8"/>
  <c r="BM27" i="8"/>
  <c r="BO8" i="8"/>
  <c r="BO14" i="8"/>
  <c r="BO20" i="8"/>
  <c r="BO26" i="8"/>
  <c r="BN27" i="8"/>
  <c r="BR23" i="1"/>
  <c r="BR10" i="1"/>
  <c r="BR11" i="1"/>
  <c r="BR9" i="1"/>
  <c r="BR22" i="1"/>
  <c r="BR17" i="1"/>
  <c r="BR12" i="1"/>
  <c r="BU38" i="1" s="1"/>
  <c r="BR18" i="1"/>
  <c r="BR24" i="1"/>
  <c r="BR15" i="1"/>
  <c r="BR21" i="1"/>
  <c r="BR16" i="1"/>
  <c r="BU42" i="1" s="1"/>
  <c r="BP27" i="1"/>
  <c r="BR8" i="1"/>
  <c r="BR14" i="1"/>
  <c r="BR20" i="1"/>
  <c r="BR26" i="1"/>
  <c r="BQ27" i="1"/>
  <c r="BQ53" i="1" s="1"/>
  <c r="BO15" i="1"/>
  <c r="BO11" i="1"/>
  <c r="BO23" i="1"/>
  <c r="BO9" i="1"/>
  <c r="BO10" i="1"/>
  <c r="BO22" i="1"/>
  <c r="BO17" i="1"/>
  <c r="BO16" i="1"/>
  <c r="BO13" i="1"/>
  <c r="BO21" i="1"/>
  <c r="BM27" i="1"/>
  <c r="BO7" i="1"/>
  <c r="BO8" i="1"/>
  <c r="BO14" i="1"/>
  <c r="BO20" i="1"/>
  <c r="BN27" i="1"/>
  <c r="BR11" i="7"/>
  <c r="BR17" i="7"/>
  <c r="BR23" i="7"/>
  <c r="BR9" i="7"/>
  <c r="BR22" i="7"/>
  <c r="BR12" i="7"/>
  <c r="BR18" i="7"/>
  <c r="BR24" i="7"/>
  <c r="BR16" i="7"/>
  <c r="BP27" i="7"/>
  <c r="BR7" i="7"/>
  <c r="BR13" i="7"/>
  <c r="BR21" i="7"/>
  <c r="BR10" i="7"/>
  <c r="BR14" i="7"/>
  <c r="BU40" i="7" s="1"/>
  <c r="BR20" i="7"/>
  <c r="BR26" i="7"/>
  <c r="BQ27" i="7"/>
  <c r="BO8" i="7"/>
  <c r="BO9" i="7"/>
  <c r="BO21" i="7"/>
  <c r="BO11" i="7"/>
  <c r="BO17" i="7"/>
  <c r="BO23" i="7"/>
  <c r="BO10" i="7"/>
  <c r="BO22" i="7"/>
  <c r="BM27" i="7"/>
  <c r="BO16" i="7"/>
  <c r="BO15" i="7"/>
  <c r="BO14" i="7"/>
  <c r="BO20" i="7"/>
  <c r="BO26" i="7"/>
  <c r="BN27" i="7"/>
  <c r="BR17" i="6"/>
  <c r="BR23" i="6"/>
  <c r="BR21" i="6"/>
  <c r="BR16" i="6"/>
  <c r="BR12" i="6"/>
  <c r="BR18" i="6"/>
  <c r="BR24" i="6"/>
  <c r="BR15" i="6"/>
  <c r="BR22" i="6"/>
  <c r="BP27" i="6"/>
  <c r="BR7" i="6"/>
  <c r="BR13" i="6"/>
  <c r="BR19" i="6"/>
  <c r="BR9" i="6"/>
  <c r="BR10" i="6"/>
  <c r="BR14" i="6"/>
  <c r="BR20" i="6"/>
  <c r="BU46" i="6" s="1"/>
  <c r="BR26" i="6"/>
  <c r="BQ27" i="6"/>
  <c r="BO17" i="6"/>
  <c r="BO23" i="6"/>
  <c r="BO9" i="6"/>
  <c r="BO10" i="6"/>
  <c r="BO22" i="6"/>
  <c r="BM27" i="6"/>
  <c r="BO15" i="6"/>
  <c r="BO21" i="6"/>
  <c r="BO8" i="6"/>
  <c r="BO14" i="6"/>
  <c r="BO20" i="6"/>
  <c r="BO26" i="6"/>
  <c r="BN27" i="6"/>
  <c r="BO18" i="5"/>
  <c r="BO12" i="5"/>
  <c r="BO19" i="5"/>
  <c r="BO11" i="5"/>
  <c r="BP27" i="5"/>
  <c r="BQ27" i="5"/>
  <c r="BO9" i="5"/>
  <c r="BO23" i="5"/>
  <c r="BO16" i="5"/>
  <c r="BO25" i="5"/>
  <c r="BO7" i="5"/>
  <c r="BO13" i="5"/>
  <c r="BO10" i="5"/>
  <c r="BO22" i="5"/>
  <c r="BM27" i="5"/>
  <c r="BO15" i="5"/>
  <c r="BO14" i="5"/>
  <c r="BR40" i="5" s="1"/>
  <c r="BO20" i="5"/>
  <c r="BO26" i="5"/>
  <c r="BN27" i="5"/>
  <c r="BR15" i="4"/>
  <c r="BR16" i="4"/>
  <c r="BR17" i="4"/>
  <c r="BR23" i="4"/>
  <c r="BR21" i="4"/>
  <c r="BR11" i="4"/>
  <c r="BR37" i="4" s="1"/>
  <c r="BR7" i="4"/>
  <c r="BR9" i="4"/>
  <c r="BR35" i="4" s="1"/>
  <c r="BR22" i="4"/>
  <c r="BR10" i="4"/>
  <c r="BR14" i="4"/>
  <c r="BR20" i="4"/>
  <c r="BU46" i="4" s="1"/>
  <c r="BR26" i="4"/>
  <c r="BQ27" i="4"/>
  <c r="BO15" i="4"/>
  <c r="BO10" i="4"/>
  <c r="BO11" i="4"/>
  <c r="BO23" i="4"/>
  <c r="BO16" i="4"/>
  <c r="BO17" i="4"/>
  <c r="BO21" i="4"/>
  <c r="BM27" i="4"/>
  <c r="BO22" i="4"/>
  <c r="BO7" i="4"/>
  <c r="BO8" i="4"/>
  <c r="BO14" i="4"/>
  <c r="BO20" i="4"/>
  <c r="BO26" i="4"/>
  <c r="BN27" i="4"/>
  <c r="BQ27" i="3"/>
  <c r="BN27" i="3"/>
  <c r="BQ27" i="2"/>
  <c r="BR33" i="8" l="1"/>
  <c r="BQ53" i="8"/>
  <c r="BS53" i="8"/>
  <c r="BT53" i="8"/>
  <c r="BP53" i="8"/>
  <c r="BU34" i="1"/>
  <c r="BP53" i="1"/>
  <c r="BS53" i="1"/>
  <c r="BR33" i="1"/>
  <c r="BQ53" i="6"/>
  <c r="BS53" i="6"/>
  <c r="BR50" i="6"/>
  <c r="BU33" i="6"/>
  <c r="BT53" i="6"/>
  <c r="BP53" i="6"/>
  <c r="BS53" i="5"/>
  <c r="BU33" i="5"/>
  <c r="BT53" i="5"/>
  <c r="BU51" i="5"/>
  <c r="BQ33" i="9"/>
  <c r="BU51" i="4"/>
  <c r="BS53" i="4"/>
  <c r="BP53" i="4"/>
  <c r="O556" i="48"/>
  <c r="BT33" i="9"/>
  <c r="BQ53" i="4"/>
  <c r="N556" i="48"/>
  <c r="BS33" i="9"/>
  <c r="BU33" i="4"/>
  <c r="BT53" i="4"/>
  <c r="BU27" i="4"/>
  <c r="BU53" i="4" s="1"/>
  <c r="BO35" i="3"/>
  <c r="BR43" i="8"/>
  <c r="BO38" i="3"/>
  <c r="BR40" i="8"/>
  <c r="BR50" i="8"/>
  <c r="BU39" i="8"/>
  <c r="BU38" i="6"/>
  <c r="BU46" i="1"/>
  <c r="BU51" i="8"/>
  <c r="BU42" i="3"/>
  <c r="BU47" i="5"/>
  <c r="BU44" i="5"/>
  <c r="BU36" i="3"/>
  <c r="BU36" i="2"/>
  <c r="BR51" i="8"/>
  <c r="BR34" i="8"/>
  <c r="BR38" i="7"/>
  <c r="BR37" i="8"/>
  <c r="BR47" i="2"/>
  <c r="BU34" i="7"/>
  <c r="BR48" i="7"/>
  <c r="BR48" i="8"/>
  <c r="BR39" i="4"/>
  <c r="BU40" i="3"/>
  <c r="BR45" i="3"/>
  <c r="BR51" i="1"/>
  <c r="BR42" i="5"/>
  <c r="BR43" i="4"/>
  <c r="BR35" i="7"/>
  <c r="BR41" i="8"/>
  <c r="BR44" i="4"/>
  <c r="BR42" i="4"/>
  <c r="BR44" i="6"/>
  <c r="BU37" i="3"/>
  <c r="BU52" i="3"/>
  <c r="BU34" i="4"/>
  <c r="BR48" i="6"/>
  <c r="BU42" i="6"/>
  <c r="BR47" i="7"/>
  <c r="BR39" i="7"/>
  <c r="BU13" i="9"/>
  <c r="O562" i="48"/>
  <c r="BR36" i="6"/>
  <c r="BR41" i="1"/>
  <c r="BR45" i="1"/>
  <c r="BU43" i="1"/>
  <c r="BU44" i="8"/>
  <c r="BR36" i="4"/>
  <c r="BR50" i="1"/>
  <c r="BR35" i="2"/>
  <c r="BR42" i="2"/>
  <c r="BU44" i="2"/>
  <c r="BU52" i="5"/>
  <c r="BU38" i="5"/>
  <c r="BU50" i="7"/>
  <c r="BU39" i="1"/>
  <c r="BR52" i="7"/>
  <c r="BR44" i="1"/>
  <c r="BU42" i="8"/>
  <c r="BU37" i="2"/>
  <c r="BU40" i="2"/>
  <c r="BU44" i="7"/>
  <c r="BU37" i="1"/>
  <c r="BU35" i="1"/>
  <c r="BO49" i="3"/>
  <c r="BU43" i="6"/>
  <c r="BU42" i="7"/>
  <c r="BU52" i="1"/>
  <c r="BU35" i="4"/>
  <c r="BU20" i="9"/>
  <c r="O569" i="48"/>
  <c r="BU39" i="6"/>
  <c r="BU47" i="8"/>
  <c r="BR38" i="8"/>
  <c r="BU51" i="2"/>
  <c r="BU49" i="3"/>
  <c r="BU49" i="5"/>
  <c r="BU39" i="5"/>
  <c r="BU35" i="6"/>
  <c r="BU41" i="3"/>
  <c r="BU49" i="4"/>
  <c r="BU47" i="4"/>
  <c r="BU41" i="5"/>
  <c r="BU48" i="8"/>
  <c r="BR39" i="8"/>
  <c r="BU41" i="8"/>
  <c r="BU40" i="8"/>
  <c r="BU34" i="8"/>
  <c r="BR35" i="8"/>
  <c r="BU38" i="8"/>
  <c r="BU35" i="8"/>
  <c r="BU45" i="8"/>
  <c r="BU37" i="8"/>
  <c r="BU36" i="8"/>
  <c r="BU43" i="8"/>
  <c r="BU27" i="8"/>
  <c r="BU49" i="8"/>
  <c r="BR44" i="8"/>
  <c r="BU21" i="9"/>
  <c r="BU27" i="1"/>
  <c r="BU51" i="1"/>
  <c r="BU49" i="1"/>
  <c r="BU45" i="1"/>
  <c r="BU41" i="1"/>
  <c r="BR48" i="1"/>
  <c r="BU48" i="1"/>
  <c r="BU50" i="1"/>
  <c r="BR40" i="1"/>
  <c r="BR37" i="1"/>
  <c r="BR23" i="9"/>
  <c r="BU40" i="1"/>
  <c r="BU47" i="1"/>
  <c r="BU44" i="1"/>
  <c r="BR34" i="1"/>
  <c r="BR36" i="1"/>
  <c r="BO11" i="9"/>
  <c r="BU19" i="9"/>
  <c r="BU36" i="1"/>
  <c r="BU46" i="7"/>
  <c r="BU36" i="7"/>
  <c r="BU38" i="7"/>
  <c r="BU51" i="7"/>
  <c r="BU47" i="7"/>
  <c r="BU43" i="7"/>
  <c r="BU52" i="7"/>
  <c r="BU39" i="7"/>
  <c r="BU35" i="7"/>
  <c r="BU48" i="7"/>
  <c r="BU49" i="7"/>
  <c r="BU45" i="7"/>
  <c r="BU41" i="7"/>
  <c r="BU37" i="7"/>
  <c r="BR44" i="7"/>
  <c r="BP42" i="9"/>
  <c r="BU27" i="7"/>
  <c r="BR36" i="7"/>
  <c r="BU18" i="9"/>
  <c r="BR41" i="7"/>
  <c r="BU9" i="9"/>
  <c r="BU8" i="9"/>
  <c r="BU34" i="6"/>
  <c r="BU14" i="9"/>
  <c r="BU27" i="6"/>
  <c r="BU48" i="6"/>
  <c r="BU50" i="6"/>
  <c r="BR47" i="6"/>
  <c r="BR49" i="6"/>
  <c r="BU49" i="6"/>
  <c r="BU36" i="6"/>
  <c r="BR45" i="6"/>
  <c r="BU15" i="9"/>
  <c r="BU45" i="6"/>
  <c r="BU52" i="6"/>
  <c r="BU44" i="6"/>
  <c r="BU40" i="6"/>
  <c r="BU41" i="6"/>
  <c r="BU51" i="6"/>
  <c r="BU37" i="6"/>
  <c r="BU47" i="6"/>
  <c r="BU12" i="9"/>
  <c r="BU27" i="5"/>
  <c r="BU36" i="5"/>
  <c r="BU48" i="5"/>
  <c r="BU43" i="5"/>
  <c r="BO14" i="9"/>
  <c r="BU45" i="5"/>
  <c r="BU35" i="5"/>
  <c r="BR44" i="5"/>
  <c r="BU37" i="5"/>
  <c r="BQ53" i="5"/>
  <c r="BR49" i="5"/>
  <c r="BR41" i="5"/>
  <c r="BP53" i="5"/>
  <c r="BU42" i="5"/>
  <c r="BU26" i="9"/>
  <c r="BU7" i="9"/>
  <c r="BU17" i="9"/>
  <c r="BU50" i="4"/>
  <c r="BR40" i="4"/>
  <c r="BU45" i="4"/>
  <c r="BU39" i="4"/>
  <c r="BU41" i="4"/>
  <c r="BU37" i="4"/>
  <c r="BU44" i="4"/>
  <c r="BR47" i="4"/>
  <c r="BQ50" i="9"/>
  <c r="BU40" i="4"/>
  <c r="BU43" i="4"/>
  <c r="BR38" i="4"/>
  <c r="BU52" i="4"/>
  <c r="BU48" i="4"/>
  <c r="BU38" i="4"/>
  <c r="BP51" i="9"/>
  <c r="BO15" i="9"/>
  <c r="BU24" i="9"/>
  <c r="BU36" i="4"/>
  <c r="BU42" i="4"/>
  <c r="BU44" i="3"/>
  <c r="BU23" i="9"/>
  <c r="BS44" i="9"/>
  <c r="BT44" i="9"/>
  <c r="BU46" i="3"/>
  <c r="BS49" i="9"/>
  <c r="BU50" i="3"/>
  <c r="BO33" i="3"/>
  <c r="BR48" i="3"/>
  <c r="BR33" i="3"/>
  <c r="BU51" i="3"/>
  <c r="BT37" i="9"/>
  <c r="BU16" i="9"/>
  <c r="BU47" i="3"/>
  <c r="BR42" i="3"/>
  <c r="BO36" i="3"/>
  <c r="BT48" i="9"/>
  <c r="BU43" i="3"/>
  <c r="O533" i="48"/>
  <c r="BU10" i="9"/>
  <c r="BU39" i="3"/>
  <c r="BU45" i="3"/>
  <c r="BU27" i="3"/>
  <c r="BO23" i="9"/>
  <c r="BO50" i="3"/>
  <c r="BR37" i="3"/>
  <c r="BO39" i="3"/>
  <c r="BU35" i="3"/>
  <c r="BU48" i="3"/>
  <c r="BR44" i="3"/>
  <c r="BQ48" i="9"/>
  <c r="BR52" i="3"/>
  <c r="BT51" i="9"/>
  <c r="BR50" i="3"/>
  <c r="BO10" i="9"/>
  <c r="BR41" i="3"/>
  <c r="BQ45" i="9"/>
  <c r="BU25" i="9"/>
  <c r="BS27" i="9"/>
  <c r="BR38" i="2"/>
  <c r="BU11" i="9"/>
  <c r="BR34" i="2"/>
  <c r="BT27" i="9"/>
  <c r="BU27" i="2"/>
  <c r="O549" i="48"/>
  <c r="BU22" i="9"/>
  <c r="BU34" i="2"/>
  <c r="BU49" i="2"/>
  <c r="N544" i="48"/>
  <c r="BR41" i="2"/>
  <c r="BU50" i="2"/>
  <c r="BU45" i="2"/>
  <c r="BU52" i="2"/>
  <c r="BU39" i="2"/>
  <c r="BR36" i="2"/>
  <c r="BR49" i="2"/>
  <c r="BR52" i="2"/>
  <c r="BU47" i="2"/>
  <c r="BU43" i="2"/>
  <c r="BO13" i="9"/>
  <c r="BU38" i="2"/>
  <c r="BU41" i="2"/>
  <c r="BU48" i="2"/>
  <c r="BU35" i="2"/>
  <c r="BU42" i="2"/>
  <c r="O538" i="48"/>
  <c r="BT38" i="9"/>
  <c r="BS40" i="9"/>
  <c r="BP47" i="9"/>
  <c r="BS47" i="9"/>
  <c r="BQ38" i="9"/>
  <c r="N534" i="48"/>
  <c r="BS34" i="9"/>
  <c r="BT45" i="9"/>
  <c r="BT43" i="9"/>
  <c r="BP40" i="9"/>
  <c r="N543" i="48"/>
  <c r="BS43" i="9"/>
  <c r="BQ42" i="9"/>
  <c r="BT42" i="9"/>
  <c r="N539" i="48"/>
  <c r="BS39" i="9"/>
  <c r="BQ39" i="9"/>
  <c r="BT39" i="9"/>
  <c r="BS37" i="9"/>
  <c r="O534" i="48"/>
  <c r="BT34" i="9"/>
  <c r="O550" i="48"/>
  <c r="BT50" i="9"/>
  <c r="N535" i="48"/>
  <c r="BS35" i="9"/>
  <c r="N550" i="48"/>
  <c r="BS50" i="9"/>
  <c r="BS45" i="9"/>
  <c r="BS41" i="9"/>
  <c r="BT36" i="9"/>
  <c r="BP33" i="9"/>
  <c r="BR12" i="9"/>
  <c r="BS38" i="9"/>
  <c r="BT52" i="9"/>
  <c r="BS48" i="9"/>
  <c r="BS36" i="9"/>
  <c r="BT40" i="9"/>
  <c r="BT47" i="9"/>
  <c r="O518" i="48"/>
  <c r="BR7" i="9"/>
  <c r="N542" i="48"/>
  <c r="BS42" i="9"/>
  <c r="O546" i="48"/>
  <c r="BT46" i="9"/>
  <c r="N546" i="48"/>
  <c r="BS46" i="9"/>
  <c r="BT41" i="9"/>
  <c r="N551" i="48"/>
  <c r="BS51" i="9"/>
  <c r="BS52" i="9"/>
  <c r="BT49" i="9"/>
  <c r="BT35" i="9"/>
  <c r="O545" i="48"/>
  <c r="O539" i="48"/>
  <c r="BR13" i="9"/>
  <c r="BO24" i="9"/>
  <c r="BO16" i="9"/>
  <c r="BR25" i="9"/>
  <c r="BP50" i="9"/>
  <c r="BP46" i="9"/>
  <c r="BO18" i="9"/>
  <c r="BR22" i="9"/>
  <c r="BP49" i="9"/>
  <c r="BQ36" i="9"/>
  <c r="O513" i="48"/>
  <c r="BQ52" i="9"/>
  <c r="BO25" i="9"/>
  <c r="BQ40" i="9"/>
  <c r="BO17" i="9"/>
  <c r="BQ43" i="9"/>
  <c r="BP34" i="9"/>
  <c r="BO8" i="9"/>
  <c r="BQ44" i="9"/>
  <c r="BR11" i="9"/>
  <c r="N528" i="48"/>
  <c r="BP37" i="9"/>
  <c r="BQ37" i="9"/>
  <c r="BR21" i="9"/>
  <c r="O526" i="48"/>
  <c r="N547" i="48"/>
  <c r="N519" i="48"/>
  <c r="BO22" i="9"/>
  <c r="BR8" i="9"/>
  <c r="BP39" i="9"/>
  <c r="BP48" i="9"/>
  <c r="BR24" i="9"/>
  <c r="BP36" i="9"/>
  <c r="BQ49" i="9"/>
  <c r="BR14" i="9"/>
  <c r="O551" i="48"/>
  <c r="BP35" i="9"/>
  <c r="BR37" i="6"/>
  <c r="O527" i="48"/>
  <c r="O514" i="48"/>
  <c r="BR39" i="5"/>
  <c r="BR52" i="1"/>
  <c r="BO41" i="3"/>
  <c r="BR46" i="1"/>
  <c r="BR49" i="4"/>
  <c r="BR38" i="3"/>
  <c r="BR46" i="2"/>
  <c r="BR49" i="3"/>
  <c r="BR27" i="3"/>
  <c r="BR41" i="6"/>
  <c r="BR46" i="7"/>
  <c r="BR19" i="9"/>
  <c r="BR40" i="7"/>
  <c r="BN27" i="9"/>
  <c r="O544" i="48"/>
  <c r="BR36" i="5"/>
  <c r="BO37" i="3"/>
  <c r="BR45" i="5"/>
  <c r="BR16" i="9"/>
  <c r="BP27" i="9"/>
  <c r="BR36" i="8"/>
  <c r="O542" i="48"/>
  <c r="BR48" i="5"/>
  <c r="BR51" i="4"/>
  <c r="BR27" i="4"/>
  <c r="BR49" i="7"/>
  <c r="BR49" i="1"/>
  <c r="BR52" i="4"/>
  <c r="BR46" i="6"/>
  <c r="BR42" i="1"/>
  <c r="BQ27" i="9"/>
  <c r="BQ51" i="9"/>
  <c r="BO12" i="9"/>
  <c r="BR45" i="4"/>
  <c r="BR48" i="2"/>
  <c r="BR38" i="5"/>
  <c r="BR47" i="3"/>
  <c r="BR46" i="3"/>
  <c r="BO42" i="3"/>
  <c r="BR50" i="2"/>
  <c r="BR33" i="2"/>
  <c r="BR51" i="2"/>
  <c r="BR43" i="2"/>
  <c r="BR52" i="5"/>
  <c r="BQ34" i="9"/>
  <c r="BR35" i="1"/>
  <c r="BR52" i="6"/>
  <c r="BR41" i="4"/>
  <c r="BR38" i="6"/>
  <c r="BR43" i="7"/>
  <c r="BR46" i="4"/>
  <c r="BR40" i="6"/>
  <c r="BR42" i="6"/>
  <c r="BR37" i="7"/>
  <c r="BR47" i="1"/>
  <c r="BR45" i="8"/>
  <c r="O528" i="48"/>
  <c r="BR18" i="9"/>
  <c r="BQ41" i="9"/>
  <c r="BQ47" i="9"/>
  <c r="BP52" i="9"/>
  <c r="BR20" i="9"/>
  <c r="BO21" i="9"/>
  <c r="BP41" i="9"/>
  <c r="BR39" i="3"/>
  <c r="BR39" i="1"/>
  <c r="BR35" i="5"/>
  <c r="BR40" i="2"/>
  <c r="BR43" i="3"/>
  <c r="BR35" i="6"/>
  <c r="BR34" i="7"/>
  <c r="BR40" i="3"/>
  <c r="BR39" i="2"/>
  <c r="BR35" i="3"/>
  <c r="BR44" i="2"/>
  <c r="BR48" i="4"/>
  <c r="BR43" i="6"/>
  <c r="BR42" i="8"/>
  <c r="BQ46" i="9"/>
  <c r="BM27" i="9"/>
  <c r="BO20" i="9"/>
  <c r="BO19" i="9"/>
  <c r="BR15" i="9"/>
  <c r="BR42" i="7"/>
  <c r="BR38" i="1"/>
  <c r="BR52" i="8"/>
  <c r="BR47" i="8"/>
  <c r="BO7" i="9"/>
  <c r="BR9" i="9"/>
  <c r="BP44" i="9"/>
  <c r="BP45" i="9"/>
  <c r="BR37" i="2"/>
  <c r="BO26" i="9"/>
  <c r="BR17" i="9"/>
  <c r="BQ35" i="9"/>
  <c r="BP43" i="9"/>
  <c r="BO9" i="9"/>
  <c r="BR27" i="8"/>
  <c r="BR26" i="9"/>
  <c r="BR27" i="2"/>
  <c r="BR39" i="6"/>
  <c r="BO27" i="3"/>
  <c r="BR33" i="4"/>
  <c r="BR33" i="6"/>
  <c r="BR50" i="7"/>
  <c r="BR27" i="1"/>
  <c r="BR53" i="1" s="1"/>
  <c r="BR43" i="1"/>
  <c r="BR46" i="8"/>
  <c r="BR49" i="8"/>
  <c r="BR10" i="9"/>
  <c r="BP38" i="9"/>
  <c r="BR33" i="5"/>
  <c r="BR34" i="6"/>
  <c r="BR46" i="5"/>
  <c r="BR34" i="4"/>
  <c r="BR43" i="5"/>
  <c r="BR34" i="3"/>
  <c r="BR34" i="5"/>
  <c r="BR45" i="2"/>
  <c r="BR51" i="6"/>
  <c r="BR51" i="5"/>
  <c r="BR37" i="5"/>
  <c r="BO27" i="8"/>
  <c r="BO27" i="1"/>
  <c r="BR27" i="7"/>
  <c r="BO27" i="7"/>
  <c r="BR27" i="6"/>
  <c r="BO27" i="6"/>
  <c r="BR27" i="5"/>
  <c r="BO27" i="5"/>
  <c r="BO27" i="4"/>
  <c r="BU53" i="8" l="1"/>
  <c r="BR53" i="8"/>
  <c r="BU39" i="9"/>
  <c r="AK11" i="50" s="1"/>
  <c r="BU53" i="1"/>
  <c r="BU53" i="6"/>
  <c r="BR53" i="6"/>
  <c r="BR33" i="9"/>
  <c r="AJ5" i="50" s="1"/>
  <c r="AK60" i="50"/>
  <c r="BU53" i="5"/>
  <c r="AK66" i="50"/>
  <c r="AK68" i="50"/>
  <c r="BT53" i="9"/>
  <c r="BR53" i="4"/>
  <c r="AK55" i="50"/>
  <c r="AK58" i="50"/>
  <c r="AK64" i="50"/>
  <c r="AK61" i="50"/>
  <c r="AK63" i="50"/>
  <c r="BP53" i="9"/>
  <c r="BS53" i="9"/>
  <c r="BU33" i="9"/>
  <c r="AK5" i="50" s="1"/>
  <c r="AK51" i="50"/>
  <c r="AK52" i="50"/>
  <c r="AK69" i="50"/>
  <c r="AK67" i="50"/>
  <c r="AK70" i="50"/>
  <c r="AK59" i="50"/>
  <c r="AK53" i="50"/>
  <c r="AK62" i="50"/>
  <c r="AK57" i="50"/>
  <c r="BQ53" i="9"/>
  <c r="AK56" i="50"/>
  <c r="AK65" i="50"/>
  <c r="AK54" i="50"/>
  <c r="BR49" i="9"/>
  <c r="AJ21" i="50" s="1"/>
  <c r="AK39" i="50"/>
  <c r="AK38" i="50"/>
  <c r="AK31" i="50"/>
  <c r="AK35" i="50"/>
  <c r="AK32" i="50"/>
  <c r="AK45" i="50"/>
  <c r="AK36" i="50"/>
  <c r="AK29" i="50"/>
  <c r="AK42" i="50"/>
  <c r="AK43" i="50"/>
  <c r="AK33" i="50"/>
  <c r="AK37" i="50"/>
  <c r="AK46" i="50"/>
  <c r="AK40" i="50"/>
  <c r="BU49" i="9"/>
  <c r="AK21" i="50" s="1"/>
  <c r="AK44" i="50"/>
  <c r="AK30" i="50"/>
  <c r="AK34" i="50"/>
  <c r="AK28" i="50"/>
  <c r="AK41" i="50"/>
  <c r="AK47" i="50"/>
  <c r="BU47" i="9"/>
  <c r="AK19" i="50" s="1"/>
  <c r="BU45" i="9"/>
  <c r="AK17" i="50" s="1"/>
  <c r="AJ32" i="50"/>
  <c r="BU38" i="9"/>
  <c r="AK10" i="50" s="1"/>
  <c r="AJ46" i="50"/>
  <c r="BU43" i="9"/>
  <c r="AK15" i="50" s="1"/>
  <c r="BR37" i="9"/>
  <c r="AJ9" i="50" s="1"/>
  <c r="AJ55" i="50"/>
  <c r="BR36" i="9"/>
  <c r="AJ8" i="50" s="1"/>
  <c r="BU52" i="9"/>
  <c r="AK24" i="50" s="1"/>
  <c r="BU51" i="9"/>
  <c r="AK23" i="50" s="1"/>
  <c r="AJ54" i="50"/>
  <c r="AJ59" i="50"/>
  <c r="AJ44" i="50"/>
  <c r="AJ52" i="50"/>
  <c r="AJ30" i="50"/>
  <c r="BR51" i="9"/>
  <c r="AJ23" i="50" s="1"/>
  <c r="BR27" i="9"/>
  <c r="AJ68" i="50"/>
  <c r="BU27" i="9"/>
  <c r="AJ34" i="50"/>
  <c r="BR43" i="9"/>
  <c r="AJ15" i="50" s="1"/>
  <c r="BR39" i="9"/>
  <c r="AJ11" i="50" s="1"/>
  <c r="AJ58" i="50"/>
  <c r="BO27" i="9"/>
  <c r="AJ63" i="50"/>
  <c r="BR44" i="9"/>
  <c r="AJ16" i="50" s="1"/>
  <c r="BR52" i="9"/>
  <c r="AJ24" i="50" s="1"/>
  <c r="AJ41" i="50"/>
  <c r="BR48" i="9"/>
  <c r="AJ20" i="50" s="1"/>
  <c r="BU44" i="9"/>
  <c r="AK16" i="50" s="1"/>
  <c r="BR38" i="9"/>
  <c r="AJ10" i="50" s="1"/>
  <c r="BU36" i="9"/>
  <c r="AK8" i="50" s="1"/>
  <c r="AJ56" i="50"/>
  <c r="BR46" i="9"/>
  <c r="AJ18" i="50" s="1"/>
  <c r="BU46" i="9"/>
  <c r="AK18" i="50" s="1"/>
  <c r="BU35" i="9"/>
  <c r="AK7" i="50" s="1"/>
  <c r="BU41" i="9"/>
  <c r="AK13" i="50" s="1"/>
  <c r="BR50" i="9"/>
  <c r="AJ22" i="50" s="1"/>
  <c r="BU50" i="9"/>
  <c r="AK22" i="50" s="1"/>
  <c r="BU40" i="9"/>
  <c r="AK12" i="50" s="1"/>
  <c r="AJ33" i="50"/>
  <c r="BU37" i="9"/>
  <c r="AK9" i="50" s="1"/>
  <c r="BR34" i="9"/>
  <c r="AJ6" i="50" s="1"/>
  <c r="BU34" i="9"/>
  <c r="AK6" i="50" s="1"/>
  <c r="BU48" i="9"/>
  <c r="AK20" i="50" s="1"/>
  <c r="AJ51" i="50"/>
  <c r="BR42" i="9"/>
  <c r="AJ14" i="50" s="1"/>
  <c r="BU42" i="9"/>
  <c r="AK14" i="50" s="1"/>
  <c r="AJ28" i="50"/>
  <c r="BR45" i="9"/>
  <c r="AJ17" i="50" s="1"/>
  <c r="AJ43" i="50"/>
  <c r="AJ36" i="50"/>
  <c r="AJ29" i="50"/>
  <c r="BR35" i="9"/>
  <c r="AJ7" i="50" s="1"/>
  <c r="AJ60" i="50"/>
  <c r="AJ69" i="50"/>
  <c r="AJ70" i="50"/>
  <c r="AJ64" i="50"/>
  <c r="AJ53" i="50"/>
  <c r="AJ67" i="50"/>
  <c r="AJ31" i="50"/>
  <c r="AJ62" i="50"/>
  <c r="AJ45" i="50"/>
  <c r="AJ39" i="50"/>
  <c r="AJ35" i="50"/>
  <c r="BR40" i="9"/>
  <c r="AJ12" i="50" s="1"/>
  <c r="AJ66" i="50"/>
  <c r="AJ61" i="50"/>
  <c r="AJ37" i="50"/>
  <c r="AJ38" i="50"/>
  <c r="BR41" i="9"/>
  <c r="AJ13" i="50" s="1"/>
  <c r="BR53" i="5"/>
  <c r="AJ42" i="50"/>
  <c r="AJ65" i="50"/>
  <c r="BR47" i="9"/>
  <c r="AJ19" i="50" s="1"/>
  <c r="AJ57" i="50"/>
  <c r="AJ40" i="50"/>
  <c r="AJ47" i="50"/>
  <c r="N85" i="55"/>
  <c r="O85" i="55"/>
  <c r="P85" i="55"/>
  <c r="Q85" i="55"/>
  <c r="R85" i="55"/>
  <c r="S85" i="55"/>
  <c r="T85" i="55"/>
  <c r="U85" i="55"/>
  <c r="V85" i="55"/>
  <c r="O57" i="55"/>
  <c r="Z19" i="74" s="1"/>
  <c r="P57" i="55"/>
  <c r="Z20" i="74" s="1"/>
  <c r="Q57" i="55"/>
  <c r="Z21" i="74" s="1"/>
  <c r="R57" i="55"/>
  <c r="Z22" i="74" s="1"/>
  <c r="S57" i="55"/>
  <c r="Z23" i="74" s="1"/>
  <c r="U57" i="55"/>
  <c r="Z25" i="74" s="1"/>
  <c r="V57" i="55"/>
  <c r="Z26" i="74" s="1"/>
  <c r="N84" i="55"/>
  <c r="O84" i="55"/>
  <c r="P84" i="55"/>
  <c r="Q84" i="55"/>
  <c r="R84" i="55"/>
  <c r="S84" i="55"/>
  <c r="T84" i="55"/>
  <c r="U84" i="55"/>
  <c r="V84" i="55"/>
  <c r="N27" i="55"/>
  <c r="O27" i="55"/>
  <c r="Y7" i="74" s="1"/>
  <c r="P27" i="55"/>
  <c r="Y8" i="74" s="1"/>
  <c r="Q27" i="55"/>
  <c r="R27" i="55"/>
  <c r="R56" i="55" s="1"/>
  <c r="Y22" i="74" s="1"/>
  <c r="S27" i="55"/>
  <c r="T27" i="55"/>
  <c r="Y12" i="74" s="1"/>
  <c r="U27" i="55"/>
  <c r="Y13" i="74" s="1"/>
  <c r="V27" i="55"/>
  <c r="N119" i="55"/>
  <c r="BU53" i="9" l="1"/>
  <c r="BR53" i="9"/>
  <c r="S56" i="55"/>
  <c r="Y23" i="74" s="1"/>
  <c r="Q56" i="55"/>
  <c r="Y21" i="74" s="1"/>
  <c r="T57" i="55"/>
  <c r="Z24" i="74" s="1"/>
  <c r="V56" i="55"/>
  <c r="Y26" i="74" s="1"/>
  <c r="Z35" i="74"/>
  <c r="Z34" i="74"/>
  <c r="Z33" i="74"/>
  <c r="Y14" i="74"/>
  <c r="T56" i="55"/>
  <c r="Y24" i="74" s="1"/>
  <c r="U56" i="55"/>
  <c r="Y25" i="74" s="1"/>
  <c r="O56" i="55"/>
  <c r="Y19" i="74" s="1"/>
  <c r="Y9" i="74"/>
  <c r="N56" i="55"/>
  <c r="Y18" i="74" s="1"/>
  <c r="Y11" i="74"/>
  <c r="Y10" i="74"/>
  <c r="P56" i="55"/>
  <c r="Y20" i="74" s="1"/>
  <c r="Y6" i="74"/>
  <c r="BM27" i="2"/>
  <c r="BN27" i="2"/>
  <c r="N25" i="55"/>
  <c r="O25" i="55"/>
  <c r="P25" i="55"/>
  <c r="Q25" i="55"/>
  <c r="R25" i="55"/>
  <c r="S25" i="55"/>
  <c r="T25" i="55"/>
  <c r="U25" i="55"/>
  <c r="V25" i="55"/>
  <c r="N26" i="55"/>
  <c r="N113" i="55" s="1"/>
  <c r="O26" i="55"/>
  <c r="P26" i="55"/>
  <c r="Q26" i="55"/>
  <c r="R26" i="55"/>
  <c r="R55" i="55" s="1"/>
  <c r="S26" i="55"/>
  <c r="S55" i="55" s="1"/>
  <c r="T26" i="55"/>
  <c r="U26" i="55"/>
  <c r="V26" i="55"/>
  <c r="N79" i="55"/>
  <c r="O79" i="55"/>
  <c r="P79" i="55"/>
  <c r="Q79" i="55"/>
  <c r="R79" i="55"/>
  <c r="S79" i="55"/>
  <c r="T79" i="55"/>
  <c r="U79" i="55"/>
  <c r="V79" i="55"/>
  <c r="N80" i="55"/>
  <c r="O80" i="55"/>
  <c r="P80" i="55"/>
  <c r="Q80" i="55"/>
  <c r="R80" i="55"/>
  <c r="S80" i="55"/>
  <c r="T80" i="55"/>
  <c r="U80" i="55"/>
  <c r="V80" i="55"/>
  <c r="N81" i="55"/>
  <c r="O81" i="55"/>
  <c r="P81" i="55"/>
  <c r="Q81" i="55"/>
  <c r="R81" i="55"/>
  <c r="S81" i="55"/>
  <c r="T81" i="55"/>
  <c r="U81" i="55"/>
  <c r="V81" i="55"/>
  <c r="N82" i="55"/>
  <c r="O82" i="55"/>
  <c r="P82" i="55"/>
  <c r="Q82" i="55"/>
  <c r="R82" i="55"/>
  <c r="S82" i="55"/>
  <c r="T82" i="55"/>
  <c r="U82" i="55"/>
  <c r="V82" i="55"/>
  <c r="N83" i="55"/>
  <c r="O83" i="55"/>
  <c r="P83" i="55"/>
  <c r="Q83" i="55"/>
  <c r="R83" i="55"/>
  <c r="S83" i="55"/>
  <c r="T83" i="55"/>
  <c r="U83" i="55"/>
  <c r="V83" i="55"/>
  <c r="BQ53" i="2" l="1"/>
  <c r="BP53" i="2"/>
  <c r="Y32" i="74"/>
  <c r="P141" i="55"/>
  <c r="Y44" i="74" s="1"/>
  <c r="O141" i="55"/>
  <c r="Y43" i="74" s="1"/>
  <c r="Y31" i="74"/>
  <c r="Y30" i="74"/>
  <c r="N141" i="55"/>
  <c r="Y42" i="74" s="1"/>
  <c r="Z36" i="74"/>
  <c r="Z32" i="74"/>
  <c r="Q141" i="55"/>
  <c r="Y45" i="74" s="1"/>
  <c r="Y33" i="74"/>
  <c r="Z30" i="74"/>
  <c r="Z37" i="74"/>
  <c r="Z31" i="74"/>
  <c r="Z38" i="74"/>
  <c r="V55" i="55"/>
  <c r="U55" i="55"/>
  <c r="T141" i="55"/>
  <c r="Y48" i="74" s="1"/>
  <c r="Y36" i="74"/>
  <c r="O55" i="55"/>
  <c r="Q55" i="55"/>
  <c r="P55" i="55"/>
  <c r="N55" i="55"/>
  <c r="T55" i="55"/>
  <c r="BO27" i="2"/>
  <c r="Q54" i="55"/>
  <c r="U54" i="55"/>
  <c r="T54" i="55"/>
  <c r="S54" i="55"/>
  <c r="R54" i="55"/>
  <c r="P54" i="55"/>
  <c r="O54" i="55"/>
  <c r="N54" i="55"/>
  <c r="X8" i="74"/>
  <c r="X7" i="74"/>
  <c r="X34" i="74"/>
  <c r="X14" i="74"/>
  <c r="X10" i="74"/>
  <c r="X13" i="74"/>
  <c r="Q140" i="55"/>
  <c r="X9" i="74"/>
  <c r="N112" i="55"/>
  <c r="X6" i="74"/>
  <c r="X12" i="74"/>
  <c r="X11" i="74"/>
  <c r="V54" i="55"/>
  <c r="Z43" i="74" l="1"/>
  <c r="Z48" i="74"/>
  <c r="Z44" i="74"/>
  <c r="Z46" i="74"/>
  <c r="Z47" i="74"/>
  <c r="Z49" i="74"/>
  <c r="Z45" i="74"/>
  <c r="Z42" i="74"/>
  <c r="BR53" i="2"/>
  <c r="Y35" i="74"/>
  <c r="S141" i="55"/>
  <c r="Y47" i="74" s="1"/>
  <c r="Y34" i="74"/>
  <c r="R141" i="55"/>
  <c r="Y46" i="74" s="1"/>
  <c r="V141" i="55"/>
  <c r="Y38" i="74"/>
  <c r="Y37" i="74"/>
  <c r="U141" i="55"/>
  <c r="Y49" i="74" s="1"/>
  <c r="X26" i="74"/>
  <c r="X18" i="74"/>
  <c r="X22" i="74"/>
  <c r="X23" i="74"/>
  <c r="X20" i="74"/>
  <c r="X24" i="74"/>
  <c r="X21" i="74"/>
  <c r="N140" i="55"/>
  <c r="X31" i="74"/>
  <c r="O140" i="55"/>
  <c r="V140" i="55"/>
  <c r="X25" i="74"/>
  <c r="X19" i="74"/>
  <c r="P140" i="55"/>
  <c r="X45" i="74"/>
  <c r="R140" i="55"/>
  <c r="X33" i="74"/>
  <c r="X35" i="74"/>
  <c r="S140" i="55"/>
  <c r="X36" i="74"/>
  <c r="T140" i="55"/>
  <c r="U140" i="55"/>
  <c r="X37" i="74"/>
  <c r="X30" i="74"/>
  <c r="X38" i="74"/>
  <c r="Y50" i="74" l="1"/>
  <c r="X42" i="74"/>
  <c r="X50" i="74"/>
  <c r="X47" i="74"/>
  <c r="X43" i="74"/>
  <c r="X46" i="74"/>
  <c r="X49" i="74"/>
  <c r="X48" i="74"/>
  <c r="BJ31" i="9"/>
  <c r="BJ31" i="8"/>
  <c r="BK26" i="8"/>
  <c r="BJ26" i="8"/>
  <c r="BM52" i="8" s="1"/>
  <c r="BK25" i="8"/>
  <c r="BJ25" i="8"/>
  <c r="BM51" i="8" s="1"/>
  <c r="BK24" i="8"/>
  <c r="BJ24" i="8"/>
  <c r="BM50" i="8" s="1"/>
  <c r="BK23" i="8"/>
  <c r="BJ23" i="8"/>
  <c r="BK22" i="8"/>
  <c r="BN48" i="8" s="1"/>
  <c r="BJ22" i="8"/>
  <c r="BM48" i="8" s="1"/>
  <c r="BK21" i="8"/>
  <c r="BJ21" i="8"/>
  <c r="BK20" i="8"/>
  <c r="BN46" i="8" s="1"/>
  <c r="BJ20" i="8"/>
  <c r="BM46" i="8" s="1"/>
  <c r="BK19" i="8"/>
  <c r="BN45" i="8" s="1"/>
  <c r="BJ19" i="8"/>
  <c r="BK18" i="8"/>
  <c r="BJ18" i="8"/>
  <c r="BM44" i="8" s="1"/>
  <c r="BK17" i="8"/>
  <c r="BJ17" i="8"/>
  <c r="BM43" i="8" s="1"/>
  <c r="BK16" i="8"/>
  <c r="BJ16" i="8"/>
  <c r="BM42" i="8" s="1"/>
  <c r="BK15" i="8"/>
  <c r="BJ15" i="8"/>
  <c r="BM41" i="8" s="1"/>
  <c r="BK14" i="8"/>
  <c r="BN40" i="8" s="1"/>
  <c r="BJ14" i="8"/>
  <c r="BM40" i="8" s="1"/>
  <c r="BK13" i="8"/>
  <c r="BJ13" i="8"/>
  <c r="BK12" i="8"/>
  <c r="BN38" i="8" s="1"/>
  <c r="BJ12" i="8"/>
  <c r="BM38" i="8" s="1"/>
  <c r="BK11" i="8"/>
  <c r="BN37" i="8" s="1"/>
  <c r="BJ11" i="8"/>
  <c r="BM37" i="8" s="1"/>
  <c r="BK10" i="8"/>
  <c r="BN36" i="8" s="1"/>
  <c r="BJ10" i="8"/>
  <c r="BM36" i="8" s="1"/>
  <c r="BK9" i="8"/>
  <c r="BN35" i="8" s="1"/>
  <c r="BJ9" i="8"/>
  <c r="BM35" i="8" s="1"/>
  <c r="BK8" i="8"/>
  <c r="BN34" i="8" s="1"/>
  <c r="BJ8" i="8"/>
  <c r="BM34" i="8" s="1"/>
  <c r="BK7" i="8"/>
  <c r="BJ7" i="8"/>
  <c r="BM33" i="8" s="1"/>
  <c r="BG26" i="1"/>
  <c r="BJ31" i="1"/>
  <c r="BK26" i="1"/>
  <c r="BJ26" i="1"/>
  <c r="BK25" i="1"/>
  <c r="BN51" i="1" s="1"/>
  <c r="BJ25" i="1"/>
  <c r="BM51" i="1" s="1"/>
  <c r="BK24" i="1"/>
  <c r="BJ24" i="1"/>
  <c r="BM50" i="1" s="1"/>
  <c r="BK23" i="1"/>
  <c r="BJ23" i="1"/>
  <c r="BK22" i="1"/>
  <c r="BJ22" i="1"/>
  <c r="BM48" i="1" s="1"/>
  <c r="BK21" i="1"/>
  <c r="BN47" i="1" s="1"/>
  <c r="BJ21" i="1"/>
  <c r="BM47" i="1" s="1"/>
  <c r="BK20" i="1"/>
  <c r="BJ20" i="1"/>
  <c r="BM46" i="1" s="1"/>
  <c r="BK19" i="1"/>
  <c r="BN45" i="1" s="1"/>
  <c r="BJ19" i="1"/>
  <c r="BK18" i="1"/>
  <c r="BJ18" i="1"/>
  <c r="BM44" i="1" s="1"/>
  <c r="BK17" i="1"/>
  <c r="BN43" i="1" s="1"/>
  <c r="BJ17" i="1"/>
  <c r="BM43" i="1" s="1"/>
  <c r="BK16" i="1"/>
  <c r="BJ16" i="1"/>
  <c r="BM42" i="1" s="1"/>
  <c r="BK15" i="1"/>
  <c r="BN41" i="1" s="1"/>
  <c r="BJ15" i="1"/>
  <c r="BK14" i="1"/>
  <c r="BJ14" i="1"/>
  <c r="BM40" i="1" s="1"/>
  <c r="BK13" i="1"/>
  <c r="BN39" i="1" s="1"/>
  <c r="BJ13" i="1"/>
  <c r="BM39" i="1" s="1"/>
  <c r="BK12" i="1"/>
  <c r="BJ12" i="1"/>
  <c r="BM38" i="1" s="1"/>
  <c r="BK11" i="1"/>
  <c r="BN37" i="1" s="1"/>
  <c r="BJ11" i="1"/>
  <c r="BK10" i="1"/>
  <c r="BJ10" i="1"/>
  <c r="BM36" i="1" s="1"/>
  <c r="BK9" i="1"/>
  <c r="BN35" i="1" s="1"/>
  <c r="BJ9" i="1"/>
  <c r="BK8" i="1"/>
  <c r="BN34" i="1" s="1"/>
  <c r="BJ8" i="1"/>
  <c r="BM34" i="1" s="1"/>
  <c r="BK7" i="1"/>
  <c r="BN33" i="1" s="1"/>
  <c r="BJ7" i="1"/>
  <c r="BJ31" i="7"/>
  <c r="BK26" i="7"/>
  <c r="BN52" i="7" s="1"/>
  <c r="BJ26" i="7"/>
  <c r="BK25" i="7"/>
  <c r="BN51" i="7" s="1"/>
  <c r="BJ25" i="7"/>
  <c r="BK24" i="7"/>
  <c r="BN50" i="7" s="1"/>
  <c r="BJ24" i="7"/>
  <c r="BK23" i="7"/>
  <c r="BN49" i="7" s="1"/>
  <c r="BJ23" i="7"/>
  <c r="BM49" i="7" s="1"/>
  <c r="BK22" i="7"/>
  <c r="BN48" i="7" s="1"/>
  <c r="BJ22" i="7"/>
  <c r="BK21" i="7"/>
  <c r="BJ21" i="7"/>
  <c r="BK20" i="7"/>
  <c r="BN46" i="7" s="1"/>
  <c r="BJ20" i="7"/>
  <c r="BK19" i="7"/>
  <c r="BN45" i="7" s="1"/>
  <c r="BJ19" i="7"/>
  <c r="BM45" i="7" s="1"/>
  <c r="BK18" i="7"/>
  <c r="BN44" i="7" s="1"/>
  <c r="BJ18" i="7"/>
  <c r="BK17" i="7"/>
  <c r="BN43" i="7" s="1"/>
  <c r="BJ17" i="7"/>
  <c r="BK16" i="7"/>
  <c r="BN42" i="7" s="1"/>
  <c r="BJ16" i="7"/>
  <c r="BK15" i="7"/>
  <c r="BN41" i="7" s="1"/>
  <c r="BJ15" i="7"/>
  <c r="BM41" i="7" s="1"/>
  <c r="BK14" i="7"/>
  <c r="BN40" i="7" s="1"/>
  <c r="BJ14" i="7"/>
  <c r="BK13" i="7"/>
  <c r="BJ13" i="7"/>
  <c r="BK12" i="7"/>
  <c r="BN38" i="7" s="1"/>
  <c r="BJ12" i="7"/>
  <c r="BM38" i="7" s="1"/>
  <c r="BK11" i="7"/>
  <c r="BJ11" i="7"/>
  <c r="BM37" i="7" s="1"/>
  <c r="BK10" i="7"/>
  <c r="BN36" i="7" s="1"/>
  <c r="BJ10" i="7"/>
  <c r="BK9" i="7"/>
  <c r="BN35" i="7" s="1"/>
  <c r="BJ9" i="7"/>
  <c r="BM35" i="7" s="1"/>
  <c r="BK8" i="7"/>
  <c r="BN34" i="7" s="1"/>
  <c r="BJ8" i="7"/>
  <c r="BK7" i="7"/>
  <c r="BN33" i="7" s="1"/>
  <c r="BJ7" i="7"/>
  <c r="BM33" i="7" s="1"/>
  <c r="BJ31" i="6"/>
  <c r="BK26" i="6"/>
  <c r="BN52" i="6" s="1"/>
  <c r="BJ26" i="6"/>
  <c r="BK25" i="6"/>
  <c r="BJ25" i="6"/>
  <c r="BK24" i="6"/>
  <c r="BJ24" i="6"/>
  <c r="BK23" i="6"/>
  <c r="BN49" i="6" s="1"/>
  <c r="BJ23" i="6"/>
  <c r="BM49" i="6" s="1"/>
  <c r="BK22" i="6"/>
  <c r="BJ22" i="6"/>
  <c r="BK21" i="6"/>
  <c r="BJ21" i="6"/>
  <c r="BK20" i="6"/>
  <c r="BJ20" i="6"/>
  <c r="BK19" i="6"/>
  <c r="BJ19" i="6"/>
  <c r="BM45" i="6" s="1"/>
  <c r="BK18" i="6"/>
  <c r="BN44" i="6" s="1"/>
  <c r="BJ18" i="6"/>
  <c r="BK17" i="6"/>
  <c r="BJ17" i="6"/>
  <c r="BK16" i="6"/>
  <c r="BN42" i="6" s="1"/>
  <c r="BJ16" i="6"/>
  <c r="BK15" i="6"/>
  <c r="BN41" i="6" s="1"/>
  <c r="BJ15" i="6"/>
  <c r="BM41" i="6" s="1"/>
  <c r="BK14" i="6"/>
  <c r="BJ14" i="6"/>
  <c r="BK13" i="6"/>
  <c r="BJ13" i="6"/>
  <c r="BM39" i="6" s="1"/>
  <c r="BK12" i="6"/>
  <c r="BJ12" i="6"/>
  <c r="BK11" i="6"/>
  <c r="BJ11" i="6"/>
  <c r="BM37" i="6" s="1"/>
  <c r="BK10" i="6"/>
  <c r="BN36" i="6" s="1"/>
  <c r="BJ10" i="6"/>
  <c r="BM36" i="6" s="1"/>
  <c r="BK9" i="6"/>
  <c r="BN35" i="6" s="1"/>
  <c r="BJ9" i="6"/>
  <c r="BK8" i="6"/>
  <c r="BN34" i="6" s="1"/>
  <c r="BJ8" i="6"/>
  <c r="BM34" i="6" s="1"/>
  <c r="BK7" i="6"/>
  <c r="BN33" i="6" s="1"/>
  <c r="BJ7" i="6"/>
  <c r="BM33" i="6" s="1"/>
  <c r="BJ31" i="5"/>
  <c r="BK26" i="5"/>
  <c r="BJ26" i="5"/>
  <c r="BK25" i="5"/>
  <c r="BJ25" i="5"/>
  <c r="BK24" i="5"/>
  <c r="BJ24" i="5"/>
  <c r="BK23" i="5"/>
  <c r="BJ23" i="5"/>
  <c r="BK22" i="5"/>
  <c r="BJ22" i="5"/>
  <c r="BK21" i="5"/>
  <c r="BJ21" i="5"/>
  <c r="BK20" i="5"/>
  <c r="BJ20" i="5"/>
  <c r="BK19" i="5"/>
  <c r="BJ19" i="5"/>
  <c r="BK18" i="5"/>
  <c r="BJ18" i="5"/>
  <c r="BK17" i="5"/>
  <c r="BJ17" i="5"/>
  <c r="BK16" i="5"/>
  <c r="BJ16" i="5"/>
  <c r="BK15" i="5"/>
  <c r="BJ15" i="5"/>
  <c r="BK14" i="5"/>
  <c r="BN40" i="5" s="1"/>
  <c r="BJ14" i="5"/>
  <c r="BK13" i="5"/>
  <c r="BJ13" i="5"/>
  <c r="BK12" i="5"/>
  <c r="BJ12" i="5"/>
  <c r="BK11" i="5"/>
  <c r="BJ11" i="5"/>
  <c r="BK10" i="5"/>
  <c r="BN36" i="5" s="1"/>
  <c r="BJ10" i="5"/>
  <c r="BK9" i="5"/>
  <c r="BJ9" i="5"/>
  <c r="BK8" i="5"/>
  <c r="BN34" i="5" s="1"/>
  <c r="BJ8" i="5"/>
  <c r="BK7" i="5"/>
  <c r="BJ7" i="5"/>
  <c r="BM33" i="5" s="1"/>
  <c r="BJ31" i="4"/>
  <c r="BK26" i="4"/>
  <c r="BJ26" i="4"/>
  <c r="BK25" i="4"/>
  <c r="BJ25" i="4"/>
  <c r="BK24" i="4"/>
  <c r="BJ24" i="4"/>
  <c r="BK23" i="4"/>
  <c r="BJ23" i="4"/>
  <c r="BK22" i="4"/>
  <c r="BJ22" i="4"/>
  <c r="BK21" i="4"/>
  <c r="BJ21" i="4"/>
  <c r="BK20" i="4"/>
  <c r="BJ20" i="4"/>
  <c r="BK19" i="4"/>
  <c r="BJ19" i="4"/>
  <c r="BK18" i="4"/>
  <c r="BJ18" i="4"/>
  <c r="BK17" i="4"/>
  <c r="BJ17" i="4"/>
  <c r="BK16" i="4"/>
  <c r="BJ16" i="4"/>
  <c r="BK15" i="4"/>
  <c r="BJ15" i="4"/>
  <c r="BK14" i="4"/>
  <c r="BJ14" i="4"/>
  <c r="BK13" i="4"/>
  <c r="BJ13" i="4"/>
  <c r="BK12" i="4"/>
  <c r="BJ12" i="4"/>
  <c r="BK11" i="4"/>
  <c r="BJ11" i="4"/>
  <c r="BK10" i="4"/>
  <c r="BN36" i="4" s="1"/>
  <c r="BJ10" i="4"/>
  <c r="BK9" i="4"/>
  <c r="BJ9" i="4"/>
  <c r="BK8" i="4"/>
  <c r="BJ8" i="4"/>
  <c r="BM34" i="4" s="1"/>
  <c r="BK7" i="4"/>
  <c r="BJ7" i="4"/>
  <c r="BM33" i="4" s="1"/>
  <c r="BJ31" i="3"/>
  <c r="U506" i="48"/>
  <c r="T506" i="48"/>
  <c r="U505" i="48"/>
  <c r="T505" i="48"/>
  <c r="U504" i="48"/>
  <c r="T504" i="48"/>
  <c r="U503" i="48"/>
  <c r="T503" i="48"/>
  <c r="U502" i="48"/>
  <c r="T502" i="48"/>
  <c r="U501" i="48"/>
  <c r="T501" i="48"/>
  <c r="U500" i="48"/>
  <c r="T500" i="48"/>
  <c r="U499" i="48"/>
  <c r="T499" i="48"/>
  <c r="U498" i="48"/>
  <c r="T498" i="48"/>
  <c r="U497" i="48"/>
  <c r="T497" i="48"/>
  <c r="U496" i="48"/>
  <c r="T496" i="48"/>
  <c r="U495" i="48"/>
  <c r="T495" i="48"/>
  <c r="U494" i="48"/>
  <c r="T494" i="48"/>
  <c r="U493" i="48"/>
  <c r="U492" i="48"/>
  <c r="T492" i="48"/>
  <c r="U491" i="48"/>
  <c r="T491" i="48"/>
  <c r="U490" i="48"/>
  <c r="U489" i="48"/>
  <c r="T488" i="48"/>
  <c r="U487" i="48"/>
  <c r="T487" i="48"/>
  <c r="BJ31" i="2"/>
  <c r="BK26" i="2"/>
  <c r="BN52" i="2" s="1"/>
  <c r="BK25" i="2"/>
  <c r="BN51" i="2" s="1"/>
  <c r="BK24" i="2"/>
  <c r="BN50" i="2" s="1"/>
  <c r="BK23" i="2"/>
  <c r="BN49" i="2" s="1"/>
  <c r="BK22" i="2"/>
  <c r="BN48" i="2" s="1"/>
  <c r="BK21" i="2"/>
  <c r="BN47" i="2" s="1"/>
  <c r="BK20" i="2"/>
  <c r="BN46" i="2" s="1"/>
  <c r="BK19" i="2"/>
  <c r="BN45" i="2" s="1"/>
  <c r="BK18" i="2"/>
  <c r="BN44" i="2" s="1"/>
  <c r="BK17" i="2"/>
  <c r="BN43" i="2" s="1"/>
  <c r="BK16" i="2"/>
  <c r="BN42" i="2" s="1"/>
  <c r="BK15" i="2"/>
  <c r="BN41" i="2" s="1"/>
  <c r="BK14" i="2"/>
  <c r="BN40" i="2" s="1"/>
  <c r="BK13" i="2"/>
  <c r="BN39" i="2" s="1"/>
  <c r="BK12" i="2"/>
  <c r="BN38" i="2" s="1"/>
  <c r="BK11" i="2"/>
  <c r="BN37" i="2" s="1"/>
  <c r="BK10" i="2"/>
  <c r="BN36" i="2" s="1"/>
  <c r="BK9" i="2"/>
  <c r="BN35" i="2" s="1"/>
  <c r="BK8" i="2"/>
  <c r="BN34" i="2" s="1"/>
  <c r="BK7" i="2"/>
  <c r="BN33" i="2" s="1"/>
  <c r="BH7" i="2"/>
  <c r="BJ26" i="2"/>
  <c r="BM52" i="2" s="1"/>
  <c r="BJ25" i="2"/>
  <c r="BM51" i="2" s="1"/>
  <c r="BJ24" i="2"/>
  <c r="BM50" i="2" s="1"/>
  <c r="BJ23" i="2"/>
  <c r="BM49" i="2" s="1"/>
  <c r="BJ22" i="2"/>
  <c r="BM48" i="2" s="1"/>
  <c r="BJ21" i="2"/>
  <c r="BM47" i="2" s="1"/>
  <c r="BJ20" i="2"/>
  <c r="BM46" i="2" s="1"/>
  <c r="BJ19" i="2"/>
  <c r="BM45" i="2" s="1"/>
  <c r="BJ18" i="2"/>
  <c r="BM44" i="2" s="1"/>
  <c r="BJ17" i="2"/>
  <c r="BM43" i="2" s="1"/>
  <c r="BJ16" i="2"/>
  <c r="BM42" i="2" s="1"/>
  <c r="BJ15" i="2"/>
  <c r="BM41" i="2" s="1"/>
  <c r="BJ14" i="2"/>
  <c r="BM40" i="2" s="1"/>
  <c r="BJ13" i="2"/>
  <c r="BM39" i="2" s="1"/>
  <c r="BJ12" i="2"/>
  <c r="BM38" i="2" s="1"/>
  <c r="BJ11" i="2"/>
  <c r="BM37" i="2" s="1"/>
  <c r="BJ10" i="2"/>
  <c r="BM36" i="2" s="1"/>
  <c r="BJ9" i="2"/>
  <c r="BM35" i="2" s="1"/>
  <c r="BJ8" i="2"/>
  <c r="BM34" i="2" s="1"/>
  <c r="BG8" i="2"/>
  <c r="BJ7" i="2"/>
  <c r="BM33" i="2" s="1"/>
  <c r="BG7" i="2"/>
  <c r="BD7" i="2"/>
  <c r="AU7" i="2"/>
  <c r="X505" i="48" l="1"/>
  <c r="BM51" i="5"/>
  <c r="AB506" i="48"/>
  <c r="BM52" i="7"/>
  <c r="V490" i="48"/>
  <c r="BM36" i="4"/>
  <c r="V496" i="48"/>
  <c r="BM42" i="4"/>
  <c r="V502" i="48"/>
  <c r="BM48" i="4"/>
  <c r="Y487" i="48"/>
  <c r="BN33" i="5"/>
  <c r="Y493" i="48"/>
  <c r="BN39" i="5"/>
  <c r="Y499" i="48"/>
  <c r="BN45" i="5"/>
  <c r="Y505" i="48"/>
  <c r="BN51" i="5"/>
  <c r="Z497" i="48"/>
  <c r="BM43" i="6"/>
  <c r="AD501" i="48"/>
  <c r="BM47" i="8"/>
  <c r="W495" i="48"/>
  <c r="BN41" i="4"/>
  <c r="AB488" i="48"/>
  <c r="BM34" i="7"/>
  <c r="Q503" i="48"/>
  <c r="BN49" i="1"/>
  <c r="AE506" i="48"/>
  <c r="BN52" i="8"/>
  <c r="W496" i="48"/>
  <c r="BN42" i="4"/>
  <c r="W502" i="48"/>
  <c r="BN48" i="4"/>
  <c r="X488" i="48"/>
  <c r="BM34" i="5"/>
  <c r="X494" i="48"/>
  <c r="BM40" i="5"/>
  <c r="X500" i="48"/>
  <c r="BM46" i="5"/>
  <c r="X506" i="48"/>
  <c r="BM52" i="5"/>
  <c r="AA491" i="48"/>
  <c r="BN37" i="6"/>
  <c r="AA497" i="48"/>
  <c r="BN43" i="6"/>
  <c r="AB501" i="48"/>
  <c r="BM47" i="7"/>
  <c r="Q492" i="48"/>
  <c r="BN38" i="1"/>
  <c r="Q498" i="48"/>
  <c r="BN44" i="1"/>
  <c r="Q504" i="48"/>
  <c r="BN50" i="1"/>
  <c r="AE495" i="48"/>
  <c r="BN41" i="8"/>
  <c r="AE501" i="48"/>
  <c r="BN47" i="8"/>
  <c r="V491" i="48"/>
  <c r="BM37" i="4"/>
  <c r="Y506" i="48"/>
  <c r="BN52" i="5"/>
  <c r="AC501" i="48"/>
  <c r="BN47" i="7"/>
  <c r="P487" i="48"/>
  <c r="BM33" i="1"/>
  <c r="P499" i="48"/>
  <c r="BM45" i="1"/>
  <c r="W489" i="48"/>
  <c r="BN35" i="4"/>
  <c r="AB494" i="48"/>
  <c r="BM40" i="7"/>
  <c r="V497" i="48"/>
  <c r="BM43" i="4"/>
  <c r="Z492" i="48"/>
  <c r="BM38" i="6"/>
  <c r="Z504" i="48"/>
  <c r="BM50" i="6"/>
  <c r="W491" i="48"/>
  <c r="BN37" i="4"/>
  <c r="W497" i="48"/>
  <c r="BN43" i="4"/>
  <c r="W503" i="48"/>
  <c r="BN49" i="4"/>
  <c r="X489" i="48"/>
  <c r="BM35" i="5"/>
  <c r="X495" i="48"/>
  <c r="BM41" i="5"/>
  <c r="X501" i="48"/>
  <c r="BM47" i="5"/>
  <c r="AA492" i="48"/>
  <c r="BN38" i="6"/>
  <c r="AA504" i="48"/>
  <c r="BN50" i="6"/>
  <c r="AB490" i="48"/>
  <c r="BM36" i="7"/>
  <c r="AB496" i="48"/>
  <c r="BM42" i="7"/>
  <c r="AB502" i="48"/>
  <c r="BM48" i="7"/>
  <c r="AE496" i="48"/>
  <c r="BN42" i="8"/>
  <c r="W501" i="48"/>
  <c r="BN47" i="4"/>
  <c r="AB500" i="48"/>
  <c r="BM46" i="7"/>
  <c r="V503" i="48"/>
  <c r="BM49" i="4"/>
  <c r="Y500" i="48"/>
  <c r="BN46" i="5"/>
  <c r="Z498" i="48"/>
  <c r="BM44" i="6"/>
  <c r="V492" i="48"/>
  <c r="BM38" i="4"/>
  <c r="V498" i="48"/>
  <c r="BM44" i="4"/>
  <c r="V504" i="48"/>
  <c r="BM50" i="4"/>
  <c r="Y489" i="48"/>
  <c r="BN35" i="5"/>
  <c r="Y495" i="48"/>
  <c r="BN41" i="5"/>
  <c r="Y501" i="48"/>
  <c r="BN47" i="5"/>
  <c r="Z505" i="48"/>
  <c r="BM51" i="6"/>
  <c r="P506" i="48"/>
  <c r="BM52" i="1"/>
  <c r="AD503" i="48"/>
  <c r="BM49" i="8"/>
  <c r="X493" i="48"/>
  <c r="BM39" i="5"/>
  <c r="W504" i="48"/>
  <c r="BN50" i="4"/>
  <c r="AA499" i="48"/>
  <c r="BN45" i="6"/>
  <c r="Z494" i="48"/>
  <c r="BM40" i="6"/>
  <c r="Z506" i="48"/>
  <c r="BM52" i="6"/>
  <c r="P489" i="48"/>
  <c r="BM35" i="1"/>
  <c r="P495" i="48"/>
  <c r="BM41" i="1"/>
  <c r="W487" i="48"/>
  <c r="BN33" i="4"/>
  <c r="W493" i="48"/>
  <c r="BN39" i="4"/>
  <c r="W499" i="48"/>
  <c r="BN45" i="4"/>
  <c r="W505" i="48"/>
  <c r="BN51" i="4"/>
  <c r="X491" i="48"/>
  <c r="BM37" i="5"/>
  <c r="X497" i="48"/>
  <c r="BM43" i="5"/>
  <c r="X503" i="48"/>
  <c r="BM49" i="5"/>
  <c r="AA494" i="48"/>
  <c r="BN40" i="6"/>
  <c r="AA500" i="48"/>
  <c r="BN46" i="6"/>
  <c r="AB498" i="48"/>
  <c r="BM44" i="7"/>
  <c r="AB504" i="48"/>
  <c r="BM50" i="7"/>
  <c r="AE498" i="48"/>
  <c r="BN44" i="8"/>
  <c r="AE504" i="48"/>
  <c r="BN50" i="8"/>
  <c r="AA502" i="48"/>
  <c r="BN48" i="6"/>
  <c r="W498" i="48"/>
  <c r="BN44" i="4"/>
  <c r="X502" i="48"/>
  <c r="BM48" i="5"/>
  <c r="AB497" i="48"/>
  <c r="BM43" i="7"/>
  <c r="Q500" i="48"/>
  <c r="BN46" i="1"/>
  <c r="V505" i="48"/>
  <c r="BM51" i="4"/>
  <c r="V494" i="48"/>
  <c r="BM40" i="4"/>
  <c r="V500" i="48"/>
  <c r="BM46" i="4"/>
  <c r="V506" i="48"/>
  <c r="BM52" i="4"/>
  <c r="Y491" i="48"/>
  <c r="BN37" i="5"/>
  <c r="Y497" i="48"/>
  <c r="BN43" i="5"/>
  <c r="Y503" i="48"/>
  <c r="BN49" i="5"/>
  <c r="Z489" i="48"/>
  <c r="BM35" i="6"/>
  <c r="Z501" i="48"/>
  <c r="BM47" i="6"/>
  <c r="AD493" i="48"/>
  <c r="BM39" i="8"/>
  <c r="AD499" i="48"/>
  <c r="BM45" i="8"/>
  <c r="X496" i="48"/>
  <c r="BM42" i="5"/>
  <c r="Q494" i="48"/>
  <c r="BN40" i="1"/>
  <c r="AE503" i="48"/>
  <c r="BN49" i="8"/>
  <c r="V499" i="48"/>
  <c r="BM45" i="4"/>
  <c r="Y502" i="48"/>
  <c r="BN48" i="5"/>
  <c r="W488" i="48"/>
  <c r="BN34" i="4"/>
  <c r="W500" i="48"/>
  <c r="BN46" i="4"/>
  <c r="X498" i="48"/>
  <c r="BM44" i="5"/>
  <c r="X504" i="48"/>
  <c r="BM50" i="5"/>
  <c r="AA501" i="48"/>
  <c r="BN47" i="6"/>
  <c r="AB493" i="48"/>
  <c r="BM39" i="7"/>
  <c r="AB505" i="48"/>
  <c r="BM51" i="7"/>
  <c r="Q490" i="48"/>
  <c r="BN36" i="1"/>
  <c r="Q496" i="48"/>
  <c r="BN42" i="1"/>
  <c r="Q502" i="48"/>
  <c r="BN48" i="1"/>
  <c r="AE487" i="48"/>
  <c r="BN33" i="8"/>
  <c r="AE493" i="48"/>
  <c r="BN39" i="8"/>
  <c r="AE505" i="48"/>
  <c r="BN51" i="8"/>
  <c r="X499" i="48"/>
  <c r="BM45" i="5"/>
  <c r="W492" i="48"/>
  <c r="BN38" i="4"/>
  <c r="X490" i="48"/>
  <c r="BM36" i="5"/>
  <c r="AA493" i="48"/>
  <c r="BN39" i="6"/>
  <c r="AA505" i="48"/>
  <c r="BN51" i="6"/>
  <c r="Q506" i="48"/>
  <c r="BN52" i="1"/>
  <c r="AE497" i="48"/>
  <c r="BN43" i="8"/>
  <c r="V493" i="48"/>
  <c r="BM39" i="4"/>
  <c r="Y496" i="48"/>
  <c r="BN42" i="5"/>
  <c r="Z500" i="48"/>
  <c r="BM46" i="6"/>
  <c r="AC491" i="48"/>
  <c r="BN37" i="7"/>
  <c r="W494" i="48"/>
  <c r="BN40" i="4"/>
  <c r="W506" i="48"/>
  <c r="BN52" i="4"/>
  <c r="X492" i="48"/>
  <c r="BM38" i="5"/>
  <c r="V489" i="48"/>
  <c r="BM35" i="4"/>
  <c r="V495" i="48"/>
  <c r="BM41" i="4"/>
  <c r="V501" i="48"/>
  <c r="BM47" i="4"/>
  <c r="Y492" i="48"/>
  <c r="BN38" i="5"/>
  <c r="Y498" i="48"/>
  <c r="BN44" i="5"/>
  <c r="Y504" i="48"/>
  <c r="BN50" i="5"/>
  <c r="Z496" i="48"/>
  <c r="BM42" i="6"/>
  <c r="Z502" i="48"/>
  <c r="BM48" i="6"/>
  <c r="AC493" i="48"/>
  <c r="BN39" i="7"/>
  <c r="P491" i="48"/>
  <c r="BM37" i="1"/>
  <c r="P503" i="48"/>
  <c r="BM49" i="1"/>
  <c r="BL19" i="8"/>
  <c r="BO45" i="8" s="1"/>
  <c r="BL13" i="8"/>
  <c r="BO39" i="8" s="1"/>
  <c r="BL25" i="8"/>
  <c r="BO51" i="8" s="1"/>
  <c r="BL20" i="8"/>
  <c r="BO46" i="8" s="1"/>
  <c r="BJ52" i="1"/>
  <c r="BL18" i="1"/>
  <c r="BO44" i="1" s="1"/>
  <c r="BL19" i="6"/>
  <c r="BO45" i="6" s="1"/>
  <c r="BL19" i="4"/>
  <c r="BO45" i="4" s="1"/>
  <c r="BL25" i="6"/>
  <c r="BO51" i="6" s="1"/>
  <c r="BJ34" i="2"/>
  <c r="BL19" i="1"/>
  <c r="BO45" i="1" s="1"/>
  <c r="BL26" i="8"/>
  <c r="BO52" i="8" s="1"/>
  <c r="BL21" i="8"/>
  <c r="BO47" i="8" s="1"/>
  <c r="BL24" i="4"/>
  <c r="BO50" i="4" s="1"/>
  <c r="BL11" i="1"/>
  <c r="BO37" i="1" s="1"/>
  <c r="BL18" i="6"/>
  <c r="BO44" i="6" s="1"/>
  <c r="BL23" i="8"/>
  <c r="BO49" i="8" s="1"/>
  <c r="BL21" i="6"/>
  <c r="BO47" i="6" s="1"/>
  <c r="BL15" i="5"/>
  <c r="BO41" i="5" s="1"/>
  <c r="BL24" i="5"/>
  <c r="BO50" i="5" s="1"/>
  <c r="BL26" i="6"/>
  <c r="BO52" i="6" s="1"/>
  <c r="BL12" i="7"/>
  <c r="BO38" i="7" s="1"/>
  <c r="BL14" i="4"/>
  <c r="BO40" i="4" s="1"/>
  <c r="BL15" i="1"/>
  <c r="BO41" i="1" s="1"/>
  <c r="BL8" i="8"/>
  <c r="BO34" i="8" s="1"/>
  <c r="BL23" i="4"/>
  <c r="BO49" i="4" s="1"/>
  <c r="BL13" i="6"/>
  <c r="BO39" i="6" s="1"/>
  <c r="BL23" i="1"/>
  <c r="BO49" i="1" s="1"/>
  <c r="BL16" i="4"/>
  <c r="BO42" i="4" s="1"/>
  <c r="BL16" i="5"/>
  <c r="BO42" i="5" s="1"/>
  <c r="BL20" i="6"/>
  <c r="BO46" i="6" s="1"/>
  <c r="BG33" i="2"/>
  <c r="BL26" i="1"/>
  <c r="BO52" i="1" s="1"/>
  <c r="BL12" i="8"/>
  <c r="BO38" i="8" s="1"/>
  <c r="BL12" i="6"/>
  <c r="BO38" i="6" s="1"/>
  <c r="BL24" i="8"/>
  <c r="BO50" i="8" s="1"/>
  <c r="BL11" i="5"/>
  <c r="BO37" i="5" s="1"/>
  <c r="BL20" i="5"/>
  <c r="BO46" i="5" s="1"/>
  <c r="BL20" i="4"/>
  <c r="BO46" i="4" s="1"/>
  <c r="BL23" i="5"/>
  <c r="BO49" i="5" s="1"/>
  <c r="BL24" i="6"/>
  <c r="BO50" i="6" s="1"/>
  <c r="BL17" i="8"/>
  <c r="BO43" i="8" s="1"/>
  <c r="BL9" i="8"/>
  <c r="BO35" i="8" s="1"/>
  <c r="BJ10" i="9"/>
  <c r="R490" i="48"/>
  <c r="BK15" i="9"/>
  <c r="S495" i="48"/>
  <c r="BJ27" i="6"/>
  <c r="BM53" i="6" s="1"/>
  <c r="Z487" i="48"/>
  <c r="BL11" i="6"/>
  <c r="BO37" i="6" s="1"/>
  <c r="Z491" i="48"/>
  <c r="Z495" i="48"/>
  <c r="Z499" i="48"/>
  <c r="Z503" i="48"/>
  <c r="BJ27" i="7"/>
  <c r="BM53" i="7" s="1"/>
  <c r="AB487" i="48"/>
  <c r="BL11" i="7"/>
  <c r="BO37" i="7" s="1"/>
  <c r="AB491" i="48"/>
  <c r="AB495" i="48"/>
  <c r="AB499" i="48"/>
  <c r="AB503" i="48"/>
  <c r="R492" i="48"/>
  <c r="BJ12" i="9"/>
  <c r="T489" i="48"/>
  <c r="S504" i="48"/>
  <c r="BK24" i="9"/>
  <c r="BL17" i="5"/>
  <c r="BO43" i="5" s="1"/>
  <c r="BL25" i="5"/>
  <c r="BO51" i="5" s="1"/>
  <c r="BK27" i="6"/>
  <c r="BN53" i="6" s="1"/>
  <c r="AA487" i="48"/>
  <c r="AA495" i="48"/>
  <c r="AA503" i="48"/>
  <c r="AC487" i="48"/>
  <c r="AC495" i="48"/>
  <c r="BL19" i="7"/>
  <c r="BO45" i="7" s="1"/>
  <c r="AC499" i="48"/>
  <c r="AC503" i="48"/>
  <c r="P493" i="48"/>
  <c r="P497" i="48"/>
  <c r="BL17" i="1"/>
  <c r="BO43" i="1" s="1"/>
  <c r="P501" i="48"/>
  <c r="P505" i="48"/>
  <c r="BL25" i="1"/>
  <c r="BO51" i="1" s="1"/>
  <c r="BJ18" i="9"/>
  <c r="R498" i="48"/>
  <c r="R499" i="48"/>
  <c r="BJ19" i="9"/>
  <c r="BK7" i="9"/>
  <c r="S487" i="48"/>
  <c r="S488" i="48"/>
  <c r="BK8" i="9"/>
  <c r="BL17" i="4"/>
  <c r="BO43" i="4" s="1"/>
  <c r="BL25" i="4"/>
  <c r="BO51" i="4" s="1"/>
  <c r="BJ7" i="9"/>
  <c r="R487" i="48"/>
  <c r="R494" i="48"/>
  <c r="BJ14" i="9"/>
  <c r="BJ22" i="9"/>
  <c r="R502" i="48"/>
  <c r="S489" i="48"/>
  <c r="BK9" i="9"/>
  <c r="BN35" i="9" s="1"/>
  <c r="S497" i="48"/>
  <c r="BK17" i="9"/>
  <c r="S505" i="48"/>
  <c r="BK25" i="9"/>
  <c r="BK33" i="2"/>
  <c r="T490" i="48"/>
  <c r="BL18" i="4"/>
  <c r="BO44" i="4" s="1"/>
  <c r="BL26" i="4"/>
  <c r="BO52" i="4" s="1"/>
  <c r="BL10" i="4"/>
  <c r="BO36" i="4" s="1"/>
  <c r="W490" i="48"/>
  <c r="BL18" i="5"/>
  <c r="BO44" i="5" s="1"/>
  <c r="BL26" i="5"/>
  <c r="BO52" i="5" s="1"/>
  <c r="BL10" i="5"/>
  <c r="BO36" i="5" s="1"/>
  <c r="Y490" i="48"/>
  <c r="BL14" i="5"/>
  <c r="BO40" i="5" s="1"/>
  <c r="Y494" i="48"/>
  <c r="Z488" i="48"/>
  <c r="BL21" i="1"/>
  <c r="BO47" i="1" s="1"/>
  <c r="BK14" i="9"/>
  <c r="S494" i="48"/>
  <c r="BK23" i="9"/>
  <c r="S503" i="48"/>
  <c r="R493" i="48"/>
  <c r="BJ13" i="9"/>
  <c r="BJ23" i="9"/>
  <c r="BM49" i="9" s="1"/>
  <c r="R503" i="48"/>
  <c r="S490" i="48"/>
  <c r="BK10" i="9"/>
  <c r="BK18" i="9"/>
  <c r="S498" i="48"/>
  <c r="BK26" i="9"/>
  <c r="S506" i="48"/>
  <c r="BJ33" i="2"/>
  <c r="BJ27" i="4"/>
  <c r="BM53" i="4" s="1"/>
  <c r="V487" i="48"/>
  <c r="BL9" i="5"/>
  <c r="BO35" i="5" s="1"/>
  <c r="BL19" i="5"/>
  <c r="BO45" i="5" s="1"/>
  <c r="BJ27" i="5"/>
  <c r="BM53" i="5" s="1"/>
  <c r="X487" i="48"/>
  <c r="BL22" i="6"/>
  <c r="BO48" i="6" s="1"/>
  <c r="BL8" i="6"/>
  <c r="BO34" i="6" s="1"/>
  <c r="R500" i="48"/>
  <c r="BJ20" i="9"/>
  <c r="R501" i="48"/>
  <c r="BJ21" i="9"/>
  <c r="BJ15" i="9"/>
  <c r="R495" i="48"/>
  <c r="BJ16" i="9"/>
  <c r="R496" i="48"/>
  <c r="BK11" i="9"/>
  <c r="S491" i="48"/>
  <c r="S499" i="48"/>
  <c r="BK19" i="9"/>
  <c r="BN45" i="9" s="1"/>
  <c r="BL9" i="4"/>
  <c r="BO35" i="4" s="1"/>
  <c r="BL14" i="6"/>
  <c r="BO40" i="6" s="1"/>
  <c r="BL23" i="6"/>
  <c r="BO49" i="6" s="1"/>
  <c r="Z493" i="48"/>
  <c r="AD490" i="48"/>
  <c r="AD494" i="48"/>
  <c r="BL14" i="8"/>
  <c r="BO40" i="8" s="1"/>
  <c r="BL18" i="8"/>
  <c r="BO44" i="8" s="1"/>
  <c r="AD498" i="48"/>
  <c r="AD502" i="48"/>
  <c r="BL22" i="8"/>
  <c r="BO48" i="8" s="1"/>
  <c r="T493" i="48"/>
  <c r="S496" i="48"/>
  <c r="BK16" i="9"/>
  <c r="BN42" i="9" s="1"/>
  <c r="BJ8" i="9"/>
  <c r="BM34" i="9" s="1"/>
  <c r="R488" i="48"/>
  <c r="BJ24" i="9"/>
  <c r="R504" i="48"/>
  <c r="BJ9" i="9"/>
  <c r="R489" i="48"/>
  <c r="R497" i="48"/>
  <c r="BJ17" i="9"/>
  <c r="R505" i="48"/>
  <c r="BJ25" i="9"/>
  <c r="S492" i="48"/>
  <c r="BK12" i="9"/>
  <c r="BN38" i="9" s="1"/>
  <c r="S500" i="48"/>
  <c r="BK20" i="9"/>
  <c r="BL12" i="4"/>
  <c r="BO38" i="4" s="1"/>
  <c r="BL21" i="4"/>
  <c r="BO47" i="4" s="1"/>
  <c r="BL8" i="4"/>
  <c r="BO34" i="4" s="1"/>
  <c r="V488" i="48"/>
  <c r="BL12" i="5"/>
  <c r="BO38" i="5" s="1"/>
  <c r="BL21" i="5"/>
  <c r="BO47" i="5" s="1"/>
  <c r="BL15" i="6"/>
  <c r="BO41" i="6" s="1"/>
  <c r="BJ26" i="9"/>
  <c r="R506" i="48"/>
  <c r="S493" i="48"/>
  <c r="BK13" i="9"/>
  <c r="S501" i="48"/>
  <c r="BK21" i="9"/>
  <c r="BL13" i="4"/>
  <c r="BO39" i="4" s="1"/>
  <c r="BL22" i="4"/>
  <c r="BO48" i="4" s="1"/>
  <c r="BL13" i="5"/>
  <c r="BO39" i="5" s="1"/>
  <c r="BL22" i="5"/>
  <c r="BO48" i="5" s="1"/>
  <c r="BL8" i="5"/>
  <c r="BO34" i="5" s="1"/>
  <c r="Y488" i="48"/>
  <c r="BL17" i="6"/>
  <c r="BO43" i="6" s="1"/>
  <c r="BL10" i="6"/>
  <c r="BO36" i="6" s="1"/>
  <c r="BJ27" i="8"/>
  <c r="BM53" i="8" s="1"/>
  <c r="AD487" i="48"/>
  <c r="BL11" i="8"/>
  <c r="BO37" i="8" s="1"/>
  <c r="AD491" i="48"/>
  <c r="AD495" i="48"/>
  <c r="BL15" i="8"/>
  <c r="BO41" i="8" s="1"/>
  <c r="R491" i="48"/>
  <c r="BJ11" i="9"/>
  <c r="BK22" i="9"/>
  <c r="S502" i="48"/>
  <c r="U488" i="48"/>
  <c r="AA490" i="48"/>
  <c r="AA498" i="48"/>
  <c r="AA506" i="48"/>
  <c r="BL10" i="7"/>
  <c r="BO36" i="7" s="1"/>
  <c r="AC490" i="48"/>
  <c r="BL14" i="7"/>
  <c r="BO40" i="7" s="1"/>
  <c r="AC494" i="48"/>
  <c r="BL18" i="7"/>
  <c r="BO44" i="7" s="1"/>
  <c r="AC498" i="48"/>
  <c r="BL22" i="7"/>
  <c r="BO48" i="7" s="1"/>
  <c r="AC502" i="48"/>
  <c r="AC506" i="48"/>
  <c r="BL13" i="1"/>
  <c r="BO39" i="1" s="1"/>
  <c r="P488" i="48"/>
  <c r="P492" i="48"/>
  <c r="BL12" i="1"/>
  <c r="BO38" i="1" s="1"/>
  <c r="BL16" i="1"/>
  <c r="BO42" i="1" s="1"/>
  <c r="P496" i="48"/>
  <c r="P500" i="48"/>
  <c r="BL20" i="1"/>
  <c r="BO46" i="1" s="1"/>
  <c r="BL24" i="1"/>
  <c r="BO50" i="1" s="1"/>
  <c r="P504" i="48"/>
  <c r="BL16" i="7"/>
  <c r="BO42" i="7" s="1"/>
  <c r="BL24" i="7"/>
  <c r="BO50" i="7" s="1"/>
  <c r="BL10" i="1"/>
  <c r="BO36" i="1" s="1"/>
  <c r="BL14" i="1"/>
  <c r="BO40" i="1" s="1"/>
  <c r="P498" i="48"/>
  <c r="P490" i="48"/>
  <c r="Q501" i="48"/>
  <c r="Q493" i="48"/>
  <c r="AC492" i="48"/>
  <c r="AC500" i="48"/>
  <c r="AD488" i="48"/>
  <c r="AD496" i="48"/>
  <c r="AD504" i="48"/>
  <c r="AE491" i="48"/>
  <c r="AE499" i="48"/>
  <c r="AA488" i="48"/>
  <c r="AA496" i="48"/>
  <c r="AD489" i="48"/>
  <c r="AD497" i="48"/>
  <c r="AD505" i="48"/>
  <c r="AE492" i="48"/>
  <c r="AE500" i="48"/>
  <c r="BL16" i="6"/>
  <c r="BO42" i="6" s="1"/>
  <c r="BL9" i="6"/>
  <c r="BO35" i="6" s="1"/>
  <c r="BL9" i="7"/>
  <c r="BO35" i="7" s="1"/>
  <c r="BL13" i="7"/>
  <c r="BO39" i="7" s="1"/>
  <c r="BL17" i="7"/>
  <c r="BO43" i="7" s="1"/>
  <c r="BL25" i="7"/>
  <c r="BO51" i="7" s="1"/>
  <c r="Q499" i="48"/>
  <c r="Q491" i="48"/>
  <c r="AA489" i="48"/>
  <c r="AB489" i="48"/>
  <c r="AD506" i="48"/>
  <c r="BK27" i="1"/>
  <c r="BN53" i="1" s="1"/>
  <c r="BL16" i="8"/>
  <c r="BO42" i="8" s="1"/>
  <c r="Q487" i="48"/>
  <c r="AE494" i="48"/>
  <c r="AE502" i="48"/>
  <c r="P502" i="48"/>
  <c r="P494" i="48"/>
  <c r="Q505" i="48"/>
  <c r="Q497" i="48"/>
  <c r="Q489" i="48"/>
  <c r="AC488" i="48"/>
  <c r="AC496" i="48"/>
  <c r="AC504" i="48"/>
  <c r="AD492" i="48"/>
  <c r="AD500" i="48"/>
  <c r="BL22" i="1"/>
  <c r="BO48" i="1" s="1"/>
  <c r="BL8" i="1"/>
  <c r="BO34" i="1" s="1"/>
  <c r="BL10" i="8"/>
  <c r="BO36" i="8" s="1"/>
  <c r="Q488" i="48"/>
  <c r="AB492" i="48"/>
  <c r="AC489" i="48"/>
  <c r="AC497" i="48"/>
  <c r="AC505" i="48"/>
  <c r="AE488" i="48"/>
  <c r="Q495" i="48"/>
  <c r="AE489" i="48"/>
  <c r="Z490" i="48"/>
  <c r="AE490" i="48"/>
  <c r="BK27" i="8"/>
  <c r="BN53" i="8" s="1"/>
  <c r="BL7" i="8"/>
  <c r="BO33" i="8" s="1"/>
  <c r="BL9" i="1"/>
  <c r="BO35" i="1" s="1"/>
  <c r="BJ27" i="1"/>
  <c r="BM53" i="1" s="1"/>
  <c r="BL7" i="1"/>
  <c r="BO33" i="1" s="1"/>
  <c r="BL20" i="7"/>
  <c r="BO46" i="7" s="1"/>
  <c r="BL23" i="7"/>
  <c r="BO49" i="7" s="1"/>
  <c r="BL21" i="7"/>
  <c r="BO47" i="7" s="1"/>
  <c r="BK27" i="7"/>
  <c r="BN53" i="7" s="1"/>
  <c r="BL8" i="7"/>
  <c r="BO34" i="7" s="1"/>
  <c r="BL15" i="7"/>
  <c r="BO41" i="7" s="1"/>
  <c r="BL26" i="7"/>
  <c r="BO52" i="7" s="1"/>
  <c r="BL7" i="7"/>
  <c r="BO33" i="7" s="1"/>
  <c r="BL7" i="6"/>
  <c r="BO33" i="6" s="1"/>
  <c r="BK27" i="5"/>
  <c r="BN53" i="5" s="1"/>
  <c r="BL7" i="5"/>
  <c r="BO33" i="5" s="1"/>
  <c r="BL15" i="4"/>
  <c r="BO41" i="4" s="1"/>
  <c r="BL11" i="4"/>
  <c r="BO37" i="4" s="1"/>
  <c r="BK27" i="4"/>
  <c r="BN53" i="4" s="1"/>
  <c r="BL7" i="4"/>
  <c r="BO33" i="4" s="1"/>
  <c r="BJ27" i="3"/>
  <c r="BM53" i="3" s="1"/>
  <c r="BK27" i="3"/>
  <c r="BN53" i="3" s="1"/>
  <c r="BL22" i="2"/>
  <c r="BO48" i="2" s="1"/>
  <c r="BL18" i="2"/>
  <c r="BO44" i="2" s="1"/>
  <c r="BL14" i="2"/>
  <c r="BO40" i="2" s="1"/>
  <c r="BL11" i="2"/>
  <c r="BO37" i="2" s="1"/>
  <c r="BL10" i="2"/>
  <c r="BO36" i="2" s="1"/>
  <c r="BL19" i="2"/>
  <c r="BO45" i="2" s="1"/>
  <c r="BL21" i="2"/>
  <c r="BO47" i="2" s="1"/>
  <c r="BL17" i="2"/>
  <c r="BO43" i="2" s="1"/>
  <c r="BL26" i="2"/>
  <c r="BO52" i="2" s="1"/>
  <c r="BL25" i="2"/>
  <c r="BO51" i="2" s="1"/>
  <c r="BL24" i="2"/>
  <c r="BO50" i="2" s="1"/>
  <c r="BL13" i="2"/>
  <c r="BO39" i="2" s="1"/>
  <c r="BL9" i="2"/>
  <c r="BO35" i="2" s="1"/>
  <c r="BL20" i="2"/>
  <c r="BO46" i="2" s="1"/>
  <c r="BL16" i="2"/>
  <c r="BO42" i="2" s="1"/>
  <c r="BL23" i="2"/>
  <c r="BO49" i="2" s="1"/>
  <c r="BL12" i="2"/>
  <c r="BO38" i="2" s="1"/>
  <c r="BL15" i="2"/>
  <c r="BO41" i="2" s="1"/>
  <c r="BL7" i="2"/>
  <c r="BO33" i="2" s="1"/>
  <c r="BK27" i="2"/>
  <c r="BN53" i="2" s="1"/>
  <c r="N505" i="48" l="1"/>
  <c r="BM51" i="9"/>
  <c r="O494" i="48"/>
  <c r="BN40" i="9"/>
  <c r="O490" i="48"/>
  <c r="BN36" i="9"/>
  <c r="N491" i="48"/>
  <c r="BM37" i="9"/>
  <c r="O491" i="48"/>
  <c r="BN37" i="9"/>
  <c r="O497" i="48"/>
  <c r="BN43" i="9"/>
  <c r="O488" i="48"/>
  <c r="BN34" i="9"/>
  <c r="N498" i="48"/>
  <c r="BM44" i="9"/>
  <c r="N506" i="48"/>
  <c r="BM52" i="9"/>
  <c r="O502" i="48"/>
  <c r="BN48" i="9"/>
  <c r="O487" i="48"/>
  <c r="BN33" i="9"/>
  <c r="N500" i="48"/>
  <c r="BM46" i="9"/>
  <c r="O498" i="48"/>
  <c r="BN44" i="9"/>
  <c r="N493" i="48"/>
  <c r="BM39" i="9"/>
  <c r="N504" i="48"/>
  <c r="BM50" i="9"/>
  <c r="N492" i="48"/>
  <c r="BM38" i="9"/>
  <c r="O506" i="48"/>
  <c r="BN52" i="9"/>
  <c r="O495" i="48"/>
  <c r="BN41" i="9"/>
  <c r="O505" i="48"/>
  <c r="BN51" i="9"/>
  <c r="N497" i="48"/>
  <c r="BM43" i="9"/>
  <c r="O504" i="48"/>
  <c r="BN50" i="9"/>
  <c r="N496" i="48"/>
  <c r="BM42" i="9"/>
  <c r="O501" i="48"/>
  <c r="BN47" i="9"/>
  <c r="N495" i="48"/>
  <c r="BM41" i="9"/>
  <c r="N499" i="48"/>
  <c r="BM45" i="9"/>
  <c r="O500" i="48"/>
  <c r="BN46" i="9"/>
  <c r="N501" i="48"/>
  <c r="BM47" i="9"/>
  <c r="O503" i="48"/>
  <c r="BN49" i="9"/>
  <c r="N502" i="48"/>
  <c r="BM48" i="9"/>
  <c r="N487" i="48"/>
  <c r="BM33" i="9"/>
  <c r="N490" i="48"/>
  <c r="BM36" i="9"/>
  <c r="N489" i="48"/>
  <c r="BM35" i="9"/>
  <c r="O493" i="48"/>
  <c r="BN39" i="9"/>
  <c r="N494" i="48"/>
  <c r="BM40" i="9"/>
  <c r="BL27" i="7"/>
  <c r="BO53" i="7" s="1"/>
  <c r="BL12" i="9"/>
  <c r="BL27" i="1"/>
  <c r="BO53" i="1" s="1"/>
  <c r="BL18" i="9"/>
  <c r="BL26" i="9"/>
  <c r="BL27" i="6"/>
  <c r="BO53" i="6" s="1"/>
  <c r="BJ27" i="9"/>
  <c r="BM53" i="9" s="1"/>
  <c r="BL25" i="9"/>
  <c r="BL19" i="9"/>
  <c r="N488" i="48"/>
  <c r="BL22" i="9"/>
  <c r="O499" i="48"/>
  <c r="BL20" i="9"/>
  <c r="BL11" i="9"/>
  <c r="BL21" i="9"/>
  <c r="BL7" i="9"/>
  <c r="BL14" i="9"/>
  <c r="BL10" i="9"/>
  <c r="BK27" i="9"/>
  <c r="BN53" i="9" s="1"/>
  <c r="BL8" i="9"/>
  <c r="BL15" i="9"/>
  <c r="N503" i="48"/>
  <c r="BL23" i="9"/>
  <c r="BL9" i="9"/>
  <c r="BL27" i="5"/>
  <c r="BO53" i="5" s="1"/>
  <c r="BL27" i="8"/>
  <c r="BO53" i="8" s="1"/>
  <c r="BL27" i="3"/>
  <c r="BO53" i="3" s="1"/>
  <c r="O489" i="48"/>
  <c r="BL13" i="9"/>
  <c r="BL24" i="9"/>
  <c r="BL27" i="4"/>
  <c r="BO53" i="4" s="1"/>
  <c r="O492" i="48"/>
  <c r="BL17" i="9"/>
  <c r="O496" i="48"/>
  <c r="BL16" i="9"/>
  <c r="AI70" i="50" l="1"/>
  <c r="AI39" i="50"/>
  <c r="AI62" i="50"/>
  <c r="BO44" i="9"/>
  <c r="AI16" i="50" s="1"/>
  <c r="BO47" i="9"/>
  <c r="AI19" i="50" s="1"/>
  <c r="AI42" i="50"/>
  <c r="AI65" i="50"/>
  <c r="AI56" i="50"/>
  <c r="BO38" i="9"/>
  <c r="AI10" i="50" s="1"/>
  <c r="AI33" i="50"/>
  <c r="AI41" i="50"/>
  <c r="AI64" i="50"/>
  <c r="BO46" i="9"/>
  <c r="AI18" i="50" s="1"/>
  <c r="AI53" i="50"/>
  <c r="AI30" i="50"/>
  <c r="BO35" i="9"/>
  <c r="AI7" i="50" s="1"/>
  <c r="AI37" i="50"/>
  <c r="AI60" i="50"/>
  <c r="BO42" i="9"/>
  <c r="AI14" i="50" s="1"/>
  <c r="AI44" i="50"/>
  <c r="BO49" i="9"/>
  <c r="AI21" i="50" s="1"/>
  <c r="AI67" i="50"/>
  <c r="BO48" i="9"/>
  <c r="AI20" i="50" s="1"/>
  <c r="AI43" i="50"/>
  <c r="AI66" i="50"/>
  <c r="AI61" i="50"/>
  <c r="AI38" i="50"/>
  <c r="BO43" i="9"/>
  <c r="AI15" i="50" s="1"/>
  <c r="AI59" i="50"/>
  <c r="BO41" i="9"/>
  <c r="AI13" i="50" s="1"/>
  <c r="AI36" i="50"/>
  <c r="BO51" i="9"/>
  <c r="AI23" i="50" s="1"/>
  <c r="AI46" i="50"/>
  <c r="AI69" i="50"/>
  <c r="AI51" i="50"/>
  <c r="AI28" i="50"/>
  <c r="BO33" i="9"/>
  <c r="AI5" i="50" s="1"/>
  <c r="AI55" i="50"/>
  <c r="AI32" i="50"/>
  <c r="BO37" i="9"/>
  <c r="AI9" i="50" s="1"/>
  <c r="BO45" i="9"/>
  <c r="AI17" i="50" s="1"/>
  <c r="AI63" i="50"/>
  <c r="AI40" i="50"/>
  <c r="BO34" i="9"/>
  <c r="AI6" i="50" s="1"/>
  <c r="AI52" i="50"/>
  <c r="AI29" i="50"/>
  <c r="AI68" i="50"/>
  <c r="BO50" i="9"/>
  <c r="AI22" i="50" s="1"/>
  <c r="AI45" i="50"/>
  <c r="AI31" i="50"/>
  <c r="BO36" i="9"/>
  <c r="AI8" i="50" s="1"/>
  <c r="AI54" i="50"/>
  <c r="BO39" i="9"/>
  <c r="AI11" i="50" s="1"/>
  <c r="AI34" i="50"/>
  <c r="AI57" i="50"/>
  <c r="BO40" i="9"/>
  <c r="AI12" i="50" s="1"/>
  <c r="AI35" i="50"/>
  <c r="AI58" i="50"/>
  <c r="AI47" i="50"/>
  <c r="BO52" i="9"/>
  <c r="AI24" i="50" s="1"/>
  <c r="BL27" i="9"/>
  <c r="BO53" i="9" s="1"/>
  <c r="W7" i="74"/>
  <c r="W8" i="74"/>
  <c r="W9" i="74"/>
  <c r="W10" i="74"/>
  <c r="W11" i="74"/>
  <c r="W12" i="74"/>
  <c r="W13" i="74"/>
  <c r="W6" i="74"/>
  <c r="W14" i="74"/>
  <c r="W23" i="74"/>
  <c r="W25" i="74"/>
  <c r="W18" i="74"/>
  <c r="W26" i="74"/>
  <c r="W24" i="74"/>
  <c r="W19" i="74"/>
  <c r="W20" i="74"/>
  <c r="W21" i="74"/>
  <c r="W22" i="74"/>
  <c r="BG31" i="9"/>
  <c r="X461" i="48"/>
  <c r="BG31" i="8"/>
  <c r="BH26" i="8"/>
  <c r="BK52" i="8" s="1"/>
  <c r="BG26" i="8"/>
  <c r="BJ52" i="8" s="1"/>
  <c r="BH25" i="8"/>
  <c r="BK51" i="8" s="1"/>
  <c r="BG25" i="8"/>
  <c r="BJ51" i="8" s="1"/>
  <c r="BH24" i="8"/>
  <c r="BK50" i="8" s="1"/>
  <c r="BG24" i="8"/>
  <c r="BJ50" i="8" s="1"/>
  <c r="BH23" i="8"/>
  <c r="BK49" i="8" s="1"/>
  <c r="BG23" i="8"/>
  <c r="BH22" i="8"/>
  <c r="BK48" i="8" s="1"/>
  <c r="BG22" i="8"/>
  <c r="BJ48" i="8" s="1"/>
  <c r="BH21" i="8"/>
  <c r="BK47" i="8" s="1"/>
  <c r="BG21" i="8"/>
  <c r="BJ47" i="8" s="1"/>
  <c r="BH20" i="8"/>
  <c r="BK46" i="8" s="1"/>
  <c r="BG20" i="8"/>
  <c r="BH19" i="8"/>
  <c r="BK45" i="8" s="1"/>
  <c r="BG19" i="8"/>
  <c r="BH18" i="8"/>
  <c r="BK44" i="8" s="1"/>
  <c r="BG18" i="8"/>
  <c r="BJ44" i="8" s="1"/>
  <c r="BH17" i="8"/>
  <c r="BK43" i="8" s="1"/>
  <c r="BG17" i="8"/>
  <c r="BJ43" i="8" s="1"/>
  <c r="BH16" i="8"/>
  <c r="BK42" i="8" s="1"/>
  <c r="BG16" i="8"/>
  <c r="BJ42" i="8" s="1"/>
  <c r="BH15" i="8"/>
  <c r="BG15" i="8"/>
  <c r="BH14" i="8"/>
  <c r="BK40" i="8" s="1"/>
  <c r="BG14" i="8"/>
  <c r="BJ40" i="8" s="1"/>
  <c r="BH13" i="8"/>
  <c r="BK39" i="8" s="1"/>
  <c r="BG13" i="8"/>
  <c r="BJ39" i="8" s="1"/>
  <c r="BH12" i="8"/>
  <c r="BK38" i="8" s="1"/>
  <c r="BG12" i="8"/>
  <c r="BH11" i="8"/>
  <c r="BK37" i="8" s="1"/>
  <c r="BG11" i="8"/>
  <c r="BH10" i="8"/>
  <c r="BK36" i="8" s="1"/>
  <c r="BG10" i="8"/>
  <c r="BJ36" i="8" s="1"/>
  <c r="BH9" i="8"/>
  <c r="BK35" i="8" s="1"/>
  <c r="BG9" i="8"/>
  <c r="BJ35" i="8" s="1"/>
  <c r="BH8" i="8"/>
  <c r="BK34" i="8" s="1"/>
  <c r="BG8" i="8"/>
  <c r="BJ34" i="8" s="1"/>
  <c r="BH7" i="8"/>
  <c r="BG7" i="8"/>
  <c r="BG31" i="1"/>
  <c r="BH26" i="1"/>
  <c r="BK52" i="1" s="1"/>
  <c r="P483" i="48"/>
  <c r="BH25" i="1"/>
  <c r="BG25" i="1"/>
  <c r="BJ51" i="1" s="1"/>
  <c r="BH24" i="1"/>
  <c r="BK50" i="1" s="1"/>
  <c r="BG24" i="1"/>
  <c r="BJ50" i="1" s="1"/>
  <c r="BH23" i="1"/>
  <c r="BG23" i="1"/>
  <c r="BH22" i="1"/>
  <c r="BG22" i="1"/>
  <c r="BJ48" i="1" s="1"/>
  <c r="BH21" i="1"/>
  <c r="BG21" i="1"/>
  <c r="BJ47" i="1" s="1"/>
  <c r="BH20" i="1"/>
  <c r="BK46" i="1" s="1"/>
  <c r="BG20" i="1"/>
  <c r="BJ46" i="1" s="1"/>
  <c r="BH19" i="1"/>
  <c r="BG19" i="1"/>
  <c r="BH18" i="1"/>
  <c r="BK44" i="1" s="1"/>
  <c r="BG18" i="1"/>
  <c r="BH17" i="1"/>
  <c r="BG17" i="1"/>
  <c r="BJ43" i="1" s="1"/>
  <c r="BH16" i="1"/>
  <c r="BG16" i="1"/>
  <c r="BJ42" i="1" s="1"/>
  <c r="BH15" i="1"/>
  <c r="BG15" i="1"/>
  <c r="BH14" i="1"/>
  <c r="BG14" i="1"/>
  <c r="BJ40" i="1" s="1"/>
  <c r="BH13" i="1"/>
  <c r="BG13" i="1"/>
  <c r="BJ39" i="1" s="1"/>
  <c r="BH12" i="1"/>
  <c r="BK38" i="1" s="1"/>
  <c r="BG12" i="1"/>
  <c r="BJ38" i="1" s="1"/>
  <c r="BH11" i="1"/>
  <c r="BG11" i="1"/>
  <c r="BH10" i="1"/>
  <c r="BK36" i="1" s="1"/>
  <c r="BG10" i="1"/>
  <c r="BH9" i="1"/>
  <c r="BK35" i="1" s="1"/>
  <c r="BG9" i="1"/>
  <c r="BJ35" i="1" s="1"/>
  <c r="BH8" i="1"/>
  <c r="BG8" i="1"/>
  <c r="BJ34" i="1" s="1"/>
  <c r="BH7" i="1"/>
  <c r="BG7" i="1"/>
  <c r="BG31" i="7"/>
  <c r="BH26" i="7"/>
  <c r="BG26" i="7"/>
  <c r="BJ52" i="7" s="1"/>
  <c r="BH25" i="7"/>
  <c r="BK51" i="7" s="1"/>
  <c r="BG25" i="7"/>
  <c r="BJ51" i="7" s="1"/>
  <c r="BH24" i="7"/>
  <c r="BG24" i="7"/>
  <c r="BH23" i="7"/>
  <c r="BG23" i="7"/>
  <c r="BH22" i="7"/>
  <c r="BG22" i="7"/>
  <c r="BJ48" i="7" s="1"/>
  <c r="BH21" i="7"/>
  <c r="BG21" i="7"/>
  <c r="BJ47" i="7" s="1"/>
  <c r="BH20" i="7"/>
  <c r="BG20" i="7"/>
  <c r="BH19" i="7"/>
  <c r="BG19" i="7"/>
  <c r="BH18" i="7"/>
  <c r="BG18" i="7"/>
  <c r="BJ44" i="7" s="1"/>
  <c r="BH17" i="7"/>
  <c r="BG17" i="7"/>
  <c r="BJ43" i="7" s="1"/>
  <c r="BH16" i="7"/>
  <c r="BG16" i="7"/>
  <c r="BH15" i="7"/>
  <c r="BG15" i="7"/>
  <c r="BH14" i="7"/>
  <c r="BG14" i="7"/>
  <c r="BJ40" i="7" s="1"/>
  <c r="BH13" i="7"/>
  <c r="BK39" i="7" s="1"/>
  <c r="BG13" i="7"/>
  <c r="BJ39" i="7" s="1"/>
  <c r="BH12" i="7"/>
  <c r="BG12" i="7"/>
  <c r="BH11" i="7"/>
  <c r="BG11" i="7"/>
  <c r="BH10" i="7"/>
  <c r="BG10" i="7"/>
  <c r="BJ36" i="7" s="1"/>
  <c r="BH9" i="7"/>
  <c r="BK35" i="7" s="1"/>
  <c r="BG9" i="7"/>
  <c r="BJ35" i="7" s="1"/>
  <c r="BH8" i="7"/>
  <c r="BG8" i="7"/>
  <c r="BH7" i="7"/>
  <c r="BG7" i="7"/>
  <c r="BJ33" i="7" s="1"/>
  <c r="BG31" i="6"/>
  <c r="BH26" i="6"/>
  <c r="BK52" i="6" s="1"/>
  <c r="BG26" i="6"/>
  <c r="BH25" i="6"/>
  <c r="BK51" i="6" s="1"/>
  <c r="BG25" i="6"/>
  <c r="BJ51" i="6" s="1"/>
  <c r="BH24" i="6"/>
  <c r="BG24" i="6"/>
  <c r="BH23" i="6"/>
  <c r="BK49" i="6" s="1"/>
  <c r="BG23" i="6"/>
  <c r="BH22" i="6"/>
  <c r="BG22" i="6"/>
  <c r="BH21" i="6"/>
  <c r="BG21" i="6"/>
  <c r="BJ47" i="6" s="1"/>
  <c r="BH20" i="6"/>
  <c r="BG20" i="6"/>
  <c r="BJ46" i="6" s="1"/>
  <c r="BH19" i="6"/>
  <c r="BG19" i="6"/>
  <c r="BH18" i="6"/>
  <c r="BK44" i="6" s="1"/>
  <c r="BG18" i="6"/>
  <c r="BH17" i="6"/>
  <c r="BK43" i="6" s="1"/>
  <c r="BG17" i="6"/>
  <c r="BJ43" i="6" s="1"/>
  <c r="BH16" i="6"/>
  <c r="BG16" i="6"/>
  <c r="BH15" i="6"/>
  <c r="BG15" i="6"/>
  <c r="BH14" i="6"/>
  <c r="BG14" i="6"/>
  <c r="BH13" i="6"/>
  <c r="BK39" i="6" s="1"/>
  <c r="BG13" i="6"/>
  <c r="BJ39" i="6" s="1"/>
  <c r="BH12" i="6"/>
  <c r="BG12" i="6"/>
  <c r="BH11" i="6"/>
  <c r="BG11" i="6"/>
  <c r="BH10" i="6"/>
  <c r="BG10" i="6"/>
  <c r="BH9" i="6"/>
  <c r="BK35" i="6" s="1"/>
  <c r="BG9" i="6"/>
  <c r="BJ35" i="6" s="1"/>
  <c r="BH8" i="6"/>
  <c r="BG8" i="6"/>
  <c r="BH7" i="6"/>
  <c r="BG7" i="6"/>
  <c r="BG31" i="5"/>
  <c r="BH26" i="5"/>
  <c r="BK52" i="5" s="1"/>
  <c r="BG26" i="5"/>
  <c r="BJ52" i="5" s="1"/>
  <c r="BH25" i="5"/>
  <c r="BK51" i="5" s="1"/>
  <c r="BG25" i="5"/>
  <c r="BJ51" i="5" s="1"/>
  <c r="BH24" i="5"/>
  <c r="BK50" i="5" s="1"/>
  <c r="BG24" i="5"/>
  <c r="BJ50" i="5" s="1"/>
  <c r="BH23" i="5"/>
  <c r="BK49" i="5" s="1"/>
  <c r="BG23" i="5"/>
  <c r="BJ49" i="5" s="1"/>
  <c r="BH22" i="5"/>
  <c r="BK48" i="5" s="1"/>
  <c r="BG22" i="5"/>
  <c r="BJ48" i="5" s="1"/>
  <c r="BH21" i="5"/>
  <c r="BG21" i="5"/>
  <c r="BJ47" i="5" s="1"/>
  <c r="BH20" i="5"/>
  <c r="BK46" i="5" s="1"/>
  <c r="BG20" i="5"/>
  <c r="BJ46" i="5" s="1"/>
  <c r="BH19" i="5"/>
  <c r="BG19" i="5"/>
  <c r="BJ45" i="5" s="1"/>
  <c r="BH18" i="5"/>
  <c r="BK44" i="5" s="1"/>
  <c r="BG18" i="5"/>
  <c r="BJ44" i="5" s="1"/>
  <c r="BH17" i="5"/>
  <c r="BG17" i="5"/>
  <c r="BJ43" i="5" s="1"/>
  <c r="BH16" i="5"/>
  <c r="BG16" i="5"/>
  <c r="BJ42" i="5" s="1"/>
  <c r="BH15" i="5"/>
  <c r="BG15" i="5"/>
  <c r="BJ41" i="5" s="1"/>
  <c r="BH14" i="5"/>
  <c r="BK40" i="5" s="1"/>
  <c r="BG14" i="5"/>
  <c r="BJ40" i="5" s="1"/>
  <c r="BH13" i="5"/>
  <c r="BG13" i="5"/>
  <c r="BJ39" i="5" s="1"/>
  <c r="BH12" i="5"/>
  <c r="BK38" i="5" s="1"/>
  <c r="BG12" i="5"/>
  <c r="BJ38" i="5" s="1"/>
  <c r="BH11" i="5"/>
  <c r="BK37" i="5" s="1"/>
  <c r="BG11" i="5"/>
  <c r="BJ37" i="5" s="1"/>
  <c r="BH10" i="5"/>
  <c r="BK36" i="5" s="1"/>
  <c r="BG10" i="5"/>
  <c r="BJ36" i="5" s="1"/>
  <c r="BH9" i="5"/>
  <c r="BG9" i="5"/>
  <c r="BJ35" i="5" s="1"/>
  <c r="BH8" i="5"/>
  <c r="BK34" i="5" s="1"/>
  <c r="BG8" i="5"/>
  <c r="BJ34" i="5" s="1"/>
  <c r="BH7" i="5"/>
  <c r="BG7" i="5"/>
  <c r="BG31" i="4"/>
  <c r="BH26" i="4"/>
  <c r="BK52" i="4" s="1"/>
  <c r="BG26" i="4"/>
  <c r="BJ52" i="4" s="1"/>
  <c r="BH25" i="4"/>
  <c r="BG25" i="4"/>
  <c r="BH24" i="4"/>
  <c r="BK50" i="4" s="1"/>
  <c r="BG24" i="4"/>
  <c r="BJ50" i="4" s="1"/>
  <c r="BH23" i="4"/>
  <c r="BK49" i="4" s="1"/>
  <c r="BG23" i="4"/>
  <c r="BJ49" i="4" s="1"/>
  <c r="BH22" i="4"/>
  <c r="BK48" i="4" s="1"/>
  <c r="BG22" i="4"/>
  <c r="BJ48" i="4" s="1"/>
  <c r="BH21" i="4"/>
  <c r="BG21" i="4"/>
  <c r="BH20" i="4"/>
  <c r="BK46" i="4" s="1"/>
  <c r="BG20" i="4"/>
  <c r="BH19" i="4"/>
  <c r="BG19" i="4"/>
  <c r="BJ45" i="4" s="1"/>
  <c r="BH18" i="4"/>
  <c r="BG18" i="4"/>
  <c r="BJ44" i="4" s="1"/>
  <c r="BH17" i="4"/>
  <c r="BG17" i="4"/>
  <c r="BH16" i="4"/>
  <c r="BK42" i="4" s="1"/>
  <c r="BG16" i="4"/>
  <c r="BJ42" i="4" s="1"/>
  <c r="BH15" i="4"/>
  <c r="BG15" i="4"/>
  <c r="BJ41" i="4" s="1"/>
  <c r="BH14" i="4"/>
  <c r="BK40" i="4" s="1"/>
  <c r="BG14" i="4"/>
  <c r="BJ40" i="4" s="1"/>
  <c r="BH13" i="4"/>
  <c r="BG13" i="4"/>
  <c r="BH12" i="4"/>
  <c r="BK38" i="4" s="1"/>
  <c r="BG12" i="4"/>
  <c r="BH11" i="4"/>
  <c r="BG11" i="4"/>
  <c r="BJ37" i="4" s="1"/>
  <c r="BH10" i="4"/>
  <c r="BG10" i="4"/>
  <c r="BJ36" i="4" s="1"/>
  <c r="BH9" i="4"/>
  <c r="BG9" i="4"/>
  <c r="BH8" i="4"/>
  <c r="BK34" i="4" s="1"/>
  <c r="BG8" i="4"/>
  <c r="BJ34" i="4" s="1"/>
  <c r="BH7" i="4"/>
  <c r="BG7" i="4"/>
  <c r="BG31" i="3"/>
  <c r="BK52" i="3"/>
  <c r="BJ50" i="3"/>
  <c r="BK49" i="3"/>
  <c r="BJ49" i="3"/>
  <c r="BK48" i="3"/>
  <c r="BJ46" i="3"/>
  <c r="BK45" i="3"/>
  <c r="BJ45" i="3"/>
  <c r="BJ42" i="3"/>
  <c r="BK41" i="3"/>
  <c r="BJ41" i="3"/>
  <c r="BK40" i="3"/>
  <c r="BJ38" i="3"/>
  <c r="BK37" i="3"/>
  <c r="BJ37" i="3"/>
  <c r="BJ34" i="3"/>
  <c r="BK33" i="3"/>
  <c r="BG31" i="2"/>
  <c r="BH26" i="2"/>
  <c r="BG26" i="2"/>
  <c r="BH25" i="2"/>
  <c r="BK51" i="2" s="1"/>
  <c r="BG25" i="2"/>
  <c r="BH24" i="2"/>
  <c r="BK50" i="2" s="1"/>
  <c r="BG24" i="2"/>
  <c r="BH23" i="2"/>
  <c r="BK49" i="2" s="1"/>
  <c r="BG23" i="2"/>
  <c r="BJ49" i="2" s="1"/>
  <c r="BH22" i="2"/>
  <c r="BG22" i="2"/>
  <c r="BH21" i="2"/>
  <c r="BK47" i="2" s="1"/>
  <c r="BG21" i="2"/>
  <c r="BH20" i="2"/>
  <c r="BG20" i="2"/>
  <c r="BH19" i="2"/>
  <c r="BG19" i="2"/>
  <c r="BJ45" i="2" s="1"/>
  <c r="BH18" i="2"/>
  <c r="BG18" i="2"/>
  <c r="BJ44" i="2" s="1"/>
  <c r="BH17" i="2"/>
  <c r="BK43" i="2" s="1"/>
  <c r="BG17" i="2"/>
  <c r="BH16" i="2"/>
  <c r="BK42" i="2" s="1"/>
  <c r="BG16" i="2"/>
  <c r="BH15" i="2"/>
  <c r="BK41" i="2" s="1"/>
  <c r="BG15" i="2"/>
  <c r="BJ41" i="2" s="1"/>
  <c r="BH14" i="2"/>
  <c r="BK40" i="2" s="1"/>
  <c r="BG14" i="2"/>
  <c r="BJ40" i="2" s="1"/>
  <c r="BH13" i="2"/>
  <c r="BK39" i="2" s="1"/>
  <c r="BG13" i="2"/>
  <c r="BJ39" i="2" s="1"/>
  <c r="BH12" i="2"/>
  <c r="BK38" i="2" s="1"/>
  <c r="BG12" i="2"/>
  <c r="BJ38" i="2" s="1"/>
  <c r="BH11" i="2"/>
  <c r="BG11" i="2"/>
  <c r="BJ37" i="2" s="1"/>
  <c r="BH10" i="2"/>
  <c r="BK36" i="2" s="1"/>
  <c r="BG10" i="2"/>
  <c r="BJ36" i="2" s="1"/>
  <c r="BH9" i="2"/>
  <c r="BK35" i="2" s="1"/>
  <c r="BG9" i="2"/>
  <c r="BJ35" i="2" s="1"/>
  <c r="BH8" i="2"/>
  <c r="BK34" i="2" s="1"/>
  <c r="W17" i="74"/>
  <c r="W29" i="74" s="1"/>
  <c r="W41" i="74" s="1"/>
  <c r="U467" i="48" l="1"/>
  <c r="BK36" i="3"/>
  <c r="U475" i="48"/>
  <c r="BK44" i="3"/>
  <c r="Y466" i="48"/>
  <c r="BK35" i="5"/>
  <c r="Y470" i="48"/>
  <c r="BK39" i="5"/>
  <c r="Y474" i="48"/>
  <c r="BK43" i="5"/>
  <c r="Y478" i="48"/>
  <c r="BK47" i="5"/>
  <c r="AC465" i="48"/>
  <c r="BK34" i="7"/>
  <c r="AC469" i="48"/>
  <c r="BK38" i="7"/>
  <c r="AC473" i="48"/>
  <c r="BK42" i="7"/>
  <c r="AC477" i="48"/>
  <c r="BK46" i="7"/>
  <c r="AC481" i="48"/>
  <c r="BK50" i="7"/>
  <c r="AE464" i="48"/>
  <c r="BK33" i="8"/>
  <c r="AE472" i="48"/>
  <c r="BK41" i="8"/>
  <c r="AA478" i="48"/>
  <c r="BK47" i="6"/>
  <c r="Q465" i="48"/>
  <c r="BK34" i="1"/>
  <c r="Q473" i="48"/>
  <c r="BK42" i="1"/>
  <c r="AD469" i="48"/>
  <c r="BJ38" i="8"/>
  <c r="AD477" i="48"/>
  <c r="BJ46" i="8"/>
  <c r="BH11" i="9"/>
  <c r="BK37" i="9" s="1"/>
  <c r="BK37" i="2"/>
  <c r="BG20" i="9"/>
  <c r="BJ46" i="9" s="1"/>
  <c r="BJ46" i="2"/>
  <c r="R481" i="48"/>
  <c r="BJ50" i="2"/>
  <c r="V464" i="48"/>
  <c r="BJ33" i="4"/>
  <c r="Z467" i="48"/>
  <c r="BJ36" i="6"/>
  <c r="Z471" i="48"/>
  <c r="BJ40" i="6"/>
  <c r="Z475" i="48"/>
  <c r="BJ44" i="6"/>
  <c r="Z479" i="48"/>
  <c r="BJ48" i="6"/>
  <c r="Z483" i="48"/>
  <c r="BJ52" i="6"/>
  <c r="AC474" i="48"/>
  <c r="BK43" i="7"/>
  <c r="AC478" i="48"/>
  <c r="BK47" i="7"/>
  <c r="BH19" i="9"/>
  <c r="BK45" i="9" s="1"/>
  <c r="BK45" i="2"/>
  <c r="R473" i="48"/>
  <c r="BJ42" i="2"/>
  <c r="S477" i="48"/>
  <c r="BK46" i="2"/>
  <c r="W464" i="48"/>
  <c r="BK33" i="4"/>
  <c r="W468" i="48"/>
  <c r="BK37" i="4"/>
  <c r="W472" i="48"/>
  <c r="BK41" i="4"/>
  <c r="W476" i="48"/>
  <c r="BK45" i="4"/>
  <c r="X464" i="48"/>
  <c r="BJ33" i="5"/>
  <c r="AA467" i="48"/>
  <c r="BK36" i="6"/>
  <c r="AA471" i="48"/>
  <c r="BK40" i="6"/>
  <c r="AA479" i="48"/>
  <c r="BK48" i="6"/>
  <c r="Q470" i="48"/>
  <c r="BK39" i="1"/>
  <c r="Q474" i="48"/>
  <c r="BK43" i="1"/>
  <c r="Q478" i="48"/>
  <c r="BK47" i="1"/>
  <c r="Q482" i="48"/>
  <c r="BK51" i="1"/>
  <c r="W467" i="48"/>
  <c r="BK36" i="4"/>
  <c r="R474" i="48"/>
  <c r="BJ43" i="2"/>
  <c r="BG21" i="9"/>
  <c r="BJ47" i="9" s="1"/>
  <c r="BJ47" i="2"/>
  <c r="R482" i="48"/>
  <c r="BJ51" i="2"/>
  <c r="U465" i="48"/>
  <c r="BK34" i="3"/>
  <c r="U469" i="48"/>
  <c r="BK38" i="3"/>
  <c r="U473" i="48"/>
  <c r="BK42" i="3"/>
  <c r="U477" i="48"/>
  <c r="BK46" i="3"/>
  <c r="U481" i="48"/>
  <c r="BK50" i="3"/>
  <c r="V469" i="48"/>
  <c r="BJ38" i="4"/>
  <c r="V477" i="48"/>
  <c r="BJ46" i="4"/>
  <c r="Y464" i="48"/>
  <c r="BK33" i="5"/>
  <c r="Y472" i="48"/>
  <c r="BK41" i="5"/>
  <c r="Y476" i="48"/>
  <c r="BK45" i="5"/>
  <c r="Z464" i="48"/>
  <c r="BJ33" i="6"/>
  <c r="Z468" i="48"/>
  <c r="BJ37" i="6"/>
  <c r="Z472" i="48"/>
  <c r="BJ41" i="6"/>
  <c r="Z476" i="48"/>
  <c r="BJ45" i="6"/>
  <c r="Z480" i="48"/>
  <c r="BJ49" i="6"/>
  <c r="AC467" i="48"/>
  <c r="BK36" i="7"/>
  <c r="AC471" i="48"/>
  <c r="BK40" i="7"/>
  <c r="AC475" i="48"/>
  <c r="BK44" i="7"/>
  <c r="AC479" i="48"/>
  <c r="BK48" i="7"/>
  <c r="AC483" i="48"/>
  <c r="BK52" i="7"/>
  <c r="P467" i="48"/>
  <c r="BJ36" i="1"/>
  <c r="P475" i="48"/>
  <c r="BJ44" i="1"/>
  <c r="T466" i="48"/>
  <c r="BJ35" i="3"/>
  <c r="T470" i="48"/>
  <c r="BJ39" i="3"/>
  <c r="T474" i="48"/>
  <c r="BJ43" i="3"/>
  <c r="T478" i="48"/>
  <c r="BJ47" i="3"/>
  <c r="T482" i="48"/>
  <c r="BJ51" i="3"/>
  <c r="AA464" i="48"/>
  <c r="BK33" i="6"/>
  <c r="AA468" i="48"/>
  <c r="BK37" i="6"/>
  <c r="AA472" i="48"/>
  <c r="BK41" i="6"/>
  <c r="AA476" i="48"/>
  <c r="BK45" i="6"/>
  <c r="AB468" i="48"/>
  <c r="BJ37" i="7"/>
  <c r="AB472" i="48"/>
  <c r="BJ41" i="7"/>
  <c r="AB476" i="48"/>
  <c r="BJ45" i="7"/>
  <c r="AB480" i="48"/>
  <c r="BJ49" i="7"/>
  <c r="Q471" i="48"/>
  <c r="BK40" i="1"/>
  <c r="Q479" i="48"/>
  <c r="BK48" i="1"/>
  <c r="T464" i="48"/>
  <c r="BJ33" i="3"/>
  <c r="W475" i="48"/>
  <c r="BK44" i="4"/>
  <c r="BG22" i="9"/>
  <c r="BJ48" i="9" s="1"/>
  <c r="BJ48" i="2"/>
  <c r="R483" i="48"/>
  <c r="BJ52" i="2"/>
  <c r="U466" i="48"/>
  <c r="BK35" i="3"/>
  <c r="U470" i="48"/>
  <c r="BK39" i="3"/>
  <c r="U474" i="48"/>
  <c r="BK43" i="3"/>
  <c r="U478" i="48"/>
  <c r="BK47" i="3"/>
  <c r="U482" i="48"/>
  <c r="BK51" i="3"/>
  <c r="V466" i="48"/>
  <c r="BJ35" i="4"/>
  <c r="V470" i="48"/>
  <c r="BJ39" i="4"/>
  <c r="V474" i="48"/>
  <c r="BJ43" i="4"/>
  <c r="V478" i="48"/>
  <c r="BJ47" i="4"/>
  <c r="V482" i="48"/>
  <c r="BJ51" i="4"/>
  <c r="Y473" i="48"/>
  <c r="BK42" i="5"/>
  <c r="Z465" i="48"/>
  <c r="BJ34" i="6"/>
  <c r="Z469" i="48"/>
  <c r="BJ38" i="6"/>
  <c r="Z473" i="48"/>
  <c r="BJ42" i="6"/>
  <c r="Z481" i="48"/>
  <c r="BJ50" i="6"/>
  <c r="AC464" i="48"/>
  <c r="BK33" i="7"/>
  <c r="AC468" i="48"/>
  <c r="BK37" i="7"/>
  <c r="AC472" i="48"/>
  <c r="BK41" i="7"/>
  <c r="AC476" i="48"/>
  <c r="BK45" i="7"/>
  <c r="AC480" i="48"/>
  <c r="BK49" i="7"/>
  <c r="P464" i="48"/>
  <c r="BJ33" i="1"/>
  <c r="P468" i="48"/>
  <c r="BJ37" i="1"/>
  <c r="P472" i="48"/>
  <c r="BJ41" i="1"/>
  <c r="P476" i="48"/>
  <c r="BJ45" i="1"/>
  <c r="P480" i="48"/>
  <c r="BJ49" i="1"/>
  <c r="S475" i="48"/>
  <c r="BK44" i="2"/>
  <c r="S479" i="48"/>
  <c r="BK48" i="2"/>
  <c r="BH26" i="9"/>
  <c r="BK52" i="9" s="1"/>
  <c r="BK52" i="2"/>
  <c r="T467" i="48"/>
  <c r="BJ36" i="3"/>
  <c r="T471" i="48"/>
  <c r="BJ40" i="3"/>
  <c r="T475" i="48"/>
  <c r="BJ44" i="3"/>
  <c r="T479" i="48"/>
  <c r="BJ48" i="3"/>
  <c r="T483" i="48"/>
  <c r="BJ52" i="3"/>
  <c r="W466" i="48"/>
  <c r="BK35" i="4"/>
  <c r="W470" i="48"/>
  <c r="BK39" i="4"/>
  <c r="W474" i="48"/>
  <c r="BK43" i="4"/>
  <c r="W478" i="48"/>
  <c r="BK47" i="4"/>
  <c r="W482" i="48"/>
  <c r="BK51" i="4"/>
  <c r="AA465" i="48"/>
  <c r="BK34" i="6"/>
  <c r="AA469" i="48"/>
  <c r="BK38" i="6"/>
  <c r="AA473" i="48"/>
  <c r="BK42" i="6"/>
  <c r="AA477" i="48"/>
  <c r="BK46" i="6"/>
  <c r="AA481" i="48"/>
  <c r="BK50" i="6"/>
  <c r="AB465" i="48"/>
  <c r="BJ34" i="7"/>
  <c r="AB469" i="48"/>
  <c r="BJ38" i="7"/>
  <c r="AB473" i="48"/>
  <c r="BJ42" i="7"/>
  <c r="AB477" i="48"/>
  <c r="BJ46" i="7"/>
  <c r="AB481" i="48"/>
  <c r="BJ50" i="7"/>
  <c r="Q464" i="48"/>
  <c r="BK33" i="1"/>
  <c r="Q468" i="48"/>
  <c r="BK37" i="1"/>
  <c r="Q472" i="48"/>
  <c r="BK41" i="1"/>
  <c r="Q476" i="48"/>
  <c r="BK45" i="1"/>
  <c r="Q480" i="48"/>
  <c r="BK49" i="1"/>
  <c r="AD464" i="48"/>
  <c r="BJ33" i="8"/>
  <c r="AD468" i="48"/>
  <c r="BJ37" i="8"/>
  <c r="AD472" i="48"/>
  <c r="BJ41" i="8"/>
  <c r="AD476" i="48"/>
  <c r="BJ45" i="8"/>
  <c r="AD480" i="48"/>
  <c r="BJ49" i="8"/>
  <c r="X44" i="74"/>
  <c r="X32" i="74"/>
  <c r="BI20" i="6"/>
  <c r="BL46" i="6" s="1"/>
  <c r="BI23" i="8"/>
  <c r="BL49" i="8" s="1"/>
  <c r="BL49" i="3"/>
  <c r="BI18" i="8"/>
  <c r="BL44" i="8" s="1"/>
  <c r="BI9" i="1"/>
  <c r="BL35" i="1" s="1"/>
  <c r="BL37" i="3"/>
  <c r="BI8" i="4"/>
  <c r="BL34" i="4" s="1"/>
  <c r="BI16" i="4"/>
  <c r="BL42" i="4" s="1"/>
  <c r="BI24" i="4"/>
  <c r="BL50" i="4" s="1"/>
  <c r="BG7" i="9"/>
  <c r="BJ33" i="9" s="1"/>
  <c r="BL41" i="3"/>
  <c r="BL45" i="3"/>
  <c r="BI17" i="2"/>
  <c r="BL43" i="2" s="1"/>
  <c r="BI21" i="2"/>
  <c r="BL47" i="2" s="1"/>
  <c r="BI25" i="2"/>
  <c r="BL51" i="2" s="1"/>
  <c r="BI26" i="8"/>
  <c r="BL52" i="8" s="1"/>
  <c r="BI12" i="1"/>
  <c r="BL38" i="1" s="1"/>
  <c r="BI23" i="6"/>
  <c r="BL49" i="6" s="1"/>
  <c r="BG27" i="7"/>
  <c r="BJ53" i="7" s="1"/>
  <c r="BI10" i="1"/>
  <c r="BL36" i="1" s="1"/>
  <c r="BI18" i="1"/>
  <c r="BL44" i="1" s="1"/>
  <c r="BI26" i="1"/>
  <c r="BL52" i="1" s="1"/>
  <c r="BI21" i="8"/>
  <c r="BL47" i="8" s="1"/>
  <c r="BI12" i="5"/>
  <c r="BL38" i="5" s="1"/>
  <c r="BI20" i="5"/>
  <c r="BL46" i="5" s="1"/>
  <c r="BL52" i="3"/>
  <c r="BI25" i="5"/>
  <c r="BL51" i="5" s="1"/>
  <c r="BI16" i="2"/>
  <c r="BL42" i="2" s="1"/>
  <c r="BI24" i="2"/>
  <c r="BL50" i="2" s="1"/>
  <c r="BL46" i="3"/>
  <c r="BI23" i="4"/>
  <c r="BL49" i="4" s="1"/>
  <c r="BI18" i="6"/>
  <c r="BL44" i="6" s="1"/>
  <c r="BI26" i="6"/>
  <c r="BL52" i="6" s="1"/>
  <c r="BH12" i="9"/>
  <c r="BK38" i="9" s="1"/>
  <c r="S469" i="48"/>
  <c r="BI8" i="2"/>
  <c r="S465" i="48"/>
  <c r="BH8" i="9"/>
  <c r="BK34" i="9" s="1"/>
  <c r="BG9" i="9"/>
  <c r="BJ35" i="9" s="1"/>
  <c r="R466" i="48"/>
  <c r="S466" i="48"/>
  <c r="BH9" i="9"/>
  <c r="BK35" i="9" s="1"/>
  <c r="BH13" i="9"/>
  <c r="BK39" i="9" s="1"/>
  <c r="S470" i="48"/>
  <c r="BG10" i="9"/>
  <c r="BJ36" i="9" s="1"/>
  <c r="R467" i="48"/>
  <c r="R471" i="48"/>
  <c r="BG14" i="9"/>
  <c r="BJ40" i="9" s="1"/>
  <c r="R464" i="48"/>
  <c r="S467" i="48"/>
  <c r="BH10" i="9"/>
  <c r="BK36" i="9" s="1"/>
  <c r="BG15" i="9"/>
  <c r="BJ41" i="9" s="1"/>
  <c r="R472" i="48"/>
  <c r="R476" i="48"/>
  <c r="BG19" i="9"/>
  <c r="R468" i="48"/>
  <c r="BG11" i="9"/>
  <c r="S464" i="48"/>
  <c r="BH7" i="9"/>
  <c r="BK33" i="9" s="1"/>
  <c r="BG8" i="9"/>
  <c r="BJ34" i="9" s="1"/>
  <c r="R465" i="48"/>
  <c r="BI12" i="2"/>
  <c r="BL38" i="2" s="1"/>
  <c r="R469" i="48"/>
  <c r="BG12" i="9"/>
  <c r="BJ38" i="9" s="1"/>
  <c r="BH17" i="9"/>
  <c r="BK43" i="9" s="1"/>
  <c r="BH24" i="9"/>
  <c r="BK50" i="9" s="1"/>
  <c r="R480" i="48"/>
  <c r="S468" i="48"/>
  <c r="S476" i="48"/>
  <c r="Y482" i="48"/>
  <c r="BI15" i="2"/>
  <c r="BL41" i="2" s="1"/>
  <c r="BI23" i="2"/>
  <c r="BL49" i="2" s="1"/>
  <c r="BI26" i="4"/>
  <c r="BL52" i="4" s="1"/>
  <c r="BI9" i="6"/>
  <c r="BL35" i="6" s="1"/>
  <c r="BI13" i="6"/>
  <c r="BL39" i="6" s="1"/>
  <c r="BI17" i="6"/>
  <c r="BL43" i="6" s="1"/>
  <c r="BI25" i="6"/>
  <c r="BL51" i="6" s="1"/>
  <c r="BI20" i="1"/>
  <c r="BL46" i="1" s="1"/>
  <c r="BI24" i="1"/>
  <c r="BL50" i="1" s="1"/>
  <c r="BH14" i="9"/>
  <c r="BK40" i="9" s="1"/>
  <c r="BG18" i="9"/>
  <c r="BJ44" i="9" s="1"/>
  <c r="BH21" i="9"/>
  <c r="BK47" i="9" s="1"/>
  <c r="BG25" i="9"/>
  <c r="BJ51" i="9" s="1"/>
  <c r="P465" i="48"/>
  <c r="P473" i="48"/>
  <c r="P481" i="48"/>
  <c r="Q469" i="48"/>
  <c r="Q477" i="48"/>
  <c r="X467" i="48"/>
  <c r="X471" i="48"/>
  <c r="X475" i="48"/>
  <c r="X479" i="48"/>
  <c r="X483" i="48"/>
  <c r="AA475" i="48"/>
  <c r="AA483" i="48"/>
  <c r="AE468" i="48"/>
  <c r="AE476" i="48"/>
  <c r="AE480" i="48"/>
  <c r="BH27" i="3"/>
  <c r="BK53" i="3" s="1"/>
  <c r="BI10" i="5"/>
  <c r="BL36" i="5" s="1"/>
  <c r="BI18" i="5"/>
  <c r="BL44" i="5" s="1"/>
  <c r="BI26" i="5"/>
  <c r="BL52" i="5" s="1"/>
  <c r="BI9" i="7"/>
  <c r="BL35" i="7" s="1"/>
  <c r="BI13" i="7"/>
  <c r="BL39" i="7" s="1"/>
  <c r="BI25" i="7"/>
  <c r="BL51" i="7" s="1"/>
  <c r="BI8" i="8"/>
  <c r="BL34" i="8" s="1"/>
  <c r="BI16" i="8"/>
  <c r="BL42" i="8" s="1"/>
  <c r="BI24" i="8"/>
  <c r="BL50" i="8" s="1"/>
  <c r="BH18" i="9"/>
  <c r="BK44" i="9" s="1"/>
  <c r="BH25" i="9"/>
  <c r="BK51" i="9" s="1"/>
  <c r="P466" i="48"/>
  <c r="P474" i="48"/>
  <c r="P482" i="48"/>
  <c r="S478" i="48"/>
  <c r="V467" i="48"/>
  <c r="V471" i="48"/>
  <c r="V475" i="48"/>
  <c r="V479" i="48"/>
  <c r="V483" i="48"/>
  <c r="Y467" i="48"/>
  <c r="Y471" i="48"/>
  <c r="Y475" i="48"/>
  <c r="Y479" i="48"/>
  <c r="Y483" i="48"/>
  <c r="AD465" i="48"/>
  <c r="AD473" i="48"/>
  <c r="AD481" i="48"/>
  <c r="BH22" i="9"/>
  <c r="BK48" i="9" s="1"/>
  <c r="BG26" i="9"/>
  <c r="R475" i="48"/>
  <c r="S471" i="48"/>
  <c r="W471" i="48"/>
  <c r="W479" i="48"/>
  <c r="W483" i="48"/>
  <c r="X468" i="48"/>
  <c r="X472" i="48"/>
  <c r="X476" i="48"/>
  <c r="X480" i="48"/>
  <c r="AA480" i="48"/>
  <c r="AE465" i="48"/>
  <c r="AE469" i="48"/>
  <c r="AE473" i="48"/>
  <c r="AE477" i="48"/>
  <c r="AE481" i="48"/>
  <c r="BL50" i="3"/>
  <c r="BI11" i="5"/>
  <c r="BL37" i="5" s="1"/>
  <c r="BI23" i="5"/>
  <c r="BL49" i="5" s="1"/>
  <c r="BG27" i="6"/>
  <c r="BJ53" i="6" s="1"/>
  <c r="BI26" i="7"/>
  <c r="BL52" i="7" s="1"/>
  <c r="BI9" i="8"/>
  <c r="BL35" i="8" s="1"/>
  <c r="BI13" i="8"/>
  <c r="BL39" i="8" s="1"/>
  <c r="BI17" i="8"/>
  <c r="BL43" i="8" s="1"/>
  <c r="BI25" i="8"/>
  <c r="BL51" i="8" s="1"/>
  <c r="BH15" i="9"/>
  <c r="BK41" i="9" s="1"/>
  <c r="S472" i="48"/>
  <c r="S480" i="48"/>
  <c r="AB464" i="48"/>
  <c r="U471" i="48"/>
  <c r="U479" i="48"/>
  <c r="U483" i="48"/>
  <c r="V468" i="48"/>
  <c r="V472" i="48"/>
  <c r="V476" i="48"/>
  <c r="V480" i="48"/>
  <c r="Y468" i="48"/>
  <c r="Y480" i="48"/>
  <c r="Z477" i="48"/>
  <c r="AD466" i="48"/>
  <c r="AD470" i="48"/>
  <c r="AD474" i="48"/>
  <c r="AD478" i="48"/>
  <c r="AD482" i="48"/>
  <c r="BG16" i="9"/>
  <c r="BJ42" i="9" s="1"/>
  <c r="BG23" i="9"/>
  <c r="BJ49" i="9" s="1"/>
  <c r="P469" i="48"/>
  <c r="P477" i="48"/>
  <c r="Q481" i="48"/>
  <c r="R477" i="48"/>
  <c r="S473" i="48"/>
  <c r="S481" i="48"/>
  <c r="T468" i="48"/>
  <c r="T472" i="48"/>
  <c r="T476" i="48"/>
  <c r="T480" i="48"/>
  <c r="W480" i="48"/>
  <c r="X465" i="48"/>
  <c r="X469" i="48"/>
  <c r="X473" i="48"/>
  <c r="X477" i="48"/>
  <c r="X481" i="48"/>
  <c r="AB466" i="48"/>
  <c r="AB470" i="48"/>
  <c r="AB474" i="48"/>
  <c r="AB478" i="48"/>
  <c r="AB482" i="48"/>
  <c r="AE466" i="48"/>
  <c r="AE470" i="48"/>
  <c r="AE474" i="48"/>
  <c r="AE478" i="48"/>
  <c r="AE482" i="48"/>
  <c r="BL35" i="3"/>
  <c r="BL39" i="3"/>
  <c r="BL51" i="3"/>
  <c r="BI8" i="5"/>
  <c r="BL34" i="5" s="1"/>
  <c r="BI24" i="5"/>
  <c r="BL50" i="5" s="1"/>
  <c r="BH27" i="7"/>
  <c r="BK53" i="7" s="1"/>
  <c r="BI15" i="7"/>
  <c r="BL41" i="7" s="1"/>
  <c r="BI23" i="7"/>
  <c r="BL49" i="7" s="1"/>
  <c r="BI10" i="8"/>
  <c r="BL36" i="8" s="1"/>
  <c r="BG13" i="9"/>
  <c r="BJ39" i="9" s="1"/>
  <c r="BH16" i="9"/>
  <c r="BK42" i="9" s="1"/>
  <c r="BH23" i="9"/>
  <c r="BK49" i="9" s="1"/>
  <c r="P470" i="48"/>
  <c r="P478" i="48"/>
  <c r="Q466" i="48"/>
  <c r="R470" i="48"/>
  <c r="R478" i="48"/>
  <c r="S474" i="48"/>
  <c r="S482" i="48"/>
  <c r="U464" i="48"/>
  <c r="U468" i="48"/>
  <c r="U472" i="48"/>
  <c r="U476" i="48"/>
  <c r="U480" i="48"/>
  <c r="V465" i="48"/>
  <c r="V473" i="48"/>
  <c r="V481" i="48"/>
  <c r="Y465" i="48"/>
  <c r="Y469" i="48"/>
  <c r="Y477" i="48"/>
  <c r="Y481" i="48"/>
  <c r="Z466" i="48"/>
  <c r="Z470" i="48"/>
  <c r="Z474" i="48"/>
  <c r="Z478" i="48"/>
  <c r="Z482" i="48"/>
  <c r="AC466" i="48"/>
  <c r="AC470" i="48"/>
  <c r="AC482" i="48"/>
  <c r="AD467" i="48"/>
  <c r="AD471" i="48"/>
  <c r="AD475" i="48"/>
  <c r="AD479" i="48"/>
  <c r="AD483" i="48"/>
  <c r="BI26" i="2"/>
  <c r="BL52" i="2" s="1"/>
  <c r="BI9" i="4"/>
  <c r="BL35" i="4" s="1"/>
  <c r="BI13" i="4"/>
  <c r="BL39" i="4" s="1"/>
  <c r="BI17" i="4"/>
  <c r="BL43" i="4" s="1"/>
  <c r="BI21" i="4"/>
  <c r="BL47" i="4" s="1"/>
  <c r="BI25" i="4"/>
  <c r="BL51" i="4" s="1"/>
  <c r="BI16" i="6"/>
  <c r="BL42" i="6" s="1"/>
  <c r="BI24" i="6"/>
  <c r="BL50" i="6" s="1"/>
  <c r="BG27" i="8"/>
  <c r="BJ53" i="8" s="1"/>
  <c r="BG17" i="9"/>
  <c r="BJ43" i="9" s="1"/>
  <c r="BH20" i="9"/>
  <c r="BK46" i="9" s="1"/>
  <c r="BG24" i="9"/>
  <c r="BJ50" i="9" s="1"/>
  <c r="P471" i="48"/>
  <c r="P479" i="48"/>
  <c r="Q467" i="48"/>
  <c r="Q475" i="48"/>
  <c r="Q483" i="48"/>
  <c r="R479" i="48"/>
  <c r="S483" i="48"/>
  <c r="T465" i="48"/>
  <c r="T469" i="48"/>
  <c r="T473" i="48"/>
  <c r="T477" i="48"/>
  <c r="T481" i="48"/>
  <c r="W465" i="48"/>
  <c r="W469" i="48"/>
  <c r="W473" i="48"/>
  <c r="W477" i="48"/>
  <c r="W481" i="48"/>
  <c r="X466" i="48"/>
  <c r="X470" i="48"/>
  <c r="X474" i="48"/>
  <c r="X478" i="48"/>
  <c r="X482" i="48"/>
  <c r="AA466" i="48"/>
  <c r="AA470" i="48"/>
  <c r="AA474" i="48"/>
  <c r="AA482" i="48"/>
  <c r="AB467" i="48"/>
  <c r="AB471" i="48"/>
  <c r="AB475" i="48"/>
  <c r="AB479" i="48"/>
  <c r="AB483" i="48"/>
  <c r="AE467" i="48"/>
  <c r="AE471" i="48"/>
  <c r="AE475" i="48"/>
  <c r="AE479" i="48"/>
  <c r="AE483" i="48"/>
  <c r="BI12" i="8"/>
  <c r="BL38" i="8" s="1"/>
  <c r="BI19" i="8"/>
  <c r="BL45" i="8" s="1"/>
  <c r="BI20" i="8"/>
  <c r="BL46" i="8" s="1"/>
  <c r="BH27" i="8"/>
  <c r="BI15" i="8"/>
  <c r="BL41" i="8" s="1"/>
  <c r="BI14" i="8"/>
  <c r="BL40" i="8" s="1"/>
  <c r="BI22" i="8"/>
  <c r="BL48" i="8" s="1"/>
  <c r="BI11" i="8"/>
  <c r="BL37" i="8" s="1"/>
  <c r="BI7" i="8"/>
  <c r="BL33" i="8" s="1"/>
  <c r="BH27" i="1"/>
  <c r="BK53" i="1" s="1"/>
  <c r="BI11" i="1"/>
  <c r="BL37" i="1" s="1"/>
  <c r="BI15" i="1"/>
  <c r="BL41" i="1" s="1"/>
  <c r="BI19" i="1"/>
  <c r="BL45" i="1" s="1"/>
  <c r="BI23" i="1"/>
  <c r="BL49" i="1" s="1"/>
  <c r="BI8" i="1"/>
  <c r="BL34" i="1" s="1"/>
  <c r="BI16" i="1"/>
  <c r="BL42" i="1" s="1"/>
  <c r="BI13" i="1"/>
  <c r="BL39" i="1" s="1"/>
  <c r="BI17" i="1"/>
  <c r="BL43" i="1" s="1"/>
  <c r="BI21" i="1"/>
  <c r="BL47" i="1" s="1"/>
  <c r="BI25" i="1"/>
  <c r="BL51" i="1" s="1"/>
  <c r="BG27" i="1"/>
  <c r="BJ53" i="1" s="1"/>
  <c r="BI14" i="1"/>
  <c r="BL40" i="1" s="1"/>
  <c r="BI22" i="1"/>
  <c r="BL48" i="1" s="1"/>
  <c r="BI7" i="1"/>
  <c r="BL33" i="1" s="1"/>
  <c r="BI8" i="7"/>
  <c r="BL34" i="7" s="1"/>
  <c r="BI12" i="7"/>
  <c r="BL38" i="7" s="1"/>
  <c r="BI16" i="7"/>
  <c r="BL42" i="7" s="1"/>
  <c r="BI20" i="7"/>
  <c r="BL46" i="7" s="1"/>
  <c r="BI24" i="7"/>
  <c r="BL50" i="7" s="1"/>
  <c r="BI17" i="7"/>
  <c r="BL43" i="7" s="1"/>
  <c r="BI21" i="7"/>
  <c r="BL47" i="7" s="1"/>
  <c r="BI10" i="7"/>
  <c r="BL36" i="7" s="1"/>
  <c r="BI18" i="7"/>
  <c r="BL44" i="7" s="1"/>
  <c r="BI11" i="7"/>
  <c r="BL37" i="7" s="1"/>
  <c r="BI19" i="7"/>
  <c r="BL45" i="7" s="1"/>
  <c r="BI14" i="7"/>
  <c r="BL40" i="7" s="1"/>
  <c r="BI22" i="7"/>
  <c r="BL48" i="7" s="1"/>
  <c r="BI7" i="7"/>
  <c r="BL33" i="7" s="1"/>
  <c r="BH27" i="6"/>
  <c r="BK53" i="6" s="1"/>
  <c r="BI11" i="6"/>
  <c r="BL37" i="6" s="1"/>
  <c r="BI15" i="6"/>
  <c r="BL41" i="6" s="1"/>
  <c r="BI19" i="6"/>
  <c r="BL45" i="6" s="1"/>
  <c r="BI12" i="6"/>
  <c r="BL38" i="6" s="1"/>
  <c r="BI8" i="6"/>
  <c r="BL34" i="6" s="1"/>
  <c r="BI21" i="6"/>
  <c r="BL47" i="6" s="1"/>
  <c r="BI10" i="6"/>
  <c r="BL36" i="6" s="1"/>
  <c r="BI14" i="6"/>
  <c r="BL40" i="6" s="1"/>
  <c r="BI22" i="6"/>
  <c r="BL48" i="6" s="1"/>
  <c r="BI7" i="6"/>
  <c r="BL33" i="6" s="1"/>
  <c r="BH27" i="5"/>
  <c r="BK53" i="5" s="1"/>
  <c r="BI15" i="5"/>
  <c r="BL41" i="5" s="1"/>
  <c r="BI19" i="5"/>
  <c r="BL45" i="5" s="1"/>
  <c r="BI16" i="5"/>
  <c r="BL42" i="5" s="1"/>
  <c r="BI9" i="5"/>
  <c r="BL35" i="5" s="1"/>
  <c r="BI13" i="5"/>
  <c r="BL39" i="5" s="1"/>
  <c r="BI17" i="5"/>
  <c r="BL43" i="5" s="1"/>
  <c r="BI21" i="5"/>
  <c r="BL47" i="5" s="1"/>
  <c r="BG27" i="5"/>
  <c r="BJ53" i="5" s="1"/>
  <c r="BI14" i="5"/>
  <c r="BL40" i="5" s="1"/>
  <c r="BI22" i="5"/>
  <c r="BL48" i="5" s="1"/>
  <c r="BI7" i="5"/>
  <c r="BL33" i="5" s="1"/>
  <c r="BH27" i="4"/>
  <c r="BK53" i="4" s="1"/>
  <c r="BI11" i="4"/>
  <c r="BL37" i="4" s="1"/>
  <c r="BI15" i="4"/>
  <c r="BL41" i="4" s="1"/>
  <c r="BI19" i="4"/>
  <c r="BL45" i="4" s="1"/>
  <c r="BI12" i="4"/>
  <c r="BL38" i="4" s="1"/>
  <c r="BI20" i="4"/>
  <c r="BL46" i="4" s="1"/>
  <c r="BI10" i="4"/>
  <c r="BL36" i="4" s="1"/>
  <c r="BI18" i="4"/>
  <c r="BL44" i="4" s="1"/>
  <c r="BG27" i="4"/>
  <c r="BJ53" i="4" s="1"/>
  <c r="BI14" i="4"/>
  <c r="BL40" i="4" s="1"/>
  <c r="BI22" i="4"/>
  <c r="BL48" i="4" s="1"/>
  <c r="BI7" i="4"/>
  <c r="BL33" i="4" s="1"/>
  <c r="BL34" i="3"/>
  <c r="BL38" i="3"/>
  <c r="BL42" i="3"/>
  <c r="BL43" i="3"/>
  <c r="BL47" i="3"/>
  <c r="BL36" i="3"/>
  <c r="BL44" i="3"/>
  <c r="BG27" i="3"/>
  <c r="BJ53" i="3" s="1"/>
  <c r="BL40" i="3"/>
  <c r="BL48" i="3"/>
  <c r="BL33" i="3"/>
  <c r="BH27" i="2"/>
  <c r="BK53" i="2" s="1"/>
  <c r="BI11" i="2"/>
  <c r="BL37" i="2" s="1"/>
  <c r="BI19" i="2"/>
  <c r="BL45" i="2" s="1"/>
  <c r="BI20" i="2"/>
  <c r="BL46" i="2" s="1"/>
  <c r="BI9" i="2"/>
  <c r="BL35" i="2" s="1"/>
  <c r="BI13" i="2"/>
  <c r="BL39" i="2" s="1"/>
  <c r="BI10" i="2"/>
  <c r="BL36" i="2" s="1"/>
  <c r="BI18" i="2"/>
  <c r="BL44" i="2" s="1"/>
  <c r="BG27" i="2"/>
  <c r="BI14" i="2"/>
  <c r="BL40" i="2" s="1"/>
  <c r="BI22" i="2"/>
  <c r="BL48" i="2" s="1"/>
  <c r="BI7" i="2"/>
  <c r="BL33" i="2" s="1"/>
  <c r="V24" i="55"/>
  <c r="U24" i="55"/>
  <c r="T24" i="55"/>
  <c r="S24" i="55"/>
  <c r="R24" i="55"/>
  <c r="Q24" i="55"/>
  <c r="P24" i="55"/>
  <c r="O24" i="55"/>
  <c r="N24" i="55"/>
  <c r="V17" i="74"/>
  <c r="V29" i="74" s="1"/>
  <c r="V41" i="74" s="1"/>
  <c r="X438" i="48"/>
  <c r="BD31" i="8"/>
  <c r="BE26" i="8"/>
  <c r="AE460" i="48" s="1"/>
  <c r="BD26" i="8"/>
  <c r="AD460" i="48" s="1"/>
  <c r="BE25" i="8"/>
  <c r="BD25" i="8"/>
  <c r="BG51" i="8" s="1"/>
  <c r="BE24" i="8"/>
  <c r="BH50" i="8" s="1"/>
  <c r="BD24" i="8"/>
  <c r="BE23" i="8"/>
  <c r="BH49" i="8" s="1"/>
  <c r="BD23" i="8"/>
  <c r="BG49" i="8" s="1"/>
  <c r="BE22" i="8"/>
  <c r="AE456" i="48" s="1"/>
  <c r="BD22" i="8"/>
  <c r="AD456" i="48" s="1"/>
  <c r="BE21" i="8"/>
  <c r="AE455" i="48" s="1"/>
  <c r="BD21" i="8"/>
  <c r="BG47" i="8" s="1"/>
  <c r="BE20" i="8"/>
  <c r="BH46" i="8" s="1"/>
  <c r="BD20" i="8"/>
  <c r="AD454" i="48" s="1"/>
  <c r="BE19" i="8"/>
  <c r="AE453" i="48" s="1"/>
  <c r="BD19" i="8"/>
  <c r="BG45" i="8" s="1"/>
  <c r="BE18" i="8"/>
  <c r="AE452" i="48" s="1"/>
  <c r="BD18" i="8"/>
  <c r="AD452" i="48" s="1"/>
  <c r="BE17" i="8"/>
  <c r="AE451" i="48" s="1"/>
  <c r="BD17" i="8"/>
  <c r="BG43" i="8" s="1"/>
  <c r="BE16" i="8"/>
  <c r="BH42" i="8" s="1"/>
  <c r="BD16" i="8"/>
  <c r="AD450" i="48" s="1"/>
  <c r="BE15" i="8"/>
  <c r="AE449" i="48" s="1"/>
  <c r="BD15" i="8"/>
  <c r="AD449" i="48" s="1"/>
  <c r="BE14" i="8"/>
  <c r="AE448" i="48" s="1"/>
  <c r="BD14" i="8"/>
  <c r="AD448" i="48" s="1"/>
  <c r="BE13" i="8"/>
  <c r="BD13" i="8"/>
  <c r="BG39" i="8" s="1"/>
  <c r="BE12" i="8"/>
  <c r="AE446" i="48" s="1"/>
  <c r="BD12" i="8"/>
  <c r="BG38" i="8" s="1"/>
  <c r="BE11" i="8"/>
  <c r="BH37" i="8" s="1"/>
  <c r="BD11" i="8"/>
  <c r="AD445" i="48" s="1"/>
  <c r="BE10" i="8"/>
  <c r="AE444" i="48" s="1"/>
  <c r="BD10" i="8"/>
  <c r="AD444" i="48" s="1"/>
  <c r="BE9" i="8"/>
  <c r="BD9" i="8"/>
  <c r="BG35" i="8" s="1"/>
  <c r="BE8" i="8"/>
  <c r="AE442" i="48" s="1"/>
  <c r="BD8" i="8"/>
  <c r="BG34" i="8" s="1"/>
  <c r="BE7" i="8"/>
  <c r="BH33" i="8" s="1"/>
  <c r="BD7" i="8"/>
  <c r="AD441" i="48" s="1"/>
  <c r="BA31" i="8"/>
  <c r="BD31" i="1"/>
  <c r="BE26" i="1"/>
  <c r="Q460" i="48" s="1"/>
  <c r="BD26" i="1"/>
  <c r="P460" i="48" s="1"/>
  <c r="BE25" i="1"/>
  <c r="BH51" i="1" s="1"/>
  <c r="BD25" i="1"/>
  <c r="P459" i="48" s="1"/>
  <c r="BE24" i="1"/>
  <c r="BH50" i="1" s="1"/>
  <c r="BD24" i="1"/>
  <c r="P458" i="48" s="1"/>
  <c r="BE23" i="1"/>
  <c r="Q457" i="48" s="1"/>
  <c r="BD23" i="1"/>
  <c r="P457" i="48" s="1"/>
  <c r="BE22" i="1"/>
  <c r="Q456" i="48" s="1"/>
  <c r="BD22" i="1"/>
  <c r="P456" i="48" s="1"/>
  <c r="BE21" i="1"/>
  <c r="BH47" i="1" s="1"/>
  <c r="BD21" i="1"/>
  <c r="P455" i="48" s="1"/>
  <c r="BE20" i="1"/>
  <c r="BH46" i="1" s="1"/>
  <c r="BD20" i="1"/>
  <c r="P454" i="48" s="1"/>
  <c r="BE19" i="1"/>
  <c r="Q453" i="48" s="1"/>
  <c r="BD19" i="1"/>
  <c r="P453" i="48" s="1"/>
  <c r="BE18" i="1"/>
  <c r="BD18" i="1"/>
  <c r="BG44" i="1" s="1"/>
  <c r="BE17" i="1"/>
  <c r="Q451" i="48" s="1"/>
  <c r="BD17" i="1"/>
  <c r="BG43" i="1" s="1"/>
  <c r="BE16" i="1"/>
  <c r="Q450" i="48" s="1"/>
  <c r="BD16" i="1"/>
  <c r="BG42" i="1" s="1"/>
  <c r="BE15" i="1"/>
  <c r="Q449" i="48" s="1"/>
  <c r="BD15" i="1"/>
  <c r="BG41" i="1" s="1"/>
  <c r="BE14" i="1"/>
  <c r="BH40" i="1" s="1"/>
  <c r="BD14" i="1"/>
  <c r="BG40" i="1" s="1"/>
  <c r="BE13" i="1"/>
  <c r="BH39" i="1" s="1"/>
  <c r="BD13" i="1"/>
  <c r="BG39" i="1" s="1"/>
  <c r="BE12" i="1"/>
  <c r="BH38" i="1" s="1"/>
  <c r="BD12" i="1"/>
  <c r="BG38" i="1" s="1"/>
  <c r="BE11" i="1"/>
  <c r="BH37" i="1" s="1"/>
  <c r="BD11" i="1"/>
  <c r="BG37" i="1" s="1"/>
  <c r="BE10" i="1"/>
  <c r="BH36" i="1" s="1"/>
  <c r="BD10" i="1"/>
  <c r="BG36" i="1" s="1"/>
  <c r="BE9" i="1"/>
  <c r="BD9" i="1"/>
  <c r="P443" i="48" s="1"/>
  <c r="BE8" i="1"/>
  <c r="BH34" i="1" s="1"/>
  <c r="BD8" i="1"/>
  <c r="P442" i="48" s="1"/>
  <c r="BE7" i="1"/>
  <c r="BH33" i="1" s="1"/>
  <c r="BD7" i="1"/>
  <c r="BG33" i="1" s="1"/>
  <c r="BA31" i="1"/>
  <c r="BD31" i="7"/>
  <c r="BE26" i="7"/>
  <c r="BH52" i="7" s="1"/>
  <c r="BD26" i="7"/>
  <c r="AB460" i="48" s="1"/>
  <c r="BE25" i="7"/>
  <c r="BD25" i="7"/>
  <c r="AB459" i="48" s="1"/>
  <c r="BE24" i="7"/>
  <c r="AC458" i="48" s="1"/>
  <c r="BD24" i="7"/>
  <c r="AB458" i="48" s="1"/>
  <c r="BE23" i="7"/>
  <c r="BD23" i="7"/>
  <c r="AB457" i="48" s="1"/>
  <c r="BE22" i="7"/>
  <c r="BD22" i="7"/>
  <c r="AB456" i="48" s="1"/>
  <c r="BE21" i="7"/>
  <c r="AC455" i="48" s="1"/>
  <c r="BD21" i="7"/>
  <c r="AB455" i="48" s="1"/>
  <c r="BE20" i="7"/>
  <c r="BH46" i="7" s="1"/>
  <c r="BD20" i="7"/>
  <c r="AB454" i="48" s="1"/>
  <c r="BE19" i="7"/>
  <c r="AC453" i="48" s="1"/>
  <c r="BD19" i="7"/>
  <c r="AB453" i="48" s="1"/>
  <c r="BE18" i="7"/>
  <c r="AC452" i="48" s="1"/>
  <c r="BD18" i="7"/>
  <c r="AB452" i="48" s="1"/>
  <c r="BE17" i="7"/>
  <c r="AC451" i="48" s="1"/>
  <c r="BD17" i="7"/>
  <c r="AB451" i="48" s="1"/>
  <c r="BE16" i="7"/>
  <c r="AC450" i="48" s="1"/>
  <c r="BD16" i="7"/>
  <c r="AB450" i="48" s="1"/>
  <c r="BE15" i="7"/>
  <c r="BH41" i="7" s="1"/>
  <c r="BD15" i="7"/>
  <c r="AB449" i="48" s="1"/>
  <c r="BE14" i="7"/>
  <c r="AC448" i="48" s="1"/>
  <c r="BD14" i="7"/>
  <c r="BE13" i="7"/>
  <c r="BD13" i="7"/>
  <c r="AB447" i="48" s="1"/>
  <c r="BE12" i="7"/>
  <c r="AC446" i="48" s="1"/>
  <c r="BD12" i="7"/>
  <c r="AB446" i="48" s="1"/>
  <c r="BE11" i="7"/>
  <c r="BH37" i="7" s="1"/>
  <c r="BD11" i="7"/>
  <c r="AB445" i="48" s="1"/>
  <c r="BE10" i="7"/>
  <c r="AC444" i="48" s="1"/>
  <c r="BD10" i="7"/>
  <c r="AB444" i="48" s="1"/>
  <c r="BE9" i="7"/>
  <c r="AC443" i="48" s="1"/>
  <c r="BD9" i="7"/>
  <c r="AB443" i="48" s="1"/>
  <c r="BE8" i="7"/>
  <c r="AC442" i="48" s="1"/>
  <c r="BD8" i="7"/>
  <c r="AB442" i="48" s="1"/>
  <c r="BE7" i="7"/>
  <c r="AC441" i="48" s="1"/>
  <c r="BD7" i="7"/>
  <c r="AB441" i="48" s="1"/>
  <c r="BA31" i="7"/>
  <c r="BD31" i="6"/>
  <c r="BE26" i="6"/>
  <c r="BH52" i="6" s="1"/>
  <c r="BD26" i="6"/>
  <c r="BG52" i="6" s="1"/>
  <c r="BE25" i="6"/>
  <c r="BH51" i="6" s="1"/>
  <c r="BD25" i="6"/>
  <c r="BG51" i="6" s="1"/>
  <c r="BE24" i="6"/>
  <c r="AA458" i="48" s="1"/>
  <c r="BD24" i="6"/>
  <c r="Z458" i="48" s="1"/>
  <c r="BE23" i="6"/>
  <c r="BH49" i="6" s="1"/>
  <c r="BD23" i="6"/>
  <c r="BG49" i="6" s="1"/>
  <c r="BE22" i="6"/>
  <c r="BH48" i="6" s="1"/>
  <c r="BD22" i="6"/>
  <c r="BG48" i="6" s="1"/>
  <c r="BE21" i="6"/>
  <c r="BH47" i="6" s="1"/>
  <c r="BD21" i="6"/>
  <c r="BG47" i="6" s="1"/>
  <c r="BE20" i="6"/>
  <c r="BH46" i="6" s="1"/>
  <c r="BD20" i="6"/>
  <c r="Z454" i="48" s="1"/>
  <c r="BE19" i="6"/>
  <c r="BH45" i="6" s="1"/>
  <c r="BD19" i="6"/>
  <c r="BG45" i="6" s="1"/>
  <c r="BE18" i="6"/>
  <c r="BH44" i="6" s="1"/>
  <c r="BD18" i="6"/>
  <c r="BG44" i="6" s="1"/>
  <c r="BE17" i="6"/>
  <c r="AA451" i="48" s="1"/>
  <c r="BD17" i="6"/>
  <c r="BG43" i="6" s="1"/>
  <c r="BE16" i="6"/>
  <c r="BH42" i="6" s="1"/>
  <c r="BD16" i="6"/>
  <c r="Z450" i="48" s="1"/>
  <c r="BE15" i="6"/>
  <c r="AA449" i="48" s="1"/>
  <c r="BD15" i="6"/>
  <c r="BG41" i="6" s="1"/>
  <c r="BE14" i="6"/>
  <c r="BH40" i="6" s="1"/>
  <c r="BD14" i="6"/>
  <c r="BG40" i="6" s="1"/>
  <c r="BE13" i="6"/>
  <c r="BH39" i="6" s="1"/>
  <c r="BD13" i="6"/>
  <c r="BG39" i="6" s="1"/>
  <c r="BE12" i="6"/>
  <c r="BH38" i="6" s="1"/>
  <c r="BD12" i="6"/>
  <c r="Z446" i="48" s="1"/>
  <c r="BE11" i="6"/>
  <c r="BH37" i="6" s="1"/>
  <c r="BD11" i="6"/>
  <c r="BG37" i="6" s="1"/>
  <c r="BE10" i="6"/>
  <c r="BH36" i="6" s="1"/>
  <c r="BD10" i="6"/>
  <c r="BG36" i="6" s="1"/>
  <c r="BE9" i="6"/>
  <c r="BH35" i="6" s="1"/>
  <c r="BD9" i="6"/>
  <c r="BG35" i="6" s="1"/>
  <c r="BE8" i="6"/>
  <c r="BH34" i="6" s="1"/>
  <c r="BD8" i="6"/>
  <c r="Z442" i="48" s="1"/>
  <c r="BE7" i="6"/>
  <c r="BH33" i="6" s="1"/>
  <c r="BD7" i="6"/>
  <c r="BG33" i="6" s="1"/>
  <c r="BA31" i="6"/>
  <c r="BD31" i="5"/>
  <c r="BE26" i="5"/>
  <c r="BH52" i="5" s="1"/>
  <c r="BD26" i="5"/>
  <c r="BG52" i="5" s="1"/>
  <c r="BE25" i="5"/>
  <c r="BH51" i="5" s="1"/>
  <c r="BD25" i="5"/>
  <c r="X459" i="48" s="1"/>
  <c r="BE24" i="5"/>
  <c r="BH50" i="5" s="1"/>
  <c r="BD24" i="5"/>
  <c r="BE23" i="5"/>
  <c r="BH49" i="5" s="1"/>
  <c r="BD23" i="5"/>
  <c r="BG49" i="5" s="1"/>
  <c r="BE22" i="5"/>
  <c r="BH48" i="5" s="1"/>
  <c r="BD22" i="5"/>
  <c r="BG48" i="5" s="1"/>
  <c r="BE21" i="5"/>
  <c r="BH47" i="5" s="1"/>
  <c r="BD21" i="5"/>
  <c r="X455" i="48" s="1"/>
  <c r="BE20" i="5"/>
  <c r="BH46" i="5" s="1"/>
  <c r="BD20" i="5"/>
  <c r="BE19" i="5"/>
  <c r="BH45" i="5" s="1"/>
  <c r="BD19" i="5"/>
  <c r="BG45" i="5" s="1"/>
  <c r="BE18" i="5"/>
  <c r="BH44" i="5" s="1"/>
  <c r="BD18" i="5"/>
  <c r="BG44" i="5" s="1"/>
  <c r="BE17" i="5"/>
  <c r="BH43" i="5" s="1"/>
  <c r="BD17" i="5"/>
  <c r="X451" i="48" s="1"/>
  <c r="BE16" i="5"/>
  <c r="BH42" i="5" s="1"/>
  <c r="BD16" i="5"/>
  <c r="X450" i="48" s="1"/>
  <c r="BE15" i="5"/>
  <c r="BH41" i="5" s="1"/>
  <c r="BD15" i="5"/>
  <c r="BG41" i="5" s="1"/>
  <c r="BE14" i="5"/>
  <c r="BH40" i="5" s="1"/>
  <c r="BD14" i="5"/>
  <c r="BG40" i="5" s="1"/>
  <c r="BE13" i="5"/>
  <c r="Y447" i="48" s="1"/>
  <c r="BD13" i="5"/>
  <c r="X447" i="48" s="1"/>
  <c r="BE12" i="5"/>
  <c r="Y446" i="48" s="1"/>
  <c r="BD12" i="5"/>
  <c r="BG38" i="5" s="1"/>
  <c r="BE11" i="5"/>
  <c r="BH37" i="5" s="1"/>
  <c r="BD11" i="5"/>
  <c r="BG37" i="5" s="1"/>
  <c r="BE10" i="5"/>
  <c r="BH36" i="5" s="1"/>
  <c r="BD10" i="5"/>
  <c r="BG36" i="5" s="1"/>
  <c r="BE9" i="5"/>
  <c r="BH35" i="5" s="1"/>
  <c r="BD9" i="5"/>
  <c r="X443" i="48" s="1"/>
  <c r="BE8" i="5"/>
  <c r="BH34" i="5" s="1"/>
  <c r="BD8" i="5"/>
  <c r="BG34" i="5" s="1"/>
  <c r="BE7" i="5"/>
  <c r="BH33" i="5" s="1"/>
  <c r="BD7" i="5"/>
  <c r="BG33" i="5" s="1"/>
  <c r="BA31" i="5"/>
  <c r="AX31" i="5"/>
  <c r="AU31" i="5"/>
  <c r="AR31" i="5"/>
  <c r="BD31" i="4"/>
  <c r="BE26" i="4"/>
  <c r="W460" i="48" s="1"/>
  <c r="BD26" i="4"/>
  <c r="V460" i="48" s="1"/>
  <c r="BE25" i="4"/>
  <c r="BH51" i="4" s="1"/>
  <c r="BD25" i="4"/>
  <c r="BG51" i="4" s="1"/>
  <c r="BE24" i="4"/>
  <c r="W458" i="48" s="1"/>
  <c r="BD24" i="4"/>
  <c r="BG50" i="4" s="1"/>
  <c r="BE23" i="4"/>
  <c r="W457" i="48" s="1"/>
  <c r="BD23" i="4"/>
  <c r="BG49" i="4" s="1"/>
  <c r="BE22" i="4"/>
  <c r="W456" i="48" s="1"/>
  <c r="BD22" i="4"/>
  <c r="V456" i="48" s="1"/>
  <c r="BE21" i="4"/>
  <c r="W455" i="48" s="1"/>
  <c r="BD21" i="4"/>
  <c r="BG47" i="4" s="1"/>
  <c r="BE20" i="4"/>
  <c r="BH46" i="4" s="1"/>
  <c r="BD20" i="4"/>
  <c r="BG46" i="4" s="1"/>
  <c r="BE19" i="4"/>
  <c r="W453" i="48" s="1"/>
  <c r="BD19" i="4"/>
  <c r="BG45" i="4" s="1"/>
  <c r="BE18" i="4"/>
  <c r="W452" i="48" s="1"/>
  <c r="BD18" i="4"/>
  <c r="V452" i="48" s="1"/>
  <c r="BE17" i="4"/>
  <c r="W451" i="48" s="1"/>
  <c r="BD17" i="4"/>
  <c r="BG43" i="4" s="1"/>
  <c r="BE16" i="4"/>
  <c r="BD16" i="4"/>
  <c r="V450" i="48" s="1"/>
  <c r="BE15" i="4"/>
  <c r="W449" i="48" s="1"/>
  <c r="BD15" i="4"/>
  <c r="BG41" i="4" s="1"/>
  <c r="BE14" i="4"/>
  <c r="W448" i="48" s="1"/>
  <c r="BD14" i="4"/>
  <c r="V448" i="48" s="1"/>
  <c r="BE13" i="4"/>
  <c r="BH39" i="4" s="1"/>
  <c r="BD13" i="4"/>
  <c r="BG39" i="4" s="1"/>
  <c r="BE12" i="4"/>
  <c r="W446" i="48" s="1"/>
  <c r="BD12" i="4"/>
  <c r="V446" i="48" s="1"/>
  <c r="BE11" i="4"/>
  <c r="W445" i="48" s="1"/>
  <c r="BD11" i="4"/>
  <c r="V445" i="48" s="1"/>
  <c r="BE10" i="4"/>
  <c r="W444" i="48" s="1"/>
  <c r="BD10" i="4"/>
  <c r="V444" i="48" s="1"/>
  <c r="BE9" i="4"/>
  <c r="W443" i="48" s="1"/>
  <c r="BD9" i="4"/>
  <c r="BG35" i="4" s="1"/>
  <c r="BE8" i="4"/>
  <c r="W442" i="48" s="1"/>
  <c r="BD8" i="4"/>
  <c r="V442" i="48" s="1"/>
  <c r="BE7" i="4"/>
  <c r="W441" i="48" s="1"/>
  <c r="BD7" i="4"/>
  <c r="BG33" i="4" s="1"/>
  <c r="BD31" i="3"/>
  <c r="BH52" i="3"/>
  <c r="BG52" i="3"/>
  <c r="BH51" i="3"/>
  <c r="BG51" i="3"/>
  <c r="U458" i="48"/>
  <c r="T458" i="48"/>
  <c r="U457" i="48"/>
  <c r="T457" i="48"/>
  <c r="BH48" i="3"/>
  <c r="BG48" i="3"/>
  <c r="BH47" i="3"/>
  <c r="BG47" i="3"/>
  <c r="U454" i="48"/>
  <c r="T454" i="48"/>
  <c r="U453" i="48"/>
  <c r="T453" i="48"/>
  <c r="BH44" i="3"/>
  <c r="BG44" i="3"/>
  <c r="U451" i="48"/>
  <c r="T451" i="48"/>
  <c r="U450" i="48"/>
  <c r="U449" i="48"/>
  <c r="T449" i="48"/>
  <c r="BH40" i="3"/>
  <c r="BG40" i="3"/>
  <c r="BH39" i="3"/>
  <c r="T447" i="48"/>
  <c r="U446" i="48"/>
  <c r="BH37" i="3"/>
  <c r="T445" i="48"/>
  <c r="BH36" i="3"/>
  <c r="BG36" i="3"/>
  <c r="U443" i="48"/>
  <c r="T443" i="48"/>
  <c r="U442" i="48"/>
  <c r="T442" i="48"/>
  <c r="BH33" i="3"/>
  <c r="T441" i="48"/>
  <c r="BD31" i="2"/>
  <c r="BE26" i="2"/>
  <c r="BD26" i="2"/>
  <c r="R460" i="48" s="1"/>
  <c r="BE25" i="2"/>
  <c r="S459" i="48" s="1"/>
  <c r="BD25" i="2"/>
  <c r="R459" i="48" s="1"/>
  <c r="BE24" i="2"/>
  <c r="S458" i="48" s="1"/>
  <c r="BD24" i="2"/>
  <c r="R458" i="48" s="1"/>
  <c r="BE23" i="2"/>
  <c r="S457" i="48" s="1"/>
  <c r="BD23" i="2"/>
  <c r="BG49" i="2" s="1"/>
  <c r="BE22" i="2"/>
  <c r="BD22" i="2"/>
  <c r="BE21" i="2"/>
  <c r="S455" i="48" s="1"/>
  <c r="BD21" i="2"/>
  <c r="R455" i="48" s="1"/>
  <c r="BE20" i="2"/>
  <c r="BD20" i="2"/>
  <c r="R454" i="48" s="1"/>
  <c r="BE19" i="2"/>
  <c r="S453" i="48" s="1"/>
  <c r="BD19" i="2"/>
  <c r="BG45" i="2" s="1"/>
  <c r="BE18" i="2"/>
  <c r="BH44" i="2" s="1"/>
  <c r="BD18" i="2"/>
  <c r="R452" i="48" s="1"/>
  <c r="BE17" i="2"/>
  <c r="S451" i="48" s="1"/>
  <c r="BD17" i="2"/>
  <c r="R451" i="48" s="1"/>
  <c r="BE16" i="2"/>
  <c r="S450" i="48" s="1"/>
  <c r="BD16" i="2"/>
  <c r="R450" i="48" s="1"/>
  <c r="BE15" i="2"/>
  <c r="S449" i="48" s="1"/>
  <c r="BD15" i="2"/>
  <c r="BG41" i="2" s="1"/>
  <c r="BE14" i="2"/>
  <c r="S448" i="48" s="1"/>
  <c r="BD14" i="2"/>
  <c r="R448" i="48" s="1"/>
  <c r="BE13" i="2"/>
  <c r="S447" i="48" s="1"/>
  <c r="BD13" i="2"/>
  <c r="R447" i="48" s="1"/>
  <c r="BE12" i="2"/>
  <c r="S446" i="48" s="1"/>
  <c r="BD12" i="2"/>
  <c r="R446" i="48" s="1"/>
  <c r="BE11" i="2"/>
  <c r="BH37" i="2" s="1"/>
  <c r="BD11" i="2"/>
  <c r="BG37" i="2" s="1"/>
  <c r="BE10" i="2"/>
  <c r="BH36" i="2" s="1"/>
  <c r="BD10" i="2"/>
  <c r="R444" i="48" s="1"/>
  <c r="BE9" i="2"/>
  <c r="S443" i="48" s="1"/>
  <c r="BD9" i="2"/>
  <c r="R443" i="48" s="1"/>
  <c r="BE8" i="2"/>
  <c r="S442" i="48" s="1"/>
  <c r="BD8" i="2"/>
  <c r="R442" i="48" s="1"/>
  <c r="BE7" i="2"/>
  <c r="S441" i="48" s="1"/>
  <c r="R441" i="48"/>
  <c r="BA31" i="2"/>
  <c r="AX31" i="2"/>
  <c r="AU31" i="2"/>
  <c r="AR31" i="2"/>
  <c r="AO31" i="2"/>
  <c r="BD31" i="9"/>
  <c r="AO31" i="5"/>
  <c r="BA31" i="4"/>
  <c r="AX31" i="4"/>
  <c r="AU31" i="4"/>
  <c r="AR31" i="4"/>
  <c r="AO31" i="4"/>
  <c r="BA31" i="3"/>
  <c r="AX31" i="3"/>
  <c r="AU31" i="3"/>
  <c r="AR31" i="3"/>
  <c r="AO31" i="3"/>
  <c r="N477" i="48" l="1"/>
  <c r="N479" i="48"/>
  <c r="O468" i="48"/>
  <c r="O476" i="48"/>
  <c r="BE22" i="9"/>
  <c r="O456" i="48" s="1"/>
  <c r="BI27" i="6"/>
  <c r="BL53" i="6" s="1"/>
  <c r="BD19" i="9"/>
  <c r="N453" i="48" s="1"/>
  <c r="BD23" i="9"/>
  <c r="N457" i="48" s="1"/>
  <c r="BE23" i="9"/>
  <c r="O457" i="48" s="1"/>
  <c r="BE26" i="9"/>
  <c r="O460" i="48" s="1"/>
  <c r="O483" i="48"/>
  <c r="BD24" i="9"/>
  <c r="N458" i="48" s="1"/>
  <c r="BD25" i="9"/>
  <c r="N459" i="48" s="1"/>
  <c r="N478" i="48"/>
  <c r="R139" i="55"/>
  <c r="W46" i="74" s="1"/>
  <c r="S139" i="55"/>
  <c r="W47" i="74" s="1"/>
  <c r="T139" i="55"/>
  <c r="W48" i="74" s="1"/>
  <c r="BI27" i="8"/>
  <c r="BL53" i="8" s="1"/>
  <c r="BK53" i="8"/>
  <c r="U139" i="55"/>
  <c r="W49" i="74" s="1"/>
  <c r="N111" i="55"/>
  <c r="N139" i="55" s="1"/>
  <c r="N53" i="55"/>
  <c r="V139" i="55"/>
  <c r="W50" i="74" s="1"/>
  <c r="O139" i="55"/>
  <c r="W43" i="74" s="1"/>
  <c r="P139" i="55"/>
  <c r="W44" i="74" s="1"/>
  <c r="Q139" i="55"/>
  <c r="W45" i="74" s="1"/>
  <c r="BI11" i="9"/>
  <c r="BJ37" i="9"/>
  <c r="BI19" i="9"/>
  <c r="BJ45" i="9"/>
  <c r="N464" i="48"/>
  <c r="BI26" i="9"/>
  <c r="BJ52" i="9"/>
  <c r="BI17" i="9"/>
  <c r="BF16" i="4"/>
  <c r="BI42" i="4" s="1"/>
  <c r="BI38" i="3"/>
  <c r="BI42" i="3"/>
  <c r="BI27" i="5"/>
  <c r="BL53" i="5" s="1"/>
  <c r="BI7" i="9"/>
  <c r="BI27" i="7"/>
  <c r="BL53" i="7" s="1"/>
  <c r="BD14" i="9"/>
  <c r="N448" i="48" s="1"/>
  <c r="BI27" i="4"/>
  <c r="BL53" i="4" s="1"/>
  <c r="BF13" i="7"/>
  <c r="BI39" i="7" s="1"/>
  <c r="BF25" i="7"/>
  <c r="BI51" i="7" s="1"/>
  <c r="BF20" i="5"/>
  <c r="BI46" i="5" s="1"/>
  <c r="BF24" i="5"/>
  <c r="BI50" i="5" s="1"/>
  <c r="BF14" i="7"/>
  <c r="BI40" i="7" s="1"/>
  <c r="BF20" i="2"/>
  <c r="BI46" i="2" s="1"/>
  <c r="BF23" i="7"/>
  <c r="BI49" i="7" s="1"/>
  <c r="BF18" i="1"/>
  <c r="BI44" i="1" s="1"/>
  <c r="BF9" i="8"/>
  <c r="BI35" i="8" s="1"/>
  <c r="BF13" i="8"/>
  <c r="BI39" i="8" s="1"/>
  <c r="BF25" i="8"/>
  <c r="BI51" i="8" s="1"/>
  <c r="BH39" i="2"/>
  <c r="BH51" i="2"/>
  <c r="BG33" i="3"/>
  <c r="BH45" i="4"/>
  <c r="BH52" i="4"/>
  <c r="BG46" i="5"/>
  <c r="BH38" i="7"/>
  <c r="BH42" i="1"/>
  <c r="BH41" i="1"/>
  <c r="BH45" i="7"/>
  <c r="N480" i="48"/>
  <c r="BH48" i="1"/>
  <c r="BG50" i="5"/>
  <c r="BH38" i="4"/>
  <c r="BH40" i="7"/>
  <c r="BI22" i="9"/>
  <c r="O479" i="48"/>
  <c r="BG48" i="7"/>
  <c r="BG38" i="3"/>
  <c r="BG50" i="2"/>
  <c r="BG44" i="4"/>
  <c r="N469" i="48"/>
  <c r="N476" i="48"/>
  <c r="BG44" i="2"/>
  <c r="N466" i="48"/>
  <c r="BH45" i="2"/>
  <c r="BH52" i="2"/>
  <c r="BG46" i="2"/>
  <c r="BH45" i="3"/>
  <c r="BH37" i="4"/>
  <c r="BH44" i="4"/>
  <c r="BH43" i="4"/>
  <c r="BG46" i="6"/>
  <c r="BH50" i="7"/>
  <c r="BG33" i="7"/>
  <c r="BH34" i="8"/>
  <c r="BH41" i="8"/>
  <c r="BH35" i="8"/>
  <c r="N481" i="48"/>
  <c r="BG50" i="7"/>
  <c r="BH40" i="8"/>
  <c r="N473" i="48"/>
  <c r="BG52" i="1"/>
  <c r="BG42" i="4"/>
  <c r="BG44" i="7"/>
  <c r="BG34" i="3"/>
  <c r="BG35" i="1"/>
  <c r="BG42" i="2"/>
  <c r="N482" i="48"/>
  <c r="BH45" i="8"/>
  <c r="BG40" i="4"/>
  <c r="BH40" i="2"/>
  <c r="N471" i="48"/>
  <c r="BI13" i="9"/>
  <c r="O470" i="48"/>
  <c r="BG35" i="2"/>
  <c r="BD18" i="9"/>
  <c r="N452" i="48" s="1"/>
  <c r="BE24" i="9"/>
  <c r="BD22" i="9"/>
  <c r="BH43" i="2"/>
  <c r="BG46" i="3"/>
  <c r="BH36" i="4"/>
  <c r="BG38" i="4"/>
  <c r="BH43" i="6"/>
  <c r="BG45" i="7"/>
  <c r="BH44" i="7"/>
  <c r="BH51" i="7"/>
  <c r="BH47" i="8"/>
  <c r="BI20" i="9"/>
  <c r="O477" i="48"/>
  <c r="BG46" i="7"/>
  <c r="BG51" i="5"/>
  <c r="BH48" i="2"/>
  <c r="BH38" i="5"/>
  <c r="BG52" i="8"/>
  <c r="BG42" i="5"/>
  <c r="BG48" i="1"/>
  <c r="BG34" i="4"/>
  <c r="BG40" i="7"/>
  <c r="BG37" i="4"/>
  <c r="BI21" i="9"/>
  <c r="O478" i="48"/>
  <c r="BH48" i="4"/>
  <c r="BG36" i="4"/>
  <c r="BH27" i="9"/>
  <c r="BK53" i="9" s="1"/>
  <c r="O464" i="48"/>
  <c r="O467" i="48"/>
  <c r="BI10" i="9"/>
  <c r="BI9" i="9"/>
  <c r="O466" i="48"/>
  <c r="BI8" i="9"/>
  <c r="O465" i="48"/>
  <c r="BG38" i="2"/>
  <c r="BH43" i="3"/>
  <c r="BH50" i="4"/>
  <c r="BH49" i="4"/>
  <c r="BH35" i="4"/>
  <c r="BG38" i="6"/>
  <c r="BH42" i="7"/>
  <c r="BH36" i="7"/>
  <c r="BH43" i="7"/>
  <c r="BH39" i="8"/>
  <c r="BG33" i="8"/>
  <c r="N474" i="48"/>
  <c r="BG42" i="7"/>
  <c r="BG47" i="5"/>
  <c r="BI23" i="9"/>
  <c r="O480" i="48"/>
  <c r="BG49" i="1"/>
  <c r="BG48" i="8"/>
  <c r="BI15" i="9"/>
  <c r="O472" i="48"/>
  <c r="BG36" i="7"/>
  <c r="BH46" i="2"/>
  <c r="BH38" i="8"/>
  <c r="N475" i="48"/>
  <c r="BG51" i="7"/>
  <c r="BH40" i="4"/>
  <c r="BG50" i="1"/>
  <c r="BG40" i="2"/>
  <c r="BH50" i="2"/>
  <c r="BH49" i="2"/>
  <c r="BH35" i="2"/>
  <c r="BH50" i="3"/>
  <c r="BH49" i="3"/>
  <c r="BH35" i="3"/>
  <c r="BH42" i="4"/>
  <c r="BH41" i="4"/>
  <c r="BH50" i="6"/>
  <c r="BG37" i="7"/>
  <c r="BH49" i="7"/>
  <c r="BH35" i="7"/>
  <c r="BH45" i="1"/>
  <c r="BH52" i="1"/>
  <c r="BG38" i="7"/>
  <c r="BG43" i="5"/>
  <c r="BI16" i="9"/>
  <c r="O473" i="48"/>
  <c r="BG45" i="1"/>
  <c r="BG50" i="6"/>
  <c r="BG52" i="2"/>
  <c r="BG44" i="8"/>
  <c r="BG49" i="7"/>
  <c r="BG43" i="3"/>
  <c r="BH46" i="3"/>
  <c r="O471" i="48"/>
  <c r="BI14" i="9"/>
  <c r="BG47" i="7"/>
  <c r="BG49" i="3"/>
  <c r="BG46" i="1"/>
  <c r="N465" i="48"/>
  <c r="N468" i="48"/>
  <c r="N472" i="48"/>
  <c r="BE21" i="9"/>
  <c r="BF11" i="2"/>
  <c r="BI37" i="2" s="1"/>
  <c r="BF24" i="8"/>
  <c r="BI50" i="8" s="1"/>
  <c r="BH42" i="2"/>
  <c r="BH41" i="2"/>
  <c r="BH42" i="3"/>
  <c r="BH41" i="3"/>
  <c r="BH34" i="4"/>
  <c r="BH33" i="4"/>
  <c r="BH41" i="6"/>
  <c r="BH34" i="7"/>
  <c r="BH44" i="1"/>
  <c r="BH43" i="1"/>
  <c r="BH52" i="8"/>
  <c r="BH51" i="8"/>
  <c r="BG34" i="7"/>
  <c r="BG39" i="5"/>
  <c r="N470" i="48"/>
  <c r="BG48" i="2"/>
  <c r="BG40" i="8"/>
  <c r="BG41" i="7"/>
  <c r="BG39" i="3"/>
  <c r="BG51" i="2"/>
  <c r="BG50" i="3"/>
  <c r="BG51" i="1"/>
  <c r="BG50" i="8"/>
  <c r="BG43" i="7"/>
  <c r="BG45" i="3"/>
  <c r="BG34" i="2"/>
  <c r="BG27" i="9"/>
  <c r="BJ53" i="9" s="1"/>
  <c r="N467" i="48"/>
  <c r="BD21" i="9"/>
  <c r="BE25" i="9"/>
  <c r="BF22" i="7"/>
  <c r="BI48" i="7" s="1"/>
  <c r="BF26" i="7"/>
  <c r="BI52" i="7" s="1"/>
  <c r="BF9" i="1"/>
  <c r="BI35" i="1" s="1"/>
  <c r="BH34" i="2"/>
  <c r="BH33" i="2"/>
  <c r="BH34" i="3"/>
  <c r="BH47" i="4"/>
  <c r="BH39" i="5"/>
  <c r="BH47" i="7"/>
  <c r="BH33" i="7"/>
  <c r="BH44" i="8"/>
  <c r="BG46" i="8"/>
  <c r="BG41" i="8"/>
  <c r="BG35" i="5"/>
  <c r="BG42" i="6"/>
  <c r="BG36" i="8"/>
  <c r="BG35" i="3"/>
  <c r="BG47" i="2"/>
  <c r="BI25" i="9"/>
  <c r="O482" i="48"/>
  <c r="BG47" i="1"/>
  <c r="BG42" i="8"/>
  <c r="BG39" i="7"/>
  <c r="BG41" i="3"/>
  <c r="BI24" i="9"/>
  <c r="O481" i="48"/>
  <c r="BG52" i="4"/>
  <c r="BG36" i="2"/>
  <c r="BG39" i="2"/>
  <c r="BI12" i="9"/>
  <c r="O469" i="48"/>
  <c r="BH47" i="2"/>
  <c r="BH38" i="3"/>
  <c r="BH39" i="7"/>
  <c r="BH49" i="1"/>
  <c r="BH35" i="1"/>
  <c r="BH36" i="8"/>
  <c r="BH43" i="8"/>
  <c r="BG37" i="8"/>
  <c r="BH48" i="8"/>
  <c r="BG34" i="6"/>
  <c r="BH48" i="7"/>
  <c r="BG43" i="2"/>
  <c r="N483" i="48"/>
  <c r="BG52" i="7"/>
  <c r="BG42" i="3"/>
  <c r="O475" i="48"/>
  <c r="BI18" i="9"/>
  <c r="BG35" i="7"/>
  <c r="BG37" i="3"/>
  <c r="O474" i="48"/>
  <c r="BG34" i="1"/>
  <c r="BG48" i="4"/>
  <c r="BH38" i="2"/>
  <c r="T53" i="55"/>
  <c r="V13" i="74"/>
  <c r="V6" i="74"/>
  <c r="V14" i="74"/>
  <c r="V7" i="74"/>
  <c r="V8" i="74"/>
  <c r="V9" i="74"/>
  <c r="V10" i="74"/>
  <c r="V11" i="74"/>
  <c r="BI27" i="1"/>
  <c r="BL53" i="1" s="1"/>
  <c r="BI27" i="3"/>
  <c r="BL53" i="3" s="1"/>
  <c r="BI27" i="2"/>
  <c r="BI39" i="3"/>
  <c r="BF9" i="6"/>
  <c r="BI35" i="6" s="1"/>
  <c r="BF13" i="6"/>
  <c r="BI39" i="6" s="1"/>
  <c r="BF21" i="6"/>
  <c r="BI47" i="6" s="1"/>
  <c r="BF25" i="6"/>
  <c r="BI51" i="6" s="1"/>
  <c r="BE19" i="9"/>
  <c r="BF13" i="4"/>
  <c r="BI39" i="4" s="1"/>
  <c r="BF20" i="7"/>
  <c r="BI46" i="7" s="1"/>
  <c r="BE12" i="9"/>
  <c r="BI33" i="3"/>
  <c r="BI37" i="3"/>
  <c r="BF7" i="4"/>
  <c r="BI33" i="4" s="1"/>
  <c r="BF15" i="4"/>
  <c r="BI41" i="4" s="1"/>
  <c r="BF19" i="4"/>
  <c r="BI45" i="4" s="1"/>
  <c r="BF23" i="4"/>
  <c r="BI49" i="4" s="1"/>
  <c r="BF18" i="7"/>
  <c r="BI44" i="7" s="1"/>
  <c r="BE16" i="9"/>
  <c r="BF9" i="5"/>
  <c r="BI35" i="5" s="1"/>
  <c r="BF17" i="5"/>
  <c r="BI43" i="5" s="1"/>
  <c r="BF21" i="5"/>
  <c r="BI47" i="5" s="1"/>
  <c r="BF25" i="5"/>
  <c r="BI51" i="5" s="1"/>
  <c r="BF21" i="1"/>
  <c r="BI47" i="1" s="1"/>
  <c r="BF25" i="1"/>
  <c r="BI51" i="1" s="1"/>
  <c r="BD20" i="9"/>
  <c r="P447" i="48"/>
  <c r="P451" i="48"/>
  <c r="BE15" i="9"/>
  <c r="O449" i="48" s="1"/>
  <c r="BD26" i="9"/>
  <c r="N460" i="48" s="1"/>
  <c r="BF18" i="2"/>
  <c r="BI44" i="2" s="1"/>
  <c r="BI47" i="3"/>
  <c r="BI51" i="3"/>
  <c r="BF20" i="4"/>
  <c r="BI46" i="4" s="1"/>
  <c r="BF11" i="7"/>
  <c r="BI37" i="7" s="1"/>
  <c r="BF15" i="7"/>
  <c r="BI41" i="7" s="1"/>
  <c r="BF19" i="7"/>
  <c r="BI45" i="7" s="1"/>
  <c r="BF13" i="1"/>
  <c r="BI39" i="1" s="1"/>
  <c r="BF23" i="8"/>
  <c r="BI49" i="8" s="1"/>
  <c r="U441" i="48"/>
  <c r="AA442" i="48"/>
  <c r="Q443" i="48"/>
  <c r="Y443" i="48"/>
  <c r="U445" i="48"/>
  <c r="AC445" i="48"/>
  <c r="AA446" i="48"/>
  <c r="Q447" i="48"/>
  <c r="AC449" i="48"/>
  <c r="AA450" i="48"/>
  <c r="Y451" i="48"/>
  <c r="S454" i="48"/>
  <c r="AA454" i="48"/>
  <c r="Q455" i="48"/>
  <c r="Y455" i="48"/>
  <c r="AC457" i="48"/>
  <c r="Q459" i="48"/>
  <c r="Y459" i="48"/>
  <c r="V441" i="48"/>
  <c r="Z443" i="48"/>
  <c r="P444" i="48"/>
  <c r="X444" i="48"/>
  <c r="T446" i="48"/>
  <c r="Z447" i="48"/>
  <c r="P448" i="48"/>
  <c r="X448" i="48"/>
  <c r="V449" i="48"/>
  <c r="T450" i="48"/>
  <c r="Z451" i="48"/>
  <c r="P452" i="48"/>
  <c r="X452" i="48"/>
  <c r="V453" i="48"/>
  <c r="AD453" i="48"/>
  <c r="Z455" i="48"/>
  <c r="X456" i="48"/>
  <c r="V457" i="48"/>
  <c r="AD457" i="48"/>
  <c r="Z459" i="48"/>
  <c r="X460" i="48"/>
  <c r="BE14" i="9"/>
  <c r="O448" i="48" s="1"/>
  <c r="BI44" i="3"/>
  <c r="BF25" i="4"/>
  <c r="BI51" i="4" s="1"/>
  <c r="BF24" i="7"/>
  <c r="BI50" i="7" s="1"/>
  <c r="AE441" i="48"/>
  <c r="AA443" i="48"/>
  <c r="Q444" i="48"/>
  <c r="Y444" i="48"/>
  <c r="AE445" i="48"/>
  <c r="AA447" i="48"/>
  <c r="Q448" i="48"/>
  <c r="Y448" i="48"/>
  <c r="Q452" i="48"/>
  <c r="Y452" i="48"/>
  <c r="AC454" i="48"/>
  <c r="AA455" i="48"/>
  <c r="Y456" i="48"/>
  <c r="AE457" i="48"/>
  <c r="AA459" i="48"/>
  <c r="Y460" i="48"/>
  <c r="BE18" i="9"/>
  <c r="O452" i="48" s="1"/>
  <c r="P441" i="48"/>
  <c r="X441" i="48"/>
  <c r="AD442" i="48"/>
  <c r="Z444" i="48"/>
  <c r="P445" i="48"/>
  <c r="X445" i="48"/>
  <c r="AD446" i="48"/>
  <c r="Z448" i="48"/>
  <c r="P449" i="48"/>
  <c r="X449" i="48"/>
  <c r="Z452" i="48"/>
  <c r="X453" i="48"/>
  <c r="V454" i="48"/>
  <c r="T455" i="48"/>
  <c r="R456" i="48"/>
  <c r="Z456" i="48"/>
  <c r="X457" i="48"/>
  <c r="V458" i="48"/>
  <c r="AD458" i="48"/>
  <c r="T459" i="48"/>
  <c r="Z460" i="48"/>
  <c r="BF18" i="4"/>
  <c r="BI44" i="4" s="1"/>
  <c r="BF11" i="1"/>
  <c r="BI37" i="1" s="1"/>
  <c r="Q441" i="48"/>
  <c r="Y441" i="48"/>
  <c r="S444" i="48"/>
  <c r="AA444" i="48"/>
  <c r="Q445" i="48"/>
  <c r="Y445" i="48"/>
  <c r="U447" i="48"/>
  <c r="AC447" i="48"/>
  <c r="AA448" i="48"/>
  <c r="Y449" i="48"/>
  <c r="W450" i="48"/>
  <c r="AE450" i="48"/>
  <c r="S452" i="48"/>
  <c r="AA452" i="48"/>
  <c r="Y453" i="48"/>
  <c r="W454" i="48"/>
  <c r="AE454" i="48"/>
  <c r="U455" i="48"/>
  <c r="S456" i="48"/>
  <c r="AA456" i="48"/>
  <c r="Y457" i="48"/>
  <c r="AE458" i="48"/>
  <c r="U459" i="48"/>
  <c r="AC459" i="48"/>
  <c r="S460" i="48"/>
  <c r="AA460" i="48"/>
  <c r="V12" i="74"/>
  <c r="BF13" i="2"/>
  <c r="BI39" i="2" s="1"/>
  <c r="BF8" i="5"/>
  <c r="BI34" i="5" s="1"/>
  <c r="BF7" i="6"/>
  <c r="BI33" i="6" s="1"/>
  <c r="BF11" i="6"/>
  <c r="BI37" i="6" s="1"/>
  <c r="BF19" i="6"/>
  <c r="BI45" i="6" s="1"/>
  <c r="BF23" i="6"/>
  <c r="BI49" i="6" s="1"/>
  <c r="BF21" i="7"/>
  <c r="BI47" i="7" s="1"/>
  <c r="BF19" i="1"/>
  <c r="BI45" i="1" s="1"/>
  <c r="Z441" i="48"/>
  <c r="X442" i="48"/>
  <c r="V443" i="48"/>
  <c r="AD443" i="48"/>
  <c r="T444" i="48"/>
  <c r="R445" i="48"/>
  <c r="Z445" i="48"/>
  <c r="P446" i="48"/>
  <c r="X446" i="48"/>
  <c r="V447" i="48"/>
  <c r="AD447" i="48"/>
  <c r="T448" i="48"/>
  <c r="AB448" i="48"/>
  <c r="R449" i="48"/>
  <c r="Z449" i="48"/>
  <c r="P450" i="48"/>
  <c r="V451" i="48"/>
  <c r="AD451" i="48"/>
  <c r="T452" i="48"/>
  <c r="R453" i="48"/>
  <c r="Z453" i="48"/>
  <c r="X454" i="48"/>
  <c r="V455" i="48"/>
  <c r="AD455" i="48"/>
  <c r="T456" i="48"/>
  <c r="R457" i="48"/>
  <c r="Z457" i="48"/>
  <c r="X458" i="48"/>
  <c r="V459" i="48"/>
  <c r="AD459" i="48"/>
  <c r="T460" i="48"/>
  <c r="BI46" i="3"/>
  <c r="BF8" i="6"/>
  <c r="BI34" i="6" s="1"/>
  <c r="BF12" i="6"/>
  <c r="BI38" i="6" s="1"/>
  <c r="BF16" i="6"/>
  <c r="BI42" i="6" s="1"/>
  <c r="BF10" i="7"/>
  <c r="BI36" i="7" s="1"/>
  <c r="BF12" i="1"/>
  <c r="BI38" i="1" s="1"/>
  <c r="BF24" i="1"/>
  <c r="BI50" i="1" s="1"/>
  <c r="BF18" i="8"/>
  <c r="BI44" i="8" s="1"/>
  <c r="AA441" i="48"/>
  <c r="Q442" i="48"/>
  <c r="Y442" i="48"/>
  <c r="AE443" i="48"/>
  <c r="U444" i="48"/>
  <c r="S445" i="48"/>
  <c r="AA445" i="48"/>
  <c r="Q446" i="48"/>
  <c r="W447" i="48"/>
  <c r="AE447" i="48"/>
  <c r="U448" i="48"/>
  <c r="Y450" i="48"/>
  <c r="U452" i="48"/>
  <c r="AA453" i="48"/>
  <c r="Q454" i="48"/>
  <c r="Y454" i="48"/>
  <c r="U456" i="48"/>
  <c r="AC456" i="48"/>
  <c r="AA457" i="48"/>
  <c r="Q458" i="48"/>
  <c r="Y458" i="48"/>
  <c r="W459" i="48"/>
  <c r="AE459" i="48"/>
  <c r="U460" i="48"/>
  <c r="AC460" i="48"/>
  <c r="O53" i="55"/>
  <c r="S53" i="55"/>
  <c r="P53" i="55"/>
  <c r="Q53" i="55"/>
  <c r="U53" i="55"/>
  <c r="R53" i="55"/>
  <c r="V53" i="55"/>
  <c r="BF8" i="8"/>
  <c r="BI34" i="8" s="1"/>
  <c r="BF15" i="8"/>
  <c r="BI41" i="8" s="1"/>
  <c r="BF17" i="8"/>
  <c r="BI43" i="8" s="1"/>
  <c r="BF22" i="8"/>
  <c r="BI48" i="8" s="1"/>
  <c r="BF7" i="8"/>
  <c r="BI33" i="8" s="1"/>
  <c r="BF10" i="8"/>
  <c r="BI36" i="8" s="1"/>
  <c r="BF12" i="8"/>
  <c r="BI38" i="8" s="1"/>
  <c r="BF16" i="8"/>
  <c r="BI42" i="8" s="1"/>
  <c r="BF19" i="8"/>
  <c r="BI45" i="8" s="1"/>
  <c r="BF21" i="8"/>
  <c r="BI47" i="8" s="1"/>
  <c r="BF26" i="8"/>
  <c r="BI52" i="8" s="1"/>
  <c r="BF11" i="8"/>
  <c r="BI37" i="8" s="1"/>
  <c r="BF14" i="8"/>
  <c r="BI40" i="8" s="1"/>
  <c r="BF20" i="8"/>
  <c r="BI46" i="8" s="1"/>
  <c r="BD27" i="8"/>
  <c r="BG53" i="8" s="1"/>
  <c r="BE27" i="8"/>
  <c r="BH53" i="8" s="1"/>
  <c r="BD11" i="9"/>
  <c r="N445" i="48" s="1"/>
  <c r="BF10" i="1"/>
  <c r="BI36" i="1" s="1"/>
  <c r="BF15" i="1"/>
  <c r="BI41" i="1" s="1"/>
  <c r="BF17" i="1"/>
  <c r="BI43" i="1" s="1"/>
  <c r="BF22" i="1"/>
  <c r="BI48" i="1" s="1"/>
  <c r="BF26" i="1"/>
  <c r="BI52" i="1" s="1"/>
  <c r="BF7" i="1"/>
  <c r="BI33" i="1" s="1"/>
  <c r="BF8" i="1"/>
  <c r="BI34" i="1" s="1"/>
  <c r="BF14" i="1"/>
  <c r="BI40" i="1" s="1"/>
  <c r="BF16" i="1"/>
  <c r="BI42" i="1" s="1"/>
  <c r="BF20" i="1"/>
  <c r="BI46" i="1" s="1"/>
  <c r="BF23" i="1"/>
  <c r="BI49" i="1" s="1"/>
  <c r="BD27" i="1"/>
  <c r="BG53" i="1" s="1"/>
  <c r="BE27" i="1"/>
  <c r="BH53" i="1" s="1"/>
  <c r="BF7" i="7"/>
  <c r="BI33" i="7" s="1"/>
  <c r="BF9" i="7"/>
  <c r="BI35" i="7" s="1"/>
  <c r="BF12" i="7"/>
  <c r="BI38" i="7" s="1"/>
  <c r="BF17" i="7"/>
  <c r="BI43" i="7" s="1"/>
  <c r="BF8" i="7"/>
  <c r="BI34" i="7" s="1"/>
  <c r="BF16" i="7"/>
  <c r="BI42" i="7" s="1"/>
  <c r="BD27" i="7"/>
  <c r="BG53" i="7" s="1"/>
  <c r="BE27" i="7"/>
  <c r="BH53" i="7" s="1"/>
  <c r="BF18" i="6"/>
  <c r="BI44" i="6" s="1"/>
  <c r="BF15" i="6"/>
  <c r="BI41" i="6" s="1"/>
  <c r="BF17" i="6"/>
  <c r="BI43" i="6" s="1"/>
  <c r="BF22" i="6"/>
  <c r="BI48" i="6" s="1"/>
  <c r="BF24" i="6"/>
  <c r="BI50" i="6" s="1"/>
  <c r="BD17" i="9"/>
  <c r="N451" i="48" s="1"/>
  <c r="BF10" i="6"/>
  <c r="BI36" i="6" s="1"/>
  <c r="BF26" i="6"/>
  <c r="BI52" i="6" s="1"/>
  <c r="BE20" i="9"/>
  <c r="BH46" i="9" s="1"/>
  <c r="BF14" i="6"/>
  <c r="BI40" i="6" s="1"/>
  <c r="BF20" i="6"/>
  <c r="BI46" i="6" s="1"/>
  <c r="BD27" i="6"/>
  <c r="BG53" i="6" s="1"/>
  <c r="BE27" i="6"/>
  <c r="BH53" i="6" s="1"/>
  <c r="BF7" i="5"/>
  <c r="BI33" i="5" s="1"/>
  <c r="BF15" i="5"/>
  <c r="BI41" i="5" s="1"/>
  <c r="BF22" i="5"/>
  <c r="BI48" i="5" s="1"/>
  <c r="BF12" i="5"/>
  <c r="BI38" i="5" s="1"/>
  <c r="BF16" i="5"/>
  <c r="BI42" i="5" s="1"/>
  <c r="BF19" i="5"/>
  <c r="BI45" i="5" s="1"/>
  <c r="BF26" i="5"/>
  <c r="BI52" i="5" s="1"/>
  <c r="BE11" i="9"/>
  <c r="BH37" i="9" s="1"/>
  <c r="BD15" i="9"/>
  <c r="BG41" i="9" s="1"/>
  <c r="BF11" i="5"/>
  <c r="BI37" i="5" s="1"/>
  <c r="BF13" i="5"/>
  <c r="BI39" i="5" s="1"/>
  <c r="BF23" i="5"/>
  <c r="BI49" i="5" s="1"/>
  <c r="BF14" i="5"/>
  <c r="BI40" i="5" s="1"/>
  <c r="BF18" i="5"/>
  <c r="BI44" i="5" s="1"/>
  <c r="BF10" i="5"/>
  <c r="BI36" i="5" s="1"/>
  <c r="BD27" i="5"/>
  <c r="BG53" i="5" s="1"/>
  <c r="BD9" i="9"/>
  <c r="N443" i="48" s="1"/>
  <c r="BE10" i="9"/>
  <c r="O444" i="48" s="1"/>
  <c r="BD13" i="9"/>
  <c r="N447" i="48" s="1"/>
  <c r="BE27" i="5"/>
  <c r="BH53" i="5" s="1"/>
  <c r="BF8" i="4"/>
  <c r="BI34" i="4" s="1"/>
  <c r="BF17" i="4"/>
  <c r="BI43" i="4" s="1"/>
  <c r="BF22" i="4"/>
  <c r="BI48" i="4" s="1"/>
  <c r="BF24" i="4"/>
  <c r="BI50" i="4" s="1"/>
  <c r="BF10" i="4"/>
  <c r="BI36" i="4" s="1"/>
  <c r="BF12" i="4"/>
  <c r="BI38" i="4" s="1"/>
  <c r="BF21" i="4"/>
  <c r="BI47" i="4" s="1"/>
  <c r="BF26" i="4"/>
  <c r="BI52" i="4" s="1"/>
  <c r="BF9" i="4"/>
  <c r="BI35" i="4" s="1"/>
  <c r="BF11" i="4"/>
  <c r="BI37" i="4" s="1"/>
  <c r="BF14" i="4"/>
  <c r="BI40" i="4" s="1"/>
  <c r="BD27" i="4"/>
  <c r="BG53" i="4" s="1"/>
  <c r="BE9" i="9"/>
  <c r="BH35" i="9" s="1"/>
  <c r="BE17" i="9"/>
  <c r="O451" i="48" s="1"/>
  <c r="BE27" i="4"/>
  <c r="BH53" i="4" s="1"/>
  <c r="BD12" i="9"/>
  <c r="BG38" i="9" s="1"/>
  <c r="BD16" i="9"/>
  <c r="N450" i="48" s="1"/>
  <c r="BI34" i="3"/>
  <c r="BI41" i="3"/>
  <c r="BI43" i="3"/>
  <c r="BI48" i="3"/>
  <c r="BI50" i="3"/>
  <c r="BI36" i="3"/>
  <c r="BI45" i="3"/>
  <c r="BI49" i="3"/>
  <c r="BI52" i="3"/>
  <c r="BI40" i="3"/>
  <c r="BI35" i="3"/>
  <c r="BD27" i="3"/>
  <c r="BG53" i="3" s="1"/>
  <c r="BE27" i="3"/>
  <c r="BH53" i="3" s="1"/>
  <c r="BE7" i="9"/>
  <c r="BD8" i="9"/>
  <c r="N442" i="48" s="1"/>
  <c r="BD7" i="9"/>
  <c r="BF8" i="2"/>
  <c r="BI34" i="2" s="1"/>
  <c r="BF15" i="2"/>
  <c r="BI41" i="2" s="1"/>
  <c r="BF22" i="2"/>
  <c r="BI48" i="2" s="1"/>
  <c r="BF24" i="2"/>
  <c r="BI50" i="2" s="1"/>
  <c r="BF10" i="2"/>
  <c r="BI36" i="2" s="1"/>
  <c r="BF12" i="2"/>
  <c r="BI38" i="2" s="1"/>
  <c r="BF19" i="2"/>
  <c r="BI45" i="2" s="1"/>
  <c r="BF21" i="2"/>
  <c r="BI47" i="2" s="1"/>
  <c r="BF26" i="2"/>
  <c r="BI52" i="2" s="1"/>
  <c r="BD10" i="9"/>
  <c r="N444" i="48" s="1"/>
  <c r="BF7" i="2"/>
  <c r="BI33" i="2" s="1"/>
  <c r="BF9" i="2"/>
  <c r="BI35" i="2" s="1"/>
  <c r="BF14" i="2"/>
  <c r="BI40" i="2" s="1"/>
  <c r="BF16" i="2"/>
  <c r="BI42" i="2" s="1"/>
  <c r="BF23" i="2"/>
  <c r="BI49" i="2" s="1"/>
  <c r="BF25" i="2"/>
  <c r="BI51" i="2" s="1"/>
  <c r="BE13" i="9"/>
  <c r="BH39" i="9" s="1"/>
  <c r="BF17" i="2"/>
  <c r="BI43" i="2" s="1"/>
  <c r="BD27" i="2"/>
  <c r="BG53" i="2" s="1"/>
  <c r="BE8" i="9"/>
  <c r="BE27" i="2"/>
  <c r="BH53" i="2" s="1"/>
  <c r="N22" i="55"/>
  <c r="O22" i="55"/>
  <c r="P22" i="55"/>
  <c r="Q22" i="55"/>
  <c r="R22" i="55"/>
  <c r="S22" i="55"/>
  <c r="T22" i="55"/>
  <c r="U22" i="55"/>
  <c r="V22" i="55"/>
  <c r="N23" i="55"/>
  <c r="O23" i="55"/>
  <c r="P23" i="55"/>
  <c r="Q23" i="55"/>
  <c r="R23" i="55"/>
  <c r="S23" i="55"/>
  <c r="T23" i="55"/>
  <c r="U23" i="55"/>
  <c r="V23" i="55"/>
  <c r="X415" i="48"/>
  <c r="BB26" i="8"/>
  <c r="BE52" i="8" s="1"/>
  <c r="BA26" i="8"/>
  <c r="BD52" i="8" s="1"/>
  <c r="BB25" i="8"/>
  <c r="AE436" i="48" s="1"/>
  <c r="BA25" i="8"/>
  <c r="BD51" i="8" s="1"/>
  <c r="BB24" i="8"/>
  <c r="AE435" i="48" s="1"/>
  <c r="BA24" i="8"/>
  <c r="BD50" i="8" s="1"/>
  <c r="BB23" i="8"/>
  <c r="BE49" i="8" s="1"/>
  <c r="BA23" i="8"/>
  <c r="BD49" i="8" s="1"/>
  <c r="BB22" i="8"/>
  <c r="BE48" i="8" s="1"/>
  <c r="BA22" i="8"/>
  <c r="BD48" i="8" s="1"/>
  <c r="BB21" i="8"/>
  <c r="BE47" i="8" s="1"/>
  <c r="BA21" i="8"/>
  <c r="BD47" i="8" s="1"/>
  <c r="BB20" i="8"/>
  <c r="BE46" i="8" s="1"/>
  <c r="BA20" i="8"/>
  <c r="BD46" i="8" s="1"/>
  <c r="BB19" i="8"/>
  <c r="BE45" i="8" s="1"/>
  <c r="BA19" i="8"/>
  <c r="BD45" i="8" s="1"/>
  <c r="BB18" i="8"/>
  <c r="BE44" i="8" s="1"/>
  <c r="BA18" i="8"/>
  <c r="BD44" i="8" s="1"/>
  <c r="BB17" i="8"/>
  <c r="AE428" i="48" s="1"/>
  <c r="BA17" i="8"/>
  <c r="BD43" i="8" s="1"/>
  <c r="BB16" i="8"/>
  <c r="BE42" i="8" s="1"/>
  <c r="BA16" i="8"/>
  <c r="BD42" i="8" s="1"/>
  <c r="BB15" i="8"/>
  <c r="BE41" i="8" s="1"/>
  <c r="BA15" i="8"/>
  <c r="AD426" i="48" s="1"/>
  <c r="BB14" i="8"/>
  <c r="BE40" i="8" s="1"/>
  <c r="BA14" i="8"/>
  <c r="BD40" i="8" s="1"/>
  <c r="BB13" i="8"/>
  <c r="AE424" i="48" s="1"/>
  <c r="BA13" i="8"/>
  <c r="BD39" i="8" s="1"/>
  <c r="BB12" i="8"/>
  <c r="BE38" i="8" s="1"/>
  <c r="BA12" i="8"/>
  <c r="BD38" i="8" s="1"/>
  <c r="BB11" i="8"/>
  <c r="BE37" i="8" s="1"/>
  <c r="BA11" i="8"/>
  <c r="BD37" i="8" s="1"/>
  <c r="BB10" i="8"/>
  <c r="BE36" i="8" s="1"/>
  <c r="BA10" i="8"/>
  <c r="BD36" i="8" s="1"/>
  <c r="BB9" i="8"/>
  <c r="BE35" i="8" s="1"/>
  <c r="BA9" i="8"/>
  <c r="AD420" i="48" s="1"/>
  <c r="BB8" i="8"/>
  <c r="AE419" i="48" s="1"/>
  <c r="BA8" i="8"/>
  <c r="BD34" i="8" s="1"/>
  <c r="BB7" i="8"/>
  <c r="AE418" i="48" s="1"/>
  <c r="BA7" i="8"/>
  <c r="AD418" i="48" s="1"/>
  <c r="BB26" i="1"/>
  <c r="BE52" i="1" s="1"/>
  <c r="BA26" i="1"/>
  <c r="BD52" i="1" s="1"/>
  <c r="BB25" i="1"/>
  <c r="Q436" i="48" s="1"/>
  <c r="BA25" i="1"/>
  <c r="BD51" i="1" s="1"/>
  <c r="BB24" i="1"/>
  <c r="Q435" i="48" s="1"/>
  <c r="BA24" i="1"/>
  <c r="BD50" i="1" s="1"/>
  <c r="BB23" i="1"/>
  <c r="BE49" i="1" s="1"/>
  <c r="BA23" i="1"/>
  <c r="BD49" i="1" s="1"/>
  <c r="BB22" i="1"/>
  <c r="BE48" i="1" s="1"/>
  <c r="BA22" i="1"/>
  <c r="BD48" i="1" s="1"/>
  <c r="BB21" i="1"/>
  <c r="Q432" i="48" s="1"/>
  <c r="BA21" i="1"/>
  <c r="BD47" i="1" s="1"/>
  <c r="BB20" i="1"/>
  <c r="Q431" i="48" s="1"/>
  <c r="BA20" i="1"/>
  <c r="BD46" i="1" s="1"/>
  <c r="BB19" i="1"/>
  <c r="BE45" i="1" s="1"/>
  <c r="BA19" i="1"/>
  <c r="BD45" i="1" s="1"/>
  <c r="BB18" i="1"/>
  <c r="BE44" i="1" s="1"/>
  <c r="BA18" i="1"/>
  <c r="BD44" i="1" s="1"/>
  <c r="BB17" i="1"/>
  <c r="BE43" i="1" s="1"/>
  <c r="BA17" i="1"/>
  <c r="P428" i="48" s="1"/>
  <c r="BB16" i="1"/>
  <c r="Q427" i="48" s="1"/>
  <c r="BA16" i="1"/>
  <c r="BD42" i="1" s="1"/>
  <c r="BB15" i="1"/>
  <c r="BE41" i="1" s="1"/>
  <c r="BA15" i="1"/>
  <c r="P426" i="48" s="1"/>
  <c r="BB14" i="1"/>
  <c r="Q425" i="48" s="1"/>
  <c r="BA14" i="1"/>
  <c r="BD40" i="1" s="1"/>
  <c r="BB13" i="1"/>
  <c r="BE39" i="1" s="1"/>
  <c r="BA13" i="1"/>
  <c r="BD39" i="1" s="1"/>
  <c r="BB12" i="1"/>
  <c r="Q423" i="48" s="1"/>
  <c r="BA12" i="1"/>
  <c r="BD38" i="1" s="1"/>
  <c r="BB11" i="1"/>
  <c r="BE37" i="1" s="1"/>
  <c r="BA11" i="1"/>
  <c r="P422" i="48" s="1"/>
  <c r="BB10" i="1"/>
  <c r="BE36" i="1" s="1"/>
  <c r="BA10" i="1"/>
  <c r="BD36" i="1" s="1"/>
  <c r="BB9" i="1"/>
  <c r="BE35" i="1" s="1"/>
  <c r="BA9" i="1"/>
  <c r="BD35" i="1" s="1"/>
  <c r="BB8" i="1"/>
  <c r="Q419" i="48" s="1"/>
  <c r="BA8" i="1"/>
  <c r="BD34" i="1" s="1"/>
  <c r="BB7" i="1"/>
  <c r="BE33" i="1" s="1"/>
  <c r="BA7" i="1"/>
  <c r="P418" i="48" s="1"/>
  <c r="BB26" i="7"/>
  <c r="BE52" i="7" s="1"/>
  <c r="BA26" i="7"/>
  <c r="BD52" i="7" s="1"/>
  <c r="BB25" i="7"/>
  <c r="AC436" i="48" s="1"/>
  <c r="BA25" i="7"/>
  <c r="AB436" i="48" s="1"/>
  <c r="BB24" i="7"/>
  <c r="AC435" i="48" s="1"/>
  <c r="BA24" i="7"/>
  <c r="BD50" i="7" s="1"/>
  <c r="BB23" i="7"/>
  <c r="BE49" i="7" s="1"/>
  <c r="BA23" i="7"/>
  <c r="BD49" i="7" s="1"/>
  <c r="BB22" i="7"/>
  <c r="BE48" i="7" s="1"/>
  <c r="BA22" i="7"/>
  <c r="BD48" i="7" s="1"/>
  <c r="BB21" i="7"/>
  <c r="AC432" i="48" s="1"/>
  <c r="BA21" i="7"/>
  <c r="BD47" i="7" s="1"/>
  <c r="BB20" i="7"/>
  <c r="BE46" i="7" s="1"/>
  <c r="BA20" i="7"/>
  <c r="BD46" i="7" s="1"/>
  <c r="BB19" i="7"/>
  <c r="BE45" i="7" s="1"/>
  <c r="BA19" i="7"/>
  <c r="BD45" i="7" s="1"/>
  <c r="BB18" i="7"/>
  <c r="BE44" i="7" s="1"/>
  <c r="BA18" i="7"/>
  <c r="BD44" i="7" s="1"/>
  <c r="BB17" i="7"/>
  <c r="AC428" i="48" s="1"/>
  <c r="BA17" i="7"/>
  <c r="AB428" i="48" s="1"/>
  <c r="BB16" i="7"/>
  <c r="BE42" i="7" s="1"/>
  <c r="BA16" i="7"/>
  <c r="AB427" i="48" s="1"/>
  <c r="BB15" i="7"/>
  <c r="BE41" i="7" s="1"/>
  <c r="BA15" i="7"/>
  <c r="BD41" i="7" s="1"/>
  <c r="BB14" i="7"/>
  <c r="AC425" i="48" s="1"/>
  <c r="BA14" i="7"/>
  <c r="BD40" i="7" s="1"/>
  <c r="BB13" i="7"/>
  <c r="BA13" i="7"/>
  <c r="BD39" i="7" s="1"/>
  <c r="BB12" i="7"/>
  <c r="AC423" i="48" s="1"/>
  <c r="BA12" i="7"/>
  <c r="BD38" i="7" s="1"/>
  <c r="BB11" i="7"/>
  <c r="BE37" i="7" s="1"/>
  <c r="BA11" i="7"/>
  <c r="AB422" i="48" s="1"/>
  <c r="BB10" i="7"/>
  <c r="BE36" i="7" s="1"/>
  <c r="BA10" i="7"/>
  <c r="BD36" i="7" s="1"/>
  <c r="BB9" i="7"/>
  <c r="AC420" i="48" s="1"/>
  <c r="BA9" i="7"/>
  <c r="AB420" i="48" s="1"/>
  <c r="BB8" i="7"/>
  <c r="BE34" i="7" s="1"/>
  <c r="BA8" i="7"/>
  <c r="BD34" i="7" s="1"/>
  <c r="BB7" i="7"/>
  <c r="BA7" i="7"/>
  <c r="BD33" i="7" s="1"/>
  <c r="BB26" i="6"/>
  <c r="BE52" i="6" s="1"/>
  <c r="BA26" i="6"/>
  <c r="BD52" i="6" s="1"/>
  <c r="BB25" i="6"/>
  <c r="BE51" i="6" s="1"/>
  <c r="BA25" i="6"/>
  <c r="BD51" i="6" s="1"/>
  <c r="BB24" i="6"/>
  <c r="AA435" i="48" s="1"/>
  <c r="BA24" i="6"/>
  <c r="BD50" i="6" s="1"/>
  <c r="BB23" i="6"/>
  <c r="BE49" i="6" s="1"/>
  <c r="BA23" i="6"/>
  <c r="BD49" i="6" s="1"/>
  <c r="BB22" i="6"/>
  <c r="BE48" i="6" s="1"/>
  <c r="BA22" i="6"/>
  <c r="BD48" i="6" s="1"/>
  <c r="BB21" i="6"/>
  <c r="AA432" i="48" s="1"/>
  <c r="BA21" i="6"/>
  <c r="BD47" i="6" s="1"/>
  <c r="BB20" i="6"/>
  <c r="BE46" i="6" s="1"/>
  <c r="BA20" i="6"/>
  <c r="Z431" i="48" s="1"/>
  <c r="BB19" i="6"/>
  <c r="BE45" i="6" s="1"/>
  <c r="BA19" i="6"/>
  <c r="BD45" i="6" s="1"/>
  <c r="BB18" i="6"/>
  <c r="BE44" i="6" s="1"/>
  <c r="BA18" i="6"/>
  <c r="Z429" i="48" s="1"/>
  <c r="BB17" i="6"/>
  <c r="AA428" i="48" s="1"/>
  <c r="BA17" i="6"/>
  <c r="BD43" i="6" s="1"/>
  <c r="BB16" i="6"/>
  <c r="AA427" i="48" s="1"/>
  <c r="BA16" i="6"/>
  <c r="BD42" i="6" s="1"/>
  <c r="BB15" i="6"/>
  <c r="BE41" i="6" s="1"/>
  <c r="BA15" i="6"/>
  <c r="BD41" i="6" s="1"/>
  <c r="BB14" i="6"/>
  <c r="AA425" i="48" s="1"/>
  <c r="BA14" i="6"/>
  <c r="BD40" i="6" s="1"/>
  <c r="BB13" i="6"/>
  <c r="AA424" i="48" s="1"/>
  <c r="BA13" i="6"/>
  <c r="BD39" i="6" s="1"/>
  <c r="BB12" i="6"/>
  <c r="BE38" i="6" s="1"/>
  <c r="BA12" i="6"/>
  <c r="BD38" i="6" s="1"/>
  <c r="BB11" i="6"/>
  <c r="BE37" i="6" s="1"/>
  <c r="BA11" i="6"/>
  <c r="BD37" i="6" s="1"/>
  <c r="BB10" i="6"/>
  <c r="BE36" i="6" s="1"/>
  <c r="BA10" i="6"/>
  <c r="Z421" i="48" s="1"/>
  <c r="BB9" i="6"/>
  <c r="AA420" i="48" s="1"/>
  <c r="BA9" i="6"/>
  <c r="BD35" i="6" s="1"/>
  <c r="BB8" i="6"/>
  <c r="BE34" i="6" s="1"/>
  <c r="BA8" i="6"/>
  <c r="BD34" i="6" s="1"/>
  <c r="BB7" i="6"/>
  <c r="BE33" i="6" s="1"/>
  <c r="BA7" i="6"/>
  <c r="Z418" i="48" s="1"/>
  <c r="BB26" i="5"/>
  <c r="BE52" i="5" s="1"/>
  <c r="BA26" i="5"/>
  <c r="BD52" i="5" s="1"/>
  <c r="BB25" i="5"/>
  <c r="Y436" i="48" s="1"/>
  <c r="BA25" i="5"/>
  <c r="BD51" i="5" s="1"/>
  <c r="BB24" i="5"/>
  <c r="Y435" i="48" s="1"/>
  <c r="BA24" i="5"/>
  <c r="BD50" i="5" s="1"/>
  <c r="BB23" i="5"/>
  <c r="Y434" i="48" s="1"/>
  <c r="BA23" i="5"/>
  <c r="BD49" i="5" s="1"/>
  <c r="BB22" i="5"/>
  <c r="BE48" i="5" s="1"/>
  <c r="BA22" i="5"/>
  <c r="X433" i="48" s="1"/>
  <c r="BB21" i="5"/>
  <c r="BE47" i="5" s="1"/>
  <c r="BA21" i="5"/>
  <c r="BD47" i="5" s="1"/>
  <c r="BB20" i="5"/>
  <c r="Y431" i="48" s="1"/>
  <c r="BA20" i="5"/>
  <c r="X431" i="48" s="1"/>
  <c r="BB19" i="5"/>
  <c r="BE45" i="5" s="1"/>
  <c r="BA19" i="5"/>
  <c r="BD45" i="5" s="1"/>
  <c r="BB18" i="5"/>
  <c r="BE44" i="5" s="1"/>
  <c r="BA18" i="5"/>
  <c r="BD44" i="5" s="1"/>
  <c r="BB17" i="5"/>
  <c r="BE43" i="5" s="1"/>
  <c r="BA17" i="5"/>
  <c r="BD43" i="5" s="1"/>
  <c r="BB16" i="5"/>
  <c r="Y427" i="48" s="1"/>
  <c r="BA16" i="5"/>
  <c r="BD42" i="5" s="1"/>
  <c r="BB15" i="5"/>
  <c r="BE41" i="5" s="1"/>
  <c r="BA15" i="5"/>
  <c r="BD41" i="5" s="1"/>
  <c r="BB14" i="5"/>
  <c r="BE40" i="5" s="1"/>
  <c r="BA14" i="5"/>
  <c r="BD40" i="5" s="1"/>
  <c r="BB13" i="5"/>
  <c r="BE39" i="5" s="1"/>
  <c r="BA13" i="5"/>
  <c r="BD39" i="5" s="1"/>
  <c r="BB12" i="5"/>
  <c r="Y423" i="48" s="1"/>
  <c r="BA12" i="5"/>
  <c r="BD38" i="5" s="1"/>
  <c r="BB11" i="5"/>
  <c r="BE37" i="5" s="1"/>
  <c r="BA11" i="5"/>
  <c r="BD37" i="5" s="1"/>
  <c r="BB10" i="5"/>
  <c r="BE36" i="5" s="1"/>
  <c r="BA10" i="5"/>
  <c r="BD36" i="5" s="1"/>
  <c r="BB9" i="5"/>
  <c r="BE35" i="5" s="1"/>
  <c r="BA9" i="5"/>
  <c r="BD35" i="5" s="1"/>
  <c r="BB8" i="5"/>
  <c r="Y419" i="48" s="1"/>
  <c r="BA8" i="5"/>
  <c r="BD34" i="5" s="1"/>
  <c r="BB7" i="5"/>
  <c r="BE33" i="5" s="1"/>
  <c r="BA7" i="5"/>
  <c r="X418" i="48" s="1"/>
  <c r="BB26" i="4"/>
  <c r="BE52" i="4" s="1"/>
  <c r="BA26" i="4"/>
  <c r="BD52" i="4" s="1"/>
  <c r="BB25" i="4"/>
  <c r="W436" i="48" s="1"/>
  <c r="BA25" i="4"/>
  <c r="BD51" i="4" s="1"/>
  <c r="BB24" i="4"/>
  <c r="W435" i="48" s="1"/>
  <c r="BA24" i="4"/>
  <c r="BD50" i="4" s="1"/>
  <c r="BB23" i="4"/>
  <c r="BE49" i="4" s="1"/>
  <c r="BA23" i="4"/>
  <c r="BD49" i="4" s="1"/>
  <c r="BB22" i="4"/>
  <c r="BE48" i="4" s="1"/>
  <c r="BA22" i="4"/>
  <c r="BD48" i="4" s="1"/>
  <c r="BB21" i="4"/>
  <c r="W432" i="48" s="1"/>
  <c r="BA21" i="4"/>
  <c r="BD47" i="4" s="1"/>
  <c r="BB20" i="4"/>
  <c r="BE46" i="4" s="1"/>
  <c r="BA20" i="4"/>
  <c r="BD46" i="4" s="1"/>
  <c r="BB19" i="4"/>
  <c r="BE45" i="4" s="1"/>
  <c r="BA19" i="4"/>
  <c r="BD45" i="4" s="1"/>
  <c r="BB18" i="4"/>
  <c r="BE44" i="4" s="1"/>
  <c r="BA18" i="4"/>
  <c r="BD44" i="4" s="1"/>
  <c r="BB17" i="4"/>
  <c r="W428" i="48" s="1"/>
  <c r="BA17" i="4"/>
  <c r="BD43" i="4" s="1"/>
  <c r="BB16" i="4"/>
  <c r="W427" i="48" s="1"/>
  <c r="BA16" i="4"/>
  <c r="BD42" i="4" s="1"/>
  <c r="BB15" i="4"/>
  <c r="BE41" i="4" s="1"/>
  <c r="BA15" i="4"/>
  <c r="BD41" i="4" s="1"/>
  <c r="BB14" i="4"/>
  <c r="BE40" i="4" s="1"/>
  <c r="BA14" i="4"/>
  <c r="BD40" i="4" s="1"/>
  <c r="BB13" i="4"/>
  <c r="BE39" i="4" s="1"/>
  <c r="BA13" i="4"/>
  <c r="BD39" i="4" s="1"/>
  <c r="BB12" i="4"/>
  <c r="BE38" i="4" s="1"/>
  <c r="BA12" i="4"/>
  <c r="BD38" i="4" s="1"/>
  <c r="BB11" i="4"/>
  <c r="BE37" i="4" s="1"/>
  <c r="BA11" i="4"/>
  <c r="BD37" i="4" s="1"/>
  <c r="BB10" i="4"/>
  <c r="BE36" i="4" s="1"/>
  <c r="BA10" i="4"/>
  <c r="BD36" i="4" s="1"/>
  <c r="BB9" i="4"/>
  <c r="W420" i="48" s="1"/>
  <c r="BA9" i="4"/>
  <c r="BD35" i="4" s="1"/>
  <c r="BB8" i="4"/>
  <c r="W419" i="48" s="1"/>
  <c r="BA8" i="4"/>
  <c r="BD34" i="4" s="1"/>
  <c r="BB7" i="4"/>
  <c r="BE33" i="4" s="1"/>
  <c r="BA7" i="4"/>
  <c r="BD33" i="4" s="1"/>
  <c r="BB26" i="3"/>
  <c r="U437" i="48" s="1"/>
  <c r="BA26" i="3"/>
  <c r="BD52" i="3" s="1"/>
  <c r="BB25" i="3"/>
  <c r="U436" i="48" s="1"/>
  <c r="BA25" i="3"/>
  <c r="BD51" i="3" s="1"/>
  <c r="BB24" i="3"/>
  <c r="BE50" i="3" s="1"/>
  <c r="BA24" i="3"/>
  <c r="T435" i="48" s="1"/>
  <c r="BB23" i="3"/>
  <c r="BE49" i="3" s="1"/>
  <c r="BA23" i="3"/>
  <c r="BD49" i="3" s="1"/>
  <c r="BB22" i="3"/>
  <c r="BE48" i="3" s="1"/>
  <c r="BA22" i="3"/>
  <c r="BD48" i="3" s="1"/>
  <c r="BB21" i="3"/>
  <c r="BE47" i="3" s="1"/>
  <c r="BA21" i="3"/>
  <c r="BD47" i="3" s="1"/>
  <c r="BB20" i="3"/>
  <c r="U431" i="48" s="1"/>
  <c r="BA20" i="3"/>
  <c r="BD46" i="3" s="1"/>
  <c r="BB19" i="3"/>
  <c r="BE45" i="3" s="1"/>
  <c r="BA19" i="3"/>
  <c r="BD45" i="3" s="1"/>
  <c r="BB18" i="3"/>
  <c r="BE44" i="3" s="1"/>
  <c r="BA18" i="3"/>
  <c r="BD44" i="3" s="1"/>
  <c r="BB17" i="3"/>
  <c r="BE43" i="3" s="1"/>
  <c r="BA17" i="3"/>
  <c r="BD43" i="3" s="1"/>
  <c r="BB16" i="3"/>
  <c r="U427" i="48" s="1"/>
  <c r="BA16" i="3"/>
  <c r="BD42" i="3" s="1"/>
  <c r="BB15" i="3"/>
  <c r="BE41" i="3" s="1"/>
  <c r="BA15" i="3"/>
  <c r="BD41" i="3" s="1"/>
  <c r="BB14" i="3"/>
  <c r="BE40" i="3" s="1"/>
  <c r="BA14" i="3"/>
  <c r="BD40" i="3" s="1"/>
  <c r="BB13" i="3"/>
  <c r="U424" i="48" s="1"/>
  <c r="BA13" i="3"/>
  <c r="BD39" i="3" s="1"/>
  <c r="BB12" i="3"/>
  <c r="BE38" i="3" s="1"/>
  <c r="BA12" i="3"/>
  <c r="BD38" i="3" s="1"/>
  <c r="BB11" i="3"/>
  <c r="BE37" i="3" s="1"/>
  <c r="BA11" i="3"/>
  <c r="BD37" i="3" s="1"/>
  <c r="BB10" i="3"/>
  <c r="BE36" i="3" s="1"/>
  <c r="BA10" i="3"/>
  <c r="BD36" i="3" s="1"/>
  <c r="BB9" i="3"/>
  <c r="U420" i="48" s="1"/>
  <c r="BA9" i="3"/>
  <c r="BD35" i="3" s="1"/>
  <c r="BB8" i="3"/>
  <c r="U419" i="48" s="1"/>
  <c r="BA8" i="3"/>
  <c r="BD34" i="3" s="1"/>
  <c r="BB7" i="3"/>
  <c r="BE33" i="3" s="1"/>
  <c r="BA7" i="3"/>
  <c r="BD33" i="3" s="1"/>
  <c r="BB26" i="2"/>
  <c r="BE52" i="2" s="1"/>
  <c r="BA26" i="2"/>
  <c r="BD52" i="2" s="1"/>
  <c r="BB25" i="2"/>
  <c r="BE51" i="2" s="1"/>
  <c r="BA25" i="2"/>
  <c r="BD51" i="2" s="1"/>
  <c r="BB24" i="2"/>
  <c r="BE50" i="2" s="1"/>
  <c r="BA24" i="2"/>
  <c r="BD50" i="2" s="1"/>
  <c r="BB23" i="2"/>
  <c r="BE49" i="2" s="1"/>
  <c r="BA23" i="2"/>
  <c r="BD49" i="2" s="1"/>
  <c r="BB22" i="2"/>
  <c r="BE48" i="2" s="1"/>
  <c r="BA22" i="2"/>
  <c r="BD48" i="2" s="1"/>
  <c r="BB21" i="2"/>
  <c r="S432" i="48" s="1"/>
  <c r="BA21" i="2"/>
  <c r="BD47" i="2" s="1"/>
  <c r="BB20" i="2"/>
  <c r="BE46" i="2" s="1"/>
  <c r="BA20" i="2"/>
  <c r="BD46" i="2" s="1"/>
  <c r="BB19" i="2"/>
  <c r="BE45" i="2" s="1"/>
  <c r="BA19" i="2"/>
  <c r="BD45" i="2" s="1"/>
  <c r="BB18" i="2"/>
  <c r="BA18" i="2"/>
  <c r="BD44" i="2" s="1"/>
  <c r="BB17" i="2"/>
  <c r="BE43" i="2" s="1"/>
  <c r="BA17" i="2"/>
  <c r="BB16" i="2"/>
  <c r="BE42" i="2" s="1"/>
  <c r="BA16" i="2"/>
  <c r="BB15" i="2"/>
  <c r="BE41" i="2" s="1"/>
  <c r="BA15" i="2"/>
  <c r="BD41" i="2" s="1"/>
  <c r="BB14" i="2"/>
  <c r="BE40" i="2" s="1"/>
  <c r="BA14" i="2"/>
  <c r="BD40" i="2" s="1"/>
  <c r="BB13" i="2"/>
  <c r="BA13" i="2"/>
  <c r="BD39" i="2" s="1"/>
  <c r="BB12" i="2"/>
  <c r="S423" i="48" s="1"/>
  <c r="BA12" i="2"/>
  <c r="BD38" i="2" s="1"/>
  <c r="BB11" i="2"/>
  <c r="BE37" i="2" s="1"/>
  <c r="BA11" i="2"/>
  <c r="BD37" i="2" s="1"/>
  <c r="BB10" i="2"/>
  <c r="BE36" i="2" s="1"/>
  <c r="BA10" i="2"/>
  <c r="BD36" i="2" s="1"/>
  <c r="BB9" i="2"/>
  <c r="S420" i="48" s="1"/>
  <c r="BA9" i="2"/>
  <c r="BD35" i="2" s="1"/>
  <c r="BB8" i="2"/>
  <c r="BE34" i="2" s="1"/>
  <c r="BA8" i="2"/>
  <c r="R419" i="48" s="1"/>
  <c r="BB7" i="2"/>
  <c r="BE33" i="2" s="1"/>
  <c r="BA7" i="2"/>
  <c r="R418" i="48" s="1"/>
  <c r="BF19" i="9" l="1"/>
  <c r="AG40" i="50" s="1"/>
  <c r="BH52" i="9"/>
  <c r="BG45" i="9"/>
  <c r="W38" i="74"/>
  <c r="BH48" i="9"/>
  <c r="BG51" i="9"/>
  <c r="W32" i="74"/>
  <c r="BF24" i="9"/>
  <c r="BI50" i="9" s="1"/>
  <c r="AG22" i="50" s="1"/>
  <c r="O137" i="55"/>
  <c r="BH49" i="9"/>
  <c r="N109" i="55"/>
  <c r="N137" i="55" s="1"/>
  <c r="BF25" i="9"/>
  <c r="BB21" i="9"/>
  <c r="BE47" i="9" s="1"/>
  <c r="BA26" i="9"/>
  <c r="N437" i="48" s="1"/>
  <c r="BG49" i="9"/>
  <c r="W31" i="74"/>
  <c r="BB25" i="9"/>
  <c r="BE51" i="9" s="1"/>
  <c r="BF23" i="9"/>
  <c r="BI49" i="9" s="1"/>
  <c r="AG21" i="50" s="1"/>
  <c r="W37" i="74"/>
  <c r="BG50" i="9"/>
  <c r="BB22" i="9"/>
  <c r="O433" i="48" s="1"/>
  <c r="BA16" i="9"/>
  <c r="N427" i="48" s="1"/>
  <c r="W35" i="74"/>
  <c r="W36" i="74"/>
  <c r="BA23" i="9"/>
  <c r="N434" i="48" s="1"/>
  <c r="BA24" i="9"/>
  <c r="N435" i="48" s="1"/>
  <c r="BB24" i="9"/>
  <c r="BE50" i="9" s="1"/>
  <c r="BA25" i="9"/>
  <c r="BD51" i="9" s="1"/>
  <c r="BA17" i="9"/>
  <c r="N428" i="48" s="1"/>
  <c r="V138" i="55"/>
  <c r="BB26" i="9"/>
  <c r="BE52" i="9" s="1"/>
  <c r="BB18" i="9"/>
  <c r="O429" i="48" s="1"/>
  <c r="BA15" i="9"/>
  <c r="N426" i="48" s="1"/>
  <c r="W34" i="74"/>
  <c r="W33" i="74"/>
  <c r="BA19" i="9"/>
  <c r="N430" i="48" s="1"/>
  <c r="BB13" i="9"/>
  <c r="O424" i="48" s="1"/>
  <c r="BB20" i="9"/>
  <c r="BE46" i="9" s="1"/>
  <c r="T138" i="55"/>
  <c r="O138" i="55"/>
  <c r="P51" i="55"/>
  <c r="T20" i="74" s="1"/>
  <c r="N110" i="55"/>
  <c r="N138" i="55" s="1"/>
  <c r="Q138" i="55"/>
  <c r="N51" i="55"/>
  <c r="T18" i="74" s="1"/>
  <c r="P138" i="55"/>
  <c r="S138" i="55"/>
  <c r="U138" i="55"/>
  <c r="R138" i="55"/>
  <c r="BF26" i="9"/>
  <c r="BI52" i="9" s="1"/>
  <c r="AG24" i="50" s="1"/>
  <c r="BL46" i="9"/>
  <c r="AH18" i="50" s="1"/>
  <c r="AH64" i="50"/>
  <c r="AH41" i="50"/>
  <c r="AH56" i="50"/>
  <c r="BL38" i="9"/>
  <c r="AH10" i="50" s="1"/>
  <c r="AH33" i="50"/>
  <c r="AH29" i="50"/>
  <c r="BL34" i="9"/>
  <c r="AH6" i="50" s="1"/>
  <c r="AH52" i="50"/>
  <c r="BL39" i="9"/>
  <c r="AH11" i="50" s="1"/>
  <c r="AH57" i="50"/>
  <c r="AH34" i="50"/>
  <c r="AH51" i="50"/>
  <c r="BL33" i="9"/>
  <c r="AH5" i="50" s="1"/>
  <c r="AH28" i="50"/>
  <c r="AH36" i="50"/>
  <c r="BL41" i="9"/>
  <c r="AH13" i="50" s="1"/>
  <c r="AH59" i="50"/>
  <c r="BL35" i="9"/>
  <c r="AH7" i="50" s="1"/>
  <c r="AH53" i="50"/>
  <c r="AH30" i="50"/>
  <c r="AH65" i="50"/>
  <c r="AH42" i="50"/>
  <c r="BL47" i="9"/>
  <c r="AH19" i="50" s="1"/>
  <c r="AH39" i="50"/>
  <c r="AH62" i="50"/>
  <c r="BL44" i="9"/>
  <c r="AH16" i="50" s="1"/>
  <c r="BL51" i="9"/>
  <c r="AH23" i="50" s="1"/>
  <c r="AH69" i="50"/>
  <c r="AH46" i="50"/>
  <c r="AH35" i="50"/>
  <c r="AH58" i="50"/>
  <c r="BL40" i="9"/>
  <c r="AH12" i="50" s="1"/>
  <c r="AH31" i="50"/>
  <c r="AH54" i="50"/>
  <c r="BL36" i="9"/>
  <c r="AH8" i="50" s="1"/>
  <c r="BL48" i="9"/>
  <c r="AH20" i="50" s="1"/>
  <c r="AH43" i="50"/>
  <c r="AH66" i="50"/>
  <c r="AH40" i="50"/>
  <c r="BL45" i="9"/>
  <c r="AH17" i="50" s="1"/>
  <c r="AH63" i="50"/>
  <c r="BL52" i="9"/>
  <c r="AH24" i="50" s="1"/>
  <c r="AH47" i="50"/>
  <c r="AH70" i="50"/>
  <c r="BL50" i="9"/>
  <c r="AH22" i="50" s="1"/>
  <c r="AH68" i="50"/>
  <c r="AH45" i="50"/>
  <c r="BL42" i="9"/>
  <c r="AH14" i="50" s="1"/>
  <c r="AH60" i="50"/>
  <c r="AH37" i="50"/>
  <c r="AH67" i="50"/>
  <c r="BL49" i="9"/>
  <c r="AH21" i="50" s="1"/>
  <c r="AH44" i="50"/>
  <c r="BL43" i="9"/>
  <c r="AH15" i="50" s="1"/>
  <c r="AH61" i="50"/>
  <c r="AH38" i="50"/>
  <c r="AH55" i="50"/>
  <c r="AH32" i="50"/>
  <c r="BL37" i="9"/>
  <c r="AH9" i="50" s="1"/>
  <c r="BF21" i="9"/>
  <c r="AG42" i="50" s="1"/>
  <c r="BF16" i="9"/>
  <c r="BI42" i="9" s="1"/>
  <c r="AG14" i="50" s="1"/>
  <c r="BF14" i="9"/>
  <c r="BI40" i="9" s="1"/>
  <c r="AG12" i="50" s="1"/>
  <c r="BG40" i="9"/>
  <c r="BG44" i="9"/>
  <c r="BB23" i="9"/>
  <c r="O434" i="48" s="1"/>
  <c r="BG43" i="9"/>
  <c r="V51" i="55"/>
  <c r="T26" i="74" s="1"/>
  <c r="R51" i="55"/>
  <c r="T22" i="74" s="1"/>
  <c r="N441" i="48"/>
  <c r="BG33" i="9"/>
  <c r="N456" i="48"/>
  <c r="BG48" i="9"/>
  <c r="O459" i="48"/>
  <c r="BH51" i="9"/>
  <c r="O458" i="48"/>
  <c r="BH50" i="9"/>
  <c r="BB16" i="9"/>
  <c r="BE42" i="9" s="1"/>
  <c r="BB19" i="9"/>
  <c r="O430" i="48" s="1"/>
  <c r="O450" i="48"/>
  <c r="BH42" i="9"/>
  <c r="O446" i="48"/>
  <c r="BH38" i="9"/>
  <c r="N455" i="48"/>
  <c r="BG47" i="9"/>
  <c r="BG37" i="9"/>
  <c r="BH40" i="9"/>
  <c r="BH41" i="9"/>
  <c r="O442" i="48"/>
  <c r="BH34" i="9"/>
  <c r="O441" i="48"/>
  <c r="BH33" i="9"/>
  <c r="N454" i="48"/>
  <c r="BG46" i="9"/>
  <c r="BH44" i="9"/>
  <c r="BH36" i="9"/>
  <c r="BG42" i="9"/>
  <c r="BB15" i="9"/>
  <c r="O426" i="48" s="1"/>
  <c r="BG36" i="9"/>
  <c r="BG39" i="9"/>
  <c r="BG34" i="9"/>
  <c r="BF22" i="9"/>
  <c r="BI48" i="9" s="1"/>
  <c r="AG20" i="50" s="1"/>
  <c r="O453" i="48"/>
  <c r="BH45" i="9"/>
  <c r="W30" i="74"/>
  <c r="W42" i="74"/>
  <c r="O455" i="48"/>
  <c r="BH47" i="9"/>
  <c r="BI27" i="9"/>
  <c r="BL53" i="9" s="1"/>
  <c r="BH43" i="9"/>
  <c r="BG35" i="9"/>
  <c r="BG52" i="9"/>
  <c r="V26" i="74"/>
  <c r="V22" i="74"/>
  <c r="V18" i="74"/>
  <c r="V25" i="74"/>
  <c r="V21" i="74"/>
  <c r="V20" i="74"/>
  <c r="V23" i="74"/>
  <c r="V19" i="74"/>
  <c r="V24" i="74"/>
  <c r="O52" i="55"/>
  <c r="U19" i="74" s="1"/>
  <c r="S52" i="55"/>
  <c r="U23" i="74" s="1"/>
  <c r="T51" i="55"/>
  <c r="T24" i="74" s="1"/>
  <c r="BF18" i="9"/>
  <c r="BC15" i="6"/>
  <c r="BF41" i="6" s="1"/>
  <c r="AD434" i="48"/>
  <c r="BE38" i="2"/>
  <c r="BF12" i="9"/>
  <c r="BI38" i="9" s="1"/>
  <c r="AG10" i="50" s="1"/>
  <c r="N446" i="48"/>
  <c r="BE42" i="4"/>
  <c r="BE47" i="4"/>
  <c r="BE51" i="5"/>
  <c r="BD46" i="6"/>
  <c r="BD41" i="8"/>
  <c r="BE50" i="5"/>
  <c r="AD436" i="48"/>
  <c r="BD42" i="2"/>
  <c r="BE43" i="6"/>
  <c r="BF20" i="9"/>
  <c r="O454" i="48"/>
  <c r="BE51" i="1"/>
  <c r="BE46" i="5"/>
  <c r="BD50" i="3"/>
  <c r="BD35" i="8"/>
  <c r="BD48" i="5"/>
  <c r="BD33" i="2"/>
  <c r="BE39" i="2"/>
  <c r="BE46" i="3"/>
  <c r="BE39" i="3"/>
  <c r="BE43" i="4"/>
  <c r="BE43" i="8"/>
  <c r="BE34" i="1"/>
  <c r="BE42" i="5"/>
  <c r="BD33" i="5"/>
  <c r="BA21" i="9"/>
  <c r="BD47" i="9" s="1"/>
  <c r="BE34" i="3"/>
  <c r="BF9" i="9"/>
  <c r="BI35" i="9" s="1"/>
  <c r="AG7" i="50" s="1"/>
  <c r="O443" i="48"/>
  <c r="BD46" i="5"/>
  <c r="BE39" i="6"/>
  <c r="BE47" i="1"/>
  <c r="BE34" i="8"/>
  <c r="BE42" i="3"/>
  <c r="BE40" i="6"/>
  <c r="BD44" i="6"/>
  <c r="BE42" i="6"/>
  <c r="BC21" i="8"/>
  <c r="BF47" i="8" s="1"/>
  <c r="BE35" i="2"/>
  <c r="BE35" i="3"/>
  <c r="BE50" i="4"/>
  <c r="BE34" i="4"/>
  <c r="BE35" i="4"/>
  <c r="BE38" i="5"/>
  <c r="BE50" i="6"/>
  <c r="BD33" i="8"/>
  <c r="BE39" i="8"/>
  <c r="BE33" i="8"/>
  <c r="BF13" i="9"/>
  <c r="AG34" i="50" s="1"/>
  <c r="O447" i="48"/>
  <c r="BD34" i="2"/>
  <c r="BE34" i="5"/>
  <c r="BF15" i="9"/>
  <c r="BI41" i="9" s="1"/>
  <c r="AG13" i="50" s="1"/>
  <c r="N449" i="48"/>
  <c r="BE35" i="6"/>
  <c r="BD41" i="1"/>
  <c r="BE49" i="5"/>
  <c r="BE50" i="8"/>
  <c r="BE40" i="1"/>
  <c r="BD36" i="6"/>
  <c r="BE50" i="1"/>
  <c r="BE51" i="3"/>
  <c r="BF11" i="9"/>
  <c r="O445" i="48"/>
  <c r="BE42" i="1"/>
  <c r="BE51" i="8"/>
  <c r="BD43" i="2"/>
  <c r="BD37" i="1"/>
  <c r="BE44" i="2"/>
  <c r="BE46" i="1"/>
  <c r="BB27" i="5"/>
  <c r="BE53" i="5" s="1"/>
  <c r="BE47" i="2"/>
  <c r="BE51" i="4"/>
  <c r="BE47" i="6"/>
  <c r="BE38" i="1"/>
  <c r="BD33" i="6"/>
  <c r="BD33" i="1"/>
  <c r="BE52" i="3"/>
  <c r="BD43" i="1"/>
  <c r="V52" i="55"/>
  <c r="U26" i="74" s="1"/>
  <c r="R52" i="55"/>
  <c r="U22" i="74" s="1"/>
  <c r="N52" i="55"/>
  <c r="U18" i="74" s="1"/>
  <c r="S51" i="55"/>
  <c r="T23" i="74" s="1"/>
  <c r="O51" i="55"/>
  <c r="T19" i="74" s="1"/>
  <c r="Q52" i="55"/>
  <c r="U21" i="74" s="1"/>
  <c r="BF27" i="8"/>
  <c r="BI53" i="8" s="1"/>
  <c r="BF27" i="1"/>
  <c r="BI53" i="1" s="1"/>
  <c r="BE38" i="7"/>
  <c r="BE35" i="7"/>
  <c r="BD42" i="7"/>
  <c r="BD43" i="7"/>
  <c r="BE50" i="7"/>
  <c r="BD37" i="7"/>
  <c r="BE47" i="7"/>
  <c r="BB27" i="7"/>
  <c r="BE53" i="7" s="1"/>
  <c r="BC13" i="7"/>
  <c r="BF39" i="7" s="1"/>
  <c r="BE43" i="7"/>
  <c r="BE40" i="7"/>
  <c r="BE33" i="7"/>
  <c r="BE51" i="7"/>
  <c r="BE39" i="7"/>
  <c r="BD51" i="7"/>
  <c r="BD35" i="7"/>
  <c r="BF27" i="7"/>
  <c r="BI53" i="7" s="1"/>
  <c r="BF17" i="9"/>
  <c r="BF27" i="6"/>
  <c r="BI53" i="6" s="1"/>
  <c r="BF27" i="5"/>
  <c r="BI53" i="5" s="1"/>
  <c r="BF10" i="9"/>
  <c r="BI36" i="9" s="1"/>
  <c r="AG8" i="50" s="1"/>
  <c r="BF7" i="9"/>
  <c r="AG51" i="50" s="1"/>
  <c r="BF8" i="9"/>
  <c r="AG29" i="50" s="1"/>
  <c r="BD27" i="9"/>
  <c r="BG53" i="9" s="1"/>
  <c r="BF27" i="4"/>
  <c r="BI53" i="4" s="1"/>
  <c r="BF27" i="3"/>
  <c r="BI53" i="3" s="1"/>
  <c r="BE27" i="9"/>
  <c r="BH53" i="9" s="1"/>
  <c r="BF27" i="2"/>
  <c r="BI53" i="2" s="1"/>
  <c r="R429" i="48"/>
  <c r="R431" i="48"/>
  <c r="R433" i="48"/>
  <c r="R435" i="48"/>
  <c r="R437" i="48"/>
  <c r="BB27" i="3"/>
  <c r="U418" i="48"/>
  <c r="T422" i="48"/>
  <c r="T424" i="48"/>
  <c r="T426" i="48"/>
  <c r="T428" i="48"/>
  <c r="T430" i="48"/>
  <c r="T432" i="48"/>
  <c r="T434" i="48"/>
  <c r="T436" i="48"/>
  <c r="BA27" i="4"/>
  <c r="BD53" i="4" s="1"/>
  <c r="V418" i="48"/>
  <c r="V420" i="48"/>
  <c r="S425" i="48"/>
  <c r="R420" i="48"/>
  <c r="R424" i="48"/>
  <c r="R426" i="48"/>
  <c r="BC16" i="2"/>
  <c r="BF42" i="2" s="1"/>
  <c r="S427" i="48"/>
  <c r="S429" i="48"/>
  <c r="BC20" i="2"/>
  <c r="BF46" i="2" s="1"/>
  <c r="S431" i="48"/>
  <c r="S433" i="48"/>
  <c r="BC24" i="2"/>
  <c r="BF50" i="2" s="1"/>
  <c r="S435" i="48"/>
  <c r="S437" i="48"/>
  <c r="BA27" i="2"/>
  <c r="BD53" i="2" s="1"/>
  <c r="T419" i="48"/>
  <c r="T421" i="48"/>
  <c r="U422" i="48"/>
  <c r="U426" i="48"/>
  <c r="BC17" i="3"/>
  <c r="BF43" i="3" s="1"/>
  <c r="U428" i="48"/>
  <c r="U430" i="48"/>
  <c r="S421" i="48"/>
  <c r="S418" i="48"/>
  <c r="S422" i="48"/>
  <c r="BC13" i="2"/>
  <c r="BF39" i="2" s="1"/>
  <c r="S424" i="48"/>
  <c r="S426" i="48"/>
  <c r="R428" i="48"/>
  <c r="R430" i="48"/>
  <c r="R432" i="48"/>
  <c r="R434" i="48"/>
  <c r="R436" i="48"/>
  <c r="BB27" i="2"/>
  <c r="BE53" i="2" s="1"/>
  <c r="U421" i="48"/>
  <c r="T423" i="48"/>
  <c r="T425" i="48"/>
  <c r="T427" i="48"/>
  <c r="T429" i="48"/>
  <c r="T431" i="48"/>
  <c r="BC8" i="2"/>
  <c r="BF34" i="2" s="1"/>
  <c r="S419" i="48"/>
  <c r="R427" i="48"/>
  <c r="BB14" i="9"/>
  <c r="R422" i="48"/>
  <c r="BB12" i="9"/>
  <c r="BE38" i="9" s="1"/>
  <c r="BA18" i="9"/>
  <c r="BA20" i="9"/>
  <c r="BA22" i="9"/>
  <c r="R421" i="48"/>
  <c r="R423" i="48"/>
  <c r="R425" i="48"/>
  <c r="BC15" i="2"/>
  <c r="BF41" i="2" s="1"/>
  <c r="BC17" i="2"/>
  <c r="BF43" i="2" s="1"/>
  <c r="S428" i="48"/>
  <c r="S430" i="48"/>
  <c r="S434" i="48"/>
  <c r="BC25" i="2"/>
  <c r="BF51" i="2" s="1"/>
  <c r="S436" i="48"/>
  <c r="BA27" i="3"/>
  <c r="BD53" i="3" s="1"/>
  <c r="T418" i="48"/>
  <c r="T420" i="48"/>
  <c r="BC10" i="3"/>
  <c r="BF36" i="3" s="1"/>
  <c r="BC12" i="3"/>
  <c r="BF38" i="3" s="1"/>
  <c r="U423" i="48"/>
  <c r="U425" i="48"/>
  <c r="V422" i="48"/>
  <c r="V428" i="48"/>
  <c r="V430" i="48"/>
  <c r="V436" i="48"/>
  <c r="X420" i="48"/>
  <c r="X426" i="48"/>
  <c r="X428" i="48"/>
  <c r="Y433" i="48"/>
  <c r="AA421" i="48"/>
  <c r="AA423" i="48"/>
  <c r="Z425" i="48"/>
  <c r="AA430" i="48"/>
  <c r="AA434" i="48"/>
  <c r="BC25" i="6"/>
  <c r="BF51" i="6" s="1"/>
  <c r="AA436" i="48"/>
  <c r="AC422" i="48"/>
  <c r="AC430" i="48"/>
  <c r="BB27" i="1"/>
  <c r="BE53" i="1" s="1"/>
  <c r="Q418" i="48"/>
  <c r="Q424" i="48"/>
  <c r="Q426" i="48"/>
  <c r="Q434" i="48"/>
  <c r="BC9" i="8"/>
  <c r="BF35" i="8" s="1"/>
  <c r="AE420" i="48"/>
  <c r="AE426" i="48"/>
  <c r="AE434" i="48"/>
  <c r="Q430" i="48"/>
  <c r="X422" i="48"/>
  <c r="V424" i="48"/>
  <c r="T433" i="48"/>
  <c r="Y418" i="48"/>
  <c r="U429" i="48"/>
  <c r="AE430" i="48"/>
  <c r="BC21" i="3"/>
  <c r="BF47" i="3" s="1"/>
  <c r="U434" i="48"/>
  <c r="BB27" i="4"/>
  <c r="W418" i="48"/>
  <c r="BC13" i="4"/>
  <c r="BF39" i="4" s="1"/>
  <c r="W424" i="48"/>
  <c r="W426" i="48"/>
  <c r="W434" i="48"/>
  <c r="Y422" i="48"/>
  <c r="Y424" i="48"/>
  <c r="X434" i="48"/>
  <c r="X436" i="48"/>
  <c r="Z420" i="48"/>
  <c r="Z422" i="48"/>
  <c r="BC12" i="6"/>
  <c r="BF38" i="6" s="1"/>
  <c r="Z427" i="48"/>
  <c r="Z433" i="48"/>
  <c r="Z435" i="48"/>
  <c r="AB423" i="48"/>
  <c r="AB425" i="48"/>
  <c r="AB431" i="48"/>
  <c r="AB433" i="48"/>
  <c r="P419" i="48"/>
  <c r="P423" i="48"/>
  <c r="P425" i="48"/>
  <c r="P427" i="48"/>
  <c r="P429" i="48"/>
  <c r="P431" i="48"/>
  <c r="P435" i="48"/>
  <c r="AD419" i="48"/>
  <c r="AD421" i="48"/>
  <c r="AD423" i="48"/>
  <c r="AD425" i="48"/>
  <c r="AD427" i="48"/>
  <c r="AD429" i="48"/>
  <c r="AD431" i="48"/>
  <c r="AD433" i="48"/>
  <c r="AD435" i="48"/>
  <c r="AD437" i="48"/>
  <c r="P437" i="48"/>
  <c r="Q420" i="48"/>
  <c r="X424" i="48"/>
  <c r="V426" i="48"/>
  <c r="AB429" i="48"/>
  <c r="AC418" i="48"/>
  <c r="Y420" i="48"/>
  <c r="W422" i="48"/>
  <c r="Y429" i="48"/>
  <c r="AE432" i="48"/>
  <c r="AC434" i="48"/>
  <c r="T437" i="48"/>
  <c r="V419" i="48"/>
  <c r="V421" i="48"/>
  <c r="V423" i="48"/>
  <c r="V425" i="48"/>
  <c r="V427" i="48"/>
  <c r="V429" i="48"/>
  <c r="V431" i="48"/>
  <c r="V433" i="48"/>
  <c r="V435" i="48"/>
  <c r="V437" i="48"/>
  <c r="X419" i="48"/>
  <c r="X421" i="48"/>
  <c r="X427" i="48"/>
  <c r="BC17" i="5"/>
  <c r="BF43" i="5" s="1"/>
  <c r="Y430" i="48"/>
  <c r="Y432" i="48"/>
  <c r="BB27" i="6"/>
  <c r="AA418" i="48"/>
  <c r="AA422" i="48"/>
  <c r="Z424" i="48"/>
  <c r="Z426" i="48"/>
  <c r="AA429" i="48"/>
  <c r="AA431" i="48"/>
  <c r="AA437" i="48"/>
  <c r="BC8" i="7"/>
  <c r="BF34" i="7" s="1"/>
  <c r="AC419" i="48"/>
  <c r="AC421" i="48"/>
  <c r="BC16" i="7"/>
  <c r="BF42" i="7" s="1"/>
  <c r="AC427" i="48"/>
  <c r="AC429" i="48"/>
  <c r="BC20" i="7"/>
  <c r="BF46" i="7" s="1"/>
  <c r="AC437" i="48"/>
  <c r="Q421" i="48"/>
  <c r="Q429" i="48"/>
  <c r="Q437" i="48"/>
  <c r="AE421" i="48"/>
  <c r="BC12" i="8"/>
  <c r="BF38" i="8" s="1"/>
  <c r="AE423" i="48"/>
  <c r="AE425" i="48"/>
  <c r="BC16" i="8"/>
  <c r="BF42" i="8" s="1"/>
  <c r="AE427" i="48"/>
  <c r="AE429" i="48"/>
  <c r="BC20" i="8"/>
  <c r="BF46" i="8" s="1"/>
  <c r="AE431" i="48"/>
  <c r="AE433" i="48"/>
  <c r="P433" i="48"/>
  <c r="Q422" i="48"/>
  <c r="AB419" i="48"/>
  <c r="X423" i="48"/>
  <c r="X430" i="48"/>
  <c r="V432" i="48"/>
  <c r="AB435" i="48"/>
  <c r="Z437" i="48"/>
  <c r="AE422" i="48"/>
  <c r="AC424" i="48"/>
  <c r="Y426" i="48"/>
  <c r="AC431" i="48"/>
  <c r="AA433" i="48"/>
  <c r="U433" i="48"/>
  <c r="BC24" i="3"/>
  <c r="BF50" i="3" s="1"/>
  <c r="U435" i="48"/>
  <c r="W421" i="48"/>
  <c r="BC12" i="4"/>
  <c r="BF38" i="4" s="1"/>
  <c r="W423" i="48"/>
  <c r="W425" i="48"/>
  <c r="W429" i="48"/>
  <c r="BC20" i="4"/>
  <c r="BF46" i="4" s="1"/>
  <c r="W431" i="48"/>
  <c r="W433" i="48"/>
  <c r="W437" i="48"/>
  <c r="Y425" i="48"/>
  <c r="X429" i="48"/>
  <c r="X435" i="48"/>
  <c r="X437" i="48"/>
  <c r="Z419" i="48"/>
  <c r="AA426" i="48"/>
  <c r="Z428" i="48"/>
  <c r="Z430" i="48"/>
  <c r="Z432" i="48"/>
  <c r="Z434" i="48"/>
  <c r="Z436" i="48"/>
  <c r="BA27" i="7"/>
  <c r="BD53" i="7" s="1"/>
  <c r="AB418" i="48"/>
  <c r="AB424" i="48"/>
  <c r="AB426" i="48"/>
  <c r="AB432" i="48"/>
  <c r="AB434" i="48"/>
  <c r="BA27" i="1"/>
  <c r="BD53" i="1" s="1"/>
  <c r="P420" i="48"/>
  <c r="P424" i="48"/>
  <c r="P430" i="48"/>
  <c r="P434" i="48"/>
  <c r="P436" i="48"/>
  <c r="BA27" i="8"/>
  <c r="BD53" i="8" s="1"/>
  <c r="AD422" i="48"/>
  <c r="AD424" i="48"/>
  <c r="AD430" i="48"/>
  <c r="AD432" i="48"/>
  <c r="P432" i="48"/>
  <c r="P421" i="48"/>
  <c r="Q428" i="48"/>
  <c r="Q433" i="48"/>
  <c r="AB421" i="48"/>
  <c r="Z423" i="48"/>
  <c r="X425" i="48"/>
  <c r="AD428" i="48"/>
  <c r="AB430" i="48"/>
  <c r="X432" i="48"/>
  <c r="V434" i="48"/>
  <c r="AB437" i="48"/>
  <c r="AA419" i="48"/>
  <c r="Y421" i="48"/>
  <c r="AC426" i="48"/>
  <c r="Y428" i="48"/>
  <c r="W430" i="48"/>
  <c r="U432" i="48"/>
  <c r="AC433" i="48"/>
  <c r="Y437" i="48"/>
  <c r="AE437" i="48"/>
  <c r="U52" i="55"/>
  <c r="U25" i="74" s="1"/>
  <c r="T52" i="55"/>
  <c r="U24" i="74" s="1"/>
  <c r="P52" i="55"/>
  <c r="U20" i="74" s="1"/>
  <c r="U51" i="55"/>
  <c r="T25" i="74" s="1"/>
  <c r="Q51" i="55"/>
  <c r="T21" i="74" s="1"/>
  <c r="T6" i="74"/>
  <c r="T10" i="74"/>
  <c r="T14" i="74"/>
  <c r="U9" i="74"/>
  <c r="U13" i="74"/>
  <c r="T7" i="74"/>
  <c r="T11" i="74"/>
  <c r="U6" i="74"/>
  <c r="U10" i="74"/>
  <c r="U14" i="74"/>
  <c r="T8" i="74"/>
  <c r="T12" i="74"/>
  <c r="U7" i="74"/>
  <c r="U11" i="74"/>
  <c r="T9" i="74"/>
  <c r="T13" i="74"/>
  <c r="U8" i="74"/>
  <c r="U12" i="74"/>
  <c r="BB27" i="8"/>
  <c r="BC19" i="8"/>
  <c r="BF45" i="8" s="1"/>
  <c r="BC23" i="8"/>
  <c r="BF49" i="8" s="1"/>
  <c r="BC25" i="8"/>
  <c r="BF51" i="8" s="1"/>
  <c r="BC7" i="8"/>
  <c r="BF33" i="8" s="1"/>
  <c r="BB11" i="9"/>
  <c r="BE37" i="9" s="1"/>
  <c r="BC11" i="8"/>
  <c r="BF37" i="8" s="1"/>
  <c r="BC13" i="8"/>
  <c r="BF39" i="8" s="1"/>
  <c r="BC8" i="8"/>
  <c r="BF34" i="8" s="1"/>
  <c r="BC15" i="8"/>
  <c r="BF41" i="8" s="1"/>
  <c r="BC17" i="8"/>
  <c r="BF43" i="8" s="1"/>
  <c r="BC24" i="8"/>
  <c r="BF50" i="8" s="1"/>
  <c r="BC14" i="8"/>
  <c r="BF40" i="8" s="1"/>
  <c r="BC18" i="8"/>
  <c r="BF44" i="8" s="1"/>
  <c r="BC22" i="8"/>
  <c r="BF48" i="8" s="1"/>
  <c r="BC26" i="8"/>
  <c r="BF52" i="8" s="1"/>
  <c r="BC10" i="8"/>
  <c r="BF36" i="8" s="1"/>
  <c r="BC21" i="1"/>
  <c r="BF47" i="1" s="1"/>
  <c r="BC25" i="1"/>
  <c r="BF51" i="1" s="1"/>
  <c r="BC8" i="1"/>
  <c r="BF34" i="1" s="1"/>
  <c r="BC12" i="1"/>
  <c r="BF38" i="1" s="1"/>
  <c r="BC16" i="1"/>
  <c r="BF42" i="1" s="1"/>
  <c r="BC20" i="1"/>
  <c r="BF46" i="1" s="1"/>
  <c r="BC24" i="1"/>
  <c r="BF50" i="1" s="1"/>
  <c r="BC7" i="1"/>
  <c r="BF33" i="1" s="1"/>
  <c r="BC11" i="1"/>
  <c r="BF37" i="1" s="1"/>
  <c r="BC15" i="1"/>
  <c r="BF41" i="1" s="1"/>
  <c r="BC19" i="1"/>
  <c r="BF45" i="1" s="1"/>
  <c r="BC23" i="1"/>
  <c r="BF49" i="1" s="1"/>
  <c r="BC10" i="1"/>
  <c r="BF36" i="1" s="1"/>
  <c r="BC14" i="1"/>
  <c r="BF40" i="1" s="1"/>
  <c r="BC18" i="1"/>
  <c r="BF44" i="1" s="1"/>
  <c r="BC22" i="1"/>
  <c r="BF48" i="1" s="1"/>
  <c r="BC26" i="1"/>
  <c r="BF52" i="1" s="1"/>
  <c r="BC13" i="1"/>
  <c r="BF39" i="1" s="1"/>
  <c r="BC17" i="1"/>
  <c r="BF43" i="1" s="1"/>
  <c r="BC9" i="1"/>
  <c r="BF35" i="1" s="1"/>
  <c r="BC9" i="7"/>
  <c r="BF35" i="7" s="1"/>
  <c r="BC12" i="7"/>
  <c r="BF38" i="7" s="1"/>
  <c r="BC15" i="7"/>
  <c r="BF41" i="7" s="1"/>
  <c r="BC17" i="7"/>
  <c r="BF43" i="7" s="1"/>
  <c r="BC21" i="7"/>
  <c r="BF47" i="7" s="1"/>
  <c r="BC14" i="7"/>
  <c r="BF40" i="7" s="1"/>
  <c r="BC23" i="7"/>
  <c r="BF49" i="7" s="1"/>
  <c r="BC25" i="7"/>
  <c r="BF51" i="7" s="1"/>
  <c r="BC11" i="7"/>
  <c r="BF37" i="7" s="1"/>
  <c r="BC10" i="7"/>
  <c r="BF36" i="7" s="1"/>
  <c r="BC24" i="7"/>
  <c r="BF50" i="7" s="1"/>
  <c r="BC7" i="7"/>
  <c r="BF33" i="7" s="1"/>
  <c r="BC19" i="7"/>
  <c r="BF45" i="7" s="1"/>
  <c r="BC18" i="7"/>
  <c r="BF44" i="7" s="1"/>
  <c r="BC22" i="7"/>
  <c r="BF48" i="7" s="1"/>
  <c r="BC26" i="7"/>
  <c r="BF52" i="7" s="1"/>
  <c r="BA27" i="6"/>
  <c r="BD53" i="6" s="1"/>
  <c r="BC8" i="6"/>
  <c r="BF34" i="6" s="1"/>
  <c r="BC13" i="6"/>
  <c r="BF39" i="6" s="1"/>
  <c r="BC16" i="6"/>
  <c r="BF42" i="6" s="1"/>
  <c r="BC20" i="6"/>
  <c r="BF46" i="6" s="1"/>
  <c r="BC23" i="6"/>
  <c r="BF49" i="6" s="1"/>
  <c r="BC17" i="6"/>
  <c r="BF43" i="6" s="1"/>
  <c r="BC24" i="6"/>
  <c r="BF50" i="6" s="1"/>
  <c r="BC9" i="6"/>
  <c r="BF35" i="6" s="1"/>
  <c r="BC11" i="6"/>
  <c r="BF37" i="6" s="1"/>
  <c r="BC19" i="6"/>
  <c r="BF45" i="6" s="1"/>
  <c r="BC21" i="6"/>
  <c r="BF47" i="6" s="1"/>
  <c r="BC7" i="6"/>
  <c r="BF33" i="6" s="1"/>
  <c r="BC10" i="6"/>
  <c r="BF36" i="6" s="1"/>
  <c r="BC14" i="6"/>
  <c r="BF40" i="6" s="1"/>
  <c r="BC18" i="6"/>
  <c r="BF44" i="6" s="1"/>
  <c r="BC22" i="6"/>
  <c r="BF48" i="6" s="1"/>
  <c r="BC26" i="6"/>
  <c r="BF52" i="6" s="1"/>
  <c r="BA10" i="9"/>
  <c r="BD36" i="9" s="1"/>
  <c r="BC25" i="5"/>
  <c r="BF51" i="5" s="1"/>
  <c r="BC8" i="5"/>
  <c r="BF34" i="5" s="1"/>
  <c r="BC12" i="5"/>
  <c r="BF38" i="5" s="1"/>
  <c r="BC16" i="5"/>
  <c r="BF42" i="5" s="1"/>
  <c r="BA27" i="5"/>
  <c r="BD53" i="5" s="1"/>
  <c r="BC20" i="5"/>
  <c r="BF46" i="5" s="1"/>
  <c r="BC24" i="5"/>
  <c r="BF50" i="5" s="1"/>
  <c r="BC11" i="5"/>
  <c r="BF37" i="5" s="1"/>
  <c r="BC15" i="5"/>
  <c r="BF41" i="5" s="1"/>
  <c r="BC19" i="5"/>
  <c r="BF45" i="5" s="1"/>
  <c r="BC23" i="5"/>
  <c r="BF49" i="5" s="1"/>
  <c r="BC7" i="5"/>
  <c r="BF33" i="5" s="1"/>
  <c r="BC10" i="5"/>
  <c r="BF36" i="5" s="1"/>
  <c r="BC14" i="5"/>
  <c r="BF40" i="5" s="1"/>
  <c r="BC18" i="5"/>
  <c r="BF44" i="5" s="1"/>
  <c r="BC22" i="5"/>
  <c r="BF48" i="5" s="1"/>
  <c r="BC26" i="5"/>
  <c r="BF52" i="5" s="1"/>
  <c r="BC13" i="5"/>
  <c r="BF39" i="5" s="1"/>
  <c r="BC21" i="5"/>
  <c r="BF47" i="5" s="1"/>
  <c r="BC9" i="5"/>
  <c r="BF35" i="5" s="1"/>
  <c r="BC19" i="4"/>
  <c r="BF45" i="4" s="1"/>
  <c r="BC21" i="4"/>
  <c r="BF47" i="4" s="1"/>
  <c r="BA11" i="9"/>
  <c r="BD37" i="9" s="1"/>
  <c r="BC9" i="4"/>
  <c r="BF35" i="4" s="1"/>
  <c r="BC16" i="4"/>
  <c r="BF42" i="4" s="1"/>
  <c r="BC23" i="4"/>
  <c r="BF49" i="4" s="1"/>
  <c r="BC25" i="4"/>
  <c r="BF51" i="4" s="1"/>
  <c r="BC11" i="4"/>
  <c r="BF37" i="4" s="1"/>
  <c r="BC8" i="4"/>
  <c r="BF34" i="4" s="1"/>
  <c r="BC15" i="4"/>
  <c r="BF41" i="4" s="1"/>
  <c r="BC17" i="4"/>
  <c r="BF43" i="4" s="1"/>
  <c r="BC24" i="4"/>
  <c r="BF50" i="4" s="1"/>
  <c r="BC7" i="4"/>
  <c r="BF33" i="4" s="1"/>
  <c r="BC10" i="4"/>
  <c r="BF36" i="4" s="1"/>
  <c r="BC14" i="4"/>
  <c r="BF40" i="4" s="1"/>
  <c r="BC18" i="4"/>
  <c r="BF44" i="4" s="1"/>
  <c r="BC22" i="4"/>
  <c r="BF48" i="4" s="1"/>
  <c r="BC26" i="4"/>
  <c r="BF52" i="4" s="1"/>
  <c r="BC9" i="3"/>
  <c r="BF35" i="3" s="1"/>
  <c r="BC14" i="3"/>
  <c r="BF40" i="3" s="1"/>
  <c r="BC16" i="3"/>
  <c r="BF42" i="3" s="1"/>
  <c r="BC25" i="3"/>
  <c r="BF51" i="3" s="1"/>
  <c r="BC13" i="3"/>
  <c r="BF39" i="3" s="1"/>
  <c r="BC18" i="3"/>
  <c r="BF44" i="3" s="1"/>
  <c r="BC20" i="3"/>
  <c r="BF46" i="3" s="1"/>
  <c r="BC8" i="3"/>
  <c r="BF34" i="3" s="1"/>
  <c r="BC22" i="3"/>
  <c r="BF48" i="3" s="1"/>
  <c r="BA8" i="9"/>
  <c r="BD34" i="9" s="1"/>
  <c r="BA7" i="9"/>
  <c r="BC7" i="3"/>
  <c r="BF33" i="3" s="1"/>
  <c r="BC11" i="3"/>
  <c r="BF37" i="3" s="1"/>
  <c r="BC15" i="3"/>
  <c r="BF41" i="3" s="1"/>
  <c r="BC19" i="3"/>
  <c r="BF45" i="3" s="1"/>
  <c r="BC23" i="3"/>
  <c r="BF49" i="3" s="1"/>
  <c r="BC26" i="3"/>
  <c r="BF52" i="3" s="1"/>
  <c r="BB9" i="9"/>
  <c r="BE35" i="9" s="1"/>
  <c r="BC12" i="2"/>
  <c r="BF38" i="2" s="1"/>
  <c r="BC19" i="2"/>
  <c r="BF45" i="2" s="1"/>
  <c r="BC21" i="2"/>
  <c r="BF47" i="2" s="1"/>
  <c r="BB7" i="9"/>
  <c r="BE33" i="9" s="1"/>
  <c r="BA14" i="9"/>
  <c r="BD40" i="9" s="1"/>
  <c r="BB17" i="9"/>
  <c r="BE43" i="9" s="1"/>
  <c r="BC7" i="2"/>
  <c r="BF33" i="2" s="1"/>
  <c r="BC23" i="2"/>
  <c r="BF49" i="2" s="1"/>
  <c r="BB8" i="9"/>
  <c r="BE34" i="9" s="1"/>
  <c r="BA12" i="9"/>
  <c r="BD38" i="9" s="1"/>
  <c r="BC11" i="2"/>
  <c r="BF37" i="2" s="1"/>
  <c r="BB10" i="9"/>
  <c r="BE36" i="9" s="1"/>
  <c r="BC10" i="2"/>
  <c r="BF36" i="2" s="1"/>
  <c r="BC14" i="2"/>
  <c r="BF40" i="2" s="1"/>
  <c r="BC18" i="2"/>
  <c r="BF44" i="2" s="1"/>
  <c r="BC22" i="2"/>
  <c r="BF48" i="2" s="1"/>
  <c r="BC26" i="2"/>
  <c r="BF52" i="2" s="1"/>
  <c r="BA9" i="9"/>
  <c r="BD35" i="9" s="1"/>
  <c r="BC9" i="2"/>
  <c r="BF35" i="2" s="1"/>
  <c r="BA13" i="9"/>
  <c r="BD39" i="9" s="1"/>
  <c r="X392" i="48"/>
  <c r="AY26" i="8"/>
  <c r="AX26" i="8"/>
  <c r="AY25" i="8"/>
  <c r="AX25" i="8"/>
  <c r="AY24" i="8"/>
  <c r="AX24" i="8"/>
  <c r="AY23" i="8"/>
  <c r="AX23" i="8"/>
  <c r="AY22" i="8"/>
  <c r="AX22" i="8"/>
  <c r="AY21" i="8"/>
  <c r="AX21" i="8"/>
  <c r="AY20" i="8"/>
  <c r="AX20" i="8"/>
  <c r="AY19" i="8"/>
  <c r="AX19" i="8"/>
  <c r="AY18" i="8"/>
  <c r="AX18" i="8"/>
  <c r="AY17" i="8"/>
  <c r="AX17" i="8"/>
  <c r="AY16" i="8"/>
  <c r="AX16" i="8"/>
  <c r="AY15" i="8"/>
  <c r="AX15" i="8"/>
  <c r="AY14" i="8"/>
  <c r="AX14" i="8"/>
  <c r="AY13" i="8"/>
  <c r="AX13" i="8"/>
  <c r="AY12" i="8"/>
  <c r="AX12" i="8"/>
  <c r="AY11" i="8"/>
  <c r="AX11" i="8"/>
  <c r="AY10" i="8"/>
  <c r="AX10" i="8"/>
  <c r="AY9" i="8"/>
  <c r="AX9" i="8"/>
  <c r="AY8" i="8"/>
  <c r="AX8" i="8"/>
  <c r="AY7" i="8"/>
  <c r="AX7" i="8"/>
  <c r="AY26" i="1"/>
  <c r="AX26" i="1"/>
  <c r="AY25" i="1"/>
  <c r="AX25" i="1"/>
  <c r="AY24" i="1"/>
  <c r="Q412" i="48" s="1"/>
  <c r="AX24" i="1"/>
  <c r="AY23" i="1"/>
  <c r="AX23" i="1"/>
  <c r="AY22" i="1"/>
  <c r="AX22" i="1"/>
  <c r="AY21" i="1"/>
  <c r="AX21" i="1"/>
  <c r="AY20" i="1"/>
  <c r="Q408" i="48" s="1"/>
  <c r="AX20" i="1"/>
  <c r="AY19" i="1"/>
  <c r="AX19" i="1"/>
  <c r="AY18" i="1"/>
  <c r="AX18" i="1"/>
  <c r="AY17" i="1"/>
  <c r="AX17" i="1"/>
  <c r="AY16" i="1"/>
  <c r="AX16" i="1"/>
  <c r="AY15" i="1"/>
  <c r="AX15" i="1"/>
  <c r="AY14" i="1"/>
  <c r="AX14" i="1"/>
  <c r="AY13" i="1"/>
  <c r="AX13" i="1"/>
  <c r="AY12" i="1"/>
  <c r="Q400" i="48" s="1"/>
  <c r="AX12" i="1"/>
  <c r="AY11" i="1"/>
  <c r="AX11" i="1"/>
  <c r="AY10" i="1"/>
  <c r="AX10" i="1"/>
  <c r="AY9" i="1"/>
  <c r="AX9" i="1"/>
  <c r="AY8" i="1"/>
  <c r="AX8" i="1"/>
  <c r="AY7" i="1"/>
  <c r="Q395" i="48" s="1"/>
  <c r="AX7" i="1"/>
  <c r="AY26" i="7"/>
  <c r="AX26" i="7"/>
  <c r="AY25" i="7"/>
  <c r="AC413" i="48" s="1"/>
  <c r="AX25" i="7"/>
  <c r="AY24" i="7"/>
  <c r="AC412" i="48" s="1"/>
  <c r="AX24" i="7"/>
  <c r="AY23" i="7"/>
  <c r="AX23" i="7"/>
  <c r="AY22" i="7"/>
  <c r="AX22" i="7"/>
  <c r="AY21" i="7"/>
  <c r="AC409" i="48" s="1"/>
  <c r="AX21" i="7"/>
  <c r="AY20" i="7"/>
  <c r="AC408" i="48" s="1"/>
  <c r="AX20" i="7"/>
  <c r="AY19" i="7"/>
  <c r="AX19" i="7"/>
  <c r="AY18" i="7"/>
  <c r="AX18" i="7"/>
  <c r="AY17" i="7"/>
  <c r="AC405" i="48" s="1"/>
  <c r="AX17" i="7"/>
  <c r="AY16" i="7"/>
  <c r="AC404" i="48" s="1"/>
  <c r="AX16" i="7"/>
  <c r="AY15" i="7"/>
  <c r="AX15" i="7"/>
  <c r="AY14" i="7"/>
  <c r="AX14" i="7"/>
  <c r="AY13" i="7"/>
  <c r="AC401" i="48" s="1"/>
  <c r="AX13" i="7"/>
  <c r="AY12" i="7"/>
  <c r="AC400" i="48" s="1"/>
  <c r="AX12" i="7"/>
  <c r="AY11" i="7"/>
  <c r="AX11" i="7"/>
  <c r="AY10" i="7"/>
  <c r="AX10" i="7"/>
  <c r="AY9" i="7"/>
  <c r="AC397" i="48" s="1"/>
  <c r="AX9" i="7"/>
  <c r="AY8" i="7"/>
  <c r="AC396" i="48" s="1"/>
  <c r="AX8" i="7"/>
  <c r="AY7" i="7"/>
  <c r="AC395" i="48" s="1"/>
  <c r="AX7" i="7"/>
  <c r="AB395" i="48" s="1"/>
  <c r="AY26" i="6"/>
  <c r="AX26" i="6"/>
  <c r="AY25" i="6"/>
  <c r="AA413" i="48" s="1"/>
  <c r="AX25" i="6"/>
  <c r="AY24" i="6"/>
  <c r="AA412" i="48" s="1"/>
  <c r="AX24" i="6"/>
  <c r="AY23" i="6"/>
  <c r="AX23" i="6"/>
  <c r="AY22" i="6"/>
  <c r="AX22" i="6"/>
  <c r="AY21" i="6"/>
  <c r="AA409" i="48" s="1"/>
  <c r="AX21" i="6"/>
  <c r="AY20" i="6"/>
  <c r="AX20" i="6"/>
  <c r="Z408" i="48" s="1"/>
  <c r="AY19" i="6"/>
  <c r="AX19" i="6"/>
  <c r="AY18" i="6"/>
  <c r="AX18" i="6"/>
  <c r="AY17" i="6"/>
  <c r="AA405" i="48" s="1"/>
  <c r="AX17" i="6"/>
  <c r="AY16" i="6"/>
  <c r="AX16" i="6"/>
  <c r="AY15" i="6"/>
  <c r="AX15" i="6"/>
  <c r="AY14" i="6"/>
  <c r="AX14" i="6"/>
  <c r="AY13" i="6"/>
  <c r="AA401" i="48" s="1"/>
  <c r="AX13" i="6"/>
  <c r="AY12" i="6"/>
  <c r="AX12" i="6"/>
  <c r="AY11" i="6"/>
  <c r="AX11" i="6"/>
  <c r="AY10" i="6"/>
  <c r="AX10" i="6"/>
  <c r="AY9" i="6"/>
  <c r="AA397" i="48" s="1"/>
  <c r="AX9" i="6"/>
  <c r="AY8" i="6"/>
  <c r="AX8" i="6"/>
  <c r="AY7" i="6"/>
  <c r="AA395" i="48" s="1"/>
  <c r="AX7" i="6"/>
  <c r="Z395" i="48" s="1"/>
  <c r="AY26" i="5"/>
  <c r="AX26" i="5"/>
  <c r="AY25" i="5"/>
  <c r="Y413" i="48" s="1"/>
  <c r="AX25" i="5"/>
  <c r="AY24" i="5"/>
  <c r="Y412" i="48" s="1"/>
  <c r="AX24" i="5"/>
  <c r="AY23" i="5"/>
  <c r="AX23" i="5"/>
  <c r="AY22" i="5"/>
  <c r="AX22" i="5"/>
  <c r="AY21" i="5"/>
  <c r="AX21" i="5"/>
  <c r="AY20" i="5"/>
  <c r="Y408" i="48" s="1"/>
  <c r="AX20" i="5"/>
  <c r="AY19" i="5"/>
  <c r="AX19" i="5"/>
  <c r="AY18" i="5"/>
  <c r="AX18" i="5"/>
  <c r="AY17" i="5"/>
  <c r="AX17" i="5"/>
  <c r="AY16" i="5"/>
  <c r="Y404" i="48" s="1"/>
  <c r="AX16" i="5"/>
  <c r="AY15" i="5"/>
  <c r="AX15" i="5"/>
  <c r="AY14" i="5"/>
  <c r="AX14" i="5"/>
  <c r="AY13" i="5"/>
  <c r="AX13" i="5"/>
  <c r="AY12" i="5"/>
  <c r="Y400" i="48" s="1"/>
  <c r="AX12" i="5"/>
  <c r="AY11" i="5"/>
  <c r="AX11" i="5"/>
  <c r="AY10" i="5"/>
  <c r="AX10" i="5"/>
  <c r="AY9" i="5"/>
  <c r="AX9" i="5"/>
  <c r="AY8" i="5"/>
  <c r="Y396" i="48" s="1"/>
  <c r="AX8" i="5"/>
  <c r="AY7" i="5"/>
  <c r="Y395" i="48" s="1"/>
  <c r="AX7" i="5"/>
  <c r="X395" i="48" s="1"/>
  <c r="AY26" i="4"/>
  <c r="AX26" i="4"/>
  <c r="AY25" i="4"/>
  <c r="W413" i="48" s="1"/>
  <c r="AX25" i="4"/>
  <c r="AY24" i="4"/>
  <c r="W412" i="48" s="1"/>
  <c r="AX24" i="4"/>
  <c r="AY23" i="4"/>
  <c r="AX23" i="4"/>
  <c r="AY22" i="4"/>
  <c r="AX22" i="4"/>
  <c r="AY21" i="4"/>
  <c r="W409" i="48" s="1"/>
  <c r="AX21" i="4"/>
  <c r="AY20" i="4"/>
  <c r="W408" i="48" s="1"/>
  <c r="AX20" i="4"/>
  <c r="AY19" i="4"/>
  <c r="AX19" i="4"/>
  <c r="AY18" i="4"/>
  <c r="AX18" i="4"/>
  <c r="AY17" i="4"/>
  <c r="W405" i="48" s="1"/>
  <c r="AX17" i="4"/>
  <c r="AY16" i="4"/>
  <c r="W404" i="48" s="1"/>
  <c r="AX16" i="4"/>
  <c r="AY15" i="4"/>
  <c r="AX15" i="4"/>
  <c r="AY14" i="4"/>
  <c r="AX14" i="4"/>
  <c r="AY13" i="4"/>
  <c r="W401" i="48" s="1"/>
  <c r="AX13" i="4"/>
  <c r="AY12" i="4"/>
  <c r="W400" i="48" s="1"/>
  <c r="AX12" i="4"/>
  <c r="AY11" i="4"/>
  <c r="AX11" i="4"/>
  <c r="AY10" i="4"/>
  <c r="AX10" i="4"/>
  <c r="AY9" i="4"/>
  <c r="W397" i="48" s="1"/>
  <c r="AX9" i="4"/>
  <c r="AY8" i="4"/>
  <c r="W396" i="48" s="1"/>
  <c r="AX8" i="4"/>
  <c r="AY7" i="4"/>
  <c r="W395" i="48" s="1"/>
  <c r="AX7" i="4"/>
  <c r="V395" i="48" s="1"/>
  <c r="AY26" i="3"/>
  <c r="AX26" i="3"/>
  <c r="AY25" i="3"/>
  <c r="U413" i="48" s="1"/>
  <c r="AX25" i="3"/>
  <c r="AY24" i="3"/>
  <c r="U412" i="48" s="1"/>
  <c r="AX24" i="3"/>
  <c r="AY23" i="3"/>
  <c r="AX23" i="3"/>
  <c r="AY22" i="3"/>
  <c r="AX22" i="3"/>
  <c r="AY21" i="3"/>
  <c r="U409" i="48" s="1"/>
  <c r="AX21" i="3"/>
  <c r="AY20" i="3"/>
  <c r="U408" i="48" s="1"/>
  <c r="AX20" i="3"/>
  <c r="AY19" i="3"/>
  <c r="AX19" i="3"/>
  <c r="AY18" i="3"/>
  <c r="AX18" i="3"/>
  <c r="AY17" i="3"/>
  <c r="U405" i="48" s="1"/>
  <c r="AX17" i="3"/>
  <c r="AY16" i="3"/>
  <c r="U404" i="48" s="1"/>
  <c r="AX16" i="3"/>
  <c r="AY15" i="3"/>
  <c r="AX15" i="3"/>
  <c r="AY14" i="3"/>
  <c r="AX14" i="3"/>
  <c r="AY13" i="3"/>
  <c r="U401" i="48" s="1"/>
  <c r="AX13" i="3"/>
  <c r="AY12" i="3"/>
  <c r="U400" i="48" s="1"/>
  <c r="AX12" i="3"/>
  <c r="AY11" i="3"/>
  <c r="AX11" i="3"/>
  <c r="AY10" i="3"/>
  <c r="AX10" i="3"/>
  <c r="AY9" i="3"/>
  <c r="U397" i="48" s="1"/>
  <c r="AX9" i="3"/>
  <c r="AY8" i="3"/>
  <c r="U396" i="48" s="1"/>
  <c r="AX8" i="3"/>
  <c r="AY7" i="3"/>
  <c r="U395" i="48" s="1"/>
  <c r="AX7" i="3"/>
  <c r="T395" i="48" s="1"/>
  <c r="AX10" i="2"/>
  <c r="AY26" i="2"/>
  <c r="AX26" i="2"/>
  <c r="AY25" i="2"/>
  <c r="S413" i="48" s="1"/>
  <c r="AX25" i="2"/>
  <c r="AY24" i="2"/>
  <c r="S412" i="48" s="1"/>
  <c r="AX24" i="2"/>
  <c r="AY23" i="2"/>
  <c r="AX23" i="2"/>
  <c r="AY22" i="2"/>
  <c r="AX22" i="2"/>
  <c r="AY21" i="2"/>
  <c r="S409" i="48" s="1"/>
  <c r="AX21" i="2"/>
  <c r="AY20" i="2"/>
  <c r="S408" i="48" s="1"/>
  <c r="AX20" i="2"/>
  <c r="AY19" i="2"/>
  <c r="AX19" i="2"/>
  <c r="AY18" i="2"/>
  <c r="AX18" i="2"/>
  <c r="AY17" i="2"/>
  <c r="S405" i="48" s="1"/>
  <c r="AX17" i="2"/>
  <c r="AY16" i="2"/>
  <c r="S404" i="48" s="1"/>
  <c r="AX16" i="2"/>
  <c r="AY15" i="2"/>
  <c r="AX15" i="2"/>
  <c r="AY14" i="2"/>
  <c r="AX14" i="2"/>
  <c r="AY13" i="2"/>
  <c r="S401" i="48" s="1"/>
  <c r="AX13" i="2"/>
  <c r="AY12" i="2"/>
  <c r="S400" i="48" s="1"/>
  <c r="AX12" i="2"/>
  <c r="AY11" i="2"/>
  <c r="AX11" i="2"/>
  <c r="AY10" i="2"/>
  <c r="AY9" i="2"/>
  <c r="S397" i="48" s="1"/>
  <c r="AX9" i="2"/>
  <c r="AY8" i="2"/>
  <c r="S396" i="48" s="1"/>
  <c r="AX8" i="2"/>
  <c r="R396" i="48" s="1"/>
  <c r="AY7" i="2"/>
  <c r="AX7" i="2"/>
  <c r="BI45" i="9" l="1"/>
  <c r="AG17" i="50" s="1"/>
  <c r="AG63" i="50"/>
  <c r="BC20" i="9"/>
  <c r="BF46" i="9" s="1"/>
  <c r="AF18" i="50" s="1"/>
  <c r="O436" i="48"/>
  <c r="BE39" i="9"/>
  <c r="AG45" i="50"/>
  <c r="AG47" i="50"/>
  <c r="AG70" i="50"/>
  <c r="BC25" i="9"/>
  <c r="BF51" i="9" s="1"/>
  <c r="AF23" i="50" s="1"/>
  <c r="AG68" i="50"/>
  <c r="O432" i="48"/>
  <c r="BD42" i="9"/>
  <c r="BC22" i="9"/>
  <c r="AF43" i="50" s="1"/>
  <c r="AG69" i="50"/>
  <c r="AG46" i="50"/>
  <c r="BI51" i="9"/>
  <c r="AG23" i="50" s="1"/>
  <c r="BD41" i="9"/>
  <c r="V36" i="74"/>
  <c r="BC27" i="8"/>
  <c r="BF53" i="8" s="1"/>
  <c r="BE48" i="9"/>
  <c r="V37" i="74"/>
  <c r="BD43" i="9"/>
  <c r="O435" i="48"/>
  <c r="O431" i="48"/>
  <c r="BD45" i="9"/>
  <c r="AG44" i="50"/>
  <c r="N436" i="48"/>
  <c r="BD52" i="9"/>
  <c r="BC26" i="9"/>
  <c r="BF52" i="9" s="1"/>
  <c r="AF24" i="50" s="1"/>
  <c r="BC24" i="9"/>
  <c r="BF50" i="9" s="1"/>
  <c r="AF22" i="50" s="1"/>
  <c r="O437" i="48"/>
  <c r="BD49" i="9"/>
  <c r="V32" i="74"/>
  <c r="BD50" i="9"/>
  <c r="BC27" i="1"/>
  <c r="BF53" i="1" s="1"/>
  <c r="BC18" i="9"/>
  <c r="BF44" i="9" s="1"/>
  <c r="AF16" i="50" s="1"/>
  <c r="AG37" i="50"/>
  <c r="BE44" i="9"/>
  <c r="AG28" i="50"/>
  <c r="AG52" i="50"/>
  <c r="BC23" i="9"/>
  <c r="BF49" i="9" s="1"/>
  <c r="AF21" i="50" s="1"/>
  <c r="BI47" i="9"/>
  <c r="AG19" i="50" s="1"/>
  <c r="BC15" i="9"/>
  <c r="BF41" i="9" s="1"/>
  <c r="AF13" i="50" s="1"/>
  <c r="AG65" i="50"/>
  <c r="BC19" i="9"/>
  <c r="BF45" i="9" s="1"/>
  <c r="AF17" i="50" s="1"/>
  <c r="BE45" i="9"/>
  <c r="BE41" i="9"/>
  <c r="AG66" i="50"/>
  <c r="AG35" i="50"/>
  <c r="N432" i="48"/>
  <c r="BC21" i="9"/>
  <c r="BF47" i="9" s="1"/>
  <c r="AF19" i="50" s="1"/>
  <c r="BE49" i="9"/>
  <c r="BC16" i="9"/>
  <c r="BF42" i="9" s="1"/>
  <c r="AF14" i="50" s="1"/>
  <c r="O427" i="48"/>
  <c r="AG60" i="50"/>
  <c r="AG57" i="50"/>
  <c r="BI46" i="9"/>
  <c r="AG18" i="50" s="1"/>
  <c r="AG53" i="50"/>
  <c r="BI37" i="9"/>
  <c r="AG9" i="50" s="1"/>
  <c r="AG55" i="50"/>
  <c r="AG32" i="50"/>
  <c r="BI39" i="9"/>
  <c r="AG11" i="50" s="1"/>
  <c r="BI34" i="9"/>
  <c r="AG6" i="50" s="1"/>
  <c r="AG30" i="50"/>
  <c r="BI33" i="9"/>
  <c r="AG5" i="50" s="1"/>
  <c r="AG64" i="50"/>
  <c r="AG59" i="50"/>
  <c r="AG67" i="50"/>
  <c r="AG39" i="50"/>
  <c r="AG33" i="50"/>
  <c r="AG41" i="50"/>
  <c r="AG36" i="50"/>
  <c r="AG62" i="50"/>
  <c r="AG58" i="50"/>
  <c r="BC27" i="5"/>
  <c r="BF53" i="5" s="1"/>
  <c r="AG56" i="50"/>
  <c r="BI44" i="9"/>
  <c r="AG16" i="50" s="1"/>
  <c r="AG43" i="50"/>
  <c r="AG31" i="50"/>
  <c r="AG54" i="50"/>
  <c r="BI43" i="9"/>
  <c r="AG15" i="50" s="1"/>
  <c r="AG38" i="50"/>
  <c r="AG61" i="50"/>
  <c r="V48" i="74"/>
  <c r="V49" i="74"/>
  <c r="V44" i="74"/>
  <c r="BC27" i="6"/>
  <c r="BF53" i="6" s="1"/>
  <c r="BC27" i="3"/>
  <c r="BF53" i="3" s="1"/>
  <c r="BE53" i="6"/>
  <c r="BE53" i="8"/>
  <c r="BC27" i="7"/>
  <c r="BF53" i="7" s="1"/>
  <c r="BC27" i="4"/>
  <c r="BF53" i="4" s="1"/>
  <c r="V30" i="74"/>
  <c r="V31" i="74"/>
  <c r="V33" i="74"/>
  <c r="BE53" i="3"/>
  <c r="V34" i="74"/>
  <c r="V35" i="74"/>
  <c r="BE53" i="4"/>
  <c r="V38" i="74"/>
  <c r="BF27" i="9"/>
  <c r="BI53" i="9" s="1"/>
  <c r="O423" i="48"/>
  <c r="N429" i="48"/>
  <c r="BD44" i="9"/>
  <c r="N418" i="48"/>
  <c r="BD33" i="9"/>
  <c r="N433" i="48"/>
  <c r="BD48" i="9"/>
  <c r="N431" i="48"/>
  <c r="BD46" i="9"/>
  <c r="O425" i="48"/>
  <c r="BE40" i="9"/>
  <c r="BC27" i="2"/>
  <c r="BF53" i="2" s="1"/>
  <c r="R399" i="48"/>
  <c r="BA37" i="2"/>
  <c r="R401" i="48"/>
  <c r="BA39" i="2"/>
  <c r="R403" i="48"/>
  <c r="BA41" i="2"/>
  <c r="R405" i="48"/>
  <c r="BA43" i="2"/>
  <c r="R407" i="48"/>
  <c r="BA45" i="2"/>
  <c r="R409" i="48"/>
  <c r="BA47" i="2"/>
  <c r="R411" i="48"/>
  <c r="BA49" i="2"/>
  <c r="R413" i="48"/>
  <c r="BA51" i="2"/>
  <c r="R398" i="48"/>
  <c r="BA36" i="2"/>
  <c r="U398" i="48"/>
  <c r="BB36" i="3"/>
  <c r="U402" i="48"/>
  <c r="BB40" i="3"/>
  <c r="U406" i="48"/>
  <c r="BB44" i="3"/>
  <c r="U410" i="48"/>
  <c r="BB48" i="3"/>
  <c r="U414" i="48"/>
  <c r="BB52" i="3"/>
  <c r="W398" i="48"/>
  <c r="BB36" i="4"/>
  <c r="W402" i="48"/>
  <c r="BB40" i="4"/>
  <c r="W406" i="48"/>
  <c r="BB44" i="4"/>
  <c r="W410" i="48"/>
  <c r="BB48" i="4"/>
  <c r="W414" i="48"/>
  <c r="BB52" i="4"/>
  <c r="Y398" i="48"/>
  <c r="BB36" i="5"/>
  <c r="Y402" i="48"/>
  <c r="BB40" i="5"/>
  <c r="Y406" i="48"/>
  <c r="BB44" i="5"/>
  <c r="Y410" i="48"/>
  <c r="BB48" i="5"/>
  <c r="Y414" i="48"/>
  <c r="BB52" i="5"/>
  <c r="AA396" i="48"/>
  <c r="BB34" i="6"/>
  <c r="AA398" i="48"/>
  <c r="BB36" i="6"/>
  <c r="AA400" i="48"/>
  <c r="BB38" i="6"/>
  <c r="AA402" i="48"/>
  <c r="BB40" i="6"/>
  <c r="AA404" i="48"/>
  <c r="BB42" i="6"/>
  <c r="AA406" i="48"/>
  <c r="BB44" i="6"/>
  <c r="AA408" i="48"/>
  <c r="BB46" i="6"/>
  <c r="AA410" i="48"/>
  <c r="BB48" i="6"/>
  <c r="AA414" i="48"/>
  <c r="BB52" i="6"/>
  <c r="AC398" i="48"/>
  <c r="BB36" i="7"/>
  <c r="AC402" i="48"/>
  <c r="BB40" i="7"/>
  <c r="AC406" i="48"/>
  <c r="BB44" i="7"/>
  <c r="AC410" i="48"/>
  <c r="BB48" i="7"/>
  <c r="AC414" i="48"/>
  <c r="BB52" i="7"/>
  <c r="Q396" i="48"/>
  <c r="BB34" i="1"/>
  <c r="Q398" i="48"/>
  <c r="BB36" i="1"/>
  <c r="Q402" i="48"/>
  <c r="BB40" i="1"/>
  <c r="Q404" i="48"/>
  <c r="BB42" i="1"/>
  <c r="Q406" i="48"/>
  <c r="BB44" i="1"/>
  <c r="Q410" i="48"/>
  <c r="BB48" i="1"/>
  <c r="Q414" i="48"/>
  <c r="BB52" i="1"/>
  <c r="AE396" i="48"/>
  <c r="BB34" i="8"/>
  <c r="AE398" i="48"/>
  <c r="BB36" i="8"/>
  <c r="AE400" i="48"/>
  <c r="BB38" i="8"/>
  <c r="AE402" i="48"/>
  <c r="BB40" i="8"/>
  <c r="AE404" i="48"/>
  <c r="BB42" i="8"/>
  <c r="AE406" i="48"/>
  <c r="BB44" i="8"/>
  <c r="AE408" i="48"/>
  <c r="BB46" i="8"/>
  <c r="AE410" i="48"/>
  <c r="BB48" i="8"/>
  <c r="AE412" i="48"/>
  <c r="BB50" i="8"/>
  <c r="AE414" i="48"/>
  <c r="BB52" i="8"/>
  <c r="BB50" i="2"/>
  <c r="BB34" i="2"/>
  <c r="BB47" i="2"/>
  <c r="BA34" i="2"/>
  <c r="BB50" i="3"/>
  <c r="BB34" i="3"/>
  <c r="BB47" i="3"/>
  <c r="BB50" i="4"/>
  <c r="BB34" i="4"/>
  <c r="BB47" i="4"/>
  <c r="BB33" i="5"/>
  <c r="BB46" i="5"/>
  <c r="BA33" i="5"/>
  <c r="BA33" i="6"/>
  <c r="BA46" i="6"/>
  <c r="BB50" i="7"/>
  <c r="BB34" i="7"/>
  <c r="BB39" i="7"/>
  <c r="R400" i="48"/>
  <c r="BA38" i="2"/>
  <c r="R395" i="48"/>
  <c r="AX27" i="2"/>
  <c r="BA53" i="2" s="1"/>
  <c r="R397" i="48"/>
  <c r="BA35" i="2"/>
  <c r="S399" i="48"/>
  <c r="BB37" i="2"/>
  <c r="S403" i="48"/>
  <c r="BB41" i="2"/>
  <c r="S407" i="48"/>
  <c r="BB45" i="2"/>
  <c r="S411" i="48"/>
  <c r="BB49" i="2"/>
  <c r="T397" i="48"/>
  <c r="BA35" i="3"/>
  <c r="T399" i="48"/>
  <c r="BA37" i="3"/>
  <c r="T401" i="48"/>
  <c r="BA39" i="3"/>
  <c r="T403" i="48"/>
  <c r="BA41" i="3"/>
  <c r="T405" i="48"/>
  <c r="BA43" i="3"/>
  <c r="T407" i="48"/>
  <c r="BA45" i="3"/>
  <c r="T409" i="48"/>
  <c r="BA47" i="3"/>
  <c r="T411" i="48"/>
  <c r="BA49" i="3"/>
  <c r="T413" i="48"/>
  <c r="BA51" i="3"/>
  <c r="V397" i="48"/>
  <c r="BA35" i="4"/>
  <c r="V399" i="48"/>
  <c r="BA37" i="4"/>
  <c r="V401" i="48"/>
  <c r="BA39" i="4"/>
  <c r="V403" i="48"/>
  <c r="BA41" i="4"/>
  <c r="V405" i="48"/>
  <c r="BA43" i="4"/>
  <c r="V407" i="48"/>
  <c r="BA45" i="4"/>
  <c r="V409" i="48"/>
  <c r="BA47" i="4"/>
  <c r="V411" i="48"/>
  <c r="BA49" i="4"/>
  <c r="V413" i="48"/>
  <c r="BA51" i="4"/>
  <c r="X397" i="48"/>
  <c r="BA35" i="5"/>
  <c r="X399" i="48"/>
  <c r="BA37" i="5"/>
  <c r="X401" i="48"/>
  <c r="BA39" i="5"/>
  <c r="X403" i="48"/>
  <c r="BA41" i="5"/>
  <c r="X405" i="48"/>
  <c r="BA43" i="5"/>
  <c r="X407" i="48"/>
  <c r="BA45" i="5"/>
  <c r="X409" i="48"/>
  <c r="BA47" i="5"/>
  <c r="X411" i="48"/>
  <c r="BA49" i="5"/>
  <c r="X413" i="48"/>
  <c r="BA51" i="5"/>
  <c r="Z397" i="48"/>
  <c r="BA35" i="6"/>
  <c r="Z399" i="48"/>
  <c r="BA37" i="6"/>
  <c r="Z401" i="48"/>
  <c r="BA39" i="6"/>
  <c r="Z403" i="48"/>
  <c r="BA41" i="6"/>
  <c r="Z405" i="48"/>
  <c r="BA43" i="6"/>
  <c r="Z407" i="48"/>
  <c r="BA45" i="6"/>
  <c r="Z409" i="48"/>
  <c r="BA47" i="6"/>
  <c r="Z411" i="48"/>
  <c r="BA49" i="6"/>
  <c r="Z413" i="48"/>
  <c r="BA51" i="6"/>
  <c r="AB397" i="48"/>
  <c r="BA35" i="7"/>
  <c r="AB399" i="48"/>
  <c r="BA37" i="7"/>
  <c r="AB401" i="48"/>
  <c r="BA39" i="7"/>
  <c r="AB403" i="48"/>
  <c r="BA41" i="7"/>
  <c r="AB405" i="48"/>
  <c r="BA43" i="7"/>
  <c r="AB407" i="48"/>
  <c r="BA45" i="7"/>
  <c r="AB409" i="48"/>
  <c r="BA47" i="7"/>
  <c r="AB411" i="48"/>
  <c r="BA49" i="7"/>
  <c r="AB413" i="48"/>
  <c r="BA51" i="7"/>
  <c r="P395" i="48"/>
  <c r="BA33" i="1"/>
  <c r="P397" i="48"/>
  <c r="BA35" i="1"/>
  <c r="P399" i="48"/>
  <c r="BA37" i="1"/>
  <c r="P401" i="48"/>
  <c r="BA39" i="1"/>
  <c r="P403" i="48"/>
  <c r="BA41" i="1"/>
  <c r="P405" i="48"/>
  <c r="BA43" i="1"/>
  <c r="P407" i="48"/>
  <c r="BA45" i="1"/>
  <c r="P409" i="48"/>
  <c r="BA47" i="1"/>
  <c r="P411" i="48"/>
  <c r="BA49" i="1"/>
  <c r="P413" i="48"/>
  <c r="BA51" i="1"/>
  <c r="AD395" i="48"/>
  <c r="BA33" i="8"/>
  <c r="AD397" i="48"/>
  <c r="BA35" i="8"/>
  <c r="AD399" i="48"/>
  <c r="BA37" i="8"/>
  <c r="AD401" i="48"/>
  <c r="BA39" i="8"/>
  <c r="AD403" i="48"/>
  <c r="BA41" i="8"/>
  <c r="AD405" i="48"/>
  <c r="BA43" i="8"/>
  <c r="AD407" i="48"/>
  <c r="BA45" i="8"/>
  <c r="AD409" i="48"/>
  <c r="BA47" i="8"/>
  <c r="AD411" i="48"/>
  <c r="BA49" i="8"/>
  <c r="AD413" i="48"/>
  <c r="BA51" i="8"/>
  <c r="BB46" i="2"/>
  <c r="BA33" i="2"/>
  <c r="BB43" i="2"/>
  <c r="BB46" i="3"/>
  <c r="BA33" i="3"/>
  <c r="BB43" i="3"/>
  <c r="BB46" i="4"/>
  <c r="BA33" i="4"/>
  <c r="BB43" i="4"/>
  <c r="BB42" i="5"/>
  <c r="BB33" i="6"/>
  <c r="BB43" i="6"/>
  <c r="BB46" i="7"/>
  <c r="BA33" i="7"/>
  <c r="BB51" i="7"/>
  <c r="BB35" i="7"/>
  <c r="BB50" i="1"/>
  <c r="S395" i="48"/>
  <c r="AY27" i="2"/>
  <c r="BB33" i="2"/>
  <c r="R402" i="48"/>
  <c r="BA40" i="2"/>
  <c r="R406" i="48"/>
  <c r="BA44" i="2"/>
  <c r="R410" i="48"/>
  <c r="BA48" i="2"/>
  <c r="R414" i="48"/>
  <c r="BA52" i="2"/>
  <c r="U399" i="48"/>
  <c r="BB37" i="3"/>
  <c r="U403" i="48"/>
  <c r="BB41" i="3"/>
  <c r="U407" i="48"/>
  <c r="BB45" i="3"/>
  <c r="U411" i="48"/>
  <c r="BB49" i="3"/>
  <c r="W399" i="48"/>
  <c r="BB37" i="4"/>
  <c r="W403" i="48"/>
  <c r="BB41" i="4"/>
  <c r="W407" i="48"/>
  <c r="BB45" i="4"/>
  <c r="W411" i="48"/>
  <c r="BB49" i="4"/>
  <c r="Y397" i="48"/>
  <c r="BB35" i="5"/>
  <c r="Y399" i="48"/>
  <c r="BB37" i="5"/>
  <c r="Y401" i="48"/>
  <c r="BB39" i="5"/>
  <c r="Y403" i="48"/>
  <c r="BB41" i="5"/>
  <c r="Y405" i="48"/>
  <c r="BB43" i="5"/>
  <c r="Y407" i="48"/>
  <c r="BB45" i="5"/>
  <c r="Y409" i="48"/>
  <c r="BB47" i="5"/>
  <c r="Y411" i="48"/>
  <c r="BB49" i="5"/>
  <c r="AA399" i="48"/>
  <c r="BB37" i="6"/>
  <c r="AA403" i="48"/>
  <c r="BB41" i="6"/>
  <c r="AA407" i="48"/>
  <c r="BB45" i="6"/>
  <c r="AA411" i="48"/>
  <c r="BB49" i="6"/>
  <c r="AC399" i="48"/>
  <c r="BB37" i="7"/>
  <c r="AC403" i="48"/>
  <c r="BB41" i="7"/>
  <c r="AC407" i="48"/>
  <c r="BB45" i="7"/>
  <c r="AC411" i="48"/>
  <c r="BB49" i="7"/>
  <c r="Q397" i="48"/>
  <c r="BB35" i="1"/>
  <c r="Q399" i="48"/>
  <c r="BB37" i="1"/>
  <c r="Q401" i="48"/>
  <c r="BB39" i="1"/>
  <c r="Q403" i="48"/>
  <c r="BB41" i="1"/>
  <c r="Q405" i="48"/>
  <c r="BB43" i="1"/>
  <c r="Q407" i="48"/>
  <c r="BB45" i="1"/>
  <c r="Q409" i="48"/>
  <c r="BB47" i="1"/>
  <c r="Q411" i="48"/>
  <c r="BB49" i="1"/>
  <c r="Q413" i="48"/>
  <c r="BB51" i="1"/>
  <c r="AE395" i="48"/>
  <c r="BB33" i="8"/>
  <c r="AE397" i="48"/>
  <c r="BB35" i="8"/>
  <c r="AE399" i="48"/>
  <c r="BB37" i="8"/>
  <c r="AE401" i="48"/>
  <c r="BB39" i="8"/>
  <c r="AE403" i="48"/>
  <c r="BB41" i="8"/>
  <c r="AE405" i="48"/>
  <c r="BB43" i="8"/>
  <c r="AE407" i="48"/>
  <c r="BB45" i="8"/>
  <c r="AE409" i="48"/>
  <c r="BB47" i="8"/>
  <c r="AE411" i="48"/>
  <c r="BB49" i="8"/>
  <c r="AE413" i="48"/>
  <c r="BB51" i="8"/>
  <c r="BB42" i="2"/>
  <c r="BB39" i="2"/>
  <c r="BB33" i="3"/>
  <c r="BB42" i="3"/>
  <c r="BB39" i="3"/>
  <c r="BB42" i="4"/>
  <c r="BB39" i="4"/>
  <c r="BB38" i="5"/>
  <c r="BB39" i="6"/>
  <c r="BB51" i="6"/>
  <c r="BB42" i="7"/>
  <c r="BB47" i="7"/>
  <c r="BB33" i="1"/>
  <c r="BB46" i="1"/>
  <c r="R404" i="48"/>
  <c r="BA42" i="2"/>
  <c r="R408" i="48"/>
  <c r="BA46" i="2"/>
  <c r="R412" i="48"/>
  <c r="BA50" i="2"/>
  <c r="S398" i="48"/>
  <c r="BB36" i="2"/>
  <c r="S402" i="48"/>
  <c r="BB40" i="2"/>
  <c r="S406" i="48"/>
  <c r="BB44" i="2"/>
  <c r="S410" i="48"/>
  <c r="BB48" i="2"/>
  <c r="S414" i="48"/>
  <c r="BB52" i="2"/>
  <c r="T396" i="48"/>
  <c r="BA34" i="3"/>
  <c r="T398" i="48"/>
  <c r="BA36" i="3"/>
  <c r="T400" i="48"/>
  <c r="BA38" i="3"/>
  <c r="T402" i="48"/>
  <c r="BA40" i="3"/>
  <c r="T404" i="48"/>
  <c r="BA42" i="3"/>
  <c r="T406" i="48"/>
  <c r="BA44" i="3"/>
  <c r="T408" i="48"/>
  <c r="BA46" i="3"/>
  <c r="T410" i="48"/>
  <c r="BA48" i="3"/>
  <c r="T412" i="48"/>
  <c r="BA50" i="3"/>
  <c r="T414" i="48"/>
  <c r="BA52" i="3"/>
  <c r="V396" i="48"/>
  <c r="BA34" i="4"/>
  <c r="V398" i="48"/>
  <c r="BA36" i="4"/>
  <c r="V400" i="48"/>
  <c r="BA38" i="4"/>
  <c r="V402" i="48"/>
  <c r="BA40" i="4"/>
  <c r="V404" i="48"/>
  <c r="BA42" i="4"/>
  <c r="V406" i="48"/>
  <c r="BA44" i="4"/>
  <c r="V408" i="48"/>
  <c r="BA46" i="4"/>
  <c r="V410" i="48"/>
  <c r="BA48" i="4"/>
  <c r="V412" i="48"/>
  <c r="BA50" i="4"/>
  <c r="V414" i="48"/>
  <c r="BA52" i="4"/>
  <c r="X396" i="48"/>
  <c r="BA34" i="5"/>
  <c r="X398" i="48"/>
  <c r="BA36" i="5"/>
  <c r="X400" i="48"/>
  <c r="BA38" i="5"/>
  <c r="X402" i="48"/>
  <c r="BA40" i="5"/>
  <c r="X404" i="48"/>
  <c r="BA42" i="5"/>
  <c r="X406" i="48"/>
  <c r="BA44" i="5"/>
  <c r="X408" i="48"/>
  <c r="BA46" i="5"/>
  <c r="X410" i="48"/>
  <c r="BA48" i="5"/>
  <c r="X412" i="48"/>
  <c r="BA50" i="5"/>
  <c r="X414" i="48"/>
  <c r="BA52" i="5"/>
  <c r="Z396" i="48"/>
  <c r="BA34" i="6"/>
  <c r="Z398" i="48"/>
  <c r="BA36" i="6"/>
  <c r="Z400" i="48"/>
  <c r="BA38" i="6"/>
  <c r="Z402" i="48"/>
  <c r="BA40" i="6"/>
  <c r="Z404" i="48"/>
  <c r="BA42" i="6"/>
  <c r="Z406" i="48"/>
  <c r="BA44" i="6"/>
  <c r="Z410" i="48"/>
  <c r="BA48" i="6"/>
  <c r="Z412" i="48"/>
  <c r="BA50" i="6"/>
  <c r="Z414" i="48"/>
  <c r="BA52" i="6"/>
  <c r="AB396" i="48"/>
  <c r="BA34" i="7"/>
  <c r="AB398" i="48"/>
  <c r="BA36" i="7"/>
  <c r="AB400" i="48"/>
  <c r="BA38" i="7"/>
  <c r="AB402" i="48"/>
  <c r="BA40" i="7"/>
  <c r="AB404" i="48"/>
  <c r="BA42" i="7"/>
  <c r="AB406" i="48"/>
  <c r="BA44" i="7"/>
  <c r="AB408" i="48"/>
  <c r="BA46" i="7"/>
  <c r="AB410" i="48"/>
  <c r="BA48" i="7"/>
  <c r="AB412" i="48"/>
  <c r="BA50" i="7"/>
  <c r="AB414" i="48"/>
  <c r="BA52" i="7"/>
  <c r="P396" i="48"/>
  <c r="BA34" i="1"/>
  <c r="P398" i="48"/>
  <c r="BA36" i="1"/>
  <c r="P400" i="48"/>
  <c r="BA38" i="1"/>
  <c r="P402" i="48"/>
  <c r="BA40" i="1"/>
  <c r="P404" i="48"/>
  <c r="BA42" i="1"/>
  <c r="P406" i="48"/>
  <c r="BA44" i="1"/>
  <c r="P408" i="48"/>
  <c r="BA46" i="1"/>
  <c r="P410" i="48"/>
  <c r="BA48" i="1"/>
  <c r="P412" i="48"/>
  <c r="BA50" i="1"/>
  <c r="P414" i="48"/>
  <c r="BA52" i="1"/>
  <c r="AD396" i="48"/>
  <c r="BA34" i="8"/>
  <c r="AD398" i="48"/>
  <c r="BA36" i="8"/>
  <c r="AD400" i="48"/>
  <c r="BA38" i="8"/>
  <c r="AD402" i="48"/>
  <c r="BA40" i="8"/>
  <c r="AD404" i="48"/>
  <c r="BA42" i="8"/>
  <c r="AD406" i="48"/>
  <c r="BA44" i="8"/>
  <c r="AD408" i="48"/>
  <c r="BA46" i="8"/>
  <c r="AD410" i="48"/>
  <c r="BA48" i="8"/>
  <c r="AD412" i="48"/>
  <c r="BA50" i="8"/>
  <c r="AD414" i="48"/>
  <c r="BA52" i="8"/>
  <c r="BB38" i="2"/>
  <c r="BB51" i="2"/>
  <c r="BB35" i="2"/>
  <c r="BB38" i="3"/>
  <c r="BB51" i="3"/>
  <c r="BB35" i="3"/>
  <c r="BB33" i="4"/>
  <c r="BB38" i="4"/>
  <c r="BB51" i="4"/>
  <c r="BB35" i="4"/>
  <c r="BB50" i="5"/>
  <c r="BB34" i="5"/>
  <c r="BB51" i="5"/>
  <c r="BB50" i="6"/>
  <c r="BB47" i="6"/>
  <c r="BB35" i="6"/>
  <c r="BB33" i="7"/>
  <c r="BB38" i="7"/>
  <c r="BB43" i="7"/>
  <c r="BB38" i="1"/>
  <c r="Q137" i="55"/>
  <c r="U45" i="74" s="1"/>
  <c r="U33" i="74"/>
  <c r="U137" i="55"/>
  <c r="U49" i="74" s="1"/>
  <c r="U37" i="74"/>
  <c r="U30" i="74"/>
  <c r="U42" i="74"/>
  <c r="U31" i="74"/>
  <c r="U43" i="74"/>
  <c r="U32" i="74"/>
  <c r="P137" i="55"/>
  <c r="U44" i="74" s="1"/>
  <c r="U34" i="74"/>
  <c r="R137" i="55"/>
  <c r="U46" i="74" s="1"/>
  <c r="U35" i="74"/>
  <c r="S137" i="55"/>
  <c r="U47" i="74" s="1"/>
  <c r="U36" i="74"/>
  <c r="T137" i="55"/>
  <c r="U48" i="74" s="1"/>
  <c r="U38" i="74"/>
  <c r="V137" i="55"/>
  <c r="U50" i="74" s="1"/>
  <c r="N423" i="48"/>
  <c r="O419" i="48"/>
  <c r="O428" i="48"/>
  <c r="N421" i="48"/>
  <c r="O421" i="48"/>
  <c r="N425" i="48"/>
  <c r="O420" i="48"/>
  <c r="N419" i="48"/>
  <c r="N420" i="48"/>
  <c r="N424" i="48"/>
  <c r="BC7" i="9"/>
  <c r="AF51" i="50" s="1"/>
  <c r="O418" i="48"/>
  <c r="N422" i="48"/>
  <c r="O422" i="48"/>
  <c r="BC11" i="9"/>
  <c r="BF37" i="9" s="1"/>
  <c r="AF9" i="50" s="1"/>
  <c r="BC17" i="9"/>
  <c r="BF43" i="9" s="1"/>
  <c r="AF15" i="50" s="1"/>
  <c r="BC9" i="9"/>
  <c r="BF35" i="9" s="1"/>
  <c r="AF7" i="50" s="1"/>
  <c r="BC8" i="9"/>
  <c r="BF34" i="9" s="1"/>
  <c r="AF6" i="50" s="1"/>
  <c r="BC14" i="9"/>
  <c r="BC10" i="9"/>
  <c r="BF36" i="9" s="1"/>
  <c r="AF8" i="50" s="1"/>
  <c r="BC12" i="9"/>
  <c r="BF38" i="9" s="1"/>
  <c r="AF10" i="50" s="1"/>
  <c r="BB27" i="9"/>
  <c r="BE53" i="9" s="1"/>
  <c r="BA27" i="9"/>
  <c r="BD53" i="9" s="1"/>
  <c r="BC13" i="9"/>
  <c r="BF39" i="9" s="1"/>
  <c r="AF11" i="50" s="1"/>
  <c r="AZ24" i="8"/>
  <c r="BC50" i="8" s="1"/>
  <c r="AZ8" i="8"/>
  <c r="BC34" i="8" s="1"/>
  <c r="AY27" i="8"/>
  <c r="BB53" i="8" s="1"/>
  <c r="AZ12" i="8"/>
  <c r="BC38" i="8" s="1"/>
  <c r="AZ11" i="8"/>
  <c r="BC37" i="8" s="1"/>
  <c r="AZ15" i="8"/>
  <c r="BC41" i="8" s="1"/>
  <c r="AZ19" i="8"/>
  <c r="BC45" i="8" s="1"/>
  <c r="AZ21" i="8"/>
  <c r="BC47" i="8" s="1"/>
  <c r="AZ23" i="8"/>
  <c r="BC49" i="8" s="1"/>
  <c r="AZ7" i="8"/>
  <c r="BC33" i="8" s="1"/>
  <c r="AZ9" i="8"/>
  <c r="BC35" i="8" s="1"/>
  <c r="AZ16" i="8"/>
  <c r="BC42" i="8" s="1"/>
  <c r="AZ25" i="8"/>
  <c r="BC51" i="8" s="1"/>
  <c r="AZ13" i="8"/>
  <c r="BC39" i="8" s="1"/>
  <c r="AZ20" i="8"/>
  <c r="BC46" i="8" s="1"/>
  <c r="AX27" i="8"/>
  <c r="BA53" i="8" s="1"/>
  <c r="AZ17" i="8"/>
  <c r="BC43" i="8" s="1"/>
  <c r="AZ10" i="8"/>
  <c r="BC36" i="8" s="1"/>
  <c r="AZ14" i="8"/>
  <c r="BC40" i="8" s="1"/>
  <c r="AZ18" i="8"/>
  <c r="BC44" i="8" s="1"/>
  <c r="AZ22" i="8"/>
  <c r="BC48" i="8" s="1"/>
  <c r="AZ26" i="8"/>
  <c r="BC52" i="8" s="1"/>
  <c r="AZ9" i="1"/>
  <c r="BC35" i="1" s="1"/>
  <c r="AZ13" i="1"/>
  <c r="BC39" i="1" s="1"/>
  <c r="AZ17" i="1"/>
  <c r="BC43" i="1" s="1"/>
  <c r="AZ21" i="1"/>
  <c r="BC47" i="1" s="1"/>
  <c r="AZ25" i="1"/>
  <c r="BC51" i="1" s="1"/>
  <c r="AZ20" i="1"/>
  <c r="BC46" i="1" s="1"/>
  <c r="AY27" i="1"/>
  <c r="BB53" i="1" s="1"/>
  <c r="AZ16" i="1"/>
  <c r="BC42" i="1" s="1"/>
  <c r="AZ16" i="7"/>
  <c r="BC42" i="7" s="1"/>
  <c r="AZ20" i="7"/>
  <c r="BC46" i="7" s="1"/>
  <c r="AZ24" i="7"/>
  <c r="BC50" i="7" s="1"/>
  <c r="AZ8" i="1"/>
  <c r="BC34" i="1" s="1"/>
  <c r="AZ24" i="1"/>
  <c r="BC50" i="1" s="1"/>
  <c r="AZ12" i="1"/>
  <c r="BC38" i="1" s="1"/>
  <c r="AX27" i="1"/>
  <c r="BA53" i="1" s="1"/>
  <c r="AZ7" i="1"/>
  <c r="BC33" i="1" s="1"/>
  <c r="AZ11" i="1"/>
  <c r="BC37" i="1" s="1"/>
  <c r="AZ15" i="1"/>
  <c r="BC41" i="1" s="1"/>
  <c r="AZ19" i="1"/>
  <c r="BC45" i="1" s="1"/>
  <c r="AZ23" i="1"/>
  <c r="BC49" i="1" s="1"/>
  <c r="AZ10" i="1"/>
  <c r="BC36" i="1" s="1"/>
  <c r="AZ14" i="1"/>
  <c r="BC40" i="1" s="1"/>
  <c r="AZ18" i="1"/>
  <c r="BC44" i="1" s="1"/>
  <c r="AZ22" i="1"/>
  <c r="BC48" i="1" s="1"/>
  <c r="AZ26" i="1"/>
  <c r="BC52" i="1" s="1"/>
  <c r="AZ7" i="7"/>
  <c r="BC33" i="7" s="1"/>
  <c r="AZ15" i="7"/>
  <c r="BC41" i="7" s="1"/>
  <c r="AZ19" i="7"/>
  <c r="BC45" i="7" s="1"/>
  <c r="AZ23" i="7"/>
  <c r="BC49" i="7" s="1"/>
  <c r="AZ8" i="7"/>
  <c r="BC34" i="7" s="1"/>
  <c r="AZ12" i="7"/>
  <c r="BC38" i="7" s="1"/>
  <c r="AY27" i="5"/>
  <c r="BB53" i="5" s="1"/>
  <c r="AY27" i="6"/>
  <c r="BB53" i="6" s="1"/>
  <c r="AZ24" i="5"/>
  <c r="BC50" i="5" s="1"/>
  <c r="AZ20" i="6"/>
  <c r="BC46" i="6" s="1"/>
  <c r="AZ24" i="6"/>
  <c r="BC50" i="6" s="1"/>
  <c r="AZ11" i="7"/>
  <c r="BC37" i="7" s="1"/>
  <c r="AZ25" i="7"/>
  <c r="BC51" i="7" s="1"/>
  <c r="AX27" i="7"/>
  <c r="BA53" i="7" s="1"/>
  <c r="AY27" i="7"/>
  <c r="BB53" i="7" s="1"/>
  <c r="AZ10" i="7"/>
  <c r="BC36" i="7" s="1"/>
  <c r="AZ14" i="7"/>
  <c r="BC40" i="7" s="1"/>
  <c r="AZ18" i="7"/>
  <c r="BC44" i="7" s="1"/>
  <c r="AZ22" i="7"/>
  <c r="BC48" i="7" s="1"/>
  <c r="AZ26" i="7"/>
  <c r="BC52" i="7" s="1"/>
  <c r="AZ9" i="7"/>
  <c r="BC35" i="7" s="1"/>
  <c r="AZ13" i="7"/>
  <c r="BC39" i="7" s="1"/>
  <c r="AZ17" i="7"/>
  <c r="BC43" i="7" s="1"/>
  <c r="AZ21" i="7"/>
  <c r="BC47" i="7" s="1"/>
  <c r="AZ11" i="6"/>
  <c r="BC37" i="6" s="1"/>
  <c r="AZ15" i="6"/>
  <c r="BC41" i="6" s="1"/>
  <c r="AZ19" i="6"/>
  <c r="BC45" i="6" s="1"/>
  <c r="AZ8" i="6"/>
  <c r="BC34" i="6" s="1"/>
  <c r="AZ16" i="6"/>
  <c r="BC42" i="6" s="1"/>
  <c r="AZ21" i="6"/>
  <c r="BC47" i="6" s="1"/>
  <c r="AZ23" i="6"/>
  <c r="BC49" i="6" s="1"/>
  <c r="AZ7" i="6"/>
  <c r="BC33" i="6" s="1"/>
  <c r="AZ9" i="6"/>
  <c r="BC35" i="6" s="1"/>
  <c r="AZ25" i="6"/>
  <c r="BC51" i="6" s="1"/>
  <c r="AZ13" i="6"/>
  <c r="BC39" i="6" s="1"/>
  <c r="AX27" i="6"/>
  <c r="BA53" i="6" s="1"/>
  <c r="AZ12" i="6"/>
  <c r="BC38" i="6" s="1"/>
  <c r="AZ17" i="6"/>
  <c r="BC43" i="6" s="1"/>
  <c r="AZ10" i="6"/>
  <c r="BC36" i="6" s="1"/>
  <c r="AZ14" i="6"/>
  <c r="BC40" i="6" s="1"/>
  <c r="AZ18" i="6"/>
  <c r="BC44" i="6" s="1"/>
  <c r="AZ22" i="6"/>
  <c r="BC48" i="6" s="1"/>
  <c r="AZ26" i="6"/>
  <c r="BC52" i="6" s="1"/>
  <c r="AZ11" i="5"/>
  <c r="BC37" i="5" s="1"/>
  <c r="AZ13" i="5"/>
  <c r="BC39" i="5" s="1"/>
  <c r="AZ15" i="5"/>
  <c r="BC41" i="5" s="1"/>
  <c r="AZ19" i="5"/>
  <c r="BC45" i="5" s="1"/>
  <c r="AZ21" i="5"/>
  <c r="BC47" i="5" s="1"/>
  <c r="AZ12" i="5"/>
  <c r="BC38" i="5" s="1"/>
  <c r="AZ23" i="5"/>
  <c r="BC49" i="5" s="1"/>
  <c r="AZ20" i="5"/>
  <c r="BC46" i="5" s="1"/>
  <c r="AZ7" i="5"/>
  <c r="BC33" i="5" s="1"/>
  <c r="AZ9" i="5"/>
  <c r="BC35" i="5" s="1"/>
  <c r="AZ16" i="5"/>
  <c r="BC42" i="5" s="1"/>
  <c r="AZ25" i="5"/>
  <c r="BC51" i="5" s="1"/>
  <c r="AX27" i="5"/>
  <c r="BA53" i="5" s="1"/>
  <c r="AZ8" i="5"/>
  <c r="BC34" i="5" s="1"/>
  <c r="AZ17" i="5"/>
  <c r="BC43" i="5" s="1"/>
  <c r="AZ10" i="5"/>
  <c r="BC36" i="5" s="1"/>
  <c r="AZ14" i="5"/>
  <c r="BC40" i="5" s="1"/>
  <c r="AZ18" i="5"/>
  <c r="BC44" i="5" s="1"/>
  <c r="AZ22" i="5"/>
  <c r="BC48" i="5" s="1"/>
  <c r="AZ26" i="5"/>
  <c r="BC52" i="5" s="1"/>
  <c r="AY27" i="4"/>
  <c r="BB53" i="4" s="1"/>
  <c r="AZ24" i="4"/>
  <c r="BC50" i="4" s="1"/>
  <c r="AZ13" i="4"/>
  <c r="BC39" i="4" s="1"/>
  <c r="AZ15" i="4"/>
  <c r="BC41" i="4" s="1"/>
  <c r="AZ19" i="4"/>
  <c r="BC45" i="4" s="1"/>
  <c r="AZ8" i="4"/>
  <c r="BC34" i="4" s="1"/>
  <c r="AZ16" i="4"/>
  <c r="BC42" i="4" s="1"/>
  <c r="AZ21" i="4"/>
  <c r="BC47" i="4" s="1"/>
  <c r="AZ23" i="4"/>
  <c r="BC49" i="4" s="1"/>
  <c r="AZ11" i="4"/>
  <c r="BC37" i="4" s="1"/>
  <c r="AZ24" i="3"/>
  <c r="BC50" i="3" s="1"/>
  <c r="AZ7" i="4"/>
  <c r="BC33" i="4" s="1"/>
  <c r="AZ9" i="4"/>
  <c r="BC35" i="4" s="1"/>
  <c r="AZ20" i="4"/>
  <c r="BC46" i="4" s="1"/>
  <c r="AZ25" i="4"/>
  <c r="BC51" i="4" s="1"/>
  <c r="AX27" i="4"/>
  <c r="BA53" i="4" s="1"/>
  <c r="AZ12" i="4"/>
  <c r="BC38" i="4" s="1"/>
  <c r="AZ17" i="4"/>
  <c r="BC43" i="4" s="1"/>
  <c r="AZ10" i="4"/>
  <c r="BC36" i="4" s="1"/>
  <c r="AZ14" i="4"/>
  <c r="BC40" i="4" s="1"/>
  <c r="AZ18" i="4"/>
  <c r="BC44" i="4" s="1"/>
  <c r="AZ22" i="4"/>
  <c r="BC48" i="4" s="1"/>
  <c r="AZ26" i="4"/>
  <c r="BC52" i="4" s="1"/>
  <c r="AY27" i="3"/>
  <c r="BB53" i="3" s="1"/>
  <c r="AZ13" i="3"/>
  <c r="BC39" i="3" s="1"/>
  <c r="AZ15" i="3"/>
  <c r="BC41" i="3" s="1"/>
  <c r="AZ17" i="3"/>
  <c r="BC43" i="3" s="1"/>
  <c r="AZ19" i="3"/>
  <c r="BC45" i="3" s="1"/>
  <c r="AZ8" i="3"/>
  <c r="BC34" i="3" s="1"/>
  <c r="AZ12" i="3"/>
  <c r="BC38" i="3" s="1"/>
  <c r="AZ21" i="3"/>
  <c r="BC47" i="3" s="1"/>
  <c r="AZ23" i="3"/>
  <c r="BC49" i="3" s="1"/>
  <c r="AZ11" i="3"/>
  <c r="BC37" i="3" s="1"/>
  <c r="AZ20" i="3"/>
  <c r="BC46" i="3" s="1"/>
  <c r="AZ7" i="3"/>
  <c r="BC33" i="3" s="1"/>
  <c r="AZ9" i="3"/>
  <c r="BC35" i="3" s="1"/>
  <c r="AZ16" i="3"/>
  <c r="BC42" i="3" s="1"/>
  <c r="AZ25" i="3"/>
  <c r="BC51" i="3" s="1"/>
  <c r="AX27" i="3"/>
  <c r="BA53" i="3" s="1"/>
  <c r="AZ10" i="3"/>
  <c r="BC36" i="3" s="1"/>
  <c r="AZ14" i="3"/>
  <c r="BC40" i="3" s="1"/>
  <c r="AZ18" i="3"/>
  <c r="BC44" i="3" s="1"/>
  <c r="AZ22" i="3"/>
  <c r="BC48" i="3" s="1"/>
  <c r="AZ26" i="3"/>
  <c r="BC52" i="3" s="1"/>
  <c r="AZ26" i="2"/>
  <c r="BC52" i="2" s="1"/>
  <c r="AZ8" i="2"/>
  <c r="BC34" i="2" s="1"/>
  <c r="AZ10" i="2"/>
  <c r="BC36" i="2" s="1"/>
  <c r="AZ12" i="2"/>
  <c r="BC38" i="2" s="1"/>
  <c r="AZ18" i="2"/>
  <c r="BC44" i="2" s="1"/>
  <c r="AZ20" i="2"/>
  <c r="BC46" i="2" s="1"/>
  <c r="AZ22" i="2"/>
  <c r="BC48" i="2" s="1"/>
  <c r="AZ24" i="2"/>
  <c r="BC50" i="2" s="1"/>
  <c r="AZ9" i="2"/>
  <c r="BC35" i="2" s="1"/>
  <c r="AZ11" i="2"/>
  <c r="BC37" i="2" s="1"/>
  <c r="AZ15" i="2"/>
  <c r="BC41" i="2" s="1"/>
  <c r="AZ17" i="2"/>
  <c r="BC43" i="2" s="1"/>
  <c r="AZ13" i="2"/>
  <c r="BC39" i="2" s="1"/>
  <c r="AZ19" i="2"/>
  <c r="BC45" i="2" s="1"/>
  <c r="AZ25" i="2"/>
  <c r="BC51" i="2" s="1"/>
  <c r="AZ7" i="2"/>
  <c r="BC33" i="2" s="1"/>
  <c r="AZ14" i="2"/>
  <c r="BC40" i="2" s="1"/>
  <c r="AZ16" i="2"/>
  <c r="BC42" i="2" s="1"/>
  <c r="AZ21" i="2"/>
  <c r="BC47" i="2" s="1"/>
  <c r="AZ23" i="2"/>
  <c r="BC49" i="2" s="1"/>
  <c r="AK7" i="9"/>
  <c r="AN7" i="9"/>
  <c r="AK8" i="9"/>
  <c r="AN8" i="9"/>
  <c r="AK9" i="9"/>
  <c r="AN9" i="9"/>
  <c r="AK10" i="9"/>
  <c r="AN10" i="9"/>
  <c r="AK11" i="9"/>
  <c r="AN11" i="9"/>
  <c r="AK12" i="9"/>
  <c r="AN12" i="9"/>
  <c r="AK13" i="9"/>
  <c r="AN13" i="9"/>
  <c r="AK14" i="9"/>
  <c r="AN14" i="9"/>
  <c r="AK15" i="9"/>
  <c r="AN15" i="9"/>
  <c r="AK16" i="9"/>
  <c r="AN16" i="9"/>
  <c r="AK17" i="9"/>
  <c r="AN17" i="9"/>
  <c r="AK18" i="9"/>
  <c r="AN18" i="9"/>
  <c r="AK19" i="9"/>
  <c r="AN19" i="9"/>
  <c r="AK20" i="9"/>
  <c r="AN20" i="9"/>
  <c r="AK21" i="9"/>
  <c r="AN21" i="9"/>
  <c r="AK22" i="9"/>
  <c r="AN22" i="9"/>
  <c r="AK23" i="9"/>
  <c r="AN23" i="9"/>
  <c r="AK24" i="9"/>
  <c r="AN24" i="9"/>
  <c r="AK25" i="9"/>
  <c r="AN25" i="9"/>
  <c r="AK26" i="9"/>
  <c r="AN26" i="9"/>
  <c r="AI27" i="9"/>
  <c r="AJ27" i="9"/>
  <c r="AL27" i="9"/>
  <c r="AM27" i="9"/>
  <c r="AQ7" i="9"/>
  <c r="AQ8" i="9"/>
  <c r="AQ9" i="9"/>
  <c r="AQ10" i="9"/>
  <c r="AQ11" i="9"/>
  <c r="AQ12" i="9"/>
  <c r="AQ13" i="9"/>
  <c r="AQ14" i="9"/>
  <c r="AQ15" i="9"/>
  <c r="AQ16" i="9"/>
  <c r="AQ17" i="9"/>
  <c r="AQ18" i="9"/>
  <c r="AQ19" i="9"/>
  <c r="AQ20" i="9"/>
  <c r="AQ21" i="9"/>
  <c r="AQ22" i="9"/>
  <c r="AQ23" i="9"/>
  <c r="AQ24" i="9"/>
  <c r="AQ25" i="9"/>
  <c r="AQ26" i="9"/>
  <c r="AI7" i="2"/>
  <c r="N20" i="55"/>
  <c r="AF41" i="50" l="1"/>
  <c r="BF48" i="9"/>
  <c r="AF20" i="50" s="1"/>
  <c r="AF70" i="50"/>
  <c r="AF46" i="50"/>
  <c r="AF45" i="50"/>
  <c r="AF39" i="50"/>
  <c r="AF47" i="50"/>
  <c r="AF69" i="50"/>
  <c r="AF59" i="50"/>
  <c r="AF44" i="50"/>
  <c r="AF68" i="50"/>
  <c r="AF67" i="50"/>
  <c r="AF36" i="50"/>
  <c r="AF40" i="50"/>
  <c r="AF63" i="50"/>
  <c r="AF64" i="50"/>
  <c r="AF60" i="50"/>
  <c r="AF42" i="50"/>
  <c r="AF66" i="50"/>
  <c r="AF65" i="50"/>
  <c r="AF37" i="50"/>
  <c r="V50" i="74"/>
  <c r="V47" i="74"/>
  <c r="V46" i="74"/>
  <c r="V43" i="74"/>
  <c r="V42" i="74"/>
  <c r="V45" i="74"/>
  <c r="AF62" i="50"/>
  <c r="AF56" i="50"/>
  <c r="AF32" i="50"/>
  <c r="AF38" i="50"/>
  <c r="AF61" i="50"/>
  <c r="AF30" i="50"/>
  <c r="AF31" i="50"/>
  <c r="AF28" i="50"/>
  <c r="AF52" i="50"/>
  <c r="AF53" i="50"/>
  <c r="AF54" i="50"/>
  <c r="AF29" i="50"/>
  <c r="AF34" i="50"/>
  <c r="BF40" i="9"/>
  <c r="AF12" i="50" s="1"/>
  <c r="AF35" i="50"/>
  <c r="AF58" i="50"/>
  <c r="BF33" i="9"/>
  <c r="AF5" i="50" s="1"/>
  <c r="AF57" i="50"/>
  <c r="AF33" i="50"/>
  <c r="AF55" i="50"/>
  <c r="AZ27" i="2"/>
  <c r="BC53" i="2" s="1"/>
  <c r="BB53" i="2"/>
  <c r="BC27" i="9"/>
  <c r="BF53" i="9" s="1"/>
  <c r="AK27" i="9"/>
  <c r="AZ27" i="6"/>
  <c r="BC53" i="6" s="1"/>
  <c r="AZ27" i="8"/>
  <c r="BC53" i="8" s="1"/>
  <c r="AZ27" i="5"/>
  <c r="BC53" i="5" s="1"/>
  <c r="AZ27" i="1"/>
  <c r="BC53" i="1" s="1"/>
  <c r="AZ27" i="7"/>
  <c r="BC53" i="7" s="1"/>
  <c r="AZ27" i="4"/>
  <c r="BC53" i="4" s="1"/>
  <c r="AZ27" i="3"/>
  <c r="BC53" i="3" s="1"/>
  <c r="AN27" i="9"/>
  <c r="N257" i="48" l="1"/>
  <c r="O257" i="48"/>
  <c r="O51" i="50" l="1"/>
  <c r="X369" i="48"/>
  <c r="AS26" i="3"/>
  <c r="AR26" i="3"/>
  <c r="AS25" i="3"/>
  <c r="U367" i="48" s="1"/>
  <c r="AR25" i="3"/>
  <c r="T367" i="48" s="1"/>
  <c r="AS24" i="3"/>
  <c r="AR24" i="3"/>
  <c r="AS23" i="3"/>
  <c r="U365" i="48" s="1"/>
  <c r="AR23" i="3"/>
  <c r="T365" i="48" s="1"/>
  <c r="AS22" i="3"/>
  <c r="AR22" i="3"/>
  <c r="AS21" i="3"/>
  <c r="U363" i="48" s="1"/>
  <c r="AR21" i="3"/>
  <c r="T363" i="48" s="1"/>
  <c r="AS20" i="3"/>
  <c r="AR20" i="3"/>
  <c r="AS19" i="3"/>
  <c r="U361" i="48" s="1"/>
  <c r="AR19" i="3"/>
  <c r="AS18" i="3"/>
  <c r="AR18" i="3"/>
  <c r="T360" i="48" s="1"/>
  <c r="AS17" i="3"/>
  <c r="U359" i="48" s="1"/>
  <c r="AR17" i="3"/>
  <c r="AS16" i="3"/>
  <c r="AR16" i="3"/>
  <c r="T358" i="48" s="1"/>
  <c r="AS15" i="3"/>
  <c r="U357" i="48" s="1"/>
  <c r="AR15" i="3"/>
  <c r="AS14" i="3"/>
  <c r="AR14" i="3"/>
  <c r="T356" i="48" s="1"/>
  <c r="AS13" i="3"/>
  <c r="U355" i="48" s="1"/>
  <c r="AR13" i="3"/>
  <c r="AS12" i="3"/>
  <c r="AR12" i="3"/>
  <c r="T354" i="48" s="1"/>
  <c r="AS11" i="3"/>
  <c r="AR11" i="3"/>
  <c r="AS10" i="3"/>
  <c r="U352" i="48" s="1"/>
  <c r="AR10" i="3"/>
  <c r="T352" i="48" s="1"/>
  <c r="AS9" i="3"/>
  <c r="AR9" i="3"/>
  <c r="AS8" i="3"/>
  <c r="U350" i="48" s="1"/>
  <c r="AR8" i="3"/>
  <c r="T350" i="48" s="1"/>
  <c r="AS7" i="3"/>
  <c r="AR7" i="3"/>
  <c r="AS26" i="4"/>
  <c r="W368" i="48" s="1"/>
  <c r="AR26" i="4"/>
  <c r="AS25" i="4"/>
  <c r="AR25" i="4"/>
  <c r="AS24" i="4"/>
  <c r="W366" i="48" s="1"/>
  <c r="AR24" i="4"/>
  <c r="AS23" i="4"/>
  <c r="AR23" i="4"/>
  <c r="AS22" i="4"/>
  <c r="W364" i="48" s="1"/>
  <c r="AR22" i="4"/>
  <c r="AS21" i="4"/>
  <c r="AR21" i="4"/>
  <c r="AS20" i="4"/>
  <c r="AR20" i="4"/>
  <c r="AS19" i="4"/>
  <c r="AR19" i="4"/>
  <c r="AS18" i="4"/>
  <c r="AR18" i="4"/>
  <c r="AS17" i="4"/>
  <c r="AR17" i="4"/>
  <c r="AS16" i="4"/>
  <c r="AR16" i="4"/>
  <c r="AS15" i="4"/>
  <c r="AR15" i="4"/>
  <c r="AS14" i="4"/>
  <c r="AR14" i="4"/>
  <c r="AS13" i="4"/>
  <c r="AR13" i="4"/>
  <c r="AS12" i="4"/>
  <c r="AR12" i="4"/>
  <c r="AS11" i="4"/>
  <c r="AR11" i="4"/>
  <c r="AS10" i="4"/>
  <c r="AR10" i="4"/>
  <c r="AS9" i="4"/>
  <c r="AR9" i="4"/>
  <c r="AS8" i="4"/>
  <c r="AR8" i="4"/>
  <c r="AS7" i="4"/>
  <c r="AR7" i="4"/>
  <c r="AS26" i="5"/>
  <c r="AR26" i="5"/>
  <c r="AS25" i="5"/>
  <c r="AR25" i="5"/>
  <c r="AS24" i="5"/>
  <c r="AR24" i="5"/>
  <c r="AS23" i="5"/>
  <c r="AR23" i="5"/>
  <c r="AS22" i="5"/>
  <c r="AR22" i="5"/>
  <c r="AS21" i="5"/>
  <c r="AR21" i="5"/>
  <c r="AS20" i="5"/>
  <c r="AR20" i="5"/>
  <c r="AS19" i="5"/>
  <c r="AR19" i="5"/>
  <c r="AS18" i="5"/>
  <c r="AR18" i="5"/>
  <c r="AS17" i="5"/>
  <c r="AR17" i="5"/>
  <c r="AS16" i="5"/>
  <c r="AR16" i="5"/>
  <c r="AS15" i="5"/>
  <c r="AR15" i="5"/>
  <c r="AS14" i="5"/>
  <c r="AR14" i="5"/>
  <c r="AS13" i="5"/>
  <c r="AR13" i="5"/>
  <c r="AS12" i="5"/>
  <c r="AR12" i="5"/>
  <c r="AS11" i="5"/>
  <c r="AR11" i="5"/>
  <c r="AS10" i="5"/>
  <c r="AR10" i="5"/>
  <c r="AS9" i="5"/>
  <c r="AR9" i="5"/>
  <c r="AS8" i="5"/>
  <c r="AR8" i="5"/>
  <c r="AS7" i="5"/>
  <c r="AR7" i="5"/>
  <c r="AS26" i="6"/>
  <c r="AR26" i="6"/>
  <c r="AS25" i="6"/>
  <c r="AR25" i="6"/>
  <c r="AS24" i="6"/>
  <c r="AR24" i="6"/>
  <c r="AS23" i="6"/>
  <c r="AR23" i="6"/>
  <c r="AS22" i="6"/>
  <c r="AR22" i="6"/>
  <c r="AS21" i="6"/>
  <c r="AR21" i="6"/>
  <c r="AS20" i="6"/>
  <c r="AR20" i="6"/>
  <c r="AS19" i="6"/>
  <c r="AR19" i="6"/>
  <c r="AS18" i="6"/>
  <c r="AR18" i="6"/>
  <c r="AS17" i="6"/>
  <c r="AR17" i="6"/>
  <c r="AS16" i="6"/>
  <c r="AR16" i="6"/>
  <c r="AS15" i="6"/>
  <c r="AR15" i="6"/>
  <c r="AS14" i="6"/>
  <c r="AR14" i="6"/>
  <c r="AS13" i="6"/>
  <c r="AR13" i="6"/>
  <c r="AS12" i="6"/>
  <c r="AR12" i="6"/>
  <c r="AS11" i="6"/>
  <c r="AR11" i="6"/>
  <c r="AS10" i="6"/>
  <c r="AR10" i="6"/>
  <c r="AS9" i="6"/>
  <c r="AR9" i="6"/>
  <c r="AS8" i="6"/>
  <c r="AR8" i="6"/>
  <c r="AS7" i="6"/>
  <c r="AR7" i="6"/>
  <c r="AS26" i="7"/>
  <c r="AR26" i="7"/>
  <c r="AS25" i="7"/>
  <c r="AR25" i="7"/>
  <c r="AS24" i="7"/>
  <c r="AR24" i="7"/>
  <c r="AS23" i="7"/>
  <c r="AR23" i="7"/>
  <c r="AS22" i="7"/>
  <c r="AR22" i="7"/>
  <c r="AS21" i="7"/>
  <c r="AR21" i="7"/>
  <c r="AS20" i="7"/>
  <c r="AR20" i="7"/>
  <c r="AS19" i="7"/>
  <c r="AR19" i="7"/>
  <c r="AS18" i="7"/>
  <c r="AR18" i="7"/>
  <c r="AS17" i="7"/>
  <c r="AR17" i="7"/>
  <c r="AS16" i="7"/>
  <c r="AR16" i="7"/>
  <c r="AS15" i="7"/>
  <c r="AR15" i="7"/>
  <c r="AS14" i="7"/>
  <c r="AR14" i="7"/>
  <c r="AS13" i="7"/>
  <c r="AR13" i="7"/>
  <c r="AS12" i="7"/>
  <c r="AR12" i="7"/>
  <c r="AS11" i="7"/>
  <c r="AR11" i="7"/>
  <c r="AS10" i="7"/>
  <c r="AR10" i="7"/>
  <c r="AS9" i="7"/>
  <c r="AR9" i="7"/>
  <c r="AS8" i="7"/>
  <c r="AR8" i="7"/>
  <c r="AS7" i="7"/>
  <c r="AR7" i="7"/>
  <c r="AS26" i="1"/>
  <c r="AR26" i="1"/>
  <c r="AS25" i="1"/>
  <c r="AR25" i="1"/>
  <c r="AS24" i="1"/>
  <c r="AR24" i="1"/>
  <c r="AS23" i="1"/>
  <c r="AR23" i="1"/>
  <c r="AS22" i="1"/>
  <c r="AR22" i="1"/>
  <c r="AS21" i="1"/>
  <c r="AR21" i="1"/>
  <c r="AS20" i="1"/>
  <c r="AR20" i="1"/>
  <c r="AS19" i="1"/>
  <c r="AR19" i="1"/>
  <c r="AS18" i="1"/>
  <c r="AR18" i="1"/>
  <c r="AS17" i="1"/>
  <c r="AR17" i="1"/>
  <c r="AS16" i="1"/>
  <c r="AR16" i="1"/>
  <c r="AS15" i="1"/>
  <c r="AR15" i="1"/>
  <c r="AS14" i="1"/>
  <c r="AR14" i="1"/>
  <c r="AS13" i="1"/>
  <c r="AR13" i="1"/>
  <c r="AS12" i="1"/>
  <c r="AR12" i="1"/>
  <c r="AS11" i="1"/>
  <c r="AR11" i="1"/>
  <c r="AS10" i="1"/>
  <c r="AR10" i="1"/>
  <c r="AS9" i="1"/>
  <c r="AR9" i="1"/>
  <c r="AS8" i="1"/>
  <c r="AR8" i="1"/>
  <c r="AS7" i="1"/>
  <c r="AR7" i="1"/>
  <c r="AS26" i="8"/>
  <c r="AR26" i="8"/>
  <c r="AS25" i="8"/>
  <c r="AR25" i="8"/>
  <c r="AS24" i="8"/>
  <c r="AR24" i="8"/>
  <c r="AS23" i="8"/>
  <c r="AR23" i="8"/>
  <c r="AS22" i="8"/>
  <c r="AR22" i="8"/>
  <c r="AS21" i="8"/>
  <c r="AR21" i="8"/>
  <c r="AS20" i="8"/>
  <c r="AR20" i="8"/>
  <c r="AS19" i="8"/>
  <c r="AR19" i="8"/>
  <c r="AS18" i="8"/>
  <c r="AR18" i="8"/>
  <c r="AS17" i="8"/>
  <c r="AR17" i="8"/>
  <c r="AS16" i="8"/>
  <c r="AR16" i="8"/>
  <c r="AS15" i="8"/>
  <c r="AR15" i="8"/>
  <c r="AS14" i="8"/>
  <c r="AR14" i="8"/>
  <c r="AS13" i="8"/>
  <c r="AR13" i="8"/>
  <c r="AS12" i="8"/>
  <c r="AR12" i="8"/>
  <c r="AS11" i="8"/>
  <c r="AR11" i="8"/>
  <c r="AS10" i="8"/>
  <c r="AR10" i="8"/>
  <c r="AS9" i="8"/>
  <c r="AR9" i="8"/>
  <c r="AS8" i="8"/>
  <c r="AR8" i="8"/>
  <c r="AS7" i="8"/>
  <c r="AR7" i="8"/>
  <c r="AS26" i="2"/>
  <c r="AR26" i="2"/>
  <c r="AS25" i="2"/>
  <c r="AR25" i="2"/>
  <c r="AS24" i="2"/>
  <c r="AR24" i="2"/>
  <c r="AS23" i="2"/>
  <c r="AR23" i="2"/>
  <c r="AS22" i="2"/>
  <c r="AR22" i="2"/>
  <c r="AS21" i="2"/>
  <c r="AR21" i="2"/>
  <c r="AS20" i="2"/>
  <c r="AR20" i="2"/>
  <c r="AS19" i="2"/>
  <c r="AR19" i="2"/>
  <c r="AS18" i="2"/>
  <c r="AR18" i="2"/>
  <c r="AS17" i="2"/>
  <c r="AR17" i="2"/>
  <c r="AS16" i="2"/>
  <c r="AR16" i="2"/>
  <c r="AS15" i="2"/>
  <c r="AR15" i="2"/>
  <c r="AS14" i="2"/>
  <c r="AR14" i="2"/>
  <c r="AS13" i="2"/>
  <c r="AR13" i="2"/>
  <c r="AS12" i="2"/>
  <c r="AR12" i="2"/>
  <c r="AS11" i="2"/>
  <c r="AR11" i="2"/>
  <c r="AS10" i="2"/>
  <c r="AR10" i="2"/>
  <c r="AS9" i="2"/>
  <c r="AR9" i="2"/>
  <c r="AS8" i="2"/>
  <c r="AR8" i="2"/>
  <c r="AS7" i="2"/>
  <c r="AR7" i="2"/>
  <c r="N21" i="55"/>
  <c r="O21" i="55"/>
  <c r="P21" i="55"/>
  <c r="Q21" i="55"/>
  <c r="R21" i="55"/>
  <c r="S21" i="55"/>
  <c r="T21" i="55"/>
  <c r="U21" i="55"/>
  <c r="V21" i="55"/>
  <c r="AS25" i="9" l="1"/>
  <c r="AS13" i="9"/>
  <c r="AS19" i="9"/>
  <c r="AR13" i="9"/>
  <c r="AR19" i="9"/>
  <c r="AR25" i="9"/>
  <c r="AS9" i="9"/>
  <c r="AR23" i="9"/>
  <c r="AS11" i="9"/>
  <c r="AS23" i="9"/>
  <c r="AR16" i="9"/>
  <c r="AR11" i="9"/>
  <c r="N353" i="48" s="1"/>
  <c r="AR17" i="9"/>
  <c r="AR24" i="9"/>
  <c r="N366" i="48" s="1"/>
  <c r="AR9" i="9"/>
  <c r="AR15" i="9"/>
  <c r="AR21" i="9"/>
  <c r="AR20" i="9"/>
  <c r="N362" i="48" s="1"/>
  <c r="AS14" i="9"/>
  <c r="AS26" i="9"/>
  <c r="AS15" i="9"/>
  <c r="AS21" i="9"/>
  <c r="AR22" i="9"/>
  <c r="AS16" i="9"/>
  <c r="O136" i="55"/>
  <c r="N107" i="55"/>
  <c r="N135" i="55" s="1"/>
  <c r="N108" i="55"/>
  <c r="N136" i="55" s="1"/>
  <c r="AS12" i="9"/>
  <c r="AS10" i="9"/>
  <c r="AR12" i="9"/>
  <c r="AR7" i="9"/>
  <c r="AS7" i="9"/>
  <c r="AR8" i="9"/>
  <c r="AS8" i="9"/>
  <c r="S10" i="74"/>
  <c r="S6" i="74"/>
  <c r="S14" i="74"/>
  <c r="S13" i="74"/>
  <c r="S9" i="74"/>
  <c r="S12" i="74"/>
  <c r="S8" i="74"/>
  <c r="S11" i="74"/>
  <c r="S7" i="74"/>
  <c r="AS20" i="9"/>
  <c r="AR18" i="9"/>
  <c r="N360" i="48" s="1"/>
  <c r="AR14" i="9"/>
  <c r="AS22" i="9"/>
  <c r="AR10" i="9"/>
  <c r="AS18" i="9"/>
  <c r="AS24" i="9"/>
  <c r="U50" i="55"/>
  <c r="S25" i="74" s="1"/>
  <c r="Q50" i="55"/>
  <c r="S21" i="74" s="1"/>
  <c r="AR26" i="9"/>
  <c r="AS17" i="9"/>
  <c r="T50" i="55"/>
  <c r="S24" i="74" s="1"/>
  <c r="P50" i="55"/>
  <c r="S20" i="74" s="1"/>
  <c r="V50" i="55"/>
  <c r="S26" i="74" s="1"/>
  <c r="R50" i="55"/>
  <c r="S22" i="74" s="1"/>
  <c r="S50" i="55"/>
  <c r="S23" i="74" s="1"/>
  <c r="O50" i="55"/>
  <c r="S19" i="74" s="1"/>
  <c r="AT11" i="3"/>
  <c r="AT16" i="7"/>
  <c r="AT14" i="5"/>
  <c r="AT24" i="7"/>
  <c r="AT17" i="6"/>
  <c r="AT19" i="2"/>
  <c r="AT19" i="7"/>
  <c r="AT14" i="1"/>
  <c r="AT8" i="7"/>
  <c r="AT9" i="6"/>
  <c r="AT7" i="5"/>
  <c r="AT11" i="2"/>
  <c r="AT23" i="5"/>
  <c r="AT25" i="8"/>
  <c r="AT21" i="1"/>
  <c r="AT24" i="6"/>
  <c r="S349" i="48"/>
  <c r="N50" i="55"/>
  <c r="S18" i="74" s="1"/>
  <c r="R350" i="48"/>
  <c r="R352" i="48"/>
  <c r="S355" i="48"/>
  <c r="S357" i="48"/>
  <c r="S359" i="48"/>
  <c r="S361" i="48"/>
  <c r="R363" i="48"/>
  <c r="R365" i="48"/>
  <c r="R367" i="48"/>
  <c r="AR27" i="8"/>
  <c r="AD349" i="48"/>
  <c r="AD351" i="48"/>
  <c r="AE352" i="48"/>
  <c r="AT12" i="8"/>
  <c r="AE354" i="48"/>
  <c r="AE356" i="48"/>
  <c r="AE358" i="48"/>
  <c r="AT18" i="8"/>
  <c r="AD360" i="48"/>
  <c r="AD362" i="48"/>
  <c r="AD364" i="48"/>
  <c r="AT24" i="8"/>
  <c r="AD366" i="48"/>
  <c r="Q349" i="48"/>
  <c r="Q351" i="48"/>
  <c r="P353" i="48"/>
  <c r="P355" i="48"/>
  <c r="Q356" i="48"/>
  <c r="P358" i="48"/>
  <c r="P360" i="48"/>
  <c r="AT20" i="1"/>
  <c r="P362" i="48"/>
  <c r="Q365" i="48"/>
  <c r="P367" i="48"/>
  <c r="AB349" i="48"/>
  <c r="AT10" i="7"/>
  <c r="AC352" i="48"/>
  <c r="AT12" i="7"/>
  <c r="AB354" i="48"/>
  <c r="AB356" i="48"/>
  <c r="AT15" i="7"/>
  <c r="AC357" i="48"/>
  <c r="AB359" i="48"/>
  <c r="AB361" i="48"/>
  <c r="AT20" i="7"/>
  <c r="AC362" i="48"/>
  <c r="AT22" i="7"/>
  <c r="AC364" i="48"/>
  <c r="AC366" i="48"/>
  <c r="AB368" i="48"/>
  <c r="AT8" i="6"/>
  <c r="Z350" i="48"/>
  <c r="AA353" i="48"/>
  <c r="AT13" i="6"/>
  <c r="AA355" i="48"/>
  <c r="AT15" i="6"/>
  <c r="AA357" i="48"/>
  <c r="AA359" i="48"/>
  <c r="Z361" i="48"/>
  <c r="Z363" i="48"/>
  <c r="Z365" i="48"/>
  <c r="Z368" i="48"/>
  <c r="Y351" i="48"/>
  <c r="AT11" i="5"/>
  <c r="Y353" i="48"/>
  <c r="AT13" i="5"/>
  <c r="Y355" i="48"/>
  <c r="X357" i="48"/>
  <c r="AT16" i="5"/>
  <c r="Y358" i="48"/>
  <c r="AT18" i="5"/>
  <c r="Y360" i="48"/>
  <c r="Y362" i="48"/>
  <c r="Y364" i="48"/>
  <c r="Y367" i="48"/>
  <c r="W349" i="48"/>
  <c r="AT9" i="4"/>
  <c r="W351" i="48"/>
  <c r="AT11" i="4"/>
  <c r="W353" i="48"/>
  <c r="W355" i="48"/>
  <c r="V357" i="48"/>
  <c r="V359" i="48"/>
  <c r="V361" i="48"/>
  <c r="V363" i="48"/>
  <c r="S350" i="48"/>
  <c r="S352" i="48"/>
  <c r="R354" i="48"/>
  <c r="R356" i="48"/>
  <c r="R358" i="48"/>
  <c r="R360" i="48"/>
  <c r="S363" i="48"/>
  <c r="S365" i="48"/>
  <c r="S367" i="48"/>
  <c r="AS27" i="8"/>
  <c r="AE349" i="48"/>
  <c r="AE351" i="48"/>
  <c r="AD353" i="48"/>
  <c r="AD355" i="48"/>
  <c r="AD357" i="48"/>
  <c r="AD359" i="48"/>
  <c r="AE360" i="48"/>
  <c r="AE362" i="48"/>
  <c r="AE364" i="48"/>
  <c r="AE366" i="48"/>
  <c r="AD368" i="48"/>
  <c r="P350" i="48"/>
  <c r="P352" i="48"/>
  <c r="Q353" i="48"/>
  <c r="Q355" i="48"/>
  <c r="Q358" i="48"/>
  <c r="Q360" i="48"/>
  <c r="Q362" i="48"/>
  <c r="P364" i="48"/>
  <c r="P366" i="48"/>
  <c r="AT25" i="1"/>
  <c r="Q367" i="48"/>
  <c r="AT7" i="7"/>
  <c r="AC349" i="48"/>
  <c r="AB351" i="48"/>
  <c r="AB353" i="48"/>
  <c r="AC354" i="48"/>
  <c r="AC356" i="48"/>
  <c r="AB358" i="48"/>
  <c r="AT17" i="7"/>
  <c r="AC359" i="48"/>
  <c r="AC361" i="48"/>
  <c r="AB363" i="48"/>
  <c r="AB365" i="48"/>
  <c r="AT26" i="7"/>
  <c r="AC368" i="48"/>
  <c r="AA350" i="48"/>
  <c r="Z352" i="48"/>
  <c r="Z354" i="48"/>
  <c r="Z356" i="48"/>
  <c r="AT16" i="6"/>
  <c r="Z358" i="48"/>
  <c r="AA361" i="48"/>
  <c r="AT21" i="6"/>
  <c r="AA363" i="48"/>
  <c r="AT23" i="6"/>
  <c r="AA365" i="48"/>
  <c r="Z367" i="48"/>
  <c r="AT26" i="6"/>
  <c r="AA368" i="48"/>
  <c r="X350" i="48"/>
  <c r="X352" i="48"/>
  <c r="X354" i="48"/>
  <c r="X356" i="48"/>
  <c r="Y357" i="48"/>
  <c r="X359" i="48"/>
  <c r="X361" i="48"/>
  <c r="X363" i="48"/>
  <c r="AT22" i="5"/>
  <c r="X366" i="48"/>
  <c r="X368" i="48"/>
  <c r="V350" i="48"/>
  <c r="V352" i="48"/>
  <c r="AT12" i="4"/>
  <c r="V354" i="48"/>
  <c r="AT13" i="4"/>
  <c r="W357" i="48"/>
  <c r="AT17" i="4"/>
  <c r="W359" i="48"/>
  <c r="AT19" i="4"/>
  <c r="W361" i="48"/>
  <c r="W363" i="48"/>
  <c r="V365" i="48"/>
  <c r="R351" i="48"/>
  <c r="R353" i="48"/>
  <c r="S354" i="48"/>
  <c r="S356" i="48"/>
  <c r="S358" i="48"/>
  <c r="S360" i="48"/>
  <c r="R362" i="48"/>
  <c r="R364" i="48"/>
  <c r="R366" i="48"/>
  <c r="R368" i="48"/>
  <c r="AT8" i="8"/>
  <c r="AD350" i="48"/>
  <c r="AT9" i="8"/>
  <c r="AE353" i="48"/>
  <c r="AT13" i="8"/>
  <c r="AE355" i="48"/>
  <c r="AT15" i="8"/>
  <c r="AE357" i="48"/>
  <c r="AE359" i="48"/>
  <c r="AD361" i="48"/>
  <c r="AD363" i="48"/>
  <c r="AD365" i="48"/>
  <c r="AD367" i="48"/>
  <c r="AE368" i="48"/>
  <c r="Q350" i="48"/>
  <c r="Q352" i="48"/>
  <c r="P354" i="48"/>
  <c r="AT13" i="1"/>
  <c r="P357" i="48"/>
  <c r="P359" i="48"/>
  <c r="P361" i="48"/>
  <c r="P363" i="48"/>
  <c r="Q364" i="48"/>
  <c r="Q366" i="48"/>
  <c r="P368" i="48"/>
  <c r="AB350" i="48"/>
  <c r="AT9" i="7"/>
  <c r="AC351" i="48"/>
  <c r="AC353" i="48"/>
  <c r="AB355" i="48"/>
  <c r="AT14" i="7"/>
  <c r="AC358" i="48"/>
  <c r="AB360" i="48"/>
  <c r="AC363" i="48"/>
  <c r="AT23" i="7"/>
  <c r="AC365" i="48"/>
  <c r="AB367" i="48"/>
  <c r="AR27" i="6"/>
  <c r="Z349" i="48"/>
  <c r="Z351" i="48"/>
  <c r="AT10" i="6"/>
  <c r="AA352" i="48"/>
  <c r="AT12" i="6"/>
  <c r="AA354" i="48"/>
  <c r="AA356" i="48"/>
  <c r="AA358" i="48"/>
  <c r="Z360" i="48"/>
  <c r="Z362" i="48"/>
  <c r="Z364" i="48"/>
  <c r="Z366" i="48"/>
  <c r="AA367" i="48"/>
  <c r="X349" i="48"/>
  <c r="AT8" i="5"/>
  <c r="Y350" i="48"/>
  <c r="AT10" i="5"/>
  <c r="Y352" i="48"/>
  <c r="Y354" i="48"/>
  <c r="Y356" i="48"/>
  <c r="AT15" i="5"/>
  <c r="Y359" i="48"/>
  <c r="AT19" i="5"/>
  <c r="Y361" i="48"/>
  <c r="AT21" i="5"/>
  <c r="Y363" i="48"/>
  <c r="X365" i="48"/>
  <c r="AT24" i="5"/>
  <c r="Y366" i="48"/>
  <c r="AT26" i="5"/>
  <c r="Y368" i="48"/>
  <c r="AT8" i="4"/>
  <c r="W350" i="48"/>
  <c r="W352" i="48"/>
  <c r="W354" i="48"/>
  <c r="V356" i="48"/>
  <c r="V358" i="48"/>
  <c r="V360" i="48"/>
  <c r="AT20" i="4"/>
  <c r="V362" i="48"/>
  <c r="AT21" i="4"/>
  <c r="R349" i="48"/>
  <c r="S351" i="48"/>
  <c r="S353" i="48"/>
  <c r="R355" i="48"/>
  <c r="R357" i="48"/>
  <c r="R359" i="48"/>
  <c r="R361" i="48"/>
  <c r="S362" i="48"/>
  <c r="S364" i="48"/>
  <c r="S366" i="48"/>
  <c r="S368" i="48"/>
  <c r="AE350" i="48"/>
  <c r="AT10" i="8"/>
  <c r="AD352" i="48"/>
  <c r="AD354" i="48"/>
  <c r="AD356" i="48"/>
  <c r="AT16" i="8"/>
  <c r="AD358" i="48"/>
  <c r="AT17" i="8"/>
  <c r="AE361" i="48"/>
  <c r="AT21" i="8"/>
  <c r="AE363" i="48"/>
  <c r="AE365" i="48"/>
  <c r="AE367" i="48"/>
  <c r="P349" i="48"/>
  <c r="P351" i="48"/>
  <c r="AT10" i="1"/>
  <c r="Q354" i="48"/>
  <c r="P356" i="48"/>
  <c r="Q357" i="48"/>
  <c r="AT17" i="1"/>
  <c r="Q359" i="48"/>
  <c r="Q361" i="48"/>
  <c r="Q363" i="48"/>
  <c r="P365" i="48"/>
  <c r="AT24" i="1"/>
  <c r="Q368" i="48"/>
  <c r="AC350" i="48"/>
  <c r="AB352" i="48"/>
  <c r="AT11" i="7"/>
  <c r="AC355" i="48"/>
  <c r="AB357" i="48"/>
  <c r="AT18" i="7"/>
  <c r="AC360" i="48"/>
  <c r="AB362" i="48"/>
  <c r="AB364" i="48"/>
  <c r="AB366" i="48"/>
  <c r="AT25" i="7"/>
  <c r="AC367" i="48"/>
  <c r="AS27" i="6"/>
  <c r="AA349" i="48"/>
  <c r="AA351" i="48"/>
  <c r="Z353" i="48"/>
  <c r="Z355" i="48"/>
  <c r="Z357" i="48"/>
  <c r="Z359" i="48"/>
  <c r="AT18" i="6"/>
  <c r="AA360" i="48"/>
  <c r="AT20" i="6"/>
  <c r="AA362" i="48"/>
  <c r="AA364" i="48"/>
  <c r="AA366" i="48"/>
  <c r="AT25" i="6"/>
  <c r="AS27" i="5"/>
  <c r="Y349" i="48"/>
  <c r="X351" i="48"/>
  <c r="X353" i="48"/>
  <c r="X355" i="48"/>
  <c r="X358" i="48"/>
  <c r="X360" i="48"/>
  <c r="X362" i="48"/>
  <c r="X364" i="48"/>
  <c r="Y365" i="48"/>
  <c r="X367" i="48"/>
  <c r="V349" i="48"/>
  <c r="V351" i="48"/>
  <c r="V353" i="48"/>
  <c r="V355" i="48"/>
  <c r="AT14" i="4"/>
  <c r="W356" i="48"/>
  <c r="AT16" i="4"/>
  <c r="W358" i="48"/>
  <c r="W360" i="48"/>
  <c r="W362" i="48"/>
  <c r="V364" i="48"/>
  <c r="V366" i="48"/>
  <c r="AT12" i="3"/>
  <c r="AT14" i="3"/>
  <c r="AT18" i="3"/>
  <c r="AT25" i="4"/>
  <c r="AT7" i="3"/>
  <c r="AT9" i="3"/>
  <c r="AT20" i="3"/>
  <c r="AT22" i="3"/>
  <c r="AT26" i="3"/>
  <c r="T349" i="48"/>
  <c r="T351" i="48"/>
  <c r="T353" i="48"/>
  <c r="T355" i="48"/>
  <c r="T357" i="48"/>
  <c r="T359" i="48"/>
  <c r="T361" i="48"/>
  <c r="T362" i="48"/>
  <c r="T364" i="48"/>
  <c r="T366" i="48"/>
  <c r="T368" i="48"/>
  <c r="U349" i="48"/>
  <c r="U351" i="48"/>
  <c r="U353" i="48"/>
  <c r="U354" i="48"/>
  <c r="U356" i="48"/>
  <c r="U358" i="48"/>
  <c r="U360" i="48"/>
  <c r="U362" i="48"/>
  <c r="U364" i="48"/>
  <c r="U366" i="48"/>
  <c r="U368" i="48"/>
  <c r="AT15" i="3"/>
  <c r="AT17" i="3"/>
  <c r="V367" i="48"/>
  <c r="V368" i="48"/>
  <c r="W365" i="48"/>
  <c r="W367" i="48"/>
  <c r="AT22" i="4"/>
  <c r="AT24" i="4"/>
  <c r="AT10" i="3"/>
  <c r="AT19" i="3"/>
  <c r="AT23" i="3"/>
  <c r="AT25" i="3"/>
  <c r="AT10" i="2"/>
  <c r="AT13" i="2"/>
  <c r="AT21" i="2"/>
  <c r="AR27" i="2"/>
  <c r="AT11" i="8"/>
  <c r="AT19" i="8"/>
  <c r="AT8" i="2"/>
  <c r="AT16" i="2"/>
  <c r="AT24" i="2"/>
  <c r="AS27" i="2"/>
  <c r="AT14" i="8"/>
  <c r="AT22" i="8"/>
  <c r="AT8" i="1"/>
  <c r="AT11" i="1"/>
  <c r="AT12" i="1"/>
  <c r="AT22" i="1"/>
  <c r="AT22" i="2"/>
  <c r="AT20" i="8"/>
  <c r="AT9" i="1"/>
  <c r="AT9" i="2"/>
  <c r="AT17" i="2"/>
  <c r="AT25" i="2"/>
  <c r="AT7" i="8"/>
  <c r="AT23" i="8"/>
  <c r="AT19" i="1"/>
  <c r="AT12" i="2"/>
  <c r="AT20" i="2"/>
  <c r="AT26" i="8"/>
  <c r="AS27" i="1"/>
  <c r="AT14" i="2"/>
  <c r="AT7" i="2"/>
  <c r="AT15" i="2"/>
  <c r="AT23" i="2"/>
  <c r="AT7" i="1"/>
  <c r="AT16" i="1"/>
  <c r="AT18" i="2"/>
  <c r="AT26" i="2"/>
  <c r="AT15" i="1"/>
  <c r="AT23" i="1"/>
  <c r="AT13" i="7"/>
  <c r="AT21" i="7"/>
  <c r="AR27" i="7"/>
  <c r="AT11" i="6"/>
  <c r="AT19" i="6"/>
  <c r="AT9" i="5"/>
  <c r="AT17" i="5"/>
  <c r="AT25" i="5"/>
  <c r="AT7" i="4"/>
  <c r="AT15" i="4"/>
  <c r="AT23" i="4"/>
  <c r="AT13" i="3"/>
  <c r="AT21" i="3"/>
  <c r="AR27" i="3"/>
  <c r="AT18" i="1"/>
  <c r="AT26" i="1"/>
  <c r="AS27" i="7"/>
  <c r="AT14" i="6"/>
  <c r="AT22" i="6"/>
  <c r="AT12" i="5"/>
  <c r="AT20" i="5"/>
  <c r="AT10" i="4"/>
  <c r="AT18" i="4"/>
  <c r="AT26" i="4"/>
  <c r="AT8" i="3"/>
  <c r="AT16" i="3"/>
  <c r="AT24" i="3"/>
  <c r="AS27" i="3"/>
  <c r="AR27" i="1"/>
  <c r="AR27" i="4"/>
  <c r="AS27" i="4"/>
  <c r="AT7" i="6"/>
  <c r="AR27" i="5"/>
  <c r="N73" i="55"/>
  <c r="O73" i="55"/>
  <c r="P73" i="55"/>
  <c r="Q73" i="55"/>
  <c r="R73" i="55"/>
  <c r="S73" i="55"/>
  <c r="T73" i="55"/>
  <c r="U73" i="55"/>
  <c r="V73" i="55"/>
  <c r="N74" i="55"/>
  <c r="O74" i="55"/>
  <c r="P74" i="55"/>
  <c r="Q74" i="55"/>
  <c r="R74" i="55"/>
  <c r="S74" i="55"/>
  <c r="T74" i="55"/>
  <c r="U74" i="55"/>
  <c r="V74" i="55"/>
  <c r="N75" i="55"/>
  <c r="O75" i="55"/>
  <c r="P75" i="55"/>
  <c r="Q75" i="55"/>
  <c r="R75" i="55"/>
  <c r="S75" i="55"/>
  <c r="T75" i="55"/>
  <c r="U75" i="55"/>
  <c r="V75" i="55"/>
  <c r="N76" i="55"/>
  <c r="O76" i="55"/>
  <c r="P76" i="55"/>
  <c r="Q76" i="55"/>
  <c r="R76" i="55"/>
  <c r="S76" i="55"/>
  <c r="T76" i="55"/>
  <c r="U76" i="55"/>
  <c r="V76" i="55"/>
  <c r="N78" i="55"/>
  <c r="O78" i="55"/>
  <c r="P78" i="55"/>
  <c r="Q78" i="55"/>
  <c r="R78" i="55"/>
  <c r="S78" i="55"/>
  <c r="T78" i="55"/>
  <c r="U78" i="55"/>
  <c r="V78" i="55"/>
  <c r="V77" i="55"/>
  <c r="U77" i="55"/>
  <c r="T77" i="55"/>
  <c r="S77" i="55"/>
  <c r="R77" i="55"/>
  <c r="Q77" i="55"/>
  <c r="P77" i="55"/>
  <c r="O77" i="55"/>
  <c r="N77" i="55"/>
  <c r="N19" i="55"/>
  <c r="R6" i="74"/>
  <c r="V18" i="55"/>
  <c r="U18" i="55"/>
  <c r="T18" i="55"/>
  <c r="S18" i="55"/>
  <c r="R18" i="55"/>
  <c r="Q18" i="55"/>
  <c r="P18" i="55"/>
  <c r="O18" i="55"/>
  <c r="N18" i="55"/>
  <c r="V17" i="55"/>
  <c r="U17" i="55"/>
  <c r="T17" i="55"/>
  <c r="S17" i="55"/>
  <c r="R17" i="55"/>
  <c r="Q17" i="55"/>
  <c r="P17" i="55"/>
  <c r="O17" i="55"/>
  <c r="N17" i="55"/>
  <c r="V16" i="55"/>
  <c r="U16" i="55"/>
  <c r="T16" i="55"/>
  <c r="S16" i="55"/>
  <c r="R16" i="55"/>
  <c r="Q16" i="55"/>
  <c r="P16" i="55"/>
  <c r="O16" i="55"/>
  <c r="N16" i="55"/>
  <c r="V15" i="55"/>
  <c r="U15" i="55"/>
  <c r="T15" i="55"/>
  <c r="S15" i="55"/>
  <c r="R15" i="55"/>
  <c r="Q15" i="55"/>
  <c r="P15" i="55"/>
  <c r="O15" i="55"/>
  <c r="N15" i="55"/>
  <c r="O20" i="55"/>
  <c r="P20" i="55"/>
  <c r="Q20" i="55"/>
  <c r="R20" i="55"/>
  <c r="S20" i="55"/>
  <c r="T20" i="55"/>
  <c r="U20" i="55"/>
  <c r="V20" i="55"/>
  <c r="V19" i="55"/>
  <c r="U19" i="55"/>
  <c r="T19" i="55"/>
  <c r="S19" i="55"/>
  <c r="R19" i="55"/>
  <c r="Q19" i="55"/>
  <c r="P19" i="55"/>
  <c r="O19" i="55"/>
  <c r="AT25" i="9" l="1"/>
  <c r="AT13" i="9"/>
  <c r="AT19" i="9"/>
  <c r="AT16" i="9"/>
  <c r="AT21" i="9"/>
  <c r="AT23" i="9"/>
  <c r="AT11" i="9"/>
  <c r="AT20" i="9"/>
  <c r="AT9" i="9"/>
  <c r="AT24" i="9"/>
  <c r="Q36" i="74"/>
  <c r="AT15" i="9"/>
  <c r="N351" i="48"/>
  <c r="AT17" i="9"/>
  <c r="AT26" i="9"/>
  <c r="AT22" i="9"/>
  <c r="AT14" i="9"/>
  <c r="Q7" i="74"/>
  <c r="O133" i="55"/>
  <c r="R14" i="74"/>
  <c r="M6" i="74"/>
  <c r="M14" i="74"/>
  <c r="N13" i="74"/>
  <c r="O12" i="74"/>
  <c r="P11" i="74"/>
  <c r="Q8" i="74"/>
  <c r="Q32" i="74"/>
  <c r="R13" i="74"/>
  <c r="R37" i="74"/>
  <c r="M7" i="74"/>
  <c r="N6" i="74"/>
  <c r="N102" i="55"/>
  <c r="N130" i="55" s="1"/>
  <c r="N14" i="74"/>
  <c r="O13" i="74"/>
  <c r="P12" i="74"/>
  <c r="Q9" i="74"/>
  <c r="Q33" i="74"/>
  <c r="R12" i="74"/>
  <c r="R36" i="74"/>
  <c r="M8" i="74"/>
  <c r="N7" i="74"/>
  <c r="O130" i="55"/>
  <c r="O6" i="74"/>
  <c r="N103" i="55"/>
  <c r="N131" i="55" s="1"/>
  <c r="O14" i="74"/>
  <c r="P13" i="74"/>
  <c r="R11" i="74"/>
  <c r="R35" i="74"/>
  <c r="M9" i="74"/>
  <c r="N8" i="74"/>
  <c r="O7" i="74"/>
  <c r="O131" i="55"/>
  <c r="P6" i="74"/>
  <c r="N104" i="55"/>
  <c r="N132" i="55" s="1"/>
  <c r="P14" i="74"/>
  <c r="Q10" i="74"/>
  <c r="Q34" i="74"/>
  <c r="Q11" i="74"/>
  <c r="Q35" i="74"/>
  <c r="R10" i="74"/>
  <c r="R49" i="55"/>
  <c r="R22" i="74" s="1"/>
  <c r="R34" i="74"/>
  <c r="M10" i="74"/>
  <c r="N9" i="74"/>
  <c r="O8" i="74"/>
  <c r="P7" i="74"/>
  <c r="O132" i="55"/>
  <c r="R9" i="74"/>
  <c r="R33" i="74"/>
  <c r="M11" i="74"/>
  <c r="N10" i="74"/>
  <c r="O9" i="74"/>
  <c r="P8" i="74"/>
  <c r="Q6" i="74"/>
  <c r="N105" i="55"/>
  <c r="N133" i="55" s="1"/>
  <c r="N106" i="55"/>
  <c r="N134" i="55" s="1"/>
  <c r="S38" i="74"/>
  <c r="S34" i="74"/>
  <c r="Q13" i="74"/>
  <c r="Q37" i="74"/>
  <c r="R8" i="74"/>
  <c r="R32" i="74"/>
  <c r="M12" i="74"/>
  <c r="N11" i="74"/>
  <c r="O10" i="74"/>
  <c r="P9" i="74"/>
  <c r="Q14" i="74"/>
  <c r="Q38" i="74"/>
  <c r="O134" i="55"/>
  <c r="M13" i="74"/>
  <c r="N12" i="74"/>
  <c r="O11" i="74"/>
  <c r="P10" i="74"/>
  <c r="S37" i="74"/>
  <c r="O135" i="55"/>
  <c r="S33" i="74"/>
  <c r="AT10" i="9"/>
  <c r="AT18" i="9"/>
  <c r="AT8" i="9"/>
  <c r="N350" i="48"/>
  <c r="AT7" i="9"/>
  <c r="AT12" i="9"/>
  <c r="N352" i="48"/>
  <c r="S136" i="55"/>
  <c r="T47" i="74" s="1"/>
  <c r="T35" i="74"/>
  <c r="T36" i="74"/>
  <c r="T136" i="55"/>
  <c r="T48" i="74" s="1"/>
  <c r="T37" i="74"/>
  <c r="U136" i="55"/>
  <c r="T49" i="74" s="1"/>
  <c r="T30" i="74"/>
  <c r="T42" i="74"/>
  <c r="T43" i="74"/>
  <c r="T31" i="74"/>
  <c r="T32" i="74"/>
  <c r="P136" i="55"/>
  <c r="T44" i="74" s="1"/>
  <c r="T33" i="74"/>
  <c r="Q136" i="55"/>
  <c r="T45" i="74" s="1"/>
  <c r="T38" i="74"/>
  <c r="V136" i="55"/>
  <c r="T50" i="74" s="1"/>
  <c r="T34" i="74"/>
  <c r="R136" i="55"/>
  <c r="T46" i="74" s="1"/>
  <c r="AX33" i="2"/>
  <c r="N356" i="48"/>
  <c r="N368" i="48"/>
  <c r="AR27" i="9"/>
  <c r="AS27" i="9"/>
  <c r="AT27" i="8"/>
  <c r="AT27" i="6"/>
  <c r="N367" i="48"/>
  <c r="N358" i="48"/>
  <c r="N354" i="48"/>
  <c r="R7" i="74"/>
  <c r="O49" i="55"/>
  <c r="R19" i="74" s="1"/>
  <c r="N355" i="48"/>
  <c r="N359" i="48"/>
  <c r="N363" i="48"/>
  <c r="N361" i="48"/>
  <c r="O362" i="48"/>
  <c r="O351" i="48"/>
  <c r="O358" i="48"/>
  <c r="O367" i="48"/>
  <c r="O355" i="48"/>
  <c r="O349" i="48"/>
  <c r="Q12" i="74"/>
  <c r="N349" i="48"/>
  <c r="O364" i="48"/>
  <c r="O353" i="48"/>
  <c r="O360" i="48"/>
  <c r="O350" i="48"/>
  <c r="O357" i="48"/>
  <c r="O366" i="48"/>
  <c r="O363" i="48"/>
  <c r="O352" i="48"/>
  <c r="O359" i="48"/>
  <c r="AU33" i="2"/>
  <c r="R372" i="48"/>
  <c r="O354" i="48"/>
  <c r="O368" i="48"/>
  <c r="O356" i="48"/>
  <c r="O365" i="48"/>
  <c r="O361" i="48"/>
  <c r="N364" i="48"/>
  <c r="N357" i="48"/>
  <c r="N365" i="48"/>
  <c r="AT27" i="3"/>
  <c r="AT27" i="2"/>
  <c r="AT27" i="4"/>
  <c r="AT27" i="1"/>
  <c r="AT27" i="7"/>
  <c r="AT27" i="5"/>
  <c r="S35" i="74"/>
  <c r="S32" i="74"/>
  <c r="S36" i="74"/>
  <c r="N47" i="55"/>
  <c r="P18" i="74" s="1"/>
  <c r="O47" i="55"/>
  <c r="P19" i="74" s="1"/>
  <c r="P47" i="55"/>
  <c r="P20" i="74" s="1"/>
  <c r="Q47" i="55"/>
  <c r="P21" i="74" s="1"/>
  <c r="R47" i="55"/>
  <c r="P22" i="74" s="1"/>
  <c r="S47" i="55"/>
  <c r="P23" i="74" s="1"/>
  <c r="T47" i="55"/>
  <c r="P24" i="74" s="1"/>
  <c r="U47" i="55"/>
  <c r="P25" i="74" s="1"/>
  <c r="V47" i="55"/>
  <c r="P26" i="74" s="1"/>
  <c r="N48" i="55"/>
  <c r="Q18" i="74" s="1"/>
  <c r="O48" i="55"/>
  <c r="Q19" i="74" s="1"/>
  <c r="P48" i="55"/>
  <c r="Q20" i="74" s="1"/>
  <c r="Q48" i="55"/>
  <c r="Q21" i="74" s="1"/>
  <c r="R48" i="55"/>
  <c r="Q22" i="74" s="1"/>
  <c r="S48" i="55"/>
  <c r="Q23" i="74" s="1"/>
  <c r="T48" i="55"/>
  <c r="Q24" i="74" s="1"/>
  <c r="U48" i="55"/>
  <c r="Q25" i="74" s="1"/>
  <c r="V48" i="55"/>
  <c r="Q26" i="74" s="1"/>
  <c r="P49" i="55"/>
  <c r="R20" i="74" s="1"/>
  <c r="Q49" i="55"/>
  <c r="R21" i="74" s="1"/>
  <c r="S49" i="55"/>
  <c r="R23" i="74" s="1"/>
  <c r="T49" i="55"/>
  <c r="R24" i="74" s="1"/>
  <c r="U49" i="55"/>
  <c r="R25" i="74" s="1"/>
  <c r="X346" i="48"/>
  <c r="X323" i="48"/>
  <c r="O276" i="48"/>
  <c r="N276" i="48"/>
  <c r="O275" i="48"/>
  <c r="N275" i="48"/>
  <c r="O274" i="48"/>
  <c r="N274" i="48"/>
  <c r="O273" i="48"/>
  <c r="N273" i="48"/>
  <c r="O272" i="48"/>
  <c r="N272" i="48"/>
  <c r="O271" i="48"/>
  <c r="N271" i="48"/>
  <c r="O270" i="48"/>
  <c r="N270" i="48"/>
  <c r="O269" i="48"/>
  <c r="N269" i="48"/>
  <c r="O268" i="48"/>
  <c r="N268" i="48"/>
  <c r="O267" i="48"/>
  <c r="N267" i="48"/>
  <c r="O266" i="48"/>
  <c r="N266" i="48"/>
  <c r="O265" i="48"/>
  <c r="N265" i="48"/>
  <c r="O264" i="48"/>
  <c r="N264" i="48"/>
  <c r="O263" i="48"/>
  <c r="N263" i="48"/>
  <c r="O262" i="48"/>
  <c r="N262" i="48"/>
  <c r="O261" i="48"/>
  <c r="N261" i="48"/>
  <c r="O260" i="48"/>
  <c r="N260" i="48"/>
  <c r="O259" i="48"/>
  <c r="N259" i="48"/>
  <c r="O258" i="48"/>
  <c r="N258" i="48"/>
  <c r="O253" i="48"/>
  <c r="N253" i="48"/>
  <c r="O252" i="48"/>
  <c r="N252" i="48"/>
  <c r="O251" i="48"/>
  <c r="N251" i="48"/>
  <c r="O250" i="48"/>
  <c r="N250" i="48"/>
  <c r="O249" i="48"/>
  <c r="N249" i="48"/>
  <c r="O248" i="48"/>
  <c r="N248" i="48"/>
  <c r="O247" i="48"/>
  <c r="N247" i="48"/>
  <c r="O246" i="48"/>
  <c r="N246" i="48"/>
  <c r="O245" i="48"/>
  <c r="N245" i="48"/>
  <c r="O244" i="48"/>
  <c r="N244" i="48"/>
  <c r="O243" i="48"/>
  <c r="N243" i="48"/>
  <c r="O242" i="48"/>
  <c r="N242" i="48"/>
  <c r="O241" i="48"/>
  <c r="N241" i="48"/>
  <c r="O240" i="48"/>
  <c r="N240" i="48"/>
  <c r="O239" i="48"/>
  <c r="N239" i="48"/>
  <c r="O238" i="48"/>
  <c r="N238" i="48"/>
  <c r="O237" i="48"/>
  <c r="N237" i="48"/>
  <c r="O236" i="48"/>
  <c r="N236" i="48"/>
  <c r="O235" i="48"/>
  <c r="N235" i="48"/>
  <c r="O234" i="48"/>
  <c r="N234" i="48"/>
  <c r="AV26" i="2"/>
  <c r="AU26" i="2"/>
  <c r="AV25" i="2"/>
  <c r="AU25" i="2"/>
  <c r="AV24" i="2"/>
  <c r="AU24" i="2"/>
  <c r="AV23" i="2"/>
  <c r="AU23" i="2"/>
  <c r="AV22" i="2"/>
  <c r="AU22" i="2"/>
  <c r="AV21" i="2"/>
  <c r="AU21" i="2"/>
  <c r="AV20" i="2"/>
  <c r="AU20" i="2"/>
  <c r="AV19" i="2"/>
  <c r="AU19" i="2"/>
  <c r="AV18" i="2"/>
  <c r="AU18" i="2"/>
  <c r="AV17" i="2"/>
  <c r="AU17" i="2"/>
  <c r="AV16" i="2"/>
  <c r="AU16" i="2"/>
  <c r="AV15" i="2"/>
  <c r="AU15" i="2"/>
  <c r="AV14" i="2"/>
  <c r="AU14" i="2"/>
  <c r="AV13" i="2"/>
  <c r="AU13" i="2"/>
  <c r="AV12" i="2"/>
  <c r="AU12" i="2"/>
  <c r="AV11" i="2"/>
  <c r="AU11" i="2"/>
  <c r="AV10" i="2"/>
  <c r="AU10" i="2"/>
  <c r="AV9" i="2"/>
  <c r="AU9" i="2"/>
  <c r="AV8" i="2"/>
  <c r="AU8" i="2"/>
  <c r="AV7" i="2"/>
  <c r="AV26" i="3"/>
  <c r="AU26" i="3"/>
  <c r="AV25" i="3"/>
  <c r="AU25" i="3"/>
  <c r="AV24" i="3"/>
  <c r="AU24" i="3"/>
  <c r="AV23" i="3"/>
  <c r="AU23" i="3"/>
  <c r="AV22" i="3"/>
  <c r="AU22" i="3"/>
  <c r="AV21" i="3"/>
  <c r="AU21" i="3"/>
  <c r="AV20" i="3"/>
  <c r="AU20" i="3"/>
  <c r="AV19" i="3"/>
  <c r="AU19" i="3"/>
  <c r="AV18" i="3"/>
  <c r="AU18" i="3"/>
  <c r="AV17" i="3"/>
  <c r="AU17" i="3"/>
  <c r="AV16" i="3"/>
  <c r="AU16" i="3"/>
  <c r="AV15" i="3"/>
  <c r="AU15" i="3"/>
  <c r="AV14" i="3"/>
  <c r="AU14" i="3"/>
  <c r="AV13" i="3"/>
  <c r="AU13" i="3"/>
  <c r="AV12" i="3"/>
  <c r="AU12" i="3"/>
  <c r="AV11" i="3"/>
  <c r="AU11" i="3"/>
  <c r="AV10" i="3"/>
  <c r="AU10" i="3"/>
  <c r="AV9" i="3"/>
  <c r="AU9" i="3"/>
  <c r="AV8" i="3"/>
  <c r="AU8" i="3"/>
  <c r="AV7" i="3"/>
  <c r="AU7" i="3"/>
  <c r="AV26" i="4"/>
  <c r="AU26" i="4"/>
  <c r="AV25" i="4"/>
  <c r="AU25" i="4"/>
  <c r="AV24" i="4"/>
  <c r="AU24" i="4"/>
  <c r="AV23" i="4"/>
  <c r="AU23" i="4"/>
  <c r="AV22" i="4"/>
  <c r="AU22" i="4"/>
  <c r="AV21" i="4"/>
  <c r="AU21" i="4"/>
  <c r="AV20" i="4"/>
  <c r="AU20" i="4"/>
  <c r="AV19" i="4"/>
  <c r="AU19" i="4"/>
  <c r="AV18" i="4"/>
  <c r="AU18" i="4"/>
  <c r="AV17" i="4"/>
  <c r="AU17" i="4"/>
  <c r="AV16" i="4"/>
  <c r="AU16" i="4"/>
  <c r="AV15" i="4"/>
  <c r="AU15" i="4"/>
  <c r="AV14" i="4"/>
  <c r="AU14" i="4"/>
  <c r="AV13" i="4"/>
  <c r="AU13" i="4"/>
  <c r="AV12" i="4"/>
  <c r="AU12" i="4"/>
  <c r="AV11" i="4"/>
  <c r="AU11" i="4"/>
  <c r="AV10" i="4"/>
  <c r="AU10" i="4"/>
  <c r="AV9" i="4"/>
  <c r="AU9" i="4"/>
  <c r="AV8" i="4"/>
  <c r="AU8" i="4"/>
  <c r="AV7" i="4"/>
  <c r="AU7" i="4"/>
  <c r="AV26" i="5"/>
  <c r="AU26" i="5"/>
  <c r="AV25" i="5"/>
  <c r="AU25" i="5"/>
  <c r="AV24" i="5"/>
  <c r="AU24" i="5"/>
  <c r="AV23" i="5"/>
  <c r="AU23" i="5"/>
  <c r="AV22" i="5"/>
  <c r="AU22" i="5"/>
  <c r="AV21" i="5"/>
  <c r="AU21" i="5"/>
  <c r="AV20" i="5"/>
  <c r="AU20" i="5"/>
  <c r="AV19" i="5"/>
  <c r="AU19" i="5"/>
  <c r="AV18" i="5"/>
  <c r="AU18" i="5"/>
  <c r="AV17" i="5"/>
  <c r="AU17" i="5"/>
  <c r="AV16" i="5"/>
  <c r="AU16" i="5"/>
  <c r="AV15" i="5"/>
  <c r="AU15" i="5"/>
  <c r="AV14" i="5"/>
  <c r="AU14" i="5"/>
  <c r="AV13" i="5"/>
  <c r="AU13" i="5"/>
  <c r="AV12" i="5"/>
  <c r="AU12" i="5"/>
  <c r="AV11" i="5"/>
  <c r="AU11" i="5"/>
  <c r="AV10" i="5"/>
  <c r="AU10" i="5"/>
  <c r="AV9" i="5"/>
  <c r="AU9" i="5"/>
  <c r="AV8" i="5"/>
  <c r="AU8" i="5"/>
  <c r="AV7" i="5"/>
  <c r="AU7" i="5"/>
  <c r="AV26" i="6"/>
  <c r="AU26" i="6"/>
  <c r="AV25" i="6"/>
  <c r="AU25" i="6"/>
  <c r="AV24" i="6"/>
  <c r="AU24" i="6"/>
  <c r="AV23" i="6"/>
  <c r="AU23" i="6"/>
  <c r="AV22" i="6"/>
  <c r="AU22" i="6"/>
  <c r="AV21" i="6"/>
  <c r="AU21" i="6"/>
  <c r="AV20" i="6"/>
  <c r="AU20" i="6"/>
  <c r="AV19" i="6"/>
  <c r="AU19" i="6"/>
  <c r="AV18" i="6"/>
  <c r="AU18" i="6"/>
  <c r="AV17" i="6"/>
  <c r="AU17" i="6"/>
  <c r="AV16" i="6"/>
  <c r="AU16" i="6"/>
  <c r="AV15" i="6"/>
  <c r="AU15" i="6"/>
  <c r="AV14" i="6"/>
  <c r="AU14" i="6"/>
  <c r="AV13" i="6"/>
  <c r="AU13" i="6"/>
  <c r="AV12" i="6"/>
  <c r="AU12" i="6"/>
  <c r="AV11" i="6"/>
  <c r="AU11" i="6"/>
  <c r="AV10" i="6"/>
  <c r="AU10" i="6"/>
  <c r="AV9" i="6"/>
  <c r="AU9" i="6"/>
  <c r="AV8" i="6"/>
  <c r="AU8" i="6"/>
  <c r="AV7" i="6"/>
  <c r="AU7" i="6"/>
  <c r="AV26" i="7"/>
  <c r="AU26" i="7"/>
  <c r="AV25" i="7"/>
  <c r="AU25" i="7"/>
  <c r="AV24" i="7"/>
  <c r="AU24" i="7"/>
  <c r="AV23" i="7"/>
  <c r="AU23" i="7"/>
  <c r="AV22" i="7"/>
  <c r="AU22" i="7"/>
  <c r="AV21" i="7"/>
  <c r="AU21" i="7"/>
  <c r="AV20" i="7"/>
  <c r="AU20" i="7"/>
  <c r="AV19" i="7"/>
  <c r="AU19" i="7"/>
  <c r="AV18" i="7"/>
  <c r="AU18" i="7"/>
  <c r="AV17" i="7"/>
  <c r="AU17" i="7"/>
  <c r="AV16" i="7"/>
  <c r="AU16" i="7"/>
  <c r="AV15" i="7"/>
  <c r="AU15" i="7"/>
  <c r="AV14" i="7"/>
  <c r="AU14" i="7"/>
  <c r="AV13" i="7"/>
  <c r="AU13" i="7"/>
  <c r="AV12" i="7"/>
  <c r="AU12" i="7"/>
  <c r="AV11" i="7"/>
  <c r="AU11" i="7"/>
  <c r="AV10" i="7"/>
  <c r="AU10" i="7"/>
  <c r="AV9" i="7"/>
  <c r="AU9" i="7"/>
  <c r="AV8" i="7"/>
  <c r="AU8" i="7"/>
  <c r="AV7" i="7"/>
  <c r="AU7" i="7"/>
  <c r="AV26" i="1"/>
  <c r="AU26" i="1"/>
  <c r="AV25" i="1"/>
  <c r="AU25" i="1"/>
  <c r="AV24" i="1"/>
  <c r="AU24" i="1"/>
  <c r="AV23" i="1"/>
  <c r="AU23" i="1"/>
  <c r="AV22" i="1"/>
  <c r="AU22" i="1"/>
  <c r="AV21" i="1"/>
  <c r="AU21" i="1"/>
  <c r="AV20" i="1"/>
  <c r="AU20" i="1"/>
  <c r="AV19" i="1"/>
  <c r="AU19" i="1"/>
  <c r="AV18" i="1"/>
  <c r="AU18" i="1"/>
  <c r="AV17" i="1"/>
  <c r="AU17" i="1"/>
  <c r="AV16" i="1"/>
  <c r="AU16" i="1"/>
  <c r="AV15" i="1"/>
  <c r="AU15" i="1"/>
  <c r="AV14" i="1"/>
  <c r="AU14" i="1"/>
  <c r="AV13" i="1"/>
  <c r="AU13" i="1"/>
  <c r="AV12" i="1"/>
  <c r="AU12" i="1"/>
  <c r="AV11" i="1"/>
  <c r="AU11" i="1"/>
  <c r="AV10" i="1"/>
  <c r="AU10" i="1"/>
  <c r="AV9" i="1"/>
  <c r="AU9" i="1"/>
  <c r="AV8" i="1"/>
  <c r="AU8" i="1"/>
  <c r="AV7" i="1"/>
  <c r="AU7" i="1"/>
  <c r="AV26" i="8"/>
  <c r="AU26" i="8"/>
  <c r="AV25" i="8"/>
  <c r="AU25" i="8"/>
  <c r="AV24" i="8"/>
  <c r="AU24" i="8"/>
  <c r="AV23" i="8"/>
  <c r="AU23" i="8"/>
  <c r="AV22" i="8"/>
  <c r="AU22" i="8"/>
  <c r="AV21" i="8"/>
  <c r="AU21" i="8"/>
  <c r="AV20" i="8"/>
  <c r="AU20" i="8"/>
  <c r="AV19" i="8"/>
  <c r="AU19" i="8"/>
  <c r="AV18" i="8"/>
  <c r="AU18" i="8"/>
  <c r="AV17" i="8"/>
  <c r="AU17" i="8"/>
  <c r="AV16" i="8"/>
  <c r="AU16" i="8"/>
  <c r="AV15" i="8"/>
  <c r="AU15" i="8"/>
  <c r="AV14" i="8"/>
  <c r="AU14" i="8"/>
  <c r="AV13" i="8"/>
  <c r="AU13" i="8"/>
  <c r="AV12" i="8"/>
  <c r="AU12" i="8"/>
  <c r="AV11" i="8"/>
  <c r="AU11" i="8"/>
  <c r="AV10" i="8"/>
  <c r="AU10" i="8"/>
  <c r="AV9" i="8"/>
  <c r="AU9" i="8"/>
  <c r="AV8" i="8"/>
  <c r="AU8" i="8"/>
  <c r="AV7" i="8"/>
  <c r="AU7" i="8"/>
  <c r="AP26" i="8"/>
  <c r="AO26" i="8"/>
  <c r="AM26" i="8"/>
  <c r="AL26" i="8"/>
  <c r="AJ26" i="8"/>
  <c r="AI26" i="8"/>
  <c r="AG26" i="8"/>
  <c r="AF26" i="8"/>
  <c r="AD26" i="8"/>
  <c r="AC26" i="8"/>
  <c r="AA26" i="8"/>
  <c r="Z26" i="8"/>
  <c r="AP25" i="8"/>
  <c r="AO25" i="8"/>
  <c r="AM25" i="8"/>
  <c r="AL25" i="8"/>
  <c r="AJ25" i="8"/>
  <c r="AI25" i="8"/>
  <c r="AG25" i="8"/>
  <c r="AF25" i="8"/>
  <c r="AD25" i="8"/>
  <c r="AC25" i="8"/>
  <c r="AA25" i="8"/>
  <c r="Z25" i="8"/>
  <c r="AP24" i="8"/>
  <c r="AO24" i="8"/>
  <c r="AM24" i="8"/>
  <c r="AL24" i="8"/>
  <c r="AJ24" i="8"/>
  <c r="AI24" i="8"/>
  <c r="AG24" i="8"/>
  <c r="AF24" i="8"/>
  <c r="AD24" i="8"/>
  <c r="AC24" i="8"/>
  <c r="AA24" i="8"/>
  <c r="Z24" i="8"/>
  <c r="AP23" i="8"/>
  <c r="AO23" i="8"/>
  <c r="AM23" i="8"/>
  <c r="AL23" i="8"/>
  <c r="AJ23" i="8"/>
  <c r="AI23" i="8"/>
  <c r="AG23" i="8"/>
  <c r="AF23" i="8"/>
  <c r="AD23" i="8"/>
  <c r="AC23" i="8"/>
  <c r="AA23" i="8"/>
  <c r="Z23" i="8"/>
  <c r="AP22" i="8"/>
  <c r="AO22" i="8"/>
  <c r="AM22" i="8"/>
  <c r="AL22" i="8"/>
  <c r="AJ22" i="8"/>
  <c r="AI22" i="8"/>
  <c r="AG22" i="8"/>
  <c r="AF22" i="8"/>
  <c r="AD22" i="8"/>
  <c r="AC22" i="8"/>
  <c r="AA22" i="8"/>
  <c r="Z22" i="8"/>
  <c r="AP21" i="8"/>
  <c r="AO21" i="8"/>
  <c r="AM21" i="8"/>
  <c r="AL21" i="8"/>
  <c r="AJ21" i="8"/>
  <c r="AI21" i="8"/>
  <c r="AG21" i="8"/>
  <c r="AF21" i="8"/>
  <c r="AD21" i="8"/>
  <c r="AC21" i="8"/>
  <c r="AA21" i="8"/>
  <c r="Z21" i="8"/>
  <c r="AP20" i="8"/>
  <c r="AO20" i="8"/>
  <c r="AM20" i="8"/>
  <c r="AL20" i="8"/>
  <c r="AJ20" i="8"/>
  <c r="AI20" i="8"/>
  <c r="AG20" i="8"/>
  <c r="AF20" i="8"/>
  <c r="AD20" i="8"/>
  <c r="AC20" i="8"/>
  <c r="AA20" i="8"/>
  <c r="Z20" i="8"/>
  <c r="AP19" i="8"/>
  <c r="AO19" i="8"/>
  <c r="AM19" i="8"/>
  <c r="AL19" i="8"/>
  <c r="AJ19" i="8"/>
  <c r="AI19" i="8"/>
  <c r="AG19" i="8"/>
  <c r="AF19" i="8"/>
  <c r="AD19" i="8"/>
  <c r="AC19" i="8"/>
  <c r="AA19" i="8"/>
  <c r="Z19" i="8"/>
  <c r="AP18" i="8"/>
  <c r="AO18" i="8"/>
  <c r="AM18" i="8"/>
  <c r="AL18" i="8"/>
  <c r="AJ18" i="8"/>
  <c r="AI18" i="8"/>
  <c r="AG18" i="8"/>
  <c r="AF18" i="8"/>
  <c r="AD18" i="8"/>
  <c r="AC18" i="8"/>
  <c r="AA18" i="8"/>
  <c r="Z18" i="8"/>
  <c r="AP17" i="8"/>
  <c r="AO17" i="8"/>
  <c r="AM17" i="8"/>
  <c r="AL17" i="8"/>
  <c r="AJ17" i="8"/>
  <c r="AI17" i="8"/>
  <c r="AG17" i="8"/>
  <c r="AF17" i="8"/>
  <c r="AD17" i="8"/>
  <c r="AC17" i="8"/>
  <c r="AA17" i="8"/>
  <c r="Z17" i="8"/>
  <c r="AP16" i="8"/>
  <c r="AO16" i="8"/>
  <c r="AM16" i="8"/>
  <c r="AL16" i="8"/>
  <c r="AJ16" i="8"/>
  <c r="AI16" i="8"/>
  <c r="AG16" i="8"/>
  <c r="AF16" i="8"/>
  <c r="AD16" i="8"/>
  <c r="AC16" i="8"/>
  <c r="AA16" i="8"/>
  <c r="Z16" i="8"/>
  <c r="AP15" i="8"/>
  <c r="AO15" i="8"/>
  <c r="AM15" i="8"/>
  <c r="AL15" i="8"/>
  <c r="AJ15" i="8"/>
  <c r="AI15" i="8"/>
  <c r="AG15" i="8"/>
  <c r="AF15" i="8"/>
  <c r="AD15" i="8"/>
  <c r="AE15" i="8" s="1"/>
  <c r="AC15" i="8"/>
  <c r="AA15" i="8"/>
  <c r="Z15" i="8"/>
  <c r="AP14" i="8"/>
  <c r="AO14" i="8"/>
  <c r="AM14" i="8"/>
  <c r="AL14" i="8"/>
  <c r="AJ14" i="8"/>
  <c r="AI14" i="8"/>
  <c r="AG14" i="8"/>
  <c r="AF14" i="8"/>
  <c r="AD14" i="8"/>
  <c r="AC14" i="8"/>
  <c r="AA14" i="8"/>
  <c r="Z14" i="8"/>
  <c r="AP13" i="8"/>
  <c r="AO13" i="8"/>
  <c r="AM13" i="8"/>
  <c r="AL13" i="8"/>
  <c r="AJ13" i="8"/>
  <c r="AI13" i="8"/>
  <c r="AG13" i="8"/>
  <c r="AF13" i="8"/>
  <c r="AD13" i="8"/>
  <c r="AC13" i="8"/>
  <c r="AA13" i="8"/>
  <c r="Z13" i="8"/>
  <c r="AP12" i="8"/>
  <c r="AO12" i="8"/>
  <c r="AM12" i="8"/>
  <c r="AL12" i="8"/>
  <c r="AJ12" i="8"/>
  <c r="AI12" i="8"/>
  <c r="AG12" i="8"/>
  <c r="AF12" i="8"/>
  <c r="AD12" i="8"/>
  <c r="AC12" i="8"/>
  <c r="AA12" i="8"/>
  <c r="Z12" i="8"/>
  <c r="AP11" i="8"/>
  <c r="AO11" i="8"/>
  <c r="AM11" i="8"/>
  <c r="AL11" i="8"/>
  <c r="AJ11" i="8"/>
  <c r="AI11" i="8"/>
  <c r="AG11" i="8"/>
  <c r="AF11" i="8"/>
  <c r="AD11" i="8"/>
  <c r="AE11" i="8" s="1"/>
  <c r="AC11" i="8"/>
  <c r="AA11" i="8"/>
  <c r="Z11" i="8"/>
  <c r="AP10" i="8"/>
  <c r="AO10" i="8"/>
  <c r="AM10" i="8"/>
  <c r="AL10" i="8"/>
  <c r="AJ10" i="8"/>
  <c r="AI10" i="8"/>
  <c r="AG10" i="8"/>
  <c r="AF10" i="8"/>
  <c r="AD10" i="8"/>
  <c r="AC10" i="8"/>
  <c r="AA10" i="8"/>
  <c r="Z10" i="8"/>
  <c r="AP9" i="8"/>
  <c r="AO9" i="8"/>
  <c r="AM9" i="8"/>
  <c r="AL9" i="8"/>
  <c r="AJ9" i="8"/>
  <c r="AI9" i="8"/>
  <c r="AG9" i="8"/>
  <c r="AF9" i="8"/>
  <c r="AD9" i="8"/>
  <c r="AE9" i="8" s="1"/>
  <c r="AC9" i="8"/>
  <c r="AA9" i="8"/>
  <c r="Z9" i="8"/>
  <c r="AP8" i="8"/>
  <c r="AO8" i="8"/>
  <c r="AM8" i="8"/>
  <c r="AL8" i="8"/>
  <c r="AJ8" i="8"/>
  <c r="AI8" i="8"/>
  <c r="AG8" i="8"/>
  <c r="AF8" i="8"/>
  <c r="AD8" i="8"/>
  <c r="AC8" i="8"/>
  <c r="AA8" i="8"/>
  <c r="Z8" i="8"/>
  <c r="AP7" i="8"/>
  <c r="AO7" i="8"/>
  <c r="AM7" i="8"/>
  <c r="AL7" i="8"/>
  <c r="AJ7" i="8"/>
  <c r="AI7" i="8"/>
  <c r="AG7" i="8"/>
  <c r="AF7" i="8"/>
  <c r="AD7" i="8"/>
  <c r="AC7" i="8"/>
  <c r="AA7" i="8"/>
  <c r="Z7" i="8"/>
  <c r="AP26" i="1"/>
  <c r="AO26" i="1"/>
  <c r="AM26" i="1"/>
  <c r="AL26" i="1"/>
  <c r="AJ26" i="1"/>
  <c r="AI26" i="1"/>
  <c r="AG26" i="1"/>
  <c r="AF26" i="1"/>
  <c r="AD26" i="1"/>
  <c r="AC26" i="1"/>
  <c r="AE26" i="1" s="1"/>
  <c r="AP25" i="1"/>
  <c r="AO25" i="1"/>
  <c r="AM25" i="1"/>
  <c r="AL25" i="1"/>
  <c r="AJ25" i="1"/>
  <c r="AI25" i="1"/>
  <c r="AG25" i="1"/>
  <c r="AF25" i="1"/>
  <c r="AD25" i="1"/>
  <c r="AC25" i="1"/>
  <c r="AP24" i="1"/>
  <c r="AO24" i="1"/>
  <c r="AM24" i="1"/>
  <c r="AL24" i="1"/>
  <c r="AJ24" i="1"/>
  <c r="AI24" i="1"/>
  <c r="AG24" i="1"/>
  <c r="AF24" i="1"/>
  <c r="AD24" i="1"/>
  <c r="AC24" i="1"/>
  <c r="AP23" i="1"/>
  <c r="AO23" i="1"/>
  <c r="AM23" i="1"/>
  <c r="AL23" i="1"/>
  <c r="AJ23" i="1"/>
  <c r="AI23" i="1"/>
  <c r="AG23" i="1"/>
  <c r="AF23" i="1"/>
  <c r="AD23" i="1"/>
  <c r="AC23" i="1"/>
  <c r="AP22" i="1"/>
  <c r="AO22" i="1"/>
  <c r="AM22" i="1"/>
  <c r="AL22" i="1"/>
  <c r="AJ22" i="1"/>
  <c r="AI22" i="1"/>
  <c r="AG22" i="1"/>
  <c r="AF22" i="1"/>
  <c r="AD22" i="1"/>
  <c r="AC22" i="1"/>
  <c r="AP21" i="1"/>
  <c r="AO21" i="1"/>
  <c r="AM21" i="1"/>
  <c r="AL21" i="1"/>
  <c r="AJ21" i="1"/>
  <c r="AI21" i="1"/>
  <c r="AG21" i="1"/>
  <c r="AF21" i="1"/>
  <c r="AD21" i="1"/>
  <c r="AC21" i="1"/>
  <c r="AP20" i="1"/>
  <c r="AO20" i="1"/>
  <c r="AM20" i="1"/>
  <c r="AL20" i="1"/>
  <c r="AJ20" i="1"/>
  <c r="AI20" i="1"/>
  <c r="AG20" i="1"/>
  <c r="AF20" i="1"/>
  <c r="AD20" i="1"/>
  <c r="AC20" i="1"/>
  <c r="AP19" i="1"/>
  <c r="AO19" i="1"/>
  <c r="AM19" i="1"/>
  <c r="AL19" i="1"/>
  <c r="AJ19" i="1"/>
  <c r="AI19" i="1"/>
  <c r="AG19" i="1"/>
  <c r="AF19" i="1"/>
  <c r="AD19" i="1"/>
  <c r="AC19" i="1"/>
  <c r="AP18" i="1"/>
  <c r="AO18" i="1"/>
  <c r="AM18" i="1"/>
  <c r="AL18" i="1"/>
  <c r="AJ18" i="1"/>
  <c r="AI18" i="1"/>
  <c r="AG18" i="1"/>
  <c r="AF18" i="1"/>
  <c r="AD18" i="1"/>
  <c r="AC18" i="1"/>
  <c r="AP17" i="1"/>
  <c r="AO17" i="1"/>
  <c r="AM17" i="1"/>
  <c r="AL17" i="1"/>
  <c r="AJ17" i="1"/>
  <c r="AI17" i="1"/>
  <c r="AG17" i="1"/>
  <c r="AF17" i="1"/>
  <c r="AD17" i="1"/>
  <c r="AC17" i="1"/>
  <c r="AP16" i="1"/>
  <c r="AO16" i="1"/>
  <c r="AM16" i="1"/>
  <c r="AL16" i="1"/>
  <c r="AJ16" i="1"/>
  <c r="AI16" i="1"/>
  <c r="AG16" i="1"/>
  <c r="AF16" i="1"/>
  <c r="AD16" i="1"/>
  <c r="AC16" i="1"/>
  <c r="AP15" i="1"/>
  <c r="AO15" i="1"/>
  <c r="AM15" i="1"/>
  <c r="AL15" i="1"/>
  <c r="AJ15" i="1"/>
  <c r="AI15" i="1"/>
  <c r="AG15" i="1"/>
  <c r="AF15" i="1"/>
  <c r="AD15" i="1"/>
  <c r="AC15" i="1"/>
  <c r="AP14" i="1"/>
  <c r="AO14" i="1"/>
  <c r="AM14" i="1"/>
  <c r="AL14" i="1"/>
  <c r="AJ14" i="1"/>
  <c r="AI14" i="1"/>
  <c r="AG14" i="1"/>
  <c r="AF14" i="1"/>
  <c r="AD14" i="1"/>
  <c r="AC14" i="1"/>
  <c r="AE14" i="1" s="1"/>
  <c r="AP13" i="1"/>
  <c r="AO13" i="1"/>
  <c r="AM13" i="1"/>
  <c r="AL13" i="1"/>
  <c r="AJ13" i="1"/>
  <c r="AI13" i="1"/>
  <c r="AG13" i="1"/>
  <c r="AF13" i="1"/>
  <c r="AD13" i="1"/>
  <c r="AC13" i="1"/>
  <c r="AP12" i="1"/>
  <c r="AO12" i="1"/>
  <c r="AM12" i="1"/>
  <c r="AL12" i="1"/>
  <c r="AJ12" i="1"/>
  <c r="AI12" i="1"/>
  <c r="AG12" i="1"/>
  <c r="AF12" i="1"/>
  <c r="AD12" i="1"/>
  <c r="AC12" i="1"/>
  <c r="AP11" i="1"/>
  <c r="AO11" i="1"/>
  <c r="AM11" i="1"/>
  <c r="AL11" i="1"/>
  <c r="AJ11" i="1"/>
  <c r="AI11" i="1"/>
  <c r="AG11" i="1"/>
  <c r="AF11" i="1"/>
  <c r="AD11" i="1"/>
  <c r="AC11" i="1"/>
  <c r="AP10" i="1"/>
  <c r="AO10" i="1"/>
  <c r="AM10" i="1"/>
  <c r="AL10" i="1"/>
  <c r="AJ10" i="1"/>
  <c r="AI10" i="1"/>
  <c r="AG10" i="1"/>
  <c r="AF10" i="1"/>
  <c r="AD10" i="1"/>
  <c r="AC10" i="1"/>
  <c r="AP9" i="1"/>
  <c r="AO9" i="1"/>
  <c r="AM9" i="1"/>
  <c r="AL9" i="1"/>
  <c r="AJ9" i="1"/>
  <c r="AI9" i="1"/>
  <c r="AG9" i="1"/>
  <c r="AF9" i="1"/>
  <c r="AH9" i="1" s="1"/>
  <c r="AD9" i="1"/>
  <c r="AC9" i="1"/>
  <c r="AP8" i="1"/>
  <c r="AO8" i="1"/>
  <c r="AM8" i="1"/>
  <c r="AL8" i="1"/>
  <c r="AJ8" i="1"/>
  <c r="AI8" i="1"/>
  <c r="AG8" i="1"/>
  <c r="AF8" i="1"/>
  <c r="AD8" i="1"/>
  <c r="AC8" i="1"/>
  <c r="AE8" i="1" s="1"/>
  <c r="AP7" i="1"/>
  <c r="AO7" i="1"/>
  <c r="AM7" i="1"/>
  <c r="AL7" i="1"/>
  <c r="AJ7" i="1"/>
  <c r="AI7" i="1"/>
  <c r="AG7" i="1"/>
  <c r="AF7" i="1"/>
  <c r="AD7" i="1"/>
  <c r="AC7" i="1"/>
  <c r="AP26" i="7"/>
  <c r="EZ26" i="7" s="1"/>
  <c r="AO26" i="7"/>
  <c r="EY26" i="7" s="1"/>
  <c r="AM26" i="7"/>
  <c r="AL26" i="7"/>
  <c r="EV26" i="7" s="1"/>
  <c r="AJ26" i="7"/>
  <c r="AI26" i="7"/>
  <c r="AG26" i="7"/>
  <c r="AF26" i="7"/>
  <c r="AD26" i="7"/>
  <c r="AC26" i="7"/>
  <c r="AA26" i="7"/>
  <c r="Z26" i="7"/>
  <c r="AP25" i="7"/>
  <c r="EZ25" i="7" s="1"/>
  <c r="AO25" i="7"/>
  <c r="AM25" i="7"/>
  <c r="AL25" i="7"/>
  <c r="AJ25" i="7"/>
  <c r="AI25" i="7"/>
  <c r="AG25" i="7"/>
  <c r="AF25" i="7"/>
  <c r="AD25" i="7"/>
  <c r="AC25" i="7"/>
  <c r="AA25" i="7"/>
  <c r="Z25" i="7"/>
  <c r="AP24" i="7"/>
  <c r="EZ24" i="7" s="1"/>
  <c r="AO24" i="7"/>
  <c r="EY24" i="7" s="1"/>
  <c r="AM24" i="7"/>
  <c r="AL24" i="7"/>
  <c r="AJ24" i="7"/>
  <c r="AI24" i="7"/>
  <c r="AG24" i="7"/>
  <c r="AF24" i="7"/>
  <c r="AD24" i="7"/>
  <c r="AC24" i="7"/>
  <c r="AA24" i="7"/>
  <c r="AB24" i="7" s="1"/>
  <c r="Z24" i="7"/>
  <c r="AP23" i="7"/>
  <c r="EZ23" i="7" s="1"/>
  <c r="AO23" i="7"/>
  <c r="AM23" i="7"/>
  <c r="AL23" i="7"/>
  <c r="EV23" i="7" s="1"/>
  <c r="AJ23" i="7"/>
  <c r="AI23" i="7"/>
  <c r="AG23" i="7"/>
  <c r="AF23" i="7"/>
  <c r="AD23" i="7"/>
  <c r="AC23" i="7"/>
  <c r="AA23" i="7"/>
  <c r="Z23" i="7"/>
  <c r="AP22" i="7"/>
  <c r="EZ22" i="7" s="1"/>
  <c r="AO22" i="7"/>
  <c r="EY22" i="7" s="1"/>
  <c r="AM22" i="7"/>
  <c r="AL22" i="7"/>
  <c r="AJ22" i="7"/>
  <c r="AI22" i="7"/>
  <c r="AG22" i="7"/>
  <c r="AF22" i="7"/>
  <c r="AD22" i="7"/>
  <c r="AC22" i="7"/>
  <c r="AA22" i="7"/>
  <c r="Z22" i="7"/>
  <c r="AP21" i="7"/>
  <c r="EZ21" i="7" s="1"/>
  <c r="AO21" i="7"/>
  <c r="AM21" i="7"/>
  <c r="AL21" i="7"/>
  <c r="EV21" i="7" s="1"/>
  <c r="AJ21" i="7"/>
  <c r="AI21" i="7"/>
  <c r="AG21" i="7"/>
  <c r="AF21" i="7"/>
  <c r="AD21" i="7"/>
  <c r="AC21" i="7"/>
  <c r="AA21" i="7"/>
  <c r="Z21" i="7"/>
  <c r="AP20" i="7"/>
  <c r="EZ20" i="7" s="1"/>
  <c r="AO20" i="7"/>
  <c r="EY20" i="7" s="1"/>
  <c r="AM20" i="7"/>
  <c r="AL20" i="7"/>
  <c r="AJ20" i="7"/>
  <c r="AI20" i="7"/>
  <c r="AG20" i="7"/>
  <c r="AF20" i="7"/>
  <c r="AD20" i="7"/>
  <c r="AC20" i="7"/>
  <c r="AA20" i="7"/>
  <c r="Z20" i="7"/>
  <c r="AP19" i="7"/>
  <c r="EZ19" i="7" s="1"/>
  <c r="AO19" i="7"/>
  <c r="AM19" i="7"/>
  <c r="AL19" i="7"/>
  <c r="EV19" i="7" s="1"/>
  <c r="AJ19" i="7"/>
  <c r="AI19" i="7"/>
  <c r="AG19" i="7"/>
  <c r="AF19" i="7"/>
  <c r="AD19" i="7"/>
  <c r="AC19" i="7"/>
  <c r="AA19" i="7"/>
  <c r="Z19" i="7"/>
  <c r="AP18" i="7"/>
  <c r="EZ18" i="7" s="1"/>
  <c r="AO18" i="7"/>
  <c r="EY18" i="7" s="1"/>
  <c r="AM18" i="7"/>
  <c r="AL18" i="7"/>
  <c r="AJ18" i="7"/>
  <c r="AI18" i="7"/>
  <c r="AG18" i="7"/>
  <c r="AF18" i="7"/>
  <c r="AD18" i="7"/>
  <c r="AC18" i="7"/>
  <c r="AA18" i="7"/>
  <c r="Z18" i="7"/>
  <c r="AP17" i="7"/>
  <c r="AO17" i="7"/>
  <c r="AM17" i="7"/>
  <c r="AL17" i="7"/>
  <c r="EV17" i="7" s="1"/>
  <c r="AJ17" i="7"/>
  <c r="AI17" i="7"/>
  <c r="AG17" i="7"/>
  <c r="AF17" i="7"/>
  <c r="AD17" i="7"/>
  <c r="AC17" i="7"/>
  <c r="AA17" i="7"/>
  <c r="Z17" i="7"/>
  <c r="AP16" i="7"/>
  <c r="EZ16" i="7" s="1"/>
  <c r="AO16" i="7"/>
  <c r="EY16" i="7" s="1"/>
  <c r="AM16" i="7"/>
  <c r="AL16" i="7"/>
  <c r="AJ16" i="7"/>
  <c r="AI16" i="7"/>
  <c r="AG16" i="7"/>
  <c r="AF16" i="7"/>
  <c r="AD16" i="7"/>
  <c r="AC16" i="7"/>
  <c r="AA16" i="7"/>
  <c r="Z16" i="7"/>
  <c r="AP15" i="7"/>
  <c r="EZ15" i="7" s="1"/>
  <c r="AO15" i="7"/>
  <c r="AM15" i="7"/>
  <c r="AL15" i="7"/>
  <c r="AJ15" i="7"/>
  <c r="AI15" i="7"/>
  <c r="AG15" i="7"/>
  <c r="AF15" i="7"/>
  <c r="AD15" i="7"/>
  <c r="AC15" i="7"/>
  <c r="AA15" i="7"/>
  <c r="Z15" i="7"/>
  <c r="AP14" i="7"/>
  <c r="EZ14" i="7" s="1"/>
  <c r="AO14" i="7"/>
  <c r="EY14" i="7" s="1"/>
  <c r="AM14" i="7"/>
  <c r="AL14" i="7"/>
  <c r="AJ14" i="7"/>
  <c r="AI14" i="7"/>
  <c r="AG14" i="7"/>
  <c r="AF14" i="7"/>
  <c r="AD14" i="7"/>
  <c r="AC14" i="7"/>
  <c r="AA14" i="7"/>
  <c r="Z14" i="7"/>
  <c r="AP13" i="7"/>
  <c r="EZ13" i="7" s="1"/>
  <c r="AO13" i="7"/>
  <c r="AM13" i="7"/>
  <c r="AL13" i="7"/>
  <c r="EV13" i="7" s="1"/>
  <c r="AJ13" i="7"/>
  <c r="AI13" i="7"/>
  <c r="AG13" i="7"/>
  <c r="AF13" i="7"/>
  <c r="AD13" i="7"/>
  <c r="AC13" i="7"/>
  <c r="AA13" i="7"/>
  <c r="Z13" i="7"/>
  <c r="AP12" i="7"/>
  <c r="EZ12" i="7" s="1"/>
  <c r="AO12" i="7"/>
  <c r="EY12" i="7" s="1"/>
  <c r="AM12" i="7"/>
  <c r="AL12" i="7"/>
  <c r="EV12" i="7" s="1"/>
  <c r="AJ12" i="7"/>
  <c r="AI12" i="7"/>
  <c r="AG12" i="7"/>
  <c r="AF12" i="7"/>
  <c r="AD12" i="7"/>
  <c r="AC12" i="7"/>
  <c r="AA12" i="7"/>
  <c r="Z12" i="7"/>
  <c r="AP11" i="7"/>
  <c r="EZ11" i="7" s="1"/>
  <c r="AO11" i="7"/>
  <c r="AM11" i="7"/>
  <c r="AL11" i="7"/>
  <c r="AJ11" i="7"/>
  <c r="AI11" i="7"/>
  <c r="AG11" i="7"/>
  <c r="AF11" i="7"/>
  <c r="AD11" i="7"/>
  <c r="AC11" i="7"/>
  <c r="AA11" i="7"/>
  <c r="Z11" i="7"/>
  <c r="AP10" i="7"/>
  <c r="EZ10" i="7" s="1"/>
  <c r="AO10" i="7"/>
  <c r="EY10" i="7" s="1"/>
  <c r="AM10" i="7"/>
  <c r="AL10" i="7"/>
  <c r="AJ10" i="7"/>
  <c r="AI10" i="7"/>
  <c r="AG10" i="7"/>
  <c r="AF10" i="7"/>
  <c r="AD10" i="7"/>
  <c r="AC10" i="7"/>
  <c r="AA10" i="7"/>
  <c r="Z10" i="7"/>
  <c r="AP9" i="7"/>
  <c r="EZ9" i="7" s="1"/>
  <c r="AO9" i="7"/>
  <c r="AM9" i="7"/>
  <c r="AL9" i="7"/>
  <c r="AJ9" i="7"/>
  <c r="AI9" i="7"/>
  <c r="AG9" i="7"/>
  <c r="AF9" i="7"/>
  <c r="AD9" i="7"/>
  <c r="AC9" i="7"/>
  <c r="AA9" i="7"/>
  <c r="Z9" i="7"/>
  <c r="AP8" i="7"/>
  <c r="EZ8" i="7" s="1"/>
  <c r="AO8" i="7"/>
  <c r="EY8" i="7" s="1"/>
  <c r="AM8" i="7"/>
  <c r="AL8" i="7"/>
  <c r="AJ8" i="7"/>
  <c r="AI8" i="7"/>
  <c r="AG8" i="7"/>
  <c r="AF8" i="7"/>
  <c r="AD8" i="7"/>
  <c r="AC8" i="7"/>
  <c r="AA8" i="7"/>
  <c r="Z8" i="7"/>
  <c r="AP7" i="7"/>
  <c r="AO7" i="7"/>
  <c r="EY7" i="7" s="1"/>
  <c r="AM7" i="7"/>
  <c r="AL7" i="7"/>
  <c r="EV7" i="7" s="1"/>
  <c r="AJ7" i="7"/>
  <c r="AI7" i="7"/>
  <c r="AG7" i="7"/>
  <c r="AF7" i="7"/>
  <c r="AD7" i="7"/>
  <c r="AC7" i="7"/>
  <c r="AA7" i="7"/>
  <c r="Z7" i="7"/>
  <c r="AP26" i="6"/>
  <c r="AO26" i="6"/>
  <c r="AM26" i="6"/>
  <c r="AL26" i="6"/>
  <c r="AJ26" i="6"/>
  <c r="AI26" i="6"/>
  <c r="AG26" i="6"/>
  <c r="AF26" i="6"/>
  <c r="AD26" i="6"/>
  <c r="AC26" i="6"/>
  <c r="AA26" i="6"/>
  <c r="AB26" i="6" s="1"/>
  <c r="Z26" i="6"/>
  <c r="AP25" i="6"/>
  <c r="AO25" i="6"/>
  <c r="AM25" i="6"/>
  <c r="AL25" i="6"/>
  <c r="AJ25" i="6"/>
  <c r="AI25" i="6"/>
  <c r="AG25" i="6"/>
  <c r="AF25" i="6"/>
  <c r="AD25" i="6"/>
  <c r="AC25" i="6"/>
  <c r="AA25" i="6"/>
  <c r="Z25" i="6"/>
  <c r="AP24" i="6"/>
  <c r="AO24" i="6"/>
  <c r="AM24" i="6"/>
  <c r="AL24" i="6"/>
  <c r="AJ24" i="6"/>
  <c r="AI24" i="6"/>
  <c r="AG24" i="6"/>
  <c r="AF24" i="6"/>
  <c r="AD24" i="6"/>
  <c r="AC24" i="6"/>
  <c r="AA24" i="6"/>
  <c r="Z24" i="6"/>
  <c r="AP23" i="6"/>
  <c r="AO23" i="6"/>
  <c r="AM23" i="6"/>
  <c r="AL23" i="6"/>
  <c r="AJ23" i="6"/>
  <c r="AI23" i="6"/>
  <c r="AG23" i="6"/>
  <c r="AF23" i="6"/>
  <c r="AD23" i="6"/>
  <c r="AC23" i="6"/>
  <c r="AA23" i="6"/>
  <c r="Z23" i="6"/>
  <c r="AP22" i="6"/>
  <c r="AO22" i="6"/>
  <c r="AM22" i="6"/>
  <c r="AL22" i="6"/>
  <c r="AJ22" i="6"/>
  <c r="AI22" i="6"/>
  <c r="AG22" i="6"/>
  <c r="AF22" i="6"/>
  <c r="AD22" i="6"/>
  <c r="AC22" i="6"/>
  <c r="AA22" i="6"/>
  <c r="AB22" i="6" s="1"/>
  <c r="Z22" i="6"/>
  <c r="AP21" i="6"/>
  <c r="AO21" i="6"/>
  <c r="AM21" i="6"/>
  <c r="AL21" i="6"/>
  <c r="AJ21" i="6"/>
  <c r="AI21" i="6"/>
  <c r="AG21" i="6"/>
  <c r="AF21" i="6"/>
  <c r="AD21" i="6"/>
  <c r="AC21" i="6"/>
  <c r="AA21" i="6"/>
  <c r="Z21" i="6"/>
  <c r="AP20" i="6"/>
  <c r="AO20" i="6"/>
  <c r="AM20" i="6"/>
  <c r="AL20" i="6"/>
  <c r="AJ20" i="6"/>
  <c r="AI20" i="6"/>
  <c r="AG20" i="6"/>
  <c r="AF20" i="6"/>
  <c r="AD20" i="6"/>
  <c r="AC20" i="6"/>
  <c r="AA20" i="6"/>
  <c r="Z20" i="6"/>
  <c r="AP19" i="6"/>
  <c r="AO19" i="6"/>
  <c r="AM19" i="6"/>
  <c r="AL19" i="6"/>
  <c r="AJ19" i="6"/>
  <c r="AI19" i="6"/>
  <c r="AG19" i="6"/>
  <c r="AF19" i="6"/>
  <c r="AD19" i="6"/>
  <c r="AC19" i="6"/>
  <c r="AA19" i="6"/>
  <c r="Z19" i="6"/>
  <c r="AP18" i="6"/>
  <c r="AO18" i="6"/>
  <c r="AM18" i="6"/>
  <c r="AL18" i="6"/>
  <c r="AJ18" i="6"/>
  <c r="AI18" i="6"/>
  <c r="AG18" i="6"/>
  <c r="AF18" i="6"/>
  <c r="AD18" i="6"/>
  <c r="AC18" i="6"/>
  <c r="AA18" i="6"/>
  <c r="Z18" i="6"/>
  <c r="AP17" i="6"/>
  <c r="AO17" i="6"/>
  <c r="AM17" i="6"/>
  <c r="AL17" i="6"/>
  <c r="AJ17" i="6"/>
  <c r="AI17" i="6"/>
  <c r="AG17" i="6"/>
  <c r="AF17" i="6"/>
  <c r="AD17" i="6"/>
  <c r="AC17" i="6"/>
  <c r="AA17" i="6"/>
  <c r="Z17" i="6"/>
  <c r="AP16" i="6"/>
  <c r="AO16" i="6"/>
  <c r="AM16" i="6"/>
  <c r="AL16" i="6"/>
  <c r="AJ16" i="6"/>
  <c r="AI16" i="6"/>
  <c r="AG16" i="6"/>
  <c r="AF16" i="6"/>
  <c r="AD16" i="6"/>
  <c r="AC16" i="6"/>
  <c r="AA16" i="6"/>
  <c r="Z16" i="6"/>
  <c r="AP15" i="6"/>
  <c r="AO15" i="6"/>
  <c r="AM15" i="6"/>
  <c r="AL15" i="6"/>
  <c r="AJ15" i="6"/>
  <c r="AI15" i="6"/>
  <c r="AG15" i="6"/>
  <c r="AF15" i="6"/>
  <c r="AD15" i="6"/>
  <c r="AC15" i="6"/>
  <c r="AA15" i="6"/>
  <c r="Z15" i="6"/>
  <c r="AP14" i="6"/>
  <c r="AO14" i="6"/>
  <c r="AM14" i="6"/>
  <c r="AL14" i="6"/>
  <c r="AJ14" i="6"/>
  <c r="AI14" i="6"/>
  <c r="AG14" i="6"/>
  <c r="AF14" i="6"/>
  <c r="AD14" i="6"/>
  <c r="AC14" i="6"/>
  <c r="AA14" i="6"/>
  <c r="Z14" i="6"/>
  <c r="AP13" i="6"/>
  <c r="AO13" i="6"/>
  <c r="AM13" i="6"/>
  <c r="AL13" i="6"/>
  <c r="AJ13" i="6"/>
  <c r="AI13" i="6"/>
  <c r="AG13" i="6"/>
  <c r="AF13" i="6"/>
  <c r="AD13" i="6"/>
  <c r="AC13" i="6"/>
  <c r="AA13" i="6"/>
  <c r="Z13" i="6"/>
  <c r="AP12" i="6"/>
  <c r="AO12" i="6"/>
  <c r="AM12" i="6"/>
  <c r="AL12" i="6"/>
  <c r="AJ12" i="6"/>
  <c r="AI12" i="6"/>
  <c r="AG12" i="6"/>
  <c r="AF12" i="6"/>
  <c r="AD12" i="6"/>
  <c r="AC12" i="6"/>
  <c r="AA12" i="6"/>
  <c r="Z12" i="6"/>
  <c r="AP11" i="6"/>
  <c r="AO11" i="6"/>
  <c r="AM11" i="6"/>
  <c r="AL11" i="6"/>
  <c r="AJ11" i="6"/>
  <c r="AI11" i="6"/>
  <c r="AG11" i="6"/>
  <c r="AF11" i="6"/>
  <c r="AD11" i="6"/>
  <c r="AC11" i="6"/>
  <c r="AA11" i="6"/>
  <c r="Z11" i="6"/>
  <c r="AP10" i="6"/>
  <c r="AO10" i="6"/>
  <c r="AM10" i="6"/>
  <c r="AL10" i="6"/>
  <c r="AJ10" i="6"/>
  <c r="AI10" i="6"/>
  <c r="AG10" i="6"/>
  <c r="AF10" i="6"/>
  <c r="AD10" i="6"/>
  <c r="AC10" i="6"/>
  <c r="AA10" i="6"/>
  <c r="Z10" i="6"/>
  <c r="AP9" i="6"/>
  <c r="AO9" i="6"/>
  <c r="AM9" i="6"/>
  <c r="AL9" i="6"/>
  <c r="AJ9" i="6"/>
  <c r="AI9" i="6"/>
  <c r="AG9" i="6"/>
  <c r="AF9" i="6"/>
  <c r="AD9" i="6"/>
  <c r="AC9" i="6"/>
  <c r="AA9" i="6"/>
  <c r="Z9" i="6"/>
  <c r="AP8" i="6"/>
  <c r="AO8" i="6"/>
  <c r="AM8" i="6"/>
  <c r="AL8" i="6"/>
  <c r="AJ8" i="6"/>
  <c r="AI8" i="6"/>
  <c r="AG8" i="6"/>
  <c r="AF8" i="6"/>
  <c r="AD8" i="6"/>
  <c r="AC8" i="6"/>
  <c r="AA8" i="6"/>
  <c r="Z8" i="6"/>
  <c r="AP7" i="6"/>
  <c r="AO7" i="6"/>
  <c r="AM7" i="6"/>
  <c r="AL7" i="6"/>
  <c r="AJ7" i="6"/>
  <c r="AI7" i="6"/>
  <c r="AG7" i="6"/>
  <c r="AF7" i="6"/>
  <c r="AD7" i="6"/>
  <c r="AC7" i="6"/>
  <c r="AA7" i="6"/>
  <c r="Z7" i="6"/>
  <c r="AP26" i="5"/>
  <c r="AO26" i="5"/>
  <c r="AM26" i="5"/>
  <c r="AL26" i="5"/>
  <c r="AJ26" i="5"/>
  <c r="AI26" i="5"/>
  <c r="AG26" i="5"/>
  <c r="AF26" i="5"/>
  <c r="AD26" i="5"/>
  <c r="AC26" i="5"/>
  <c r="AA26" i="5"/>
  <c r="Z26" i="5"/>
  <c r="AP25" i="5"/>
  <c r="AO25" i="5"/>
  <c r="AM25" i="5"/>
  <c r="AL25" i="5"/>
  <c r="AJ25" i="5"/>
  <c r="AI25" i="5"/>
  <c r="AG25" i="5"/>
  <c r="AF25" i="5"/>
  <c r="AD25" i="5"/>
  <c r="AC25" i="5"/>
  <c r="AA25" i="5"/>
  <c r="Z25" i="5"/>
  <c r="AP24" i="5"/>
  <c r="AO24" i="5"/>
  <c r="AM24" i="5"/>
  <c r="AL24" i="5"/>
  <c r="AJ24" i="5"/>
  <c r="AI24" i="5"/>
  <c r="AG24" i="5"/>
  <c r="AF24" i="5"/>
  <c r="AD24" i="5"/>
  <c r="AC24" i="5"/>
  <c r="AA24" i="5"/>
  <c r="Z24" i="5"/>
  <c r="AP23" i="5"/>
  <c r="AO23" i="5"/>
  <c r="AM23" i="5"/>
  <c r="AL23" i="5"/>
  <c r="AJ23" i="5"/>
  <c r="AI23" i="5"/>
  <c r="AG23" i="5"/>
  <c r="AF23" i="5"/>
  <c r="AD23" i="5"/>
  <c r="AC23" i="5"/>
  <c r="AA23" i="5"/>
  <c r="Z23" i="5"/>
  <c r="AP22" i="5"/>
  <c r="AO22" i="5"/>
  <c r="AM22" i="5"/>
  <c r="AL22" i="5"/>
  <c r="AJ22" i="5"/>
  <c r="AI22" i="5"/>
  <c r="AG22" i="5"/>
  <c r="AF22" i="5"/>
  <c r="AD22" i="5"/>
  <c r="AC22" i="5"/>
  <c r="AA22" i="5"/>
  <c r="Z22" i="5"/>
  <c r="AP21" i="5"/>
  <c r="AO21" i="5"/>
  <c r="AM21" i="5"/>
  <c r="AL21" i="5"/>
  <c r="AJ21" i="5"/>
  <c r="AI21" i="5"/>
  <c r="AG21" i="5"/>
  <c r="AF21" i="5"/>
  <c r="AD21" i="5"/>
  <c r="AC21" i="5"/>
  <c r="AA21" i="5"/>
  <c r="Z21" i="5"/>
  <c r="AP20" i="5"/>
  <c r="AO20" i="5"/>
  <c r="AM20" i="5"/>
  <c r="AL20" i="5"/>
  <c r="AJ20" i="5"/>
  <c r="AI20" i="5"/>
  <c r="AG20" i="5"/>
  <c r="AF20" i="5"/>
  <c r="AD20" i="5"/>
  <c r="AC20" i="5"/>
  <c r="AA20" i="5"/>
  <c r="Z20" i="5"/>
  <c r="AP19" i="5"/>
  <c r="AO19" i="5"/>
  <c r="AM19" i="5"/>
  <c r="AL19" i="5"/>
  <c r="AJ19" i="5"/>
  <c r="AI19" i="5"/>
  <c r="AG19" i="5"/>
  <c r="AF19" i="5"/>
  <c r="AD19" i="5"/>
  <c r="AC19" i="5"/>
  <c r="AA19" i="5"/>
  <c r="Z19" i="5"/>
  <c r="AP18" i="5"/>
  <c r="AO18" i="5"/>
  <c r="AM18" i="5"/>
  <c r="AL18" i="5"/>
  <c r="AJ18" i="5"/>
  <c r="AI18" i="5"/>
  <c r="AG18" i="5"/>
  <c r="AF18" i="5"/>
  <c r="AD18" i="5"/>
  <c r="AC18" i="5"/>
  <c r="AA18" i="5"/>
  <c r="Z18" i="5"/>
  <c r="AP17" i="5"/>
  <c r="AO17" i="5"/>
  <c r="AM17" i="5"/>
  <c r="AL17" i="5"/>
  <c r="AJ17" i="5"/>
  <c r="AI17" i="5"/>
  <c r="AG17" i="5"/>
  <c r="AF17" i="5"/>
  <c r="AD17" i="5"/>
  <c r="AC17" i="5"/>
  <c r="AA17" i="5"/>
  <c r="Z17" i="5"/>
  <c r="AP16" i="5"/>
  <c r="AO16" i="5"/>
  <c r="AM16" i="5"/>
  <c r="AL16" i="5"/>
  <c r="AJ16" i="5"/>
  <c r="AI16" i="5"/>
  <c r="AG16" i="5"/>
  <c r="AF16" i="5"/>
  <c r="AD16" i="5"/>
  <c r="AC16" i="5"/>
  <c r="AA16" i="5"/>
  <c r="Z16" i="5"/>
  <c r="AP15" i="5"/>
  <c r="AO15" i="5"/>
  <c r="AM15" i="5"/>
  <c r="AL15" i="5"/>
  <c r="AJ15" i="5"/>
  <c r="AI15" i="5"/>
  <c r="AG15" i="5"/>
  <c r="AF15" i="5"/>
  <c r="AD15" i="5"/>
  <c r="AC15" i="5"/>
  <c r="AA15" i="5"/>
  <c r="Z15" i="5"/>
  <c r="AP14" i="5"/>
  <c r="AO14" i="5"/>
  <c r="AM14" i="5"/>
  <c r="AL14" i="5"/>
  <c r="AJ14" i="5"/>
  <c r="AI14" i="5"/>
  <c r="AG14" i="5"/>
  <c r="AF14" i="5"/>
  <c r="AD14" i="5"/>
  <c r="AC14" i="5"/>
  <c r="AA14" i="5"/>
  <c r="Z14" i="5"/>
  <c r="AP13" i="5"/>
  <c r="AO13" i="5"/>
  <c r="AM13" i="5"/>
  <c r="AL13" i="5"/>
  <c r="AJ13" i="5"/>
  <c r="AI13" i="5"/>
  <c r="AG13" i="5"/>
  <c r="AF13" i="5"/>
  <c r="AD13" i="5"/>
  <c r="AC13" i="5"/>
  <c r="AA13" i="5"/>
  <c r="Z13" i="5"/>
  <c r="AP12" i="5"/>
  <c r="AO12" i="5"/>
  <c r="AM12" i="5"/>
  <c r="AL12" i="5"/>
  <c r="AJ12" i="5"/>
  <c r="AI12" i="5"/>
  <c r="AG12" i="5"/>
  <c r="AF12" i="5"/>
  <c r="AD12" i="5"/>
  <c r="AC12" i="5"/>
  <c r="AA12" i="5"/>
  <c r="Z12" i="5"/>
  <c r="AP11" i="5"/>
  <c r="AO11" i="5"/>
  <c r="AM11" i="5"/>
  <c r="AL11" i="5"/>
  <c r="AJ11" i="5"/>
  <c r="AI11" i="5"/>
  <c r="AG11" i="5"/>
  <c r="AF11" i="5"/>
  <c r="AD11" i="5"/>
  <c r="AC11" i="5"/>
  <c r="AA11" i="5"/>
  <c r="Z11" i="5"/>
  <c r="AP10" i="5"/>
  <c r="AO10" i="5"/>
  <c r="AM10" i="5"/>
  <c r="AL10" i="5"/>
  <c r="AJ10" i="5"/>
  <c r="AI10" i="5"/>
  <c r="AG10" i="5"/>
  <c r="AF10" i="5"/>
  <c r="AD10" i="5"/>
  <c r="AC10" i="5"/>
  <c r="AA10" i="5"/>
  <c r="Z10" i="5"/>
  <c r="AP9" i="5"/>
  <c r="AO9" i="5"/>
  <c r="AM9" i="5"/>
  <c r="AL9" i="5"/>
  <c r="AJ9" i="5"/>
  <c r="AI9" i="5"/>
  <c r="AG9" i="5"/>
  <c r="AF9" i="5"/>
  <c r="AD9" i="5"/>
  <c r="AC9" i="5"/>
  <c r="AA9" i="5"/>
  <c r="Z9" i="5"/>
  <c r="AP8" i="5"/>
  <c r="AO8" i="5"/>
  <c r="AM8" i="5"/>
  <c r="AL8" i="5"/>
  <c r="AJ8" i="5"/>
  <c r="AI8" i="5"/>
  <c r="AG8" i="5"/>
  <c r="AF8" i="5"/>
  <c r="AD8" i="5"/>
  <c r="AC8" i="5"/>
  <c r="AA8" i="5"/>
  <c r="Z8" i="5"/>
  <c r="AP7" i="5"/>
  <c r="AO7" i="5"/>
  <c r="AM7" i="5"/>
  <c r="AL7" i="5"/>
  <c r="AJ7" i="5"/>
  <c r="AI7" i="5"/>
  <c r="AG7" i="5"/>
  <c r="AF7" i="5"/>
  <c r="AD7" i="5"/>
  <c r="AC7" i="5"/>
  <c r="AA7" i="5"/>
  <c r="Z7" i="5"/>
  <c r="AP26" i="4"/>
  <c r="AO26" i="4"/>
  <c r="AM26" i="4"/>
  <c r="AL26" i="4"/>
  <c r="AJ26" i="4"/>
  <c r="AI26" i="4"/>
  <c r="AG26" i="4"/>
  <c r="AF26" i="4"/>
  <c r="AD26" i="4"/>
  <c r="AC26" i="4"/>
  <c r="AA26" i="4"/>
  <c r="Z26" i="4"/>
  <c r="AP25" i="4"/>
  <c r="AO25" i="4"/>
  <c r="AM25" i="4"/>
  <c r="AL25" i="4"/>
  <c r="AJ25" i="4"/>
  <c r="AI25" i="4"/>
  <c r="AG25" i="4"/>
  <c r="AF25" i="4"/>
  <c r="AD25" i="4"/>
  <c r="AC25" i="4"/>
  <c r="AA25" i="4"/>
  <c r="Z25" i="4"/>
  <c r="AP24" i="4"/>
  <c r="AO24" i="4"/>
  <c r="AM24" i="4"/>
  <c r="AL24" i="4"/>
  <c r="AJ24" i="4"/>
  <c r="AI24" i="4"/>
  <c r="AG24" i="4"/>
  <c r="AF24" i="4"/>
  <c r="AD24" i="4"/>
  <c r="AC24" i="4"/>
  <c r="AA24" i="4"/>
  <c r="Z24" i="4"/>
  <c r="AP23" i="4"/>
  <c r="AO23" i="4"/>
  <c r="AM23" i="4"/>
  <c r="AL23" i="4"/>
  <c r="AJ23" i="4"/>
  <c r="AI23" i="4"/>
  <c r="AG23" i="4"/>
  <c r="AF23" i="4"/>
  <c r="AD23" i="4"/>
  <c r="AC23" i="4"/>
  <c r="AA23" i="4"/>
  <c r="Z23" i="4"/>
  <c r="AP22" i="4"/>
  <c r="AO22" i="4"/>
  <c r="AM22" i="4"/>
  <c r="AL22" i="4"/>
  <c r="AJ22" i="4"/>
  <c r="AI22" i="4"/>
  <c r="AG22" i="4"/>
  <c r="AF22" i="4"/>
  <c r="AD22" i="4"/>
  <c r="AC22" i="4"/>
  <c r="AA22" i="4"/>
  <c r="Z22" i="4"/>
  <c r="AP21" i="4"/>
  <c r="AO21" i="4"/>
  <c r="AM21" i="4"/>
  <c r="AL21" i="4"/>
  <c r="AJ21" i="4"/>
  <c r="AI21" i="4"/>
  <c r="AG21" i="4"/>
  <c r="AF21" i="4"/>
  <c r="AD21" i="4"/>
  <c r="AC21" i="4"/>
  <c r="AA21" i="4"/>
  <c r="Z21" i="4"/>
  <c r="AP20" i="4"/>
  <c r="AO20" i="4"/>
  <c r="AM20" i="4"/>
  <c r="AL20" i="4"/>
  <c r="AJ20" i="4"/>
  <c r="AI20" i="4"/>
  <c r="AG20" i="4"/>
  <c r="AF20" i="4"/>
  <c r="AD20" i="4"/>
  <c r="AC20" i="4"/>
  <c r="AA20" i="4"/>
  <c r="Z20" i="4"/>
  <c r="AP19" i="4"/>
  <c r="AO19" i="4"/>
  <c r="AM19" i="4"/>
  <c r="AL19" i="4"/>
  <c r="AJ19" i="4"/>
  <c r="AI19" i="4"/>
  <c r="AG19" i="4"/>
  <c r="AF19" i="4"/>
  <c r="AD19" i="4"/>
  <c r="AC19" i="4"/>
  <c r="AA19" i="4"/>
  <c r="Z19" i="4"/>
  <c r="AP18" i="4"/>
  <c r="AO18" i="4"/>
  <c r="AM18" i="4"/>
  <c r="AL18" i="4"/>
  <c r="AJ18" i="4"/>
  <c r="AI18" i="4"/>
  <c r="AG18" i="4"/>
  <c r="AF18" i="4"/>
  <c r="AD18" i="4"/>
  <c r="AC18" i="4"/>
  <c r="AA18" i="4"/>
  <c r="Z18" i="4"/>
  <c r="AP17" i="4"/>
  <c r="AO17" i="4"/>
  <c r="AM17" i="4"/>
  <c r="AL17" i="4"/>
  <c r="AJ17" i="4"/>
  <c r="AI17" i="4"/>
  <c r="AG17" i="4"/>
  <c r="AF17" i="4"/>
  <c r="AD17" i="4"/>
  <c r="AC17" i="4"/>
  <c r="AA17" i="4"/>
  <c r="Z17" i="4"/>
  <c r="AP16" i="4"/>
  <c r="AO16" i="4"/>
  <c r="AM16" i="4"/>
  <c r="AL16" i="4"/>
  <c r="AJ16" i="4"/>
  <c r="AI16" i="4"/>
  <c r="AG16" i="4"/>
  <c r="AF16" i="4"/>
  <c r="AD16" i="4"/>
  <c r="AC16" i="4"/>
  <c r="AA16" i="4"/>
  <c r="Z16" i="4"/>
  <c r="AP15" i="4"/>
  <c r="AO15" i="4"/>
  <c r="AM15" i="4"/>
  <c r="AL15" i="4"/>
  <c r="AJ15" i="4"/>
  <c r="AI15" i="4"/>
  <c r="AG15" i="4"/>
  <c r="AF15" i="4"/>
  <c r="AD15" i="4"/>
  <c r="AC15" i="4"/>
  <c r="AA15" i="4"/>
  <c r="Z15" i="4"/>
  <c r="AP14" i="4"/>
  <c r="AO14" i="4"/>
  <c r="AM14" i="4"/>
  <c r="AL14" i="4"/>
  <c r="AJ14" i="4"/>
  <c r="AI14" i="4"/>
  <c r="AG14" i="4"/>
  <c r="AF14" i="4"/>
  <c r="AD14" i="4"/>
  <c r="AC14" i="4"/>
  <c r="AA14" i="4"/>
  <c r="Z14" i="4"/>
  <c r="AP13" i="4"/>
  <c r="AO13" i="4"/>
  <c r="AM13" i="4"/>
  <c r="AL13" i="4"/>
  <c r="AJ13" i="4"/>
  <c r="AI13" i="4"/>
  <c r="AG13" i="4"/>
  <c r="AF13" i="4"/>
  <c r="AD13" i="4"/>
  <c r="AC13" i="4"/>
  <c r="AA13" i="4"/>
  <c r="Z13" i="4"/>
  <c r="AP12" i="4"/>
  <c r="AO12" i="4"/>
  <c r="AM12" i="4"/>
  <c r="AL12" i="4"/>
  <c r="AJ12" i="4"/>
  <c r="AI12" i="4"/>
  <c r="AG12" i="4"/>
  <c r="AF12" i="4"/>
  <c r="AD12" i="4"/>
  <c r="AC12" i="4"/>
  <c r="AA12" i="4"/>
  <c r="Z12" i="4"/>
  <c r="AP11" i="4"/>
  <c r="AO11" i="4"/>
  <c r="AM11" i="4"/>
  <c r="AL11" i="4"/>
  <c r="AJ11" i="4"/>
  <c r="AI11" i="4"/>
  <c r="AG11" i="4"/>
  <c r="AF11" i="4"/>
  <c r="AD11" i="4"/>
  <c r="AC11" i="4"/>
  <c r="AA11" i="4"/>
  <c r="Z11" i="4"/>
  <c r="AP10" i="4"/>
  <c r="AO10" i="4"/>
  <c r="AM10" i="4"/>
  <c r="AL10" i="4"/>
  <c r="AJ10" i="4"/>
  <c r="AI10" i="4"/>
  <c r="AG10" i="4"/>
  <c r="AF10" i="4"/>
  <c r="AD10" i="4"/>
  <c r="AC10" i="4"/>
  <c r="AA10" i="4"/>
  <c r="Z10" i="4"/>
  <c r="AP9" i="4"/>
  <c r="AO9" i="4"/>
  <c r="AM9" i="4"/>
  <c r="AL9" i="4"/>
  <c r="AJ9" i="4"/>
  <c r="AI9" i="4"/>
  <c r="AG9" i="4"/>
  <c r="AF9" i="4"/>
  <c r="AD9" i="4"/>
  <c r="AC9" i="4"/>
  <c r="AA9" i="4"/>
  <c r="Z9" i="4"/>
  <c r="AP8" i="4"/>
  <c r="AO8" i="4"/>
  <c r="AM8" i="4"/>
  <c r="AL8" i="4"/>
  <c r="AJ8" i="4"/>
  <c r="AI8" i="4"/>
  <c r="AG8" i="4"/>
  <c r="AF8" i="4"/>
  <c r="AD8" i="4"/>
  <c r="AC8" i="4"/>
  <c r="AA8" i="4"/>
  <c r="Z8" i="4"/>
  <c r="AP7" i="4"/>
  <c r="AO7" i="4"/>
  <c r="AM7" i="4"/>
  <c r="AL7" i="4"/>
  <c r="AJ7" i="4"/>
  <c r="AI7" i="4"/>
  <c r="AG7" i="4"/>
  <c r="AF7" i="4"/>
  <c r="AD7" i="4"/>
  <c r="AC7" i="4"/>
  <c r="AA7" i="4"/>
  <c r="Z7" i="4"/>
  <c r="AP26" i="3"/>
  <c r="AO26" i="3"/>
  <c r="EY26" i="3" s="1"/>
  <c r="AM26" i="3"/>
  <c r="AL26" i="3"/>
  <c r="AJ26" i="3"/>
  <c r="AI26" i="3"/>
  <c r="AG26" i="3"/>
  <c r="AF26" i="3"/>
  <c r="AD26" i="3"/>
  <c r="AC26" i="3"/>
  <c r="AA26" i="3"/>
  <c r="Z26" i="3"/>
  <c r="AP25" i="3"/>
  <c r="AO25" i="3"/>
  <c r="EY25" i="3" s="1"/>
  <c r="AM25" i="3"/>
  <c r="AL25" i="3"/>
  <c r="AJ25" i="3"/>
  <c r="AI25" i="3"/>
  <c r="AG25" i="3"/>
  <c r="AF25" i="3"/>
  <c r="AD25" i="3"/>
  <c r="AC25" i="3"/>
  <c r="AA25" i="3"/>
  <c r="Z25" i="3"/>
  <c r="AP24" i="3"/>
  <c r="AO24" i="3"/>
  <c r="EY24" i="3" s="1"/>
  <c r="AM24" i="3"/>
  <c r="AL24" i="3"/>
  <c r="AJ24" i="3"/>
  <c r="AI24" i="3"/>
  <c r="AG24" i="3"/>
  <c r="AF24" i="3"/>
  <c r="AD24" i="3"/>
  <c r="AC24" i="3"/>
  <c r="AA24" i="3"/>
  <c r="Z24" i="3"/>
  <c r="AP23" i="3"/>
  <c r="AO23" i="3"/>
  <c r="EY23" i="3" s="1"/>
  <c r="AM23" i="3"/>
  <c r="AL23" i="3"/>
  <c r="AJ23" i="3"/>
  <c r="AI23" i="3"/>
  <c r="AG23" i="3"/>
  <c r="AF23" i="3"/>
  <c r="AD23" i="3"/>
  <c r="AC23" i="3"/>
  <c r="AA23" i="3"/>
  <c r="Z23" i="3"/>
  <c r="AP22" i="3"/>
  <c r="AO22" i="3"/>
  <c r="EY22" i="3" s="1"/>
  <c r="AM22" i="3"/>
  <c r="AL22" i="3"/>
  <c r="AJ22" i="3"/>
  <c r="AI22" i="3"/>
  <c r="AG22" i="3"/>
  <c r="AF22" i="3"/>
  <c r="AD22" i="3"/>
  <c r="AC22" i="3"/>
  <c r="AA22" i="3"/>
  <c r="Z22" i="3"/>
  <c r="AP21" i="3"/>
  <c r="AO21" i="3"/>
  <c r="EY21" i="3" s="1"/>
  <c r="AM21" i="3"/>
  <c r="AL21" i="3"/>
  <c r="AJ21" i="3"/>
  <c r="AI21" i="3"/>
  <c r="AG21" i="3"/>
  <c r="AF21" i="3"/>
  <c r="AD21" i="3"/>
  <c r="AC21" i="3"/>
  <c r="AA21" i="3"/>
  <c r="Z21" i="3"/>
  <c r="AP20" i="3"/>
  <c r="AO20" i="3"/>
  <c r="AM20" i="3"/>
  <c r="AL20" i="3"/>
  <c r="AJ20" i="3"/>
  <c r="AI20" i="3"/>
  <c r="AG20" i="3"/>
  <c r="AF20" i="3"/>
  <c r="AD20" i="3"/>
  <c r="AC20" i="3"/>
  <c r="AA20" i="3"/>
  <c r="Z20" i="3"/>
  <c r="AP19" i="3"/>
  <c r="AO19" i="3"/>
  <c r="AM19" i="3"/>
  <c r="AL19" i="3"/>
  <c r="AJ19" i="3"/>
  <c r="AI19" i="3"/>
  <c r="AG19" i="3"/>
  <c r="AF19" i="3"/>
  <c r="AD19" i="3"/>
  <c r="AC19" i="3"/>
  <c r="AA19" i="3"/>
  <c r="Z19" i="3"/>
  <c r="AP18" i="3"/>
  <c r="AO18" i="3"/>
  <c r="AM18" i="3"/>
  <c r="AL18" i="3"/>
  <c r="AJ18" i="3"/>
  <c r="AI18" i="3"/>
  <c r="AG18" i="3"/>
  <c r="AF18" i="3"/>
  <c r="AD18" i="3"/>
  <c r="AC18" i="3"/>
  <c r="AA18" i="3"/>
  <c r="Z18" i="3"/>
  <c r="AP17" i="3"/>
  <c r="AO17" i="3"/>
  <c r="EY17" i="3" s="1"/>
  <c r="AM17" i="3"/>
  <c r="AL17" i="3"/>
  <c r="AJ17" i="3"/>
  <c r="AI17" i="3"/>
  <c r="AG17" i="3"/>
  <c r="AF17" i="3"/>
  <c r="AD17" i="3"/>
  <c r="AC17" i="3"/>
  <c r="AA17" i="3"/>
  <c r="Z17" i="3"/>
  <c r="AP16" i="3"/>
  <c r="EZ16" i="3" s="1"/>
  <c r="AO16" i="3"/>
  <c r="AM16" i="3"/>
  <c r="AL16" i="3"/>
  <c r="AJ16" i="3"/>
  <c r="AI16" i="3"/>
  <c r="AG16" i="3"/>
  <c r="AF16" i="3"/>
  <c r="AD16" i="3"/>
  <c r="AC16" i="3"/>
  <c r="AA16" i="3"/>
  <c r="Z16" i="3"/>
  <c r="AP15" i="3"/>
  <c r="AO15" i="3"/>
  <c r="EY15" i="3" s="1"/>
  <c r="AM15" i="3"/>
  <c r="AL15" i="3"/>
  <c r="AJ15" i="3"/>
  <c r="AI15" i="3"/>
  <c r="AG15" i="3"/>
  <c r="AF15" i="3"/>
  <c r="AD15" i="3"/>
  <c r="AC15" i="3"/>
  <c r="AA15" i="3"/>
  <c r="Z15" i="3"/>
  <c r="AP14" i="3"/>
  <c r="EZ14" i="3" s="1"/>
  <c r="AO14" i="3"/>
  <c r="AM14" i="3"/>
  <c r="AL14" i="3"/>
  <c r="AJ14" i="3"/>
  <c r="AI14" i="3"/>
  <c r="AG14" i="3"/>
  <c r="AF14" i="3"/>
  <c r="AD14" i="3"/>
  <c r="AC14" i="3"/>
  <c r="AA14" i="3"/>
  <c r="Z14" i="3"/>
  <c r="AP13" i="3"/>
  <c r="AO13" i="3"/>
  <c r="AM13" i="3"/>
  <c r="AL13" i="3"/>
  <c r="AJ13" i="3"/>
  <c r="AI13" i="3"/>
  <c r="AG13" i="3"/>
  <c r="AF13" i="3"/>
  <c r="AD13" i="3"/>
  <c r="AC13" i="3"/>
  <c r="AA13" i="3"/>
  <c r="Z13" i="3"/>
  <c r="AP12" i="3"/>
  <c r="AO12" i="3"/>
  <c r="AM12" i="3"/>
  <c r="AL12" i="3"/>
  <c r="AJ12" i="3"/>
  <c r="AI12" i="3"/>
  <c r="AG12" i="3"/>
  <c r="AF12" i="3"/>
  <c r="AD12" i="3"/>
  <c r="AC12" i="3"/>
  <c r="AA12" i="3"/>
  <c r="Z12" i="3"/>
  <c r="AP11" i="3"/>
  <c r="AO11" i="3"/>
  <c r="AM11" i="3"/>
  <c r="AL11" i="3"/>
  <c r="AJ11" i="3"/>
  <c r="AI11" i="3"/>
  <c r="AG11" i="3"/>
  <c r="AF11" i="3"/>
  <c r="AD11" i="3"/>
  <c r="AC11" i="3"/>
  <c r="AA11" i="3"/>
  <c r="Z11" i="3"/>
  <c r="AP10" i="3"/>
  <c r="AO10" i="3"/>
  <c r="AM10" i="3"/>
  <c r="AL10" i="3"/>
  <c r="AJ10" i="3"/>
  <c r="AI10" i="3"/>
  <c r="AG10" i="3"/>
  <c r="AF10" i="3"/>
  <c r="AD10" i="3"/>
  <c r="AC10" i="3"/>
  <c r="AA10" i="3"/>
  <c r="Z10" i="3"/>
  <c r="AP9" i="3"/>
  <c r="AO9" i="3"/>
  <c r="AM9" i="3"/>
  <c r="AL9" i="3"/>
  <c r="AJ9" i="3"/>
  <c r="AI9" i="3"/>
  <c r="AG9" i="3"/>
  <c r="AF9" i="3"/>
  <c r="AD9" i="3"/>
  <c r="AC9" i="3"/>
  <c r="AA9" i="3"/>
  <c r="Z9" i="3"/>
  <c r="AP8" i="3"/>
  <c r="AO8" i="3"/>
  <c r="AM8" i="3"/>
  <c r="AL8" i="3"/>
  <c r="AJ8" i="3"/>
  <c r="AI8" i="3"/>
  <c r="AG8" i="3"/>
  <c r="AF8" i="3"/>
  <c r="AD8" i="3"/>
  <c r="AC8" i="3"/>
  <c r="AA8" i="3"/>
  <c r="Z8" i="3"/>
  <c r="AP7" i="3"/>
  <c r="AO7" i="3"/>
  <c r="AM7" i="3"/>
  <c r="AL7" i="3"/>
  <c r="AJ7" i="3"/>
  <c r="AI7" i="3"/>
  <c r="AG7" i="3"/>
  <c r="AF7" i="3"/>
  <c r="AD7" i="3"/>
  <c r="AC7" i="3"/>
  <c r="AA7" i="3"/>
  <c r="Z7" i="3"/>
  <c r="AE20" i="1"/>
  <c r="AH15" i="1"/>
  <c r="AE26" i="8"/>
  <c r="AB26" i="8"/>
  <c r="AE25" i="8"/>
  <c r="AE24" i="8"/>
  <c r="AE23" i="8"/>
  <c r="AE22" i="8"/>
  <c r="AE21" i="8"/>
  <c r="AE20" i="8"/>
  <c r="AE19" i="8"/>
  <c r="AE18" i="8"/>
  <c r="AE17" i="8"/>
  <c r="AE16" i="8"/>
  <c r="AE8" i="8"/>
  <c r="EZ17" i="7"/>
  <c r="AH15" i="8" l="1"/>
  <c r="AH8" i="1"/>
  <c r="AH20" i="1"/>
  <c r="AH26" i="1"/>
  <c r="AH7" i="8"/>
  <c r="AH11" i="8"/>
  <c r="AH19" i="8"/>
  <c r="AH23" i="8"/>
  <c r="AH24" i="8"/>
  <c r="AE10" i="8"/>
  <c r="AE12" i="8"/>
  <c r="AH19" i="1"/>
  <c r="AE14" i="8"/>
  <c r="AE18" i="1"/>
  <c r="AB12" i="7"/>
  <c r="AE22" i="7"/>
  <c r="AB16" i="7"/>
  <c r="AE16" i="7"/>
  <c r="AE10" i="7"/>
  <c r="AH7" i="1"/>
  <c r="AB14" i="8"/>
  <c r="AH17" i="1"/>
  <c r="AB16" i="5"/>
  <c r="AB20" i="5"/>
  <c r="AB9" i="8"/>
  <c r="AB17" i="8"/>
  <c r="AB21" i="8"/>
  <c r="AB15" i="5"/>
  <c r="AB23" i="6"/>
  <c r="AB11" i="7"/>
  <c r="AB15" i="7"/>
  <c r="AH8" i="8"/>
  <c r="AH12" i="8"/>
  <c r="AH16" i="8"/>
  <c r="AH20" i="8"/>
  <c r="AH9" i="6"/>
  <c r="AH21" i="1"/>
  <c r="AH18" i="1"/>
  <c r="AE13" i="8"/>
  <c r="AH17" i="5"/>
  <c r="AH10" i="1"/>
  <c r="AH16" i="1"/>
  <c r="AH22" i="1"/>
  <c r="AB10" i="8"/>
  <c r="AB13" i="8"/>
  <c r="AB18" i="8"/>
  <c r="AB22" i="8"/>
  <c r="AB25" i="8"/>
  <c r="AE10" i="1"/>
  <c r="AE16" i="1"/>
  <c r="AE22" i="1"/>
  <c r="AH23" i="1"/>
  <c r="AB9" i="6"/>
  <c r="AB11" i="6"/>
  <c r="AB12" i="6"/>
  <c r="AB15" i="6"/>
  <c r="AB8" i="7"/>
  <c r="AB19" i="7"/>
  <c r="AB20" i="7"/>
  <c r="AB23" i="7"/>
  <c r="AH14" i="1"/>
  <c r="AE18" i="6"/>
  <c r="AH12" i="5"/>
  <c r="AB19" i="4"/>
  <c r="AB21" i="4"/>
  <c r="AB22" i="5"/>
  <c r="AB24" i="5"/>
  <c r="AB18" i="6"/>
  <c r="AB19" i="6"/>
  <c r="AH20" i="5"/>
  <c r="AH24" i="5"/>
  <c r="AH26" i="5"/>
  <c r="AH13" i="6"/>
  <c r="AH16" i="6"/>
  <c r="AH20" i="6"/>
  <c r="AH24" i="6"/>
  <c r="AH10" i="7"/>
  <c r="AH17" i="7"/>
  <c r="AH18" i="7"/>
  <c r="AH22" i="7"/>
  <c r="AH12" i="1"/>
  <c r="AH24" i="1"/>
  <c r="AH11" i="1"/>
  <c r="R31" i="74"/>
  <c r="AB9" i="5"/>
  <c r="AB26" i="5"/>
  <c r="AE13" i="6"/>
  <c r="AE15" i="6"/>
  <c r="AE16" i="6"/>
  <c r="AE17" i="6"/>
  <c r="AE19" i="6"/>
  <c r="AE20" i="6"/>
  <c r="AE21" i="6"/>
  <c r="AE22" i="6"/>
  <c r="AE23" i="6"/>
  <c r="AE24" i="6"/>
  <c r="AE25" i="6"/>
  <c r="AE26" i="6"/>
  <c r="AE8" i="7"/>
  <c r="AE9" i="7"/>
  <c r="AE11" i="7"/>
  <c r="AE12" i="7"/>
  <c r="AE13" i="7"/>
  <c r="AE14" i="7"/>
  <c r="AE15" i="7"/>
  <c r="AE17" i="7"/>
  <c r="AE18" i="7"/>
  <c r="AE19" i="7"/>
  <c r="AE20" i="7"/>
  <c r="AE21" i="7"/>
  <c r="AE23" i="7"/>
  <c r="AE24" i="7"/>
  <c r="AE25" i="7"/>
  <c r="AE26" i="7"/>
  <c r="AE12" i="1"/>
  <c r="AH13" i="1"/>
  <c r="AE24" i="1"/>
  <c r="AH25" i="1"/>
  <c r="AH18" i="5"/>
  <c r="AH22" i="5"/>
  <c r="AH7" i="6"/>
  <c r="AH17" i="6"/>
  <c r="AH21" i="6"/>
  <c r="AH25" i="6"/>
  <c r="AH9" i="7"/>
  <c r="AH13" i="7"/>
  <c r="AH14" i="7"/>
  <c r="AH21" i="7"/>
  <c r="AH25" i="7"/>
  <c r="AH26" i="7"/>
  <c r="S31" i="74"/>
  <c r="Q31" i="74"/>
  <c r="Q30" i="74"/>
  <c r="AU7" i="9"/>
  <c r="AE18" i="5"/>
  <c r="AE26" i="5"/>
  <c r="AE10" i="6"/>
  <c r="AO33" i="5"/>
  <c r="S42" i="74"/>
  <c r="S30" i="74"/>
  <c r="AH15" i="4"/>
  <c r="AH24" i="4"/>
  <c r="AH26" i="4"/>
  <c r="AH14" i="5"/>
  <c r="AH16" i="5"/>
  <c r="AH19" i="5"/>
  <c r="AH21" i="5"/>
  <c r="AH23" i="5"/>
  <c r="AH25" i="5"/>
  <c r="AH8" i="6"/>
  <c r="AH10" i="6"/>
  <c r="AH12" i="6"/>
  <c r="AH14" i="6"/>
  <c r="AH15" i="6"/>
  <c r="AH18" i="6"/>
  <c r="AH19" i="6"/>
  <c r="AH22" i="6"/>
  <c r="AH23" i="6"/>
  <c r="AH26" i="6"/>
  <c r="AH7" i="7"/>
  <c r="AH8" i="7"/>
  <c r="AH11" i="7"/>
  <c r="AH12" i="7"/>
  <c r="AH15" i="7"/>
  <c r="AH16" i="7"/>
  <c r="AH19" i="7"/>
  <c r="AH20" i="7"/>
  <c r="AH23" i="7"/>
  <c r="AH24" i="7"/>
  <c r="AE9" i="1"/>
  <c r="AE11" i="1"/>
  <c r="AE13" i="1"/>
  <c r="AE15" i="1"/>
  <c r="AE17" i="1"/>
  <c r="AE19" i="1"/>
  <c r="AE21" i="1"/>
  <c r="AE23" i="1"/>
  <c r="AE25" i="1"/>
  <c r="AH9" i="8"/>
  <c r="AH10" i="8"/>
  <c r="AH13" i="8"/>
  <c r="AH14" i="8"/>
  <c r="AH17" i="8"/>
  <c r="AH18" i="8"/>
  <c r="AH21" i="8"/>
  <c r="AH22" i="8"/>
  <c r="AH25" i="8"/>
  <c r="AH26" i="8"/>
  <c r="AB20" i="8"/>
  <c r="AN26" i="1"/>
  <c r="AB18" i="7"/>
  <c r="AB22" i="7"/>
  <c r="AB26" i="7"/>
  <c r="AB10" i="6"/>
  <c r="AB14" i="6"/>
  <c r="AB21" i="6"/>
  <c r="AB13" i="5"/>
  <c r="AB19" i="5"/>
  <c r="AB21" i="5"/>
  <c r="AB23" i="5"/>
  <c r="AB25" i="5"/>
  <c r="AB13" i="4"/>
  <c r="AB8" i="8"/>
  <c r="AB12" i="8"/>
  <c r="AB16" i="8"/>
  <c r="AB24" i="8"/>
  <c r="AB10" i="7"/>
  <c r="AB14" i="7"/>
  <c r="AB8" i="6"/>
  <c r="AB17" i="6"/>
  <c r="AB25" i="6"/>
  <c r="AB11" i="8"/>
  <c r="AB15" i="8"/>
  <c r="AB19" i="8"/>
  <c r="AB23" i="8"/>
  <c r="AB9" i="7"/>
  <c r="AB13" i="7"/>
  <c r="AB17" i="7"/>
  <c r="AB21" i="7"/>
  <c r="AB25" i="7"/>
  <c r="AB13" i="6"/>
  <c r="AB16" i="6"/>
  <c r="AB20" i="6"/>
  <c r="AB24" i="6"/>
  <c r="AB17" i="5"/>
  <c r="AE8" i="4"/>
  <c r="AE9" i="4"/>
  <c r="AE12" i="4"/>
  <c r="AE14" i="4"/>
  <c r="AE15" i="4"/>
  <c r="AE18" i="4"/>
  <c r="AE20" i="4"/>
  <c r="AE22" i="4"/>
  <c r="AE24" i="4"/>
  <c r="AE26" i="4"/>
  <c r="AE7" i="5"/>
  <c r="AE8" i="5"/>
  <c r="AE10" i="5"/>
  <c r="AE12" i="5"/>
  <c r="AE14" i="5"/>
  <c r="AE16" i="5"/>
  <c r="AE20" i="5"/>
  <c r="AE21" i="5"/>
  <c r="AE22" i="5"/>
  <c r="AE24" i="5"/>
  <c r="AE25" i="5"/>
  <c r="AE9" i="6"/>
  <c r="AE11" i="6"/>
  <c r="AE12" i="6"/>
  <c r="AE14" i="6"/>
  <c r="AX33" i="8"/>
  <c r="AX35" i="8"/>
  <c r="AX37" i="8"/>
  <c r="AX39" i="8"/>
  <c r="AX41" i="8"/>
  <c r="AX43" i="8"/>
  <c r="AX45" i="8"/>
  <c r="AX47" i="8"/>
  <c r="AX49" i="8"/>
  <c r="AX51" i="8"/>
  <c r="AX33" i="1"/>
  <c r="AX35" i="1"/>
  <c r="AX37" i="1"/>
  <c r="AX39" i="1"/>
  <c r="AX41" i="1"/>
  <c r="AX43" i="1"/>
  <c r="AX45" i="1"/>
  <c r="AX47" i="1"/>
  <c r="AX49" i="1"/>
  <c r="AX51" i="1"/>
  <c r="AX33" i="7"/>
  <c r="AX35" i="7"/>
  <c r="AX37" i="7"/>
  <c r="AX39" i="7"/>
  <c r="AX41" i="7"/>
  <c r="AX43" i="7"/>
  <c r="AX45" i="7"/>
  <c r="AX47" i="7"/>
  <c r="AX49" i="7"/>
  <c r="AX51" i="7"/>
  <c r="AX33" i="6"/>
  <c r="AX35" i="6"/>
  <c r="AX37" i="6"/>
  <c r="AX39" i="6"/>
  <c r="AX41" i="6"/>
  <c r="AX43" i="6"/>
  <c r="AX45" i="6"/>
  <c r="AX47" i="6"/>
  <c r="AX49" i="6"/>
  <c r="AX51" i="6"/>
  <c r="AX33" i="5"/>
  <c r="AX35" i="5"/>
  <c r="AX37" i="5"/>
  <c r="AX39" i="5"/>
  <c r="AX41" i="5"/>
  <c r="AX43" i="5"/>
  <c r="AX45" i="5"/>
  <c r="AX47" i="5"/>
  <c r="AX49" i="5"/>
  <c r="AX51" i="5"/>
  <c r="AX33" i="4"/>
  <c r="AX35" i="4"/>
  <c r="AX37" i="4"/>
  <c r="AX39" i="4"/>
  <c r="AX41" i="4"/>
  <c r="AX43" i="4"/>
  <c r="AX45" i="4"/>
  <c r="AX47" i="4"/>
  <c r="AX49" i="4"/>
  <c r="AX51" i="4"/>
  <c r="AY33" i="2"/>
  <c r="AY35" i="2"/>
  <c r="AY37" i="2"/>
  <c r="AY39" i="2"/>
  <c r="AY41" i="2"/>
  <c r="AY43" i="2"/>
  <c r="AY45" i="2"/>
  <c r="AY47" i="2"/>
  <c r="AY49" i="2"/>
  <c r="AY51" i="2"/>
  <c r="AY33" i="8"/>
  <c r="AY35" i="8"/>
  <c r="AY37" i="8"/>
  <c r="AY39" i="8"/>
  <c r="AY41" i="8"/>
  <c r="AY43" i="8"/>
  <c r="AY45" i="8"/>
  <c r="AY47" i="8"/>
  <c r="AY49" i="8"/>
  <c r="AY51" i="8"/>
  <c r="AY33" i="1"/>
  <c r="AY35" i="1"/>
  <c r="AY37" i="1"/>
  <c r="AY39" i="1"/>
  <c r="AY41" i="1"/>
  <c r="AY43" i="1"/>
  <c r="AY45" i="1"/>
  <c r="AY47" i="1"/>
  <c r="AY49" i="1"/>
  <c r="AY51" i="1"/>
  <c r="AY33" i="7"/>
  <c r="AY35" i="7"/>
  <c r="AY37" i="7"/>
  <c r="AY39" i="7"/>
  <c r="AY41" i="7"/>
  <c r="AY43" i="7"/>
  <c r="AY45" i="7"/>
  <c r="AY47" i="7"/>
  <c r="AY49" i="7"/>
  <c r="AY51" i="7"/>
  <c r="AY33" i="6"/>
  <c r="AY35" i="6"/>
  <c r="AY37" i="6"/>
  <c r="AY39" i="6"/>
  <c r="AY41" i="6"/>
  <c r="AY43" i="6"/>
  <c r="AY45" i="6"/>
  <c r="AY47" i="6"/>
  <c r="AY49" i="6"/>
  <c r="AY51" i="6"/>
  <c r="AY33" i="5"/>
  <c r="AY35" i="5"/>
  <c r="AY37" i="5"/>
  <c r="AY39" i="5"/>
  <c r="AY41" i="5"/>
  <c r="AY43" i="5"/>
  <c r="AY45" i="5"/>
  <c r="AY47" i="5"/>
  <c r="AY49" i="5"/>
  <c r="AY51" i="5"/>
  <c r="AY33" i="4"/>
  <c r="AY35" i="4"/>
  <c r="AY37" i="4"/>
  <c r="AY39" i="4"/>
  <c r="AY41" i="4"/>
  <c r="AY43" i="4"/>
  <c r="AY45" i="4"/>
  <c r="AY47" i="4"/>
  <c r="AY49" i="4"/>
  <c r="AY51" i="4"/>
  <c r="AX34" i="2"/>
  <c r="AX36" i="2"/>
  <c r="AX38" i="2"/>
  <c r="AX40" i="2"/>
  <c r="AX42" i="2"/>
  <c r="AX44" i="2"/>
  <c r="AX46" i="2"/>
  <c r="AX48" i="2"/>
  <c r="AX50" i="2"/>
  <c r="AX52" i="2"/>
  <c r="AX34" i="8"/>
  <c r="AX36" i="8"/>
  <c r="AX38" i="8"/>
  <c r="AX40" i="8"/>
  <c r="AX42" i="8"/>
  <c r="AX44" i="8"/>
  <c r="AX46" i="8"/>
  <c r="AX48" i="8"/>
  <c r="AX50" i="8"/>
  <c r="AX52" i="8"/>
  <c r="AX34" i="1"/>
  <c r="AX36" i="1"/>
  <c r="AX38" i="1"/>
  <c r="AX40" i="1"/>
  <c r="AX42" i="1"/>
  <c r="AX44" i="1"/>
  <c r="AX46" i="1"/>
  <c r="AX48" i="1"/>
  <c r="AX50" i="1"/>
  <c r="AX52" i="1"/>
  <c r="AX34" i="7"/>
  <c r="AX36" i="7"/>
  <c r="AX38" i="7"/>
  <c r="AX40" i="7"/>
  <c r="AX42" i="7"/>
  <c r="AX44" i="7"/>
  <c r="AX46" i="7"/>
  <c r="AX48" i="7"/>
  <c r="AX50" i="7"/>
  <c r="AX52" i="7"/>
  <c r="AX34" i="6"/>
  <c r="AX36" i="6"/>
  <c r="AX38" i="6"/>
  <c r="AX40" i="6"/>
  <c r="AX42" i="6"/>
  <c r="AX44" i="6"/>
  <c r="AX46" i="6"/>
  <c r="AX48" i="6"/>
  <c r="AX50" i="6"/>
  <c r="AX52" i="6"/>
  <c r="AX34" i="5"/>
  <c r="AX36" i="5"/>
  <c r="AX38" i="5"/>
  <c r="AX40" i="5"/>
  <c r="AX42" i="5"/>
  <c r="AX44" i="5"/>
  <c r="AX46" i="5"/>
  <c r="AX48" i="5"/>
  <c r="AX50" i="5"/>
  <c r="AX52" i="5"/>
  <c r="AX34" i="4"/>
  <c r="AX36" i="4"/>
  <c r="AX38" i="4"/>
  <c r="AX40" i="4"/>
  <c r="AX42" i="4"/>
  <c r="AX44" i="4"/>
  <c r="AX46" i="4"/>
  <c r="AX48" i="4"/>
  <c r="AX50" i="4"/>
  <c r="AX52" i="4"/>
  <c r="AY34" i="2"/>
  <c r="AY36" i="2"/>
  <c r="AY38" i="2"/>
  <c r="AY40" i="2"/>
  <c r="AY42" i="2"/>
  <c r="AY44" i="2"/>
  <c r="AY46" i="2"/>
  <c r="AY48" i="2"/>
  <c r="AY50" i="2"/>
  <c r="AY52" i="2"/>
  <c r="AY34" i="8"/>
  <c r="AY36" i="8"/>
  <c r="AY38" i="8"/>
  <c r="AY40" i="8"/>
  <c r="AY42" i="8"/>
  <c r="AY44" i="8"/>
  <c r="AY46" i="8"/>
  <c r="AY48" i="8"/>
  <c r="AY50" i="8"/>
  <c r="AY52" i="8"/>
  <c r="AY34" i="1"/>
  <c r="AY36" i="1"/>
  <c r="AY38" i="1"/>
  <c r="AY40" i="1"/>
  <c r="AY42" i="1"/>
  <c r="AY44" i="1"/>
  <c r="AY46" i="1"/>
  <c r="AY48" i="1"/>
  <c r="AY50" i="1"/>
  <c r="AY52" i="1"/>
  <c r="AY34" i="7"/>
  <c r="AY36" i="7"/>
  <c r="AY38" i="7"/>
  <c r="AY40" i="7"/>
  <c r="AY42" i="7"/>
  <c r="AY44" i="7"/>
  <c r="AY46" i="7"/>
  <c r="AY48" i="7"/>
  <c r="AY50" i="7"/>
  <c r="AY52" i="7"/>
  <c r="AY34" i="6"/>
  <c r="AY36" i="6"/>
  <c r="AY38" i="6"/>
  <c r="AY40" i="6"/>
  <c r="AY42" i="6"/>
  <c r="AY44" i="6"/>
  <c r="AY46" i="6"/>
  <c r="AY48" i="6"/>
  <c r="AY50" i="6"/>
  <c r="AY52" i="6"/>
  <c r="AY34" i="5"/>
  <c r="AY36" i="5"/>
  <c r="AY38" i="5"/>
  <c r="AY40" i="5"/>
  <c r="AY42" i="5"/>
  <c r="AY44" i="5"/>
  <c r="AY46" i="5"/>
  <c r="AY48" i="5"/>
  <c r="AY50" i="5"/>
  <c r="AY52" i="5"/>
  <c r="AY34" i="4"/>
  <c r="AY36" i="4"/>
  <c r="AY38" i="4"/>
  <c r="AY40" i="4"/>
  <c r="AY42" i="4"/>
  <c r="AY44" i="4"/>
  <c r="AY46" i="4"/>
  <c r="AY48" i="4"/>
  <c r="AY50" i="4"/>
  <c r="AY52" i="4"/>
  <c r="AX35" i="2"/>
  <c r="AX37" i="2"/>
  <c r="AX39" i="2"/>
  <c r="AX41" i="2"/>
  <c r="AX43" i="2"/>
  <c r="AX45" i="2"/>
  <c r="AX47" i="2"/>
  <c r="AX49" i="2"/>
  <c r="AX51" i="2"/>
  <c r="AK17" i="8"/>
  <c r="AK19" i="8"/>
  <c r="AK21" i="8"/>
  <c r="AK23" i="8"/>
  <c r="AK25" i="8"/>
  <c r="AQ8" i="8"/>
  <c r="AT34" i="8" s="1"/>
  <c r="AK9" i="8"/>
  <c r="AQ10" i="8"/>
  <c r="AT36" i="8" s="1"/>
  <c r="AK11" i="8"/>
  <c r="AQ12" i="8"/>
  <c r="AT38" i="8" s="1"/>
  <c r="AK13" i="8"/>
  <c r="AQ14" i="8"/>
  <c r="AT40" i="8" s="1"/>
  <c r="AK15" i="8"/>
  <c r="AQ16" i="8"/>
  <c r="AT42" i="8" s="1"/>
  <c r="AQ18" i="8"/>
  <c r="AT44" i="8" s="1"/>
  <c r="AQ20" i="8"/>
  <c r="AT46" i="8" s="1"/>
  <c r="AQ22" i="8"/>
  <c r="AT48" i="8" s="1"/>
  <c r="AQ24" i="8"/>
  <c r="AT50" i="8" s="1"/>
  <c r="AQ26" i="8"/>
  <c r="AT52" i="8" s="1"/>
  <c r="AY7" i="9"/>
  <c r="AY33" i="3"/>
  <c r="AY9" i="9"/>
  <c r="AY35" i="3"/>
  <c r="AY11" i="9"/>
  <c r="AY37" i="3"/>
  <c r="AY13" i="9"/>
  <c r="AY39" i="3"/>
  <c r="AY15" i="9"/>
  <c r="AY41" i="3"/>
  <c r="AY17" i="9"/>
  <c r="AY43" i="3"/>
  <c r="AY19" i="9"/>
  <c r="AY45" i="3"/>
  <c r="AY21" i="9"/>
  <c r="AY47" i="3"/>
  <c r="AY23" i="9"/>
  <c r="AY49" i="3"/>
  <c r="AY25" i="9"/>
  <c r="AY51" i="3"/>
  <c r="AX8" i="9"/>
  <c r="BA34" i="9" s="1"/>
  <c r="AX34" i="3"/>
  <c r="AX10" i="9"/>
  <c r="BA36" i="9" s="1"/>
  <c r="AX36" i="3"/>
  <c r="AX12" i="9"/>
  <c r="BA38" i="9" s="1"/>
  <c r="AX38" i="3"/>
  <c r="AX14" i="9"/>
  <c r="BA40" i="9" s="1"/>
  <c r="AX40" i="3"/>
  <c r="AX16" i="9"/>
  <c r="BA42" i="9" s="1"/>
  <c r="AX42" i="3"/>
  <c r="AX18" i="9"/>
  <c r="BA44" i="9" s="1"/>
  <c r="AX44" i="3"/>
  <c r="AX20" i="9"/>
  <c r="BA46" i="9" s="1"/>
  <c r="AX46" i="3"/>
  <c r="AX22" i="9"/>
  <c r="BA48" i="9" s="1"/>
  <c r="AX48" i="3"/>
  <c r="AX24" i="9"/>
  <c r="BA50" i="9" s="1"/>
  <c r="AX50" i="3"/>
  <c r="AX26" i="9"/>
  <c r="BA52" i="9" s="1"/>
  <c r="AX52" i="3"/>
  <c r="AY8" i="9"/>
  <c r="AY34" i="3"/>
  <c r="AY10" i="9"/>
  <c r="BB36" i="9" s="1"/>
  <c r="AY36" i="3"/>
  <c r="AY12" i="9"/>
  <c r="BB38" i="9" s="1"/>
  <c r="AY38" i="3"/>
  <c r="AY14" i="9"/>
  <c r="BB40" i="9" s="1"/>
  <c r="AY40" i="3"/>
  <c r="AY16" i="9"/>
  <c r="BB42" i="9" s="1"/>
  <c r="AY42" i="3"/>
  <c r="AY18" i="9"/>
  <c r="BB44" i="9" s="1"/>
  <c r="AY44" i="3"/>
  <c r="AY20" i="9"/>
  <c r="BB46" i="9" s="1"/>
  <c r="AY46" i="3"/>
  <c r="AY22" i="9"/>
  <c r="BB48" i="9" s="1"/>
  <c r="AY48" i="3"/>
  <c r="AY24" i="9"/>
  <c r="BB50" i="9" s="1"/>
  <c r="AY50" i="3"/>
  <c r="AY26" i="9"/>
  <c r="BB52" i="9" s="1"/>
  <c r="AY52" i="3"/>
  <c r="AX7" i="9"/>
  <c r="BA33" i="9" s="1"/>
  <c r="AX33" i="3"/>
  <c r="AX9" i="9"/>
  <c r="BA35" i="9" s="1"/>
  <c r="AX35" i="3"/>
  <c r="AX11" i="9"/>
  <c r="BA37" i="9" s="1"/>
  <c r="AX37" i="3"/>
  <c r="AX13" i="9"/>
  <c r="BA39" i="9" s="1"/>
  <c r="AX39" i="3"/>
  <c r="AX15" i="9"/>
  <c r="BA41" i="9" s="1"/>
  <c r="AX41" i="3"/>
  <c r="AX17" i="9"/>
  <c r="BA43" i="9" s="1"/>
  <c r="AX43" i="3"/>
  <c r="AX19" i="9"/>
  <c r="BA45" i="9" s="1"/>
  <c r="AX45" i="3"/>
  <c r="AX21" i="9"/>
  <c r="BA47" i="9" s="1"/>
  <c r="AX47" i="3"/>
  <c r="AX23" i="9"/>
  <c r="BA49" i="9" s="1"/>
  <c r="AX49" i="3"/>
  <c r="AX25" i="9"/>
  <c r="BA51" i="9" s="1"/>
  <c r="AX51" i="3"/>
  <c r="AN13" i="8"/>
  <c r="AN14" i="8"/>
  <c r="AK19" i="1"/>
  <c r="EW26" i="7"/>
  <c r="AN21" i="8"/>
  <c r="AN22" i="8"/>
  <c r="AK15" i="1"/>
  <c r="AK25" i="1"/>
  <c r="AT27" i="9"/>
  <c r="EW8" i="7"/>
  <c r="AQ7" i="1"/>
  <c r="AT33" i="1" s="1"/>
  <c r="AN16" i="1"/>
  <c r="AN10" i="8"/>
  <c r="AN17" i="8"/>
  <c r="AN9" i="8"/>
  <c r="AN18" i="8"/>
  <c r="AN25" i="8"/>
  <c r="AN26" i="8"/>
  <c r="EW20" i="7"/>
  <c r="AV7" i="9"/>
  <c r="AV9" i="9"/>
  <c r="AV11" i="9"/>
  <c r="AV13" i="9"/>
  <c r="AV15" i="9"/>
  <c r="AV17" i="9"/>
  <c r="AV19" i="9"/>
  <c r="AV21" i="9"/>
  <c r="AV23" i="9"/>
  <c r="AV25" i="9"/>
  <c r="AU8" i="9"/>
  <c r="AU10" i="9"/>
  <c r="AU12" i="9"/>
  <c r="AU14" i="9"/>
  <c r="AU16" i="9"/>
  <c r="AU18" i="9"/>
  <c r="AU20" i="9"/>
  <c r="AU46" i="9" s="1"/>
  <c r="AU22" i="9"/>
  <c r="AU48" i="9" s="1"/>
  <c r="AU24" i="9"/>
  <c r="AU26" i="9"/>
  <c r="AV8" i="9"/>
  <c r="AV10" i="9"/>
  <c r="AV12" i="9"/>
  <c r="AV14" i="9"/>
  <c r="AV16" i="9"/>
  <c r="AV18" i="9"/>
  <c r="AV20" i="9"/>
  <c r="AV22" i="9"/>
  <c r="AV24" i="9"/>
  <c r="AV26" i="9"/>
  <c r="AU9" i="9"/>
  <c r="AU11" i="9"/>
  <c r="AU13" i="9"/>
  <c r="AU15" i="9"/>
  <c r="AU17" i="9"/>
  <c r="AU19" i="9"/>
  <c r="AU21" i="9"/>
  <c r="AU23" i="9"/>
  <c r="AU25" i="9"/>
  <c r="EV15" i="7"/>
  <c r="EV20" i="3"/>
  <c r="AN7" i="6"/>
  <c r="AK7" i="1"/>
  <c r="AK11" i="1"/>
  <c r="AK13" i="1"/>
  <c r="AQ17" i="1"/>
  <c r="AT43" i="1" s="1"/>
  <c r="AK21" i="1"/>
  <c r="AK23" i="1"/>
  <c r="AQ23" i="1"/>
  <c r="AT49" i="1" s="1"/>
  <c r="EW25" i="7"/>
  <c r="AN14" i="1"/>
  <c r="AQ15" i="1"/>
  <c r="AT41" i="1" s="1"/>
  <c r="AN24" i="1"/>
  <c r="AQ25" i="1"/>
  <c r="AT51" i="1" s="1"/>
  <c r="AN24" i="7"/>
  <c r="EX24" i="7" s="1"/>
  <c r="AN25" i="7"/>
  <c r="EX25" i="7" s="1"/>
  <c r="AN26" i="7"/>
  <c r="EX26" i="7" s="1"/>
  <c r="AN8" i="8"/>
  <c r="AN12" i="8"/>
  <c r="AN15" i="8"/>
  <c r="AN19" i="8"/>
  <c r="AN24" i="8"/>
  <c r="AQ9" i="1"/>
  <c r="AT35" i="1" s="1"/>
  <c r="AQ13" i="1"/>
  <c r="AT39" i="1" s="1"/>
  <c r="AN22" i="1"/>
  <c r="EW24" i="7"/>
  <c r="AN8" i="1"/>
  <c r="AN20" i="1"/>
  <c r="AQ21" i="1"/>
  <c r="AT47" i="1" s="1"/>
  <c r="EW16" i="7"/>
  <c r="EW12" i="7"/>
  <c r="AN7" i="8"/>
  <c r="AN11" i="8"/>
  <c r="AN16" i="8"/>
  <c r="AN20" i="8"/>
  <c r="AN23" i="8"/>
  <c r="AN12" i="1"/>
  <c r="AQ11" i="1"/>
  <c r="AT37" i="1" s="1"/>
  <c r="AK17" i="1"/>
  <c r="AQ19" i="1"/>
  <c r="AT45" i="1" s="1"/>
  <c r="EV8" i="7"/>
  <c r="EV10" i="7"/>
  <c r="EV14" i="7"/>
  <c r="EV16" i="7"/>
  <c r="EV22" i="7"/>
  <c r="EV24" i="7"/>
  <c r="AK9" i="1"/>
  <c r="AN10" i="1"/>
  <c r="AN18" i="1"/>
  <c r="AQ8" i="1"/>
  <c r="AT34" i="1" s="1"/>
  <c r="AQ10" i="1"/>
  <c r="AT36" i="1" s="1"/>
  <c r="AQ12" i="1"/>
  <c r="AT38" i="1" s="1"/>
  <c r="AQ14" i="1"/>
  <c r="AQ16" i="1"/>
  <c r="AT42" i="1" s="1"/>
  <c r="AK18" i="1"/>
  <c r="AQ18" i="1"/>
  <c r="AT44" i="1" s="1"/>
  <c r="AK20" i="1"/>
  <c r="AQ20" i="1"/>
  <c r="AT46" i="1" s="1"/>
  <c r="AK22" i="1"/>
  <c r="AQ22" i="1"/>
  <c r="AT48" i="1" s="1"/>
  <c r="AK24" i="1"/>
  <c r="AQ24" i="1"/>
  <c r="AT50" i="1" s="1"/>
  <c r="AK26" i="1"/>
  <c r="AQ26" i="1"/>
  <c r="AT52" i="1" s="1"/>
  <c r="AQ9" i="8"/>
  <c r="AT35" i="8" s="1"/>
  <c r="AQ11" i="8"/>
  <c r="AT37" i="8" s="1"/>
  <c r="AQ13" i="8"/>
  <c r="AT39" i="8" s="1"/>
  <c r="AQ15" i="8"/>
  <c r="AT41" i="8" s="1"/>
  <c r="AQ17" i="8"/>
  <c r="AT43" i="8" s="1"/>
  <c r="AK18" i="8"/>
  <c r="AQ19" i="8"/>
  <c r="AT45" i="8" s="1"/>
  <c r="AK20" i="8"/>
  <c r="AQ21" i="8"/>
  <c r="AT47" i="8" s="1"/>
  <c r="AK22" i="8"/>
  <c r="AQ23" i="8"/>
  <c r="AT49" i="8" s="1"/>
  <c r="AK24" i="8"/>
  <c r="AQ25" i="8"/>
  <c r="AK26" i="8"/>
  <c r="AN9" i="1"/>
  <c r="AN13" i="1"/>
  <c r="AN17" i="1"/>
  <c r="AK8" i="8"/>
  <c r="AK10" i="8"/>
  <c r="AK12" i="8"/>
  <c r="AK14" i="8"/>
  <c r="AK16" i="8"/>
  <c r="AN7" i="1"/>
  <c r="AK8" i="1"/>
  <c r="AN11" i="1"/>
  <c r="AK12" i="1"/>
  <c r="AN15" i="1"/>
  <c r="AK16" i="1"/>
  <c r="AN19" i="1"/>
  <c r="AN23" i="1"/>
  <c r="AK10" i="1"/>
  <c r="AK14" i="1"/>
  <c r="AN21" i="1"/>
  <c r="AN25" i="1"/>
  <c r="EV9" i="7"/>
  <c r="EV11" i="7"/>
  <c r="EV18" i="7"/>
  <c r="EV20" i="7"/>
  <c r="EV25" i="7"/>
  <c r="AN9" i="5"/>
  <c r="AN23" i="5"/>
  <c r="AN24" i="5"/>
  <c r="AN21" i="4"/>
  <c r="AK25" i="5"/>
  <c r="AQ24" i="5"/>
  <c r="AT50" i="5" s="1"/>
  <c r="AN8" i="6"/>
  <c r="EW11" i="7"/>
  <c r="EW15" i="7"/>
  <c r="EW25" i="3"/>
  <c r="AN21" i="5"/>
  <c r="AK26" i="5"/>
  <c r="AQ14" i="6"/>
  <c r="AT40" i="6" s="1"/>
  <c r="AQ18" i="6"/>
  <c r="AT44" i="6" s="1"/>
  <c r="AK19" i="6"/>
  <c r="AQ20" i="6"/>
  <c r="AT46" i="6" s="1"/>
  <c r="AK21" i="6"/>
  <c r="AQ22" i="6"/>
  <c r="AT48" i="6" s="1"/>
  <c r="AK23" i="6"/>
  <c r="AQ24" i="6"/>
  <c r="AK25" i="6"/>
  <c r="AQ26" i="6"/>
  <c r="AT52" i="6" s="1"/>
  <c r="AQ9" i="7"/>
  <c r="AT35" i="7" s="1"/>
  <c r="AQ11" i="7"/>
  <c r="AT37" i="7" s="1"/>
  <c r="AQ13" i="7"/>
  <c r="AT39" i="7" s="1"/>
  <c r="AQ15" i="7"/>
  <c r="AT41" i="7" s="1"/>
  <c r="AK17" i="7"/>
  <c r="AQ17" i="7"/>
  <c r="AT43" i="7" s="1"/>
  <c r="AK18" i="7"/>
  <c r="AK19" i="7"/>
  <c r="AQ19" i="7"/>
  <c r="FA19" i="7" s="1"/>
  <c r="AK20" i="7"/>
  <c r="AK21" i="7"/>
  <c r="AQ21" i="7"/>
  <c r="AT47" i="7" s="1"/>
  <c r="AK22" i="7"/>
  <c r="AK23" i="7"/>
  <c r="AQ23" i="7"/>
  <c r="AT49" i="7" s="1"/>
  <c r="AK24" i="7"/>
  <c r="AK25" i="7"/>
  <c r="AQ25" i="7"/>
  <c r="AT51" i="7" s="1"/>
  <c r="AK26" i="7"/>
  <c r="EW7" i="7"/>
  <c r="EW23" i="7"/>
  <c r="EW10" i="7"/>
  <c r="EW14" i="7"/>
  <c r="AN9" i="7"/>
  <c r="EX9" i="7" s="1"/>
  <c r="AN11" i="7"/>
  <c r="EX11" i="7" s="1"/>
  <c r="AN14" i="7"/>
  <c r="EX14" i="7" s="1"/>
  <c r="AN16" i="7"/>
  <c r="EX16" i="7" s="1"/>
  <c r="AN18" i="7"/>
  <c r="EX18" i="7" s="1"/>
  <c r="AN20" i="7"/>
  <c r="EX20" i="7" s="1"/>
  <c r="AN22" i="7"/>
  <c r="EX22" i="7" s="1"/>
  <c r="AN23" i="7"/>
  <c r="EX23" i="7" s="1"/>
  <c r="AN12" i="6"/>
  <c r="AN13" i="6"/>
  <c r="AN15" i="6"/>
  <c r="AN16" i="6"/>
  <c r="AN17" i="6"/>
  <c r="AN18" i="6"/>
  <c r="AN19" i="6"/>
  <c r="AN21" i="6"/>
  <c r="AN22" i="6"/>
  <c r="AN23" i="6"/>
  <c r="AN24" i="6"/>
  <c r="AN25" i="6"/>
  <c r="AN26" i="6"/>
  <c r="AN11" i="5"/>
  <c r="AN13" i="5"/>
  <c r="AN17" i="5"/>
  <c r="AN20" i="5"/>
  <c r="AN25" i="5"/>
  <c r="AN26" i="5"/>
  <c r="EW19" i="7"/>
  <c r="AN15" i="5"/>
  <c r="AN22" i="5"/>
  <c r="EW18" i="7"/>
  <c r="EW22" i="7"/>
  <c r="AN7" i="7"/>
  <c r="EX7" i="7" s="1"/>
  <c r="AN8" i="7"/>
  <c r="EX8" i="7" s="1"/>
  <c r="AN10" i="7"/>
  <c r="EX10" i="7" s="1"/>
  <c r="AN12" i="7"/>
  <c r="EX12" i="7" s="1"/>
  <c r="AN13" i="7"/>
  <c r="EX13" i="7" s="1"/>
  <c r="AN15" i="7"/>
  <c r="EX15" i="7" s="1"/>
  <c r="AN17" i="7"/>
  <c r="EX17" i="7" s="1"/>
  <c r="AN19" i="7"/>
  <c r="EX19" i="7" s="1"/>
  <c r="AN21" i="7"/>
  <c r="AN11" i="6"/>
  <c r="AN14" i="6"/>
  <c r="AN20" i="6"/>
  <c r="EW9" i="7"/>
  <c r="EW13" i="7"/>
  <c r="EW17" i="7"/>
  <c r="EW21" i="7"/>
  <c r="EW17" i="3"/>
  <c r="AN9" i="6"/>
  <c r="AN10" i="6"/>
  <c r="AN19" i="5"/>
  <c r="AK23" i="4"/>
  <c r="AK22" i="5"/>
  <c r="AK23" i="5"/>
  <c r="AN15" i="4"/>
  <c r="AN23" i="4"/>
  <c r="AQ20" i="5"/>
  <c r="AT46" i="5" s="1"/>
  <c r="AK10" i="6"/>
  <c r="AK11" i="6"/>
  <c r="AQ10" i="7"/>
  <c r="AT36" i="7" s="1"/>
  <c r="AK15" i="7"/>
  <c r="AQ20" i="7"/>
  <c r="AT46" i="7" s="1"/>
  <c r="AQ24" i="7"/>
  <c r="AT50" i="7" s="1"/>
  <c r="AQ12" i="6"/>
  <c r="AT38" i="6" s="1"/>
  <c r="AQ16" i="6"/>
  <c r="AT42" i="6" s="1"/>
  <c r="AQ14" i="5"/>
  <c r="AQ8" i="7"/>
  <c r="AT34" i="7" s="1"/>
  <c r="AK11" i="7"/>
  <c r="AK13" i="7"/>
  <c r="AQ14" i="7"/>
  <c r="AT40" i="7" s="1"/>
  <c r="AQ18" i="7"/>
  <c r="AT44" i="7" s="1"/>
  <c r="AQ22" i="7"/>
  <c r="AT48" i="7" s="1"/>
  <c r="AK13" i="6"/>
  <c r="AK17" i="6"/>
  <c r="AQ26" i="4"/>
  <c r="AT52" i="4" s="1"/>
  <c r="AK9" i="7"/>
  <c r="AQ12" i="7"/>
  <c r="AT38" i="7" s="1"/>
  <c r="AQ16" i="7"/>
  <c r="FA16" i="7" s="1"/>
  <c r="AQ26" i="7"/>
  <c r="AT52" i="7" s="1"/>
  <c r="EY9" i="7"/>
  <c r="EY11" i="7"/>
  <c r="EY13" i="7"/>
  <c r="EY15" i="7"/>
  <c r="EY17" i="7"/>
  <c r="EY19" i="7"/>
  <c r="EY21" i="7"/>
  <c r="EY23" i="7"/>
  <c r="EY25" i="7"/>
  <c r="EV17" i="3"/>
  <c r="AK8" i="7"/>
  <c r="AK10" i="7"/>
  <c r="AK12" i="7"/>
  <c r="AK14" i="7"/>
  <c r="AK16" i="7"/>
  <c r="AQ9" i="6"/>
  <c r="AT35" i="6" s="1"/>
  <c r="AK15" i="6"/>
  <c r="AK13" i="5"/>
  <c r="AQ23" i="5"/>
  <c r="AQ26" i="5"/>
  <c r="AT52" i="5" s="1"/>
  <c r="AK9" i="6"/>
  <c r="AQ11" i="6"/>
  <c r="AT37" i="6" s="1"/>
  <c r="AK12" i="6"/>
  <c r="AQ13" i="6"/>
  <c r="AT39" i="6" s="1"/>
  <c r="AK14" i="6"/>
  <c r="AQ15" i="6"/>
  <c r="AT41" i="6" s="1"/>
  <c r="AK16" i="6"/>
  <c r="AQ17" i="6"/>
  <c r="AK18" i="6"/>
  <c r="AQ19" i="6"/>
  <c r="AT45" i="6" s="1"/>
  <c r="AK20" i="6"/>
  <c r="AQ21" i="6"/>
  <c r="AT47" i="6" s="1"/>
  <c r="AK22" i="6"/>
  <c r="AQ23" i="6"/>
  <c r="AT49" i="6" s="1"/>
  <c r="AK24" i="6"/>
  <c r="AQ25" i="6"/>
  <c r="AT51" i="6" s="1"/>
  <c r="AK26" i="6"/>
  <c r="AQ10" i="4"/>
  <c r="AT36" i="4" s="1"/>
  <c r="AK19" i="4"/>
  <c r="AQ8" i="6"/>
  <c r="AT34" i="6" s="1"/>
  <c r="AQ10" i="6"/>
  <c r="AT36" i="6" s="1"/>
  <c r="AQ8" i="5"/>
  <c r="AT34" i="5" s="1"/>
  <c r="AQ22" i="5"/>
  <c r="AT48" i="5" s="1"/>
  <c r="AK9" i="4"/>
  <c r="AK15" i="4"/>
  <c r="AQ18" i="4"/>
  <c r="AT44" i="4" s="1"/>
  <c r="AQ20" i="4"/>
  <c r="AT46" i="4" s="1"/>
  <c r="AK21" i="4"/>
  <c r="AQ22" i="4"/>
  <c r="AT48" i="4" s="1"/>
  <c r="AQ24" i="4"/>
  <c r="AT50" i="4" s="1"/>
  <c r="AK25" i="4"/>
  <c r="AK7" i="5"/>
  <c r="AK9" i="5"/>
  <c r="AK11" i="5"/>
  <c r="AQ12" i="5"/>
  <c r="AT38" i="5" s="1"/>
  <c r="AK15" i="5"/>
  <c r="AQ16" i="5"/>
  <c r="AT42" i="5" s="1"/>
  <c r="AK17" i="5"/>
  <c r="AQ18" i="5"/>
  <c r="AT44" i="5" s="1"/>
  <c r="AK19" i="5"/>
  <c r="AQ19" i="5"/>
  <c r="AT45" i="5" s="1"/>
  <c r="AK21" i="5"/>
  <c r="AQ21" i="3"/>
  <c r="AT47" i="3" s="1"/>
  <c r="AQ16" i="4"/>
  <c r="AT42" i="4" s="1"/>
  <c r="EW15" i="3"/>
  <c r="EW19" i="3"/>
  <c r="AQ10" i="5"/>
  <c r="AT36" i="5" s="1"/>
  <c r="AH11" i="3"/>
  <c r="AH17" i="3"/>
  <c r="AH25" i="3"/>
  <c r="AH11" i="4"/>
  <c r="AE16" i="4"/>
  <c r="AH10" i="4"/>
  <c r="AH12" i="4"/>
  <c r="AH14" i="4"/>
  <c r="AH16" i="4"/>
  <c r="AH18" i="4"/>
  <c r="AH20" i="4"/>
  <c r="AH22" i="4"/>
  <c r="AH8" i="5"/>
  <c r="AH10" i="5"/>
  <c r="T257" i="48"/>
  <c r="U257" i="48"/>
  <c r="EY7" i="3"/>
  <c r="AO33" i="3"/>
  <c r="AR33" i="3"/>
  <c r="EZ7" i="3"/>
  <c r="AP33" i="3"/>
  <c r="AS33" i="3"/>
  <c r="AO34" i="3"/>
  <c r="AR34" i="3"/>
  <c r="EZ8" i="3"/>
  <c r="AP34" i="3"/>
  <c r="AS34" i="3"/>
  <c r="AO35" i="3"/>
  <c r="AR35" i="3"/>
  <c r="EZ9" i="3"/>
  <c r="AP35" i="3"/>
  <c r="AS35" i="3"/>
  <c r="EY10" i="3"/>
  <c r="AO36" i="3"/>
  <c r="T329" i="48"/>
  <c r="AR36" i="3"/>
  <c r="AP36" i="3"/>
  <c r="U329" i="48"/>
  <c r="AS36" i="3"/>
  <c r="EY11" i="3"/>
  <c r="AO37" i="3"/>
  <c r="T330" i="48"/>
  <c r="AR37" i="3"/>
  <c r="AP37" i="3"/>
  <c r="U330" i="48"/>
  <c r="AS37" i="3"/>
  <c r="EY12" i="3"/>
  <c r="AO38" i="3"/>
  <c r="T331" i="48"/>
  <c r="AR38" i="3"/>
  <c r="AP38" i="3"/>
  <c r="U331" i="48"/>
  <c r="AS38" i="3"/>
  <c r="AO39" i="3"/>
  <c r="AR39" i="3"/>
  <c r="EZ13" i="3"/>
  <c r="AP39" i="3"/>
  <c r="AS39" i="3"/>
  <c r="EY14" i="3"/>
  <c r="AO40" i="3"/>
  <c r="AR40" i="3"/>
  <c r="AP40" i="3"/>
  <c r="AS40" i="3"/>
  <c r="AO41" i="3"/>
  <c r="AR41" i="3"/>
  <c r="EZ15" i="3"/>
  <c r="AP41" i="3"/>
  <c r="AS41" i="3"/>
  <c r="EY16" i="3"/>
  <c r="AO42" i="3"/>
  <c r="AR42" i="3"/>
  <c r="AP42" i="3"/>
  <c r="AS42" i="3"/>
  <c r="AO43" i="3"/>
  <c r="AR43" i="3"/>
  <c r="EZ17" i="3"/>
  <c r="AP43" i="3"/>
  <c r="AS43" i="3"/>
  <c r="EY18" i="3"/>
  <c r="AO44" i="3"/>
  <c r="AR44" i="3"/>
  <c r="AP44" i="3"/>
  <c r="AS44" i="3"/>
  <c r="T292" i="48"/>
  <c r="U292" i="48"/>
  <c r="EY19" i="3"/>
  <c r="AO45" i="3"/>
  <c r="AR45" i="3"/>
  <c r="EZ19" i="3"/>
  <c r="AP45" i="3"/>
  <c r="AS45" i="3"/>
  <c r="T293" i="48"/>
  <c r="U293" i="48"/>
  <c r="EY20" i="3"/>
  <c r="AO46" i="3"/>
  <c r="AR46" i="3"/>
  <c r="AP46" i="3"/>
  <c r="AS46" i="3"/>
  <c r="T294" i="48"/>
  <c r="U294" i="48"/>
  <c r="AO47" i="3"/>
  <c r="AR47" i="3"/>
  <c r="EZ21" i="3"/>
  <c r="AP47" i="3"/>
  <c r="AS47" i="3"/>
  <c r="AO48" i="3"/>
  <c r="AR48" i="3"/>
  <c r="AP48" i="3"/>
  <c r="AS48" i="3"/>
  <c r="AO49" i="3"/>
  <c r="AR49" i="3"/>
  <c r="EZ23" i="3"/>
  <c r="AP49" i="3"/>
  <c r="AS49" i="3"/>
  <c r="AO50" i="3"/>
  <c r="AR50" i="3"/>
  <c r="AP50" i="3"/>
  <c r="AS50" i="3"/>
  <c r="AO51" i="3"/>
  <c r="AR51" i="3"/>
  <c r="AP51" i="3"/>
  <c r="AS51" i="3"/>
  <c r="AO52" i="3"/>
  <c r="AR52" i="3"/>
  <c r="EZ26" i="3"/>
  <c r="AP52" i="3"/>
  <c r="AS52" i="3"/>
  <c r="V257" i="48"/>
  <c r="W257" i="48"/>
  <c r="AO33" i="4"/>
  <c r="AR33" i="4"/>
  <c r="AP33" i="4"/>
  <c r="AS33" i="4"/>
  <c r="AO34" i="4"/>
  <c r="AR34" i="4"/>
  <c r="AP34" i="4"/>
  <c r="AS34" i="4"/>
  <c r="AO35" i="4"/>
  <c r="AR35" i="4"/>
  <c r="AP35" i="4"/>
  <c r="AS35" i="4"/>
  <c r="AO36" i="4"/>
  <c r="V329" i="48"/>
  <c r="AR36" i="4"/>
  <c r="AP36" i="4"/>
  <c r="W329" i="48"/>
  <c r="AS36" i="4"/>
  <c r="AO37" i="4"/>
  <c r="V330" i="48"/>
  <c r="AR37" i="4"/>
  <c r="AP37" i="4"/>
  <c r="W330" i="48"/>
  <c r="AS37" i="4"/>
  <c r="AO38" i="4"/>
  <c r="V331" i="48"/>
  <c r="AR38" i="4"/>
  <c r="AP38" i="4"/>
  <c r="W331" i="48"/>
  <c r="AS38" i="4"/>
  <c r="AO39" i="4"/>
  <c r="AR39" i="4"/>
  <c r="AP39" i="4"/>
  <c r="AS39" i="4"/>
  <c r="AQ14" i="4"/>
  <c r="AT40" i="4" s="1"/>
  <c r="AO40" i="4"/>
  <c r="AR40" i="4"/>
  <c r="AP40" i="4"/>
  <c r="AS40" i="4"/>
  <c r="AO41" i="4"/>
  <c r="AR41" i="4"/>
  <c r="AP41" i="4"/>
  <c r="AS41" i="4"/>
  <c r="AO42" i="4"/>
  <c r="AR42" i="4"/>
  <c r="AP42" i="4"/>
  <c r="AS42" i="4"/>
  <c r="AO43" i="4"/>
  <c r="AR43" i="4"/>
  <c r="AP43" i="4"/>
  <c r="AS43" i="4"/>
  <c r="AO44" i="4"/>
  <c r="AR44" i="4"/>
  <c r="AP44" i="4"/>
  <c r="AS44" i="4"/>
  <c r="V292" i="48"/>
  <c r="W292" i="48"/>
  <c r="AO45" i="4"/>
  <c r="AR45" i="4"/>
  <c r="AP45" i="4"/>
  <c r="AS45" i="4"/>
  <c r="V293" i="48"/>
  <c r="W293" i="48"/>
  <c r="AO46" i="4"/>
  <c r="AR46" i="4"/>
  <c r="AP46" i="4"/>
  <c r="AS46" i="4"/>
  <c r="V294" i="48"/>
  <c r="W294" i="48"/>
  <c r="AO47" i="4"/>
  <c r="AR47" i="4"/>
  <c r="AP47" i="4"/>
  <c r="AS47" i="4"/>
  <c r="AO48" i="4"/>
  <c r="AR48" i="4"/>
  <c r="AP48" i="4"/>
  <c r="AS48" i="4"/>
  <c r="AO49" i="4"/>
  <c r="AR49" i="4"/>
  <c r="AP49" i="4"/>
  <c r="AS49" i="4"/>
  <c r="AO50" i="4"/>
  <c r="AR50" i="4"/>
  <c r="AP50" i="4"/>
  <c r="AS50" i="4"/>
  <c r="AO51" i="4"/>
  <c r="AR51" i="4"/>
  <c r="AP51" i="4"/>
  <c r="AS51" i="4"/>
  <c r="AO52" i="4"/>
  <c r="AR52" i="4"/>
  <c r="AP52" i="4"/>
  <c r="AS52" i="4"/>
  <c r="X257" i="48"/>
  <c r="Y257" i="48"/>
  <c r="AR33" i="5"/>
  <c r="AP33" i="5"/>
  <c r="AS33" i="5"/>
  <c r="AO34" i="5"/>
  <c r="AR34" i="5"/>
  <c r="AP34" i="5"/>
  <c r="AS34" i="5"/>
  <c r="AO35" i="5"/>
  <c r="AR35" i="5"/>
  <c r="AP35" i="5"/>
  <c r="AS35" i="5"/>
  <c r="AO36" i="5"/>
  <c r="X329" i="48"/>
  <c r="AR36" i="5"/>
  <c r="AP36" i="5"/>
  <c r="Y329" i="48"/>
  <c r="AS36" i="5"/>
  <c r="AO37" i="5"/>
  <c r="X330" i="48"/>
  <c r="AR37" i="5"/>
  <c r="AP37" i="5"/>
  <c r="Y330" i="48"/>
  <c r="AS37" i="5"/>
  <c r="AO38" i="5"/>
  <c r="X331" i="48"/>
  <c r="AR38" i="5"/>
  <c r="AP38" i="5"/>
  <c r="Y331" i="48"/>
  <c r="AS38" i="5"/>
  <c r="AO39" i="5"/>
  <c r="AR39" i="5"/>
  <c r="AP39" i="5"/>
  <c r="AS39" i="5"/>
  <c r="AO40" i="5"/>
  <c r="AR40" i="5"/>
  <c r="AP40" i="5"/>
  <c r="AS40" i="5"/>
  <c r="AO41" i="5"/>
  <c r="AR41" i="5"/>
  <c r="AP41" i="5"/>
  <c r="AS41" i="5"/>
  <c r="AO42" i="5"/>
  <c r="AR42" i="5"/>
  <c r="AP42" i="5"/>
  <c r="AS42" i="5"/>
  <c r="AO43" i="5"/>
  <c r="AR43" i="5"/>
  <c r="AP43" i="5"/>
  <c r="AS43" i="5"/>
  <c r="AO44" i="5"/>
  <c r="AR44" i="5"/>
  <c r="AP44" i="5"/>
  <c r="AS44" i="5"/>
  <c r="X292" i="48"/>
  <c r="Y292" i="48"/>
  <c r="AO45" i="5"/>
  <c r="AR45" i="5"/>
  <c r="AP45" i="5"/>
  <c r="AS45" i="5"/>
  <c r="X293" i="48"/>
  <c r="Y293" i="48"/>
  <c r="AO46" i="5"/>
  <c r="AR46" i="5"/>
  <c r="AP46" i="5"/>
  <c r="AS46" i="5"/>
  <c r="X294" i="48"/>
  <c r="Y294" i="48"/>
  <c r="AO47" i="5"/>
  <c r="AR47" i="5"/>
  <c r="AP47" i="5"/>
  <c r="AS47" i="5"/>
  <c r="AO48" i="5"/>
  <c r="AR48" i="5"/>
  <c r="AP48" i="5"/>
  <c r="AS48" i="5"/>
  <c r="AO49" i="5"/>
  <c r="AR49" i="5"/>
  <c r="AP49" i="5"/>
  <c r="AS49" i="5"/>
  <c r="AO50" i="5"/>
  <c r="AR50" i="5"/>
  <c r="AP50" i="5"/>
  <c r="AS50" i="5"/>
  <c r="AO51" i="5"/>
  <c r="AR51" i="5"/>
  <c r="AP51" i="5"/>
  <c r="AS51" i="5"/>
  <c r="AO52" i="5"/>
  <c r="AR52" i="5"/>
  <c r="AP52" i="5"/>
  <c r="AS52" i="5"/>
  <c r="Z257" i="48"/>
  <c r="AA257" i="48"/>
  <c r="AO33" i="6"/>
  <c r="AR33" i="6"/>
  <c r="AP33" i="6"/>
  <c r="AS33" i="6"/>
  <c r="AO34" i="6"/>
  <c r="AR34" i="6"/>
  <c r="AP34" i="6"/>
  <c r="AS34" i="6"/>
  <c r="AO35" i="6"/>
  <c r="AR35" i="6"/>
  <c r="AP35" i="6"/>
  <c r="AS35" i="6"/>
  <c r="AO36" i="6"/>
  <c r="Z329" i="48"/>
  <c r="AR36" i="6"/>
  <c r="AP36" i="6"/>
  <c r="AA329" i="48"/>
  <c r="AS36" i="6"/>
  <c r="AO37" i="6"/>
  <c r="Z330" i="48"/>
  <c r="AR37" i="6"/>
  <c r="AP37" i="6"/>
  <c r="AA330" i="48"/>
  <c r="AS37" i="6"/>
  <c r="AO38" i="6"/>
  <c r="Z331" i="48"/>
  <c r="AR38" i="6"/>
  <c r="AP38" i="6"/>
  <c r="AA331" i="48"/>
  <c r="AS38" i="6"/>
  <c r="AO39" i="6"/>
  <c r="AR39" i="6"/>
  <c r="AP39" i="6"/>
  <c r="AS39" i="6"/>
  <c r="AO40" i="6"/>
  <c r="AR40" i="6"/>
  <c r="AP40" i="6"/>
  <c r="AS40" i="6"/>
  <c r="AO41" i="6"/>
  <c r="AR41" i="6"/>
  <c r="AP41" i="6"/>
  <c r="AS41" i="6"/>
  <c r="AO42" i="6"/>
  <c r="AR42" i="6"/>
  <c r="AP42" i="6"/>
  <c r="AS42" i="6"/>
  <c r="AO43" i="6"/>
  <c r="AR43" i="6"/>
  <c r="AP43" i="6"/>
  <c r="AS43" i="6"/>
  <c r="AO44" i="6"/>
  <c r="AR44" i="6"/>
  <c r="AP44" i="6"/>
  <c r="AS44" i="6"/>
  <c r="Z292" i="48"/>
  <c r="AA292" i="48"/>
  <c r="AO45" i="6"/>
  <c r="AR45" i="6"/>
  <c r="AP45" i="6"/>
  <c r="AS45" i="6"/>
  <c r="Z293" i="48"/>
  <c r="AA293" i="48"/>
  <c r="AO46" i="6"/>
  <c r="AR46" i="6"/>
  <c r="AP46" i="6"/>
  <c r="AS46" i="6"/>
  <c r="Z294" i="48"/>
  <c r="AA294" i="48"/>
  <c r="AO47" i="6"/>
  <c r="AR47" i="6"/>
  <c r="AP47" i="6"/>
  <c r="AS47" i="6"/>
  <c r="AO48" i="6"/>
  <c r="AR48" i="6"/>
  <c r="AP48" i="6"/>
  <c r="AS48" i="6"/>
  <c r="AO49" i="6"/>
  <c r="AR49" i="6"/>
  <c r="AP49" i="6"/>
  <c r="AS49" i="6"/>
  <c r="AO50" i="6"/>
  <c r="AR50" i="6"/>
  <c r="AP50" i="6"/>
  <c r="AS50" i="6"/>
  <c r="AO51" i="6"/>
  <c r="AR51" i="6"/>
  <c r="AP51" i="6"/>
  <c r="AS51" i="6"/>
  <c r="AO52" i="6"/>
  <c r="AR52" i="6"/>
  <c r="AP52" i="6"/>
  <c r="AS52" i="6"/>
  <c r="AB257" i="48"/>
  <c r="AC257" i="48"/>
  <c r="AO33" i="7"/>
  <c r="AR33" i="7"/>
  <c r="AP33" i="7"/>
  <c r="AS33" i="7"/>
  <c r="AO34" i="7"/>
  <c r="AR34" i="7"/>
  <c r="AP34" i="7"/>
  <c r="AS34" i="7"/>
  <c r="AO35" i="7"/>
  <c r="AR35" i="7"/>
  <c r="AP35" i="7"/>
  <c r="AS35" i="7"/>
  <c r="AO36" i="7"/>
  <c r="AB329" i="48"/>
  <c r="AR36" i="7"/>
  <c r="AP36" i="7"/>
  <c r="AC329" i="48"/>
  <c r="AS36" i="7"/>
  <c r="AO37" i="7"/>
  <c r="AB330" i="48"/>
  <c r="AR37" i="7"/>
  <c r="AP37" i="7"/>
  <c r="AC330" i="48"/>
  <c r="AS37" i="7"/>
  <c r="AO38" i="7"/>
  <c r="AB331" i="48"/>
  <c r="AR38" i="7"/>
  <c r="AP38" i="7"/>
  <c r="AC331" i="48"/>
  <c r="AS38" i="7"/>
  <c r="AO39" i="7"/>
  <c r="AR39" i="7"/>
  <c r="AP39" i="7"/>
  <c r="AS39" i="7"/>
  <c r="AO40" i="7"/>
  <c r="AR40" i="7"/>
  <c r="AP40" i="7"/>
  <c r="AS40" i="7"/>
  <c r="AO41" i="7"/>
  <c r="AR41" i="7"/>
  <c r="AP41" i="7"/>
  <c r="AS41" i="7"/>
  <c r="AO42" i="7"/>
  <c r="AR42" i="7"/>
  <c r="AP42" i="7"/>
  <c r="AS42" i="7"/>
  <c r="AO43" i="7"/>
  <c r="AR43" i="7"/>
  <c r="AP43" i="7"/>
  <c r="AS43" i="7"/>
  <c r="AO44" i="7"/>
  <c r="AR44" i="7"/>
  <c r="AP44" i="7"/>
  <c r="AS44" i="7"/>
  <c r="AB292" i="48"/>
  <c r="AC292" i="48"/>
  <c r="AO45" i="7"/>
  <c r="AR45" i="7"/>
  <c r="AP45" i="7"/>
  <c r="AS45" i="7"/>
  <c r="AB293" i="48"/>
  <c r="AC293" i="48"/>
  <c r="AO46" i="7"/>
  <c r="AR46" i="7"/>
  <c r="AP46" i="7"/>
  <c r="AS46" i="7"/>
  <c r="AB294" i="48"/>
  <c r="AC294" i="48"/>
  <c r="AO47" i="7"/>
  <c r="AR47" i="7"/>
  <c r="AP47" i="7"/>
  <c r="AS47" i="7"/>
  <c r="AO48" i="7"/>
  <c r="AR48" i="7"/>
  <c r="AP48" i="7"/>
  <c r="AS48" i="7"/>
  <c r="AO49" i="7"/>
  <c r="AR49" i="7"/>
  <c r="AP49" i="7"/>
  <c r="AS49" i="7"/>
  <c r="AO50" i="7"/>
  <c r="AR50" i="7"/>
  <c r="AP50" i="7"/>
  <c r="AS50" i="7"/>
  <c r="AO51" i="7"/>
  <c r="AR51" i="7"/>
  <c r="AP51" i="7"/>
  <c r="AS51" i="7"/>
  <c r="AO52" i="7"/>
  <c r="AR52" i="7"/>
  <c r="AP52" i="7"/>
  <c r="AS52" i="7"/>
  <c r="P257" i="48"/>
  <c r="Q257" i="48"/>
  <c r="AO33" i="1"/>
  <c r="AR33" i="1"/>
  <c r="AP33" i="1"/>
  <c r="AS33" i="1"/>
  <c r="AO34" i="1"/>
  <c r="AR34" i="1"/>
  <c r="AP34" i="1"/>
  <c r="AS34" i="1"/>
  <c r="AO35" i="1"/>
  <c r="AR35" i="1"/>
  <c r="AP35" i="1"/>
  <c r="AS35" i="1"/>
  <c r="AO36" i="1"/>
  <c r="P329" i="48"/>
  <c r="AR36" i="1"/>
  <c r="AP36" i="1"/>
  <c r="Q329" i="48"/>
  <c r="AS36" i="1"/>
  <c r="AO37" i="1"/>
  <c r="P330" i="48"/>
  <c r="AR37" i="1"/>
  <c r="AP37" i="1"/>
  <c r="Q330" i="48"/>
  <c r="AS37" i="1"/>
  <c r="AO38" i="1"/>
  <c r="P331" i="48"/>
  <c r="AR38" i="1"/>
  <c r="AP38" i="1"/>
  <c r="Q331" i="48"/>
  <c r="AS38" i="1"/>
  <c r="AO39" i="1"/>
  <c r="AR39" i="1"/>
  <c r="AP39" i="1"/>
  <c r="AS39" i="1"/>
  <c r="AO40" i="1"/>
  <c r="AR40" i="1"/>
  <c r="AP40" i="1"/>
  <c r="AS40" i="1"/>
  <c r="AO41" i="1"/>
  <c r="AR41" i="1"/>
  <c r="AP41" i="1"/>
  <c r="AS41" i="1"/>
  <c r="AO42" i="1"/>
  <c r="AR42" i="1"/>
  <c r="AP42" i="1"/>
  <c r="AS42" i="1"/>
  <c r="AO43" i="1"/>
  <c r="AR43" i="1"/>
  <c r="AP43" i="1"/>
  <c r="AS43" i="1"/>
  <c r="AO44" i="1"/>
  <c r="AR44" i="1"/>
  <c r="AP44" i="1"/>
  <c r="AS44" i="1"/>
  <c r="P292" i="48"/>
  <c r="Q292" i="48"/>
  <c r="AO45" i="1"/>
  <c r="AR45" i="1"/>
  <c r="AP45" i="1"/>
  <c r="AS45" i="1"/>
  <c r="P293" i="48"/>
  <c r="Q293" i="48"/>
  <c r="AO46" i="1"/>
  <c r="AR46" i="1"/>
  <c r="AP46" i="1"/>
  <c r="AS46" i="1"/>
  <c r="P294" i="48"/>
  <c r="Q294" i="48"/>
  <c r="AO47" i="1"/>
  <c r="AR47" i="1"/>
  <c r="AP47" i="1"/>
  <c r="AS47" i="1"/>
  <c r="AO48" i="1"/>
  <c r="AR48" i="1"/>
  <c r="AP48" i="1"/>
  <c r="AS48" i="1"/>
  <c r="AO49" i="1"/>
  <c r="AR49" i="1"/>
  <c r="AP49" i="1"/>
  <c r="AS49" i="1"/>
  <c r="AO50" i="1"/>
  <c r="AR50" i="1"/>
  <c r="AP50" i="1"/>
  <c r="AS50" i="1"/>
  <c r="AO51" i="1"/>
  <c r="AR51" i="1"/>
  <c r="AP51" i="1"/>
  <c r="AS51" i="1"/>
  <c r="AO52" i="1"/>
  <c r="AR52" i="1"/>
  <c r="AP52" i="1"/>
  <c r="AS52" i="1"/>
  <c r="AD257" i="48"/>
  <c r="AE257" i="48"/>
  <c r="AO33" i="8"/>
  <c r="AR33" i="8"/>
  <c r="AP33" i="8"/>
  <c r="AS33" i="8"/>
  <c r="AO34" i="8"/>
  <c r="AR34" i="8"/>
  <c r="AP34" i="8"/>
  <c r="AS34" i="8"/>
  <c r="AO35" i="8"/>
  <c r="AR35" i="8"/>
  <c r="AP35" i="8"/>
  <c r="AS35" i="8"/>
  <c r="AO36" i="8"/>
  <c r="AD329" i="48"/>
  <c r="AR36" i="8"/>
  <c r="AP36" i="8"/>
  <c r="AE329" i="48"/>
  <c r="AS36" i="8"/>
  <c r="AO37" i="8"/>
  <c r="AD330" i="48"/>
  <c r="AR37" i="8"/>
  <c r="AP37" i="8"/>
  <c r="AE330" i="48"/>
  <c r="AS37" i="8"/>
  <c r="AO38" i="8"/>
  <c r="AD331" i="48"/>
  <c r="AR38" i="8"/>
  <c r="AP38" i="8"/>
  <c r="AE331" i="48"/>
  <c r="AS38" i="8"/>
  <c r="AO39" i="8"/>
  <c r="AR39" i="8"/>
  <c r="AP39" i="8"/>
  <c r="AS39" i="8"/>
  <c r="AO40" i="8"/>
  <c r="AR40" i="8"/>
  <c r="AP40" i="8"/>
  <c r="AS40" i="8"/>
  <c r="AO41" i="8"/>
  <c r="AR41" i="8"/>
  <c r="AP41" i="8"/>
  <c r="AS41" i="8"/>
  <c r="AO42" i="8"/>
  <c r="AR42" i="8"/>
  <c r="AP42" i="8"/>
  <c r="AS42" i="8"/>
  <c r="AO43" i="8"/>
  <c r="AR43" i="8"/>
  <c r="AP43" i="8"/>
  <c r="AS43" i="8"/>
  <c r="AO44" i="8"/>
  <c r="AR44" i="8"/>
  <c r="AP44" i="8"/>
  <c r="AS44" i="8"/>
  <c r="AD292" i="48"/>
  <c r="AE292" i="48"/>
  <c r="AO45" i="8"/>
  <c r="AR45" i="8"/>
  <c r="AP45" i="8"/>
  <c r="AS45" i="8"/>
  <c r="AD293" i="48"/>
  <c r="AE293" i="48"/>
  <c r="AO46" i="8"/>
  <c r="AR46" i="8"/>
  <c r="AP46" i="8"/>
  <c r="AS46" i="8"/>
  <c r="AD294" i="48"/>
  <c r="AE294" i="48"/>
  <c r="AO47" i="8"/>
  <c r="AR47" i="8"/>
  <c r="AP47" i="8"/>
  <c r="AS47" i="8"/>
  <c r="AO48" i="8"/>
  <c r="AR48" i="8"/>
  <c r="AP48" i="8"/>
  <c r="AS48" i="8"/>
  <c r="AO49" i="8"/>
  <c r="AR49" i="8"/>
  <c r="AP49" i="8"/>
  <c r="AS49" i="8"/>
  <c r="AO50" i="8"/>
  <c r="AR50" i="8"/>
  <c r="AP50" i="8"/>
  <c r="AS50" i="8"/>
  <c r="AO51" i="8"/>
  <c r="AR51" i="8"/>
  <c r="AP51" i="8"/>
  <c r="AS51" i="8"/>
  <c r="AO52" i="8"/>
  <c r="AR52" i="8"/>
  <c r="AP52" i="8"/>
  <c r="AS52" i="8"/>
  <c r="AU33" i="8"/>
  <c r="AD372" i="48"/>
  <c r="AV33" i="8"/>
  <c r="AE372" i="48"/>
  <c r="AU34" i="8"/>
  <c r="AD373" i="48"/>
  <c r="AV34" i="8"/>
  <c r="AE373" i="48"/>
  <c r="AU35" i="8"/>
  <c r="AD374" i="48"/>
  <c r="AV35" i="8"/>
  <c r="AE374" i="48"/>
  <c r="AU36" i="8"/>
  <c r="AD375" i="48"/>
  <c r="AV36" i="8"/>
  <c r="AE375" i="48"/>
  <c r="AU37" i="8"/>
  <c r="AD376" i="48"/>
  <c r="AV37" i="8"/>
  <c r="AE376" i="48"/>
  <c r="AU38" i="8"/>
  <c r="AD377" i="48"/>
  <c r="AV38" i="8"/>
  <c r="AE377" i="48"/>
  <c r="AU39" i="8"/>
  <c r="AD378" i="48"/>
  <c r="AV39" i="8"/>
  <c r="AE378" i="48"/>
  <c r="AU40" i="8"/>
  <c r="AD379" i="48"/>
  <c r="AV40" i="8"/>
  <c r="AE379" i="48"/>
  <c r="AU41" i="8"/>
  <c r="AD380" i="48"/>
  <c r="AV41" i="8"/>
  <c r="AE380" i="48"/>
  <c r="AU42" i="8"/>
  <c r="AD381" i="48"/>
  <c r="AV42" i="8"/>
  <c r="AE381" i="48"/>
  <c r="AU43" i="8"/>
  <c r="AD382" i="48"/>
  <c r="AV43" i="8"/>
  <c r="AE382" i="48"/>
  <c r="AU44" i="8"/>
  <c r="AD383" i="48"/>
  <c r="AV44" i="8"/>
  <c r="AE383" i="48"/>
  <c r="AU45" i="8"/>
  <c r="AD384" i="48"/>
  <c r="AV45" i="8"/>
  <c r="AE384" i="48"/>
  <c r="AU46" i="8"/>
  <c r="AD385" i="48"/>
  <c r="AV46" i="8"/>
  <c r="AE385" i="48"/>
  <c r="AU47" i="8"/>
  <c r="AD386" i="48"/>
  <c r="AV47" i="8"/>
  <c r="AE386" i="48"/>
  <c r="AU48" i="8"/>
  <c r="AD387" i="48"/>
  <c r="AV48" i="8"/>
  <c r="AE387" i="48"/>
  <c r="AU49" i="8"/>
  <c r="AD388" i="48"/>
  <c r="AV49" i="8"/>
  <c r="AE388" i="48"/>
  <c r="AU50" i="8"/>
  <c r="AD389" i="48"/>
  <c r="AV50" i="8"/>
  <c r="AE389" i="48"/>
  <c r="AU51" i="8"/>
  <c r="AD390" i="48"/>
  <c r="AV51" i="8"/>
  <c r="AE390" i="48"/>
  <c r="AU52" i="8"/>
  <c r="AD391" i="48"/>
  <c r="AV52" i="8"/>
  <c r="AE391" i="48"/>
  <c r="AU33" i="1"/>
  <c r="P372" i="48"/>
  <c r="AV33" i="1"/>
  <c r="Q372" i="48"/>
  <c r="AU34" i="1"/>
  <c r="P373" i="48"/>
  <c r="AV34" i="1"/>
  <c r="Q373" i="48"/>
  <c r="AU35" i="1"/>
  <c r="P374" i="48"/>
  <c r="AV35" i="1"/>
  <c r="Q374" i="48"/>
  <c r="AU36" i="1"/>
  <c r="P375" i="48"/>
  <c r="AV36" i="1"/>
  <c r="Q375" i="48"/>
  <c r="AU37" i="1"/>
  <c r="P376" i="48"/>
  <c r="AV37" i="1"/>
  <c r="Q376" i="48"/>
  <c r="AU38" i="1"/>
  <c r="P377" i="48"/>
  <c r="AV38" i="1"/>
  <c r="Q377" i="48"/>
  <c r="AU39" i="1"/>
  <c r="P378" i="48"/>
  <c r="AV39" i="1"/>
  <c r="Q378" i="48"/>
  <c r="AU40" i="1"/>
  <c r="P379" i="48"/>
  <c r="AV40" i="1"/>
  <c r="Q379" i="48"/>
  <c r="AU41" i="1"/>
  <c r="P380" i="48"/>
  <c r="AV41" i="1"/>
  <c r="Q380" i="48"/>
  <c r="AU42" i="1"/>
  <c r="P381" i="48"/>
  <c r="AV42" i="1"/>
  <c r="Q381" i="48"/>
  <c r="AU43" i="1"/>
  <c r="P382" i="48"/>
  <c r="AV43" i="1"/>
  <c r="Q382" i="48"/>
  <c r="AU44" i="1"/>
  <c r="P383" i="48"/>
  <c r="AV44" i="1"/>
  <c r="Q383" i="48"/>
  <c r="AU45" i="1"/>
  <c r="P384" i="48"/>
  <c r="AV45" i="1"/>
  <c r="Q384" i="48"/>
  <c r="AU46" i="1"/>
  <c r="P385" i="48"/>
  <c r="AV46" i="1"/>
  <c r="Q385" i="48"/>
  <c r="AU47" i="1"/>
  <c r="P386" i="48"/>
  <c r="AV47" i="1"/>
  <c r="Q386" i="48"/>
  <c r="AU48" i="1"/>
  <c r="P387" i="48"/>
  <c r="AV48" i="1"/>
  <c r="Q387" i="48"/>
  <c r="AU49" i="1"/>
  <c r="P388" i="48"/>
  <c r="AV49" i="1"/>
  <c r="Q388" i="48"/>
  <c r="AU50" i="1"/>
  <c r="P389" i="48"/>
  <c r="AV50" i="1"/>
  <c r="Q389" i="48"/>
  <c r="AU51" i="1"/>
  <c r="P390" i="48"/>
  <c r="AV51" i="1"/>
  <c r="Q390" i="48"/>
  <c r="AU52" i="1"/>
  <c r="P391" i="48"/>
  <c r="AV52" i="1"/>
  <c r="Q391" i="48"/>
  <c r="AU33" i="7"/>
  <c r="AB372" i="48"/>
  <c r="AV33" i="7"/>
  <c r="AC372" i="48"/>
  <c r="AU34" i="7"/>
  <c r="AB373" i="48"/>
  <c r="AV34" i="7"/>
  <c r="AC373" i="48"/>
  <c r="AU35" i="7"/>
  <c r="AB374" i="48"/>
  <c r="AV35" i="7"/>
  <c r="AC374" i="48"/>
  <c r="AU36" i="7"/>
  <c r="AB375" i="48"/>
  <c r="AV36" i="7"/>
  <c r="AC375" i="48"/>
  <c r="AU37" i="7"/>
  <c r="AB376" i="48"/>
  <c r="AV37" i="7"/>
  <c r="AC376" i="48"/>
  <c r="AU38" i="7"/>
  <c r="AB377" i="48"/>
  <c r="AV38" i="7"/>
  <c r="AC377" i="48"/>
  <c r="AU39" i="7"/>
  <c r="AB378" i="48"/>
  <c r="AV39" i="7"/>
  <c r="AC378" i="48"/>
  <c r="AU40" i="7"/>
  <c r="AB379" i="48"/>
  <c r="AV40" i="7"/>
  <c r="AC379" i="48"/>
  <c r="AU41" i="7"/>
  <c r="AB380" i="48"/>
  <c r="AV41" i="7"/>
  <c r="AC380" i="48"/>
  <c r="AU42" i="7"/>
  <c r="AB381" i="48"/>
  <c r="AV42" i="7"/>
  <c r="AC381" i="48"/>
  <c r="AU43" i="7"/>
  <c r="AB382" i="48"/>
  <c r="AV43" i="7"/>
  <c r="AC382" i="48"/>
  <c r="AU44" i="7"/>
  <c r="AB383" i="48"/>
  <c r="AV44" i="7"/>
  <c r="AC383" i="48"/>
  <c r="AU45" i="7"/>
  <c r="AB384" i="48"/>
  <c r="AV45" i="7"/>
  <c r="AC384" i="48"/>
  <c r="AU46" i="7"/>
  <c r="AB385" i="48"/>
  <c r="AV46" i="7"/>
  <c r="AC385" i="48"/>
  <c r="AU47" i="7"/>
  <c r="AB386" i="48"/>
  <c r="AV47" i="7"/>
  <c r="AC386" i="48"/>
  <c r="AU48" i="7"/>
  <c r="AB387" i="48"/>
  <c r="AV48" i="7"/>
  <c r="AC387" i="48"/>
  <c r="AU49" i="7"/>
  <c r="AB388" i="48"/>
  <c r="AV49" i="7"/>
  <c r="AC388" i="48"/>
  <c r="AU50" i="7"/>
  <c r="AB389" i="48"/>
  <c r="AV50" i="7"/>
  <c r="AC389" i="48"/>
  <c r="AU51" i="7"/>
  <c r="AB390" i="48"/>
  <c r="AV51" i="7"/>
  <c r="AC390" i="48"/>
  <c r="AU52" i="7"/>
  <c r="AB391" i="48"/>
  <c r="AV52" i="7"/>
  <c r="AC391" i="48"/>
  <c r="AU33" i="6"/>
  <c r="Z372" i="48"/>
  <c r="AV33" i="6"/>
  <c r="AA372" i="48"/>
  <c r="AU34" i="6"/>
  <c r="Z373" i="48"/>
  <c r="AV34" i="6"/>
  <c r="AA373" i="48"/>
  <c r="AU35" i="6"/>
  <c r="Z374" i="48"/>
  <c r="AV35" i="6"/>
  <c r="AA374" i="48"/>
  <c r="AU36" i="6"/>
  <c r="Z375" i="48"/>
  <c r="AV36" i="6"/>
  <c r="AA375" i="48"/>
  <c r="AU37" i="6"/>
  <c r="Z376" i="48"/>
  <c r="AV37" i="6"/>
  <c r="AA376" i="48"/>
  <c r="AU38" i="6"/>
  <c r="Z377" i="48"/>
  <c r="AV38" i="6"/>
  <c r="AA377" i="48"/>
  <c r="AU39" i="6"/>
  <c r="Z378" i="48"/>
  <c r="AV39" i="6"/>
  <c r="AA378" i="48"/>
  <c r="AU40" i="6"/>
  <c r="Z379" i="48"/>
  <c r="AV40" i="6"/>
  <c r="AA379" i="48"/>
  <c r="AU41" i="6"/>
  <c r="Z380" i="48"/>
  <c r="AV41" i="6"/>
  <c r="AA380" i="48"/>
  <c r="AU42" i="6"/>
  <c r="Z381" i="48"/>
  <c r="AV42" i="6"/>
  <c r="AA381" i="48"/>
  <c r="AU43" i="6"/>
  <c r="Z382" i="48"/>
  <c r="AV43" i="6"/>
  <c r="AA382" i="48"/>
  <c r="AU44" i="6"/>
  <c r="Z383" i="48"/>
  <c r="AV44" i="6"/>
  <c r="AA383" i="48"/>
  <c r="AU45" i="6"/>
  <c r="Z384" i="48"/>
  <c r="AV45" i="6"/>
  <c r="AA384" i="48"/>
  <c r="AU46" i="6"/>
  <c r="Z385" i="48"/>
  <c r="AV46" i="6"/>
  <c r="AA385" i="48"/>
  <c r="AU47" i="6"/>
  <c r="Z386" i="48"/>
  <c r="AV47" i="6"/>
  <c r="AA386" i="48"/>
  <c r="AU48" i="6"/>
  <c r="Z387" i="48"/>
  <c r="AV48" i="6"/>
  <c r="AA387" i="48"/>
  <c r="AU49" i="6"/>
  <c r="Z388" i="48"/>
  <c r="AV49" i="6"/>
  <c r="AA388" i="48"/>
  <c r="AU50" i="6"/>
  <c r="Z389" i="48"/>
  <c r="AV50" i="6"/>
  <c r="AA389" i="48"/>
  <c r="AU51" i="6"/>
  <c r="Z390" i="48"/>
  <c r="AV51" i="6"/>
  <c r="AA390" i="48"/>
  <c r="AU52" i="6"/>
  <c r="Z391" i="48"/>
  <c r="AV52" i="6"/>
  <c r="AA391" i="48"/>
  <c r="AU33" i="5"/>
  <c r="X372" i="48"/>
  <c r="AV33" i="5"/>
  <c r="Y372" i="48"/>
  <c r="AU34" i="5"/>
  <c r="X373" i="48"/>
  <c r="AV34" i="5"/>
  <c r="Y373" i="48"/>
  <c r="AU35" i="5"/>
  <c r="X374" i="48"/>
  <c r="AV35" i="5"/>
  <c r="Y374" i="48"/>
  <c r="AU36" i="5"/>
  <c r="X375" i="48"/>
  <c r="AV36" i="5"/>
  <c r="Y375" i="48"/>
  <c r="AU37" i="5"/>
  <c r="X376" i="48"/>
  <c r="AV37" i="5"/>
  <c r="Y376" i="48"/>
  <c r="AU38" i="5"/>
  <c r="X377" i="48"/>
  <c r="AV38" i="5"/>
  <c r="Y377" i="48"/>
  <c r="AU39" i="5"/>
  <c r="X378" i="48"/>
  <c r="AV39" i="5"/>
  <c r="Y378" i="48"/>
  <c r="AU40" i="5"/>
  <c r="X379" i="48"/>
  <c r="AV40" i="5"/>
  <c r="Y379" i="48"/>
  <c r="AU41" i="5"/>
  <c r="X380" i="48"/>
  <c r="AV41" i="5"/>
  <c r="Y380" i="48"/>
  <c r="AU42" i="5"/>
  <c r="X381" i="48"/>
  <c r="AV42" i="5"/>
  <c r="Y381" i="48"/>
  <c r="AU43" i="5"/>
  <c r="X382" i="48"/>
  <c r="AV43" i="5"/>
  <c r="Y382" i="48"/>
  <c r="AU44" i="5"/>
  <c r="X383" i="48"/>
  <c r="AV44" i="5"/>
  <c r="Y383" i="48"/>
  <c r="AU45" i="5"/>
  <c r="X384" i="48"/>
  <c r="AV45" i="5"/>
  <c r="Y384" i="48"/>
  <c r="AU46" i="5"/>
  <c r="X385" i="48"/>
  <c r="AV46" i="5"/>
  <c r="Y385" i="48"/>
  <c r="AU47" i="5"/>
  <c r="X386" i="48"/>
  <c r="AV47" i="5"/>
  <c r="Y386" i="48"/>
  <c r="AU48" i="5"/>
  <c r="X387" i="48"/>
  <c r="AV48" i="5"/>
  <c r="Y387" i="48"/>
  <c r="AU49" i="5"/>
  <c r="X388" i="48"/>
  <c r="AV49" i="5"/>
  <c r="Y388" i="48"/>
  <c r="AU50" i="5"/>
  <c r="X389" i="48"/>
  <c r="AV50" i="5"/>
  <c r="Y389" i="48"/>
  <c r="AU51" i="5"/>
  <c r="X390" i="48"/>
  <c r="AV51" i="5"/>
  <c r="Y390" i="48"/>
  <c r="AU52" i="5"/>
  <c r="X391" i="48"/>
  <c r="AV52" i="5"/>
  <c r="Y391" i="48"/>
  <c r="AU33" i="4"/>
  <c r="V372" i="48"/>
  <c r="AV33" i="4"/>
  <c r="W372" i="48"/>
  <c r="AU34" i="4"/>
  <c r="V373" i="48"/>
  <c r="AV34" i="4"/>
  <c r="W373" i="48"/>
  <c r="AU35" i="4"/>
  <c r="V374" i="48"/>
  <c r="AV35" i="4"/>
  <c r="W374" i="48"/>
  <c r="AU36" i="4"/>
  <c r="V375" i="48"/>
  <c r="AV36" i="4"/>
  <c r="W375" i="48"/>
  <c r="AU37" i="4"/>
  <c r="V376" i="48"/>
  <c r="AV37" i="4"/>
  <c r="W376" i="48"/>
  <c r="AU38" i="4"/>
  <c r="V377" i="48"/>
  <c r="AV38" i="4"/>
  <c r="W377" i="48"/>
  <c r="AU39" i="4"/>
  <c r="V378" i="48"/>
  <c r="AV39" i="4"/>
  <c r="W378" i="48"/>
  <c r="AU40" i="4"/>
  <c r="V379" i="48"/>
  <c r="AV40" i="4"/>
  <c r="W379" i="48"/>
  <c r="AU41" i="4"/>
  <c r="V380" i="48"/>
  <c r="AV41" i="4"/>
  <c r="W380" i="48"/>
  <c r="AU42" i="4"/>
  <c r="V381" i="48"/>
  <c r="AV42" i="4"/>
  <c r="W381" i="48"/>
  <c r="AU43" i="4"/>
  <c r="V382" i="48"/>
  <c r="AV43" i="4"/>
  <c r="W382" i="48"/>
  <c r="AU44" i="4"/>
  <c r="V383" i="48"/>
  <c r="AV44" i="4"/>
  <c r="W383" i="48"/>
  <c r="AU45" i="4"/>
  <c r="V384" i="48"/>
  <c r="AV45" i="4"/>
  <c r="W384" i="48"/>
  <c r="AU46" i="4"/>
  <c r="V385" i="48"/>
  <c r="AV46" i="4"/>
  <c r="W385" i="48"/>
  <c r="AU47" i="4"/>
  <c r="V386" i="48"/>
  <c r="AV47" i="4"/>
  <c r="W386" i="48"/>
  <c r="AU48" i="4"/>
  <c r="V387" i="48"/>
  <c r="AV48" i="4"/>
  <c r="W387" i="48"/>
  <c r="AU49" i="4"/>
  <c r="V388" i="48"/>
  <c r="AV49" i="4"/>
  <c r="W388" i="48"/>
  <c r="AU50" i="4"/>
  <c r="V389" i="48"/>
  <c r="AV50" i="4"/>
  <c r="W389" i="48"/>
  <c r="AU51" i="4"/>
  <c r="V390" i="48"/>
  <c r="AV51" i="4"/>
  <c r="W390" i="48"/>
  <c r="AU52" i="4"/>
  <c r="V391" i="48"/>
  <c r="AV52" i="4"/>
  <c r="W391" i="48"/>
  <c r="AU33" i="3"/>
  <c r="T372" i="48"/>
  <c r="AV33" i="3"/>
  <c r="U372" i="48"/>
  <c r="AU34" i="3"/>
  <c r="T373" i="48"/>
  <c r="AV34" i="3"/>
  <c r="U373" i="48"/>
  <c r="AU35" i="3"/>
  <c r="T374" i="48"/>
  <c r="AV35" i="3"/>
  <c r="U374" i="48"/>
  <c r="AU36" i="3"/>
  <c r="T375" i="48"/>
  <c r="AV36" i="3"/>
  <c r="U375" i="48"/>
  <c r="AU37" i="3"/>
  <c r="T376" i="48"/>
  <c r="AV37" i="3"/>
  <c r="U376" i="48"/>
  <c r="AU38" i="3"/>
  <c r="T377" i="48"/>
  <c r="AV38" i="3"/>
  <c r="U377" i="48"/>
  <c r="AU39" i="3"/>
  <c r="T378" i="48"/>
  <c r="AV39" i="3"/>
  <c r="U378" i="48"/>
  <c r="AU40" i="3"/>
  <c r="T379" i="48"/>
  <c r="AV40" i="3"/>
  <c r="U379" i="48"/>
  <c r="AU41" i="3"/>
  <c r="T380" i="48"/>
  <c r="AV41" i="3"/>
  <c r="U380" i="48"/>
  <c r="AU42" i="3"/>
  <c r="T381" i="48"/>
  <c r="AV42" i="3"/>
  <c r="U381" i="48"/>
  <c r="AU43" i="3"/>
  <c r="T382" i="48"/>
  <c r="AV43" i="3"/>
  <c r="U382" i="48"/>
  <c r="AU44" i="3"/>
  <c r="T383" i="48"/>
  <c r="AV44" i="3"/>
  <c r="U383" i="48"/>
  <c r="AU45" i="3"/>
  <c r="T384" i="48"/>
  <c r="AV45" i="3"/>
  <c r="U384" i="48"/>
  <c r="AU46" i="3"/>
  <c r="T385" i="48"/>
  <c r="AV46" i="3"/>
  <c r="U385" i="48"/>
  <c r="AU47" i="3"/>
  <c r="T386" i="48"/>
  <c r="AV47" i="3"/>
  <c r="U386" i="48"/>
  <c r="AU48" i="3"/>
  <c r="T387" i="48"/>
  <c r="AV48" i="3"/>
  <c r="U387" i="48"/>
  <c r="AU49" i="3"/>
  <c r="T388" i="48"/>
  <c r="AV49" i="3"/>
  <c r="U388" i="48"/>
  <c r="AU50" i="3"/>
  <c r="T389" i="48"/>
  <c r="AV50" i="3"/>
  <c r="U389" i="48"/>
  <c r="AU51" i="3"/>
  <c r="T390" i="48"/>
  <c r="AV51" i="3"/>
  <c r="U390" i="48"/>
  <c r="AU52" i="3"/>
  <c r="T391" i="48"/>
  <c r="AV52" i="3"/>
  <c r="U391" i="48"/>
  <c r="AV33" i="2"/>
  <c r="S372" i="48"/>
  <c r="AU34" i="2"/>
  <c r="R373" i="48"/>
  <c r="AV34" i="2"/>
  <c r="S373" i="48"/>
  <c r="AU35" i="2"/>
  <c r="R374" i="48"/>
  <c r="AV35" i="2"/>
  <c r="S374" i="48"/>
  <c r="AU36" i="2"/>
  <c r="R375" i="48"/>
  <c r="AV36" i="2"/>
  <c r="S375" i="48"/>
  <c r="AU37" i="2"/>
  <c r="R376" i="48"/>
  <c r="AV37" i="2"/>
  <c r="S376" i="48"/>
  <c r="AU38" i="2"/>
  <c r="R377" i="48"/>
  <c r="AV38" i="2"/>
  <c r="S377" i="48"/>
  <c r="AU39" i="2"/>
  <c r="R378" i="48"/>
  <c r="AV39" i="2"/>
  <c r="S378" i="48"/>
  <c r="AU40" i="2"/>
  <c r="R379" i="48"/>
  <c r="AV40" i="2"/>
  <c r="S379" i="48"/>
  <c r="AU41" i="2"/>
  <c r="R380" i="48"/>
  <c r="AV41" i="2"/>
  <c r="S380" i="48"/>
  <c r="AU42" i="2"/>
  <c r="R381" i="48"/>
  <c r="AV42" i="2"/>
  <c r="S381" i="48"/>
  <c r="AU43" i="2"/>
  <c r="R382" i="48"/>
  <c r="AV43" i="2"/>
  <c r="S382" i="48"/>
  <c r="AU44" i="2"/>
  <c r="R383" i="48"/>
  <c r="AV44" i="2"/>
  <c r="S383" i="48"/>
  <c r="AU45" i="2"/>
  <c r="R384" i="48"/>
  <c r="AV45" i="2"/>
  <c r="S384" i="48"/>
  <c r="AU46" i="2"/>
  <c r="R385" i="48"/>
  <c r="AV46" i="2"/>
  <c r="S385" i="48"/>
  <c r="AU47" i="2"/>
  <c r="R386" i="48"/>
  <c r="AV47" i="2"/>
  <c r="S386" i="48"/>
  <c r="AU48" i="2"/>
  <c r="R387" i="48"/>
  <c r="AV48" i="2"/>
  <c r="S387" i="48"/>
  <c r="AU49" i="2"/>
  <c r="R388" i="48"/>
  <c r="AV49" i="2"/>
  <c r="S388" i="48"/>
  <c r="AU50" i="2"/>
  <c r="R389" i="48"/>
  <c r="AV50" i="2"/>
  <c r="S389" i="48"/>
  <c r="AU51" i="2"/>
  <c r="R390" i="48"/>
  <c r="AV51" i="2"/>
  <c r="S390" i="48"/>
  <c r="AU52" i="2"/>
  <c r="R391" i="48"/>
  <c r="AV52" i="2"/>
  <c r="S391" i="48"/>
  <c r="Q135" i="55"/>
  <c r="S45" i="74" s="1"/>
  <c r="V135" i="55"/>
  <c r="S50" i="74" s="1"/>
  <c r="T135" i="55"/>
  <c r="S48" i="74" s="1"/>
  <c r="U135" i="55"/>
  <c r="S49" i="74" s="1"/>
  <c r="P135" i="55"/>
  <c r="S44" i="74" s="1"/>
  <c r="S135" i="55"/>
  <c r="S47" i="74" s="1"/>
  <c r="R135" i="55"/>
  <c r="S46" i="74" s="1"/>
  <c r="S43" i="74"/>
  <c r="EW11" i="3"/>
  <c r="AN19" i="4"/>
  <c r="AB25" i="4"/>
  <c r="AN9" i="4"/>
  <c r="AB17" i="4"/>
  <c r="AB11" i="5"/>
  <c r="AB15" i="4"/>
  <c r="AN17" i="4"/>
  <c r="AB23" i="4"/>
  <c r="AN25" i="4"/>
  <c r="AN13" i="4"/>
  <c r="EV15" i="3"/>
  <c r="AN14" i="3"/>
  <c r="EX14" i="3" s="1"/>
  <c r="AB19" i="3"/>
  <c r="AH12" i="3"/>
  <c r="AH14" i="3"/>
  <c r="AH16" i="3"/>
  <c r="AH18" i="3"/>
  <c r="AH22" i="3"/>
  <c r="AH24" i="3"/>
  <c r="AH26" i="3"/>
  <c r="AB22" i="3"/>
  <c r="AN16" i="4"/>
  <c r="EW14" i="3"/>
  <c r="EW24" i="3"/>
  <c r="EW16" i="3"/>
  <c r="EW26" i="3"/>
  <c r="AQ11" i="3"/>
  <c r="AE19" i="3"/>
  <c r="AK20" i="3"/>
  <c r="AE21" i="3"/>
  <c r="AK22" i="3"/>
  <c r="AE23" i="3"/>
  <c r="AK24" i="3"/>
  <c r="AE25" i="3"/>
  <c r="AQ25" i="3"/>
  <c r="AT51" i="3" s="1"/>
  <c r="AK26" i="3"/>
  <c r="AE7" i="4"/>
  <c r="AQ7" i="4"/>
  <c r="AT33" i="4" s="1"/>
  <c r="AK8" i="4"/>
  <c r="AK10" i="4"/>
  <c r="AE11" i="4"/>
  <c r="AQ11" i="4"/>
  <c r="AT37" i="4" s="1"/>
  <c r="AK12" i="4"/>
  <c r="AE13" i="4"/>
  <c r="AK14" i="4"/>
  <c r="AK16" i="4"/>
  <c r="AE17" i="4"/>
  <c r="AK18" i="4"/>
  <c r="AE19" i="4"/>
  <c r="AQ19" i="4"/>
  <c r="AT45" i="4" s="1"/>
  <c r="AK20" i="4"/>
  <c r="AE21" i="4"/>
  <c r="AK22" i="4"/>
  <c r="AE23" i="4"/>
  <c r="AK24" i="4"/>
  <c r="AE25" i="4"/>
  <c r="AQ25" i="4"/>
  <c r="AT51" i="4" s="1"/>
  <c r="AK26" i="4"/>
  <c r="AK8" i="5"/>
  <c r="AE9" i="5"/>
  <c r="AK10" i="5"/>
  <c r="AE11" i="5"/>
  <c r="AQ11" i="5"/>
  <c r="AT37" i="5" s="1"/>
  <c r="AK12" i="5"/>
  <c r="AE13" i="5"/>
  <c r="AQ13" i="5"/>
  <c r="AT39" i="5" s="1"/>
  <c r="AK14" i="5"/>
  <c r="AE15" i="5"/>
  <c r="AQ15" i="5"/>
  <c r="AT41" i="5" s="1"/>
  <c r="AK16" i="5"/>
  <c r="AE17" i="5"/>
  <c r="AQ17" i="5"/>
  <c r="AT43" i="5" s="1"/>
  <c r="AK18" i="5"/>
  <c r="AE19" i="5"/>
  <c r="AK20" i="5"/>
  <c r="AE23" i="5"/>
  <c r="AK24" i="5"/>
  <c r="AQ25" i="5"/>
  <c r="AT51" i="5" s="1"/>
  <c r="AH13" i="4"/>
  <c r="AH17" i="4"/>
  <c r="AH19" i="4"/>
  <c r="AH21" i="4"/>
  <c r="AH23" i="4"/>
  <c r="AH25" i="4"/>
  <c r="AH9" i="5"/>
  <c r="AH11" i="5"/>
  <c r="AH13" i="5"/>
  <c r="AH15" i="5"/>
  <c r="EV14" i="3"/>
  <c r="EV16" i="3"/>
  <c r="EV18" i="3"/>
  <c r="AQ19" i="3"/>
  <c r="AT45" i="3" s="1"/>
  <c r="AQ23" i="3"/>
  <c r="AT49" i="3" s="1"/>
  <c r="AQ21" i="5"/>
  <c r="AT47" i="5" s="1"/>
  <c r="AQ15" i="4"/>
  <c r="AT41" i="4" s="1"/>
  <c r="EZ11" i="3"/>
  <c r="AQ13" i="4"/>
  <c r="AT39" i="4" s="1"/>
  <c r="EZ25" i="3"/>
  <c r="AB26" i="3"/>
  <c r="AQ7" i="5"/>
  <c r="AN10" i="5"/>
  <c r="AB12" i="5"/>
  <c r="AN14" i="5"/>
  <c r="AB14" i="4"/>
  <c r="AQ23" i="4"/>
  <c r="AT49" i="4" s="1"/>
  <c r="AB20" i="3"/>
  <c r="AB24" i="3"/>
  <c r="AQ9" i="5"/>
  <c r="AT35" i="5" s="1"/>
  <c r="AB16" i="4"/>
  <c r="EV26" i="3"/>
  <c r="AQ9" i="4"/>
  <c r="AT35" i="4" s="1"/>
  <c r="AN18" i="4"/>
  <c r="AB20" i="4"/>
  <c r="AN22" i="4"/>
  <c r="AB24" i="4"/>
  <c r="AN26" i="4"/>
  <c r="AN8" i="5"/>
  <c r="AB10" i="5"/>
  <c r="AN12" i="5"/>
  <c r="AB14" i="5"/>
  <c r="AN16" i="5"/>
  <c r="AB18" i="5"/>
  <c r="AN14" i="4"/>
  <c r="AQ17" i="4"/>
  <c r="AT43" i="4" s="1"/>
  <c r="AQ21" i="4"/>
  <c r="AT47" i="4" s="1"/>
  <c r="AH8" i="3"/>
  <c r="AH10" i="3"/>
  <c r="AH20" i="3"/>
  <c r="AH8" i="4"/>
  <c r="AN8" i="4"/>
  <c r="AB18" i="4"/>
  <c r="AN20" i="4"/>
  <c r="AB22" i="4"/>
  <c r="AN24" i="4"/>
  <c r="AB26" i="4"/>
  <c r="AE11" i="3"/>
  <c r="AE13" i="3"/>
  <c r="AQ13" i="3"/>
  <c r="AT39" i="3" s="1"/>
  <c r="AE15" i="3"/>
  <c r="AQ15" i="3"/>
  <c r="AT41" i="3" s="1"/>
  <c r="AE17" i="3"/>
  <c r="AQ17" i="3"/>
  <c r="AT43" i="3" s="1"/>
  <c r="AK18" i="3"/>
  <c r="AH13" i="3"/>
  <c r="AH15" i="3"/>
  <c r="AH19" i="3"/>
  <c r="AH21" i="3"/>
  <c r="AH23" i="3"/>
  <c r="AH7" i="4"/>
  <c r="AH9" i="4"/>
  <c r="AN13" i="3"/>
  <c r="EX13" i="3" s="1"/>
  <c r="AB14" i="3"/>
  <c r="AN16" i="3"/>
  <c r="EX16" i="3" s="1"/>
  <c r="AN25" i="3"/>
  <c r="EX25" i="3" s="1"/>
  <c r="AN11" i="4"/>
  <c r="EW12" i="3"/>
  <c r="EW22" i="3"/>
  <c r="EV25" i="3"/>
  <c r="AK14" i="3"/>
  <c r="AN21" i="3"/>
  <c r="AB10" i="4"/>
  <c r="AK13" i="4"/>
  <c r="AK17" i="4"/>
  <c r="AQ10" i="3"/>
  <c r="AT36" i="3" s="1"/>
  <c r="AK11" i="3"/>
  <c r="AE12" i="3"/>
  <c r="AQ12" i="3"/>
  <c r="AT38" i="3" s="1"/>
  <c r="AK13" i="3"/>
  <c r="AE14" i="3"/>
  <c r="AQ14" i="3"/>
  <c r="AT40" i="3" s="1"/>
  <c r="AK15" i="3"/>
  <c r="AE16" i="3"/>
  <c r="AQ16" i="3"/>
  <c r="AT42" i="3" s="1"/>
  <c r="AK17" i="3"/>
  <c r="AE18" i="3"/>
  <c r="AQ18" i="3"/>
  <c r="AT44" i="3" s="1"/>
  <c r="AK19" i="3"/>
  <c r="AE20" i="3"/>
  <c r="AQ20" i="3"/>
  <c r="AT46" i="3" s="1"/>
  <c r="AK21" i="3"/>
  <c r="AE22" i="3"/>
  <c r="AQ22" i="3"/>
  <c r="AT48" i="3" s="1"/>
  <c r="AK23" i="3"/>
  <c r="AE24" i="3"/>
  <c r="AQ24" i="3"/>
  <c r="AT50" i="3" s="1"/>
  <c r="AK25" i="3"/>
  <c r="AE26" i="3"/>
  <c r="AK7" i="4"/>
  <c r="AQ8" i="4"/>
  <c r="AT34" i="4" s="1"/>
  <c r="AE10" i="4"/>
  <c r="AK11" i="4"/>
  <c r="AQ12" i="4"/>
  <c r="AT38" i="4" s="1"/>
  <c r="EV13" i="3"/>
  <c r="EV23" i="3"/>
  <c r="AB15" i="3"/>
  <c r="AN17" i="3"/>
  <c r="EX17" i="3" s="1"/>
  <c r="EW10" i="3"/>
  <c r="EW13" i="3"/>
  <c r="EW23" i="3"/>
  <c r="AN12" i="3"/>
  <c r="EX12" i="3" s="1"/>
  <c r="AB18" i="3"/>
  <c r="AN26" i="3"/>
  <c r="EX26" i="3" s="1"/>
  <c r="AB9" i="4"/>
  <c r="EW21" i="3"/>
  <c r="AN22" i="3"/>
  <c r="EX22" i="3" s="1"/>
  <c r="AN24" i="3"/>
  <c r="EX24" i="3" s="1"/>
  <c r="AB11" i="4"/>
  <c r="AN12" i="4"/>
  <c r="EV11" i="3"/>
  <c r="AB16" i="3"/>
  <c r="AN18" i="3"/>
  <c r="EX18" i="3" s="1"/>
  <c r="AN20" i="3"/>
  <c r="EX20" i="3" s="1"/>
  <c r="AB23" i="3"/>
  <c r="AN7" i="4"/>
  <c r="EW7" i="3"/>
  <c r="EZ10" i="3"/>
  <c r="EZ12" i="3"/>
  <c r="EW18" i="3"/>
  <c r="EW20" i="3"/>
  <c r="EV22" i="3"/>
  <c r="EV24" i="3"/>
  <c r="AN9" i="3"/>
  <c r="EX9" i="3" s="1"/>
  <c r="AN11" i="3"/>
  <c r="EX11" i="3" s="1"/>
  <c r="AB13" i="3"/>
  <c r="AN15" i="3"/>
  <c r="EX15" i="3" s="1"/>
  <c r="AB17" i="3"/>
  <c r="AN19" i="3"/>
  <c r="EX19" i="3" s="1"/>
  <c r="AB21" i="3"/>
  <c r="AN23" i="3"/>
  <c r="EX23" i="3" s="1"/>
  <c r="AB25" i="3"/>
  <c r="AB8" i="4"/>
  <c r="AN10" i="4"/>
  <c r="AB12" i="4"/>
  <c r="EZ18" i="3"/>
  <c r="EZ20" i="3"/>
  <c r="AN10" i="3"/>
  <c r="EX10" i="3" s="1"/>
  <c r="AB12" i="3"/>
  <c r="EY13" i="3"/>
  <c r="EV19" i="3"/>
  <c r="EV21" i="3"/>
  <c r="EZ22" i="3"/>
  <c r="EZ24" i="3"/>
  <c r="AQ26" i="3"/>
  <c r="AT52" i="3" s="1"/>
  <c r="AB11" i="3"/>
  <c r="EV10" i="3"/>
  <c r="EV12" i="3"/>
  <c r="AK12" i="3"/>
  <c r="AK16" i="3"/>
  <c r="EV7" i="3"/>
  <c r="AB9" i="3"/>
  <c r="AN7" i="3"/>
  <c r="EX7" i="3" s="1"/>
  <c r="AH7" i="3"/>
  <c r="AH9" i="3"/>
  <c r="EW8" i="3"/>
  <c r="EW9" i="3"/>
  <c r="AB8" i="3"/>
  <c r="AN8" i="3"/>
  <c r="EX8" i="3" s="1"/>
  <c r="AB10" i="3"/>
  <c r="T235" i="48"/>
  <c r="T327" i="48"/>
  <c r="T236" i="48"/>
  <c r="T328" i="48"/>
  <c r="T237" i="48"/>
  <c r="T260" i="48"/>
  <c r="T238" i="48"/>
  <c r="T261" i="48"/>
  <c r="T239" i="48"/>
  <c r="T262" i="48"/>
  <c r="T240" i="48"/>
  <c r="T263" i="48"/>
  <c r="T332" i="48"/>
  <c r="T241" i="48"/>
  <c r="T264" i="48"/>
  <c r="T333" i="48"/>
  <c r="T242" i="48"/>
  <c r="T265" i="48"/>
  <c r="T334" i="48"/>
  <c r="T243" i="48"/>
  <c r="T266" i="48"/>
  <c r="T335" i="48"/>
  <c r="T244" i="48"/>
  <c r="T267" i="48"/>
  <c r="T290" i="48"/>
  <c r="T336" i="48"/>
  <c r="T245" i="48"/>
  <c r="T268" i="48"/>
  <c r="T291" i="48"/>
  <c r="T337" i="48"/>
  <c r="T246" i="48"/>
  <c r="T269" i="48"/>
  <c r="T338" i="48"/>
  <c r="T247" i="48"/>
  <c r="T270" i="48"/>
  <c r="T339" i="48"/>
  <c r="T248" i="48"/>
  <c r="T271" i="48"/>
  <c r="T340" i="48"/>
  <c r="T249" i="48"/>
  <c r="T272" i="48"/>
  <c r="T295" i="48"/>
  <c r="T341" i="48"/>
  <c r="T250" i="48"/>
  <c r="T273" i="48"/>
  <c r="T296" i="48"/>
  <c r="T342" i="48"/>
  <c r="T251" i="48"/>
  <c r="T274" i="48"/>
  <c r="T297" i="48"/>
  <c r="T343" i="48"/>
  <c r="T252" i="48"/>
  <c r="T275" i="48"/>
  <c r="T298" i="48"/>
  <c r="T344" i="48"/>
  <c r="T253" i="48"/>
  <c r="T276" i="48"/>
  <c r="T299" i="48"/>
  <c r="T345" i="48"/>
  <c r="V234" i="48"/>
  <c r="V326" i="48"/>
  <c r="V235" i="48"/>
  <c r="V258" i="48"/>
  <c r="V327" i="48"/>
  <c r="V236" i="48"/>
  <c r="V259" i="48"/>
  <c r="V328" i="48"/>
  <c r="V237" i="48"/>
  <c r="V260" i="48"/>
  <c r="V238" i="48"/>
  <c r="V261" i="48"/>
  <c r="V239" i="48"/>
  <c r="V262" i="48"/>
  <c r="V240" i="48"/>
  <c r="V263" i="48"/>
  <c r="V332" i="48"/>
  <c r="V241" i="48"/>
  <c r="V264" i="48"/>
  <c r="V333" i="48"/>
  <c r="V242" i="48"/>
  <c r="V265" i="48"/>
  <c r="V334" i="48"/>
  <c r="V243" i="48"/>
  <c r="V266" i="48"/>
  <c r="V335" i="48"/>
  <c r="V244" i="48"/>
  <c r="V267" i="48"/>
  <c r="V336" i="48"/>
  <c r="V245" i="48"/>
  <c r="V268" i="48"/>
  <c r="V291" i="48"/>
  <c r="V337" i="48"/>
  <c r="V246" i="48"/>
  <c r="V269" i="48"/>
  <c r="V338" i="48"/>
  <c r="V247" i="48"/>
  <c r="V270" i="48"/>
  <c r="V339" i="48"/>
  <c r="V248" i="48"/>
  <c r="V271" i="48"/>
  <c r="V340" i="48"/>
  <c r="V249" i="48"/>
  <c r="V272" i="48"/>
  <c r="V295" i="48"/>
  <c r="V341" i="48"/>
  <c r="V250" i="48"/>
  <c r="V273" i="48"/>
  <c r="V296" i="48"/>
  <c r="V342" i="48"/>
  <c r="V251" i="48"/>
  <c r="V274" i="48"/>
  <c r="V297" i="48"/>
  <c r="V343" i="48"/>
  <c r="V252" i="48"/>
  <c r="V275" i="48"/>
  <c r="V298" i="48"/>
  <c r="V344" i="48"/>
  <c r="V253" i="48"/>
  <c r="V276" i="48"/>
  <c r="V299" i="48"/>
  <c r="V345" i="48"/>
  <c r="X234" i="48"/>
  <c r="X326" i="48"/>
  <c r="X235" i="48"/>
  <c r="X258" i="48"/>
  <c r="X327" i="48"/>
  <c r="X236" i="48"/>
  <c r="X259" i="48"/>
  <c r="X328" i="48"/>
  <c r="X237" i="48"/>
  <c r="X260" i="48"/>
  <c r="X238" i="48"/>
  <c r="X261" i="48"/>
  <c r="X239" i="48"/>
  <c r="X262" i="48"/>
  <c r="X240" i="48"/>
  <c r="X263" i="48"/>
  <c r="X332" i="48"/>
  <c r="X241" i="48"/>
  <c r="X264" i="48"/>
  <c r="X333" i="48"/>
  <c r="X242" i="48"/>
  <c r="X265" i="48"/>
  <c r="X334" i="48"/>
  <c r="X243" i="48"/>
  <c r="X266" i="48"/>
  <c r="X335" i="48"/>
  <c r="X244" i="48"/>
  <c r="X267" i="48"/>
  <c r="X290" i="48"/>
  <c r="X336" i="48"/>
  <c r="X245" i="48"/>
  <c r="X268" i="48"/>
  <c r="X291" i="48"/>
  <c r="X337" i="48"/>
  <c r="X246" i="48"/>
  <c r="X269" i="48"/>
  <c r="X338" i="48"/>
  <c r="X247" i="48"/>
  <c r="X270" i="48"/>
  <c r="X339" i="48"/>
  <c r="X248" i="48"/>
  <c r="X271" i="48"/>
  <c r="X340" i="48"/>
  <c r="X249" i="48"/>
  <c r="X272" i="48"/>
  <c r="X295" i="48"/>
  <c r="X341" i="48"/>
  <c r="X250" i="48"/>
  <c r="X273" i="48"/>
  <c r="X296" i="48"/>
  <c r="X342" i="48"/>
  <c r="X251" i="48"/>
  <c r="X274" i="48"/>
  <c r="X297" i="48"/>
  <c r="X343" i="48"/>
  <c r="X252" i="48"/>
  <c r="X275" i="48"/>
  <c r="X298" i="48"/>
  <c r="X344" i="48"/>
  <c r="X253" i="48"/>
  <c r="X276" i="48"/>
  <c r="X299" i="48"/>
  <c r="X345" i="48"/>
  <c r="Z234" i="48"/>
  <c r="Z326" i="48"/>
  <c r="Z235" i="48"/>
  <c r="Z258" i="48"/>
  <c r="Z327" i="48"/>
  <c r="Z236" i="48"/>
  <c r="Z259" i="48"/>
  <c r="Z328" i="48"/>
  <c r="Z237" i="48"/>
  <c r="Z260" i="48"/>
  <c r="Z238" i="48"/>
  <c r="Z261" i="48"/>
  <c r="Z239" i="48"/>
  <c r="Z262" i="48"/>
  <c r="Z240" i="48"/>
  <c r="Z263" i="48"/>
  <c r="Z332" i="48"/>
  <c r="Z241" i="48"/>
  <c r="Z264" i="48"/>
  <c r="Z333" i="48"/>
  <c r="Z242" i="48"/>
  <c r="Z265" i="48"/>
  <c r="Z334" i="48"/>
  <c r="Z243" i="48"/>
  <c r="Z266" i="48"/>
  <c r="Z335" i="48"/>
  <c r="Z244" i="48"/>
  <c r="Z267" i="48"/>
  <c r="Z336" i="48"/>
  <c r="Z245" i="48"/>
  <c r="Z268" i="48"/>
  <c r="Z291" i="48"/>
  <c r="Z337" i="48"/>
  <c r="Z246" i="48"/>
  <c r="Z269" i="48"/>
  <c r="Z338" i="48"/>
  <c r="Z247" i="48"/>
  <c r="Z270" i="48"/>
  <c r="Z339" i="48"/>
  <c r="Z248" i="48"/>
  <c r="Z271" i="48"/>
  <c r="Z340" i="48"/>
  <c r="Z249" i="48"/>
  <c r="Z272" i="48"/>
  <c r="Z295" i="48"/>
  <c r="Z341" i="48"/>
  <c r="Z250" i="48"/>
  <c r="Z273" i="48"/>
  <c r="Z296" i="48"/>
  <c r="Z342" i="48"/>
  <c r="Z251" i="48"/>
  <c r="Z274" i="48"/>
  <c r="Z297" i="48"/>
  <c r="Z343" i="48"/>
  <c r="Z252" i="48"/>
  <c r="Z275" i="48"/>
  <c r="Z298" i="48"/>
  <c r="Z344" i="48"/>
  <c r="Z253" i="48"/>
  <c r="Z276" i="48"/>
  <c r="Z299" i="48"/>
  <c r="Z345" i="48"/>
  <c r="AB234" i="48"/>
  <c r="AB326" i="48"/>
  <c r="AB235" i="48"/>
  <c r="AB258" i="48"/>
  <c r="AB327" i="48"/>
  <c r="AB236" i="48"/>
  <c r="AB259" i="48"/>
  <c r="AB328" i="48"/>
  <c r="AB237" i="48"/>
  <c r="AB260" i="48"/>
  <c r="AB238" i="48"/>
  <c r="AB261" i="48"/>
  <c r="AB239" i="48"/>
  <c r="AB262" i="48"/>
  <c r="AB240" i="48"/>
  <c r="AB263" i="48"/>
  <c r="AB332" i="48"/>
  <c r="AB241" i="48"/>
  <c r="AB264" i="48"/>
  <c r="AB333" i="48"/>
  <c r="AB242" i="48"/>
  <c r="AB265" i="48"/>
  <c r="AB334" i="48"/>
  <c r="AB243" i="48"/>
  <c r="AB266" i="48"/>
  <c r="AB335" i="48"/>
  <c r="AB244" i="48"/>
  <c r="AB267" i="48"/>
  <c r="AB290" i="48"/>
  <c r="AB336" i="48"/>
  <c r="AB245" i="48"/>
  <c r="AB268" i="48"/>
  <c r="AB291" i="48"/>
  <c r="AB337" i="48"/>
  <c r="AB246" i="48"/>
  <c r="AB269" i="48"/>
  <c r="AB338" i="48"/>
  <c r="AB247" i="48"/>
  <c r="AB270" i="48"/>
  <c r="AB339" i="48"/>
  <c r="AB248" i="48"/>
  <c r="AB271" i="48"/>
  <c r="AB340" i="48"/>
  <c r="AB249" i="48"/>
  <c r="AB272" i="48"/>
  <c r="AB295" i="48"/>
  <c r="AB341" i="48"/>
  <c r="AB250" i="48"/>
  <c r="AB273" i="48"/>
  <c r="AB296" i="48"/>
  <c r="AB342" i="48"/>
  <c r="AB251" i="48"/>
  <c r="AB274" i="48"/>
  <c r="AB297" i="48"/>
  <c r="AB343" i="48"/>
  <c r="AB252" i="48"/>
  <c r="AB275" i="48"/>
  <c r="AB298" i="48"/>
  <c r="AB344" i="48"/>
  <c r="AB253" i="48"/>
  <c r="AB276" i="48"/>
  <c r="AB299" i="48"/>
  <c r="AB345" i="48"/>
  <c r="P234" i="48"/>
  <c r="P326" i="48"/>
  <c r="P235" i="48"/>
  <c r="P258" i="48"/>
  <c r="P327" i="48"/>
  <c r="P236" i="48"/>
  <c r="P259" i="48"/>
  <c r="P328" i="48"/>
  <c r="P237" i="48"/>
  <c r="P260" i="48"/>
  <c r="P238" i="48"/>
  <c r="P261" i="48"/>
  <c r="P239" i="48"/>
  <c r="P262" i="48"/>
  <c r="P240" i="48"/>
  <c r="P263" i="48"/>
  <c r="P332" i="48"/>
  <c r="P241" i="48"/>
  <c r="P264" i="48"/>
  <c r="P333" i="48"/>
  <c r="P242" i="48"/>
  <c r="P265" i="48"/>
  <c r="P334" i="48"/>
  <c r="P243" i="48"/>
  <c r="P266" i="48"/>
  <c r="P335" i="48"/>
  <c r="P244" i="48"/>
  <c r="P267" i="48"/>
  <c r="P290" i="48"/>
  <c r="P336" i="48"/>
  <c r="P245" i="48"/>
  <c r="P268" i="48"/>
  <c r="P291" i="48"/>
  <c r="P337" i="48"/>
  <c r="P246" i="48"/>
  <c r="P269" i="48"/>
  <c r="P338" i="48"/>
  <c r="P247" i="48"/>
  <c r="P270" i="48"/>
  <c r="P339" i="48"/>
  <c r="P248" i="48"/>
  <c r="P271" i="48"/>
  <c r="P340" i="48"/>
  <c r="P249" i="48"/>
  <c r="P272" i="48"/>
  <c r="P295" i="48"/>
  <c r="P341" i="48"/>
  <c r="P250" i="48"/>
  <c r="P273" i="48"/>
  <c r="P296" i="48"/>
  <c r="P342" i="48"/>
  <c r="P251" i="48"/>
  <c r="P274" i="48"/>
  <c r="P297" i="48"/>
  <c r="P343" i="48"/>
  <c r="P252" i="48"/>
  <c r="P275" i="48"/>
  <c r="P298" i="48"/>
  <c r="P344" i="48"/>
  <c r="P253" i="48"/>
  <c r="P276" i="48"/>
  <c r="P299" i="48"/>
  <c r="P345" i="48"/>
  <c r="AD234" i="48"/>
  <c r="AD326" i="48"/>
  <c r="AD235" i="48"/>
  <c r="AD258" i="48"/>
  <c r="AD327" i="48"/>
  <c r="AD236" i="48"/>
  <c r="AD259" i="48"/>
  <c r="AD328" i="48"/>
  <c r="AD237" i="48"/>
  <c r="AD260" i="48"/>
  <c r="AD238" i="48"/>
  <c r="AD261" i="48"/>
  <c r="AD239" i="48"/>
  <c r="AD262" i="48"/>
  <c r="AD240" i="48"/>
  <c r="AD263" i="48"/>
  <c r="AD332" i="48"/>
  <c r="AD241" i="48"/>
  <c r="AD264" i="48"/>
  <c r="AD333" i="48"/>
  <c r="AD242" i="48"/>
  <c r="AD265" i="48"/>
  <c r="AD334" i="48"/>
  <c r="AD243" i="48"/>
  <c r="AD266" i="48"/>
  <c r="AD335" i="48"/>
  <c r="AD244" i="48"/>
  <c r="AD267" i="48"/>
  <c r="AD290" i="48"/>
  <c r="AD336" i="48"/>
  <c r="AD245" i="48"/>
  <c r="AD268" i="48"/>
  <c r="AD291" i="48"/>
  <c r="AD337" i="48"/>
  <c r="AD246" i="48"/>
  <c r="AD269" i="48"/>
  <c r="AD338" i="48"/>
  <c r="AD247" i="48"/>
  <c r="AD270" i="48"/>
  <c r="AD339" i="48"/>
  <c r="AD248" i="48"/>
  <c r="AD271" i="48"/>
  <c r="AD340" i="48"/>
  <c r="AD249" i="48"/>
  <c r="AD272" i="48"/>
  <c r="AD295" i="48"/>
  <c r="AD341" i="48"/>
  <c r="AD250" i="48"/>
  <c r="AD273" i="48"/>
  <c r="AD296" i="48"/>
  <c r="AD342" i="48"/>
  <c r="AD251" i="48"/>
  <c r="AD274" i="48"/>
  <c r="AD297" i="48"/>
  <c r="AD343" i="48"/>
  <c r="AD252" i="48"/>
  <c r="AD275" i="48"/>
  <c r="AD298" i="48"/>
  <c r="AD344" i="48"/>
  <c r="AD253" i="48"/>
  <c r="AD276" i="48"/>
  <c r="AD299" i="48"/>
  <c r="AD345" i="48"/>
  <c r="AW21" i="1"/>
  <c r="AW23" i="1"/>
  <c r="AW25" i="1"/>
  <c r="AU27" i="7"/>
  <c r="AW9" i="7"/>
  <c r="AW11" i="7"/>
  <c r="AW15" i="7"/>
  <c r="AW17" i="7"/>
  <c r="AW19" i="7"/>
  <c r="AU27" i="6"/>
  <c r="AW22" i="5"/>
  <c r="AW24" i="5"/>
  <c r="AW26" i="5"/>
  <c r="AV27" i="4"/>
  <c r="AW7" i="3"/>
  <c r="AV27" i="2"/>
  <c r="AY53" i="2" s="1"/>
  <c r="P280" i="48"/>
  <c r="T280" i="48"/>
  <c r="X280" i="48"/>
  <c r="AB280" i="48"/>
  <c r="V281" i="48"/>
  <c r="Z281" i="48"/>
  <c r="AD281" i="48"/>
  <c r="P282" i="48"/>
  <c r="T282" i="48"/>
  <c r="X282" i="48"/>
  <c r="AB282" i="48"/>
  <c r="V283" i="48"/>
  <c r="Z283" i="48"/>
  <c r="AD283" i="48"/>
  <c r="P284" i="48"/>
  <c r="T284" i="48"/>
  <c r="X284" i="48"/>
  <c r="AB284" i="48"/>
  <c r="V285" i="48"/>
  <c r="Z285" i="48"/>
  <c r="AD285" i="48"/>
  <c r="P286" i="48"/>
  <c r="T286" i="48"/>
  <c r="X286" i="48"/>
  <c r="AB286" i="48"/>
  <c r="V287" i="48"/>
  <c r="Z287" i="48"/>
  <c r="AD287" i="48"/>
  <c r="P288" i="48"/>
  <c r="T288" i="48"/>
  <c r="X288" i="48"/>
  <c r="AB288" i="48"/>
  <c r="V289" i="48"/>
  <c r="Z289" i="48"/>
  <c r="AD289" i="48"/>
  <c r="Z290" i="48"/>
  <c r="AE7" i="3"/>
  <c r="T234" i="48"/>
  <c r="T326" i="48"/>
  <c r="T258" i="48"/>
  <c r="T259" i="48"/>
  <c r="EV8" i="3"/>
  <c r="EY8" i="3"/>
  <c r="EV9" i="3"/>
  <c r="EY9" i="3"/>
  <c r="AK7" i="3"/>
  <c r="AQ7" i="3"/>
  <c r="AT33" i="3" s="1"/>
  <c r="AE8" i="3"/>
  <c r="AK8" i="3"/>
  <c r="AQ8" i="3"/>
  <c r="AT34" i="3" s="1"/>
  <c r="AE9" i="3"/>
  <c r="AK9" i="3"/>
  <c r="AQ9" i="3"/>
  <c r="AT35" i="3" s="1"/>
  <c r="AE10" i="3"/>
  <c r="AK10" i="3"/>
  <c r="U234" i="48"/>
  <c r="U280" i="48"/>
  <c r="U326" i="48"/>
  <c r="U235" i="48"/>
  <c r="U258" i="48"/>
  <c r="U281" i="48"/>
  <c r="U327" i="48"/>
  <c r="U236" i="48"/>
  <c r="U259" i="48"/>
  <c r="U282" i="48"/>
  <c r="U328" i="48"/>
  <c r="U237" i="48"/>
  <c r="U260" i="48"/>
  <c r="U283" i="48"/>
  <c r="U238" i="48"/>
  <c r="U261" i="48"/>
  <c r="U284" i="48"/>
  <c r="U239" i="48"/>
  <c r="U262" i="48"/>
  <c r="U285" i="48"/>
  <c r="U240" i="48"/>
  <c r="U263" i="48"/>
  <c r="U286" i="48"/>
  <c r="U332" i="48"/>
  <c r="U241" i="48"/>
  <c r="U264" i="48"/>
  <c r="U287" i="48"/>
  <c r="U333" i="48"/>
  <c r="U242" i="48"/>
  <c r="U265" i="48"/>
  <c r="U288" i="48"/>
  <c r="U334" i="48"/>
  <c r="U243" i="48"/>
  <c r="U266" i="48"/>
  <c r="U289" i="48"/>
  <c r="U335" i="48"/>
  <c r="U244" i="48"/>
  <c r="U267" i="48"/>
  <c r="U290" i="48"/>
  <c r="U336" i="48"/>
  <c r="U245" i="48"/>
  <c r="U268" i="48"/>
  <c r="U291" i="48"/>
  <c r="U337" i="48"/>
  <c r="U246" i="48"/>
  <c r="U269" i="48"/>
  <c r="U338" i="48"/>
  <c r="U247" i="48"/>
  <c r="U270" i="48"/>
  <c r="U339" i="48"/>
  <c r="U248" i="48"/>
  <c r="U271" i="48"/>
  <c r="U340" i="48"/>
  <c r="U249" i="48"/>
  <c r="U272" i="48"/>
  <c r="U295" i="48"/>
  <c r="U341" i="48"/>
  <c r="U250" i="48"/>
  <c r="U273" i="48"/>
  <c r="U296" i="48"/>
  <c r="U342" i="48"/>
  <c r="U251" i="48"/>
  <c r="U274" i="48"/>
  <c r="U297" i="48"/>
  <c r="U343" i="48"/>
  <c r="U252" i="48"/>
  <c r="U275" i="48"/>
  <c r="U298" i="48"/>
  <c r="U344" i="48"/>
  <c r="U253" i="48"/>
  <c r="U276" i="48"/>
  <c r="U299" i="48"/>
  <c r="U345" i="48"/>
  <c r="AB7" i="4"/>
  <c r="W234" i="48"/>
  <c r="W280" i="48"/>
  <c r="W326" i="48"/>
  <c r="W235" i="48"/>
  <c r="W258" i="48"/>
  <c r="W281" i="48"/>
  <c r="W327" i="48"/>
  <c r="W236" i="48"/>
  <c r="W259" i="48"/>
  <c r="W282" i="48"/>
  <c r="W328" i="48"/>
  <c r="W237" i="48"/>
  <c r="W260" i="48"/>
  <c r="W283" i="48"/>
  <c r="W238" i="48"/>
  <c r="W261" i="48"/>
  <c r="W284" i="48"/>
  <c r="W239" i="48"/>
  <c r="W262" i="48"/>
  <c r="W285" i="48"/>
  <c r="W240" i="48"/>
  <c r="W263" i="48"/>
  <c r="W286" i="48"/>
  <c r="W332" i="48"/>
  <c r="W241" i="48"/>
  <c r="W264" i="48"/>
  <c r="W287" i="48"/>
  <c r="W333" i="48"/>
  <c r="W242" i="48"/>
  <c r="W265" i="48"/>
  <c r="W288" i="48"/>
  <c r="W334" i="48"/>
  <c r="W243" i="48"/>
  <c r="W266" i="48"/>
  <c r="W289" i="48"/>
  <c r="W335" i="48"/>
  <c r="W244" i="48"/>
  <c r="W267" i="48"/>
  <c r="W290" i="48"/>
  <c r="W336" i="48"/>
  <c r="W245" i="48"/>
  <c r="W268" i="48"/>
  <c r="W291" i="48"/>
  <c r="W337" i="48"/>
  <c r="W246" i="48"/>
  <c r="W269" i="48"/>
  <c r="W338" i="48"/>
  <c r="W247" i="48"/>
  <c r="W270" i="48"/>
  <c r="W339" i="48"/>
  <c r="W248" i="48"/>
  <c r="W271" i="48"/>
  <c r="W340" i="48"/>
  <c r="W249" i="48"/>
  <c r="W272" i="48"/>
  <c r="W295" i="48"/>
  <c r="W341" i="48"/>
  <c r="W250" i="48"/>
  <c r="W273" i="48"/>
  <c r="W296" i="48"/>
  <c r="W342" i="48"/>
  <c r="W251" i="48"/>
  <c r="W274" i="48"/>
  <c r="W297" i="48"/>
  <c r="W343" i="48"/>
  <c r="W252" i="48"/>
  <c r="W275" i="48"/>
  <c r="W298" i="48"/>
  <c r="W344" i="48"/>
  <c r="W253" i="48"/>
  <c r="W276" i="48"/>
  <c r="W299" i="48"/>
  <c r="W345" i="48"/>
  <c r="AB7" i="5"/>
  <c r="Y234" i="48"/>
  <c r="AH7" i="5"/>
  <c r="Y280" i="48"/>
  <c r="AN7" i="5"/>
  <c r="Y326" i="48"/>
  <c r="AB8" i="5"/>
  <c r="Y235" i="48"/>
  <c r="Y258" i="48"/>
  <c r="Y281" i="48"/>
  <c r="Y327" i="48"/>
  <c r="Y236" i="48"/>
  <c r="Y259" i="48"/>
  <c r="Y282" i="48"/>
  <c r="Y328" i="48"/>
  <c r="Y237" i="48"/>
  <c r="Y260" i="48"/>
  <c r="Y283" i="48"/>
  <c r="Y238" i="48"/>
  <c r="Y261" i="48"/>
  <c r="Y284" i="48"/>
  <c r="Y239" i="48"/>
  <c r="Y262" i="48"/>
  <c r="Y285" i="48"/>
  <c r="Y240" i="48"/>
  <c r="Y263" i="48"/>
  <c r="Y286" i="48"/>
  <c r="Y332" i="48"/>
  <c r="Y241" i="48"/>
  <c r="Y264" i="48"/>
  <c r="Y287" i="48"/>
  <c r="Y333" i="48"/>
  <c r="Y242" i="48"/>
  <c r="Y265" i="48"/>
  <c r="Y288" i="48"/>
  <c r="Y334" i="48"/>
  <c r="Y243" i="48"/>
  <c r="Y266" i="48"/>
  <c r="Y289" i="48"/>
  <c r="Y335" i="48"/>
  <c r="Y244" i="48"/>
  <c r="Y267" i="48"/>
  <c r="Y290" i="48"/>
  <c r="Y336" i="48"/>
  <c r="Y245" i="48"/>
  <c r="Y268" i="48"/>
  <c r="Y291" i="48"/>
  <c r="Y337" i="48"/>
  <c r="Y246" i="48"/>
  <c r="Y269" i="48"/>
  <c r="Y338" i="48"/>
  <c r="Y247" i="48"/>
  <c r="Y270" i="48"/>
  <c r="Y339" i="48"/>
  <c r="Y248" i="48"/>
  <c r="Y271" i="48"/>
  <c r="Y340" i="48"/>
  <c r="Y249" i="48"/>
  <c r="Y272" i="48"/>
  <c r="Y295" i="48"/>
  <c r="Y341" i="48"/>
  <c r="Y250" i="48"/>
  <c r="Y273" i="48"/>
  <c r="Y296" i="48"/>
  <c r="Y342" i="48"/>
  <c r="Y251" i="48"/>
  <c r="Y274" i="48"/>
  <c r="Y297" i="48"/>
  <c r="Y343" i="48"/>
  <c r="Y252" i="48"/>
  <c r="Y275" i="48"/>
  <c r="Y298" i="48"/>
  <c r="Y344" i="48"/>
  <c r="Y253" i="48"/>
  <c r="Y276" i="48"/>
  <c r="Y299" i="48"/>
  <c r="Y345" i="48"/>
  <c r="AE7" i="6"/>
  <c r="AA234" i="48"/>
  <c r="AK7" i="6"/>
  <c r="AA280" i="48"/>
  <c r="AQ7" i="6"/>
  <c r="AT33" i="6" s="1"/>
  <c r="AA326" i="48"/>
  <c r="AE8" i="6"/>
  <c r="AA235" i="48"/>
  <c r="AA258" i="48"/>
  <c r="AK8" i="6"/>
  <c r="AA281" i="48"/>
  <c r="AA327" i="48"/>
  <c r="AA236" i="48"/>
  <c r="AA259" i="48"/>
  <c r="AA282" i="48"/>
  <c r="AA328" i="48"/>
  <c r="AA237" i="48"/>
  <c r="AA260" i="48"/>
  <c r="AA283" i="48"/>
  <c r="AA238" i="48"/>
  <c r="AA261" i="48"/>
  <c r="AA284" i="48"/>
  <c r="AA239" i="48"/>
  <c r="AA262" i="48"/>
  <c r="AA285" i="48"/>
  <c r="AA240" i="48"/>
  <c r="AA263" i="48"/>
  <c r="AA286" i="48"/>
  <c r="AA332" i="48"/>
  <c r="AA241" i="48"/>
  <c r="AA264" i="48"/>
  <c r="AA287" i="48"/>
  <c r="AA333" i="48"/>
  <c r="AA242" i="48"/>
  <c r="AA265" i="48"/>
  <c r="AA288" i="48"/>
  <c r="AA334" i="48"/>
  <c r="AA243" i="48"/>
  <c r="AA266" i="48"/>
  <c r="AA289" i="48"/>
  <c r="AA335" i="48"/>
  <c r="AA244" i="48"/>
  <c r="AA267" i="48"/>
  <c r="AA290" i="48"/>
  <c r="AA336" i="48"/>
  <c r="AA245" i="48"/>
  <c r="AA268" i="48"/>
  <c r="AA291" i="48"/>
  <c r="AA337" i="48"/>
  <c r="AA246" i="48"/>
  <c r="AA269" i="48"/>
  <c r="AA338" i="48"/>
  <c r="AA247" i="48"/>
  <c r="AA270" i="48"/>
  <c r="AA339" i="48"/>
  <c r="AA248" i="48"/>
  <c r="AA271" i="48"/>
  <c r="AA340" i="48"/>
  <c r="AA249" i="48"/>
  <c r="AA272" i="48"/>
  <c r="AA295" i="48"/>
  <c r="AA341" i="48"/>
  <c r="AA250" i="48"/>
  <c r="AA273" i="48"/>
  <c r="AA296" i="48"/>
  <c r="AA342" i="48"/>
  <c r="AA251" i="48"/>
  <c r="AA274" i="48"/>
  <c r="AA297" i="48"/>
  <c r="AA343" i="48"/>
  <c r="AA252" i="48"/>
  <c r="AA275" i="48"/>
  <c r="AA298" i="48"/>
  <c r="AA344" i="48"/>
  <c r="AA253" i="48"/>
  <c r="AA276" i="48"/>
  <c r="AA299" i="48"/>
  <c r="AA345" i="48"/>
  <c r="AB7" i="7"/>
  <c r="AE7" i="7"/>
  <c r="AC234" i="48"/>
  <c r="AK7" i="7"/>
  <c r="AC280" i="48"/>
  <c r="AQ7" i="7"/>
  <c r="AT33" i="7" s="1"/>
  <c r="AC326" i="48"/>
  <c r="AC235" i="48"/>
  <c r="AC258" i="48"/>
  <c r="AC281" i="48"/>
  <c r="AC327" i="48"/>
  <c r="AC236" i="48"/>
  <c r="AC259" i="48"/>
  <c r="AC282" i="48"/>
  <c r="AC328" i="48"/>
  <c r="AC237" i="48"/>
  <c r="AC260" i="48"/>
  <c r="AC283" i="48"/>
  <c r="AC238" i="48"/>
  <c r="AC261" i="48"/>
  <c r="AC284" i="48"/>
  <c r="AC239" i="48"/>
  <c r="AC262" i="48"/>
  <c r="AC285" i="48"/>
  <c r="AC240" i="48"/>
  <c r="AC263" i="48"/>
  <c r="AC286" i="48"/>
  <c r="AC332" i="48"/>
  <c r="AC241" i="48"/>
  <c r="AC264" i="48"/>
  <c r="AC287" i="48"/>
  <c r="AC333" i="48"/>
  <c r="AC242" i="48"/>
  <c r="AC265" i="48"/>
  <c r="AC288" i="48"/>
  <c r="AC334" i="48"/>
  <c r="AC243" i="48"/>
  <c r="AC266" i="48"/>
  <c r="AC289" i="48"/>
  <c r="AC335" i="48"/>
  <c r="AC244" i="48"/>
  <c r="AC267" i="48"/>
  <c r="AC290" i="48"/>
  <c r="AC336" i="48"/>
  <c r="AC245" i="48"/>
  <c r="AC268" i="48"/>
  <c r="AC291" i="48"/>
  <c r="AC337" i="48"/>
  <c r="AC246" i="48"/>
  <c r="AC269" i="48"/>
  <c r="AC338" i="48"/>
  <c r="AC247" i="48"/>
  <c r="AC270" i="48"/>
  <c r="AC339" i="48"/>
  <c r="AC248" i="48"/>
  <c r="AC271" i="48"/>
  <c r="AC340" i="48"/>
  <c r="AC249" i="48"/>
  <c r="AC272" i="48"/>
  <c r="AC295" i="48"/>
  <c r="AC341" i="48"/>
  <c r="AC250" i="48"/>
  <c r="AC273" i="48"/>
  <c r="AC296" i="48"/>
  <c r="AC342" i="48"/>
  <c r="AC251" i="48"/>
  <c r="AC274" i="48"/>
  <c r="AC297" i="48"/>
  <c r="AC343" i="48"/>
  <c r="AC252" i="48"/>
  <c r="AC275" i="48"/>
  <c r="AC298" i="48"/>
  <c r="AC344" i="48"/>
  <c r="AC253" i="48"/>
  <c r="AC276" i="48"/>
  <c r="AC299" i="48"/>
  <c r="AC345" i="48"/>
  <c r="AE7" i="1"/>
  <c r="Q234" i="48"/>
  <c r="Q280" i="48"/>
  <c r="Q326" i="48"/>
  <c r="Q235" i="48"/>
  <c r="Q258" i="48"/>
  <c r="Q281" i="48"/>
  <c r="Q327" i="48"/>
  <c r="Q236" i="48"/>
  <c r="Q259" i="48"/>
  <c r="Q282" i="48"/>
  <c r="Q328" i="48"/>
  <c r="Q237" i="48"/>
  <c r="Q260" i="48"/>
  <c r="Q283" i="48"/>
  <c r="Q238" i="48"/>
  <c r="Q261" i="48"/>
  <c r="Q284" i="48"/>
  <c r="Q239" i="48"/>
  <c r="Q262" i="48"/>
  <c r="Q285" i="48"/>
  <c r="Q240" i="48"/>
  <c r="Q263" i="48"/>
  <c r="Q286" i="48"/>
  <c r="Q332" i="48"/>
  <c r="Q241" i="48"/>
  <c r="Q264" i="48"/>
  <c r="Q287" i="48"/>
  <c r="Q333" i="48"/>
  <c r="Q242" i="48"/>
  <c r="Q265" i="48"/>
  <c r="Q288" i="48"/>
  <c r="Q334" i="48"/>
  <c r="Q243" i="48"/>
  <c r="Q266" i="48"/>
  <c r="Q289" i="48"/>
  <c r="Q335" i="48"/>
  <c r="Q244" i="48"/>
  <c r="Q267" i="48"/>
  <c r="Q290" i="48"/>
  <c r="Q336" i="48"/>
  <c r="Q245" i="48"/>
  <c r="Q268" i="48"/>
  <c r="Q291" i="48"/>
  <c r="Q337" i="48"/>
  <c r="Q246" i="48"/>
  <c r="Q269" i="48"/>
  <c r="Q338" i="48"/>
  <c r="Q247" i="48"/>
  <c r="Q270" i="48"/>
  <c r="Q339" i="48"/>
  <c r="Q248" i="48"/>
  <c r="Q271" i="48"/>
  <c r="Q340" i="48"/>
  <c r="Q249" i="48"/>
  <c r="Q272" i="48"/>
  <c r="Q295" i="48"/>
  <c r="Q341" i="48"/>
  <c r="Q250" i="48"/>
  <c r="Q273" i="48"/>
  <c r="Q296" i="48"/>
  <c r="Q342" i="48"/>
  <c r="Q251" i="48"/>
  <c r="Q274" i="48"/>
  <c r="Q297" i="48"/>
  <c r="Q343" i="48"/>
  <c r="Q252" i="48"/>
  <c r="Q275" i="48"/>
  <c r="Q298" i="48"/>
  <c r="Q344" i="48"/>
  <c r="Q253" i="48"/>
  <c r="Q276" i="48"/>
  <c r="Q299" i="48"/>
  <c r="Q345" i="48"/>
  <c r="AB7" i="8"/>
  <c r="AE7" i="8"/>
  <c r="AE234" i="48"/>
  <c r="AK7" i="8"/>
  <c r="AE280" i="48"/>
  <c r="AQ7" i="8"/>
  <c r="AT33" i="8" s="1"/>
  <c r="AE326" i="48"/>
  <c r="AE235" i="48"/>
  <c r="AE258" i="48"/>
  <c r="AE281" i="48"/>
  <c r="AE327" i="48"/>
  <c r="AE236" i="48"/>
  <c r="AE259" i="48"/>
  <c r="AE282" i="48"/>
  <c r="AE328" i="48"/>
  <c r="AE237" i="48"/>
  <c r="AE260" i="48"/>
  <c r="AE283" i="48"/>
  <c r="AE238" i="48"/>
  <c r="AE261" i="48"/>
  <c r="AE284" i="48"/>
  <c r="AE239" i="48"/>
  <c r="AE262" i="48"/>
  <c r="AE285" i="48"/>
  <c r="AE240" i="48"/>
  <c r="AE263" i="48"/>
  <c r="AE286" i="48"/>
  <c r="AE332" i="48"/>
  <c r="AE241" i="48"/>
  <c r="AE264" i="48"/>
  <c r="AE287" i="48"/>
  <c r="AE333" i="48"/>
  <c r="AE242" i="48"/>
  <c r="AE265" i="48"/>
  <c r="AE288" i="48"/>
  <c r="AE334" i="48"/>
  <c r="AE243" i="48"/>
  <c r="AE266" i="48"/>
  <c r="AE289" i="48"/>
  <c r="AE335" i="48"/>
  <c r="AE244" i="48"/>
  <c r="AE267" i="48"/>
  <c r="AE290" i="48"/>
  <c r="AE336" i="48"/>
  <c r="AE245" i="48"/>
  <c r="AE268" i="48"/>
  <c r="AE291" i="48"/>
  <c r="AE337" i="48"/>
  <c r="AE246" i="48"/>
  <c r="AE269" i="48"/>
  <c r="AE338" i="48"/>
  <c r="AE247" i="48"/>
  <c r="AE270" i="48"/>
  <c r="AE339" i="48"/>
  <c r="AE248" i="48"/>
  <c r="AE271" i="48"/>
  <c r="AE340" i="48"/>
  <c r="AE249" i="48"/>
  <c r="AE272" i="48"/>
  <c r="AE295" i="48"/>
  <c r="AE341" i="48"/>
  <c r="AE250" i="48"/>
  <c r="AE273" i="48"/>
  <c r="AE296" i="48"/>
  <c r="AE342" i="48"/>
  <c r="AE251" i="48"/>
  <c r="AE274" i="48"/>
  <c r="AE297" i="48"/>
  <c r="AE343" i="48"/>
  <c r="AE252" i="48"/>
  <c r="AE275" i="48"/>
  <c r="AE298" i="48"/>
  <c r="AE344" i="48"/>
  <c r="AE253" i="48"/>
  <c r="AE276" i="48"/>
  <c r="AE299" i="48"/>
  <c r="AE345" i="48"/>
  <c r="AW22" i="3"/>
  <c r="AW24" i="3"/>
  <c r="AW26" i="3"/>
  <c r="AW8" i="2"/>
  <c r="AZ34" i="2" s="1"/>
  <c r="AW10" i="2"/>
  <c r="AZ36" i="2" s="1"/>
  <c r="AW12" i="2"/>
  <c r="AZ38" i="2" s="1"/>
  <c r="AW14" i="2"/>
  <c r="AZ40" i="2" s="1"/>
  <c r="AW16" i="2"/>
  <c r="AZ42" i="2" s="1"/>
  <c r="AW18" i="2"/>
  <c r="AZ44" i="2" s="1"/>
  <c r="AW20" i="2"/>
  <c r="AZ46" i="2" s="1"/>
  <c r="V280" i="48"/>
  <c r="Z280" i="48"/>
  <c r="AD280" i="48"/>
  <c r="P281" i="48"/>
  <c r="T281" i="48"/>
  <c r="X281" i="48"/>
  <c r="AB281" i="48"/>
  <c r="V282" i="48"/>
  <c r="Z282" i="48"/>
  <c r="AD282" i="48"/>
  <c r="P283" i="48"/>
  <c r="T283" i="48"/>
  <c r="X283" i="48"/>
  <c r="AB283" i="48"/>
  <c r="V284" i="48"/>
  <c r="Z284" i="48"/>
  <c r="AD284" i="48"/>
  <c r="P285" i="48"/>
  <c r="T285" i="48"/>
  <c r="X285" i="48"/>
  <c r="AB285" i="48"/>
  <c r="V286" i="48"/>
  <c r="Z286" i="48"/>
  <c r="AD286" i="48"/>
  <c r="P287" i="48"/>
  <c r="T287" i="48"/>
  <c r="X287" i="48"/>
  <c r="AB287" i="48"/>
  <c r="V288" i="48"/>
  <c r="Z288" i="48"/>
  <c r="AD288" i="48"/>
  <c r="P289" i="48"/>
  <c r="T289" i="48"/>
  <c r="X289" i="48"/>
  <c r="AB289" i="48"/>
  <c r="V290" i="48"/>
  <c r="T134" i="55"/>
  <c r="R48" i="74" s="1"/>
  <c r="R134" i="55"/>
  <c r="R46" i="74" s="1"/>
  <c r="P134" i="55"/>
  <c r="R44" i="74" s="1"/>
  <c r="V133" i="55"/>
  <c r="Q50" i="74" s="1"/>
  <c r="T133" i="55"/>
  <c r="Q48" i="74" s="1"/>
  <c r="R133" i="55"/>
  <c r="Q46" i="74" s="1"/>
  <c r="P133" i="55"/>
  <c r="Q44" i="74" s="1"/>
  <c r="Q42" i="74"/>
  <c r="U134" i="55"/>
  <c r="R49" i="74" s="1"/>
  <c r="S134" i="55"/>
  <c r="R47" i="74" s="1"/>
  <c r="Q134" i="55"/>
  <c r="R45" i="74" s="1"/>
  <c r="R43" i="74"/>
  <c r="U133" i="55"/>
  <c r="Q49" i="74" s="1"/>
  <c r="S133" i="55"/>
  <c r="Q47" i="74" s="1"/>
  <c r="Q133" i="55"/>
  <c r="Q45" i="74" s="1"/>
  <c r="Q43" i="74"/>
  <c r="V49" i="55"/>
  <c r="R26" i="74" s="1"/>
  <c r="R38" i="74"/>
  <c r="AW21" i="8"/>
  <c r="AW8" i="4"/>
  <c r="AW10" i="4"/>
  <c r="AW12" i="4"/>
  <c r="AW14" i="4"/>
  <c r="AW16" i="4"/>
  <c r="AW18" i="4"/>
  <c r="AW20" i="4"/>
  <c r="AW13" i="7"/>
  <c r="AW21" i="7"/>
  <c r="AW23" i="7"/>
  <c r="AW25" i="7"/>
  <c r="AW7" i="8"/>
  <c r="AW9" i="8"/>
  <c r="AV27" i="8"/>
  <c r="AW8" i="8"/>
  <c r="AW10" i="8"/>
  <c r="AW12" i="8"/>
  <c r="AW14" i="8"/>
  <c r="AW16" i="8"/>
  <c r="AW18" i="8"/>
  <c r="AW20" i="8"/>
  <c r="AW22" i="8"/>
  <c r="AW25" i="8"/>
  <c r="AW26" i="8"/>
  <c r="AU27" i="1"/>
  <c r="AW7" i="1"/>
  <c r="AW8" i="1"/>
  <c r="AW11" i="1"/>
  <c r="AW12" i="1"/>
  <c r="AW15" i="1"/>
  <c r="AW16" i="1"/>
  <c r="AW19" i="1"/>
  <c r="AW11" i="8"/>
  <c r="AW13" i="8"/>
  <c r="AW15" i="8"/>
  <c r="AW17" i="8"/>
  <c r="AW19" i="8"/>
  <c r="AW23" i="8"/>
  <c r="AW24" i="8"/>
  <c r="AU27" i="8"/>
  <c r="AW9" i="1"/>
  <c r="AW10" i="1"/>
  <c r="AW13" i="1"/>
  <c r="AW14" i="1"/>
  <c r="AW17" i="1"/>
  <c r="AW18" i="1"/>
  <c r="AW20" i="1"/>
  <c r="AW22" i="1"/>
  <c r="AW24" i="1"/>
  <c r="AW26" i="1"/>
  <c r="AV27" i="1"/>
  <c r="AW8" i="7"/>
  <c r="AW10" i="7"/>
  <c r="AW12" i="7"/>
  <c r="AW14" i="7"/>
  <c r="AW16" i="7"/>
  <c r="AW18" i="7"/>
  <c r="AW20" i="7"/>
  <c r="AW22" i="7"/>
  <c r="AW24" i="7"/>
  <c r="AW26" i="7"/>
  <c r="AV27" i="7"/>
  <c r="AW8" i="6"/>
  <c r="AW10" i="6"/>
  <c r="AW12" i="6"/>
  <c r="AW14" i="6"/>
  <c r="AW16" i="6"/>
  <c r="AW18" i="6"/>
  <c r="AW20" i="6"/>
  <c r="AW22" i="6"/>
  <c r="AW24" i="6"/>
  <c r="AW26" i="6"/>
  <c r="AV27" i="6"/>
  <c r="AV27" i="5"/>
  <c r="AW8" i="5"/>
  <c r="AW10" i="5"/>
  <c r="AW12" i="5"/>
  <c r="AW14" i="5"/>
  <c r="AW16" i="5"/>
  <c r="AW18" i="5"/>
  <c r="AW19" i="5"/>
  <c r="AW7" i="7"/>
  <c r="AW7" i="6"/>
  <c r="AW9" i="6"/>
  <c r="AW11" i="6"/>
  <c r="AW13" i="6"/>
  <c r="AW15" i="6"/>
  <c r="AW17" i="6"/>
  <c r="AW19" i="6"/>
  <c r="AW21" i="6"/>
  <c r="AW23" i="6"/>
  <c r="AW25" i="6"/>
  <c r="AU27" i="5"/>
  <c r="AW7" i="5"/>
  <c r="AW9" i="5"/>
  <c r="AW11" i="5"/>
  <c r="AW13" i="5"/>
  <c r="AW15" i="5"/>
  <c r="AW17" i="5"/>
  <c r="AW20" i="5"/>
  <c r="AW21" i="5"/>
  <c r="AW23" i="5"/>
  <c r="AW25" i="5"/>
  <c r="AW7" i="4"/>
  <c r="AW9" i="4"/>
  <c r="AW11" i="4"/>
  <c r="AW13" i="4"/>
  <c r="AW15" i="4"/>
  <c r="AW17" i="4"/>
  <c r="AW19" i="4"/>
  <c r="AW21" i="4"/>
  <c r="AW23" i="4"/>
  <c r="AW25" i="4"/>
  <c r="AU27" i="4"/>
  <c r="AU27" i="3"/>
  <c r="AW10" i="3"/>
  <c r="AW11" i="3"/>
  <c r="AW14" i="3"/>
  <c r="AW15" i="3"/>
  <c r="AW18" i="3"/>
  <c r="AW19" i="3"/>
  <c r="AW22" i="4"/>
  <c r="AW24" i="4"/>
  <c r="AW26" i="4"/>
  <c r="AV27" i="3"/>
  <c r="AW8" i="3"/>
  <c r="AW9" i="3"/>
  <c r="AW12" i="3"/>
  <c r="AW13" i="3"/>
  <c r="AW16" i="3"/>
  <c r="AW17" i="3"/>
  <c r="AW20" i="3"/>
  <c r="AW21" i="3"/>
  <c r="AW23" i="3"/>
  <c r="AW25" i="3"/>
  <c r="AW7" i="2"/>
  <c r="AZ33" i="2" s="1"/>
  <c r="AW9" i="2"/>
  <c r="AZ35" i="2" s="1"/>
  <c r="AW11" i="2"/>
  <c r="AZ37" i="2" s="1"/>
  <c r="AW13" i="2"/>
  <c r="AZ39" i="2" s="1"/>
  <c r="AW15" i="2"/>
  <c r="AZ41" i="2" s="1"/>
  <c r="AW17" i="2"/>
  <c r="AZ43" i="2" s="1"/>
  <c r="AW19" i="2"/>
  <c r="AZ45" i="2" s="1"/>
  <c r="AW21" i="2"/>
  <c r="AZ47" i="2" s="1"/>
  <c r="AW23" i="2"/>
  <c r="AZ49" i="2" s="1"/>
  <c r="AW25" i="2"/>
  <c r="AZ51" i="2" s="1"/>
  <c r="AU27" i="2"/>
  <c r="AX53" i="2" s="1"/>
  <c r="AW22" i="2"/>
  <c r="AZ48" i="2" s="1"/>
  <c r="AW24" i="2"/>
  <c r="AZ50" i="2" s="1"/>
  <c r="AW26" i="2"/>
  <c r="AZ52" i="2" s="1"/>
  <c r="EZ7" i="7"/>
  <c r="AB7" i="6"/>
  <c r="AB7" i="3"/>
  <c r="AH11" i="6"/>
  <c r="AN18" i="5"/>
  <c r="AM26" i="2"/>
  <c r="AL26" i="2"/>
  <c r="AM25" i="2"/>
  <c r="AL25" i="2"/>
  <c r="AM24" i="2"/>
  <c r="AL24" i="2"/>
  <c r="AM23" i="2"/>
  <c r="AL23" i="2"/>
  <c r="AM22" i="2"/>
  <c r="AL22" i="2"/>
  <c r="AM21" i="2"/>
  <c r="AL21" i="2"/>
  <c r="AM20" i="2"/>
  <c r="AL20" i="2"/>
  <c r="AM19" i="2"/>
  <c r="AL19" i="2"/>
  <c r="AM18" i="2"/>
  <c r="AL18" i="2"/>
  <c r="AM17" i="2"/>
  <c r="AL17" i="2"/>
  <c r="AM16" i="2"/>
  <c r="AL16" i="2"/>
  <c r="AM15" i="2"/>
  <c r="AL15" i="2"/>
  <c r="AM14" i="2"/>
  <c r="AL14" i="2"/>
  <c r="AM13" i="2"/>
  <c r="AL13" i="2"/>
  <c r="AM12" i="2"/>
  <c r="AL12" i="2"/>
  <c r="AM11" i="2"/>
  <c r="AL11" i="2"/>
  <c r="AM10" i="2"/>
  <c r="AL10" i="2"/>
  <c r="AM9" i="2"/>
  <c r="AL9" i="2"/>
  <c r="AM8" i="2"/>
  <c r="AL8" i="2"/>
  <c r="AM7" i="2"/>
  <c r="AL7" i="2"/>
  <c r="AJ26" i="2"/>
  <c r="AI26" i="2"/>
  <c r="AJ25" i="2"/>
  <c r="AI25" i="2"/>
  <c r="AJ24" i="2"/>
  <c r="AI24" i="2"/>
  <c r="AJ23" i="2"/>
  <c r="AI23" i="2"/>
  <c r="AJ22" i="2"/>
  <c r="AI22" i="2"/>
  <c r="AJ21" i="2"/>
  <c r="AI21" i="2"/>
  <c r="AJ20" i="2"/>
  <c r="AI20" i="2"/>
  <c r="AJ19" i="2"/>
  <c r="AI19" i="2"/>
  <c r="AJ18" i="2"/>
  <c r="AI18" i="2"/>
  <c r="AJ17" i="2"/>
  <c r="AI17" i="2"/>
  <c r="AJ16" i="2"/>
  <c r="AI16" i="2"/>
  <c r="AJ15" i="2"/>
  <c r="AI15" i="2"/>
  <c r="AJ14" i="2"/>
  <c r="AI14" i="2"/>
  <c r="AJ13" i="2"/>
  <c r="AI13" i="2"/>
  <c r="AJ12" i="2"/>
  <c r="AI12" i="2"/>
  <c r="AJ11" i="2"/>
  <c r="AI11" i="2"/>
  <c r="AJ10" i="2"/>
  <c r="AI10" i="2"/>
  <c r="AJ9" i="2"/>
  <c r="AI9" i="2"/>
  <c r="AJ8" i="2"/>
  <c r="AI8" i="2"/>
  <c r="AJ7" i="2"/>
  <c r="AG26" i="2"/>
  <c r="AF26" i="2"/>
  <c r="AG25" i="2"/>
  <c r="AF25" i="2"/>
  <c r="AG24" i="2"/>
  <c r="AF24" i="2"/>
  <c r="AG23" i="2"/>
  <c r="AF23" i="2"/>
  <c r="AG22" i="2"/>
  <c r="AF22" i="2"/>
  <c r="AG21" i="2"/>
  <c r="AF21" i="2"/>
  <c r="AG20" i="2"/>
  <c r="AF20" i="2"/>
  <c r="AG19" i="2"/>
  <c r="AF19" i="2"/>
  <c r="AG18" i="2"/>
  <c r="AF18" i="2"/>
  <c r="AG17" i="2"/>
  <c r="AF17" i="2"/>
  <c r="AG16" i="2"/>
  <c r="AF16" i="2"/>
  <c r="AG15" i="2"/>
  <c r="AF15" i="2"/>
  <c r="AG14" i="2"/>
  <c r="AF14" i="2"/>
  <c r="AG13" i="2"/>
  <c r="AF13" i="2"/>
  <c r="AG12" i="2"/>
  <c r="AF12" i="2"/>
  <c r="AG11" i="2"/>
  <c r="AF11" i="2"/>
  <c r="AG10" i="2"/>
  <c r="AF10" i="2"/>
  <c r="AG9" i="2"/>
  <c r="AF9" i="2"/>
  <c r="AG8" i="2"/>
  <c r="AF8" i="2"/>
  <c r="AG7" i="2"/>
  <c r="AF7" i="2"/>
  <c r="AD26" i="2"/>
  <c r="AC26" i="2"/>
  <c r="AD25" i="2"/>
  <c r="AC25" i="2"/>
  <c r="AD24" i="2"/>
  <c r="AC24" i="2"/>
  <c r="AD23" i="2"/>
  <c r="AC23" i="2"/>
  <c r="AD22" i="2"/>
  <c r="AC22" i="2"/>
  <c r="AD21" i="2"/>
  <c r="AC21" i="2"/>
  <c r="AD20" i="2"/>
  <c r="AC20" i="2"/>
  <c r="AD19" i="2"/>
  <c r="AC19" i="2"/>
  <c r="AD18" i="2"/>
  <c r="AC18" i="2"/>
  <c r="AD17" i="2"/>
  <c r="AC17" i="2"/>
  <c r="AD16" i="2"/>
  <c r="AC16" i="2"/>
  <c r="AD15" i="2"/>
  <c r="AC15" i="2"/>
  <c r="AD14" i="2"/>
  <c r="AC14" i="2"/>
  <c r="AD13" i="2"/>
  <c r="AC13" i="2"/>
  <c r="AD12" i="2"/>
  <c r="AC12" i="2"/>
  <c r="AD11" i="2"/>
  <c r="AC11" i="2"/>
  <c r="AD10" i="2"/>
  <c r="AC10" i="2"/>
  <c r="AD9" i="2"/>
  <c r="AC9" i="2"/>
  <c r="AD8" i="2"/>
  <c r="AC8" i="2"/>
  <c r="AD7" i="2"/>
  <c r="AC7" i="2"/>
  <c r="AP26" i="2"/>
  <c r="AP25" i="2"/>
  <c r="AP24" i="2"/>
  <c r="AP23" i="2"/>
  <c r="AP22" i="2"/>
  <c r="AP21" i="2"/>
  <c r="AP20" i="2"/>
  <c r="AP19" i="2"/>
  <c r="AP18" i="2"/>
  <c r="AP17" i="2"/>
  <c r="AP16" i="2"/>
  <c r="AP15" i="2"/>
  <c r="AP14" i="2"/>
  <c r="AP13" i="2"/>
  <c r="AP12" i="2"/>
  <c r="AP11" i="2"/>
  <c r="AP10" i="2"/>
  <c r="AP9" i="2"/>
  <c r="AP8" i="2"/>
  <c r="AP7" i="2"/>
  <c r="AO26" i="2"/>
  <c r="AO25" i="2"/>
  <c r="AO24" i="2"/>
  <c r="AO23" i="2"/>
  <c r="AO22" i="2"/>
  <c r="AO21" i="2"/>
  <c r="AO20" i="2"/>
  <c r="AO19" i="2"/>
  <c r="AO18" i="2"/>
  <c r="AO17" i="2"/>
  <c r="AO16" i="2"/>
  <c r="AO15" i="2"/>
  <c r="AO14" i="2"/>
  <c r="AO13" i="2"/>
  <c r="AO12" i="2"/>
  <c r="AO11" i="2"/>
  <c r="AO10" i="2"/>
  <c r="AO9" i="2"/>
  <c r="AO8" i="2"/>
  <c r="AO7" i="2"/>
  <c r="AQ43" i="6" l="1"/>
  <c r="AQ47" i="1"/>
  <c r="AZ8" i="9"/>
  <c r="BC34" i="9" s="1"/>
  <c r="AE6" i="50" s="1"/>
  <c r="O413" i="48"/>
  <c r="BB51" i="9"/>
  <c r="O409" i="48"/>
  <c r="BB47" i="9"/>
  <c r="O405" i="48"/>
  <c r="BB43" i="9"/>
  <c r="O401" i="48"/>
  <c r="BB39" i="9"/>
  <c r="O397" i="48"/>
  <c r="BB35" i="9"/>
  <c r="O396" i="48"/>
  <c r="BB34" i="9"/>
  <c r="O411" i="48"/>
  <c r="BB49" i="9"/>
  <c r="O407" i="48"/>
  <c r="BB45" i="9"/>
  <c r="O403" i="48"/>
  <c r="BB41" i="9"/>
  <c r="O399" i="48"/>
  <c r="BB37" i="9"/>
  <c r="O395" i="48"/>
  <c r="BB33" i="9"/>
  <c r="AN47" i="8"/>
  <c r="N413" i="48"/>
  <c r="N409" i="48"/>
  <c r="N405" i="48"/>
  <c r="N401" i="48"/>
  <c r="N397" i="48"/>
  <c r="N414" i="48"/>
  <c r="N410" i="48"/>
  <c r="N406" i="48"/>
  <c r="N402" i="48"/>
  <c r="N398" i="48"/>
  <c r="N411" i="48"/>
  <c r="N407" i="48"/>
  <c r="N403" i="48"/>
  <c r="N399" i="48"/>
  <c r="N395" i="48"/>
  <c r="N412" i="48"/>
  <c r="N408" i="48"/>
  <c r="N404" i="48"/>
  <c r="N400" i="48"/>
  <c r="N396" i="48"/>
  <c r="AZ26" i="9"/>
  <c r="O414" i="48"/>
  <c r="AZ22" i="9"/>
  <c r="O410" i="48"/>
  <c r="AZ18" i="9"/>
  <c r="O406" i="48"/>
  <c r="AZ14" i="9"/>
  <c r="O402" i="48"/>
  <c r="AZ10" i="9"/>
  <c r="O398" i="48"/>
  <c r="AZ24" i="9"/>
  <c r="O412" i="48"/>
  <c r="AZ20" i="9"/>
  <c r="O408" i="48"/>
  <c r="AZ16" i="9"/>
  <c r="O404" i="48"/>
  <c r="AZ12" i="9"/>
  <c r="O400" i="48"/>
  <c r="AY46" i="9"/>
  <c r="AY38" i="9"/>
  <c r="AX50" i="9"/>
  <c r="AY51" i="9"/>
  <c r="AY43" i="9"/>
  <c r="AY35" i="9"/>
  <c r="N372" i="48"/>
  <c r="AU49" i="9"/>
  <c r="AU41" i="9"/>
  <c r="AU40" i="9"/>
  <c r="AU39" i="9"/>
  <c r="AY50" i="9"/>
  <c r="AY42" i="9"/>
  <c r="AY34" i="9"/>
  <c r="AX46" i="9"/>
  <c r="AX38" i="9"/>
  <c r="AW50" i="8"/>
  <c r="AZ50" i="8"/>
  <c r="AW41" i="8"/>
  <c r="AZ41" i="8"/>
  <c r="AW51" i="8"/>
  <c r="AZ51" i="8"/>
  <c r="AW42" i="8"/>
  <c r="AZ42" i="8"/>
  <c r="AW34" i="8"/>
  <c r="AZ34" i="8"/>
  <c r="AW49" i="8"/>
  <c r="AZ49" i="8"/>
  <c r="AW39" i="8"/>
  <c r="AZ39" i="8"/>
  <c r="AW48" i="8"/>
  <c r="AZ48" i="8"/>
  <c r="AW40" i="8"/>
  <c r="AZ40" i="8"/>
  <c r="AV53" i="8"/>
  <c r="AY53" i="8"/>
  <c r="AW45" i="8"/>
  <c r="AZ45" i="8"/>
  <c r="AW37" i="8"/>
  <c r="AZ37" i="8"/>
  <c r="AW46" i="8"/>
  <c r="AZ46" i="8"/>
  <c r="AW38" i="8"/>
  <c r="AZ38" i="8"/>
  <c r="AW35" i="8"/>
  <c r="AZ35" i="8"/>
  <c r="AU53" i="8"/>
  <c r="AX53" i="8"/>
  <c r="AW43" i="8"/>
  <c r="AZ43" i="8"/>
  <c r="AW52" i="8"/>
  <c r="AZ52" i="8"/>
  <c r="AW44" i="8"/>
  <c r="AZ44" i="8"/>
  <c r="AW36" i="8"/>
  <c r="AZ36" i="8"/>
  <c r="AW33" i="8"/>
  <c r="AZ33" i="8"/>
  <c r="AW47" i="8"/>
  <c r="AZ47" i="8"/>
  <c r="AW52" i="1"/>
  <c r="AZ52" i="1"/>
  <c r="AW44" i="1"/>
  <c r="AZ44" i="1"/>
  <c r="AW36" i="1"/>
  <c r="AZ36" i="1"/>
  <c r="AW41" i="1"/>
  <c r="AZ41" i="1"/>
  <c r="AW33" i="1"/>
  <c r="AZ33" i="1"/>
  <c r="AW51" i="1"/>
  <c r="AZ51" i="1"/>
  <c r="AW50" i="1"/>
  <c r="AZ50" i="1"/>
  <c r="AW43" i="1"/>
  <c r="AZ43" i="1"/>
  <c r="AW35" i="1"/>
  <c r="AZ35" i="1"/>
  <c r="AW38" i="1"/>
  <c r="AZ38" i="1"/>
  <c r="AU53" i="1"/>
  <c r="AX53" i="1"/>
  <c r="AW48" i="1"/>
  <c r="AZ48" i="1"/>
  <c r="AW40" i="1"/>
  <c r="AZ40" i="1"/>
  <c r="AW45" i="1"/>
  <c r="AZ45" i="1"/>
  <c r="AW37" i="1"/>
  <c r="AZ37" i="1"/>
  <c r="AW47" i="1"/>
  <c r="AZ47" i="1"/>
  <c r="AV53" i="1"/>
  <c r="AY53" i="1"/>
  <c r="AW46" i="1"/>
  <c r="AZ46" i="1"/>
  <c r="AW39" i="1"/>
  <c r="AZ39" i="1"/>
  <c r="AW42" i="1"/>
  <c r="AZ42" i="1"/>
  <c r="AW34" i="1"/>
  <c r="AZ34" i="1"/>
  <c r="AW49" i="1"/>
  <c r="AZ49" i="1"/>
  <c r="AW33" i="7"/>
  <c r="AZ33" i="7"/>
  <c r="AV53" i="7"/>
  <c r="AY53" i="7"/>
  <c r="AW46" i="7"/>
  <c r="AZ46" i="7"/>
  <c r="AW38" i="7"/>
  <c r="AZ38" i="7"/>
  <c r="AW49" i="7"/>
  <c r="AZ49" i="7"/>
  <c r="AW45" i="7"/>
  <c r="AZ45" i="7"/>
  <c r="AW52" i="7"/>
  <c r="AZ52" i="7"/>
  <c r="AW44" i="7"/>
  <c r="AZ44" i="7"/>
  <c r="AW36" i="7"/>
  <c r="AZ36" i="7"/>
  <c r="AW47" i="7"/>
  <c r="AZ47" i="7"/>
  <c r="AU53" i="7"/>
  <c r="AX53" i="7"/>
  <c r="AW50" i="7"/>
  <c r="AZ50" i="7"/>
  <c r="AW42" i="7"/>
  <c r="AZ42" i="7"/>
  <c r="AW34" i="7"/>
  <c r="AZ34" i="7"/>
  <c r="AW39" i="7"/>
  <c r="AZ39" i="7"/>
  <c r="AW41" i="7"/>
  <c r="AZ41" i="7"/>
  <c r="AW35" i="7"/>
  <c r="AZ35" i="7"/>
  <c r="AW48" i="7"/>
  <c r="AZ48" i="7"/>
  <c r="AW40" i="7"/>
  <c r="AZ40" i="7"/>
  <c r="AW51" i="7"/>
  <c r="AZ51" i="7"/>
  <c r="AW43" i="7"/>
  <c r="AZ43" i="7"/>
  <c r="AW37" i="7"/>
  <c r="AZ37" i="7"/>
  <c r="AW47" i="6"/>
  <c r="AZ47" i="6"/>
  <c r="AW39" i="6"/>
  <c r="AZ39" i="6"/>
  <c r="AW48" i="6"/>
  <c r="AZ48" i="6"/>
  <c r="AW40" i="6"/>
  <c r="AZ40" i="6"/>
  <c r="AW45" i="6"/>
  <c r="AZ45" i="6"/>
  <c r="AW37" i="6"/>
  <c r="AZ37" i="6"/>
  <c r="AV53" i="6"/>
  <c r="AY53" i="6"/>
  <c r="AW46" i="6"/>
  <c r="AZ46" i="6"/>
  <c r="AW38" i="6"/>
  <c r="AZ38" i="6"/>
  <c r="AW51" i="6"/>
  <c r="AZ51" i="6"/>
  <c r="AW43" i="6"/>
  <c r="AZ43" i="6"/>
  <c r="AW35" i="6"/>
  <c r="AZ35" i="6"/>
  <c r="AW52" i="6"/>
  <c r="AZ52" i="6"/>
  <c r="AW44" i="6"/>
  <c r="AZ44" i="6"/>
  <c r="AW36" i="6"/>
  <c r="AZ36" i="6"/>
  <c r="AW49" i="6"/>
  <c r="AZ49" i="6"/>
  <c r="AW41" i="6"/>
  <c r="AZ41" i="6"/>
  <c r="AW33" i="6"/>
  <c r="AZ33" i="6"/>
  <c r="AW50" i="6"/>
  <c r="AZ50" i="6"/>
  <c r="AW42" i="6"/>
  <c r="AZ42" i="6"/>
  <c r="AW34" i="6"/>
  <c r="AZ34" i="6"/>
  <c r="AU53" i="6"/>
  <c r="AX53" i="6"/>
  <c r="AW49" i="5"/>
  <c r="AZ49" i="5"/>
  <c r="AW41" i="5"/>
  <c r="AZ41" i="5"/>
  <c r="AW33" i="5"/>
  <c r="AZ33" i="5"/>
  <c r="AW40" i="5"/>
  <c r="AZ40" i="5"/>
  <c r="AV53" i="5"/>
  <c r="AY53" i="5"/>
  <c r="AW48" i="5"/>
  <c r="AZ48" i="5"/>
  <c r="AW51" i="5"/>
  <c r="AZ51" i="5"/>
  <c r="AW43" i="5"/>
  <c r="AZ43" i="5"/>
  <c r="AW35" i="5"/>
  <c r="AZ35" i="5"/>
  <c r="AW42" i="5"/>
  <c r="AZ42" i="5"/>
  <c r="AW34" i="5"/>
  <c r="AZ34" i="5"/>
  <c r="AW47" i="5"/>
  <c r="AZ47" i="5"/>
  <c r="AW39" i="5"/>
  <c r="AZ39" i="5"/>
  <c r="AU53" i="5"/>
  <c r="AX53" i="5"/>
  <c r="AW45" i="5"/>
  <c r="AZ45" i="5"/>
  <c r="AW38" i="5"/>
  <c r="AZ38" i="5"/>
  <c r="AW50" i="5"/>
  <c r="AZ50" i="5"/>
  <c r="AW46" i="5"/>
  <c r="AZ46" i="5"/>
  <c r="AW37" i="5"/>
  <c r="AZ37" i="5"/>
  <c r="AW44" i="5"/>
  <c r="AZ44" i="5"/>
  <c r="AW36" i="5"/>
  <c r="AZ36" i="5"/>
  <c r="AW52" i="5"/>
  <c r="AZ52" i="5"/>
  <c r="AQ40" i="8"/>
  <c r="AW48" i="4"/>
  <c r="AZ48" i="4"/>
  <c r="AW36" i="4"/>
  <c r="AZ36" i="4"/>
  <c r="AW51" i="4"/>
  <c r="AZ51" i="4"/>
  <c r="AW43" i="4"/>
  <c r="AZ43" i="4"/>
  <c r="AW35" i="4"/>
  <c r="AZ35" i="4"/>
  <c r="AW42" i="4"/>
  <c r="AZ42" i="4"/>
  <c r="AW34" i="4"/>
  <c r="AZ34" i="4"/>
  <c r="AU53" i="4"/>
  <c r="AX53" i="4"/>
  <c r="AW44" i="4"/>
  <c r="AZ44" i="4"/>
  <c r="AW52" i="4"/>
  <c r="AZ52" i="4"/>
  <c r="AW49" i="4"/>
  <c r="AZ49" i="4"/>
  <c r="AW41" i="4"/>
  <c r="AZ41" i="4"/>
  <c r="AW33" i="4"/>
  <c r="AZ33" i="4"/>
  <c r="AW40" i="4"/>
  <c r="AZ40" i="4"/>
  <c r="AW45" i="4"/>
  <c r="AZ45" i="4"/>
  <c r="AW37" i="4"/>
  <c r="AZ37" i="4"/>
  <c r="AV53" i="4"/>
  <c r="AY53" i="4"/>
  <c r="AW50" i="4"/>
  <c r="AZ50" i="4"/>
  <c r="AW47" i="4"/>
  <c r="AZ47" i="4"/>
  <c r="AW39" i="4"/>
  <c r="AZ39" i="4"/>
  <c r="AW46" i="4"/>
  <c r="AZ46" i="4"/>
  <c r="AW38" i="4"/>
  <c r="AZ38" i="4"/>
  <c r="AY33" i="9"/>
  <c r="AY45" i="9"/>
  <c r="AY37" i="9"/>
  <c r="AQ36" i="8"/>
  <c r="AY49" i="9"/>
  <c r="AY41" i="9"/>
  <c r="AZ7" i="9"/>
  <c r="AE51" i="50" s="1"/>
  <c r="AX33" i="9"/>
  <c r="AX27" i="9"/>
  <c r="BA53" i="9" s="1"/>
  <c r="AY27" i="9"/>
  <c r="BB53" i="9" s="1"/>
  <c r="AQ37" i="8"/>
  <c r="AX52" i="9"/>
  <c r="AX36" i="9"/>
  <c r="AW49" i="3"/>
  <c r="AZ49" i="3"/>
  <c r="AW42" i="3"/>
  <c r="AZ42" i="3"/>
  <c r="AW34" i="3"/>
  <c r="AZ34" i="3"/>
  <c r="AW40" i="3"/>
  <c r="AZ40" i="3"/>
  <c r="AW33" i="3"/>
  <c r="AZ33" i="3"/>
  <c r="AW47" i="3"/>
  <c r="AZ47" i="3"/>
  <c r="AW39" i="3"/>
  <c r="AZ39" i="3"/>
  <c r="AV53" i="3"/>
  <c r="AY53" i="3"/>
  <c r="AW45" i="3"/>
  <c r="AZ45" i="3"/>
  <c r="AW37" i="3"/>
  <c r="AZ37" i="3"/>
  <c r="AW48" i="3"/>
  <c r="AZ48" i="3"/>
  <c r="AZ25" i="9"/>
  <c r="AZ21" i="9"/>
  <c r="AZ17" i="9"/>
  <c r="AZ13" i="9"/>
  <c r="AZ9" i="9"/>
  <c r="AW46" i="3"/>
  <c r="AZ46" i="3"/>
  <c r="AW38" i="3"/>
  <c r="AZ38" i="3"/>
  <c r="AW44" i="3"/>
  <c r="AZ44" i="3"/>
  <c r="AW36" i="3"/>
  <c r="AZ36" i="3"/>
  <c r="AW50" i="3"/>
  <c r="AZ50" i="3"/>
  <c r="AY52" i="9"/>
  <c r="AY44" i="9"/>
  <c r="AY36" i="9"/>
  <c r="AX48" i="9"/>
  <c r="AX40" i="9"/>
  <c r="AW51" i="3"/>
  <c r="AZ51" i="3"/>
  <c r="AW43" i="3"/>
  <c r="AZ43" i="3"/>
  <c r="AW35" i="3"/>
  <c r="AZ35" i="3"/>
  <c r="AW41" i="3"/>
  <c r="AZ41" i="3"/>
  <c r="AU53" i="3"/>
  <c r="AX53" i="3"/>
  <c r="AW52" i="3"/>
  <c r="AZ52" i="3"/>
  <c r="AY47" i="9"/>
  <c r="AY39" i="9"/>
  <c r="AZ23" i="9"/>
  <c r="AZ19" i="9"/>
  <c r="AZ15" i="9"/>
  <c r="AZ11" i="9"/>
  <c r="AT50" i="6"/>
  <c r="AQ48" i="8"/>
  <c r="AU52" i="9"/>
  <c r="AT40" i="1"/>
  <c r="FA8" i="7"/>
  <c r="AQ49" i="5"/>
  <c r="AW21" i="9"/>
  <c r="AX47" i="9"/>
  <c r="AW13" i="9"/>
  <c r="AW39" i="9" s="1"/>
  <c r="AX39" i="9"/>
  <c r="AW19" i="9"/>
  <c r="AX45" i="9"/>
  <c r="AW11" i="9"/>
  <c r="AX37" i="9"/>
  <c r="AW22" i="9"/>
  <c r="AY48" i="9"/>
  <c r="AW14" i="9"/>
  <c r="AY40" i="9"/>
  <c r="AU44" i="9"/>
  <c r="AX44" i="9"/>
  <c r="AW25" i="9"/>
  <c r="AX51" i="9"/>
  <c r="AW17" i="9"/>
  <c r="AX43" i="9"/>
  <c r="AW9" i="9"/>
  <c r="AX35" i="9"/>
  <c r="AU42" i="9"/>
  <c r="AX42" i="9"/>
  <c r="AU34" i="9"/>
  <c r="AX34" i="9"/>
  <c r="AU33" i="9"/>
  <c r="AW23" i="9"/>
  <c r="AW49" i="9" s="1"/>
  <c r="AX49" i="9"/>
  <c r="AW15" i="9"/>
  <c r="AW41" i="9" s="1"/>
  <c r="AX41" i="9"/>
  <c r="FA14" i="7"/>
  <c r="AQ52" i="8"/>
  <c r="AW20" i="9"/>
  <c r="AW12" i="9"/>
  <c r="AU47" i="9"/>
  <c r="AU51" i="9"/>
  <c r="AU35" i="9"/>
  <c r="AU43" i="9"/>
  <c r="AQ50" i="8"/>
  <c r="FA21" i="3"/>
  <c r="AW7" i="9"/>
  <c r="AU27" i="9"/>
  <c r="AU37" i="9"/>
  <c r="AU36" i="9"/>
  <c r="AQ44" i="8"/>
  <c r="AW26" i="9"/>
  <c r="AW18" i="9"/>
  <c r="AW10" i="9"/>
  <c r="AU45" i="9"/>
  <c r="AQ51" i="8"/>
  <c r="AW24" i="9"/>
  <c r="AW16" i="9"/>
  <c r="AW8" i="9"/>
  <c r="AT45" i="7"/>
  <c r="AQ36" i="1"/>
  <c r="AV27" i="9"/>
  <c r="AO27" i="9"/>
  <c r="AP27" i="9"/>
  <c r="AT40" i="5"/>
  <c r="FA9" i="7"/>
  <c r="AQ43" i="1"/>
  <c r="AQ40" i="1"/>
  <c r="AQ47" i="8"/>
  <c r="AQ43" i="8"/>
  <c r="AT42" i="7"/>
  <c r="AT51" i="8"/>
  <c r="AQ35" i="8"/>
  <c r="AN47" i="5"/>
  <c r="FA26" i="7"/>
  <c r="AQ46" i="1"/>
  <c r="AQ34" i="1"/>
  <c r="FA25" i="7"/>
  <c r="FA18" i="7"/>
  <c r="AQ51" i="1"/>
  <c r="AQ49" i="1"/>
  <c r="AQ42" i="1"/>
  <c r="AQ42" i="7"/>
  <c r="AQ50" i="5"/>
  <c r="AQ50" i="7"/>
  <c r="FA17" i="7"/>
  <c r="FA11" i="7"/>
  <c r="AQ33" i="1"/>
  <c r="AQ45" i="8"/>
  <c r="AQ50" i="1"/>
  <c r="AQ41" i="1"/>
  <c r="AQ40" i="6"/>
  <c r="AQ49" i="8"/>
  <c r="AQ46" i="8"/>
  <c r="AQ42" i="8"/>
  <c r="AQ39" i="8"/>
  <c r="AQ34" i="8"/>
  <c r="AQ35" i="6"/>
  <c r="AQ49" i="7"/>
  <c r="FA13" i="7"/>
  <c r="AQ41" i="8"/>
  <c r="AQ45" i="1"/>
  <c r="AQ35" i="1"/>
  <c r="AQ38" i="8"/>
  <c r="AQ42" i="6"/>
  <c r="AQ45" i="6"/>
  <c r="AQ50" i="6"/>
  <c r="FA20" i="7"/>
  <c r="AQ40" i="7"/>
  <c r="FA10" i="7"/>
  <c r="AT49" i="5"/>
  <c r="AQ49" i="6"/>
  <c r="AQ51" i="7"/>
  <c r="FA24" i="7"/>
  <c r="AQ45" i="7"/>
  <c r="AQ43" i="7"/>
  <c r="AQ37" i="7"/>
  <c r="AN47" i="1"/>
  <c r="AQ46" i="6"/>
  <c r="AQ52" i="7"/>
  <c r="AQ44" i="7"/>
  <c r="FA21" i="7"/>
  <c r="AQ34" i="7"/>
  <c r="AQ39" i="1"/>
  <c r="AQ37" i="1"/>
  <c r="AQ47" i="7"/>
  <c r="AQ44" i="6"/>
  <c r="AQ46" i="7"/>
  <c r="AQ41" i="7"/>
  <c r="AQ44" i="1"/>
  <c r="FA15" i="7"/>
  <c r="AQ38" i="7"/>
  <c r="AQ52" i="1"/>
  <c r="AQ48" i="1"/>
  <c r="AQ38" i="1"/>
  <c r="AN47" i="4"/>
  <c r="AN47" i="6"/>
  <c r="AQ46" i="5"/>
  <c r="AQ48" i="6"/>
  <c r="FA23" i="7"/>
  <c r="AN47" i="7"/>
  <c r="AQ35" i="7"/>
  <c r="AQ38" i="6"/>
  <c r="AQ48" i="7"/>
  <c r="EX21" i="7"/>
  <c r="AQ45" i="5"/>
  <c r="AQ52" i="6"/>
  <c r="AQ39" i="7"/>
  <c r="AQ47" i="6"/>
  <c r="AT43" i="6"/>
  <c r="FA22" i="7"/>
  <c r="AQ34" i="6"/>
  <c r="AQ52" i="5"/>
  <c r="AQ36" i="7"/>
  <c r="AQ36" i="6"/>
  <c r="FA12" i="7"/>
  <c r="AQ51" i="6"/>
  <c r="AQ41" i="6"/>
  <c r="AQ39" i="6"/>
  <c r="AQ37" i="6"/>
  <c r="AQ48" i="5"/>
  <c r="AQ47" i="3"/>
  <c r="N280" i="48"/>
  <c r="AW50" i="2"/>
  <c r="AW49" i="2"/>
  <c r="AW41" i="2"/>
  <c r="AW33" i="2"/>
  <c r="AW44" i="2"/>
  <c r="AW36" i="2"/>
  <c r="AW48" i="2"/>
  <c r="AW47" i="2"/>
  <c r="AW39" i="2"/>
  <c r="AW46" i="2"/>
  <c r="AW38" i="2"/>
  <c r="AV53" i="2"/>
  <c r="AU53" i="2"/>
  <c r="AW45" i="2"/>
  <c r="AW37" i="2"/>
  <c r="AW40" i="2"/>
  <c r="AW52" i="2"/>
  <c r="AW51" i="2"/>
  <c r="AW43" i="2"/>
  <c r="AW35" i="2"/>
  <c r="AW42" i="2"/>
  <c r="AW34" i="2"/>
  <c r="AR35" i="9"/>
  <c r="N328" i="48"/>
  <c r="AR43" i="9"/>
  <c r="N336" i="48"/>
  <c r="AR47" i="9"/>
  <c r="N340" i="48"/>
  <c r="AR51" i="9"/>
  <c r="N344" i="48"/>
  <c r="O328" i="48"/>
  <c r="AS35" i="9"/>
  <c r="AS39" i="9"/>
  <c r="O332" i="48"/>
  <c r="AS43" i="9"/>
  <c r="O336" i="48"/>
  <c r="AS47" i="9"/>
  <c r="O340" i="48"/>
  <c r="O344" i="48"/>
  <c r="AS51" i="9"/>
  <c r="AR39" i="9"/>
  <c r="N332" i="48"/>
  <c r="N329" i="48"/>
  <c r="AR36" i="9"/>
  <c r="AR40" i="9"/>
  <c r="N333" i="48"/>
  <c r="AR44" i="9"/>
  <c r="N337" i="48"/>
  <c r="AR48" i="9"/>
  <c r="N341" i="48"/>
  <c r="AR52" i="9"/>
  <c r="N345" i="48"/>
  <c r="O329" i="48"/>
  <c r="AS36" i="9"/>
  <c r="AS40" i="9"/>
  <c r="O333" i="48"/>
  <c r="O337" i="48"/>
  <c r="AS44" i="9"/>
  <c r="O341" i="48"/>
  <c r="AS48" i="9"/>
  <c r="O345" i="48"/>
  <c r="AS52" i="9"/>
  <c r="AR33" i="9"/>
  <c r="N326" i="48"/>
  <c r="N330" i="48"/>
  <c r="AR37" i="9"/>
  <c r="AR41" i="9"/>
  <c r="N334" i="48"/>
  <c r="AR45" i="9"/>
  <c r="N338" i="48"/>
  <c r="AR49" i="9"/>
  <c r="N342" i="48"/>
  <c r="O326" i="48"/>
  <c r="AS33" i="9"/>
  <c r="O330" i="48"/>
  <c r="AS37" i="9"/>
  <c r="AS41" i="9"/>
  <c r="O334" i="48"/>
  <c r="AS45" i="9"/>
  <c r="O338" i="48"/>
  <c r="AS49" i="9"/>
  <c r="O342" i="48"/>
  <c r="AR34" i="9"/>
  <c r="N327" i="48"/>
  <c r="N331" i="48"/>
  <c r="AR38" i="9"/>
  <c r="AR42" i="9"/>
  <c r="N335" i="48"/>
  <c r="AR46" i="9"/>
  <c r="N339" i="48"/>
  <c r="AR50" i="9"/>
  <c r="N343" i="48"/>
  <c r="AS34" i="9"/>
  <c r="O327" i="48"/>
  <c r="O331" i="48"/>
  <c r="AS38" i="9"/>
  <c r="O335" i="48"/>
  <c r="AS42" i="9"/>
  <c r="O339" i="48"/>
  <c r="AS46" i="9"/>
  <c r="AS50" i="9"/>
  <c r="O343" i="48"/>
  <c r="O285" i="48"/>
  <c r="O287" i="48"/>
  <c r="O289" i="48"/>
  <c r="O291" i="48"/>
  <c r="O293" i="48"/>
  <c r="O295" i="48"/>
  <c r="O297" i="48"/>
  <c r="O299" i="48"/>
  <c r="N282" i="48"/>
  <c r="N284" i="48"/>
  <c r="N286" i="48"/>
  <c r="N288" i="48"/>
  <c r="N290" i="48"/>
  <c r="N292" i="48"/>
  <c r="N294" i="48"/>
  <c r="N296" i="48"/>
  <c r="N298" i="48"/>
  <c r="O281" i="48"/>
  <c r="O284" i="48"/>
  <c r="O288" i="48"/>
  <c r="O290" i="48"/>
  <c r="O292" i="48"/>
  <c r="O294" i="48"/>
  <c r="O296" i="48"/>
  <c r="O298" i="48"/>
  <c r="O283" i="48"/>
  <c r="O282" i="48"/>
  <c r="O286" i="48"/>
  <c r="N281" i="48"/>
  <c r="N283" i="48"/>
  <c r="N285" i="48"/>
  <c r="N287" i="48"/>
  <c r="N289" i="48"/>
  <c r="N291" i="48"/>
  <c r="N293" i="48"/>
  <c r="N295" i="48"/>
  <c r="N297" i="48"/>
  <c r="N299" i="48"/>
  <c r="AQ44" i="5"/>
  <c r="AQ52" i="4"/>
  <c r="AQ48" i="4"/>
  <c r="AQ46" i="4"/>
  <c r="AQ42" i="4"/>
  <c r="AQ40" i="5"/>
  <c r="AQ36" i="5"/>
  <c r="AQ42" i="5"/>
  <c r="AQ50" i="4"/>
  <c r="AQ44" i="4"/>
  <c r="AQ36" i="4"/>
  <c r="AQ38" i="5"/>
  <c r="AQ34" i="5"/>
  <c r="AO33" i="2"/>
  <c r="AR33" i="2"/>
  <c r="AO34" i="2"/>
  <c r="AR34" i="2"/>
  <c r="AO35" i="2"/>
  <c r="AR35" i="2"/>
  <c r="AO36" i="2"/>
  <c r="R329" i="48"/>
  <c r="AR36" i="2"/>
  <c r="AO37" i="2"/>
  <c r="R330" i="48"/>
  <c r="AR37" i="2"/>
  <c r="AO38" i="2"/>
  <c r="R331" i="48"/>
  <c r="AR38" i="2"/>
  <c r="AO39" i="2"/>
  <c r="AR39" i="2"/>
  <c r="AO40" i="2"/>
  <c r="AR40" i="2"/>
  <c r="AO41" i="2"/>
  <c r="AR41" i="2"/>
  <c r="AO42" i="2"/>
  <c r="AR42" i="2"/>
  <c r="AO43" i="2"/>
  <c r="AR43" i="2"/>
  <c r="AO44" i="2"/>
  <c r="AR44" i="2"/>
  <c r="AO45" i="2"/>
  <c r="AR45" i="2"/>
  <c r="AO46" i="2"/>
  <c r="AR46" i="2"/>
  <c r="AO47" i="2"/>
  <c r="AR47" i="2"/>
  <c r="AO48" i="2"/>
  <c r="AR48" i="2"/>
  <c r="AO49" i="2"/>
  <c r="AR49" i="2"/>
  <c r="AO50" i="2"/>
  <c r="AR50" i="2"/>
  <c r="AO51" i="2"/>
  <c r="AR51" i="2"/>
  <c r="AO52" i="2"/>
  <c r="AR52" i="2"/>
  <c r="AP33" i="2"/>
  <c r="AS33" i="2"/>
  <c r="AP34" i="2"/>
  <c r="AS34" i="2"/>
  <c r="AP35" i="2"/>
  <c r="AS35" i="2"/>
  <c r="AP36" i="2"/>
  <c r="S329" i="48"/>
  <c r="AS36" i="2"/>
  <c r="AP37" i="2"/>
  <c r="S330" i="48"/>
  <c r="AS37" i="2"/>
  <c r="AP38" i="2"/>
  <c r="S331" i="48"/>
  <c r="AS38" i="2"/>
  <c r="AP39" i="2"/>
  <c r="AS39" i="2"/>
  <c r="AP40" i="2"/>
  <c r="AS40" i="2"/>
  <c r="AP41" i="2"/>
  <c r="AS41" i="2"/>
  <c r="AP42" i="2"/>
  <c r="AS42" i="2"/>
  <c r="AP43" i="2"/>
  <c r="AS43" i="2"/>
  <c r="AP44" i="2"/>
  <c r="AS44" i="2"/>
  <c r="AP45" i="2"/>
  <c r="AS45" i="2"/>
  <c r="AP46" i="2"/>
  <c r="AS46" i="2"/>
  <c r="AP47" i="2"/>
  <c r="AS47" i="2"/>
  <c r="AP48" i="2"/>
  <c r="AS48" i="2"/>
  <c r="AP49" i="2"/>
  <c r="AS49" i="2"/>
  <c r="AP50" i="2"/>
  <c r="AS50" i="2"/>
  <c r="AP51" i="2"/>
  <c r="AS51" i="2"/>
  <c r="AP52" i="2"/>
  <c r="AS52" i="2"/>
  <c r="R257" i="48"/>
  <c r="S257" i="48"/>
  <c r="R292" i="48"/>
  <c r="S292" i="48"/>
  <c r="R293" i="48"/>
  <c r="S293" i="48"/>
  <c r="R294" i="48"/>
  <c r="S294" i="48"/>
  <c r="N389" i="48"/>
  <c r="AU50" i="9"/>
  <c r="N377" i="48"/>
  <c r="AU38" i="9"/>
  <c r="AQ33" i="8"/>
  <c r="FA7" i="7"/>
  <c r="AQ33" i="7"/>
  <c r="AQ33" i="6"/>
  <c r="FA9" i="3"/>
  <c r="AQ35" i="3"/>
  <c r="FA8" i="3"/>
  <c r="AQ34" i="3"/>
  <c r="FA7" i="3"/>
  <c r="AQ33" i="3"/>
  <c r="O391" i="48"/>
  <c r="AV52" i="9"/>
  <c r="O390" i="48"/>
  <c r="AV51" i="9"/>
  <c r="O389" i="48"/>
  <c r="AV50" i="9"/>
  <c r="O388" i="48"/>
  <c r="AV49" i="9"/>
  <c r="O387" i="48"/>
  <c r="AV48" i="9"/>
  <c r="O386" i="48"/>
  <c r="AV47" i="9"/>
  <c r="O385" i="48"/>
  <c r="AV46" i="9"/>
  <c r="O384" i="48"/>
  <c r="AV45" i="9"/>
  <c r="O383" i="48"/>
  <c r="AV44" i="9"/>
  <c r="O382" i="48"/>
  <c r="AV43" i="9"/>
  <c r="O381" i="48"/>
  <c r="AV42" i="9"/>
  <c r="O380" i="48"/>
  <c r="AV41" i="9"/>
  <c r="O379" i="48"/>
  <c r="AV40" i="9"/>
  <c r="O378" i="48"/>
  <c r="AV39" i="9"/>
  <c r="O377" i="48"/>
  <c r="AV38" i="9"/>
  <c r="O376" i="48"/>
  <c r="AV37" i="9"/>
  <c r="O375" i="48"/>
  <c r="AV36" i="9"/>
  <c r="O374" i="48"/>
  <c r="AV35" i="9"/>
  <c r="O373" i="48"/>
  <c r="AV34" i="9"/>
  <c r="O372" i="48"/>
  <c r="AV33" i="9"/>
  <c r="FA26" i="3"/>
  <c r="AQ52" i="3"/>
  <c r="AQ38" i="4"/>
  <c r="AQ34" i="4"/>
  <c r="FA24" i="3"/>
  <c r="AQ50" i="3"/>
  <c r="FA22" i="3"/>
  <c r="AQ48" i="3"/>
  <c r="FA20" i="3"/>
  <c r="AQ46" i="3"/>
  <c r="FA18" i="3"/>
  <c r="AQ44" i="3"/>
  <c r="FA16" i="3"/>
  <c r="AQ42" i="3"/>
  <c r="FA14" i="3"/>
  <c r="AQ40" i="3"/>
  <c r="FA12" i="3"/>
  <c r="AQ38" i="3"/>
  <c r="FA10" i="3"/>
  <c r="AQ36" i="3"/>
  <c r="EX21" i="3"/>
  <c r="AN47" i="3"/>
  <c r="FA17" i="3"/>
  <c r="AQ43" i="3"/>
  <c r="FA15" i="3"/>
  <c r="AQ41" i="3"/>
  <c r="FA13" i="3"/>
  <c r="AQ39" i="3"/>
  <c r="AQ47" i="4"/>
  <c r="AQ43" i="4"/>
  <c r="AQ35" i="4"/>
  <c r="AQ35" i="5"/>
  <c r="AQ49" i="4"/>
  <c r="AQ33" i="5"/>
  <c r="AT33" i="5"/>
  <c r="AQ39" i="4"/>
  <c r="AQ41" i="4"/>
  <c r="AQ47" i="5"/>
  <c r="FA23" i="3"/>
  <c r="AQ49" i="3"/>
  <c r="FA19" i="3"/>
  <c r="AQ45" i="3"/>
  <c r="AQ51" i="5"/>
  <c r="AQ43" i="5"/>
  <c r="AQ41" i="5"/>
  <c r="AQ39" i="5"/>
  <c r="AQ37" i="5"/>
  <c r="AQ51" i="4"/>
  <c r="AQ45" i="4"/>
  <c r="AQ37" i="4"/>
  <c r="AQ33" i="4"/>
  <c r="FA25" i="3"/>
  <c r="AQ51" i="3"/>
  <c r="FA11" i="3"/>
  <c r="AQ37" i="3"/>
  <c r="AT37" i="3"/>
  <c r="AQ40" i="4"/>
  <c r="N391" i="48"/>
  <c r="N383" i="48"/>
  <c r="N375" i="48"/>
  <c r="N390" i="48"/>
  <c r="N382" i="48"/>
  <c r="N374" i="48"/>
  <c r="N381" i="48"/>
  <c r="N373" i="48"/>
  <c r="N388" i="48"/>
  <c r="N380" i="48"/>
  <c r="N387" i="48"/>
  <c r="N379" i="48"/>
  <c r="N386" i="48"/>
  <c r="N378" i="48"/>
  <c r="N385" i="48"/>
  <c r="N384" i="48"/>
  <c r="N376" i="48"/>
  <c r="R333" i="48"/>
  <c r="R335" i="48"/>
  <c r="R337" i="48"/>
  <c r="R339" i="48"/>
  <c r="R341" i="48"/>
  <c r="R343" i="48"/>
  <c r="R345" i="48"/>
  <c r="S327" i="48"/>
  <c r="S333" i="48"/>
  <c r="S335" i="48"/>
  <c r="S337" i="48"/>
  <c r="S339" i="48"/>
  <c r="S341" i="48"/>
  <c r="S343" i="48"/>
  <c r="S345" i="48"/>
  <c r="S234" i="48"/>
  <c r="S235" i="48"/>
  <c r="S236" i="48"/>
  <c r="S237" i="48"/>
  <c r="S238" i="48"/>
  <c r="S239" i="48"/>
  <c r="S240" i="48"/>
  <c r="S241" i="48"/>
  <c r="S242" i="48"/>
  <c r="S243" i="48"/>
  <c r="S244" i="48"/>
  <c r="S245" i="48"/>
  <c r="S246" i="48"/>
  <c r="S247" i="48"/>
  <c r="S248" i="48"/>
  <c r="S249" i="48"/>
  <c r="S250" i="48"/>
  <c r="S251" i="48"/>
  <c r="S252" i="48"/>
  <c r="S253" i="48"/>
  <c r="S258" i="48"/>
  <c r="S259" i="48"/>
  <c r="S260" i="48"/>
  <c r="S261" i="48"/>
  <c r="S262" i="48"/>
  <c r="S263" i="48"/>
  <c r="S264" i="48"/>
  <c r="S265" i="48"/>
  <c r="S266" i="48"/>
  <c r="S267" i="48"/>
  <c r="S268" i="48"/>
  <c r="S269" i="48"/>
  <c r="S270" i="48"/>
  <c r="S271" i="48"/>
  <c r="S272" i="48"/>
  <c r="S273" i="48"/>
  <c r="S274" i="48"/>
  <c r="S275" i="48"/>
  <c r="S276" i="48"/>
  <c r="S280" i="48"/>
  <c r="S281" i="48"/>
  <c r="S282" i="48"/>
  <c r="S283" i="48"/>
  <c r="S284" i="48"/>
  <c r="S285" i="48"/>
  <c r="S286" i="48"/>
  <c r="S287" i="48"/>
  <c r="S288" i="48"/>
  <c r="S289" i="48"/>
  <c r="S290" i="48"/>
  <c r="S291" i="48"/>
  <c r="S295" i="48"/>
  <c r="S296" i="48"/>
  <c r="S297" i="48"/>
  <c r="S298" i="48"/>
  <c r="S299" i="48"/>
  <c r="V134" i="55"/>
  <c r="R50" i="74" s="1"/>
  <c r="R327" i="48"/>
  <c r="R326" i="48"/>
  <c r="R328" i="48"/>
  <c r="R332" i="48"/>
  <c r="R334" i="48"/>
  <c r="R336" i="48"/>
  <c r="R338" i="48"/>
  <c r="R340" i="48"/>
  <c r="R342" i="48"/>
  <c r="R344" i="48"/>
  <c r="S326" i="48"/>
  <c r="S328" i="48"/>
  <c r="S332" i="48"/>
  <c r="S334" i="48"/>
  <c r="S336" i="48"/>
  <c r="S338" i="48"/>
  <c r="S340" i="48"/>
  <c r="S342" i="48"/>
  <c r="S344" i="48"/>
  <c r="R234" i="48"/>
  <c r="R235" i="48"/>
  <c r="R236" i="48"/>
  <c r="R237" i="48"/>
  <c r="R238" i="48"/>
  <c r="R239" i="48"/>
  <c r="R240" i="48"/>
  <c r="R241" i="48"/>
  <c r="R242" i="48"/>
  <c r="R243" i="48"/>
  <c r="R244" i="48"/>
  <c r="R245" i="48"/>
  <c r="R246" i="48"/>
  <c r="R247" i="48"/>
  <c r="R248" i="48"/>
  <c r="R249" i="48"/>
  <c r="R250" i="48"/>
  <c r="R251" i="48"/>
  <c r="R252" i="48"/>
  <c r="R253" i="48"/>
  <c r="R258" i="48"/>
  <c r="R259" i="48"/>
  <c r="R260" i="48"/>
  <c r="R261" i="48"/>
  <c r="R262" i="48"/>
  <c r="R263" i="48"/>
  <c r="R264" i="48"/>
  <c r="R265" i="48"/>
  <c r="R266" i="48"/>
  <c r="R267" i="48"/>
  <c r="R268" i="48"/>
  <c r="R269" i="48"/>
  <c r="R270" i="48"/>
  <c r="R271" i="48"/>
  <c r="R272" i="48"/>
  <c r="R273" i="48"/>
  <c r="R274" i="48"/>
  <c r="R275" i="48"/>
  <c r="R276" i="48"/>
  <c r="R280" i="48"/>
  <c r="R281" i="48"/>
  <c r="R282" i="48"/>
  <c r="R283" i="48"/>
  <c r="R284" i="48"/>
  <c r="R285" i="48"/>
  <c r="R286" i="48"/>
  <c r="R287" i="48"/>
  <c r="R288" i="48"/>
  <c r="R289" i="48"/>
  <c r="R290" i="48"/>
  <c r="R291" i="48"/>
  <c r="R295" i="48"/>
  <c r="R296" i="48"/>
  <c r="R297" i="48"/>
  <c r="R298" i="48"/>
  <c r="R299" i="48"/>
  <c r="AW27" i="2"/>
  <c r="AZ53" i="2" s="1"/>
  <c r="AW27" i="7"/>
  <c r="AW27" i="1"/>
  <c r="AW27" i="8"/>
  <c r="AW27" i="3"/>
  <c r="AW27" i="4"/>
  <c r="AW27" i="5"/>
  <c r="AW27" i="6"/>
  <c r="S51" i="50"/>
  <c r="S70" i="50"/>
  <c r="S69" i="50"/>
  <c r="S68" i="50"/>
  <c r="S67" i="50"/>
  <c r="S66" i="50"/>
  <c r="S65" i="50"/>
  <c r="S64" i="50"/>
  <c r="S63" i="50"/>
  <c r="S62" i="50"/>
  <c r="S61" i="50"/>
  <c r="S59" i="50"/>
  <c r="S58" i="50"/>
  <c r="S57" i="50"/>
  <c r="S56" i="50"/>
  <c r="S55" i="50"/>
  <c r="S54" i="50"/>
  <c r="S53" i="50"/>
  <c r="S52" i="50"/>
  <c r="R51" i="50"/>
  <c r="R70" i="50"/>
  <c r="R69" i="50"/>
  <c r="R68" i="50"/>
  <c r="R67" i="50"/>
  <c r="R66" i="50"/>
  <c r="R65" i="50"/>
  <c r="R64" i="50"/>
  <c r="R63" i="50"/>
  <c r="R62" i="50"/>
  <c r="R61" i="50"/>
  <c r="R60" i="50"/>
  <c r="R59" i="50"/>
  <c r="R58" i="50"/>
  <c r="R57" i="50"/>
  <c r="R56" i="50"/>
  <c r="R55" i="50"/>
  <c r="R54" i="50"/>
  <c r="R53" i="50"/>
  <c r="R52" i="50"/>
  <c r="Q51" i="50"/>
  <c r="Q70" i="50"/>
  <c r="Q69" i="50"/>
  <c r="Q68" i="50"/>
  <c r="Q67" i="50"/>
  <c r="Q66" i="50"/>
  <c r="Q65" i="50"/>
  <c r="Q64" i="50"/>
  <c r="Q63" i="50"/>
  <c r="Q62" i="50"/>
  <c r="Q61" i="50"/>
  <c r="Q60" i="50"/>
  <c r="Q59" i="50"/>
  <c r="Q58" i="50"/>
  <c r="Q57" i="50"/>
  <c r="Q56" i="50"/>
  <c r="Q55" i="50"/>
  <c r="Q54" i="50"/>
  <c r="Q53" i="50"/>
  <c r="Q52" i="50"/>
  <c r="P51" i="50"/>
  <c r="P70" i="50"/>
  <c r="P69" i="50"/>
  <c r="P68" i="50"/>
  <c r="P67" i="50"/>
  <c r="P66" i="50"/>
  <c r="P65" i="50"/>
  <c r="P64" i="50"/>
  <c r="P63" i="50"/>
  <c r="P62" i="50"/>
  <c r="P61" i="50"/>
  <c r="P60" i="50"/>
  <c r="P59" i="50"/>
  <c r="P58" i="50"/>
  <c r="P57" i="50"/>
  <c r="P56" i="50"/>
  <c r="P55" i="50"/>
  <c r="P54" i="50"/>
  <c r="P53" i="50"/>
  <c r="P52" i="50"/>
  <c r="O70" i="50"/>
  <c r="O53" i="50"/>
  <c r="O54" i="50"/>
  <c r="O55" i="50"/>
  <c r="O56" i="50"/>
  <c r="O57" i="50"/>
  <c r="O58" i="50"/>
  <c r="O59" i="50"/>
  <c r="O60" i="50"/>
  <c r="O61" i="50"/>
  <c r="O62" i="50"/>
  <c r="O63" i="50"/>
  <c r="O64" i="50"/>
  <c r="O65" i="50"/>
  <c r="O66" i="50"/>
  <c r="O67" i="50"/>
  <c r="O68" i="50"/>
  <c r="O69" i="50"/>
  <c r="O52" i="50"/>
  <c r="O29" i="50"/>
  <c r="O28" i="50"/>
  <c r="AE322" i="48"/>
  <c r="AD322" i="48"/>
  <c r="AC322" i="48"/>
  <c r="AB322" i="48"/>
  <c r="AA322" i="48"/>
  <c r="Z322" i="48"/>
  <c r="Y322" i="48"/>
  <c r="X322" i="48"/>
  <c r="W322" i="48"/>
  <c r="V322" i="48"/>
  <c r="U322" i="48"/>
  <c r="T322" i="48"/>
  <c r="S322" i="48"/>
  <c r="R322" i="48"/>
  <c r="Q322" i="48"/>
  <c r="P322" i="48"/>
  <c r="AE321" i="48"/>
  <c r="AD321" i="48"/>
  <c r="AC321" i="48"/>
  <c r="AB321" i="48"/>
  <c r="AA321" i="48"/>
  <c r="Z321" i="48"/>
  <c r="Y321" i="48"/>
  <c r="X321" i="48"/>
  <c r="W321" i="48"/>
  <c r="V321" i="48"/>
  <c r="U321" i="48"/>
  <c r="T321" i="48"/>
  <c r="S321" i="48"/>
  <c r="R321" i="48"/>
  <c r="Q321" i="48"/>
  <c r="P321" i="48"/>
  <c r="AE320" i="48"/>
  <c r="AD320" i="48"/>
  <c r="AC320" i="48"/>
  <c r="AB320" i="48"/>
  <c r="AA320" i="48"/>
  <c r="Z320" i="48"/>
  <c r="Y320" i="48"/>
  <c r="X320" i="48"/>
  <c r="W320" i="48"/>
  <c r="V320" i="48"/>
  <c r="U320" i="48"/>
  <c r="T320" i="48"/>
  <c r="S320" i="48"/>
  <c r="R320" i="48"/>
  <c r="Q320" i="48"/>
  <c r="P320" i="48"/>
  <c r="AE319" i="48"/>
  <c r="AD319" i="48"/>
  <c r="AC319" i="48"/>
  <c r="AB319" i="48"/>
  <c r="AA319" i="48"/>
  <c r="Z319" i="48"/>
  <c r="Y319" i="48"/>
  <c r="X319" i="48"/>
  <c r="W319" i="48"/>
  <c r="V319" i="48"/>
  <c r="U319" i="48"/>
  <c r="T319" i="48"/>
  <c r="S319" i="48"/>
  <c r="R319" i="48"/>
  <c r="Q319" i="48"/>
  <c r="P319" i="48"/>
  <c r="AE318" i="48"/>
  <c r="AD318" i="48"/>
  <c r="AC318" i="48"/>
  <c r="AB318" i="48"/>
  <c r="AA318" i="48"/>
  <c r="Z318" i="48"/>
  <c r="Y318" i="48"/>
  <c r="X318" i="48"/>
  <c r="W318" i="48"/>
  <c r="V318" i="48"/>
  <c r="U318" i="48"/>
  <c r="T318" i="48"/>
  <c r="S318" i="48"/>
  <c r="R318" i="48"/>
  <c r="Q318" i="48"/>
  <c r="P318" i="48"/>
  <c r="AE317" i="48"/>
  <c r="AD317" i="48"/>
  <c r="AC317" i="48"/>
  <c r="AB317" i="48"/>
  <c r="AA317" i="48"/>
  <c r="Z317" i="48"/>
  <c r="Y317" i="48"/>
  <c r="X317" i="48"/>
  <c r="W317" i="48"/>
  <c r="V317" i="48"/>
  <c r="U317" i="48"/>
  <c r="T317" i="48"/>
  <c r="S317" i="48"/>
  <c r="R317" i="48"/>
  <c r="Q317" i="48"/>
  <c r="P317" i="48"/>
  <c r="AE316" i="48"/>
  <c r="AD316" i="48"/>
  <c r="AC316" i="48"/>
  <c r="AB316" i="48"/>
  <c r="AA316" i="48"/>
  <c r="Z316" i="48"/>
  <c r="Y316" i="48"/>
  <c r="X316" i="48"/>
  <c r="W316" i="48"/>
  <c r="V316" i="48"/>
  <c r="U316" i="48"/>
  <c r="T316" i="48"/>
  <c r="S316" i="48"/>
  <c r="R316" i="48"/>
  <c r="Q316" i="48"/>
  <c r="P316" i="48"/>
  <c r="AE315" i="48"/>
  <c r="AD315" i="48"/>
  <c r="AC315" i="48"/>
  <c r="AB315" i="48"/>
  <c r="AA315" i="48"/>
  <c r="Z315" i="48"/>
  <c r="Y315" i="48"/>
  <c r="X315" i="48"/>
  <c r="W315" i="48"/>
  <c r="V315" i="48"/>
  <c r="U315" i="48"/>
  <c r="T315" i="48"/>
  <c r="S315" i="48"/>
  <c r="R315" i="48"/>
  <c r="Q315" i="48"/>
  <c r="P315" i="48"/>
  <c r="AE314" i="48"/>
  <c r="AD314" i="48"/>
  <c r="AC314" i="48"/>
  <c r="AB314" i="48"/>
  <c r="AA314" i="48"/>
  <c r="Z314" i="48"/>
  <c r="Y314" i="48"/>
  <c r="X314" i="48"/>
  <c r="W314" i="48"/>
  <c r="V314" i="48"/>
  <c r="U314" i="48"/>
  <c r="T314" i="48"/>
  <c r="S314" i="48"/>
  <c r="R314" i="48"/>
  <c r="Q314" i="48"/>
  <c r="P314" i="48"/>
  <c r="AE313" i="48"/>
  <c r="AD313" i="48"/>
  <c r="AC313" i="48"/>
  <c r="AB313" i="48"/>
  <c r="AA313" i="48"/>
  <c r="Z313" i="48"/>
  <c r="Y313" i="48"/>
  <c r="X313" i="48"/>
  <c r="W313" i="48"/>
  <c r="V313" i="48"/>
  <c r="U313" i="48"/>
  <c r="T313" i="48"/>
  <c r="S313" i="48"/>
  <c r="R313" i="48"/>
  <c r="Q313" i="48"/>
  <c r="P313" i="48"/>
  <c r="AE312" i="48"/>
  <c r="AD312" i="48"/>
  <c r="AC312" i="48"/>
  <c r="AB312" i="48"/>
  <c r="AA312" i="48"/>
  <c r="Z312" i="48"/>
  <c r="Y312" i="48"/>
  <c r="X312" i="48"/>
  <c r="W312" i="48"/>
  <c r="V312" i="48"/>
  <c r="U312" i="48"/>
  <c r="T312" i="48"/>
  <c r="S312" i="48"/>
  <c r="R312" i="48"/>
  <c r="Q312" i="48"/>
  <c r="P312" i="48"/>
  <c r="AE311" i="48"/>
  <c r="AD311" i="48"/>
  <c r="AC311" i="48"/>
  <c r="AB311" i="48"/>
  <c r="AA311" i="48"/>
  <c r="Z311" i="48"/>
  <c r="Y311" i="48"/>
  <c r="X311" i="48"/>
  <c r="W311" i="48"/>
  <c r="V311" i="48"/>
  <c r="U311" i="48"/>
  <c r="T311" i="48"/>
  <c r="S311" i="48"/>
  <c r="R311" i="48"/>
  <c r="Q311" i="48"/>
  <c r="P311" i="48"/>
  <c r="AE310" i="48"/>
  <c r="AD310" i="48"/>
  <c r="AC310" i="48"/>
  <c r="AB310" i="48"/>
  <c r="AA310" i="48"/>
  <c r="Z310" i="48"/>
  <c r="Y310" i="48"/>
  <c r="X310" i="48"/>
  <c r="W310" i="48"/>
  <c r="V310" i="48"/>
  <c r="U310" i="48"/>
  <c r="T310" i="48"/>
  <c r="S310" i="48"/>
  <c r="R310" i="48"/>
  <c r="Q310" i="48"/>
  <c r="P310" i="48"/>
  <c r="AE309" i="48"/>
  <c r="AD309" i="48"/>
  <c r="AC309" i="48"/>
  <c r="AB309" i="48"/>
  <c r="AA309" i="48"/>
  <c r="Z309" i="48"/>
  <c r="Y309" i="48"/>
  <c r="X309" i="48"/>
  <c r="W309" i="48"/>
  <c r="V309" i="48"/>
  <c r="U309" i="48"/>
  <c r="T309" i="48"/>
  <c r="S309" i="48"/>
  <c r="R309" i="48"/>
  <c r="Q309" i="48"/>
  <c r="P309" i="48"/>
  <c r="AE308" i="48"/>
  <c r="AD308" i="48"/>
  <c r="AC308" i="48"/>
  <c r="AB308" i="48"/>
  <c r="AA308" i="48"/>
  <c r="Z308" i="48"/>
  <c r="Y308" i="48"/>
  <c r="X308" i="48"/>
  <c r="W308" i="48"/>
  <c r="V308" i="48"/>
  <c r="U308" i="48"/>
  <c r="T308" i="48"/>
  <c r="S308" i="48"/>
  <c r="R308" i="48"/>
  <c r="Q308" i="48"/>
  <c r="P308" i="48"/>
  <c r="AE307" i="48"/>
  <c r="AD307" i="48"/>
  <c r="AC307" i="48"/>
  <c r="AB307" i="48"/>
  <c r="AA307" i="48"/>
  <c r="Z307" i="48"/>
  <c r="Y307" i="48"/>
  <c r="X307" i="48"/>
  <c r="W307" i="48"/>
  <c r="V307" i="48"/>
  <c r="U307" i="48"/>
  <c r="T307" i="48"/>
  <c r="S307" i="48"/>
  <c r="R307" i="48"/>
  <c r="Q307" i="48"/>
  <c r="P307" i="48"/>
  <c r="AE306" i="48"/>
  <c r="AD306" i="48"/>
  <c r="AC306" i="48"/>
  <c r="AB306" i="48"/>
  <c r="AA306" i="48"/>
  <c r="Z306" i="48"/>
  <c r="Y306" i="48"/>
  <c r="X306" i="48"/>
  <c r="W306" i="48"/>
  <c r="V306" i="48"/>
  <c r="U306" i="48"/>
  <c r="T306" i="48"/>
  <c r="S306" i="48"/>
  <c r="R306" i="48"/>
  <c r="Q306" i="48"/>
  <c r="P306" i="48"/>
  <c r="AE305" i="48"/>
  <c r="AD305" i="48"/>
  <c r="AC305" i="48"/>
  <c r="AB305" i="48"/>
  <c r="AA305" i="48"/>
  <c r="Z305" i="48"/>
  <c r="Y305" i="48"/>
  <c r="X305" i="48"/>
  <c r="W305" i="48"/>
  <c r="V305" i="48"/>
  <c r="U305" i="48"/>
  <c r="T305" i="48"/>
  <c r="S305" i="48"/>
  <c r="R305" i="48"/>
  <c r="Q305" i="48"/>
  <c r="P305" i="48"/>
  <c r="AE304" i="48"/>
  <c r="AD304" i="48"/>
  <c r="AC304" i="48"/>
  <c r="AB304" i="48"/>
  <c r="AA304" i="48"/>
  <c r="Z304" i="48"/>
  <c r="Y304" i="48"/>
  <c r="X304" i="48"/>
  <c r="W304" i="48"/>
  <c r="V304" i="48"/>
  <c r="U304" i="48"/>
  <c r="T304" i="48"/>
  <c r="S304" i="48"/>
  <c r="R304" i="48"/>
  <c r="Q304" i="48"/>
  <c r="P304" i="48"/>
  <c r="AE303" i="48"/>
  <c r="AD303" i="48"/>
  <c r="AC303" i="48"/>
  <c r="AB303" i="48"/>
  <c r="AA303" i="48"/>
  <c r="Z303" i="48"/>
  <c r="Y303" i="48"/>
  <c r="X303" i="48"/>
  <c r="W303" i="48"/>
  <c r="V303" i="48"/>
  <c r="U303" i="48"/>
  <c r="T303" i="48"/>
  <c r="S303" i="48"/>
  <c r="R303" i="48"/>
  <c r="Q303" i="48"/>
  <c r="P303" i="48"/>
  <c r="X300" i="48"/>
  <c r="AE207" i="48"/>
  <c r="AD207" i="48"/>
  <c r="AC207" i="48"/>
  <c r="AB207" i="48"/>
  <c r="AA207" i="48"/>
  <c r="Z207" i="48"/>
  <c r="Y207" i="48"/>
  <c r="X207" i="48"/>
  <c r="W207" i="48"/>
  <c r="V207" i="48"/>
  <c r="U207" i="48"/>
  <c r="T207" i="48"/>
  <c r="S207" i="48"/>
  <c r="R207" i="48"/>
  <c r="Q207" i="48"/>
  <c r="P207" i="48"/>
  <c r="O207" i="48"/>
  <c r="N207" i="48"/>
  <c r="AE206" i="48"/>
  <c r="AD206" i="48"/>
  <c r="AC206" i="48"/>
  <c r="AB206" i="48"/>
  <c r="AA206" i="48"/>
  <c r="Z206" i="48"/>
  <c r="Y206" i="48"/>
  <c r="X206" i="48"/>
  <c r="W206" i="48"/>
  <c r="V206" i="48"/>
  <c r="U206" i="48"/>
  <c r="T206" i="48"/>
  <c r="S206" i="48"/>
  <c r="R206" i="48"/>
  <c r="Q206" i="48"/>
  <c r="P206" i="48"/>
  <c r="O206" i="48"/>
  <c r="N206" i="48"/>
  <c r="AE205" i="48"/>
  <c r="AD205" i="48"/>
  <c r="AC205" i="48"/>
  <c r="AB205" i="48"/>
  <c r="AA205" i="48"/>
  <c r="Z205" i="48"/>
  <c r="Y205" i="48"/>
  <c r="X205" i="48"/>
  <c r="W205" i="48"/>
  <c r="V205" i="48"/>
  <c r="U205" i="48"/>
  <c r="T205" i="48"/>
  <c r="S205" i="48"/>
  <c r="R205" i="48"/>
  <c r="Q205" i="48"/>
  <c r="P205" i="48"/>
  <c r="O205" i="48"/>
  <c r="N205" i="48"/>
  <c r="AE204" i="48"/>
  <c r="AD204" i="48"/>
  <c r="AC204" i="48"/>
  <c r="AB204" i="48"/>
  <c r="AA204" i="48"/>
  <c r="Z204" i="48"/>
  <c r="Y204" i="48"/>
  <c r="X204" i="48"/>
  <c r="W204" i="48"/>
  <c r="V204" i="48"/>
  <c r="U204" i="48"/>
  <c r="T204" i="48"/>
  <c r="S204" i="48"/>
  <c r="R204" i="48"/>
  <c r="Q204" i="48"/>
  <c r="P204" i="48"/>
  <c r="O204" i="48"/>
  <c r="N204" i="48"/>
  <c r="AE203" i="48"/>
  <c r="AD203" i="48"/>
  <c r="AC203" i="48"/>
  <c r="AB203" i="48"/>
  <c r="AA203" i="48"/>
  <c r="Z203" i="48"/>
  <c r="Y203" i="48"/>
  <c r="X203" i="48"/>
  <c r="W203" i="48"/>
  <c r="V203" i="48"/>
  <c r="U203" i="48"/>
  <c r="T203" i="48"/>
  <c r="S203" i="48"/>
  <c r="R203" i="48"/>
  <c r="Q203" i="48"/>
  <c r="P203" i="48"/>
  <c r="O203" i="48"/>
  <c r="N203" i="48"/>
  <c r="AE202" i="48"/>
  <c r="AD202" i="48"/>
  <c r="AC202" i="48"/>
  <c r="AB202" i="48"/>
  <c r="AA202" i="48"/>
  <c r="Z202" i="48"/>
  <c r="Y202" i="48"/>
  <c r="X202" i="48"/>
  <c r="W202" i="48"/>
  <c r="V202" i="48"/>
  <c r="U202" i="48"/>
  <c r="T202" i="48"/>
  <c r="S202" i="48"/>
  <c r="R202" i="48"/>
  <c r="Q202" i="48"/>
  <c r="P202" i="48"/>
  <c r="O202" i="48"/>
  <c r="N202" i="48"/>
  <c r="AE201" i="48"/>
  <c r="AD201" i="48"/>
  <c r="AC201" i="48"/>
  <c r="AB201" i="48"/>
  <c r="AA201" i="48"/>
  <c r="Z201" i="48"/>
  <c r="Y201" i="48"/>
  <c r="X201" i="48"/>
  <c r="W201" i="48"/>
  <c r="V201" i="48"/>
  <c r="U201" i="48"/>
  <c r="T201" i="48"/>
  <c r="S201" i="48"/>
  <c r="R201" i="48"/>
  <c r="Q201" i="48"/>
  <c r="P201" i="48"/>
  <c r="O201" i="48"/>
  <c r="N201" i="48"/>
  <c r="AE200" i="48"/>
  <c r="AD200" i="48"/>
  <c r="AC200" i="48"/>
  <c r="AB200" i="48"/>
  <c r="AA200" i="48"/>
  <c r="Z200" i="48"/>
  <c r="Y200" i="48"/>
  <c r="X200" i="48"/>
  <c r="W200" i="48"/>
  <c r="V200" i="48"/>
  <c r="U200" i="48"/>
  <c r="T200" i="48"/>
  <c r="S200" i="48"/>
  <c r="R200" i="48"/>
  <c r="Q200" i="48"/>
  <c r="P200" i="48"/>
  <c r="O200" i="48"/>
  <c r="N200" i="48"/>
  <c r="AE199" i="48"/>
  <c r="AD199" i="48"/>
  <c r="AC199" i="48"/>
  <c r="AB199" i="48"/>
  <c r="AA199" i="48"/>
  <c r="Z199" i="48"/>
  <c r="Y199" i="48"/>
  <c r="X199" i="48"/>
  <c r="W199" i="48"/>
  <c r="V199" i="48"/>
  <c r="U199" i="48"/>
  <c r="T199" i="48"/>
  <c r="S199" i="48"/>
  <c r="R199" i="48"/>
  <c r="Q199" i="48"/>
  <c r="P199" i="48"/>
  <c r="O199" i="48"/>
  <c r="N199" i="48"/>
  <c r="AE198" i="48"/>
  <c r="AD198" i="48"/>
  <c r="AC198" i="48"/>
  <c r="AB198" i="48"/>
  <c r="AA198" i="48"/>
  <c r="Z198" i="48"/>
  <c r="Y198" i="48"/>
  <c r="X198" i="48"/>
  <c r="W198" i="48"/>
  <c r="V198" i="48"/>
  <c r="U198" i="48"/>
  <c r="T198" i="48"/>
  <c r="S198" i="48"/>
  <c r="R198" i="48"/>
  <c r="Q198" i="48"/>
  <c r="P198" i="48"/>
  <c r="O198" i="48"/>
  <c r="N198" i="48"/>
  <c r="AE197" i="48"/>
  <c r="AD197" i="48"/>
  <c r="AC197" i="48"/>
  <c r="AB197" i="48"/>
  <c r="AA197" i="48"/>
  <c r="Z197" i="48"/>
  <c r="Y197" i="48"/>
  <c r="X197" i="48"/>
  <c r="W197" i="48"/>
  <c r="V197" i="48"/>
  <c r="U197" i="48"/>
  <c r="T197" i="48"/>
  <c r="S197" i="48"/>
  <c r="R197" i="48"/>
  <c r="Q197" i="48"/>
  <c r="P197" i="48"/>
  <c r="O197" i="48"/>
  <c r="N197" i="48"/>
  <c r="AE196" i="48"/>
  <c r="AD196" i="48"/>
  <c r="AC196" i="48"/>
  <c r="AB196" i="48"/>
  <c r="AA196" i="48"/>
  <c r="Z196" i="48"/>
  <c r="Y196" i="48"/>
  <c r="X196" i="48"/>
  <c r="W196" i="48"/>
  <c r="V196" i="48"/>
  <c r="U196" i="48"/>
  <c r="T196" i="48"/>
  <c r="S196" i="48"/>
  <c r="R196" i="48"/>
  <c r="Q196" i="48"/>
  <c r="P196" i="48"/>
  <c r="O196" i="48"/>
  <c r="N196" i="48"/>
  <c r="AE195" i="48"/>
  <c r="AD195" i="48"/>
  <c r="AC195" i="48"/>
  <c r="AB195" i="48"/>
  <c r="AA195" i="48"/>
  <c r="Z195" i="48"/>
  <c r="Y195" i="48"/>
  <c r="X195" i="48"/>
  <c r="W195" i="48"/>
  <c r="V195" i="48"/>
  <c r="U195" i="48"/>
  <c r="T195" i="48"/>
  <c r="S195" i="48"/>
  <c r="R195" i="48"/>
  <c r="Q195" i="48"/>
  <c r="P195" i="48"/>
  <c r="O195" i="48"/>
  <c r="N195" i="48"/>
  <c r="AE194" i="48"/>
  <c r="AD194" i="48"/>
  <c r="AC194" i="48"/>
  <c r="AB194" i="48"/>
  <c r="AA194" i="48"/>
  <c r="Z194" i="48"/>
  <c r="Y194" i="48"/>
  <c r="X194" i="48"/>
  <c r="W194" i="48"/>
  <c r="V194" i="48"/>
  <c r="U194" i="48"/>
  <c r="T194" i="48"/>
  <c r="S194" i="48"/>
  <c r="R194" i="48"/>
  <c r="Q194" i="48"/>
  <c r="P194" i="48"/>
  <c r="O194" i="48"/>
  <c r="N194" i="48"/>
  <c r="AE193" i="48"/>
  <c r="AD193" i="48"/>
  <c r="AC193" i="48"/>
  <c r="AB193" i="48"/>
  <c r="AA193" i="48"/>
  <c r="Z193" i="48"/>
  <c r="Y193" i="48"/>
  <c r="X193" i="48"/>
  <c r="W193" i="48"/>
  <c r="V193" i="48"/>
  <c r="U193" i="48"/>
  <c r="T193" i="48"/>
  <c r="S193" i="48"/>
  <c r="R193" i="48"/>
  <c r="Q193" i="48"/>
  <c r="P193" i="48"/>
  <c r="O193" i="48"/>
  <c r="N193" i="48"/>
  <c r="AE192" i="48"/>
  <c r="AD192" i="48"/>
  <c r="AC192" i="48"/>
  <c r="AB192" i="48"/>
  <c r="AA192" i="48"/>
  <c r="Z192" i="48"/>
  <c r="Y192" i="48"/>
  <c r="X192" i="48"/>
  <c r="W192" i="48"/>
  <c r="V192" i="48"/>
  <c r="U192" i="48"/>
  <c r="T192" i="48"/>
  <c r="S192" i="48"/>
  <c r="R192" i="48"/>
  <c r="Q192" i="48"/>
  <c r="P192" i="48"/>
  <c r="O192" i="48"/>
  <c r="N192" i="48"/>
  <c r="AE191" i="48"/>
  <c r="AD191" i="48"/>
  <c r="AC191" i="48"/>
  <c r="AB191" i="48"/>
  <c r="AA191" i="48"/>
  <c r="Z191" i="48"/>
  <c r="Y191" i="48"/>
  <c r="X191" i="48"/>
  <c r="W191" i="48"/>
  <c r="V191" i="48"/>
  <c r="U191" i="48"/>
  <c r="T191" i="48"/>
  <c r="S191" i="48"/>
  <c r="R191" i="48"/>
  <c r="Q191" i="48"/>
  <c r="P191" i="48"/>
  <c r="O191" i="48"/>
  <c r="N191" i="48"/>
  <c r="AE190" i="48"/>
  <c r="AD190" i="48"/>
  <c r="AC190" i="48"/>
  <c r="AB190" i="48"/>
  <c r="AA190" i="48"/>
  <c r="Z190" i="48"/>
  <c r="Y190" i="48"/>
  <c r="X190" i="48"/>
  <c r="W190" i="48"/>
  <c r="V190" i="48"/>
  <c r="U190" i="48"/>
  <c r="T190" i="48"/>
  <c r="S190" i="48"/>
  <c r="R190" i="48"/>
  <c r="Q190" i="48"/>
  <c r="P190" i="48"/>
  <c r="O190" i="48"/>
  <c r="N190" i="48"/>
  <c r="AE189" i="48"/>
  <c r="AD189" i="48"/>
  <c r="AC189" i="48"/>
  <c r="AB189" i="48"/>
  <c r="AA189" i="48"/>
  <c r="Z189" i="48"/>
  <c r="Y189" i="48"/>
  <c r="X189" i="48"/>
  <c r="W189" i="48"/>
  <c r="V189" i="48"/>
  <c r="U189" i="48"/>
  <c r="T189" i="48"/>
  <c r="S189" i="48"/>
  <c r="R189" i="48"/>
  <c r="Q189" i="48"/>
  <c r="P189" i="48"/>
  <c r="O189" i="48"/>
  <c r="N189" i="48"/>
  <c r="AE188" i="48"/>
  <c r="AD188" i="48"/>
  <c r="AC188" i="48"/>
  <c r="AB188" i="48"/>
  <c r="AA188" i="48"/>
  <c r="Z188" i="48"/>
  <c r="Y188" i="48"/>
  <c r="X188" i="48"/>
  <c r="W188" i="48"/>
  <c r="V188" i="48"/>
  <c r="U188" i="48"/>
  <c r="T188" i="48"/>
  <c r="S188" i="48"/>
  <c r="R188" i="48"/>
  <c r="Q188" i="48"/>
  <c r="P188" i="48"/>
  <c r="O188" i="48"/>
  <c r="N188" i="48"/>
  <c r="AP27" i="2"/>
  <c r="AO27" i="2"/>
  <c r="AP27" i="3"/>
  <c r="AO27" i="3"/>
  <c r="AP27" i="4"/>
  <c r="AO27" i="4"/>
  <c r="AR53" i="4" s="1"/>
  <c r="AP27" i="5"/>
  <c r="AO27" i="5"/>
  <c r="AR53" i="5" s="1"/>
  <c r="AP27" i="6"/>
  <c r="AS53" i="6" s="1"/>
  <c r="AO27" i="6"/>
  <c r="AR53" i="6" s="1"/>
  <c r="AP27" i="7"/>
  <c r="AO27" i="7"/>
  <c r="AR53" i="7" s="1"/>
  <c r="AP27" i="1"/>
  <c r="AO27" i="1"/>
  <c r="AR53" i="1" s="1"/>
  <c r="AP27" i="8"/>
  <c r="AS53" i="8" s="1"/>
  <c r="AO27" i="8"/>
  <c r="AR53" i="8" s="1"/>
  <c r="AM52" i="3"/>
  <c r="AL52" i="3"/>
  <c r="AM51" i="3"/>
  <c r="AL51" i="3"/>
  <c r="AM50" i="3"/>
  <c r="AL50" i="3"/>
  <c r="AM49" i="3"/>
  <c r="AL49" i="3"/>
  <c r="AM48" i="3"/>
  <c r="AL48" i="3"/>
  <c r="AM47" i="3"/>
  <c r="AL47" i="3"/>
  <c r="AM46" i="3"/>
  <c r="AL46" i="3"/>
  <c r="AM45" i="3"/>
  <c r="AL45" i="3"/>
  <c r="AM44" i="3"/>
  <c r="AL44" i="3"/>
  <c r="AM43" i="3"/>
  <c r="AL43" i="3"/>
  <c r="AM42" i="3"/>
  <c r="AL42" i="3"/>
  <c r="AM41" i="3"/>
  <c r="AL41" i="3"/>
  <c r="AM40" i="3"/>
  <c r="AL40" i="3"/>
  <c r="AM39" i="3"/>
  <c r="AL39" i="3"/>
  <c r="AM38" i="3"/>
  <c r="AL38" i="3"/>
  <c r="AM37" i="3"/>
  <c r="AL37" i="3"/>
  <c r="AM36" i="3"/>
  <c r="AL36" i="3"/>
  <c r="AM35" i="3"/>
  <c r="AL35" i="3"/>
  <c r="AM34" i="3"/>
  <c r="AL34" i="3"/>
  <c r="AM33" i="3"/>
  <c r="AL33" i="3"/>
  <c r="AM52" i="4"/>
  <c r="AL52" i="4"/>
  <c r="AM51" i="4"/>
  <c r="AL51" i="4"/>
  <c r="AM50" i="4"/>
  <c r="AL50" i="4"/>
  <c r="AM49" i="4"/>
  <c r="AL49" i="4"/>
  <c r="AM48" i="4"/>
  <c r="AL48" i="4"/>
  <c r="AM47" i="4"/>
  <c r="AL47" i="4"/>
  <c r="AM46" i="4"/>
  <c r="AL46" i="4"/>
  <c r="AM45" i="4"/>
  <c r="AL45" i="4"/>
  <c r="AM44" i="4"/>
  <c r="AL44" i="4"/>
  <c r="AM43" i="4"/>
  <c r="AL43" i="4"/>
  <c r="AM42" i="4"/>
  <c r="AL42" i="4"/>
  <c r="AM41" i="4"/>
  <c r="AL41" i="4"/>
  <c r="AM40" i="4"/>
  <c r="AL40" i="4"/>
  <c r="AM39" i="4"/>
  <c r="AL39" i="4"/>
  <c r="AM38" i="4"/>
  <c r="AL38" i="4"/>
  <c r="AM37" i="4"/>
  <c r="AL37" i="4"/>
  <c r="AM36" i="4"/>
  <c r="AL36" i="4"/>
  <c r="AM35" i="4"/>
  <c r="AL35" i="4"/>
  <c r="AM34" i="4"/>
  <c r="AL34" i="4"/>
  <c r="AM33" i="4"/>
  <c r="AL33" i="4"/>
  <c r="AM52" i="5"/>
  <c r="AL52" i="5"/>
  <c r="AM51" i="5"/>
  <c r="AL51" i="5"/>
  <c r="AM50" i="5"/>
  <c r="AL50" i="5"/>
  <c r="AM49" i="5"/>
  <c r="AL49" i="5"/>
  <c r="AM48" i="5"/>
  <c r="AL48" i="5"/>
  <c r="AM47" i="5"/>
  <c r="AL47" i="5"/>
  <c r="AM46" i="5"/>
  <c r="AL46" i="5"/>
  <c r="AM45" i="5"/>
  <c r="AL45" i="5"/>
  <c r="AM44" i="5"/>
  <c r="AL44" i="5"/>
  <c r="AM43" i="5"/>
  <c r="AL43" i="5"/>
  <c r="AM42" i="5"/>
  <c r="AL42" i="5"/>
  <c r="AM41" i="5"/>
  <c r="AL41" i="5"/>
  <c r="AM40" i="5"/>
  <c r="AL40" i="5"/>
  <c r="AM39" i="5"/>
  <c r="AL39" i="5"/>
  <c r="AM38" i="5"/>
  <c r="AL38" i="5"/>
  <c r="AM37" i="5"/>
  <c r="AL37" i="5"/>
  <c r="AM36" i="5"/>
  <c r="AL36" i="5"/>
  <c r="AM35" i="5"/>
  <c r="AL35" i="5"/>
  <c r="AM34" i="5"/>
  <c r="AL34" i="5"/>
  <c r="AM33" i="5"/>
  <c r="AL33" i="5"/>
  <c r="AM52" i="6"/>
  <c r="AL52" i="6"/>
  <c r="AM51" i="6"/>
  <c r="AL51" i="6"/>
  <c r="AM50" i="6"/>
  <c r="AL50" i="6"/>
  <c r="AM49" i="6"/>
  <c r="AL49" i="6"/>
  <c r="AM48" i="6"/>
  <c r="AL48" i="6"/>
  <c r="AM47" i="6"/>
  <c r="AL47" i="6"/>
  <c r="AM46" i="6"/>
  <c r="AL46" i="6"/>
  <c r="AM45" i="6"/>
  <c r="AL45" i="6"/>
  <c r="AM44" i="6"/>
  <c r="AL44" i="6"/>
  <c r="AM43" i="6"/>
  <c r="AL43" i="6"/>
  <c r="AM42" i="6"/>
  <c r="AL42" i="6"/>
  <c r="AM41" i="6"/>
  <c r="AL41" i="6"/>
  <c r="AM40" i="6"/>
  <c r="AL40" i="6"/>
  <c r="AM39" i="6"/>
  <c r="AL39" i="6"/>
  <c r="AM38" i="6"/>
  <c r="AL38" i="6"/>
  <c r="AM37" i="6"/>
  <c r="AL37" i="6"/>
  <c r="AM36" i="6"/>
  <c r="AL36" i="6"/>
  <c r="AM35" i="6"/>
  <c r="AL35" i="6"/>
  <c r="AM34" i="6"/>
  <c r="AL34" i="6"/>
  <c r="AM33" i="6"/>
  <c r="AL33" i="6"/>
  <c r="AM52" i="7"/>
  <c r="AL52" i="7"/>
  <c r="AM51" i="7"/>
  <c r="AL51" i="7"/>
  <c r="AM50" i="7"/>
  <c r="AL50" i="7"/>
  <c r="AM49" i="7"/>
  <c r="AL49" i="7"/>
  <c r="AM48" i="7"/>
  <c r="AL48" i="7"/>
  <c r="AM47" i="7"/>
  <c r="AL47" i="7"/>
  <c r="AM46" i="7"/>
  <c r="AL46" i="7"/>
  <c r="AM45" i="7"/>
  <c r="AL45" i="7"/>
  <c r="AM44" i="7"/>
  <c r="AL44" i="7"/>
  <c r="AM43" i="7"/>
  <c r="AL43" i="7"/>
  <c r="AM42" i="7"/>
  <c r="AL42" i="7"/>
  <c r="AM41" i="7"/>
  <c r="AL41" i="7"/>
  <c r="AM40" i="7"/>
  <c r="AL40" i="7"/>
  <c r="AM39" i="7"/>
  <c r="AL39" i="7"/>
  <c r="AM38" i="7"/>
  <c r="AL38" i="7"/>
  <c r="AM37" i="7"/>
  <c r="AL37" i="7"/>
  <c r="AM36" i="7"/>
  <c r="AL36" i="7"/>
  <c r="AM35" i="7"/>
  <c r="AL35" i="7"/>
  <c r="AM34" i="7"/>
  <c r="AL34" i="7"/>
  <c r="AM33" i="7"/>
  <c r="AL33" i="7"/>
  <c r="AM52" i="1"/>
  <c r="AL52" i="1"/>
  <c r="AM51" i="1"/>
  <c r="AL51" i="1"/>
  <c r="AM50" i="1"/>
  <c r="AL50" i="1"/>
  <c r="AM49" i="1"/>
  <c r="AL49" i="1"/>
  <c r="AM48" i="1"/>
  <c r="AL48" i="1"/>
  <c r="AM47" i="1"/>
  <c r="AL47" i="1"/>
  <c r="AM46" i="1"/>
  <c r="AL46" i="1"/>
  <c r="AM45" i="1"/>
  <c r="AL45" i="1"/>
  <c r="AM44" i="1"/>
  <c r="AL44" i="1"/>
  <c r="AM43" i="1"/>
  <c r="AL43" i="1"/>
  <c r="AM42" i="1"/>
  <c r="AL42" i="1"/>
  <c r="AM41" i="1"/>
  <c r="AL41" i="1"/>
  <c r="AM40" i="1"/>
  <c r="AL40" i="1"/>
  <c r="AM39" i="1"/>
  <c r="AL39" i="1"/>
  <c r="AM38" i="1"/>
  <c r="AL38" i="1"/>
  <c r="AM37" i="1"/>
  <c r="AL37" i="1"/>
  <c r="AM36" i="1"/>
  <c r="AL36" i="1"/>
  <c r="AM35" i="1"/>
  <c r="AL35" i="1"/>
  <c r="AM34" i="1"/>
  <c r="AL34" i="1"/>
  <c r="AM33" i="1"/>
  <c r="AL33" i="1"/>
  <c r="AM52" i="8"/>
  <c r="AL52" i="8"/>
  <c r="AM51" i="8"/>
  <c r="AL51" i="8"/>
  <c r="AM50" i="8"/>
  <c r="AL50" i="8"/>
  <c r="AM49" i="8"/>
  <c r="AL49" i="8"/>
  <c r="AM48" i="8"/>
  <c r="AL48" i="8"/>
  <c r="AM47" i="8"/>
  <c r="AL47" i="8"/>
  <c r="AM46" i="8"/>
  <c r="AL46" i="8"/>
  <c r="AM45" i="8"/>
  <c r="AL45" i="8"/>
  <c r="AM44" i="8"/>
  <c r="AL44" i="8"/>
  <c r="AM43" i="8"/>
  <c r="AL43" i="8"/>
  <c r="AM42" i="8"/>
  <c r="AL42" i="8"/>
  <c r="AM41" i="8"/>
  <c r="AL41" i="8"/>
  <c r="AM40" i="8"/>
  <c r="AL40" i="8"/>
  <c r="AM39" i="8"/>
  <c r="AL39" i="8"/>
  <c r="AM38" i="8"/>
  <c r="AL38" i="8"/>
  <c r="AM37" i="8"/>
  <c r="AL37" i="8"/>
  <c r="AM36" i="8"/>
  <c r="AL36" i="8"/>
  <c r="AM35" i="8"/>
  <c r="AL35" i="8"/>
  <c r="AM34" i="8"/>
  <c r="AL34" i="8"/>
  <c r="AM33" i="8"/>
  <c r="AL33" i="8"/>
  <c r="AM52" i="2"/>
  <c r="AL52" i="2"/>
  <c r="AM51" i="2"/>
  <c r="AL51" i="2"/>
  <c r="AM50" i="2"/>
  <c r="AL50" i="2"/>
  <c r="AM49" i="2"/>
  <c r="AL49" i="2"/>
  <c r="AM48" i="2"/>
  <c r="AL48" i="2"/>
  <c r="AM47" i="2"/>
  <c r="AL47" i="2"/>
  <c r="AM46" i="2"/>
  <c r="AL46" i="2"/>
  <c r="AM45" i="2"/>
  <c r="AL45" i="2"/>
  <c r="AM44" i="2"/>
  <c r="AL44" i="2"/>
  <c r="AM43" i="2"/>
  <c r="AL43" i="2"/>
  <c r="AM42" i="2"/>
  <c r="AL42" i="2"/>
  <c r="AM41" i="2"/>
  <c r="AL41" i="2"/>
  <c r="AM40" i="2"/>
  <c r="AL40" i="2"/>
  <c r="AM39" i="2"/>
  <c r="AL39" i="2"/>
  <c r="AM38" i="2"/>
  <c r="AL38" i="2"/>
  <c r="AM37" i="2"/>
  <c r="AL37" i="2"/>
  <c r="AM36" i="2"/>
  <c r="AL36" i="2"/>
  <c r="AM35" i="2"/>
  <c r="AL35" i="2"/>
  <c r="AM34" i="2"/>
  <c r="AL34" i="2"/>
  <c r="AM33" i="2"/>
  <c r="AL33" i="2"/>
  <c r="AM52" i="9"/>
  <c r="AL51" i="9"/>
  <c r="AL49" i="9"/>
  <c r="AL47" i="9"/>
  <c r="AM45" i="9"/>
  <c r="AL43" i="9"/>
  <c r="AM41" i="9"/>
  <c r="AL39" i="9"/>
  <c r="AL38" i="9"/>
  <c r="AL35" i="9"/>
  <c r="AL33" i="9"/>
  <c r="AI33" i="9"/>
  <c r="AM27" i="2"/>
  <c r="AL27" i="2"/>
  <c r="AN26" i="2"/>
  <c r="AN25" i="2"/>
  <c r="AN24" i="2"/>
  <c r="AN23" i="2"/>
  <c r="AN22" i="2"/>
  <c r="AN21" i="2"/>
  <c r="AN20" i="2"/>
  <c r="AN19" i="2"/>
  <c r="AN18" i="2"/>
  <c r="AN17" i="2"/>
  <c r="AN16" i="2"/>
  <c r="AN15" i="2"/>
  <c r="AN14" i="2"/>
  <c r="AN13" i="2"/>
  <c r="AN12" i="2"/>
  <c r="AN11" i="2"/>
  <c r="AN10" i="2"/>
  <c r="AN9" i="2"/>
  <c r="AN8" i="2"/>
  <c r="AN7" i="2"/>
  <c r="AM27" i="3"/>
  <c r="AL27" i="3"/>
  <c r="AN52" i="3"/>
  <c r="AN51" i="3"/>
  <c r="AN50" i="3"/>
  <c r="AN49" i="3"/>
  <c r="AN48" i="3"/>
  <c r="AN46" i="3"/>
  <c r="AN45" i="3"/>
  <c r="AN44" i="3"/>
  <c r="AN43" i="3"/>
  <c r="AN42" i="3"/>
  <c r="AN41" i="3"/>
  <c r="AN40" i="3"/>
  <c r="AN39" i="3"/>
  <c r="AN38" i="3"/>
  <c r="AN37" i="3"/>
  <c r="AN36" i="3"/>
  <c r="AN35" i="3"/>
  <c r="AN34" i="3"/>
  <c r="AN33" i="3"/>
  <c r="AM27" i="4"/>
  <c r="AL27" i="4"/>
  <c r="AN52" i="4"/>
  <c r="AN51" i="4"/>
  <c r="AN50" i="4"/>
  <c r="AN49" i="4"/>
  <c r="AN48" i="4"/>
  <c r="AN46" i="4"/>
  <c r="AN45" i="4"/>
  <c r="AN44" i="4"/>
  <c r="AN43" i="4"/>
  <c r="AN42" i="4"/>
  <c r="AN41" i="4"/>
  <c r="AN40" i="4"/>
  <c r="AN39" i="4"/>
  <c r="AN38" i="4"/>
  <c r="AN37" i="4"/>
  <c r="AN36" i="4"/>
  <c r="AN35" i="4"/>
  <c r="AN34" i="4"/>
  <c r="AN33" i="4"/>
  <c r="AM27" i="5"/>
  <c r="AL27" i="5"/>
  <c r="AN52" i="5"/>
  <c r="AN51" i="5"/>
  <c r="AN50" i="5"/>
  <c r="AN49" i="5"/>
  <c r="AN48" i="5"/>
  <c r="AN46" i="5"/>
  <c r="AN45" i="5"/>
  <c r="AN44" i="5"/>
  <c r="AN43" i="5"/>
  <c r="AN42" i="5"/>
  <c r="AN41" i="5"/>
  <c r="AN40" i="5"/>
  <c r="AN39" i="5"/>
  <c r="AN38" i="5"/>
  <c r="AN37" i="5"/>
  <c r="AN36" i="5"/>
  <c r="AN35" i="5"/>
  <c r="AN34" i="5"/>
  <c r="AN33" i="5"/>
  <c r="AM27" i="6"/>
  <c r="AL27" i="6"/>
  <c r="AN52" i="6"/>
  <c r="AN51" i="6"/>
  <c r="AN50" i="6"/>
  <c r="AN49" i="6"/>
  <c r="AN48" i="6"/>
  <c r="AN46" i="6"/>
  <c r="AN45" i="6"/>
  <c r="AN44" i="6"/>
  <c r="AN43" i="6"/>
  <c r="AN42" i="6"/>
  <c r="AN41" i="6"/>
  <c r="AN40" i="6"/>
  <c r="AN39" i="6"/>
  <c r="AN38" i="6"/>
  <c r="AN37" i="6"/>
  <c r="AN36" i="6"/>
  <c r="AN35" i="6"/>
  <c r="AN34" i="6"/>
  <c r="AN33" i="6"/>
  <c r="AM27" i="7"/>
  <c r="AL27" i="7"/>
  <c r="AN52" i="7"/>
  <c r="AN51" i="7"/>
  <c r="AN50" i="7"/>
  <c r="AN49" i="7"/>
  <c r="AN48" i="7"/>
  <c r="AN46" i="7"/>
  <c r="AN45" i="7"/>
  <c r="AN44" i="7"/>
  <c r="AN43" i="7"/>
  <c r="AN42" i="7"/>
  <c r="AN41" i="7"/>
  <c r="AN40" i="7"/>
  <c r="AN39" i="7"/>
  <c r="AN38" i="7"/>
  <c r="AN37" i="7"/>
  <c r="AN36" i="7"/>
  <c r="AN35" i="7"/>
  <c r="AN34" i="7"/>
  <c r="AN33" i="7"/>
  <c r="AM27" i="1"/>
  <c r="AL27" i="1"/>
  <c r="AN52" i="1"/>
  <c r="AN51" i="1"/>
  <c r="AN50" i="1"/>
  <c r="AN49" i="1"/>
  <c r="AN48" i="1"/>
  <c r="AN46" i="1"/>
  <c r="AN45" i="1"/>
  <c r="AN44" i="1"/>
  <c r="AN43" i="1"/>
  <c r="AN42" i="1"/>
  <c r="AN41" i="1"/>
  <c r="AN40" i="1"/>
  <c r="AN39" i="1"/>
  <c r="AN38" i="1"/>
  <c r="AN37" i="1"/>
  <c r="AN36" i="1"/>
  <c r="AN35" i="1"/>
  <c r="AN34" i="1"/>
  <c r="AN33" i="1"/>
  <c r="AM27" i="8"/>
  <c r="AL27" i="8"/>
  <c r="AN52" i="8"/>
  <c r="AN51" i="8"/>
  <c r="AN50" i="8"/>
  <c r="AN49" i="8"/>
  <c r="AN48" i="8"/>
  <c r="AN46" i="8"/>
  <c r="AN45" i="8"/>
  <c r="AN44" i="8"/>
  <c r="AN43" i="8"/>
  <c r="AN42" i="8"/>
  <c r="AN41" i="8"/>
  <c r="AN40" i="8"/>
  <c r="AN39" i="8"/>
  <c r="AN38" i="8"/>
  <c r="AN37" i="8"/>
  <c r="AN36" i="8"/>
  <c r="AN35" i="8"/>
  <c r="AN34" i="8"/>
  <c r="AN33" i="8"/>
  <c r="AD52" i="9"/>
  <c r="AD51" i="9"/>
  <c r="AD50" i="9"/>
  <c r="AD49" i="9"/>
  <c r="AD48" i="9"/>
  <c r="AD47" i="9"/>
  <c r="AD46" i="9"/>
  <c r="AD45" i="9"/>
  <c r="AD44" i="9"/>
  <c r="AD43" i="9"/>
  <c r="AD42" i="9"/>
  <c r="AD41" i="9"/>
  <c r="AD40" i="9"/>
  <c r="AD39" i="9"/>
  <c r="AD38" i="9"/>
  <c r="AD37" i="9"/>
  <c r="AD36" i="9"/>
  <c r="AD35" i="9"/>
  <c r="AD34" i="9"/>
  <c r="AD33" i="9"/>
  <c r="AD27" i="9"/>
  <c r="AE26" i="9"/>
  <c r="AE25" i="9"/>
  <c r="AE24" i="9"/>
  <c r="AE23" i="9"/>
  <c r="AE22" i="9"/>
  <c r="AE21" i="9"/>
  <c r="AE20" i="9"/>
  <c r="AE19" i="9"/>
  <c r="AE18" i="9"/>
  <c r="AE17" i="9"/>
  <c r="AE16" i="9"/>
  <c r="AE15" i="9"/>
  <c r="AE14" i="9"/>
  <c r="AE13" i="9"/>
  <c r="AE12" i="9"/>
  <c r="AE11" i="9"/>
  <c r="AE10" i="9"/>
  <c r="AE9" i="9"/>
  <c r="AE8" i="9"/>
  <c r="AE7" i="9"/>
  <c r="Z33" i="9"/>
  <c r="AJ27" i="1"/>
  <c r="AI27" i="1"/>
  <c r="AJ27" i="2"/>
  <c r="AI27" i="2"/>
  <c r="AK26" i="2"/>
  <c r="AK25" i="2"/>
  <c r="AK24" i="2"/>
  <c r="AK23" i="2"/>
  <c r="AK22" i="2"/>
  <c r="AK21" i="2"/>
  <c r="AK20" i="2"/>
  <c r="AK19" i="2"/>
  <c r="AK18" i="2"/>
  <c r="AK17" i="2"/>
  <c r="AK16" i="2"/>
  <c r="AK15" i="2"/>
  <c r="AK14" i="2"/>
  <c r="AK13" i="2"/>
  <c r="AK12" i="2"/>
  <c r="AK11" i="2"/>
  <c r="AK10" i="2"/>
  <c r="AK9" i="2"/>
  <c r="AK8" i="2"/>
  <c r="AK7" i="2"/>
  <c r="AJ27" i="3"/>
  <c r="AI27" i="3"/>
  <c r="AJ27" i="4"/>
  <c r="AI27" i="4"/>
  <c r="AJ27" i="5"/>
  <c r="AI27" i="5"/>
  <c r="AJ27" i="6"/>
  <c r="AI27" i="6"/>
  <c r="AJ27" i="7"/>
  <c r="AI27" i="7"/>
  <c r="AJ27" i="8"/>
  <c r="AI27" i="8"/>
  <c r="V126" i="55"/>
  <c r="U126" i="55"/>
  <c r="T126" i="55"/>
  <c r="S126" i="55"/>
  <c r="R126" i="55"/>
  <c r="Q126" i="55"/>
  <c r="P126" i="55"/>
  <c r="O126" i="55"/>
  <c r="N98" i="55"/>
  <c r="N126" i="55" s="1"/>
  <c r="V125" i="55"/>
  <c r="U125" i="55"/>
  <c r="T125" i="55"/>
  <c r="S125" i="55"/>
  <c r="R125" i="55"/>
  <c r="Q125" i="55"/>
  <c r="P125" i="55"/>
  <c r="O125" i="55"/>
  <c r="N97" i="55"/>
  <c r="N125" i="55" s="1"/>
  <c r="V124" i="55"/>
  <c r="U124" i="55"/>
  <c r="T124" i="55"/>
  <c r="S124" i="55"/>
  <c r="R124" i="55"/>
  <c r="Q124" i="55"/>
  <c r="P124" i="55"/>
  <c r="O124" i="55"/>
  <c r="N96" i="55"/>
  <c r="N124" i="55" s="1"/>
  <c r="V123" i="55"/>
  <c r="U123" i="55"/>
  <c r="T123" i="55"/>
  <c r="S123" i="55"/>
  <c r="R123" i="55"/>
  <c r="Q123" i="55"/>
  <c r="P123" i="55"/>
  <c r="O123" i="55"/>
  <c r="N95" i="55"/>
  <c r="N123" i="55" s="1"/>
  <c r="V122" i="55"/>
  <c r="U122" i="55"/>
  <c r="T122" i="55"/>
  <c r="S122" i="55"/>
  <c r="R122" i="55"/>
  <c r="Q122" i="55"/>
  <c r="P122" i="55"/>
  <c r="O122" i="55"/>
  <c r="N94" i="55"/>
  <c r="N122" i="55" s="1"/>
  <c r="V121" i="55"/>
  <c r="U121" i="55"/>
  <c r="T121" i="55"/>
  <c r="S121" i="55"/>
  <c r="R121" i="55"/>
  <c r="Q121" i="55"/>
  <c r="P121" i="55"/>
  <c r="O121" i="55"/>
  <c r="N93" i="55"/>
  <c r="N121" i="55" s="1"/>
  <c r="U120" i="55"/>
  <c r="T120" i="55"/>
  <c r="S120" i="55"/>
  <c r="R120" i="55"/>
  <c r="Q120" i="55"/>
  <c r="P120" i="55"/>
  <c r="O120" i="55"/>
  <c r="N92" i="55"/>
  <c r="N120" i="55" s="1"/>
  <c r="U119" i="55"/>
  <c r="T119" i="55"/>
  <c r="S119" i="55"/>
  <c r="R119" i="55"/>
  <c r="Q119" i="55"/>
  <c r="P119" i="55"/>
  <c r="O119" i="55"/>
  <c r="V41" i="55"/>
  <c r="U41" i="55"/>
  <c r="T41" i="55"/>
  <c r="S41" i="55"/>
  <c r="R41" i="55"/>
  <c r="Q41" i="55"/>
  <c r="P41" i="55"/>
  <c r="O41" i="55"/>
  <c r="N41" i="55"/>
  <c r="V40" i="55"/>
  <c r="U40" i="55"/>
  <c r="T40" i="55"/>
  <c r="S40" i="55"/>
  <c r="R40" i="55"/>
  <c r="Q40" i="55"/>
  <c r="P40" i="55"/>
  <c r="O40" i="55"/>
  <c r="N40" i="55"/>
  <c r="V39" i="55"/>
  <c r="U39" i="55"/>
  <c r="T39" i="55"/>
  <c r="S39" i="55"/>
  <c r="R39" i="55"/>
  <c r="Q39" i="55"/>
  <c r="P39" i="55"/>
  <c r="O39" i="55"/>
  <c r="N39" i="55"/>
  <c r="V38" i="55"/>
  <c r="U38" i="55"/>
  <c r="T38" i="55"/>
  <c r="S38" i="55"/>
  <c r="R38" i="55"/>
  <c r="Q38" i="55"/>
  <c r="P38" i="55"/>
  <c r="O38" i="55"/>
  <c r="N38" i="55"/>
  <c r="V37" i="55"/>
  <c r="U37" i="55"/>
  <c r="T37" i="55"/>
  <c r="S37" i="55"/>
  <c r="R37" i="55"/>
  <c r="Q37" i="55"/>
  <c r="P37" i="55"/>
  <c r="O37" i="55"/>
  <c r="N37" i="55"/>
  <c r="V36" i="55"/>
  <c r="U36" i="55"/>
  <c r="T36" i="55"/>
  <c r="S36" i="55"/>
  <c r="R36" i="55"/>
  <c r="Q36" i="55"/>
  <c r="P36" i="55"/>
  <c r="O36" i="55"/>
  <c r="N36" i="55"/>
  <c r="V35" i="55"/>
  <c r="U35" i="55"/>
  <c r="T35" i="55"/>
  <c r="S35" i="55"/>
  <c r="R35" i="55"/>
  <c r="Q35" i="55"/>
  <c r="P35" i="55"/>
  <c r="O35" i="55"/>
  <c r="N35" i="55"/>
  <c r="V34" i="55"/>
  <c r="U34" i="55"/>
  <c r="T34" i="55"/>
  <c r="S34" i="55"/>
  <c r="R34" i="55"/>
  <c r="Q34" i="55"/>
  <c r="P34" i="55"/>
  <c r="O34" i="55"/>
  <c r="N34" i="55"/>
  <c r="V33" i="55"/>
  <c r="U33" i="55"/>
  <c r="T33" i="55"/>
  <c r="S33" i="55"/>
  <c r="R33" i="55"/>
  <c r="Q33" i="55"/>
  <c r="P33" i="55"/>
  <c r="O33" i="55"/>
  <c r="V13" i="55"/>
  <c r="U13" i="55"/>
  <c r="U99" i="55" s="1"/>
  <c r="T13" i="55"/>
  <c r="T99" i="55" s="1"/>
  <c r="S13" i="55"/>
  <c r="R13" i="55"/>
  <c r="Q13" i="55"/>
  <c r="Q99" i="55" s="1"/>
  <c r="P13" i="55"/>
  <c r="O13" i="55"/>
  <c r="N13" i="55"/>
  <c r="K6" i="74" s="1"/>
  <c r="AI39" i="9"/>
  <c r="AI38" i="9"/>
  <c r="AI37" i="9"/>
  <c r="AI36" i="9"/>
  <c r="AI35" i="9"/>
  <c r="AI34" i="9"/>
  <c r="AJ52" i="5"/>
  <c r="AI52" i="5"/>
  <c r="AJ51" i="5"/>
  <c r="AI51" i="5"/>
  <c r="AJ50" i="5"/>
  <c r="AI50" i="5"/>
  <c r="AJ49" i="5"/>
  <c r="AI49" i="5"/>
  <c r="AJ48" i="5"/>
  <c r="AI48" i="5"/>
  <c r="AJ47" i="5"/>
  <c r="AI47" i="5"/>
  <c r="AJ46" i="5"/>
  <c r="AI46" i="5"/>
  <c r="AJ45" i="5"/>
  <c r="AI45" i="5"/>
  <c r="AJ44" i="5"/>
  <c r="AI44" i="5"/>
  <c r="AJ43" i="5"/>
  <c r="AI43" i="5"/>
  <c r="AJ42" i="5"/>
  <c r="AI42" i="5"/>
  <c r="AJ41" i="5"/>
  <c r="AI41" i="5"/>
  <c r="AJ40" i="5"/>
  <c r="AI40" i="5"/>
  <c r="AJ39" i="5"/>
  <c r="AI39" i="5"/>
  <c r="AJ38" i="5"/>
  <c r="AI38" i="5"/>
  <c r="AJ37" i="5"/>
  <c r="AI37" i="5"/>
  <c r="AJ36" i="5"/>
  <c r="AI36" i="5"/>
  <c r="AJ35" i="5"/>
  <c r="AI35" i="5"/>
  <c r="AJ34" i="5"/>
  <c r="AI34" i="5"/>
  <c r="AI33" i="5"/>
  <c r="AJ52" i="6"/>
  <c r="AI52" i="6"/>
  <c r="AJ51" i="6"/>
  <c r="AI51" i="6"/>
  <c r="AJ50" i="6"/>
  <c r="AI50" i="6"/>
  <c r="AJ49" i="6"/>
  <c r="AI49" i="6"/>
  <c r="AJ48" i="6"/>
  <c r="AI48" i="6"/>
  <c r="AJ47" i="6"/>
  <c r="AI47" i="6"/>
  <c r="AJ46" i="6"/>
  <c r="AI46" i="6"/>
  <c r="AJ45" i="6"/>
  <c r="AI45" i="6"/>
  <c r="AJ44" i="6"/>
  <c r="AI44" i="6"/>
  <c r="AJ43" i="6"/>
  <c r="AI43" i="6"/>
  <c r="AJ42" i="6"/>
  <c r="AI42" i="6"/>
  <c r="AJ41" i="6"/>
  <c r="AI41" i="6"/>
  <c r="AJ40" i="6"/>
  <c r="AI40" i="6"/>
  <c r="AJ39" i="6"/>
  <c r="AI39" i="6"/>
  <c r="AJ38" i="6"/>
  <c r="AI38" i="6"/>
  <c r="AJ37" i="6"/>
  <c r="AI37" i="6"/>
  <c r="AJ36" i="6"/>
  <c r="AI36" i="6"/>
  <c r="AJ35" i="6"/>
  <c r="AI35" i="6"/>
  <c r="AJ34" i="6"/>
  <c r="AI33" i="6"/>
  <c r="AJ52" i="7"/>
  <c r="AI52" i="7"/>
  <c r="AJ51" i="7"/>
  <c r="AI51" i="7"/>
  <c r="AJ50" i="7"/>
  <c r="AI50" i="7"/>
  <c r="AJ49" i="7"/>
  <c r="AI49" i="7"/>
  <c r="AJ48" i="7"/>
  <c r="AI48" i="7"/>
  <c r="AJ47" i="7"/>
  <c r="AI47" i="7"/>
  <c r="AJ46" i="7"/>
  <c r="AI46" i="7"/>
  <c r="AJ45" i="7"/>
  <c r="AI45" i="7"/>
  <c r="AJ44" i="7"/>
  <c r="AI44" i="7"/>
  <c r="AJ43" i="7"/>
  <c r="AI43" i="7"/>
  <c r="AJ42" i="7"/>
  <c r="AI42" i="7"/>
  <c r="AJ41" i="7"/>
  <c r="AI41" i="7"/>
  <c r="AJ40" i="7"/>
  <c r="AI40" i="7"/>
  <c r="AJ39" i="7"/>
  <c r="AI39" i="7"/>
  <c r="AJ38" i="7"/>
  <c r="AI38" i="7"/>
  <c r="AJ37" i="7"/>
  <c r="AI37" i="7"/>
  <c r="AJ36" i="7"/>
  <c r="AI36" i="7"/>
  <c r="AJ35" i="7"/>
  <c r="AI35" i="7"/>
  <c r="AJ34" i="7"/>
  <c r="AI34" i="7"/>
  <c r="AJ33" i="7"/>
  <c r="AI33" i="7"/>
  <c r="AJ52" i="8"/>
  <c r="AI52" i="8"/>
  <c r="AJ51" i="8"/>
  <c r="AJ50" i="8"/>
  <c r="AI50" i="8"/>
  <c r="AJ49" i="8"/>
  <c r="AJ48" i="8"/>
  <c r="AI48" i="8"/>
  <c r="AJ47" i="8"/>
  <c r="AJ46" i="8"/>
  <c r="AI46" i="8"/>
  <c r="AJ45" i="8"/>
  <c r="AJ44" i="8"/>
  <c r="AI44" i="8"/>
  <c r="AJ43" i="8"/>
  <c r="AJ42" i="8"/>
  <c r="AI42" i="8"/>
  <c r="AJ41" i="8"/>
  <c r="AJ40" i="8"/>
  <c r="AI40" i="8"/>
  <c r="AJ39" i="8"/>
  <c r="AJ38" i="8"/>
  <c r="AI38" i="8"/>
  <c r="AJ37" i="8"/>
  <c r="AJ36" i="8"/>
  <c r="AI36" i="8"/>
  <c r="AJ35" i="8"/>
  <c r="AJ34" i="8"/>
  <c r="AI34" i="8"/>
  <c r="AJ33" i="8"/>
  <c r="AI33" i="8"/>
  <c r="AI35" i="8"/>
  <c r="AI37" i="8"/>
  <c r="AI39" i="8"/>
  <c r="AI41" i="8"/>
  <c r="AI43" i="8"/>
  <c r="AI45" i="8"/>
  <c r="AI47" i="8"/>
  <c r="AI49" i="8"/>
  <c r="AI51" i="8"/>
  <c r="AI34" i="6"/>
  <c r="AI33" i="4"/>
  <c r="AI34" i="4"/>
  <c r="AI35" i="4"/>
  <c r="AI36" i="4"/>
  <c r="AI37" i="4"/>
  <c r="AI38" i="4"/>
  <c r="AI39" i="4"/>
  <c r="AI40" i="4"/>
  <c r="AI41" i="4"/>
  <c r="AI42" i="4"/>
  <c r="AI43" i="4"/>
  <c r="AI44" i="4"/>
  <c r="AI45" i="4"/>
  <c r="AI46" i="4"/>
  <c r="AI47" i="4"/>
  <c r="AI48" i="4"/>
  <c r="AI49" i="4"/>
  <c r="AI50" i="4"/>
  <c r="AI51" i="4"/>
  <c r="AI52" i="4"/>
  <c r="AI33" i="3"/>
  <c r="AI34" i="3"/>
  <c r="AI35" i="3"/>
  <c r="AI36" i="3"/>
  <c r="AI37" i="3"/>
  <c r="AI38" i="3"/>
  <c r="AI39" i="3"/>
  <c r="AI40" i="3"/>
  <c r="AI41" i="3"/>
  <c r="AI42" i="3"/>
  <c r="AI43" i="3"/>
  <c r="AI44" i="3"/>
  <c r="AI45" i="3"/>
  <c r="AI46" i="3"/>
  <c r="AI47" i="3"/>
  <c r="AI48" i="3"/>
  <c r="AI49" i="3"/>
  <c r="AI50" i="3"/>
  <c r="AI51" i="3"/>
  <c r="AI52" i="3"/>
  <c r="AI33" i="2"/>
  <c r="AI34" i="2"/>
  <c r="AI35" i="2"/>
  <c r="AI36" i="2"/>
  <c r="AI37" i="2"/>
  <c r="AI38" i="2"/>
  <c r="AI39" i="2"/>
  <c r="AI40" i="2"/>
  <c r="AI41" i="2"/>
  <c r="AI42" i="2"/>
  <c r="AI43" i="2"/>
  <c r="AI44" i="2"/>
  <c r="AI45" i="2"/>
  <c r="AI46" i="2"/>
  <c r="AI47" i="2"/>
  <c r="AI48" i="2"/>
  <c r="AI49" i="2"/>
  <c r="AI50" i="2"/>
  <c r="AI51" i="2"/>
  <c r="AI52" i="2"/>
  <c r="AI33" i="1"/>
  <c r="AI34" i="1"/>
  <c r="AI35" i="1"/>
  <c r="AI36" i="1"/>
  <c r="AI37" i="1"/>
  <c r="AI38" i="1"/>
  <c r="AI39" i="1"/>
  <c r="AI40" i="1"/>
  <c r="AI41" i="1"/>
  <c r="AI42" i="1"/>
  <c r="AI43" i="1"/>
  <c r="AI44" i="1"/>
  <c r="AI45" i="1"/>
  <c r="AI46" i="1"/>
  <c r="AI47" i="1"/>
  <c r="AI48" i="1"/>
  <c r="AI49" i="1"/>
  <c r="AI50" i="1"/>
  <c r="AI51" i="1"/>
  <c r="AI52" i="1"/>
  <c r="AI40" i="9"/>
  <c r="AI41" i="9"/>
  <c r="AI42" i="9"/>
  <c r="AI43" i="9"/>
  <c r="AI44" i="9"/>
  <c r="AI45" i="9"/>
  <c r="AI46" i="9"/>
  <c r="AI47" i="9"/>
  <c r="AI48" i="9"/>
  <c r="AI49" i="9"/>
  <c r="AI50" i="9"/>
  <c r="AI51" i="9"/>
  <c r="AI52" i="9"/>
  <c r="AJ33" i="6"/>
  <c r="AJ33" i="5"/>
  <c r="AJ33" i="4"/>
  <c r="AJ34" i="4"/>
  <c r="AJ35" i="4"/>
  <c r="AJ36" i="4"/>
  <c r="AJ37" i="4"/>
  <c r="AJ38" i="4"/>
  <c r="AJ39" i="4"/>
  <c r="AJ40" i="4"/>
  <c r="AJ41" i="4"/>
  <c r="AJ42" i="4"/>
  <c r="AJ43" i="4"/>
  <c r="AJ44" i="4"/>
  <c r="AJ45" i="4"/>
  <c r="AJ46" i="4"/>
  <c r="AJ47" i="4"/>
  <c r="AJ48" i="4"/>
  <c r="AJ49" i="4"/>
  <c r="AJ50" i="4"/>
  <c r="AJ51" i="4"/>
  <c r="AJ52" i="4"/>
  <c r="AJ33" i="3"/>
  <c r="AJ34" i="3"/>
  <c r="AJ35" i="3"/>
  <c r="AJ36" i="3"/>
  <c r="AJ37" i="3"/>
  <c r="AJ38" i="3"/>
  <c r="AJ39" i="3"/>
  <c r="AJ40" i="3"/>
  <c r="AJ41" i="3"/>
  <c r="AJ42" i="3"/>
  <c r="AJ43" i="3"/>
  <c r="AJ44" i="3"/>
  <c r="AJ45" i="3"/>
  <c r="AJ46" i="3"/>
  <c r="AJ47" i="3"/>
  <c r="AJ48" i="3"/>
  <c r="AJ49" i="3"/>
  <c r="AJ50" i="3"/>
  <c r="AJ51" i="3"/>
  <c r="AJ52" i="3"/>
  <c r="AJ33" i="2"/>
  <c r="AJ34" i="2"/>
  <c r="AJ35" i="2"/>
  <c r="AJ36" i="2"/>
  <c r="AJ37" i="2"/>
  <c r="AJ38" i="2"/>
  <c r="AJ39" i="2"/>
  <c r="AJ40" i="2"/>
  <c r="AJ41" i="2"/>
  <c r="AJ42" i="2"/>
  <c r="AJ43" i="2"/>
  <c r="AJ44" i="2"/>
  <c r="AJ45" i="2"/>
  <c r="AJ46" i="2"/>
  <c r="AJ47" i="2"/>
  <c r="AJ48" i="2"/>
  <c r="AJ49" i="2"/>
  <c r="AJ50" i="2"/>
  <c r="AJ51" i="2"/>
  <c r="AJ52" i="2"/>
  <c r="AJ33" i="1"/>
  <c r="AJ34" i="1"/>
  <c r="AJ35" i="1"/>
  <c r="AJ36" i="1"/>
  <c r="AJ37" i="1"/>
  <c r="AJ38" i="1"/>
  <c r="AJ39" i="1"/>
  <c r="AJ40" i="1"/>
  <c r="AJ41" i="1"/>
  <c r="AJ42" i="1"/>
  <c r="AJ43" i="1"/>
  <c r="AJ44" i="1"/>
  <c r="AJ45" i="1"/>
  <c r="AJ46" i="1"/>
  <c r="AJ47" i="1"/>
  <c r="AJ48" i="1"/>
  <c r="AJ49" i="1"/>
  <c r="AJ50" i="1"/>
  <c r="AJ51" i="1"/>
  <c r="AJ52" i="1"/>
  <c r="AJ33" i="9"/>
  <c r="AG33" i="9"/>
  <c r="AJ34" i="9"/>
  <c r="AG34" i="9"/>
  <c r="AJ35" i="9"/>
  <c r="AG35" i="9"/>
  <c r="AJ36" i="9"/>
  <c r="AG36" i="9"/>
  <c r="AJ37" i="9"/>
  <c r="AG37" i="9"/>
  <c r="AJ38" i="9"/>
  <c r="AG38" i="9"/>
  <c r="AJ39" i="9"/>
  <c r="AG39" i="9"/>
  <c r="AJ40" i="9"/>
  <c r="AG40" i="9"/>
  <c r="AJ41" i="9"/>
  <c r="AG41" i="9"/>
  <c r="AJ42" i="9"/>
  <c r="AG42" i="9"/>
  <c r="AJ43" i="9"/>
  <c r="AG43" i="9"/>
  <c r="AJ44" i="9"/>
  <c r="AG44" i="9"/>
  <c r="AJ45" i="9"/>
  <c r="AG45" i="9"/>
  <c r="AJ46" i="9"/>
  <c r="AG46" i="9"/>
  <c r="AJ47" i="9"/>
  <c r="AG47" i="9"/>
  <c r="AJ48" i="9"/>
  <c r="AG48" i="9"/>
  <c r="AJ49" i="9"/>
  <c r="AG49" i="9"/>
  <c r="AJ50" i="9"/>
  <c r="AG50" i="9"/>
  <c r="AJ51" i="9"/>
  <c r="AG51" i="9"/>
  <c r="AJ52" i="9"/>
  <c r="AG52" i="9"/>
  <c r="AG33" i="8"/>
  <c r="AG35" i="8"/>
  <c r="AG37" i="8"/>
  <c r="AG38" i="8"/>
  <c r="AG39" i="8"/>
  <c r="AG40" i="8"/>
  <c r="AG41" i="8"/>
  <c r="AG42" i="8"/>
  <c r="AG43" i="8"/>
  <c r="AG44" i="8"/>
  <c r="AG45" i="8"/>
  <c r="AG46" i="8"/>
  <c r="AG47" i="8"/>
  <c r="AG48" i="8"/>
  <c r="AG49" i="8"/>
  <c r="AG50" i="8"/>
  <c r="AG51" i="8"/>
  <c r="AG52" i="8"/>
  <c r="AG33" i="7"/>
  <c r="AG34" i="7"/>
  <c r="AG35" i="7"/>
  <c r="AG36" i="7"/>
  <c r="AG37" i="7"/>
  <c r="AG38" i="7"/>
  <c r="AG39" i="7"/>
  <c r="AG40" i="7"/>
  <c r="AG41" i="7"/>
  <c r="AG42" i="7"/>
  <c r="AG43" i="7"/>
  <c r="AG44" i="7"/>
  <c r="AG45" i="7"/>
  <c r="AG46" i="7"/>
  <c r="AG47" i="7"/>
  <c r="AG48" i="7"/>
  <c r="AG49" i="7"/>
  <c r="AG50" i="7"/>
  <c r="AG51" i="7"/>
  <c r="AG52" i="7"/>
  <c r="AG34" i="6"/>
  <c r="AG35" i="6"/>
  <c r="AG36" i="6"/>
  <c r="AG37" i="6"/>
  <c r="AG38" i="6"/>
  <c r="AG39" i="6"/>
  <c r="AG40" i="6"/>
  <c r="AG41" i="6"/>
  <c r="AG42" i="6"/>
  <c r="AG43" i="6"/>
  <c r="AG44" i="6"/>
  <c r="AG45" i="6"/>
  <c r="AG46" i="6"/>
  <c r="AG47" i="6"/>
  <c r="AG48" i="6"/>
  <c r="AG49" i="6"/>
  <c r="AG50" i="6"/>
  <c r="AG51" i="6"/>
  <c r="AG52" i="6"/>
  <c r="AG34" i="5"/>
  <c r="AG35" i="5"/>
  <c r="AG36" i="5"/>
  <c r="AG37" i="5"/>
  <c r="AG38" i="5"/>
  <c r="AG39" i="5"/>
  <c r="AG40" i="5"/>
  <c r="AG41" i="5"/>
  <c r="AG42" i="5"/>
  <c r="AG43" i="5"/>
  <c r="AG44" i="5"/>
  <c r="AG45" i="5"/>
  <c r="AG46" i="5"/>
  <c r="AG47" i="5"/>
  <c r="AG48" i="5"/>
  <c r="AG49" i="5"/>
  <c r="AG50" i="5"/>
  <c r="AG51" i="5"/>
  <c r="AG52" i="5"/>
  <c r="AG34" i="8"/>
  <c r="AG36" i="8"/>
  <c r="AF34" i="8"/>
  <c r="AF36" i="8"/>
  <c r="AF38" i="8"/>
  <c r="AF40" i="8"/>
  <c r="AF42" i="8"/>
  <c r="AF44" i="8"/>
  <c r="AF46" i="8"/>
  <c r="AF48" i="8"/>
  <c r="AF50" i="8"/>
  <c r="AF52" i="8"/>
  <c r="AF33" i="7"/>
  <c r="AF34" i="7"/>
  <c r="AF35" i="7"/>
  <c r="AF36" i="7"/>
  <c r="AF37" i="7"/>
  <c r="AF38" i="7"/>
  <c r="AF39" i="7"/>
  <c r="AF40" i="7"/>
  <c r="AF41" i="7"/>
  <c r="AF42" i="7"/>
  <c r="AF43" i="7"/>
  <c r="AF44" i="7"/>
  <c r="AF45" i="7"/>
  <c r="AF46" i="7"/>
  <c r="AF47" i="7"/>
  <c r="AF48" i="7"/>
  <c r="AF49" i="7"/>
  <c r="AF50" i="7"/>
  <c r="AF51" i="7"/>
  <c r="AF52" i="7"/>
  <c r="AF33" i="6"/>
  <c r="AF35" i="6"/>
  <c r="AF36" i="6"/>
  <c r="AF37" i="6"/>
  <c r="AF38" i="6"/>
  <c r="AF39" i="6"/>
  <c r="AF40" i="6"/>
  <c r="AF41" i="6"/>
  <c r="AF42" i="6"/>
  <c r="AF43" i="6"/>
  <c r="AF44" i="6"/>
  <c r="AF45" i="6"/>
  <c r="AF46" i="6"/>
  <c r="AF47" i="6"/>
  <c r="AF48" i="6"/>
  <c r="AF49" i="6"/>
  <c r="AF50" i="6"/>
  <c r="AF51" i="6"/>
  <c r="AF52" i="6"/>
  <c r="AF33" i="5"/>
  <c r="AF34" i="5"/>
  <c r="AF35" i="5"/>
  <c r="AF36" i="5"/>
  <c r="AF37" i="5"/>
  <c r="AF38" i="5"/>
  <c r="AF39" i="5"/>
  <c r="AF40" i="5"/>
  <c r="AF41" i="5"/>
  <c r="AF42" i="5"/>
  <c r="AF43" i="5"/>
  <c r="AF44" i="5"/>
  <c r="AF45" i="5"/>
  <c r="AF46" i="5"/>
  <c r="AF47" i="5"/>
  <c r="AF48" i="5"/>
  <c r="AF49" i="5"/>
  <c r="AF50" i="5"/>
  <c r="AF51" i="5"/>
  <c r="AF52" i="5"/>
  <c r="AG27" i="6"/>
  <c r="AG33" i="6"/>
  <c r="AG27" i="5"/>
  <c r="AG33" i="5"/>
  <c r="AG27" i="4"/>
  <c r="AG33" i="4"/>
  <c r="AG34" i="4"/>
  <c r="AG35" i="4"/>
  <c r="AG36" i="4"/>
  <c r="AG37" i="4"/>
  <c r="AG38" i="4"/>
  <c r="AG39" i="4"/>
  <c r="AG40" i="4"/>
  <c r="AG41" i="4"/>
  <c r="AG42" i="4"/>
  <c r="AG43" i="4"/>
  <c r="AG44" i="4"/>
  <c r="AG45" i="4"/>
  <c r="AG46" i="4"/>
  <c r="AG47" i="4"/>
  <c r="AG48" i="4"/>
  <c r="AG49" i="4"/>
  <c r="AG50" i="4"/>
  <c r="AG51" i="4"/>
  <c r="AG52" i="4"/>
  <c r="AG33" i="3"/>
  <c r="AG34" i="3"/>
  <c r="AG35" i="3"/>
  <c r="AG36" i="3"/>
  <c r="AG37" i="3"/>
  <c r="AG38" i="3"/>
  <c r="AG39" i="3"/>
  <c r="AG40" i="3"/>
  <c r="AG41" i="3"/>
  <c r="AG42" i="3"/>
  <c r="AG43" i="3"/>
  <c r="AG44" i="3"/>
  <c r="AG45" i="3"/>
  <c r="AG46" i="3"/>
  <c r="AG47" i="3"/>
  <c r="AG48" i="3"/>
  <c r="AG49" i="3"/>
  <c r="AG50" i="3"/>
  <c r="AG51" i="3"/>
  <c r="AG52" i="3"/>
  <c r="AG27" i="2"/>
  <c r="AG33" i="2"/>
  <c r="AG34" i="2"/>
  <c r="AG35" i="2"/>
  <c r="AG36" i="2"/>
  <c r="AG37" i="2"/>
  <c r="AG38" i="2"/>
  <c r="AG39" i="2"/>
  <c r="AG40" i="2"/>
  <c r="AG41" i="2"/>
  <c r="AG42" i="2"/>
  <c r="AG43" i="2"/>
  <c r="AG44" i="2"/>
  <c r="AG45" i="2"/>
  <c r="AG46" i="2"/>
  <c r="AG47" i="2"/>
  <c r="AG48" i="2"/>
  <c r="AG49" i="2"/>
  <c r="AG50" i="2"/>
  <c r="AG51" i="2"/>
  <c r="AG52" i="2"/>
  <c r="AH33" i="1"/>
  <c r="AG33" i="1"/>
  <c r="AG34" i="1"/>
  <c r="AG35" i="1"/>
  <c r="AG36" i="1"/>
  <c r="AG37" i="1"/>
  <c r="AG38" i="1"/>
  <c r="AG39" i="1"/>
  <c r="AG40" i="1"/>
  <c r="AG41" i="1"/>
  <c r="AG42" i="1"/>
  <c r="AG43" i="1"/>
  <c r="AG44" i="1"/>
  <c r="AG45" i="1"/>
  <c r="AG46" i="1"/>
  <c r="AG47" i="1"/>
  <c r="AG48" i="1"/>
  <c r="AG49" i="1"/>
  <c r="AG50" i="1"/>
  <c r="AG51" i="1"/>
  <c r="AG52" i="1"/>
  <c r="AG27" i="9"/>
  <c r="AG53" i="9" s="1"/>
  <c r="AF33" i="9"/>
  <c r="AF34" i="9"/>
  <c r="AF36" i="9"/>
  <c r="AF38" i="9"/>
  <c r="AF27" i="8"/>
  <c r="AF33" i="8"/>
  <c r="AH35" i="8"/>
  <c r="AF35" i="8"/>
  <c r="AH37" i="8"/>
  <c r="AF37" i="8"/>
  <c r="AH39" i="8"/>
  <c r="AF39" i="8"/>
  <c r="AH41" i="8"/>
  <c r="AF41" i="8"/>
  <c r="AH43" i="8"/>
  <c r="AF43" i="8"/>
  <c r="AH45" i="8"/>
  <c r="AF45" i="8"/>
  <c r="AH47" i="8"/>
  <c r="AF47" i="8"/>
  <c r="AH49" i="8"/>
  <c r="AF49" i="8"/>
  <c r="AH51" i="8"/>
  <c r="AF51" i="8"/>
  <c r="AK34" i="6"/>
  <c r="AF34" i="6"/>
  <c r="AF33" i="4"/>
  <c r="AF34" i="4"/>
  <c r="AF35" i="4"/>
  <c r="AF36" i="4"/>
  <c r="AF37" i="4"/>
  <c r="AF38" i="4"/>
  <c r="AF39" i="4"/>
  <c r="AF40" i="4"/>
  <c r="AF41" i="4"/>
  <c r="AF42" i="4"/>
  <c r="AF43" i="4"/>
  <c r="AF44" i="4"/>
  <c r="AF45" i="4"/>
  <c r="AF46" i="4"/>
  <c r="AF47" i="4"/>
  <c r="AF48" i="4"/>
  <c r="AF49" i="4"/>
  <c r="AF50" i="4"/>
  <c r="AF51" i="4"/>
  <c r="AF52" i="4"/>
  <c r="AF33" i="3"/>
  <c r="AF34" i="3"/>
  <c r="AF35" i="3"/>
  <c r="AF36" i="3"/>
  <c r="AF37" i="3"/>
  <c r="AF38" i="3"/>
  <c r="AF39" i="3"/>
  <c r="AF40" i="3"/>
  <c r="AF41" i="3"/>
  <c r="AF42" i="3"/>
  <c r="AF43" i="3"/>
  <c r="AF44" i="3"/>
  <c r="AF45" i="3"/>
  <c r="AF46" i="3"/>
  <c r="AF47" i="3"/>
  <c r="AF48" i="3"/>
  <c r="AF49" i="3"/>
  <c r="AF50" i="3"/>
  <c r="AF51" i="3"/>
  <c r="AF52" i="3"/>
  <c r="AF33" i="2"/>
  <c r="AH8" i="2"/>
  <c r="AF34" i="2"/>
  <c r="AF35" i="2"/>
  <c r="AH10" i="2"/>
  <c r="AF36" i="2"/>
  <c r="AF37" i="2"/>
  <c r="AH12" i="2"/>
  <c r="AF38" i="2"/>
  <c r="AF39" i="2"/>
  <c r="AF40" i="2"/>
  <c r="AF41" i="2"/>
  <c r="AF42" i="2"/>
  <c r="AF43" i="2"/>
  <c r="AF44" i="2"/>
  <c r="AF45" i="2"/>
  <c r="AF46" i="2"/>
  <c r="AF47" i="2"/>
  <c r="AF48" i="2"/>
  <c r="AF49" i="2"/>
  <c r="AF50" i="2"/>
  <c r="AF51" i="2"/>
  <c r="AF52" i="2"/>
  <c r="AF33" i="1"/>
  <c r="AF34" i="1"/>
  <c r="AF35" i="1"/>
  <c r="AF36" i="1"/>
  <c r="AF37" i="1"/>
  <c r="AF38" i="1"/>
  <c r="AF39" i="1"/>
  <c r="AF40" i="1"/>
  <c r="AF41" i="1"/>
  <c r="AF42" i="1"/>
  <c r="AF43" i="1"/>
  <c r="AF44" i="1"/>
  <c r="AF45" i="1"/>
  <c r="AF46" i="1"/>
  <c r="AF47" i="1"/>
  <c r="AF48" i="1"/>
  <c r="AF49" i="1"/>
  <c r="AF50" i="1"/>
  <c r="AF51" i="1"/>
  <c r="AF52" i="1"/>
  <c r="AF40" i="9"/>
  <c r="AF41" i="9"/>
  <c r="AF42" i="9"/>
  <c r="AF43" i="9"/>
  <c r="AF44" i="9"/>
  <c r="AF45" i="9"/>
  <c r="AF46" i="9"/>
  <c r="AF47" i="9"/>
  <c r="AF48" i="9"/>
  <c r="AF49" i="9"/>
  <c r="AF50" i="9"/>
  <c r="AF51" i="9"/>
  <c r="AF52" i="9"/>
  <c r="AF35" i="9"/>
  <c r="AF37" i="9"/>
  <c r="AF39" i="9"/>
  <c r="AK44" i="8"/>
  <c r="AK52" i="8"/>
  <c r="AG27" i="8"/>
  <c r="AG27" i="7"/>
  <c r="AK36" i="7"/>
  <c r="AH33" i="8"/>
  <c r="AF27" i="7"/>
  <c r="AH33" i="7"/>
  <c r="AH37" i="7"/>
  <c r="AH41" i="7"/>
  <c r="AH45" i="7"/>
  <c r="AH49" i="7"/>
  <c r="AH33" i="6"/>
  <c r="AH37" i="6"/>
  <c r="AH41" i="6"/>
  <c r="AH45" i="6"/>
  <c r="AH49" i="6"/>
  <c r="AF27" i="6"/>
  <c r="AH35" i="5"/>
  <c r="AH39" i="5"/>
  <c r="AH43" i="5"/>
  <c r="AH47" i="5"/>
  <c r="AH51" i="5"/>
  <c r="AF27" i="5"/>
  <c r="AH33" i="4"/>
  <c r="AH37" i="4"/>
  <c r="AH41" i="4"/>
  <c r="AH45" i="4"/>
  <c r="AH49" i="4"/>
  <c r="AF27" i="4"/>
  <c r="AF27" i="3"/>
  <c r="AH33" i="3"/>
  <c r="AK44" i="7"/>
  <c r="AK52" i="7"/>
  <c r="AK42" i="6"/>
  <c r="AK50" i="6"/>
  <c r="AK38" i="5"/>
  <c r="AK46" i="5"/>
  <c r="AK34" i="4"/>
  <c r="AK42" i="4"/>
  <c r="AK50" i="4"/>
  <c r="AG27" i="3"/>
  <c r="AK36" i="3"/>
  <c r="AH39" i="3"/>
  <c r="AH43" i="3"/>
  <c r="AH47" i="3"/>
  <c r="AH51" i="3"/>
  <c r="AH7" i="2"/>
  <c r="AH9" i="2"/>
  <c r="AH11" i="2"/>
  <c r="AH13" i="2"/>
  <c r="AH15" i="2"/>
  <c r="AH17" i="2"/>
  <c r="AH19" i="2"/>
  <c r="AH21" i="2"/>
  <c r="AH23" i="2"/>
  <c r="AH25" i="2"/>
  <c r="AF27" i="2"/>
  <c r="AF27" i="1"/>
  <c r="AK44" i="3"/>
  <c r="AH14" i="2"/>
  <c r="AH16" i="2"/>
  <c r="AH18" i="2"/>
  <c r="AH20" i="2"/>
  <c r="AH22" i="2"/>
  <c r="AH24" i="2"/>
  <c r="AH26" i="2"/>
  <c r="AG27" i="1"/>
  <c r="AH35" i="1"/>
  <c r="AH39" i="1"/>
  <c r="AH43" i="1"/>
  <c r="AH47" i="1"/>
  <c r="AH51" i="1"/>
  <c r="AH7" i="9"/>
  <c r="AH9" i="9"/>
  <c r="X30" i="50" s="1"/>
  <c r="AH11" i="9"/>
  <c r="AH13" i="9"/>
  <c r="AH39" i="9" s="1"/>
  <c r="X11" i="50" s="1"/>
  <c r="AH15" i="9"/>
  <c r="AH41" i="9" s="1"/>
  <c r="X13" i="50" s="1"/>
  <c r="AH17" i="9"/>
  <c r="X38" i="50" s="1"/>
  <c r="AH19" i="9"/>
  <c r="AH21" i="9"/>
  <c r="AH23" i="9"/>
  <c r="AH25" i="9"/>
  <c r="AF27" i="9"/>
  <c r="AK38" i="1"/>
  <c r="AK42" i="1"/>
  <c r="AK46" i="1"/>
  <c r="AK50" i="1"/>
  <c r="AH8" i="9"/>
  <c r="X29" i="50" s="1"/>
  <c r="AH10" i="9"/>
  <c r="AH12" i="9"/>
  <c r="AH14" i="9"/>
  <c r="AK40" i="9" s="1"/>
  <c r="Y12" i="50" s="1"/>
  <c r="AH16" i="9"/>
  <c r="AK42" i="9" s="1"/>
  <c r="Y14" i="50" s="1"/>
  <c r="AH18" i="9"/>
  <c r="AH20" i="9"/>
  <c r="AH22" i="9"/>
  <c r="AH24" i="9"/>
  <c r="AH26" i="9"/>
  <c r="AE230" i="48"/>
  <c r="AD230" i="48"/>
  <c r="AC230" i="48"/>
  <c r="AB230" i="48"/>
  <c r="AA230" i="48"/>
  <c r="Z230" i="48"/>
  <c r="Y230" i="48"/>
  <c r="X230" i="48"/>
  <c r="W230" i="48"/>
  <c r="V230" i="48"/>
  <c r="U230" i="48"/>
  <c r="T230" i="48"/>
  <c r="S230" i="48"/>
  <c r="R230" i="48"/>
  <c r="Q230" i="48"/>
  <c r="P230" i="48"/>
  <c r="O230" i="48"/>
  <c r="N230" i="48"/>
  <c r="AE229" i="48"/>
  <c r="AD229" i="48"/>
  <c r="AC229" i="48"/>
  <c r="AB229" i="48"/>
  <c r="AA229" i="48"/>
  <c r="Z229" i="48"/>
  <c r="Y229" i="48"/>
  <c r="X229" i="48"/>
  <c r="W229" i="48"/>
  <c r="V229" i="48"/>
  <c r="U229" i="48"/>
  <c r="T229" i="48"/>
  <c r="S229" i="48"/>
  <c r="R229" i="48"/>
  <c r="Q229" i="48"/>
  <c r="P229" i="48"/>
  <c r="O229" i="48"/>
  <c r="N229" i="48"/>
  <c r="AE228" i="48"/>
  <c r="AD228" i="48"/>
  <c r="AC228" i="48"/>
  <c r="AB228" i="48"/>
  <c r="AA228" i="48"/>
  <c r="Z228" i="48"/>
  <c r="Y228" i="48"/>
  <c r="X228" i="48"/>
  <c r="W228" i="48"/>
  <c r="V228" i="48"/>
  <c r="U228" i="48"/>
  <c r="T228" i="48"/>
  <c r="S228" i="48"/>
  <c r="R228" i="48"/>
  <c r="Q228" i="48"/>
  <c r="P228" i="48"/>
  <c r="O228" i="48"/>
  <c r="N228" i="48"/>
  <c r="AE227" i="48"/>
  <c r="AD227" i="48"/>
  <c r="AC227" i="48"/>
  <c r="AB227" i="48"/>
  <c r="AA227" i="48"/>
  <c r="Z227" i="48"/>
  <c r="Y227" i="48"/>
  <c r="X227" i="48"/>
  <c r="W227" i="48"/>
  <c r="V227" i="48"/>
  <c r="U227" i="48"/>
  <c r="T227" i="48"/>
  <c r="S227" i="48"/>
  <c r="R227" i="48"/>
  <c r="Q227" i="48"/>
  <c r="P227" i="48"/>
  <c r="O227" i="48"/>
  <c r="N227" i="48"/>
  <c r="AE226" i="48"/>
  <c r="AD226" i="48"/>
  <c r="AC226" i="48"/>
  <c r="AB226" i="48"/>
  <c r="AA226" i="48"/>
  <c r="Z226" i="48"/>
  <c r="Y226" i="48"/>
  <c r="X226" i="48"/>
  <c r="W226" i="48"/>
  <c r="V226" i="48"/>
  <c r="U226" i="48"/>
  <c r="T226" i="48"/>
  <c r="S226" i="48"/>
  <c r="R226" i="48"/>
  <c r="Q226" i="48"/>
  <c r="P226" i="48"/>
  <c r="O226" i="48"/>
  <c r="N226" i="48"/>
  <c r="AE225" i="48"/>
  <c r="AD225" i="48"/>
  <c r="AC225" i="48"/>
  <c r="AB225" i="48"/>
  <c r="AA225" i="48"/>
  <c r="Z225" i="48"/>
  <c r="Y225" i="48"/>
  <c r="X225" i="48"/>
  <c r="W225" i="48"/>
  <c r="V225" i="48"/>
  <c r="U225" i="48"/>
  <c r="T225" i="48"/>
  <c r="S225" i="48"/>
  <c r="R225" i="48"/>
  <c r="Q225" i="48"/>
  <c r="P225" i="48"/>
  <c r="O225" i="48"/>
  <c r="N225" i="48"/>
  <c r="AE224" i="48"/>
  <c r="AD224" i="48"/>
  <c r="AC224" i="48"/>
  <c r="AB224" i="48"/>
  <c r="AA224" i="48"/>
  <c r="Z224" i="48"/>
  <c r="Y224" i="48"/>
  <c r="X224" i="48"/>
  <c r="W224" i="48"/>
  <c r="V224" i="48"/>
  <c r="U224" i="48"/>
  <c r="T224" i="48"/>
  <c r="S224" i="48"/>
  <c r="R224" i="48"/>
  <c r="Q224" i="48"/>
  <c r="P224" i="48"/>
  <c r="O224" i="48"/>
  <c r="N224" i="48"/>
  <c r="AE223" i="48"/>
  <c r="AD223" i="48"/>
  <c r="AC223" i="48"/>
  <c r="AB223" i="48"/>
  <c r="AA223" i="48"/>
  <c r="Z223" i="48"/>
  <c r="Y223" i="48"/>
  <c r="X223" i="48"/>
  <c r="W223" i="48"/>
  <c r="V223" i="48"/>
  <c r="U223" i="48"/>
  <c r="T223" i="48"/>
  <c r="S223" i="48"/>
  <c r="R223" i="48"/>
  <c r="Q223" i="48"/>
  <c r="P223" i="48"/>
  <c r="O223" i="48"/>
  <c r="N223" i="48"/>
  <c r="AE222" i="48"/>
  <c r="AD222" i="48"/>
  <c r="AC222" i="48"/>
  <c r="AB222" i="48"/>
  <c r="AA222" i="48"/>
  <c r="Z222" i="48"/>
  <c r="Y222" i="48"/>
  <c r="X222" i="48"/>
  <c r="W222" i="48"/>
  <c r="V222" i="48"/>
  <c r="U222" i="48"/>
  <c r="T222" i="48"/>
  <c r="S222" i="48"/>
  <c r="R222" i="48"/>
  <c r="Q222" i="48"/>
  <c r="P222" i="48"/>
  <c r="O222" i="48"/>
  <c r="N222" i="48"/>
  <c r="AE221" i="48"/>
  <c r="AD221" i="48"/>
  <c r="AC221" i="48"/>
  <c r="AB221" i="48"/>
  <c r="AA221" i="48"/>
  <c r="Z221" i="48"/>
  <c r="Y221" i="48"/>
  <c r="X221" i="48"/>
  <c r="W221" i="48"/>
  <c r="V221" i="48"/>
  <c r="U221" i="48"/>
  <c r="T221" i="48"/>
  <c r="S221" i="48"/>
  <c r="R221" i="48"/>
  <c r="Q221" i="48"/>
  <c r="P221" i="48"/>
  <c r="O221" i="48"/>
  <c r="N221" i="48"/>
  <c r="AE220" i="48"/>
  <c r="AD220" i="48"/>
  <c r="AC220" i="48"/>
  <c r="AB220" i="48"/>
  <c r="AA220" i="48"/>
  <c r="Z220" i="48"/>
  <c r="Y220" i="48"/>
  <c r="X220" i="48"/>
  <c r="W220" i="48"/>
  <c r="V220" i="48"/>
  <c r="U220" i="48"/>
  <c r="T220" i="48"/>
  <c r="S220" i="48"/>
  <c r="R220" i="48"/>
  <c r="Q220" i="48"/>
  <c r="P220" i="48"/>
  <c r="O220" i="48"/>
  <c r="N220" i="48"/>
  <c r="AE219" i="48"/>
  <c r="AD219" i="48"/>
  <c r="AC219" i="48"/>
  <c r="AB219" i="48"/>
  <c r="AA219" i="48"/>
  <c r="Z219" i="48"/>
  <c r="Y219" i="48"/>
  <c r="X219" i="48"/>
  <c r="W219" i="48"/>
  <c r="V219" i="48"/>
  <c r="U219" i="48"/>
  <c r="T219" i="48"/>
  <c r="S219" i="48"/>
  <c r="R219" i="48"/>
  <c r="Q219" i="48"/>
  <c r="P219" i="48"/>
  <c r="O219" i="48"/>
  <c r="N219" i="48"/>
  <c r="AE218" i="48"/>
  <c r="AD218" i="48"/>
  <c r="AC218" i="48"/>
  <c r="AB218" i="48"/>
  <c r="AA218" i="48"/>
  <c r="Z218" i="48"/>
  <c r="Y218" i="48"/>
  <c r="X218" i="48"/>
  <c r="W218" i="48"/>
  <c r="V218" i="48"/>
  <c r="U218" i="48"/>
  <c r="T218" i="48"/>
  <c r="S218" i="48"/>
  <c r="R218" i="48"/>
  <c r="Q218" i="48"/>
  <c r="P218" i="48"/>
  <c r="O218" i="48"/>
  <c r="N218" i="48"/>
  <c r="AE217" i="48"/>
  <c r="AD217" i="48"/>
  <c r="AC217" i="48"/>
  <c r="AB217" i="48"/>
  <c r="AA217" i="48"/>
  <c r="Z217" i="48"/>
  <c r="Y217" i="48"/>
  <c r="X217" i="48"/>
  <c r="W217" i="48"/>
  <c r="V217" i="48"/>
  <c r="U217" i="48"/>
  <c r="T217" i="48"/>
  <c r="S217" i="48"/>
  <c r="R217" i="48"/>
  <c r="Q217" i="48"/>
  <c r="P217" i="48"/>
  <c r="O217" i="48"/>
  <c r="N217" i="48"/>
  <c r="AE216" i="48"/>
  <c r="AD216" i="48"/>
  <c r="AC216" i="48"/>
  <c r="AB216" i="48"/>
  <c r="AA216" i="48"/>
  <c r="Z216" i="48"/>
  <c r="Y216" i="48"/>
  <c r="X216" i="48"/>
  <c r="W216" i="48"/>
  <c r="V216" i="48"/>
  <c r="U216" i="48"/>
  <c r="T216" i="48"/>
  <c r="S216" i="48"/>
  <c r="R216" i="48"/>
  <c r="Q216" i="48"/>
  <c r="P216" i="48"/>
  <c r="O216" i="48"/>
  <c r="N216" i="48"/>
  <c r="AE215" i="48"/>
  <c r="AD215" i="48"/>
  <c r="AC215" i="48"/>
  <c r="AB215" i="48"/>
  <c r="AA215" i="48"/>
  <c r="Z215" i="48"/>
  <c r="Y215" i="48"/>
  <c r="X215" i="48"/>
  <c r="W215" i="48"/>
  <c r="V215" i="48"/>
  <c r="U215" i="48"/>
  <c r="T215" i="48"/>
  <c r="S215" i="48"/>
  <c r="R215" i="48"/>
  <c r="Q215" i="48"/>
  <c r="P215" i="48"/>
  <c r="O215" i="48"/>
  <c r="N215" i="48"/>
  <c r="AE214" i="48"/>
  <c r="AD214" i="48"/>
  <c r="AC214" i="48"/>
  <c r="AB214" i="48"/>
  <c r="AA214" i="48"/>
  <c r="Z214" i="48"/>
  <c r="Y214" i="48"/>
  <c r="X214" i="48"/>
  <c r="W214" i="48"/>
  <c r="V214" i="48"/>
  <c r="U214" i="48"/>
  <c r="T214" i="48"/>
  <c r="S214" i="48"/>
  <c r="R214" i="48"/>
  <c r="Q214" i="48"/>
  <c r="P214" i="48"/>
  <c r="O214" i="48"/>
  <c r="N214" i="48"/>
  <c r="AE213" i="48"/>
  <c r="AD213" i="48"/>
  <c r="AC213" i="48"/>
  <c r="AB213" i="48"/>
  <c r="AA213" i="48"/>
  <c r="Z213" i="48"/>
  <c r="Y213" i="48"/>
  <c r="X213" i="48"/>
  <c r="W213" i="48"/>
  <c r="V213" i="48"/>
  <c r="U213" i="48"/>
  <c r="T213" i="48"/>
  <c r="S213" i="48"/>
  <c r="R213" i="48"/>
  <c r="Q213" i="48"/>
  <c r="P213" i="48"/>
  <c r="O213" i="48"/>
  <c r="N213" i="48"/>
  <c r="AE212" i="48"/>
  <c r="AD212" i="48"/>
  <c r="AC212" i="48"/>
  <c r="AB212" i="48"/>
  <c r="AA212" i="48"/>
  <c r="Z212" i="48"/>
  <c r="Y212" i="48"/>
  <c r="X212" i="48"/>
  <c r="W212" i="48"/>
  <c r="V212" i="48"/>
  <c r="U212" i="48"/>
  <c r="T212" i="48"/>
  <c r="S212" i="48"/>
  <c r="R212" i="48"/>
  <c r="Q212" i="48"/>
  <c r="P212" i="48"/>
  <c r="O212" i="48"/>
  <c r="N212" i="48"/>
  <c r="AE211" i="48"/>
  <c r="AD211" i="48"/>
  <c r="AC211" i="48"/>
  <c r="AB211" i="48"/>
  <c r="AA211" i="48"/>
  <c r="Z211" i="48"/>
  <c r="Y211" i="48"/>
  <c r="X211" i="48"/>
  <c r="W211" i="48"/>
  <c r="V211" i="48"/>
  <c r="U211" i="48"/>
  <c r="T211" i="48"/>
  <c r="S211" i="48"/>
  <c r="R211" i="48"/>
  <c r="Q211" i="48"/>
  <c r="P211" i="48"/>
  <c r="O211" i="48"/>
  <c r="N211" i="48"/>
  <c r="AD52" i="1"/>
  <c r="AC52" i="1"/>
  <c r="AD51" i="1"/>
  <c r="AC51" i="1"/>
  <c r="AD50" i="1"/>
  <c r="AC50" i="1"/>
  <c r="AD49" i="1"/>
  <c r="AC49" i="1"/>
  <c r="AD48" i="1"/>
  <c r="AC48" i="1"/>
  <c r="AD47" i="1"/>
  <c r="AC47" i="1"/>
  <c r="AD46" i="1"/>
  <c r="AC46" i="1"/>
  <c r="AD45" i="1"/>
  <c r="AC45" i="1"/>
  <c r="AD44" i="1"/>
  <c r="AC44" i="1"/>
  <c r="AD43" i="1"/>
  <c r="AC43" i="1"/>
  <c r="AD42" i="1"/>
  <c r="AC42" i="1"/>
  <c r="AD41" i="1"/>
  <c r="AC41" i="1"/>
  <c r="AD40" i="1"/>
  <c r="AC40" i="1"/>
  <c r="AD39" i="1"/>
  <c r="AC39" i="1"/>
  <c r="AD38" i="1"/>
  <c r="AC38" i="1"/>
  <c r="AD37" i="1"/>
  <c r="AC37" i="1"/>
  <c r="AD36" i="1"/>
  <c r="AC36" i="1"/>
  <c r="AD35" i="1"/>
  <c r="AC35" i="1"/>
  <c r="AD34" i="1"/>
  <c r="AC34" i="1"/>
  <c r="AD33" i="1"/>
  <c r="AC33" i="1"/>
  <c r="AD27" i="1"/>
  <c r="AC27" i="1"/>
  <c r="AE48" i="1"/>
  <c r="AE46" i="1"/>
  <c r="AE40" i="1"/>
  <c r="AE38" i="1"/>
  <c r="AH34" i="1"/>
  <c r="AD52" i="2"/>
  <c r="AC52" i="2"/>
  <c r="AD51" i="2"/>
  <c r="AC51" i="2"/>
  <c r="AD50" i="2"/>
  <c r="AC50" i="2"/>
  <c r="AD49" i="2"/>
  <c r="AC49" i="2"/>
  <c r="AD48" i="2"/>
  <c r="AC48" i="2"/>
  <c r="AD47" i="2"/>
  <c r="AC47" i="2"/>
  <c r="AD46" i="2"/>
  <c r="AC46" i="2"/>
  <c r="AD45" i="2"/>
  <c r="AC45" i="2"/>
  <c r="AD44" i="2"/>
  <c r="AC44" i="2"/>
  <c r="AD43" i="2"/>
  <c r="AC43" i="2"/>
  <c r="AD42" i="2"/>
  <c r="AC42" i="2"/>
  <c r="AD41" i="2"/>
  <c r="AC41" i="2"/>
  <c r="AD40" i="2"/>
  <c r="AC40" i="2"/>
  <c r="AD39" i="2"/>
  <c r="AC39" i="2"/>
  <c r="AD38" i="2"/>
  <c r="AC38" i="2"/>
  <c r="AD37" i="2"/>
  <c r="AC37" i="2"/>
  <c r="AD36" i="2"/>
  <c r="AC36" i="2"/>
  <c r="AD35" i="2"/>
  <c r="AC35" i="2"/>
  <c r="AD34" i="2"/>
  <c r="AC34" i="2"/>
  <c r="AD33" i="2"/>
  <c r="AC33" i="2"/>
  <c r="AD27" i="2"/>
  <c r="AC27" i="2"/>
  <c r="AE26" i="2"/>
  <c r="AE25" i="2"/>
  <c r="AE51" i="2" s="1"/>
  <c r="AE24" i="2"/>
  <c r="AE23" i="2"/>
  <c r="AE49" i="2" s="1"/>
  <c r="AE22" i="2"/>
  <c r="AE48" i="2" s="1"/>
  <c r="AE21" i="2"/>
  <c r="AE47" i="2" s="1"/>
  <c r="AE20" i="2"/>
  <c r="AE19" i="2"/>
  <c r="AE45" i="2" s="1"/>
  <c r="AE18" i="2"/>
  <c r="AE17" i="2"/>
  <c r="AE43" i="2" s="1"/>
  <c r="AE16" i="2"/>
  <c r="AE15" i="2"/>
  <c r="AE41" i="2" s="1"/>
  <c r="AE14" i="2"/>
  <c r="AE40" i="2" s="1"/>
  <c r="AE13" i="2"/>
  <c r="AE39" i="2" s="1"/>
  <c r="AE12" i="2"/>
  <c r="AE11" i="2"/>
  <c r="AE37" i="2" s="1"/>
  <c r="AE10" i="2"/>
  <c r="AE9" i="2"/>
  <c r="AE35" i="2" s="1"/>
  <c r="AE8" i="2"/>
  <c r="AE7" i="2"/>
  <c r="AE33" i="2" s="1"/>
  <c r="AD52" i="3"/>
  <c r="AC52" i="3"/>
  <c r="AD51" i="3"/>
  <c r="AC51" i="3"/>
  <c r="AD50" i="3"/>
  <c r="AC50" i="3"/>
  <c r="AD49" i="3"/>
  <c r="AC49" i="3"/>
  <c r="AD48" i="3"/>
  <c r="AC48" i="3"/>
  <c r="AD47" i="3"/>
  <c r="AC47" i="3"/>
  <c r="AD46" i="3"/>
  <c r="AC46" i="3"/>
  <c r="AD45" i="3"/>
  <c r="AC45" i="3"/>
  <c r="AD44" i="3"/>
  <c r="AC44" i="3"/>
  <c r="AD43" i="3"/>
  <c r="AC43" i="3"/>
  <c r="AD42" i="3"/>
  <c r="AC42" i="3"/>
  <c r="AD41" i="3"/>
  <c r="AC41" i="3"/>
  <c r="AD40" i="3"/>
  <c r="AC40" i="3"/>
  <c r="AD39" i="3"/>
  <c r="AC39" i="3"/>
  <c r="AD38" i="3"/>
  <c r="AC38" i="3"/>
  <c r="AD37" i="3"/>
  <c r="AC37" i="3"/>
  <c r="AD36" i="3"/>
  <c r="AC36" i="3"/>
  <c r="AD35" i="3"/>
  <c r="AC35" i="3"/>
  <c r="AD34" i="3"/>
  <c r="AC34" i="3"/>
  <c r="AD33" i="3"/>
  <c r="AC33" i="3"/>
  <c r="AD27" i="3"/>
  <c r="AC27" i="3"/>
  <c r="AH50" i="3"/>
  <c r="AH46" i="3"/>
  <c r="AH42" i="3"/>
  <c r="AH38" i="3"/>
  <c r="AH34" i="3"/>
  <c r="AD52" i="4"/>
  <c r="AC52" i="4"/>
  <c r="AD51" i="4"/>
  <c r="AC51" i="4"/>
  <c r="AD50" i="4"/>
  <c r="AC50" i="4"/>
  <c r="AD49" i="4"/>
  <c r="AC49" i="4"/>
  <c r="AD48" i="4"/>
  <c r="AC48" i="4"/>
  <c r="AD47" i="4"/>
  <c r="AC47" i="4"/>
  <c r="AD46" i="4"/>
  <c r="AC46" i="4"/>
  <c r="AD45" i="4"/>
  <c r="AC45" i="4"/>
  <c r="AD44" i="4"/>
  <c r="AC44" i="4"/>
  <c r="AD43" i="4"/>
  <c r="AC43" i="4"/>
  <c r="AD42" i="4"/>
  <c r="AC42" i="4"/>
  <c r="AD41" i="4"/>
  <c r="AC41" i="4"/>
  <c r="AD40" i="4"/>
  <c r="AC40" i="4"/>
  <c r="AD39" i="4"/>
  <c r="AC39" i="4"/>
  <c r="AD38" i="4"/>
  <c r="AC38" i="4"/>
  <c r="AD37" i="4"/>
  <c r="AC37" i="4"/>
  <c r="AD36" i="4"/>
  <c r="AC36" i="4"/>
  <c r="AD35" i="4"/>
  <c r="AC35" i="4"/>
  <c r="AD34" i="4"/>
  <c r="AC34" i="4"/>
  <c r="AD33" i="4"/>
  <c r="AC33" i="4"/>
  <c r="AD27" i="4"/>
  <c r="AC27" i="4"/>
  <c r="AE52" i="4"/>
  <c r="AE48" i="4"/>
  <c r="AE46" i="4"/>
  <c r="AE44" i="4"/>
  <c r="AE40" i="4"/>
  <c r="AE38" i="4"/>
  <c r="AE36" i="4"/>
  <c r="AD52" i="5"/>
  <c r="AC52" i="5"/>
  <c r="AD51" i="5"/>
  <c r="AC51" i="5"/>
  <c r="AD50" i="5"/>
  <c r="AC50" i="5"/>
  <c r="AD49" i="5"/>
  <c r="AC49" i="5"/>
  <c r="AD48" i="5"/>
  <c r="AC48" i="5"/>
  <c r="AD47" i="5"/>
  <c r="AC47" i="5"/>
  <c r="AD46" i="5"/>
  <c r="AC46" i="5"/>
  <c r="AD45" i="5"/>
  <c r="AC45" i="5"/>
  <c r="AD44" i="5"/>
  <c r="AC44" i="5"/>
  <c r="AD43" i="5"/>
  <c r="AC43" i="5"/>
  <c r="AD42" i="5"/>
  <c r="AC42" i="5"/>
  <c r="AD41" i="5"/>
  <c r="AC41" i="5"/>
  <c r="AD40" i="5"/>
  <c r="AC40" i="5"/>
  <c r="AD39" i="5"/>
  <c r="AC39" i="5"/>
  <c r="AD38" i="5"/>
  <c r="AC38" i="5"/>
  <c r="AD37" i="5"/>
  <c r="AC37" i="5"/>
  <c r="AD36" i="5"/>
  <c r="AC36" i="5"/>
  <c r="AD35" i="5"/>
  <c r="AC35" i="5"/>
  <c r="AD34" i="5"/>
  <c r="AC34" i="5"/>
  <c r="AD33" i="5"/>
  <c r="AC33" i="5"/>
  <c r="AD27" i="5"/>
  <c r="AC27" i="5"/>
  <c r="AH52" i="5"/>
  <c r="AE50" i="5"/>
  <c r="AH48" i="5"/>
  <c r="AE46" i="5"/>
  <c r="AH44" i="5"/>
  <c r="AE42" i="5"/>
  <c r="AH40" i="5"/>
  <c r="AE38" i="5"/>
  <c r="AH36" i="5"/>
  <c r="AE34" i="5"/>
  <c r="AD52" i="6"/>
  <c r="AC52" i="6"/>
  <c r="AD51" i="6"/>
  <c r="AC51" i="6"/>
  <c r="AD50" i="6"/>
  <c r="AC50" i="6"/>
  <c r="AD49" i="6"/>
  <c r="AC49" i="6"/>
  <c r="AD48" i="6"/>
  <c r="AC48" i="6"/>
  <c r="AD47" i="6"/>
  <c r="AC47" i="6"/>
  <c r="AD46" i="6"/>
  <c r="AC46" i="6"/>
  <c r="AD45" i="6"/>
  <c r="AC45" i="6"/>
  <c r="AD44" i="6"/>
  <c r="AC44" i="6"/>
  <c r="AD43" i="6"/>
  <c r="AC43" i="6"/>
  <c r="AD42" i="6"/>
  <c r="AC42" i="6"/>
  <c r="AD41" i="6"/>
  <c r="AC41" i="6"/>
  <c r="AD40" i="6"/>
  <c r="AC40" i="6"/>
  <c r="AD39" i="6"/>
  <c r="AC39" i="6"/>
  <c r="AD38" i="6"/>
  <c r="AC38" i="6"/>
  <c r="AD37" i="6"/>
  <c r="AC37" i="6"/>
  <c r="AD36" i="6"/>
  <c r="AC36" i="6"/>
  <c r="AD35" i="6"/>
  <c r="AC35" i="6"/>
  <c r="AD34" i="6"/>
  <c r="AC34" i="6"/>
  <c r="AD33" i="6"/>
  <c r="AC33" i="6"/>
  <c r="AD27" i="6"/>
  <c r="AC27" i="6"/>
  <c r="AE52" i="6"/>
  <c r="AE50" i="6"/>
  <c r="AE48" i="6"/>
  <c r="AE44" i="6"/>
  <c r="AE42" i="6"/>
  <c r="AE40" i="6"/>
  <c r="AE36" i="6"/>
  <c r="AE34" i="6"/>
  <c r="AD52" i="7"/>
  <c r="AC52" i="7"/>
  <c r="AD51" i="7"/>
  <c r="AC51" i="7"/>
  <c r="AD50" i="7"/>
  <c r="AC50" i="7"/>
  <c r="AD49" i="7"/>
  <c r="AC49" i="7"/>
  <c r="AD48" i="7"/>
  <c r="AC48" i="7"/>
  <c r="AD47" i="7"/>
  <c r="AC47" i="7"/>
  <c r="AD46" i="7"/>
  <c r="AC46" i="7"/>
  <c r="AD45" i="7"/>
  <c r="AC45" i="7"/>
  <c r="AD44" i="7"/>
  <c r="AC44" i="7"/>
  <c r="AD43" i="7"/>
  <c r="AC43" i="7"/>
  <c r="AD42" i="7"/>
  <c r="AC42" i="7"/>
  <c r="AD41" i="7"/>
  <c r="AC41" i="7"/>
  <c r="AD40" i="7"/>
  <c r="AC40" i="7"/>
  <c r="AD39" i="7"/>
  <c r="AC39" i="7"/>
  <c r="AD38" i="7"/>
  <c r="AC38" i="7"/>
  <c r="AD37" i="7"/>
  <c r="AC37" i="7"/>
  <c r="AD36" i="7"/>
  <c r="AC36" i="7"/>
  <c r="AD35" i="7"/>
  <c r="AC35" i="7"/>
  <c r="AD34" i="7"/>
  <c r="AC34" i="7"/>
  <c r="AD33" i="7"/>
  <c r="AC33" i="7"/>
  <c r="AD27" i="7"/>
  <c r="AC27" i="7"/>
  <c r="AE50" i="7"/>
  <c r="AE48" i="7"/>
  <c r="AE46" i="7"/>
  <c r="AE42" i="7"/>
  <c r="AE40" i="7"/>
  <c r="AE38" i="7"/>
  <c r="AE34" i="7"/>
  <c r="AD52" i="8"/>
  <c r="AC52" i="8"/>
  <c r="AD51" i="8"/>
  <c r="AC51" i="8"/>
  <c r="AD50" i="8"/>
  <c r="AC50" i="8"/>
  <c r="AD49" i="8"/>
  <c r="AC49" i="8"/>
  <c r="AD48" i="8"/>
  <c r="AC48" i="8"/>
  <c r="AD47" i="8"/>
  <c r="AC47" i="8"/>
  <c r="AD46" i="8"/>
  <c r="AC46" i="8"/>
  <c r="AD45" i="8"/>
  <c r="AC45" i="8"/>
  <c r="AD44" i="8"/>
  <c r="AC44" i="8"/>
  <c r="AD43" i="8"/>
  <c r="AC43" i="8"/>
  <c r="AD42" i="8"/>
  <c r="AC42" i="8"/>
  <c r="AD41" i="8"/>
  <c r="AC41" i="8"/>
  <c r="AD40" i="8"/>
  <c r="AC40" i="8"/>
  <c r="AD39" i="8"/>
  <c r="AC39" i="8"/>
  <c r="AD38" i="8"/>
  <c r="AC38" i="8"/>
  <c r="AD37" i="8"/>
  <c r="AC37" i="8"/>
  <c r="AD36" i="8"/>
  <c r="AC36" i="8"/>
  <c r="AD35" i="8"/>
  <c r="AC35" i="8"/>
  <c r="AD34" i="8"/>
  <c r="AC34" i="8"/>
  <c r="AD33" i="8"/>
  <c r="AC33" i="8"/>
  <c r="AD27" i="8"/>
  <c r="AC27" i="8"/>
  <c r="AE50" i="8"/>
  <c r="AE48" i="8"/>
  <c r="AE46" i="8"/>
  <c r="AE42" i="8"/>
  <c r="AE40" i="8"/>
  <c r="AE38" i="8"/>
  <c r="AE34" i="8"/>
  <c r="AC52" i="9"/>
  <c r="AC51" i="9"/>
  <c r="AC50" i="9"/>
  <c r="AC49" i="9"/>
  <c r="AC48" i="9"/>
  <c r="AC47" i="9"/>
  <c r="AC46" i="9"/>
  <c r="AC45" i="9"/>
  <c r="AC44" i="9"/>
  <c r="AC43" i="9"/>
  <c r="AC42" i="9"/>
  <c r="AC41" i="9"/>
  <c r="AC40" i="9"/>
  <c r="AC39" i="9"/>
  <c r="AC38" i="9"/>
  <c r="AC37" i="9"/>
  <c r="AC36" i="9"/>
  <c r="AC35" i="9"/>
  <c r="AC34" i="9"/>
  <c r="AC33" i="9"/>
  <c r="AC27" i="9"/>
  <c r="AA52" i="2"/>
  <c r="Z52" i="2"/>
  <c r="AA51" i="2"/>
  <c r="Z51" i="2"/>
  <c r="AA50" i="2"/>
  <c r="Z50" i="2"/>
  <c r="AA49" i="2"/>
  <c r="Z49" i="2"/>
  <c r="AA48" i="2"/>
  <c r="Z48" i="2"/>
  <c r="AA47" i="2"/>
  <c r="Z47" i="2"/>
  <c r="AA46" i="2"/>
  <c r="Z46" i="2"/>
  <c r="AA45" i="2"/>
  <c r="Z45" i="2"/>
  <c r="AA44" i="2"/>
  <c r="Z44" i="2"/>
  <c r="AA43" i="2"/>
  <c r="Z43" i="2"/>
  <c r="AA42" i="2"/>
  <c r="Z42" i="2"/>
  <c r="AA41" i="2"/>
  <c r="Z41" i="2"/>
  <c r="AA40" i="2"/>
  <c r="Z40" i="2"/>
  <c r="AA39" i="2"/>
  <c r="Z39" i="2"/>
  <c r="AA38" i="2"/>
  <c r="Z38" i="2"/>
  <c r="AA37" i="2"/>
  <c r="Z37" i="2"/>
  <c r="AA36" i="2"/>
  <c r="Z36" i="2"/>
  <c r="AA35" i="2"/>
  <c r="Z35" i="2"/>
  <c r="AA34" i="2"/>
  <c r="Z34" i="2"/>
  <c r="AA33" i="2"/>
  <c r="Z33" i="2"/>
  <c r="X52" i="2"/>
  <c r="W52" i="2"/>
  <c r="X51" i="2"/>
  <c r="W51" i="2"/>
  <c r="X50" i="2"/>
  <c r="W50" i="2"/>
  <c r="X49" i="2"/>
  <c r="W49" i="2"/>
  <c r="X48" i="2"/>
  <c r="W48" i="2"/>
  <c r="X47" i="2"/>
  <c r="W47" i="2"/>
  <c r="X46" i="2"/>
  <c r="W46" i="2"/>
  <c r="X45" i="2"/>
  <c r="W45" i="2"/>
  <c r="X44" i="2"/>
  <c r="W44" i="2"/>
  <c r="X43" i="2"/>
  <c r="W43" i="2"/>
  <c r="X42" i="2"/>
  <c r="W42" i="2"/>
  <c r="X41" i="2"/>
  <c r="W41" i="2"/>
  <c r="X40" i="2"/>
  <c r="W40" i="2"/>
  <c r="X39" i="2"/>
  <c r="W39" i="2"/>
  <c r="X38" i="2"/>
  <c r="W38" i="2"/>
  <c r="X37" i="2"/>
  <c r="W37" i="2"/>
  <c r="X36" i="2"/>
  <c r="W36" i="2"/>
  <c r="X35" i="2"/>
  <c r="W35" i="2"/>
  <c r="X34" i="2"/>
  <c r="W34" i="2"/>
  <c r="X33" i="2"/>
  <c r="W33" i="2"/>
  <c r="AA27" i="2"/>
  <c r="Z27" i="2"/>
  <c r="AA27" i="3"/>
  <c r="Z27" i="3"/>
  <c r="AA27" i="4"/>
  <c r="Z27" i="4"/>
  <c r="Z53" i="4" s="1"/>
  <c r="AA27" i="5"/>
  <c r="Z27" i="5"/>
  <c r="Z53" i="5" s="1"/>
  <c r="AA27" i="6"/>
  <c r="Z27" i="6"/>
  <c r="Z53" i="6" s="1"/>
  <c r="AA27" i="7"/>
  <c r="AA53" i="7" s="1"/>
  <c r="Z27" i="7"/>
  <c r="Z53" i="7" s="1"/>
  <c r="AA27" i="8"/>
  <c r="Z27" i="8"/>
  <c r="Z53" i="8" s="1"/>
  <c r="AA27" i="1"/>
  <c r="Z27" i="1"/>
  <c r="Z53" i="1" s="1"/>
  <c r="AA27" i="9"/>
  <c r="Z27" i="9"/>
  <c r="Z53" i="9" s="1"/>
  <c r="AB52" i="1"/>
  <c r="AB51" i="1"/>
  <c r="AB47" i="1"/>
  <c r="AB45" i="1"/>
  <c r="AB44" i="1"/>
  <c r="AB43" i="1"/>
  <c r="AB39" i="1"/>
  <c r="AB37" i="1"/>
  <c r="AB36" i="1"/>
  <c r="AB35" i="1"/>
  <c r="AE38" i="3"/>
  <c r="AB52" i="5"/>
  <c r="AB50" i="5"/>
  <c r="AB48" i="5"/>
  <c r="AB46" i="5"/>
  <c r="AB44" i="5"/>
  <c r="AB42" i="5"/>
  <c r="AB40" i="5"/>
  <c r="AB38" i="5"/>
  <c r="AB36" i="5"/>
  <c r="AB34" i="5"/>
  <c r="AB51" i="6"/>
  <c r="AB49" i="6"/>
  <c r="AB47" i="6"/>
  <c r="AB45" i="6"/>
  <c r="AB43" i="6"/>
  <c r="AB41" i="6"/>
  <c r="AB39" i="6"/>
  <c r="AB37" i="6"/>
  <c r="AB35" i="6"/>
  <c r="AB26" i="9"/>
  <c r="AB25" i="9"/>
  <c r="AB24" i="9"/>
  <c r="AE50" i="9" s="1"/>
  <c r="W22" i="50" s="1"/>
  <c r="AB23" i="9"/>
  <c r="AB22" i="9"/>
  <c r="AB21" i="9"/>
  <c r="AB20" i="9"/>
  <c r="AE46" i="9" s="1"/>
  <c r="W18" i="50" s="1"/>
  <c r="AB19" i="9"/>
  <c r="AB18" i="9"/>
  <c r="AB17" i="9"/>
  <c r="AB16" i="9"/>
  <c r="AE42" i="9" s="1"/>
  <c r="W14" i="50" s="1"/>
  <c r="AB15" i="9"/>
  <c r="AB14" i="9"/>
  <c r="W35" i="50" s="1"/>
  <c r="AB13" i="9"/>
  <c r="AB12" i="9"/>
  <c r="AE38" i="9" s="1"/>
  <c r="W10" i="50" s="1"/>
  <c r="AB11" i="9"/>
  <c r="AB10" i="9"/>
  <c r="AB9" i="9"/>
  <c r="AB8" i="9"/>
  <c r="W29" i="50" s="1"/>
  <c r="AE33" i="5"/>
  <c r="AB7" i="9"/>
  <c r="AA52" i="1"/>
  <c r="Z52" i="1"/>
  <c r="AA51" i="1"/>
  <c r="Z51" i="1"/>
  <c r="AB50" i="1"/>
  <c r="AA50" i="1"/>
  <c r="Z50" i="1"/>
  <c r="AA49" i="1"/>
  <c r="Z49" i="1"/>
  <c r="AB48" i="1"/>
  <c r="AA48" i="1"/>
  <c r="Z48" i="1"/>
  <c r="AA47" i="1"/>
  <c r="Z47" i="1"/>
  <c r="AB46" i="1"/>
  <c r="AA46" i="1"/>
  <c r="Z46" i="1"/>
  <c r="AA45" i="1"/>
  <c r="Z45" i="1"/>
  <c r="AA44" i="1"/>
  <c r="Z44" i="1"/>
  <c r="AA43" i="1"/>
  <c r="Z43" i="1"/>
  <c r="AB42" i="1"/>
  <c r="AA42" i="1"/>
  <c r="Z42" i="1"/>
  <c r="AA41" i="1"/>
  <c r="Z41" i="1"/>
  <c r="AB40" i="1"/>
  <c r="AA40" i="1"/>
  <c r="Z40" i="1"/>
  <c r="AA39" i="1"/>
  <c r="Z39" i="1"/>
  <c r="AB38" i="1"/>
  <c r="AA38" i="1"/>
  <c r="Z38" i="1"/>
  <c r="AA37" i="1"/>
  <c r="Z37" i="1"/>
  <c r="AA36" i="1"/>
  <c r="Z36" i="1"/>
  <c r="AA35" i="1"/>
  <c r="Z35" i="1"/>
  <c r="AB34" i="1"/>
  <c r="AA34" i="1"/>
  <c r="Z34" i="1"/>
  <c r="AA33" i="1"/>
  <c r="Z33" i="1"/>
  <c r="AB52" i="3"/>
  <c r="AA52" i="3"/>
  <c r="Z52" i="3"/>
  <c r="AB51" i="3"/>
  <c r="AA51" i="3"/>
  <c r="Z51" i="3"/>
  <c r="AB50" i="3"/>
  <c r="AA50" i="3"/>
  <c r="Z50" i="3"/>
  <c r="AB49" i="3"/>
  <c r="AA49" i="3"/>
  <c r="Z49" i="3"/>
  <c r="AB48" i="3"/>
  <c r="AA48" i="3"/>
  <c r="Z48" i="3"/>
  <c r="AB47" i="3"/>
  <c r="AA47" i="3"/>
  <c r="Z47" i="3"/>
  <c r="AB46" i="3"/>
  <c r="AA46" i="3"/>
  <c r="Z46" i="3"/>
  <c r="AB45" i="3"/>
  <c r="AA45" i="3"/>
  <c r="Z45" i="3"/>
  <c r="AB44" i="3"/>
  <c r="AA44" i="3"/>
  <c r="Z44" i="3"/>
  <c r="AB43" i="3"/>
  <c r="AA43" i="3"/>
  <c r="Z43" i="3"/>
  <c r="AB42" i="3"/>
  <c r="AA42" i="3"/>
  <c r="Z42" i="3"/>
  <c r="AB41" i="3"/>
  <c r="AA41" i="3"/>
  <c r="Z41" i="3"/>
  <c r="AB40" i="3"/>
  <c r="AA40" i="3"/>
  <c r="Z40" i="3"/>
  <c r="AB39" i="3"/>
  <c r="AA39" i="3"/>
  <c r="Z39" i="3"/>
  <c r="AB38" i="3"/>
  <c r="AA38" i="3"/>
  <c r="Z38" i="3"/>
  <c r="AB37" i="3"/>
  <c r="AA37" i="3"/>
  <c r="Z37" i="3"/>
  <c r="AB36" i="3"/>
  <c r="AA36" i="3"/>
  <c r="Z36" i="3"/>
  <c r="AB35" i="3"/>
  <c r="AA35" i="3"/>
  <c r="Z35" i="3"/>
  <c r="AB34" i="3"/>
  <c r="AA34" i="3"/>
  <c r="Z34" i="3"/>
  <c r="AA33" i="3"/>
  <c r="Z33" i="3"/>
  <c r="AB52" i="4"/>
  <c r="AA52" i="4"/>
  <c r="Z52" i="4"/>
  <c r="AB51" i="4"/>
  <c r="AA51" i="4"/>
  <c r="Z51" i="4"/>
  <c r="AB50" i="4"/>
  <c r="AA50" i="4"/>
  <c r="Z50" i="4"/>
  <c r="AB49" i="4"/>
  <c r="AA49" i="4"/>
  <c r="Z49" i="4"/>
  <c r="AB48" i="4"/>
  <c r="AA48" i="4"/>
  <c r="Z48" i="4"/>
  <c r="AB47" i="4"/>
  <c r="AA47" i="4"/>
  <c r="Z47" i="4"/>
  <c r="AB46" i="4"/>
  <c r="AA46" i="4"/>
  <c r="Z46" i="4"/>
  <c r="AB45" i="4"/>
  <c r="AA45" i="4"/>
  <c r="Z45" i="4"/>
  <c r="AB44" i="4"/>
  <c r="AA44" i="4"/>
  <c r="Z44" i="4"/>
  <c r="AB43" i="4"/>
  <c r="AA43" i="4"/>
  <c r="Z43" i="4"/>
  <c r="AB42" i="4"/>
  <c r="AA42" i="4"/>
  <c r="Z42" i="4"/>
  <c r="AB41" i="4"/>
  <c r="AA41" i="4"/>
  <c r="Z41" i="4"/>
  <c r="AB40" i="4"/>
  <c r="AA40" i="4"/>
  <c r="Z40" i="4"/>
  <c r="AB39" i="4"/>
  <c r="AA39" i="4"/>
  <c r="Z39" i="4"/>
  <c r="AB38" i="4"/>
  <c r="AA38" i="4"/>
  <c r="Z38" i="4"/>
  <c r="AB37" i="4"/>
  <c r="AA37" i="4"/>
  <c r="Z37" i="4"/>
  <c r="AB36" i="4"/>
  <c r="AA36" i="4"/>
  <c r="Z36" i="4"/>
  <c r="AB35" i="4"/>
  <c r="AA35" i="4"/>
  <c r="Z35" i="4"/>
  <c r="AB34" i="4"/>
  <c r="AA34" i="4"/>
  <c r="Z34" i="4"/>
  <c r="AB33" i="4"/>
  <c r="AA33" i="4"/>
  <c r="Z33" i="4"/>
  <c r="AA52" i="5"/>
  <c r="Z52" i="5"/>
  <c r="AB51" i="5"/>
  <c r="AA51" i="5"/>
  <c r="Z51" i="5"/>
  <c r="AA50" i="5"/>
  <c r="Z50" i="5"/>
  <c r="AB49" i="5"/>
  <c r="AA49" i="5"/>
  <c r="Z49" i="5"/>
  <c r="AA48" i="5"/>
  <c r="Z48" i="5"/>
  <c r="AB47" i="5"/>
  <c r="AA47" i="5"/>
  <c r="Z47" i="5"/>
  <c r="AA46" i="5"/>
  <c r="Z46" i="5"/>
  <c r="AB45" i="5"/>
  <c r="AA45" i="5"/>
  <c r="Z45" i="5"/>
  <c r="AA44" i="5"/>
  <c r="Z44" i="5"/>
  <c r="AB43" i="5"/>
  <c r="AA43" i="5"/>
  <c r="Z43" i="5"/>
  <c r="AA42" i="5"/>
  <c r="Z42" i="5"/>
  <c r="AB41" i="5"/>
  <c r="AA41" i="5"/>
  <c r="Z41" i="5"/>
  <c r="AA40" i="5"/>
  <c r="Z40" i="5"/>
  <c r="AB39" i="5"/>
  <c r="AA39" i="5"/>
  <c r="Z39" i="5"/>
  <c r="AA38" i="5"/>
  <c r="Z38" i="5"/>
  <c r="AB37" i="5"/>
  <c r="AA37" i="5"/>
  <c r="Z37" i="5"/>
  <c r="AA36" i="5"/>
  <c r="Z36" i="5"/>
  <c r="AB35" i="5"/>
  <c r="AA35" i="5"/>
  <c r="Z35" i="5"/>
  <c r="AA34" i="5"/>
  <c r="Z34" i="5"/>
  <c r="AB33" i="5"/>
  <c r="AA33" i="5"/>
  <c r="Z33" i="5"/>
  <c r="AB52" i="6"/>
  <c r="AA52" i="6"/>
  <c r="Z52" i="6"/>
  <c r="AA51" i="6"/>
  <c r="Z51" i="6"/>
  <c r="AB50" i="6"/>
  <c r="AA50" i="6"/>
  <c r="Z50" i="6"/>
  <c r="AA49" i="6"/>
  <c r="Z49" i="6"/>
  <c r="AB48" i="6"/>
  <c r="AA48" i="6"/>
  <c r="Z48" i="6"/>
  <c r="AA47" i="6"/>
  <c r="Z47" i="6"/>
  <c r="AB46" i="6"/>
  <c r="AA46" i="6"/>
  <c r="Z46" i="6"/>
  <c r="AA45" i="6"/>
  <c r="Z45" i="6"/>
  <c r="AB44" i="6"/>
  <c r="AA44" i="6"/>
  <c r="Z44" i="6"/>
  <c r="AA43" i="6"/>
  <c r="Z43" i="6"/>
  <c r="AB42" i="6"/>
  <c r="AA42" i="6"/>
  <c r="Z42" i="6"/>
  <c r="AA41" i="6"/>
  <c r="Z41" i="6"/>
  <c r="AB40" i="6"/>
  <c r="AA40" i="6"/>
  <c r="Z40" i="6"/>
  <c r="AA39" i="6"/>
  <c r="Z39" i="6"/>
  <c r="AB38" i="6"/>
  <c r="AA38" i="6"/>
  <c r="Z38" i="6"/>
  <c r="AA37" i="6"/>
  <c r="Z37" i="6"/>
  <c r="AB36" i="6"/>
  <c r="AA36" i="6"/>
  <c r="Z36" i="6"/>
  <c r="AA35" i="6"/>
  <c r="Z35" i="6"/>
  <c r="AB34" i="6"/>
  <c r="AA34" i="6"/>
  <c r="Z34" i="6"/>
  <c r="AB33" i="6"/>
  <c r="AA33" i="6"/>
  <c r="Z33" i="6"/>
  <c r="AB52" i="7"/>
  <c r="AA52" i="7"/>
  <c r="Z52" i="7"/>
  <c r="AB51" i="7"/>
  <c r="AA51" i="7"/>
  <c r="Z51" i="7"/>
  <c r="AB50" i="7"/>
  <c r="AA50" i="7"/>
  <c r="Z50" i="7"/>
  <c r="AB49" i="7"/>
  <c r="AA49" i="7"/>
  <c r="Z49" i="7"/>
  <c r="AB48" i="7"/>
  <c r="AA48" i="7"/>
  <c r="Z48" i="7"/>
  <c r="AB47" i="7"/>
  <c r="AA47" i="7"/>
  <c r="Z47" i="7"/>
  <c r="AB46" i="7"/>
  <c r="AA46" i="7"/>
  <c r="Z46" i="7"/>
  <c r="AB45" i="7"/>
  <c r="AA45" i="7"/>
  <c r="Z45" i="7"/>
  <c r="AB44" i="7"/>
  <c r="AA44" i="7"/>
  <c r="Z44" i="7"/>
  <c r="AB43" i="7"/>
  <c r="AA43" i="7"/>
  <c r="Z43" i="7"/>
  <c r="AB42" i="7"/>
  <c r="AA42" i="7"/>
  <c r="Z42" i="7"/>
  <c r="AB41" i="7"/>
  <c r="AA41" i="7"/>
  <c r="Z41" i="7"/>
  <c r="AB40" i="7"/>
  <c r="AA40" i="7"/>
  <c r="Z40" i="7"/>
  <c r="AB39" i="7"/>
  <c r="AA39" i="7"/>
  <c r="Z39" i="7"/>
  <c r="AB38" i="7"/>
  <c r="AA38" i="7"/>
  <c r="Z38" i="7"/>
  <c r="AB37" i="7"/>
  <c r="AA37" i="7"/>
  <c r="Z37" i="7"/>
  <c r="AB36" i="7"/>
  <c r="AA36" i="7"/>
  <c r="Z36" i="7"/>
  <c r="AB35" i="7"/>
  <c r="AA35" i="7"/>
  <c r="Z35" i="7"/>
  <c r="AB34" i="7"/>
  <c r="AA34" i="7"/>
  <c r="Z34" i="7"/>
  <c r="AA33" i="7"/>
  <c r="Z33" i="7"/>
  <c r="AB52" i="8"/>
  <c r="AA52" i="8"/>
  <c r="Z52" i="8"/>
  <c r="AB51" i="8"/>
  <c r="AA51" i="8"/>
  <c r="Z51" i="8"/>
  <c r="AB50" i="8"/>
  <c r="AA50" i="8"/>
  <c r="Z50" i="8"/>
  <c r="AB49" i="8"/>
  <c r="AA49" i="8"/>
  <c r="Z49" i="8"/>
  <c r="AB48" i="8"/>
  <c r="AA48" i="8"/>
  <c r="Z48" i="8"/>
  <c r="AB47" i="8"/>
  <c r="AA47" i="8"/>
  <c r="Z47" i="8"/>
  <c r="AB46" i="8"/>
  <c r="AA46" i="8"/>
  <c r="Z46" i="8"/>
  <c r="AB45" i="8"/>
  <c r="AA45" i="8"/>
  <c r="Z45" i="8"/>
  <c r="AB44" i="8"/>
  <c r="AA44" i="8"/>
  <c r="Z44" i="8"/>
  <c r="AB43" i="8"/>
  <c r="AA43" i="8"/>
  <c r="Z43" i="8"/>
  <c r="AB42" i="8"/>
  <c r="AA42" i="8"/>
  <c r="Z42" i="8"/>
  <c r="AB41" i="8"/>
  <c r="AA41" i="8"/>
  <c r="Z41" i="8"/>
  <c r="AB40" i="8"/>
  <c r="AA40" i="8"/>
  <c r="Z40" i="8"/>
  <c r="AB39" i="8"/>
  <c r="AA39" i="8"/>
  <c r="Z39" i="8"/>
  <c r="AB38" i="8"/>
  <c r="AA38" i="8"/>
  <c r="Z38" i="8"/>
  <c r="AB37" i="8"/>
  <c r="AA37" i="8"/>
  <c r="Z37" i="8"/>
  <c r="AB36" i="8"/>
  <c r="AA36" i="8"/>
  <c r="Z36" i="8"/>
  <c r="AB35" i="8"/>
  <c r="AA35" i="8"/>
  <c r="Z35" i="8"/>
  <c r="AB34" i="8"/>
  <c r="AA34" i="8"/>
  <c r="Z34" i="8"/>
  <c r="AB33" i="8"/>
  <c r="AA33" i="8"/>
  <c r="Z33" i="8"/>
  <c r="AA52" i="9"/>
  <c r="Z52" i="9"/>
  <c r="AA51" i="9"/>
  <c r="Z51" i="9"/>
  <c r="AA50" i="9"/>
  <c r="Z50" i="9"/>
  <c r="AA49" i="9"/>
  <c r="Z49" i="9"/>
  <c r="AA48" i="9"/>
  <c r="Z48" i="9"/>
  <c r="AA47" i="9"/>
  <c r="Z47" i="9"/>
  <c r="AA46" i="9"/>
  <c r="Z46" i="9"/>
  <c r="AA45" i="9"/>
  <c r="Z45" i="9"/>
  <c r="AA44" i="9"/>
  <c r="Z44" i="9"/>
  <c r="AA43" i="9"/>
  <c r="Z43" i="9"/>
  <c r="AA42" i="9"/>
  <c r="Z42" i="9"/>
  <c r="AA41" i="9"/>
  <c r="Z41" i="9"/>
  <c r="AA40" i="9"/>
  <c r="Z40" i="9"/>
  <c r="AA39" i="9"/>
  <c r="Z39" i="9"/>
  <c r="AA38" i="9"/>
  <c r="Z38" i="9"/>
  <c r="AA37" i="9"/>
  <c r="Z37" i="9"/>
  <c r="AA36" i="9"/>
  <c r="Z36" i="9"/>
  <c r="AA35" i="9"/>
  <c r="Z35" i="9"/>
  <c r="AA34" i="9"/>
  <c r="Z34" i="9"/>
  <c r="AA33" i="9"/>
  <c r="X52" i="9"/>
  <c r="W52" i="9"/>
  <c r="X51" i="9"/>
  <c r="W51" i="9"/>
  <c r="X50" i="9"/>
  <c r="W50" i="9"/>
  <c r="X49" i="9"/>
  <c r="W49" i="9"/>
  <c r="X48" i="9"/>
  <c r="W48" i="9"/>
  <c r="X47" i="9"/>
  <c r="W47" i="9"/>
  <c r="X46" i="9"/>
  <c r="W46" i="9"/>
  <c r="X45" i="9"/>
  <c r="W45" i="9"/>
  <c r="X44" i="9"/>
  <c r="W44" i="9"/>
  <c r="X43" i="9"/>
  <c r="W43" i="9"/>
  <c r="X42" i="9"/>
  <c r="W42" i="9"/>
  <c r="X41" i="9"/>
  <c r="W41" i="9"/>
  <c r="X40" i="9"/>
  <c r="W40" i="9"/>
  <c r="X39" i="9"/>
  <c r="W39" i="9"/>
  <c r="X38" i="9"/>
  <c r="W38" i="9"/>
  <c r="X37" i="9"/>
  <c r="W37" i="9"/>
  <c r="X36" i="9"/>
  <c r="W36" i="9"/>
  <c r="X35" i="9"/>
  <c r="W35" i="9"/>
  <c r="X34" i="9"/>
  <c r="W34" i="9"/>
  <c r="X33" i="9"/>
  <c r="W33" i="9"/>
  <c r="X52" i="1"/>
  <c r="W52" i="1"/>
  <c r="X51" i="1"/>
  <c r="W51" i="1"/>
  <c r="X50" i="1"/>
  <c r="W50" i="1"/>
  <c r="X49" i="1"/>
  <c r="W49" i="1"/>
  <c r="X48" i="1"/>
  <c r="W48" i="1"/>
  <c r="X47" i="1"/>
  <c r="W47" i="1"/>
  <c r="X46" i="1"/>
  <c r="W46" i="1"/>
  <c r="X45" i="1"/>
  <c r="W45" i="1"/>
  <c r="X44" i="1"/>
  <c r="W44" i="1"/>
  <c r="X43" i="1"/>
  <c r="W43" i="1"/>
  <c r="X42" i="1"/>
  <c r="W42" i="1"/>
  <c r="X41" i="1"/>
  <c r="W41" i="1"/>
  <c r="X40" i="1"/>
  <c r="W40" i="1"/>
  <c r="X39" i="1"/>
  <c r="W39" i="1"/>
  <c r="X38" i="1"/>
  <c r="W38" i="1"/>
  <c r="X37" i="1"/>
  <c r="W37" i="1"/>
  <c r="X36" i="1"/>
  <c r="W36" i="1"/>
  <c r="X35" i="1"/>
  <c r="W35" i="1"/>
  <c r="X34" i="1"/>
  <c r="W34" i="1"/>
  <c r="X33" i="1"/>
  <c r="W33" i="1"/>
  <c r="X52" i="3"/>
  <c r="W52" i="3"/>
  <c r="X51" i="3"/>
  <c r="W51" i="3"/>
  <c r="X50" i="3"/>
  <c r="W50" i="3"/>
  <c r="X49" i="3"/>
  <c r="W49" i="3"/>
  <c r="X48" i="3"/>
  <c r="W48" i="3"/>
  <c r="X47" i="3"/>
  <c r="W47" i="3"/>
  <c r="X46" i="3"/>
  <c r="W46" i="3"/>
  <c r="X45" i="3"/>
  <c r="W45" i="3"/>
  <c r="X44" i="3"/>
  <c r="W44" i="3"/>
  <c r="X43" i="3"/>
  <c r="W43" i="3"/>
  <c r="X42" i="3"/>
  <c r="W42" i="3"/>
  <c r="X41" i="3"/>
  <c r="W41" i="3"/>
  <c r="X40" i="3"/>
  <c r="W40" i="3"/>
  <c r="X39" i="3"/>
  <c r="W39" i="3"/>
  <c r="X38" i="3"/>
  <c r="W38" i="3"/>
  <c r="X37" i="3"/>
  <c r="W37" i="3"/>
  <c r="X36" i="3"/>
  <c r="W36" i="3"/>
  <c r="X35" i="3"/>
  <c r="W35" i="3"/>
  <c r="X34" i="3"/>
  <c r="W34" i="3"/>
  <c r="X33" i="3"/>
  <c r="W33" i="3"/>
  <c r="X52" i="4"/>
  <c r="W52" i="4"/>
  <c r="X51" i="4"/>
  <c r="W51" i="4"/>
  <c r="X50" i="4"/>
  <c r="W50" i="4"/>
  <c r="X49" i="4"/>
  <c r="W49" i="4"/>
  <c r="X48" i="4"/>
  <c r="W48" i="4"/>
  <c r="X47" i="4"/>
  <c r="W47" i="4"/>
  <c r="X46" i="4"/>
  <c r="W46" i="4"/>
  <c r="X45" i="4"/>
  <c r="W45" i="4"/>
  <c r="X44" i="4"/>
  <c r="W44" i="4"/>
  <c r="X43" i="4"/>
  <c r="W43" i="4"/>
  <c r="X42" i="4"/>
  <c r="W42" i="4"/>
  <c r="X41" i="4"/>
  <c r="W41" i="4"/>
  <c r="X40" i="4"/>
  <c r="W40" i="4"/>
  <c r="X39" i="4"/>
  <c r="W39" i="4"/>
  <c r="X38" i="4"/>
  <c r="W38" i="4"/>
  <c r="X37" i="4"/>
  <c r="W37" i="4"/>
  <c r="X36" i="4"/>
  <c r="W36" i="4"/>
  <c r="X35" i="4"/>
  <c r="W35" i="4"/>
  <c r="X34" i="4"/>
  <c r="W34" i="4"/>
  <c r="X33" i="4"/>
  <c r="W33" i="4"/>
  <c r="X52" i="5"/>
  <c r="W52" i="5"/>
  <c r="X51" i="5"/>
  <c r="W51" i="5"/>
  <c r="X50" i="5"/>
  <c r="W50" i="5"/>
  <c r="X49" i="5"/>
  <c r="W49" i="5"/>
  <c r="X48" i="5"/>
  <c r="W48" i="5"/>
  <c r="X47" i="5"/>
  <c r="W47" i="5"/>
  <c r="X46" i="5"/>
  <c r="W46" i="5"/>
  <c r="X45" i="5"/>
  <c r="W45" i="5"/>
  <c r="X44" i="5"/>
  <c r="W44" i="5"/>
  <c r="X43" i="5"/>
  <c r="W43" i="5"/>
  <c r="X42" i="5"/>
  <c r="W42" i="5"/>
  <c r="X41" i="5"/>
  <c r="W41" i="5"/>
  <c r="X40" i="5"/>
  <c r="W40" i="5"/>
  <c r="X39" i="5"/>
  <c r="W39" i="5"/>
  <c r="X38" i="5"/>
  <c r="W38" i="5"/>
  <c r="X37" i="5"/>
  <c r="W37" i="5"/>
  <c r="X36" i="5"/>
  <c r="W36" i="5"/>
  <c r="X35" i="5"/>
  <c r="W35" i="5"/>
  <c r="X34" i="5"/>
  <c r="W34" i="5"/>
  <c r="X33" i="5"/>
  <c r="W33" i="5"/>
  <c r="X52" i="6"/>
  <c r="W52" i="6"/>
  <c r="X51" i="6"/>
  <c r="W51" i="6"/>
  <c r="X50" i="6"/>
  <c r="W50" i="6"/>
  <c r="X49" i="6"/>
  <c r="W49" i="6"/>
  <c r="X48" i="6"/>
  <c r="W48" i="6"/>
  <c r="X47" i="6"/>
  <c r="W47" i="6"/>
  <c r="X46" i="6"/>
  <c r="W46" i="6"/>
  <c r="X45" i="6"/>
  <c r="W45" i="6"/>
  <c r="X44" i="6"/>
  <c r="W44" i="6"/>
  <c r="X43" i="6"/>
  <c r="W43" i="6"/>
  <c r="X42" i="6"/>
  <c r="W42" i="6"/>
  <c r="X41" i="6"/>
  <c r="W41" i="6"/>
  <c r="X40" i="6"/>
  <c r="W40" i="6"/>
  <c r="X39" i="6"/>
  <c r="W39" i="6"/>
  <c r="X38" i="6"/>
  <c r="W38" i="6"/>
  <c r="X37" i="6"/>
  <c r="W37" i="6"/>
  <c r="X36" i="6"/>
  <c r="W36" i="6"/>
  <c r="X35" i="6"/>
  <c r="W35" i="6"/>
  <c r="X34" i="6"/>
  <c r="W34" i="6"/>
  <c r="X33" i="6"/>
  <c r="W33" i="6"/>
  <c r="X52" i="7"/>
  <c r="W52" i="7"/>
  <c r="X51" i="7"/>
  <c r="W51" i="7"/>
  <c r="X50" i="7"/>
  <c r="W50" i="7"/>
  <c r="X49" i="7"/>
  <c r="W49" i="7"/>
  <c r="X48" i="7"/>
  <c r="W48" i="7"/>
  <c r="X47" i="7"/>
  <c r="W47" i="7"/>
  <c r="X46" i="7"/>
  <c r="W46" i="7"/>
  <c r="X45" i="7"/>
  <c r="W45" i="7"/>
  <c r="X44" i="7"/>
  <c r="W44" i="7"/>
  <c r="X43" i="7"/>
  <c r="W43" i="7"/>
  <c r="X42" i="7"/>
  <c r="W42" i="7"/>
  <c r="X41" i="7"/>
  <c r="W41" i="7"/>
  <c r="X40" i="7"/>
  <c r="W40" i="7"/>
  <c r="X39" i="7"/>
  <c r="W39" i="7"/>
  <c r="X38" i="7"/>
  <c r="W38" i="7"/>
  <c r="X37" i="7"/>
  <c r="W37" i="7"/>
  <c r="X36" i="7"/>
  <c r="W36" i="7"/>
  <c r="X35" i="7"/>
  <c r="W35" i="7"/>
  <c r="X34" i="7"/>
  <c r="W34" i="7"/>
  <c r="X33" i="7"/>
  <c r="W33" i="7"/>
  <c r="X52" i="8"/>
  <c r="W52" i="8"/>
  <c r="X51" i="8"/>
  <c r="W51" i="8"/>
  <c r="X50" i="8"/>
  <c r="W50" i="8"/>
  <c r="X49" i="8"/>
  <c r="W49" i="8"/>
  <c r="X48" i="8"/>
  <c r="W48" i="8"/>
  <c r="X47" i="8"/>
  <c r="W47" i="8"/>
  <c r="X46" i="8"/>
  <c r="W46" i="8"/>
  <c r="X45" i="8"/>
  <c r="W45" i="8"/>
  <c r="X44" i="8"/>
  <c r="W44" i="8"/>
  <c r="X43" i="8"/>
  <c r="W43" i="8"/>
  <c r="X42" i="8"/>
  <c r="W42" i="8"/>
  <c r="X41" i="8"/>
  <c r="W41" i="8"/>
  <c r="X40" i="8"/>
  <c r="W40" i="8"/>
  <c r="X39" i="8"/>
  <c r="W39" i="8"/>
  <c r="X38" i="8"/>
  <c r="W38" i="8"/>
  <c r="X37" i="8"/>
  <c r="W37" i="8"/>
  <c r="X36" i="8"/>
  <c r="W36" i="8"/>
  <c r="X35" i="8"/>
  <c r="W35" i="8"/>
  <c r="X34" i="8"/>
  <c r="W34" i="8"/>
  <c r="X33" i="8"/>
  <c r="W33" i="8"/>
  <c r="S47" i="50"/>
  <c r="S46" i="50"/>
  <c r="S45" i="50"/>
  <c r="S44" i="50"/>
  <c r="S43" i="50"/>
  <c r="S42" i="50"/>
  <c r="S41" i="50"/>
  <c r="S40" i="50"/>
  <c r="S39" i="50"/>
  <c r="S38" i="50"/>
  <c r="S37" i="50"/>
  <c r="S36" i="50"/>
  <c r="S35" i="50"/>
  <c r="S34" i="50"/>
  <c r="S33" i="50"/>
  <c r="S32" i="50"/>
  <c r="S31" i="50"/>
  <c r="S30" i="50"/>
  <c r="S29" i="50"/>
  <c r="S28" i="50"/>
  <c r="R47" i="50"/>
  <c r="R46" i="50"/>
  <c r="R45" i="50"/>
  <c r="R44" i="50"/>
  <c r="R43" i="50"/>
  <c r="R42" i="50"/>
  <c r="R41" i="50"/>
  <c r="R40" i="50"/>
  <c r="R39" i="50"/>
  <c r="R38" i="50"/>
  <c r="R37" i="50"/>
  <c r="R36" i="50"/>
  <c r="R35" i="50"/>
  <c r="R34" i="50"/>
  <c r="R33" i="50"/>
  <c r="R32" i="50"/>
  <c r="R31" i="50"/>
  <c r="R30" i="50"/>
  <c r="R29" i="50"/>
  <c r="R28" i="50"/>
  <c r="Q47" i="50"/>
  <c r="Q46" i="50"/>
  <c r="Q45" i="50"/>
  <c r="Q44" i="50"/>
  <c r="Q43" i="50"/>
  <c r="Q42" i="50"/>
  <c r="Q41" i="50"/>
  <c r="Q40" i="50"/>
  <c r="Q39" i="50"/>
  <c r="Q38" i="50"/>
  <c r="Q37" i="50"/>
  <c r="Q36" i="50"/>
  <c r="Q35" i="50"/>
  <c r="Q34" i="50"/>
  <c r="Q33" i="50"/>
  <c r="Q32" i="50"/>
  <c r="Q31" i="50"/>
  <c r="Q30" i="50"/>
  <c r="Q29" i="50"/>
  <c r="Q28" i="50"/>
  <c r="P47" i="50"/>
  <c r="P46" i="50"/>
  <c r="P45" i="50"/>
  <c r="P44" i="50"/>
  <c r="P43" i="50"/>
  <c r="P42" i="50"/>
  <c r="P41" i="50"/>
  <c r="P40" i="50"/>
  <c r="P39" i="50"/>
  <c r="P38" i="50"/>
  <c r="P37" i="50"/>
  <c r="P36" i="50"/>
  <c r="P35" i="50"/>
  <c r="P34" i="50"/>
  <c r="P33" i="50"/>
  <c r="P32" i="50"/>
  <c r="P31" i="50"/>
  <c r="P30" i="50"/>
  <c r="P29" i="50"/>
  <c r="P28" i="50"/>
  <c r="O47" i="50"/>
  <c r="O46" i="50"/>
  <c r="O45" i="50"/>
  <c r="O44" i="50"/>
  <c r="O43" i="50"/>
  <c r="O42" i="50"/>
  <c r="O41" i="50"/>
  <c r="O40" i="50"/>
  <c r="O39" i="50"/>
  <c r="O38" i="50"/>
  <c r="O37" i="50"/>
  <c r="O36" i="50"/>
  <c r="O35" i="50"/>
  <c r="O34" i="50"/>
  <c r="O33" i="50"/>
  <c r="O32" i="50"/>
  <c r="O31" i="50"/>
  <c r="O30" i="50"/>
  <c r="U27" i="8"/>
  <c r="X53" i="8" s="1"/>
  <c r="T27" i="8"/>
  <c r="W53" i="8" s="1"/>
  <c r="U27" i="7"/>
  <c r="X53" i="7" s="1"/>
  <c r="T27" i="7"/>
  <c r="W53" i="7" s="1"/>
  <c r="U27" i="6"/>
  <c r="X53" i="6" s="1"/>
  <c r="T27" i="6"/>
  <c r="W53" i="6" s="1"/>
  <c r="U27" i="9"/>
  <c r="U53" i="9" s="1"/>
  <c r="T27" i="9"/>
  <c r="W53" i="9" s="1"/>
  <c r="U27" i="1"/>
  <c r="X53" i="1" s="1"/>
  <c r="T27" i="1"/>
  <c r="W53" i="1" s="1"/>
  <c r="T34" i="8"/>
  <c r="U34" i="8"/>
  <c r="V8" i="8"/>
  <c r="V34" i="8" s="1"/>
  <c r="T35" i="8"/>
  <c r="U35" i="8"/>
  <c r="V9" i="8"/>
  <c r="Y35" i="8" s="1"/>
  <c r="T36" i="8"/>
  <c r="U36" i="8"/>
  <c r="V10" i="8"/>
  <c r="T37" i="8"/>
  <c r="U37" i="8"/>
  <c r="V11" i="8"/>
  <c r="V37" i="8" s="1"/>
  <c r="T38" i="8"/>
  <c r="U38" i="8"/>
  <c r="V12" i="8"/>
  <c r="V38" i="8" s="1"/>
  <c r="T39" i="8"/>
  <c r="U39" i="8"/>
  <c r="V13" i="8"/>
  <c r="V39" i="8" s="1"/>
  <c r="T40" i="8"/>
  <c r="U40" i="8"/>
  <c r="V14" i="8"/>
  <c r="V40" i="8" s="1"/>
  <c r="T41" i="8"/>
  <c r="U41" i="8"/>
  <c r="V15" i="8"/>
  <c r="V41" i="8" s="1"/>
  <c r="T42" i="8"/>
  <c r="U42" i="8"/>
  <c r="V16" i="8"/>
  <c r="V42" i="8" s="1"/>
  <c r="T43" i="8"/>
  <c r="U43" i="8"/>
  <c r="V17" i="8"/>
  <c r="Y43" i="8" s="1"/>
  <c r="T44" i="8"/>
  <c r="U44" i="8"/>
  <c r="V18" i="8"/>
  <c r="T45" i="8"/>
  <c r="U45" i="8"/>
  <c r="V19" i="8"/>
  <c r="Y45" i="8" s="1"/>
  <c r="T46" i="8"/>
  <c r="U46" i="8"/>
  <c r="V20" i="8"/>
  <c r="Y46" i="8" s="1"/>
  <c r="T47" i="8"/>
  <c r="U47" i="8"/>
  <c r="V21" i="8"/>
  <c r="V47" i="8" s="1"/>
  <c r="T48" i="8"/>
  <c r="U48" i="8"/>
  <c r="V22" i="8"/>
  <c r="V48" i="8" s="1"/>
  <c r="T49" i="8"/>
  <c r="U49" i="8"/>
  <c r="V23" i="8"/>
  <c r="Y49" i="8" s="1"/>
  <c r="T50" i="8"/>
  <c r="U50" i="8"/>
  <c r="V24" i="8"/>
  <c r="V50" i="8" s="1"/>
  <c r="T51" i="8"/>
  <c r="U51" i="8"/>
  <c r="V25" i="8"/>
  <c r="Y51" i="8" s="1"/>
  <c r="T52" i="8"/>
  <c r="U52" i="8"/>
  <c r="V26" i="8"/>
  <c r="U33" i="8"/>
  <c r="V7" i="8"/>
  <c r="Y33" i="8" s="1"/>
  <c r="T33" i="8"/>
  <c r="T34" i="7"/>
  <c r="U34" i="7"/>
  <c r="V8" i="7"/>
  <c r="Y34" i="7" s="1"/>
  <c r="T35" i="7"/>
  <c r="U35" i="7"/>
  <c r="V9" i="7"/>
  <c r="Y35" i="7" s="1"/>
  <c r="T36" i="7"/>
  <c r="U36" i="7"/>
  <c r="V10" i="7"/>
  <c r="Y36" i="7" s="1"/>
  <c r="T37" i="7"/>
  <c r="U37" i="7"/>
  <c r="V11" i="7"/>
  <c r="Y37" i="7" s="1"/>
  <c r="T38" i="7"/>
  <c r="U38" i="7"/>
  <c r="V12" i="7"/>
  <c r="Y38" i="7" s="1"/>
  <c r="T39" i="7"/>
  <c r="U39" i="7"/>
  <c r="V13" i="7"/>
  <c r="Y39" i="7" s="1"/>
  <c r="T40" i="7"/>
  <c r="U40" i="7"/>
  <c r="V14" i="7"/>
  <c r="Y40" i="7" s="1"/>
  <c r="T41" i="7"/>
  <c r="U41" i="7"/>
  <c r="V15" i="7"/>
  <c r="Y41" i="7" s="1"/>
  <c r="T42" i="7"/>
  <c r="U42" i="7"/>
  <c r="V16" i="7"/>
  <c r="Y42" i="7" s="1"/>
  <c r="T43" i="7"/>
  <c r="U43" i="7"/>
  <c r="V17" i="7"/>
  <c r="Y43" i="7" s="1"/>
  <c r="T44" i="7"/>
  <c r="U44" i="7"/>
  <c r="V18" i="7"/>
  <c r="Y44" i="7" s="1"/>
  <c r="T45" i="7"/>
  <c r="U45" i="7"/>
  <c r="V19" i="7"/>
  <c r="Y45" i="7" s="1"/>
  <c r="T46" i="7"/>
  <c r="U46" i="7"/>
  <c r="V20" i="7"/>
  <c r="Y46" i="7" s="1"/>
  <c r="T47" i="7"/>
  <c r="U47" i="7"/>
  <c r="V21" i="7"/>
  <c r="Y47" i="7" s="1"/>
  <c r="T48" i="7"/>
  <c r="U48" i="7"/>
  <c r="V22" i="7"/>
  <c r="Y48" i="7" s="1"/>
  <c r="T49" i="7"/>
  <c r="U49" i="7"/>
  <c r="V23" i="7"/>
  <c r="Y49" i="7" s="1"/>
  <c r="T50" i="7"/>
  <c r="U50" i="7"/>
  <c r="V24" i="7"/>
  <c r="Y50" i="7" s="1"/>
  <c r="T51" i="7"/>
  <c r="U51" i="7"/>
  <c r="V25" i="7"/>
  <c r="Y51" i="7" s="1"/>
  <c r="T52" i="7"/>
  <c r="U52" i="7"/>
  <c r="V26" i="7"/>
  <c r="Y52" i="7" s="1"/>
  <c r="U33" i="7"/>
  <c r="V7" i="7"/>
  <c r="Y33" i="7" s="1"/>
  <c r="T33" i="7"/>
  <c r="T34" i="6"/>
  <c r="U34" i="6"/>
  <c r="V8" i="6"/>
  <c r="Y34" i="6" s="1"/>
  <c r="T35" i="6"/>
  <c r="U35" i="6"/>
  <c r="V9" i="6"/>
  <c r="Y35" i="6" s="1"/>
  <c r="T36" i="6"/>
  <c r="U36" i="6"/>
  <c r="V10" i="6"/>
  <c r="Y36" i="6" s="1"/>
  <c r="T37" i="6"/>
  <c r="U37" i="6"/>
  <c r="V11" i="6"/>
  <c r="Y37" i="6" s="1"/>
  <c r="T38" i="6"/>
  <c r="U38" i="6"/>
  <c r="V12" i="6"/>
  <c r="Y38" i="6" s="1"/>
  <c r="T39" i="6"/>
  <c r="U39" i="6"/>
  <c r="V13" i="6"/>
  <c r="Y39" i="6" s="1"/>
  <c r="T40" i="6"/>
  <c r="U40" i="6"/>
  <c r="V14" i="6"/>
  <c r="Y40" i="6" s="1"/>
  <c r="T41" i="6"/>
  <c r="U41" i="6"/>
  <c r="V15" i="6"/>
  <c r="V41" i="6" s="1"/>
  <c r="T42" i="6"/>
  <c r="U42" i="6"/>
  <c r="V16" i="6"/>
  <c r="Y42" i="6" s="1"/>
  <c r="T43" i="6"/>
  <c r="U43" i="6"/>
  <c r="V17" i="6"/>
  <c r="Y43" i="6" s="1"/>
  <c r="T44" i="6"/>
  <c r="U44" i="6"/>
  <c r="V18" i="6"/>
  <c r="Y44" i="6" s="1"/>
  <c r="T45" i="6"/>
  <c r="U45" i="6"/>
  <c r="V19" i="6"/>
  <c r="Y45" i="6" s="1"/>
  <c r="T46" i="6"/>
  <c r="U46" i="6"/>
  <c r="V20" i="6"/>
  <c r="Y46" i="6" s="1"/>
  <c r="T47" i="6"/>
  <c r="U47" i="6"/>
  <c r="V21" i="6"/>
  <c r="Y47" i="6" s="1"/>
  <c r="T48" i="6"/>
  <c r="U48" i="6"/>
  <c r="V22" i="6"/>
  <c r="Y48" i="6" s="1"/>
  <c r="T49" i="6"/>
  <c r="U49" i="6"/>
  <c r="V23" i="6"/>
  <c r="Y49" i="6" s="1"/>
  <c r="T50" i="6"/>
  <c r="U50" i="6"/>
  <c r="V24" i="6"/>
  <c r="Y50" i="6" s="1"/>
  <c r="T51" i="6"/>
  <c r="U51" i="6"/>
  <c r="V25" i="6"/>
  <c r="Y51" i="6" s="1"/>
  <c r="T52" i="6"/>
  <c r="U52" i="6"/>
  <c r="V26" i="6"/>
  <c r="Y52" i="6" s="1"/>
  <c r="U33" i="6"/>
  <c r="V7" i="6"/>
  <c r="Y33" i="6" s="1"/>
  <c r="T33" i="6"/>
  <c r="T34" i="5"/>
  <c r="U34" i="5"/>
  <c r="V8" i="5"/>
  <c r="Y34" i="5" s="1"/>
  <c r="T35" i="5"/>
  <c r="U35" i="5"/>
  <c r="V9" i="5"/>
  <c r="Y35" i="5" s="1"/>
  <c r="T36" i="5"/>
  <c r="U36" i="5"/>
  <c r="V10" i="5"/>
  <c r="Y36" i="5" s="1"/>
  <c r="T37" i="5"/>
  <c r="U37" i="5"/>
  <c r="V11" i="5"/>
  <c r="Y37" i="5" s="1"/>
  <c r="T38" i="5"/>
  <c r="U38" i="5"/>
  <c r="V12" i="5"/>
  <c r="Y38" i="5" s="1"/>
  <c r="T39" i="5"/>
  <c r="U39" i="5"/>
  <c r="V13" i="5"/>
  <c r="Y39" i="5" s="1"/>
  <c r="T40" i="5"/>
  <c r="U40" i="5"/>
  <c r="V14" i="5"/>
  <c r="Y40" i="5" s="1"/>
  <c r="T41" i="5"/>
  <c r="U41" i="5"/>
  <c r="V15" i="5"/>
  <c r="Y41" i="5" s="1"/>
  <c r="T42" i="5"/>
  <c r="U42" i="5"/>
  <c r="V16" i="5"/>
  <c r="Y42" i="5" s="1"/>
  <c r="T43" i="5"/>
  <c r="U43" i="5"/>
  <c r="V17" i="5"/>
  <c r="Y43" i="5" s="1"/>
  <c r="T44" i="5"/>
  <c r="U44" i="5"/>
  <c r="V18" i="5"/>
  <c r="Y44" i="5" s="1"/>
  <c r="T45" i="5"/>
  <c r="U45" i="5"/>
  <c r="V19" i="5"/>
  <c r="Y45" i="5" s="1"/>
  <c r="T46" i="5"/>
  <c r="U46" i="5"/>
  <c r="V20" i="5"/>
  <c r="Y46" i="5" s="1"/>
  <c r="T47" i="5"/>
  <c r="U47" i="5"/>
  <c r="V21" i="5"/>
  <c r="Y47" i="5" s="1"/>
  <c r="T48" i="5"/>
  <c r="U48" i="5"/>
  <c r="V22" i="5"/>
  <c r="Y48" i="5" s="1"/>
  <c r="T49" i="5"/>
  <c r="U49" i="5"/>
  <c r="V23" i="5"/>
  <c r="Y49" i="5" s="1"/>
  <c r="T50" i="5"/>
  <c r="U50" i="5"/>
  <c r="V24" i="5"/>
  <c r="Y50" i="5" s="1"/>
  <c r="T51" i="5"/>
  <c r="U51" i="5"/>
  <c r="V25" i="5"/>
  <c r="Y51" i="5" s="1"/>
  <c r="T52" i="5"/>
  <c r="U52" i="5"/>
  <c r="V26" i="5"/>
  <c r="Y52" i="5" s="1"/>
  <c r="T27" i="5"/>
  <c r="W53" i="5" s="1"/>
  <c r="U27" i="5"/>
  <c r="U33" i="5"/>
  <c r="V7" i="5"/>
  <c r="Y33" i="5" s="1"/>
  <c r="T33" i="5"/>
  <c r="T34" i="4"/>
  <c r="U34" i="4"/>
  <c r="V8" i="4"/>
  <c r="T35" i="4"/>
  <c r="U35" i="4"/>
  <c r="V9" i="4"/>
  <c r="Y35" i="4" s="1"/>
  <c r="T36" i="4"/>
  <c r="U36" i="4"/>
  <c r="V10" i="4"/>
  <c r="T37" i="4"/>
  <c r="U37" i="4"/>
  <c r="V11" i="4"/>
  <c r="Y37" i="4" s="1"/>
  <c r="T38" i="4"/>
  <c r="U38" i="4"/>
  <c r="V12" i="4"/>
  <c r="T39" i="4"/>
  <c r="U39" i="4"/>
  <c r="V13" i="4"/>
  <c r="Y39" i="4" s="1"/>
  <c r="T40" i="4"/>
  <c r="U40" i="4"/>
  <c r="V14" i="4"/>
  <c r="T41" i="4"/>
  <c r="U41" i="4"/>
  <c r="V15" i="4"/>
  <c r="Y41" i="4" s="1"/>
  <c r="T42" i="4"/>
  <c r="U42" i="4"/>
  <c r="V16" i="4"/>
  <c r="T43" i="4"/>
  <c r="U43" i="4"/>
  <c r="V17" i="4"/>
  <c r="Y43" i="4" s="1"/>
  <c r="T44" i="4"/>
  <c r="U44" i="4"/>
  <c r="V18" i="4"/>
  <c r="T45" i="4"/>
  <c r="U45" i="4"/>
  <c r="V19" i="4"/>
  <c r="Y45" i="4" s="1"/>
  <c r="T46" i="4"/>
  <c r="U46" i="4"/>
  <c r="V20" i="4"/>
  <c r="T47" i="4"/>
  <c r="U47" i="4"/>
  <c r="V21" i="4"/>
  <c r="Y47" i="4" s="1"/>
  <c r="T48" i="4"/>
  <c r="U48" i="4"/>
  <c r="V22" i="4"/>
  <c r="T49" i="4"/>
  <c r="U49" i="4"/>
  <c r="V23" i="4"/>
  <c r="Y49" i="4" s="1"/>
  <c r="T50" i="4"/>
  <c r="U50" i="4"/>
  <c r="V24" i="4"/>
  <c r="T51" i="4"/>
  <c r="U51" i="4"/>
  <c r="V25" i="4"/>
  <c r="Y51" i="4" s="1"/>
  <c r="T52" i="4"/>
  <c r="U52" i="4"/>
  <c r="V26" i="4"/>
  <c r="T27" i="4"/>
  <c r="W53" i="4" s="1"/>
  <c r="U27" i="4"/>
  <c r="U53" i="4" s="1"/>
  <c r="V7" i="4"/>
  <c r="V33" i="4" s="1"/>
  <c r="U33" i="4"/>
  <c r="T33" i="4"/>
  <c r="T34" i="3"/>
  <c r="U34" i="3"/>
  <c r="V8" i="3"/>
  <c r="T35" i="3"/>
  <c r="U35" i="3"/>
  <c r="V9" i="3"/>
  <c r="Y35" i="3" s="1"/>
  <c r="T36" i="3"/>
  <c r="U36" i="3"/>
  <c r="V10" i="3"/>
  <c r="T37" i="3"/>
  <c r="U37" i="3"/>
  <c r="V11" i="3"/>
  <c r="Y37" i="3" s="1"/>
  <c r="T38" i="3"/>
  <c r="U38" i="3"/>
  <c r="V12" i="3"/>
  <c r="T39" i="3"/>
  <c r="U39" i="3"/>
  <c r="V13" i="3"/>
  <c r="Y39" i="3" s="1"/>
  <c r="T40" i="3"/>
  <c r="U40" i="3"/>
  <c r="V14" i="3"/>
  <c r="T41" i="3"/>
  <c r="U41" i="3"/>
  <c r="V15" i="3"/>
  <c r="Y41" i="3" s="1"/>
  <c r="T42" i="3"/>
  <c r="U42" i="3"/>
  <c r="V16" i="3"/>
  <c r="T43" i="3"/>
  <c r="U43" i="3"/>
  <c r="V17" i="3"/>
  <c r="Y43" i="3" s="1"/>
  <c r="T44" i="3"/>
  <c r="U44" i="3"/>
  <c r="V18" i="3"/>
  <c r="T45" i="3"/>
  <c r="U45" i="3"/>
  <c r="V19" i="3"/>
  <c r="Y45" i="3" s="1"/>
  <c r="T46" i="3"/>
  <c r="U46" i="3"/>
  <c r="V20" i="3"/>
  <c r="T47" i="3"/>
  <c r="U47" i="3"/>
  <c r="V21" i="3"/>
  <c r="Y47" i="3" s="1"/>
  <c r="T48" i="3"/>
  <c r="U48" i="3"/>
  <c r="V22" i="3"/>
  <c r="T49" i="3"/>
  <c r="U49" i="3"/>
  <c r="V23" i="3"/>
  <c r="Y49" i="3" s="1"/>
  <c r="T50" i="3"/>
  <c r="U50" i="3"/>
  <c r="V24" i="3"/>
  <c r="T51" i="3"/>
  <c r="U51" i="3"/>
  <c r="V25" i="3"/>
  <c r="Y51" i="3" s="1"/>
  <c r="T52" i="3"/>
  <c r="U52" i="3"/>
  <c r="V26" i="3"/>
  <c r="T27" i="3"/>
  <c r="W53" i="3" s="1"/>
  <c r="U27" i="3"/>
  <c r="X53" i="3" s="1"/>
  <c r="V7" i="3"/>
  <c r="V33" i="3" s="1"/>
  <c r="U33" i="3"/>
  <c r="T33" i="3"/>
  <c r="T34" i="2"/>
  <c r="U34" i="2"/>
  <c r="V8" i="2"/>
  <c r="V34" i="2" s="1"/>
  <c r="T35" i="2"/>
  <c r="U35" i="2"/>
  <c r="V9" i="2"/>
  <c r="Y35" i="2" s="1"/>
  <c r="T36" i="2"/>
  <c r="U36" i="2"/>
  <c r="V10" i="2"/>
  <c r="V36" i="2" s="1"/>
  <c r="T37" i="2"/>
  <c r="U37" i="2"/>
  <c r="V11" i="2"/>
  <c r="Y37" i="2" s="1"/>
  <c r="T38" i="2"/>
  <c r="U38" i="2"/>
  <c r="V12" i="2"/>
  <c r="V38" i="2" s="1"/>
  <c r="T39" i="2"/>
  <c r="U39" i="2"/>
  <c r="V13" i="2"/>
  <c r="Y39" i="2" s="1"/>
  <c r="T40" i="2"/>
  <c r="U40" i="2"/>
  <c r="V14" i="2"/>
  <c r="V40" i="2" s="1"/>
  <c r="T41" i="2"/>
  <c r="U41" i="2"/>
  <c r="V15" i="2"/>
  <c r="Y41" i="2" s="1"/>
  <c r="T42" i="2"/>
  <c r="U42" i="2"/>
  <c r="V16" i="2"/>
  <c r="Y42" i="2" s="1"/>
  <c r="T43" i="2"/>
  <c r="U43" i="2"/>
  <c r="V17" i="2"/>
  <c r="Y43" i="2" s="1"/>
  <c r="T44" i="2"/>
  <c r="U44" i="2"/>
  <c r="V18" i="2"/>
  <c r="Y44" i="2" s="1"/>
  <c r="T45" i="2"/>
  <c r="U45" i="2"/>
  <c r="V19" i="2"/>
  <c r="V45" i="2" s="1"/>
  <c r="T46" i="2"/>
  <c r="U46" i="2"/>
  <c r="V20" i="2"/>
  <c r="Y46" i="2" s="1"/>
  <c r="T47" i="2"/>
  <c r="U47" i="2"/>
  <c r="V21" i="2"/>
  <c r="Y47" i="2" s="1"/>
  <c r="T48" i="2"/>
  <c r="U48" i="2"/>
  <c r="V22" i="2"/>
  <c r="Y48" i="2" s="1"/>
  <c r="T49" i="2"/>
  <c r="U49" i="2"/>
  <c r="V23" i="2"/>
  <c r="Y49" i="2" s="1"/>
  <c r="T50" i="2"/>
  <c r="U50" i="2"/>
  <c r="V24" i="2"/>
  <c r="Y50" i="2" s="1"/>
  <c r="T51" i="2"/>
  <c r="U51" i="2"/>
  <c r="V25" i="2"/>
  <c r="Y51" i="2" s="1"/>
  <c r="T52" i="2"/>
  <c r="U52" i="2"/>
  <c r="V26" i="2"/>
  <c r="V52" i="2" s="1"/>
  <c r="T27" i="2"/>
  <c r="T53" i="2" s="1"/>
  <c r="U27" i="2"/>
  <c r="U53" i="2" s="1"/>
  <c r="U33" i="2"/>
  <c r="V7" i="2"/>
  <c r="T33" i="2"/>
  <c r="T34" i="1"/>
  <c r="U34" i="1"/>
  <c r="V8" i="1"/>
  <c r="Y34" i="1" s="1"/>
  <c r="T35" i="1"/>
  <c r="U35" i="1"/>
  <c r="V9" i="1"/>
  <c r="Y35" i="1" s="1"/>
  <c r="T36" i="1"/>
  <c r="U36" i="1"/>
  <c r="V10" i="1"/>
  <c r="Y36" i="1" s="1"/>
  <c r="T37" i="1"/>
  <c r="U37" i="1"/>
  <c r="V11" i="1"/>
  <c r="Y37" i="1" s="1"/>
  <c r="T38" i="1"/>
  <c r="U38" i="1"/>
  <c r="V12" i="1"/>
  <c r="Y38" i="1" s="1"/>
  <c r="T39" i="1"/>
  <c r="U39" i="1"/>
  <c r="V13" i="1"/>
  <c r="V39" i="1" s="1"/>
  <c r="T40" i="1"/>
  <c r="U40" i="1"/>
  <c r="V14" i="1"/>
  <c r="Y40" i="1" s="1"/>
  <c r="T41" i="1"/>
  <c r="U41" i="1"/>
  <c r="V15" i="1"/>
  <c r="Y41" i="1" s="1"/>
  <c r="T42" i="1"/>
  <c r="U42" i="1"/>
  <c r="V16" i="1"/>
  <c r="Y42" i="1" s="1"/>
  <c r="T43" i="1"/>
  <c r="U43" i="1"/>
  <c r="V17" i="1"/>
  <c r="V43" i="1" s="1"/>
  <c r="T44" i="1"/>
  <c r="U44" i="1"/>
  <c r="V18" i="1"/>
  <c r="Y44" i="1" s="1"/>
  <c r="T45" i="1"/>
  <c r="U45" i="1"/>
  <c r="V19" i="1"/>
  <c r="Y45" i="1" s="1"/>
  <c r="T46" i="1"/>
  <c r="U46" i="1"/>
  <c r="V20" i="1"/>
  <c r="Y46" i="1" s="1"/>
  <c r="T47" i="1"/>
  <c r="U47" i="1"/>
  <c r="V21" i="1"/>
  <c r="Y47" i="1" s="1"/>
  <c r="T48" i="1"/>
  <c r="U48" i="1"/>
  <c r="V22" i="1"/>
  <c r="Y48" i="1" s="1"/>
  <c r="T49" i="1"/>
  <c r="U49" i="1"/>
  <c r="V23" i="1"/>
  <c r="Y49" i="1" s="1"/>
  <c r="T50" i="1"/>
  <c r="U50" i="1"/>
  <c r="V24" i="1"/>
  <c r="Y50" i="1" s="1"/>
  <c r="T51" i="1"/>
  <c r="U51" i="1"/>
  <c r="V25" i="1"/>
  <c r="Y51" i="1" s="1"/>
  <c r="T52" i="1"/>
  <c r="U52" i="1"/>
  <c r="V26" i="1"/>
  <c r="Y52" i="1" s="1"/>
  <c r="U33" i="1"/>
  <c r="V7" i="1"/>
  <c r="V33" i="1" s="1"/>
  <c r="T33" i="1"/>
  <c r="T34" i="9"/>
  <c r="U34" i="9"/>
  <c r="V8" i="9"/>
  <c r="T29" i="50" s="1"/>
  <c r="T35" i="9"/>
  <c r="U35" i="9"/>
  <c r="V9" i="9"/>
  <c r="U30" i="50" s="1"/>
  <c r="T36" i="9"/>
  <c r="U36" i="9"/>
  <c r="V10" i="9"/>
  <c r="Y36" i="9" s="1"/>
  <c r="U8" i="50" s="1"/>
  <c r="T37" i="9"/>
  <c r="U37" i="9"/>
  <c r="V11" i="9"/>
  <c r="U32" i="50" s="1"/>
  <c r="T38" i="9"/>
  <c r="U38" i="9"/>
  <c r="V12" i="9"/>
  <c r="V38" i="9" s="1"/>
  <c r="T39" i="9"/>
  <c r="U39" i="9"/>
  <c r="V13" i="9"/>
  <c r="Y39" i="9" s="1"/>
  <c r="U11" i="50" s="1"/>
  <c r="T40" i="9"/>
  <c r="U40" i="9"/>
  <c r="V14" i="9"/>
  <c r="T41" i="9"/>
  <c r="U41" i="9"/>
  <c r="V15" i="9"/>
  <c r="Y41" i="9" s="1"/>
  <c r="U13" i="50" s="1"/>
  <c r="T42" i="9"/>
  <c r="U42" i="9"/>
  <c r="V16" i="9"/>
  <c r="V42" i="9" s="1"/>
  <c r="T43" i="9"/>
  <c r="U43" i="9"/>
  <c r="V17" i="9"/>
  <c r="Y43" i="9" s="1"/>
  <c r="U15" i="50" s="1"/>
  <c r="T44" i="9"/>
  <c r="U44" i="9"/>
  <c r="V18" i="9"/>
  <c r="Y44" i="9" s="1"/>
  <c r="U16" i="50" s="1"/>
  <c r="T45" i="9"/>
  <c r="U45" i="9"/>
  <c r="V19" i="9"/>
  <c r="U40" i="50" s="1"/>
  <c r="T46" i="9"/>
  <c r="U46" i="9"/>
  <c r="V20" i="9"/>
  <c r="V46" i="9" s="1"/>
  <c r="T47" i="9"/>
  <c r="U47" i="9"/>
  <c r="V21" i="9"/>
  <c r="Y47" i="9" s="1"/>
  <c r="U19" i="50" s="1"/>
  <c r="T48" i="9"/>
  <c r="U48" i="9"/>
  <c r="V22" i="9"/>
  <c r="T49" i="9"/>
  <c r="U49" i="9"/>
  <c r="V23" i="9"/>
  <c r="U44" i="50" s="1"/>
  <c r="T50" i="9"/>
  <c r="U50" i="9"/>
  <c r="V24" i="9"/>
  <c r="T45" i="50" s="1"/>
  <c r="T51" i="9"/>
  <c r="U51" i="9"/>
  <c r="V25" i="9"/>
  <c r="U46" i="50" s="1"/>
  <c r="T52" i="9"/>
  <c r="U52" i="9"/>
  <c r="V26" i="9"/>
  <c r="T47" i="50" s="1"/>
  <c r="U33" i="9"/>
  <c r="V7" i="9"/>
  <c r="Y33" i="9" s="1"/>
  <c r="U5" i="50" s="1"/>
  <c r="T33" i="9"/>
  <c r="AH52" i="1"/>
  <c r="AK52" i="1"/>
  <c r="AH48" i="1"/>
  <c r="AK48" i="1"/>
  <c r="AH44" i="1"/>
  <c r="AK44" i="1"/>
  <c r="AH40" i="1"/>
  <c r="AK40" i="1"/>
  <c r="AH36" i="1"/>
  <c r="AK36" i="1"/>
  <c r="AK51" i="1"/>
  <c r="AK43" i="1"/>
  <c r="AK35" i="1"/>
  <c r="AK48" i="3"/>
  <c r="AK40" i="3"/>
  <c r="AK47" i="3"/>
  <c r="AK39" i="3"/>
  <c r="AK46" i="4"/>
  <c r="AK38" i="4"/>
  <c r="AK50" i="5"/>
  <c r="AK42" i="5"/>
  <c r="AK34" i="5"/>
  <c r="AK46" i="6"/>
  <c r="AK38" i="6"/>
  <c r="AK48" i="7"/>
  <c r="AK33" i="3"/>
  <c r="AK49" i="4"/>
  <c r="AK41" i="4"/>
  <c r="AK33" i="4"/>
  <c r="AK47" i="5"/>
  <c r="AK39" i="5"/>
  <c r="AK45" i="6"/>
  <c r="AK37" i="6"/>
  <c r="AK49" i="7"/>
  <c r="AK41" i="7"/>
  <c r="AK33" i="7"/>
  <c r="AK40" i="7"/>
  <c r="AK48" i="8"/>
  <c r="AK40" i="8"/>
  <c r="AK51" i="8"/>
  <c r="AK47" i="8"/>
  <c r="AK43" i="8"/>
  <c r="AK39" i="8"/>
  <c r="AK35" i="8"/>
  <c r="AK33" i="1"/>
  <c r="AK50" i="9"/>
  <c r="Y22" i="50" s="1"/>
  <c r="AH46" i="1"/>
  <c r="AH38" i="1"/>
  <c r="AH49" i="1"/>
  <c r="AK49" i="1"/>
  <c r="AH45" i="1"/>
  <c r="AK45" i="1"/>
  <c r="AH41" i="1"/>
  <c r="AK41" i="1"/>
  <c r="AH37" i="1"/>
  <c r="AK37" i="1"/>
  <c r="AK34" i="1"/>
  <c r="AK50" i="3"/>
  <c r="AK46" i="3"/>
  <c r="AK42" i="3"/>
  <c r="AK38" i="3"/>
  <c r="AH49" i="3"/>
  <c r="AK49" i="3"/>
  <c r="AH45" i="3"/>
  <c r="AK45" i="3"/>
  <c r="AH41" i="3"/>
  <c r="AK41" i="3"/>
  <c r="AH37" i="3"/>
  <c r="AK37" i="3"/>
  <c r="AK34" i="3"/>
  <c r="AK52" i="4"/>
  <c r="AK48" i="4"/>
  <c r="AK44" i="4"/>
  <c r="AK40" i="4"/>
  <c r="AK36" i="4"/>
  <c r="AK52" i="5"/>
  <c r="AK48" i="5"/>
  <c r="AK44" i="5"/>
  <c r="AK40" i="5"/>
  <c r="AK36" i="5"/>
  <c r="AK52" i="6"/>
  <c r="AK48" i="6"/>
  <c r="AK44" i="6"/>
  <c r="AK40" i="6"/>
  <c r="AK36" i="6"/>
  <c r="AK50" i="7"/>
  <c r="AK46" i="7"/>
  <c r="AH35" i="3"/>
  <c r="AK35" i="3"/>
  <c r="AH51" i="4"/>
  <c r="AK51" i="4"/>
  <c r="AH47" i="4"/>
  <c r="AK47" i="4"/>
  <c r="AH43" i="4"/>
  <c r="AK43" i="4"/>
  <c r="AH39" i="4"/>
  <c r="AK39" i="4"/>
  <c r="AH35" i="4"/>
  <c r="AK35" i="4"/>
  <c r="AH49" i="5"/>
  <c r="AK49" i="5"/>
  <c r="AH45" i="5"/>
  <c r="AK45" i="5"/>
  <c r="AH41" i="5"/>
  <c r="AK41" i="5"/>
  <c r="AH37" i="5"/>
  <c r="AK37" i="5"/>
  <c r="AH33" i="5"/>
  <c r="AK33" i="5"/>
  <c r="AH51" i="6"/>
  <c r="AK51" i="6"/>
  <c r="AH47" i="6"/>
  <c r="AK47" i="6"/>
  <c r="AH43" i="6"/>
  <c r="AK43" i="6"/>
  <c r="AH39" i="6"/>
  <c r="AK39" i="6"/>
  <c r="AH35" i="6"/>
  <c r="AK35" i="6"/>
  <c r="AH51" i="7"/>
  <c r="AK51" i="7"/>
  <c r="AH47" i="7"/>
  <c r="AK47" i="7"/>
  <c r="AK42" i="7"/>
  <c r="AH39" i="7"/>
  <c r="AK39" i="7"/>
  <c r="AH35" i="7"/>
  <c r="AK35" i="7"/>
  <c r="AH43" i="7"/>
  <c r="AK43" i="7"/>
  <c r="AK38" i="7"/>
  <c r="AK34" i="7"/>
  <c r="AK50" i="8"/>
  <c r="AK46" i="8"/>
  <c r="AK42" i="8"/>
  <c r="AK38" i="8"/>
  <c r="AK34" i="8"/>
  <c r="X37" i="50"/>
  <c r="V51" i="2"/>
  <c r="AE35" i="7"/>
  <c r="AE37" i="7"/>
  <c r="AE39" i="7"/>
  <c r="AE41" i="7"/>
  <c r="AE43" i="7"/>
  <c r="AE45" i="7"/>
  <c r="AE47" i="7"/>
  <c r="AE49" i="7"/>
  <c r="AE51" i="7"/>
  <c r="AE33" i="6"/>
  <c r="AE35" i="6"/>
  <c r="AE37" i="6"/>
  <c r="AE39" i="6"/>
  <c r="AE41" i="6"/>
  <c r="AE43" i="6"/>
  <c r="AE45" i="6"/>
  <c r="AE47" i="6"/>
  <c r="AE49" i="6"/>
  <c r="AE51" i="6"/>
  <c r="AE35" i="5"/>
  <c r="AE37" i="5"/>
  <c r="AE39" i="5"/>
  <c r="AE41" i="5"/>
  <c r="AE43" i="5"/>
  <c r="AE45" i="5"/>
  <c r="AE47" i="5"/>
  <c r="AE49" i="5"/>
  <c r="AE51" i="5"/>
  <c r="AE33" i="4"/>
  <c r="AE35" i="4"/>
  <c r="AE37" i="4"/>
  <c r="AE39" i="4"/>
  <c r="AE41" i="4"/>
  <c r="AE43" i="4"/>
  <c r="AE45" i="4"/>
  <c r="W33" i="50"/>
  <c r="W37" i="50"/>
  <c r="AE36" i="7"/>
  <c r="AE44" i="7"/>
  <c r="AE52" i="7"/>
  <c r="AE38" i="6"/>
  <c r="AE46" i="6"/>
  <c r="AE40" i="5"/>
  <c r="AE48" i="5"/>
  <c r="AE34" i="4"/>
  <c r="AE42" i="4"/>
  <c r="AE50" i="4"/>
  <c r="AE47" i="4"/>
  <c r="AE49" i="4"/>
  <c r="AE51" i="4"/>
  <c r="AE35" i="3"/>
  <c r="AE37" i="3"/>
  <c r="AE39" i="3"/>
  <c r="AE41" i="3"/>
  <c r="AE43" i="3"/>
  <c r="AE45" i="3"/>
  <c r="AE47" i="3"/>
  <c r="AE49" i="3"/>
  <c r="AE51" i="3"/>
  <c r="AE35" i="1"/>
  <c r="AE37" i="1"/>
  <c r="AE39" i="1"/>
  <c r="AE43" i="1"/>
  <c r="AE45" i="1"/>
  <c r="AE47" i="1"/>
  <c r="AE51" i="1"/>
  <c r="AE46" i="3"/>
  <c r="AE34" i="1"/>
  <c r="AE42" i="1"/>
  <c r="AE50" i="1"/>
  <c r="V39" i="4"/>
  <c r="T53" i="6"/>
  <c r="V42" i="1"/>
  <c r="V51" i="3"/>
  <c r="T53" i="5"/>
  <c r="V49" i="5"/>
  <c r="V37" i="7"/>
  <c r="AE36" i="8"/>
  <c r="AE44" i="8"/>
  <c r="AE52" i="8"/>
  <c r="AE33" i="8"/>
  <c r="AE35" i="8"/>
  <c r="AE37" i="8"/>
  <c r="AE39" i="8"/>
  <c r="AE41" i="8"/>
  <c r="AE43" i="8"/>
  <c r="AE45" i="8"/>
  <c r="AE47" i="8"/>
  <c r="AE49" i="8"/>
  <c r="AE51" i="8"/>
  <c r="V33" i="6"/>
  <c r="V33" i="7"/>
  <c r="Y46" i="9"/>
  <c r="U18" i="50" s="1"/>
  <c r="Y40" i="9"/>
  <c r="U12" i="50" s="1"/>
  <c r="Y37" i="8"/>
  <c r="T33" i="50"/>
  <c r="T41" i="50"/>
  <c r="Y51" i="9"/>
  <c r="U23" i="50" s="1"/>
  <c r="AO37" i="9"/>
  <c r="AO34" i="9"/>
  <c r="AP36" i="9"/>
  <c r="AP47" i="9"/>
  <c r="AO36" i="9"/>
  <c r="AO50" i="9"/>
  <c r="AO41" i="9"/>
  <c r="AP34" i="9"/>
  <c r="AO38" i="9"/>
  <c r="AP38" i="9"/>
  <c r="AP40" i="9"/>
  <c r="AP52" i="9"/>
  <c r="AO49" i="9"/>
  <c r="AP41" i="9"/>
  <c r="AO33" i="9"/>
  <c r="AQ20" i="2"/>
  <c r="AQ7" i="2"/>
  <c r="AP33" i="9"/>
  <c r="AQ11" i="2"/>
  <c r="AQ9" i="2"/>
  <c r="AQ17" i="2"/>
  <c r="AQ22" i="2"/>
  <c r="AQ21" i="2"/>
  <c r="AQ10" i="2"/>
  <c r="AQ23" i="2"/>
  <c r="AQ18" i="2"/>
  <c r="AQ19" i="2"/>
  <c r="AQ13" i="2"/>
  <c r="AQ16" i="2"/>
  <c r="AO46" i="9"/>
  <c r="AQ25" i="2"/>
  <c r="AQ26" i="2"/>
  <c r="AQ14" i="2"/>
  <c r="AQ12" i="2"/>
  <c r="AQ24" i="2"/>
  <c r="AQ8" i="2"/>
  <c r="AQ15" i="2"/>
  <c r="AP48" i="9"/>
  <c r="AO45" i="9"/>
  <c r="AP37" i="9"/>
  <c r="V45" i="1" l="1"/>
  <c r="K10" i="74"/>
  <c r="R99" i="55"/>
  <c r="K8" i="74"/>
  <c r="P99" i="55"/>
  <c r="K14" i="74"/>
  <c r="V99" i="55"/>
  <c r="W43" i="50"/>
  <c r="V45" i="6"/>
  <c r="V44" i="2"/>
  <c r="V48" i="2"/>
  <c r="V34" i="5"/>
  <c r="V41" i="5"/>
  <c r="V45" i="8"/>
  <c r="V49" i="8"/>
  <c r="Y38" i="9"/>
  <c r="U10" i="50" s="1"/>
  <c r="V38" i="1"/>
  <c r="Y47" i="8"/>
  <c r="Y39" i="8"/>
  <c r="V33" i="8"/>
  <c r="V46" i="1"/>
  <c r="V48" i="1"/>
  <c r="V40" i="1"/>
  <c r="V50" i="1"/>
  <c r="V51" i="1"/>
  <c r="V35" i="7"/>
  <c r="V43" i="7"/>
  <c r="V45" i="7"/>
  <c r="V51" i="7"/>
  <c r="V27" i="7"/>
  <c r="V53" i="7" s="1"/>
  <c r="V47" i="6"/>
  <c r="V37" i="6"/>
  <c r="V39" i="6"/>
  <c r="V35" i="5"/>
  <c r="V39" i="5"/>
  <c r="V43" i="5"/>
  <c r="V46" i="5"/>
  <c r="V47" i="5"/>
  <c r="V50" i="5"/>
  <c r="V51" i="5"/>
  <c r="T53" i="4"/>
  <c r="V37" i="3"/>
  <c r="V37" i="2"/>
  <c r="V43" i="2"/>
  <c r="AH48" i="9"/>
  <c r="X20" i="50" s="1"/>
  <c r="X46" i="50"/>
  <c r="X40" i="50"/>
  <c r="X32" i="50"/>
  <c r="U34" i="50"/>
  <c r="V50" i="9"/>
  <c r="AF53" i="7"/>
  <c r="V41" i="2"/>
  <c r="V49" i="2"/>
  <c r="U38" i="50"/>
  <c r="Y50" i="8"/>
  <c r="V45" i="4"/>
  <c r="V38" i="6"/>
  <c r="AH45" i="9"/>
  <c r="X17" i="50" s="1"/>
  <c r="Y42" i="8"/>
  <c r="V46" i="7"/>
  <c r="V47" i="4"/>
  <c r="Y34" i="8"/>
  <c r="V50" i="7"/>
  <c r="V49" i="4"/>
  <c r="V40" i="6"/>
  <c r="W41" i="50"/>
  <c r="V42" i="6"/>
  <c r="AK52" i="2"/>
  <c r="Y48" i="8"/>
  <c r="V27" i="9"/>
  <c r="Y53" i="9" s="1"/>
  <c r="V44" i="6"/>
  <c r="Y39" i="1"/>
  <c r="Y41" i="8"/>
  <c r="V34" i="7"/>
  <c r="V38" i="5"/>
  <c r="V45" i="3"/>
  <c r="T53" i="7"/>
  <c r="V46" i="6"/>
  <c r="AE52" i="9"/>
  <c r="W24" i="50" s="1"/>
  <c r="V48" i="6"/>
  <c r="Y40" i="8"/>
  <c r="Y35" i="9"/>
  <c r="U7" i="50" s="1"/>
  <c r="V35" i="1"/>
  <c r="V38" i="7"/>
  <c r="V42" i="5"/>
  <c r="V37" i="1"/>
  <c r="V27" i="6"/>
  <c r="V53" i="6" s="1"/>
  <c r="AE34" i="9"/>
  <c r="W6" i="50" s="1"/>
  <c r="V49" i="6"/>
  <c r="V42" i="7"/>
  <c r="V37" i="4"/>
  <c r="V36" i="6"/>
  <c r="V52" i="6"/>
  <c r="Y40" i="2"/>
  <c r="U53" i="6"/>
  <c r="AE45" i="9"/>
  <c r="W17" i="50" s="1"/>
  <c r="AH27" i="9"/>
  <c r="AD29" i="50"/>
  <c r="V35" i="6"/>
  <c r="V46" i="2"/>
  <c r="V47" i="7"/>
  <c r="V43" i="8"/>
  <c r="V52" i="5"/>
  <c r="V35" i="8"/>
  <c r="V41" i="1"/>
  <c r="X53" i="4"/>
  <c r="AH44" i="9"/>
  <c r="X16" i="50" s="1"/>
  <c r="V39" i="7"/>
  <c r="V44" i="5"/>
  <c r="T53" i="9"/>
  <c r="AH37" i="9"/>
  <c r="X9" i="50" s="1"/>
  <c r="V36" i="5"/>
  <c r="V51" i="6"/>
  <c r="V43" i="6"/>
  <c r="V50" i="2"/>
  <c r="V42" i="2"/>
  <c r="AZ52" i="9"/>
  <c r="AD24" i="50" s="1"/>
  <c r="AE29" i="50"/>
  <c r="AZ51" i="9"/>
  <c r="AD23" i="50" s="1"/>
  <c r="T53" i="8"/>
  <c r="X28" i="50"/>
  <c r="AH49" i="9"/>
  <c r="X21" i="50" s="1"/>
  <c r="AB27" i="9"/>
  <c r="W28" i="50"/>
  <c r="V47" i="1"/>
  <c r="Y33" i="4"/>
  <c r="X36" i="50"/>
  <c r="V52" i="7"/>
  <c r="Y36" i="2"/>
  <c r="V39" i="2"/>
  <c r="X44" i="50"/>
  <c r="Y45" i="9"/>
  <c r="U17" i="50" s="1"/>
  <c r="V49" i="1"/>
  <c r="U53" i="8"/>
  <c r="X51" i="50"/>
  <c r="AZ35" i="9"/>
  <c r="AD7" i="50" s="1"/>
  <c r="V44" i="7"/>
  <c r="AH33" i="9"/>
  <c r="X5" i="50" s="1"/>
  <c r="Y37" i="9"/>
  <c r="U9" i="50" s="1"/>
  <c r="V33" i="5"/>
  <c r="AE41" i="9"/>
  <c r="W13" i="50" s="1"/>
  <c r="AE49" i="9"/>
  <c r="W21" i="50" s="1"/>
  <c r="AZ43" i="9"/>
  <c r="AD15" i="50" s="1"/>
  <c r="V27" i="1"/>
  <c r="Y53" i="1" s="1"/>
  <c r="V36" i="7"/>
  <c r="V34" i="1"/>
  <c r="V44" i="1"/>
  <c r="U53" i="1"/>
  <c r="AD36" i="50"/>
  <c r="AD59" i="50"/>
  <c r="AE59" i="50"/>
  <c r="AE36" i="50"/>
  <c r="BC41" i="9"/>
  <c r="AE13" i="50" s="1"/>
  <c r="AD53" i="50"/>
  <c r="AD30" i="50"/>
  <c r="AE53" i="50"/>
  <c r="BC35" i="9"/>
  <c r="AE7" i="50" s="1"/>
  <c r="AE30" i="50"/>
  <c r="AD69" i="50"/>
  <c r="AD46" i="50"/>
  <c r="BC51" i="9"/>
  <c r="AE23" i="50" s="1"/>
  <c r="AE46" i="50"/>
  <c r="AE69" i="50"/>
  <c r="AD52" i="50"/>
  <c r="AD63" i="50"/>
  <c r="AD40" i="50"/>
  <c r="BC45" i="9"/>
  <c r="AE17" i="50" s="1"/>
  <c r="AE40" i="50"/>
  <c r="AE63" i="50"/>
  <c r="AD57" i="50"/>
  <c r="AD34" i="50"/>
  <c r="AE57" i="50"/>
  <c r="BC39" i="9"/>
  <c r="AE11" i="50" s="1"/>
  <c r="AE34" i="50"/>
  <c r="AD51" i="50"/>
  <c r="AD28" i="50"/>
  <c r="BC33" i="9"/>
  <c r="AE5" i="50" s="1"/>
  <c r="AE28" i="50"/>
  <c r="AD60" i="50"/>
  <c r="AD37" i="50"/>
  <c r="AE60" i="50"/>
  <c r="AE37" i="50"/>
  <c r="BC42" i="9"/>
  <c r="AE14" i="50" s="1"/>
  <c r="AD68" i="50"/>
  <c r="AD45" i="50"/>
  <c r="AE45" i="50"/>
  <c r="AE68" i="50"/>
  <c r="BC50" i="9"/>
  <c r="AE22" i="50" s="1"/>
  <c r="AD58" i="50"/>
  <c r="AD35" i="50"/>
  <c r="AE58" i="50"/>
  <c r="BC40" i="9"/>
  <c r="AE12" i="50" s="1"/>
  <c r="AE35" i="50"/>
  <c r="AD66" i="50"/>
  <c r="AD43" i="50"/>
  <c r="AE66" i="50"/>
  <c r="AE43" i="50"/>
  <c r="BC48" i="9"/>
  <c r="AE20" i="50" s="1"/>
  <c r="AD44" i="50"/>
  <c r="AD67" i="50"/>
  <c r="AE44" i="50"/>
  <c r="BC49" i="9"/>
  <c r="AE21" i="50" s="1"/>
  <c r="AE67" i="50"/>
  <c r="AD61" i="50"/>
  <c r="AD38" i="50"/>
  <c r="AE38" i="50"/>
  <c r="BC43" i="9"/>
  <c r="AE15" i="50" s="1"/>
  <c r="AE61" i="50"/>
  <c r="AD55" i="50"/>
  <c r="AD32" i="50"/>
  <c r="BC37" i="9"/>
  <c r="AE9" i="50" s="1"/>
  <c r="AE32" i="50"/>
  <c r="AE55" i="50"/>
  <c r="AD65" i="50"/>
  <c r="AD42" i="50"/>
  <c r="AE42" i="50"/>
  <c r="BC47" i="9"/>
  <c r="AE19" i="50" s="1"/>
  <c r="AE65" i="50"/>
  <c r="AD56" i="50"/>
  <c r="AD33" i="50"/>
  <c r="AE33" i="50"/>
  <c r="AE56" i="50"/>
  <c r="BC38" i="9"/>
  <c r="AE10" i="50" s="1"/>
  <c r="AD64" i="50"/>
  <c r="AD41" i="50"/>
  <c r="BC46" i="9"/>
  <c r="AE18" i="50" s="1"/>
  <c r="AE41" i="50"/>
  <c r="AE64" i="50"/>
  <c r="AD54" i="50"/>
  <c r="AD31" i="50"/>
  <c r="AE31" i="50"/>
  <c r="BC36" i="9"/>
  <c r="AE8" i="50" s="1"/>
  <c r="AE54" i="50"/>
  <c r="AD62" i="50"/>
  <c r="AD39" i="50"/>
  <c r="AE39" i="50"/>
  <c r="BC44" i="9"/>
  <c r="AE16" i="50" s="1"/>
  <c r="AE62" i="50"/>
  <c r="AD70" i="50"/>
  <c r="AD47" i="50"/>
  <c r="AE47" i="50"/>
  <c r="BC52" i="9"/>
  <c r="AE24" i="50" s="1"/>
  <c r="AE70" i="50"/>
  <c r="AE52" i="50"/>
  <c r="AI53" i="7"/>
  <c r="AZ42" i="9"/>
  <c r="AD14" i="50" s="1"/>
  <c r="AZ40" i="9"/>
  <c r="AD12" i="50" s="1"/>
  <c r="AZ48" i="9"/>
  <c r="AD20" i="50" s="1"/>
  <c r="AW53" i="8"/>
  <c r="AZ53" i="8"/>
  <c r="AW53" i="1"/>
  <c r="AZ53" i="1"/>
  <c r="AW53" i="7"/>
  <c r="AZ53" i="7"/>
  <c r="AW53" i="6"/>
  <c r="AZ53" i="6"/>
  <c r="AW53" i="5"/>
  <c r="AZ53" i="5"/>
  <c r="AW40" i="9"/>
  <c r="AW53" i="4"/>
  <c r="AZ53" i="4"/>
  <c r="AZ33" i="9"/>
  <c r="AD5" i="50" s="1"/>
  <c r="AZ47" i="9"/>
  <c r="AD19" i="50" s="1"/>
  <c r="AY53" i="9"/>
  <c r="AZ41" i="9"/>
  <c r="AD13" i="50" s="1"/>
  <c r="AZ37" i="9"/>
  <c r="AD9" i="50" s="1"/>
  <c r="AZ45" i="9"/>
  <c r="AD17" i="50" s="1"/>
  <c r="AZ27" i="9"/>
  <c r="BC53" i="9" s="1"/>
  <c r="AW53" i="3"/>
  <c r="AZ53" i="3"/>
  <c r="AZ49" i="9"/>
  <c r="AD21" i="50" s="1"/>
  <c r="AZ39" i="9"/>
  <c r="AD11" i="50" s="1"/>
  <c r="V47" i="3"/>
  <c r="Y33" i="3"/>
  <c r="V39" i="3"/>
  <c r="T53" i="3"/>
  <c r="AI53" i="3"/>
  <c r="AW37" i="9"/>
  <c r="AJ53" i="3"/>
  <c r="AB27" i="2"/>
  <c r="AB53" i="2" s="1"/>
  <c r="AW45" i="9"/>
  <c r="AW47" i="9"/>
  <c r="AW48" i="9"/>
  <c r="AW42" i="9"/>
  <c r="Y35" i="50"/>
  <c r="AK48" i="9"/>
  <c r="Y20" i="50" s="1"/>
  <c r="AE36" i="9"/>
  <c r="W8" i="50" s="1"/>
  <c r="W39" i="50"/>
  <c r="AH52" i="9"/>
  <c r="X24" i="50" s="1"/>
  <c r="AE37" i="9"/>
  <c r="W9" i="50" s="1"/>
  <c r="V55" i="50"/>
  <c r="AC53" i="9"/>
  <c r="AW35" i="9"/>
  <c r="AW51" i="9"/>
  <c r="AW50" i="9"/>
  <c r="AZ50" i="9"/>
  <c r="AD22" i="50" s="1"/>
  <c r="AW36" i="9"/>
  <c r="AZ36" i="9"/>
  <c r="AD8" i="50" s="1"/>
  <c r="AU53" i="9"/>
  <c r="AX53" i="9"/>
  <c r="AW43" i="9"/>
  <c r="AW52" i="9"/>
  <c r="AW44" i="9"/>
  <c r="AZ44" i="9"/>
  <c r="AD16" i="50" s="1"/>
  <c r="AW33" i="9"/>
  <c r="AW38" i="9"/>
  <c r="AZ38" i="9"/>
  <c r="AD10" i="50" s="1"/>
  <c r="AW34" i="9"/>
  <c r="AZ34" i="9"/>
  <c r="AD6" i="50" s="1"/>
  <c r="AW46" i="9"/>
  <c r="AZ46" i="9"/>
  <c r="AD18" i="50" s="1"/>
  <c r="AW27" i="9"/>
  <c r="O280" i="48"/>
  <c r="AK33" i="9"/>
  <c r="Y5" i="50" s="1"/>
  <c r="AV53" i="9"/>
  <c r="AK34" i="9"/>
  <c r="Y6" i="50" s="1"/>
  <c r="Y33" i="50"/>
  <c r="AQ38" i="9"/>
  <c r="AA10" i="50" s="1"/>
  <c r="Y30" i="50"/>
  <c r="Y46" i="50"/>
  <c r="AK36" i="9"/>
  <c r="Y8" i="50" s="1"/>
  <c r="Y39" i="50"/>
  <c r="AK52" i="9"/>
  <c r="Y24" i="50" s="1"/>
  <c r="AQ27" i="9"/>
  <c r="Y32" i="50"/>
  <c r="AK41" i="9"/>
  <c r="Y13" i="50" s="1"/>
  <c r="Y40" i="50"/>
  <c r="AK49" i="9"/>
  <c r="Y21" i="50" s="1"/>
  <c r="O305" i="48"/>
  <c r="O310" i="48"/>
  <c r="AN27" i="8"/>
  <c r="N313" i="48"/>
  <c r="AQ46" i="9"/>
  <c r="AA18" i="50" s="1"/>
  <c r="K33" i="74"/>
  <c r="K9" i="74"/>
  <c r="K37" i="74"/>
  <c r="K13" i="74"/>
  <c r="N304" i="48"/>
  <c r="N312" i="48"/>
  <c r="K7" i="74"/>
  <c r="K11" i="74"/>
  <c r="N308" i="48"/>
  <c r="O317" i="48"/>
  <c r="K36" i="74"/>
  <c r="K12" i="74"/>
  <c r="N322" i="48"/>
  <c r="AO42" i="9"/>
  <c r="AP49" i="9"/>
  <c r="AM33" i="9"/>
  <c r="AM36" i="9"/>
  <c r="AM38" i="9"/>
  <c r="AL42" i="9"/>
  <c r="AL46" i="9"/>
  <c r="AM49" i="9"/>
  <c r="O304" i="48"/>
  <c r="O308" i="48"/>
  <c r="O318" i="48"/>
  <c r="O322" i="48"/>
  <c r="AP45" i="9"/>
  <c r="Y44" i="50"/>
  <c r="AL34" i="9"/>
  <c r="AL37" i="9"/>
  <c r="AL50" i="9"/>
  <c r="N303" i="48"/>
  <c r="N315" i="48"/>
  <c r="N319" i="48"/>
  <c r="AM34" i="9"/>
  <c r="AM37" i="9"/>
  <c r="AL41" i="9"/>
  <c r="AL45" i="9"/>
  <c r="AM48" i="9"/>
  <c r="O303" i="48"/>
  <c r="N307" i="48"/>
  <c r="N311" i="48"/>
  <c r="N316" i="48"/>
  <c r="N320" i="48"/>
  <c r="AQ45" i="9"/>
  <c r="AA17" i="50" s="1"/>
  <c r="AQ37" i="9"/>
  <c r="AA9" i="50" s="1"/>
  <c r="Y28" i="50"/>
  <c r="AS53" i="9"/>
  <c r="AR53" i="9"/>
  <c r="AJ53" i="9"/>
  <c r="AI53" i="9"/>
  <c r="AO51" i="9"/>
  <c r="AP43" i="9"/>
  <c r="AO52" i="9"/>
  <c r="AO43" i="9"/>
  <c r="AO44" i="9"/>
  <c r="AK37" i="9"/>
  <c r="Y9" i="50" s="1"/>
  <c r="AK45" i="9"/>
  <c r="Y17" i="50" s="1"/>
  <c r="AM35" i="9"/>
  <c r="AM39" i="9"/>
  <c r="AM43" i="9"/>
  <c r="AM47" i="9"/>
  <c r="AM51" i="9"/>
  <c r="N306" i="48"/>
  <c r="N309" i="48"/>
  <c r="O313" i="48"/>
  <c r="N318" i="48"/>
  <c r="O320" i="48"/>
  <c r="AP35" i="9"/>
  <c r="AP51" i="9"/>
  <c r="AO35" i="9"/>
  <c r="AP44" i="9"/>
  <c r="AO47" i="9"/>
  <c r="AL36" i="9"/>
  <c r="AL40" i="9"/>
  <c r="AL44" i="9"/>
  <c r="AL48" i="9"/>
  <c r="AL52" i="9"/>
  <c r="O309" i="48"/>
  <c r="N314" i="48"/>
  <c r="O316" i="48"/>
  <c r="N321" i="48"/>
  <c r="AP39" i="9"/>
  <c r="AP46" i="9"/>
  <c r="AP50" i="9"/>
  <c r="AO48" i="9"/>
  <c r="AO39" i="9"/>
  <c r="AO40" i="9"/>
  <c r="AP42" i="9"/>
  <c r="AM40" i="9"/>
  <c r="AM42" i="9"/>
  <c r="AM44" i="9"/>
  <c r="AM46" i="9"/>
  <c r="AM50" i="9"/>
  <c r="N305" i="48"/>
  <c r="N310" i="48"/>
  <c r="O312" i="48"/>
  <c r="O314" i="48"/>
  <c r="N317" i="48"/>
  <c r="O321" i="48"/>
  <c r="O306" i="48"/>
  <c r="AW53" i="2"/>
  <c r="O307" i="48"/>
  <c r="O311" i="48"/>
  <c r="O315" i="48"/>
  <c r="O319" i="48"/>
  <c r="AT41" i="9"/>
  <c r="AB13" i="50" s="1"/>
  <c r="AB59" i="50"/>
  <c r="AB36" i="50"/>
  <c r="AT40" i="9"/>
  <c r="AB12" i="50" s="1"/>
  <c r="AB58" i="50"/>
  <c r="AB35" i="50"/>
  <c r="AT42" i="9"/>
  <c r="AB14" i="50" s="1"/>
  <c r="AB60" i="50"/>
  <c r="AB37" i="50"/>
  <c r="AT49" i="9"/>
  <c r="AB21" i="50" s="1"/>
  <c r="AB44" i="50"/>
  <c r="AB67" i="50"/>
  <c r="AT43" i="9"/>
  <c r="AB15" i="50" s="1"/>
  <c r="AB38" i="50"/>
  <c r="AB61" i="50"/>
  <c r="AT33" i="9"/>
  <c r="AB5" i="50" s="1"/>
  <c r="AB51" i="50"/>
  <c r="AB28" i="50"/>
  <c r="AQ42" i="9"/>
  <c r="AA14" i="50" s="1"/>
  <c r="AT34" i="9"/>
  <c r="AB6" i="50" s="1"/>
  <c r="AB52" i="50"/>
  <c r="AB29" i="50"/>
  <c r="AT52" i="9"/>
  <c r="AB24" i="50" s="1"/>
  <c r="AB70" i="50"/>
  <c r="AB47" i="50"/>
  <c r="AB34" i="50"/>
  <c r="AB57" i="50"/>
  <c r="AT39" i="9"/>
  <c r="AB11" i="50" s="1"/>
  <c r="AT36" i="9"/>
  <c r="AB8" i="50" s="1"/>
  <c r="AB54" i="50"/>
  <c r="AB31" i="50"/>
  <c r="AT35" i="9"/>
  <c r="AB7" i="50" s="1"/>
  <c r="AB30" i="50"/>
  <c r="AB53" i="50"/>
  <c r="AQ49" i="9"/>
  <c r="AA21" i="50" s="1"/>
  <c r="AQ34" i="9"/>
  <c r="AA6" i="50" s="1"/>
  <c r="AT50" i="9"/>
  <c r="AB22" i="50" s="1"/>
  <c r="AB68" i="50"/>
  <c r="AB45" i="50"/>
  <c r="AT51" i="9"/>
  <c r="AB23" i="50" s="1"/>
  <c r="AB46" i="50"/>
  <c r="AB69" i="50"/>
  <c r="AT45" i="9"/>
  <c r="AB17" i="50" s="1"/>
  <c r="AB40" i="50"/>
  <c r="AB63" i="50"/>
  <c r="AT47" i="9"/>
  <c r="AB19" i="50" s="1"/>
  <c r="AB65" i="50"/>
  <c r="AB42" i="50"/>
  <c r="AT37" i="9"/>
  <c r="AB9" i="50" s="1"/>
  <c r="AB55" i="50"/>
  <c r="AB32" i="50"/>
  <c r="AQ40" i="9"/>
  <c r="AA12" i="50" s="1"/>
  <c r="AQ52" i="9"/>
  <c r="AA24" i="50" s="1"/>
  <c r="AQ41" i="9"/>
  <c r="AA13" i="50" s="1"/>
  <c r="AT38" i="9"/>
  <c r="AB10" i="50" s="1"/>
  <c r="AB56" i="50"/>
  <c r="AB33" i="50"/>
  <c r="AT44" i="9"/>
  <c r="AB16" i="50" s="1"/>
  <c r="AB62" i="50"/>
  <c r="AB39" i="50"/>
  <c r="AT48" i="9"/>
  <c r="AB20" i="50" s="1"/>
  <c r="AB66" i="50"/>
  <c r="AB43" i="50"/>
  <c r="AT46" i="9"/>
  <c r="AB18" i="50" s="1"/>
  <c r="AB41" i="50"/>
  <c r="AB64" i="50"/>
  <c r="AQ36" i="9"/>
  <c r="AA8" i="50" s="1"/>
  <c r="AQ50" i="9"/>
  <c r="AA22" i="50" s="1"/>
  <c r="AJ53" i="8"/>
  <c r="AK34" i="2"/>
  <c r="AK50" i="2"/>
  <c r="AK42" i="2"/>
  <c r="AH27" i="2"/>
  <c r="AH41" i="2"/>
  <c r="AF53" i="3"/>
  <c r="AJ53" i="7"/>
  <c r="AQ52" i="2"/>
  <c r="AT52" i="2"/>
  <c r="AQ36" i="2"/>
  <c r="AT36" i="2"/>
  <c r="AP53" i="7"/>
  <c r="AS53" i="7"/>
  <c r="AP53" i="5"/>
  <c r="AS53" i="5"/>
  <c r="AP53" i="3"/>
  <c r="AS53" i="3"/>
  <c r="AQ34" i="2"/>
  <c r="AT34" i="2"/>
  <c r="AQ39" i="2"/>
  <c r="AT39" i="2"/>
  <c r="AQ35" i="2"/>
  <c r="AT35" i="2"/>
  <c r="AQ50" i="2"/>
  <c r="AT50" i="2"/>
  <c r="AQ51" i="2"/>
  <c r="AT51" i="2"/>
  <c r="AQ47" i="2"/>
  <c r="AT47" i="2"/>
  <c r="AO53" i="2"/>
  <c r="AR53" i="2"/>
  <c r="AQ44" i="2"/>
  <c r="AT44" i="2"/>
  <c r="AQ46" i="2"/>
  <c r="AT46" i="2"/>
  <c r="AN47" i="2"/>
  <c r="AP53" i="1"/>
  <c r="AS53" i="1"/>
  <c r="AP53" i="4"/>
  <c r="AS53" i="4"/>
  <c r="AP53" i="2"/>
  <c r="AS53" i="2"/>
  <c r="AQ38" i="2"/>
  <c r="AT38" i="2"/>
  <c r="AQ48" i="2"/>
  <c r="AT48" i="2"/>
  <c r="AQ41" i="2"/>
  <c r="AT41" i="2"/>
  <c r="AQ40" i="2"/>
  <c r="AT40" i="2"/>
  <c r="AQ42" i="2"/>
  <c r="AT42" i="2"/>
  <c r="AQ49" i="2"/>
  <c r="AT49" i="2"/>
  <c r="AQ43" i="2"/>
  <c r="AT43" i="2"/>
  <c r="AQ33" i="2"/>
  <c r="AT33" i="2"/>
  <c r="AO53" i="3"/>
  <c r="AR53" i="3"/>
  <c r="AQ45" i="2"/>
  <c r="AT45" i="2"/>
  <c r="AQ37" i="2"/>
  <c r="AT37" i="2"/>
  <c r="AO53" i="8"/>
  <c r="AP53" i="8"/>
  <c r="AO53" i="1"/>
  <c r="EY27" i="7"/>
  <c r="AO53" i="7"/>
  <c r="AO53" i="6"/>
  <c r="AP53" i="6"/>
  <c r="AO53" i="5"/>
  <c r="AO53" i="4"/>
  <c r="AC66" i="50"/>
  <c r="AC43" i="50"/>
  <c r="AC29" i="50"/>
  <c r="AC52" i="50"/>
  <c r="AC45" i="50"/>
  <c r="AC68" i="50"/>
  <c r="AC44" i="50"/>
  <c r="AC67" i="50"/>
  <c r="AC70" i="50"/>
  <c r="AC47" i="50"/>
  <c r="AC54" i="50"/>
  <c r="AC31" i="50"/>
  <c r="AC53" i="50"/>
  <c r="AC30" i="50"/>
  <c r="AC56" i="50"/>
  <c r="AC33" i="50"/>
  <c r="AC61" i="50"/>
  <c r="AC38" i="50"/>
  <c r="AC55" i="50"/>
  <c r="AC32" i="50"/>
  <c r="AC69" i="50"/>
  <c r="AC46" i="50"/>
  <c r="AC28" i="50"/>
  <c r="AC51" i="50"/>
  <c r="AC37" i="50"/>
  <c r="AC60" i="50"/>
  <c r="AC63" i="50"/>
  <c r="AC40" i="50"/>
  <c r="AC65" i="50"/>
  <c r="AC42" i="50"/>
  <c r="AC62" i="50"/>
  <c r="AC39" i="50"/>
  <c r="AC58" i="50"/>
  <c r="AC35" i="50"/>
  <c r="AC64" i="50"/>
  <c r="AC41" i="50"/>
  <c r="AC36" i="50"/>
  <c r="AC59" i="50"/>
  <c r="AC57" i="50"/>
  <c r="AC34" i="50"/>
  <c r="S42" i="55"/>
  <c r="K23" i="74" s="1"/>
  <c r="Q42" i="55"/>
  <c r="K21" i="74" s="1"/>
  <c r="N42" i="55"/>
  <c r="K18" i="74" s="1"/>
  <c r="O42" i="55"/>
  <c r="K19" i="74" s="1"/>
  <c r="AC53" i="8"/>
  <c r="AC53" i="4"/>
  <c r="AK43" i="2"/>
  <c r="AD53" i="3"/>
  <c r="AN27" i="4"/>
  <c r="AB27" i="5"/>
  <c r="Q14" i="55" s="1"/>
  <c r="AK27" i="1"/>
  <c r="AD53" i="6"/>
  <c r="Y38" i="50"/>
  <c r="T37" i="50"/>
  <c r="AQ35" i="9"/>
  <c r="AA7" i="50" s="1"/>
  <c r="Y42" i="9"/>
  <c r="U14" i="50" s="1"/>
  <c r="W47" i="50"/>
  <c r="AE44" i="9"/>
  <c r="W16" i="50" s="1"/>
  <c r="AH36" i="9"/>
  <c r="X8" i="50" s="1"/>
  <c r="X53" i="9"/>
  <c r="X66" i="50"/>
  <c r="X63" i="50"/>
  <c r="W45" i="50"/>
  <c r="X31" i="50"/>
  <c r="X62" i="50"/>
  <c r="X55" i="50"/>
  <c r="X39" i="50"/>
  <c r="X47" i="50"/>
  <c r="AQ43" i="9"/>
  <c r="AA15" i="50" s="1"/>
  <c r="Y49" i="9"/>
  <c r="U21" i="50" s="1"/>
  <c r="Y34" i="9"/>
  <c r="U6" i="50" s="1"/>
  <c r="U42" i="50"/>
  <c r="V34" i="9"/>
  <c r="AK47" i="9"/>
  <c r="Y19" i="50" s="1"/>
  <c r="AH40" i="9"/>
  <c r="X12" i="50" s="1"/>
  <c r="AE48" i="9"/>
  <c r="W20" i="50" s="1"/>
  <c r="W31" i="50"/>
  <c r="X70" i="50"/>
  <c r="X54" i="50"/>
  <c r="AH47" i="9"/>
  <c r="X19" i="50" s="1"/>
  <c r="V41" i="7"/>
  <c r="U53" i="7"/>
  <c r="Y38" i="8"/>
  <c r="T53" i="1"/>
  <c r="Y43" i="1"/>
  <c r="Y52" i="2"/>
  <c r="Y41" i="6"/>
  <c r="Z53" i="2"/>
  <c r="V51" i="8"/>
  <c r="V45" i="5"/>
  <c r="V35" i="3"/>
  <c r="V34" i="6"/>
  <c r="V50" i="6"/>
  <c r="AC53" i="2"/>
  <c r="V37" i="5"/>
  <c r="V36" i="1"/>
  <c r="V52" i="1"/>
  <c r="Y33" i="1"/>
  <c r="AK36" i="2"/>
  <c r="V49" i="7"/>
  <c r="V43" i="3"/>
  <c r="V41" i="4"/>
  <c r="V47" i="2"/>
  <c r="V27" i="2"/>
  <c r="AE27" i="8"/>
  <c r="AE27" i="4"/>
  <c r="V43" i="4"/>
  <c r="X53" i="2"/>
  <c r="Y45" i="2"/>
  <c r="V46" i="8"/>
  <c r="V40" i="7"/>
  <c r="V48" i="7"/>
  <c r="V49" i="3"/>
  <c r="W53" i="2"/>
  <c r="V27" i="8"/>
  <c r="V35" i="4"/>
  <c r="V51" i="4"/>
  <c r="Y53" i="6"/>
  <c r="V40" i="5"/>
  <c r="V48" i="5"/>
  <c r="V35" i="2"/>
  <c r="AN27" i="6"/>
  <c r="V41" i="3"/>
  <c r="V27" i="3"/>
  <c r="Y53" i="3" s="1"/>
  <c r="V27" i="4"/>
  <c r="Y53" i="4" s="1"/>
  <c r="AQ47" i="9"/>
  <c r="AA19" i="50" s="1"/>
  <c r="V42" i="55"/>
  <c r="K26" i="74" s="1"/>
  <c r="X67" i="50"/>
  <c r="AC11" i="50"/>
  <c r="AE40" i="9"/>
  <c r="W12" i="50" s="1"/>
  <c r="X35" i="50"/>
  <c r="Y43" i="50"/>
  <c r="AN33" i="9"/>
  <c r="Z5" i="50" s="1"/>
  <c r="Z36" i="50"/>
  <c r="AN49" i="9"/>
  <c r="Z21" i="50" s="1"/>
  <c r="AN39" i="9"/>
  <c r="Z11" i="50" s="1"/>
  <c r="X43" i="50"/>
  <c r="X59" i="50"/>
  <c r="AN47" i="9"/>
  <c r="Z19" i="50" s="1"/>
  <c r="T39" i="50"/>
  <c r="X58" i="50"/>
  <c r="AN35" i="9"/>
  <c r="Z7" i="50" s="1"/>
  <c r="AN43" i="9"/>
  <c r="Z15" i="50" s="1"/>
  <c r="AN51" i="9"/>
  <c r="Z23" i="50" s="1"/>
  <c r="T31" i="50"/>
  <c r="Z32" i="50"/>
  <c r="AN45" i="9"/>
  <c r="Z17" i="50" s="1"/>
  <c r="AC53" i="6"/>
  <c r="AC53" i="5"/>
  <c r="AJ53" i="5"/>
  <c r="AK44" i="2"/>
  <c r="AN27" i="2"/>
  <c r="AH33" i="2"/>
  <c r="AK27" i="7"/>
  <c r="AK27" i="3"/>
  <c r="AK35" i="2"/>
  <c r="AK51" i="2"/>
  <c r="AK27" i="2"/>
  <c r="AN27" i="1"/>
  <c r="AN27" i="7"/>
  <c r="EX27" i="7" s="1"/>
  <c r="AN27" i="5"/>
  <c r="AN27" i="3"/>
  <c r="EX27" i="3" s="1"/>
  <c r="AH49" i="2"/>
  <c r="AF53" i="2"/>
  <c r="AH45" i="2"/>
  <c r="AH37" i="2"/>
  <c r="AI53" i="6"/>
  <c r="AI53" i="5"/>
  <c r="AC53" i="7"/>
  <c r="AC13" i="50"/>
  <c r="AC21" i="50"/>
  <c r="K38" i="74"/>
  <c r="T42" i="55"/>
  <c r="K24" i="74" s="1"/>
  <c r="R42" i="55"/>
  <c r="K22" i="74" s="1"/>
  <c r="P42" i="55"/>
  <c r="K20" i="74" s="1"/>
  <c r="K32" i="74"/>
  <c r="N99" i="55"/>
  <c r="U42" i="55"/>
  <c r="K25" i="74" s="1"/>
  <c r="AQ33" i="9"/>
  <c r="AA5" i="50" s="1"/>
  <c r="AC53" i="1"/>
  <c r="AQ27" i="6"/>
  <c r="AF53" i="5"/>
  <c r="AK27" i="5"/>
  <c r="Z53" i="3"/>
  <c r="AE27" i="6"/>
  <c r="AE27" i="3"/>
  <c r="AF53" i="1"/>
  <c r="AK27" i="4"/>
  <c r="AK27" i="6"/>
  <c r="AK27" i="8"/>
  <c r="AM53" i="1"/>
  <c r="EW27" i="7"/>
  <c r="AM53" i="6"/>
  <c r="AM53" i="4"/>
  <c r="EW27" i="3"/>
  <c r="AQ27" i="1"/>
  <c r="AQ27" i="7"/>
  <c r="EZ27" i="7"/>
  <c r="AQ27" i="3"/>
  <c r="EZ27" i="3"/>
  <c r="AA53" i="1"/>
  <c r="AA53" i="8"/>
  <c r="AB27" i="7"/>
  <c r="AB53" i="7" s="1"/>
  <c r="AA53" i="6"/>
  <c r="AA53" i="5"/>
  <c r="AA53" i="4"/>
  <c r="AG53" i="8"/>
  <c r="AD53" i="4"/>
  <c r="AE27" i="1"/>
  <c r="AJ53" i="1"/>
  <c r="AF53" i="4"/>
  <c r="AF53" i="6"/>
  <c r="AI53" i="8"/>
  <c r="AJ53" i="6"/>
  <c r="U46" i="55"/>
  <c r="O25" i="74" s="1"/>
  <c r="AL53" i="7"/>
  <c r="EV27" i="7"/>
  <c r="AL53" i="5"/>
  <c r="AL53" i="3"/>
  <c r="EV27" i="3"/>
  <c r="AQ27" i="8"/>
  <c r="AQ27" i="5"/>
  <c r="AQ27" i="4"/>
  <c r="EY27" i="3"/>
  <c r="AC53" i="3"/>
  <c r="AE36" i="3"/>
  <c r="AE40" i="3"/>
  <c r="AE44" i="3"/>
  <c r="AE48" i="3"/>
  <c r="AE52" i="3"/>
  <c r="AB27" i="3"/>
  <c r="N46" i="55"/>
  <c r="O18" i="74" s="1"/>
  <c r="AN34" i="2"/>
  <c r="AN36" i="2"/>
  <c r="AN38" i="2"/>
  <c r="AN40" i="2"/>
  <c r="AN42" i="2"/>
  <c r="AN44" i="2"/>
  <c r="AN46" i="2"/>
  <c r="AN48" i="2"/>
  <c r="AN50" i="2"/>
  <c r="AN52" i="2"/>
  <c r="AN33" i="2"/>
  <c r="AN35" i="2"/>
  <c r="AN37" i="2"/>
  <c r="AN39" i="2"/>
  <c r="AN41" i="2"/>
  <c r="AN43" i="2"/>
  <c r="AN45" i="2"/>
  <c r="AN49" i="2"/>
  <c r="AN51" i="2"/>
  <c r="AL53" i="2"/>
  <c r="AJ53" i="2"/>
  <c r="AK38" i="2"/>
  <c r="AK33" i="2"/>
  <c r="AK37" i="2"/>
  <c r="AK41" i="2"/>
  <c r="AK45" i="2"/>
  <c r="AK49" i="2"/>
  <c r="AI53" i="2"/>
  <c r="AK40" i="2"/>
  <c r="AK48" i="2"/>
  <c r="AK46" i="2"/>
  <c r="AH40" i="2"/>
  <c r="AH44" i="2"/>
  <c r="AH48" i="2"/>
  <c r="AH52" i="2"/>
  <c r="AH51" i="2"/>
  <c r="AH47" i="2"/>
  <c r="AH43" i="2"/>
  <c r="AH39" i="2"/>
  <c r="AH35" i="2"/>
  <c r="AB34" i="2"/>
  <c r="AB36" i="2"/>
  <c r="AB38" i="2"/>
  <c r="AB40" i="2"/>
  <c r="AB42" i="2"/>
  <c r="AB44" i="2"/>
  <c r="AB46" i="2"/>
  <c r="AB48" i="2"/>
  <c r="AB50" i="2"/>
  <c r="AB52" i="2"/>
  <c r="AA53" i="2"/>
  <c r="AE36" i="2"/>
  <c r="AD53" i="2"/>
  <c r="AB33" i="2"/>
  <c r="AB35" i="2"/>
  <c r="AB37" i="2"/>
  <c r="AB39" i="2"/>
  <c r="AB41" i="2"/>
  <c r="AB43" i="2"/>
  <c r="AB45" i="2"/>
  <c r="AB47" i="2"/>
  <c r="AB49" i="2"/>
  <c r="AB51" i="2"/>
  <c r="AQ27" i="2"/>
  <c r="O38" i="74"/>
  <c r="V45" i="55"/>
  <c r="N26" i="74" s="1"/>
  <c r="V53" i="3"/>
  <c r="V14" i="55"/>
  <c r="AB53" i="9"/>
  <c r="AA57" i="50"/>
  <c r="AA34" i="50"/>
  <c r="AA69" i="50"/>
  <c r="AA46" i="50"/>
  <c r="AA62" i="50"/>
  <c r="AA39" i="50"/>
  <c r="AA66" i="50"/>
  <c r="AA43" i="50"/>
  <c r="U51" i="50"/>
  <c r="T51" i="50"/>
  <c r="V33" i="9"/>
  <c r="U69" i="50"/>
  <c r="T69" i="50"/>
  <c r="V51" i="9"/>
  <c r="T46" i="50"/>
  <c r="U65" i="50"/>
  <c r="T65" i="50"/>
  <c r="V47" i="9"/>
  <c r="T42" i="50"/>
  <c r="U61" i="50"/>
  <c r="T61" i="50"/>
  <c r="V43" i="9"/>
  <c r="T38" i="50"/>
  <c r="U59" i="50"/>
  <c r="T59" i="50"/>
  <c r="V41" i="9"/>
  <c r="T36" i="50"/>
  <c r="U57" i="50"/>
  <c r="T57" i="50"/>
  <c r="V39" i="9"/>
  <c r="T34" i="50"/>
  <c r="U53" i="50"/>
  <c r="T53" i="50"/>
  <c r="V35" i="9"/>
  <c r="T30" i="50"/>
  <c r="Y50" i="3"/>
  <c r="V50" i="3"/>
  <c r="Y46" i="4"/>
  <c r="V46" i="4"/>
  <c r="Y44" i="4"/>
  <c r="V44" i="4"/>
  <c r="V51" i="50"/>
  <c r="V28" i="50"/>
  <c r="AB33" i="9"/>
  <c r="V5" i="50" s="1"/>
  <c r="AE33" i="9"/>
  <c r="W5" i="50" s="1"/>
  <c r="AB33" i="7"/>
  <c r="AE33" i="7"/>
  <c r="AB33" i="3"/>
  <c r="AE33" i="3"/>
  <c r="V53" i="50"/>
  <c r="V30" i="50"/>
  <c r="AB35" i="9"/>
  <c r="V7" i="50" s="1"/>
  <c r="W30" i="50"/>
  <c r="V57" i="50"/>
  <c r="V34" i="50"/>
  <c r="AB39" i="9"/>
  <c r="V11" i="50" s="1"/>
  <c r="W34" i="50"/>
  <c r="V61" i="50"/>
  <c r="V38" i="50"/>
  <c r="AB43" i="9"/>
  <c r="V15" i="50" s="1"/>
  <c r="W38" i="50"/>
  <c r="V65" i="50"/>
  <c r="V42" i="50"/>
  <c r="AB47" i="9"/>
  <c r="V19" i="50" s="1"/>
  <c r="W42" i="50"/>
  <c r="V69" i="50"/>
  <c r="V46" i="50"/>
  <c r="AB51" i="9"/>
  <c r="V23" i="50" s="1"/>
  <c r="W46" i="50"/>
  <c r="AB41" i="1"/>
  <c r="AE41" i="1"/>
  <c r="AD53" i="7"/>
  <c r="AE27" i="7"/>
  <c r="AE34" i="2"/>
  <c r="AE38" i="2"/>
  <c r="AE36" i="1"/>
  <c r="X68" i="50"/>
  <c r="Y45" i="50"/>
  <c r="AH50" i="9"/>
  <c r="X22" i="50" s="1"/>
  <c r="X64" i="50"/>
  <c r="AK46" i="9"/>
  <c r="Y18" i="50" s="1"/>
  <c r="X41" i="50"/>
  <c r="AH46" i="9"/>
  <c r="X18" i="50" s="1"/>
  <c r="X56" i="50"/>
  <c r="AK38" i="9"/>
  <c r="Y10" i="50" s="1"/>
  <c r="X33" i="50"/>
  <c r="AH38" i="9"/>
  <c r="X10" i="50" s="1"/>
  <c r="X65" i="50"/>
  <c r="Y42" i="50"/>
  <c r="X42" i="50"/>
  <c r="X57" i="50"/>
  <c r="Y34" i="50"/>
  <c r="X34" i="50"/>
  <c r="AH50" i="2"/>
  <c r="AH42" i="2"/>
  <c r="AH52" i="3"/>
  <c r="AH48" i="3"/>
  <c r="AH40" i="3"/>
  <c r="AG53" i="3"/>
  <c r="AH27" i="3"/>
  <c r="AH46" i="4"/>
  <c r="AH38" i="4"/>
  <c r="AH50" i="5"/>
  <c r="AH42" i="5"/>
  <c r="AH34" i="5"/>
  <c r="AH46" i="6"/>
  <c r="AH38" i="6"/>
  <c r="AH48" i="7"/>
  <c r="AG53" i="7"/>
  <c r="AH48" i="8"/>
  <c r="AH36" i="8"/>
  <c r="AG53" i="4"/>
  <c r="AH27" i="4"/>
  <c r="AG53" i="5"/>
  <c r="AH27" i="5"/>
  <c r="AA55" i="50"/>
  <c r="AA32" i="50"/>
  <c r="AA53" i="50"/>
  <c r="AA30" i="50"/>
  <c r="AA64" i="50"/>
  <c r="AA41" i="50"/>
  <c r="AQ39" i="9"/>
  <c r="AA11" i="50" s="1"/>
  <c r="AA63" i="50"/>
  <c r="AA40" i="50"/>
  <c r="AA65" i="50"/>
  <c r="AA42" i="50"/>
  <c r="AA58" i="50"/>
  <c r="AA35" i="50"/>
  <c r="AQ51" i="9"/>
  <c r="AA23" i="50" s="1"/>
  <c r="AA68" i="50"/>
  <c r="AA45" i="50"/>
  <c r="AA56" i="50"/>
  <c r="AA33" i="50"/>
  <c r="AA51" i="50"/>
  <c r="AA28" i="50"/>
  <c r="AA52" i="50"/>
  <c r="AA29" i="50"/>
  <c r="AA59" i="50"/>
  <c r="AA36" i="50"/>
  <c r="AA61" i="50"/>
  <c r="AA38" i="50"/>
  <c r="AA54" i="50"/>
  <c r="AA31" i="50"/>
  <c r="AQ44" i="9"/>
  <c r="AA16" i="50" s="1"/>
  <c r="AA60" i="50"/>
  <c r="AA37" i="50"/>
  <c r="AQ48" i="9"/>
  <c r="AA20" i="50" s="1"/>
  <c r="AB27" i="1"/>
  <c r="T28" i="50"/>
  <c r="U28" i="50"/>
  <c r="AB27" i="4"/>
  <c r="AB27" i="6"/>
  <c r="AB27" i="8"/>
  <c r="U36" i="50"/>
  <c r="AE27" i="2"/>
  <c r="AD53" i="1"/>
  <c r="AE52" i="2"/>
  <c r="AE44" i="2"/>
  <c r="AE50" i="3"/>
  <c r="AE42" i="3"/>
  <c r="AE34" i="3"/>
  <c r="AE52" i="5"/>
  <c r="AE44" i="5"/>
  <c r="AE36" i="5"/>
  <c r="AE51" i="9"/>
  <c r="W23" i="50" s="1"/>
  <c r="AE47" i="9"/>
  <c r="W19" i="50" s="1"/>
  <c r="AE43" i="9"/>
  <c r="W15" i="50" s="1"/>
  <c r="AE39" i="9"/>
  <c r="W11" i="50" s="1"/>
  <c r="AE35" i="9"/>
  <c r="W7" i="50" s="1"/>
  <c r="Y34" i="2"/>
  <c r="Y38" i="2"/>
  <c r="U53" i="3"/>
  <c r="AH27" i="7"/>
  <c r="AH35" i="9"/>
  <c r="X7" i="50" s="1"/>
  <c r="AH43" i="9"/>
  <c r="X15" i="50" s="1"/>
  <c r="AH51" i="9"/>
  <c r="X23" i="50" s="1"/>
  <c r="X45" i="50"/>
  <c r="AG53" i="2"/>
  <c r="AH34" i="2"/>
  <c r="AH38" i="2"/>
  <c r="AH34" i="8"/>
  <c r="AH38" i="8"/>
  <c r="AH42" i="8"/>
  <c r="AH46" i="8"/>
  <c r="AH50" i="8"/>
  <c r="AH34" i="7"/>
  <c r="AH38" i="7"/>
  <c r="AH42" i="7"/>
  <c r="AH46" i="7"/>
  <c r="AH50" i="7"/>
  <c r="AH36" i="6"/>
  <c r="AH40" i="6"/>
  <c r="AH44" i="6"/>
  <c r="AH48" i="6"/>
  <c r="AH52" i="6"/>
  <c r="AH36" i="4"/>
  <c r="AH40" i="4"/>
  <c r="AH44" i="4"/>
  <c r="AH48" i="4"/>
  <c r="AH52" i="4"/>
  <c r="AH42" i="1"/>
  <c r="AH50" i="1"/>
  <c r="Y41" i="50"/>
  <c r="AJ53" i="4"/>
  <c r="AK37" i="8"/>
  <c r="AK41" i="8"/>
  <c r="AK45" i="8"/>
  <c r="AK49" i="8"/>
  <c r="AK36" i="8"/>
  <c r="AK33" i="8"/>
  <c r="AK37" i="7"/>
  <c r="AK45" i="7"/>
  <c r="AK33" i="6"/>
  <c r="AK41" i="6"/>
  <c r="AK49" i="6"/>
  <c r="AK35" i="5"/>
  <c r="AK43" i="5"/>
  <c r="AK51" i="5"/>
  <c r="AK37" i="4"/>
  <c r="AK45" i="4"/>
  <c r="AI53" i="4"/>
  <c r="AK43" i="3"/>
  <c r="AK51" i="3"/>
  <c r="AK39" i="2"/>
  <c r="AK47" i="2"/>
  <c r="AI53" i="1"/>
  <c r="AK52" i="3"/>
  <c r="AK39" i="1"/>
  <c r="AK47" i="1"/>
  <c r="AK39" i="9"/>
  <c r="Y11" i="50" s="1"/>
  <c r="U70" i="50"/>
  <c r="T70" i="50"/>
  <c r="U47" i="50"/>
  <c r="V52" i="9"/>
  <c r="Y52" i="9"/>
  <c r="U24" i="50" s="1"/>
  <c r="U68" i="50"/>
  <c r="T68" i="50"/>
  <c r="U45" i="50"/>
  <c r="Y50" i="9"/>
  <c r="U22" i="50" s="1"/>
  <c r="U66" i="50"/>
  <c r="T66" i="50"/>
  <c r="U43" i="50"/>
  <c r="V48" i="9"/>
  <c r="T43" i="50"/>
  <c r="Y48" i="9"/>
  <c r="U20" i="50" s="1"/>
  <c r="U64" i="50"/>
  <c r="T64" i="50"/>
  <c r="U41" i="50"/>
  <c r="U62" i="50"/>
  <c r="T62" i="50"/>
  <c r="U39" i="50"/>
  <c r="V44" i="9"/>
  <c r="U60" i="50"/>
  <c r="T60" i="50"/>
  <c r="U37" i="50"/>
  <c r="U58" i="50"/>
  <c r="T58" i="50"/>
  <c r="U35" i="50"/>
  <c r="V40" i="9"/>
  <c r="T35" i="50"/>
  <c r="U56" i="50"/>
  <c r="T56" i="50"/>
  <c r="U33" i="50"/>
  <c r="U54" i="50"/>
  <c r="T54" i="50"/>
  <c r="U31" i="50"/>
  <c r="V36" i="9"/>
  <c r="U52" i="50"/>
  <c r="T52" i="50"/>
  <c r="U29" i="50"/>
  <c r="X53" i="5"/>
  <c r="V27" i="5"/>
  <c r="U53" i="5"/>
  <c r="Y52" i="8"/>
  <c r="V52" i="8"/>
  <c r="V44" i="8"/>
  <c r="Y44" i="8"/>
  <c r="V36" i="8"/>
  <c r="Y36" i="8"/>
  <c r="AA53" i="3"/>
  <c r="AA67" i="50"/>
  <c r="AA44" i="50"/>
  <c r="AA70" i="50"/>
  <c r="AA47" i="50"/>
  <c r="Y53" i="7"/>
  <c r="U67" i="50"/>
  <c r="T67" i="50"/>
  <c r="V49" i="9"/>
  <c r="T44" i="50"/>
  <c r="U63" i="50"/>
  <c r="T63" i="50"/>
  <c r="V45" i="9"/>
  <c r="T40" i="50"/>
  <c r="U55" i="50"/>
  <c r="T55" i="50"/>
  <c r="V37" i="9"/>
  <c r="T32" i="50"/>
  <c r="Y33" i="2"/>
  <c r="V33" i="2"/>
  <c r="Y52" i="3"/>
  <c r="V52" i="3"/>
  <c r="Y48" i="3"/>
  <c r="V48" i="3"/>
  <c r="Y46" i="3"/>
  <c r="V46" i="3"/>
  <c r="Y44" i="3"/>
  <c r="V44" i="3"/>
  <c r="Y42" i="3"/>
  <c r="V42" i="3"/>
  <c r="Y40" i="3"/>
  <c r="V40" i="3"/>
  <c r="Y38" i="3"/>
  <c r="V38" i="3"/>
  <c r="Y36" i="3"/>
  <c r="V36" i="3"/>
  <c r="Y34" i="3"/>
  <c r="V34" i="3"/>
  <c r="Y52" i="4"/>
  <c r="V52" i="4"/>
  <c r="Y50" i="4"/>
  <c r="V50" i="4"/>
  <c r="Y48" i="4"/>
  <c r="V48" i="4"/>
  <c r="Y42" i="4"/>
  <c r="V42" i="4"/>
  <c r="Y40" i="4"/>
  <c r="V40" i="4"/>
  <c r="Y38" i="4"/>
  <c r="V38" i="4"/>
  <c r="Y36" i="4"/>
  <c r="V36" i="4"/>
  <c r="Y34" i="4"/>
  <c r="V34" i="4"/>
  <c r="AB33" i="1"/>
  <c r="AE33" i="1"/>
  <c r="V32" i="50"/>
  <c r="AB37" i="9"/>
  <c r="V9" i="50" s="1"/>
  <c r="W32" i="50"/>
  <c r="V59" i="50"/>
  <c r="V36" i="50"/>
  <c r="AB41" i="9"/>
  <c r="V13" i="50" s="1"/>
  <c r="W36" i="50"/>
  <c r="V63" i="50"/>
  <c r="V40" i="50"/>
  <c r="AB45" i="9"/>
  <c r="V17" i="50" s="1"/>
  <c r="W40" i="50"/>
  <c r="V67" i="50"/>
  <c r="V44" i="50"/>
  <c r="AB49" i="9"/>
  <c r="V21" i="50" s="1"/>
  <c r="W44" i="50"/>
  <c r="AB49" i="1"/>
  <c r="AE49" i="1"/>
  <c r="AD53" i="9"/>
  <c r="AA53" i="9"/>
  <c r="AE27" i="9"/>
  <c r="AF53" i="9"/>
  <c r="AD53" i="8"/>
  <c r="AD53" i="5"/>
  <c r="AE27" i="5"/>
  <c r="AE42" i="2"/>
  <c r="AE46" i="2"/>
  <c r="AE50" i="2"/>
  <c r="AE44" i="1"/>
  <c r="AE52" i="1"/>
  <c r="X60" i="50"/>
  <c r="Y37" i="50"/>
  <c r="AH42" i="9"/>
  <c r="X14" i="50" s="1"/>
  <c r="X52" i="50"/>
  <c r="Y29" i="50"/>
  <c r="AH34" i="9"/>
  <c r="X6" i="50" s="1"/>
  <c r="X69" i="50"/>
  <c r="AK51" i="9"/>
  <c r="Y23" i="50" s="1"/>
  <c r="X61" i="50"/>
  <c r="AK43" i="9"/>
  <c r="Y15" i="50" s="1"/>
  <c r="X53" i="50"/>
  <c r="AK35" i="9"/>
  <c r="Y7" i="50" s="1"/>
  <c r="AG53" i="1"/>
  <c r="AH27" i="1"/>
  <c r="AH46" i="2"/>
  <c r="AH44" i="3"/>
  <c r="AH36" i="3"/>
  <c r="AH50" i="4"/>
  <c r="AH42" i="4"/>
  <c r="AH34" i="4"/>
  <c r="AH46" i="5"/>
  <c r="AH38" i="5"/>
  <c r="AH50" i="6"/>
  <c r="AH42" i="6"/>
  <c r="AH52" i="7"/>
  <c r="AH44" i="7"/>
  <c r="AH40" i="7"/>
  <c r="AH36" i="7"/>
  <c r="AH52" i="8"/>
  <c r="AH44" i="8"/>
  <c r="AH40" i="8"/>
  <c r="AH36" i="2"/>
  <c r="AH34" i="6"/>
  <c r="AF53" i="8"/>
  <c r="AH27" i="8"/>
  <c r="AG53" i="6"/>
  <c r="AH27" i="6"/>
  <c r="V52" i="50"/>
  <c r="V29" i="50"/>
  <c r="AB34" i="9"/>
  <c r="V6" i="50" s="1"/>
  <c r="V54" i="50"/>
  <c r="V31" i="50"/>
  <c r="AB36" i="9"/>
  <c r="V8" i="50" s="1"/>
  <c r="V56" i="50"/>
  <c r="V33" i="50"/>
  <c r="AB38" i="9"/>
  <c r="V10" i="50" s="1"/>
  <c r="V58" i="50"/>
  <c r="V35" i="50"/>
  <c r="AB40" i="9"/>
  <c r="V12" i="50" s="1"/>
  <c r="V60" i="50"/>
  <c r="V37" i="50"/>
  <c r="AB42" i="9"/>
  <c r="V14" i="50" s="1"/>
  <c r="V62" i="50"/>
  <c r="V39" i="50"/>
  <c r="AB44" i="9"/>
  <c r="V16" i="50" s="1"/>
  <c r="V64" i="50"/>
  <c r="V41" i="50"/>
  <c r="AB46" i="9"/>
  <c r="V18" i="50" s="1"/>
  <c r="V66" i="50"/>
  <c r="V43" i="50"/>
  <c r="AB48" i="9"/>
  <c r="V20" i="50" s="1"/>
  <c r="V68" i="50"/>
  <c r="V45" i="50"/>
  <c r="AB50" i="9"/>
  <c r="V22" i="50" s="1"/>
  <c r="V70" i="50"/>
  <c r="V47" i="50"/>
  <c r="AB52" i="9"/>
  <c r="V24" i="50" s="1"/>
  <c r="V46" i="55"/>
  <c r="O26" i="74" s="1"/>
  <c r="O46" i="55"/>
  <c r="O19" i="74" s="1"/>
  <c r="Y52" i="50"/>
  <c r="Y54" i="50"/>
  <c r="Y56" i="50"/>
  <c r="Y58" i="50"/>
  <c r="Y60" i="50"/>
  <c r="Y62" i="50"/>
  <c r="Y64" i="50"/>
  <c r="Y66" i="50"/>
  <c r="Y68" i="50"/>
  <c r="Y70" i="50"/>
  <c r="W51" i="50"/>
  <c r="W53" i="50"/>
  <c r="W55" i="50"/>
  <c r="W57" i="50"/>
  <c r="W59" i="50"/>
  <c r="W61" i="50"/>
  <c r="W63" i="50"/>
  <c r="W65" i="50"/>
  <c r="W67" i="50"/>
  <c r="W69" i="50"/>
  <c r="Z52" i="50"/>
  <c r="Z29" i="50"/>
  <c r="Z54" i="50"/>
  <c r="Z31" i="50"/>
  <c r="Z56" i="50"/>
  <c r="Z33" i="50"/>
  <c r="Z58" i="50"/>
  <c r="Z35" i="50"/>
  <c r="Z60" i="50"/>
  <c r="Z37" i="50"/>
  <c r="Z62" i="50"/>
  <c r="Z39" i="50"/>
  <c r="Z64" i="50"/>
  <c r="Z41" i="50"/>
  <c r="Z66" i="50"/>
  <c r="Z43" i="50"/>
  <c r="Z68" i="50"/>
  <c r="Z45" i="50"/>
  <c r="Z70" i="50"/>
  <c r="Z47" i="50"/>
  <c r="AN37" i="9"/>
  <c r="Z9" i="50" s="1"/>
  <c r="AN41" i="9"/>
  <c r="Z13" i="50" s="1"/>
  <c r="AM53" i="2"/>
  <c r="AL53" i="8"/>
  <c r="AL53" i="1"/>
  <c r="AM53" i="7"/>
  <c r="AL53" i="6"/>
  <c r="AM53" i="5"/>
  <c r="AL53" i="4"/>
  <c r="AM53" i="3"/>
  <c r="Y51" i="50"/>
  <c r="Y53" i="50"/>
  <c r="Y55" i="50"/>
  <c r="Y57" i="50"/>
  <c r="Y59" i="50"/>
  <c r="Y61" i="50"/>
  <c r="Y63" i="50"/>
  <c r="Y65" i="50"/>
  <c r="Y67" i="50"/>
  <c r="Y69" i="50"/>
  <c r="W52" i="50"/>
  <c r="W54" i="50"/>
  <c r="W56" i="50"/>
  <c r="W58" i="50"/>
  <c r="W60" i="50"/>
  <c r="W62" i="50"/>
  <c r="W64" i="50"/>
  <c r="W66" i="50"/>
  <c r="W68" i="50"/>
  <c r="W70" i="50"/>
  <c r="Z51" i="50"/>
  <c r="Z28" i="50"/>
  <c r="Z53" i="50"/>
  <c r="Z55" i="50"/>
  <c r="Z57" i="50"/>
  <c r="Z59" i="50"/>
  <c r="Z61" i="50"/>
  <c r="Z38" i="50"/>
  <c r="Z63" i="50"/>
  <c r="Z40" i="50"/>
  <c r="Z65" i="50"/>
  <c r="Z42" i="50"/>
  <c r="Z67" i="50"/>
  <c r="Z44" i="50"/>
  <c r="Z69" i="50"/>
  <c r="Z46" i="50"/>
  <c r="AN34" i="9"/>
  <c r="Z6" i="50" s="1"/>
  <c r="AN36" i="9"/>
  <c r="Z8" i="50" s="1"/>
  <c r="AN38" i="9"/>
  <c r="Z10" i="50" s="1"/>
  <c r="AN40" i="9"/>
  <c r="Z12" i="50" s="1"/>
  <c r="AN42" i="9"/>
  <c r="Z14" i="50" s="1"/>
  <c r="AN44" i="9"/>
  <c r="Z16" i="50" s="1"/>
  <c r="AN46" i="9"/>
  <c r="Z18" i="50" s="1"/>
  <c r="AN48" i="9"/>
  <c r="Z20" i="50" s="1"/>
  <c r="AN50" i="9"/>
  <c r="Z22" i="50" s="1"/>
  <c r="AN52" i="9"/>
  <c r="Z24" i="50" s="1"/>
  <c r="AM53" i="8"/>
  <c r="Z30" i="50"/>
  <c r="Z34" i="50"/>
  <c r="Q100" i="55" l="1"/>
  <c r="Q101" i="55"/>
  <c r="V101" i="55"/>
  <c r="V100" i="55"/>
  <c r="V53" i="9"/>
  <c r="AB53" i="5"/>
  <c r="K30" i="74"/>
  <c r="N127" i="55"/>
  <c r="K42" i="74" s="1"/>
  <c r="N14" i="55"/>
  <c r="N43" i="55" s="1"/>
  <c r="L18" i="74" s="1"/>
  <c r="K31" i="74"/>
  <c r="O127" i="55"/>
  <c r="K43" i="74" s="1"/>
  <c r="L33" i="74"/>
  <c r="L14" i="74"/>
  <c r="L38" i="74"/>
  <c r="V53" i="1"/>
  <c r="U127" i="55"/>
  <c r="K49" i="74" s="1"/>
  <c r="T127" i="55"/>
  <c r="K48" i="74" s="1"/>
  <c r="V53" i="4"/>
  <c r="Q127" i="55"/>
  <c r="K45" i="74" s="1"/>
  <c r="AC16" i="50"/>
  <c r="AC22" i="50"/>
  <c r="AC19" i="50"/>
  <c r="AC9" i="50"/>
  <c r="AC18" i="50"/>
  <c r="AC10" i="50"/>
  <c r="AC24" i="50"/>
  <c r="AC23" i="50"/>
  <c r="AC17" i="50"/>
  <c r="AC5" i="50"/>
  <c r="AC15" i="50"/>
  <c r="AC8" i="50"/>
  <c r="AC7" i="50"/>
  <c r="AC14" i="50"/>
  <c r="AC6" i="50"/>
  <c r="AC20" i="50"/>
  <c r="AC12" i="50"/>
  <c r="AZ53" i="9"/>
  <c r="AW53" i="9"/>
  <c r="AK44" i="9"/>
  <c r="Y16" i="50" s="1"/>
  <c r="Y36" i="50"/>
  <c r="Y47" i="50"/>
  <c r="Y31" i="50"/>
  <c r="AN53" i="6"/>
  <c r="AN53" i="8"/>
  <c r="AN53" i="4"/>
  <c r="AL53" i="9"/>
  <c r="R127" i="55"/>
  <c r="K46" i="74" s="1"/>
  <c r="K34" i="74"/>
  <c r="S127" i="55"/>
  <c r="K47" i="74" s="1"/>
  <c r="K35" i="74"/>
  <c r="AO53" i="9"/>
  <c r="AN53" i="7"/>
  <c r="AN53" i="2"/>
  <c r="AM53" i="9"/>
  <c r="AT53" i="9"/>
  <c r="AP53" i="9"/>
  <c r="AK53" i="2"/>
  <c r="AN53" i="3"/>
  <c r="AN53" i="1"/>
  <c r="AQ53" i="4"/>
  <c r="AT53" i="4"/>
  <c r="AQ53" i="3"/>
  <c r="AT53" i="3"/>
  <c r="AQ53" i="1"/>
  <c r="AT53" i="1"/>
  <c r="AQ53" i="6"/>
  <c r="AT53" i="6"/>
  <c r="AQ53" i="2"/>
  <c r="AT53" i="2"/>
  <c r="AQ53" i="5"/>
  <c r="AT53" i="5"/>
  <c r="AQ53" i="7"/>
  <c r="AT53" i="7"/>
  <c r="AQ53" i="8"/>
  <c r="AT53" i="8"/>
  <c r="L9" i="74"/>
  <c r="AN53" i="5"/>
  <c r="Y53" i="8"/>
  <c r="V53" i="8"/>
  <c r="Y53" i="2"/>
  <c r="V53" i="2"/>
  <c r="N49" i="55"/>
  <c r="R18" i="74" s="1"/>
  <c r="R30" i="74"/>
  <c r="P127" i="55"/>
  <c r="K44" i="74" s="1"/>
  <c r="V127" i="55"/>
  <c r="K50" i="74" s="1"/>
  <c r="AE53" i="6"/>
  <c r="AE53" i="1"/>
  <c r="S46" i="55"/>
  <c r="O23" i="74" s="1"/>
  <c r="Q46" i="55"/>
  <c r="O21" i="74" s="1"/>
  <c r="S14" i="55"/>
  <c r="Q43" i="55"/>
  <c r="L21" i="74" s="1"/>
  <c r="T44" i="55"/>
  <c r="M24" i="74" s="1"/>
  <c r="FA27" i="3"/>
  <c r="FA27" i="7"/>
  <c r="AE53" i="8"/>
  <c r="P44" i="55"/>
  <c r="M20" i="74" s="1"/>
  <c r="O14" i="55"/>
  <c r="AE53" i="3"/>
  <c r="AB53" i="3"/>
  <c r="AK53" i="6"/>
  <c r="AH53" i="6"/>
  <c r="AH53" i="8"/>
  <c r="AK53" i="8"/>
  <c r="AE53" i="5"/>
  <c r="AH53" i="9"/>
  <c r="AE53" i="9"/>
  <c r="Y53" i="5"/>
  <c r="V53" i="5"/>
  <c r="AK53" i="7"/>
  <c r="AH53" i="7"/>
  <c r="N30" i="74"/>
  <c r="AH53" i="2"/>
  <c r="AE53" i="2"/>
  <c r="T14" i="55"/>
  <c r="AB53" i="8"/>
  <c r="P14" i="55"/>
  <c r="AE53" i="4"/>
  <c r="AB53" i="4"/>
  <c r="AH53" i="3"/>
  <c r="AK53" i="3"/>
  <c r="AK53" i="1"/>
  <c r="AH53" i="1"/>
  <c r="P34" i="74"/>
  <c r="R14" i="55"/>
  <c r="AB53" i="6"/>
  <c r="U14" i="55"/>
  <c r="AB53" i="1"/>
  <c r="N45" i="55"/>
  <c r="N18" i="74" s="1"/>
  <c r="O30" i="74"/>
  <c r="P36" i="74"/>
  <c r="P35" i="74"/>
  <c r="P33" i="74"/>
  <c r="P31" i="74"/>
  <c r="P38" i="74"/>
  <c r="AK53" i="5"/>
  <c r="AH53" i="5"/>
  <c r="AK53" i="4"/>
  <c r="AH53" i="4"/>
  <c r="AE53" i="7"/>
  <c r="P37" i="74"/>
  <c r="P32" i="74"/>
  <c r="P30" i="74"/>
  <c r="R44" i="55"/>
  <c r="M22" i="74" s="1"/>
  <c r="V43" i="55"/>
  <c r="L26" i="74" s="1"/>
  <c r="V131" i="55"/>
  <c r="O50" i="74" s="1"/>
  <c r="T101" i="55" l="1"/>
  <c r="T100" i="55"/>
  <c r="U100" i="55"/>
  <c r="U101" i="55"/>
  <c r="R101" i="55"/>
  <c r="R100" i="55"/>
  <c r="P100" i="55"/>
  <c r="L32" i="74" s="1"/>
  <c r="P101" i="55"/>
  <c r="L12" i="74"/>
  <c r="L36" i="74"/>
  <c r="M36" i="74"/>
  <c r="L6" i="74"/>
  <c r="N100" i="55"/>
  <c r="N101" i="55"/>
  <c r="N129" i="55" s="1"/>
  <c r="L7" i="74"/>
  <c r="O128" i="55"/>
  <c r="O129" i="55"/>
  <c r="L13" i="74"/>
  <c r="L37" i="74"/>
  <c r="M37" i="74"/>
  <c r="L34" i="74"/>
  <c r="M34" i="74"/>
  <c r="L8" i="74"/>
  <c r="M32" i="74"/>
  <c r="L11" i="74"/>
  <c r="L35" i="74"/>
  <c r="M35" i="74"/>
  <c r="Q128" i="55"/>
  <c r="L45" i="74" s="1"/>
  <c r="AQ53" i="9"/>
  <c r="AN53" i="9"/>
  <c r="L10" i="74"/>
  <c r="R42" i="74"/>
  <c r="R46" i="55"/>
  <c r="O22" i="74" s="1"/>
  <c r="S43" i="55"/>
  <c r="L23" i="74" s="1"/>
  <c r="U44" i="55"/>
  <c r="M25" i="74" s="1"/>
  <c r="O44" i="55"/>
  <c r="M19" i="74" s="1"/>
  <c r="P46" i="55"/>
  <c r="O20" i="74" s="1"/>
  <c r="T46" i="55"/>
  <c r="O24" i="74" s="1"/>
  <c r="O43" i="55"/>
  <c r="L19" i="74" s="1"/>
  <c r="O32" i="74"/>
  <c r="P45" i="55"/>
  <c r="N20" i="74" s="1"/>
  <c r="N32" i="74"/>
  <c r="V128" i="55"/>
  <c r="L50" i="74" s="1"/>
  <c r="P42" i="74"/>
  <c r="P132" i="55"/>
  <c r="P44" i="74" s="1"/>
  <c r="U132" i="55"/>
  <c r="P49" i="74" s="1"/>
  <c r="Q45" i="55"/>
  <c r="N21" i="74" s="1"/>
  <c r="N33" i="74"/>
  <c r="O33" i="74"/>
  <c r="Q132" i="55"/>
  <c r="P45" i="74" s="1"/>
  <c r="T132" i="55"/>
  <c r="P48" i="74" s="1"/>
  <c r="O42" i="74"/>
  <c r="U43" i="55"/>
  <c r="L25" i="74" s="1"/>
  <c r="R43" i="55"/>
  <c r="L22" i="74" s="1"/>
  <c r="R132" i="55"/>
  <c r="P46" i="74" s="1"/>
  <c r="N44" i="55"/>
  <c r="M18" i="74" s="1"/>
  <c r="V44" i="55"/>
  <c r="M26" i="74" s="1"/>
  <c r="M38" i="74"/>
  <c r="N38" i="74"/>
  <c r="M33" i="74"/>
  <c r="Q44" i="55"/>
  <c r="M21" i="74" s="1"/>
  <c r="T45" i="55"/>
  <c r="N24" i="74" s="1"/>
  <c r="O36" i="74"/>
  <c r="N36" i="74"/>
  <c r="S44" i="55"/>
  <c r="M23" i="74" s="1"/>
  <c r="V132" i="55"/>
  <c r="P50" i="74" s="1"/>
  <c r="P43" i="74"/>
  <c r="S132" i="55"/>
  <c r="P47" i="74" s="1"/>
  <c r="N42" i="74"/>
  <c r="U45" i="55"/>
  <c r="N25" i="74" s="1"/>
  <c r="N37" i="74"/>
  <c r="O37" i="74"/>
  <c r="O45" i="55"/>
  <c r="N19" i="74" s="1"/>
  <c r="N31" i="74"/>
  <c r="O31" i="74"/>
  <c r="P43" i="55"/>
  <c r="L20" i="74" s="1"/>
  <c r="T43" i="55"/>
  <c r="L24" i="74" s="1"/>
  <c r="O35" i="74"/>
  <c r="S45" i="55"/>
  <c r="N23" i="74" s="1"/>
  <c r="N35" i="74"/>
  <c r="O34" i="74"/>
  <c r="R45" i="55"/>
  <c r="N22" i="74" s="1"/>
  <c r="N34" i="74"/>
  <c r="M31" i="74" l="1"/>
  <c r="L31" i="74"/>
  <c r="N128" i="55"/>
  <c r="L42" i="74" s="1"/>
  <c r="L30" i="74"/>
  <c r="M30" i="74"/>
  <c r="R129" i="55"/>
  <c r="M46" i="74" s="1"/>
  <c r="S128" i="55"/>
  <c r="L47" i="74" s="1"/>
  <c r="M43" i="74"/>
  <c r="L43" i="74"/>
  <c r="R131" i="55"/>
  <c r="O46" i="74" s="1"/>
  <c r="P128" i="55"/>
  <c r="L44" i="74" s="1"/>
  <c r="U131" i="55"/>
  <c r="O49" i="74" s="1"/>
  <c r="T130" i="55"/>
  <c r="N48" i="74" s="1"/>
  <c r="V129" i="55"/>
  <c r="M50" i="74" s="1"/>
  <c r="R130" i="55"/>
  <c r="N46" i="74" s="1"/>
  <c r="S131" i="55"/>
  <c r="O47" i="74" s="1"/>
  <c r="T128" i="55"/>
  <c r="L48" i="74" s="1"/>
  <c r="P129" i="55"/>
  <c r="M44" i="74" s="1"/>
  <c r="O43" i="74"/>
  <c r="N43" i="74"/>
  <c r="U130" i="55"/>
  <c r="N49" i="74" s="1"/>
  <c r="S129" i="55"/>
  <c r="M47" i="74" s="1"/>
  <c r="T131" i="55"/>
  <c r="O48" i="74" s="1"/>
  <c r="Q129" i="55"/>
  <c r="M45" i="74" s="1"/>
  <c r="V130" i="55"/>
  <c r="N50" i="74" s="1"/>
  <c r="M42" i="74"/>
  <c r="R128" i="55"/>
  <c r="L46" i="74" s="1"/>
  <c r="U129" i="55"/>
  <c r="M49" i="74" s="1"/>
  <c r="Q131" i="55"/>
  <c r="O45" i="74" s="1"/>
  <c r="P130" i="55"/>
  <c r="N44" i="74" s="1"/>
  <c r="S130" i="55"/>
  <c r="N47" i="74" s="1"/>
  <c r="T129" i="55"/>
  <c r="M48" i="74" s="1"/>
  <c r="U128" i="55"/>
  <c r="L49" i="74" s="1"/>
  <c r="Q130" i="55"/>
  <c r="N45" i="74" s="1"/>
  <c r="P131" i="55"/>
  <c r="O44" i="74" s="1"/>
  <c r="BJ27" i="2"/>
  <c r="BM53" i="2" s="1"/>
  <c r="BL8" i="2"/>
  <c r="BL34" i="2" l="1"/>
  <c r="BO34" i="2"/>
  <c r="BL27" i="2"/>
  <c r="BJ53" i="2"/>
  <c r="BL53" i="2" l="1"/>
  <c r="BO53"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phiac-sql ReturnsDB vw_AgeCohort_HT" type="5" refreshedVersion="5" background="1" saveData="1">
    <dbPr connection="Provider=SQLOLEDB.1;Integrated Security=SSPI;Persist Security Info=True;Initial Catalog=ReturnsDB;Data Source=phiac-sql;Use Procedure for Prepare=1;Auto Translate=True;Packet Size=4096;Workstation ID=P0077-355;Use Encryption for Data=False;Tag with column collation when possible=False" command="SELECT [Year]_x000d__x000a_      ,[MonthEnd]_x000d__x000a_      ,[State]_x000d__x000a_      ,[Gender]_x000d__x000a_      ,[Age]_x000d__x000a_      ,sum([InsuredPersons]) AS InsuredPersons_x000d__x000a_      ,sum([Episodes]) As Episodes_x000d__x000a_      ,sum([Days]) As Days_x000d__x000a_      ,sum([OtherHTBenefits]) As OtherHTBenefits_x000d__x000a_      ,sum([MedicalBenefits]) As MedicalBenefits_x000d__x000a_      ,sum([ProsthesesBenefits]) As ProsthesesBenefits_x000d__x000a_      ,sum([Fees]) As Fees_x000d__x000a_  FROM [ReturnsDB].[dbo].[vw_AgeCohort_HT]_x000d__x000a_Where ([Year]&gt;=2007)_x000d__x000a_  Group By [Year]_x000d__x000a_      ,[MonthEnd]_x000d__x000a_      ,[State]_x000d__x000a_      ,[Gender]_x000d__x000a_      ,[Age]"/>
  </connection>
  <connection id="2" xr16:uid="{00000000-0015-0000-FFFF-FFFF01000000}" keepAlive="1" name="phiac-sql ReturnsDB vw_Population_State" type="5" refreshedVersion="5" background="1" saveData="1">
    <dbPr connection="Provider=SQLOLEDB.1;Integrated Security=SSPI;Persist Security Info=True;Initial Catalog=ReturnsDB;Data Source=phiac-sql;Use Procedure for Prepare=1;Auto Translate=True;Packet Size=4096;Workstation ID=P0077-355;Use Encryption for Data=False;Tag with column collation when possible=False" command="SELECT [Year]_x000d__x000a_      ,[MonthEnd]_x000d__x000a_      ,[StateShortName]_x000d__x000a_      ,[Population]_x000d__x000a_  FROM [ReturnsDB].[dbo].[vw_Population_State]_x000d__x000a_  Where (MonthEnd = 'Dec')"/>
  </connection>
</connections>
</file>

<file path=xl/sharedStrings.xml><?xml version="1.0" encoding="utf-8"?>
<sst xmlns="http://schemas.openxmlformats.org/spreadsheetml/2006/main" count="68902" uniqueCount="207">
  <si>
    <t>Statistics</t>
  </si>
  <si>
    <t>Private health insurance annual coverage survey</t>
  </si>
  <si>
    <t>(released  25 July 2024)</t>
  </si>
  <si>
    <r>
      <t xml:space="preserve">AUSTRALIAN PRUDENTIAL REGULATION AUTHORITY   |   </t>
    </r>
    <r>
      <rPr>
        <b/>
        <sz val="8.5"/>
        <color rgb="FF012169"/>
        <rFont val="Arial"/>
        <family val="2"/>
      </rPr>
      <t>APRA.GOV.AU</t>
    </r>
  </si>
  <si>
    <t>Notes</t>
  </si>
  <si>
    <t xml:space="preserve">© Australian Prudential Regulation Authority (APRA) 2024
This work is licensed under the Creative Commons Attribution 3.0 Australia Licence (CCBY 3.0).  </t>
  </si>
  <si>
    <t>This licence allows you to copy, distribute and adapt this work, provided you attribute the work and do not suggest that APRA endorses you or your work. To view a full copy of the terms of this licence, visit:</t>
  </si>
  <si>
    <t>http://creativecommons.org/licenses/by/3.0/au/</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</si>
  <si>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</si>
  <si>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</si>
  <si>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</si>
  <si>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according to the timetable published on the APRA website.</t>
  </si>
  <si>
    <t>Revisions</t>
  </si>
  <si>
    <t>APRA regularly analyses past revisions to identify potential improvements to the source data and statistical compilation techniques, in order to minimise the frequency and scale of any future revisions.</t>
  </si>
  <si>
    <t>Notation</t>
  </si>
  <si>
    <t>Details on tables may not add up to totals due to rounding of figures.</t>
  </si>
  <si>
    <t>Enquiries</t>
  </si>
  <si>
    <t>For more information about the statistics in this publication:</t>
  </si>
  <si>
    <t>DataAnalytics@apra.gov.au</t>
  </si>
  <si>
    <t>Manager, External Data Reporting</t>
  </si>
  <si>
    <t>Australian Prudential Regulation Authority</t>
  </si>
  <si>
    <t xml:space="preserve">GPO Box 9836 </t>
  </si>
  <si>
    <t>Sydney  NSW  2001</t>
  </si>
  <si>
    <t>Contents</t>
  </si>
  <si>
    <t>Key statistics</t>
  </si>
  <si>
    <t>State tables</t>
  </si>
  <si>
    <t>Total Hospital Treatment Membership - Insured People by age and gender, and percent change from previous year.</t>
  </si>
  <si>
    <t>Australia</t>
  </si>
  <si>
    <t>Australian Capital Territory</t>
  </si>
  <si>
    <t>New South Wales</t>
  </si>
  <si>
    <t>Victoria</t>
  </si>
  <si>
    <t>Queensland</t>
  </si>
  <si>
    <t>South Australia</t>
  </si>
  <si>
    <t>Western Australia</t>
  </si>
  <si>
    <t>Tasmania</t>
  </si>
  <si>
    <t>Northern Territory</t>
  </si>
  <si>
    <t>Charts</t>
  </si>
  <si>
    <t>Insured people by age and gender, selected years, Australia</t>
  </si>
  <si>
    <t>Insured people by age and gender, selected years, Australian Capital Territory</t>
  </si>
  <si>
    <t>Insured people by age and gender, selected years, New South Wales</t>
  </si>
  <si>
    <t>Insured people by age and gender, selected years, Victoria</t>
  </si>
  <si>
    <t>Insured people by age and gender, selected years, Queensland</t>
  </si>
  <si>
    <t>Insured people by age and gender, selected years, South Australia</t>
  </si>
  <si>
    <t>Insured people by age and gender, selected years, Western Australia</t>
  </si>
  <si>
    <t>Insured people by age and gender, selected years, Tasmania</t>
  </si>
  <si>
    <t>Insured people by age and gender, selected years, Northern Territory</t>
  </si>
  <si>
    <t>Total Privately Insured People  by State, at 31 December, trends.</t>
  </si>
  <si>
    <t>Total Privately Insured People  by State, percent of the population at 31 December, trends.</t>
  </si>
  <si>
    <t>Total privately insured people and percent of population, Australia, trends.</t>
  </si>
  <si>
    <t>Annual percent change in number of people with hospital treatment insurance  by age cohort - Australia</t>
  </si>
  <si>
    <t>Annual change in number of insured people with hospital treatment insurance  by age cohort - Australia</t>
  </si>
  <si>
    <t>Annual change in number of people with hospital treatment insurance by Age Cohort - Australia (net of movements between age groups)</t>
  </si>
  <si>
    <t xml:space="preserve">Annual per cent change in number of people with hospital treatment insurance by age cohort </t>
  </si>
  <si>
    <t xml:space="preserve">Insured persons by age and by gender cohort </t>
  </si>
  <si>
    <t xml:space="preserve">Proportion of population with hospital treatment insurance by state </t>
  </si>
  <si>
    <t>Explanatory notes</t>
  </si>
  <si>
    <t>Definitions</t>
  </si>
  <si>
    <t>Related Publications</t>
  </si>
  <si>
    <t>Key Statistics</t>
  </si>
  <si>
    <t>Trends in the number of people and percent of the population with private health insurance for hospital cover.</t>
  </si>
  <si>
    <t>Coverage ‘000 (number of people with private health insurance coverage for hospital treatment)</t>
  </si>
  <si>
    <t>NSW</t>
  </si>
  <si>
    <t>VIC</t>
  </si>
  <si>
    <t>QLD</t>
  </si>
  <si>
    <t>SA</t>
  </si>
  <si>
    <t>WA</t>
  </si>
  <si>
    <t>TAS</t>
  </si>
  <si>
    <t>NT</t>
  </si>
  <si>
    <t>ACT</t>
  </si>
  <si>
    <t>AUST</t>
  </si>
  <si>
    <t>Percent of Population with hospital coverage</t>
  </si>
  <si>
    <t>Annual Increase in coverage  '000</t>
  </si>
  <si>
    <t>% Annual increase in coverage</t>
  </si>
  <si>
    <t>Insured People by Age Category - All Private Health Insurers - As at 31 December - Australia</t>
  </si>
  <si>
    <t>Private Health Insurance Survey Australia</t>
  </si>
  <si>
    <t>Total Hospital Treatment Membership - Insured People*</t>
  </si>
  <si>
    <t xml:space="preserve"> </t>
  </si>
  <si>
    <t>Age Group</t>
  </si>
  <si>
    <t>Males</t>
  </si>
  <si>
    <t>Females</t>
  </si>
  <si>
    <t>Total</t>
  </si>
  <si>
    <t>0–4</t>
  </si>
  <si>
    <t>5–9</t>
  </si>
  <si>
    <t>10–14</t>
  </si>
  <si>
    <t>15–19</t>
  </si>
  <si>
    <t>20–24</t>
  </si>
  <si>
    <t>25–29</t>
  </si>
  <si>
    <t>30–34</t>
  </si>
  <si>
    <t>35–39</t>
  </si>
  <si>
    <t>40–44</t>
  </si>
  <si>
    <t>45–49</t>
  </si>
  <si>
    <t>50–54</t>
  </si>
  <si>
    <t>55–59</t>
  </si>
  <si>
    <t>60–64</t>
  </si>
  <si>
    <t>65–69</t>
  </si>
  <si>
    <t>70–74</t>
  </si>
  <si>
    <t>75–79</t>
  </si>
  <si>
    <t>80–84</t>
  </si>
  <si>
    <t>85–89</t>
  </si>
  <si>
    <t>90–94</t>
  </si>
  <si>
    <t>95+</t>
  </si>
  <si>
    <t>Total Hospital Treatment Membership - Percent change in Insured People from previous December</t>
  </si>
  <si>
    <t>Insured People by Age Category - All Private Health Insurers - As at 31 December - New South Wales</t>
  </si>
  <si>
    <t>Private Health Insurance Survey New South Wales</t>
  </si>
  <si>
    <t>Total Hospital Treatment Membership - Percent change in Insured Persons from previous December</t>
  </si>
  <si>
    <t>Insured People by Age Category - All Private Health Insurers - As at 31 December - Victoria</t>
  </si>
  <si>
    <t>Private Health Insurance Survey Victoria</t>
  </si>
  <si>
    <t>Insured People by Age Category - All Private Health Insurers - As at 31 December - Queensland</t>
  </si>
  <si>
    <t>Private Health Insurance Survey Queensland</t>
  </si>
  <si>
    <t>Insured People by Age Category - All Private Health Insurers - As at 31 December - South Australia</t>
  </si>
  <si>
    <t>Private Health Insurance Survey South Australia</t>
  </si>
  <si>
    <t>Insured People by Age Category - All Private Health Insurers - As at 31 December - Western Australia</t>
  </si>
  <si>
    <t>Private Health Insurance Survey Western Australia</t>
  </si>
  <si>
    <t>Insured People by Age Category - All Private Health Insurers - As at 31 December - Tasmania</t>
  </si>
  <si>
    <t>Private Health Insurance Survey Tasmania</t>
  </si>
  <si>
    <t>Insured People by Age Category - All Private Health Insurers - As at 31 December - Australian Capital Territory</t>
  </si>
  <si>
    <t>Private Health Insurance Survey ACT</t>
  </si>
  <si>
    <t>Insured People by Age Category - All Private Health Insurers - As at 31 December - Northern Terrirtory</t>
  </si>
  <si>
    <t>Private Health Insurance Survey Northern Territory</t>
  </si>
  <si>
    <t>Insured Persons by Age Category - All Private Health Insurers - As at 31 December</t>
  </si>
  <si>
    <t>Private Health Insurance Survey</t>
  </si>
  <si>
    <t>Total Hospital Membership - Persons Covered*</t>
  </si>
  <si>
    <t>Age category</t>
  </si>
  <si>
    <t>20-24</t>
  </si>
  <si>
    <t>Total Hospital Treatment Membership - Insured Persons*</t>
  </si>
  <si>
    <t>Total Privately Insured Persons  - All Private Health Insurers - As at 31 December</t>
  </si>
  <si>
    <t>Total persons ('000)</t>
  </si>
  <si>
    <t>Year</t>
  </si>
  <si>
    <t>Persons (% of population)</t>
  </si>
  <si>
    <t>Total Privately Insured  Percent of the Population  - by State - As at 31 December</t>
  </si>
  <si>
    <t>Population from ABS 3101.0 (as at December, '000) released 13 June 2024</t>
  </si>
  <si>
    <t>Total Privately Insured People and Percent of Population  - Australia - As at 31 December</t>
  </si>
  <si>
    <t>Annual Increase ('000 people)</t>
  </si>
  <si>
    <t>% Annual Increase (people)</t>
  </si>
  <si>
    <t>Total Hospital Treatment Membership - Insured Persons</t>
  </si>
  <si>
    <t>Percent change by age category - Australia</t>
  </si>
  <si>
    <t>Actual change by age category</t>
  </si>
  <si>
    <t>Net change by age category</t>
  </si>
  <si>
    <t xml:space="preserve">Total Privately Insured Persons  by age , by gender and state </t>
  </si>
  <si>
    <t>Note that increases (and decreases) in some age groups may reflect ageing as people move from one age group to the next.</t>
  </si>
  <si>
    <t>S</t>
  </si>
  <si>
    <t>NOTES ON STATISTICS</t>
  </si>
  <si>
    <t>Source of data</t>
  </si>
  <si>
    <t>Data in this publication were originally sourced from a special collection from private health insurers that provided the number of people with private health insurance for hospital treatment as at 31 December of the survey year, in each state, beginning in 1998.  This data differed to the the audited regulatory returns submitted to PHIAC in which insurers pooled statistics from states where they had a small membership into their largest state.  When, in 2007, regulatory returns required insurers to provide information for all states separately, this report was continued to provide an historical series, sourced now from the regulatory returns.</t>
  </si>
  <si>
    <t xml:space="preserve">On 1 July 2015, supervisory responsibilities were transferred from Private Health Insurance Administration Council (PHIAC) to APRA under the Private Health Insurance (Prudential Supervision) Act 2015. This publication is compiled primarily from regulatory returns submitted to APRA under the Financial Sector (Collection of Data) Act 2001 by authorised Private Health Insurance companies. </t>
  </si>
  <si>
    <t>Comparison to other publications</t>
  </si>
  <si>
    <t>* Totals for States will differ from those published in other PHIAC publications where, up to 2006, insurers reported membership only in States where they have more than 500 SEUs and incorporated the figures for States with less than 500 SEUs in other States.  In other publications ACT was included with NSW until December 2009 when ACT was collected separately.  The figures published in this report are the actual insured persons in each State and Territory.</t>
  </si>
  <si>
    <t>Calculation of coverage %</t>
  </si>
  <si>
    <t>The population figures used to calculate coverage are derived from: Australian Bureau of Statistics, Australian Demographic Statistics, ABS cat no. 3101.0, ABS, Canberra.</t>
  </si>
  <si>
    <t>Changes in age specific groups</t>
  </si>
  <si>
    <t>Net Changes in age specific groups</t>
  </si>
  <si>
    <t>Net change by five year age group is the actual change adjusted for the number of people moving into the cohort and out of the cohort due to ageing. The calculation makes the simplifying assumption that the number of people are evenly distributed over each year within the five year age group. Net change in the 0 to 4 age group is large because it comprises both children of new entrants to the industry and births to the currently insured.</t>
  </si>
  <si>
    <t>Coverage</t>
  </si>
  <si>
    <t>Refers, in this report, to the number of people or policy holders from the population who have private health insurance for hospital treatment.</t>
  </si>
  <si>
    <t>Lifetime Health Cover</t>
  </si>
  <si>
    <t>Lifetime Health Cover is a financial loading (LHC loading) that can be payable in addition to the premium for your private health insurance hospital cover (hospital cover). It was introduced on 1 July 2000. LHC loadings apply only to hospital cover. The loading is 2% above the base rate for each year over the age of 30 in which the policy holder did not have private health insurance hospital cover.</t>
  </si>
  <si>
    <t>Definitions and abbreviations</t>
  </si>
  <si>
    <t>Change by age</t>
  </si>
  <si>
    <t>Actual change by age: The gross change in the number of people in each age group compared to the previous period.  This method ignores ageing.</t>
  </si>
  <si>
    <t xml:space="preserve">Net change by age: The net change in each age group taking into account the number of people moving into the age from the age group below and the number of people moving into the age group above. </t>
  </si>
  <si>
    <t>This calculation assumes:</t>
  </si>
  <si>
    <t>1.  1/5 of the people in each age group moves into the next age group each year, or on a quarterly basis
     1/20 people move into the next age group, and</t>
  </si>
  <si>
    <t>2. even ageing.</t>
  </si>
  <si>
    <t xml:space="preserve">    As APRA does not have access to quarter of birth or year of birth data this method is a simplification 
    of reality, but does provide a much better description of changes than ignoring ageing.
    The calculation is:
    Change in age group 0-4: Number of people at the end of the quarter minus (the number of people at 
    the end of the last quarter less 1/20 of the people at the end of the last quarter).
    (Note: changes in the group 0-4 are large as this group comprises both new people with new joiners, 
    and new people as births to existing policy holders)
    Change in age groups 5-9 to 90-94: Number of people at the end of the quarter minus (the number of 
    people at the end of the last quarter less 1/20 of the people at the end of the last quarter plus 1/20  of 
    the people from the lower age group at the end
    of the last quarter).
   Change in age group 95+: Number of people at the end of the quarter minus (the number of people at 
   the end of the last quarter plus 1/20 of the people from the 90-94 age group at the end of the previous 
   quarter).</t>
  </si>
  <si>
    <t>Persons</t>
  </si>
  <si>
    <t>Refer to the number of persons covered by private health insurance policies.</t>
  </si>
  <si>
    <t>Quarterly publications</t>
  </si>
  <si>
    <t>A number of related quarterly publicatons are available from:</t>
  </si>
  <si>
    <t>https://www.apra.gov.au/publications</t>
  </si>
  <si>
    <t>These include:</t>
  </si>
  <si>
    <t>Quarterly Statistics</t>
  </si>
  <si>
    <t>The Quarterly Statistics are principal release of statistics with summaries for the key financial and membership statistics of the Private Health Insurance industry.</t>
  </si>
  <si>
    <t>Membership and Coverage</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</si>
  <si>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</si>
  <si>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</si>
  <si>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</si>
  <si>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Private Health Insurance Membership and Benefits (formerly PHIAC A)</t>
  </si>
  <si>
    <t>A publication detailing by State, the membership and benefits paid by private health insurers for the period. These State reports are available  in Excel format.</t>
  </si>
  <si>
    <t>Prostheses Report</t>
  </si>
  <si>
    <t>A report providing data on prosthetic benefits paid by private health insurers by major prosthetic category</t>
  </si>
  <si>
    <t>Medical Services Report</t>
  </si>
  <si>
    <t>A report providing data on services, benefits paid and gap payments by MBS Specialty Block Groupings for medical services paid by private health insurers.</t>
  </si>
  <si>
    <t>Statistical Trends - Quarterly Statistical trends in membership and benefits paid</t>
  </si>
  <si>
    <t>These are two separate publications detailing trends since September 1997 in the number of insured persons and benefits paid for hospital and general treatment.</t>
  </si>
  <si>
    <t>Annual publications</t>
  </si>
  <si>
    <t>APRA will continue to produce an Annual Report on the Operations of the Private Health Insurance Industry. This report contains an industry overview and tables of statistics by individual fund. Current and historical versions are available at:</t>
  </si>
  <si>
    <t>https://www.apra.gov.au/operations-of-private-health-insurers-annual-report</t>
  </si>
  <si>
    <t>MonthEnd</t>
  </si>
  <si>
    <t>StateShortName</t>
  </si>
  <si>
    <t>Population</t>
  </si>
  <si>
    <t>State</t>
  </si>
  <si>
    <t>Value_Calc</t>
  </si>
  <si>
    <t>Mar</t>
  </si>
  <si>
    <t>Jun</t>
  </si>
  <si>
    <t>Sep</t>
  </si>
  <si>
    <t>Dec</t>
  </si>
  <si>
    <t>Gender</t>
  </si>
  <si>
    <t>Age</t>
  </si>
  <si>
    <t>InsuredPersons</t>
  </si>
  <si>
    <t>Episodes</t>
  </si>
  <si>
    <t>Days</t>
  </si>
  <si>
    <t>OtherHTBenefits</t>
  </si>
  <si>
    <t>MedicalBenefits</t>
  </si>
  <si>
    <t>ProsthesesBenefits</t>
  </si>
  <si>
    <t>Fees</t>
  </si>
  <si>
    <t>M</t>
  </si>
  <si>
    <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</si>
</sst>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
    <numFmt numFmtId="165" formatCode="0.0%"/>
    <numFmt numFmtId="166" formatCode="mmmm\ d\,\ yyyy"/>
    <numFmt numFmtId="167" formatCode="#,##0.0"/>
    <numFmt numFmtId="168" formatCode="0;\-0;0;@"/>
    <numFmt numFmtId="169" formatCode="#,##0,"/>
    <numFmt numFmtId="170" formatCode="#,##0.000"/>
    <numFmt numFmtId="171" formatCode="mmm\ yyyy"/>
  </numFmts>
  <fonts count="72">
    <font>
      <sz val="10"/>
      <name val="Genev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Geneva"/>
    </font>
    <font>
      <sz val="12"/>
      <name val="N Helvetica Narrow"/>
    </font>
    <font>
      <sz val="8"/>
      <name val="Geneva"/>
    </font>
    <font>
      <sz val="10"/>
      <name val="Arial"/>
      <family val="2"/>
    </font>
    <font>
      <b/>
      <sz val="10"/>
      <name val="Arial"/>
      <family val="2"/>
    </font>
    <font>
      <b/>
      <sz val="12"/>
      <name val="Arial"/>
      <family val="2"/>
    </font>
    <font>
      <sz val="12"/>
      <name val="Arial"/>
      <family val="2"/>
    </font>
    <font>
      <b/>
      <sz val="10"/>
      <color indexed="9"/>
      <name val="Arial"/>
      <family val="2"/>
    </font>
    <font>
      <b/>
      <u/>
      <sz val="10"/>
      <name val="Arial"/>
      <family val="2"/>
    </font>
    <font>
      <b/>
      <u val="double"/>
      <sz val="10"/>
      <name val="Arial"/>
      <family val="2"/>
    </font>
    <font>
      <sz val="14"/>
      <name val="Arial"/>
      <family val="2"/>
    </font>
    <font>
      <b/>
      <sz val="14"/>
      <color indexed="9"/>
      <name val="Arial"/>
      <family val="2"/>
    </font>
    <font>
      <sz val="10"/>
      <name val="Helv"/>
    </font>
    <font>
      <sz val="8"/>
      <name val="Arial"/>
      <family val="2"/>
    </font>
    <font>
      <sz val="11"/>
      <name val="Arial"/>
      <family val="2"/>
    </font>
    <font>
      <sz val="10"/>
      <name val="Arial"/>
      <family val="2"/>
    </font>
    <font>
      <sz val="11"/>
      <color indexed="8"/>
      <name val="Calibri"/>
      <family val="2"/>
    </font>
    <font>
      <sz val="10"/>
      <color indexed="8"/>
      <name val="Arial"/>
      <family val="2"/>
    </font>
    <font>
      <b/>
      <sz val="12"/>
      <color indexed="58"/>
      <name val="Arial"/>
      <family val="2"/>
    </font>
    <font>
      <sz val="11"/>
      <color theme="1"/>
      <name val="Calibri"/>
      <family val="2"/>
      <scheme val="minor"/>
    </font>
    <font>
      <u/>
      <sz val="10"/>
      <color theme="10"/>
      <name val="Geneva"/>
    </font>
    <font>
      <u/>
      <sz val="7.7"/>
      <color theme="10"/>
      <name val="Calibri"/>
      <family val="2"/>
    </font>
    <font>
      <sz val="11"/>
      <color theme="1"/>
      <name val="Arial"/>
      <family val="2"/>
    </font>
    <font>
      <u/>
      <sz val="12"/>
      <color theme="10"/>
      <name val="Arial"/>
      <family val="2"/>
    </font>
    <font>
      <u/>
      <sz val="10"/>
      <color theme="10"/>
      <name val="Arial"/>
      <family val="2"/>
    </font>
    <font>
      <sz val="12"/>
      <color theme="1"/>
      <name val="Arial"/>
      <family val="2"/>
    </font>
    <font>
      <b/>
      <u/>
      <sz val="12"/>
      <color theme="10"/>
      <name val="Arial"/>
      <family val="2"/>
    </font>
    <font>
      <sz val="12"/>
      <color rgb="FF594A32"/>
      <name val="Arial"/>
      <family val="2"/>
    </font>
    <font>
      <sz val="14"/>
      <color theme="0"/>
      <name val="Arial"/>
      <family val="2"/>
    </font>
    <font>
      <sz val="10"/>
      <color rgb="FF594A32"/>
      <name val="Arial"/>
      <family val="2"/>
    </font>
    <font>
      <sz val="10"/>
      <color indexed="8"/>
      <name val="Arial"/>
      <family val="2"/>
    </font>
    <font>
      <u/>
      <sz val="12"/>
      <color indexed="12"/>
      <name val="N Helvetica Narrow"/>
    </font>
    <font>
      <sz val="10"/>
      <name val="Arial"/>
      <family val="2"/>
    </font>
    <font>
      <b/>
      <sz val="14"/>
      <name val="Arial"/>
      <family val="2"/>
    </font>
    <font>
      <sz val="10"/>
      <color rgb="FF000000"/>
      <name val="Arial"/>
      <family val="2"/>
    </font>
    <font>
      <sz val="10"/>
      <color theme="1"/>
      <name val="Arial"/>
      <family val="2"/>
    </font>
    <font>
      <sz val="9"/>
      <name val="Arial"/>
      <family val="2"/>
    </font>
    <font>
      <sz val="9"/>
      <color theme="1"/>
      <name val="Arial"/>
      <family val="2"/>
    </font>
    <font>
      <i/>
      <sz val="12"/>
      <name val="Arial"/>
      <family val="2"/>
    </font>
    <font>
      <u/>
      <sz val="10"/>
      <name val="Arial"/>
      <family val="2"/>
    </font>
    <font>
      <u/>
      <sz val="10"/>
      <color indexed="12"/>
      <name val="Verdana"/>
      <family val="2"/>
    </font>
    <font>
      <sz val="11"/>
      <color rgb="FF0000FF"/>
      <name val="Arial"/>
      <family val="2"/>
    </font>
    <font>
      <i/>
      <sz val="8"/>
      <name val="Arial"/>
      <family val="2"/>
    </font>
    <font>
      <b/>
      <sz val="11"/>
      <color theme="0"/>
      <name val="Calibri"/>
      <family val="2"/>
      <scheme val="minor"/>
    </font>
    <font>
      <sz val="11"/>
      <color theme="0"/>
      <name val="Calibri"/>
      <family val="2"/>
      <scheme val="minor"/>
    </font>
    <font>
      <b/>
      <sz val="14"/>
      <color theme="0"/>
      <name val="Arial"/>
      <family val="2"/>
    </font>
    <font>
      <b/>
      <sz val="10"/>
      <color theme="0"/>
      <name val="Arial"/>
      <family val="2"/>
    </font>
    <font>
      <sz val="10"/>
      <color theme="0"/>
      <name val="Arial"/>
      <family val="2"/>
    </font>
    <font>
      <sz val="10"/>
      <color theme="0"/>
      <name val="Geneva"/>
    </font>
    <font>
      <sz val="8.5"/>
      <color rgb="FF012169"/>
      <name val="Arial"/>
      <family val="2"/>
    </font>
    <font>
      <b/>
      <sz val="8.5"/>
      <color rgb="FF012169"/>
      <name val="Arial"/>
      <family val="2"/>
    </font>
    <font>
      <b/>
      <sz val="16"/>
      <color rgb="FF0072CE"/>
      <name val="Arial"/>
      <family val="2"/>
    </font>
    <font>
      <sz val="34"/>
      <color rgb="FF012169"/>
      <name val="Arial"/>
      <family val="2"/>
    </font>
    <font>
      <sz val="16"/>
      <color rgb="FF012169"/>
      <name val="Arial"/>
      <family val="2"/>
    </font>
    <font>
      <b/>
      <sz val="16"/>
      <color rgb="FF012169"/>
      <name val="Arial"/>
      <family val="2"/>
    </font>
    <font>
      <u/>
      <sz val="11"/>
      <color theme="10"/>
      <name val="Calibri"/>
      <family val="2"/>
      <scheme val="minor"/>
    </font>
    <font>
      <b/>
      <sz val="16"/>
      <color rgb="FF222C65"/>
      <name val="Arial"/>
      <family val="2"/>
    </font>
    <font>
      <i/>
      <sz val="10"/>
      <name val="Arial"/>
      <family val="2"/>
    </font>
    <font>
      <b/>
      <sz val="16"/>
      <name val="Arial"/>
      <family val="2"/>
    </font>
    <font>
      <sz val="12"/>
      <color indexed="10"/>
      <name val="Arial"/>
      <family val="2"/>
    </font>
    <font>
      <b/>
      <sz val="12"/>
      <color rgb="FF012169"/>
      <name val="Arial"/>
      <family val="2"/>
    </font>
    <font>
      <sz val="16"/>
      <color theme="1"/>
      <name val="Arial"/>
      <family val="2"/>
    </font>
    <font>
      <sz val="11"/>
      <color rgb="FF012169"/>
      <name val="Arial"/>
      <family val="2"/>
    </font>
    <font>
      <b/>
      <sz val="10"/>
      <color rgb="FF012169"/>
      <name val="Arial"/>
      <family val="2"/>
    </font>
    <font>
      <sz val="10"/>
      <color indexed="10"/>
      <name val="Arial"/>
      <family val="2"/>
    </font>
  </fonts>
  <fills count="6">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rgb="FF002060"/>
        <bgColor indexed="64"/>
      </patternFill>
    </fill>
  </fills>
  <borders count="43">
    <border>
      <left/>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bottom/>
      <diagonal/>
    </border>
    <border>
      <left style="double">
        <color indexed="64"/>
      </left>
      <right/>
      <top style="double">
        <color indexed="64"/>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double">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indexed="64"/>
      </top>
      <bottom style="thin">
        <color indexed="64"/>
      </bottom>
      <diagonal/>
    </border>
    <border>
      <left/>
      <right style="double">
        <color indexed="64"/>
      </right>
      <top/>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2">
    <xf numFmtId="0" fontId="0" fillId="0" borderId="0"/>
    <xf numFmtId="40" fontId="7"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alignment vertical="top"/>
      <protection locked="0"/>
    </xf>
    <xf numFmtId="0" fontId="22" fillId="0" borderId="0"/>
    <xf numFmtId="0" fontId="24" fillId="0" borderId="0"/>
    <xf numFmtId="0" fontId="26" fillId="0" borderId="0"/>
    <xf numFmtId="0" fontId="26" fillId="0" borderId="0"/>
    <xf numFmtId="0" fontId="26" fillId="0" borderId="0"/>
    <xf numFmtId="0" fontId="8" fillId="0" borderId="0"/>
    <xf numFmtId="0" fontId="7" fillId="0" borderId="0"/>
    <xf numFmtId="0" fontId="10" fillId="0" borderId="0"/>
    <xf numFmtId="9" fontId="7" fillId="0" borderId="0" applyFont="0" applyFill="0" applyBorder="0" applyAlignment="0" applyProtection="0"/>
    <xf numFmtId="9" fontId="23" fillId="0" borderId="0" applyFont="0" applyFill="0" applyBorder="0" applyAlignment="0" applyProtection="0"/>
    <xf numFmtId="0" fontId="37" fillId="0" borderId="0"/>
    <xf numFmtId="0" fontId="38" fillId="0" borderId="0" applyNumberFormat="0" applyFill="0" applyBorder="0" applyAlignment="0" applyProtection="0">
      <alignment vertical="top"/>
      <protection locked="0"/>
    </xf>
    <xf numFmtId="0" fontId="10" fillId="0" borderId="0"/>
    <xf numFmtId="0" fontId="39" fillId="0" borderId="0"/>
    <xf numFmtId="0" fontId="6" fillId="0" borderId="0"/>
    <xf numFmtId="0" fontId="5" fillId="0" borderId="0"/>
    <xf numFmtId="0" fontId="4" fillId="0" borderId="0"/>
    <xf numFmtId="0" fontId="3" fillId="0" borderId="0"/>
    <xf numFmtId="0" fontId="2" fillId="0" borderId="0"/>
    <xf numFmtId="0" fontId="10" fillId="0" borderId="0"/>
    <xf numFmtId="0" fontId="4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 fillId="0" borderId="0">
      <alignment vertical="top"/>
    </xf>
    <xf numFmtId="0" fontId="10" fillId="0" borderId="0"/>
    <xf numFmtId="0" fontId="1" fillId="0" borderId="0"/>
    <xf numFmtId="0" fontId="62" fillId="0" borderId="0" applyNumberFormat="0" applyFill="0" applyBorder="0" applyAlignment="0" applyProtection="0">
      <alignment vertical="top"/>
    </xf>
  </cellStyleXfs>
  <cellXfs count="402">
    <xf numFmtId="0" fontId="0" fillId="0" borderId="0" xfId="0"/>
    <xf numFmtId="0" fontId="13" fillId="0" borderId="0" xfId="0" applyFont="1"/>
    <xf numFmtId="0" fontId="11" fillId="0" borderId="1" xfId="0" applyFont="1" applyBorder="1" applyAlignment="1">
      <alignment horizontal="right"/>
    </xf>
    <xf numFmtId="0" fontId="10" fillId="0" borderId="0" xfId="0" applyFont="1"/>
    <xf numFmtId="0" fontId="11" fillId="0" borderId="2" xfId="0" applyFont="1" applyBorder="1"/>
    <xf numFmtId="0" fontId="11" fillId="0" borderId="3" xfId="0" applyFont="1" applyBorder="1"/>
    <xf numFmtId="0" fontId="10" fillId="0" borderId="4" xfId="0" applyFont="1" applyBorder="1"/>
    <xf numFmtId="2" fontId="10" fillId="0" borderId="4" xfId="0" applyNumberFormat="1" applyFont="1" applyBorder="1"/>
    <xf numFmtId="164" fontId="10" fillId="0" borderId="0" xfId="0" applyNumberFormat="1" applyFont="1"/>
    <xf numFmtId="0" fontId="11" fillId="0" borderId="5" xfId="0" applyFont="1" applyBorder="1"/>
    <xf numFmtId="0" fontId="10" fillId="0" borderId="1" xfId="0" applyFont="1" applyBorder="1"/>
    <xf numFmtId="0" fontId="11" fillId="0" borderId="0" xfId="0" applyFont="1"/>
    <xf numFmtId="0" fontId="10" fillId="0" borderId="0" xfId="0" applyFont="1" applyAlignment="1" applyProtection="1">
      <alignment horizontal="left"/>
      <protection locked="0"/>
    </xf>
    <xf numFmtId="0" fontId="10" fillId="0" borderId="6" xfId="0" applyFont="1" applyBorder="1"/>
    <xf numFmtId="0" fontId="10" fillId="0" borderId="2" xfId="0" applyFont="1" applyBorder="1"/>
    <xf numFmtId="0" fontId="11" fillId="0" borderId="0" xfId="12" applyFont="1"/>
    <xf numFmtId="0" fontId="10" fillId="0" borderId="7" xfId="0" applyFont="1" applyBorder="1"/>
    <xf numFmtId="0" fontId="11" fillId="0" borderId="8" xfId="0" applyFont="1" applyBorder="1" applyAlignment="1">
      <alignment horizontal="center"/>
    </xf>
    <xf numFmtId="0" fontId="11" fillId="0" borderId="4" xfId="12" applyFont="1" applyBorder="1" applyAlignment="1">
      <alignment horizontal="center"/>
    </xf>
    <xf numFmtId="0" fontId="11" fillId="0" borderId="9" xfId="12" applyFont="1" applyBorder="1" applyAlignment="1">
      <alignment horizontal="center"/>
    </xf>
    <xf numFmtId="0" fontId="11" fillId="0" borderId="10" xfId="12" applyFont="1" applyBorder="1" applyAlignment="1">
      <alignment horizontal="center"/>
    </xf>
    <xf numFmtId="3" fontId="10" fillId="0" borderId="11" xfId="0" applyNumberFormat="1" applyFont="1" applyBorder="1" applyAlignment="1" applyProtection="1">
      <alignment vertical="center"/>
      <protection locked="0"/>
    </xf>
    <xf numFmtId="3" fontId="11" fillId="0" borderId="12" xfId="0" applyNumberFormat="1" applyFont="1" applyBorder="1"/>
    <xf numFmtId="0" fontId="10" fillId="0" borderId="2" xfId="0" applyFont="1" applyBorder="1" applyAlignment="1">
      <alignment horizontal="center"/>
    </xf>
    <xf numFmtId="3" fontId="10" fillId="0" borderId="0" xfId="0" applyNumberFormat="1" applyFont="1"/>
    <xf numFmtId="3" fontId="10" fillId="0" borderId="0" xfId="12" applyNumberFormat="1" applyFont="1"/>
    <xf numFmtId="10" fontId="10" fillId="0" borderId="0" xfId="14" applyNumberFormat="1" applyFont="1" applyFill="1" applyBorder="1" applyProtection="1">
      <protection locked="0"/>
    </xf>
    <xf numFmtId="10" fontId="10" fillId="0" borderId="11" xfId="14" applyNumberFormat="1" applyFont="1" applyFill="1" applyBorder="1" applyProtection="1">
      <protection locked="0"/>
    </xf>
    <xf numFmtId="10" fontId="10" fillId="0" borderId="13" xfId="14" applyNumberFormat="1" applyFont="1" applyFill="1" applyBorder="1" applyProtection="1">
      <protection locked="0"/>
    </xf>
    <xf numFmtId="10" fontId="10" fillId="0" borderId="14" xfId="14" applyNumberFormat="1" applyFont="1" applyFill="1" applyBorder="1" applyProtection="1">
      <protection locked="0"/>
    </xf>
    <xf numFmtId="3" fontId="10" fillId="0" borderId="11" xfId="0" applyNumberFormat="1" applyFont="1" applyBorder="1" applyAlignment="1">
      <alignment vertical="center"/>
    </xf>
    <xf numFmtId="3" fontId="10" fillId="0" borderId="6" xfId="0" applyNumberFormat="1" applyFont="1" applyBorder="1"/>
    <xf numFmtId="10" fontId="10" fillId="0" borderId="0" xfId="14" applyNumberFormat="1" applyFont="1" applyFill="1" applyBorder="1" applyProtection="1"/>
    <xf numFmtId="10" fontId="10" fillId="0" borderId="11" xfId="14" applyNumberFormat="1" applyFont="1" applyFill="1" applyBorder="1" applyProtection="1"/>
    <xf numFmtId="10" fontId="10" fillId="0" borderId="13" xfId="14" applyNumberFormat="1" applyFont="1" applyFill="1" applyBorder="1" applyProtection="1"/>
    <xf numFmtId="10" fontId="10" fillId="0" borderId="14" xfId="14" applyNumberFormat="1" applyFont="1" applyFill="1" applyBorder="1" applyProtection="1"/>
    <xf numFmtId="0" fontId="17" fillId="0" borderId="0" xfId="0" applyFont="1" applyAlignment="1">
      <alignment horizontal="left"/>
    </xf>
    <xf numFmtId="164" fontId="10" fillId="0" borderId="6" xfId="0" applyNumberFormat="1" applyFont="1" applyBorder="1"/>
    <xf numFmtId="164" fontId="10" fillId="0" borderId="2" xfId="0" applyNumberFormat="1" applyFont="1" applyBorder="1"/>
    <xf numFmtId="0" fontId="10" fillId="0" borderId="15" xfId="0" applyFont="1" applyBorder="1"/>
    <xf numFmtId="17" fontId="10" fillId="0" borderId="0" xfId="0" applyNumberFormat="1" applyFont="1"/>
    <xf numFmtId="0" fontId="11" fillId="0" borderId="0" xfId="12" applyFont="1" applyAlignment="1">
      <alignment horizontal="left"/>
    </xf>
    <xf numFmtId="0" fontId="10" fillId="0" borderId="16" xfId="0" applyFont="1" applyBorder="1"/>
    <xf numFmtId="0" fontId="10" fillId="0" borderId="17" xfId="0" applyFont="1" applyBorder="1" applyAlignment="1">
      <alignment horizontal="center"/>
    </xf>
    <xf numFmtId="0" fontId="10" fillId="0" borderId="18" xfId="0" applyFont="1" applyBorder="1" applyAlignment="1">
      <alignment horizontal="center"/>
    </xf>
    <xf numFmtId="0" fontId="10" fillId="0" borderId="3" xfId="0" applyFont="1" applyBorder="1" applyAlignment="1">
      <alignment horizontal="center"/>
    </xf>
    <xf numFmtId="3" fontId="10" fillId="0" borderId="15" xfId="0" applyNumberFormat="1" applyFont="1" applyBorder="1"/>
    <xf numFmtId="0" fontId="11" fillId="0" borderId="0" xfId="0" applyFont="1" applyAlignment="1">
      <alignment horizontal="right"/>
    </xf>
    <xf numFmtId="0" fontId="11" fillId="2" borderId="3" xfId="0" applyFont="1" applyFill="1" applyBorder="1" applyAlignment="1">
      <alignment horizontal="center"/>
    </xf>
    <xf numFmtId="0" fontId="11" fillId="2" borderId="15" xfId="0" applyFont="1" applyFill="1" applyBorder="1" applyAlignment="1">
      <alignment horizontal="center"/>
    </xf>
    <xf numFmtId="3" fontId="10" fillId="0" borderId="20" xfId="0" applyNumberFormat="1" applyFont="1" applyBorder="1"/>
    <xf numFmtId="3" fontId="10" fillId="0" borderId="18" xfId="0" applyNumberFormat="1" applyFont="1" applyBorder="1"/>
    <xf numFmtId="3" fontId="10" fillId="0" borderId="17" xfId="0" applyNumberFormat="1" applyFont="1" applyBorder="1"/>
    <xf numFmtId="0" fontId="11" fillId="0" borderId="0" xfId="12" applyFont="1" applyAlignment="1">
      <alignment horizontal="center"/>
    </xf>
    <xf numFmtId="0" fontId="10" fillId="0" borderId="0" xfId="0" applyFont="1" applyAlignment="1">
      <alignment vertical="center"/>
    </xf>
    <xf numFmtId="0" fontId="15" fillId="0" borderId="2" xfId="12" applyFont="1" applyBorder="1" applyAlignment="1">
      <alignment horizontal="left"/>
    </xf>
    <xf numFmtId="3" fontId="10" fillId="0" borderId="2" xfId="12" applyNumberFormat="1" applyFont="1" applyBorder="1"/>
    <xf numFmtId="3" fontId="10" fillId="0" borderId="2" xfId="0" applyNumberFormat="1" applyFont="1" applyBorder="1"/>
    <xf numFmtId="0" fontId="11" fillId="0" borderId="25" xfId="12" applyFont="1" applyBorder="1" applyAlignment="1">
      <alignment horizontal="center"/>
    </xf>
    <xf numFmtId="0" fontId="11" fillId="0" borderId="8" xfId="12" applyFont="1" applyBorder="1" applyAlignment="1">
      <alignment horizontal="center"/>
    </xf>
    <xf numFmtId="3" fontId="10" fillId="0" borderId="26" xfId="0" applyNumberFormat="1" applyFont="1" applyBorder="1" applyAlignment="1">
      <alignment vertical="center"/>
    </xf>
    <xf numFmtId="3" fontId="10" fillId="0" borderId="24" xfId="0" applyNumberFormat="1" applyFont="1" applyBorder="1" applyAlignment="1">
      <alignment vertical="center"/>
    </xf>
    <xf numFmtId="3" fontId="10" fillId="0" borderId="27" xfId="12" applyNumberFormat="1" applyFont="1" applyBorder="1" applyAlignment="1">
      <alignment vertical="center"/>
    </xf>
    <xf numFmtId="3" fontId="10" fillId="0" borderId="24" xfId="12" applyNumberFormat="1" applyFont="1" applyBorder="1" applyAlignment="1">
      <alignment vertical="center"/>
    </xf>
    <xf numFmtId="3" fontId="10" fillId="0" borderId="27" xfId="11" applyNumberFormat="1" applyFont="1" applyBorder="1" applyAlignment="1">
      <alignment vertical="center"/>
    </xf>
    <xf numFmtId="3" fontId="10" fillId="0" borderId="24" xfId="11" applyNumberFormat="1" applyFont="1" applyBorder="1" applyAlignment="1">
      <alignment vertical="center"/>
    </xf>
    <xf numFmtId="3" fontId="10" fillId="0" borderId="26" xfId="0" applyNumberFormat="1" applyFont="1" applyBorder="1" applyAlignment="1" applyProtection="1">
      <alignment vertical="center"/>
      <protection locked="0"/>
    </xf>
    <xf numFmtId="3" fontId="10" fillId="0" borderId="24" xfId="0" applyNumberFormat="1" applyFont="1" applyBorder="1" applyAlignment="1" applyProtection="1">
      <alignment vertical="center"/>
      <protection locked="0"/>
    </xf>
    <xf numFmtId="0" fontId="10" fillId="0" borderId="28" xfId="0" applyFont="1" applyBorder="1" applyAlignment="1">
      <alignment horizontal="center" vertical="center"/>
    </xf>
    <xf numFmtId="16" fontId="10" fillId="0" borderId="28" xfId="0" applyNumberFormat="1" applyFont="1" applyBorder="1" applyAlignment="1">
      <alignment horizontal="center" vertical="center"/>
    </xf>
    <xf numFmtId="0" fontId="10" fillId="0" borderId="29" xfId="0" applyFont="1" applyBorder="1" applyAlignment="1">
      <alignment horizontal="center"/>
    </xf>
    <xf numFmtId="3" fontId="10" fillId="0" borderId="30" xfId="0" applyNumberFormat="1" applyFont="1" applyBorder="1" applyAlignment="1">
      <alignment vertical="center"/>
    </xf>
    <xf numFmtId="3" fontId="10" fillId="0" borderId="20" xfId="0" applyNumberFormat="1" applyFont="1" applyBorder="1" applyAlignment="1">
      <alignment vertical="center"/>
    </xf>
    <xf numFmtId="3" fontId="10" fillId="0" borderId="31" xfId="11" applyNumberFormat="1" applyFont="1" applyBorder="1" applyAlignment="1">
      <alignment vertical="center"/>
    </xf>
    <xf numFmtId="3" fontId="10" fillId="0" borderId="1" xfId="0" applyNumberFormat="1" applyFont="1" applyBorder="1" applyAlignment="1">
      <alignment vertical="center"/>
    </xf>
    <xf numFmtId="3" fontId="10" fillId="0" borderId="1" xfId="11" applyNumberFormat="1" applyFont="1" applyBorder="1" applyAlignment="1">
      <alignment vertical="center"/>
    </xf>
    <xf numFmtId="3" fontId="10" fillId="0" borderId="30" xfId="0" applyNumberFormat="1" applyFont="1" applyBorder="1" applyAlignment="1" applyProtection="1">
      <alignment vertical="center"/>
      <protection locked="0"/>
    </xf>
    <xf numFmtId="3" fontId="10" fillId="0" borderId="20" xfId="0" applyNumberFormat="1" applyFont="1" applyBorder="1" applyAlignment="1" applyProtection="1">
      <alignment vertical="center"/>
      <protection locked="0"/>
    </xf>
    <xf numFmtId="3" fontId="10" fillId="0" borderId="1" xfId="0" applyNumberFormat="1" applyFont="1" applyBorder="1" applyAlignment="1" applyProtection="1">
      <alignment vertical="center"/>
      <protection locked="0"/>
    </xf>
    <xf numFmtId="3" fontId="11" fillId="0" borderId="32" xfId="0" applyNumberFormat="1" applyFont="1" applyBorder="1"/>
    <xf numFmtId="3" fontId="11" fillId="0" borderId="33" xfId="12" applyNumberFormat="1" applyFont="1" applyBorder="1"/>
    <xf numFmtId="3" fontId="11" fillId="0" borderId="34" xfId="0" applyNumberFormat="1" applyFont="1" applyBorder="1"/>
    <xf numFmtId="3" fontId="11" fillId="0" borderId="34" xfId="12" applyNumberFormat="1" applyFont="1" applyBorder="1"/>
    <xf numFmtId="3" fontId="11" fillId="0" borderId="33" xfId="0" applyNumberFormat="1" applyFont="1" applyBorder="1"/>
    <xf numFmtId="10" fontId="10" fillId="0" borderId="24" xfId="14" applyNumberFormat="1" applyFont="1" applyFill="1" applyBorder="1" applyProtection="1"/>
    <xf numFmtId="10" fontId="10" fillId="0" borderId="27" xfId="14" applyNumberFormat="1" applyFont="1" applyFill="1" applyBorder="1" applyProtection="1"/>
    <xf numFmtId="10" fontId="11" fillId="0" borderId="22" xfId="14" applyNumberFormat="1" applyFont="1" applyFill="1" applyBorder="1" applyProtection="1"/>
    <xf numFmtId="10" fontId="11" fillId="0" borderId="23" xfId="14" applyNumberFormat="1" applyFont="1" applyFill="1" applyBorder="1" applyProtection="1"/>
    <xf numFmtId="10" fontId="10" fillId="0" borderId="24" xfId="14" applyNumberFormat="1" applyFont="1" applyFill="1" applyBorder="1" applyProtection="1">
      <protection locked="0"/>
    </xf>
    <xf numFmtId="10" fontId="10" fillId="0" borderId="27" xfId="14" applyNumberFormat="1" applyFont="1" applyFill="1" applyBorder="1" applyProtection="1">
      <protection locked="0"/>
    </xf>
    <xf numFmtId="10" fontId="11" fillId="0" borderId="22" xfId="14" applyNumberFormat="1" applyFont="1" applyFill="1" applyBorder="1" applyProtection="1">
      <protection locked="0"/>
    </xf>
    <xf numFmtId="10" fontId="11" fillId="0" borderId="23" xfId="14" applyNumberFormat="1" applyFont="1" applyFill="1" applyBorder="1" applyProtection="1">
      <protection locked="0"/>
    </xf>
    <xf numFmtId="10" fontId="11" fillId="0" borderId="35" xfId="14" applyNumberFormat="1" applyFont="1" applyFill="1" applyBorder="1" applyProtection="1"/>
    <xf numFmtId="10" fontId="11" fillId="0" borderId="36" xfId="14" applyNumberFormat="1" applyFont="1" applyFill="1" applyBorder="1" applyProtection="1"/>
    <xf numFmtId="10" fontId="11" fillId="0" borderId="37" xfId="14" applyNumberFormat="1" applyFont="1" applyFill="1" applyBorder="1" applyProtection="1"/>
    <xf numFmtId="10" fontId="11" fillId="0" borderId="35" xfId="14" applyNumberFormat="1" applyFont="1" applyFill="1" applyBorder="1" applyProtection="1">
      <protection locked="0"/>
    </xf>
    <xf numFmtId="10" fontId="11" fillId="0" borderId="36" xfId="14" applyNumberFormat="1" applyFont="1" applyFill="1" applyBorder="1" applyProtection="1">
      <protection locked="0"/>
    </xf>
    <xf numFmtId="10" fontId="11" fillId="0" borderId="37" xfId="14" applyNumberFormat="1" applyFont="1" applyFill="1" applyBorder="1" applyProtection="1">
      <protection locked="0"/>
    </xf>
    <xf numFmtId="0" fontId="10" fillId="0" borderId="28" xfId="0" applyFont="1" applyBorder="1" applyAlignment="1">
      <alignment horizontal="center"/>
    </xf>
    <xf numFmtId="16" fontId="10" fillId="0" borderId="28" xfId="0" applyNumberFormat="1" applyFont="1" applyBorder="1" applyAlignment="1">
      <alignment horizontal="center"/>
    </xf>
    <xf numFmtId="0" fontId="10" fillId="0" borderId="21" xfId="0" applyFont="1" applyBorder="1"/>
    <xf numFmtId="165" fontId="10" fillId="0" borderId="0" xfId="14" applyNumberFormat="1" applyFont="1" applyProtection="1"/>
    <xf numFmtId="10" fontId="10" fillId="0" borderId="0" xfId="14" applyNumberFormat="1" applyFont="1" applyBorder="1" applyProtection="1"/>
    <xf numFmtId="3" fontId="19" fillId="0" borderId="11" xfId="0" applyNumberFormat="1" applyFont="1" applyBorder="1" applyProtection="1">
      <protection locked="0"/>
    </xf>
    <xf numFmtId="3" fontId="10" fillId="0" borderId="31" xfId="12" applyNumberFormat="1" applyFont="1" applyBorder="1" applyAlignment="1">
      <alignment vertical="center"/>
    </xf>
    <xf numFmtId="3" fontId="11" fillId="0" borderId="39" xfId="0" applyNumberFormat="1" applyFont="1" applyBorder="1"/>
    <xf numFmtId="3" fontId="11" fillId="0" borderId="38" xfId="0" applyNumberFormat="1" applyFont="1" applyBorder="1"/>
    <xf numFmtId="167" fontId="10" fillId="0" borderId="0" xfId="0" applyNumberFormat="1" applyFont="1"/>
    <xf numFmtId="3" fontId="11" fillId="0" borderId="33" xfId="11" applyNumberFormat="1" applyFont="1" applyBorder="1" applyAlignment="1">
      <alignment vertical="center"/>
    </xf>
    <xf numFmtId="0" fontId="10" fillId="0" borderId="2" xfId="0" applyFont="1" applyBorder="1" applyAlignment="1">
      <alignment horizontal="left" vertical="top" wrapText="1"/>
    </xf>
    <xf numFmtId="0" fontId="10" fillId="0" borderId="0" xfId="0" applyFont="1" applyAlignment="1">
      <alignment horizontal="left" vertical="top" wrapText="1"/>
    </xf>
    <xf numFmtId="0" fontId="27" fillId="0" borderId="0" xfId="4"/>
    <xf numFmtId="0" fontId="31" fillId="0" borderId="0" xfId="4" applyFont="1"/>
    <xf numFmtId="0" fontId="10" fillId="0" borderId="0" xfId="0" applyFont="1" applyAlignment="1">
      <alignment horizontal="justify" wrapText="1"/>
    </xf>
    <xf numFmtId="0" fontId="10" fillId="0" borderId="0" xfId="4" applyFont="1" applyFill="1" applyAlignment="1" applyProtection="1">
      <alignment horizontal="left" wrapText="1"/>
    </xf>
    <xf numFmtId="0" fontId="10" fillId="0" borderId="0" xfId="0" applyFont="1" applyAlignment="1">
      <alignment vertical="top" wrapText="1"/>
    </xf>
    <xf numFmtId="0" fontId="12" fillId="0" borderId="0" xfId="19" applyFont="1" applyAlignment="1">
      <alignment horizontal="left" vertical="center"/>
    </xf>
    <xf numFmtId="0" fontId="41" fillId="0" borderId="0" xfId="0" applyFont="1"/>
    <xf numFmtId="0" fontId="10" fillId="0" borderId="3" xfId="0" applyFont="1" applyBorder="1"/>
    <xf numFmtId="170" fontId="10" fillId="0" borderId="0" xfId="0" applyNumberFormat="1" applyFont="1"/>
    <xf numFmtId="0" fontId="10" fillId="0" borderId="0" xfId="0" applyFont="1" applyAlignment="1">
      <alignment horizontal="left" vertical="top" wrapText="1" indent="1"/>
    </xf>
    <xf numFmtId="0" fontId="12" fillId="0" borderId="0" xfId="0" applyFont="1" applyAlignment="1">
      <alignment horizontal="left" vertical="top"/>
    </xf>
    <xf numFmtId="171" fontId="16" fillId="0" borderId="19" xfId="0" applyNumberFormat="1" applyFont="1" applyBorder="1" applyAlignment="1">
      <alignment horizontal="center"/>
    </xf>
    <xf numFmtId="171" fontId="16" fillId="0" borderId="40" xfId="0" applyNumberFormat="1" applyFont="1" applyBorder="1" applyAlignment="1">
      <alignment horizontal="center"/>
    </xf>
    <xf numFmtId="171" fontId="16" fillId="0" borderId="7" xfId="0" applyNumberFormat="1" applyFont="1" applyBorder="1" applyAlignment="1">
      <alignment horizontal="center"/>
    </xf>
    <xf numFmtId="0" fontId="10" fillId="3" borderId="0" xfId="0" applyFont="1" applyFill="1"/>
    <xf numFmtId="0" fontId="0" fillId="3" borderId="0" xfId="0" applyFill="1"/>
    <xf numFmtId="0" fontId="13" fillId="3" borderId="0" xfId="0" applyFont="1" applyFill="1"/>
    <xf numFmtId="0" fontId="30" fillId="3" borderId="0" xfId="4" applyFont="1" applyFill="1"/>
    <xf numFmtId="0" fontId="25" fillId="3" borderId="0" xfId="13" applyFont="1" applyFill="1" applyAlignment="1">
      <alignment horizontal="left"/>
    </xf>
    <xf numFmtId="0" fontId="13" fillId="3" borderId="0" xfId="13" applyFont="1" applyFill="1"/>
    <xf numFmtId="0" fontId="30" fillId="3" borderId="0" xfId="4" applyFont="1" applyFill="1" applyAlignment="1" applyProtection="1"/>
    <xf numFmtId="0" fontId="12" fillId="3" borderId="0" xfId="13" applyFont="1" applyFill="1"/>
    <xf numFmtId="0" fontId="27" fillId="3" borderId="0" xfId="4" applyFill="1"/>
    <xf numFmtId="0" fontId="33" fillId="3" borderId="0" xfId="13" applyFont="1" applyFill="1"/>
    <xf numFmtId="0" fontId="13" fillId="3" borderId="0" xfId="0" applyFont="1" applyFill="1" applyAlignment="1">
      <alignment wrapText="1"/>
    </xf>
    <xf numFmtId="0" fontId="45" fillId="3" borderId="0" xfId="0" applyFont="1" applyFill="1" applyAlignment="1">
      <alignment wrapText="1"/>
    </xf>
    <xf numFmtId="3" fontId="10" fillId="0" borderId="11" xfId="0" applyNumberFormat="1" applyFont="1" applyBorder="1" applyProtection="1">
      <protection locked="0"/>
    </xf>
    <xf numFmtId="3" fontId="11" fillId="0" borderId="38" xfId="12" applyNumberFormat="1" applyFont="1" applyBorder="1" applyAlignment="1">
      <alignment vertical="center"/>
    </xf>
    <xf numFmtId="3" fontId="11" fillId="0" borderId="38" xfId="11" applyNumberFormat="1" applyFont="1" applyBorder="1" applyAlignment="1">
      <alignment vertical="center"/>
    </xf>
    <xf numFmtId="3" fontId="11" fillId="0" borderId="39" xfId="0" applyNumberFormat="1" applyFont="1" applyBorder="1" applyProtection="1">
      <protection locked="0"/>
    </xf>
    <xf numFmtId="0" fontId="46" fillId="0" borderId="2" xfId="12" applyFont="1" applyBorder="1" applyAlignment="1">
      <alignment horizontal="left"/>
    </xf>
    <xf numFmtId="0" fontId="10" fillId="0" borderId="0" xfId="19" applyFont="1" applyAlignment="1">
      <alignment vertical="center"/>
    </xf>
    <xf numFmtId="0" fontId="42" fillId="3" borderId="0" xfId="21" applyFont="1" applyFill="1" applyAlignment="1">
      <alignment vertical="center"/>
    </xf>
    <xf numFmtId="0" fontId="13" fillId="3" borderId="0" xfId="21" applyFont="1" applyFill="1" applyAlignment="1">
      <alignment vertical="top" wrapText="1"/>
    </xf>
    <xf numFmtId="0" fontId="29" fillId="3" borderId="0" xfId="21" applyFont="1" applyFill="1"/>
    <xf numFmtId="0" fontId="44" fillId="3" borderId="0" xfId="21" applyFont="1" applyFill="1" applyAlignment="1">
      <alignment vertical="top"/>
    </xf>
    <xf numFmtId="0" fontId="44" fillId="3" borderId="0" xfId="21" applyFont="1" applyFill="1"/>
    <xf numFmtId="0" fontId="13" fillId="3" borderId="0" xfId="21" applyFont="1" applyFill="1"/>
    <xf numFmtId="0" fontId="43" fillId="3" borderId="0" xfId="21" applyFont="1" applyFill="1"/>
    <xf numFmtId="0" fontId="13" fillId="3" borderId="0" xfId="21" applyFont="1" applyFill="1" applyAlignment="1">
      <alignment vertical="top"/>
    </xf>
    <xf numFmtId="0" fontId="43" fillId="3" borderId="0" xfId="21" applyFont="1" applyFill="1" applyAlignment="1">
      <alignment vertical="top"/>
    </xf>
    <xf numFmtId="0" fontId="43" fillId="3" borderId="0" xfId="21" applyFont="1" applyFill="1" applyAlignment="1">
      <alignment vertical="top" wrapText="1"/>
    </xf>
    <xf numFmtId="0" fontId="44" fillId="3" borderId="0" xfId="21" applyFont="1" applyFill="1" applyAlignment="1">
      <alignment vertical="top" wrapText="1"/>
    </xf>
    <xf numFmtId="0" fontId="29" fillId="3" borderId="0" xfId="20" applyFont="1" applyFill="1"/>
    <xf numFmtId="0" fontId="34" fillId="3" borderId="0" xfId="20" applyFont="1" applyFill="1"/>
    <xf numFmtId="0" fontId="20" fillId="3" borderId="0" xfId="0" applyFont="1" applyFill="1" applyAlignment="1">
      <alignment horizontal="right" wrapText="1"/>
    </xf>
    <xf numFmtId="168" fontId="20" fillId="3" borderId="0" xfId="0" applyNumberFormat="1" applyFont="1" applyFill="1"/>
    <xf numFmtId="165" fontId="10" fillId="3" borderId="0" xfId="0" applyNumberFormat="1" applyFont="1" applyFill="1"/>
    <xf numFmtId="0" fontId="11" fillId="4" borderId="20" xfId="0" applyFont="1" applyFill="1" applyBorder="1"/>
    <xf numFmtId="0" fontId="10" fillId="0" borderId="18" xfId="0" applyFont="1" applyBorder="1"/>
    <xf numFmtId="0" fontId="10" fillId="0" borderId="17" xfId="0" applyFont="1" applyBorder="1"/>
    <xf numFmtId="0" fontId="11" fillId="4" borderId="20" xfId="0" applyFont="1" applyFill="1" applyBorder="1" applyAlignment="1">
      <alignment horizontal="right"/>
    </xf>
    <xf numFmtId="38" fontId="10" fillId="0" borderId="18" xfId="1" applyNumberFormat="1" applyFont="1" applyBorder="1" applyProtection="1"/>
    <xf numFmtId="165" fontId="10" fillId="0" borderId="18" xfId="14" applyNumberFormat="1" applyFont="1" applyBorder="1" applyProtection="1"/>
    <xf numFmtId="165" fontId="10" fillId="0" borderId="17" xfId="14" applyNumberFormat="1" applyFont="1" applyBorder="1" applyProtection="1"/>
    <xf numFmtId="165" fontId="10" fillId="0" borderId="0" xfId="14" applyNumberFormat="1" applyFont="1" applyBorder="1" applyProtection="1"/>
    <xf numFmtId="169" fontId="10" fillId="0" borderId="0" xfId="0" applyNumberFormat="1" applyFont="1"/>
    <xf numFmtId="169" fontId="10" fillId="0" borderId="18" xfId="0" applyNumberFormat="1" applyFont="1" applyBorder="1"/>
    <xf numFmtId="167" fontId="10" fillId="0" borderId="18" xfId="0" applyNumberFormat="1" applyFont="1" applyBorder="1"/>
    <xf numFmtId="167" fontId="10" fillId="0" borderId="17" xfId="0" applyNumberFormat="1" applyFont="1" applyBorder="1"/>
    <xf numFmtId="0" fontId="11" fillId="2" borderId="41" xfId="0" applyFont="1" applyFill="1" applyBorder="1" applyAlignment="1">
      <alignment horizontal="center"/>
    </xf>
    <xf numFmtId="0" fontId="11" fillId="2" borderId="42" xfId="0" applyFont="1" applyFill="1" applyBorder="1" applyAlignment="1">
      <alignment horizontal="center"/>
    </xf>
    <xf numFmtId="0" fontId="11" fillId="2" borderId="11" xfId="0" applyFont="1" applyFill="1" applyBorder="1" applyAlignment="1">
      <alignment horizontal="center" wrapText="1"/>
    </xf>
    <xf numFmtId="0" fontId="11" fillId="2" borderId="11" xfId="0" applyFont="1" applyFill="1" applyBorder="1" applyAlignment="1">
      <alignment horizontal="center"/>
    </xf>
    <xf numFmtId="0" fontId="10" fillId="3" borderId="18" xfId="0" applyFont="1" applyFill="1" applyBorder="1" applyAlignment="1">
      <alignment horizontal="center"/>
    </xf>
    <xf numFmtId="10" fontId="10" fillId="3" borderId="20" xfId="14" applyNumberFormat="1" applyFont="1" applyFill="1" applyBorder="1" applyProtection="1"/>
    <xf numFmtId="10" fontId="10" fillId="3" borderId="20" xfId="0" applyNumberFormat="1" applyFont="1" applyFill="1" applyBorder="1"/>
    <xf numFmtId="10" fontId="10" fillId="3" borderId="18" xfId="14" applyNumberFormat="1" applyFont="1" applyFill="1" applyBorder="1" applyProtection="1"/>
    <xf numFmtId="10" fontId="10" fillId="3" borderId="6" xfId="14" applyNumberFormat="1" applyFont="1" applyFill="1" applyBorder="1" applyProtection="1"/>
    <xf numFmtId="10" fontId="10" fillId="3" borderId="18" xfId="0" applyNumberFormat="1" applyFont="1" applyFill="1" applyBorder="1"/>
    <xf numFmtId="0" fontId="10" fillId="3" borderId="17" xfId="0" applyFont="1" applyFill="1" applyBorder="1" applyAlignment="1">
      <alignment horizontal="center"/>
    </xf>
    <xf numFmtId="10" fontId="10" fillId="3" borderId="17" xfId="14" applyNumberFormat="1" applyFont="1" applyFill="1" applyBorder="1" applyProtection="1"/>
    <xf numFmtId="10" fontId="10" fillId="3" borderId="15" xfId="14" applyNumberFormat="1" applyFont="1" applyFill="1" applyBorder="1" applyProtection="1"/>
    <xf numFmtId="10" fontId="10" fillId="3" borderId="17" xfId="0" applyNumberFormat="1" applyFont="1" applyFill="1" applyBorder="1"/>
    <xf numFmtId="0" fontId="10" fillId="3" borderId="0" xfId="0" applyFont="1" applyFill="1" applyAlignment="1">
      <alignment horizontal="center"/>
    </xf>
    <xf numFmtId="1" fontId="0" fillId="3" borderId="0" xfId="0" applyNumberFormat="1" applyFill="1"/>
    <xf numFmtId="0" fontId="11" fillId="3" borderId="2" xfId="0" applyFont="1" applyFill="1" applyBorder="1"/>
    <xf numFmtId="0" fontId="11" fillId="3" borderId="0" xfId="12" applyFont="1" applyFill="1" applyAlignment="1">
      <alignment horizontal="left"/>
    </xf>
    <xf numFmtId="0" fontId="10" fillId="3" borderId="0" xfId="0" applyFont="1" applyFill="1" applyAlignment="1" applyProtection="1">
      <alignment horizontal="left"/>
      <protection locked="0"/>
    </xf>
    <xf numFmtId="0" fontId="11" fillId="3" borderId="0" xfId="0" applyFont="1" applyFill="1" applyAlignment="1">
      <alignment horizontal="right"/>
    </xf>
    <xf numFmtId="0" fontId="0" fillId="3" borderId="6" xfId="0" applyFill="1" applyBorder="1"/>
    <xf numFmtId="0" fontId="0" fillId="3" borderId="2" xfId="0" applyFill="1" applyBorder="1"/>
    <xf numFmtId="0" fontId="10" fillId="3" borderId="6" xfId="0" applyFont="1" applyFill="1" applyBorder="1"/>
    <xf numFmtId="0" fontId="11" fillId="3" borderId="3" xfId="0" applyFont="1" applyFill="1" applyBorder="1"/>
    <xf numFmtId="0" fontId="10" fillId="3" borderId="4" xfId="0" applyFont="1" applyFill="1" applyBorder="1"/>
    <xf numFmtId="2" fontId="10" fillId="3" borderId="4" xfId="0" applyNumberFormat="1" applyFont="1" applyFill="1" applyBorder="1"/>
    <xf numFmtId="0" fontId="10" fillId="3" borderId="15" xfId="0" applyFont="1" applyFill="1" applyBorder="1"/>
    <xf numFmtId="0" fontId="0" fillId="3" borderId="15" xfId="0" applyFill="1" applyBorder="1"/>
    <xf numFmtId="0" fontId="10" fillId="3" borderId="0" xfId="25" applyFill="1" applyAlignment="1">
      <alignment vertical="top" wrapText="1"/>
    </xf>
    <xf numFmtId="0" fontId="0" fillId="3" borderId="1" xfId="0" applyFill="1" applyBorder="1"/>
    <xf numFmtId="0" fontId="11" fillId="0" borderId="28" xfId="0" applyFont="1" applyBorder="1" applyAlignment="1">
      <alignment horizontal="center" vertical="center"/>
    </xf>
    <xf numFmtId="0" fontId="11" fillId="3" borderId="24" xfId="0" applyFont="1" applyFill="1" applyBorder="1"/>
    <xf numFmtId="0" fontId="11" fillId="3" borderId="0" xfId="0" applyFont="1" applyFill="1" applyAlignment="1">
      <alignment horizontal="left"/>
    </xf>
    <xf numFmtId="0" fontId="10" fillId="3" borderId="0" xfId="0" applyFont="1" applyFill="1" applyAlignment="1">
      <alignment horizontal="left"/>
    </xf>
    <xf numFmtId="17" fontId="11" fillId="3" borderId="0" xfId="0" applyNumberFormat="1" applyFont="1" applyFill="1" applyAlignment="1">
      <alignment horizontal="left"/>
    </xf>
    <xf numFmtId="3" fontId="10" fillId="3" borderId="0" xfId="0" applyNumberFormat="1" applyFont="1" applyFill="1"/>
    <xf numFmtId="3" fontId="10" fillId="2" borderId="0" xfId="0" applyNumberFormat="1" applyFont="1" applyFill="1"/>
    <xf numFmtId="3" fontId="11" fillId="3" borderId="24" xfId="0" applyNumberFormat="1" applyFont="1" applyFill="1" applyBorder="1"/>
    <xf numFmtId="0" fontId="11" fillId="3" borderId="0" xfId="0" applyFont="1" applyFill="1" applyAlignment="1">
      <alignment horizontal="right" vertical="center"/>
    </xf>
    <xf numFmtId="165" fontId="10" fillId="2" borderId="0" xfId="0" applyNumberFormat="1" applyFont="1" applyFill="1"/>
    <xf numFmtId="165" fontId="11" fillId="3" borderId="24" xfId="0" applyNumberFormat="1" applyFont="1" applyFill="1" applyBorder="1"/>
    <xf numFmtId="0" fontId="11" fillId="2" borderId="0" xfId="0" applyFont="1" applyFill="1" applyAlignment="1">
      <alignment horizontal="right" vertical="center"/>
    </xf>
    <xf numFmtId="0" fontId="10" fillId="3" borderId="0" xfId="21" applyFont="1" applyFill="1" applyAlignment="1">
      <alignment vertical="top" wrapText="1"/>
    </xf>
    <xf numFmtId="0" fontId="10" fillId="3" borderId="0" xfId="21" applyFont="1" applyFill="1" applyAlignment="1">
      <alignment vertical="center"/>
    </xf>
    <xf numFmtId="0" fontId="10" fillId="3" borderId="0" xfId="21" applyFont="1" applyFill="1"/>
    <xf numFmtId="0" fontId="10" fillId="3" borderId="0" xfId="21" applyFont="1" applyFill="1" applyAlignment="1">
      <alignment vertical="top"/>
    </xf>
    <xf numFmtId="0" fontId="42" fillId="3" borderId="0" xfId="20" applyFont="1" applyFill="1"/>
    <xf numFmtId="0" fontId="10" fillId="3" borderId="0" xfId="20" applyFont="1" applyFill="1"/>
    <xf numFmtId="0" fontId="36" fillId="3" borderId="0" xfId="20" applyFont="1" applyFill="1"/>
    <xf numFmtId="0" fontId="31" fillId="3" borderId="0" xfId="4" applyFont="1" applyFill="1" applyAlignment="1" applyProtection="1"/>
    <xf numFmtId="0" fontId="36" fillId="3" borderId="0" xfId="16" applyFont="1" applyFill="1"/>
    <xf numFmtId="0" fontId="24" fillId="3" borderId="0" xfId="16" applyFont="1" applyFill="1"/>
    <xf numFmtId="0" fontId="11" fillId="3" borderId="0" xfId="20" applyFont="1" applyFill="1"/>
    <xf numFmtId="0" fontId="31" fillId="3" borderId="0" xfId="4" applyFont="1" applyFill="1"/>
    <xf numFmtId="0" fontId="11" fillId="3" borderId="0" xfId="13" applyFont="1" applyFill="1"/>
    <xf numFmtId="0" fontId="31" fillId="3" borderId="0" xfId="4" applyFont="1" applyFill="1" applyAlignment="1">
      <alignment horizontal="left" indent="1"/>
    </xf>
    <xf numFmtId="0" fontId="11" fillId="3" borderId="0" xfId="13" applyFont="1" applyFill="1" applyAlignment="1">
      <alignment horizontal="left" indent="1"/>
    </xf>
    <xf numFmtId="0" fontId="0" fillId="0" borderId="0" xfId="0" applyAlignment="1">
      <alignment vertical="top" wrapText="1"/>
    </xf>
    <xf numFmtId="165" fontId="11" fillId="3" borderId="0" xfId="0" applyNumberFormat="1" applyFont="1" applyFill="1"/>
    <xf numFmtId="165" fontId="0" fillId="0" borderId="0" xfId="14" applyNumberFormat="1" applyFont="1"/>
    <xf numFmtId="37" fontId="10" fillId="3" borderId="18" xfId="1" applyNumberFormat="1" applyFont="1" applyFill="1" applyBorder="1" applyAlignment="1" applyProtection="1">
      <alignment horizontal="right"/>
    </xf>
    <xf numFmtId="37" fontId="42" fillId="3" borderId="20" xfId="1" applyNumberFormat="1" applyFont="1" applyFill="1" applyBorder="1" applyAlignment="1" applyProtection="1">
      <alignment horizontal="right"/>
    </xf>
    <xf numFmtId="37" fontId="10" fillId="3" borderId="20" xfId="1" applyNumberFormat="1" applyFont="1" applyFill="1" applyBorder="1" applyAlignment="1" applyProtection="1">
      <alignment horizontal="right"/>
    </xf>
    <xf numFmtId="37" fontId="10" fillId="3" borderId="17" xfId="1" applyNumberFormat="1" applyFont="1" applyFill="1" applyBorder="1" applyAlignment="1" applyProtection="1">
      <alignment horizontal="right"/>
    </xf>
    <xf numFmtId="37" fontId="10" fillId="3" borderId="18" xfId="1" applyNumberFormat="1" applyFont="1" applyFill="1" applyBorder="1" applyProtection="1"/>
    <xf numFmtId="37" fontId="10" fillId="3" borderId="6" xfId="1" applyNumberFormat="1" applyFont="1" applyFill="1" applyBorder="1" applyProtection="1"/>
    <xf numFmtId="37" fontId="10" fillId="3" borderId="17" xfId="1" applyNumberFormat="1" applyFont="1" applyFill="1" applyBorder="1" applyProtection="1"/>
    <xf numFmtId="37" fontId="10" fillId="3" borderId="15" xfId="1" applyNumberFormat="1" applyFont="1" applyFill="1" applyBorder="1" applyProtection="1"/>
    <xf numFmtId="0" fontId="11" fillId="3" borderId="0" xfId="0" applyFont="1" applyFill="1"/>
    <xf numFmtId="169" fontId="10" fillId="0" borderId="17" xfId="0" applyNumberFormat="1" applyFont="1" applyBorder="1"/>
    <xf numFmtId="10" fontId="10" fillId="3" borderId="0" xfId="14" applyNumberFormat="1" applyFont="1" applyFill="1" applyBorder="1" applyProtection="1"/>
    <xf numFmtId="0" fontId="11" fillId="3" borderId="0" xfId="12" applyFont="1" applyFill="1" applyAlignment="1">
      <alignment horizontal="center"/>
    </xf>
    <xf numFmtId="0" fontId="11" fillId="3" borderId="0" xfId="0" applyFont="1" applyFill="1" applyAlignment="1">
      <alignment horizontal="center"/>
    </xf>
    <xf numFmtId="0" fontId="10" fillId="3" borderId="0" xfId="0" applyFont="1" applyFill="1" applyAlignment="1">
      <alignment horizontal="center" vertical="center"/>
    </xf>
    <xf numFmtId="3" fontId="10" fillId="3" borderId="0" xfId="0" applyNumberFormat="1" applyFont="1" applyFill="1" applyAlignment="1">
      <alignment vertical="center"/>
    </xf>
    <xf numFmtId="3" fontId="10" fillId="3" borderId="0" xfId="12" applyNumberFormat="1" applyFont="1" applyFill="1" applyAlignment="1">
      <alignment vertical="center"/>
    </xf>
    <xf numFmtId="3" fontId="10" fillId="3" borderId="0" xfId="0" applyNumberFormat="1" applyFont="1" applyFill="1" applyProtection="1">
      <protection locked="0"/>
    </xf>
    <xf numFmtId="16" fontId="10" fillId="3" borderId="0" xfId="0" applyNumberFormat="1" applyFont="1" applyFill="1" applyAlignment="1">
      <alignment horizontal="center" vertical="center"/>
    </xf>
    <xf numFmtId="3" fontId="10" fillId="3" borderId="0" xfId="11" applyNumberFormat="1" applyFont="1" applyFill="1" applyAlignment="1">
      <alignment vertical="center"/>
    </xf>
    <xf numFmtId="3" fontId="11" fillId="3" borderId="0" xfId="0" applyNumberFormat="1" applyFont="1" applyFill="1"/>
    <xf numFmtId="3" fontId="11" fillId="3" borderId="0" xfId="12" applyNumberFormat="1" applyFont="1" applyFill="1"/>
    <xf numFmtId="3" fontId="11" fillId="3" borderId="0" xfId="12" applyNumberFormat="1" applyFont="1" applyFill="1" applyAlignment="1">
      <alignment vertical="center"/>
    </xf>
    <xf numFmtId="16" fontId="10" fillId="3" borderId="0" xfId="0" applyNumberFormat="1" applyFont="1" applyFill="1" applyAlignment="1">
      <alignment horizontal="center"/>
    </xf>
    <xf numFmtId="10" fontId="11" fillId="3" borderId="0" xfId="14" applyNumberFormat="1" applyFont="1" applyFill="1" applyBorder="1" applyProtection="1"/>
    <xf numFmtId="0" fontId="4" fillId="5" borderId="0" xfId="22" applyFill="1"/>
    <xf numFmtId="0" fontId="18" fillId="5" borderId="0" xfId="0" applyFont="1" applyFill="1" applyAlignment="1">
      <alignment horizontal="left"/>
    </xf>
    <xf numFmtId="0" fontId="14" fillId="5" borderId="0" xfId="0" applyFont="1" applyFill="1" applyAlignment="1">
      <alignment horizontal="center"/>
    </xf>
    <xf numFmtId="0" fontId="10" fillId="5" borderId="0" xfId="0" applyFont="1" applyFill="1"/>
    <xf numFmtId="0" fontId="10" fillId="5" borderId="15" xfId="0" applyFont="1" applyFill="1" applyBorder="1"/>
    <xf numFmtId="0" fontId="10" fillId="5" borderId="6" xfId="0" applyFont="1" applyFill="1" applyBorder="1"/>
    <xf numFmtId="0" fontId="18" fillId="0" borderId="0" xfId="0" applyFont="1" applyAlignment="1">
      <alignment horizontal="left"/>
    </xf>
    <xf numFmtId="0" fontId="14" fillId="0" borderId="0" xfId="0" applyFont="1" applyAlignment="1">
      <alignment horizontal="center"/>
    </xf>
    <xf numFmtId="0" fontId="18" fillId="5" borderId="5" xfId="0" applyFont="1" applyFill="1" applyBorder="1" applyAlignment="1">
      <alignment horizontal="left"/>
    </xf>
    <xf numFmtId="0" fontId="14" fillId="5" borderId="1" xfId="0" applyFont="1" applyFill="1" applyBorder="1" applyAlignment="1">
      <alignment horizontal="center"/>
    </xf>
    <xf numFmtId="0" fontId="10" fillId="5" borderId="1" xfId="0" applyFont="1" applyFill="1" applyBorder="1"/>
    <xf numFmtId="0" fontId="10" fillId="5" borderId="16" xfId="0" applyFont="1" applyFill="1" applyBorder="1"/>
    <xf numFmtId="0" fontId="51" fillId="5" borderId="0" xfId="22" applyFont="1" applyFill="1"/>
    <xf numFmtId="0" fontId="53" fillId="5" borderId="0" xfId="0" applyFont="1" applyFill="1" applyAlignment="1">
      <alignment horizontal="center"/>
    </xf>
    <xf numFmtId="0" fontId="54" fillId="5" borderId="0" xfId="0" applyFont="1" applyFill="1"/>
    <xf numFmtId="0" fontId="55" fillId="3" borderId="0" xfId="0" applyFont="1" applyFill="1"/>
    <xf numFmtId="0" fontId="51" fillId="0" borderId="0" xfId="22" applyFont="1"/>
    <xf numFmtId="0" fontId="52" fillId="0" borderId="0" xfId="0" applyFont="1" applyAlignment="1">
      <alignment horizontal="left"/>
    </xf>
    <xf numFmtId="0" fontId="53" fillId="0" borderId="0" xfId="0" applyFont="1" applyAlignment="1">
      <alignment horizontal="center"/>
    </xf>
    <xf numFmtId="0" fontId="54" fillId="0" borderId="0" xfId="0" applyFont="1"/>
    <xf numFmtId="0" fontId="55" fillId="0" borderId="0" xfId="0" applyFont="1"/>
    <xf numFmtId="0" fontId="50" fillId="5" borderId="0" xfId="22" applyFont="1" applyFill="1"/>
    <xf numFmtId="0" fontId="54" fillId="5" borderId="0" xfId="0" applyFont="1" applyFill="1" applyAlignment="1">
      <alignment horizontal="center"/>
    </xf>
    <xf numFmtId="0" fontId="4" fillId="0" borderId="0" xfId="22"/>
    <xf numFmtId="0" fontId="10" fillId="3" borderId="0" xfId="0" applyFont="1" applyFill="1" applyAlignment="1">
      <alignment horizontal="left" indent="1"/>
    </xf>
    <xf numFmtId="0" fontId="18" fillId="5" borderId="0" xfId="0" applyFont="1" applyFill="1" applyAlignment="1">
      <alignment horizontal="center"/>
    </xf>
    <xf numFmtId="0" fontId="35" fillId="5" borderId="0" xfId="0" applyFont="1" applyFill="1" applyAlignment="1">
      <alignment horizontal="center"/>
    </xf>
    <xf numFmtId="0" fontId="11" fillId="2" borderId="16" xfId="0" applyFont="1" applyFill="1" applyBorder="1" applyAlignment="1">
      <alignment horizontal="center"/>
    </xf>
    <xf numFmtId="0" fontId="10" fillId="3" borderId="0" xfId="21" applyFont="1" applyFill="1" applyAlignment="1">
      <alignment vertical="center" wrapText="1"/>
    </xf>
    <xf numFmtId="0" fontId="40" fillId="3" borderId="0" xfId="19" applyFont="1" applyFill="1" applyAlignment="1">
      <alignment horizontal="left" vertical="center"/>
    </xf>
    <xf numFmtId="0" fontId="40" fillId="3" borderId="0" xfId="19" applyFont="1" applyFill="1" applyAlignment="1">
      <alignment horizontal="center" vertical="center"/>
    </xf>
    <xf numFmtId="0" fontId="10" fillId="3" borderId="0" xfId="20" applyFont="1" applyFill="1" applyAlignment="1">
      <alignment vertical="top" wrapText="1"/>
    </xf>
    <xf numFmtId="0" fontId="0" fillId="3" borderId="0" xfId="0" applyFill="1" applyAlignment="1">
      <alignment vertical="top" wrapText="1"/>
    </xf>
    <xf numFmtId="0" fontId="29" fillId="3" borderId="0" xfId="28" applyFont="1" applyFill="1">
      <alignment vertical="top"/>
    </xf>
    <xf numFmtId="0" fontId="56" fillId="0" borderId="0" xfId="28" applyFont="1" applyAlignment="1">
      <alignment vertical="center"/>
    </xf>
    <xf numFmtId="17" fontId="40" fillId="3" borderId="0" xfId="29" applyNumberFormat="1" applyFont="1" applyFill="1" applyAlignment="1">
      <alignment horizontal="left" vertical="top" wrapText="1"/>
    </xf>
    <xf numFmtId="0" fontId="58" fillId="3" borderId="0" xfId="28" applyFont="1" applyFill="1">
      <alignment vertical="top"/>
    </xf>
    <xf numFmtId="0" fontId="59" fillId="3" borderId="0" xfId="28" applyFont="1" applyFill="1" applyAlignment="1">
      <alignment wrapText="1"/>
    </xf>
    <xf numFmtId="0" fontId="29" fillId="0" borderId="0" xfId="30" applyFont="1"/>
    <xf numFmtId="0" fontId="10" fillId="0" borderId="0" xfId="30" applyFont="1" applyAlignment="1">
      <alignment horizontal="left" wrapText="1"/>
    </xf>
    <xf numFmtId="0" fontId="48" fillId="0" borderId="0" xfId="30" applyFont="1" applyAlignment="1">
      <alignment vertical="center"/>
    </xf>
    <xf numFmtId="0" fontId="31" fillId="0" borderId="0" xfId="4" applyFont="1" applyAlignment="1" applyProtection="1"/>
    <xf numFmtId="0" fontId="10" fillId="0" borderId="0" xfId="30" applyFont="1" applyAlignment="1">
      <alignment horizontal="left" vertical="center"/>
    </xf>
    <xf numFmtId="0" fontId="21" fillId="0" borderId="0" xfId="30" applyFont="1"/>
    <xf numFmtId="0" fontId="60" fillId="3" borderId="0" xfId="0" applyFont="1" applyFill="1" applyAlignment="1">
      <alignment vertical="top" wrapText="1"/>
    </xf>
    <xf numFmtId="0" fontId="61" fillId="3" borderId="0" xfId="0" applyFont="1" applyFill="1" applyAlignment="1">
      <alignment horizontal="left" vertical="top" wrapText="1"/>
    </xf>
    <xf numFmtId="0" fontId="10" fillId="0" borderId="0" xfId="30" applyFont="1" applyAlignment="1">
      <alignment horizontal="justify" vertical="justify" wrapText="1"/>
    </xf>
    <xf numFmtId="0" fontId="10" fillId="0" borderId="0" xfId="30" applyFont="1" applyAlignment="1">
      <alignment horizontal="left" vertical="top" wrapText="1"/>
    </xf>
    <xf numFmtId="0" fontId="10" fillId="3" borderId="0" xfId="0" applyFont="1" applyFill="1" applyAlignment="1">
      <alignment vertical="top" wrapText="1"/>
    </xf>
    <xf numFmtId="0" fontId="31" fillId="3" borderId="0" xfId="4" applyFont="1" applyFill="1" applyAlignment="1" applyProtection="1">
      <alignment horizontal="left" vertical="top" wrapText="1"/>
    </xf>
    <xf numFmtId="0" fontId="10" fillId="3" borderId="0" xfId="0" applyFont="1" applyFill="1" applyAlignment="1">
      <alignment horizontal="left" vertical="top" wrapText="1"/>
    </xf>
    <xf numFmtId="0" fontId="63" fillId="0" borderId="0" xfId="0" applyFont="1" applyAlignment="1">
      <alignment horizontal="left"/>
    </xf>
    <xf numFmtId="0" fontId="10" fillId="3" borderId="0" xfId="13" applyFill="1" applyAlignment="1">
      <alignment horizontal="right"/>
    </xf>
    <xf numFmtId="0" fontId="10" fillId="3" borderId="0" xfId="13" applyFill="1"/>
    <xf numFmtId="0" fontId="31" fillId="0" borderId="0" xfId="4" applyFont="1" applyFill="1" applyAlignment="1">
      <alignment horizontal="left" indent="1"/>
    </xf>
    <xf numFmtId="171" fontId="16" fillId="0" borderId="0" xfId="0" applyNumberFormat="1" applyFont="1" applyAlignment="1">
      <alignment horizontal="center"/>
    </xf>
    <xf numFmtId="10" fontId="11" fillId="0" borderId="0" xfId="14" applyNumberFormat="1" applyFont="1" applyFill="1" applyBorder="1" applyProtection="1"/>
    <xf numFmtId="3" fontId="10" fillId="0" borderId="0" xfId="11" applyNumberFormat="1" applyFont="1" applyAlignment="1">
      <alignment vertical="center"/>
    </xf>
    <xf numFmtId="3" fontId="11" fillId="0" borderId="0" xfId="11" applyNumberFormat="1" applyFont="1" applyAlignment="1">
      <alignment vertical="center"/>
    </xf>
    <xf numFmtId="0" fontId="64" fillId="0" borderId="0" xfId="4" applyFont="1" applyFill="1" applyAlignment="1" applyProtection="1">
      <alignment horizontal="left" wrapText="1"/>
    </xf>
    <xf numFmtId="0" fontId="30" fillId="0" borderId="0" xfId="4" applyFont="1"/>
    <xf numFmtId="0" fontId="13" fillId="0" borderId="0" xfId="0" applyFont="1" applyAlignment="1">
      <alignment horizontal="left" vertical="top" wrapText="1" indent="1"/>
    </xf>
    <xf numFmtId="0" fontId="66" fillId="0" borderId="0" xfId="0" applyFont="1"/>
    <xf numFmtId="0" fontId="61" fillId="0" borderId="0" xfId="19" applyFont="1" applyAlignment="1">
      <alignment vertical="center"/>
    </xf>
    <xf numFmtId="0" fontId="40" fillId="3" borderId="0" xfId="19" applyFont="1" applyFill="1" applyAlignment="1">
      <alignment horizontal="left" vertical="center" wrapText="1"/>
    </xf>
    <xf numFmtId="0" fontId="13" fillId="3" borderId="0" xfId="21" applyFont="1" applyFill="1" applyAlignment="1">
      <alignment wrapText="1"/>
    </xf>
    <xf numFmtId="0" fontId="10" fillId="3" borderId="0" xfId="21" applyFont="1" applyFill="1" applyAlignment="1">
      <alignment horizontal="left" vertical="center" wrapText="1"/>
    </xf>
    <xf numFmtId="0" fontId="61" fillId="3" borderId="0" xfId="19" applyFont="1" applyFill="1" applyAlignment="1">
      <alignment horizontal="left" vertical="center"/>
    </xf>
    <xf numFmtId="0" fontId="61" fillId="3" borderId="0" xfId="19" applyFont="1" applyFill="1" applyAlignment="1">
      <alignment horizontal="left" vertical="center" wrapText="1"/>
    </xf>
    <xf numFmtId="0" fontId="61" fillId="3" borderId="0" xfId="19" applyFont="1" applyFill="1" applyAlignment="1">
      <alignment horizontal="center" vertical="center"/>
    </xf>
    <xf numFmtId="0" fontId="60" fillId="3" borderId="0" xfId="21" applyFont="1" applyFill="1"/>
    <xf numFmtId="0" fontId="29" fillId="3" borderId="0" xfId="21" applyFont="1" applyFill="1" applyAlignment="1">
      <alignment vertical="top"/>
    </xf>
    <xf numFmtId="0" fontId="29" fillId="3" borderId="0" xfId="21" applyFont="1" applyFill="1" applyAlignment="1">
      <alignment vertical="top" wrapText="1"/>
    </xf>
    <xf numFmtId="0" fontId="32" fillId="3" borderId="0" xfId="21" applyFont="1" applyFill="1" applyAlignment="1">
      <alignment vertical="top" wrapText="1"/>
    </xf>
    <xf numFmtId="0" fontId="29" fillId="3" borderId="0" xfId="21" applyFont="1" applyFill="1" applyAlignment="1">
      <alignment wrapText="1"/>
    </xf>
    <xf numFmtId="0" fontId="12" fillId="3" borderId="0" xfId="19" applyFont="1" applyFill="1" applyAlignment="1">
      <alignment vertical="center"/>
    </xf>
    <xf numFmtId="0" fontId="32" fillId="3" borderId="0" xfId="21" applyFont="1" applyFill="1"/>
    <xf numFmtId="0" fontId="68" fillId="3" borderId="0" xfId="20" applyFont="1" applyFill="1"/>
    <xf numFmtId="0" fontId="61" fillId="3" borderId="0" xfId="19" applyFont="1" applyFill="1" applyAlignment="1">
      <alignment vertical="center"/>
    </xf>
    <xf numFmtId="0" fontId="10" fillId="3" borderId="0" xfId="19" applyFont="1" applyFill="1" applyAlignment="1">
      <alignment wrapText="1"/>
    </xf>
    <xf numFmtId="0" fontId="10" fillId="3" borderId="0" xfId="20" applyFont="1" applyFill="1" applyAlignment="1">
      <alignment vertical="top"/>
    </xf>
    <xf numFmtId="0" fontId="10" fillId="3" borderId="0" xfId="20" applyFont="1" applyFill="1" applyAlignment="1">
      <alignment horizontal="left" vertical="top" wrapText="1"/>
    </xf>
    <xf numFmtId="0" fontId="10" fillId="3" borderId="0" xfId="19" applyFont="1" applyFill="1" applyAlignment="1">
      <alignment vertical="top" wrapText="1"/>
    </xf>
    <xf numFmtId="0" fontId="10" fillId="3" borderId="0" xfId="20" applyFont="1" applyFill="1" applyAlignment="1">
      <alignment horizontal="left" wrapText="1"/>
    </xf>
    <xf numFmtId="0" fontId="10" fillId="3" borderId="0" xfId="20" applyFont="1" applyFill="1" applyAlignment="1">
      <alignment wrapText="1"/>
    </xf>
    <xf numFmtId="0" fontId="67" fillId="3" borderId="0" xfId="20" applyFont="1" applyFill="1"/>
    <xf numFmtId="0" fontId="69" fillId="3" borderId="0" xfId="20" applyFont="1" applyFill="1"/>
    <xf numFmtId="0" fontId="70" fillId="0" borderId="0" xfId="19" applyFont="1" applyAlignment="1">
      <alignment vertical="center"/>
    </xf>
    <xf numFmtId="0" fontId="11" fillId="0" borderId="0" xfId="19" applyFont="1" applyAlignment="1">
      <alignment horizontal="center" vertical="center"/>
    </xf>
    <xf numFmtId="0" fontId="42" fillId="0" borderId="0" xfId="8" applyFont="1" applyAlignment="1">
      <alignment wrapText="1"/>
    </xf>
    <xf numFmtId="0" fontId="42" fillId="0" borderId="0" xfId="8" applyFont="1"/>
    <xf numFmtId="0" fontId="11" fillId="0" borderId="0" xfId="0" applyFont="1" applyAlignment="1">
      <alignment horizontal="left" vertical="top"/>
    </xf>
    <xf numFmtId="0" fontId="42" fillId="0" borderId="0" xfId="0" applyFont="1" applyAlignment="1">
      <alignment horizontal="left" vertical="center"/>
    </xf>
    <xf numFmtId="0" fontId="71" fillId="0" borderId="0" xfId="0" applyFont="1"/>
    <xf numFmtId="0" fontId="11" fillId="0" borderId="0" xfId="0" applyFont="1" applyAlignment="1">
      <alignment horizontal="left"/>
    </xf>
    <xf numFmtId="165" fontId="10" fillId="0" borderId="0" xfId="0" applyNumberFormat="1" applyFont="1"/>
    <xf numFmtId="165" fontId="11" fillId="0" borderId="0" xfId="0" applyNumberFormat="1" applyFont="1"/>
    <xf numFmtId="0" fontId="67" fillId="0" borderId="0" xfId="19" applyFont="1" applyAlignment="1">
      <alignment vertical="center"/>
    </xf>
    <xf numFmtId="0" fontId="10" fillId="3" borderId="0" xfId="0" applyFont="1" applyFill="1" applyAlignment="1">
      <alignment vertical="top"/>
    </xf>
    <xf numFmtId="0" fontId="0" fillId="3" borderId="1" xfId="0" applyFill="1" applyBorder="1" applyAlignment="1">
      <alignment vertical="top"/>
    </xf>
    <xf numFmtId="0" fontId="0" fillId="3" borderId="0" xfId="0" applyFill="1" applyAlignment="1">
      <alignment vertical="top"/>
    </xf>
    <xf numFmtId="0" fontId="18" fillId="5" borderId="0" xfId="0" applyFont="1" applyFill="1" applyAlignment="1">
      <alignment vertical="top"/>
    </xf>
    <xf numFmtId="0" fontId="18" fillId="3" borderId="0" xfId="0" applyFont="1" applyFill="1" applyAlignment="1">
      <alignment vertical="top"/>
    </xf>
    <xf numFmtId="0" fontId="11" fillId="3" borderId="0" xfId="0" applyFont="1" applyFill="1" applyAlignment="1">
      <alignment vertical="top"/>
    </xf>
    <xf numFmtId="0" fontId="10" fillId="2" borderId="0" xfId="0" applyFont="1" applyFill="1" applyAlignment="1">
      <alignment vertical="top"/>
    </xf>
    <xf numFmtId="0" fontId="11" fillId="3" borderId="24" xfId="0" applyFont="1" applyFill="1" applyBorder="1" applyAlignment="1">
      <alignment vertical="top"/>
    </xf>
    <xf numFmtId="0" fontId="29" fillId="3" borderId="0" xfId="21" applyFont="1" applyFill="1" applyAlignment="1">
      <alignment horizontal="left"/>
    </xf>
    <xf numFmtId="0" fontId="10" fillId="3" borderId="0" xfId="21" applyFont="1" applyFill="1" applyAlignment="1">
      <alignment horizontal="left" vertical="top" wrapText="1"/>
    </xf>
    <xf numFmtId="0" fontId="42" fillId="3" borderId="0" xfId="21" applyFont="1" applyFill="1" applyAlignment="1">
      <alignment horizontal="left" vertical="center"/>
    </xf>
    <xf numFmtId="0" fontId="10" fillId="3" borderId="0" xfId="21" applyFont="1" applyFill="1" applyAlignment="1">
      <alignment horizontal="left" wrapText="1"/>
    </xf>
    <xf numFmtId="17" fontId="11" fillId="3" borderId="24" xfId="0" applyNumberFormat="1" applyFont="1" applyFill="1" applyBorder="1" applyAlignment="1">
      <alignment horizontal="right"/>
    </xf>
    <xf numFmtId="0" fontId="35" fillId="0" borderId="0" xfId="0" applyFont="1" applyAlignment="1">
      <alignment horizontal="center"/>
    </xf>
    <xf numFmtId="171" fontId="16" fillId="0" borderId="19" xfId="0" applyNumberFormat="1" applyFont="1" applyBorder="1" applyAlignment="1">
      <alignment horizontal="center"/>
    </xf>
    <xf numFmtId="171" fontId="16" fillId="0" borderId="40" xfId="0" applyNumberFormat="1" applyFont="1" applyBorder="1" applyAlignment="1">
      <alignment horizontal="center"/>
    </xf>
    <xf numFmtId="171" fontId="16" fillId="0" borderId="7" xfId="0" applyNumberFormat="1" applyFont="1" applyBorder="1" applyAlignment="1">
      <alignment horizontal="center"/>
    </xf>
    <xf numFmtId="166" fontId="16" fillId="0" borderId="7" xfId="0" applyNumberFormat="1" applyFont="1" applyBorder="1" applyAlignment="1">
      <alignment horizontal="center"/>
    </xf>
    <xf numFmtId="166" fontId="16" fillId="0" borderId="19" xfId="0" applyNumberFormat="1" applyFont="1" applyBorder="1" applyAlignment="1">
      <alignment horizontal="center"/>
    </xf>
    <xf numFmtId="166" fontId="16" fillId="0" borderId="40" xfId="0" applyNumberFormat="1" applyFont="1" applyBorder="1" applyAlignment="1">
      <alignment horizontal="center"/>
    </xf>
    <xf numFmtId="0" fontId="10" fillId="3" borderId="0" xfId="0" applyFont="1" applyFill="1" applyAlignment="1">
      <alignment horizontal="center"/>
    </xf>
    <xf numFmtId="166" fontId="16" fillId="3" borderId="0" xfId="0" applyNumberFormat="1" applyFont="1" applyFill="1" applyAlignment="1">
      <alignment horizontal="center"/>
    </xf>
    <xf numFmtId="171" fontId="16" fillId="3" borderId="0" xfId="0" applyNumberFormat="1" applyFont="1" applyFill="1" applyAlignment="1">
      <alignment horizontal="center"/>
    </xf>
    <xf numFmtId="0" fontId="18" fillId="5" borderId="0" xfId="0" applyFont="1" applyFill="1" applyAlignment="1">
      <alignment horizontal="center"/>
    </xf>
    <xf numFmtId="0" fontId="35" fillId="5" borderId="0" xfId="0" applyFont="1" applyFill="1" applyAlignment="1">
      <alignment horizontal="center"/>
    </xf>
    <xf numFmtId="0" fontId="11" fillId="2" borderId="5" xfId="0" applyFont="1" applyFill="1" applyBorder="1" applyAlignment="1">
      <alignment horizontal="center"/>
    </xf>
    <xf numFmtId="0" fontId="11" fillId="2" borderId="16" xfId="0" applyFont="1" applyFill="1" applyBorder="1" applyAlignment="1">
      <alignment horizontal="center"/>
    </xf>
    <xf numFmtId="0" fontId="11" fillId="2" borderId="20" xfId="0" applyFont="1" applyFill="1" applyBorder="1" applyAlignment="1">
      <alignment horizontal="center" wrapText="1"/>
    </xf>
    <xf numFmtId="0" fontId="11" fillId="2" borderId="17" xfId="0" applyFont="1" applyFill="1" applyBorder="1" applyAlignment="1">
      <alignment horizontal="center" wrapText="1"/>
    </xf>
    <xf numFmtId="0" fontId="10" fillId="0" borderId="2" xfId="0" applyFont="1" applyBorder="1" applyAlignment="1">
      <alignment horizontal="left" vertical="top" wrapText="1"/>
    </xf>
    <xf numFmtId="0" fontId="10" fillId="0" borderId="0" xfId="0" applyFont="1" applyAlignment="1">
      <alignment horizontal="left" vertical="top" wrapText="1"/>
    </xf>
    <xf numFmtId="0" fontId="49" fillId="3" borderId="0" xfId="0" applyFont="1" applyFill="1" applyAlignment="1">
      <alignment vertical="center" wrapText="1"/>
    </xf>
    <xf numFmtId="0" fontId="9" fillId="3" borderId="0" xfId="0" applyFont="1" applyFill="1" applyAlignment="1">
      <alignment vertical="center" wrapText="1"/>
    </xf>
    <xf numFmtId="0" fontId="0" fillId="3" borderId="0" xfId="0" applyFill="1" applyAlignment="1">
      <alignment vertical="top" wrapText="1"/>
    </xf>
    <xf numFmtId="0" fontId="10" fillId="3" borderId="0" xfId="0" applyFont="1" applyFill="1" applyAlignment="1">
      <alignment wrapText="1"/>
    </xf>
    <xf numFmtId="0" fontId="10" fillId="0" borderId="0" xfId="0" applyFont="1" applyAlignment="1">
      <alignment vertical="top" wrapText="1"/>
    </xf>
    <xf numFmtId="0" fontId="13" fillId="0" borderId="0" xfId="0" applyFont="1" applyAlignment="1">
      <alignment horizontal="left"/>
    </xf>
    <xf numFmtId="0" fontId="10" fillId="0" borderId="0" xfId="0" applyFont="1" applyAlignment="1">
      <alignment horizontal="left" vertical="top" wrapText="1" indent="1"/>
    </xf>
    <xf numFmtId="0" fontId="10" fillId="0" borderId="0" xfId="0" applyFont="1" applyAlignment="1">
      <alignment horizontal="left" wrapText="1"/>
    </xf>
    <xf numFmtId="0" fontId="13" fillId="0" borderId="0" xfId="0" applyFont="1" applyAlignment="1">
      <alignment horizontal="left" vertical="top" wrapText="1" indent="1"/>
    </xf>
    <xf numFmtId="0" fontId="41" fillId="0" borderId="0" xfId="0" applyFont="1" applyAlignment="1">
      <alignment horizontal="left" vertical="center" wrapText="1"/>
    </xf>
    <xf numFmtId="0" fontId="11" fillId="0" borderId="0" xfId="0" applyFont="1" applyAlignment="1">
      <alignment horizontal="left" vertical="top"/>
    </xf>
    <xf numFmtId="0" fontId="13" fillId="3" borderId="0" xfId="21" applyFont="1" applyFill="1" applyAlignment="1">
      <alignment vertical="top" wrapText="1"/>
    </xf>
    <xf numFmtId="0" fontId="67" fillId="3" borderId="0" xfId="21" applyFont="1" applyFill="1" applyAlignment="1">
      <alignment vertical="top" wrapText="1"/>
    </xf>
    <xf numFmtId="0" fontId="12" fillId="3" borderId="0" xfId="19" applyFont="1" applyFill="1" applyAlignment="1">
      <alignment horizontal="center" vertical="center"/>
    </xf>
    <xf numFmtId="0" fontId="31" fillId="3" borderId="0" xfId="4" applyFont="1" applyFill="1" applyAlignment="1" applyProtection="1">
      <alignment horizontal="left"/>
    </xf>
    <xf numFmtId="0" fontId="31" fillId="3" borderId="0" xfId="4" applyFont="1" applyFill="1" applyAlignment="1" applyProtection="1">
      <alignment horizontal="left" vertical="top"/>
    </xf>
    <xf numFmtId="0" fontId="65" fillId="3" borderId="0" xfId="19" applyFont="1" applyFill="1" applyAlignment="1">
      <alignment horizontal="center" vertical="center"/>
    </xf>
    <xf numFmtId="0" fontId="40" fillId="3" borderId="0" xfId="19" applyFont="1" applyFill="1" applyAlignment="1">
      <alignment horizontal="center" vertical="center"/>
    </xf>
  </cellXfs>
  <cellStyles count="32">
    <cellStyle name="Comma" xfId="1" builtinId="3"/>
    <cellStyle name="Comma 2" xfId="2" xr:uid="{00000000-0005-0000-0000-000001000000}"/>
    <cellStyle name="Currency 2" xfId="3" xr:uid="{00000000-0005-0000-0000-000002000000}"/>
    <cellStyle name="Hyperlink" xfId="4" builtinId="8"/>
    <cellStyle name="Hyperlink 2" xfId="5" xr:uid="{00000000-0005-0000-0000-000004000000}"/>
    <cellStyle name="Hyperlink 3" xfId="17" xr:uid="{00000000-0005-0000-0000-000005000000}"/>
    <cellStyle name="Hyperlink 3 2" xfId="27" xr:uid="{00000000-0005-0000-0000-000006000000}"/>
    <cellStyle name="Hyperlink 4" xfId="26" xr:uid="{00000000-0005-0000-0000-000007000000}"/>
    <cellStyle name="Hyperlink 5" xfId="31" xr:uid="{D5AFC625-6DA6-43DF-8D1E-723B731804CB}"/>
    <cellStyle name="Normal" xfId="0" builtinId="0"/>
    <cellStyle name="Normal 10" xfId="18" xr:uid="{00000000-0005-0000-0000-000009000000}"/>
    <cellStyle name="Normal 11 2" xfId="25" xr:uid="{00000000-0005-0000-0000-00000A000000}"/>
    <cellStyle name="Normal 2" xfId="6" xr:uid="{00000000-0005-0000-0000-00000B000000}"/>
    <cellStyle name="Normal 2 2" xfId="7" xr:uid="{00000000-0005-0000-0000-00000C000000}"/>
    <cellStyle name="Normal 2 2 2" xfId="29" xr:uid="{9CCED66F-F6FF-406F-90CB-D83F95BDC04A}"/>
    <cellStyle name="Normal 3" xfId="8" xr:uid="{00000000-0005-0000-0000-00000D000000}"/>
    <cellStyle name="Normal 3 2" xfId="22" xr:uid="{00000000-0005-0000-0000-00000E000000}"/>
    <cellStyle name="Normal 3 2 2 2" xfId="24" xr:uid="{00000000-0005-0000-0000-00000F000000}"/>
    <cellStyle name="Normal 3 2 2 2 2" xfId="30" xr:uid="{FD731488-C0BC-494F-B2E7-E52F90466BE4}"/>
    <cellStyle name="Normal 4" xfId="9" xr:uid="{00000000-0005-0000-0000-000010000000}"/>
    <cellStyle name="Normal 4 2" xfId="19" xr:uid="{00000000-0005-0000-0000-000011000000}"/>
    <cellStyle name="Normal 5" xfId="10" xr:uid="{00000000-0005-0000-0000-000012000000}"/>
    <cellStyle name="Normal 5 2" xfId="23" xr:uid="{00000000-0005-0000-0000-000013000000}"/>
    <cellStyle name="Normal 6" xfId="16" xr:uid="{00000000-0005-0000-0000-000014000000}"/>
    <cellStyle name="Normal 7" xfId="20" xr:uid="{00000000-0005-0000-0000-000015000000}"/>
    <cellStyle name="Normal 8" xfId="21" xr:uid="{00000000-0005-0000-0000-000016000000}"/>
    <cellStyle name="Normal 9" xfId="28" xr:uid="{B205F41A-7D06-4B28-B8A4-F034D0034456}"/>
    <cellStyle name="Normal_Final Report Dec 98" xfId="11" xr:uid="{00000000-0005-0000-0000-000017000000}"/>
    <cellStyle name="Normal_FinalReport.xls" xfId="12" xr:uid="{00000000-0005-0000-0000-000018000000}"/>
    <cellStyle name="Normal_GI Half Yearly publication 2008-06 (links)" xfId="13" xr:uid="{00000000-0005-0000-0000-000019000000}"/>
    <cellStyle name="Percent" xfId="14" builtinId="5"/>
    <cellStyle name="Percent 2" xfId="15" xr:uid="{00000000-0005-0000-0000-00001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D1D1D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87722"/>
      <color rgb="FF012169"/>
      <color rgb="FF00B398"/>
      <color rgb="FF0072CE"/>
      <color rgb="FF00B0F0"/>
      <color rgb="FFFB97B1"/>
      <color rgb="FFAFB4D9"/>
      <color rgb="FF890C58"/>
      <color rgb="FF39869B"/>
      <color rgb="FF0021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baseline="0">
                <a:solidFill>
                  <a:srgbClr val="000000"/>
                </a:solidFill>
                <a:latin typeface="Arial Narrow"/>
                <a:ea typeface="Arial Narrow"/>
                <a:cs typeface="Arial Narrow"/>
              </a:defRPr>
            </a:pPr>
            <a:r>
              <a:rPr lang="en-AU" sz="1100"/>
              <a:t>Male Insured Persons by Age Cohort
Australia</a:t>
            </a:r>
          </a:p>
        </c:rich>
      </c:tx>
      <c:layout>
        <c:manualLayout>
          <c:xMode val="edge"/>
          <c:yMode val="edge"/>
          <c:x val="0.29148936170212764"/>
          <c:y val="1.0964912280701754E-2"/>
        </c:manualLayout>
      </c:layout>
      <c:overlay val="0"/>
      <c:spPr>
        <a:noFill/>
        <a:ln w="25400">
          <a:noFill/>
        </a:ln>
        <a:effectLst/>
      </c:spPr>
      <c:txPr>
        <a:bodyPr rot="0" spcFirstLastPara="1" vertOverflow="ellipsis" vert="horz" wrap="square" anchor="ctr" anchorCtr="1"/>
        <a:lstStyle/>
        <a:p>
          <a:pPr>
            <a:defRPr sz="1100" b="1" i="0" u="none" strike="noStrike" kern="1200" baseline="0">
              <a:solidFill>
                <a:srgbClr val="000000"/>
              </a:solidFill>
              <a:latin typeface="Arial Narrow"/>
              <a:ea typeface="Arial Narrow"/>
              <a:cs typeface="Arial Narrow"/>
            </a:defRPr>
          </a:pPr>
          <a:endParaRPr lang="en-US"/>
        </a:p>
      </c:txPr>
    </c:title>
    <c:autoTitleDeleted val="0"/>
    <c:plotArea>
      <c:layout>
        <c:manualLayout>
          <c:layoutTarget val="inner"/>
          <c:xMode val="edge"/>
          <c:yMode val="edge"/>
          <c:x val="0.11397784989825605"/>
          <c:y val="0.11183256900364724"/>
          <c:w val="0.87021276595744679"/>
          <c:h val="0.7602355297693052"/>
        </c:manualLayout>
      </c:layout>
      <c:barChart>
        <c:barDir val="col"/>
        <c:grouping val="clustered"/>
        <c:varyColors val="0"/>
        <c:ser>
          <c:idx val="7"/>
          <c:order val="0"/>
          <c:tx>
            <c:strRef>
              <c:f>'Charts  1'!$M$208</c:f>
              <c:strCache>
                <c:ptCount val="1"/>
                <c:pt idx="0">
                  <c:v>Dec-08</c:v>
                </c:pt>
              </c:strCache>
            </c:strRef>
          </c:tx>
          <c:spPr>
            <a:solidFill>
              <a:srgbClr val="0072CE"/>
            </a:solidFill>
            <a:ln>
              <a:noFill/>
            </a:ln>
            <a:effectLst/>
          </c:spPr>
          <c:invertIfNegative val="0"/>
          <c:cat>
            <c:strRef>
              <c:f>'Charts  1'!$M$211:$M$230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1'!$N$211:$N$230</c:f>
              <c:numCache>
                <c:formatCode>#,##0</c:formatCode>
                <c:ptCount val="20"/>
                <c:pt idx="0">
                  <c:v>285631</c:v>
                </c:pt>
                <c:pt idx="1">
                  <c:v>290198</c:v>
                </c:pt>
                <c:pt idx="2">
                  <c:v>305449</c:v>
                </c:pt>
                <c:pt idx="3">
                  <c:v>327781</c:v>
                </c:pt>
                <c:pt idx="4">
                  <c:v>249848</c:v>
                </c:pt>
                <c:pt idx="5">
                  <c:v>215591</c:v>
                </c:pt>
                <c:pt idx="6">
                  <c:v>292750</c:v>
                </c:pt>
                <c:pt idx="7">
                  <c:v>342648</c:v>
                </c:pt>
                <c:pt idx="8">
                  <c:v>338539</c:v>
                </c:pt>
                <c:pt idx="9">
                  <c:v>375389</c:v>
                </c:pt>
                <c:pt idx="10">
                  <c:v>368906</c:v>
                </c:pt>
                <c:pt idx="11">
                  <c:v>358401</c:v>
                </c:pt>
                <c:pt idx="12">
                  <c:v>320752</c:v>
                </c:pt>
                <c:pt idx="13">
                  <c:v>222180</c:v>
                </c:pt>
                <c:pt idx="14">
                  <c:v>156780</c:v>
                </c:pt>
                <c:pt idx="15">
                  <c:v>116769</c:v>
                </c:pt>
                <c:pt idx="16">
                  <c:v>74147</c:v>
                </c:pt>
                <c:pt idx="17">
                  <c:v>23912</c:v>
                </c:pt>
                <c:pt idx="18">
                  <c:v>7598</c:v>
                </c:pt>
                <c:pt idx="19">
                  <c:v>1695</c:v>
                </c:pt>
              </c:numCache>
            </c:numRef>
          </c:val>
          <c:extLst>
            <c:ext xmlns:c16="http://schemas.microsoft.com/office/drawing/2014/chart" uri="{C3380CC4-5D6E-409C-BE32-E72D297353CC}">
              <c16:uniqueId val="{00000003-2F98-4EEB-8F8D-D2E5B2A18970}"/>
            </c:ext>
          </c:extLst>
        </c:ser>
        <c:ser>
          <c:idx val="8"/>
          <c:order val="1"/>
          <c:tx>
            <c:strRef>
              <c:f>'Charts  1'!$M$323</c:f>
              <c:strCache>
                <c:ptCount val="1"/>
                <c:pt idx="0">
                  <c:v>Dec-13</c:v>
                </c:pt>
              </c:strCache>
            </c:strRef>
          </c:tx>
          <c:spPr>
            <a:solidFill>
              <a:srgbClr val="00B398"/>
            </a:solidFill>
            <a:ln>
              <a:noFill/>
            </a:ln>
            <a:effectLst/>
          </c:spPr>
          <c:invertIfNegative val="0"/>
          <c:cat>
            <c:strRef>
              <c:f>'Charts  1'!$M$211:$M$230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1'!$N$326:$N$345</c:f>
              <c:numCache>
                <c:formatCode>#,##0</c:formatCode>
                <c:ptCount val="20"/>
                <c:pt idx="0">
                  <c:v>325818</c:v>
                </c:pt>
                <c:pt idx="1">
                  <c:v>349143</c:v>
                </c:pt>
                <c:pt idx="2">
                  <c:v>331412</c:v>
                </c:pt>
                <c:pt idx="3">
                  <c:v>337072</c:v>
                </c:pt>
                <c:pt idx="4">
                  <c:v>282721</c:v>
                </c:pt>
                <c:pt idx="5">
                  <c:v>253213</c:v>
                </c:pt>
                <c:pt idx="6">
                  <c:v>358106</c:v>
                </c:pt>
                <c:pt idx="7">
                  <c:v>367278</c:v>
                </c:pt>
                <c:pt idx="8">
                  <c:v>395219</c:v>
                </c:pt>
                <c:pt idx="9">
                  <c:v>374504</c:v>
                </c:pt>
                <c:pt idx="10">
                  <c:v>400758</c:v>
                </c:pt>
                <c:pt idx="11">
                  <c:v>379809</c:v>
                </c:pt>
                <c:pt idx="12">
                  <c:v>353522</c:v>
                </c:pt>
                <c:pt idx="13">
                  <c:v>305109</c:v>
                </c:pt>
                <c:pt idx="14">
                  <c:v>207472</c:v>
                </c:pt>
                <c:pt idx="15">
                  <c:v>141072</c:v>
                </c:pt>
                <c:pt idx="16">
                  <c:v>95425</c:v>
                </c:pt>
                <c:pt idx="17">
                  <c:v>49908</c:v>
                </c:pt>
                <c:pt idx="18">
                  <c:v>11003</c:v>
                </c:pt>
                <c:pt idx="19">
                  <c:v>2113</c:v>
                </c:pt>
              </c:numCache>
            </c:numRef>
          </c:val>
          <c:extLst>
            <c:ext xmlns:c16="http://schemas.microsoft.com/office/drawing/2014/chart" uri="{C3380CC4-5D6E-409C-BE32-E72D297353CC}">
              <c16:uniqueId val="{00000004-2F98-4EEB-8F8D-D2E5B2A18970}"/>
            </c:ext>
          </c:extLst>
        </c:ser>
        <c:ser>
          <c:idx val="6"/>
          <c:order val="2"/>
          <c:tx>
            <c:strRef>
              <c:f>'Charts  1'!$M$438</c:f>
              <c:strCache>
                <c:ptCount val="1"/>
                <c:pt idx="0">
                  <c:v>Dec-18</c:v>
                </c:pt>
              </c:strCache>
            </c:strRef>
          </c:tx>
          <c:spPr>
            <a:solidFill>
              <a:srgbClr val="012169"/>
            </a:solidFill>
            <a:ln>
              <a:noFill/>
            </a:ln>
            <a:effectLst/>
          </c:spPr>
          <c:invertIfNegative val="0"/>
          <c:cat>
            <c:strRef>
              <c:f>'Charts  1'!$M$211:$M$230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1'!$N$441:$N$460</c:f>
              <c:numCache>
                <c:formatCode>#,##0</c:formatCode>
                <c:ptCount val="20"/>
                <c:pt idx="0">
                  <c:v>301252</c:v>
                </c:pt>
                <c:pt idx="1">
                  <c:v>362930</c:v>
                </c:pt>
                <c:pt idx="2">
                  <c:v>360303</c:v>
                </c:pt>
                <c:pt idx="3">
                  <c:v>335561</c:v>
                </c:pt>
                <c:pt idx="4">
                  <c:v>259993</c:v>
                </c:pt>
                <c:pt idx="5">
                  <c:v>208735</c:v>
                </c:pt>
                <c:pt idx="6">
                  <c:v>346391</c:v>
                </c:pt>
                <c:pt idx="7">
                  <c:v>395714</c:v>
                </c:pt>
                <c:pt idx="8">
                  <c:v>377198</c:v>
                </c:pt>
                <c:pt idx="9">
                  <c:v>397517</c:v>
                </c:pt>
                <c:pt idx="10">
                  <c:v>369341</c:v>
                </c:pt>
                <c:pt idx="11">
                  <c:v>386490</c:v>
                </c:pt>
                <c:pt idx="12">
                  <c:v>358510</c:v>
                </c:pt>
                <c:pt idx="13">
                  <c:v>324661</c:v>
                </c:pt>
                <c:pt idx="14">
                  <c:v>272821</c:v>
                </c:pt>
                <c:pt idx="15">
                  <c:v>181288</c:v>
                </c:pt>
                <c:pt idx="16">
                  <c:v>113190</c:v>
                </c:pt>
                <c:pt idx="17">
                  <c:v>63272</c:v>
                </c:pt>
                <c:pt idx="18">
                  <c:v>23299</c:v>
                </c:pt>
                <c:pt idx="19">
                  <c:v>3110</c:v>
                </c:pt>
              </c:numCache>
            </c:numRef>
          </c:val>
          <c:extLst>
            <c:ext xmlns:c16="http://schemas.microsoft.com/office/drawing/2014/chart" uri="{C3380CC4-5D6E-409C-BE32-E72D297353CC}">
              <c16:uniqueId val="{00000005-2F98-4EEB-8F8D-D2E5B2A18970}"/>
            </c:ext>
          </c:extLst>
        </c:ser>
        <c:ser>
          <c:idx val="9"/>
          <c:order val="3"/>
          <c:tx>
            <c:strRef>
              <c:f>'Charts  1'!$M$553</c:f>
              <c:strCache>
                <c:ptCount val="1"/>
                <c:pt idx="0">
                  <c:v>Dec-23</c:v>
                </c:pt>
              </c:strCache>
            </c:strRef>
          </c:tx>
          <c:spPr>
            <a:solidFill>
              <a:srgbClr val="E87722"/>
            </a:solidFill>
            <a:ln>
              <a:noFill/>
            </a:ln>
            <a:effectLst/>
          </c:spPr>
          <c:invertIfNegative val="0"/>
          <c:cat>
            <c:strRef>
              <c:f>'Charts  1'!$M$211:$M$230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1'!$N$556:$N$575</c:f>
              <c:numCache>
                <c:formatCode>#,##0</c:formatCode>
                <c:ptCount val="20"/>
                <c:pt idx="0">
                  <c:v>284238</c:v>
                </c:pt>
                <c:pt idx="1">
                  <c:v>367887</c:v>
                </c:pt>
                <c:pt idx="2">
                  <c:v>396790</c:v>
                </c:pt>
                <c:pt idx="3">
                  <c:v>380210</c:v>
                </c:pt>
                <c:pt idx="4">
                  <c:v>280045</c:v>
                </c:pt>
                <c:pt idx="5">
                  <c:v>230351</c:v>
                </c:pt>
                <c:pt idx="6">
                  <c:v>339052</c:v>
                </c:pt>
                <c:pt idx="7">
                  <c:v>418970</c:v>
                </c:pt>
                <c:pt idx="8">
                  <c:v>433941</c:v>
                </c:pt>
                <c:pt idx="9">
                  <c:v>399372</c:v>
                </c:pt>
                <c:pt idx="10">
                  <c:v>409417</c:v>
                </c:pt>
                <c:pt idx="11">
                  <c:v>370257</c:v>
                </c:pt>
                <c:pt idx="12">
                  <c:v>377428</c:v>
                </c:pt>
                <c:pt idx="13">
                  <c:v>340971</c:v>
                </c:pt>
                <c:pt idx="14">
                  <c:v>300015</c:v>
                </c:pt>
                <c:pt idx="15">
                  <c:v>244252</c:v>
                </c:pt>
                <c:pt idx="16">
                  <c:v>149730</c:v>
                </c:pt>
                <c:pt idx="17">
                  <c:v>78519</c:v>
                </c:pt>
                <c:pt idx="18">
                  <c:v>30519</c:v>
                </c:pt>
                <c:pt idx="19">
                  <c:v>6884</c:v>
                </c:pt>
              </c:numCache>
            </c:numRef>
          </c:val>
          <c:extLst>
            <c:ext xmlns:c16="http://schemas.microsoft.com/office/drawing/2014/chart" uri="{C3380CC4-5D6E-409C-BE32-E72D297353CC}">
              <c16:uniqueId val="{00000006-2F98-4EEB-8F8D-D2E5B2A18970}"/>
            </c:ext>
          </c:extLst>
        </c:ser>
        <c:dLbls>
          <c:showLegendKey val="0"/>
          <c:showVal val="0"/>
          <c:showCatName val="0"/>
          <c:showSerName val="0"/>
          <c:showPercent val="0"/>
          <c:showBubbleSize val="0"/>
        </c:dLbls>
        <c:gapWidth val="50"/>
        <c:axId val="140575664"/>
        <c:axId val="140573704"/>
        <c:extLst/>
      </c:barChart>
      <c:dateAx>
        <c:axId val="140575664"/>
        <c:scaling>
          <c:orientation val="minMax"/>
        </c:scaling>
        <c:delete val="0"/>
        <c:axPos val="b"/>
        <c:numFmt formatCode="General" sourceLinked="1"/>
        <c:majorTickMark val="out"/>
        <c:minorTickMark val="none"/>
        <c:tickLblPos val="nextTo"/>
        <c:spPr>
          <a:noFill/>
          <a:ln w="3175" cap="flat" cmpd="sng" algn="ctr">
            <a:solidFill>
              <a:schemeClr val="bg1">
                <a:lumMod val="50000"/>
              </a:schemeClr>
            </a:solidFill>
            <a:prstDash val="solid"/>
            <a:round/>
          </a:ln>
          <a:effectLst/>
        </c:spPr>
        <c:txPr>
          <a:bodyPr rot="-5400000" spcFirstLastPara="1" vertOverflow="ellipsis"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140573704"/>
        <c:crosses val="autoZero"/>
        <c:auto val="0"/>
        <c:lblOffset val="100"/>
        <c:baseTimeUnit val="days"/>
        <c:majorUnit val="2"/>
        <c:minorUnit val="1"/>
      </c:dateAx>
      <c:valAx>
        <c:axId val="140573704"/>
        <c:scaling>
          <c:orientation val="minMax"/>
          <c:max val="450000"/>
        </c:scaling>
        <c:delete val="0"/>
        <c:axPos val="l"/>
        <c:majorGridlines>
          <c:spPr>
            <a:ln w="12700" cap="flat" cmpd="sng" algn="ctr">
              <a:solidFill>
                <a:schemeClr val="bg1">
                  <a:lumMod val="65000"/>
                </a:schemeClr>
              </a:solidFill>
              <a:prstDash val="solid"/>
              <a:round/>
            </a:ln>
            <a:effectLst/>
          </c:spPr>
        </c:majorGridlines>
        <c:numFmt formatCode="#,##0" sourceLinked="1"/>
        <c:majorTickMark val="out"/>
        <c:minorTickMark val="none"/>
        <c:tickLblPos val="nextTo"/>
        <c:spPr>
          <a:noFill/>
          <a:ln w="3175" cap="flat" cmpd="sng" algn="ctr">
            <a:noFill/>
            <a:prstDash val="solid"/>
            <a:round/>
          </a:ln>
          <a:effectLst/>
        </c:spPr>
        <c:txPr>
          <a:bodyPr rot="0" spcFirstLastPara="1" vertOverflow="ellipsis"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140575664"/>
        <c:crosses val="autoZero"/>
        <c:crossBetween val="between"/>
        <c:dispUnits>
          <c:builtInUnit val="thousands"/>
          <c:dispUnitsLbl>
            <c:layout>
              <c:manualLayout>
                <c:xMode val="edge"/>
                <c:yMode val="edge"/>
                <c:x val="1.3075557044731116E-2"/>
                <c:y val="0.44225169222268268"/>
              </c:manualLayout>
            </c:layout>
            <c:tx>
              <c:rich>
                <a:bodyPr rot="-5400000" spcFirstLastPara="1" vertOverflow="ellipsis" vert="horz" wrap="square" anchor="ctr" anchorCtr="1"/>
                <a:lstStyle/>
                <a:p>
                  <a:pPr>
                    <a:defRPr sz="1000" b="1" i="0" u="none" strike="noStrike" kern="1200" baseline="0">
                      <a:solidFill>
                        <a:srgbClr val="000000"/>
                      </a:solidFill>
                      <a:latin typeface="Arial Narrow"/>
                      <a:ea typeface="Arial Narrow"/>
                      <a:cs typeface="Arial Narrow"/>
                    </a:defRPr>
                  </a:pPr>
                  <a:r>
                    <a:rPr lang="en-AU" b="1"/>
                    <a:t>(000's)</a:t>
                  </a:r>
                </a:p>
              </c:rich>
            </c:tx>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Arial Narrow"/>
                    <a:ea typeface="Arial Narrow"/>
                    <a:cs typeface="Arial Narrow"/>
                  </a:defRPr>
                </a:pPr>
                <a:endParaRPr lang="en-US"/>
              </a:p>
            </c:txPr>
          </c:dispUnitsLbl>
        </c:dispUnits>
      </c:valAx>
      <c:spPr>
        <a:noFill/>
        <a:ln w="25400">
          <a:noFill/>
        </a:ln>
        <a:effectLst/>
      </c:spPr>
    </c:plotArea>
    <c:legend>
      <c:legendPos val="r"/>
      <c:layout>
        <c:manualLayout>
          <c:xMode val="edge"/>
          <c:yMode val="edge"/>
          <c:x val="0.85744680851063826"/>
          <c:y val="0.12719413362803333"/>
          <c:w val="9.4009943589253284E-2"/>
          <c:h val="0.17445185278987521"/>
        </c:manualLayout>
      </c:layout>
      <c:overlay val="0"/>
      <c:spPr>
        <a:solidFill>
          <a:schemeClr val="bg1"/>
        </a:solidFill>
        <a:ln w="3175">
          <a:noFill/>
          <a:prstDash val="solid"/>
        </a:ln>
        <a:effectLst/>
      </c:spPr>
      <c:txPr>
        <a:bodyPr rot="0" spcFirstLastPara="1" vertOverflow="ellipsis" vert="horz" wrap="square" anchor="ctr" anchorCtr="1"/>
        <a:lstStyle/>
        <a:p>
          <a:pPr>
            <a:defRPr sz="8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cap="flat" cmpd="sng" algn="ctr">
      <a:solidFill>
        <a:srgbClr val="000000"/>
      </a:solidFill>
      <a:prstDash val="solid"/>
      <a:round/>
    </a:ln>
    <a:effectLst/>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Queensland</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0"/>
          <c:order val="0"/>
          <c:tx>
            <c:strRef>
              <c:f>'Charts  1'!$M$208</c:f>
              <c:strCache>
                <c:ptCount val="1"/>
                <c:pt idx="0">
                  <c:v>Dec-08</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1'!$W$211:$W$230</c:f>
              <c:numCache>
                <c:formatCode>#,##0</c:formatCode>
                <c:ptCount val="20"/>
                <c:pt idx="0">
                  <c:v>52694</c:v>
                </c:pt>
                <c:pt idx="1">
                  <c:v>54848</c:v>
                </c:pt>
                <c:pt idx="2">
                  <c:v>57989</c:v>
                </c:pt>
                <c:pt idx="3">
                  <c:v>60879</c:v>
                </c:pt>
                <c:pt idx="4">
                  <c:v>48930</c:v>
                </c:pt>
                <c:pt idx="5">
                  <c:v>49313</c:v>
                </c:pt>
                <c:pt idx="6">
                  <c:v>62415</c:v>
                </c:pt>
                <c:pt idx="7">
                  <c:v>73166</c:v>
                </c:pt>
                <c:pt idx="8">
                  <c:v>70349</c:v>
                </c:pt>
                <c:pt idx="9">
                  <c:v>77511</c:v>
                </c:pt>
                <c:pt idx="10">
                  <c:v>75354</c:v>
                </c:pt>
                <c:pt idx="11">
                  <c:v>72481</c:v>
                </c:pt>
                <c:pt idx="12">
                  <c:v>62997</c:v>
                </c:pt>
                <c:pt idx="13">
                  <c:v>43605</c:v>
                </c:pt>
                <c:pt idx="14">
                  <c:v>31385</c:v>
                </c:pt>
                <c:pt idx="15">
                  <c:v>24722</c:v>
                </c:pt>
                <c:pt idx="16">
                  <c:v>18443</c:v>
                </c:pt>
                <c:pt idx="17">
                  <c:v>10438</c:v>
                </c:pt>
                <c:pt idx="18">
                  <c:v>4320</c:v>
                </c:pt>
                <c:pt idx="19">
                  <c:v>1253</c:v>
                </c:pt>
              </c:numCache>
            </c:numRef>
          </c:val>
          <c:extLst>
            <c:ext xmlns:c16="http://schemas.microsoft.com/office/drawing/2014/chart" uri="{C3380CC4-5D6E-409C-BE32-E72D297353CC}">
              <c16:uniqueId val="{00000000-FAF6-4189-9708-A48F259C63C2}"/>
            </c:ext>
          </c:extLst>
        </c:ser>
        <c:ser>
          <c:idx val="5"/>
          <c:order val="1"/>
          <c:tx>
            <c:strRef>
              <c:f>'Charts  1'!$M$323</c:f>
              <c:strCache>
                <c:ptCount val="1"/>
                <c:pt idx="0">
                  <c:v>Dec-13</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1'!$W$326:$W$345</c:f>
              <c:numCache>
                <c:formatCode>#,##0</c:formatCode>
                <c:ptCount val="20"/>
                <c:pt idx="0">
                  <c:v>59665</c:v>
                </c:pt>
                <c:pt idx="1">
                  <c:v>66603</c:v>
                </c:pt>
                <c:pt idx="2">
                  <c:v>64346</c:v>
                </c:pt>
                <c:pt idx="3">
                  <c:v>65532</c:v>
                </c:pt>
                <c:pt idx="4">
                  <c:v>55891</c:v>
                </c:pt>
                <c:pt idx="5">
                  <c:v>56531</c:v>
                </c:pt>
                <c:pt idx="6">
                  <c:v>75370</c:v>
                </c:pt>
                <c:pt idx="7">
                  <c:v>75939</c:v>
                </c:pt>
                <c:pt idx="8">
                  <c:v>84284</c:v>
                </c:pt>
                <c:pt idx="9">
                  <c:v>78421</c:v>
                </c:pt>
                <c:pt idx="10">
                  <c:v>83918</c:v>
                </c:pt>
                <c:pt idx="11">
                  <c:v>78730</c:v>
                </c:pt>
                <c:pt idx="12">
                  <c:v>73459</c:v>
                </c:pt>
                <c:pt idx="13">
                  <c:v>62362</c:v>
                </c:pt>
                <c:pt idx="14">
                  <c:v>42654</c:v>
                </c:pt>
                <c:pt idx="15">
                  <c:v>29706</c:v>
                </c:pt>
                <c:pt idx="16">
                  <c:v>21439</c:v>
                </c:pt>
                <c:pt idx="17">
                  <c:v>13029</c:v>
                </c:pt>
                <c:pt idx="18">
                  <c:v>5231</c:v>
                </c:pt>
                <c:pt idx="19">
                  <c:v>1542</c:v>
                </c:pt>
              </c:numCache>
            </c:numRef>
          </c:val>
          <c:extLst>
            <c:ext xmlns:c16="http://schemas.microsoft.com/office/drawing/2014/chart" uri="{C3380CC4-5D6E-409C-BE32-E72D297353CC}">
              <c16:uniqueId val="{00000001-FAF6-4189-9708-A48F259C63C2}"/>
            </c:ext>
          </c:extLst>
        </c:ser>
        <c:ser>
          <c:idx val="6"/>
          <c:order val="2"/>
          <c:tx>
            <c:strRef>
              <c:f>'Charts  1'!$M$438</c:f>
              <c:strCache>
                <c:ptCount val="1"/>
                <c:pt idx="0">
                  <c:v>Dec-18</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1'!$W$441:$W$460</c:f>
              <c:numCache>
                <c:formatCode>#,##0</c:formatCode>
                <c:ptCount val="20"/>
                <c:pt idx="0">
                  <c:v>49857</c:v>
                </c:pt>
                <c:pt idx="1">
                  <c:v>64338</c:v>
                </c:pt>
                <c:pt idx="2">
                  <c:v>66939</c:v>
                </c:pt>
                <c:pt idx="3">
                  <c:v>63146</c:v>
                </c:pt>
                <c:pt idx="4">
                  <c:v>49784</c:v>
                </c:pt>
                <c:pt idx="5">
                  <c:v>43224</c:v>
                </c:pt>
                <c:pt idx="6">
                  <c:v>69457</c:v>
                </c:pt>
                <c:pt idx="7">
                  <c:v>78217</c:v>
                </c:pt>
                <c:pt idx="8">
                  <c:v>76137</c:v>
                </c:pt>
                <c:pt idx="9">
                  <c:v>83402</c:v>
                </c:pt>
                <c:pt idx="10">
                  <c:v>76354</c:v>
                </c:pt>
                <c:pt idx="11">
                  <c:v>80082</c:v>
                </c:pt>
                <c:pt idx="12">
                  <c:v>74242</c:v>
                </c:pt>
                <c:pt idx="13">
                  <c:v>68400</c:v>
                </c:pt>
                <c:pt idx="14">
                  <c:v>57959</c:v>
                </c:pt>
                <c:pt idx="15">
                  <c:v>38419</c:v>
                </c:pt>
                <c:pt idx="16">
                  <c:v>24903</c:v>
                </c:pt>
                <c:pt idx="17">
                  <c:v>15138</c:v>
                </c:pt>
                <c:pt idx="18">
                  <c:v>6456</c:v>
                </c:pt>
                <c:pt idx="19">
                  <c:v>1670</c:v>
                </c:pt>
              </c:numCache>
            </c:numRef>
          </c:val>
          <c:extLst>
            <c:ext xmlns:c16="http://schemas.microsoft.com/office/drawing/2014/chart" uri="{C3380CC4-5D6E-409C-BE32-E72D297353CC}">
              <c16:uniqueId val="{00000002-FAF6-4189-9708-A48F259C63C2}"/>
            </c:ext>
          </c:extLst>
        </c:ser>
        <c:ser>
          <c:idx val="7"/>
          <c:order val="3"/>
          <c:tx>
            <c:strRef>
              <c:f>'Charts  1'!$M$553</c:f>
              <c:strCache>
                <c:ptCount val="1"/>
                <c:pt idx="0">
                  <c:v>Dec-23</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1'!$W$556:$W$575</c:f>
              <c:numCache>
                <c:formatCode>#,##0</c:formatCode>
                <c:ptCount val="20"/>
                <c:pt idx="0">
                  <c:v>46786</c:v>
                </c:pt>
                <c:pt idx="1">
                  <c:v>63309</c:v>
                </c:pt>
                <c:pt idx="2">
                  <c:v>72617</c:v>
                </c:pt>
                <c:pt idx="3">
                  <c:v>71479</c:v>
                </c:pt>
                <c:pt idx="4">
                  <c:v>53888</c:v>
                </c:pt>
                <c:pt idx="5">
                  <c:v>47540</c:v>
                </c:pt>
                <c:pt idx="6">
                  <c:v>68543</c:v>
                </c:pt>
                <c:pt idx="7">
                  <c:v>83480</c:v>
                </c:pt>
                <c:pt idx="8">
                  <c:v>86746</c:v>
                </c:pt>
                <c:pt idx="9">
                  <c:v>81987</c:v>
                </c:pt>
                <c:pt idx="10">
                  <c:v>87306</c:v>
                </c:pt>
                <c:pt idx="11">
                  <c:v>77621</c:v>
                </c:pt>
                <c:pt idx="12">
                  <c:v>79721</c:v>
                </c:pt>
                <c:pt idx="13">
                  <c:v>72789</c:v>
                </c:pt>
                <c:pt idx="14">
                  <c:v>65792</c:v>
                </c:pt>
                <c:pt idx="15">
                  <c:v>54084</c:v>
                </c:pt>
                <c:pt idx="16">
                  <c:v>33190</c:v>
                </c:pt>
                <c:pt idx="17">
                  <c:v>18577</c:v>
                </c:pt>
                <c:pt idx="18">
                  <c:v>8333</c:v>
                </c:pt>
                <c:pt idx="19">
                  <c:v>2339</c:v>
                </c:pt>
              </c:numCache>
            </c:numRef>
          </c:val>
          <c:extLst>
            <c:ext xmlns:c16="http://schemas.microsoft.com/office/drawing/2014/chart" uri="{C3380CC4-5D6E-409C-BE32-E72D297353CC}">
              <c16:uniqueId val="{00000003-FAF6-4189-9708-A48F259C63C2}"/>
            </c:ext>
          </c:extLst>
        </c:ser>
        <c:dLbls>
          <c:showLegendKey val="0"/>
          <c:showVal val="0"/>
          <c:showCatName val="0"/>
          <c:showSerName val="0"/>
          <c:showPercent val="0"/>
          <c:showBubbleSize val="0"/>
        </c:dLbls>
        <c:gapWidth val="50"/>
        <c:axId val="958263416"/>
        <c:axId val="958264200"/>
      </c:barChart>
      <c:catAx>
        <c:axId val="95826341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264200"/>
        <c:crosses val="autoZero"/>
        <c:auto val="1"/>
        <c:lblAlgn val="ctr"/>
        <c:lblOffset val="100"/>
        <c:tickLblSkip val="2"/>
        <c:tickMarkSkip val="1"/>
        <c:noMultiLvlLbl val="0"/>
      </c:catAx>
      <c:valAx>
        <c:axId val="958264200"/>
        <c:scaling>
          <c:orientation val="minMax"/>
          <c:max val="10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26341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1218740081867838E-2"/>
          <c:h val="0.17438380425014144"/>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South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0"/>
          <c:order val="0"/>
          <c:tx>
            <c:strRef>
              <c:f>'Charts  1'!$M$208</c:f>
              <c:strCache>
                <c:ptCount val="1"/>
                <c:pt idx="0">
                  <c:v>Dec-08</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1'!$X$211:$X$230</c:f>
              <c:numCache>
                <c:formatCode>#,##0</c:formatCode>
                <c:ptCount val="20"/>
                <c:pt idx="0">
                  <c:v>18269</c:v>
                </c:pt>
                <c:pt idx="1">
                  <c:v>18837</c:v>
                </c:pt>
                <c:pt idx="2">
                  <c:v>20867</c:v>
                </c:pt>
                <c:pt idx="3">
                  <c:v>22970</c:v>
                </c:pt>
                <c:pt idx="4">
                  <c:v>20705</c:v>
                </c:pt>
                <c:pt idx="5">
                  <c:v>15168</c:v>
                </c:pt>
                <c:pt idx="6">
                  <c:v>18780</c:v>
                </c:pt>
                <c:pt idx="7">
                  <c:v>22072</c:v>
                </c:pt>
                <c:pt idx="8">
                  <c:v>23283</c:v>
                </c:pt>
                <c:pt idx="9">
                  <c:v>27601</c:v>
                </c:pt>
                <c:pt idx="10">
                  <c:v>28942</c:v>
                </c:pt>
                <c:pt idx="11">
                  <c:v>29271</c:v>
                </c:pt>
                <c:pt idx="12">
                  <c:v>26908</c:v>
                </c:pt>
                <c:pt idx="13">
                  <c:v>18468</c:v>
                </c:pt>
                <c:pt idx="14">
                  <c:v>13472</c:v>
                </c:pt>
                <c:pt idx="15">
                  <c:v>10406</c:v>
                </c:pt>
                <c:pt idx="16">
                  <c:v>6963</c:v>
                </c:pt>
                <c:pt idx="17">
                  <c:v>2407</c:v>
                </c:pt>
                <c:pt idx="18">
                  <c:v>749</c:v>
                </c:pt>
                <c:pt idx="19">
                  <c:v>149</c:v>
                </c:pt>
              </c:numCache>
            </c:numRef>
          </c:val>
          <c:extLst>
            <c:ext xmlns:c16="http://schemas.microsoft.com/office/drawing/2014/chart" uri="{C3380CC4-5D6E-409C-BE32-E72D297353CC}">
              <c16:uniqueId val="{00000001-7FAB-4752-B2AD-99EDFC5D4F12}"/>
            </c:ext>
          </c:extLst>
        </c:ser>
        <c:ser>
          <c:idx val="1"/>
          <c:order val="1"/>
          <c:tx>
            <c:strRef>
              <c:f>'Charts  1'!$M$323</c:f>
              <c:strCache>
                <c:ptCount val="1"/>
                <c:pt idx="0">
                  <c:v>Dec-13</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1'!$X$326:$X$345</c:f>
              <c:numCache>
                <c:formatCode>#,##0</c:formatCode>
                <c:ptCount val="20"/>
                <c:pt idx="0">
                  <c:v>19704</c:v>
                </c:pt>
                <c:pt idx="1">
                  <c:v>21248</c:v>
                </c:pt>
                <c:pt idx="2">
                  <c:v>20984</c:v>
                </c:pt>
                <c:pt idx="3">
                  <c:v>22556</c:v>
                </c:pt>
                <c:pt idx="4">
                  <c:v>21150</c:v>
                </c:pt>
                <c:pt idx="5">
                  <c:v>17165</c:v>
                </c:pt>
                <c:pt idx="6">
                  <c:v>21676</c:v>
                </c:pt>
                <c:pt idx="7">
                  <c:v>21859</c:v>
                </c:pt>
                <c:pt idx="8">
                  <c:v>24402</c:v>
                </c:pt>
                <c:pt idx="9">
                  <c:v>24936</c:v>
                </c:pt>
                <c:pt idx="10">
                  <c:v>28578</c:v>
                </c:pt>
                <c:pt idx="11">
                  <c:v>28996</c:v>
                </c:pt>
                <c:pt idx="12">
                  <c:v>28555</c:v>
                </c:pt>
                <c:pt idx="13">
                  <c:v>25580</c:v>
                </c:pt>
                <c:pt idx="14">
                  <c:v>17302</c:v>
                </c:pt>
                <c:pt idx="15">
                  <c:v>12218</c:v>
                </c:pt>
                <c:pt idx="16">
                  <c:v>8600</c:v>
                </c:pt>
                <c:pt idx="17">
                  <c:v>4771</c:v>
                </c:pt>
                <c:pt idx="18">
                  <c:v>1133</c:v>
                </c:pt>
                <c:pt idx="19">
                  <c:v>201</c:v>
                </c:pt>
              </c:numCache>
            </c:numRef>
          </c:val>
          <c:extLst>
            <c:ext xmlns:c16="http://schemas.microsoft.com/office/drawing/2014/chart" uri="{C3380CC4-5D6E-409C-BE32-E72D297353CC}">
              <c16:uniqueId val="{00000002-7FAB-4752-B2AD-99EDFC5D4F12}"/>
            </c:ext>
          </c:extLst>
        </c:ser>
        <c:ser>
          <c:idx val="5"/>
          <c:order val="2"/>
          <c:tx>
            <c:strRef>
              <c:f>'Charts  1'!$M$438</c:f>
              <c:strCache>
                <c:ptCount val="1"/>
                <c:pt idx="0">
                  <c:v>Dec-18</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1'!$X$441:$X$460</c:f>
              <c:numCache>
                <c:formatCode>#,##0</c:formatCode>
                <c:ptCount val="20"/>
                <c:pt idx="0">
                  <c:v>18463</c:v>
                </c:pt>
                <c:pt idx="1">
                  <c:v>21973</c:v>
                </c:pt>
                <c:pt idx="2">
                  <c:v>22056</c:v>
                </c:pt>
                <c:pt idx="3">
                  <c:v>21580</c:v>
                </c:pt>
                <c:pt idx="4">
                  <c:v>19137</c:v>
                </c:pt>
                <c:pt idx="5">
                  <c:v>14517</c:v>
                </c:pt>
                <c:pt idx="6">
                  <c:v>21045</c:v>
                </c:pt>
                <c:pt idx="7">
                  <c:v>22888</c:v>
                </c:pt>
                <c:pt idx="8">
                  <c:v>22433</c:v>
                </c:pt>
                <c:pt idx="9">
                  <c:v>24763</c:v>
                </c:pt>
                <c:pt idx="10">
                  <c:v>24876</c:v>
                </c:pt>
                <c:pt idx="11">
                  <c:v>28052</c:v>
                </c:pt>
                <c:pt idx="12">
                  <c:v>27912</c:v>
                </c:pt>
                <c:pt idx="13">
                  <c:v>26990</c:v>
                </c:pt>
                <c:pt idx="14">
                  <c:v>23438</c:v>
                </c:pt>
                <c:pt idx="15">
                  <c:v>15496</c:v>
                </c:pt>
                <c:pt idx="16">
                  <c:v>9989</c:v>
                </c:pt>
                <c:pt idx="17">
                  <c:v>5760</c:v>
                </c:pt>
                <c:pt idx="18">
                  <c:v>2188</c:v>
                </c:pt>
                <c:pt idx="19">
                  <c:v>324</c:v>
                </c:pt>
              </c:numCache>
            </c:numRef>
          </c:val>
          <c:extLst>
            <c:ext xmlns:c16="http://schemas.microsoft.com/office/drawing/2014/chart" uri="{C3380CC4-5D6E-409C-BE32-E72D297353CC}">
              <c16:uniqueId val="{00000003-7FAB-4752-B2AD-99EDFC5D4F12}"/>
            </c:ext>
          </c:extLst>
        </c:ser>
        <c:ser>
          <c:idx val="6"/>
          <c:order val="3"/>
          <c:tx>
            <c:strRef>
              <c:f>'Charts  1'!$M$553</c:f>
              <c:strCache>
                <c:ptCount val="1"/>
                <c:pt idx="0">
                  <c:v>Dec-23</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1'!$X$556:$X$575</c:f>
              <c:numCache>
                <c:formatCode>#,##0</c:formatCode>
                <c:ptCount val="20"/>
                <c:pt idx="0">
                  <c:v>17766</c:v>
                </c:pt>
                <c:pt idx="1">
                  <c:v>22412</c:v>
                </c:pt>
                <c:pt idx="2">
                  <c:v>24466</c:v>
                </c:pt>
                <c:pt idx="3">
                  <c:v>23666</c:v>
                </c:pt>
                <c:pt idx="4">
                  <c:v>19205</c:v>
                </c:pt>
                <c:pt idx="5">
                  <c:v>16539</c:v>
                </c:pt>
                <c:pt idx="6">
                  <c:v>21436</c:v>
                </c:pt>
                <c:pt idx="7">
                  <c:v>25110</c:v>
                </c:pt>
                <c:pt idx="8">
                  <c:v>25466</c:v>
                </c:pt>
                <c:pt idx="9">
                  <c:v>24271</c:v>
                </c:pt>
                <c:pt idx="10">
                  <c:v>26285</c:v>
                </c:pt>
                <c:pt idx="11">
                  <c:v>25538</c:v>
                </c:pt>
                <c:pt idx="12">
                  <c:v>28036</c:v>
                </c:pt>
                <c:pt idx="13">
                  <c:v>27333</c:v>
                </c:pt>
                <c:pt idx="14">
                  <c:v>25556</c:v>
                </c:pt>
                <c:pt idx="15">
                  <c:v>21479</c:v>
                </c:pt>
                <c:pt idx="16">
                  <c:v>13040</c:v>
                </c:pt>
                <c:pt idx="17">
                  <c:v>7017</c:v>
                </c:pt>
                <c:pt idx="18">
                  <c:v>2790</c:v>
                </c:pt>
                <c:pt idx="19">
                  <c:v>640</c:v>
                </c:pt>
              </c:numCache>
            </c:numRef>
          </c:val>
          <c:extLst>
            <c:ext xmlns:c16="http://schemas.microsoft.com/office/drawing/2014/chart" uri="{C3380CC4-5D6E-409C-BE32-E72D297353CC}">
              <c16:uniqueId val="{00000004-7FAB-4752-B2AD-99EDFC5D4F12}"/>
            </c:ext>
          </c:extLst>
        </c:ser>
        <c:dLbls>
          <c:showLegendKey val="0"/>
          <c:showVal val="0"/>
          <c:showCatName val="0"/>
          <c:showSerName val="0"/>
          <c:showPercent val="0"/>
          <c:showBubbleSize val="0"/>
        </c:dLbls>
        <c:gapWidth val="50"/>
        <c:axId val="958266944"/>
        <c:axId val="958264592"/>
      </c:barChart>
      <c:catAx>
        <c:axId val="95826694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264592"/>
        <c:crosses val="autoZero"/>
        <c:auto val="1"/>
        <c:lblAlgn val="ctr"/>
        <c:lblOffset val="100"/>
        <c:tickLblSkip val="2"/>
        <c:tickMarkSkip val="1"/>
        <c:noMultiLvlLbl val="0"/>
      </c:catAx>
      <c:valAx>
        <c:axId val="958264592"/>
        <c:scaling>
          <c:orientation val="minMax"/>
          <c:max val="3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26694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4009943589253284E-2"/>
          <c:h val="0.17476553723733829"/>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South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0"/>
          <c:order val="0"/>
          <c:tx>
            <c:strRef>
              <c:f>'Charts  1'!$M$208</c:f>
              <c:strCache>
                <c:ptCount val="1"/>
                <c:pt idx="0">
                  <c:v>Dec-08</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1'!$Y$211:$Y$230</c:f>
              <c:numCache>
                <c:formatCode>#,##0</c:formatCode>
                <c:ptCount val="20"/>
                <c:pt idx="0">
                  <c:v>17657</c:v>
                </c:pt>
                <c:pt idx="1">
                  <c:v>17813</c:v>
                </c:pt>
                <c:pt idx="2">
                  <c:v>19993</c:v>
                </c:pt>
                <c:pt idx="3">
                  <c:v>21623</c:v>
                </c:pt>
                <c:pt idx="4">
                  <c:v>20842</c:v>
                </c:pt>
                <c:pt idx="5">
                  <c:v>17893</c:v>
                </c:pt>
                <c:pt idx="6">
                  <c:v>20743</c:v>
                </c:pt>
                <c:pt idx="7">
                  <c:v>24738</c:v>
                </c:pt>
                <c:pt idx="8">
                  <c:v>25745</c:v>
                </c:pt>
                <c:pt idx="9">
                  <c:v>30447</c:v>
                </c:pt>
                <c:pt idx="10">
                  <c:v>31797</c:v>
                </c:pt>
                <c:pt idx="11">
                  <c:v>31910</c:v>
                </c:pt>
                <c:pt idx="12">
                  <c:v>28282</c:v>
                </c:pt>
                <c:pt idx="13">
                  <c:v>18990</c:v>
                </c:pt>
                <c:pt idx="14">
                  <c:v>14329</c:v>
                </c:pt>
                <c:pt idx="15">
                  <c:v>12231</c:v>
                </c:pt>
                <c:pt idx="16">
                  <c:v>10179</c:v>
                </c:pt>
                <c:pt idx="17">
                  <c:v>6105</c:v>
                </c:pt>
                <c:pt idx="18">
                  <c:v>2435</c:v>
                </c:pt>
                <c:pt idx="19">
                  <c:v>733</c:v>
                </c:pt>
              </c:numCache>
            </c:numRef>
          </c:val>
          <c:extLst>
            <c:ext xmlns:c16="http://schemas.microsoft.com/office/drawing/2014/chart" uri="{C3380CC4-5D6E-409C-BE32-E72D297353CC}">
              <c16:uniqueId val="{00000000-ACDD-46DB-9D39-4E39F8F7FEE2}"/>
            </c:ext>
          </c:extLst>
        </c:ser>
        <c:ser>
          <c:idx val="5"/>
          <c:order val="1"/>
          <c:tx>
            <c:strRef>
              <c:f>'Charts  1'!$M$323</c:f>
              <c:strCache>
                <c:ptCount val="1"/>
                <c:pt idx="0">
                  <c:v>Dec-13</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1'!$Y$326:$Y$345</c:f>
              <c:numCache>
                <c:formatCode>#,##0</c:formatCode>
                <c:ptCount val="20"/>
                <c:pt idx="0">
                  <c:v>18490</c:v>
                </c:pt>
                <c:pt idx="1">
                  <c:v>20518</c:v>
                </c:pt>
                <c:pt idx="2">
                  <c:v>19655</c:v>
                </c:pt>
                <c:pt idx="3">
                  <c:v>21618</c:v>
                </c:pt>
                <c:pt idx="4">
                  <c:v>21043</c:v>
                </c:pt>
                <c:pt idx="5">
                  <c:v>19461</c:v>
                </c:pt>
                <c:pt idx="6">
                  <c:v>24291</c:v>
                </c:pt>
                <c:pt idx="7">
                  <c:v>23478</c:v>
                </c:pt>
                <c:pt idx="8">
                  <c:v>27023</c:v>
                </c:pt>
                <c:pt idx="9">
                  <c:v>27459</c:v>
                </c:pt>
                <c:pt idx="10">
                  <c:v>31387</c:v>
                </c:pt>
                <c:pt idx="11">
                  <c:v>32286</c:v>
                </c:pt>
                <c:pt idx="12">
                  <c:v>31385</c:v>
                </c:pt>
                <c:pt idx="13">
                  <c:v>27697</c:v>
                </c:pt>
                <c:pt idx="14">
                  <c:v>18468</c:v>
                </c:pt>
                <c:pt idx="15">
                  <c:v>13659</c:v>
                </c:pt>
                <c:pt idx="16">
                  <c:v>10743</c:v>
                </c:pt>
                <c:pt idx="17">
                  <c:v>7312</c:v>
                </c:pt>
                <c:pt idx="18">
                  <c:v>3118</c:v>
                </c:pt>
                <c:pt idx="19">
                  <c:v>849</c:v>
                </c:pt>
              </c:numCache>
            </c:numRef>
          </c:val>
          <c:extLst>
            <c:ext xmlns:c16="http://schemas.microsoft.com/office/drawing/2014/chart" uri="{C3380CC4-5D6E-409C-BE32-E72D297353CC}">
              <c16:uniqueId val="{00000001-ACDD-46DB-9D39-4E39F8F7FEE2}"/>
            </c:ext>
          </c:extLst>
        </c:ser>
        <c:ser>
          <c:idx val="6"/>
          <c:order val="2"/>
          <c:tx>
            <c:strRef>
              <c:f>'Charts  1'!$M$438</c:f>
              <c:strCache>
                <c:ptCount val="1"/>
                <c:pt idx="0">
                  <c:v>Dec-18</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1'!$Y$441:$Y$460</c:f>
              <c:numCache>
                <c:formatCode>#,##0</c:formatCode>
                <c:ptCount val="20"/>
                <c:pt idx="0">
                  <c:v>17096</c:v>
                </c:pt>
                <c:pt idx="1">
                  <c:v>20587</c:v>
                </c:pt>
                <c:pt idx="2">
                  <c:v>21250</c:v>
                </c:pt>
                <c:pt idx="3">
                  <c:v>20370</c:v>
                </c:pt>
                <c:pt idx="4">
                  <c:v>19301</c:v>
                </c:pt>
                <c:pt idx="5">
                  <c:v>16294</c:v>
                </c:pt>
                <c:pt idx="6">
                  <c:v>24110</c:v>
                </c:pt>
                <c:pt idx="7">
                  <c:v>25665</c:v>
                </c:pt>
                <c:pt idx="8">
                  <c:v>24238</c:v>
                </c:pt>
                <c:pt idx="9">
                  <c:v>27464</c:v>
                </c:pt>
                <c:pt idx="10">
                  <c:v>27761</c:v>
                </c:pt>
                <c:pt idx="11">
                  <c:v>31063</c:v>
                </c:pt>
                <c:pt idx="12">
                  <c:v>31363</c:v>
                </c:pt>
                <c:pt idx="13">
                  <c:v>30349</c:v>
                </c:pt>
                <c:pt idx="14">
                  <c:v>26578</c:v>
                </c:pt>
                <c:pt idx="15">
                  <c:v>17260</c:v>
                </c:pt>
                <c:pt idx="16">
                  <c:v>11838</c:v>
                </c:pt>
                <c:pt idx="17">
                  <c:v>7877</c:v>
                </c:pt>
                <c:pt idx="18">
                  <c:v>3829</c:v>
                </c:pt>
                <c:pt idx="19">
                  <c:v>1030</c:v>
                </c:pt>
              </c:numCache>
            </c:numRef>
          </c:val>
          <c:extLst>
            <c:ext xmlns:c16="http://schemas.microsoft.com/office/drawing/2014/chart" uri="{C3380CC4-5D6E-409C-BE32-E72D297353CC}">
              <c16:uniqueId val="{00000002-ACDD-46DB-9D39-4E39F8F7FEE2}"/>
            </c:ext>
          </c:extLst>
        </c:ser>
        <c:ser>
          <c:idx val="7"/>
          <c:order val="3"/>
          <c:tx>
            <c:strRef>
              <c:f>'Charts  1'!$M$553</c:f>
              <c:strCache>
                <c:ptCount val="1"/>
                <c:pt idx="0">
                  <c:v>Dec-23</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1'!$Y$556:$Y$575</c:f>
              <c:numCache>
                <c:formatCode>#,##0</c:formatCode>
                <c:ptCount val="20"/>
                <c:pt idx="0">
                  <c:v>16662</c:v>
                </c:pt>
                <c:pt idx="1">
                  <c:v>20960</c:v>
                </c:pt>
                <c:pt idx="2">
                  <c:v>22787</c:v>
                </c:pt>
                <c:pt idx="3">
                  <c:v>22913</c:v>
                </c:pt>
                <c:pt idx="4">
                  <c:v>19509</c:v>
                </c:pt>
                <c:pt idx="5">
                  <c:v>18758</c:v>
                </c:pt>
                <c:pt idx="6">
                  <c:v>24529</c:v>
                </c:pt>
                <c:pt idx="7">
                  <c:v>28779</c:v>
                </c:pt>
                <c:pt idx="8">
                  <c:v>28638</c:v>
                </c:pt>
                <c:pt idx="9">
                  <c:v>26346</c:v>
                </c:pt>
                <c:pt idx="10">
                  <c:v>29075</c:v>
                </c:pt>
                <c:pt idx="11">
                  <c:v>28683</c:v>
                </c:pt>
                <c:pt idx="12">
                  <c:v>31569</c:v>
                </c:pt>
                <c:pt idx="13">
                  <c:v>31228</c:v>
                </c:pt>
                <c:pt idx="14">
                  <c:v>29683</c:v>
                </c:pt>
                <c:pt idx="15">
                  <c:v>25152</c:v>
                </c:pt>
                <c:pt idx="16">
                  <c:v>15341</c:v>
                </c:pt>
                <c:pt idx="17">
                  <c:v>9074</c:v>
                </c:pt>
                <c:pt idx="18">
                  <c:v>4259</c:v>
                </c:pt>
                <c:pt idx="19">
                  <c:v>1369</c:v>
                </c:pt>
              </c:numCache>
            </c:numRef>
          </c:val>
          <c:extLst>
            <c:ext xmlns:c16="http://schemas.microsoft.com/office/drawing/2014/chart" uri="{C3380CC4-5D6E-409C-BE32-E72D297353CC}">
              <c16:uniqueId val="{00000004-ACDD-46DB-9D39-4E39F8F7FEE2}"/>
            </c:ext>
          </c:extLst>
        </c:ser>
        <c:dLbls>
          <c:showLegendKey val="0"/>
          <c:showVal val="0"/>
          <c:showCatName val="0"/>
          <c:showSerName val="0"/>
          <c:showPercent val="0"/>
          <c:showBubbleSize val="0"/>
        </c:dLbls>
        <c:gapWidth val="50"/>
        <c:axId val="958265376"/>
        <c:axId val="958265768"/>
      </c:barChart>
      <c:catAx>
        <c:axId val="95826537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265768"/>
        <c:crosses val="autoZero"/>
        <c:auto val="1"/>
        <c:lblAlgn val="ctr"/>
        <c:lblOffset val="100"/>
        <c:tickLblSkip val="2"/>
        <c:tickMarkSkip val="1"/>
        <c:noMultiLvlLbl val="0"/>
      </c:catAx>
      <c:valAx>
        <c:axId val="958265768"/>
        <c:scaling>
          <c:orientation val="minMax"/>
          <c:max val="3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26537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01641553030227E-2"/>
          <c:h val="0.17476553723733829"/>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Western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0"/>
          <c:order val="0"/>
          <c:tx>
            <c:strRef>
              <c:f>'Charts  1'!$M$208</c:f>
              <c:strCache>
                <c:ptCount val="1"/>
                <c:pt idx="0">
                  <c:v>Dec-08</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1'!$Z$211:$Z$230</c:f>
              <c:numCache>
                <c:formatCode>#,##0</c:formatCode>
                <c:ptCount val="20"/>
                <c:pt idx="0">
                  <c:v>33984</c:v>
                </c:pt>
                <c:pt idx="1">
                  <c:v>33684</c:v>
                </c:pt>
                <c:pt idx="2">
                  <c:v>36407</c:v>
                </c:pt>
                <c:pt idx="3">
                  <c:v>38526</c:v>
                </c:pt>
                <c:pt idx="4">
                  <c:v>31095</c:v>
                </c:pt>
                <c:pt idx="5">
                  <c:v>30310</c:v>
                </c:pt>
                <c:pt idx="6">
                  <c:v>35632</c:v>
                </c:pt>
                <c:pt idx="7">
                  <c:v>40853</c:v>
                </c:pt>
                <c:pt idx="8">
                  <c:v>40367</c:v>
                </c:pt>
                <c:pt idx="9">
                  <c:v>44315</c:v>
                </c:pt>
                <c:pt idx="10">
                  <c:v>42907</c:v>
                </c:pt>
                <c:pt idx="11">
                  <c:v>40835</c:v>
                </c:pt>
                <c:pt idx="12">
                  <c:v>34832</c:v>
                </c:pt>
                <c:pt idx="13">
                  <c:v>23315</c:v>
                </c:pt>
                <c:pt idx="14">
                  <c:v>16210</c:v>
                </c:pt>
                <c:pt idx="15">
                  <c:v>11486</c:v>
                </c:pt>
                <c:pt idx="16">
                  <c:v>6843</c:v>
                </c:pt>
                <c:pt idx="17">
                  <c:v>2237</c:v>
                </c:pt>
                <c:pt idx="18">
                  <c:v>687</c:v>
                </c:pt>
                <c:pt idx="19">
                  <c:v>145</c:v>
                </c:pt>
              </c:numCache>
            </c:numRef>
          </c:val>
          <c:extLst>
            <c:ext xmlns:c16="http://schemas.microsoft.com/office/drawing/2014/chart" uri="{C3380CC4-5D6E-409C-BE32-E72D297353CC}">
              <c16:uniqueId val="{00000000-5DB0-419D-9072-7EE5A0A8CE85}"/>
            </c:ext>
          </c:extLst>
        </c:ser>
        <c:ser>
          <c:idx val="5"/>
          <c:order val="1"/>
          <c:tx>
            <c:strRef>
              <c:f>'Charts  1'!$M$323</c:f>
              <c:strCache>
                <c:ptCount val="1"/>
                <c:pt idx="0">
                  <c:v>Dec-13</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1'!$Z$326:$Z$345</c:f>
              <c:numCache>
                <c:formatCode>#,##0</c:formatCode>
                <c:ptCount val="20"/>
                <c:pt idx="0">
                  <c:v>43161</c:v>
                </c:pt>
                <c:pt idx="1">
                  <c:v>45024</c:v>
                </c:pt>
                <c:pt idx="2">
                  <c:v>42089</c:v>
                </c:pt>
                <c:pt idx="3">
                  <c:v>43271</c:v>
                </c:pt>
                <c:pt idx="4">
                  <c:v>37375</c:v>
                </c:pt>
                <c:pt idx="5">
                  <c:v>41991</c:v>
                </c:pt>
                <c:pt idx="6">
                  <c:v>51095</c:v>
                </c:pt>
                <c:pt idx="7">
                  <c:v>49061</c:v>
                </c:pt>
                <c:pt idx="8">
                  <c:v>52493</c:v>
                </c:pt>
                <c:pt idx="9">
                  <c:v>49489</c:v>
                </c:pt>
                <c:pt idx="10">
                  <c:v>50879</c:v>
                </c:pt>
                <c:pt idx="11">
                  <c:v>46206</c:v>
                </c:pt>
                <c:pt idx="12">
                  <c:v>41212</c:v>
                </c:pt>
                <c:pt idx="13">
                  <c:v>33236</c:v>
                </c:pt>
                <c:pt idx="14">
                  <c:v>21752</c:v>
                </c:pt>
                <c:pt idx="15">
                  <c:v>14581</c:v>
                </c:pt>
                <c:pt idx="16">
                  <c:v>9385</c:v>
                </c:pt>
                <c:pt idx="17">
                  <c:v>4559</c:v>
                </c:pt>
                <c:pt idx="18">
                  <c:v>1037</c:v>
                </c:pt>
                <c:pt idx="19">
                  <c:v>180</c:v>
                </c:pt>
              </c:numCache>
            </c:numRef>
          </c:val>
          <c:extLst>
            <c:ext xmlns:c16="http://schemas.microsoft.com/office/drawing/2014/chart" uri="{C3380CC4-5D6E-409C-BE32-E72D297353CC}">
              <c16:uniqueId val="{00000001-5DB0-419D-9072-7EE5A0A8CE85}"/>
            </c:ext>
          </c:extLst>
        </c:ser>
        <c:ser>
          <c:idx val="6"/>
          <c:order val="2"/>
          <c:tx>
            <c:strRef>
              <c:f>'Charts  1'!$M$438</c:f>
              <c:strCache>
                <c:ptCount val="1"/>
                <c:pt idx="0">
                  <c:v>Dec-18</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1'!$Z$441:$Z$460</c:f>
              <c:numCache>
                <c:formatCode>#,##0</c:formatCode>
                <c:ptCount val="20"/>
                <c:pt idx="0">
                  <c:v>41408</c:v>
                </c:pt>
                <c:pt idx="1">
                  <c:v>47964</c:v>
                </c:pt>
                <c:pt idx="2">
                  <c:v>46930</c:v>
                </c:pt>
                <c:pt idx="3">
                  <c:v>43079</c:v>
                </c:pt>
                <c:pt idx="4">
                  <c:v>34564</c:v>
                </c:pt>
                <c:pt idx="5">
                  <c:v>32063</c:v>
                </c:pt>
                <c:pt idx="6">
                  <c:v>50037</c:v>
                </c:pt>
                <c:pt idx="7">
                  <c:v>53823</c:v>
                </c:pt>
                <c:pt idx="8">
                  <c:v>49737</c:v>
                </c:pt>
                <c:pt idx="9">
                  <c:v>52676</c:v>
                </c:pt>
                <c:pt idx="10">
                  <c:v>48519</c:v>
                </c:pt>
                <c:pt idx="11">
                  <c:v>48220</c:v>
                </c:pt>
                <c:pt idx="12">
                  <c:v>42979</c:v>
                </c:pt>
                <c:pt idx="13">
                  <c:v>37271</c:v>
                </c:pt>
                <c:pt idx="14">
                  <c:v>29454</c:v>
                </c:pt>
                <c:pt idx="15">
                  <c:v>19018</c:v>
                </c:pt>
                <c:pt idx="16">
                  <c:v>11732</c:v>
                </c:pt>
                <c:pt idx="17">
                  <c:v>6287</c:v>
                </c:pt>
                <c:pt idx="18">
                  <c:v>2202</c:v>
                </c:pt>
                <c:pt idx="19">
                  <c:v>275</c:v>
                </c:pt>
              </c:numCache>
            </c:numRef>
          </c:val>
          <c:extLst>
            <c:ext xmlns:c16="http://schemas.microsoft.com/office/drawing/2014/chart" uri="{C3380CC4-5D6E-409C-BE32-E72D297353CC}">
              <c16:uniqueId val="{00000002-5DB0-419D-9072-7EE5A0A8CE85}"/>
            </c:ext>
          </c:extLst>
        </c:ser>
        <c:ser>
          <c:idx val="7"/>
          <c:order val="3"/>
          <c:tx>
            <c:strRef>
              <c:f>'Charts  1'!$M$553</c:f>
              <c:strCache>
                <c:ptCount val="1"/>
                <c:pt idx="0">
                  <c:v>Dec-23</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1'!$Z$556:$Z$575</c:f>
              <c:numCache>
                <c:formatCode>#,##0</c:formatCode>
                <c:ptCount val="20"/>
                <c:pt idx="0">
                  <c:v>40774</c:v>
                </c:pt>
                <c:pt idx="1">
                  <c:v>52944</c:v>
                </c:pt>
                <c:pt idx="2">
                  <c:v>54011</c:v>
                </c:pt>
                <c:pt idx="3">
                  <c:v>50758</c:v>
                </c:pt>
                <c:pt idx="4">
                  <c:v>39598</c:v>
                </c:pt>
                <c:pt idx="5">
                  <c:v>34279</c:v>
                </c:pt>
                <c:pt idx="6">
                  <c:v>48212</c:v>
                </c:pt>
                <c:pt idx="7">
                  <c:v>60182</c:v>
                </c:pt>
                <c:pt idx="8">
                  <c:v>59923</c:v>
                </c:pt>
                <c:pt idx="9">
                  <c:v>54102</c:v>
                </c:pt>
                <c:pt idx="10">
                  <c:v>55796</c:v>
                </c:pt>
                <c:pt idx="11">
                  <c:v>49741</c:v>
                </c:pt>
                <c:pt idx="12">
                  <c:v>47945</c:v>
                </c:pt>
                <c:pt idx="13">
                  <c:v>41090</c:v>
                </c:pt>
                <c:pt idx="14">
                  <c:v>34531</c:v>
                </c:pt>
                <c:pt idx="15">
                  <c:v>26642</c:v>
                </c:pt>
                <c:pt idx="16">
                  <c:v>15978</c:v>
                </c:pt>
                <c:pt idx="17">
                  <c:v>8314</c:v>
                </c:pt>
                <c:pt idx="18">
                  <c:v>3152</c:v>
                </c:pt>
                <c:pt idx="19">
                  <c:v>662</c:v>
                </c:pt>
              </c:numCache>
            </c:numRef>
          </c:val>
          <c:extLst>
            <c:ext xmlns:c16="http://schemas.microsoft.com/office/drawing/2014/chart" uri="{C3380CC4-5D6E-409C-BE32-E72D297353CC}">
              <c16:uniqueId val="{00000003-5DB0-419D-9072-7EE5A0A8CE85}"/>
            </c:ext>
          </c:extLst>
        </c:ser>
        <c:dLbls>
          <c:showLegendKey val="0"/>
          <c:showVal val="0"/>
          <c:showCatName val="0"/>
          <c:showSerName val="0"/>
          <c:showPercent val="0"/>
          <c:showBubbleSize val="0"/>
        </c:dLbls>
        <c:gapWidth val="50"/>
        <c:axId val="958175232"/>
        <c:axId val="958173664"/>
      </c:barChart>
      <c:catAx>
        <c:axId val="958175232"/>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173664"/>
        <c:crosses val="autoZero"/>
        <c:auto val="1"/>
        <c:lblAlgn val="ctr"/>
        <c:lblOffset val="100"/>
        <c:tickLblSkip val="2"/>
        <c:tickMarkSkip val="1"/>
        <c:noMultiLvlLbl val="0"/>
      </c:catAx>
      <c:valAx>
        <c:axId val="958173664"/>
        <c:scaling>
          <c:orientation val="minMax"/>
          <c:max val="6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175232"/>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4009943589253284E-2"/>
          <c:h val="0.16536661466458658"/>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Western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0"/>
          <c:order val="4"/>
          <c:tx>
            <c:strRef>
              <c:f>'Charts  1'!$M$208</c:f>
              <c:strCache>
                <c:ptCount val="1"/>
                <c:pt idx="0">
                  <c:v>Dec-08</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1'!$AA$211:$AA$230</c:f>
              <c:numCache>
                <c:formatCode>#,##0</c:formatCode>
                <c:ptCount val="20"/>
                <c:pt idx="0">
                  <c:v>32241</c:v>
                </c:pt>
                <c:pt idx="1">
                  <c:v>31974</c:v>
                </c:pt>
                <c:pt idx="2">
                  <c:v>34269</c:v>
                </c:pt>
                <c:pt idx="3">
                  <c:v>36682</c:v>
                </c:pt>
                <c:pt idx="4">
                  <c:v>32977</c:v>
                </c:pt>
                <c:pt idx="5">
                  <c:v>33962</c:v>
                </c:pt>
                <c:pt idx="6">
                  <c:v>37929</c:v>
                </c:pt>
                <c:pt idx="7">
                  <c:v>43404</c:v>
                </c:pt>
                <c:pt idx="8">
                  <c:v>42739</c:v>
                </c:pt>
                <c:pt idx="9">
                  <c:v>45871</c:v>
                </c:pt>
                <c:pt idx="10">
                  <c:v>45334</c:v>
                </c:pt>
                <c:pt idx="11">
                  <c:v>41682</c:v>
                </c:pt>
                <c:pt idx="12">
                  <c:v>34110</c:v>
                </c:pt>
                <c:pt idx="13">
                  <c:v>22927</c:v>
                </c:pt>
                <c:pt idx="14">
                  <c:v>16858</c:v>
                </c:pt>
                <c:pt idx="15">
                  <c:v>12922</c:v>
                </c:pt>
                <c:pt idx="16">
                  <c:v>9255</c:v>
                </c:pt>
                <c:pt idx="17">
                  <c:v>5038</c:v>
                </c:pt>
                <c:pt idx="18">
                  <c:v>1935</c:v>
                </c:pt>
                <c:pt idx="19">
                  <c:v>603</c:v>
                </c:pt>
              </c:numCache>
            </c:numRef>
          </c:val>
          <c:extLst>
            <c:ext xmlns:c16="http://schemas.microsoft.com/office/drawing/2014/chart" uri="{C3380CC4-5D6E-409C-BE32-E72D297353CC}">
              <c16:uniqueId val="{00000000-0CD2-4916-9A2F-6DF958FEC362}"/>
            </c:ext>
          </c:extLst>
        </c:ser>
        <c:ser>
          <c:idx val="5"/>
          <c:order val="5"/>
          <c:tx>
            <c:strRef>
              <c:f>'Charts  1'!$M$323</c:f>
              <c:strCache>
                <c:ptCount val="1"/>
                <c:pt idx="0">
                  <c:v>Dec-13</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1'!$AA$326:$AA$345</c:f>
              <c:numCache>
                <c:formatCode>#,##0</c:formatCode>
                <c:ptCount val="20"/>
                <c:pt idx="0">
                  <c:v>40725</c:v>
                </c:pt>
                <c:pt idx="1">
                  <c:v>42617</c:v>
                </c:pt>
                <c:pt idx="2">
                  <c:v>39894</c:v>
                </c:pt>
                <c:pt idx="3">
                  <c:v>41324</c:v>
                </c:pt>
                <c:pt idx="4">
                  <c:v>38401</c:v>
                </c:pt>
                <c:pt idx="5">
                  <c:v>44726</c:v>
                </c:pt>
                <c:pt idx="6">
                  <c:v>53179</c:v>
                </c:pt>
                <c:pt idx="7">
                  <c:v>49764</c:v>
                </c:pt>
                <c:pt idx="8">
                  <c:v>53473</c:v>
                </c:pt>
                <c:pt idx="9">
                  <c:v>50532</c:v>
                </c:pt>
                <c:pt idx="10">
                  <c:v>51884</c:v>
                </c:pt>
                <c:pt idx="11">
                  <c:v>48037</c:v>
                </c:pt>
                <c:pt idx="12">
                  <c:v>42101</c:v>
                </c:pt>
                <c:pt idx="13">
                  <c:v>33636</c:v>
                </c:pt>
                <c:pt idx="14">
                  <c:v>22190</c:v>
                </c:pt>
                <c:pt idx="15">
                  <c:v>15930</c:v>
                </c:pt>
                <c:pt idx="16">
                  <c:v>11366</c:v>
                </c:pt>
                <c:pt idx="17">
                  <c:v>6760</c:v>
                </c:pt>
                <c:pt idx="18">
                  <c:v>2749</c:v>
                </c:pt>
                <c:pt idx="19">
                  <c:v>670</c:v>
                </c:pt>
              </c:numCache>
            </c:numRef>
          </c:val>
          <c:extLst>
            <c:ext xmlns:c16="http://schemas.microsoft.com/office/drawing/2014/chart" uri="{C3380CC4-5D6E-409C-BE32-E72D297353CC}">
              <c16:uniqueId val="{00000001-0CD2-4916-9A2F-6DF958FEC362}"/>
            </c:ext>
          </c:extLst>
        </c:ser>
        <c:ser>
          <c:idx val="6"/>
          <c:order val="6"/>
          <c:tx>
            <c:strRef>
              <c:f>'Charts  1'!$M$438</c:f>
              <c:strCache>
                <c:ptCount val="1"/>
                <c:pt idx="0">
                  <c:v>Dec-18</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1'!$AA$441:$AA$460</c:f>
              <c:numCache>
                <c:formatCode>#,##0</c:formatCode>
                <c:ptCount val="20"/>
                <c:pt idx="0">
                  <c:v>38025</c:v>
                </c:pt>
                <c:pt idx="1">
                  <c:v>45461</c:v>
                </c:pt>
                <c:pt idx="2">
                  <c:v>44630</c:v>
                </c:pt>
                <c:pt idx="3">
                  <c:v>41114</c:v>
                </c:pt>
                <c:pt idx="4">
                  <c:v>35428</c:v>
                </c:pt>
                <c:pt idx="5">
                  <c:v>36079</c:v>
                </c:pt>
                <c:pt idx="6">
                  <c:v>54659</c:v>
                </c:pt>
                <c:pt idx="7">
                  <c:v>56348</c:v>
                </c:pt>
                <c:pt idx="8">
                  <c:v>51082</c:v>
                </c:pt>
                <c:pt idx="9">
                  <c:v>53976</c:v>
                </c:pt>
                <c:pt idx="10">
                  <c:v>49842</c:v>
                </c:pt>
                <c:pt idx="11">
                  <c:v>49934</c:v>
                </c:pt>
                <c:pt idx="12">
                  <c:v>45471</c:v>
                </c:pt>
                <c:pt idx="13">
                  <c:v>39311</c:v>
                </c:pt>
                <c:pt idx="14">
                  <c:v>31345</c:v>
                </c:pt>
                <c:pt idx="15">
                  <c:v>20259</c:v>
                </c:pt>
                <c:pt idx="16">
                  <c:v>13737</c:v>
                </c:pt>
                <c:pt idx="17">
                  <c:v>8383</c:v>
                </c:pt>
                <c:pt idx="18">
                  <c:v>3597</c:v>
                </c:pt>
                <c:pt idx="19">
                  <c:v>971</c:v>
                </c:pt>
              </c:numCache>
            </c:numRef>
          </c:val>
          <c:extLst>
            <c:ext xmlns:c16="http://schemas.microsoft.com/office/drawing/2014/chart" uri="{C3380CC4-5D6E-409C-BE32-E72D297353CC}">
              <c16:uniqueId val="{00000003-0CD2-4916-9A2F-6DF958FEC362}"/>
            </c:ext>
          </c:extLst>
        </c:ser>
        <c:ser>
          <c:idx val="7"/>
          <c:order val="7"/>
          <c:tx>
            <c:strRef>
              <c:f>'Charts  1'!$M$553</c:f>
              <c:strCache>
                <c:ptCount val="1"/>
                <c:pt idx="0">
                  <c:v>Dec-23</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1'!$AA$556:$AA$575</c:f>
              <c:numCache>
                <c:formatCode>#,##0</c:formatCode>
                <c:ptCount val="20"/>
                <c:pt idx="0">
                  <c:v>38114</c:v>
                </c:pt>
                <c:pt idx="1">
                  <c:v>48852</c:v>
                </c:pt>
                <c:pt idx="2">
                  <c:v>51523</c:v>
                </c:pt>
                <c:pt idx="3">
                  <c:v>48422</c:v>
                </c:pt>
                <c:pt idx="4">
                  <c:v>39700</c:v>
                </c:pt>
                <c:pt idx="5">
                  <c:v>37682</c:v>
                </c:pt>
                <c:pt idx="6">
                  <c:v>53925</c:v>
                </c:pt>
                <c:pt idx="7">
                  <c:v>64855</c:v>
                </c:pt>
                <c:pt idx="8">
                  <c:v>62172</c:v>
                </c:pt>
                <c:pt idx="9">
                  <c:v>54998</c:v>
                </c:pt>
                <c:pt idx="10">
                  <c:v>56863</c:v>
                </c:pt>
                <c:pt idx="11">
                  <c:v>51087</c:v>
                </c:pt>
                <c:pt idx="12">
                  <c:v>49577</c:v>
                </c:pt>
                <c:pt idx="13">
                  <c:v>44200</c:v>
                </c:pt>
                <c:pt idx="14">
                  <c:v>37714</c:v>
                </c:pt>
                <c:pt idx="15">
                  <c:v>29457</c:v>
                </c:pt>
                <c:pt idx="16">
                  <c:v>17993</c:v>
                </c:pt>
                <c:pt idx="17">
                  <c:v>10606</c:v>
                </c:pt>
                <c:pt idx="18">
                  <c:v>4731</c:v>
                </c:pt>
                <c:pt idx="19">
                  <c:v>1374</c:v>
                </c:pt>
              </c:numCache>
            </c:numRef>
          </c:val>
          <c:extLst>
            <c:ext xmlns:c16="http://schemas.microsoft.com/office/drawing/2014/chart" uri="{C3380CC4-5D6E-409C-BE32-E72D297353CC}">
              <c16:uniqueId val="{00000004-0CD2-4916-9A2F-6DF958FEC362}"/>
            </c:ext>
          </c:extLst>
        </c:ser>
        <c:dLbls>
          <c:showLegendKey val="0"/>
          <c:showVal val="0"/>
          <c:showCatName val="0"/>
          <c:showSerName val="0"/>
          <c:showPercent val="0"/>
          <c:showBubbleSize val="0"/>
        </c:dLbls>
        <c:gapWidth val="50"/>
        <c:axId val="958173272"/>
        <c:axId val="958175624"/>
        <c:extLst>
          <c:ext xmlns:c15="http://schemas.microsoft.com/office/drawing/2012/chart" uri="{02D57815-91ED-43cb-92C2-25804820EDAC}">
            <c15:filteredBarSeries>
              <c15:ser>
                <c:idx val="2"/>
                <c:order val="0"/>
                <c:tx>
                  <c:strRef>
                    <c:extLst>
                      <c:ext uri="{02D57815-91ED-43cb-92C2-25804820EDAC}">
                        <c15:formulaRef>
                          <c15:sqref>'Charts  1'!$M$185</c15:sqref>
                        </c15:formulaRef>
                      </c:ext>
                    </c:extLst>
                    <c:strCache>
                      <c:ptCount val="1"/>
                      <c:pt idx="0">
                        <c:v>Dec-07</c:v>
                      </c:pt>
                    </c:strCache>
                  </c:strRef>
                </c:tx>
                <c:spPr>
                  <a:solidFill>
                    <a:srgbClr val="FAFF33"/>
                  </a:solidFill>
                  <a:ln w="3175">
                    <a:solidFill>
                      <a:schemeClr val="tx1"/>
                    </a:solidFill>
                    <a:prstDash val="solid"/>
                  </a:ln>
                </c:spPr>
                <c:invertIfNegative val="0"/>
                <c:cat>
                  <c:strRef>
                    <c:extLst>
                      <c:ext uri="{02D57815-91ED-43cb-92C2-25804820EDAC}">
                        <c15:formulaRef>
                          <c15:sqref>'Charts  1'!$M$556:$M$575</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c:ext uri="{02D57815-91ED-43cb-92C2-25804820EDAC}">
                        <c15:formulaRef>
                          <c15:sqref>'Charts  1'!$AA$188:$AA$207</c15:sqref>
                        </c15:formulaRef>
                      </c:ext>
                    </c:extLst>
                    <c:numCache>
                      <c:formatCode>#,##0</c:formatCode>
                      <c:ptCount val="20"/>
                      <c:pt idx="0">
                        <c:v>29572</c:v>
                      </c:pt>
                      <c:pt idx="1">
                        <c:v>30227</c:v>
                      </c:pt>
                      <c:pt idx="2">
                        <c:v>32964</c:v>
                      </c:pt>
                      <c:pt idx="3">
                        <c:v>35565</c:v>
                      </c:pt>
                      <c:pt idx="4">
                        <c:v>30857</c:v>
                      </c:pt>
                      <c:pt idx="5">
                        <c:v>30337</c:v>
                      </c:pt>
                      <c:pt idx="6">
                        <c:v>35662</c:v>
                      </c:pt>
                      <c:pt idx="7">
                        <c:v>41220</c:v>
                      </c:pt>
                      <c:pt idx="8">
                        <c:v>41327</c:v>
                      </c:pt>
                      <c:pt idx="9">
                        <c:v>44523</c:v>
                      </c:pt>
                      <c:pt idx="10">
                        <c:v>44023</c:v>
                      </c:pt>
                      <c:pt idx="11">
                        <c:v>40519</c:v>
                      </c:pt>
                      <c:pt idx="12">
                        <c:v>31487</c:v>
                      </c:pt>
                      <c:pt idx="13">
                        <c:v>21685</c:v>
                      </c:pt>
                      <c:pt idx="14">
                        <c:v>15867</c:v>
                      </c:pt>
                      <c:pt idx="15">
                        <c:v>12502</c:v>
                      </c:pt>
                      <c:pt idx="16">
                        <c:v>8799</c:v>
                      </c:pt>
                      <c:pt idx="17">
                        <c:v>4740</c:v>
                      </c:pt>
                      <c:pt idx="18">
                        <c:v>1949</c:v>
                      </c:pt>
                      <c:pt idx="19">
                        <c:v>551</c:v>
                      </c:pt>
                    </c:numCache>
                  </c:numRef>
                </c:val>
                <c:extLst>
                  <c:ext xmlns:c16="http://schemas.microsoft.com/office/drawing/2014/chart" uri="{C3380CC4-5D6E-409C-BE32-E72D297353CC}">
                    <c16:uniqueId val="{00000000-E912-4CE2-B2CC-C14827F5FC50}"/>
                  </c:ext>
                </c:extLst>
              </c15:ser>
            </c15:filteredBarSeries>
            <c15:filteredBarSeries>
              <c15:ser>
                <c:idx val="4"/>
                <c:order val="1"/>
                <c:tx>
                  <c:strRef>
                    <c:extLst xmlns:c15="http://schemas.microsoft.com/office/drawing/2012/chart">
                      <c:ext xmlns:c15="http://schemas.microsoft.com/office/drawing/2012/chart" uri="{02D57815-91ED-43cb-92C2-25804820EDAC}">
                        <c15:formulaRef>
                          <c15:sqref>'Charts  1'!$M$300</c15:sqref>
                        </c15:formulaRef>
                      </c:ext>
                    </c:extLst>
                    <c:strCache>
                      <c:ptCount val="1"/>
                      <c:pt idx="0">
                        <c:v>Dec-12</c:v>
                      </c:pt>
                    </c:strCache>
                  </c:strRef>
                </c:tx>
                <c:spPr>
                  <a:solidFill>
                    <a:srgbClr val="E4EA00"/>
                  </a:solidFill>
                  <a:ln w="3175">
                    <a:solidFill>
                      <a:schemeClr val="tx1"/>
                    </a:solidFill>
                    <a:prstDash val="solid"/>
                  </a:ln>
                </c:spPr>
                <c:invertIfNegative val="0"/>
                <c:cat>
                  <c:strRef>
                    <c:extLst xmlns:c15="http://schemas.microsoft.com/office/drawing/2012/chart">
                      <c:ext xmlns:c15="http://schemas.microsoft.com/office/drawing/2012/chart" uri="{02D57815-91ED-43cb-92C2-25804820EDAC}">
                        <c15:formulaRef>
                          <c15:sqref>'Charts  1'!$M$556:$M$575</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xmlns:c15="http://schemas.microsoft.com/office/drawing/2012/chart">
                      <c:ext xmlns:c15="http://schemas.microsoft.com/office/drawing/2012/chart" uri="{02D57815-91ED-43cb-92C2-25804820EDAC}">
                        <c15:formulaRef>
                          <c15:sqref>'Charts  1'!$AA$303:$AA$322</c15:sqref>
                        </c15:formulaRef>
                      </c:ext>
                    </c:extLst>
                    <c:numCache>
                      <c:formatCode>#,##0</c:formatCode>
                      <c:ptCount val="20"/>
                      <c:pt idx="0">
                        <c:v>39282</c:v>
                      </c:pt>
                      <c:pt idx="1">
                        <c:v>40234</c:v>
                      </c:pt>
                      <c:pt idx="2">
                        <c:v>38935</c:v>
                      </c:pt>
                      <c:pt idx="3">
                        <c:v>40180</c:v>
                      </c:pt>
                      <c:pt idx="4">
                        <c:v>37313</c:v>
                      </c:pt>
                      <c:pt idx="5">
                        <c:v>42836</c:v>
                      </c:pt>
                      <c:pt idx="6">
                        <c:v>49532</c:v>
                      </c:pt>
                      <c:pt idx="7">
                        <c:v>48091</c:v>
                      </c:pt>
                      <c:pt idx="8">
                        <c:v>52018</c:v>
                      </c:pt>
                      <c:pt idx="9">
                        <c:v>49664</c:v>
                      </c:pt>
                      <c:pt idx="10">
                        <c:v>50540</c:v>
                      </c:pt>
                      <c:pt idx="11">
                        <c:v>46972</c:v>
                      </c:pt>
                      <c:pt idx="12">
                        <c:v>41066</c:v>
                      </c:pt>
                      <c:pt idx="13">
                        <c:v>31177</c:v>
                      </c:pt>
                      <c:pt idx="14">
                        <c:v>21164</c:v>
                      </c:pt>
                      <c:pt idx="15">
                        <c:v>15161</c:v>
                      </c:pt>
                      <c:pt idx="16">
                        <c:v>10992</c:v>
                      </c:pt>
                      <c:pt idx="17">
                        <c:v>6340</c:v>
                      </c:pt>
                      <c:pt idx="18">
                        <c:v>2587</c:v>
                      </c:pt>
                      <c:pt idx="19">
                        <c:v>666</c:v>
                      </c:pt>
                    </c:numCache>
                  </c:numRef>
                </c:val>
                <c:extLst xmlns:c15="http://schemas.microsoft.com/office/drawing/2012/chart">
                  <c:ext xmlns:c16="http://schemas.microsoft.com/office/drawing/2014/chart" uri="{C3380CC4-5D6E-409C-BE32-E72D297353CC}">
                    <c16:uniqueId val="{00000001-E912-4CE2-B2CC-C14827F5FC50}"/>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'Charts  1'!$M$415</c15:sqref>
                        </c15:formulaRef>
                      </c:ext>
                    </c:extLst>
                    <c:strCache>
                      <c:ptCount val="1"/>
                      <c:pt idx="0">
                        <c:v>Dec-17</c:v>
                      </c:pt>
                    </c:strCache>
                  </c:strRef>
                </c:tx>
                <c:spPr>
                  <a:solidFill>
                    <a:srgbClr val="C3C800"/>
                  </a:solidFill>
                  <a:ln w="3175">
                    <a:solidFill>
                      <a:schemeClr val="tx1"/>
                    </a:solidFill>
                    <a:prstDash val="solid"/>
                  </a:ln>
                </c:spPr>
                <c:invertIfNegative val="0"/>
                <c:cat>
                  <c:strRef>
                    <c:extLst xmlns:c15="http://schemas.microsoft.com/office/drawing/2012/chart">
                      <c:ext xmlns:c15="http://schemas.microsoft.com/office/drawing/2012/chart" uri="{02D57815-91ED-43cb-92C2-25804820EDAC}">
                        <c15:formulaRef>
                          <c15:sqref>'Charts  1'!$M$556:$M$575</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xmlns:c15="http://schemas.microsoft.com/office/drawing/2012/chart">
                      <c:ext xmlns:c15="http://schemas.microsoft.com/office/drawing/2012/chart" uri="{02D57815-91ED-43cb-92C2-25804820EDAC}">
                        <c15:formulaRef>
                          <c15:sqref>'Charts  1'!$AA$418:$AA$437</c15:sqref>
                        </c15:formulaRef>
                      </c:ext>
                    </c:extLst>
                    <c:numCache>
                      <c:formatCode>#,##0</c:formatCode>
                      <c:ptCount val="20"/>
                      <c:pt idx="0">
                        <c:v>39894</c:v>
                      </c:pt>
                      <c:pt idx="1">
                        <c:v>46100</c:v>
                      </c:pt>
                      <c:pt idx="2">
                        <c:v>44176</c:v>
                      </c:pt>
                      <c:pt idx="3">
                        <c:v>41576</c:v>
                      </c:pt>
                      <c:pt idx="4">
                        <c:v>36067</c:v>
                      </c:pt>
                      <c:pt idx="5">
                        <c:v>39575</c:v>
                      </c:pt>
                      <c:pt idx="6">
                        <c:v>56719</c:v>
                      </c:pt>
                      <c:pt idx="7">
                        <c:v>55673</c:v>
                      </c:pt>
                      <c:pt idx="8">
                        <c:v>51690</c:v>
                      </c:pt>
                      <c:pt idx="9">
                        <c:v>54614</c:v>
                      </c:pt>
                      <c:pt idx="10">
                        <c:v>50733</c:v>
                      </c:pt>
                      <c:pt idx="11">
                        <c:v>50043</c:v>
                      </c:pt>
                      <c:pt idx="12">
                        <c:v>45380</c:v>
                      </c:pt>
                      <c:pt idx="13">
                        <c:v>38892</c:v>
                      </c:pt>
                      <c:pt idx="14">
                        <c:v>29355</c:v>
                      </c:pt>
                      <c:pt idx="15">
                        <c:v>19425</c:v>
                      </c:pt>
                      <c:pt idx="16">
                        <c:v>13132</c:v>
                      </c:pt>
                      <c:pt idx="17">
                        <c:v>8098</c:v>
                      </c:pt>
                      <c:pt idx="18">
                        <c:v>3362</c:v>
                      </c:pt>
                      <c:pt idx="19">
                        <c:v>922</c:v>
                      </c:pt>
                    </c:numCache>
                  </c:numRef>
                </c:val>
                <c:extLst xmlns:c15="http://schemas.microsoft.com/office/drawing/2012/chart">
                  <c:ext xmlns:c16="http://schemas.microsoft.com/office/drawing/2014/chart" uri="{C3380CC4-5D6E-409C-BE32-E72D297353CC}">
                    <c16:uniqueId val="{00000002-E912-4CE2-B2CC-C14827F5FC50}"/>
                  </c:ext>
                </c:extLst>
              </c15:ser>
            </c15:filteredBarSeries>
            <c15:filteredBarSeries>
              <c15:ser>
                <c:idx val="1"/>
                <c:order val="3"/>
                <c:tx>
                  <c:strRef>
                    <c:extLst xmlns:c15="http://schemas.microsoft.com/office/drawing/2012/chart">
                      <c:ext xmlns:c15="http://schemas.microsoft.com/office/drawing/2012/chart" uri="{02D57815-91ED-43cb-92C2-25804820EDAC}">
                        <c15:formulaRef>
                          <c15:sqref>'Charts  1'!$M$530</c15:sqref>
                        </c15:formulaRef>
                      </c:ext>
                    </c:extLst>
                    <c:strCache>
                      <c:ptCount val="1"/>
                      <c:pt idx="0">
                        <c:v>Dec-22</c:v>
                      </c:pt>
                    </c:strCache>
                  </c:strRef>
                </c:tx>
                <c:spPr>
                  <a:solidFill>
                    <a:srgbClr val="594A32"/>
                  </a:solidFill>
                  <a:ln w="3175">
                    <a:solidFill>
                      <a:schemeClr val="tx1"/>
                    </a:solidFill>
                    <a:prstDash val="solid"/>
                  </a:ln>
                </c:spPr>
                <c:invertIfNegative val="0"/>
                <c:cat>
                  <c:strRef>
                    <c:extLst xmlns:c15="http://schemas.microsoft.com/office/drawing/2012/chart">
                      <c:ext xmlns:c15="http://schemas.microsoft.com/office/drawing/2012/chart" uri="{02D57815-91ED-43cb-92C2-25804820EDAC}">
                        <c15:formulaRef>
                          <c15:sqref>'Charts  1'!$M$556:$M$575</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xmlns:c15="http://schemas.microsoft.com/office/drawing/2012/chart">
                      <c:ext xmlns:c15="http://schemas.microsoft.com/office/drawing/2012/chart" uri="{02D57815-91ED-43cb-92C2-25804820EDAC}">
                        <c15:formulaRef>
                          <c15:sqref>'Charts  1'!$AA$533:$AA$552</c15:sqref>
                        </c15:formulaRef>
                      </c:ext>
                    </c:extLst>
                    <c:numCache>
                      <c:formatCode>#,##0</c:formatCode>
                      <c:ptCount val="20"/>
                      <c:pt idx="0">
                        <c:v>37452</c:v>
                      </c:pt>
                      <c:pt idx="1">
                        <c:v>48228</c:v>
                      </c:pt>
                      <c:pt idx="2">
                        <c:v>49753</c:v>
                      </c:pt>
                      <c:pt idx="3">
                        <c:v>46089</c:v>
                      </c:pt>
                      <c:pt idx="4">
                        <c:v>38841</c:v>
                      </c:pt>
                      <c:pt idx="5">
                        <c:v>35285</c:v>
                      </c:pt>
                      <c:pt idx="6">
                        <c:v>53375</c:v>
                      </c:pt>
                      <c:pt idx="7">
                        <c:v>62863</c:v>
                      </c:pt>
                      <c:pt idx="8">
                        <c:v>58835</c:v>
                      </c:pt>
                      <c:pt idx="9">
                        <c:v>53710</c:v>
                      </c:pt>
                      <c:pt idx="10">
                        <c:v>55663</c:v>
                      </c:pt>
                      <c:pt idx="11">
                        <c:v>50306</c:v>
                      </c:pt>
                      <c:pt idx="12">
                        <c:v>48453</c:v>
                      </c:pt>
                      <c:pt idx="13">
                        <c:v>43015</c:v>
                      </c:pt>
                      <c:pt idx="14">
                        <c:v>36767</c:v>
                      </c:pt>
                      <c:pt idx="15">
                        <c:v>27198</c:v>
                      </c:pt>
                      <c:pt idx="16">
                        <c:v>17094</c:v>
                      </c:pt>
                      <c:pt idx="17">
                        <c:v>10010</c:v>
                      </c:pt>
                      <c:pt idx="18">
                        <c:v>4554</c:v>
                      </c:pt>
                      <c:pt idx="19">
                        <c:v>1240</c:v>
                      </c:pt>
                    </c:numCache>
                  </c:numRef>
                </c:val>
                <c:extLst xmlns:c15="http://schemas.microsoft.com/office/drawing/2012/chart">
                  <c:ext xmlns:c16="http://schemas.microsoft.com/office/drawing/2014/chart" uri="{C3380CC4-5D6E-409C-BE32-E72D297353CC}">
                    <c16:uniqueId val="{00000003-E912-4CE2-B2CC-C14827F5FC50}"/>
                  </c:ext>
                </c:extLst>
              </c15:ser>
            </c15:filteredBarSeries>
          </c:ext>
        </c:extLst>
      </c:barChart>
      <c:catAx>
        <c:axId val="958173272"/>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175624"/>
        <c:crosses val="autoZero"/>
        <c:auto val="1"/>
        <c:lblAlgn val="ctr"/>
        <c:lblOffset val="100"/>
        <c:tickLblSkip val="2"/>
        <c:tickMarkSkip val="1"/>
        <c:noMultiLvlLbl val="0"/>
      </c:catAx>
      <c:valAx>
        <c:axId val="958175624"/>
        <c:scaling>
          <c:orientation val="minMax"/>
          <c:max val="6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173272"/>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01641553030227E-2"/>
          <c:h val="0.16536661466458658"/>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Tasmania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0"/>
          <c:order val="0"/>
          <c:tx>
            <c:strRef>
              <c:f>'Charts  1'!$M$208</c:f>
              <c:strCache>
                <c:ptCount val="1"/>
                <c:pt idx="0">
                  <c:v>Dec-08</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1'!$AB$211:$AB$230</c:f>
              <c:numCache>
                <c:formatCode>#,##0</c:formatCode>
                <c:ptCount val="20"/>
                <c:pt idx="0">
                  <c:v>5140</c:v>
                </c:pt>
                <c:pt idx="1">
                  <c:v>5740</c:v>
                </c:pt>
                <c:pt idx="2">
                  <c:v>6576</c:v>
                </c:pt>
                <c:pt idx="3">
                  <c:v>7693</c:v>
                </c:pt>
                <c:pt idx="4">
                  <c:v>5754</c:v>
                </c:pt>
                <c:pt idx="5">
                  <c:v>3499</c:v>
                </c:pt>
                <c:pt idx="6">
                  <c:v>4621</c:v>
                </c:pt>
                <c:pt idx="7">
                  <c:v>6029</c:v>
                </c:pt>
                <c:pt idx="8">
                  <c:v>6617</c:v>
                </c:pt>
                <c:pt idx="9">
                  <c:v>8597</c:v>
                </c:pt>
                <c:pt idx="10">
                  <c:v>9137</c:v>
                </c:pt>
                <c:pt idx="11">
                  <c:v>9325</c:v>
                </c:pt>
                <c:pt idx="12">
                  <c:v>8309</c:v>
                </c:pt>
                <c:pt idx="13">
                  <c:v>6092</c:v>
                </c:pt>
                <c:pt idx="14">
                  <c:v>4176</c:v>
                </c:pt>
                <c:pt idx="15">
                  <c:v>3334</c:v>
                </c:pt>
                <c:pt idx="16">
                  <c:v>1842</c:v>
                </c:pt>
                <c:pt idx="17">
                  <c:v>525</c:v>
                </c:pt>
                <c:pt idx="18">
                  <c:v>156</c:v>
                </c:pt>
                <c:pt idx="19">
                  <c:v>39</c:v>
                </c:pt>
              </c:numCache>
            </c:numRef>
          </c:val>
          <c:extLst>
            <c:ext xmlns:c16="http://schemas.microsoft.com/office/drawing/2014/chart" uri="{C3380CC4-5D6E-409C-BE32-E72D297353CC}">
              <c16:uniqueId val="{00000000-6CE1-4ADE-A390-B8B0A56FA46F}"/>
            </c:ext>
          </c:extLst>
        </c:ser>
        <c:ser>
          <c:idx val="5"/>
          <c:order val="1"/>
          <c:tx>
            <c:strRef>
              <c:f>'Charts  1'!$M$323</c:f>
              <c:strCache>
                <c:ptCount val="1"/>
                <c:pt idx="0">
                  <c:v>Dec-13</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1'!$AB$326:$AB$345</c:f>
              <c:numCache>
                <c:formatCode>#,##0</c:formatCode>
                <c:ptCount val="20"/>
                <c:pt idx="0">
                  <c:v>5337</c:v>
                </c:pt>
                <c:pt idx="1">
                  <c:v>6174</c:v>
                </c:pt>
                <c:pt idx="2">
                  <c:v>6340</c:v>
                </c:pt>
                <c:pt idx="3">
                  <c:v>7154</c:v>
                </c:pt>
                <c:pt idx="4">
                  <c:v>6156</c:v>
                </c:pt>
                <c:pt idx="5">
                  <c:v>4070</c:v>
                </c:pt>
                <c:pt idx="6">
                  <c:v>5329</c:v>
                </c:pt>
                <c:pt idx="7">
                  <c:v>5596</c:v>
                </c:pt>
                <c:pt idx="8">
                  <c:v>6867</c:v>
                </c:pt>
                <c:pt idx="9">
                  <c:v>7204</c:v>
                </c:pt>
                <c:pt idx="10">
                  <c:v>9119</c:v>
                </c:pt>
                <c:pt idx="11">
                  <c:v>9520</c:v>
                </c:pt>
                <c:pt idx="12">
                  <c:v>9431</c:v>
                </c:pt>
                <c:pt idx="13">
                  <c:v>8163</c:v>
                </c:pt>
                <c:pt idx="14">
                  <c:v>5750</c:v>
                </c:pt>
                <c:pt idx="15">
                  <c:v>3811</c:v>
                </c:pt>
                <c:pt idx="16">
                  <c:v>2713</c:v>
                </c:pt>
                <c:pt idx="17">
                  <c:v>1177</c:v>
                </c:pt>
                <c:pt idx="18">
                  <c:v>221</c:v>
                </c:pt>
                <c:pt idx="19">
                  <c:v>37</c:v>
                </c:pt>
              </c:numCache>
            </c:numRef>
          </c:val>
          <c:extLst>
            <c:ext xmlns:c16="http://schemas.microsoft.com/office/drawing/2014/chart" uri="{C3380CC4-5D6E-409C-BE32-E72D297353CC}">
              <c16:uniqueId val="{00000002-6CE1-4ADE-A390-B8B0A56FA46F}"/>
            </c:ext>
          </c:extLst>
        </c:ser>
        <c:ser>
          <c:idx val="6"/>
          <c:order val="2"/>
          <c:tx>
            <c:strRef>
              <c:f>'Charts  1'!$M$438</c:f>
              <c:strCache>
                <c:ptCount val="1"/>
                <c:pt idx="0">
                  <c:v>Dec-18</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1'!$AB$441:$AB$460</c:f>
              <c:numCache>
                <c:formatCode>#,##0</c:formatCode>
                <c:ptCount val="20"/>
                <c:pt idx="0">
                  <c:v>4794</c:v>
                </c:pt>
                <c:pt idx="1">
                  <c:v>5944</c:v>
                </c:pt>
                <c:pt idx="2">
                  <c:v>6372</c:v>
                </c:pt>
                <c:pt idx="3">
                  <c:v>6370</c:v>
                </c:pt>
                <c:pt idx="4">
                  <c:v>5219</c:v>
                </c:pt>
                <c:pt idx="5">
                  <c:v>3328</c:v>
                </c:pt>
                <c:pt idx="6">
                  <c:v>5145</c:v>
                </c:pt>
                <c:pt idx="7">
                  <c:v>5806</c:v>
                </c:pt>
                <c:pt idx="8">
                  <c:v>5836</c:v>
                </c:pt>
                <c:pt idx="9">
                  <c:v>6983</c:v>
                </c:pt>
                <c:pt idx="10">
                  <c:v>7231</c:v>
                </c:pt>
                <c:pt idx="11">
                  <c:v>9128</c:v>
                </c:pt>
                <c:pt idx="12">
                  <c:v>9322</c:v>
                </c:pt>
                <c:pt idx="13">
                  <c:v>8904</c:v>
                </c:pt>
                <c:pt idx="14">
                  <c:v>7461</c:v>
                </c:pt>
                <c:pt idx="15">
                  <c:v>5059</c:v>
                </c:pt>
                <c:pt idx="16">
                  <c:v>3011</c:v>
                </c:pt>
                <c:pt idx="17">
                  <c:v>1730</c:v>
                </c:pt>
                <c:pt idx="18">
                  <c:v>536</c:v>
                </c:pt>
                <c:pt idx="19">
                  <c:v>51</c:v>
                </c:pt>
              </c:numCache>
            </c:numRef>
          </c:val>
          <c:extLst>
            <c:ext xmlns:c16="http://schemas.microsoft.com/office/drawing/2014/chart" uri="{C3380CC4-5D6E-409C-BE32-E72D297353CC}">
              <c16:uniqueId val="{00000003-6CE1-4ADE-A390-B8B0A56FA46F}"/>
            </c:ext>
          </c:extLst>
        </c:ser>
        <c:ser>
          <c:idx val="7"/>
          <c:order val="3"/>
          <c:tx>
            <c:strRef>
              <c:f>'Charts  1'!$M$553</c:f>
              <c:strCache>
                <c:ptCount val="1"/>
                <c:pt idx="0">
                  <c:v>Dec-23</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1'!$AB$556:$AB$575</c:f>
              <c:numCache>
                <c:formatCode>#,##0</c:formatCode>
                <c:ptCount val="20"/>
                <c:pt idx="0">
                  <c:v>4373</c:v>
                </c:pt>
                <c:pt idx="1">
                  <c:v>5886</c:v>
                </c:pt>
                <c:pt idx="2">
                  <c:v>6598</c:v>
                </c:pt>
                <c:pt idx="3">
                  <c:v>6742</c:v>
                </c:pt>
                <c:pt idx="4">
                  <c:v>5220</c:v>
                </c:pt>
                <c:pt idx="5">
                  <c:v>3671</c:v>
                </c:pt>
                <c:pt idx="6">
                  <c:v>5555</c:v>
                </c:pt>
                <c:pt idx="7">
                  <c:v>6369</c:v>
                </c:pt>
                <c:pt idx="8">
                  <c:v>6681</c:v>
                </c:pt>
                <c:pt idx="9">
                  <c:v>6373</c:v>
                </c:pt>
                <c:pt idx="10">
                  <c:v>7470</c:v>
                </c:pt>
                <c:pt idx="11">
                  <c:v>7601</c:v>
                </c:pt>
                <c:pt idx="12">
                  <c:v>9282</c:v>
                </c:pt>
                <c:pt idx="13">
                  <c:v>9159</c:v>
                </c:pt>
                <c:pt idx="14">
                  <c:v>8331</c:v>
                </c:pt>
                <c:pt idx="15">
                  <c:v>6735</c:v>
                </c:pt>
                <c:pt idx="16">
                  <c:v>4115</c:v>
                </c:pt>
                <c:pt idx="17">
                  <c:v>2037</c:v>
                </c:pt>
                <c:pt idx="18">
                  <c:v>780</c:v>
                </c:pt>
                <c:pt idx="19">
                  <c:v>136</c:v>
                </c:pt>
              </c:numCache>
            </c:numRef>
          </c:val>
          <c:extLst>
            <c:ext xmlns:c16="http://schemas.microsoft.com/office/drawing/2014/chart" uri="{C3380CC4-5D6E-409C-BE32-E72D297353CC}">
              <c16:uniqueId val="{00000004-6CE1-4ADE-A390-B8B0A56FA46F}"/>
            </c:ext>
          </c:extLst>
        </c:ser>
        <c:dLbls>
          <c:showLegendKey val="0"/>
          <c:showVal val="0"/>
          <c:showCatName val="0"/>
          <c:showSerName val="0"/>
          <c:showPercent val="0"/>
          <c:showBubbleSize val="0"/>
        </c:dLbls>
        <c:gapWidth val="50"/>
        <c:axId val="958174056"/>
        <c:axId val="958176408"/>
      </c:barChart>
      <c:catAx>
        <c:axId val="95817405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176408"/>
        <c:crosses val="autoZero"/>
        <c:auto val="1"/>
        <c:lblAlgn val="ctr"/>
        <c:lblOffset val="100"/>
        <c:tickLblSkip val="2"/>
        <c:tickMarkSkip val="1"/>
        <c:noMultiLvlLbl val="0"/>
      </c:catAx>
      <c:valAx>
        <c:axId val="958176408"/>
        <c:scaling>
          <c:orientation val="minMax"/>
          <c:max val="12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17405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3889004006078187"/>
          <c:w val="9.4009943589253284E-2"/>
          <c:h val="0.1750666476354478"/>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Tasmania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0"/>
          <c:order val="0"/>
          <c:tx>
            <c:strRef>
              <c:f>'Charts  1'!$M$208</c:f>
              <c:strCache>
                <c:ptCount val="1"/>
                <c:pt idx="0">
                  <c:v>Dec-08</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1'!$AC$211:$AC$230</c:f>
              <c:numCache>
                <c:formatCode>#,##0</c:formatCode>
                <c:ptCount val="20"/>
                <c:pt idx="0">
                  <c:v>4808</c:v>
                </c:pt>
                <c:pt idx="1">
                  <c:v>5354</c:v>
                </c:pt>
                <c:pt idx="2">
                  <c:v>6238</c:v>
                </c:pt>
                <c:pt idx="3">
                  <c:v>7174</c:v>
                </c:pt>
                <c:pt idx="4">
                  <c:v>6155</c:v>
                </c:pt>
                <c:pt idx="5">
                  <c:v>4282</c:v>
                </c:pt>
                <c:pt idx="6">
                  <c:v>5560</c:v>
                </c:pt>
                <c:pt idx="7">
                  <c:v>7261</c:v>
                </c:pt>
                <c:pt idx="8">
                  <c:v>7743</c:v>
                </c:pt>
                <c:pt idx="9">
                  <c:v>9739</c:v>
                </c:pt>
                <c:pt idx="10">
                  <c:v>10171</c:v>
                </c:pt>
                <c:pt idx="11">
                  <c:v>10028</c:v>
                </c:pt>
                <c:pt idx="12">
                  <c:v>8693</c:v>
                </c:pt>
                <c:pt idx="13">
                  <c:v>6105</c:v>
                </c:pt>
                <c:pt idx="14">
                  <c:v>4648</c:v>
                </c:pt>
                <c:pt idx="15">
                  <c:v>3677</c:v>
                </c:pt>
                <c:pt idx="16">
                  <c:v>2669</c:v>
                </c:pt>
                <c:pt idx="17">
                  <c:v>1483</c:v>
                </c:pt>
                <c:pt idx="18">
                  <c:v>595</c:v>
                </c:pt>
                <c:pt idx="19">
                  <c:v>148</c:v>
                </c:pt>
              </c:numCache>
            </c:numRef>
          </c:val>
          <c:extLst>
            <c:ext xmlns:c16="http://schemas.microsoft.com/office/drawing/2014/chart" uri="{C3380CC4-5D6E-409C-BE32-E72D297353CC}">
              <c16:uniqueId val="{00000000-E7DF-48C3-B34E-C2ECE49CD4EC}"/>
            </c:ext>
          </c:extLst>
        </c:ser>
        <c:ser>
          <c:idx val="5"/>
          <c:order val="1"/>
          <c:tx>
            <c:strRef>
              <c:f>'Charts  1'!$M$323</c:f>
              <c:strCache>
                <c:ptCount val="1"/>
                <c:pt idx="0">
                  <c:v>Dec-13</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1'!$AC$326:$AC$345</c:f>
              <c:numCache>
                <c:formatCode>#,##0</c:formatCode>
                <c:ptCount val="20"/>
                <c:pt idx="0">
                  <c:v>4982</c:v>
                </c:pt>
                <c:pt idx="1">
                  <c:v>5872</c:v>
                </c:pt>
                <c:pt idx="2">
                  <c:v>5991</c:v>
                </c:pt>
                <c:pt idx="3">
                  <c:v>6728</c:v>
                </c:pt>
                <c:pt idx="4">
                  <c:v>6295</c:v>
                </c:pt>
                <c:pt idx="5">
                  <c:v>4915</c:v>
                </c:pt>
                <c:pt idx="6">
                  <c:v>6213</c:v>
                </c:pt>
                <c:pt idx="7">
                  <c:v>6552</c:v>
                </c:pt>
                <c:pt idx="8">
                  <c:v>8078</c:v>
                </c:pt>
                <c:pt idx="9">
                  <c:v>8446</c:v>
                </c:pt>
                <c:pt idx="10">
                  <c:v>10455</c:v>
                </c:pt>
                <c:pt idx="11">
                  <c:v>10677</c:v>
                </c:pt>
                <c:pt idx="12">
                  <c:v>10223</c:v>
                </c:pt>
                <c:pt idx="13">
                  <c:v>8748</c:v>
                </c:pt>
                <c:pt idx="14">
                  <c:v>6017</c:v>
                </c:pt>
                <c:pt idx="15">
                  <c:v>4444</c:v>
                </c:pt>
                <c:pt idx="16">
                  <c:v>3190</c:v>
                </c:pt>
                <c:pt idx="17">
                  <c:v>1838</c:v>
                </c:pt>
                <c:pt idx="18">
                  <c:v>684</c:v>
                </c:pt>
                <c:pt idx="19">
                  <c:v>185</c:v>
                </c:pt>
              </c:numCache>
            </c:numRef>
          </c:val>
          <c:extLst>
            <c:ext xmlns:c16="http://schemas.microsoft.com/office/drawing/2014/chart" uri="{C3380CC4-5D6E-409C-BE32-E72D297353CC}">
              <c16:uniqueId val="{00000001-E7DF-48C3-B34E-C2ECE49CD4EC}"/>
            </c:ext>
          </c:extLst>
        </c:ser>
        <c:ser>
          <c:idx val="6"/>
          <c:order val="2"/>
          <c:tx>
            <c:strRef>
              <c:f>'Charts  1'!$M$438</c:f>
              <c:strCache>
                <c:ptCount val="1"/>
                <c:pt idx="0">
                  <c:v>Dec-18</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1'!$AC$441:$AC$460</c:f>
              <c:numCache>
                <c:formatCode>#,##0</c:formatCode>
                <c:ptCount val="20"/>
                <c:pt idx="0">
                  <c:v>4434</c:v>
                </c:pt>
                <c:pt idx="1">
                  <c:v>5529</c:v>
                </c:pt>
                <c:pt idx="2">
                  <c:v>6038</c:v>
                </c:pt>
                <c:pt idx="3">
                  <c:v>5992</c:v>
                </c:pt>
                <c:pt idx="4">
                  <c:v>5434</c:v>
                </c:pt>
                <c:pt idx="5">
                  <c:v>4039</c:v>
                </c:pt>
                <c:pt idx="6">
                  <c:v>6254</c:v>
                </c:pt>
                <c:pt idx="7">
                  <c:v>6651</c:v>
                </c:pt>
                <c:pt idx="8">
                  <c:v>6844</c:v>
                </c:pt>
                <c:pt idx="9">
                  <c:v>8255</c:v>
                </c:pt>
                <c:pt idx="10">
                  <c:v>8534</c:v>
                </c:pt>
                <c:pt idx="11">
                  <c:v>10520</c:v>
                </c:pt>
                <c:pt idx="12">
                  <c:v>10443</c:v>
                </c:pt>
                <c:pt idx="13">
                  <c:v>9895</c:v>
                </c:pt>
                <c:pt idx="14">
                  <c:v>8225</c:v>
                </c:pt>
                <c:pt idx="15">
                  <c:v>5506</c:v>
                </c:pt>
                <c:pt idx="16">
                  <c:v>3666</c:v>
                </c:pt>
                <c:pt idx="17">
                  <c:v>2214</c:v>
                </c:pt>
                <c:pt idx="18">
                  <c:v>900</c:v>
                </c:pt>
                <c:pt idx="19">
                  <c:v>230</c:v>
                </c:pt>
              </c:numCache>
            </c:numRef>
          </c:val>
          <c:extLst>
            <c:ext xmlns:c16="http://schemas.microsoft.com/office/drawing/2014/chart" uri="{C3380CC4-5D6E-409C-BE32-E72D297353CC}">
              <c16:uniqueId val="{00000002-E7DF-48C3-B34E-C2ECE49CD4EC}"/>
            </c:ext>
          </c:extLst>
        </c:ser>
        <c:ser>
          <c:idx val="7"/>
          <c:order val="3"/>
          <c:tx>
            <c:strRef>
              <c:f>'Charts  1'!$M$553</c:f>
              <c:strCache>
                <c:ptCount val="1"/>
                <c:pt idx="0">
                  <c:v>Dec-23</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1'!$AC$556:$AC$575</c:f>
              <c:numCache>
                <c:formatCode>#,##0</c:formatCode>
                <c:ptCount val="20"/>
                <c:pt idx="0">
                  <c:v>4040</c:v>
                </c:pt>
                <c:pt idx="1">
                  <c:v>5489</c:v>
                </c:pt>
                <c:pt idx="2">
                  <c:v>6164</c:v>
                </c:pt>
                <c:pt idx="3">
                  <c:v>6430</c:v>
                </c:pt>
                <c:pt idx="4">
                  <c:v>5317</c:v>
                </c:pt>
                <c:pt idx="5">
                  <c:v>4588</c:v>
                </c:pt>
                <c:pt idx="6">
                  <c:v>6690</c:v>
                </c:pt>
                <c:pt idx="7">
                  <c:v>7608</c:v>
                </c:pt>
                <c:pt idx="8">
                  <c:v>7625</c:v>
                </c:pt>
                <c:pt idx="9">
                  <c:v>7441</c:v>
                </c:pt>
                <c:pt idx="10">
                  <c:v>8831</c:v>
                </c:pt>
                <c:pt idx="11">
                  <c:v>9037</c:v>
                </c:pt>
                <c:pt idx="12">
                  <c:v>10716</c:v>
                </c:pt>
                <c:pt idx="13">
                  <c:v>10297</c:v>
                </c:pt>
                <c:pt idx="14">
                  <c:v>9504</c:v>
                </c:pt>
                <c:pt idx="15">
                  <c:v>7644</c:v>
                </c:pt>
                <c:pt idx="16">
                  <c:v>4669</c:v>
                </c:pt>
                <c:pt idx="17">
                  <c:v>2648</c:v>
                </c:pt>
                <c:pt idx="18">
                  <c:v>1159</c:v>
                </c:pt>
                <c:pt idx="19">
                  <c:v>276</c:v>
                </c:pt>
              </c:numCache>
            </c:numRef>
          </c:val>
          <c:extLst>
            <c:ext xmlns:c16="http://schemas.microsoft.com/office/drawing/2014/chart" uri="{C3380CC4-5D6E-409C-BE32-E72D297353CC}">
              <c16:uniqueId val="{00000003-E7DF-48C3-B34E-C2ECE49CD4EC}"/>
            </c:ext>
          </c:extLst>
        </c:ser>
        <c:dLbls>
          <c:showLegendKey val="0"/>
          <c:showVal val="0"/>
          <c:showCatName val="0"/>
          <c:showSerName val="0"/>
          <c:showPercent val="0"/>
          <c:showBubbleSize val="0"/>
        </c:dLbls>
        <c:gapWidth val="50"/>
        <c:axId val="958308504"/>
        <c:axId val="958312032"/>
      </c:barChart>
      <c:catAx>
        <c:axId val="95830850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312032"/>
        <c:crosses val="autoZero"/>
        <c:auto val="1"/>
        <c:lblAlgn val="ctr"/>
        <c:lblOffset val="100"/>
        <c:tickLblSkip val="2"/>
        <c:tickMarkSkip val="1"/>
        <c:noMultiLvlLbl val="0"/>
      </c:catAx>
      <c:valAx>
        <c:axId val="958312032"/>
        <c:scaling>
          <c:orientation val="minMax"/>
          <c:max val="12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30850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4766196988534327"/>
          <c:w val="9.1218740081867838E-2"/>
          <c:h val="0.1750666476354478"/>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Northern</a:t>
            </a:r>
            <a:r>
              <a:rPr lang="en-AU" sz="1100" baseline="0"/>
              <a:t> Territory</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0"/>
          <c:order val="0"/>
          <c:tx>
            <c:strRef>
              <c:f>'Charts  1'!$M$208</c:f>
              <c:strCache>
                <c:ptCount val="1"/>
                <c:pt idx="0">
                  <c:v>Dec-08</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1'!$AD$211:$AD$230</c:f>
              <c:numCache>
                <c:formatCode>#,##0</c:formatCode>
                <c:ptCount val="20"/>
                <c:pt idx="0">
                  <c:v>2650</c:v>
                </c:pt>
                <c:pt idx="1">
                  <c:v>2667</c:v>
                </c:pt>
                <c:pt idx="2">
                  <c:v>2903</c:v>
                </c:pt>
                <c:pt idx="3">
                  <c:v>2834</c:v>
                </c:pt>
                <c:pt idx="4">
                  <c:v>1900</c:v>
                </c:pt>
                <c:pt idx="5">
                  <c:v>1897</c:v>
                </c:pt>
                <c:pt idx="6">
                  <c:v>2637</c:v>
                </c:pt>
                <c:pt idx="7">
                  <c:v>3014</c:v>
                </c:pt>
                <c:pt idx="8">
                  <c:v>3043</c:v>
                </c:pt>
                <c:pt idx="9">
                  <c:v>3343</c:v>
                </c:pt>
                <c:pt idx="10">
                  <c:v>3171</c:v>
                </c:pt>
                <c:pt idx="11">
                  <c:v>2948</c:v>
                </c:pt>
                <c:pt idx="12">
                  <c:v>2139</c:v>
                </c:pt>
                <c:pt idx="13">
                  <c:v>1173</c:v>
                </c:pt>
                <c:pt idx="14">
                  <c:v>530</c:v>
                </c:pt>
                <c:pt idx="15">
                  <c:v>239</c:v>
                </c:pt>
                <c:pt idx="16">
                  <c:v>119</c:v>
                </c:pt>
                <c:pt idx="17">
                  <c:v>22</c:v>
                </c:pt>
                <c:pt idx="18">
                  <c:v>11</c:v>
                </c:pt>
                <c:pt idx="19">
                  <c:v>1</c:v>
                </c:pt>
              </c:numCache>
            </c:numRef>
          </c:val>
          <c:extLst>
            <c:ext xmlns:c16="http://schemas.microsoft.com/office/drawing/2014/chart" uri="{C3380CC4-5D6E-409C-BE32-E72D297353CC}">
              <c16:uniqueId val="{00000000-D5E7-40FB-A05E-D6FE68A455B4}"/>
            </c:ext>
          </c:extLst>
        </c:ser>
        <c:ser>
          <c:idx val="5"/>
          <c:order val="1"/>
          <c:tx>
            <c:strRef>
              <c:f>'Charts  1'!$M$323</c:f>
              <c:strCache>
                <c:ptCount val="1"/>
                <c:pt idx="0">
                  <c:v>Dec-13</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1'!$AD$326:$AD$345</c:f>
              <c:numCache>
                <c:formatCode>#,##0</c:formatCode>
                <c:ptCount val="20"/>
                <c:pt idx="0">
                  <c:v>3370</c:v>
                </c:pt>
                <c:pt idx="1">
                  <c:v>3368</c:v>
                </c:pt>
                <c:pt idx="2">
                  <c:v>3134</c:v>
                </c:pt>
                <c:pt idx="3">
                  <c:v>3297</c:v>
                </c:pt>
                <c:pt idx="4">
                  <c:v>2524</c:v>
                </c:pt>
                <c:pt idx="5">
                  <c:v>2612</c:v>
                </c:pt>
                <c:pt idx="6">
                  <c:v>3602</c:v>
                </c:pt>
                <c:pt idx="7">
                  <c:v>3524</c:v>
                </c:pt>
                <c:pt idx="8">
                  <c:v>3696</c:v>
                </c:pt>
                <c:pt idx="9">
                  <c:v>3587</c:v>
                </c:pt>
                <c:pt idx="10">
                  <c:v>3831</c:v>
                </c:pt>
                <c:pt idx="11">
                  <c:v>3351</c:v>
                </c:pt>
                <c:pt idx="12">
                  <c:v>2782</c:v>
                </c:pt>
                <c:pt idx="13">
                  <c:v>1814</c:v>
                </c:pt>
                <c:pt idx="14">
                  <c:v>976</c:v>
                </c:pt>
                <c:pt idx="15">
                  <c:v>419</c:v>
                </c:pt>
                <c:pt idx="16">
                  <c:v>182</c:v>
                </c:pt>
                <c:pt idx="17">
                  <c:v>77</c:v>
                </c:pt>
                <c:pt idx="18">
                  <c:v>8</c:v>
                </c:pt>
                <c:pt idx="19">
                  <c:v>1</c:v>
                </c:pt>
              </c:numCache>
            </c:numRef>
          </c:val>
          <c:extLst>
            <c:ext xmlns:c16="http://schemas.microsoft.com/office/drawing/2014/chart" uri="{C3380CC4-5D6E-409C-BE32-E72D297353CC}">
              <c16:uniqueId val="{00000001-D5E7-40FB-A05E-D6FE68A455B4}"/>
            </c:ext>
          </c:extLst>
        </c:ser>
        <c:ser>
          <c:idx val="6"/>
          <c:order val="2"/>
          <c:tx>
            <c:strRef>
              <c:f>'Charts  1'!$M$438</c:f>
              <c:strCache>
                <c:ptCount val="1"/>
                <c:pt idx="0">
                  <c:v>Dec-18</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1'!$AD$441:$AD$460</c:f>
              <c:numCache>
                <c:formatCode>#,##0</c:formatCode>
                <c:ptCount val="20"/>
                <c:pt idx="0">
                  <c:v>3253</c:v>
                </c:pt>
                <c:pt idx="1">
                  <c:v>3655</c:v>
                </c:pt>
                <c:pt idx="2">
                  <c:v>3373</c:v>
                </c:pt>
                <c:pt idx="3">
                  <c:v>3090</c:v>
                </c:pt>
                <c:pt idx="4">
                  <c:v>2323</c:v>
                </c:pt>
                <c:pt idx="5">
                  <c:v>2360</c:v>
                </c:pt>
                <c:pt idx="6">
                  <c:v>3869</c:v>
                </c:pt>
                <c:pt idx="7">
                  <c:v>4106</c:v>
                </c:pt>
                <c:pt idx="8">
                  <c:v>3645</c:v>
                </c:pt>
                <c:pt idx="9">
                  <c:v>3743</c:v>
                </c:pt>
                <c:pt idx="10">
                  <c:v>3487</c:v>
                </c:pt>
                <c:pt idx="11">
                  <c:v>3585</c:v>
                </c:pt>
                <c:pt idx="12">
                  <c:v>2898</c:v>
                </c:pt>
                <c:pt idx="13">
                  <c:v>2125</c:v>
                </c:pt>
                <c:pt idx="14">
                  <c:v>1350</c:v>
                </c:pt>
                <c:pt idx="15">
                  <c:v>742</c:v>
                </c:pt>
                <c:pt idx="16">
                  <c:v>305</c:v>
                </c:pt>
                <c:pt idx="17">
                  <c:v>100</c:v>
                </c:pt>
                <c:pt idx="18">
                  <c:v>32</c:v>
                </c:pt>
                <c:pt idx="19">
                  <c:v>1</c:v>
                </c:pt>
              </c:numCache>
            </c:numRef>
          </c:val>
          <c:extLst>
            <c:ext xmlns:c16="http://schemas.microsoft.com/office/drawing/2014/chart" uri="{C3380CC4-5D6E-409C-BE32-E72D297353CC}">
              <c16:uniqueId val="{00000002-D5E7-40FB-A05E-D6FE68A455B4}"/>
            </c:ext>
          </c:extLst>
        </c:ser>
        <c:ser>
          <c:idx val="7"/>
          <c:order val="3"/>
          <c:tx>
            <c:strRef>
              <c:f>'Charts  1'!$M$553</c:f>
              <c:strCache>
                <c:ptCount val="1"/>
                <c:pt idx="0">
                  <c:v>Dec-23</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1'!$AD$556:$AD$575</c:f>
              <c:numCache>
                <c:formatCode>#,##0</c:formatCode>
                <c:ptCount val="20"/>
                <c:pt idx="0">
                  <c:v>2764</c:v>
                </c:pt>
                <c:pt idx="1">
                  <c:v>3580</c:v>
                </c:pt>
                <c:pt idx="2">
                  <c:v>3726</c:v>
                </c:pt>
                <c:pt idx="3">
                  <c:v>3312</c:v>
                </c:pt>
                <c:pt idx="4">
                  <c:v>2191</c:v>
                </c:pt>
                <c:pt idx="5">
                  <c:v>2334</c:v>
                </c:pt>
                <c:pt idx="6">
                  <c:v>3546</c:v>
                </c:pt>
                <c:pt idx="7">
                  <c:v>4175</c:v>
                </c:pt>
                <c:pt idx="8">
                  <c:v>4042</c:v>
                </c:pt>
                <c:pt idx="9">
                  <c:v>3546</c:v>
                </c:pt>
                <c:pt idx="10">
                  <c:v>3658</c:v>
                </c:pt>
                <c:pt idx="11">
                  <c:v>3326</c:v>
                </c:pt>
                <c:pt idx="12">
                  <c:v>3160</c:v>
                </c:pt>
                <c:pt idx="13">
                  <c:v>2372</c:v>
                </c:pt>
                <c:pt idx="14">
                  <c:v>1683</c:v>
                </c:pt>
                <c:pt idx="15">
                  <c:v>1099</c:v>
                </c:pt>
                <c:pt idx="16">
                  <c:v>562</c:v>
                </c:pt>
                <c:pt idx="17">
                  <c:v>197</c:v>
                </c:pt>
                <c:pt idx="18">
                  <c:v>51</c:v>
                </c:pt>
                <c:pt idx="19">
                  <c:v>11</c:v>
                </c:pt>
              </c:numCache>
            </c:numRef>
          </c:val>
          <c:extLst>
            <c:ext xmlns:c16="http://schemas.microsoft.com/office/drawing/2014/chart" uri="{C3380CC4-5D6E-409C-BE32-E72D297353CC}">
              <c16:uniqueId val="{00000003-D5E7-40FB-A05E-D6FE68A455B4}"/>
            </c:ext>
          </c:extLst>
        </c:ser>
        <c:dLbls>
          <c:showLegendKey val="0"/>
          <c:showVal val="0"/>
          <c:showCatName val="0"/>
          <c:showSerName val="0"/>
          <c:showPercent val="0"/>
          <c:showBubbleSize val="0"/>
        </c:dLbls>
        <c:gapWidth val="50"/>
        <c:axId val="958311248"/>
        <c:axId val="958310856"/>
      </c:barChart>
      <c:catAx>
        <c:axId val="958311248"/>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310856"/>
        <c:crosses val="autoZero"/>
        <c:auto val="1"/>
        <c:lblAlgn val="ctr"/>
        <c:lblOffset val="100"/>
        <c:tickLblSkip val="2"/>
        <c:tickMarkSkip val="1"/>
        <c:noMultiLvlLbl val="0"/>
      </c:catAx>
      <c:valAx>
        <c:axId val="958310856"/>
        <c:scaling>
          <c:orientation val="minMax"/>
          <c:max val="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311248"/>
        <c:crosses val="autoZero"/>
        <c:crossBetween val="between"/>
        <c:majorUnit val="1000"/>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3869364542286495"/>
          <c:y val="0.13888993124845939"/>
          <c:w val="9.4009943589253284E-2"/>
          <c:h val="0.17033116564150588"/>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Northern</a:t>
            </a:r>
            <a:r>
              <a:rPr lang="en-AU" sz="1100" baseline="0"/>
              <a:t> Territory</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0"/>
          <c:order val="0"/>
          <c:tx>
            <c:strRef>
              <c:f>'Charts  1'!$M$208</c:f>
              <c:strCache>
                <c:ptCount val="1"/>
                <c:pt idx="0">
                  <c:v>Dec-08</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1'!$AE$188:$AE$207</c:f>
              <c:numCache>
                <c:formatCode>#,##0</c:formatCode>
                <c:ptCount val="20"/>
                <c:pt idx="0">
                  <c:v>2372</c:v>
                </c:pt>
                <c:pt idx="1">
                  <c:v>2454</c:v>
                </c:pt>
                <c:pt idx="2">
                  <c:v>2613</c:v>
                </c:pt>
                <c:pt idx="3">
                  <c:v>2641</c:v>
                </c:pt>
                <c:pt idx="4">
                  <c:v>2157</c:v>
                </c:pt>
                <c:pt idx="5">
                  <c:v>2470</c:v>
                </c:pt>
                <c:pt idx="6">
                  <c:v>3061</c:v>
                </c:pt>
                <c:pt idx="7">
                  <c:v>3431</c:v>
                </c:pt>
                <c:pt idx="8">
                  <c:v>3159</c:v>
                </c:pt>
                <c:pt idx="9">
                  <c:v>3418</c:v>
                </c:pt>
                <c:pt idx="10">
                  <c:v>3168</c:v>
                </c:pt>
                <c:pt idx="11">
                  <c:v>2597</c:v>
                </c:pt>
                <c:pt idx="12">
                  <c:v>1642</c:v>
                </c:pt>
                <c:pt idx="13">
                  <c:v>798</c:v>
                </c:pt>
                <c:pt idx="14">
                  <c:v>367</c:v>
                </c:pt>
                <c:pt idx="15">
                  <c:v>220</c:v>
                </c:pt>
                <c:pt idx="16">
                  <c:v>113</c:v>
                </c:pt>
                <c:pt idx="17">
                  <c:v>58</c:v>
                </c:pt>
                <c:pt idx="18">
                  <c:v>19</c:v>
                </c:pt>
                <c:pt idx="19">
                  <c:v>6</c:v>
                </c:pt>
              </c:numCache>
            </c:numRef>
          </c:val>
          <c:extLst>
            <c:ext xmlns:c16="http://schemas.microsoft.com/office/drawing/2014/chart" uri="{C3380CC4-5D6E-409C-BE32-E72D297353CC}">
              <c16:uniqueId val="{00000000-A1ED-45DF-A3E4-9658FFD3B570}"/>
            </c:ext>
          </c:extLst>
        </c:ser>
        <c:ser>
          <c:idx val="5"/>
          <c:order val="1"/>
          <c:tx>
            <c:strRef>
              <c:f>'Charts  1'!$M$323</c:f>
              <c:strCache>
                <c:ptCount val="1"/>
                <c:pt idx="0">
                  <c:v>Dec-13</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1'!$AE$326:$AE$345</c:f>
              <c:numCache>
                <c:formatCode>#,##0</c:formatCode>
                <c:ptCount val="20"/>
                <c:pt idx="0">
                  <c:v>3262</c:v>
                </c:pt>
                <c:pt idx="1">
                  <c:v>3172</c:v>
                </c:pt>
                <c:pt idx="2">
                  <c:v>3119</c:v>
                </c:pt>
                <c:pt idx="3">
                  <c:v>3014</c:v>
                </c:pt>
                <c:pt idx="4">
                  <c:v>2855</c:v>
                </c:pt>
                <c:pt idx="5">
                  <c:v>3493</c:v>
                </c:pt>
                <c:pt idx="6">
                  <c:v>4412</c:v>
                </c:pt>
                <c:pt idx="7">
                  <c:v>3993</c:v>
                </c:pt>
                <c:pt idx="8">
                  <c:v>3985</c:v>
                </c:pt>
                <c:pt idx="9">
                  <c:v>3696</c:v>
                </c:pt>
                <c:pt idx="10">
                  <c:v>3892</c:v>
                </c:pt>
                <c:pt idx="11">
                  <c:v>3369</c:v>
                </c:pt>
                <c:pt idx="12">
                  <c:v>2523</c:v>
                </c:pt>
                <c:pt idx="13">
                  <c:v>1544</c:v>
                </c:pt>
                <c:pt idx="14">
                  <c:v>749</c:v>
                </c:pt>
                <c:pt idx="15">
                  <c:v>377</c:v>
                </c:pt>
                <c:pt idx="16">
                  <c:v>189</c:v>
                </c:pt>
                <c:pt idx="17">
                  <c:v>100</c:v>
                </c:pt>
                <c:pt idx="18">
                  <c:v>26</c:v>
                </c:pt>
                <c:pt idx="19">
                  <c:v>4</c:v>
                </c:pt>
              </c:numCache>
            </c:numRef>
          </c:val>
          <c:extLst>
            <c:ext xmlns:c16="http://schemas.microsoft.com/office/drawing/2014/chart" uri="{C3380CC4-5D6E-409C-BE32-E72D297353CC}">
              <c16:uniqueId val="{00000001-A1ED-45DF-A3E4-9658FFD3B570}"/>
            </c:ext>
          </c:extLst>
        </c:ser>
        <c:ser>
          <c:idx val="6"/>
          <c:order val="2"/>
          <c:tx>
            <c:strRef>
              <c:f>'Charts  1'!$M$438</c:f>
              <c:strCache>
                <c:ptCount val="1"/>
                <c:pt idx="0">
                  <c:v>Dec-18</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1'!$AE$441:$AE$460</c:f>
              <c:numCache>
                <c:formatCode>#,##0</c:formatCode>
                <c:ptCount val="20"/>
                <c:pt idx="0">
                  <c:v>3059</c:v>
                </c:pt>
                <c:pt idx="1">
                  <c:v>3489</c:v>
                </c:pt>
                <c:pt idx="2">
                  <c:v>3264</c:v>
                </c:pt>
                <c:pt idx="3">
                  <c:v>2997</c:v>
                </c:pt>
                <c:pt idx="4">
                  <c:v>2413</c:v>
                </c:pt>
                <c:pt idx="5">
                  <c:v>3054</c:v>
                </c:pt>
                <c:pt idx="6">
                  <c:v>4661</c:v>
                </c:pt>
                <c:pt idx="7">
                  <c:v>4527</c:v>
                </c:pt>
                <c:pt idx="8">
                  <c:v>3895</c:v>
                </c:pt>
                <c:pt idx="9">
                  <c:v>3926</c:v>
                </c:pt>
                <c:pt idx="10">
                  <c:v>3611</c:v>
                </c:pt>
                <c:pt idx="11">
                  <c:v>3530</c:v>
                </c:pt>
                <c:pt idx="12">
                  <c:v>2803</c:v>
                </c:pt>
                <c:pt idx="13">
                  <c:v>1985</c:v>
                </c:pt>
                <c:pt idx="14">
                  <c:v>1250</c:v>
                </c:pt>
                <c:pt idx="15">
                  <c:v>600</c:v>
                </c:pt>
                <c:pt idx="16">
                  <c:v>300</c:v>
                </c:pt>
                <c:pt idx="17">
                  <c:v>133</c:v>
                </c:pt>
                <c:pt idx="18">
                  <c:v>62</c:v>
                </c:pt>
                <c:pt idx="19">
                  <c:v>6</c:v>
                </c:pt>
              </c:numCache>
            </c:numRef>
          </c:val>
          <c:extLst>
            <c:ext xmlns:c16="http://schemas.microsoft.com/office/drawing/2014/chart" uri="{C3380CC4-5D6E-409C-BE32-E72D297353CC}">
              <c16:uniqueId val="{00000002-A1ED-45DF-A3E4-9658FFD3B570}"/>
            </c:ext>
          </c:extLst>
        </c:ser>
        <c:ser>
          <c:idx val="7"/>
          <c:order val="3"/>
          <c:tx>
            <c:strRef>
              <c:f>'Charts  1'!$M$553</c:f>
              <c:strCache>
                <c:ptCount val="1"/>
                <c:pt idx="0">
                  <c:v>Dec-23</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1'!$AE$556:$AE$575</c:f>
              <c:numCache>
                <c:formatCode>#,##0</c:formatCode>
                <c:ptCount val="20"/>
                <c:pt idx="0">
                  <c:v>2577</c:v>
                </c:pt>
                <c:pt idx="1">
                  <c:v>3386</c:v>
                </c:pt>
                <c:pt idx="2">
                  <c:v>3521</c:v>
                </c:pt>
                <c:pt idx="3">
                  <c:v>3166</c:v>
                </c:pt>
                <c:pt idx="4">
                  <c:v>2415</c:v>
                </c:pt>
                <c:pt idx="5">
                  <c:v>2946</c:v>
                </c:pt>
                <c:pt idx="6">
                  <c:v>4315</c:v>
                </c:pt>
                <c:pt idx="7">
                  <c:v>4822</c:v>
                </c:pt>
                <c:pt idx="8">
                  <c:v>4419</c:v>
                </c:pt>
                <c:pt idx="9">
                  <c:v>3833</c:v>
                </c:pt>
                <c:pt idx="10">
                  <c:v>3787</c:v>
                </c:pt>
                <c:pt idx="11">
                  <c:v>3369</c:v>
                </c:pt>
                <c:pt idx="12">
                  <c:v>3110</c:v>
                </c:pt>
                <c:pt idx="13">
                  <c:v>2300</c:v>
                </c:pt>
                <c:pt idx="14">
                  <c:v>1635</c:v>
                </c:pt>
                <c:pt idx="15">
                  <c:v>1087</c:v>
                </c:pt>
                <c:pt idx="16">
                  <c:v>503</c:v>
                </c:pt>
                <c:pt idx="17">
                  <c:v>209</c:v>
                </c:pt>
                <c:pt idx="18">
                  <c:v>64</c:v>
                </c:pt>
                <c:pt idx="19">
                  <c:v>23</c:v>
                </c:pt>
              </c:numCache>
            </c:numRef>
          </c:val>
          <c:extLst>
            <c:ext xmlns:c16="http://schemas.microsoft.com/office/drawing/2014/chart" uri="{C3380CC4-5D6E-409C-BE32-E72D297353CC}">
              <c16:uniqueId val="{00000003-A1ED-45DF-A3E4-9658FFD3B570}"/>
            </c:ext>
          </c:extLst>
        </c:ser>
        <c:dLbls>
          <c:showLegendKey val="0"/>
          <c:showVal val="0"/>
          <c:showCatName val="0"/>
          <c:showSerName val="0"/>
          <c:showPercent val="0"/>
          <c:showBubbleSize val="0"/>
        </c:dLbls>
        <c:gapWidth val="50"/>
        <c:axId val="958309680"/>
        <c:axId val="958310072"/>
      </c:barChart>
      <c:catAx>
        <c:axId val="958309680"/>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310072"/>
        <c:crosses val="autoZero"/>
        <c:auto val="1"/>
        <c:lblAlgn val="ctr"/>
        <c:lblOffset val="100"/>
        <c:tickLblSkip val="2"/>
        <c:tickMarkSkip val="1"/>
        <c:noMultiLvlLbl val="0"/>
      </c:catAx>
      <c:valAx>
        <c:axId val="958310072"/>
        <c:scaling>
          <c:orientation val="minMax"/>
          <c:max val="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8309680"/>
        <c:crosses val="autoZero"/>
        <c:crossBetween val="between"/>
        <c:majorUnit val="1000"/>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3889004006078187"/>
          <c:w val="9.01641553030227E-2"/>
          <c:h val="0.17033116564150588"/>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pitchFamily="34" charset="0"/>
                <a:ea typeface="Verdana"/>
                <a:cs typeface="Verdana"/>
              </a:defRPr>
            </a:pPr>
            <a:r>
              <a:rPr lang="en-AU" sz="1100">
                <a:latin typeface="Arial Narrow" pitchFamily="34" charset="0"/>
              </a:rPr>
              <a:t>Insured people with hospital insurance and per cent of </a:t>
            </a:r>
            <a:r>
              <a:rPr lang="en-AU" sz="1100" baseline="0">
                <a:latin typeface="Arial Narrow" pitchFamily="34" charset="0"/>
              </a:rPr>
              <a:t> p</a:t>
            </a:r>
            <a:r>
              <a:rPr lang="en-AU" sz="1100">
                <a:latin typeface="Arial Narrow" pitchFamily="34" charset="0"/>
              </a:rPr>
              <a:t>opulation covered at 31 December - Australia</a:t>
            </a:r>
          </a:p>
        </c:rich>
      </c:tx>
      <c:layout>
        <c:manualLayout>
          <c:xMode val="edge"/>
          <c:yMode val="edge"/>
          <c:x val="0.10969793322734499"/>
          <c:y val="2.6431737016479495E-2"/>
        </c:manualLayout>
      </c:layout>
      <c:overlay val="0"/>
      <c:spPr>
        <a:noFill/>
        <a:ln w="25400">
          <a:noFill/>
        </a:ln>
      </c:spPr>
    </c:title>
    <c:autoTitleDeleted val="0"/>
    <c:plotArea>
      <c:layout>
        <c:manualLayout>
          <c:layoutTarget val="inner"/>
          <c:xMode val="edge"/>
          <c:yMode val="edge"/>
          <c:x val="9.4859565447800748E-2"/>
          <c:y val="0.18061693434330944"/>
          <c:w val="0.83147853736089028"/>
          <c:h val="0.69383329286482365"/>
        </c:manualLayout>
      </c:layout>
      <c:barChart>
        <c:barDir val="col"/>
        <c:grouping val="clustered"/>
        <c:varyColors val="0"/>
        <c:ser>
          <c:idx val="4"/>
          <c:order val="0"/>
          <c:tx>
            <c:v>Aust Privately Insured Persons(RHS)</c:v>
          </c:tx>
          <c:spPr>
            <a:solidFill>
              <a:srgbClr val="0072CE"/>
            </a:solidFill>
            <a:ln w="12700">
              <a:noFill/>
              <a:prstDash val="solid"/>
            </a:ln>
          </c:spPr>
          <c:invertIfNegative val="0"/>
          <c:cat>
            <c:numRef>
              <c:extLst>
                <c:ext xmlns:c15="http://schemas.microsoft.com/office/drawing/2012/chart" uri="{02D57815-91ED-43cb-92C2-25804820EDAC}">
                  <c15:fullRef>
                    <c15:sqref>'Charts  2'!$M$38:$M$58</c15:sqref>
                  </c15:fullRef>
                </c:ext>
              </c:extLst>
              <c:f>'Charts  2'!$M$39:$M$58</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extLst>
                <c:ext xmlns:c15="http://schemas.microsoft.com/office/drawing/2012/chart" uri="{02D57815-91ED-43cb-92C2-25804820EDAC}">
                  <c15:fullRef>
                    <c15:sqref>'Charts  2'!$V$9:$V$29</c15:sqref>
                  </c15:fullRef>
                </c:ext>
              </c:extLst>
              <c:f>'Charts  2'!$V$10:$V$29</c:f>
              <c:numCache>
                <c:formatCode>#,##0</c:formatCode>
                <c:ptCount val="20"/>
                <c:pt idx="0">
                  <c:v>8703.5310000000009</c:v>
                </c:pt>
                <c:pt idx="1">
                  <c:v>8805.3410000000003</c:v>
                </c:pt>
                <c:pt idx="2">
                  <c:v>8998.7990000000009</c:v>
                </c:pt>
                <c:pt idx="3">
                  <c:v>9391.4889999999996</c:v>
                </c:pt>
                <c:pt idx="4">
                  <c:v>9656.848</c:v>
                </c:pt>
                <c:pt idx="5">
                  <c:v>9866.2009999999991</c:v>
                </c:pt>
                <c:pt idx="6">
                  <c:v>10117.522000000001</c:v>
                </c:pt>
                <c:pt idx="7">
                  <c:v>10403.68</c:v>
                </c:pt>
                <c:pt idx="8">
                  <c:v>10710.319</c:v>
                </c:pt>
                <c:pt idx="9">
                  <c:v>10958.428</c:v>
                </c:pt>
                <c:pt idx="10">
                  <c:v>11180.710999999999</c:v>
                </c:pt>
                <c:pt idx="11">
                  <c:v>11308.465</c:v>
                </c:pt>
                <c:pt idx="12">
                  <c:v>11327.512000000001</c:v>
                </c:pt>
                <c:pt idx="13">
                  <c:v>11306.294</c:v>
                </c:pt>
                <c:pt idx="14">
                  <c:v>11241.637000000001</c:v>
                </c:pt>
                <c:pt idx="15">
                  <c:v>11233.123</c:v>
                </c:pt>
                <c:pt idx="16">
                  <c:v>11336.302</c:v>
                </c:pt>
                <c:pt idx="17">
                  <c:v>11564.807599999996</c:v>
                </c:pt>
                <c:pt idx="18">
                  <c:v>11815.482</c:v>
                </c:pt>
                <c:pt idx="19">
                  <c:v>12092.921</c:v>
                </c:pt>
              </c:numCache>
            </c:numRef>
          </c:val>
          <c:extLst>
            <c:ext xmlns:c16="http://schemas.microsoft.com/office/drawing/2014/chart" uri="{C3380CC4-5D6E-409C-BE32-E72D297353CC}">
              <c16:uniqueId val="{00000000-9434-420F-A025-B507B996F997}"/>
            </c:ext>
          </c:extLst>
        </c:ser>
        <c:dLbls>
          <c:showLegendKey val="0"/>
          <c:showVal val="0"/>
          <c:showCatName val="0"/>
          <c:showSerName val="0"/>
          <c:showPercent val="0"/>
          <c:showBubbleSize val="0"/>
        </c:dLbls>
        <c:gapWidth val="150"/>
        <c:axId val="958313784"/>
        <c:axId val="958314176"/>
      </c:barChart>
      <c:lineChart>
        <c:grouping val="standard"/>
        <c:varyColors val="0"/>
        <c:ser>
          <c:idx val="2"/>
          <c:order val="1"/>
          <c:tx>
            <c:v>Percent of population (LHS)</c:v>
          </c:tx>
          <c:spPr>
            <a:ln w="31750">
              <a:solidFill>
                <a:srgbClr val="E87722"/>
              </a:solidFill>
              <a:prstDash val="solid"/>
            </a:ln>
          </c:spPr>
          <c:marker>
            <c:symbol val="none"/>
          </c:marker>
          <c:cat>
            <c:numRef>
              <c:extLst>
                <c:ext xmlns:c15="http://schemas.microsoft.com/office/drawing/2012/chart" uri="{02D57815-91ED-43cb-92C2-25804820EDAC}">
                  <c15:fullRef>
                    <c15:sqref>'Charts  2'!$M$38:$M$58</c15:sqref>
                  </c15:fullRef>
                </c:ext>
              </c:extLst>
              <c:f>'Charts  2'!$M$39:$M$58</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extLst>
                <c:ext xmlns:c15="http://schemas.microsoft.com/office/drawing/2012/chart" uri="{02D57815-91ED-43cb-92C2-25804820EDAC}">
                  <c15:fullRef>
                    <c15:sqref>'Charts  2'!$V$38:$V$58</c15:sqref>
                  </c15:fullRef>
                </c:ext>
              </c:extLst>
              <c:f>'Charts  2'!$V$39:$V$58</c:f>
              <c:numCache>
                <c:formatCode>0.0%</c:formatCode>
                <c:ptCount val="20"/>
                <c:pt idx="0">
                  <c:v>0.4341778757590728</c:v>
                </c:pt>
                <c:pt idx="1">
                  <c:v>0.43351413528750621</c:v>
                </c:pt>
                <c:pt idx="2">
                  <c:v>0.43625153296220825</c:v>
                </c:pt>
                <c:pt idx="3">
                  <c:v>0.44687071415319696</c:v>
                </c:pt>
                <c:pt idx="4">
                  <c:v>0.44966551613748146</c:v>
                </c:pt>
                <c:pt idx="5">
                  <c:v>0.45128142147549916</c:v>
                </c:pt>
                <c:pt idx="6">
                  <c:v>0.45637370102366415</c:v>
                </c:pt>
                <c:pt idx="7">
                  <c:v>0.4619940068599605</c:v>
                </c:pt>
                <c:pt idx="8">
                  <c:v>0.46718942632199439</c:v>
                </c:pt>
                <c:pt idx="9">
                  <c:v>0.47042299798680731</c:v>
                </c:pt>
                <c:pt idx="10">
                  <c:v>0.47300842062209258</c:v>
                </c:pt>
                <c:pt idx="11">
                  <c:v>0.4715451429407303</c:v>
                </c:pt>
                <c:pt idx="12">
                  <c:v>0.46461446269152895</c:v>
                </c:pt>
                <c:pt idx="13">
                  <c:v>0.45673964723455496</c:v>
                </c:pt>
                <c:pt idx="14">
                  <c:v>0.44713617374867931</c:v>
                </c:pt>
                <c:pt idx="15">
                  <c:v>0.44024359277792074</c:v>
                </c:pt>
                <c:pt idx="16">
                  <c:v>0.44237716760891094</c:v>
                </c:pt>
                <c:pt idx="17">
                  <c:v>0.4488311760488366</c:v>
                </c:pt>
                <c:pt idx="18">
                  <c:v>0.44907627657029181</c:v>
                </c:pt>
                <c:pt idx="19">
                  <c:v>0.44833976583186735</c:v>
                </c:pt>
              </c:numCache>
            </c:numRef>
          </c:val>
          <c:smooth val="0"/>
          <c:extLst>
            <c:ext xmlns:c16="http://schemas.microsoft.com/office/drawing/2014/chart" uri="{C3380CC4-5D6E-409C-BE32-E72D297353CC}">
              <c16:uniqueId val="{00000001-9434-420F-A025-B507B996F997}"/>
            </c:ext>
          </c:extLst>
        </c:ser>
        <c:dLbls>
          <c:showLegendKey val="0"/>
          <c:showVal val="0"/>
          <c:showCatName val="0"/>
          <c:showSerName val="0"/>
          <c:showPercent val="0"/>
          <c:showBubbleSize val="0"/>
        </c:dLbls>
        <c:marker val="1"/>
        <c:smooth val="0"/>
        <c:axId val="958313000"/>
        <c:axId val="958315744"/>
      </c:lineChart>
      <c:catAx>
        <c:axId val="958313000"/>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5744"/>
        <c:crosses val="autoZero"/>
        <c:auto val="1"/>
        <c:lblAlgn val="ctr"/>
        <c:lblOffset val="100"/>
        <c:tickLblSkip val="1"/>
        <c:tickMarkSkip val="1"/>
        <c:noMultiLvlLbl val="0"/>
      </c:catAx>
      <c:valAx>
        <c:axId val="958315744"/>
        <c:scaling>
          <c:orientation val="minMax"/>
          <c:min val="0.2"/>
        </c:scaling>
        <c:delete val="0"/>
        <c:axPos val="l"/>
        <c:majorGridlines>
          <c:spPr>
            <a:ln w="9525">
              <a:solidFill>
                <a:schemeClr val="bg1">
                  <a:lumMod val="75000"/>
                </a:schemeClr>
              </a:solidFill>
              <a:prstDash val="solid"/>
            </a:ln>
          </c:spPr>
        </c:majorGridlines>
        <c:numFmt formatCode="0.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3000"/>
        <c:crosses val="autoZero"/>
        <c:crossBetween val="between"/>
      </c:valAx>
      <c:catAx>
        <c:axId val="958313784"/>
        <c:scaling>
          <c:orientation val="minMax"/>
        </c:scaling>
        <c:delete val="1"/>
        <c:axPos val="b"/>
        <c:numFmt formatCode="General" sourceLinked="1"/>
        <c:majorTickMark val="out"/>
        <c:minorTickMark val="none"/>
        <c:tickLblPos val="nextTo"/>
        <c:crossAx val="958314176"/>
        <c:crosses val="autoZero"/>
        <c:auto val="1"/>
        <c:lblAlgn val="ctr"/>
        <c:lblOffset val="100"/>
        <c:noMultiLvlLbl val="0"/>
      </c:catAx>
      <c:valAx>
        <c:axId val="958314176"/>
        <c:scaling>
          <c:orientation val="minMax"/>
          <c:min val="4000"/>
        </c:scaling>
        <c:delete val="0"/>
        <c:axPos val="r"/>
        <c:title>
          <c:tx>
            <c:rich>
              <a:bodyPr rot="5400000" vert="horz"/>
              <a:lstStyle/>
              <a:p>
                <a:pPr>
                  <a:defRPr sz="1000" b="1" i="0" u="none" strike="noStrike" baseline="0">
                    <a:solidFill>
                      <a:srgbClr val="000000"/>
                    </a:solidFill>
                    <a:latin typeface="Arial Narrow" pitchFamily="34" charset="0"/>
                    <a:ea typeface="Verdana"/>
                    <a:cs typeface="Verdana"/>
                  </a:defRPr>
                </a:pPr>
                <a:r>
                  <a:rPr lang="en-AU" sz="1000">
                    <a:latin typeface="Arial Narrow" pitchFamily="34" charset="0"/>
                  </a:rPr>
                  <a:t>(millions)</a:t>
                </a:r>
              </a:p>
            </c:rich>
          </c:tx>
          <c:layout>
            <c:manualLayout>
              <c:xMode val="edge"/>
              <c:yMode val="edge"/>
              <c:x val="0.96184419713831482"/>
              <c:y val="0.46916354717955339"/>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3784"/>
        <c:crosses val="max"/>
        <c:crossBetween val="between"/>
        <c:dispUnits>
          <c:builtInUnit val="thousands"/>
        </c:dispUnits>
      </c:valAx>
      <c:spPr>
        <a:noFill/>
        <a:ln w="25400">
          <a:noFill/>
        </a:ln>
      </c:spPr>
    </c:plotArea>
    <c:legend>
      <c:legendPos val="b"/>
      <c:layout>
        <c:manualLayout>
          <c:xMode val="edge"/>
          <c:yMode val="edge"/>
          <c:x val="0.13354531001589826"/>
          <c:y val="0.9493401746912784"/>
          <c:w val="0.74032856385797552"/>
          <c:h val="3.7445032485693419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ysClr val="windowText" lastClr="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baseline="0">
                <a:solidFill>
                  <a:srgbClr val="000000"/>
                </a:solidFill>
                <a:latin typeface="Arial Narrow"/>
                <a:ea typeface="Arial Narrow"/>
                <a:cs typeface="Arial Narrow"/>
              </a:defRPr>
            </a:pPr>
            <a:r>
              <a:rPr lang="en-AU" sz="1100"/>
              <a:t>Female Insured Persons by Age Cohort
Australia</a:t>
            </a:r>
          </a:p>
        </c:rich>
      </c:tx>
      <c:layout>
        <c:manualLayout>
          <c:xMode val="edge"/>
          <c:yMode val="edge"/>
          <c:x val="0.29148936170212764"/>
          <c:y val="1.0964912280701754E-2"/>
        </c:manualLayout>
      </c:layout>
      <c:overlay val="0"/>
      <c:spPr>
        <a:noFill/>
        <a:ln w="25400">
          <a:noFill/>
        </a:ln>
        <a:effectLst/>
      </c:spPr>
      <c:txPr>
        <a:bodyPr rot="0" spcFirstLastPara="1" vertOverflow="ellipsis" vert="horz" wrap="square" anchor="ctr" anchorCtr="1"/>
        <a:lstStyle/>
        <a:p>
          <a:pPr>
            <a:defRPr sz="1100" b="1" i="0" u="none" strike="noStrike" kern="1200" baseline="0">
              <a:solidFill>
                <a:srgbClr val="000000"/>
              </a:solidFill>
              <a:latin typeface="Arial Narrow"/>
              <a:ea typeface="Arial Narrow"/>
              <a:cs typeface="Arial Narrow"/>
            </a:defRPr>
          </a:pPr>
          <a:endParaRPr lang="en-US"/>
        </a:p>
      </c:tx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8"/>
          <c:order val="0"/>
          <c:tx>
            <c:strRef>
              <c:f>'Charts  1'!$M$208</c:f>
              <c:strCache>
                <c:ptCount val="1"/>
                <c:pt idx="0">
                  <c:v>Dec-08</c:v>
                </c:pt>
              </c:strCache>
            </c:strRef>
          </c:tx>
          <c:spPr>
            <a:solidFill>
              <a:srgbClr val="0072CE"/>
            </a:solidFill>
            <a:ln>
              <a:noFill/>
            </a:ln>
            <a:effectLst/>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1'!$O$211:$O$230</c:f>
              <c:numCache>
                <c:formatCode>#,##0</c:formatCode>
                <c:ptCount val="20"/>
                <c:pt idx="0">
                  <c:v>269176</c:v>
                </c:pt>
                <c:pt idx="1">
                  <c:v>273826</c:v>
                </c:pt>
                <c:pt idx="2">
                  <c:v>289600</c:v>
                </c:pt>
                <c:pt idx="3">
                  <c:v>311764</c:v>
                </c:pt>
                <c:pt idx="4">
                  <c:v>263694</c:v>
                </c:pt>
                <c:pt idx="5">
                  <c:v>261834</c:v>
                </c:pt>
                <c:pt idx="6">
                  <c:v>333451</c:v>
                </c:pt>
                <c:pt idx="7">
                  <c:v>384269</c:v>
                </c:pt>
                <c:pt idx="8">
                  <c:v>370795</c:v>
                </c:pt>
                <c:pt idx="9">
                  <c:v>404650</c:v>
                </c:pt>
                <c:pt idx="10">
                  <c:v>397946</c:v>
                </c:pt>
                <c:pt idx="11">
                  <c:v>379702</c:v>
                </c:pt>
                <c:pt idx="12">
                  <c:v>328140</c:v>
                </c:pt>
                <c:pt idx="13">
                  <c:v>223333</c:v>
                </c:pt>
                <c:pt idx="14">
                  <c:v>165605</c:v>
                </c:pt>
                <c:pt idx="15">
                  <c:v>133546</c:v>
                </c:pt>
                <c:pt idx="16">
                  <c:v>102395</c:v>
                </c:pt>
                <c:pt idx="17">
                  <c:v>58045</c:v>
                </c:pt>
                <c:pt idx="18">
                  <c:v>23305</c:v>
                </c:pt>
                <c:pt idx="19">
                  <c:v>6808</c:v>
                </c:pt>
              </c:numCache>
            </c:numRef>
          </c:val>
          <c:extLst>
            <c:ext xmlns:c16="http://schemas.microsoft.com/office/drawing/2014/chart" uri="{C3380CC4-5D6E-409C-BE32-E72D297353CC}">
              <c16:uniqueId val="{00000000-3DE4-411C-B279-CAE13E4732C4}"/>
            </c:ext>
          </c:extLst>
        </c:ser>
        <c:ser>
          <c:idx val="9"/>
          <c:order val="1"/>
          <c:tx>
            <c:strRef>
              <c:f>'Charts  1'!$M$323</c:f>
              <c:strCache>
                <c:ptCount val="1"/>
                <c:pt idx="0">
                  <c:v>Dec-13</c:v>
                </c:pt>
              </c:strCache>
            </c:strRef>
          </c:tx>
          <c:spPr>
            <a:solidFill>
              <a:srgbClr val="00B398"/>
            </a:solidFill>
            <a:ln>
              <a:noFill/>
            </a:ln>
            <a:effectLst/>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1'!$O$326:$O$345</c:f>
              <c:numCache>
                <c:formatCode>#,##0</c:formatCode>
                <c:ptCount val="20"/>
                <c:pt idx="0">
                  <c:v>306361</c:v>
                </c:pt>
                <c:pt idx="1">
                  <c:v>329953</c:v>
                </c:pt>
                <c:pt idx="2">
                  <c:v>312831</c:v>
                </c:pt>
                <c:pt idx="3">
                  <c:v>321135</c:v>
                </c:pt>
                <c:pt idx="4">
                  <c:v>290033</c:v>
                </c:pt>
                <c:pt idx="5">
                  <c:v>298127</c:v>
                </c:pt>
                <c:pt idx="6">
                  <c:v>403690</c:v>
                </c:pt>
                <c:pt idx="7">
                  <c:v>397624</c:v>
                </c:pt>
                <c:pt idx="8">
                  <c:v>430181</c:v>
                </c:pt>
                <c:pt idx="9">
                  <c:v>404111</c:v>
                </c:pt>
                <c:pt idx="10">
                  <c:v>430218</c:v>
                </c:pt>
                <c:pt idx="11">
                  <c:v>410305</c:v>
                </c:pt>
                <c:pt idx="12">
                  <c:v>379002</c:v>
                </c:pt>
                <c:pt idx="13">
                  <c:v>321873</c:v>
                </c:pt>
                <c:pt idx="14">
                  <c:v>217243</c:v>
                </c:pt>
                <c:pt idx="15">
                  <c:v>156998</c:v>
                </c:pt>
                <c:pt idx="16">
                  <c:v>116886</c:v>
                </c:pt>
                <c:pt idx="17">
                  <c:v>73195</c:v>
                </c:pt>
                <c:pt idx="18">
                  <c:v>29746</c:v>
                </c:pt>
                <c:pt idx="19">
                  <c:v>8239</c:v>
                </c:pt>
              </c:numCache>
            </c:numRef>
          </c:val>
          <c:extLst>
            <c:ext xmlns:c16="http://schemas.microsoft.com/office/drawing/2014/chart" uri="{C3380CC4-5D6E-409C-BE32-E72D297353CC}">
              <c16:uniqueId val="{00000001-3DE4-411C-B279-CAE13E4732C4}"/>
            </c:ext>
          </c:extLst>
        </c:ser>
        <c:ser>
          <c:idx val="10"/>
          <c:order val="2"/>
          <c:tx>
            <c:strRef>
              <c:f>'Charts  1'!$M$438</c:f>
              <c:strCache>
                <c:ptCount val="1"/>
                <c:pt idx="0">
                  <c:v>Dec-18</c:v>
                </c:pt>
              </c:strCache>
            </c:strRef>
          </c:tx>
          <c:spPr>
            <a:solidFill>
              <a:srgbClr val="012169"/>
            </a:solidFill>
            <a:ln>
              <a:noFill/>
            </a:ln>
            <a:effectLst/>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1'!$O$441:$O$460</c:f>
              <c:numCache>
                <c:formatCode>#,##0</c:formatCode>
                <c:ptCount val="20"/>
                <c:pt idx="0">
                  <c:v>281127</c:v>
                </c:pt>
                <c:pt idx="1">
                  <c:v>341894</c:v>
                </c:pt>
                <c:pt idx="2">
                  <c:v>340713</c:v>
                </c:pt>
                <c:pt idx="3">
                  <c:v>316683</c:v>
                </c:pt>
                <c:pt idx="4">
                  <c:v>265136</c:v>
                </c:pt>
                <c:pt idx="5">
                  <c:v>246960</c:v>
                </c:pt>
                <c:pt idx="6">
                  <c:v>403449</c:v>
                </c:pt>
                <c:pt idx="7">
                  <c:v>435013</c:v>
                </c:pt>
                <c:pt idx="8">
                  <c:v>405798</c:v>
                </c:pt>
                <c:pt idx="9">
                  <c:v>432513</c:v>
                </c:pt>
                <c:pt idx="10">
                  <c:v>400172</c:v>
                </c:pt>
                <c:pt idx="11">
                  <c:v>418107</c:v>
                </c:pt>
                <c:pt idx="12">
                  <c:v>391661</c:v>
                </c:pt>
                <c:pt idx="13">
                  <c:v>356576</c:v>
                </c:pt>
                <c:pt idx="14">
                  <c:v>300641</c:v>
                </c:pt>
                <c:pt idx="15">
                  <c:v>197907</c:v>
                </c:pt>
                <c:pt idx="16">
                  <c:v>133677</c:v>
                </c:pt>
                <c:pt idx="17">
                  <c:v>84416</c:v>
                </c:pt>
                <c:pt idx="18">
                  <c:v>37627</c:v>
                </c:pt>
                <c:pt idx="19">
                  <c:v>9991</c:v>
                </c:pt>
              </c:numCache>
            </c:numRef>
          </c:val>
          <c:extLst>
            <c:ext xmlns:c16="http://schemas.microsoft.com/office/drawing/2014/chart" uri="{C3380CC4-5D6E-409C-BE32-E72D297353CC}">
              <c16:uniqueId val="{00000002-3DE4-411C-B279-CAE13E4732C4}"/>
            </c:ext>
          </c:extLst>
        </c:ser>
        <c:ser>
          <c:idx val="11"/>
          <c:order val="3"/>
          <c:tx>
            <c:strRef>
              <c:f>'Charts  1'!$M$553</c:f>
              <c:strCache>
                <c:ptCount val="1"/>
                <c:pt idx="0">
                  <c:v>Dec-23</c:v>
                </c:pt>
              </c:strCache>
            </c:strRef>
          </c:tx>
          <c:spPr>
            <a:solidFill>
              <a:srgbClr val="E87722"/>
            </a:solidFill>
            <a:ln>
              <a:noFill/>
            </a:ln>
            <a:effectLst/>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1'!$O$556:$O$575</c:f>
              <c:numCache>
                <c:formatCode>#,##0</c:formatCode>
                <c:ptCount val="20"/>
                <c:pt idx="0">
                  <c:v>265774</c:v>
                </c:pt>
                <c:pt idx="1">
                  <c:v>344997</c:v>
                </c:pt>
                <c:pt idx="2">
                  <c:v>374887</c:v>
                </c:pt>
                <c:pt idx="3">
                  <c:v>360378</c:v>
                </c:pt>
                <c:pt idx="4">
                  <c:v>282714</c:v>
                </c:pt>
                <c:pt idx="5">
                  <c:v>265675</c:v>
                </c:pt>
                <c:pt idx="6">
                  <c:v>399244</c:v>
                </c:pt>
                <c:pt idx="7">
                  <c:v>476997</c:v>
                </c:pt>
                <c:pt idx="8">
                  <c:v>469760</c:v>
                </c:pt>
                <c:pt idx="9">
                  <c:v>426381</c:v>
                </c:pt>
                <c:pt idx="10">
                  <c:v>444901</c:v>
                </c:pt>
                <c:pt idx="11">
                  <c:v>402158</c:v>
                </c:pt>
                <c:pt idx="12">
                  <c:v>410947</c:v>
                </c:pt>
                <c:pt idx="13">
                  <c:v>378333</c:v>
                </c:pt>
                <c:pt idx="14">
                  <c:v>339196</c:v>
                </c:pt>
                <c:pt idx="15">
                  <c:v>278835</c:v>
                </c:pt>
                <c:pt idx="16">
                  <c:v>171996</c:v>
                </c:pt>
                <c:pt idx="17">
                  <c:v>100615</c:v>
                </c:pt>
                <c:pt idx="18">
                  <c:v>46468</c:v>
                </c:pt>
                <c:pt idx="19">
                  <c:v>13817</c:v>
                </c:pt>
              </c:numCache>
            </c:numRef>
          </c:val>
          <c:extLst>
            <c:ext xmlns:c16="http://schemas.microsoft.com/office/drawing/2014/chart" uri="{C3380CC4-5D6E-409C-BE32-E72D297353CC}">
              <c16:uniqueId val="{00000003-3DE4-411C-B279-CAE13E4732C4}"/>
            </c:ext>
          </c:extLst>
        </c:ser>
        <c:dLbls>
          <c:showLegendKey val="0"/>
          <c:showVal val="0"/>
          <c:showCatName val="0"/>
          <c:showSerName val="0"/>
          <c:showPercent val="0"/>
          <c:showBubbleSize val="0"/>
        </c:dLbls>
        <c:gapWidth val="50"/>
        <c:axId val="140576840"/>
        <c:axId val="874494320"/>
        <c:extLst/>
      </c:barChart>
      <c:catAx>
        <c:axId val="140576840"/>
        <c:scaling>
          <c:orientation val="minMax"/>
        </c:scaling>
        <c:delete val="0"/>
        <c:axPos val="b"/>
        <c:numFmt formatCode="General" sourceLinked="1"/>
        <c:majorTickMark val="out"/>
        <c:minorTickMark val="none"/>
        <c:tickLblPos val="nextTo"/>
        <c:spPr>
          <a:noFill/>
          <a:ln w="3175" cap="flat" cmpd="sng" algn="ctr">
            <a:solidFill>
              <a:schemeClr val="bg1">
                <a:lumMod val="50000"/>
              </a:schemeClr>
            </a:solidFill>
            <a:prstDash val="solid"/>
            <a:round/>
          </a:ln>
          <a:effectLst/>
        </c:spPr>
        <c:txPr>
          <a:bodyPr rot="-5400000" spcFirstLastPara="1" vertOverflow="ellipsis"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874494320"/>
        <c:crosses val="autoZero"/>
        <c:auto val="1"/>
        <c:lblAlgn val="ctr"/>
        <c:lblOffset val="100"/>
        <c:tickLblSkip val="2"/>
        <c:tickMarkSkip val="1"/>
        <c:noMultiLvlLbl val="0"/>
      </c:catAx>
      <c:valAx>
        <c:axId val="874494320"/>
        <c:scaling>
          <c:orientation val="minMax"/>
          <c:max val="450000"/>
        </c:scaling>
        <c:delete val="0"/>
        <c:axPos val="l"/>
        <c:majorGridlines>
          <c:spPr>
            <a:ln w="12700" cap="flat" cmpd="sng" algn="ctr">
              <a:solidFill>
                <a:schemeClr val="bg1">
                  <a:lumMod val="65000"/>
                </a:schemeClr>
              </a:solidFill>
              <a:prstDash val="solid"/>
              <a:round/>
            </a:ln>
            <a:effectLst/>
          </c:spPr>
        </c:majorGridlines>
        <c:numFmt formatCode="#,##0" sourceLinked="1"/>
        <c:majorTickMark val="out"/>
        <c:minorTickMark val="none"/>
        <c:tickLblPos val="nextTo"/>
        <c:spPr>
          <a:noFill/>
          <a:ln w="3175" cap="flat" cmpd="sng" algn="ctr">
            <a:noFill/>
            <a:prstDash val="solid"/>
            <a:round/>
          </a:ln>
          <a:effectLst/>
        </c:spPr>
        <c:txPr>
          <a:bodyPr rot="0" spcFirstLastPara="1" vertOverflow="ellipsis" wrap="square" anchor="ctr" anchorCtr="1"/>
          <a:lstStyle/>
          <a:p>
            <a:pPr>
              <a:defRPr sz="1000" b="0" i="0" u="none" strike="noStrike" kern="1200" baseline="0">
                <a:solidFill>
                  <a:srgbClr val="000000"/>
                </a:solidFill>
                <a:latin typeface="Arial Narrow"/>
                <a:ea typeface="Arial Narrow"/>
                <a:cs typeface="Arial Narrow"/>
              </a:defRPr>
            </a:pPr>
            <a:endParaRPr lang="en-US"/>
          </a:p>
        </c:txPr>
        <c:crossAx val="140576840"/>
        <c:crosses val="autoZero"/>
        <c:crossBetween val="between"/>
        <c:dispUnits>
          <c:builtInUnit val="thousands"/>
          <c:dispUnitsLbl>
            <c:layout>
              <c:manualLayout>
                <c:xMode val="edge"/>
                <c:yMode val="edge"/>
                <c:x val="1.3075557044731116E-2"/>
                <c:y val="0.44225169222268268"/>
              </c:manualLayout>
            </c:layout>
            <c:tx>
              <c:rich>
                <a:bodyPr rot="-5400000" spcFirstLastPara="1" vertOverflow="ellipsis" vert="horz" wrap="square" anchor="ctr" anchorCtr="1"/>
                <a:lstStyle/>
                <a:p>
                  <a:pPr>
                    <a:defRPr sz="1000" b="1" i="0" u="none" strike="noStrike" kern="1200" baseline="0">
                      <a:solidFill>
                        <a:srgbClr val="000000"/>
                      </a:solidFill>
                      <a:latin typeface="Arial Narrow"/>
                      <a:ea typeface="Arial Narrow"/>
                      <a:cs typeface="Arial Narrow"/>
                    </a:defRPr>
                  </a:pPr>
                  <a:r>
                    <a:rPr lang="en-AU" b="1"/>
                    <a:t>(000's)</a:t>
                  </a:r>
                </a:p>
              </c:rich>
            </c:tx>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Arial Narrow"/>
                    <a:ea typeface="Arial Narrow"/>
                    <a:cs typeface="Arial Narrow"/>
                  </a:defRPr>
                </a:pPr>
                <a:endParaRPr lang="en-US"/>
              </a:p>
            </c:txPr>
          </c:dispUnitsLbl>
        </c:dispUnits>
      </c:valAx>
      <c:spPr>
        <a:noFill/>
        <a:ln w="25400">
          <a:noFill/>
        </a:ln>
        <a:effectLst/>
      </c:spPr>
    </c:plotArea>
    <c:legend>
      <c:legendPos val="r"/>
      <c:layout>
        <c:manualLayout>
          <c:xMode val="edge"/>
          <c:yMode val="edge"/>
          <c:x val="0.85744680851063826"/>
          <c:y val="0.12719413362803333"/>
          <c:w val="9.1218740081867838E-2"/>
          <c:h val="0.17445185278987521"/>
        </c:manualLayout>
      </c:layout>
      <c:overlay val="0"/>
      <c:spPr>
        <a:solidFill>
          <a:srgbClr val="FFFFFF"/>
        </a:solidFill>
        <a:ln w="3175">
          <a:noFill/>
          <a:prstDash val="solid"/>
        </a:ln>
        <a:effectLst/>
      </c:spPr>
      <c:txPr>
        <a:bodyPr rot="0" spcFirstLastPara="1" vertOverflow="ellipsis" vert="horz" wrap="square" anchor="ctr" anchorCtr="1"/>
        <a:lstStyle/>
        <a:p>
          <a:pPr>
            <a:defRPr sz="8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cap="flat" cmpd="sng" algn="ctr">
      <a:solidFill>
        <a:srgbClr val="000000"/>
      </a:solidFill>
      <a:prstDash val="solid"/>
      <a:round/>
    </a:ln>
    <a:effectLst/>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People with hospital treatment insurance at 31 December by State</a:t>
            </a:r>
          </a:p>
        </c:rich>
      </c:tx>
      <c:layout>
        <c:manualLayout>
          <c:xMode val="edge"/>
          <c:yMode val="edge"/>
          <c:x val="0.25990116907028415"/>
          <c:y val="2.4984680262247552E-2"/>
        </c:manualLayout>
      </c:layout>
      <c:overlay val="0"/>
      <c:spPr>
        <a:noFill/>
        <a:ln w="25400">
          <a:noFill/>
        </a:ln>
      </c:spPr>
    </c:title>
    <c:autoTitleDeleted val="0"/>
    <c:plotArea>
      <c:layout>
        <c:manualLayout>
          <c:layoutTarget val="inner"/>
          <c:xMode val="edge"/>
          <c:yMode val="edge"/>
          <c:x val="8.8824717805796663E-2"/>
          <c:y val="0.13649365257914189"/>
          <c:w val="0.88830392469598007"/>
          <c:h val="0.77491679049880158"/>
        </c:manualLayout>
      </c:layout>
      <c:barChart>
        <c:barDir val="col"/>
        <c:grouping val="clustered"/>
        <c:varyColors val="0"/>
        <c:ser>
          <c:idx val="8"/>
          <c:order val="0"/>
          <c:tx>
            <c:strRef>
              <c:f>'Charts  2'!$M$15</c:f>
              <c:strCache>
                <c:ptCount val="1"/>
                <c:pt idx="0">
                  <c:v>2009</c:v>
                </c:pt>
              </c:strCache>
            </c:strRef>
          </c:tx>
          <c:spPr>
            <a:solidFill>
              <a:srgbClr val="0072CE"/>
            </a:solidFill>
            <a:ln w="3175">
              <a:solidFill>
                <a:srgbClr val="000000"/>
              </a:solidFill>
              <a:prstDash val="solid"/>
            </a:ln>
            <a:effectLst>
              <a:outerShdw dist="35921" dir="2700000" algn="br">
                <a:srgbClr val="000000"/>
              </a:outerShdw>
            </a:effectLst>
          </c:spPr>
          <c:invertIfNegative val="0"/>
          <c:cat>
            <c:strRef>
              <c:extLst>
                <c:ext xmlns:c15="http://schemas.microsoft.com/office/drawing/2012/chart" uri="{02D57815-91ED-43cb-92C2-25804820EDAC}">
                  <c15:fullRef>
                    <c15:sqref>'Charts  2'!$N$3:$U$3</c15:sqref>
                  </c15:fullRef>
                </c:ext>
              </c:extLst>
              <c:f>'Charts  2'!$N$3:$U$3</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2'!$N$15:$U$15</c15:sqref>
                  </c15:fullRef>
                </c:ext>
              </c:extLst>
              <c:f>'Charts  2'!$N$15:$U$15</c:f>
              <c:numCache>
                <c:formatCode>#,##0</c:formatCode>
                <c:ptCount val="8"/>
                <c:pt idx="0">
                  <c:v>3247.252</c:v>
                </c:pt>
                <c:pt idx="1">
                  <c:v>2361.085</c:v>
                </c:pt>
                <c:pt idx="2">
                  <c:v>1889.9290000000001</c:v>
                </c:pt>
                <c:pt idx="3">
                  <c:v>730.46</c:v>
                </c:pt>
                <c:pt idx="4">
                  <c:v>1145.088</c:v>
                </c:pt>
                <c:pt idx="5">
                  <c:v>218.1</c:v>
                </c:pt>
                <c:pt idx="6">
                  <c:v>79.272999999999996</c:v>
                </c:pt>
                <c:pt idx="7">
                  <c:v>195.01400000000001</c:v>
                </c:pt>
              </c:numCache>
            </c:numRef>
          </c:val>
          <c:extLst>
            <c:ext xmlns:c16="http://schemas.microsoft.com/office/drawing/2014/chart" uri="{C3380CC4-5D6E-409C-BE32-E72D297353CC}">
              <c16:uniqueId val="{00000001-927D-46AD-B687-1209CFB65EF4}"/>
            </c:ext>
          </c:extLst>
        </c:ser>
        <c:ser>
          <c:idx val="1"/>
          <c:order val="1"/>
          <c:tx>
            <c:strRef>
              <c:f>'Charts  2'!$M$17</c:f>
              <c:strCache>
                <c:ptCount val="1"/>
                <c:pt idx="0">
                  <c:v>2011</c:v>
                </c:pt>
              </c:strCache>
            </c:strRef>
          </c:tx>
          <c:spPr>
            <a:solidFill>
              <a:srgbClr val="00B398"/>
            </a:solidFill>
            <a:ln w="6350">
              <a:solidFill>
                <a:srgbClr val="000000"/>
              </a:solidFill>
            </a:ln>
          </c:spPr>
          <c:invertIfNegative val="0"/>
          <c:cat>
            <c:strRef>
              <c:extLst>
                <c:ext xmlns:c15="http://schemas.microsoft.com/office/drawing/2012/chart" uri="{02D57815-91ED-43cb-92C2-25804820EDAC}">
                  <c15:fullRef>
                    <c15:sqref>'Charts  2'!$N$3:$U$3</c15:sqref>
                  </c15:fullRef>
                </c:ext>
              </c:extLst>
              <c:f>'Charts  2'!$N$3:$U$3</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2'!$N$17:$U$17</c15:sqref>
                  </c15:fullRef>
                </c:ext>
              </c:extLst>
              <c:f>'Charts  2'!$N$17:$U$17</c:f>
              <c:numCache>
                <c:formatCode>#,##0</c:formatCode>
                <c:ptCount val="8"/>
                <c:pt idx="0">
                  <c:v>3402.873</c:v>
                </c:pt>
                <c:pt idx="1">
                  <c:v>2475.8910000000001</c:v>
                </c:pt>
                <c:pt idx="2">
                  <c:v>2006.876</c:v>
                </c:pt>
                <c:pt idx="3">
                  <c:v>750.59299999999996</c:v>
                </c:pt>
                <c:pt idx="4">
                  <c:v>1248.559</c:v>
                </c:pt>
                <c:pt idx="5">
                  <c:v>224.81100000000001</c:v>
                </c:pt>
                <c:pt idx="6">
                  <c:v>86.028000000000006</c:v>
                </c:pt>
                <c:pt idx="7">
                  <c:v>208.04900000000001</c:v>
                </c:pt>
              </c:numCache>
            </c:numRef>
          </c:val>
          <c:extLst>
            <c:ext xmlns:c16="http://schemas.microsoft.com/office/drawing/2014/chart" uri="{C3380CC4-5D6E-409C-BE32-E72D297353CC}">
              <c16:uniqueId val="{00000002-927D-46AD-B687-1209CFB65EF4}"/>
            </c:ext>
          </c:extLst>
        </c:ser>
        <c:ser>
          <c:idx val="10"/>
          <c:order val="2"/>
          <c:tx>
            <c:strRef>
              <c:f>'Charts  2'!$M$19</c:f>
              <c:strCache>
                <c:ptCount val="1"/>
                <c:pt idx="0">
                  <c:v>2013</c:v>
                </c:pt>
              </c:strCache>
            </c:strRef>
          </c:tx>
          <c:spPr>
            <a:solidFill>
              <a:srgbClr val="012169"/>
            </a:solidFill>
            <a:ln>
              <a:solidFill>
                <a:sysClr val="windowText" lastClr="000000"/>
              </a:solidFill>
            </a:ln>
          </c:spPr>
          <c:invertIfNegative val="0"/>
          <c:cat>
            <c:strRef>
              <c:extLst>
                <c:ext xmlns:c15="http://schemas.microsoft.com/office/drawing/2012/chart" uri="{02D57815-91ED-43cb-92C2-25804820EDAC}">
                  <c15:fullRef>
                    <c15:sqref>'Charts  2'!$N$3:$U$3</c15:sqref>
                  </c15:fullRef>
                </c:ext>
              </c:extLst>
              <c:f>'Charts  2'!$N$3:$U$3</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2'!$N$19:$U$19</c15:sqref>
                  </c15:fullRef>
                </c:ext>
              </c:extLst>
              <c:f>'Charts  2'!$N$19:$U$19</c:f>
              <c:numCache>
                <c:formatCode>#,##0</c:formatCode>
                <c:ptCount val="8"/>
                <c:pt idx="0">
                  <c:v>3556.8119999999999</c:v>
                </c:pt>
                <c:pt idx="1">
                  <c:v>2591.2890000000002</c:v>
                </c:pt>
                <c:pt idx="2">
                  <c:v>2125.3580000000002</c:v>
                </c:pt>
                <c:pt idx="3">
                  <c:v>771.55399999999997</c:v>
                </c:pt>
                <c:pt idx="4">
                  <c:v>1368.0340000000001</c:v>
                </c:pt>
                <c:pt idx="5">
                  <c:v>230.702</c:v>
                </c:pt>
                <c:pt idx="6">
                  <c:v>93.929000000000002</c:v>
                </c:pt>
                <c:pt idx="7">
                  <c:v>220.75</c:v>
                </c:pt>
              </c:numCache>
            </c:numRef>
          </c:val>
          <c:extLst>
            <c:ext xmlns:c16="http://schemas.microsoft.com/office/drawing/2014/chart" uri="{C3380CC4-5D6E-409C-BE32-E72D297353CC}">
              <c16:uniqueId val="{00000003-927D-46AD-B687-1209CFB65EF4}"/>
            </c:ext>
          </c:extLst>
        </c:ser>
        <c:ser>
          <c:idx val="12"/>
          <c:order val="3"/>
          <c:tx>
            <c:strRef>
              <c:f>'Charts  2'!$M$21</c:f>
              <c:strCache>
                <c:ptCount val="1"/>
                <c:pt idx="0">
                  <c:v>2015</c:v>
                </c:pt>
              </c:strCache>
            </c:strRef>
          </c:tx>
          <c:spPr>
            <a:solidFill>
              <a:srgbClr val="E87722"/>
            </a:solidFill>
            <a:ln>
              <a:solidFill>
                <a:sysClr val="windowText" lastClr="000000"/>
              </a:solidFill>
            </a:ln>
          </c:spPr>
          <c:invertIfNegative val="0"/>
          <c:cat>
            <c:strRef>
              <c:extLst>
                <c:ext xmlns:c15="http://schemas.microsoft.com/office/drawing/2012/chart" uri="{02D57815-91ED-43cb-92C2-25804820EDAC}">
                  <c15:fullRef>
                    <c15:sqref>'Charts  2'!$N$3:$U$3</c15:sqref>
                  </c15:fullRef>
                </c:ext>
              </c:extLst>
              <c:f>'Charts  2'!$N$3:$U$3</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2'!$N$21:$U$21</c15:sqref>
                  </c15:fullRef>
                </c:ext>
              </c:extLst>
              <c:f>'Charts  2'!$N$21:$U$21</c:f>
              <c:numCache>
                <c:formatCode>#,##0</c:formatCode>
                <c:ptCount val="8"/>
                <c:pt idx="0">
                  <c:v>3682.03</c:v>
                </c:pt>
                <c:pt idx="1">
                  <c:v>2681.335</c:v>
                </c:pt>
                <c:pt idx="2">
                  <c:v>2159.7080000000001</c:v>
                </c:pt>
                <c:pt idx="3">
                  <c:v>786.03</c:v>
                </c:pt>
                <c:pt idx="4">
                  <c:v>1438.39</c:v>
                </c:pt>
                <c:pt idx="5">
                  <c:v>233.18100000000001</c:v>
                </c:pt>
                <c:pt idx="6">
                  <c:v>99.088999999999999</c:v>
                </c:pt>
                <c:pt idx="7">
                  <c:v>228.702</c:v>
                </c:pt>
              </c:numCache>
            </c:numRef>
          </c:val>
          <c:extLst>
            <c:ext xmlns:c16="http://schemas.microsoft.com/office/drawing/2014/chart" uri="{C3380CC4-5D6E-409C-BE32-E72D297353CC}">
              <c16:uniqueId val="{00000004-927D-46AD-B687-1209CFB65EF4}"/>
            </c:ext>
          </c:extLst>
        </c:ser>
        <c:ser>
          <c:idx val="14"/>
          <c:order val="4"/>
          <c:tx>
            <c:strRef>
              <c:f>'Charts  2'!$M$23</c:f>
              <c:strCache>
                <c:ptCount val="1"/>
                <c:pt idx="0">
                  <c:v>2017</c:v>
                </c:pt>
              </c:strCache>
            </c:strRef>
          </c:tx>
          <c:spPr>
            <a:solidFill>
              <a:srgbClr val="890C58"/>
            </a:solidFill>
            <a:ln>
              <a:solidFill>
                <a:sysClr val="windowText" lastClr="000000"/>
              </a:solidFill>
            </a:ln>
          </c:spPr>
          <c:invertIfNegative val="0"/>
          <c:cat>
            <c:strRef>
              <c:extLst>
                <c:ext xmlns:c15="http://schemas.microsoft.com/office/drawing/2012/chart" uri="{02D57815-91ED-43cb-92C2-25804820EDAC}">
                  <c15:fullRef>
                    <c15:sqref>'Charts  2'!$N$3:$U$3</c15:sqref>
                  </c15:fullRef>
                </c:ext>
              </c:extLst>
              <c:f>'Charts  2'!$N$3:$U$3</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2'!$N$23:$U$23</c15:sqref>
                  </c15:fullRef>
                </c:ext>
              </c:extLst>
              <c:f>'Charts  2'!$N$23:$U$23</c:f>
              <c:numCache>
                <c:formatCode>#,##0</c:formatCode>
                <c:ptCount val="8"/>
                <c:pt idx="0">
                  <c:v>3711.46</c:v>
                </c:pt>
                <c:pt idx="1">
                  <c:v>2694.8649999999998</c:v>
                </c:pt>
                <c:pt idx="2">
                  <c:v>2125.2950000000001</c:v>
                </c:pt>
                <c:pt idx="3">
                  <c:v>783.33199999999999</c:v>
                </c:pt>
                <c:pt idx="4">
                  <c:v>1431.021</c:v>
                </c:pt>
                <c:pt idx="5">
                  <c:v>230.15100000000001</c:v>
                </c:pt>
                <c:pt idx="6">
                  <c:v>99.69</c:v>
                </c:pt>
                <c:pt idx="7">
                  <c:v>230.48</c:v>
                </c:pt>
              </c:numCache>
            </c:numRef>
          </c:val>
          <c:extLst>
            <c:ext xmlns:c16="http://schemas.microsoft.com/office/drawing/2014/chart" uri="{C3380CC4-5D6E-409C-BE32-E72D297353CC}">
              <c16:uniqueId val="{00000005-927D-46AD-B687-1209CFB65EF4}"/>
            </c:ext>
          </c:extLst>
        </c:ser>
        <c:ser>
          <c:idx val="16"/>
          <c:order val="5"/>
          <c:tx>
            <c:strRef>
              <c:f>'Charts  2'!$M$25</c:f>
              <c:strCache>
                <c:ptCount val="1"/>
                <c:pt idx="0">
                  <c:v>2019</c:v>
                </c:pt>
              </c:strCache>
            </c:strRef>
          </c:tx>
          <c:spPr>
            <a:solidFill>
              <a:srgbClr val="AFB4D9"/>
            </a:solidFill>
            <a:ln>
              <a:solidFill>
                <a:sysClr val="windowText" lastClr="000000"/>
              </a:solidFill>
            </a:ln>
          </c:spPr>
          <c:invertIfNegative val="0"/>
          <c:cat>
            <c:strRef>
              <c:extLst>
                <c:ext xmlns:c15="http://schemas.microsoft.com/office/drawing/2012/chart" uri="{02D57815-91ED-43cb-92C2-25804820EDAC}">
                  <c15:fullRef>
                    <c15:sqref>'Charts  2'!$N$3:$U$3</c15:sqref>
                  </c15:fullRef>
                </c:ext>
              </c:extLst>
              <c:f>'Charts  2'!$N$3:$U$3</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2'!$N$25:$U$25</c15:sqref>
                  </c15:fullRef>
                </c:ext>
              </c:extLst>
              <c:f>'Charts  2'!$N$25:$U$25</c:f>
              <c:numCache>
                <c:formatCode>#,##0</c:formatCode>
                <c:ptCount val="8"/>
                <c:pt idx="0">
                  <c:v>3695.732</c:v>
                </c:pt>
                <c:pt idx="1">
                  <c:v>2693.306</c:v>
                </c:pt>
                <c:pt idx="2">
                  <c:v>2092.4580000000001</c:v>
                </c:pt>
                <c:pt idx="3">
                  <c:v>778.19500000000005</c:v>
                </c:pt>
                <c:pt idx="4">
                  <c:v>1419.31</c:v>
                </c:pt>
                <c:pt idx="5">
                  <c:v>226.84899999999999</c:v>
                </c:pt>
                <c:pt idx="6">
                  <c:v>95.522000000000006</c:v>
                </c:pt>
                <c:pt idx="7">
                  <c:v>231.751</c:v>
                </c:pt>
              </c:numCache>
            </c:numRef>
          </c:val>
          <c:extLst>
            <c:ext xmlns:c16="http://schemas.microsoft.com/office/drawing/2014/chart" uri="{C3380CC4-5D6E-409C-BE32-E72D297353CC}">
              <c16:uniqueId val="{00000006-927D-46AD-B687-1209CFB65EF4}"/>
            </c:ext>
          </c:extLst>
        </c:ser>
        <c:ser>
          <c:idx val="4"/>
          <c:order val="6"/>
          <c:tx>
            <c:strRef>
              <c:f>'Charts  2'!$M$27</c:f>
              <c:strCache>
                <c:ptCount val="1"/>
                <c:pt idx="0">
                  <c:v>2021</c:v>
                </c:pt>
              </c:strCache>
            </c:strRef>
          </c:tx>
          <c:spPr>
            <a:solidFill>
              <a:srgbClr val="39869B"/>
            </a:solidFill>
            <a:ln>
              <a:solidFill>
                <a:sysClr val="windowText" lastClr="000000"/>
              </a:solidFill>
            </a:ln>
          </c:spPr>
          <c:invertIfNegative val="0"/>
          <c:cat>
            <c:strRef>
              <c:extLst>
                <c:ext xmlns:c15="http://schemas.microsoft.com/office/drawing/2012/chart" uri="{02D57815-91ED-43cb-92C2-25804820EDAC}">
                  <c15:fullRef>
                    <c15:sqref>'Charts  2'!$N$3:$U$3</c15:sqref>
                  </c15:fullRef>
                </c:ext>
              </c:extLst>
              <c:f>'Charts  2'!$N$3:$U$3</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2'!$N$27:$U$27</c15:sqref>
                  </c15:fullRef>
                </c:ext>
              </c:extLst>
              <c:f>'Charts  2'!$N$27:$U$27</c:f>
              <c:numCache>
                <c:formatCode>#,##0</c:formatCode>
                <c:ptCount val="8"/>
                <c:pt idx="0">
                  <c:v>3787.2482</c:v>
                </c:pt>
                <c:pt idx="1">
                  <c:v>2766.8502000000003</c:v>
                </c:pt>
                <c:pt idx="2">
                  <c:v>2150.5022000000004</c:v>
                </c:pt>
                <c:pt idx="3">
                  <c:v>799.90819999999997</c:v>
                </c:pt>
                <c:pt idx="4">
                  <c:v>1488.4932000000001</c:v>
                </c:pt>
                <c:pt idx="5">
                  <c:v>232.27120000000002</c:v>
                </c:pt>
                <c:pt idx="6">
                  <c:v>97.541200000000018</c:v>
                </c:pt>
                <c:pt idx="7">
                  <c:v>241.9932</c:v>
                </c:pt>
              </c:numCache>
            </c:numRef>
          </c:val>
          <c:extLst>
            <c:ext xmlns:c16="http://schemas.microsoft.com/office/drawing/2014/chart" uri="{C3380CC4-5D6E-409C-BE32-E72D297353CC}">
              <c16:uniqueId val="{00000007-927D-46AD-B687-1209CFB65EF4}"/>
            </c:ext>
          </c:extLst>
        </c:ser>
        <c:ser>
          <c:idx val="18"/>
          <c:order val="7"/>
          <c:tx>
            <c:strRef>
              <c:f>'Charts  2'!$M$29</c:f>
              <c:strCache>
                <c:ptCount val="1"/>
                <c:pt idx="0">
                  <c:v>2023</c:v>
                </c:pt>
              </c:strCache>
            </c:strRef>
          </c:tx>
          <c:spPr>
            <a:solidFill>
              <a:srgbClr val="FB97B1"/>
            </a:solidFill>
          </c:spPr>
          <c:invertIfNegative val="0"/>
          <c:cat>
            <c:strLit>
              <c:ptCount val="8"/>
              <c:pt idx="0">
                <c:v>NSW</c:v>
              </c:pt>
              <c:pt idx="1">
                <c:v>VIC</c:v>
              </c:pt>
              <c:pt idx="2">
                <c:v>QLD</c:v>
              </c:pt>
              <c:pt idx="3">
                <c:v>SA</c:v>
              </c:pt>
              <c:pt idx="4">
                <c:v>WA</c:v>
              </c:pt>
              <c:pt idx="5">
                <c:v>TAS</c:v>
              </c:pt>
              <c:pt idx="6">
                <c:v>NT</c:v>
              </c:pt>
              <c:pt idx="7">
                <c:v>ACT</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  2'!$N$29:$V$29</c15:sqref>
                  </c15:fullRef>
                </c:ext>
              </c:extLst>
              <c:f>'Charts  2'!$N$29:$U$29</c:f>
              <c:numCache>
                <c:formatCode>#,##0</c:formatCode>
                <c:ptCount val="8"/>
                <c:pt idx="0">
                  <c:v>3911.1109999999999</c:v>
                </c:pt>
                <c:pt idx="1">
                  <c:v>2909.0239999999999</c:v>
                </c:pt>
                <c:pt idx="2">
                  <c:v>2263.5810000000001</c:v>
                </c:pt>
                <c:pt idx="3">
                  <c:v>833.36500000000001</c:v>
                </c:pt>
                <c:pt idx="4">
                  <c:v>1582.479</c:v>
                </c:pt>
                <c:pt idx="5">
                  <c:v>239.28700000000001</c:v>
                </c:pt>
                <c:pt idx="6">
                  <c:v>100.822</c:v>
                </c:pt>
                <c:pt idx="7">
                  <c:v>253.25200000000001</c:v>
                </c:pt>
              </c:numCache>
            </c:numRef>
          </c:val>
          <c:extLst>
            <c:ext xmlns:c16="http://schemas.microsoft.com/office/drawing/2014/chart" uri="{C3380CC4-5D6E-409C-BE32-E72D297353CC}">
              <c16:uniqueId val="{00000001-9314-42BD-99BB-356887A30B5C}"/>
            </c:ext>
          </c:extLst>
        </c:ser>
        <c:dLbls>
          <c:showLegendKey val="0"/>
          <c:showVal val="0"/>
          <c:showCatName val="0"/>
          <c:showSerName val="0"/>
          <c:showPercent val="0"/>
          <c:showBubbleSize val="0"/>
        </c:dLbls>
        <c:gapWidth val="150"/>
        <c:axId val="958312608"/>
        <c:axId val="958314568"/>
        <c:extLst/>
      </c:barChart>
      <c:catAx>
        <c:axId val="958312608"/>
        <c:scaling>
          <c:orientation val="minMax"/>
        </c:scaling>
        <c:delete val="0"/>
        <c:axPos val="b"/>
        <c:numFmt formatCode="General"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4568"/>
        <c:crosses val="autoZero"/>
        <c:auto val="1"/>
        <c:lblAlgn val="ctr"/>
        <c:lblOffset val="100"/>
        <c:tickLblSkip val="1"/>
        <c:tickMarkSkip val="1"/>
        <c:noMultiLvlLbl val="0"/>
      </c:catAx>
      <c:valAx>
        <c:axId val="958314568"/>
        <c:scaling>
          <c:orientation val="minMax"/>
        </c:scaling>
        <c:delete val="0"/>
        <c:axPos val="l"/>
        <c:majorGridlines>
          <c:spPr>
            <a:ln w="9525">
              <a:solidFill>
                <a:schemeClr val="bg1">
                  <a:lumMod val="65000"/>
                </a:schemeClr>
              </a:solidFill>
              <a:prstDash val="solid"/>
            </a:ln>
          </c:spPr>
        </c:majorGridlines>
        <c:title>
          <c:tx>
            <c:rich>
              <a:bodyPr/>
              <a:lstStyle/>
              <a:p>
                <a:pPr>
                  <a:defRPr sz="1000" b="1" i="0" u="none" strike="noStrike" baseline="0">
                    <a:solidFill>
                      <a:srgbClr val="000000"/>
                    </a:solidFill>
                    <a:latin typeface="Arial Narrow" pitchFamily="34" charset="0"/>
                    <a:ea typeface="Verdana"/>
                    <a:cs typeface="Verdana"/>
                  </a:defRPr>
                </a:pPr>
                <a:r>
                  <a:rPr lang="en-AU" sz="1000">
                    <a:latin typeface="Arial Narrow" pitchFamily="34" charset="0"/>
                  </a:rPr>
                  <a:t>('000s)</a:t>
                </a:r>
              </a:p>
            </c:rich>
          </c:tx>
          <c:layout>
            <c:manualLayout>
              <c:xMode val="edge"/>
              <c:yMode val="edge"/>
              <c:x val="4.4104561556671086E-3"/>
              <c:y val="0.45055755059906216"/>
            </c:manualLayout>
          </c:layout>
          <c:overlay val="0"/>
          <c:spPr>
            <a:noFill/>
            <a:ln w="25400">
              <a:noFill/>
            </a:ln>
          </c:spPr>
        </c:title>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2608"/>
        <c:crosses val="autoZero"/>
        <c:crossBetween val="between"/>
      </c:valAx>
      <c:spPr>
        <a:noFill/>
        <a:ln w="25400">
          <a:noFill/>
        </a:ln>
      </c:spPr>
    </c:plotArea>
    <c:legend>
      <c:legendPos val="b"/>
      <c:layout>
        <c:manualLayout>
          <c:xMode val="edge"/>
          <c:yMode val="edge"/>
          <c:x val="0.35883080683743068"/>
          <c:y val="0.95216618289312616"/>
          <c:w val="0.43040382377650116"/>
          <c:h val="4.6834645669291339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111" r="0.75000000000000111" t="1" header="0.5" footer="0.5"/>
    <c:pageSetup paperSize="9" orientation="landscape" horizontalDpi="-4" verticalDpi="-4"/>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Per cent of</a:t>
            </a:r>
            <a:r>
              <a:rPr lang="en-AU" sz="1200" baseline="0">
                <a:latin typeface="Arial Narrow" pitchFamily="34" charset="0"/>
              </a:rPr>
              <a:t> population </a:t>
            </a:r>
            <a:r>
              <a:rPr lang="en-AU" sz="1200">
                <a:latin typeface="Arial Narrow" pitchFamily="34" charset="0"/>
              </a:rPr>
              <a:t>with hospital treatment insurance at 31 December by State</a:t>
            </a:r>
          </a:p>
        </c:rich>
      </c:tx>
      <c:layout>
        <c:manualLayout>
          <c:xMode val="edge"/>
          <c:yMode val="edge"/>
          <c:x val="0.25990116907028415"/>
          <c:y val="2.4984543598716824E-2"/>
        </c:manualLayout>
      </c:layout>
      <c:overlay val="0"/>
      <c:spPr>
        <a:noFill/>
        <a:ln w="25400">
          <a:noFill/>
        </a:ln>
      </c:spPr>
    </c:title>
    <c:autoTitleDeleted val="0"/>
    <c:plotArea>
      <c:layout>
        <c:manualLayout>
          <c:layoutTarget val="inner"/>
          <c:xMode val="edge"/>
          <c:yMode val="edge"/>
          <c:x val="4.9023722780921049E-2"/>
          <c:y val="0.13105140599290599"/>
          <c:w val="0.92099759918069946"/>
          <c:h val="0.77491679049880158"/>
        </c:manualLayout>
      </c:layout>
      <c:barChart>
        <c:barDir val="col"/>
        <c:grouping val="clustered"/>
        <c:varyColors val="0"/>
        <c:ser>
          <c:idx val="10"/>
          <c:order val="10"/>
          <c:tx>
            <c:strRef>
              <c:f>'Charts  2'!$M$44</c:f>
              <c:strCache>
                <c:ptCount val="1"/>
                <c:pt idx="0">
                  <c:v>2009</c:v>
                </c:pt>
              </c:strCache>
              <c:extLst xmlns:c15="http://schemas.microsoft.com/office/drawing/2012/chart"/>
            </c:strRef>
          </c:tx>
          <c:spPr>
            <a:solidFill>
              <a:srgbClr val="0072CE"/>
            </a:solidFill>
            <a:ln w="6350">
              <a:solidFill>
                <a:srgbClr val="000000"/>
              </a:solidFill>
            </a:ln>
          </c:spPr>
          <c:invertIfNegative val="0"/>
          <c:cat>
            <c:strRef>
              <c:f>'Charts  2'!$N$32:$U$32</c:f>
              <c:strCache>
                <c:ptCount val="8"/>
                <c:pt idx="0">
                  <c:v>NSW</c:v>
                </c:pt>
                <c:pt idx="1">
                  <c:v>VIC</c:v>
                </c:pt>
                <c:pt idx="2">
                  <c:v>QLD</c:v>
                </c:pt>
                <c:pt idx="3">
                  <c:v>SA</c:v>
                </c:pt>
                <c:pt idx="4">
                  <c:v>WA</c:v>
                </c:pt>
                <c:pt idx="5">
                  <c:v>TAS</c:v>
                </c:pt>
                <c:pt idx="6">
                  <c:v>NT</c:v>
                </c:pt>
                <c:pt idx="7">
                  <c:v>ACT</c:v>
                </c:pt>
              </c:strCache>
            </c:strRef>
          </c:cat>
          <c:val>
            <c:numRef>
              <c:f>'Charts  2'!$N$44:$U$44</c:f>
              <c:numCache>
                <c:formatCode>0.0%</c:formatCode>
                <c:ptCount val="8"/>
                <c:pt idx="0">
                  <c:v>0.45726257423779526</c:v>
                </c:pt>
                <c:pt idx="1">
                  <c:v>0.43568490763203538</c:v>
                </c:pt>
                <c:pt idx="2">
                  <c:v>0.43273014438160079</c:v>
                </c:pt>
                <c:pt idx="3">
                  <c:v>0.45129737337341791</c:v>
                </c:pt>
                <c:pt idx="4">
                  <c:v>0.50583744561560984</c:v>
                </c:pt>
                <c:pt idx="5">
                  <c:v>0.4306353302623499</c:v>
                </c:pt>
                <c:pt idx="6">
                  <c:v>0.34801982588691871</c:v>
                </c:pt>
                <c:pt idx="7">
                  <c:v>0.54494647333167534</c:v>
                </c:pt>
              </c:numCache>
            </c:numRef>
          </c:val>
          <c:extLst xmlns:c15="http://schemas.microsoft.com/office/drawing/2012/chart">
            <c:ext xmlns:c16="http://schemas.microsoft.com/office/drawing/2014/chart" uri="{C3380CC4-5D6E-409C-BE32-E72D297353CC}">
              <c16:uniqueId val="{0000000E-2EF3-4E9D-85C7-7AC8553A608B}"/>
            </c:ext>
          </c:extLst>
        </c:ser>
        <c:ser>
          <c:idx val="12"/>
          <c:order val="12"/>
          <c:tx>
            <c:strRef>
              <c:f>'Charts  2'!$M$46</c:f>
              <c:strCache>
                <c:ptCount val="1"/>
                <c:pt idx="0">
                  <c:v>2011</c:v>
                </c:pt>
              </c:strCache>
              <c:extLst xmlns:c15="http://schemas.microsoft.com/office/drawing/2012/chart"/>
            </c:strRef>
          </c:tx>
          <c:spPr>
            <a:solidFill>
              <a:srgbClr val="00B398"/>
            </a:solidFill>
            <a:ln w="6350">
              <a:solidFill>
                <a:srgbClr val="000000"/>
              </a:solidFill>
            </a:ln>
          </c:spPr>
          <c:invertIfNegative val="0"/>
          <c:cat>
            <c:strRef>
              <c:f>'Charts  2'!$N$32:$U$32</c:f>
              <c:strCache>
                <c:ptCount val="8"/>
                <c:pt idx="0">
                  <c:v>NSW</c:v>
                </c:pt>
                <c:pt idx="1">
                  <c:v>VIC</c:v>
                </c:pt>
                <c:pt idx="2">
                  <c:v>QLD</c:v>
                </c:pt>
                <c:pt idx="3">
                  <c:v>SA</c:v>
                </c:pt>
                <c:pt idx="4">
                  <c:v>WA</c:v>
                </c:pt>
                <c:pt idx="5">
                  <c:v>TAS</c:v>
                </c:pt>
                <c:pt idx="6">
                  <c:v>NT</c:v>
                </c:pt>
                <c:pt idx="7">
                  <c:v>ACT</c:v>
                </c:pt>
              </c:strCache>
            </c:strRef>
          </c:cat>
          <c:val>
            <c:numRef>
              <c:f>'Charts  2'!$N$46:$U$46</c:f>
              <c:numCache>
                <c:formatCode>0.0%</c:formatCode>
                <c:ptCount val="8"/>
                <c:pt idx="0">
                  <c:v>0.4687978131687644</c:v>
                </c:pt>
                <c:pt idx="1">
                  <c:v>0.44277031190929317</c:v>
                </c:pt>
                <c:pt idx="2">
                  <c:v>0.44413186330693089</c:v>
                </c:pt>
                <c:pt idx="3">
                  <c:v>0.45568282334142596</c:v>
                </c:pt>
                <c:pt idx="4">
                  <c:v>0.52329703886968149</c:v>
                </c:pt>
                <c:pt idx="5">
                  <c:v>0.4393079284557167</c:v>
                </c:pt>
                <c:pt idx="6">
                  <c:v>0.36929496205226831</c:v>
                </c:pt>
                <c:pt idx="7">
                  <c:v>0.55916628591394091</c:v>
                </c:pt>
              </c:numCache>
            </c:numRef>
          </c:val>
          <c:extLst xmlns:c15="http://schemas.microsoft.com/office/drawing/2012/chart">
            <c:ext xmlns:c16="http://schemas.microsoft.com/office/drawing/2014/chart" uri="{C3380CC4-5D6E-409C-BE32-E72D297353CC}">
              <c16:uniqueId val="{0000000F-2EF3-4E9D-85C7-7AC8553A608B}"/>
            </c:ext>
          </c:extLst>
        </c:ser>
        <c:ser>
          <c:idx val="15"/>
          <c:order val="13"/>
          <c:tx>
            <c:strRef>
              <c:f>'Charts  2'!$M$48</c:f>
              <c:strCache>
                <c:ptCount val="1"/>
                <c:pt idx="0">
                  <c:v>2013</c:v>
                </c:pt>
              </c:strCache>
            </c:strRef>
          </c:tx>
          <c:spPr>
            <a:solidFill>
              <a:srgbClr val="E87722"/>
            </a:solidFill>
            <a:ln>
              <a:solidFill>
                <a:sysClr val="windowText" lastClr="000000"/>
              </a:solidFill>
            </a:ln>
          </c:spPr>
          <c:invertIfNegative val="0"/>
          <c:cat>
            <c:strRef>
              <c:f>'Charts  2'!$N$32:$U$32</c:f>
              <c:strCache>
                <c:ptCount val="8"/>
                <c:pt idx="0">
                  <c:v>NSW</c:v>
                </c:pt>
                <c:pt idx="1">
                  <c:v>VIC</c:v>
                </c:pt>
                <c:pt idx="2">
                  <c:v>QLD</c:v>
                </c:pt>
                <c:pt idx="3">
                  <c:v>SA</c:v>
                </c:pt>
                <c:pt idx="4">
                  <c:v>WA</c:v>
                </c:pt>
                <c:pt idx="5">
                  <c:v>TAS</c:v>
                </c:pt>
                <c:pt idx="6">
                  <c:v>NT</c:v>
                </c:pt>
                <c:pt idx="7">
                  <c:v>ACT</c:v>
                </c:pt>
              </c:strCache>
            </c:strRef>
          </c:cat>
          <c:val>
            <c:numRef>
              <c:f>'Charts  2'!$N$48:$U$48</c:f>
              <c:numCache>
                <c:formatCode>0.0%</c:formatCode>
                <c:ptCount val="8"/>
                <c:pt idx="0">
                  <c:v>0.47710819325392106</c:v>
                </c:pt>
                <c:pt idx="1">
                  <c:v>0.44427796594477403</c:v>
                </c:pt>
                <c:pt idx="2">
                  <c:v>0.45360914953753534</c:v>
                </c:pt>
                <c:pt idx="3">
                  <c:v>0.45979147249310509</c:v>
                </c:pt>
                <c:pt idx="4">
                  <c:v>0.54673509744271809</c:v>
                </c:pt>
                <c:pt idx="5">
                  <c:v>0.44969835190004193</c:v>
                </c:pt>
                <c:pt idx="6">
                  <c:v>0.38764939910195456</c:v>
                </c:pt>
                <c:pt idx="7">
                  <c:v>0.57142043601385384</c:v>
                </c:pt>
              </c:numCache>
            </c:numRef>
          </c:val>
          <c:extLst>
            <c:ext xmlns:c16="http://schemas.microsoft.com/office/drawing/2014/chart" uri="{C3380CC4-5D6E-409C-BE32-E72D297353CC}">
              <c16:uniqueId val="{00000005-2EF3-4E9D-85C7-7AC8553A608B}"/>
            </c:ext>
          </c:extLst>
        </c:ser>
        <c:ser>
          <c:idx val="13"/>
          <c:order val="14"/>
          <c:tx>
            <c:strRef>
              <c:f>'Charts  2'!$M$50</c:f>
              <c:strCache>
                <c:ptCount val="1"/>
                <c:pt idx="0">
                  <c:v>2015</c:v>
                </c:pt>
              </c:strCache>
            </c:strRef>
          </c:tx>
          <c:spPr>
            <a:solidFill>
              <a:srgbClr val="012169"/>
            </a:solidFill>
            <a:ln w="6350">
              <a:solidFill>
                <a:srgbClr val="000000"/>
              </a:solidFill>
            </a:ln>
          </c:spPr>
          <c:invertIfNegative val="0"/>
          <c:cat>
            <c:strRef>
              <c:f>'Charts  2'!$N$32:$U$32</c:f>
              <c:strCache>
                <c:ptCount val="8"/>
                <c:pt idx="0">
                  <c:v>NSW</c:v>
                </c:pt>
                <c:pt idx="1">
                  <c:v>VIC</c:v>
                </c:pt>
                <c:pt idx="2">
                  <c:v>QLD</c:v>
                </c:pt>
                <c:pt idx="3">
                  <c:v>SA</c:v>
                </c:pt>
                <c:pt idx="4">
                  <c:v>WA</c:v>
                </c:pt>
                <c:pt idx="5">
                  <c:v>TAS</c:v>
                </c:pt>
                <c:pt idx="6">
                  <c:v>NT</c:v>
                </c:pt>
                <c:pt idx="7">
                  <c:v>ACT</c:v>
                </c:pt>
              </c:strCache>
            </c:strRef>
          </c:cat>
          <c:val>
            <c:numRef>
              <c:f>'Charts  2'!$N$50:$U$50</c:f>
              <c:numCache>
                <c:formatCode>0.0%</c:formatCode>
                <c:ptCount val="8"/>
                <c:pt idx="0">
                  <c:v>0.47996839169272992</c:v>
                </c:pt>
                <c:pt idx="1">
                  <c:v>0.4400645719409117</c:v>
                </c:pt>
                <c:pt idx="2">
                  <c:v>0.4494772351664425</c:v>
                </c:pt>
                <c:pt idx="3">
                  <c:v>0.46076144664193341</c:v>
                </c:pt>
                <c:pt idx="4">
                  <c:v>0.56457377013790622</c:v>
                </c:pt>
                <c:pt idx="5">
                  <c:v>0.45216930970691921</c:v>
                </c:pt>
                <c:pt idx="6">
                  <c:v>0.40595272235650787</c:v>
                </c:pt>
                <c:pt idx="7">
                  <c:v>0.57336903383023208</c:v>
                </c:pt>
              </c:numCache>
            </c:numRef>
          </c:val>
          <c:extLst xmlns:c15="http://schemas.microsoft.com/office/drawing/2012/chart">
            <c:ext xmlns:c16="http://schemas.microsoft.com/office/drawing/2014/chart" uri="{C3380CC4-5D6E-409C-BE32-E72D297353CC}">
              <c16:uniqueId val="{00000010-2EF3-4E9D-85C7-7AC8553A608B}"/>
            </c:ext>
          </c:extLst>
        </c:ser>
        <c:ser>
          <c:idx val="14"/>
          <c:order val="15"/>
          <c:tx>
            <c:strRef>
              <c:f>'Charts  2'!$M$52</c:f>
              <c:strCache>
                <c:ptCount val="1"/>
                <c:pt idx="0">
                  <c:v>2017</c:v>
                </c:pt>
              </c:strCache>
            </c:strRef>
          </c:tx>
          <c:spPr>
            <a:solidFill>
              <a:srgbClr val="890C58"/>
            </a:solidFill>
            <a:ln>
              <a:solidFill>
                <a:sysClr val="windowText" lastClr="000000"/>
              </a:solidFill>
            </a:ln>
          </c:spPr>
          <c:invertIfNegative val="0"/>
          <c:cat>
            <c:strRef>
              <c:f>'Charts  2'!$N$32:$U$32</c:f>
              <c:strCache>
                <c:ptCount val="8"/>
                <c:pt idx="0">
                  <c:v>NSW</c:v>
                </c:pt>
                <c:pt idx="1">
                  <c:v>VIC</c:v>
                </c:pt>
                <c:pt idx="2">
                  <c:v>QLD</c:v>
                </c:pt>
                <c:pt idx="3">
                  <c:v>SA</c:v>
                </c:pt>
                <c:pt idx="4">
                  <c:v>WA</c:v>
                </c:pt>
                <c:pt idx="5">
                  <c:v>TAS</c:v>
                </c:pt>
                <c:pt idx="6">
                  <c:v>NT</c:v>
                </c:pt>
                <c:pt idx="7">
                  <c:v>ACT</c:v>
                </c:pt>
              </c:strCache>
            </c:strRef>
          </c:cat>
          <c:val>
            <c:numRef>
              <c:f>'Charts  2'!$N$52:$U$52</c:f>
              <c:numCache>
                <c:formatCode>0.0%</c:formatCode>
                <c:ptCount val="8"/>
                <c:pt idx="0">
                  <c:v>0.46974881235740634</c:v>
                </c:pt>
                <c:pt idx="1">
                  <c:v>0.42384020030794833</c:v>
                </c:pt>
                <c:pt idx="2">
                  <c:v>0.42840354648742734</c:v>
                </c:pt>
                <c:pt idx="3">
                  <c:v>0.45131806224051568</c:v>
                </c:pt>
                <c:pt idx="4">
                  <c:v>0.55040793437356728</c:v>
                </c:pt>
                <c:pt idx="5">
                  <c:v>0.43297194489437713</c:v>
                </c:pt>
                <c:pt idx="6">
                  <c:v>0.40382885984882244</c:v>
                </c:pt>
                <c:pt idx="7">
                  <c:v>0.54846677740073202</c:v>
                </c:pt>
              </c:numCache>
            </c:numRef>
          </c:val>
          <c:extLst>
            <c:ext xmlns:c16="http://schemas.microsoft.com/office/drawing/2014/chart" uri="{C3380CC4-5D6E-409C-BE32-E72D297353CC}">
              <c16:uniqueId val="{00000006-2EF3-4E9D-85C7-7AC8553A608B}"/>
            </c:ext>
          </c:extLst>
        </c:ser>
        <c:ser>
          <c:idx val="16"/>
          <c:order val="16"/>
          <c:tx>
            <c:strRef>
              <c:f>'Charts  2'!$M$54</c:f>
              <c:strCache>
                <c:ptCount val="1"/>
                <c:pt idx="0">
                  <c:v>2019</c:v>
                </c:pt>
              </c:strCache>
            </c:strRef>
          </c:tx>
          <c:spPr>
            <a:ln>
              <a:solidFill>
                <a:sysClr val="windowText" lastClr="000000"/>
              </a:solidFill>
            </a:ln>
          </c:spPr>
          <c:invertIfNegative val="0"/>
          <c:cat>
            <c:strRef>
              <c:f>'Charts  2'!$N$32:$U$32</c:f>
              <c:strCache>
                <c:ptCount val="8"/>
                <c:pt idx="0">
                  <c:v>NSW</c:v>
                </c:pt>
                <c:pt idx="1">
                  <c:v>VIC</c:v>
                </c:pt>
                <c:pt idx="2">
                  <c:v>QLD</c:v>
                </c:pt>
                <c:pt idx="3">
                  <c:v>SA</c:v>
                </c:pt>
                <c:pt idx="4">
                  <c:v>WA</c:v>
                </c:pt>
                <c:pt idx="5">
                  <c:v>TAS</c:v>
                </c:pt>
                <c:pt idx="6">
                  <c:v>NT</c:v>
                </c:pt>
                <c:pt idx="7">
                  <c:v>ACT</c:v>
                </c:pt>
              </c:strCache>
            </c:strRef>
          </c:cat>
          <c:val>
            <c:numRef>
              <c:f>'Charts  2'!$N$54:$U$54</c:f>
              <c:numCache>
                <c:formatCode>0.0%</c:formatCode>
                <c:ptCount val="8"/>
                <c:pt idx="0">
                  <c:v>0.45691976409064827</c:v>
                </c:pt>
                <c:pt idx="1">
                  <c:v>0.40869280202729874</c:v>
                </c:pt>
                <c:pt idx="2">
                  <c:v>0.40790714384995264</c:v>
                </c:pt>
                <c:pt idx="3">
                  <c:v>0.43745165627838789</c:v>
                </c:pt>
                <c:pt idx="4">
                  <c:v>0.52786020821935742</c:v>
                </c:pt>
                <c:pt idx="5">
                  <c:v>0.40996313297430154</c:v>
                </c:pt>
                <c:pt idx="6">
                  <c:v>0.38796489218684632</c:v>
                </c:pt>
                <c:pt idx="7">
                  <c:v>0.52638739673879709</c:v>
                </c:pt>
              </c:numCache>
            </c:numRef>
          </c:val>
          <c:extLst xmlns:c15="http://schemas.microsoft.com/office/drawing/2012/chart">
            <c:ext xmlns:c16="http://schemas.microsoft.com/office/drawing/2014/chart" uri="{C3380CC4-5D6E-409C-BE32-E72D297353CC}">
              <c16:uniqueId val="{00000007-2EF3-4E9D-85C7-7AC8553A608B}"/>
            </c:ext>
          </c:extLst>
        </c:ser>
        <c:ser>
          <c:idx val="17"/>
          <c:order val="17"/>
          <c:tx>
            <c:strRef>
              <c:f>'Charts  2'!$M$56</c:f>
              <c:strCache>
                <c:ptCount val="1"/>
                <c:pt idx="0">
                  <c:v>2021</c:v>
                </c:pt>
              </c:strCache>
              <c:extLst xmlns:c15="http://schemas.microsoft.com/office/drawing/2012/chart"/>
            </c:strRef>
          </c:tx>
          <c:spPr>
            <a:solidFill>
              <a:srgbClr val="AFB4D9"/>
            </a:solidFill>
          </c:spPr>
          <c:invertIfNegative val="0"/>
          <c:cat>
            <c:strRef>
              <c:f>'Charts  2'!$N$32:$U$32</c:f>
              <c:strCache>
                <c:ptCount val="8"/>
                <c:pt idx="0">
                  <c:v>NSW</c:v>
                </c:pt>
                <c:pt idx="1">
                  <c:v>VIC</c:v>
                </c:pt>
                <c:pt idx="2">
                  <c:v>QLD</c:v>
                </c:pt>
                <c:pt idx="3">
                  <c:v>SA</c:v>
                </c:pt>
                <c:pt idx="4">
                  <c:v>WA</c:v>
                </c:pt>
                <c:pt idx="5">
                  <c:v>TAS</c:v>
                </c:pt>
                <c:pt idx="6">
                  <c:v>NT</c:v>
                </c:pt>
                <c:pt idx="7">
                  <c:v>ACT</c:v>
                </c:pt>
              </c:strCache>
            </c:strRef>
          </c:cat>
          <c:val>
            <c:numRef>
              <c:f>'Charts  2'!$N$56:$U$56</c:f>
              <c:numCache>
                <c:formatCode>0.0%</c:formatCode>
                <c:ptCount val="8"/>
                <c:pt idx="0">
                  <c:v>0.46749092081528926</c:v>
                </c:pt>
                <c:pt idx="1">
                  <c:v>0.42138462269489985</c:v>
                </c:pt>
                <c:pt idx="2">
                  <c:v>0.40876207847463569</c:v>
                </c:pt>
                <c:pt idx="3">
                  <c:v>0.44298254503849682</c:v>
                </c:pt>
                <c:pt idx="4">
                  <c:v>0.53872063669578352</c:v>
                </c:pt>
                <c:pt idx="5">
                  <c:v>0.40847654353988899</c:v>
                </c:pt>
                <c:pt idx="6">
                  <c:v>0.39311314861460961</c:v>
                </c:pt>
                <c:pt idx="7">
                  <c:v>0.53459076148187423</c:v>
                </c:pt>
              </c:numCache>
            </c:numRef>
          </c:val>
          <c:extLst xmlns:c15="http://schemas.microsoft.com/office/drawing/2012/chart">
            <c:ext xmlns:c16="http://schemas.microsoft.com/office/drawing/2014/chart" uri="{C3380CC4-5D6E-409C-BE32-E72D297353CC}">
              <c16:uniqueId val="{00000000-9694-4B01-9731-94A02B5665FF}"/>
            </c:ext>
          </c:extLst>
        </c:ser>
        <c:ser>
          <c:idx val="18"/>
          <c:order val="18"/>
          <c:tx>
            <c:strRef>
              <c:f>'Charts  2'!$M$58</c:f>
              <c:strCache>
                <c:ptCount val="1"/>
                <c:pt idx="0">
                  <c:v>2023</c:v>
                </c:pt>
              </c:strCache>
            </c:strRef>
          </c:tx>
          <c:spPr>
            <a:solidFill>
              <a:srgbClr val="FB97B1"/>
            </a:solidFill>
          </c:spPr>
          <c:invertIfNegative val="0"/>
          <c:cat>
            <c:strRef>
              <c:f>'Charts  2'!$N$32:$U$32</c:f>
              <c:strCache>
                <c:ptCount val="8"/>
                <c:pt idx="0">
                  <c:v>NSW</c:v>
                </c:pt>
                <c:pt idx="1">
                  <c:v>VIC</c:v>
                </c:pt>
                <c:pt idx="2">
                  <c:v>QLD</c:v>
                </c:pt>
                <c:pt idx="3">
                  <c:v>SA</c:v>
                </c:pt>
                <c:pt idx="4">
                  <c:v>WA</c:v>
                </c:pt>
                <c:pt idx="5">
                  <c:v>TAS</c:v>
                </c:pt>
                <c:pt idx="6">
                  <c:v>NT</c:v>
                </c:pt>
                <c:pt idx="7">
                  <c:v>ACT</c:v>
                </c:pt>
              </c:strCache>
            </c:strRef>
          </c:cat>
          <c:val>
            <c:numRef>
              <c:f>'Charts  2'!$N$58:$U$58</c:f>
              <c:numCache>
                <c:formatCode>0.0%</c:formatCode>
                <c:ptCount val="8"/>
                <c:pt idx="0">
                  <c:v>0.46318193047233741</c:v>
                </c:pt>
                <c:pt idx="1">
                  <c:v>0.42123273488563096</c:v>
                </c:pt>
                <c:pt idx="2">
                  <c:v>0.40945395069580259</c:v>
                </c:pt>
                <c:pt idx="3">
                  <c:v>0.44652894094146872</c:v>
                </c:pt>
                <c:pt idx="4">
                  <c:v>0.54048481362675072</c:v>
                </c:pt>
                <c:pt idx="5">
                  <c:v>0.41636491765340478</c:v>
                </c:pt>
                <c:pt idx="6">
                  <c:v>0.39750979758234306</c:v>
                </c:pt>
                <c:pt idx="7">
                  <c:v>0.53672141570414322</c:v>
                </c:pt>
              </c:numCache>
            </c:numRef>
          </c:val>
          <c:extLst>
            <c:ext xmlns:c16="http://schemas.microsoft.com/office/drawing/2014/chart" uri="{C3380CC4-5D6E-409C-BE32-E72D297353CC}">
              <c16:uniqueId val="{00000001-9694-4B01-9731-94A02B5665FF}"/>
            </c:ext>
          </c:extLst>
        </c:ser>
        <c:dLbls>
          <c:showLegendKey val="0"/>
          <c:showVal val="0"/>
          <c:showCatName val="0"/>
          <c:showSerName val="0"/>
          <c:showPercent val="0"/>
          <c:showBubbleSize val="0"/>
        </c:dLbls>
        <c:gapWidth val="150"/>
        <c:axId val="958315352"/>
        <c:axId val="958313392"/>
        <c:extLst>
          <c:ext xmlns:c15="http://schemas.microsoft.com/office/drawing/2012/chart" uri="{02D57815-91ED-43cb-92C2-25804820EDAC}">
            <c15:filteredBarSeries>
              <c15:ser>
                <c:idx val="3"/>
                <c:order val="0"/>
                <c:tx>
                  <c:strRef>
                    <c:extLst>
                      <c:ext uri="{02D57815-91ED-43cb-92C2-25804820EDAC}">
                        <c15:formulaRef>
                          <c15:sqref>'Charts  2'!$M$34</c15:sqref>
                        </c15:formulaRef>
                      </c:ext>
                    </c:extLst>
                    <c:strCache>
                      <c:ptCount val="1"/>
                      <c:pt idx="0">
                        <c:v>1999</c:v>
                      </c:pt>
                    </c:strCache>
                  </c:strRef>
                </c:tx>
                <c:spPr>
                  <a:solidFill>
                    <a:srgbClr val="CCFFFF"/>
                  </a:solidFill>
                  <a:ln w="3175">
                    <a:solidFill>
                      <a:srgbClr val="000000"/>
                    </a:solidFill>
                    <a:prstDash val="solid"/>
                  </a:ln>
                  <a:effectLst>
                    <a:outerShdw dist="35921" dir="2700000" algn="br">
                      <a:srgbClr val="000000"/>
                    </a:outerShdw>
                  </a:effectLst>
                </c:spPr>
                <c:invertIfNegative val="0"/>
                <c:cat>
                  <c:strRef>
                    <c:extLst>
                      <c:ext uri="{02D57815-91ED-43cb-92C2-25804820EDAC}">
                        <c15:formulaRef>
                          <c15:sqref>'Charts  2'!$N$32:$U$32</c15:sqref>
                        </c15:formulaRef>
                      </c:ext>
                    </c:extLst>
                    <c:strCache>
                      <c:ptCount val="8"/>
                      <c:pt idx="0">
                        <c:v>NSW</c:v>
                      </c:pt>
                      <c:pt idx="1">
                        <c:v>VIC</c:v>
                      </c:pt>
                      <c:pt idx="2">
                        <c:v>QLD</c:v>
                      </c:pt>
                      <c:pt idx="3">
                        <c:v>SA</c:v>
                      </c:pt>
                      <c:pt idx="4">
                        <c:v>WA</c:v>
                      </c:pt>
                      <c:pt idx="5">
                        <c:v>TAS</c:v>
                      </c:pt>
                      <c:pt idx="6">
                        <c:v>NT</c:v>
                      </c:pt>
                      <c:pt idx="7">
                        <c:v>ACT</c:v>
                      </c:pt>
                    </c:strCache>
                  </c:strRef>
                </c:cat>
                <c:val>
                  <c:numRef>
                    <c:extLst>
                      <c:ext uri="{02D57815-91ED-43cb-92C2-25804820EDAC}">
                        <c15:formulaRef>
                          <c15:sqref>'Charts  2'!$N$34:$U$34</c15:sqref>
                        </c15:formulaRef>
                      </c:ext>
                    </c:extLst>
                    <c:numCache>
                      <c:formatCode>0.0%</c:formatCode>
                      <c:ptCount val="8"/>
                      <c:pt idx="0">
                        <c:v>0.31607007270391707</c:v>
                      </c:pt>
                      <c:pt idx="1">
                        <c:v>0.30763764432940871</c:v>
                      </c:pt>
                      <c:pt idx="2">
                        <c:v>0.29761272081800982</c:v>
                      </c:pt>
                      <c:pt idx="3">
                        <c:v>0.32102342267147665</c:v>
                      </c:pt>
                      <c:pt idx="4">
                        <c:v>0.35900582178843843</c:v>
                      </c:pt>
                      <c:pt idx="5">
                        <c:v>0.3380562610132391</c:v>
                      </c:pt>
                      <c:pt idx="6">
                        <c:v>0.24777883968709072</c:v>
                      </c:pt>
                      <c:pt idx="7">
                        <c:v>0.34555893364951445</c:v>
                      </c:pt>
                    </c:numCache>
                  </c:numRef>
                </c:val>
                <c:extLst>
                  <c:ext xmlns:c16="http://schemas.microsoft.com/office/drawing/2014/chart" uri="{C3380CC4-5D6E-409C-BE32-E72D297353CC}">
                    <c16:uniqueId val="{00000008-2EF3-4E9D-85C7-7AC8553A608B}"/>
                  </c:ext>
                </c:extLst>
              </c15:ser>
            </c15:filteredBarSeries>
            <c15:filteredBarSeries>
              <c15:ser>
                <c:idx val="4"/>
                <c:order val="1"/>
                <c:tx>
                  <c:strRef>
                    <c:extLst xmlns:c15="http://schemas.microsoft.com/office/drawing/2012/chart">
                      <c:ext xmlns:c15="http://schemas.microsoft.com/office/drawing/2012/chart" uri="{02D57815-91ED-43cb-92C2-25804820EDAC}">
                        <c15:formulaRef>
                          <c15:sqref>'Charts  2'!$M$37</c15:sqref>
                        </c15:formulaRef>
                      </c:ext>
                    </c:extLst>
                    <c:strCache>
                      <c:ptCount val="1"/>
                      <c:pt idx="0">
                        <c:v>2002</c:v>
                      </c:pt>
                    </c:strCache>
                  </c:strRef>
                </c:tx>
                <c:spPr>
                  <a:solidFill>
                    <a:srgbClr val="660066"/>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c:ext xmlns:c15="http://schemas.microsoft.com/office/drawing/2012/chart" uri="{02D57815-91ED-43cb-92C2-25804820EDAC}">
                        <c15:formulaRef>
                          <c15:sqref>'Charts  2'!$N$32:$U$32</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2'!$N$37:$U$37</c15:sqref>
                        </c15:formulaRef>
                      </c:ext>
                    </c:extLst>
                    <c:numCache>
                      <c:formatCode>0.0%</c:formatCode>
                      <c:ptCount val="8"/>
                      <c:pt idx="0">
                        <c:v>0.45133974225998841</c:v>
                      </c:pt>
                      <c:pt idx="1">
                        <c:v>0.440384402636602</c:v>
                      </c:pt>
                      <c:pt idx="2">
                        <c:v>0.42035743169500789</c:v>
                      </c:pt>
                      <c:pt idx="3">
                        <c:v>0.45459361637977386</c:v>
                      </c:pt>
                      <c:pt idx="4">
                        <c:v>0.47023021649532398</c:v>
                      </c:pt>
                      <c:pt idx="5">
                        <c:v>0.44582960432606861</c:v>
                      </c:pt>
                      <c:pt idx="6">
                        <c:v>0.3406615760931585</c:v>
                      </c:pt>
                      <c:pt idx="7">
                        <c:v>0.51441938947691368</c:v>
                      </c:pt>
                    </c:numCache>
                  </c:numRef>
                </c:val>
                <c:extLst xmlns:c15="http://schemas.microsoft.com/office/drawing/2012/chart">
                  <c:ext xmlns:c16="http://schemas.microsoft.com/office/drawing/2014/chart" uri="{C3380CC4-5D6E-409C-BE32-E72D297353CC}">
                    <c16:uniqueId val="{00000009-2EF3-4E9D-85C7-7AC8553A608B}"/>
                  </c:ext>
                </c:extLst>
              </c15:ser>
            </c15:filteredBarSeries>
            <c15:filteredBarSeries>
              <c15:ser>
                <c:idx val="5"/>
                <c:order val="2"/>
                <c:tx>
                  <c:strRef>
                    <c:extLst xmlns:c15="http://schemas.microsoft.com/office/drawing/2012/chart">
                      <c:ext xmlns:c15="http://schemas.microsoft.com/office/drawing/2012/chart" uri="{02D57815-91ED-43cb-92C2-25804820EDAC}">
                        <c15:formulaRef>
                          <c15:sqref>'Charts  2'!$M$36</c15:sqref>
                        </c15:formulaRef>
                      </c:ext>
                    </c:extLst>
                    <c:strCache>
                      <c:ptCount val="1"/>
                      <c:pt idx="0">
                        <c:v>2001</c:v>
                      </c:pt>
                    </c:strCache>
                  </c:strRef>
                </c:tx>
                <c:spPr>
                  <a:solidFill>
                    <a:srgbClr val="FF8080"/>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c:ext xmlns:c15="http://schemas.microsoft.com/office/drawing/2012/chart" uri="{02D57815-91ED-43cb-92C2-25804820EDAC}">
                        <c15:formulaRef>
                          <c15:sqref>'Charts  2'!$N$32:$U$32</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2'!$N$36:$U$36</c15:sqref>
                        </c15:formulaRef>
                      </c:ext>
                    </c:extLst>
                    <c:numCache>
                      <c:formatCode>0.0%</c:formatCode>
                      <c:ptCount val="8"/>
                      <c:pt idx="0">
                        <c:v>0.45321190079902612</c:v>
                      </c:pt>
                      <c:pt idx="1">
                        <c:v>0.4501817456095889</c:v>
                      </c:pt>
                      <c:pt idx="2">
                        <c:v>0.42998136632030931</c:v>
                      </c:pt>
                      <c:pt idx="3">
                        <c:v>0.46132276623613483</c:v>
                      </c:pt>
                      <c:pt idx="4">
                        <c:v>0.47891228897167099</c:v>
                      </c:pt>
                      <c:pt idx="5">
                        <c:v>0.4528350461077465</c:v>
                      </c:pt>
                      <c:pt idx="6">
                        <c:v>0.35173555521410055</c:v>
                      </c:pt>
                      <c:pt idx="7">
                        <c:v>0.54950847699102434</c:v>
                      </c:pt>
                    </c:numCache>
                  </c:numRef>
                </c:val>
                <c:extLst xmlns:c15="http://schemas.microsoft.com/office/drawing/2012/chart">
                  <c:ext xmlns:c16="http://schemas.microsoft.com/office/drawing/2014/chart" uri="{C3380CC4-5D6E-409C-BE32-E72D297353CC}">
                    <c16:uniqueId val="{0000000A-2EF3-4E9D-85C7-7AC8553A608B}"/>
                  </c:ext>
                </c:extLst>
              </c15:ser>
            </c15:filteredBarSeries>
            <c15:filteredBarSeries>
              <c15:ser>
                <c:idx val="6"/>
                <c:order val="3"/>
                <c:tx>
                  <c:strRef>
                    <c:extLst xmlns:c15="http://schemas.microsoft.com/office/drawing/2012/chart">
                      <c:ext xmlns:c15="http://schemas.microsoft.com/office/drawing/2012/chart" uri="{02D57815-91ED-43cb-92C2-25804820EDAC}">
                        <c15:formulaRef>
                          <c15:sqref>'Charts  2'!$M$41</c15:sqref>
                        </c15:formulaRef>
                      </c:ext>
                    </c:extLst>
                    <c:strCache>
                      <c:ptCount val="1"/>
                      <c:pt idx="0">
                        <c:v>2006</c:v>
                      </c:pt>
                    </c:strCache>
                  </c:strRef>
                </c:tx>
                <c:spPr>
                  <a:solidFill>
                    <a:srgbClr val="0066CC"/>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c:ext xmlns:c15="http://schemas.microsoft.com/office/drawing/2012/chart" uri="{02D57815-91ED-43cb-92C2-25804820EDAC}">
                        <c15:formulaRef>
                          <c15:sqref>'Charts  2'!$N$32:$U$32</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2'!$N$41:$U$41</c15:sqref>
                        </c15:formulaRef>
                      </c:ext>
                    </c:extLst>
                    <c:numCache>
                      <c:formatCode>0.0%</c:formatCode>
                      <c:ptCount val="8"/>
                      <c:pt idx="0">
                        <c:v>0.44717189102526317</c:v>
                      </c:pt>
                      <c:pt idx="1">
                        <c:v>0.42521843312013308</c:v>
                      </c:pt>
                      <c:pt idx="2">
                        <c:v>0.41065597921025088</c:v>
                      </c:pt>
                      <c:pt idx="3">
                        <c:v>0.44032857234355988</c:v>
                      </c:pt>
                      <c:pt idx="4">
                        <c:v>0.47473285482411731</c:v>
                      </c:pt>
                      <c:pt idx="5">
                        <c:v>0.424062337873717</c:v>
                      </c:pt>
                      <c:pt idx="6">
                        <c:v>0.32238223182595754</c:v>
                      </c:pt>
                      <c:pt idx="7">
                        <c:v>0.52737890129764964</c:v>
                      </c:pt>
                    </c:numCache>
                  </c:numRef>
                </c:val>
                <c:extLst xmlns:c15="http://schemas.microsoft.com/office/drawing/2012/chart">
                  <c:ext xmlns:c16="http://schemas.microsoft.com/office/drawing/2014/chart" uri="{C3380CC4-5D6E-409C-BE32-E72D297353CC}">
                    <c16:uniqueId val="{00000000-2EF3-4E9D-85C7-7AC8553A608B}"/>
                  </c:ext>
                </c:extLst>
              </c15:ser>
            </c15:filteredBarSeries>
            <c15:filteredBarSeries>
              <c15:ser>
                <c:idx val="7"/>
                <c:order val="4"/>
                <c:tx>
                  <c:strRef>
                    <c:extLst xmlns:c15="http://schemas.microsoft.com/office/drawing/2012/chart">
                      <c:ext xmlns:c15="http://schemas.microsoft.com/office/drawing/2012/chart" uri="{02D57815-91ED-43cb-92C2-25804820EDAC}">
                        <c15:formulaRef>
                          <c15:sqref>'Charts  2'!$M$38</c15:sqref>
                        </c15:formulaRef>
                      </c:ext>
                    </c:extLst>
                    <c:strCache>
                      <c:ptCount val="1"/>
                      <c:pt idx="0">
                        <c:v>2003</c:v>
                      </c:pt>
                    </c:strCache>
                  </c:strRef>
                </c:tx>
                <c:spPr>
                  <a:solidFill>
                    <a:srgbClr val="CCCCFF"/>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c:ext xmlns:c15="http://schemas.microsoft.com/office/drawing/2012/chart" uri="{02D57815-91ED-43cb-92C2-25804820EDAC}">
                        <c15:formulaRef>
                          <c15:sqref>'Charts  2'!$N$32:$U$32</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2'!$N$38:$U$38</c15:sqref>
                        </c15:formulaRef>
                      </c:ext>
                    </c:extLst>
                    <c:numCache>
                      <c:formatCode>0.0%</c:formatCode>
                      <c:ptCount val="8"/>
                      <c:pt idx="0">
                        <c:v>0.44776199715758919</c:v>
                      </c:pt>
                      <c:pt idx="1">
                        <c:v>0.43182653031238061</c:v>
                      </c:pt>
                      <c:pt idx="2">
                        <c:v>0.41143891082627698</c:v>
                      </c:pt>
                      <c:pt idx="3">
                        <c:v>0.44685769977182799</c:v>
                      </c:pt>
                      <c:pt idx="4">
                        <c:v>0.46283104372549122</c:v>
                      </c:pt>
                      <c:pt idx="5">
                        <c:v>0.43270718782911066</c:v>
                      </c:pt>
                      <c:pt idx="6">
                        <c:v>0.33103793602633508</c:v>
                      </c:pt>
                      <c:pt idx="7">
                        <c:v>0.51229257988498023</c:v>
                      </c:pt>
                    </c:numCache>
                  </c:numRef>
                </c:val>
                <c:extLst xmlns:c15="http://schemas.microsoft.com/office/drawing/2012/chart">
                  <c:ext xmlns:c16="http://schemas.microsoft.com/office/drawing/2014/chart" uri="{C3380CC4-5D6E-409C-BE32-E72D297353CC}">
                    <c16:uniqueId val="{0000000B-2EF3-4E9D-85C7-7AC8553A608B}"/>
                  </c:ext>
                </c:extLst>
              </c15:ser>
            </c15:filteredBarSeries>
            <c15:filteredBarSeries>
              <c15:ser>
                <c:idx val="8"/>
                <c:order val="5"/>
                <c:tx>
                  <c:strRef>
                    <c:extLst xmlns:c15="http://schemas.microsoft.com/office/drawing/2012/chart">
                      <c:ext xmlns:c15="http://schemas.microsoft.com/office/drawing/2012/chart" uri="{02D57815-91ED-43cb-92C2-25804820EDAC}">
                        <c15:formulaRef>
                          <c15:sqref>'Charts  2'!$M$43</c15:sqref>
                        </c15:formulaRef>
                      </c:ext>
                    </c:extLst>
                    <c:strCache>
                      <c:ptCount val="1"/>
                      <c:pt idx="0">
                        <c:v>2008</c:v>
                      </c:pt>
                    </c:strCache>
                  </c:strRef>
                </c:tx>
                <c:spPr>
                  <a:solidFill>
                    <a:srgbClr val="000080"/>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c:ext xmlns:c15="http://schemas.microsoft.com/office/drawing/2012/chart" uri="{02D57815-91ED-43cb-92C2-25804820EDAC}">
                        <c15:formulaRef>
                          <c15:sqref>'Charts  2'!$N$32:$U$32</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2'!$N$43:$U$43</c15:sqref>
                        </c15:formulaRef>
                      </c:ext>
                    </c:extLst>
                    <c:numCache>
                      <c:formatCode>0.0%</c:formatCode>
                      <c:ptCount val="8"/>
                      <c:pt idx="0">
                        <c:v>0.45552603608624204</c:v>
                      </c:pt>
                      <c:pt idx="1">
                        <c:v>0.43531544044785853</c:v>
                      </c:pt>
                      <c:pt idx="2">
                        <c:v>0.43108782938152301</c:v>
                      </c:pt>
                      <c:pt idx="3">
                        <c:v>0.45108018124014321</c:v>
                      </c:pt>
                      <c:pt idx="4">
                        <c:v>0.50132100276695302</c:v>
                      </c:pt>
                      <c:pt idx="5">
                        <c:v>0.42993857792552026</c:v>
                      </c:pt>
                      <c:pt idx="6">
                        <c:v>0.34081860097247063</c:v>
                      </c:pt>
                      <c:pt idx="7">
                        <c:v>0.54552393755642958</c:v>
                      </c:pt>
                    </c:numCache>
                  </c:numRef>
                </c:val>
                <c:extLst xmlns:c15="http://schemas.microsoft.com/office/drawing/2012/chart">
                  <c:ext xmlns:c16="http://schemas.microsoft.com/office/drawing/2014/chart" uri="{C3380CC4-5D6E-409C-BE32-E72D297353CC}">
                    <c16:uniqueId val="{00000001-2EF3-4E9D-85C7-7AC8553A608B}"/>
                  </c:ext>
                </c:extLst>
              </c15:ser>
            </c15:filteredBarSeries>
            <c15:filteredBarSeries>
              <c15:ser>
                <c:idx val="0"/>
                <c:order val="6"/>
                <c:tx>
                  <c:strRef>
                    <c:extLst xmlns:c15="http://schemas.microsoft.com/office/drawing/2012/chart">
                      <c:ext xmlns:c15="http://schemas.microsoft.com/office/drawing/2012/chart" uri="{02D57815-91ED-43cb-92C2-25804820EDAC}">
                        <c15:formulaRef>
                          <c15:sqref>'Charts  2'!$M$40</c15:sqref>
                        </c15:formulaRef>
                      </c:ext>
                    </c:extLst>
                    <c:strCache>
                      <c:ptCount val="1"/>
                      <c:pt idx="0">
                        <c:v>2005</c:v>
                      </c:pt>
                    </c:strCache>
                  </c:strRef>
                </c:tx>
                <c:spPr>
                  <a:solidFill>
                    <a:srgbClr val="9999FF"/>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c:ext xmlns:c15="http://schemas.microsoft.com/office/drawing/2012/chart" uri="{02D57815-91ED-43cb-92C2-25804820EDAC}">
                        <c15:formulaRef>
                          <c15:sqref>'Charts  2'!$N$32:$U$32</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2'!$N$40:$U$40</c15:sqref>
                        </c15:formulaRef>
                      </c:ext>
                    </c:extLst>
                    <c:numCache>
                      <c:formatCode>0.0%</c:formatCode>
                      <c:ptCount val="8"/>
                      <c:pt idx="0">
                        <c:v>0.44587418054388916</c:v>
                      </c:pt>
                      <c:pt idx="1">
                        <c:v>0.42346188278673985</c:v>
                      </c:pt>
                      <c:pt idx="2">
                        <c:v>0.4060829806958573</c:v>
                      </c:pt>
                      <c:pt idx="3">
                        <c:v>0.44007063459800683</c:v>
                      </c:pt>
                      <c:pt idx="4">
                        <c:v>0.46696151996910246</c:v>
                      </c:pt>
                      <c:pt idx="5">
                        <c:v>0.42472413326831909</c:v>
                      </c:pt>
                      <c:pt idx="6">
                        <c:v>0.32245822986233336</c:v>
                      </c:pt>
                      <c:pt idx="7">
                        <c:v>0.5130447819373023</c:v>
                      </c:pt>
                    </c:numCache>
                  </c:numRef>
                </c:val>
                <c:extLst xmlns:c15="http://schemas.microsoft.com/office/drawing/2012/chart">
                  <c:ext xmlns:c16="http://schemas.microsoft.com/office/drawing/2014/chart" uri="{C3380CC4-5D6E-409C-BE32-E72D297353CC}">
                    <c16:uniqueId val="{0000000C-2EF3-4E9D-85C7-7AC8553A608B}"/>
                  </c:ext>
                </c:extLst>
              </c15:ser>
            </c15:filteredBarSeries>
            <c15:filteredBarSeries>
              <c15:ser>
                <c:idx val="1"/>
                <c:order val="7"/>
                <c:tx>
                  <c:strRef>
                    <c:extLst xmlns:c15="http://schemas.microsoft.com/office/drawing/2012/chart">
                      <c:ext xmlns:c15="http://schemas.microsoft.com/office/drawing/2012/chart" uri="{02D57815-91ED-43cb-92C2-25804820EDAC}">
                        <c15:formulaRef>
                          <c15:sqref>'Charts  2'!$M$45</c15:sqref>
                        </c15:formulaRef>
                      </c:ext>
                    </c:extLst>
                    <c:strCache>
                      <c:ptCount val="1"/>
                      <c:pt idx="0">
                        <c:v>2010</c:v>
                      </c:pt>
                    </c:strCache>
                  </c:strRef>
                </c:tx>
                <c:spPr>
                  <a:solidFill>
                    <a:srgbClr val="993366"/>
                  </a:solidFill>
                  <a:ln w="6350">
                    <a:solidFill>
                      <a:srgbClr val="000000"/>
                    </a:solidFill>
                  </a:ln>
                </c:spPr>
                <c:invertIfNegative val="0"/>
                <c:cat>
                  <c:strRef>
                    <c:extLst xmlns:c15="http://schemas.microsoft.com/office/drawing/2012/chart">
                      <c:ext xmlns:c15="http://schemas.microsoft.com/office/drawing/2012/chart" uri="{02D57815-91ED-43cb-92C2-25804820EDAC}">
                        <c15:formulaRef>
                          <c15:sqref>'Charts  2'!$N$32:$U$32</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2'!$N$45:$U$45</c15:sqref>
                        </c15:formulaRef>
                      </c:ext>
                    </c:extLst>
                    <c:numCache>
                      <c:formatCode>0.0%</c:formatCode>
                      <c:ptCount val="8"/>
                      <c:pt idx="0">
                        <c:v>0.46227010967158139</c:v>
                      </c:pt>
                      <c:pt idx="1">
                        <c:v>0.43957642605297115</c:v>
                      </c:pt>
                      <c:pt idx="2">
                        <c:v>0.43764066747774677</c:v>
                      </c:pt>
                      <c:pt idx="3">
                        <c:v>0.45359336274458156</c:v>
                      </c:pt>
                      <c:pt idx="4">
                        <c:v>0.51532019613093738</c:v>
                      </c:pt>
                      <c:pt idx="5">
                        <c:v>0.43321593276612591</c:v>
                      </c:pt>
                      <c:pt idx="6">
                        <c:v>0.35926773455377575</c:v>
                      </c:pt>
                      <c:pt idx="7">
                        <c:v>0.55261174290702875</c:v>
                      </c:pt>
                    </c:numCache>
                  </c:numRef>
                </c:val>
                <c:extLst xmlns:c15="http://schemas.microsoft.com/office/drawing/2012/chart">
                  <c:ext xmlns:c16="http://schemas.microsoft.com/office/drawing/2014/chart" uri="{C3380CC4-5D6E-409C-BE32-E72D297353CC}">
                    <c16:uniqueId val="{00000002-2EF3-4E9D-85C7-7AC8553A608B}"/>
                  </c:ext>
                </c:extLst>
              </c15:ser>
            </c15:filteredBarSeries>
            <c15:filteredBarSeries>
              <c15:ser>
                <c:idx val="2"/>
                <c:order val="8"/>
                <c:tx>
                  <c:strRef>
                    <c:extLst xmlns:c15="http://schemas.microsoft.com/office/drawing/2012/chart">
                      <c:ext xmlns:c15="http://schemas.microsoft.com/office/drawing/2012/chart" uri="{02D57815-91ED-43cb-92C2-25804820EDAC}">
                        <c15:formulaRef>
                          <c15:sqref>'Charts  2'!$M$42</c15:sqref>
                        </c15:formulaRef>
                      </c:ext>
                    </c:extLst>
                    <c:strCache>
                      <c:ptCount val="1"/>
                      <c:pt idx="0">
                        <c:v>2007</c:v>
                      </c:pt>
                    </c:strCache>
                  </c:strRef>
                </c:tx>
                <c:spPr>
                  <a:ln w="6350">
                    <a:solidFill>
                      <a:srgbClr val="000000"/>
                    </a:solidFill>
                  </a:ln>
                </c:spPr>
                <c:invertIfNegative val="0"/>
                <c:cat>
                  <c:strRef>
                    <c:extLst xmlns:c15="http://schemas.microsoft.com/office/drawing/2012/chart">
                      <c:ext xmlns:c15="http://schemas.microsoft.com/office/drawing/2012/chart" uri="{02D57815-91ED-43cb-92C2-25804820EDAC}">
                        <c15:formulaRef>
                          <c15:sqref>'Charts  2'!$N$32:$U$32</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2'!$N$42:$U$42</c15:sqref>
                        </c15:formulaRef>
                      </c:ext>
                    </c:extLst>
                    <c:numCache>
                      <c:formatCode>0.0%</c:formatCode>
                      <c:ptCount val="8"/>
                      <c:pt idx="0">
                        <c:v>0.45550267495582414</c:v>
                      </c:pt>
                      <c:pt idx="1">
                        <c:v>0.43471366397903799</c:v>
                      </c:pt>
                      <c:pt idx="2">
                        <c:v>0.4239466921795485</c:v>
                      </c:pt>
                      <c:pt idx="3">
                        <c:v>0.44791823066236131</c:v>
                      </c:pt>
                      <c:pt idx="4">
                        <c:v>0.49151852500648713</c:v>
                      </c:pt>
                      <c:pt idx="5">
                        <c:v>0.42955241218251999</c:v>
                      </c:pt>
                      <c:pt idx="6">
                        <c:v>0.33405811151427861</c:v>
                      </c:pt>
                      <c:pt idx="7">
                        <c:v>0.55256031797684901</c:v>
                      </c:pt>
                    </c:numCache>
                  </c:numRef>
                </c:val>
                <c:extLst xmlns:c15="http://schemas.microsoft.com/office/drawing/2012/chart">
                  <c:ext xmlns:c16="http://schemas.microsoft.com/office/drawing/2014/chart" uri="{C3380CC4-5D6E-409C-BE32-E72D297353CC}">
                    <c16:uniqueId val="{0000000D-2EF3-4E9D-85C7-7AC8553A608B}"/>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'Charts  2'!$M$47</c15:sqref>
                        </c15:formulaRef>
                      </c:ext>
                    </c:extLst>
                    <c:strCache>
                      <c:ptCount val="1"/>
                      <c:pt idx="0">
                        <c:v>2012</c:v>
                      </c:pt>
                    </c:strCache>
                  </c:strRef>
                </c:tx>
                <c:spPr>
                  <a:ln w="6350">
                    <a:solidFill>
                      <a:srgbClr val="000000"/>
                    </a:solidFill>
                  </a:ln>
                </c:spPr>
                <c:invertIfNegative val="0"/>
                <c:cat>
                  <c:strRef>
                    <c:extLst xmlns:c15="http://schemas.microsoft.com/office/drawing/2012/chart">
                      <c:ext xmlns:c15="http://schemas.microsoft.com/office/drawing/2012/chart" uri="{02D57815-91ED-43cb-92C2-25804820EDAC}">
                        <c15:formulaRef>
                          <c15:sqref>'Charts  2'!$N$32:$U$32</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2'!$N$47:$U$47</c15:sqref>
                        </c15:formulaRef>
                      </c:ext>
                    </c:extLst>
                    <c:numCache>
                      <c:formatCode>0.0%</c:formatCode>
                      <c:ptCount val="8"/>
                      <c:pt idx="0">
                        <c:v>0.47407512577196098</c:v>
                      </c:pt>
                      <c:pt idx="1">
                        <c:v>0.44404497979363128</c:v>
                      </c:pt>
                      <c:pt idx="2">
                        <c:v>0.45020584199176633</c:v>
                      </c:pt>
                      <c:pt idx="3">
                        <c:v>0.45831113559042791</c:v>
                      </c:pt>
                      <c:pt idx="4">
                        <c:v>0.53595356886643242</c:v>
                      </c:pt>
                      <c:pt idx="5">
                        <c:v>0.44576437097142901</c:v>
                      </c:pt>
                      <c:pt idx="6">
                        <c:v>0.37947371066653263</c:v>
                      </c:pt>
                      <c:pt idx="7">
                        <c:v>0.56595894811117076</c:v>
                      </c:pt>
                    </c:numCache>
                  </c:numRef>
                </c:val>
                <c:extLst xmlns:c15="http://schemas.microsoft.com/office/drawing/2012/chart">
                  <c:ext xmlns:c16="http://schemas.microsoft.com/office/drawing/2014/chart" uri="{C3380CC4-5D6E-409C-BE32-E72D297353CC}">
                    <c16:uniqueId val="{00000003-2EF3-4E9D-85C7-7AC8553A608B}"/>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'Charts  2'!$M$49</c15:sqref>
                        </c15:formulaRef>
                      </c:ext>
                    </c:extLst>
                    <c:strCache>
                      <c:ptCount val="1"/>
                      <c:pt idx="0">
                        <c:v>2014</c:v>
                      </c:pt>
                    </c:strCache>
                  </c:strRef>
                </c:tx>
                <c:spPr>
                  <a:ln w="6350">
                    <a:solidFill>
                      <a:srgbClr val="000000"/>
                    </a:solidFill>
                  </a:ln>
                </c:spPr>
                <c:invertIfNegative val="0"/>
                <c:cat>
                  <c:strRef>
                    <c:extLst xmlns:c15="http://schemas.microsoft.com/office/drawing/2012/chart">
                      <c:ext xmlns:c15="http://schemas.microsoft.com/office/drawing/2012/chart" uri="{02D57815-91ED-43cb-92C2-25804820EDAC}">
                        <c15:formulaRef>
                          <c15:sqref>'Charts  2'!$N$32:$U$32</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c:ext xmlns:c15="http://schemas.microsoft.com/office/drawing/2012/chart" uri="{02D57815-91ED-43cb-92C2-25804820EDAC}">
                        <c15:formulaRef>
                          <c15:sqref>'Charts  2'!$N$49:$U$49</c15:sqref>
                        </c15:formulaRef>
                      </c:ext>
                    </c:extLst>
                    <c:numCache>
                      <c:formatCode>0.0%</c:formatCode>
                      <c:ptCount val="8"/>
                      <c:pt idx="0">
                        <c:v>0.47986854568615284</c:v>
                      </c:pt>
                      <c:pt idx="1">
                        <c:v>0.44391366731615478</c:v>
                      </c:pt>
                      <c:pt idx="2">
                        <c:v>0.45471443229498765</c:v>
                      </c:pt>
                      <c:pt idx="3">
                        <c:v>0.46140734165058678</c:v>
                      </c:pt>
                      <c:pt idx="4">
                        <c:v>0.55886078527449168</c:v>
                      </c:pt>
                      <c:pt idx="5">
                        <c:v>0.45276632168702824</c:v>
                      </c:pt>
                      <c:pt idx="6">
                        <c:v>0.39725976609969804</c:v>
                      </c:pt>
                      <c:pt idx="7">
                        <c:v>0.57415793112421265</c:v>
                      </c:pt>
                    </c:numCache>
                  </c:numRef>
                </c:val>
                <c:extLst xmlns:c15="http://schemas.microsoft.com/office/drawing/2012/chart">
                  <c:ext xmlns:c16="http://schemas.microsoft.com/office/drawing/2014/chart" uri="{C3380CC4-5D6E-409C-BE32-E72D297353CC}">
                    <c16:uniqueId val="{00000004-2EF3-4E9D-85C7-7AC8553A608B}"/>
                  </c:ext>
                </c:extLst>
              </c15:ser>
            </c15:filteredBarSeries>
          </c:ext>
        </c:extLst>
      </c:barChart>
      <c:catAx>
        <c:axId val="958315352"/>
        <c:scaling>
          <c:orientation val="minMax"/>
        </c:scaling>
        <c:delete val="0"/>
        <c:axPos val="b"/>
        <c:numFmt formatCode="General"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3392"/>
        <c:crosses val="autoZero"/>
        <c:auto val="1"/>
        <c:lblAlgn val="ctr"/>
        <c:lblOffset val="100"/>
        <c:tickLblSkip val="1"/>
        <c:tickMarkSkip val="1"/>
        <c:noMultiLvlLbl val="0"/>
      </c:catAx>
      <c:valAx>
        <c:axId val="958313392"/>
        <c:scaling>
          <c:orientation val="minMax"/>
        </c:scaling>
        <c:delete val="0"/>
        <c:axPos val="l"/>
        <c:majorGridlines>
          <c:spPr>
            <a:ln w="9525">
              <a:solidFill>
                <a:schemeClr val="bg1">
                  <a:lumMod val="6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958315352"/>
        <c:crosses val="autoZero"/>
        <c:crossBetween val="between"/>
      </c:valAx>
      <c:spPr>
        <a:noFill/>
        <a:ln w="25400">
          <a:noFill/>
        </a:ln>
      </c:spPr>
    </c:plotArea>
    <c:legend>
      <c:legendPos val="b"/>
      <c:layout>
        <c:manualLayout>
          <c:xMode val="edge"/>
          <c:yMode val="edge"/>
          <c:x val="0.36812232783851523"/>
          <c:y val="0.9494505722684663"/>
          <c:w val="0.40698632352864444"/>
          <c:h val="4.329995543009954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ysClr val="windowText" lastClr="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111" r="0.75000000000000111" t="1" header="0.5" footer="0.5"/>
    <c:pageSetup paperSize="9" orientation="landscape" horizontalDpi="-4" verticalDpi="-4"/>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Annual per cent change in people with hospital treatment</a:t>
            </a:r>
            <a:r>
              <a:rPr lang="en-AU" sz="1200" baseline="0"/>
              <a:t> insurance </a:t>
            </a:r>
            <a:r>
              <a:rPr lang="en-AU" sz="1200"/>
              <a:t>by Age Cohort
Australia</a:t>
            </a:r>
          </a:p>
        </c:rich>
      </c:tx>
      <c:layout>
        <c:manualLayout>
          <c:xMode val="edge"/>
          <c:yMode val="edge"/>
          <c:x val="0.18558196026851045"/>
          <c:y val="8.1578118524658107E-3"/>
        </c:manualLayout>
      </c:layout>
      <c:overlay val="0"/>
      <c:spPr>
        <a:noFill/>
        <a:ln w="25400">
          <a:noFill/>
        </a:ln>
      </c:spPr>
    </c:title>
    <c:autoTitleDeleted val="0"/>
    <c:plotArea>
      <c:layout>
        <c:manualLayout>
          <c:layoutTarget val="inner"/>
          <c:xMode val="edge"/>
          <c:yMode val="edge"/>
          <c:x val="5.4796276876225694E-2"/>
          <c:y val="8.1200828843762951E-2"/>
          <c:w val="0.93439242477361817"/>
          <c:h val="0.83333494497398353"/>
        </c:manualLayout>
      </c:layout>
      <c:barChart>
        <c:barDir val="col"/>
        <c:grouping val="clustered"/>
        <c:varyColors val="0"/>
        <c:ser>
          <c:idx val="5"/>
          <c:order val="0"/>
          <c:tx>
            <c:strRef>
              <c:f>'Charts 3'!$AH$4</c:f>
              <c:strCache>
                <c:ptCount val="1"/>
                <c:pt idx="0">
                  <c:v>2020</c:v>
                </c:pt>
              </c:strCache>
            </c:strRef>
          </c:tx>
          <c:spPr>
            <a:solidFill>
              <a:srgbClr val="0072CE"/>
            </a:solidFill>
          </c:spPr>
          <c:invertIfNegative val="0"/>
          <c:cat>
            <c:strRef>
              <c:f>'Charts 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3'!$AH$5:$AH$24</c:f>
              <c:numCache>
                <c:formatCode>0.00%</c:formatCode>
                <c:ptCount val="20"/>
                <c:pt idx="0">
                  <c:v>-2.602299144525011E-2</c:v>
                </c:pt>
                <c:pt idx="1">
                  <c:v>1.9415561594047226E-3</c:v>
                </c:pt>
                <c:pt idx="2">
                  <c:v>1.86997995496192E-2</c:v>
                </c:pt>
                <c:pt idx="3">
                  <c:v>1.583569261803186E-2</c:v>
                </c:pt>
                <c:pt idx="4">
                  <c:v>1.8518589431843813E-2</c:v>
                </c:pt>
                <c:pt idx="5">
                  <c:v>-2.1429064867478753E-2</c:v>
                </c:pt>
                <c:pt idx="6">
                  <c:v>-9.8508616409208605E-3</c:v>
                </c:pt>
                <c:pt idx="7">
                  <c:v>1.686272361567287E-2</c:v>
                </c:pt>
                <c:pt idx="8">
                  <c:v>1.9333063179978627E-2</c:v>
                </c:pt>
                <c:pt idx="9">
                  <c:v>-9.4747069897370695E-3</c:v>
                </c:pt>
                <c:pt idx="10">
                  <c:v>1.792485215410311E-2</c:v>
                </c:pt>
                <c:pt idx="11">
                  <c:v>-1.63374123342237E-2</c:v>
                </c:pt>
                <c:pt idx="12">
                  <c:v>5.9682384533046307E-3</c:v>
                </c:pt>
                <c:pt idx="13">
                  <c:v>5.4089471902059039E-3</c:v>
                </c:pt>
                <c:pt idx="14">
                  <c:v>3.9526433524340376E-2</c:v>
                </c:pt>
                <c:pt idx="15">
                  <c:v>5.2272489500664987E-2</c:v>
                </c:pt>
                <c:pt idx="16">
                  <c:v>5.6696953913228043E-2</c:v>
                </c:pt>
                <c:pt idx="17">
                  <c:v>2.2862809829344188E-2</c:v>
                </c:pt>
                <c:pt idx="18">
                  <c:v>8.029499884766067E-2</c:v>
                </c:pt>
                <c:pt idx="19">
                  <c:v>0.10512911213300313</c:v>
                </c:pt>
              </c:numCache>
            </c:numRef>
          </c:val>
          <c:extLst>
            <c:ext xmlns:c16="http://schemas.microsoft.com/office/drawing/2014/chart" uri="{C3380CC4-5D6E-409C-BE32-E72D297353CC}">
              <c16:uniqueId val="{00000006-A4BF-402C-B67F-A11536CD58A7}"/>
            </c:ext>
          </c:extLst>
        </c:ser>
        <c:ser>
          <c:idx val="6"/>
          <c:order val="1"/>
          <c:tx>
            <c:strRef>
              <c:f>'Charts 3'!$AI$4</c:f>
              <c:strCache>
                <c:ptCount val="1"/>
                <c:pt idx="0">
                  <c:v>2021</c:v>
                </c:pt>
              </c:strCache>
            </c:strRef>
          </c:tx>
          <c:spPr>
            <a:solidFill>
              <a:srgbClr val="00B398"/>
            </a:solidFill>
          </c:spPr>
          <c:invertIfNegative val="0"/>
          <c:val>
            <c:numRef>
              <c:f>'Charts 3'!$AI$5:$AI$24</c:f>
              <c:numCache>
                <c:formatCode>0.00%</c:formatCode>
                <c:ptCount val="20"/>
                <c:pt idx="0">
                  <c:v>-6.1521517944079784E-3</c:v>
                </c:pt>
                <c:pt idx="1">
                  <c:v>1.4435779744564892E-2</c:v>
                </c:pt>
                <c:pt idx="2">
                  <c:v>2.3979544667386943E-2</c:v>
                </c:pt>
                <c:pt idx="3">
                  <c:v>3.5582253688597465E-2</c:v>
                </c:pt>
                <c:pt idx="4">
                  <c:v>8.8446832268713749E-3</c:v>
                </c:pt>
                <c:pt idx="5">
                  <c:v>1.845568095179817E-2</c:v>
                </c:pt>
                <c:pt idx="6">
                  <c:v>3.5505868331016099E-3</c:v>
                </c:pt>
                <c:pt idx="7">
                  <c:v>1.9487470165666876E-2</c:v>
                </c:pt>
                <c:pt idx="8">
                  <c:v>4.1787439613526489E-2</c:v>
                </c:pt>
                <c:pt idx="9">
                  <c:v>-4.3994904046231742E-3</c:v>
                </c:pt>
                <c:pt idx="10">
                  <c:v>4.0148103864317664E-2</c:v>
                </c:pt>
                <c:pt idx="11">
                  <c:v>-8.8888149185629706E-3</c:v>
                </c:pt>
                <c:pt idx="12">
                  <c:v>1.6164387178539075E-2</c:v>
                </c:pt>
                <c:pt idx="13">
                  <c:v>1.6394831263768506E-2</c:v>
                </c:pt>
                <c:pt idx="14">
                  <c:v>1.2293511428032255E-2</c:v>
                </c:pt>
                <c:pt idx="15">
                  <c:v>8.5674144669407815E-2</c:v>
                </c:pt>
                <c:pt idx="16">
                  <c:v>5.4618811158171354E-2</c:v>
                </c:pt>
                <c:pt idx="17">
                  <c:v>4.8913644674939416E-2</c:v>
                </c:pt>
                <c:pt idx="18">
                  <c:v>4.8456144842201176E-2</c:v>
                </c:pt>
                <c:pt idx="19">
                  <c:v>0.11625376096280648</c:v>
                </c:pt>
              </c:numCache>
            </c:numRef>
          </c:val>
          <c:extLst>
            <c:ext xmlns:c16="http://schemas.microsoft.com/office/drawing/2014/chart" uri="{C3380CC4-5D6E-409C-BE32-E72D297353CC}">
              <c16:uniqueId val="{0000000B-29CC-4691-B6ED-A4E6DFC987AF}"/>
            </c:ext>
          </c:extLst>
        </c:ser>
        <c:ser>
          <c:idx val="7"/>
          <c:order val="2"/>
          <c:tx>
            <c:strRef>
              <c:f>'Charts 3'!$AJ$4</c:f>
              <c:strCache>
                <c:ptCount val="1"/>
                <c:pt idx="0">
                  <c:v>2022</c:v>
                </c:pt>
              </c:strCache>
            </c:strRef>
          </c:tx>
          <c:spPr>
            <a:solidFill>
              <a:srgbClr val="012169"/>
            </a:solidFill>
          </c:spPr>
          <c:invertIfNegative val="0"/>
          <c:val>
            <c:numRef>
              <c:f>'Charts 3'!$AJ$5:$AJ$24</c:f>
              <c:numCache>
                <c:formatCode>0.00%</c:formatCode>
                <c:ptCount val="20"/>
                <c:pt idx="0">
                  <c:v>4.0289733823561935E-3</c:v>
                </c:pt>
                <c:pt idx="1">
                  <c:v>3.1063889002114209E-4</c:v>
                </c:pt>
                <c:pt idx="2">
                  <c:v>2.1620339613437345E-2</c:v>
                </c:pt>
                <c:pt idx="3">
                  <c:v>3.9641613932120068E-2</c:v>
                </c:pt>
                <c:pt idx="4">
                  <c:v>2.4920667159837651E-2</c:v>
                </c:pt>
                <c:pt idx="5">
                  <c:v>5.7489828029583689E-2</c:v>
                </c:pt>
                <c:pt idx="6">
                  <c:v>6.837966493964176E-3</c:v>
                </c:pt>
                <c:pt idx="7">
                  <c:v>1.3545895451235079E-2</c:v>
                </c:pt>
                <c:pt idx="8">
                  <c:v>4.4340269727181303E-2</c:v>
                </c:pt>
                <c:pt idx="9">
                  <c:v>1.4015451481044217E-3</c:v>
                </c:pt>
                <c:pt idx="10">
                  <c:v>3.2170266405701087E-2</c:v>
                </c:pt>
                <c:pt idx="11">
                  <c:v>-5.64101835430042E-3</c:v>
                </c:pt>
                <c:pt idx="12">
                  <c:v>1.2856293202162972E-2</c:v>
                </c:pt>
                <c:pt idx="13">
                  <c:v>1.5463076827962885E-2</c:v>
                </c:pt>
                <c:pt idx="14">
                  <c:v>1.1432090739458722E-2</c:v>
                </c:pt>
                <c:pt idx="15">
                  <c:v>8.0556900742230653E-2</c:v>
                </c:pt>
                <c:pt idx="16">
                  <c:v>4.9768209971644994E-2</c:v>
                </c:pt>
                <c:pt idx="17">
                  <c:v>5.1111690116379949E-2</c:v>
                </c:pt>
                <c:pt idx="18">
                  <c:v>2.2043462926286672E-2</c:v>
                </c:pt>
                <c:pt idx="19">
                  <c:v>7.7995067958937847E-2</c:v>
                </c:pt>
              </c:numCache>
            </c:numRef>
          </c:val>
          <c:extLst>
            <c:ext xmlns:c16="http://schemas.microsoft.com/office/drawing/2014/chart" uri="{C3380CC4-5D6E-409C-BE32-E72D297353CC}">
              <c16:uniqueId val="{0000000C-29CC-4691-B6ED-A4E6DFC987AF}"/>
            </c:ext>
          </c:extLst>
        </c:ser>
        <c:ser>
          <c:idx val="0"/>
          <c:order val="3"/>
          <c:tx>
            <c:strRef>
              <c:f>'Charts 3'!$AK$4</c:f>
              <c:strCache>
                <c:ptCount val="1"/>
                <c:pt idx="0">
                  <c:v>2023</c:v>
                </c:pt>
              </c:strCache>
            </c:strRef>
          </c:tx>
          <c:spPr>
            <a:solidFill>
              <a:srgbClr val="E87722"/>
            </a:solidFill>
          </c:spPr>
          <c:invertIfNegative val="0"/>
          <c:val>
            <c:numRef>
              <c:f>'Charts 3'!$AK$5:$AK$24</c:f>
              <c:numCache>
                <c:formatCode>0.00%</c:formatCode>
                <c:ptCount val="20"/>
                <c:pt idx="0">
                  <c:v>5.050726544455264E-3</c:v>
                </c:pt>
                <c:pt idx="1">
                  <c:v>1.7227376071089484E-3</c:v>
                </c:pt>
                <c:pt idx="2">
                  <c:v>1.7878365383981132E-2</c:v>
                </c:pt>
                <c:pt idx="3">
                  <c:v>3.7957687752713687E-2</c:v>
                </c:pt>
                <c:pt idx="4">
                  <c:v>2.3129353116244866E-2</c:v>
                </c:pt>
                <c:pt idx="5">
                  <c:v>8.3762117944717884E-2</c:v>
                </c:pt>
                <c:pt idx="6">
                  <c:v>1.5011472730097397E-2</c:v>
                </c:pt>
                <c:pt idx="7">
                  <c:v>1.5474082922859678E-2</c:v>
                </c:pt>
                <c:pt idx="8">
                  <c:v>4.4965738297483515E-2</c:v>
                </c:pt>
                <c:pt idx="9">
                  <c:v>1.5562680559193964E-2</c:v>
                </c:pt>
                <c:pt idx="10">
                  <c:v>1.6497055754456147E-2</c:v>
                </c:pt>
                <c:pt idx="11">
                  <c:v>3.4178418881141148E-3</c:v>
                </c:pt>
                <c:pt idx="12">
                  <c:v>1.1229829917139167E-2</c:v>
                </c:pt>
                <c:pt idx="13">
                  <c:v>1.6083783715063138E-2</c:v>
                </c:pt>
                <c:pt idx="14">
                  <c:v>1.5463630919001048E-2</c:v>
                </c:pt>
                <c:pt idx="15">
                  <c:v>5.551105075497853E-2</c:v>
                </c:pt>
                <c:pt idx="16">
                  <c:v>6.1052589919990519E-2</c:v>
                </c:pt>
                <c:pt idx="17">
                  <c:v>5.7243190604066463E-2</c:v>
                </c:pt>
                <c:pt idx="18">
                  <c:v>2.1820208911245809E-2</c:v>
                </c:pt>
                <c:pt idx="19">
                  <c:v>0.10129275948289629</c:v>
                </c:pt>
              </c:numCache>
            </c:numRef>
          </c:val>
          <c:extLst>
            <c:ext xmlns:c16="http://schemas.microsoft.com/office/drawing/2014/chart" uri="{C3380CC4-5D6E-409C-BE32-E72D297353CC}">
              <c16:uniqueId val="{00000000-CFBC-4F48-93AE-DECF8C3AEF0C}"/>
            </c:ext>
          </c:extLst>
        </c:ser>
        <c:dLbls>
          <c:showLegendKey val="0"/>
          <c:showVal val="0"/>
          <c:showCatName val="0"/>
          <c:showSerName val="0"/>
          <c:showPercent val="0"/>
          <c:showBubbleSize val="0"/>
        </c:dLbls>
        <c:gapWidth val="50"/>
        <c:axId val="960292224"/>
        <c:axId val="960291440"/>
        <c:extLst/>
      </c:barChart>
      <c:catAx>
        <c:axId val="960292224"/>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60291440"/>
        <c:crosses val="autoZero"/>
        <c:auto val="1"/>
        <c:lblAlgn val="ctr"/>
        <c:lblOffset val="100"/>
        <c:tickLblSkip val="1"/>
        <c:tickMarkSkip val="1"/>
        <c:noMultiLvlLbl val="0"/>
      </c:catAx>
      <c:valAx>
        <c:axId val="960291440"/>
        <c:scaling>
          <c:orientation val="minMax"/>
        </c:scaling>
        <c:delete val="0"/>
        <c:axPos val="l"/>
        <c:majorGridlines>
          <c:spPr>
            <a:ln w="12700">
              <a:solidFill>
                <a:schemeClr val="bg1">
                  <a:lumMod val="65000"/>
                </a:schemeClr>
              </a:solidFill>
              <a:prstDash val="solid"/>
            </a:ln>
          </c:spPr>
        </c:majorGridlines>
        <c:numFmt formatCode="0%"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60292224"/>
        <c:crosses val="autoZero"/>
        <c:crossBetween val="between"/>
      </c:valAx>
      <c:spPr>
        <a:noFill/>
        <a:ln w="25400">
          <a:noFill/>
        </a:ln>
      </c:spPr>
    </c:plotArea>
    <c:legend>
      <c:legendPos val="tr"/>
      <c:layout>
        <c:manualLayout>
          <c:xMode val="edge"/>
          <c:yMode val="edge"/>
          <c:x val="0.88113352834262737"/>
          <c:y val="5.2042105263157896E-2"/>
          <c:w val="5.1526404317305451E-2"/>
          <c:h val="0.19325453791960215"/>
        </c:manualLayout>
      </c:layout>
      <c:overlay val="0"/>
      <c:spPr>
        <a:solidFill>
          <a:srgbClr val="FFFFFF"/>
        </a:solidFill>
        <a:ln w="3175">
          <a:no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Annual change in number of people with hospital treatment</a:t>
            </a:r>
            <a:r>
              <a:rPr lang="en-AU" sz="1200" baseline="0"/>
              <a:t> insurance </a:t>
            </a:r>
            <a:r>
              <a:rPr lang="en-AU" sz="1200"/>
              <a:t>by Age Cohort
Australia</a:t>
            </a:r>
          </a:p>
        </c:rich>
      </c:tx>
      <c:layout>
        <c:manualLayout>
          <c:xMode val="edge"/>
          <c:yMode val="edge"/>
          <c:x val="0.20966018236890066"/>
          <c:y val="1.0964912280701754E-2"/>
        </c:manualLayout>
      </c:layout>
      <c:overlay val="0"/>
      <c:spPr>
        <a:noFill/>
        <a:ln w="25400">
          <a:noFill/>
        </a:ln>
      </c:spPr>
    </c:title>
    <c:autoTitleDeleted val="0"/>
    <c:plotArea>
      <c:layout>
        <c:manualLayout>
          <c:layoutTarget val="inner"/>
          <c:xMode val="edge"/>
          <c:yMode val="edge"/>
          <c:x val="5.7806058667045856E-2"/>
          <c:y val="8.0657724987766369E-2"/>
          <c:w val="0.93439242477361817"/>
          <c:h val="0.83333494497398353"/>
        </c:manualLayout>
      </c:layout>
      <c:barChart>
        <c:barDir val="col"/>
        <c:grouping val="clustered"/>
        <c:varyColors val="0"/>
        <c:ser>
          <c:idx val="1"/>
          <c:order val="0"/>
          <c:tx>
            <c:strRef>
              <c:f>'Charts 3'!$AH$27</c:f>
              <c:strCache>
                <c:ptCount val="1"/>
                <c:pt idx="0">
                  <c:v>2020</c:v>
                </c:pt>
              </c:strCache>
            </c:strRef>
          </c:tx>
          <c:spPr>
            <a:solidFill>
              <a:srgbClr val="0072CE"/>
            </a:solidFill>
          </c:spPr>
          <c:invertIfNegative val="0"/>
          <c:cat>
            <c:strRef>
              <c:f>'Charts 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3'!$AH$28:$AH$47</c:f>
              <c:numCache>
                <c:formatCode>#,##0_);\(#,##0\)</c:formatCode>
                <c:ptCount val="20"/>
                <c:pt idx="0">
                  <c:v>-14653</c:v>
                </c:pt>
                <c:pt idx="1">
                  <c:v>1359</c:v>
                </c:pt>
                <c:pt idx="2">
                  <c:v>13303</c:v>
                </c:pt>
                <c:pt idx="3">
                  <c:v>10331</c:v>
                </c:pt>
                <c:pt idx="4">
                  <c:v>9672</c:v>
                </c:pt>
                <c:pt idx="5">
                  <c:v>-9306</c:v>
                </c:pt>
                <c:pt idx="6">
                  <c:v>-7162</c:v>
                </c:pt>
                <c:pt idx="7">
                  <c:v>14160</c:v>
                </c:pt>
                <c:pt idx="8">
                  <c:v>15076</c:v>
                </c:pt>
                <c:pt idx="9">
                  <c:v>-7801</c:v>
                </c:pt>
                <c:pt idx="10">
                  <c:v>13785</c:v>
                </c:pt>
                <c:pt idx="11">
                  <c:v>-12973</c:v>
                </c:pt>
                <c:pt idx="12">
                  <c:v>4494</c:v>
                </c:pt>
                <c:pt idx="13">
                  <c:v>3690</c:v>
                </c:pt>
                <c:pt idx="14">
                  <c:v>23377</c:v>
                </c:pt>
                <c:pt idx="15">
                  <c:v>20985</c:v>
                </c:pt>
                <c:pt idx="16">
                  <c:v>14695</c:v>
                </c:pt>
                <c:pt idx="17">
                  <c:v>3435</c:v>
                </c:pt>
                <c:pt idx="18">
                  <c:v>5226</c:v>
                </c:pt>
                <c:pt idx="19">
                  <c:v>1486</c:v>
                </c:pt>
              </c:numCache>
            </c:numRef>
          </c:val>
          <c:extLst>
            <c:ext xmlns:c16="http://schemas.microsoft.com/office/drawing/2014/chart" uri="{C3380CC4-5D6E-409C-BE32-E72D297353CC}">
              <c16:uniqueId val="{00000007-E482-4002-A1AF-CE8B67FCC3D8}"/>
            </c:ext>
          </c:extLst>
        </c:ser>
        <c:ser>
          <c:idx val="2"/>
          <c:order val="1"/>
          <c:tx>
            <c:strRef>
              <c:f>'Charts 3'!$AI$27</c:f>
              <c:strCache>
                <c:ptCount val="1"/>
                <c:pt idx="0">
                  <c:v>2021</c:v>
                </c:pt>
              </c:strCache>
            </c:strRef>
          </c:tx>
          <c:spPr>
            <a:solidFill>
              <a:srgbClr val="00B398"/>
            </a:solidFill>
          </c:spPr>
          <c:invertIfNegative val="0"/>
          <c:cat>
            <c:strRef>
              <c:f>'Charts 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3'!$AI$28:$AI$47</c:f>
              <c:numCache>
                <c:formatCode>#,##0_);\(#,##0\)</c:formatCode>
                <c:ptCount val="20"/>
                <c:pt idx="0">
                  <c:v>-3374</c:v>
                </c:pt>
                <c:pt idx="1">
                  <c:v>10124</c:v>
                </c:pt>
                <c:pt idx="2">
                  <c:v>17378</c:v>
                </c:pt>
                <c:pt idx="3">
                  <c:v>23581</c:v>
                </c:pt>
                <c:pt idx="4">
                  <c:v>4705</c:v>
                </c:pt>
                <c:pt idx="5">
                  <c:v>7843</c:v>
                </c:pt>
                <c:pt idx="6">
                  <c:v>2556</c:v>
                </c:pt>
                <c:pt idx="7">
                  <c:v>16640</c:v>
                </c:pt>
                <c:pt idx="8">
                  <c:v>33216</c:v>
                </c:pt>
                <c:pt idx="9">
                  <c:v>-3588</c:v>
                </c:pt>
                <c:pt idx="10">
                  <c:v>31429.099999999977</c:v>
                </c:pt>
                <c:pt idx="11">
                  <c:v>-6943</c:v>
                </c:pt>
                <c:pt idx="12">
                  <c:v>12244.199999999721</c:v>
                </c:pt>
                <c:pt idx="13">
                  <c:v>11245.099999999977</c:v>
                </c:pt>
                <c:pt idx="14">
                  <c:v>7558.0999999999767</c:v>
                </c:pt>
                <c:pt idx="15">
                  <c:v>36192.099999999977</c:v>
                </c:pt>
                <c:pt idx="16">
                  <c:v>14959</c:v>
                </c:pt>
                <c:pt idx="17">
                  <c:v>7517</c:v>
                </c:pt>
                <c:pt idx="18">
                  <c:v>3407</c:v>
                </c:pt>
                <c:pt idx="19">
                  <c:v>1816</c:v>
                </c:pt>
              </c:numCache>
            </c:numRef>
          </c:val>
          <c:extLst>
            <c:ext xmlns:c16="http://schemas.microsoft.com/office/drawing/2014/chart" uri="{C3380CC4-5D6E-409C-BE32-E72D297353CC}">
              <c16:uniqueId val="{00000000-D5F1-453F-A87E-2DA24A3601D3}"/>
            </c:ext>
          </c:extLst>
        </c:ser>
        <c:ser>
          <c:idx val="3"/>
          <c:order val="2"/>
          <c:tx>
            <c:strRef>
              <c:f>'Charts 3'!$AJ$27</c:f>
              <c:strCache>
                <c:ptCount val="1"/>
                <c:pt idx="0">
                  <c:v>2022</c:v>
                </c:pt>
              </c:strCache>
            </c:strRef>
          </c:tx>
          <c:spPr>
            <a:solidFill>
              <a:srgbClr val="012169"/>
            </a:solidFill>
          </c:spPr>
          <c:invertIfNegative val="0"/>
          <c:cat>
            <c:strRef>
              <c:f>'Charts 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3'!$AJ$28:$AJ$47</c:f>
              <c:numCache>
                <c:formatCode>#,##0_);\(#,##0\)</c:formatCode>
                <c:ptCount val="20"/>
                <c:pt idx="0">
                  <c:v>2196</c:v>
                </c:pt>
                <c:pt idx="1">
                  <c:v>221</c:v>
                </c:pt>
                <c:pt idx="2">
                  <c:v>16044</c:v>
                </c:pt>
                <c:pt idx="3">
                  <c:v>27206</c:v>
                </c:pt>
                <c:pt idx="4">
                  <c:v>13374</c:v>
                </c:pt>
                <c:pt idx="5">
                  <c:v>24882</c:v>
                </c:pt>
                <c:pt idx="6">
                  <c:v>4940</c:v>
                </c:pt>
                <c:pt idx="7">
                  <c:v>11792</c:v>
                </c:pt>
                <c:pt idx="8">
                  <c:v>36718</c:v>
                </c:pt>
                <c:pt idx="9">
                  <c:v>1138</c:v>
                </c:pt>
                <c:pt idx="10">
                  <c:v>26194.900000000023</c:v>
                </c:pt>
                <c:pt idx="11">
                  <c:v>-4367</c:v>
                </c:pt>
                <c:pt idx="12">
                  <c:v>9895.8000000002794</c:v>
                </c:pt>
                <c:pt idx="13">
                  <c:v>10779.900000000023</c:v>
                </c:pt>
                <c:pt idx="14">
                  <c:v>7114.9000000000233</c:v>
                </c:pt>
                <c:pt idx="15">
                  <c:v>36945.900000000023</c:v>
                </c:pt>
                <c:pt idx="16">
                  <c:v>14375</c:v>
                </c:pt>
                <c:pt idx="17">
                  <c:v>8239</c:v>
                </c:pt>
                <c:pt idx="18">
                  <c:v>1625</c:v>
                </c:pt>
                <c:pt idx="19">
                  <c:v>1360</c:v>
                </c:pt>
              </c:numCache>
            </c:numRef>
          </c:val>
          <c:extLst>
            <c:ext xmlns:c16="http://schemas.microsoft.com/office/drawing/2014/chart" uri="{C3380CC4-5D6E-409C-BE32-E72D297353CC}">
              <c16:uniqueId val="{00000001-D5F1-453F-A87E-2DA24A3601D3}"/>
            </c:ext>
          </c:extLst>
        </c:ser>
        <c:ser>
          <c:idx val="4"/>
          <c:order val="3"/>
          <c:tx>
            <c:strRef>
              <c:f>'Charts 3'!$AK$27</c:f>
              <c:strCache>
                <c:ptCount val="1"/>
                <c:pt idx="0">
                  <c:v>2023</c:v>
                </c:pt>
              </c:strCache>
            </c:strRef>
          </c:tx>
          <c:spPr>
            <a:solidFill>
              <a:srgbClr val="E87722"/>
            </a:solidFill>
          </c:spPr>
          <c:invertIfNegative val="0"/>
          <c:val>
            <c:numRef>
              <c:f>'Charts 3'!$AK$28:$AK$47</c:f>
              <c:numCache>
                <c:formatCode>#,##0_);\(#,##0\)</c:formatCode>
                <c:ptCount val="20"/>
                <c:pt idx="0">
                  <c:v>2764</c:v>
                </c:pt>
                <c:pt idx="1">
                  <c:v>1226</c:v>
                </c:pt>
                <c:pt idx="2">
                  <c:v>13554</c:v>
                </c:pt>
                <c:pt idx="3">
                  <c:v>27083</c:v>
                </c:pt>
                <c:pt idx="4">
                  <c:v>12722</c:v>
                </c:pt>
                <c:pt idx="5">
                  <c:v>38337</c:v>
                </c:pt>
                <c:pt idx="6">
                  <c:v>10919</c:v>
                </c:pt>
                <c:pt idx="7">
                  <c:v>13653</c:v>
                </c:pt>
                <c:pt idx="8">
                  <c:v>38887</c:v>
                </c:pt>
                <c:pt idx="9">
                  <c:v>12654</c:v>
                </c:pt>
                <c:pt idx="10">
                  <c:v>13865</c:v>
                </c:pt>
                <c:pt idx="11">
                  <c:v>2631</c:v>
                </c:pt>
                <c:pt idx="12">
                  <c:v>8755</c:v>
                </c:pt>
                <c:pt idx="13">
                  <c:v>11386</c:v>
                </c:pt>
                <c:pt idx="14">
                  <c:v>9734</c:v>
                </c:pt>
                <c:pt idx="15">
                  <c:v>27510</c:v>
                </c:pt>
                <c:pt idx="16">
                  <c:v>18512</c:v>
                </c:pt>
                <c:pt idx="17">
                  <c:v>9699</c:v>
                </c:pt>
                <c:pt idx="18">
                  <c:v>1644</c:v>
                </c:pt>
                <c:pt idx="19">
                  <c:v>1904</c:v>
                </c:pt>
              </c:numCache>
            </c:numRef>
          </c:val>
          <c:extLst>
            <c:ext xmlns:c16="http://schemas.microsoft.com/office/drawing/2014/chart" uri="{C3380CC4-5D6E-409C-BE32-E72D297353CC}">
              <c16:uniqueId val="{00000001-08D4-4174-87AE-F5DCA3DBA521}"/>
            </c:ext>
          </c:extLst>
        </c:ser>
        <c:dLbls>
          <c:showLegendKey val="0"/>
          <c:showVal val="0"/>
          <c:showCatName val="0"/>
          <c:showSerName val="0"/>
          <c:showPercent val="0"/>
          <c:showBubbleSize val="0"/>
        </c:dLbls>
        <c:gapWidth val="50"/>
        <c:axId val="960289088"/>
        <c:axId val="960289480"/>
        <c:extLst/>
      </c:barChart>
      <c:catAx>
        <c:axId val="960289088"/>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60289480"/>
        <c:crosses val="autoZero"/>
        <c:auto val="1"/>
        <c:lblAlgn val="ctr"/>
        <c:lblOffset val="100"/>
        <c:tickLblSkip val="1"/>
        <c:tickMarkSkip val="1"/>
        <c:noMultiLvlLbl val="0"/>
      </c:catAx>
      <c:valAx>
        <c:axId val="960289480"/>
        <c:scaling>
          <c:orientation val="minMax"/>
          <c:max val="50000"/>
          <c:min val="-30000"/>
        </c:scaling>
        <c:delete val="0"/>
        <c:axPos val="l"/>
        <c:majorGridlines>
          <c:spPr>
            <a:ln w="12700">
              <a:solidFill>
                <a:schemeClr val="bg1">
                  <a:lumMod val="65000"/>
                </a:schemeClr>
              </a:solidFill>
              <a:prstDash val="solid"/>
            </a:ln>
          </c:spPr>
        </c:majorGridlines>
        <c:numFmt formatCode="#,##0"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60289088"/>
        <c:crosses val="autoZero"/>
        <c:crossBetween val="between"/>
        <c:dispUnits>
          <c:builtInUnit val="thousands"/>
          <c:dispUnitsLbl>
            <c:layout>
              <c:manualLayout>
                <c:xMode val="edge"/>
                <c:yMode val="edge"/>
                <c:x val="4.2306805512126872E-3"/>
                <c:y val="0.47733941152092829"/>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92182637103022058"/>
          <c:y val="8.8290404377418918E-2"/>
          <c:w val="5.1526404317305451E-2"/>
          <c:h val="0.19448285066061657"/>
        </c:manualLayout>
      </c:layout>
      <c:overlay val="0"/>
      <c:spPr>
        <a:solidFill>
          <a:srgbClr val="FFFFFF"/>
        </a:solidFill>
        <a:ln w="3175">
          <a:no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Annual change in number of people with hospital treatment</a:t>
            </a:r>
            <a:r>
              <a:rPr lang="en-AU" sz="1200" baseline="0"/>
              <a:t> insurance </a:t>
            </a:r>
            <a:r>
              <a:rPr lang="en-AU" sz="1200"/>
              <a:t>by Age Cohort
Australia (net of movements between age groups)</a:t>
            </a:r>
          </a:p>
        </c:rich>
      </c:tx>
      <c:layout>
        <c:manualLayout>
          <c:xMode val="edge"/>
          <c:yMode val="edge"/>
          <c:x val="0.21555337074578385"/>
          <c:y val="5.0911697711794835E-3"/>
        </c:manualLayout>
      </c:layout>
      <c:overlay val="0"/>
      <c:spPr>
        <a:noFill/>
        <a:ln w="25400">
          <a:noFill/>
        </a:ln>
      </c:spPr>
    </c:title>
    <c:autoTitleDeleted val="0"/>
    <c:plotArea>
      <c:layout>
        <c:manualLayout>
          <c:layoutTarget val="inner"/>
          <c:xMode val="edge"/>
          <c:yMode val="edge"/>
          <c:x val="5.7806077489411301E-2"/>
          <c:y val="0.1066162544659891"/>
          <c:w val="0.93439242477361817"/>
          <c:h val="0.80396637644963986"/>
        </c:manualLayout>
      </c:layout>
      <c:barChart>
        <c:barDir val="col"/>
        <c:grouping val="clustered"/>
        <c:varyColors val="0"/>
        <c:ser>
          <c:idx val="2"/>
          <c:order val="1"/>
          <c:tx>
            <c:strRef>
              <c:f>'Charts 3'!$AH$50</c:f>
              <c:strCache>
                <c:ptCount val="1"/>
                <c:pt idx="0">
                  <c:v>2020</c:v>
                </c:pt>
              </c:strCache>
            </c:strRef>
          </c:tx>
          <c:spPr>
            <a:solidFill>
              <a:srgbClr val="0072CE"/>
            </a:solidFill>
          </c:spPr>
          <c:invertIfNegative val="0"/>
          <c:cat>
            <c:strRef>
              <c:f>'Charts 3'!$M$51:$M$70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3'!$AH$51:$AH$70</c:f>
              <c:numCache>
                <c:formatCode>#,##0_);\(#,##0\)</c:formatCode>
                <c:ptCount val="20"/>
                <c:pt idx="0">
                  <c:v>97962.799999999988</c:v>
                </c:pt>
                <c:pt idx="1">
                  <c:v>28734</c:v>
                </c:pt>
                <c:pt idx="2">
                  <c:v>15591.800000000047</c:v>
                </c:pt>
                <c:pt idx="3">
                  <c:v>-1471.1999999999534</c:v>
                </c:pt>
                <c:pt idx="4">
                  <c:v>-16348.199999999953</c:v>
                </c:pt>
                <c:pt idx="5">
                  <c:v>-26909.200000000012</c:v>
                </c:pt>
                <c:pt idx="6">
                  <c:v>51392.599999999977</c:v>
                </c:pt>
                <c:pt idx="7">
                  <c:v>36695.800000000047</c:v>
                </c:pt>
                <c:pt idx="8">
                  <c:v>3092.4000000000233</c:v>
                </c:pt>
                <c:pt idx="9">
                  <c:v>908.19999999995343</c:v>
                </c:pt>
                <c:pt idx="10">
                  <c:v>2923.8000000000466</c:v>
                </c:pt>
                <c:pt idx="11">
                  <c:v>-7968.3999999999069</c:v>
                </c:pt>
                <c:pt idx="12">
                  <c:v>-3722.2000000000698</c:v>
                </c:pt>
                <c:pt idx="13">
                  <c:v>-10466.600000000093</c:v>
                </c:pt>
                <c:pt idx="14">
                  <c:v>5221.8000000000466</c:v>
                </c:pt>
                <c:pt idx="15">
                  <c:v>-17009.599999999977</c:v>
                </c:pt>
                <c:pt idx="16">
                  <c:v>-13758.799999999988</c:v>
                </c:pt>
                <c:pt idx="17">
                  <c:v>-18353.200000000012</c:v>
                </c:pt>
                <c:pt idx="18">
                  <c:v>-11805.800000000003</c:v>
                </c:pt>
                <c:pt idx="19">
                  <c:v>4313</c:v>
                </c:pt>
              </c:numCache>
            </c:numRef>
          </c:val>
          <c:extLst>
            <c:ext xmlns:c16="http://schemas.microsoft.com/office/drawing/2014/chart" uri="{C3380CC4-5D6E-409C-BE32-E72D297353CC}">
              <c16:uniqueId val="{00000000-D2DA-4197-AB95-5ED41CDF2885}"/>
            </c:ext>
          </c:extLst>
        </c:ser>
        <c:ser>
          <c:idx val="7"/>
          <c:order val="2"/>
          <c:tx>
            <c:strRef>
              <c:f>'Charts 3'!$AI$50</c:f>
              <c:strCache>
                <c:ptCount val="1"/>
                <c:pt idx="0">
                  <c:v>2021</c:v>
                </c:pt>
              </c:strCache>
            </c:strRef>
          </c:tx>
          <c:spPr>
            <a:solidFill>
              <a:srgbClr val="00B398"/>
            </a:solidFill>
          </c:spPr>
          <c:invertIfNegative val="0"/>
          <c:cat>
            <c:strRef>
              <c:f>'Charts 3'!$M$51:$M$70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3'!$AI$51:$AI$70</c:f>
              <c:numCache>
                <c:formatCode>#,##0_);\(#,##0\)</c:formatCode>
                <c:ptCount val="20"/>
                <c:pt idx="0">
                  <c:v>106311.20000000001</c:v>
                </c:pt>
                <c:pt idx="1">
                  <c:v>40701.400000000023</c:v>
                </c:pt>
                <c:pt idx="2">
                  <c:v>22055.599999999977</c:v>
                </c:pt>
                <c:pt idx="3">
                  <c:v>11184.399999999907</c:v>
                </c:pt>
                <c:pt idx="4">
                  <c:v>-21447</c:v>
                </c:pt>
                <c:pt idx="5">
                  <c:v>-13555.800000000047</c:v>
                </c:pt>
                <c:pt idx="6">
                  <c:v>61539.399999999907</c:v>
                </c:pt>
                <c:pt idx="7">
                  <c:v>43440.199999999953</c:v>
                </c:pt>
                <c:pt idx="8">
                  <c:v>21415.599999999977</c:v>
                </c:pt>
                <c:pt idx="9">
                  <c:v>545.80000000004657</c:v>
                </c:pt>
                <c:pt idx="10">
                  <c:v>24885.099999999977</c:v>
                </c:pt>
                <c:pt idx="11">
                  <c:v>-7290</c:v>
                </c:pt>
                <c:pt idx="12">
                  <c:v>7521.399999999674</c:v>
                </c:pt>
                <c:pt idx="13">
                  <c:v>-3072.3000000000466</c:v>
                </c:pt>
                <c:pt idx="14">
                  <c:v>-6659.7000000000698</c:v>
                </c:pt>
                <c:pt idx="15">
                  <c:v>-2280.9000000000233</c:v>
                </c:pt>
                <c:pt idx="16">
                  <c:v>-14752.799999999988</c:v>
                </c:pt>
                <c:pt idx="17">
                  <c:v>-16523.200000000012</c:v>
                </c:pt>
                <c:pt idx="18">
                  <c:v>-13266.600000000006</c:v>
                </c:pt>
                <c:pt idx="19">
                  <c:v>-9122</c:v>
                </c:pt>
              </c:numCache>
            </c:numRef>
          </c:val>
          <c:extLst>
            <c:ext xmlns:c16="http://schemas.microsoft.com/office/drawing/2014/chart" uri="{C3380CC4-5D6E-409C-BE32-E72D297353CC}">
              <c16:uniqueId val="{00000004-FE9E-4866-966B-4998F5A35DE4}"/>
            </c:ext>
          </c:extLst>
        </c:ser>
        <c:ser>
          <c:idx val="8"/>
          <c:order val="3"/>
          <c:tx>
            <c:strRef>
              <c:f>'Charts 3'!$AJ$50</c:f>
              <c:strCache>
                <c:ptCount val="1"/>
                <c:pt idx="0">
                  <c:v>2022</c:v>
                </c:pt>
              </c:strCache>
            </c:strRef>
          </c:tx>
          <c:spPr>
            <a:solidFill>
              <a:srgbClr val="012169"/>
            </a:solidFill>
          </c:spPr>
          <c:invertIfNegative val="0"/>
          <c:cat>
            <c:strRef>
              <c:f>'Charts 3'!$M$51:$M$70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3'!$AJ$51:$AJ$70</c:f>
              <c:numCache>
                <c:formatCode>#,##0_);\(#,##0\)</c:formatCode>
                <c:ptCount val="20"/>
                <c:pt idx="0">
                  <c:v>111206.40000000002</c:v>
                </c:pt>
                <c:pt idx="1">
                  <c:v>33498</c:v>
                </c:pt>
                <c:pt idx="2">
                  <c:v>22172.400000000023</c:v>
                </c:pt>
                <c:pt idx="3">
                  <c:v>16050</c:v>
                </c:pt>
                <c:pt idx="4">
                  <c:v>-16553.199999999953</c:v>
                </c:pt>
                <c:pt idx="5">
                  <c:v>4110.8000000000466</c:v>
                </c:pt>
                <c:pt idx="6">
                  <c:v>62866</c:v>
                </c:pt>
                <c:pt idx="7">
                  <c:v>41409</c:v>
                </c:pt>
                <c:pt idx="8">
                  <c:v>28232.79999999993</c:v>
                </c:pt>
                <c:pt idx="9">
                  <c:v>-2089</c:v>
                </c:pt>
                <c:pt idx="10">
                  <c:v>26654.320000000065</c:v>
                </c:pt>
                <c:pt idx="11">
                  <c:v>-12388.420000000042</c:v>
                </c:pt>
                <c:pt idx="12">
                  <c:v>9010.440000000177</c:v>
                </c:pt>
                <c:pt idx="13">
                  <c:v>-3737.3199999999488</c:v>
                </c:pt>
                <c:pt idx="14">
                  <c:v>-7840.3000000000466</c:v>
                </c:pt>
                <c:pt idx="15">
                  <c:v>4199.7000000000116</c:v>
                </c:pt>
                <c:pt idx="16">
                  <c:v>-19583.420000000042</c:v>
                </c:pt>
                <c:pt idx="17">
                  <c:v>-17289.600000000006</c:v>
                </c:pt>
                <c:pt idx="18">
                  <c:v>-15870.600000000006</c:v>
                </c:pt>
                <c:pt idx="19">
                  <c:v>-9896.2000000000007</c:v>
                </c:pt>
              </c:numCache>
            </c:numRef>
          </c:val>
          <c:extLst>
            <c:ext xmlns:c16="http://schemas.microsoft.com/office/drawing/2014/chart" uri="{C3380CC4-5D6E-409C-BE32-E72D297353CC}">
              <c16:uniqueId val="{00000005-FE9E-4866-966B-4998F5A35DE4}"/>
            </c:ext>
          </c:extLst>
        </c:ser>
        <c:ser>
          <c:idx val="0"/>
          <c:order val="4"/>
          <c:tx>
            <c:strRef>
              <c:f>'Charts 3'!$AK$50</c:f>
              <c:strCache>
                <c:ptCount val="1"/>
                <c:pt idx="0">
                  <c:v>2023</c:v>
                </c:pt>
              </c:strCache>
            </c:strRef>
          </c:tx>
          <c:spPr>
            <a:solidFill>
              <a:srgbClr val="E87722"/>
            </a:solidFill>
          </c:spPr>
          <c:invertIfNegative val="0"/>
          <c:val>
            <c:numRef>
              <c:f>'Charts 3'!$AK$51:$AK$70</c:f>
              <c:numCache>
                <c:formatCode>#,##0_);\(#,##0\)</c:formatCode>
                <c:ptCount val="20"/>
                <c:pt idx="0">
                  <c:v>112213.59999999998</c:v>
                </c:pt>
                <c:pt idx="1">
                  <c:v>34108</c:v>
                </c:pt>
                <c:pt idx="2">
                  <c:v>22847</c:v>
                </c:pt>
                <c:pt idx="3">
                  <c:v>18159.400000000023</c:v>
                </c:pt>
                <c:pt idx="4">
                  <c:v>-19971.599999999977</c:v>
                </c:pt>
                <c:pt idx="5">
                  <c:v>19867.400000000023</c:v>
                </c:pt>
                <c:pt idx="6">
                  <c:v>64856.599999999977</c:v>
                </c:pt>
                <c:pt idx="7">
                  <c:v>44640.400000000023</c:v>
                </c:pt>
                <c:pt idx="8">
                  <c:v>35387</c:v>
                </c:pt>
                <c:pt idx="9">
                  <c:v>2311</c:v>
                </c:pt>
                <c:pt idx="10">
                  <c:v>19335.800000000047</c:v>
                </c:pt>
                <c:pt idx="11">
                  <c:v>-11502.79999999993</c:v>
                </c:pt>
                <c:pt idx="12">
                  <c:v>10722.199999999953</c:v>
                </c:pt>
                <c:pt idx="13">
                  <c:v>-2954.4000000000233</c:v>
                </c:pt>
                <c:pt idx="14">
                  <c:v>-5954.1999999999534</c:v>
                </c:pt>
                <c:pt idx="15">
                  <c:v>730</c:v>
                </c:pt>
                <c:pt idx="16">
                  <c:v>-19960.599999999977</c:v>
                </c:pt>
                <c:pt idx="17">
                  <c:v>-17056.799999999988</c:v>
                </c:pt>
                <c:pt idx="18">
                  <c:v>-17174.399999999994</c:v>
                </c:pt>
                <c:pt idx="19">
                  <c:v>-9405.2000000000007</c:v>
                </c:pt>
              </c:numCache>
            </c:numRef>
          </c:val>
          <c:extLst>
            <c:ext xmlns:c16="http://schemas.microsoft.com/office/drawing/2014/chart" uri="{C3380CC4-5D6E-409C-BE32-E72D297353CC}">
              <c16:uniqueId val="{00000001-4CE8-43CC-A4EB-FD634EE0930D}"/>
            </c:ext>
          </c:extLst>
        </c:ser>
        <c:dLbls>
          <c:showLegendKey val="0"/>
          <c:showVal val="0"/>
          <c:showCatName val="0"/>
          <c:showSerName val="0"/>
          <c:showPercent val="0"/>
          <c:showBubbleSize val="0"/>
        </c:dLbls>
        <c:gapWidth val="50"/>
        <c:axId val="960290656"/>
        <c:axId val="960291832"/>
        <c:extLst>
          <c:ext xmlns:c15="http://schemas.microsoft.com/office/drawing/2012/chart" uri="{02D57815-91ED-43cb-92C2-25804820EDAC}">
            <c15:filteredBarSeries>
              <c15:ser>
                <c:idx val="1"/>
                <c:order val="0"/>
                <c:tx>
                  <c:strRef>
                    <c:extLst>
                      <c:ext uri="{02D57815-91ED-43cb-92C2-25804820EDAC}">
                        <c15:formulaRef>
                          <c15:sqref>'Charts 3'!$AG$50</c15:sqref>
                        </c15:formulaRef>
                      </c:ext>
                    </c:extLst>
                    <c:strCache>
                      <c:ptCount val="1"/>
                      <c:pt idx="0">
                        <c:v>2019</c:v>
                      </c:pt>
                    </c:strCache>
                  </c:strRef>
                </c:tx>
                <c:invertIfNegative val="0"/>
                <c:cat>
                  <c:strRef>
                    <c:extLst>
                      <c:ext uri="{02D57815-91ED-43cb-92C2-25804820EDAC}">
                        <c15:formulaRef>
                          <c15:sqref>'Charts 3'!$M$51:$M$70</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c:ext uri="{02D57815-91ED-43cb-92C2-25804820EDAC}">
                        <c15:formulaRef>
                          <c15:sqref>'Charts 3'!$AG$51:$AG$70</c15:sqref>
                        </c15:formulaRef>
                      </c:ext>
                    </c:extLst>
                    <c:numCache>
                      <c:formatCode>#,##0_);\(#,##0\)</c:formatCode>
                      <c:ptCount val="20"/>
                      <c:pt idx="0">
                        <c:v>97175.799999999988</c:v>
                      </c:pt>
                      <c:pt idx="1">
                        <c:v>19619</c:v>
                      </c:pt>
                      <c:pt idx="2">
                        <c:v>9620.3999999999069</c:v>
                      </c:pt>
                      <c:pt idx="3">
                        <c:v>-9611.4000000000233</c:v>
                      </c:pt>
                      <c:pt idx="4">
                        <c:v>-28266</c:v>
                      </c:pt>
                      <c:pt idx="5">
                        <c:v>-35311.799999999988</c:v>
                      </c:pt>
                      <c:pt idx="6">
                        <c:v>36032</c:v>
                      </c:pt>
                      <c:pt idx="7">
                        <c:v>25172.400000000023</c:v>
                      </c:pt>
                      <c:pt idx="8">
                        <c:v>-12738.20000000007</c:v>
                      </c:pt>
                      <c:pt idx="9">
                        <c:v>2726.8000000000466</c:v>
                      </c:pt>
                      <c:pt idx="10">
                        <c:v>-12572.400000000023</c:v>
                      </c:pt>
                      <c:pt idx="11">
                        <c:v>-3513.1999999999534</c:v>
                      </c:pt>
                      <c:pt idx="12">
                        <c:v>-8070.2000000000698</c:v>
                      </c:pt>
                      <c:pt idx="13">
                        <c:v>-12820.800000000047</c:v>
                      </c:pt>
                      <c:pt idx="14">
                        <c:v>-3590</c:v>
                      </c:pt>
                      <c:pt idx="15">
                        <c:v>-16594.400000000023</c:v>
                      </c:pt>
                      <c:pt idx="16">
                        <c:v>-14147.599999999977</c:v>
                      </c:pt>
                      <c:pt idx="17">
                        <c:v>-17279.799999999988</c:v>
                      </c:pt>
                      <c:pt idx="18">
                        <c:v>-13193.399999999994</c:v>
                      </c:pt>
                      <c:pt idx="19">
                        <c:v>-11151.2</c:v>
                      </c:pt>
                    </c:numCache>
                  </c:numRef>
                </c:val>
                <c:extLst>
                  <c:ext xmlns:c16="http://schemas.microsoft.com/office/drawing/2014/chart" uri="{C3380CC4-5D6E-409C-BE32-E72D297353CC}">
                    <c16:uniqueId val="{00000005-C5E9-4696-8514-B4BFBBF067DF}"/>
                  </c:ext>
                </c:extLst>
              </c15:ser>
            </c15:filteredBarSeries>
          </c:ext>
        </c:extLst>
      </c:barChart>
      <c:catAx>
        <c:axId val="960290656"/>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60291832"/>
        <c:crosses val="autoZero"/>
        <c:auto val="1"/>
        <c:lblAlgn val="ctr"/>
        <c:lblOffset val="100"/>
        <c:tickLblSkip val="1"/>
        <c:tickMarkSkip val="1"/>
        <c:noMultiLvlLbl val="0"/>
      </c:catAx>
      <c:valAx>
        <c:axId val="960291832"/>
        <c:scaling>
          <c:orientation val="minMax"/>
        </c:scaling>
        <c:delete val="0"/>
        <c:axPos val="l"/>
        <c:majorGridlines>
          <c:spPr>
            <a:ln w="12700">
              <a:solidFill>
                <a:schemeClr val="bg1">
                  <a:lumMod val="65000"/>
                </a:schemeClr>
              </a:solidFill>
              <a:prstDash val="solid"/>
            </a:ln>
          </c:spPr>
        </c:majorGridlines>
        <c:numFmt formatCode="#,##0"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60290656"/>
        <c:crosses val="autoZero"/>
        <c:crossBetween val="between"/>
        <c:dispUnits>
          <c:builtInUnit val="thousands"/>
          <c:dispUnitsLbl>
            <c:layout>
              <c:manualLayout>
                <c:xMode val="edge"/>
                <c:yMode val="edge"/>
                <c:x val="4.2306805512126872E-3"/>
                <c:y val="0.47733941152092829"/>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91029546814548845"/>
          <c:y val="0.16226901152774406"/>
          <c:w val="5.0729310769855422E-2"/>
          <c:h val="0.20219362447535469"/>
        </c:manualLayout>
      </c:layout>
      <c:overlay val="0"/>
      <c:spPr>
        <a:solidFill>
          <a:srgbClr val="FFFFFF"/>
        </a:solidFill>
        <a:ln w="3175">
          <a:no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Proportion of population with hospital treatment insurance at 31 December </a:t>
            </a:r>
          </a:p>
        </c:rich>
      </c:tx>
      <c:layout>
        <c:manualLayout>
          <c:xMode val="edge"/>
          <c:yMode val="edge"/>
          <c:x val="0.16331710672918023"/>
          <c:y val="3.0837068443367657E-2"/>
        </c:manualLayout>
      </c:layout>
      <c:overlay val="0"/>
      <c:spPr>
        <a:noFill/>
        <a:ln w="25400">
          <a:noFill/>
        </a:ln>
      </c:spPr>
    </c:title>
    <c:autoTitleDeleted val="0"/>
    <c:plotArea>
      <c:layout>
        <c:manualLayout>
          <c:layoutTarget val="inner"/>
          <c:xMode val="edge"/>
          <c:yMode val="edge"/>
          <c:x val="7.0690926185108818E-2"/>
          <c:y val="0.17620195533810701"/>
          <c:w val="0.90002153576956723"/>
          <c:h val="0.73315953967292546"/>
        </c:manualLayout>
      </c:layout>
      <c:barChart>
        <c:barDir val="col"/>
        <c:grouping val="clustered"/>
        <c:varyColors val="0"/>
        <c:ser>
          <c:idx val="1"/>
          <c:order val="0"/>
          <c:tx>
            <c:strRef>
              <c:f>'Charts  2'!$M$55</c:f>
              <c:strCache>
                <c:ptCount val="1"/>
                <c:pt idx="0">
                  <c:v>2020</c:v>
                </c:pt>
              </c:strCache>
            </c:strRef>
          </c:tx>
          <c:spPr>
            <a:solidFill>
              <a:srgbClr val="0072CE"/>
            </a:solidFill>
          </c:spPr>
          <c:invertIfNegative val="0"/>
          <c:dLbls>
            <c:spPr>
              <a:noFill/>
              <a:ln>
                <a:noFill/>
              </a:ln>
              <a:effectLst/>
            </c:spPr>
            <c:txPr>
              <a:bodyPr rot="-5400000" vert="horz" wrap="square" lIns="38100" tIns="19050" rIns="38100" bIns="19050" anchor="t" anchorCtr="1">
                <a:spAutoFit/>
              </a:bodyPr>
              <a:lstStyle/>
              <a:p>
                <a:pPr algn="ctr">
                  <a:defRPr lang="en-AU" sz="800" b="0" i="0" u="none" strike="noStrike" kern="1200" baseline="0">
                    <a:solidFill>
                      <a:sysClr val="windowText" lastClr="000000"/>
                    </a:solidFill>
                    <a:latin typeface="Arial Narrow" pitchFamily="34" charset="0"/>
                    <a:ea typeface="Verdana"/>
                    <a:cs typeface="Verdan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'Charts  2'!$N$32:$U$32</c:f>
              <c:strCache>
                <c:ptCount val="8"/>
                <c:pt idx="0">
                  <c:v>NSW</c:v>
                </c:pt>
                <c:pt idx="1">
                  <c:v>VIC</c:v>
                </c:pt>
                <c:pt idx="2">
                  <c:v>QLD</c:v>
                </c:pt>
                <c:pt idx="3">
                  <c:v>SA</c:v>
                </c:pt>
                <c:pt idx="4">
                  <c:v>WA</c:v>
                </c:pt>
                <c:pt idx="5">
                  <c:v>TAS</c:v>
                </c:pt>
                <c:pt idx="6">
                  <c:v>NT</c:v>
                </c:pt>
                <c:pt idx="7">
                  <c:v>ACT</c:v>
                </c:pt>
              </c:strCache>
            </c:strRef>
          </c:cat>
          <c:val>
            <c:numRef>
              <c:f>'Charts  2'!$N$55:$U$55</c:f>
              <c:numCache>
                <c:formatCode>0.0%</c:formatCode>
                <c:ptCount val="8"/>
                <c:pt idx="0">
                  <c:v>0.46024572847559392</c:v>
                </c:pt>
                <c:pt idx="1">
                  <c:v>0.41228850369145426</c:v>
                </c:pt>
                <c:pt idx="2">
                  <c:v>0.40756614790457935</c:v>
                </c:pt>
                <c:pt idx="3">
                  <c:v>0.4375234743222956</c:v>
                </c:pt>
                <c:pt idx="4">
                  <c:v>0.52974484520305976</c:v>
                </c:pt>
                <c:pt idx="5">
                  <c:v>0.40587597729768404</c:v>
                </c:pt>
                <c:pt idx="6">
                  <c:v>0.38801706083875731</c:v>
                </c:pt>
                <c:pt idx="7">
                  <c:v>0.52675527756059426</c:v>
                </c:pt>
              </c:numCache>
            </c:numRef>
          </c:val>
          <c:extLst>
            <c:ext xmlns:c16="http://schemas.microsoft.com/office/drawing/2014/chart" uri="{C3380CC4-5D6E-409C-BE32-E72D297353CC}">
              <c16:uniqueId val="{00000000-AC18-4923-BC85-CF45D7C4AED9}"/>
            </c:ext>
          </c:extLst>
        </c:ser>
        <c:ser>
          <c:idx val="0"/>
          <c:order val="1"/>
          <c:tx>
            <c:strRef>
              <c:f>'Charts  2'!$M$56</c:f>
              <c:strCache>
                <c:ptCount val="1"/>
                <c:pt idx="0">
                  <c:v>2021</c:v>
                </c:pt>
              </c:strCache>
            </c:strRef>
          </c:tx>
          <c:spPr>
            <a:solidFill>
              <a:srgbClr val="00B398"/>
            </a:solidFill>
          </c:spPr>
          <c:invertIfNegative val="0"/>
          <c:dLbls>
            <c:spPr>
              <a:noFill/>
              <a:ln>
                <a:noFill/>
              </a:ln>
              <a:effectLst/>
            </c:spPr>
            <c:txPr>
              <a:bodyPr rot="-5400000" vert="horz"/>
              <a:lstStyle/>
              <a:p>
                <a:pPr>
                  <a:defRPr sz="700" baseline="0">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'Charts  2'!$N$32:$U$32</c:f>
              <c:strCache>
                <c:ptCount val="8"/>
                <c:pt idx="0">
                  <c:v>NSW</c:v>
                </c:pt>
                <c:pt idx="1">
                  <c:v>VIC</c:v>
                </c:pt>
                <c:pt idx="2">
                  <c:v>QLD</c:v>
                </c:pt>
                <c:pt idx="3">
                  <c:v>SA</c:v>
                </c:pt>
                <c:pt idx="4">
                  <c:v>WA</c:v>
                </c:pt>
                <c:pt idx="5">
                  <c:v>TAS</c:v>
                </c:pt>
                <c:pt idx="6">
                  <c:v>NT</c:v>
                </c:pt>
                <c:pt idx="7">
                  <c:v>ACT</c:v>
                </c:pt>
              </c:strCache>
            </c:strRef>
          </c:cat>
          <c:val>
            <c:numRef>
              <c:f>'Charts  2'!$N$56:$U$56</c:f>
              <c:numCache>
                <c:formatCode>0.0%</c:formatCode>
                <c:ptCount val="8"/>
                <c:pt idx="0">
                  <c:v>0.46749092081528926</c:v>
                </c:pt>
                <c:pt idx="1">
                  <c:v>0.42138462269489985</c:v>
                </c:pt>
                <c:pt idx="2">
                  <c:v>0.40876207847463569</c:v>
                </c:pt>
                <c:pt idx="3">
                  <c:v>0.44298254503849682</c:v>
                </c:pt>
                <c:pt idx="4">
                  <c:v>0.53872063669578352</c:v>
                </c:pt>
                <c:pt idx="5">
                  <c:v>0.40847654353988899</c:v>
                </c:pt>
                <c:pt idx="6">
                  <c:v>0.39311314861460961</c:v>
                </c:pt>
                <c:pt idx="7">
                  <c:v>0.53459076148187423</c:v>
                </c:pt>
              </c:numCache>
            </c:numRef>
          </c:val>
          <c:extLst>
            <c:ext xmlns:c16="http://schemas.microsoft.com/office/drawing/2014/chart" uri="{C3380CC4-5D6E-409C-BE32-E72D297353CC}">
              <c16:uniqueId val="{00000001-AC18-4923-BC85-CF45D7C4AED9}"/>
            </c:ext>
          </c:extLst>
        </c:ser>
        <c:ser>
          <c:idx val="6"/>
          <c:order val="2"/>
          <c:tx>
            <c:strRef>
              <c:f>'Charts  2'!$M$57</c:f>
              <c:strCache>
                <c:ptCount val="1"/>
                <c:pt idx="0">
                  <c:v>2022</c:v>
                </c:pt>
              </c:strCache>
            </c:strRef>
          </c:tx>
          <c:spPr>
            <a:solidFill>
              <a:srgbClr val="012169"/>
            </a:solidFill>
            <a:ln w="12700">
              <a:noFill/>
              <a:prstDash val="solid"/>
            </a:ln>
          </c:spPr>
          <c:invertIfNegative val="0"/>
          <c:dLbls>
            <c:spPr>
              <a:noFill/>
              <a:ln>
                <a:noFill/>
              </a:ln>
              <a:effectLst/>
            </c:spPr>
            <c:txPr>
              <a:bodyPr rot="-5400000" vert="horz"/>
              <a:lstStyle/>
              <a:p>
                <a:pPr algn="ctr">
                  <a:defRPr lang="en-AU" sz="800" b="0" i="0" u="none" strike="noStrike" kern="1200" baseline="0">
                    <a:solidFill>
                      <a:schemeClr val="bg1"/>
                    </a:solidFill>
                    <a:latin typeface="Arial Narrow" pitchFamily="34" charset="0"/>
                    <a:ea typeface="Verdana"/>
                    <a:cs typeface="Verdan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'Charts  2'!$N$32:$U$32</c:f>
              <c:strCache>
                <c:ptCount val="8"/>
                <c:pt idx="0">
                  <c:v>NSW</c:v>
                </c:pt>
                <c:pt idx="1">
                  <c:v>VIC</c:v>
                </c:pt>
                <c:pt idx="2">
                  <c:v>QLD</c:v>
                </c:pt>
                <c:pt idx="3">
                  <c:v>SA</c:v>
                </c:pt>
                <c:pt idx="4">
                  <c:v>WA</c:v>
                </c:pt>
                <c:pt idx="5">
                  <c:v>TAS</c:v>
                </c:pt>
                <c:pt idx="6">
                  <c:v>NT</c:v>
                </c:pt>
                <c:pt idx="7">
                  <c:v>ACT</c:v>
                </c:pt>
              </c:strCache>
            </c:strRef>
          </c:cat>
          <c:val>
            <c:numRef>
              <c:f>'Charts  2'!$N$57:$U$57</c:f>
              <c:numCache>
                <c:formatCode>0.0%</c:formatCode>
                <c:ptCount val="8"/>
                <c:pt idx="0">
                  <c:v>0.46606334238259151</c:v>
                </c:pt>
                <c:pt idx="1">
                  <c:v>0.42163308002530553</c:v>
                </c:pt>
                <c:pt idx="2">
                  <c:v>0.40948324031161443</c:v>
                </c:pt>
                <c:pt idx="3">
                  <c:v>0.44475724580849801</c:v>
                </c:pt>
                <c:pt idx="4">
                  <c:v>0.54071338621517739</c:v>
                </c:pt>
                <c:pt idx="5">
                  <c:v>0.412690092810019</c:v>
                </c:pt>
                <c:pt idx="6">
                  <c:v>0.39404492772081767</c:v>
                </c:pt>
                <c:pt idx="7">
                  <c:v>0.53675134345059705</c:v>
                </c:pt>
              </c:numCache>
            </c:numRef>
          </c:val>
          <c:extLst>
            <c:ext xmlns:c16="http://schemas.microsoft.com/office/drawing/2014/chart" uri="{C3380CC4-5D6E-409C-BE32-E72D297353CC}">
              <c16:uniqueId val="{00000002-AC18-4923-BC85-CF45D7C4AED9}"/>
            </c:ext>
          </c:extLst>
        </c:ser>
        <c:ser>
          <c:idx val="4"/>
          <c:order val="3"/>
          <c:tx>
            <c:strRef>
              <c:f>'Charts  2'!$M$58</c:f>
              <c:strCache>
                <c:ptCount val="1"/>
                <c:pt idx="0">
                  <c:v>2023</c:v>
                </c:pt>
              </c:strCache>
            </c:strRef>
          </c:tx>
          <c:spPr>
            <a:solidFill>
              <a:srgbClr val="E87722"/>
            </a:solidFill>
            <a:ln w="12700">
              <a:noFill/>
              <a:prstDash val="solid"/>
            </a:ln>
          </c:spPr>
          <c:invertIfNegative val="0"/>
          <c:dLbls>
            <c:spPr>
              <a:noFill/>
              <a:ln>
                <a:noFill/>
              </a:ln>
              <a:effectLst/>
            </c:spPr>
            <c:txPr>
              <a:bodyPr rot="-5400000" vert="horz"/>
              <a:lstStyle/>
              <a:p>
                <a:pPr>
                  <a:defRPr>
                    <a:solidFill>
                      <a:sysClr val="windowText" lastClr="000000"/>
                    </a:solidFill>
                    <a:latin typeface="Arial Narrow"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'Charts  2'!$N$32:$U$32</c:f>
              <c:strCache>
                <c:ptCount val="8"/>
                <c:pt idx="0">
                  <c:v>NSW</c:v>
                </c:pt>
                <c:pt idx="1">
                  <c:v>VIC</c:v>
                </c:pt>
                <c:pt idx="2">
                  <c:v>QLD</c:v>
                </c:pt>
                <c:pt idx="3">
                  <c:v>SA</c:v>
                </c:pt>
                <c:pt idx="4">
                  <c:v>WA</c:v>
                </c:pt>
                <c:pt idx="5">
                  <c:v>TAS</c:v>
                </c:pt>
                <c:pt idx="6">
                  <c:v>NT</c:v>
                </c:pt>
                <c:pt idx="7">
                  <c:v>ACT</c:v>
                </c:pt>
              </c:strCache>
            </c:strRef>
          </c:cat>
          <c:val>
            <c:numRef>
              <c:f>'Charts  2'!$N$58:$U$58</c:f>
              <c:numCache>
                <c:formatCode>0.0%</c:formatCode>
                <c:ptCount val="8"/>
                <c:pt idx="0">
                  <c:v>0.46318193047233741</c:v>
                </c:pt>
                <c:pt idx="1">
                  <c:v>0.42123273488563096</c:v>
                </c:pt>
                <c:pt idx="2">
                  <c:v>0.40945395069580259</c:v>
                </c:pt>
                <c:pt idx="3">
                  <c:v>0.44652894094146872</c:v>
                </c:pt>
                <c:pt idx="4">
                  <c:v>0.54048481362675072</c:v>
                </c:pt>
                <c:pt idx="5">
                  <c:v>0.41636491765340478</c:v>
                </c:pt>
                <c:pt idx="6">
                  <c:v>0.39750979758234306</c:v>
                </c:pt>
                <c:pt idx="7">
                  <c:v>0.53672141570414322</c:v>
                </c:pt>
              </c:numCache>
            </c:numRef>
          </c:val>
          <c:extLst>
            <c:ext xmlns:c16="http://schemas.microsoft.com/office/drawing/2014/chart" uri="{C3380CC4-5D6E-409C-BE32-E72D297353CC}">
              <c16:uniqueId val="{00000003-AC18-4923-BC85-CF45D7C4AED9}"/>
            </c:ext>
          </c:extLst>
        </c:ser>
        <c:dLbls>
          <c:showLegendKey val="0"/>
          <c:showVal val="0"/>
          <c:showCatName val="0"/>
          <c:showSerName val="0"/>
          <c:showPercent val="0"/>
          <c:showBubbleSize val="0"/>
        </c:dLbls>
        <c:gapWidth val="150"/>
        <c:axId val="323487984"/>
        <c:axId val="323488376"/>
      </c:barChart>
      <c:catAx>
        <c:axId val="323487984"/>
        <c:scaling>
          <c:orientation val="minMax"/>
        </c:scaling>
        <c:delete val="0"/>
        <c:axPos val="b"/>
        <c:numFmt formatCode="General" sourceLinked="1"/>
        <c:majorTickMark val="none"/>
        <c:minorTickMark val="none"/>
        <c:tickLblPos val="nextTo"/>
        <c:spPr>
          <a:ln w="3175">
            <a:solidFill>
              <a:schemeClr val="bg1">
                <a:lumMod val="75000"/>
              </a:schemeClr>
            </a:solid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323488376"/>
        <c:crosses val="autoZero"/>
        <c:auto val="1"/>
        <c:lblAlgn val="ctr"/>
        <c:lblOffset val="100"/>
        <c:tickLblSkip val="1"/>
        <c:tickMarkSkip val="1"/>
        <c:noMultiLvlLbl val="0"/>
      </c:catAx>
      <c:valAx>
        <c:axId val="323488376"/>
        <c:scaling>
          <c:orientation val="minMax"/>
        </c:scaling>
        <c:delete val="0"/>
        <c:axPos val="l"/>
        <c:majorGridlines>
          <c:spPr>
            <a:ln w="9525">
              <a:solidFill>
                <a:schemeClr val="bg1">
                  <a:lumMod val="7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323487984"/>
        <c:crosses val="autoZero"/>
        <c:crossBetween val="between"/>
      </c:valAx>
      <c:spPr>
        <a:noFill/>
        <a:ln w="25400">
          <a:noFill/>
        </a:ln>
      </c:spPr>
    </c:plotArea>
    <c:legend>
      <c:legendPos val="b"/>
      <c:layout>
        <c:manualLayout>
          <c:xMode val="edge"/>
          <c:yMode val="edge"/>
          <c:x val="7.2478782032587813E-2"/>
          <c:y val="0.179738824954573"/>
          <c:w val="0.24690377746200992"/>
          <c:h val="7.4268531967484647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Annual per cent change in number of people with hospital treatment insurance by age cohort - Australia </a:t>
            </a:r>
            <a:r>
              <a:rPr lang="en-AU" sz="1200" baseline="0">
                <a:latin typeface="Arial Narrow" pitchFamily="34" charset="0"/>
              </a:rPr>
              <a:t>at 31 December</a:t>
            </a:r>
            <a:endParaRPr lang="en-AU" sz="1200">
              <a:latin typeface="Arial Narrow" pitchFamily="34" charset="0"/>
            </a:endParaRPr>
          </a:p>
        </c:rich>
      </c:tx>
      <c:layout>
        <c:manualLayout>
          <c:xMode val="edge"/>
          <c:yMode val="edge"/>
          <c:x val="8.6165916252338381E-2"/>
          <c:y val="4.0527387080567757E-3"/>
        </c:manualLayout>
      </c:layout>
      <c:overlay val="0"/>
      <c:spPr>
        <a:noFill/>
        <a:ln w="25400">
          <a:noFill/>
        </a:ln>
      </c:spPr>
    </c:title>
    <c:autoTitleDeleted val="0"/>
    <c:plotArea>
      <c:layout>
        <c:manualLayout>
          <c:layoutTarget val="inner"/>
          <c:xMode val="edge"/>
          <c:yMode val="edge"/>
          <c:x val="5.8115985857386601E-2"/>
          <c:y val="0.17719733537944052"/>
          <c:w val="0.92806024424756295"/>
          <c:h val="0.65569940494958412"/>
        </c:manualLayout>
      </c:layout>
      <c:barChart>
        <c:barDir val="col"/>
        <c:grouping val="clustered"/>
        <c:varyColors val="0"/>
        <c:ser>
          <c:idx val="4"/>
          <c:order val="0"/>
          <c:tx>
            <c:strRef>
              <c:f>'Charts 3'!$AJ$4</c:f>
              <c:strCache>
                <c:ptCount val="1"/>
                <c:pt idx="0">
                  <c:v>2022</c:v>
                </c:pt>
              </c:strCache>
            </c:strRef>
          </c:tx>
          <c:spPr>
            <a:solidFill>
              <a:srgbClr val="0072CE"/>
            </a:solidFill>
            <a:ln w="3175">
              <a:solidFill>
                <a:srgbClr val="000000"/>
              </a:solidFill>
              <a:prstDash val="solid"/>
            </a:ln>
          </c:spPr>
          <c:invertIfNegative val="0"/>
          <c:cat>
            <c:strRef>
              <c:f>'Charts 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3'!$AJ$5:$AJ$24</c:f>
              <c:numCache>
                <c:formatCode>0.00%</c:formatCode>
                <c:ptCount val="20"/>
                <c:pt idx="0">
                  <c:v>4.0289733823561935E-3</c:v>
                </c:pt>
                <c:pt idx="1">
                  <c:v>3.1063889002114209E-4</c:v>
                </c:pt>
                <c:pt idx="2">
                  <c:v>2.1620339613437345E-2</c:v>
                </c:pt>
                <c:pt idx="3">
                  <c:v>3.9641613932120068E-2</c:v>
                </c:pt>
                <c:pt idx="4">
                  <c:v>2.4920667159837651E-2</c:v>
                </c:pt>
                <c:pt idx="5">
                  <c:v>5.7489828029583689E-2</c:v>
                </c:pt>
                <c:pt idx="6">
                  <c:v>6.837966493964176E-3</c:v>
                </c:pt>
                <c:pt idx="7">
                  <c:v>1.3545895451235079E-2</c:v>
                </c:pt>
                <c:pt idx="8">
                  <c:v>4.4340269727181303E-2</c:v>
                </c:pt>
                <c:pt idx="9">
                  <c:v>1.4015451481044217E-3</c:v>
                </c:pt>
                <c:pt idx="10">
                  <c:v>3.2170266405701087E-2</c:v>
                </c:pt>
                <c:pt idx="11">
                  <c:v>-5.64101835430042E-3</c:v>
                </c:pt>
                <c:pt idx="12">
                  <c:v>1.2856293202162972E-2</c:v>
                </c:pt>
                <c:pt idx="13">
                  <c:v>1.5463076827962885E-2</c:v>
                </c:pt>
                <c:pt idx="14">
                  <c:v>1.1432090739458722E-2</c:v>
                </c:pt>
                <c:pt idx="15">
                  <c:v>8.0556900742230653E-2</c:v>
                </c:pt>
                <c:pt idx="16">
                  <c:v>4.9768209971644994E-2</c:v>
                </c:pt>
                <c:pt idx="17">
                  <c:v>5.1111690116379949E-2</c:v>
                </c:pt>
                <c:pt idx="18">
                  <c:v>2.2043462926286672E-2</c:v>
                </c:pt>
                <c:pt idx="19">
                  <c:v>7.7995067958937847E-2</c:v>
                </c:pt>
              </c:numCache>
            </c:numRef>
          </c:val>
          <c:extLst>
            <c:ext xmlns:c16="http://schemas.microsoft.com/office/drawing/2014/chart" uri="{C3380CC4-5D6E-409C-BE32-E72D297353CC}">
              <c16:uniqueId val="{00000000-C2FD-4FAB-9600-67B3C83EB0E3}"/>
            </c:ext>
          </c:extLst>
        </c:ser>
        <c:ser>
          <c:idx val="0"/>
          <c:order val="1"/>
          <c:tx>
            <c:strRef>
              <c:f>'Charts 3'!$AK$4</c:f>
              <c:strCache>
                <c:ptCount val="1"/>
                <c:pt idx="0">
                  <c:v>2023</c:v>
                </c:pt>
              </c:strCache>
            </c:strRef>
          </c:tx>
          <c:spPr>
            <a:solidFill>
              <a:srgbClr val="00B398"/>
            </a:solidFill>
            <a:ln>
              <a:solidFill>
                <a:sysClr val="windowText" lastClr="000000"/>
              </a:solidFill>
            </a:ln>
          </c:spPr>
          <c:invertIfNegative val="0"/>
          <c:dPt>
            <c:idx val="19"/>
            <c:invertIfNegative val="0"/>
            <c:bubble3D val="0"/>
            <c:spPr>
              <a:solidFill>
                <a:srgbClr val="00B398"/>
              </a:solidFill>
              <a:ln w="3175">
                <a:solidFill>
                  <a:sysClr val="windowText" lastClr="000000"/>
                </a:solidFill>
              </a:ln>
            </c:spPr>
            <c:extLst>
              <c:ext xmlns:c16="http://schemas.microsoft.com/office/drawing/2014/chart" uri="{C3380CC4-5D6E-409C-BE32-E72D297353CC}">
                <c16:uniqueId val="{00000002-C2FD-4FAB-9600-67B3C83EB0E3}"/>
              </c:ext>
            </c:extLst>
          </c:dPt>
          <c:cat>
            <c:strRef>
              <c:f>'Charts 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3'!$AK$5:$AK$24</c:f>
              <c:numCache>
                <c:formatCode>0.00%</c:formatCode>
                <c:ptCount val="20"/>
                <c:pt idx="0">
                  <c:v>5.050726544455264E-3</c:v>
                </c:pt>
                <c:pt idx="1">
                  <c:v>1.7227376071089484E-3</c:v>
                </c:pt>
                <c:pt idx="2">
                  <c:v>1.7878365383981132E-2</c:v>
                </c:pt>
                <c:pt idx="3">
                  <c:v>3.7957687752713687E-2</c:v>
                </c:pt>
                <c:pt idx="4">
                  <c:v>2.3129353116244866E-2</c:v>
                </c:pt>
                <c:pt idx="5">
                  <c:v>8.3762117944717884E-2</c:v>
                </c:pt>
                <c:pt idx="6">
                  <c:v>1.5011472730097397E-2</c:v>
                </c:pt>
                <c:pt idx="7">
                  <c:v>1.5474082922859678E-2</c:v>
                </c:pt>
                <c:pt idx="8">
                  <c:v>4.4965738297483515E-2</c:v>
                </c:pt>
                <c:pt idx="9">
                  <c:v>1.5562680559193964E-2</c:v>
                </c:pt>
                <c:pt idx="10">
                  <c:v>1.6497055754456147E-2</c:v>
                </c:pt>
                <c:pt idx="11">
                  <c:v>3.4178418881141148E-3</c:v>
                </c:pt>
                <c:pt idx="12">
                  <c:v>1.1229829917139167E-2</c:v>
                </c:pt>
                <c:pt idx="13">
                  <c:v>1.6083783715063138E-2</c:v>
                </c:pt>
                <c:pt idx="14">
                  <c:v>1.5463630919001048E-2</c:v>
                </c:pt>
                <c:pt idx="15">
                  <c:v>5.551105075497853E-2</c:v>
                </c:pt>
                <c:pt idx="16">
                  <c:v>6.1052589919990519E-2</c:v>
                </c:pt>
                <c:pt idx="17">
                  <c:v>5.7243190604066463E-2</c:v>
                </c:pt>
                <c:pt idx="18">
                  <c:v>2.1820208911245809E-2</c:v>
                </c:pt>
                <c:pt idx="19">
                  <c:v>0.10129275948289629</c:v>
                </c:pt>
              </c:numCache>
            </c:numRef>
          </c:val>
          <c:extLst>
            <c:ext xmlns:c16="http://schemas.microsoft.com/office/drawing/2014/chart" uri="{C3380CC4-5D6E-409C-BE32-E72D297353CC}">
              <c16:uniqueId val="{00000003-C2FD-4FAB-9600-67B3C83EB0E3}"/>
            </c:ext>
          </c:extLst>
        </c:ser>
        <c:dLbls>
          <c:showLegendKey val="0"/>
          <c:showVal val="0"/>
          <c:showCatName val="0"/>
          <c:showSerName val="0"/>
          <c:showPercent val="0"/>
          <c:showBubbleSize val="0"/>
        </c:dLbls>
        <c:gapWidth val="150"/>
        <c:axId val="323486808"/>
        <c:axId val="323488768"/>
      </c:barChart>
      <c:catAx>
        <c:axId val="323486808"/>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pitchFamily="34" charset="0"/>
                <a:ea typeface="Verdana"/>
                <a:cs typeface="Verdana"/>
              </a:defRPr>
            </a:pPr>
            <a:endParaRPr lang="en-US"/>
          </a:p>
        </c:txPr>
        <c:crossAx val="323488768"/>
        <c:crosses val="autoZero"/>
        <c:auto val="1"/>
        <c:lblAlgn val="ctr"/>
        <c:lblOffset val="100"/>
        <c:tickLblSkip val="1"/>
        <c:tickMarkSkip val="1"/>
        <c:noMultiLvlLbl val="0"/>
      </c:catAx>
      <c:valAx>
        <c:axId val="323488768"/>
        <c:scaling>
          <c:orientation val="minMax"/>
        </c:scaling>
        <c:delete val="0"/>
        <c:axPos val="l"/>
        <c:majorGridlines>
          <c:spPr>
            <a:ln w="9525">
              <a:solidFill>
                <a:schemeClr val="bg1">
                  <a:lumMod val="7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323486808"/>
        <c:crosses val="autoZero"/>
        <c:crossBetween val="between"/>
      </c:valAx>
      <c:spPr>
        <a:noFill/>
        <a:ln w="25400">
          <a:noFill/>
        </a:ln>
      </c:spPr>
    </c:plotArea>
    <c:legend>
      <c:legendPos val="r"/>
      <c:layout>
        <c:manualLayout>
          <c:xMode val="edge"/>
          <c:yMode val="edge"/>
          <c:x val="7.5344686893949825E-2"/>
          <c:y val="0.15867939412953813"/>
          <c:w val="0.17380085065124434"/>
          <c:h val="9.2132460715137879E-2"/>
        </c:manualLayout>
      </c:layout>
      <c:overlay val="0"/>
      <c:spPr>
        <a:no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 Insured Persons by Age Cohort</a:t>
            </a:r>
            <a:r>
              <a:rPr lang="en-AU" sz="1200" baseline="0"/>
              <a:t> - </a:t>
            </a:r>
            <a:r>
              <a:rPr lang="en-AU" sz="1200"/>
              <a:t>Australia - December</a:t>
            </a:r>
            <a:r>
              <a:rPr lang="en-AU" sz="1200" baseline="0"/>
              <a:t> 2023</a:t>
            </a:r>
            <a:endParaRPr lang="en-AU" sz="1200"/>
          </a:p>
        </c:rich>
      </c:tx>
      <c:layout>
        <c:manualLayout>
          <c:xMode val="edge"/>
          <c:yMode val="edge"/>
          <c:x val="0.24141918090391373"/>
          <c:y val="1.6782499422973354E-3"/>
        </c:manualLayout>
      </c:layout>
      <c:overlay val="0"/>
      <c:spPr>
        <a:noFill/>
        <a:ln w="25400">
          <a:noFill/>
        </a:ln>
      </c:spPr>
    </c:title>
    <c:autoTitleDeleted val="0"/>
    <c:plotArea>
      <c:layout>
        <c:manualLayout>
          <c:layoutTarget val="inner"/>
          <c:xMode val="edge"/>
          <c:yMode val="edge"/>
          <c:x val="8.4286617147360826E-2"/>
          <c:y val="0.12335138958693993"/>
          <c:w val="0.90791193593718633"/>
          <c:h val="0.70573768386205915"/>
        </c:manualLayout>
      </c:layout>
      <c:barChart>
        <c:barDir val="col"/>
        <c:grouping val="clustered"/>
        <c:varyColors val="0"/>
        <c:ser>
          <c:idx val="0"/>
          <c:order val="0"/>
          <c:tx>
            <c:strRef>
              <c:f>'Charts  1'!$N$555</c:f>
              <c:strCache>
                <c:ptCount val="1"/>
                <c:pt idx="0">
                  <c:v>Males</c:v>
                </c:pt>
              </c:strCache>
            </c:strRef>
          </c:tx>
          <c:spPr>
            <a:solidFill>
              <a:srgbClr val="0072CE"/>
            </a:solidFill>
            <a:ln w="3175">
              <a:solidFill>
                <a:schemeClr val="tx1"/>
              </a:solidFill>
            </a:ln>
          </c:spPr>
          <c:invertIfNegative val="0"/>
          <c:cat>
            <c:strRef>
              <c:f>'Charts  1'!$M$372:$M$391</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1'!$N$556:$N$575</c:f>
              <c:numCache>
                <c:formatCode>#,##0</c:formatCode>
                <c:ptCount val="20"/>
                <c:pt idx="0">
                  <c:v>284238</c:v>
                </c:pt>
                <c:pt idx="1">
                  <c:v>367887</c:v>
                </c:pt>
                <c:pt idx="2">
                  <c:v>396790</c:v>
                </c:pt>
                <c:pt idx="3">
                  <c:v>380210</c:v>
                </c:pt>
                <c:pt idx="4">
                  <c:v>280045</c:v>
                </c:pt>
                <c:pt idx="5">
                  <c:v>230351</c:v>
                </c:pt>
                <c:pt idx="6">
                  <c:v>339052</c:v>
                </c:pt>
                <c:pt idx="7">
                  <c:v>418970</c:v>
                </c:pt>
                <c:pt idx="8">
                  <c:v>433941</c:v>
                </c:pt>
                <c:pt idx="9">
                  <c:v>399372</c:v>
                </c:pt>
                <c:pt idx="10">
                  <c:v>409417</c:v>
                </c:pt>
                <c:pt idx="11">
                  <c:v>370257</c:v>
                </c:pt>
                <c:pt idx="12">
                  <c:v>377428</c:v>
                </c:pt>
                <c:pt idx="13">
                  <c:v>340971</c:v>
                </c:pt>
                <c:pt idx="14">
                  <c:v>300015</c:v>
                </c:pt>
                <c:pt idx="15">
                  <c:v>244252</c:v>
                </c:pt>
                <c:pt idx="16">
                  <c:v>149730</c:v>
                </c:pt>
                <c:pt idx="17">
                  <c:v>78519</c:v>
                </c:pt>
                <c:pt idx="18">
                  <c:v>30519</c:v>
                </c:pt>
                <c:pt idx="19">
                  <c:v>6884</c:v>
                </c:pt>
              </c:numCache>
            </c:numRef>
          </c:val>
          <c:extLst>
            <c:ext xmlns:c16="http://schemas.microsoft.com/office/drawing/2014/chart" uri="{C3380CC4-5D6E-409C-BE32-E72D297353CC}">
              <c16:uniqueId val="{00000000-0100-4B12-8F39-130A62A7AA79}"/>
            </c:ext>
          </c:extLst>
        </c:ser>
        <c:ser>
          <c:idx val="1"/>
          <c:order val="1"/>
          <c:tx>
            <c:strRef>
              <c:f>'Charts  1'!$O$555</c:f>
              <c:strCache>
                <c:ptCount val="1"/>
                <c:pt idx="0">
                  <c:v>Females</c:v>
                </c:pt>
              </c:strCache>
            </c:strRef>
          </c:tx>
          <c:spPr>
            <a:solidFill>
              <a:srgbClr val="00B398"/>
            </a:solidFill>
            <a:ln w="3175">
              <a:solidFill>
                <a:schemeClr val="tx1"/>
              </a:solidFill>
            </a:ln>
          </c:spPr>
          <c:invertIfNegative val="0"/>
          <c:cat>
            <c:strRef>
              <c:f>'Charts  1'!$M$372:$M$391</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1'!$O$556:$O$575</c:f>
              <c:numCache>
                <c:formatCode>#,##0</c:formatCode>
                <c:ptCount val="20"/>
                <c:pt idx="0">
                  <c:v>265774</c:v>
                </c:pt>
                <c:pt idx="1">
                  <c:v>344997</c:v>
                </c:pt>
                <c:pt idx="2">
                  <c:v>374887</c:v>
                </c:pt>
                <c:pt idx="3">
                  <c:v>360378</c:v>
                </c:pt>
                <c:pt idx="4">
                  <c:v>282714</c:v>
                </c:pt>
                <c:pt idx="5">
                  <c:v>265675</c:v>
                </c:pt>
                <c:pt idx="6">
                  <c:v>399244</c:v>
                </c:pt>
                <c:pt idx="7">
                  <c:v>476997</c:v>
                </c:pt>
                <c:pt idx="8">
                  <c:v>469760</c:v>
                </c:pt>
                <c:pt idx="9">
                  <c:v>426381</c:v>
                </c:pt>
                <c:pt idx="10">
                  <c:v>444901</c:v>
                </c:pt>
                <c:pt idx="11">
                  <c:v>402158</c:v>
                </c:pt>
                <c:pt idx="12">
                  <c:v>410947</c:v>
                </c:pt>
                <c:pt idx="13">
                  <c:v>378333</c:v>
                </c:pt>
                <c:pt idx="14">
                  <c:v>339196</c:v>
                </c:pt>
                <c:pt idx="15">
                  <c:v>278835</c:v>
                </c:pt>
                <c:pt idx="16">
                  <c:v>171996</c:v>
                </c:pt>
                <c:pt idx="17">
                  <c:v>100615</c:v>
                </c:pt>
                <c:pt idx="18">
                  <c:v>46468</c:v>
                </c:pt>
                <c:pt idx="19">
                  <c:v>13817</c:v>
                </c:pt>
              </c:numCache>
            </c:numRef>
          </c:val>
          <c:extLst>
            <c:ext xmlns:c16="http://schemas.microsoft.com/office/drawing/2014/chart" uri="{C3380CC4-5D6E-409C-BE32-E72D297353CC}">
              <c16:uniqueId val="{00000001-0100-4B12-8F39-130A62A7AA79}"/>
            </c:ext>
          </c:extLst>
        </c:ser>
        <c:dLbls>
          <c:showLegendKey val="0"/>
          <c:showVal val="0"/>
          <c:showCatName val="0"/>
          <c:showSerName val="0"/>
          <c:showPercent val="0"/>
          <c:showBubbleSize val="0"/>
        </c:dLbls>
        <c:gapWidth val="150"/>
        <c:axId val="140574096"/>
        <c:axId val="140574880"/>
      </c:barChart>
      <c:catAx>
        <c:axId val="14057409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140574880"/>
        <c:crosses val="autoZero"/>
        <c:auto val="1"/>
        <c:lblAlgn val="ctr"/>
        <c:lblOffset val="100"/>
        <c:tickMarkSkip val="1"/>
        <c:noMultiLvlLbl val="0"/>
      </c:catAx>
      <c:valAx>
        <c:axId val="140574880"/>
        <c:scaling>
          <c:orientation val="minMax"/>
          <c:max val="450000"/>
        </c:scaling>
        <c:delete val="0"/>
        <c:axPos val="l"/>
        <c:majorGridlines>
          <c:spPr>
            <a:ln w="9525">
              <a:solidFill>
                <a:schemeClr val="bg1">
                  <a:lumMod val="75000"/>
                </a:schemeClr>
              </a:solidFill>
              <a:prstDash val="solid"/>
            </a:ln>
          </c:spPr>
        </c:majorGridlines>
        <c:numFmt formatCode="#,##0" sourceLinked="1"/>
        <c:majorTickMark val="out"/>
        <c:minorTickMark val="none"/>
        <c:tickLblPos val="nextTo"/>
        <c:spPr>
          <a:noFill/>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40574096"/>
        <c:crosses val="autoZero"/>
        <c:crossBetween val="between"/>
        <c:dispUnits>
          <c:builtInUnit val="thousands"/>
          <c:dispUnitsLbl>
            <c:layout>
              <c:manualLayout>
                <c:xMode val="edge"/>
                <c:yMode val="edge"/>
                <c:x val="9.8940465303026925E-3"/>
                <c:y val="0.35503000876007845"/>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9871101098198425"/>
          <c:y val="0.44408145790286851"/>
          <c:w val="8.9957544258808975E-2"/>
          <c:h val="0.16275869771597701"/>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Australian</a:t>
            </a:r>
            <a:r>
              <a:rPr lang="en-AU" sz="1100" baseline="0"/>
              <a:t> Capital Territory</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75983796649"/>
          <c:y val="0.10012702156164709"/>
          <c:w val="0.87021276595744679"/>
          <c:h val="0.7602355297693052"/>
        </c:manualLayout>
      </c:layout>
      <c:barChart>
        <c:barDir val="col"/>
        <c:grouping val="clustered"/>
        <c:varyColors val="0"/>
        <c:ser>
          <c:idx val="0"/>
          <c:order val="0"/>
          <c:tx>
            <c:strRef>
              <c:f>'Charts  1'!$M$208</c:f>
              <c:strCache>
                <c:ptCount val="1"/>
                <c:pt idx="0">
                  <c:v>Dec-08</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1'!$P$211:$P$230</c:f>
              <c:numCache>
                <c:formatCode>#,##0</c:formatCode>
                <c:ptCount val="20"/>
                <c:pt idx="0">
                  <c:v>5780</c:v>
                </c:pt>
                <c:pt idx="1">
                  <c:v>5783</c:v>
                </c:pt>
                <c:pt idx="2">
                  <c:v>6098</c:v>
                </c:pt>
                <c:pt idx="3">
                  <c:v>6899</c:v>
                </c:pt>
                <c:pt idx="4">
                  <c:v>5327</c:v>
                </c:pt>
                <c:pt idx="5">
                  <c:v>5065</c:v>
                </c:pt>
                <c:pt idx="6">
                  <c:v>6452</c:v>
                </c:pt>
                <c:pt idx="7">
                  <c:v>7036</c:v>
                </c:pt>
                <c:pt idx="8">
                  <c:v>6790</c:v>
                </c:pt>
                <c:pt idx="9">
                  <c:v>7532</c:v>
                </c:pt>
                <c:pt idx="10">
                  <c:v>7274</c:v>
                </c:pt>
                <c:pt idx="11">
                  <c:v>7247</c:v>
                </c:pt>
                <c:pt idx="12">
                  <c:v>6053</c:v>
                </c:pt>
                <c:pt idx="13">
                  <c:v>3622</c:v>
                </c:pt>
                <c:pt idx="14">
                  <c:v>2251</c:v>
                </c:pt>
                <c:pt idx="15">
                  <c:v>1500</c:v>
                </c:pt>
                <c:pt idx="16">
                  <c:v>964</c:v>
                </c:pt>
                <c:pt idx="17">
                  <c:v>261</c:v>
                </c:pt>
                <c:pt idx="18">
                  <c:v>71</c:v>
                </c:pt>
                <c:pt idx="19">
                  <c:v>15</c:v>
                </c:pt>
              </c:numCache>
            </c:numRef>
          </c:val>
          <c:extLst>
            <c:ext xmlns:c16="http://schemas.microsoft.com/office/drawing/2014/chart" uri="{C3380CC4-5D6E-409C-BE32-E72D297353CC}">
              <c16:uniqueId val="{00000000-34B9-4BC0-BD6D-A4ADA97197E7}"/>
            </c:ext>
          </c:extLst>
        </c:ser>
        <c:ser>
          <c:idx val="5"/>
          <c:order val="1"/>
          <c:tx>
            <c:strRef>
              <c:f>'Charts  1'!$M$323</c:f>
              <c:strCache>
                <c:ptCount val="1"/>
                <c:pt idx="0">
                  <c:v>Dec-13</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1'!$P$326:$P$345</c:f>
              <c:numCache>
                <c:formatCode>#,##0</c:formatCode>
                <c:ptCount val="20"/>
                <c:pt idx="0">
                  <c:v>7312</c:v>
                </c:pt>
                <c:pt idx="1">
                  <c:v>7335</c:v>
                </c:pt>
                <c:pt idx="2">
                  <c:v>6543</c:v>
                </c:pt>
                <c:pt idx="3">
                  <c:v>6830</c:v>
                </c:pt>
                <c:pt idx="4">
                  <c:v>5669</c:v>
                </c:pt>
                <c:pt idx="5">
                  <c:v>5909</c:v>
                </c:pt>
                <c:pt idx="6">
                  <c:v>8570</c:v>
                </c:pt>
                <c:pt idx="7">
                  <c:v>8122</c:v>
                </c:pt>
                <c:pt idx="8">
                  <c:v>8130</c:v>
                </c:pt>
                <c:pt idx="9">
                  <c:v>7425</c:v>
                </c:pt>
                <c:pt idx="10">
                  <c:v>7731</c:v>
                </c:pt>
                <c:pt idx="11">
                  <c:v>7110</c:v>
                </c:pt>
                <c:pt idx="12">
                  <c:v>6676</c:v>
                </c:pt>
                <c:pt idx="13">
                  <c:v>5335</c:v>
                </c:pt>
                <c:pt idx="14">
                  <c:v>3151</c:v>
                </c:pt>
                <c:pt idx="15">
                  <c:v>1983</c:v>
                </c:pt>
                <c:pt idx="16">
                  <c:v>1251</c:v>
                </c:pt>
                <c:pt idx="17">
                  <c:v>698</c:v>
                </c:pt>
                <c:pt idx="18">
                  <c:v>144</c:v>
                </c:pt>
                <c:pt idx="19">
                  <c:v>22</c:v>
                </c:pt>
              </c:numCache>
            </c:numRef>
          </c:val>
          <c:extLst>
            <c:ext xmlns:c16="http://schemas.microsoft.com/office/drawing/2014/chart" uri="{C3380CC4-5D6E-409C-BE32-E72D297353CC}">
              <c16:uniqueId val="{00000001-34B9-4BC0-BD6D-A4ADA97197E7}"/>
            </c:ext>
          </c:extLst>
        </c:ser>
        <c:ser>
          <c:idx val="6"/>
          <c:order val="2"/>
          <c:tx>
            <c:strRef>
              <c:f>'Charts  1'!$M$438</c:f>
              <c:strCache>
                <c:ptCount val="1"/>
                <c:pt idx="0">
                  <c:v>Dec-18</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1'!$P$441:$P$460</c:f>
              <c:numCache>
                <c:formatCode>#,##0</c:formatCode>
                <c:ptCount val="20"/>
                <c:pt idx="0">
                  <c:v>6856</c:v>
                </c:pt>
                <c:pt idx="1">
                  <c:v>8384</c:v>
                </c:pt>
                <c:pt idx="2">
                  <c:v>7665</c:v>
                </c:pt>
                <c:pt idx="3">
                  <c:v>6784</c:v>
                </c:pt>
                <c:pt idx="4">
                  <c:v>5112</c:v>
                </c:pt>
                <c:pt idx="5">
                  <c:v>4369</c:v>
                </c:pt>
                <c:pt idx="6">
                  <c:v>8005</c:v>
                </c:pt>
                <c:pt idx="7">
                  <c:v>9307</c:v>
                </c:pt>
                <c:pt idx="8">
                  <c:v>8371</c:v>
                </c:pt>
                <c:pt idx="9">
                  <c:v>8366</c:v>
                </c:pt>
                <c:pt idx="10">
                  <c:v>7372</c:v>
                </c:pt>
                <c:pt idx="11">
                  <c:v>7389</c:v>
                </c:pt>
                <c:pt idx="12">
                  <c:v>6354</c:v>
                </c:pt>
                <c:pt idx="13">
                  <c:v>5864</c:v>
                </c:pt>
                <c:pt idx="14">
                  <c:v>4500</c:v>
                </c:pt>
                <c:pt idx="15">
                  <c:v>2701</c:v>
                </c:pt>
                <c:pt idx="16">
                  <c:v>1604</c:v>
                </c:pt>
                <c:pt idx="17">
                  <c:v>861</c:v>
                </c:pt>
                <c:pt idx="18">
                  <c:v>341</c:v>
                </c:pt>
                <c:pt idx="19">
                  <c:v>40</c:v>
                </c:pt>
              </c:numCache>
            </c:numRef>
          </c:val>
          <c:extLst>
            <c:ext xmlns:c16="http://schemas.microsoft.com/office/drawing/2014/chart" uri="{C3380CC4-5D6E-409C-BE32-E72D297353CC}">
              <c16:uniqueId val="{00000002-34B9-4BC0-BD6D-A4ADA97197E7}"/>
            </c:ext>
          </c:extLst>
        </c:ser>
        <c:ser>
          <c:idx val="7"/>
          <c:order val="3"/>
          <c:tx>
            <c:strRef>
              <c:f>'Charts  1'!$M$553</c:f>
              <c:strCache>
                <c:ptCount val="1"/>
                <c:pt idx="0">
                  <c:v>Dec-23</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1'!$P$556:$P$575</c:f>
              <c:numCache>
                <c:formatCode>#,##0</c:formatCode>
                <c:ptCount val="20"/>
                <c:pt idx="0">
                  <c:v>6175</c:v>
                </c:pt>
                <c:pt idx="1">
                  <c:v>8540</c:v>
                </c:pt>
                <c:pt idx="2">
                  <c:v>9260</c:v>
                </c:pt>
                <c:pt idx="3">
                  <c:v>8118</c:v>
                </c:pt>
                <c:pt idx="4">
                  <c:v>5485</c:v>
                </c:pt>
                <c:pt idx="5">
                  <c:v>5100</c:v>
                </c:pt>
                <c:pt idx="6">
                  <c:v>8093</c:v>
                </c:pt>
                <c:pt idx="7">
                  <c:v>9664</c:v>
                </c:pt>
                <c:pt idx="8">
                  <c:v>10275</c:v>
                </c:pt>
                <c:pt idx="9">
                  <c:v>8866</c:v>
                </c:pt>
                <c:pt idx="10">
                  <c:v>8534</c:v>
                </c:pt>
                <c:pt idx="11">
                  <c:v>7266</c:v>
                </c:pt>
                <c:pt idx="12">
                  <c:v>6805</c:v>
                </c:pt>
                <c:pt idx="13">
                  <c:v>5778</c:v>
                </c:pt>
                <c:pt idx="14">
                  <c:v>5251</c:v>
                </c:pt>
                <c:pt idx="15">
                  <c:v>4003</c:v>
                </c:pt>
                <c:pt idx="16">
                  <c:v>2312</c:v>
                </c:pt>
                <c:pt idx="17">
                  <c:v>1174</c:v>
                </c:pt>
                <c:pt idx="18">
                  <c:v>478</c:v>
                </c:pt>
                <c:pt idx="19">
                  <c:v>98</c:v>
                </c:pt>
              </c:numCache>
            </c:numRef>
          </c:val>
          <c:extLst>
            <c:ext xmlns:c16="http://schemas.microsoft.com/office/drawing/2014/chart" uri="{C3380CC4-5D6E-409C-BE32-E72D297353CC}">
              <c16:uniqueId val="{00000003-34B9-4BC0-BD6D-A4ADA97197E7}"/>
            </c:ext>
          </c:extLst>
        </c:ser>
        <c:dLbls>
          <c:showLegendKey val="0"/>
          <c:showVal val="0"/>
          <c:showCatName val="0"/>
          <c:showSerName val="0"/>
          <c:showPercent val="0"/>
          <c:showBubbleSize val="0"/>
        </c:dLbls>
        <c:gapWidth val="50"/>
        <c:axId val="874492360"/>
        <c:axId val="874492752"/>
      </c:barChart>
      <c:catAx>
        <c:axId val="874492360"/>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874492752"/>
        <c:crossesAt val="0"/>
        <c:auto val="1"/>
        <c:lblAlgn val="ctr"/>
        <c:lblOffset val="100"/>
        <c:tickLblSkip val="2"/>
        <c:tickMarkSkip val="1"/>
        <c:noMultiLvlLbl val="0"/>
      </c:catAx>
      <c:valAx>
        <c:axId val="874492752"/>
        <c:scaling>
          <c:orientation val="minMax"/>
          <c:max val="11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874492360"/>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2719413362803333"/>
          <c:w val="9.4009943589253284E-2"/>
          <c:h val="0.17374674929136721"/>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Australian Capital Territory</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1"/>
          <c:order val="0"/>
          <c:tx>
            <c:strRef>
              <c:f>'Charts  1'!$M$208</c:f>
              <c:strCache>
                <c:ptCount val="1"/>
                <c:pt idx="0">
                  <c:v>Dec-08</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1'!$Q$211:$Q$230</c:f>
              <c:numCache>
                <c:formatCode>#,##0</c:formatCode>
                <c:ptCount val="20"/>
                <c:pt idx="0">
                  <c:v>5479</c:v>
                </c:pt>
                <c:pt idx="1">
                  <c:v>5469</c:v>
                </c:pt>
                <c:pt idx="2">
                  <c:v>5880</c:v>
                </c:pt>
                <c:pt idx="3">
                  <c:v>6423</c:v>
                </c:pt>
                <c:pt idx="4">
                  <c:v>5723</c:v>
                </c:pt>
                <c:pt idx="5">
                  <c:v>6703</c:v>
                </c:pt>
                <c:pt idx="6">
                  <c:v>7455</c:v>
                </c:pt>
                <c:pt idx="7">
                  <c:v>8236</c:v>
                </c:pt>
                <c:pt idx="8">
                  <c:v>7755</c:v>
                </c:pt>
                <c:pt idx="9">
                  <c:v>8350</c:v>
                </c:pt>
                <c:pt idx="10">
                  <c:v>8161</c:v>
                </c:pt>
                <c:pt idx="11">
                  <c:v>7653</c:v>
                </c:pt>
                <c:pt idx="12">
                  <c:v>6133</c:v>
                </c:pt>
                <c:pt idx="13">
                  <c:v>3672</c:v>
                </c:pt>
                <c:pt idx="14">
                  <c:v>2395</c:v>
                </c:pt>
                <c:pt idx="15">
                  <c:v>1681</c:v>
                </c:pt>
                <c:pt idx="16">
                  <c:v>1305</c:v>
                </c:pt>
                <c:pt idx="17">
                  <c:v>711</c:v>
                </c:pt>
                <c:pt idx="18">
                  <c:v>271</c:v>
                </c:pt>
                <c:pt idx="19">
                  <c:v>59</c:v>
                </c:pt>
              </c:numCache>
            </c:numRef>
          </c:val>
          <c:extLst>
            <c:ext xmlns:c16="http://schemas.microsoft.com/office/drawing/2014/chart" uri="{C3380CC4-5D6E-409C-BE32-E72D297353CC}">
              <c16:uniqueId val="{00000002-9010-49D8-879F-D3B8FF8E90C1}"/>
            </c:ext>
          </c:extLst>
        </c:ser>
        <c:ser>
          <c:idx val="5"/>
          <c:order val="1"/>
          <c:tx>
            <c:strRef>
              <c:f>'Charts  1'!$M$323</c:f>
              <c:strCache>
                <c:ptCount val="1"/>
                <c:pt idx="0">
                  <c:v>Dec-13</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1'!$Q$326:$Q$345</c:f>
              <c:numCache>
                <c:formatCode>#,##0</c:formatCode>
                <c:ptCount val="20"/>
                <c:pt idx="0">
                  <c:v>6810</c:v>
                </c:pt>
                <c:pt idx="1">
                  <c:v>6922</c:v>
                </c:pt>
                <c:pt idx="2">
                  <c:v>6335</c:v>
                </c:pt>
                <c:pt idx="3">
                  <c:v>6600</c:v>
                </c:pt>
                <c:pt idx="4">
                  <c:v>6011</c:v>
                </c:pt>
                <c:pt idx="5">
                  <c:v>7351</c:v>
                </c:pt>
                <c:pt idx="6">
                  <c:v>10085</c:v>
                </c:pt>
                <c:pt idx="7">
                  <c:v>8948</c:v>
                </c:pt>
                <c:pt idx="8">
                  <c:v>9248</c:v>
                </c:pt>
                <c:pt idx="9">
                  <c:v>8467</c:v>
                </c:pt>
                <c:pt idx="10">
                  <c:v>8647</c:v>
                </c:pt>
                <c:pt idx="11">
                  <c:v>7874</c:v>
                </c:pt>
                <c:pt idx="12">
                  <c:v>7123</c:v>
                </c:pt>
                <c:pt idx="13">
                  <c:v>5622</c:v>
                </c:pt>
                <c:pt idx="14">
                  <c:v>3485</c:v>
                </c:pt>
                <c:pt idx="15">
                  <c:v>2253</c:v>
                </c:pt>
                <c:pt idx="16">
                  <c:v>1527</c:v>
                </c:pt>
                <c:pt idx="17">
                  <c:v>972</c:v>
                </c:pt>
                <c:pt idx="18">
                  <c:v>410</c:v>
                </c:pt>
                <c:pt idx="19">
                  <c:v>114</c:v>
                </c:pt>
              </c:numCache>
            </c:numRef>
          </c:val>
          <c:extLst>
            <c:ext xmlns:c16="http://schemas.microsoft.com/office/drawing/2014/chart" uri="{C3380CC4-5D6E-409C-BE32-E72D297353CC}">
              <c16:uniqueId val="{00000003-9010-49D8-879F-D3B8FF8E90C1}"/>
            </c:ext>
          </c:extLst>
        </c:ser>
        <c:ser>
          <c:idx val="6"/>
          <c:order val="2"/>
          <c:tx>
            <c:strRef>
              <c:f>'Charts  1'!$M$438</c:f>
              <c:strCache>
                <c:ptCount val="1"/>
                <c:pt idx="0">
                  <c:v>Dec-18</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1'!$Q$441:$Q$460</c:f>
              <c:numCache>
                <c:formatCode>#,##0</c:formatCode>
                <c:ptCount val="20"/>
                <c:pt idx="0">
                  <c:v>6476</c:v>
                </c:pt>
                <c:pt idx="1">
                  <c:v>7918</c:v>
                </c:pt>
                <c:pt idx="2">
                  <c:v>7346</c:v>
                </c:pt>
                <c:pt idx="3">
                  <c:v>6555</c:v>
                </c:pt>
                <c:pt idx="4">
                  <c:v>5432</c:v>
                </c:pt>
                <c:pt idx="5">
                  <c:v>5520</c:v>
                </c:pt>
                <c:pt idx="6">
                  <c:v>9715</c:v>
                </c:pt>
                <c:pt idx="7">
                  <c:v>10626</c:v>
                </c:pt>
                <c:pt idx="8">
                  <c:v>9278</c:v>
                </c:pt>
                <c:pt idx="9">
                  <c:v>9406</c:v>
                </c:pt>
                <c:pt idx="10">
                  <c:v>8259</c:v>
                </c:pt>
                <c:pt idx="11">
                  <c:v>8049</c:v>
                </c:pt>
                <c:pt idx="12">
                  <c:v>7102</c:v>
                </c:pt>
                <c:pt idx="13">
                  <c:v>6399</c:v>
                </c:pt>
                <c:pt idx="14">
                  <c:v>5199</c:v>
                </c:pt>
                <c:pt idx="15">
                  <c:v>3197</c:v>
                </c:pt>
                <c:pt idx="16">
                  <c:v>1947</c:v>
                </c:pt>
                <c:pt idx="17">
                  <c:v>1141</c:v>
                </c:pt>
                <c:pt idx="18">
                  <c:v>538</c:v>
                </c:pt>
                <c:pt idx="19">
                  <c:v>129</c:v>
                </c:pt>
              </c:numCache>
            </c:numRef>
          </c:val>
          <c:extLst>
            <c:ext xmlns:c16="http://schemas.microsoft.com/office/drawing/2014/chart" uri="{C3380CC4-5D6E-409C-BE32-E72D297353CC}">
              <c16:uniqueId val="{00000004-9010-49D8-879F-D3B8FF8E90C1}"/>
            </c:ext>
          </c:extLst>
        </c:ser>
        <c:ser>
          <c:idx val="7"/>
          <c:order val="3"/>
          <c:tx>
            <c:strRef>
              <c:f>'Charts  1'!$M$553</c:f>
              <c:strCache>
                <c:ptCount val="1"/>
                <c:pt idx="0">
                  <c:v>Dec-23</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1'!$Q$556:$Q$575</c:f>
              <c:numCache>
                <c:formatCode>#,##0</c:formatCode>
                <c:ptCount val="20"/>
                <c:pt idx="0">
                  <c:v>5696</c:v>
                </c:pt>
                <c:pt idx="1">
                  <c:v>8080</c:v>
                </c:pt>
                <c:pt idx="2">
                  <c:v>8622</c:v>
                </c:pt>
                <c:pt idx="3">
                  <c:v>7850</c:v>
                </c:pt>
                <c:pt idx="4">
                  <c:v>5764</c:v>
                </c:pt>
                <c:pt idx="5">
                  <c:v>6236</c:v>
                </c:pt>
                <c:pt idx="6">
                  <c:v>9590</c:v>
                </c:pt>
                <c:pt idx="7">
                  <c:v>11417</c:v>
                </c:pt>
                <c:pt idx="8">
                  <c:v>11470</c:v>
                </c:pt>
                <c:pt idx="9">
                  <c:v>9710</c:v>
                </c:pt>
                <c:pt idx="10">
                  <c:v>9523</c:v>
                </c:pt>
                <c:pt idx="11">
                  <c:v>7916</c:v>
                </c:pt>
                <c:pt idx="12">
                  <c:v>7364</c:v>
                </c:pt>
                <c:pt idx="13">
                  <c:v>6551</c:v>
                </c:pt>
                <c:pt idx="14">
                  <c:v>6008</c:v>
                </c:pt>
                <c:pt idx="15">
                  <c:v>4929</c:v>
                </c:pt>
                <c:pt idx="16">
                  <c:v>2878</c:v>
                </c:pt>
                <c:pt idx="17">
                  <c:v>1531</c:v>
                </c:pt>
                <c:pt idx="18">
                  <c:v>644</c:v>
                </c:pt>
                <c:pt idx="19">
                  <c:v>198</c:v>
                </c:pt>
              </c:numCache>
            </c:numRef>
          </c:val>
          <c:extLst>
            <c:ext xmlns:c16="http://schemas.microsoft.com/office/drawing/2014/chart" uri="{C3380CC4-5D6E-409C-BE32-E72D297353CC}">
              <c16:uniqueId val="{00000005-9010-49D8-879F-D3B8FF8E90C1}"/>
            </c:ext>
          </c:extLst>
        </c:ser>
        <c:dLbls>
          <c:showLegendKey val="0"/>
          <c:showVal val="0"/>
          <c:showCatName val="0"/>
          <c:showSerName val="0"/>
          <c:showPercent val="0"/>
          <c:showBubbleSize val="0"/>
        </c:dLbls>
        <c:gapWidth val="50"/>
        <c:axId val="874493144"/>
        <c:axId val="874495104"/>
      </c:barChart>
      <c:catAx>
        <c:axId val="87449314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874495104"/>
        <c:crossesAt val="0"/>
        <c:auto val="1"/>
        <c:lblAlgn val="ctr"/>
        <c:lblOffset val="100"/>
        <c:tickLblSkip val="2"/>
        <c:tickMarkSkip val="1"/>
        <c:noMultiLvlLbl val="0"/>
      </c:catAx>
      <c:valAx>
        <c:axId val="874495104"/>
        <c:scaling>
          <c:orientation val="minMax"/>
          <c:max val="11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87449314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2719413362803333"/>
          <c:w val="9.01641553030227E-2"/>
          <c:h val="0.17374674929136721"/>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New</a:t>
            </a:r>
            <a:r>
              <a:rPr lang="en-AU" sz="1100" baseline="0"/>
              <a:t> South Wales</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1"/>
          <c:order val="0"/>
          <c:tx>
            <c:strRef>
              <c:f>'Charts  1'!$M$208</c:f>
              <c:strCache>
                <c:ptCount val="1"/>
                <c:pt idx="0">
                  <c:v>Dec-08</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1'!$R$211:$R$230</c:f>
              <c:numCache>
                <c:formatCode>#,##0</c:formatCode>
                <c:ptCount val="20"/>
                <c:pt idx="0">
                  <c:v>95683</c:v>
                </c:pt>
                <c:pt idx="1">
                  <c:v>98470</c:v>
                </c:pt>
                <c:pt idx="2">
                  <c:v>100966</c:v>
                </c:pt>
                <c:pt idx="3">
                  <c:v>109012</c:v>
                </c:pt>
                <c:pt idx="4">
                  <c:v>80435</c:v>
                </c:pt>
                <c:pt idx="5">
                  <c:v>71054</c:v>
                </c:pt>
                <c:pt idx="6">
                  <c:v>99673</c:v>
                </c:pt>
                <c:pt idx="7">
                  <c:v>115959</c:v>
                </c:pt>
                <c:pt idx="8">
                  <c:v>111998</c:v>
                </c:pt>
                <c:pt idx="9">
                  <c:v>123704</c:v>
                </c:pt>
                <c:pt idx="10">
                  <c:v>120659</c:v>
                </c:pt>
                <c:pt idx="11">
                  <c:v>116315</c:v>
                </c:pt>
                <c:pt idx="12">
                  <c:v>105579</c:v>
                </c:pt>
                <c:pt idx="13">
                  <c:v>73521</c:v>
                </c:pt>
                <c:pt idx="14">
                  <c:v>52145</c:v>
                </c:pt>
                <c:pt idx="15">
                  <c:v>38178</c:v>
                </c:pt>
                <c:pt idx="16">
                  <c:v>24446</c:v>
                </c:pt>
                <c:pt idx="17">
                  <c:v>7694</c:v>
                </c:pt>
                <c:pt idx="18">
                  <c:v>2383</c:v>
                </c:pt>
                <c:pt idx="19">
                  <c:v>505</c:v>
                </c:pt>
              </c:numCache>
            </c:numRef>
          </c:val>
          <c:extLst>
            <c:ext xmlns:c16="http://schemas.microsoft.com/office/drawing/2014/chart" uri="{C3380CC4-5D6E-409C-BE32-E72D297353CC}">
              <c16:uniqueId val="{00000000-AC80-417E-A934-D3AB2FA3444B}"/>
            </c:ext>
          </c:extLst>
        </c:ser>
        <c:ser>
          <c:idx val="5"/>
          <c:order val="1"/>
          <c:tx>
            <c:strRef>
              <c:f>'Charts  1'!$M$323</c:f>
              <c:strCache>
                <c:ptCount val="1"/>
                <c:pt idx="0">
                  <c:v>Dec-13</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1'!$R$326:$R$345</c:f>
              <c:numCache>
                <c:formatCode>#,##0</c:formatCode>
                <c:ptCount val="20"/>
                <c:pt idx="0">
                  <c:v>108475</c:v>
                </c:pt>
                <c:pt idx="1">
                  <c:v>115567</c:v>
                </c:pt>
                <c:pt idx="2">
                  <c:v>109219</c:v>
                </c:pt>
                <c:pt idx="3">
                  <c:v>108424</c:v>
                </c:pt>
                <c:pt idx="4">
                  <c:v>90260</c:v>
                </c:pt>
                <c:pt idx="5">
                  <c:v>78613</c:v>
                </c:pt>
                <c:pt idx="6">
                  <c:v>116665</c:v>
                </c:pt>
                <c:pt idx="7">
                  <c:v>122439</c:v>
                </c:pt>
                <c:pt idx="8">
                  <c:v>129349</c:v>
                </c:pt>
                <c:pt idx="9">
                  <c:v>119770</c:v>
                </c:pt>
                <c:pt idx="10">
                  <c:v>128687</c:v>
                </c:pt>
                <c:pt idx="11">
                  <c:v>121914</c:v>
                </c:pt>
                <c:pt idx="12">
                  <c:v>113215</c:v>
                </c:pt>
                <c:pt idx="13">
                  <c:v>99705</c:v>
                </c:pt>
                <c:pt idx="14">
                  <c:v>68185</c:v>
                </c:pt>
                <c:pt idx="15">
                  <c:v>46492</c:v>
                </c:pt>
                <c:pt idx="16">
                  <c:v>31037</c:v>
                </c:pt>
                <c:pt idx="17">
                  <c:v>16399</c:v>
                </c:pt>
                <c:pt idx="18">
                  <c:v>3535</c:v>
                </c:pt>
                <c:pt idx="19">
                  <c:v>708</c:v>
                </c:pt>
              </c:numCache>
            </c:numRef>
          </c:val>
          <c:extLst>
            <c:ext xmlns:c16="http://schemas.microsoft.com/office/drawing/2014/chart" uri="{C3380CC4-5D6E-409C-BE32-E72D297353CC}">
              <c16:uniqueId val="{00000001-AC80-417E-A934-D3AB2FA3444B}"/>
            </c:ext>
          </c:extLst>
        </c:ser>
        <c:ser>
          <c:idx val="6"/>
          <c:order val="2"/>
          <c:tx>
            <c:strRef>
              <c:f>'Charts  1'!$M$438</c:f>
              <c:strCache>
                <c:ptCount val="1"/>
                <c:pt idx="0">
                  <c:v>Dec-18</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1'!$R$441:$R$460</c:f>
              <c:numCache>
                <c:formatCode>#,##0</c:formatCode>
                <c:ptCount val="20"/>
                <c:pt idx="0">
                  <c:v>102218</c:v>
                </c:pt>
                <c:pt idx="1">
                  <c:v>122644</c:v>
                </c:pt>
                <c:pt idx="2">
                  <c:v>119576</c:v>
                </c:pt>
                <c:pt idx="3">
                  <c:v>110960</c:v>
                </c:pt>
                <c:pt idx="4">
                  <c:v>85122</c:v>
                </c:pt>
                <c:pt idx="5">
                  <c:v>69122</c:v>
                </c:pt>
                <c:pt idx="6">
                  <c:v>115034</c:v>
                </c:pt>
                <c:pt idx="7">
                  <c:v>133272</c:v>
                </c:pt>
                <c:pt idx="8">
                  <c:v>126821</c:v>
                </c:pt>
                <c:pt idx="9">
                  <c:v>130103</c:v>
                </c:pt>
                <c:pt idx="10">
                  <c:v>118294</c:v>
                </c:pt>
                <c:pt idx="11">
                  <c:v>124705</c:v>
                </c:pt>
                <c:pt idx="12">
                  <c:v>115480</c:v>
                </c:pt>
                <c:pt idx="13">
                  <c:v>104362</c:v>
                </c:pt>
                <c:pt idx="14">
                  <c:v>89208</c:v>
                </c:pt>
                <c:pt idx="15">
                  <c:v>59476</c:v>
                </c:pt>
                <c:pt idx="16">
                  <c:v>37211</c:v>
                </c:pt>
                <c:pt idx="17">
                  <c:v>20629</c:v>
                </c:pt>
                <c:pt idx="18">
                  <c:v>7745</c:v>
                </c:pt>
                <c:pt idx="19">
                  <c:v>1055</c:v>
                </c:pt>
              </c:numCache>
            </c:numRef>
          </c:val>
          <c:extLst>
            <c:ext xmlns:c16="http://schemas.microsoft.com/office/drawing/2014/chart" uri="{C3380CC4-5D6E-409C-BE32-E72D297353CC}">
              <c16:uniqueId val="{00000002-AC80-417E-A934-D3AB2FA3444B}"/>
            </c:ext>
          </c:extLst>
        </c:ser>
        <c:ser>
          <c:idx val="7"/>
          <c:order val="3"/>
          <c:tx>
            <c:strRef>
              <c:f>'Charts  1'!$M$553</c:f>
              <c:strCache>
                <c:ptCount val="1"/>
                <c:pt idx="0">
                  <c:v>Dec-23</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1'!$R$556:$R$575</c:f>
              <c:numCache>
                <c:formatCode>#,##0</c:formatCode>
                <c:ptCount val="20"/>
                <c:pt idx="0">
                  <c:v>94638</c:v>
                </c:pt>
                <c:pt idx="1">
                  <c:v>121045</c:v>
                </c:pt>
                <c:pt idx="2">
                  <c:v>130417</c:v>
                </c:pt>
                <c:pt idx="3">
                  <c:v>123813</c:v>
                </c:pt>
                <c:pt idx="4">
                  <c:v>91940</c:v>
                </c:pt>
                <c:pt idx="5">
                  <c:v>75195</c:v>
                </c:pt>
                <c:pt idx="6">
                  <c:v>110140</c:v>
                </c:pt>
                <c:pt idx="7">
                  <c:v>136461</c:v>
                </c:pt>
                <c:pt idx="8">
                  <c:v>142871</c:v>
                </c:pt>
                <c:pt idx="9">
                  <c:v>130768</c:v>
                </c:pt>
                <c:pt idx="10">
                  <c:v>130483</c:v>
                </c:pt>
                <c:pt idx="11">
                  <c:v>116172</c:v>
                </c:pt>
                <c:pt idx="12">
                  <c:v>120027</c:v>
                </c:pt>
                <c:pt idx="13">
                  <c:v>108226</c:v>
                </c:pt>
                <c:pt idx="14">
                  <c:v>95257</c:v>
                </c:pt>
                <c:pt idx="15">
                  <c:v>78898</c:v>
                </c:pt>
                <c:pt idx="16">
                  <c:v>48519</c:v>
                </c:pt>
                <c:pt idx="17">
                  <c:v>25684</c:v>
                </c:pt>
                <c:pt idx="18">
                  <c:v>10010</c:v>
                </c:pt>
                <c:pt idx="19">
                  <c:v>2308</c:v>
                </c:pt>
              </c:numCache>
            </c:numRef>
          </c:val>
          <c:extLst>
            <c:ext xmlns:c16="http://schemas.microsoft.com/office/drawing/2014/chart" uri="{C3380CC4-5D6E-409C-BE32-E72D297353CC}">
              <c16:uniqueId val="{00000003-AC80-417E-A934-D3AB2FA3444B}"/>
            </c:ext>
          </c:extLst>
        </c:ser>
        <c:dLbls>
          <c:showLegendKey val="0"/>
          <c:showVal val="0"/>
          <c:showCatName val="0"/>
          <c:showSerName val="0"/>
          <c:showPercent val="0"/>
          <c:showBubbleSize val="0"/>
        </c:dLbls>
        <c:gapWidth val="50"/>
        <c:axId val="874495496"/>
        <c:axId val="874491968"/>
      </c:barChart>
      <c:catAx>
        <c:axId val="87449549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874491968"/>
        <c:crosses val="autoZero"/>
        <c:auto val="1"/>
        <c:lblAlgn val="ctr"/>
        <c:lblOffset val="100"/>
        <c:tickLblSkip val="2"/>
        <c:tickMarkSkip val="1"/>
        <c:noMultiLvlLbl val="0"/>
      </c:catAx>
      <c:valAx>
        <c:axId val="874491968"/>
        <c:scaling>
          <c:orientation val="minMax"/>
          <c:max val="16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87449549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4009943589253284E-2"/>
          <c:h val="0.1740850362148722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New</a:t>
            </a:r>
            <a:r>
              <a:rPr lang="en-AU" sz="1100" baseline="0"/>
              <a:t> South Wales</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754133858267716"/>
          <c:y val="9.4304863970778252E-2"/>
          <c:w val="0.87021276595744679"/>
          <c:h val="0.7602355297693052"/>
        </c:manualLayout>
      </c:layout>
      <c:barChart>
        <c:barDir val="col"/>
        <c:grouping val="clustered"/>
        <c:varyColors val="0"/>
        <c:ser>
          <c:idx val="1"/>
          <c:order val="0"/>
          <c:tx>
            <c:strRef>
              <c:f>'Charts  1'!$M$208</c:f>
              <c:strCache>
                <c:ptCount val="1"/>
                <c:pt idx="0">
                  <c:v>Dec-08</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1'!$S$211:$S$230</c:f>
              <c:numCache>
                <c:formatCode>#,##0</c:formatCode>
                <c:ptCount val="20"/>
                <c:pt idx="0">
                  <c:v>89652</c:v>
                </c:pt>
                <c:pt idx="1">
                  <c:v>92103</c:v>
                </c:pt>
                <c:pt idx="2">
                  <c:v>95838</c:v>
                </c:pt>
                <c:pt idx="3">
                  <c:v>103337</c:v>
                </c:pt>
                <c:pt idx="4">
                  <c:v>84935</c:v>
                </c:pt>
                <c:pt idx="5">
                  <c:v>86932</c:v>
                </c:pt>
                <c:pt idx="6">
                  <c:v>114440</c:v>
                </c:pt>
                <c:pt idx="7">
                  <c:v>129302</c:v>
                </c:pt>
                <c:pt idx="8">
                  <c:v>122123</c:v>
                </c:pt>
                <c:pt idx="9">
                  <c:v>132929</c:v>
                </c:pt>
                <c:pt idx="10">
                  <c:v>129429</c:v>
                </c:pt>
                <c:pt idx="11">
                  <c:v>122915</c:v>
                </c:pt>
                <c:pt idx="12">
                  <c:v>107542</c:v>
                </c:pt>
                <c:pt idx="13">
                  <c:v>73117</c:v>
                </c:pt>
                <c:pt idx="14">
                  <c:v>54079</c:v>
                </c:pt>
                <c:pt idx="15">
                  <c:v>42884</c:v>
                </c:pt>
                <c:pt idx="16">
                  <c:v>32435</c:v>
                </c:pt>
                <c:pt idx="17">
                  <c:v>18049</c:v>
                </c:pt>
                <c:pt idx="18">
                  <c:v>7065</c:v>
                </c:pt>
                <c:pt idx="19">
                  <c:v>2009</c:v>
                </c:pt>
              </c:numCache>
            </c:numRef>
          </c:val>
          <c:extLst>
            <c:ext xmlns:c16="http://schemas.microsoft.com/office/drawing/2014/chart" uri="{C3380CC4-5D6E-409C-BE32-E72D297353CC}">
              <c16:uniqueId val="{00000000-7953-447C-B999-EB82EE7FA066}"/>
            </c:ext>
          </c:extLst>
        </c:ser>
        <c:ser>
          <c:idx val="5"/>
          <c:order val="1"/>
          <c:tx>
            <c:strRef>
              <c:f>'Charts  1'!$M$323</c:f>
              <c:strCache>
                <c:ptCount val="1"/>
                <c:pt idx="0">
                  <c:v>Dec-13</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1'!$S$326:$S$345</c:f>
              <c:numCache>
                <c:formatCode>#,##0</c:formatCode>
                <c:ptCount val="20"/>
                <c:pt idx="0">
                  <c:v>101390</c:v>
                </c:pt>
                <c:pt idx="1">
                  <c:v>108783</c:v>
                </c:pt>
                <c:pt idx="2">
                  <c:v>102529</c:v>
                </c:pt>
                <c:pt idx="3">
                  <c:v>103188</c:v>
                </c:pt>
                <c:pt idx="4">
                  <c:v>92243</c:v>
                </c:pt>
                <c:pt idx="5">
                  <c:v>94543</c:v>
                </c:pt>
                <c:pt idx="6">
                  <c:v>132889</c:v>
                </c:pt>
                <c:pt idx="7">
                  <c:v>133317</c:v>
                </c:pt>
                <c:pt idx="8">
                  <c:v>140492</c:v>
                </c:pt>
                <c:pt idx="9">
                  <c:v>129249</c:v>
                </c:pt>
                <c:pt idx="10">
                  <c:v>138403</c:v>
                </c:pt>
                <c:pt idx="11">
                  <c:v>131654</c:v>
                </c:pt>
                <c:pt idx="12">
                  <c:v>121522</c:v>
                </c:pt>
                <c:pt idx="13">
                  <c:v>104585</c:v>
                </c:pt>
                <c:pt idx="14">
                  <c:v>70414</c:v>
                </c:pt>
                <c:pt idx="15">
                  <c:v>50862</c:v>
                </c:pt>
                <c:pt idx="16">
                  <c:v>37247</c:v>
                </c:pt>
                <c:pt idx="17">
                  <c:v>23023</c:v>
                </c:pt>
                <c:pt idx="18">
                  <c:v>9261</c:v>
                </c:pt>
                <c:pt idx="19">
                  <c:v>2560</c:v>
                </c:pt>
              </c:numCache>
            </c:numRef>
          </c:val>
          <c:extLst>
            <c:ext xmlns:c16="http://schemas.microsoft.com/office/drawing/2014/chart" uri="{C3380CC4-5D6E-409C-BE32-E72D297353CC}">
              <c16:uniqueId val="{00000001-7953-447C-B999-EB82EE7FA066}"/>
            </c:ext>
          </c:extLst>
        </c:ser>
        <c:ser>
          <c:idx val="6"/>
          <c:order val="2"/>
          <c:tx>
            <c:strRef>
              <c:f>'Charts  1'!$M$438</c:f>
              <c:strCache>
                <c:ptCount val="1"/>
                <c:pt idx="0">
                  <c:v>Dec-18</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1'!$S$441:$S$460</c:f>
              <c:numCache>
                <c:formatCode>#,##0</c:formatCode>
                <c:ptCount val="20"/>
                <c:pt idx="0">
                  <c:v>95321</c:v>
                </c:pt>
                <c:pt idx="1">
                  <c:v>115198</c:v>
                </c:pt>
                <c:pt idx="2">
                  <c:v>112574</c:v>
                </c:pt>
                <c:pt idx="3">
                  <c:v>103686</c:v>
                </c:pt>
                <c:pt idx="4">
                  <c:v>86456</c:v>
                </c:pt>
                <c:pt idx="5">
                  <c:v>82396</c:v>
                </c:pt>
                <c:pt idx="6">
                  <c:v>135024</c:v>
                </c:pt>
                <c:pt idx="7">
                  <c:v>146080</c:v>
                </c:pt>
                <c:pt idx="8">
                  <c:v>135990</c:v>
                </c:pt>
                <c:pt idx="9">
                  <c:v>141075</c:v>
                </c:pt>
                <c:pt idx="10">
                  <c:v>128049</c:v>
                </c:pt>
                <c:pt idx="11">
                  <c:v>135039</c:v>
                </c:pt>
                <c:pt idx="12">
                  <c:v>126150</c:v>
                </c:pt>
                <c:pt idx="13">
                  <c:v>114118</c:v>
                </c:pt>
                <c:pt idx="14">
                  <c:v>97169</c:v>
                </c:pt>
                <c:pt idx="15">
                  <c:v>63966</c:v>
                </c:pt>
                <c:pt idx="16">
                  <c:v>43173</c:v>
                </c:pt>
                <c:pt idx="17">
                  <c:v>26904</c:v>
                </c:pt>
                <c:pt idx="18">
                  <c:v>11879</c:v>
                </c:pt>
                <c:pt idx="19">
                  <c:v>3230</c:v>
                </c:pt>
              </c:numCache>
            </c:numRef>
          </c:val>
          <c:extLst>
            <c:ext xmlns:c16="http://schemas.microsoft.com/office/drawing/2014/chart" uri="{C3380CC4-5D6E-409C-BE32-E72D297353CC}">
              <c16:uniqueId val="{00000002-7953-447C-B999-EB82EE7FA066}"/>
            </c:ext>
          </c:extLst>
        </c:ser>
        <c:ser>
          <c:idx val="7"/>
          <c:order val="3"/>
          <c:tx>
            <c:strRef>
              <c:f>'Charts  1'!$M$553</c:f>
              <c:strCache>
                <c:ptCount val="1"/>
                <c:pt idx="0">
                  <c:v>Dec-23</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1'!$S$556:$S$575</c:f>
              <c:numCache>
                <c:formatCode>#,##0</c:formatCode>
                <c:ptCount val="20"/>
                <c:pt idx="0">
                  <c:v>88133</c:v>
                </c:pt>
                <c:pt idx="1">
                  <c:v>113756</c:v>
                </c:pt>
                <c:pt idx="2">
                  <c:v>122900</c:v>
                </c:pt>
                <c:pt idx="3">
                  <c:v>116421</c:v>
                </c:pt>
                <c:pt idx="4">
                  <c:v>91435</c:v>
                </c:pt>
                <c:pt idx="5">
                  <c:v>86352</c:v>
                </c:pt>
                <c:pt idx="6">
                  <c:v>130252</c:v>
                </c:pt>
                <c:pt idx="7">
                  <c:v>155887</c:v>
                </c:pt>
                <c:pt idx="8">
                  <c:v>153322</c:v>
                </c:pt>
                <c:pt idx="9">
                  <c:v>139097</c:v>
                </c:pt>
                <c:pt idx="10">
                  <c:v>141761</c:v>
                </c:pt>
                <c:pt idx="11">
                  <c:v>126386</c:v>
                </c:pt>
                <c:pt idx="12">
                  <c:v>130887</c:v>
                </c:pt>
                <c:pt idx="13">
                  <c:v>119761</c:v>
                </c:pt>
                <c:pt idx="14">
                  <c:v>106944</c:v>
                </c:pt>
                <c:pt idx="15">
                  <c:v>88706</c:v>
                </c:pt>
                <c:pt idx="16">
                  <c:v>54773</c:v>
                </c:pt>
                <c:pt idx="17">
                  <c:v>32237</c:v>
                </c:pt>
                <c:pt idx="18">
                  <c:v>14808</c:v>
                </c:pt>
                <c:pt idx="19">
                  <c:v>4421</c:v>
                </c:pt>
              </c:numCache>
            </c:numRef>
          </c:val>
          <c:extLst>
            <c:ext xmlns:c16="http://schemas.microsoft.com/office/drawing/2014/chart" uri="{C3380CC4-5D6E-409C-BE32-E72D297353CC}">
              <c16:uniqueId val="{00000003-7953-447C-B999-EB82EE7FA066}"/>
            </c:ext>
          </c:extLst>
        </c:ser>
        <c:dLbls>
          <c:showLegendKey val="0"/>
          <c:showVal val="0"/>
          <c:showCatName val="0"/>
          <c:showSerName val="0"/>
          <c:showPercent val="0"/>
          <c:showBubbleSize val="0"/>
        </c:dLbls>
        <c:gapWidth val="50"/>
        <c:axId val="957458984"/>
        <c:axId val="957460160"/>
      </c:barChart>
      <c:catAx>
        <c:axId val="95745898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7460160"/>
        <c:crosses val="autoZero"/>
        <c:auto val="1"/>
        <c:lblAlgn val="ctr"/>
        <c:lblOffset val="100"/>
        <c:tickLblSkip val="2"/>
        <c:tickMarkSkip val="1"/>
        <c:noMultiLvlLbl val="0"/>
      </c:catAx>
      <c:valAx>
        <c:axId val="957460160"/>
        <c:scaling>
          <c:orientation val="minMax"/>
          <c:max val="16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745898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1218740081867838E-2"/>
          <c:h val="0.1740850362148722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Victoria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1"/>
          <c:order val="0"/>
          <c:tx>
            <c:strRef>
              <c:f>'Charts  1'!$M$208</c:f>
              <c:strCache>
                <c:ptCount val="1"/>
                <c:pt idx="0">
                  <c:v>Dec-08</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1'!$T$211:$T$230</c:f>
              <c:numCache>
                <c:formatCode>#,##0</c:formatCode>
                <c:ptCount val="20"/>
                <c:pt idx="0">
                  <c:v>67788</c:v>
                </c:pt>
                <c:pt idx="1">
                  <c:v>66962</c:v>
                </c:pt>
                <c:pt idx="2">
                  <c:v>70826</c:v>
                </c:pt>
                <c:pt idx="3">
                  <c:v>76204</c:v>
                </c:pt>
                <c:pt idx="4">
                  <c:v>59258</c:v>
                </c:pt>
                <c:pt idx="5">
                  <c:v>48317</c:v>
                </c:pt>
                <c:pt idx="6">
                  <c:v>70734</c:v>
                </c:pt>
                <c:pt idx="7">
                  <c:v>83009</c:v>
                </c:pt>
                <c:pt idx="8">
                  <c:v>82608</c:v>
                </c:pt>
                <c:pt idx="9">
                  <c:v>89289</c:v>
                </c:pt>
                <c:pt idx="10">
                  <c:v>87710</c:v>
                </c:pt>
                <c:pt idx="11">
                  <c:v>84188</c:v>
                </c:pt>
                <c:pt idx="12">
                  <c:v>75244</c:v>
                </c:pt>
                <c:pt idx="13">
                  <c:v>53394</c:v>
                </c:pt>
                <c:pt idx="14">
                  <c:v>38248</c:v>
                </c:pt>
                <c:pt idx="15">
                  <c:v>30094</c:v>
                </c:pt>
                <c:pt idx="16">
                  <c:v>19773</c:v>
                </c:pt>
                <c:pt idx="17">
                  <c:v>6721</c:v>
                </c:pt>
                <c:pt idx="18">
                  <c:v>2229</c:v>
                </c:pt>
                <c:pt idx="19">
                  <c:v>524</c:v>
                </c:pt>
              </c:numCache>
            </c:numRef>
          </c:val>
          <c:extLst>
            <c:ext xmlns:c16="http://schemas.microsoft.com/office/drawing/2014/chart" uri="{C3380CC4-5D6E-409C-BE32-E72D297353CC}">
              <c16:uniqueId val="{00000000-9B93-47CD-AA1F-1174C4439AB7}"/>
            </c:ext>
          </c:extLst>
        </c:ser>
        <c:ser>
          <c:idx val="5"/>
          <c:order val="1"/>
          <c:tx>
            <c:strRef>
              <c:f>'Charts  1'!$M$323</c:f>
              <c:strCache>
                <c:ptCount val="1"/>
                <c:pt idx="0">
                  <c:v>Dec-13</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1'!$T$326:$T$345</c:f>
              <c:numCache>
                <c:formatCode>#,##0</c:formatCode>
                <c:ptCount val="20"/>
                <c:pt idx="0">
                  <c:v>75050</c:v>
                </c:pt>
                <c:pt idx="1">
                  <c:v>79669</c:v>
                </c:pt>
                <c:pt idx="2">
                  <c:v>74744</c:v>
                </c:pt>
                <c:pt idx="3">
                  <c:v>77301</c:v>
                </c:pt>
                <c:pt idx="4">
                  <c:v>66354</c:v>
                </c:pt>
                <c:pt idx="5">
                  <c:v>55302</c:v>
                </c:pt>
                <c:pt idx="6">
                  <c:v>83912</c:v>
                </c:pt>
                <c:pt idx="7">
                  <c:v>87423</c:v>
                </c:pt>
                <c:pt idx="8">
                  <c:v>93142</c:v>
                </c:pt>
                <c:pt idx="9">
                  <c:v>89518</c:v>
                </c:pt>
                <c:pt idx="10">
                  <c:v>94112</c:v>
                </c:pt>
                <c:pt idx="11">
                  <c:v>90151</c:v>
                </c:pt>
                <c:pt idx="12">
                  <c:v>83116</c:v>
                </c:pt>
                <c:pt idx="13">
                  <c:v>72261</c:v>
                </c:pt>
                <c:pt idx="14">
                  <c:v>50440</c:v>
                </c:pt>
                <c:pt idx="15">
                  <c:v>34816</c:v>
                </c:pt>
                <c:pt idx="16">
                  <c:v>24760</c:v>
                </c:pt>
                <c:pt idx="17">
                  <c:v>13521</c:v>
                </c:pt>
                <c:pt idx="18">
                  <c:v>3146</c:v>
                </c:pt>
                <c:pt idx="19">
                  <c:v>615</c:v>
                </c:pt>
              </c:numCache>
            </c:numRef>
          </c:val>
          <c:extLst>
            <c:ext xmlns:c16="http://schemas.microsoft.com/office/drawing/2014/chart" uri="{C3380CC4-5D6E-409C-BE32-E72D297353CC}">
              <c16:uniqueId val="{00000001-9B93-47CD-AA1F-1174C4439AB7}"/>
            </c:ext>
          </c:extLst>
        </c:ser>
        <c:ser>
          <c:idx val="6"/>
          <c:order val="2"/>
          <c:tx>
            <c:strRef>
              <c:f>'Charts  1'!$M$438</c:f>
              <c:strCache>
                <c:ptCount val="1"/>
                <c:pt idx="0">
                  <c:v>Dec-18</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1'!$T$441:$T$460</c:f>
              <c:numCache>
                <c:formatCode>#,##0</c:formatCode>
                <c:ptCount val="20"/>
                <c:pt idx="0">
                  <c:v>70751</c:v>
                </c:pt>
                <c:pt idx="1">
                  <c:v>83934</c:v>
                </c:pt>
                <c:pt idx="2">
                  <c:v>83038</c:v>
                </c:pt>
                <c:pt idx="3">
                  <c:v>76743</c:v>
                </c:pt>
                <c:pt idx="4">
                  <c:v>61088</c:v>
                </c:pt>
                <c:pt idx="5">
                  <c:v>48055</c:v>
                </c:pt>
                <c:pt idx="6">
                  <c:v>84204</c:v>
                </c:pt>
                <c:pt idx="7">
                  <c:v>96264</c:v>
                </c:pt>
                <c:pt idx="8">
                  <c:v>90976</c:v>
                </c:pt>
                <c:pt idx="9">
                  <c:v>94716</c:v>
                </c:pt>
                <c:pt idx="10">
                  <c:v>89346</c:v>
                </c:pt>
                <c:pt idx="11">
                  <c:v>91778</c:v>
                </c:pt>
                <c:pt idx="12">
                  <c:v>86039</c:v>
                </c:pt>
                <c:pt idx="13">
                  <c:v>77028</c:v>
                </c:pt>
                <c:pt idx="14">
                  <c:v>65276</c:v>
                </c:pt>
                <c:pt idx="15">
                  <c:v>44257</c:v>
                </c:pt>
                <c:pt idx="16">
                  <c:v>28165</c:v>
                </c:pt>
                <c:pt idx="17">
                  <c:v>16495</c:v>
                </c:pt>
                <c:pt idx="18">
                  <c:v>6366</c:v>
                </c:pt>
                <c:pt idx="19">
                  <c:v>873</c:v>
                </c:pt>
              </c:numCache>
            </c:numRef>
          </c:val>
          <c:extLst>
            <c:ext xmlns:c16="http://schemas.microsoft.com/office/drawing/2014/chart" uri="{C3380CC4-5D6E-409C-BE32-E72D297353CC}">
              <c16:uniqueId val="{00000002-9B93-47CD-AA1F-1174C4439AB7}"/>
            </c:ext>
          </c:extLst>
        </c:ser>
        <c:ser>
          <c:idx val="7"/>
          <c:order val="3"/>
          <c:tx>
            <c:strRef>
              <c:f>'Charts  1'!$M$553</c:f>
              <c:strCache>
                <c:ptCount val="1"/>
                <c:pt idx="0">
                  <c:v>Dec-23</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1'!$T$556:$T$575</c:f>
              <c:numCache>
                <c:formatCode>#,##0</c:formatCode>
                <c:ptCount val="20"/>
                <c:pt idx="0">
                  <c:v>67800</c:v>
                </c:pt>
                <c:pt idx="1">
                  <c:v>85816</c:v>
                </c:pt>
                <c:pt idx="2">
                  <c:v>91660</c:v>
                </c:pt>
                <c:pt idx="3">
                  <c:v>88080</c:v>
                </c:pt>
                <c:pt idx="4">
                  <c:v>64499</c:v>
                </c:pt>
                <c:pt idx="5">
                  <c:v>53856</c:v>
                </c:pt>
                <c:pt idx="6">
                  <c:v>85526</c:v>
                </c:pt>
                <c:pt idx="7">
                  <c:v>105104</c:v>
                </c:pt>
                <c:pt idx="8">
                  <c:v>106219</c:v>
                </c:pt>
                <c:pt idx="9">
                  <c:v>96006</c:v>
                </c:pt>
                <c:pt idx="10">
                  <c:v>97257</c:v>
                </c:pt>
                <c:pt idx="11">
                  <c:v>89196</c:v>
                </c:pt>
                <c:pt idx="12">
                  <c:v>89335</c:v>
                </c:pt>
                <c:pt idx="13">
                  <c:v>81756</c:v>
                </c:pt>
                <c:pt idx="14">
                  <c:v>71592</c:v>
                </c:pt>
                <c:pt idx="15">
                  <c:v>58338</c:v>
                </c:pt>
                <c:pt idx="16">
                  <c:v>36684</c:v>
                </c:pt>
                <c:pt idx="17">
                  <c:v>19645</c:v>
                </c:pt>
                <c:pt idx="18">
                  <c:v>7843</c:v>
                </c:pt>
                <c:pt idx="19">
                  <c:v>1901</c:v>
                </c:pt>
              </c:numCache>
            </c:numRef>
          </c:val>
          <c:extLst>
            <c:ext xmlns:c16="http://schemas.microsoft.com/office/drawing/2014/chart" uri="{C3380CC4-5D6E-409C-BE32-E72D297353CC}">
              <c16:uniqueId val="{00000003-9B93-47CD-AA1F-1174C4439AB7}"/>
            </c:ext>
          </c:extLst>
        </c:ser>
        <c:dLbls>
          <c:showLegendKey val="0"/>
          <c:showVal val="0"/>
          <c:showCatName val="0"/>
          <c:showSerName val="0"/>
          <c:showPercent val="0"/>
          <c:showBubbleSize val="0"/>
        </c:dLbls>
        <c:gapWidth val="50"/>
        <c:axId val="957460552"/>
        <c:axId val="957459376"/>
      </c:barChart>
      <c:catAx>
        <c:axId val="957460552"/>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7459376"/>
        <c:crosses val="autoZero"/>
        <c:auto val="1"/>
        <c:lblAlgn val="ctr"/>
        <c:lblOffset val="100"/>
        <c:tickLblSkip val="2"/>
        <c:tickMarkSkip val="1"/>
        <c:noMultiLvlLbl val="0"/>
      </c:catAx>
      <c:valAx>
        <c:axId val="957459376"/>
        <c:scaling>
          <c:orientation val="minMax"/>
          <c:max val="12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7460552"/>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4009943589253284E-2"/>
          <c:h val="0.17510780688319921"/>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Victoria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1939078610676504"/>
          <c:y val="9.7222359879653358E-2"/>
          <c:w val="0.87021276595744679"/>
          <c:h val="0.7602355297693052"/>
        </c:manualLayout>
      </c:layout>
      <c:barChart>
        <c:barDir val="col"/>
        <c:grouping val="clustered"/>
        <c:varyColors val="0"/>
        <c:ser>
          <c:idx val="1"/>
          <c:order val="0"/>
          <c:tx>
            <c:strRef>
              <c:f>'Charts  1'!$M$208</c:f>
              <c:strCache>
                <c:ptCount val="1"/>
                <c:pt idx="0">
                  <c:v>Dec-08</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1'!$U$211:$U$230</c:f>
              <c:numCache>
                <c:formatCode>#,##0</c:formatCode>
                <c:ptCount val="20"/>
                <c:pt idx="0">
                  <c:v>64113</c:v>
                </c:pt>
                <c:pt idx="1">
                  <c:v>63637</c:v>
                </c:pt>
                <c:pt idx="2">
                  <c:v>66741</c:v>
                </c:pt>
                <c:pt idx="3">
                  <c:v>72908</c:v>
                </c:pt>
                <c:pt idx="4">
                  <c:v>61821</c:v>
                </c:pt>
                <c:pt idx="5">
                  <c:v>60047</c:v>
                </c:pt>
                <c:pt idx="6">
                  <c:v>81678</c:v>
                </c:pt>
                <c:pt idx="7">
                  <c:v>94628</c:v>
                </c:pt>
                <c:pt idx="8">
                  <c:v>91101</c:v>
                </c:pt>
                <c:pt idx="9">
                  <c:v>96284</c:v>
                </c:pt>
                <c:pt idx="10">
                  <c:v>94449</c:v>
                </c:pt>
                <c:pt idx="11">
                  <c:v>90329</c:v>
                </c:pt>
                <c:pt idx="12">
                  <c:v>78573</c:v>
                </c:pt>
                <c:pt idx="13">
                  <c:v>54044</c:v>
                </c:pt>
                <c:pt idx="14">
                  <c:v>41480</c:v>
                </c:pt>
                <c:pt idx="15">
                  <c:v>35189</c:v>
                </c:pt>
                <c:pt idx="16">
                  <c:v>27982</c:v>
                </c:pt>
                <c:pt idx="17">
                  <c:v>16168</c:v>
                </c:pt>
                <c:pt idx="18">
                  <c:v>6666</c:v>
                </c:pt>
                <c:pt idx="19">
                  <c:v>1997</c:v>
                </c:pt>
              </c:numCache>
            </c:numRef>
          </c:val>
          <c:extLst>
            <c:ext xmlns:c16="http://schemas.microsoft.com/office/drawing/2014/chart" uri="{C3380CC4-5D6E-409C-BE32-E72D297353CC}">
              <c16:uniqueId val="{00000000-BFEA-4F63-AF57-344E85BACA16}"/>
            </c:ext>
          </c:extLst>
        </c:ser>
        <c:ser>
          <c:idx val="3"/>
          <c:order val="1"/>
          <c:tx>
            <c:strRef>
              <c:f>'Charts  1'!$M$323</c:f>
              <c:strCache>
                <c:ptCount val="1"/>
                <c:pt idx="0">
                  <c:v>Dec-13</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1'!$U$326:$U$345</c:f>
              <c:numCache>
                <c:formatCode>#,##0</c:formatCode>
                <c:ptCount val="20"/>
                <c:pt idx="0">
                  <c:v>71037</c:v>
                </c:pt>
                <c:pt idx="1">
                  <c:v>75466</c:v>
                </c:pt>
                <c:pt idx="2">
                  <c:v>70962</c:v>
                </c:pt>
                <c:pt idx="3">
                  <c:v>73131</c:v>
                </c:pt>
                <c:pt idx="4">
                  <c:v>67294</c:v>
                </c:pt>
                <c:pt idx="5">
                  <c:v>67107</c:v>
                </c:pt>
                <c:pt idx="6">
                  <c:v>97251</c:v>
                </c:pt>
                <c:pt idx="7">
                  <c:v>95633</c:v>
                </c:pt>
                <c:pt idx="8">
                  <c:v>103598</c:v>
                </c:pt>
                <c:pt idx="9">
                  <c:v>97841</c:v>
                </c:pt>
                <c:pt idx="10">
                  <c:v>101632</c:v>
                </c:pt>
                <c:pt idx="11">
                  <c:v>97678</c:v>
                </c:pt>
                <c:pt idx="12">
                  <c:v>90666</c:v>
                </c:pt>
                <c:pt idx="13">
                  <c:v>77679</c:v>
                </c:pt>
                <c:pt idx="14">
                  <c:v>53266</c:v>
                </c:pt>
                <c:pt idx="15">
                  <c:v>39767</c:v>
                </c:pt>
                <c:pt idx="16">
                  <c:v>31185</c:v>
                </c:pt>
                <c:pt idx="17">
                  <c:v>20161</c:v>
                </c:pt>
                <c:pt idx="18">
                  <c:v>8267</c:v>
                </c:pt>
                <c:pt idx="19">
                  <c:v>2315</c:v>
                </c:pt>
              </c:numCache>
            </c:numRef>
          </c:val>
          <c:extLst>
            <c:ext xmlns:c16="http://schemas.microsoft.com/office/drawing/2014/chart" uri="{C3380CC4-5D6E-409C-BE32-E72D297353CC}">
              <c16:uniqueId val="{00000001-BFEA-4F63-AF57-344E85BACA16}"/>
            </c:ext>
          </c:extLst>
        </c:ser>
        <c:ser>
          <c:idx val="6"/>
          <c:order val="2"/>
          <c:tx>
            <c:strRef>
              <c:f>'Charts  1'!$M$438</c:f>
              <c:strCache>
                <c:ptCount val="1"/>
                <c:pt idx="0">
                  <c:v>Dec-18</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1'!$U$441:$U$460</c:f>
              <c:numCache>
                <c:formatCode>#,##0</c:formatCode>
                <c:ptCount val="20"/>
                <c:pt idx="0">
                  <c:v>66859</c:v>
                </c:pt>
                <c:pt idx="1">
                  <c:v>79374</c:v>
                </c:pt>
                <c:pt idx="2">
                  <c:v>78672</c:v>
                </c:pt>
                <c:pt idx="3">
                  <c:v>72823</c:v>
                </c:pt>
                <c:pt idx="4">
                  <c:v>60888</c:v>
                </c:pt>
                <c:pt idx="5">
                  <c:v>56354</c:v>
                </c:pt>
                <c:pt idx="6">
                  <c:v>99569</c:v>
                </c:pt>
                <c:pt idx="7">
                  <c:v>106899</c:v>
                </c:pt>
                <c:pt idx="8">
                  <c:v>98334</c:v>
                </c:pt>
                <c:pt idx="9">
                  <c:v>105009</c:v>
                </c:pt>
                <c:pt idx="10">
                  <c:v>97762</c:v>
                </c:pt>
                <c:pt idx="11">
                  <c:v>99890</c:v>
                </c:pt>
                <c:pt idx="12">
                  <c:v>94087</c:v>
                </c:pt>
                <c:pt idx="13">
                  <c:v>86119</c:v>
                </c:pt>
                <c:pt idx="14">
                  <c:v>72916</c:v>
                </c:pt>
                <c:pt idx="15">
                  <c:v>48700</c:v>
                </c:pt>
                <c:pt idx="16">
                  <c:v>34113</c:v>
                </c:pt>
                <c:pt idx="17">
                  <c:v>22626</c:v>
                </c:pt>
                <c:pt idx="18">
                  <c:v>10366</c:v>
                </c:pt>
                <c:pt idx="19">
                  <c:v>2725</c:v>
                </c:pt>
              </c:numCache>
            </c:numRef>
          </c:val>
          <c:extLst>
            <c:ext xmlns:c16="http://schemas.microsoft.com/office/drawing/2014/chart" uri="{C3380CC4-5D6E-409C-BE32-E72D297353CC}">
              <c16:uniqueId val="{00000002-BFEA-4F63-AF57-344E85BACA16}"/>
            </c:ext>
          </c:extLst>
        </c:ser>
        <c:ser>
          <c:idx val="7"/>
          <c:order val="3"/>
          <c:tx>
            <c:strRef>
              <c:f>'Charts  1'!$M$553</c:f>
              <c:strCache>
                <c:ptCount val="1"/>
                <c:pt idx="0">
                  <c:v>Dec-23</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1'!$U$556:$U$575</c:f>
              <c:numCache>
                <c:formatCode>#,##0</c:formatCode>
                <c:ptCount val="20"/>
                <c:pt idx="0">
                  <c:v>63766</c:v>
                </c:pt>
                <c:pt idx="1">
                  <c:v>81165</c:v>
                </c:pt>
                <c:pt idx="2">
                  <c:v>86753</c:v>
                </c:pt>
                <c:pt idx="3">
                  <c:v>83697</c:v>
                </c:pt>
                <c:pt idx="4">
                  <c:v>64686</c:v>
                </c:pt>
                <c:pt idx="5">
                  <c:v>61573</c:v>
                </c:pt>
                <c:pt idx="6">
                  <c:v>101400</c:v>
                </c:pt>
                <c:pt idx="7">
                  <c:v>120149</c:v>
                </c:pt>
                <c:pt idx="8">
                  <c:v>115368</c:v>
                </c:pt>
                <c:pt idx="9">
                  <c:v>102969</c:v>
                </c:pt>
                <c:pt idx="10">
                  <c:v>107755</c:v>
                </c:pt>
                <c:pt idx="11">
                  <c:v>98059</c:v>
                </c:pt>
                <c:pt idx="12">
                  <c:v>98003</c:v>
                </c:pt>
                <c:pt idx="13">
                  <c:v>91207</c:v>
                </c:pt>
                <c:pt idx="14">
                  <c:v>81916</c:v>
                </c:pt>
                <c:pt idx="15">
                  <c:v>67776</c:v>
                </c:pt>
                <c:pt idx="16">
                  <c:v>42649</c:v>
                </c:pt>
                <c:pt idx="17">
                  <c:v>25733</c:v>
                </c:pt>
                <c:pt idx="18">
                  <c:v>12470</c:v>
                </c:pt>
                <c:pt idx="19">
                  <c:v>3817</c:v>
                </c:pt>
              </c:numCache>
            </c:numRef>
          </c:val>
          <c:extLst>
            <c:ext xmlns:c16="http://schemas.microsoft.com/office/drawing/2014/chart" uri="{C3380CC4-5D6E-409C-BE32-E72D297353CC}">
              <c16:uniqueId val="{00000004-BFEA-4F63-AF57-344E85BACA16}"/>
            </c:ext>
          </c:extLst>
        </c:ser>
        <c:dLbls>
          <c:showLegendKey val="0"/>
          <c:showVal val="0"/>
          <c:showCatName val="0"/>
          <c:showSerName val="0"/>
          <c:showPercent val="0"/>
          <c:showBubbleSize val="0"/>
        </c:dLbls>
        <c:gapWidth val="50"/>
        <c:axId val="957459768"/>
        <c:axId val="957461336"/>
      </c:barChart>
      <c:catAx>
        <c:axId val="957459768"/>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7461336"/>
        <c:crosses val="autoZero"/>
        <c:auto val="1"/>
        <c:lblAlgn val="ctr"/>
        <c:lblOffset val="100"/>
        <c:tickLblSkip val="2"/>
        <c:tickMarkSkip val="1"/>
        <c:noMultiLvlLbl val="0"/>
      </c:catAx>
      <c:valAx>
        <c:axId val="957461336"/>
        <c:scaling>
          <c:orientation val="minMax"/>
          <c:max val="12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7459768"/>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1218740081867838E-2"/>
          <c:h val="0.17510780688319921"/>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Queensland</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0"/>
          <c:order val="0"/>
          <c:tx>
            <c:strRef>
              <c:f>'Charts  1'!$M$208</c:f>
              <c:strCache>
                <c:ptCount val="1"/>
                <c:pt idx="0">
                  <c:v>Dec-08</c:v>
                </c:pt>
              </c:strCache>
            </c:strRef>
          </c:tx>
          <c:spPr>
            <a:solidFill>
              <a:srgbClr val="0072CE"/>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1'!$V$211:$V$230</c:f>
              <c:numCache>
                <c:formatCode>#,##0</c:formatCode>
                <c:ptCount val="20"/>
                <c:pt idx="0">
                  <c:v>56337</c:v>
                </c:pt>
                <c:pt idx="1">
                  <c:v>58055</c:v>
                </c:pt>
                <c:pt idx="2">
                  <c:v>60806</c:v>
                </c:pt>
                <c:pt idx="3">
                  <c:v>63643</c:v>
                </c:pt>
                <c:pt idx="4">
                  <c:v>45374</c:v>
                </c:pt>
                <c:pt idx="5">
                  <c:v>40281</c:v>
                </c:pt>
                <c:pt idx="6">
                  <c:v>54221</c:v>
                </c:pt>
                <c:pt idx="7">
                  <c:v>64676</c:v>
                </c:pt>
                <c:pt idx="8">
                  <c:v>63833</c:v>
                </c:pt>
                <c:pt idx="9">
                  <c:v>71008</c:v>
                </c:pt>
                <c:pt idx="10">
                  <c:v>69106</c:v>
                </c:pt>
                <c:pt idx="11">
                  <c:v>68272</c:v>
                </c:pt>
                <c:pt idx="12">
                  <c:v>61688</c:v>
                </c:pt>
                <c:pt idx="13">
                  <c:v>42595</c:v>
                </c:pt>
                <c:pt idx="14">
                  <c:v>29748</c:v>
                </c:pt>
                <c:pt idx="15">
                  <c:v>21532</c:v>
                </c:pt>
                <c:pt idx="16">
                  <c:v>13197</c:v>
                </c:pt>
                <c:pt idx="17">
                  <c:v>4045</c:v>
                </c:pt>
                <c:pt idx="18">
                  <c:v>1312</c:v>
                </c:pt>
                <c:pt idx="19">
                  <c:v>317</c:v>
                </c:pt>
              </c:numCache>
            </c:numRef>
          </c:val>
          <c:extLst>
            <c:ext xmlns:c16="http://schemas.microsoft.com/office/drawing/2014/chart" uri="{C3380CC4-5D6E-409C-BE32-E72D297353CC}">
              <c16:uniqueId val="{00000000-E70A-4B0B-894B-32BD15BF24AA}"/>
            </c:ext>
          </c:extLst>
        </c:ser>
        <c:ser>
          <c:idx val="5"/>
          <c:order val="1"/>
          <c:tx>
            <c:strRef>
              <c:f>'Charts  1'!$M$323</c:f>
              <c:strCache>
                <c:ptCount val="1"/>
                <c:pt idx="0">
                  <c:v>Dec-13</c:v>
                </c:pt>
              </c:strCache>
            </c:strRef>
          </c:tx>
          <c:spPr>
            <a:solidFill>
              <a:srgbClr val="00B398"/>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1'!$V$326:$V$345</c:f>
              <c:numCache>
                <c:formatCode>#,##0</c:formatCode>
                <c:ptCount val="20"/>
                <c:pt idx="0">
                  <c:v>63409</c:v>
                </c:pt>
                <c:pt idx="1">
                  <c:v>70758</c:v>
                </c:pt>
                <c:pt idx="2">
                  <c:v>68359</c:v>
                </c:pt>
                <c:pt idx="3">
                  <c:v>68239</c:v>
                </c:pt>
                <c:pt idx="4">
                  <c:v>53233</c:v>
                </c:pt>
                <c:pt idx="5">
                  <c:v>47551</c:v>
                </c:pt>
                <c:pt idx="6">
                  <c:v>67257</c:v>
                </c:pt>
                <c:pt idx="7">
                  <c:v>69254</c:v>
                </c:pt>
                <c:pt idx="8">
                  <c:v>77140</c:v>
                </c:pt>
                <c:pt idx="9">
                  <c:v>72575</c:v>
                </c:pt>
                <c:pt idx="10">
                  <c:v>77821</c:v>
                </c:pt>
                <c:pt idx="11">
                  <c:v>72561</c:v>
                </c:pt>
                <c:pt idx="12">
                  <c:v>68535</c:v>
                </c:pt>
                <c:pt idx="13">
                  <c:v>59015</c:v>
                </c:pt>
                <c:pt idx="14">
                  <c:v>39916</c:v>
                </c:pt>
                <c:pt idx="15">
                  <c:v>26752</c:v>
                </c:pt>
                <c:pt idx="16">
                  <c:v>17497</c:v>
                </c:pt>
                <c:pt idx="17">
                  <c:v>8706</c:v>
                </c:pt>
                <c:pt idx="18">
                  <c:v>1779</c:v>
                </c:pt>
                <c:pt idx="19">
                  <c:v>349</c:v>
                </c:pt>
              </c:numCache>
            </c:numRef>
          </c:val>
          <c:extLst>
            <c:ext xmlns:c16="http://schemas.microsoft.com/office/drawing/2014/chart" uri="{C3380CC4-5D6E-409C-BE32-E72D297353CC}">
              <c16:uniqueId val="{00000001-E70A-4B0B-894B-32BD15BF24AA}"/>
            </c:ext>
          </c:extLst>
        </c:ser>
        <c:ser>
          <c:idx val="6"/>
          <c:order val="2"/>
          <c:tx>
            <c:strRef>
              <c:f>'Charts  1'!$M$438</c:f>
              <c:strCache>
                <c:ptCount val="1"/>
                <c:pt idx="0">
                  <c:v>Dec-18</c:v>
                </c:pt>
              </c:strCache>
            </c:strRef>
          </c:tx>
          <c:spPr>
            <a:solidFill>
              <a:srgbClr val="012169"/>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1'!$V$441:$V$460</c:f>
              <c:numCache>
                <c:formatCode>#,##0</c:formatCode>
                <c:ptCount val="20"/>
                <c:pt idx="0">
                  <c:v>53509</c:v>
                </c:pt>
                <c:pt idx="1">
                  <c:v>68432</c:v>
                </c:pt>
                <c:pt idx="2">
                  <c:v>71293</c:v>
                </c:pt>
                <c:pt idx="3">
                  <c:v>66955</c:v>
                </c:pt>
                <c:pt idx="4">
                  <c:v>47428</c:v>
                </c:pt>
                <c:pt idx="5">
                  <c:v>34921</c:v>
                </c:pt>
                <c:pt idx="6">
                  <c:v>59052</c:v>
                </c:pt>
                <c:pt idx="7">
                  <c:v>70248</c:v>
                </c:pt>
                <c:pt idx="8">
                  <c:v>69379</c:v>
                </c:pt>
                <c:pt idx="9">
                  <c:v>76167</c:v>
                </c:pt>
                <c:pt idx="10">
                  <c:v>70216</c:v>
                </c:pt>
                <c:pt idx="11">
                  <c:v>73633</c:v>
                </c:pt>
                <c:pt idx="12">
                  <c:v>67526</c:v>
                </c:pt>
                <c:pt idx="13">
                  <c:v>62117</c:v>
                </c:pt>
                <c:pt idx="14">
                  <c:v>52134</c:v>
                </c:pt>
                <c:pt idx="15">
                  <c:v>34539</c:v>
                </c:pt>
                <c:pt idx="16">
                  <c:v>21173</c:v>
                </c:pt>
                <c:pt idx="17">
                  <c:v>11410</c:v>
                </c:pt>
                <c:pt idx="18">
                  <c:v>3889</c:v>
                </c:pt>
                <c:pt idx="19">
                  <c:v>491</c:v>
                </c:pt>
              </c:numCache>
            </c:numRef>
          </c:val>
          <c:extLst>
            <c:ext xmlns:c16="http://schemas.microsoft.com/office/drawing/2014/chart" uri="{C3380CC4-5D6E-409C-BE32-E72D297353CC}">
              <c16:uniqueId val="{00000002-E70A-4B0B-894B-32BD15BF24AA}"/>
            </c:ext>
          </c:extLst>
        </c:ser>
        <c:ser>
          <c:idx val="7"/>
          <c:order val="3"/>
          <c:tx>
            <c:strRef>
              <c:f>'Charts  1'!$M$553</c:f>
              <c:strCache>
                <c:ptCount val="1"/>
                <c:pt idx="0">
                  <c:v>Dec-23</c:v>
                </c:pt>
              </c:strCache>
            </c:strRef>
          </c:tx>
          <c:spPr>
            <a:solidFill>
              <a:srgbClr val="E87722"/>
            </a:solidFill>
          </c:spPr>
          <c:invertIfNegative val="0"/>
          <c:cat>
            <c:strRef>
              <c:f>'Charts  1'!$M$556:$M$575</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1'!$V$556:$V$575</c:f>
              <c:numCache>
                <c:formatCode>#,##0</c:formatCode>
                <c:ptCount val="20"/>
                <c:pt idx="0">
                  <c:v>49948</c:v>
                </c:pt>
                <c:pt idx="1">
                  <c:v>67664</c:v>
                </c:pt>
                <c:pt idx="2">
                  <c:v>76652</c:v>
                </c:pt>
                <c:pt idx="3">
                  <c:v>75721</c:v>
                </c:pt>
                <c:pt idx="4">
                  <c:v>51907</c:v>
                </c:pt>
                <c:pt idx="5">
                  <c:v>39377</c:v>
                </c:pt>
                <c:pt idx="6">
                  <c:v>56544</c:v>
                </c:pt>
                <c:pt idx="7">
                  <c:v>71905</c:v>
                </c:pt>
                <c:pt idx="8">
                  <c:v>78464</c:v>
                </c:pt>
                <c:pt idx="9">
                  <c:v>75440</c:v>
                </c:pt>
                <c:pt idx="10">
                  <c:v>79934</c:v>
                </c:pt>
                <c:pt idx="11">
                  <c:v>71417</c:v>
                </c:pt>
                <c:pt idx="12">
                  <c:v>72838</c:v>
                </c:pt>
                <c:pt idx="13">
                  <c:v>65257</c:v>
                </c:pt>
                <c:pt idx="14">
                  <c:v>57814</c:v>
                </c:pt>
                <c:pt idx="15">
                  <c:v>47058</c:v>
                </c:pt>
                <c:pt idx="16">
                  <c:v>28520</c:v>
                </c:pt>
                <c:pt idx="17">
                  <c:v>14451</c:v>
                </c:pt>
                <c:pt idx="18">
                  <c:v>5415</c:v>
                </c:pt>
                <c:pt idx="19">
                  <c:v>1128</c:v>
                </c:pt>
              </c:numCache>
            </c:numRef>
          </c:val>
          <c:extLst>
            <c:ext xmlns:c16="http://schemas.microsoft.com/office/drawing/2014/chart" uri="{C3380CC4-5D6E-409C-BE32-E72D297353CC}">
              <c16:uniqueId val="{00000003-E70A-4B0B-894B-32BD15BF24AA}"/>
            </c:ext>
          </c:extLst>
        </c:ser>
        <c:dLbls>
          <c:showLegendKey val="0"/>
          <c:showVal val="0"/>
          <c:showCatName val="0"/>
          <c:showSerName val="0"/>
          <c:showPercent val="0"/>
          <c:showBubbleSize val="0"/>
        </c:dLbls>
        <c:gapWidth val="50"/>
        <c:axId val="957460944"/>
        <c:axId val="958266552"/>
      </c:barChart>
      <c:catAx>
        <c:axId val="95746094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958266552"/>
        <c:crosses val="autoZero"/>
        <c:auto val="1"/>
        <c:lblAlgn val="ctr"/>
        <c:lblOffset val="100"/>
        <c:tickLblSkip val="2"/>
        <c:tickMarkSkip val="1"/>
        <c:noMultiLvlLbl val="0"/>
      </c:catAx>
      <c:valAx>
        <c:axId val="958266552"/>
        <c:scaling>
          <c:orientation val="minMax"/>
          <c:max val="10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95746094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9.4009943589253284E-2"/>
          <c:h val="0.17438380425014144"/>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olors1.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488112" cy="2773960"/>
    <xdr:pic>
      <xdr:nvPicPr>
        <xdr:cNvPr id="2" name="Graphic 1">
          <a:extLst>
            <a:ext uri="{FF2B5EF4-FFF2-40B4-BE49-F238E27FC236}">
              <a16:creationId xmlns:a16="http://schemas.microsoft.com/office/drawing/2014/main" id="{E521AA81-705A-44BB-BB81-E7490711705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88112" cy="2773960"/>
        </a:xfrm>
        <a:prstGeom prst="rect">
          <a:avLst/>
        </a:prstGeom>
      </xdr:spPr>
    </xdr:pic>
    <xdr:clientData/>
  </xdr:oneCellAnchor>
  <xdr:oneCellAnchor>
    <xdr:from>
      <xdr:col>1</xdr:col>
      <xdr:colOff>0</xdr:colOff>
      <xdr:row>2</xdr:row>
      <xdr:rowOff>1</xdr:rowOff>
    </xdr:from>
    <xdr:ext cx="2247900" cy="551402"/>
    <xdr:pic>
      <xdr:nvPicPr>
        <xdr:cNvPr id="3" name="Graphic 13">
          <a:extLst>
            <a:ext uri="{FF2B5EF4-FFF2-40B4-BE49-F238E27FC236}">
              <a16:creationId xmlns:a16="http://schemas.microsoft.com/office/drawing/2014/main" id="{0409EA33-0D56-4E32-97EA-E5F0326E087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61988" y="323851"/>
          <a:ext cx="2247900" cy="55140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42862</xdr:colOff>
      <xdr:row>3</xdr:row>
      <xdr:rowOff>28575</xdr:rowOff>
    </xdr:from>
    <xdr:to>
      <xdr:col>3</xdr:col>
      <xdr:colOff>661987</xdr:colOff>
      <xdr:row>29</xdr:row>
      <xdr:rowOff>152400</xdr:rowOff>
    </xdr:to>
    <xdr:graphicFrame macro="">
      <xdr:nvGraphicFramePr>
        <xdr:cNvPr id="6649" name="Chart 28">
          <a:extLst>
            <a:ext uri="{FF2B5EF4-FFF2-40B4-BE49-F238E27FC236}">
              <a16:creationId xmlns:a16="http://schemas.microsoft.com/office/drawing/2014/main" id="{00000000-0008-0000-0E00-0000F9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28575</xdr:rowOff>
    </xdr:from>
    <xdr:to>
      <xdr:col>10</xdr:col>
      <xdr:colOff>76200</xdr:colOff>
      <xdr:row>29</xdr:row>
      <xdr:rowOff>152400</xdr:rowOff>
    </xdr:to>
    <xdr:graphicFrame macro="">
      <xdr:nvGraphicFramePr>
        <xdr:cNvPr id="6650" name="Chart 28">
          <a:extLst>
            <a:ext uri="{FF2B5EF4-FFF2-40B4-BE49-F238E27FC236}">
              <a16:creationId xmlns:a16="http://schemas.microsoft.com/office/drawing/2014/main" id="{00000000-0008-0000-0E00-0000FA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37</xdr:row>
      <xdr:rowOff>28575</xdr:rowOff>
    </xdr:from>
    <xdr:to>
      <xdr:col>3</xdr:col>
      <xdr:colOff>666750</xdr:colOff>
      <xdr:row>64</xdr:row>
      <xdr:rowOff>0</xdr:rowOff>
    </xdr:to>
    <xdr:graphicFrame macro="">
      <xdr:nvGraphicFramePr>
        <xdr:cNvPr id="6651" name="Chart 28">
          <a:extLst>
            <a:ext uri="{FF2B5EF4-FFF2-40B4-BE49-F238E27FC236}">
              <a16:creationId xmlns:a16="http://schemas.microsoft.com/office/drawing/2014/main" id="{00000000-0008-0000-0E00-0000FB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723900</xdr:colOff>
      <xdr:row>37</xdr:row>
      <xdr:rowOff>28575</xdr:rowOff>
    </xdr:from>
    <xdr:to>
      <xdr:col>10</xdr:col>
      <xdr:colOff>66675</xdr:colOff>
      <xdr:row>64</xdr:row>
      <xdr:rowOff>0</xdr:rowOff>
    </xdr:to>
    <xdr:graphicFrame macro="">
      <xdr:nvGraphicFramePr>
        <xdr:cNvPr id="6652" name="Chart 28">
          <a:extLst>
            <a:ext uri="{FF2B5EF4-FFF2-40B4-BE49-F238E27FC236}">
              <a16:creationId xmlns:a16="http://schemas.microsoft.com/office/drawing/2014/main" id="{00000000-0008-0000-0E00-0000FC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71</xdr:row>
      <xdr:rowOff>28575</xdr:rowOff>
    </xdr:from>
    <xdr:to>
      <xdr:col>3</xdr:col>
      <xdr:colOff>676275</xdr:colOff>
      <xdr:row>98</xdr:row>
      <xdr:rowOff>0</xdr:rowOff>
    </xdr:to>
    <xdr:graphicFrame macro="">
      <xdr:nvGraphicFramePr>
        <xdr:cNvPr id="6653" name="Chart 28">
          <a:extLst>
            <a:ext uri="{FF2B5EF4-FFF2-40B4-BE49-F238E27FC236}">
              <a16:creationId xmlns:a16="http://schemas.microsoft.com/office/drawing/2014/main" id="{00000000-0008-0000-0E00-0000FD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71</xdr:row>
      <xdr:rowOff>28575</xdr:rowOff>
    </xdr:from>
    <xdr:to>
      <xdr:col>10</xdr:col>
      <xdr:colOff>76200</xdr:colOff>
      <xdr:row>98</xdr:row>
      <xdr:rowOff>0</xdr:rowOff>
    </xdr:to>
    <xdr:graphicFrame macro="">
      <xdr:nvGraphicFramePr>
        <xdr:cNvPr id="6654" name="Chart 28">
          <a:extLst>
            <a:ext uri="{FF2B5EF4-FFF2-40B4-BE49-F238E27FC236}">
              <a16:creationId xmlns:a16="http://schemas.microsoft.com/office/drawing/2014/main" id="{00000000-0008-0000-0E00-0000FE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105</xdr:row>
      <xdr:rowOff>41331</xdr:rowOff>
    </xdr:from>
    <xdr:to>
      <xdr:col>3</xdr:col>
      <xdr:colOff>685800</xdr:colOff>
      <xdr:row>132</xdr:row>
      <xdr:rowOff>12756</xdr:rowOff>
    </xdr:to>
    <xdr:graphicFrame macro="">
      <xdr:nvGraphicFramePr>
        <xdr:cNvPr id="6655" name="Chart 28">
          <a:extLst>
            <a:ext uri="{FF2B5EF4-FFF2-40B4-BE49-F238E27FC236}">
              <a16:creationId xmlns:a16="http://schemas.microsoft.com/office/drawing/2014/main" id="{00000000-0008-0000-0E00-0000FF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9525</xdr:colOff>
      <xdr:row>105</xdr:row>
      <xdr:rowOff>28575</xdr:rowOff>
    </xdr:from>
    <xdr:to>
      <xdr:col>10</xdr:col>
      <xdr:colOff>85725</xdr:colOff>
      <xdr:row>132</xdr:row>
      <xdr:rowOff>0</xdr:rowOff>
    </xdr:to>
    <xdr:graphicFrame macro="">
      <xdr:nvGraphicFramePr>
        <xdr:cNvPr id="6656" name="Chart 28">
          <a:extLst>
            <a:ext uri="{FF2B5EF4-FFF2-40B4-BE49-F238E27FC236}">
              <a16:creationId xmlns:a16="http://schemas.microsoft.com/office/drawing/2014/main" id="{00000000-0008-0000-0E00-000000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57150</xdr:colOff>
      <xdr:row>139</xdr:row>
      <xdr:rowOff>28575</xdr:rowOff>
    </xdr:from>
    <xdr:to>
      <xdr:col>3</xdr:col>
      <xdr:colOff>676275</xdr:colOff>
      <xdr:row>166</xdr:row>
      <xdr:rowOff>9525</xdr:rowOff>
    </xdr:to>
    <xdr:graphicFrame macro="">
      <xdr:nvGraphicFramePr>
        <xdr:cNvPr id="6657" name="Chart 28">
          <a:extLst>
            <a:ext uri="{FF2B5EF4-FFF2-40B4-BE49-F238E27FC236}">
              <a16:creationId xmlns:a16="http://schemas.microsoft.com/office/drawing/2014/main" id="{00000000-0008-0000-0E00-000001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0</xdr:colOff>
      <xdr:row>139</xdr:row>
      <xdr:rowOff>28575</xdr:rowOff>
    </xdr:from>
    <xdr:to>
      <xdr:col>10</xdr:col>
      <xdr:colOff>76200</xdr:colOff>
      <xdr:row>166</xdr:row>
      <xdr:rowOff>9525</xdr:rowOff>
    </xdr:to>
    <xdr:graphicFrame macro="">
      <xdr:nvGraphicFramePr>
        <xdr:cNvPr id="6658" name="Chart 28">
          <a:extLst>
            <a:ext uri="{FF2B5EF4-FFF2-40B4-BE49-F238E27FC236}">
              <a16:creationId xmlns:a16="http://schemas.microsoft.com/office/drawing/2014/main" id="{00000000-0008-0000-0E00-000002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47625</xdr:colOff>
      <xdr:row>173</xdr:row>
      <xdr:rowOff>28575</xdr:rowOff>
    </xdr:from>
    <xdr:to>
      <xdr:col>3</xdr:col>
      <xdr:colOff>666750</xdr:colOff>
      <xdr:row>200</xdr:row>
      <xdr:rowOff>0</xdr:rowOff>
    </xdr:to>
    <xdr:graphicFrame macro="">
      <xdr:nvGraphicFramePr>
        <xdr:cNvPr id="6659" name="Chart 28">
          <a:extLst>
            <a:ext uri="{FF2B5EF4-FFF2-40B4-BE49-F238E27FC236}">
              <a16:creationId xmlns:a16="http://schemas.microsoft.com/office/drawing/2014/main" id="{00000000-0008-0000-0E00-000003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714375</xdr:colOff>
      <xdr:row>173</xdr:row>
      <xdr:rowOff>28575</xdr:rowOff>
    </xdr:from>
    <xdr:to>
      <xdr:col>10</xdr:col>
      <xdr:colOff>57150</xdr:colOff>
      <xdr:row>200</xdr:row>
      <xdr:rowOff>0</xdr:rowOff>
    </xdr:to>
    <xdr:graphicFrame macro="">
      <xdr:nvGraphicFramePr>
        <xdr:cNvPr id="6660" name="Chart 28">
          <a:extLst>
            <a:ext uri="{FF2B5EF4-FFF2-40B4-BE49-F238E27FC236}">
              <a16:creationId xmlns:a16="http://schemas.microsoft.com/office/drawing/2014/main" id="{00000000-0008-0000-0E00-000004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57150</xdr:colOff>
      <xdr:row>207</xdr:row>
      <xdr:rowOff>28575</xdr:rowOff>
    </xdr:from>
    <xdr:to>
      <xdr:col>3</xdr:col>
      <xdr:colOff>676275</xdr:colOff>
      <xdr:row>234</xdr:row>
      <xdr:rowOff>85725</xdr:rowOff>
    </xdr:to>
    <xdr:graphicFrame macro="">
      <xdr:nvGraphicFramePr>
        <xdr:cNvPr id="6661" name="Chart 28">
          <a:extLst>
            <a:ext uri="{FF2B5EF4-FFF2-40B4-BE49-F238E27FC236}">
              <a16:creationId xmlns:a16="http://schemas.microsoft.com/office/drawing/2014/main" id="{00000000-0008-0000-0E00-000005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723900</xdr:colOff>
      <xdr:row>207</xdr:row>
      <xdr:rowOff>28575</xdr:rowOff>
    </xdr:from>
    <xdr:to>
      <xdr:col>10</xdr:col>
      <xdr:colOff>66675</xdr:colOff>
      <xdr:row>234</xdr:row>
      <xdr:rowOff>85725</xdr:rowOff>
    </xdr:to>
    <xdr:graphicFrame macro="">
      <xdr:nvGraphicFramePr>
        <xdr:cNvPr id="6662" name="Chart 28">
          <a:extLst>
            <a:ext uri="{FF2B5EF4-FFF2-40B4-BE49-F238E27FC236}">
              <a16:creationId xmlns:a16="http://schemas.microsoft.com/office/drawing/2014/main" id="{00000000-0008-0000-0E00-000006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76200</xdr:colOff>
      <xdr:row>241</xdr:row>
      <xdr:rowOff>28575</xdr:rowOff>
    </xdr:from>
    <xdr:to>
      <xdr:col>3</xdr:col>
      <xdr:colOff>695325</xdr:colOff>
      <xdr:row>268</xdr:row>
      <xdr:rowOff>9525</xdr:rowOff>
    </xdr:to>
    <xdr:graphicFrame macro="">
      <xdr:nvGraphicFramePr>
        <xdr:cNvPr id="6663" name="Chart 28">
          <a:extLst>
            <a:ext uri="{FF2B5EF4-FFF2-40B4-BE49-F238E27FC236}">
              <a16:creationId xmlns:a16="http://schemas.microsoft.com/office/drawing/2014/main" id="{00000000-0008-0000-0E00-000007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9525</xdr:colOff>
      <xdr:row>241</xdr:row>
      <xdr:rowOff>28575</xdr:rowOff>
    </xdr:from>
    <xdr:to>
      <xdr:col>10</xdr:col>
      <xdr:colOff>85725</xdr:colOff>
      <xdr:row>268</xdr:row>
      <xdr:rowOff>9525</xdr:rowOff>
    </xdr:to>
    <xdr:graphicFrame macro="">
      <xdr:nvGraphicFramePr>
        <xdr:cNvPr id="6664" name="Chart 28">
          <a:extLst>
            <a:ext uri="{FF2B5EF4-FFF2-40B4-BE49-F238E27FC236}">
              <a16:creationId xmlns:a16="http://schemas.microsoft.com/office/drawing/2014/main" id="{00000000-0008-0000-0E00-000008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57150</xdr:colOff>
      <xdr:row>275</xdr:row>
      <xdr:rowOff>28575</xdr:rowOff>
    </xdr:from>
    <xdr:to>
      <xdr:col>3</xdr:col>
      <xdr:colOff>676275</xdr:colOff>
      <xdr:row>302</xdr:row>
      <xdr:rowOff>104775</xdr:rowOff>
    </xdr:to>
    <xdr:graphicFrame macro="">
      <xdr:nvGraphicFramePr>
        <xdr:cNvPr id="6665" name="Chart 28">
          <a:extLst>
            <a:ext uri="{FF2B5EF4-FFF2-40B4-BE49-F238E27FC236}">
              <a16:creationId xmlns:a16="http://schemas.microsoft.com/office/drawing/2014/main" id="{00000000-0008-0000-0E00-000009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723900</xdr:colOff>
      <xdr:row>275</xdr:row>
      <xdr:rowOff>28575</xdr:rowOff>
    </xdr:from>
    <xdr:to>
      <xdr:col>10</xdr:col>
      <xdr:colOff>66675</xdr:colOff>
      <xdr:row>302</xdr:row>
      <xdr:rowOff>104775</xdr:rowOff>
    </xdr:to>
    <xdr:graphicFrame macro="">
      <xdr:nvGraphicFramePr>
        <xdr:cNvPr id="6666" name="Chart 28">
          <a:extLst>
            <a:ext uri="{FF2B5EF4-FFF2-40B4-BE49-F238E27FC236}">
              <a16:creationId xmlns:a16="http://schemas.microsoft.com/office/drawing/2014/main" id="{00000000-0008-0000-0E00-00000A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1466850</xdr:colOff>
      <xdr:row>89</xdr:row>
      <xdr:rowOff>76200</xdr:rowOff>
    </xdr:from>
    <xdr:to>
      <xdr:col>7</xdr:col>
      <xdr:colOff>666750</xdr:colOff>
      <xdr:row>123</xdr:row>
      <xdr:rowOff>28575</xdr:rowOff>
    </xdr:to>
    <xdr:graphicFrame macro="">
      <xdr:nvGraphicFramePr>
        <xdr:cNvPr id="7253" name="Chart 51">
          <a:extLst>
            <a:ext uri="{FF2B5EF4-FFF2-40B4-BE49-F238E27FC236}">
              <a16:creationId xmlns:a16="http://schemas.microsoft.com/office/drawing/2014/main" id="{00000000-0008-0000-0F00-00005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3</xdr:row>
      <xdr:rowOff>47625</xdr:rowOff>
    </xdr:from>
    <xdr:to>
      <xdr:col>10</xdr:col>
      <xdr:colOff>0</xdr:colOff>
      <xdr:row>35</xdr:row>
      <xdr:rowOff>9525</xdr:rowOff>
    </xdr:to>
    <xdr:graphicFrame macro="">
      <xdr:nvGraphicFramePr>
        <xdr:cNvPr id="7254" name="Chart 47">
          <a:extLst>
            <a:ext uri="{FF2B5EF4-FFF2-40B4-BE49-F238E27FC236}">
              <a16:creationId xmlns:a16="http://schemas.microsoft.com/office/drawing/2014/main" id="{00000000-0008-0000-0F00-000056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45</xdr:row>
      <xdr:rowOff>85725</xdr:rowOff>
    </xdr:from>
    <xdr:to>
      <xdr:col>10</xdr:col>
      <xdr:colOff>9525</xdr:colOff>
      <xdr:row>77</xdr:row>
      <xdr:rowOff>104775</xdr:rowOff>
    </xdr:to>
    <xdr:graphicFrame macro="">
      <xdr:nvGraphicFramePr>
        <xdr:cNvPr id="7255" name="Chart 47">
          <a:extLst>
            <a:ext uri="{FF2B5EF4-FFF2-40B4-BE49-F238E27FC236}">
              <a16:creationId xmlns:a16="http://schemas.microsoft.com/office/drawing/2014/main" id="{00000000-0008-0000-0F00-000057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166688</xdr:colOff>
      <xdr:row>3</xdr:row>
      <xdr:rowOff>109538</xdr:rowOff>
    </xdr:from>
    <xdr:to>
      <xdr:col>10</xdr:col>
      <xdr:colOff>461963</xdr:colOff>
      <xdr:row>29</xdr:row>
      <xdr:rowOff>80963</xdr:rowOff>
    </xdr:to>
    <xdr:graphicFrame macro="">
      <xdr:nvGraphicFramePr>
        <xdr:cNvPr id="8254" name="Chart 28">
          <a:extLst>
            <a:ext uri="{FF2B5EF4-FFF2-40B4-BE49-F238E27FC236}">
              <a16:creationId xmlns:a16="http://schemas.microsoft.com/office/drawing/2014/main" id="{00000000-0008-0000-1000-00003E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35</xdr:row>
      <xdr:rowOff>304800</xdr:rowOff>
    </xdr:from>
    <xdr:to>
      <xdr:col>10</xdr:col>
      <xdr:colOff>533400</xdr:colOff>
      <xdr:row>62</xdr:row>
      <xdr:rowOff>114300</xdr:rowOff>
    </xdr:to>
    <xdr:graphicFrame macro="">
      <xdr:nvGraphicFramePr>
        <xdr:cNvPr id="8255" name="Chart 28">
          <a:extLst>
            <a:ext uri="{FF2B5EF4-FFF2-40B4-BE49-F238E27FC236}">
              <a16:creationId xmlns:a16="http://schemas.microsoft.com/office/drawing/2014/main" id="{00000000-0008-0000-1000-00003F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238125</xdr:colOff>
      <xdr:row>71</xdr:row>
      <xdr:rowOff>0</xdr:rowOff>
    </xdr:from>
    <xdr:to>
      <xdr:col>10</xdr:col>
      <xdr:colOff>661988</xdr:colOff>
      <xdr:row>97</xdr:row>
      <xdr:rowOff>114300</xdr:rowOff>
    </xdr:to>
    <xdr:graphicFrame macro="">
      <xdr:nvGraphicFramePr>
        <xdr:cNvPr id="8256" name="Chart 28">
          <a:extLst>
            <a:ext uri="{FF2B5EF4-FFF2-40B4-BE49-F238E27FC236}">
              <a16:creationId xmlns:a16="http://schemas.microsoft.com/office/drawing/2014/main" id="{00000000-0008-0000-1000-000040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41</xdr:row>
      <xdr:rowOff>0</xdr:rowOff>
    </xdr:from>
    <xdr:to>
      <xdr:col>11</xdr:col>
      <xdr:colOff>579000</xdr:colOff>
      <xdr:row>58</xdr:row>
      <xdr:rowOff>55275</xdr:rowOff>
    </xdr:to>
    <xdr:graphicFrame macro="">
      <xdr:nvGraphicFramePr>
        <xdr:cNvPr id="2" name="Chart 48">
          <a:extLst>
            <a:ext uri="{FF2B5EF4-FFF2-40B4-BE49-F238E27FC236}">
              <a16:creationId xmlns:a16="http://schemas.microsoft.com/office/drawing/2014/main" id="{CF63CC16-406F-4A1E-B990-619677F79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76200</xdr:rowOff>
    </xdr:from>
    <xdr:to>
      <xdr:col>11</xdr:col>
      <xdr:colOff>600075</xdr:colOff>
      <xdr:row>18</xdr:row>
      <xdr:rowOff>9525</xdr:rowOff>
    </xdr:to>
    <xdr:graphicFrame macro="">
      <xdr:nvGraphicFramePr>
        <xdr:cNvPr id="3" name="Chart 1">
          <a:extLst>
            <a:ext uri="{FF2B5EF4-FFF2-40B4-BE49-F238E27FC236}">
              <a16:creationId xmlns:a16="http://schemas.microsoft.com/office/drawing/2014/main" id="{CB539BE4-E7C7-4745-8825-03656932D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21</xdr:row>
      <xdr:rowOff>428624</xdr:rowOff>
    </xdr:from>
    <xdr:to>
      <xdr:col>11</xdr:col>
      <xdr:colOff>620700</xdr:colOff>
      <xdr:row>36</xdr:row>
      <xdr:rowOff>133649</xdr:rowOff>
    </xdr:to>
    <xdr:graphicFrame macro="">
      <xdr:nvGraphicFramePr>
        <xdr:cNvPr id="4" name="Chart 28">
          <a:extLst>
            <a:ext uri="{FF2B5EF4-FFF2-40B4-BE49-F238E27FC236}">
              <a16:creationId xmlns:a16="http://schemas.microsoft.com/office/drawing/2014/main" id="{0F8AB410-8319-47F4-B9AF-BF6E8FF46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hiac-sql ReturnsDB vw_Population_State" connectionId="2" xr16:uid="{00000000-0016-0000-1500-000001000000}" autoFormatId="16" applyNumberFormats="0" applyBorderFormats="0" applyFontFormats="0" applyPatternFormats="0" applyAlignmentFormats="0" applyWidthHeightFormats="0">
  <queryTableRefresh nextId="5">
    <queryTableFields count="4">
      <queryTableField id="1" name="Year" tableColumnId="1"/>
      <queryTableField id="2" name="MonthEnd" tableColumnId="2"/>
      <queryTableField id="3" name="StateShortName" tableColumnId="3"/>
      <queryTableField id="4" name="Population" tableColumnId="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hiac-sql ReturnsDB vw_AgeCohort_HT" connectionId="1" xr16:uid="{00000000-0016-0000-1400-000000000000}" autoFormatId="16" applyNumberFormats="0" applyBorderFormats="0" applyFontFormats="0" applyPatternFormats="0" applyAlignmentFormats="0" applyWidthHeightFormats="0">
  <queryTableRefresh nextId="13">
    <queryTableFields count="12">
      <queryTableField id="1" name="Year" tableColumnId="1"/>
      <queryTableField id="2" name="MonthEnd" tableColumnId="2"/>
      <queryTableField id="3" name="State" tableColumnId="3"/>
      <queryTableField id="4" name="Gender" tableColumnId="4"/>
      <queryTableField id="5" name="Age" tableColumnId="5"/>
      <queryTableField id="6" name="InsuredPersons" tableColumnId="6"/>
      <queryTableField id="7" name="Episodes" tableColumnId="7"/>
      <queryTableField id="8" name="Days" tableColumnId="8"/>
      <queryTableField id="9" name="OtherHTBenefits" tableColumnId="9"/>
      <queryTableField id="10" name="MedicalBenefits" tableColumnId="10"/>
      <queryTableField id="11" name="ProsthesesBenefits" tableColumnId="11"/>
      <queryTableField id="12" name="Fees" tableColumnId="1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_phiac_sql_ReturnsDB_vw_Population_State" displayName="Table_phiac_sql_ReturnsDB_vw_Population_State" ref="A1:D1090" tableType="queryTable" totalsRowShown="0">
  <autoFilter ref="A1:D1090" xr:uid="{00000000-000C-0000-FFFF-FFFF01000000}"/>
  <tableColumns count="4">
    <tableColumn id="1" xr3:uid="{00000000-0010-0000-0100-000001000000}" uniqueName="1" name="Year" queryTableFieldId="1"/>
    <tableColumn id="2" xr3:uid="{00000000-0010-0000-0100-000002000000}" uniqueName="2" name="MonthEnd" queryTableFieldId="2"/>
    <tableColumn id="3" xr3:uid="{00000000-0010-0000-0100-000003000000}" uniqueName="3" name="StateShortName" queryTableFieldId="3"/>
    <tableColumn id="4" xr3:uid="{00000000-0010-0000-0100-000004000000}" uniqueName="4" name="Population" queryTableFieldId="4"/>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phiac_sql_ReturnsDB_vw_AgeCohort_HT" displayName="Table_phiac_sql_ReturnsDB_vw_AgeCohort_HT" ref="A1:L21042" tableType="queryTable" totalsRowShown="0">
  <autoFilter ref="A1:L21042" xr:uid="{00000000-0009-0000-0100-000003000000}"/>
  <tableColumns count="12">
    <tableColumn id="1" xr3:uid="{00000000-0010-0000-0000-000001000000}" uniqueName="1" name="Year" queryTableFieldId="1"/>
    <tableColumn id="2" xr3:uid="{00000000-0010-0000-0000-000002000000}" uniqueName="2" name="MonthEnd" queryTableFieldId="2"/>
    <tableColumn id="3" xr3:uid="{00000000-0010-0000-0000-000003000000}" uniqueName="3" name="State" queryTableFieldId="3"/>
    <tableColumn id="4" xr3:uid="{00000000-0010-0000-0000-000004000000}" uniqueName="4" name="Gender" queryTableFieldId="4"/>
    <tableColumn id="5" xr3:uid="{00000000-0010-0000-0000-000005000000}" uniqueName="5" name="Age" queryTableFieldId="5"/>
    <tableColumn id="6" xr3:uid="{00000000-0010-0000-0000-000006000000}" uniqueName="6" name="InsuredPersons" queryTableFieldId="6"/>
    <tableColumn id="7" xr3:uid="{00000000-0010-0000-0000-000007000000}" uniqueName="7" name="Episodes" queryTableFieldId="7"/>
    <tableColumn id="8" xr3:uid="{00000000-0010-0000-0000-000008000000}" uniqueName="8" name="Days" queryTableFieldId="8"/>
    <tableColumn id="9" xr3:uid="{00000000-0010-0000-0000-000009000000}" uniqueName="9" name="OtherHTBenefits" queryTableFieldId="9"/>
    <tableColumn id="10" xr3:uid="{00000000-0010-0000-0000-00000A000000}" uniqueName="10" name="MedicalBenefits" queryTableFieldId="10"/>
    <tableColumn id="11" xr3:uid="{00000000-0010-0000-0000-00000B000000}" uniqueName="11" name="ProsthesesBenefits" queryTableFieldId="11"/>
    <tableColumn id="12" xr3:uid="{00000000-0010-0000-0000-00000C000000}" uniqueName="12" name="Fees" queryTableFieldId="1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DataAnalytics@apra.gov.au?subject=Private%20Health%20Insurance%20Annual%20Coverage%20Survey"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www.apra.gov.au/publications/private-health-insurance-quarterly-statistics" TargetMode="External"/><Relationship Id="rId3" Type="http://schemas.openxmlformats.org/officeDocument/2006/relationships/hyperlink" Target="https://www.apra.gov.au/publications/private-health-insurance-membership-and-benefits" TargetMode="External"/><Relationship Id="rId7" Type="http://schemas.openxmlformats.org/officeDocument/2006/relationships/hyperlink" Target="https://www.apra.gov.au/publications/private-health-insurance-membership-and-coverage" TargetMode="External"/><Relationship Id="rId12" Type="http://schemas.openxmlformats.org/officeDocument/2006/relationships/printerSettings" Target="../printerSettings/printerSettings20.bin"/><Relationship Id="rId2" Type="http://schemas.openxmlformats.org/officeDocument/2006/relationships/hyperlink" Target="https://www.apra.gov.au/publications/private-health-insurance-medical-gap" TargetMode="External"/><Relationship Id="rId1" Type="http://schemas.openxmlformats.org/officeDocument/2006/relationships/hyperlink" Target="http://www.apra.gov.au/PHI/Publications/Pages/Industry-Statistics.aspx" TargetMode="External"/><Relationship Id="rId6" Type="http://schemas.openxmlformats.org/officeDocument/2006/relationships/hyperlink" Target="https://www.apra.gov.au/publications/private-health-insurance-statistical-trends" TargetMode="External"/><Relationship Id="rId11" Type="http://schemas.openxmlformats.org/officeDocument/2006/relationships/hyperlink" Target="https://www.apra.gov.au/operations-of-private-health-insurers-annual-report" TargetMode="External"/><Relationship Id="rId5" Type="http://schemas.openxmlformats.org/officeDocument/2006/relationships/hyperlink" Target="https://www.apra.gov.au/publications/private-health-insurance-medical-services" TargetMode="External"/><Relationship Id="rId10" Type="http://schemas.openxmlformats.org/officeDocument/2006/relationships/hyperlink" Target="http://www.apra.gov.au/PHI/Publications/Pages/Industry-Statistics.aspx" TargetMode="External"/><Relationship Id="rId4" Type="http://schemas.openxmlformats.org/officeDocument/2006/relationships/hyperlink" Target="https://www.apra.gov.au/publications/private-health-insurance-prostheses" TargetMode="External"/><Relationship Id="rId9" Type="http://schemas.openxmlformats.org/officeDocument/2006/relationships/hyperlink" Target="https://www.apra.gov.au/statistics" TargetMode="External"/></Relationships>
</file>

<file path=xl/worksheets/_rels/sheet2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9B858-1987-4E91-B5F5-A0F2D9AEFDDA}">
  <dimension ref="B9:B34"/>
  <sheetViews>
    <sheetView tabSelected="1" workbookViewId="0"/>
  </sheetViews>
  <sheetFormatPr defaultColWidth="9.28515625" defaultRowHeight="13.5"/>
  <cols>
    <col min="1" max="1" width="9.28515625" style="288"/>
    <col min="2" max="2" width="45.28515625" style="288" customWidth="1"/>
    <col min="3" max="16384" width="9.28515625" style="288"/>
  </cols>
  <sheetData>
    <row r="9" s="288" customFormat="1" ht="14.1" customHeight="1"/>
    <row r="10" s="288" customFormat="1" ht="14.1" customHeight="1"/>
    <row r="11" s="288" customFormat="1" ht="14.1" customHeight="1"/>
    <row r="12" s="288" customFormat="1" ht="14.1" customHeight="1"/>
    <row r="13" s="288" customFormat="1" ht="14.1" customHeight="1"/>
    <row r="14" s="288" customFormat="1" ht="14.1" customHeight="1"/>
    <row r="19" spans="2:2" ht="42.75">
      <c r="B19" s="292" t="s">
        <v>0</v>
      </c>
    </row>
    <row r="20" spans="2:2" ht="20.65">
      <c r="B20" s="291" t="s">
        <v>1</v>
      </c>
    </row>
    <row r="22" spans="2:2" ht="17.649999999999999">
      <c r="B22" s="290">
        <v>43799</v>
      </c>
    </row>
    <row r="23" spans="2:2">
      <c r="B23" s="288" t="s">
        <v>2</v>
      </c>
    </row>
    <row r="34" spans="2:2">
      <c r="B34" s="289" t="s">
        <v>3</v>
      </c>
    </row>
  </sheetData>
  <pageMargins left="0.7" right="0.7" top="0.75" bottom="0.75" header="0.3" footer="0.3"/>
  <pageSetup paperSize="9" orientation="portrait" horizontalDpi="200" verticalDpi="200" r:id="rId1"/>
  <headerFooter>
    <oddHeader>&amp;C&amp;B&amp;"Arial"&amp;12&amp;Kff0000​‌OFFICIAL: Sensitive‌​</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CC54"/>
  <sheetViews>
    <sheetView showGridLines="0" zoomScaleNormal="100" zoomScaleSheetLayoutView="100" workbookViewId="0">
      <selection sqref="A1:BR1"/>
    </sheetView>
  </sheetViews>
  <sheetFormatPr defaultColWidth="10.7109375" defaultRowHeight="12.75" outlineLevelCol="1"/>
  <cols>
    <col min="1" max="1" width="11" style="3" customWidth="1"/>
    <col min="2" max="26" width="11" style="3" hidden="1" customWidth="1" outlineLevel="1"/>
    <col min="27" max="28" width="10.7109375" style="3" hidden="1" customWidth="1" outlineLevel="1"/>
    <col min="29" max="29" width="11" style="3" hidden="1" customWidth="1" outlineLevel="1"/>
    <col min="30" max="31" width="10.7109375" style="3" hidden="1" customWidth="1" outlineLevel="1"/>
    <col min="32" max="32" width="11" style="3" hidden="1" customWidth="1" outlineLevel="1"/>
    <col min="33" max="34" width="10.7109375" style="3" hidden="1" customWidth="1" outlineLevel="1"/>
    <col min="35" max="35" width="11" style="3" hidden="1" customWidth="1" outlineLevel="1"/>
    <col min="36" max="37" width="10.7109375" style="3" hidden="1" customWidth="1" outlineLevel="1"/>
    <col min="38" max="38" width="11" style="3" hidden="1" customWidth="1" outlineLevel="1"/>
    <col min="39" max="40" width="10.7109375" style="3" hidden="1" customWidth="1" outlineLevel="1"/>
    <col min="41" max="41" width="11" style="3" hidden="1" customWidth="1" outlineLevel="1"/>
    <col min="42" max="46" width="10.7109375" style="3" hidden="1" customWidth="1" outlineLevel="1"/>
    <col min="47" max="47" width="11" style="3" hidden="1" customWidth="1" outlineLevel="1"/>
    <col min="48" max="49" width="10.7109375" style="3" hidden="1" customWidth="1" outlineLevel="1"/>
    <col min="50" max="50" width="11" style="3" hidden="1" customWidth="1" outlineLevel="1"/>
    <col min="51" max="52" width="10.7109375" style="3" hidden="1" customWidth="1" outlineLevel="1"/>
    <col min="53" max="55" width="10.7109375" hidden="1" customWidth="1" outlineLevel="1"/>
    <col min="56" max="56" width="10.7109375" collapsed="1"/>
    <col min="82" max="16384" width="10.7109375" style="3"/>
  </cols>
  <sheetData>
    <row r="1" spans="1:81" s="36" customFormat="1" ht="17.25">
      <c r="A1" s="377" t="s">
        <v>111</v>
      </c>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c r="BI1" s="377"/>
      <c r="BJ1" s="377"/>
      <c r="BK1" s="377"/>
      <c r="BL1" s="377"/>
      <c r="BM1" s="377"/>
      <c r="BN1" s="377"/>
      <c r="BO1" s="377"/>
      <c r="BP1" s="377"/>
      <c r="BQ1" s="377"/>
      <c r="BR1" s="377"/>
      <c r="BS1" s="281"/>
      <c r="BT1" s="281"/>
      <c r="BU1" s="281"/>
      <c r="BV1"/>
      <c r="BW1"/>
      <c r="BX1"/>
      <c r="BY1"/>
      <c r="BZ1"/>
      <c r="CA1"/>
      <c r="CB1"/>
      <c r="CC1"/>
    </row>
    <row r="2" spans="1:81" ht="13.15">
      <c r="A2" s="4" t="s">
        <v>112</v>
      </c>
      <c r="C2" s="11"/>
      <c r="D2" s="47"/>
      <c r="E2" s="12"/>
      <c r="F2" s="47"/>
      <c r="G2" s="47"/>
      <c r="H2" s="47"/>
      <c r="I2" s="47"/>
      <c r="J2" s="47"/>
      <c r="K2" s="47"/>
      <c r="L2" s="47"/>
      <c r="M2" s="47"/>
      <c r="N2" s="47"/>
      <c r="O2" s="47"/>
      <c r="P2" s="47"/>
      <c r="Q2" s="47"/>
      <c r="T2" s="47"/>
      <c r="W2" s="47"/>
      <c r="Z2" s="47"/>
      <c r="AC2" s="47"/>
      <c r="AF2" s="47"/>
      <c r="AI2" s="112"/>
      <c r="AL2" s="112"/>
      <c r="AO2" s="112"/>
      <c r="AU2" s="112"/>
      <c r="AX2" s="112"/>
      <c r="BA2" s="112"/>
      <c r="BB2" s="3"/>
      <c r="BC2" s="3"/>
      <c r="BD2" s="112"/>
      <c r="BE2" s="3"/>
      <c r="BF2" s="3"/>
      <c r="BG2" s="112"/>
      <c r="BH2" s="3"/>
      <c r="BI2" s="3"/>
    </row>
    <row r="3" spans="1:81" ht="13.15">
      <c r="A3" s="55" t="s">
        <v>75</v>
      </c>
      <c r="BA3" s="3"/>
      <c r="BB3" s="3"/>
      <c r="BC3" s="3"/>
      <c r="BD3" s="3"/>
      <c r="BE3" s="3"/>
      <c r="BF3" s="3"/>
      <c r="BG3" s="3"/>
      <c r="BH3" s="3"/>
      <c r="BI3" s="3"/>
    </row>
    <row r="4" spans="1:81" ht="6.95" customHeight="1" thickBot="1">
      <c r="A4" s="14" t="s">
        <v>76</v>
      </c>
      <c r="B4" s="3" t="s">
        <v>76</v>
      </c>
      <c r="C4" s="15"/>
      <c r="Q4" s="100"/>
      <c r="R4" s="100"/>
      <c r="T4" s="100"/>
      <c r="U4" s="100"/>
      <c r="W4" s="100"/>
      <c r="X4" s="100"/>
      <c r="Z4" s="100"/>
      <c r="AA4" s="100"/>
      <c r="AC4" s="100"/>
      <c r="AD4" s="100"/>
      <c r="AF4" s="100"/>
      <c r="AG4" s="100"/>
      <c r="AI4" s="100"/>
      <c r="AJ4" s="100"/>
      <c r="AL4" s="100"/>
      <c r="AM4" s="100"/>
      <c r="AO4" s="100"/>
      <c r="AP4" s="100"/>
      <c r="AU4" s="100"/>
      <c r="AV4" s="100"/>
      <c r="AX4" s="100"/>
      <c r="AY4" s="100"/>
      <c r="BA4" s="100"/>
      <c r="BB4" s="100"/>
      <c r="BC4" s="3"/>
      <c r="BD4" s="100"/>
      <c r="BE4" s="100"/>
      <c r="BF4" s="3"/>
      <c r="BG4" s="100"/>
      <c r="BH4" s="100"/>
      <c r="BI4" s="3"/>
    </row>
    <row r="5" spans="1:81" ht="14.1" customHeight="1" thickTop="1">
      <c r="A5" s="16" t="s">
        <v>76</v>
      </c>
      <c r="B5" s="370">
        <v>35429</v>
      </c>
      <c r="C5" s="371"/>
      <c r="D5" s="372"/>
      <c r="E5" s="370">
        <v>35794</v>
      </c>
      <c r="F5" s="371"/>
      <c r="G5" s="372"/>
      <c r="H5" s="371">
        <v>36159</v>
      </c>
      <c r="I5" s="371"/>
      <c r="J5" s="372"/>
      <c r="K5" s="371">
        <v>36524</v>
      </c>
      <c r="L5" s="371"/>
      <c r="M5" s="372"/>
      <c r="N5" s="371">
        <v>36890</v>
      </c>
      <c r="O5" s="371"/>
      <c r="P5" s="372"/>
      <c r="Q5" s="371">
        <v>37255</v>
      </c>
      <c r="R5" s="371"/>
      <c r="S5" s="372"/>
      <c r="T5" s="371">
        <v>37620</v>
      </c>
      <c r="U5" s="371"/>
      <c r="V5" s="372"/>
      <c r="W5" s="371">
        <v>37985</v>
      </c>
      <c r="X5" s="371"/>
      <c r="Y5" s="372"/>
      <c r="Z5" s="371">
        <v>38351</v>
      </c>
      <c r="AA5" s="371"/>
      <c r="AB5" s="372"/>
      <c r="AC5" s="371">
        <v>38716</v>
      </c>
      <c r="AD5" s="371"/>
      <c r="AE5" s="372"/>
      <c r="AF5" s="371">
        <v>39081</v>
      </c>
      <c r="AG5" s="371"/>
      <c r="AH5" s="372"/>
      <c r="AI5" s="369">
        <v>39446</v>
      </c>
      <c r="AJ5" s="367"/>
      <c r="AK5" s="368"/>
      <c r="AL5" s="369">
        <v>39812</v>
      </c>
      <c r="AM5" s="367"/>
      <c r="AN5" s="368"/>
      <c r="AO5" s="369">
        <v>40177</v>
      </c>
      <c r="AP5" s="367"/>
      <c r="AQ5" s="368"/>
      <c r="AR5" s="369">
        <v>40542</v>
      </c>
      <c r="AS5" s="367"/>
      <c r="AT5" s="368"/>
      <c r="AU5" s="369">
        <v>40907</v>
      </c>
      <c r="AV5" s="367"/>
      <c r="AW5" s="368"/>
      <c r="AX5" s="369">
        <v>41273</v>
      </c>
      <c r="AY5" s="367"/>
      <c r="AZ5" s="368"/>
      <c r="BA5" s="369">
        <v>41638</v>
      </c>
      <c r="BB5" s="367"/>
      <c r="BC5" s="368"/>
      <c r="BD5" s="369">
        <v>42003</v>
      </c>
      <c r="BE5" s="367"/>
      <c r="BF5" s="368"/>
      <c r="BG5" s="369">
        <v>42368</v>
      </c>
      <c r="BH5" s="367"/>
      <c r="BI5" s="368"/>
      <c r="BJ5" s="367">
        <v>42734</v>
      </c>
      <c r="BK5" s="367"/>
      <c r="BL5" s="368"/>
      <c r="BM5" s="367">
        <v>43099</v>
      </c>
      <c r="BN5" s="367"/>
      <c r="BO5" s="368"/>
      <c r="BP5" s="367">
        <v>43464</v>
      </c>
      <c r="BQ5" s="367"/>
      <c r="BR5" s="368"/>
      <c r="BS5" s="367">
        <v>43829</v>
      </c>
      <c r="BT5" s="367"/>
      <c r="BU5" s="368"/>
    </row>
    <row r="6" spans="1:81" ht="13.15">
      <c r="A6" s="201" t="s">
        <v>77</v>
      </c>
      <c r="B6" s="20" t="s">
        <v>78</v>
      </c>
      <c r="C6" s="18" t="s">
        <v>79</v>
      </c>
      <c r="D6" s="19" t="s">
        <v>80</v>
      </c>
      <c r="E6" s="59" t="s">
        <v>78</v>
      </c>
      <c r="F6" s="53" t="s">
        <v>79</v>
      </c>
      <c r="G6" s="58" t="s">
        <v>80</v>
      </c>
      <c r="H6" s="53" t="s">
        <v>78</v>
      </c>
      <c r="I6" s="53" t="s">
        <v>79</v>
      </c>
      <c r="J6" s="58" t="s">
        <v>80</v>
      </c>
      <c r="K6" s="53" t="s">
        <v>78</v>
      </c>
      <c r="L6" s="53" t="s">
        <v>79</v>
      </c>
      <c r="M6" s="58" t="s">
        <v>80</v>
      </c>
      <c r="N6" s="53" t="s">
        <v>78</v>
      </c>
      <c r="O6" s="53" t="s">
        <v>79</v>
      </c>
      <c r="P6" s="58" t="s">
        <v>80</v>
      </c>
      <c r="Q6" s="53" t="s">
        <v>78</v>
      </c>
      <c r="R6" s="53" t="s">
        <v>79</v>
      </c>
      <c r="S6" s="58" t="s">
        <v>80</v>
      </c>
      <c r="T6" s="53" t="s">
        <v>78</v>
      </c>
      <c r="U6" s="53" t="s">
        <v>79</v>
      </c>
      <c r="V6" s="58" t="s">
        <v>80</v>
      </c>
      <c r="W6" s="53" t="s">
        <v>78</v>
      </c>
      <c r="X6" s="53" t="s">
        <v>79</v>
      </c>
      <c r="Y6" s="58" t="s">
        <v>80</v>
      </c>
      <c r="Z6" s="53" t="s">
        <v>78</v>
      </c>
      <c r="AA6" s="53" t="s">
        <v>79</v>
      </c>
      <c r="AB6" s="58" t="s">
        <v>80</v>
      </c>
      <c r="AC6" s="53" t="s">
        <v>78</v>
      </c>
      <c r="AD6" s="53" t="s">
        <v>79</v>
      </c>
      <c r="AE6" s="58" t="s">
        <v>80</v>
      </c>
      <c r="AF6" s="53" t="s">
        <v>78</v>
      </c>
      <c r="AG6" s="53" t="s">
        <v>79</v>
      </c>
      <c r="AH6" s="58" t="s">
        <v>80</v>
      </c>
      <c r="AI6" s="53" t="s">
        <v>78</v>
      </c>
      <c r="AJ6" s="53" t="s">
        <v>79</v>
      </c>
      <c r="AK6" s="58" t="s">
        <v>80</v>
      </c>
      <c r="AL6" s="53" t="s">
        <v>78</v>
      </c>
      <c r="AM6" s="53" t="s">
        <v>79</v>
      </c>
      <c r="AN6" s="58" t="s">
        <v>80</v>
      </c>
      <c r="AO6" s="53" t="s">
        <v>78</v>
      </c>
      <c r="AP6" s="53" t="s">
        <v>79</v>
      </c>
      <c r="AQ6" s="58" t="s">
        <v>80</v>
      </c>
      <c r="AR6" s="53" t="s">
        <v>78</v>
      </c>
      <c r="AS6" s="53" t="s">
        <v>79</v>
      </c>
      <c r="AT6" s="58" t="s">
        <v>80</v>
      </c>
      <c r="AU6" s="53" t="s">
        <v>78</v>
      </c>
      <c r="AV6" s="53" t="s">
        <v>79</v>
      </c>
      <c r="AW6" s="58" t="s">
        <v>80</v>
      </c>
      <c r="AX6" s="53" t="s">
        <v>78</v>
      </c>
      <c r="AY6" s="53" t="s">
        <v>79</v>
      </c>
      <c r="AZ6" s="58" t="s">
        <v>80</v>
      </c>
      <c r="BA6" s="53" t="s">
        <v>78</v>
      </c>
      <c r="BB6" s="53" t="s">
        <v>79</v>
      </c>
      <c r="BC6" s="58" t="s">
        <v>80</v>
      </c>
      <c r="BD6" s="53" t="s">
        <v>78</v>
      </c>
      <c r="BE6" s="53" t="s">
        <v>79</v>
      </c>
      <c r="BF6" s="58" t="s">
        <v>80</v>
      </c>
      <c r="BG6" s="53" t="s">
        <v>78</v>
      </c>
      <c r="BH6" s="53" t="s">
        <v>79</v>
      </c>
      <c r="BI6" s="58" t="s">
        <v>80</v>
      </c>
      <c r="BJ6" s="53" t="s">
        <v>78</v>
      </c>
      <c r="BK6" s="53" t="s">
        <v>79</v>
      </c>
      <c r="BL6" s="58" t="s">
        <v>80</v>
      </c>
      <c r="BM6" s="53" t="s">
        <v>78</v>
      </c>
      <c r="BN6" s="53" t="s">
        <v>79</v>
      </c>
      <c r="BO6" s="58" t="s">
        <v>80</v>
      </c>
      <c r="BP6" s="53" t="s">
        <v>78</v>
      </c>
      <c r="BQ6" s="53" t="s">
        <v>79</v>
      </c>
      <c r="BR6" s="58" t="s">
        <v>80</v>
      </c>
      <c r="BS6" s="53" t="s">
        <v>78</v>
      </c>
      <c r="BT6" s="53" t="s">
        <v>79</v>
      </c>
      <c r="BU6" s="58" t="s">
        <v>80</v>
      </c>
    </row>
    <row r="7" spans="1:81" s="54" customFormat="1" ht="14.1" customHeight="1">
      <c r="A7" s="68" t="s">
        <v>81</v>
      </c>
      <c r="B7" s="67">
        <v>26907</v>
      </c>
      <c r="C7" s="21">
        <v>25293</v>
      </c>
      <c r="D7" s="65">
        <v>52200</v>
      </c>
      <c r="E7" s="66">
        <v>26250</v>
      </c>
      <c r="F7" s="21">
        <v>24675</v>
      </c>
      <c r="G7" s="64">
        <v>50925</v>
      </c>
      <c r="H7" s="67">
        <v>25503</v>
      </c>
      <c r="I7" s="21">
        <v>23958</v>
      </c>
      <c r="J7" s="64">
        <v>49461</v>
      </c>
      <c r="K7" s="67">
        <v>25240</v>
      </c>
      <c r="L7" s="21">
        <v>23614</v>
      </c>
      <c r="M7" s="64">
        <v>48854</v>
      </c>
      <c r="N7" s="67">
        <v>25585</v>
      </c>
      <c r="O7" s="21">
        <v>23924</v>
      </c>
      <c r="P7" s="64">
        <v>49509</v>
      </c>
      <c r="Q7" s="67">
        <v>26903</v>
      </c>
      <c r="R7" s="21">
        <v>25057</v>
      </c>
      <c r="S7" s="64">
        <v>51960</v>
      </c>
      <c r="T7" s="67">
        <v>28382</v>
      </c>
      <c r="U7" s="21">
        <v>26771</v>
      </c>
      <c r="V7" s="64">
        <f>U7+T7</f>
        <v>55153</v>
      </c>
      <c r="W7" s="137">
        <v>31210</v>
      </c>
      <c r="X7" s="30">
        <v>29572</v>
      </c>
      <c r="Y7" s="64">
        <v>60782</v>
      </c>
      <c r="Z7" s="13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0)</f>
        <v>33984</v>
      </c>
      <c r="AA7" s="13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0)</f>
        <v>32241</v>
      </c>
      <c r="AB7" s="64">
        <f>AA7+Z7</f>
        <v>66225</v>
      </c>
      <c r="AC7" s="13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0)</f>
        <v>35660</v>
      </c>
      <c r="AD7" s="13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0)</f>
        <v>33578</v>
      </c>
      <c r="AE7" s="64">
        <f>AD7+AC7</f>
        <v>69238</v>
      </c>
      <c r="AF7" s="13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0)</f>
        <v>37382</v>
      </c>
      <c r="AG7" s="13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0)</f>
        <v>35384</v>
      </c>
      <c r="AH7" s="64">
        <f>AG7+AF7</f>
        <v>72766</v>
      </c>
      <c r="AI7" s="13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0)</f>
        <v>39543</v>
      </c>
      <c r="AJ7" s="13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0)</f>
        <v>37134</v>
      </c>
      <c r="AK7" s="64">
        <f>AJ7+AI7</f>
        <v>76677</v>
      </c>
      <c r="AL7" s="13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0)</f>
        <v>41784</v>
      </c>
      <c r="AM7" s="13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0)</f>
        <v>39282</v>
      </c>
      <c r="AN7" s="64">
        <f>AM7+AL7</f>
        <v>81066</v>
      </c>
      <c r="AO7" s="13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0)</f>
        <v>43161</v>
      </c>
      <c r="AP7" s="13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0)</f>
        <v>40725</v>
      </c>
      <c r="AQ7" s="64">
        <f>AP7+AO7</f>
        <v>83886</v>
      </c>
      <c r="AR7" s="13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0)</f>
        <v>44552</v>
      </c>
      <c r="AS7" s="13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0)</f>
        <v>42047</v>
      </c>
      <c r="AT7" s="64">
        <f>AS7+AR7</f>
        <v>86599</v>
      </c>
      <c r="AU7" s="13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0)</f>
        <v>45101</v>
      </c>
      <c r="AV7" s="13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0)</f>
        <v>42247</v>
      </c>
      <c r="AW7" s="64">
        <f>AV7+AU7</f>
        <v>87348</v>
      </c>
      <c r="AX7" s="13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0)</f>
        <v>44640</v>
      </c>
      <c r="AY7" s="13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0)</f>
        <v>41455</v>
      </c>
      <c r="AZ7" s="64">
        <f>AY7+AX7</f>
        <v>86095</v>
      </c>
      <c r="BA7" s="13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0)</f>
        <v>43169</v>
      </c>
      <c r="BB7" s="13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0)</f>
        <v>39894</v>
      </c>
      <c r="BC7" s="64">
        <f>BB7+BA7</f>
        <v>83063</v>
      </c>
      <c r="BD7" s="13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0)</f>
        <v>41408</v>
      </c>
      <c r="BE7" s="13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0)</f>
        <v>38025</v>
      </c>
      <c r="BF7" s="64">
        <f>BE7+BD7</f>
        <v>79433</v>
      </c>
      <c r="BG7" s="13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0)</f>
        <v>40384</v>
      </c>
      <c r="BH7" s="13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0)</f>
        <v>37083</v>
      </c>
      <c r="BI7" s="64">
        <f>BH7+BG7</f>
        <v>77467</v>
      </c>
      <c r="BJ7" s="13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0)</f>
        <v>39933</v>
      </c>
      <c r="BK7" s="13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0)</f>
        <v>36788</v>
      </c>
      <c r="BL7" s="64">
        <f>BK7+BJ7</f>
        <v>76721</v>
      </c>
      <c r="BM7" s="13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0)</f>
        <v>40017</v>
      </c>
      <c r="BN7" s="13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0)</f>
        <v>37112</v>
      </c>
      <c r="BO7" s="64">
        <f>BN7+BM7</f>
        <v>77129</v>
      </c>
      <c r="BP7" s="13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0)</f>
        <v>40362</v>
      </c>
      <c r="BQ7" s="13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0)</f>
        <v>37452</v>
      </c>
      <c r="BR7" s="64">
        <f>BQ7+BP7</f>
        <v>77814</v>
      </c>
      <c r="BS7" s="13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0)</f>
        <v>40774</v>
      </c>
      <c r="BT7" s="13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0)</f>
        <v>38114</v>
      </c>
      <c r="BU7" s="64">
        <f>BT7+BS7</f>
        <v>78888</v>
      </c>
      <c r="BV7"/>
      <c r="BW7"/>
      <c r="BX7"/>
      <c r="BY7"/>
      <c r="BZ7"/>
      <c r="CA7"/>
      <c r="CB7"/>
      <c r="CC7"/>
    </row>
    <row r="8" spans="1:81" s="54" customFormat="1" ht="14.1" customHeight="1">
      <c r="A8" s="69" t="s">
        <v>82</v>
      </c>
      <c r="B8" s="67">
        <v>32131</v>
      </c>
      <c r="C8" s="21">
        <v>30460</v>
      </c>
      <c r="D8" s="65">
        <v>62591</v>
      </c>
      <c r="E8" s="66">
        <v>31360</v>
      </c>
      <c r="F8" s="21">
        <v>29575</v>
      </c>
      <c r="G8" s="64">
        <v>60935</v>
      </c>
      <c r="H8" s="67">
        <v>30067</v>
      </c>
      <c r="I8" s="21">
        <v>28426</v>
      </c>
      <c r="J8" s="64">
        <v>58493</v>
      </c>
      <c r="K8" s="67">
        <v>29243</v>
      </c>
      <c r="L8" s="21">
        <v>27606</v>
      </c>
      <c r="M8" s="64">
        <v>56849</v>
      </c>
      <c r="N8" s="67">
        <v>28961</v>
      </c>
      <c r="O8" s="21">
        <v>27194</v>
      </c>
      <c r="P8" s="64">
        <v>56155</v>
      </c>
      <c r="Q8" s="67">
        <v>29165</v>
      </c>
      <c r="R8" s="21">
        <v>27421</v>
      </c>
      <c r="S8" s="64">
        <v>56586</v>
      </c>
      <c r="T8" s="67">
        <v>30149</v>
      </c>
      <c r="U8" s="21">
        <v>28317</v>
      </c>
      <c r="V8" s="64">
        <f t="shared" ref="V8:V27" si="0">U8+T8</f>
        <v>58466</v>
      </c>
      <c r="W8" s="137">
        <v>31914</v>
      </c>
      <c r="X8" s="30">
        <v>30227</v>
      </c>
      <c r="Y8" s="64">
        <v>62141</v>
      </c>
      <c r="Z8" s="13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5)</f>
        <v>33684</v>
      </c>
      <c r="AA8" s="13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5)</f>
        <v>31974</v>
      </c>
      <c r="AB8" s="64">
        <f t="shared" ref="AB8:AB26" si="1">AA8+Z8</f>
        <v>65658</v>
      </c>
      <c r="AC8" s="13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5)</f>
        <v>34920</v>
      </c>
      <c r="AD8" s="13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5)</f>
        <v>33130</v>
      </c>
      <c r="AE8" s="64">
        <f t="shared" ref="AE8:AE26" si="2">AD8+AC8</f>
        <v>68050</v>
      </c>
      <c r="AF8" s="13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5)</f>
        <v>36860</v>
      </c>
      <c r="AG8" s="13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5)</f>
        <v>34658</v>
      </c>
      <c r="AH8" s="64">
        <f t="shared" ref="AH8:AH26" si="3">AG8+AF8</f>
        <v>71518</v>
      </c>
      <c r="AI8" s="13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5)</f>
        <v>39069</v>
      </c>
      <c r="AJ8" s="13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5)</f>
        <v>37016</v>
      </c>
      <c r="AK8" s="64">
        <f t="shared" ref="AK8:AK26" si="4">AJ8+AI8</f>
        <v>76085</v>
      </c>
      <c r="AL8" s="13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5)</f>
        <v>42369</v>
      </c>
      <c r="AM8" s="13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5)</f>
        <v>40234</v>
      </c>
      <c r="AN8" s="64">
        <f t="shared" ref="AN8:AN26" si="5">AM8+AL8</f>
        <v>82603</v>
      </c>
      <c r="AO8" s="13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5)</f>
        <v>45024</v>
      </c>
      <c r="AP8" s="13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5)</f>
        <v>42617</v>
      </c>
      <c r="AQ8" s="64">
        <f t="shared" ref="AQ8:AQ26" si="6">AP8+AO8</f>
        <v>87641</v>
      </c>
      <c r="AR8" s="13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5)</f>
        <v>47610</v>
      </c>
      <c r="AS8" s="13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5)</f>
        <v>44940</v>
      </c>
      <c r="AT8" s="64">
        <f t="shared" ref="AT8:AT27" si="7">AS8+AR8</f>
        <v>92550</v>
      </c>
      <c r="AU8" s="13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5)</f>
        <v>49215</v>
      </c>
      <c r="AV8" s="13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5)</f>
        <v>46444</v>
      </c>
      <c r="AW8" s="64">
        <f t="shared" ref="AW8:AW27" si="8">AV8+AU8</f>
        <v>95659</v>
      </c>
      <c r="AX8" s="13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5)</f>
        <v>49324</v>
      </c>
      <c r="AY8" s="13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5)</f>
        <v>46472</v>
      </c>
      <c r="AZ8" s="64">
        <f t="shared" ref="AZ8:AZ27" si="9">AY8+AX8</f>
        <v>95796</v>
      </c>
      <c r="BA8" s="13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5)</f>
        <v>48777</v>
      </c>
      <c r="BB8" s="13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5)</f>
        <v>46100</v>
      </c>
      <c r="BC8" s="64">
        <f t="shared" ref="BC8:BC27" si="10">BB8+BA8</f>
        <v>94877</v>
      </c>
      <c r="BD8" s="13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5)</f>
        <v>47964</v>
      </c>
      <c r="BE8" s="13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5)</f>
        <v>45461</v>
      </c>
      <c r="BF8" s="64">
        <f t="shared" ref="BF8:BF27" si="11">BE8+BD8</f>
        <v>93425</v>
      </c>
      <c r="BG8" s="13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5)</f>
        <v>48024</v>
      </c>
      <c r="BH8" s="13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5)</f>
        <v>45465</v>
      </c>
      <c r="BI8" s="64">
        <f t="shared" ref="BI8:BI27" si="12">BH8+BG8</f>
        <v>93489</v>
      </c>
      <c r="BJ8" s="13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5)</f>
        <v>48936</v>
      </c>
      <c r="BK8" s="13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5)</f>
        <v>46076</v>
      </c>
      <c r="BL8" s="64">
        <f t="shared" ref="BL8:BL27" si="13">BK8+BJ8</f>
        <v>95012</v>
      </c>
      <c r="BM8" s="13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5)</f>
        <v>50720</v>
      </c>
      <c r="BN8" s="13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5)</f>
        <v>47495</v>
      </c>
      <c r="BO8" s="64">
        <f t="shared" ref="BO8:BO27" si="14">BN8+BM8</f>
        <v>98215</v>
      </c>
      <c r="BP8" s="13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5)</f>
        <v>51713</v>
      </c>
      <c r="BQ8" s="13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5)</f>
        <v>48228</v>
      </c>
      <c r="BR8" s="64">
        <f t="shared" ref="BR8:BR27" si="15">BQ8+BP8</f>
        <v>99941</v>
      </c>
      <c r="BS8" s="13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5)</f>
        <v>52944</v>
      </c>
      <c r="BT8" s="13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5)</f>
        <v>48852</v>
      </c>
      <c r="BU8" s="64">
        <f t="shared" ref="BU8:BU27" si="16">BT8+BS8</f>
        <v>101796</v>
      </c>
      <c r="BV8"/>
      <c r="BW8"/>
      <c r="BX8"/>
      <c r="BY8"/>
      <c r="BZ8"/>
      <c r="CA8"/>
      <c r="CB8"/>
      <c r="CC8"/>
    </row>
    <row r="9" spans="1:81" s="54" customFormat="1" ht="14.1" customHeight="1">
      <c r="A9" s="68" t="s">
        <v>83</v>
      </c>
      <c r="B9" s="67">
        <v>36858</v>
      </c>
      <c r="C9" s="21">
        <v>34934</v>
      </c>
      <c r="D9" s="65">
        <v>71792</v>
      </c>
      <c r="E9" s="66">
        <v>35609</v>
      </c>
      <c r="F9" s="21">
        <v>33968</v>
      </c>
      <c r="G9" s="64">
        <v>69577</v>
      </c>
      <c r="H9" s="67">
        <v>34331</v>
      </c>
      <c r="I9" s="21">
        <v>32504</v>
      </c>
      <c r="J9" s="64">
        <v>66835</v>
      </c>
      <c r="K9" s="67">
        <v>33291</v>
      </c>
      <c r="L9" s="21">
        <v>31461</v>
      </c>
      <c r="M9" s="64">
        <v>64752</v>
      </c>
      <c r="N9" s="67">
        <v>32752</v>
      </c>
      <c r="O9" s="21">
        <v>30960</v>
      </c>
      <c r="P9" s="64">
        <v>63712</v>
      </c>
      <c r="Q9" s="67">
        <v>32649</v>
      </c>
      <c r="R9" s="21">
        <v>31027</v>
      </c>
      <c r="S9" s="64">
        <v>63676</v>
      </c>
      <c r="T9" s="67">
        <v>33297</v>
      </c>
      <c r="U9" s="21">
        <v>31496</v>
      </c>
      <c r="V9" s="64">
        <f t="shared" si="0"/>
        <v>64793</v>
      </c>
      <c r="W9" s="137">
        <v>35060</v>
      </c>
      <c r="X9" s="30">
        <v>32964</v>
      </c>
      <c r="Y9" s="64">
        <v>68024</v>
      </c>
      <c r="Z9" s="13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10)</f>
        <v>36407</v>
      </c>
      <c r="AA9" s="13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10)</f>
        <v>34269</v>
      </c>
      <c r="AB9" s="64">
        <f t="shared" si="1"/>
        <v>70676</v>
      </c>
      <c r="AC9" s="13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10)</f>
        <v>37292</v>
      </c>
      <c r="AD9" s="13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10)</f>
        <v>34990</v>
      </c>
      <c r="AE9" s="64">
        <f t="shared" si="2"/>
        <v>72282</v>
      </c>
      <c r="AF9" s="13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10)</f>
        <v>38194</v>
      </c>
      <c r="AG9" s="13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10)</f>
        <v>36134</v>
      </c>
      <c r="AH9" s="64">
        <f t="shared" si="3"/>
        <v>74328</v>
      </c>
      <c r="AI9" s="13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10)</f>
        <v>39424</v>
      </c>
      <c r="AJ9" s="13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10)</f>
        <v>37177</v>
      </c>
      <c r="AK9" s="64">
        <f t="shared" si="4"/>
        <v>76601</v>
      </c>
      <c r="AL9" s="13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10)</f>
        <v>40863</v>
      </c>
      <c r="AM9" s="13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10)</f>
        <v>38935</v>
      </c>
      <c r="AN9" s="64">
        <f t="shared" si="5"/>
        <v>79798</v>
      </c>
      <c r="AO9" s="13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10)</f>
        <v>42089</v>
      </c>
      <c r="AP9" s="13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10)</f>
        <v>39894</v>
      </c>
      <c r="AQ9" s="64">
        <f t="shared" si="6"/>
        <v>81983</v>
      </c>
      <c r="AR9" s="13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10)</f>
        <v>43526</v>
      </c>
      <c r="AS9" s="13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10)</f>
        <v>41257</v>
      </c>
      <c r="AT9" s="64">
        <f t="shared" si="7"/>
        <v>84783</v>
      </c>
      <c r="AU9" s="13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10)</f>
        <v>44686</v>
      </c>
      <c r="AV9" s="13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10)</f>
        <v>42071</v>
      </c>
      <c r="AW9" s="64">
        <f t="shared" si="8"/>
        <v>86757</v>
      </c>
      <c r="AX9" s="13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10)</f>
        <v>45504</v>
      </c>
      <c r="AY9" s="13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10)</f>
        <v>43146</v>
      </c>
      <c r="AZ9" s="64">
        <f t="shared" si="9"/>
        <v>88650</v>
      </c>
      <c r="BA9" s="13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10)</f>
        <v>46467</v>
      </c>
      <c r="BB9" s="13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10)</f>
        <v>44176</v>
      </c>
      <c r="BC9" s="64">
        <f t="shared" si="10"/>
        <v>90643</v>
      </c>
      <c r="BD9" s="13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10)</f>
        <v>46930</v>
      </c>
      <c r="BE9" s="13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10)</f>
        <v>44630</v>
      </c>
      <c r="BF9" s="64">
        <f t="shared" si="11"/>
        <v>91560</v>
      </c>
      <c r="BG9" s="13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10)</f>
        <v>47783</v>
      </c>
      <c r="BH9" s="13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10)</f>
        <v>45176</v>
      </c>
      <c r="BI9" s="64">
        <f t="shared" si="12"/>
        <v>92959</v>
      </c>
      <c r="BJ9" s="13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10)</f>
        <v>49186</v>
      </c>
      <c r="BK9" s="13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10)</f>
        <v>46790</v>
      </c>
      <c r="BL9" s="64">
        <f t="shared" si="13"/>
        <v>95976</v>
      </c>
      <c r="BM9" s="13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10)</f>
        <v>50920</v>
      </c>
      <c r="BN9" s="13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10)</f>
        <v>48324</v>
      </c>
      <c r="BO9" s="64">
        <f t="shared" si="14"/>
        <v>99244</v>
      </c>
      <c r="BP9" s="13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10)</f>
        <v>52396</v>
      </c>
      <c r="BQ9" s="13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10)</f>
        <v>49753</v>
      </c>
      <c r="BR9" s="64">
        <f t="shared" si="15"/>
        <v>102149</v>
      </c>
      <c r="BS9" s="13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10)</f>
        <v>54011</v>
      </c>
      <c r="BT9" s="13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10)</f>
        <v>51523</v>
      </c>
      <c r="BU9" s="64">
        <f t="shared" si="16"/>
        <v>105534</v>
      </c>
      <c r="BV9"/>
      <c r="BW9"/>
      <c r="BX9"/>
      <c r="BY9"/>
      <c r="BZ9"/>
      <c r="CA9"/>
      <c r="CB9"/>
      <c r="CC9"/>
    </row>
    <row r="10" spans="1:81" s="54" customFormat="1" ht="14.1" customHeight="1">
      <c r="A10" s="68" t="s">
        <v>84</v>
      </c>
      <c r="B10" s="67">
        <v>36184</v>
      </c>
      <c r="C10" s="21">
        <v>34800</v>
      </c>
      <c r="D10" s="65">
        <v>70984</v>
      </c>
      <c r="E10" s="66">
        <v>36964</v>
      </c>
      <c r="F10" s="21">
        <v>35363</v>
      </c>
      <c r="G10" s="64">
        <v>72327</v>
      </c>
      <c r="H10" s="67">
        <v>36207</v>
      </c>
      <c r="I10" s="21">
        <v>34758</v>
      </c>
      <c r="J10" s="64">
        <v>70965</v>
      </c>
      <c r="K10" s="67">
        <v>35499</v>
      </c>
      <c r="L10" s="21">
        <v>34117</v>
      </c>
      <c r="M10" s="64">
        <v>69616</v>
      </c>
      <c r="N10" s="67">
        <v>35320</v>
      </c>
      <c r="O10" s="21">
        <v>33897</v>
      </c>
      <c r="P10" s="64">
        <v>69217</v>
      </c>
      <c r="Q10" s="67">
        <v>35605</v>
      </c>
      <c r="R10" s="21">
        <v>33856</v>
      </c>
      <c r="S10" s="64">
        <v>69461</v>
      </c>
      <c r="T10" s="67">
        <v>35847</v>
      </c>
      <c r="U10" s="21">
        <v>34524</v>
      </c>
      <c r="V10" s="64">
        <f t="shared" si="0"/>
        <v>70371</v>
      </c>
      <c r="W10" s="137">
        <v>37028</v>
      </c>
      <c r="X10" s="30">
        <v>35565</v>
      </c>
      <c r="Y10" s="64">
        <v>72593</v>
      </c>
      <c r="Z10" s="13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15)</f>
        <v>38526</v>
      </c>
      <c r="AA10" s="13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15)</f>
        <v>36682</v>
      </c>
      <c r="AB10" s="64">
        <f t="shared" si="1"/>
        <v>75208</v>
      </c>
      <c r="AC10" s="13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15)</f>
        <v>39013</v>
      </c>
      <c r="AD10" s="13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15)</f>
        <v>37235</v>
      </c>
      <c r="AE10" s="64">
        <f t="shared" si="2"/>
        <v>76248</v>
      </c>
      <c r="AF10" s="13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15)</f>
        <v>39917</v>
      </c>
      <c r="AG10" s="13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15)</f>
        <v>37901</v>
      </c>
      <c r="AH10" s="64">
        <f t="shared" si="3"/>
        <v>77818</v>
      </c>
      <c r="AI10" s="13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15)</f>
        <v>41036</v>
      </c>
      <c r="AJ10" s="13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15)</f>
        <v>38965</v>
      </c>
      <c r="AK10" s="64">
        <f t="shared" si="4"/>
        <v>80001</v>
      </c>
      <c r="AL10" s="13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15)</f>
        <v>42589</v>
      </c>
      <c r="AM10" s="13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15)</f>
        <v>40180</v>
      </c>
      <c r="AN10" s="64">
        <f t="shared" si="5"/>
        <v>82769</v>
      </c>
      <c r="AO10" s="13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15)</f>
        <v>43271</v>
      </c>
      <c r="AP10" s="13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15)</f>
        <v>41324</v>
      </c>
      <c r="AQ10" s="64">
        <f t="shared" si="6"/>
        <v>84595</v>
      </c>
      <c r="AR10" s="13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15)</f>
        <v>44284</v>
      </c>
      <c r="AS10" s="13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15)</f>
        <v>42337</v>
      </c>
      <c r="AT10" s="64">
        <f t="shared" si="7"/>
        <v>86621</v>
      </c>
      <c r="AU10" s="13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15)</f>
        <v>44423</v>
      </c>
      <c r="AV10" s="13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15)</f>
        <v>42663</v>
      </c>
      <c r="AW10" s="64">
        <f t="shared" si="8"/>
        <v>87086</v>
      </c>
      <c r="AX10" s="13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15)</f>
        <v>44060</v>
      </c>
      <c r="AY10" s="13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15)</f>
        <v>42181</v>
      </c>
      <c r="AZ10" s="64">
        <f t="shared" si="9"/>
        <v>86241</v>
      </c>
      <c r="BA10" s="13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15)</f>
        <v>43332</v>
      </c>
      <c r="BB10" s="13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15)</f>
        <v>41576</v>
      </c>
      <c r="BC10" s="64">
        <f t="shared" si="10"/>
        <v>84908</v>
      </c>
      <c r="BD10" s="13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15)</f>
        <v>43079</v>
      </c>
      <c r="BE10" s="13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15)</f>
        <v>41114</v>
      </c>
      <c r="BF10" s="64">
        <f t="shared" si="11"/>
        <v>84193</v>
      </c>
      <c r="BG10" s="13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15)</f>
        <v>43171</v>
      </c>
      <c r="BH10" s="13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15)</f>
        <v>40992</v>
      </c>
      <c r="BI10" s="64">
        <f t="shared" si="12"/>
        <v>84163</v>
      </c>
      <c r="BJ10" s="13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15)</f>
        <v>44096</v>
      </c>
      <c r="BK10" s="13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15)</f>
        <v>41686</v>
      </c>
      <c r="BL10" s="64">
        <f t="shared" si="13"/>
        <v>85782</v>
      </c>
      <c r="BM10" s="13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15)</f>
        <v>45882</v>
      </c>
      <c r="BN10" s="13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15)</f>
        <v>43872</v>
      </c>
      <c r="BO10" s="64">
        <f t="shared" si="14"/>
        <v>89754</v>
      </c>
      <c r="BP10" s="13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15)</f>
        <v>48416</v>
      </c>
      <c r="BQ10" s="13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15)</f>
        <v>46089</v>
      </c>
      <c r="BR10" s="64">
        <f t="shared" si="15"/>
        <v>94505</v>
      </c>
      <c r="BS10" s="13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15)</f>
        <v>50758</v>
      </c>
      <c r="BT10" s="13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15)</f>
        <v>48422</v>
      </c>
      <c r="BU10" s="64">
        <f t="shared" si="16"/>
        <v>99180</v>
      </c>
      <c r="BV10"/>
      <c r="BW10"/>
      <c r="BX10"/>
      <c r="BY10"/>
      <c r="BZ10"/>
      <c r="CA10"/>
      <c r="CB10"/>
      <c r="CC10"/>
    </row>
    <row r="11" spans="1:81" s="54" customFormat="1" ht="14.1" customHeight="1">
      <c r="A11" s="68" t="s">
        <v>85</v>
      </c>
      <c r="B11" s="67">
        <v>19507</v>
      </c>
      <c r="C11" s="21">
        <v>21910</v>
      </c>
      <c r="D11" s="65">
        <v>41417</v>
      </c>
      <c r="E11" s="66">
        <v>21398</v>
      </c>
      <c r="F11" s="21">
        <v>23491</v>
      </c>
      <c r="G11" s="64">
        <v>44889</v>
      </c>
      <c r="H11" s="67">
        <v>22829</v>
      </c>
      <c r="I11" s="21">
        <v>24855</v>
      </c>
      <c r="J11" s="64">
        <v>47684</v>
      </c>
      <c r="K11" s="67">
        <v>23426</v>
      </c>
      <c r="L11" s="21">
        <v>25348</v>
      </c>
      <c r="M11" s="64">
        <v>48774</v>
      </c>
      <c r="N11" s="67">
        <v>24608</v>
      </c>
      <c r="O11" s="21">
        <v>26126</v>
      </c>
      <c r="P11" s="64">
        <v>50734</v>
      </c>
      <c r="Q11" s="67">
        <v>25646</v>
      </c>
      <c r="R11" s="21">
        <v>27449</v>
      </c>
      <c r="S11" s="64">
        <v>53095</v>
      </c>
      <c r="T11" s="67">
        <v>27367</v>
      </c>
      <c r="U11" s="21">
        <v>28858</v>
      </c>
      <c r="V11" s="64">
        <f t="shared" si="0"/>
        <v>56225</v>
      </c>
      <c r="W11" s="137">
        <v>29188</v>
      </c>
      <c r="X11" s="30">
        <v>30857</v>
      </c>
      <c r="Y11" s="64">
        <v>60045</v>
      </c>
      <c r="Z11" s="13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20)</f>
        <v>31095</v>
      </c>
      <c r="AA11" s="13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20)</f>
        <v>32977</v>
      </c>
      <c r="AB11" s="64">
        <f t="shared" si="1"/>
        <v>64072</v>
      </c>
      <c r="AC11" s="13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20)</f>
        <v>31742</v>
      </c>
      <c r="AD11" s="13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20)</f>
        <v>33459</v>
      </c>
      <c r="AE11" s="64">
        <f t="shared" si="2"/>
        <v>65201</v>
      </c>
      <c r="AF11" s="13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20)</f>
        <v>33331</v>
      </c>
      <c r="AG11" s="13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20)</f>
        <v>34340</v>
      </c>
      <c r="AH11" s="64">
        <f t="shared" si="3"/>
        <v>67671</v>
      </c>
      <c r="AI11" s="13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20)</f>
        <v>34236</v>
      </c>
      <c r="AJ11" s="13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20)</f>
        <v>35386</v>
      </c>
      <c r="AK11" s="64">
        <f t="shared" si="4"/>
        <v>69622</v>
      </c>
      <c r="AL11" s="13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20)</f>
        <v>36155</v>
      </c>
      <c r="AM11" s="13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20)</f>
        <v>37313</v>
      </c>
      <c r="AN11" s="64">
        <f t="shared" si="5"/>
        <v>73468</v>
      </c>
      <c r="AO11" s="13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20)</f>
        <v>37375</v>
      </c>
      <c r="AP11" s="13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20)</f>
        <v>38401</v>
      </c>
      <c r="AQ11" s="64">
        <f t="shared" si="6"/>
        <v>75776</v>
      </c>
      <c r="AR11" s="13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20)</f>
        <v>37473</v>
      </c>
      <c r="AS11" s="13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20)</f>
        <v>38812</v>
      </c>
      <c r="AT11" s="64">
        <f t="shared" si="7"/>
        <v>76285</v>
      </c>
      <c r="AU11" s="13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20)</f>
        <v>37045</v>
      </c>
      <c r="AV11" s="13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20)</f>
        <v>38393</v>
      </c>
      <c r="AW11" s="64">
        <f t="shared" si="8"/>
        <v>75438</v>
      </c>
      <c r="AX11" s="13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20)</f>
        <v>36251</v>
      </c>
      <c r="AY11" s="13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20)</f>
        <v>37294</v>
      </c>
      <c r="AZ11" s="64">
        <f t="shared" si="9"/>
        <v>73545</v>
      </c>
      <c r="BA11" s="13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20)</f>
        <v>35209</v>
      </c>
      <c r="BB11" s="13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20)</f>
        <v>36067</v>
      </c>
      <c r="BC11" s="64">
        <f t="shared" si="10"/>
        <v>71276</v>
      </c>
      <c r="BD11" s="13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20)</f>
        <v>34564</v>
      </c>
      <c r="BE11" s="13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20)</f>
        <v>35428</v>
      </c>
      <c r="BF11" s="64">
        <f t="shared" si="11"/>
        <v>69992</v>
      </c>
      <c r="BG11" s="13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20)</f>
        <v>35157</v>
      </c>
      <c r="BH11" s="13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20)</f>
        <v>35527</v>
      </c>
      <c r="BI11" s="64">
        <f t="shared" si="12"/>
        <v>70684</v>
      </c>
      <c r="BJ11" s="13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20)</f>
        <v>36203</v>
      </c>
      <c r="BK11" s="13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20)</f>
        <v>36797</v>
      </c>
      <c r="BL11" s="64">
        <f t="shared" si="13"/>
        <v>73000</v>
      </c>
      <c r="BM11" s="13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20)</f>
        <v>37108</v>
      </c>
      <c r="BN11" s="13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20)</f>
        <v>37500</v>
      </c>
      <c r="BO11" s="64">
        <f t="shared" si="14"/>
        <v>74608</v>
      </c>
      <c r="BP11" s="13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20)</f>
        <v>38349</v>
      </c>
      <c r="BQ11" s="13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20)</f>
        <v>38841</v>
      </c>
      <c r="BR11" s="64">
        <f t="shared" si="15"/>
        <v>77190</v>
      </c>
      <c r="BS11" s="13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20)</f>
        <v>39598</v>
      </c>
      <c r="BT11" s="13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20)</f>
        <v>39700</v>
      </c>
      <c r="BU11" s="64">
        <f t="shared" si="16"/>
        <v>79298</v>
      </c>
      <c r="BV11"/>
      <c r="BW11"/>
      <c r="BX11"/>
      <c r="BY11"/>
      <c r="BZ11"/>
      <c r="CA11"/>
      <c r="CB11"/>
      <c r="CC11"/>
    </row>
    <row r="12" spans="1:81" s="54" customFormat="1" ht="14.1" customHeight="1">
      <c r="A12" s="68" t="s">
        <v>86</v>
      </c>
      <c r="B12" s="67">
        <v>18599</v>
      </c>
      <c r="C12" s="21">
        <v>23669</v>
      </c>
      <c r="D12" s="65">
        <v>42268</v>
      </c>
      <c r="E12" s="66">
        <v>18390</v>
      </c>
      <c r="F12" s="21">
        <v>23082</v>
      </c>
      <c r="G12" s="64">
        <v>41472</v>
      </c>
      <c r="H12" s="67">
        <v>17868</v>
      </c>
      <c r="I12" s="21">
        <v>22078</v>
      </c>
      <c r="J12" s="64">
        <v>39946</v>
      </c>
      <c r="K12" s="67">
        <v>18281</v>
      </c>
      <c r="L12" s="21">
        <v>21849</v>
      </c>
      <c r="M12" s="64">
        <v>40130</v>
      </c>
      <c r="N12" s="67">
        <v>18867</v>
      </c>
      <c r="O12" s="21">
        <v>22455</v>
      </c>
      <c r="P12" s="64">
        <v>41322</v>
      </c>
      <c r="Q12" s="67">
        <v>20232</v>
      </c>
      <c r="R12" s="21">
        <v>23937</v>
      </c>
      <c r="S12" s="64">
        <v>44169</v>
      </c>
      <c r="T12" s="67">
        <v>22706</v>
      </c>
      <c r="U12" s="21">
        <v>26124</v>
      </c>
      <c r="V12" s="64">
        <f t="shared" si="0"/>
        <v>48830</v>
      </c>
      <c r="W12" s="137">
        <v>26627</v>
      </c>
      <c r="X12" s="30">
        <v>30337</v>
      </c>
      <c r="Y12" s="64">
        <v>56964</v>
      </c>
      <c r="Z12" s="13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25)</f>
        <v>30310</v>
      </c>
      <c r="AA12" s="13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25)</f>
        <v>33962</v>
      </c>
      <c r="AB12" s="64">
        <f t="shared" si="1"/>
        <v>64272</v>
      </c>
      <c r="AC12" s="13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25)</f>
        <v>32132</v>
      </c>
      <c r="AD12" s="13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25)</f>
        <v>35454</v>
      </c>
      <c r="AE12" s="64">
        <f t="shared" si="2"/>
        <v>67586</v>
      </c>
      <c r="AF12" s="13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25)</f>
        <v>34431</v>
      </c>
      <c r="AG12" s="13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25)</f>
        <v>37660</v>
      </c>
      <c r="AH12" s="64">
        <f t="shared" si="3"/>
        <v>72091</v>
      </c>
      <c r="AI12" s="13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25)</f>
        <v>37043</v>
      </c>
      <c r="AJ12" s="13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25)</f>
        <v>39934</v>
      </c>
      <c r="AK12" s="64">
        <f t="shared" si="4"/>
        <v>76977</v>
      </c>
      <c r="AL12" s="13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25)</f>
        <v>40100</v>
      </c>
      <c r="AM12" s="13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25)</f>
        <v>42836</v>
      </c>
      <c r="AN12" s="64">
        <f t="shared" si="5"/>
        <v>82936</v>
      </c>
      <c r="AO12" s="13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25)</f>
        <v>41991</v>
      </c>
      <c r="AP12" s="13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25)</f>
        <v>44726</v>
      </c>
      <c r="AQ12" s="64">
        <f t="shared" si="6"/>
        <v>86717</v>
      </c>
      <c r="AR12" s="13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25)</f>
        <v>42048</v>
      </c>
      <c r="AS12" s="13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25)</f>
        <v>45630</v>
      </c>
      <c r="AT12" s="64">
        <f t="shared" si="7"/>
        <v>87678</v>
      </c>
      <c r="AU12" s="13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25)</f>
        <v>41310</v>
      </c>
      <c r="AV12" s="13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25)</f>
        <v>45000</v>
      </c>
      <c r="AW12" s="64">
        <f t="shared" si="8"/>
        <v>86310</v>
      </c>
      <c r="AX12" s="13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25)</f>
        <v>38454</v>
      </c>
      <c r="AY12" s="13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25)</f>
        <v>42706</v>
      </c>
      <c r="AZ12" s="64">
        <f t="shared" si="9"/>
        <v>81160</v>
      </c>
      <c r="BA12" s="13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25)</f>
        <v>35238</v>
      </c>
      <c r="BB12" s="13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25)</f>
        <v>39575</v>
      </c>
      <c r="BC12" s="64">
        <f t="shared" si="10"/>
        <v>74813</v>
      </c>
      <c r="BD12" s="13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25)</f>
        <v>32063</v>
      </c>
      <c r="BE12" s="13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25)</f>
        <v>36079</v>
      </c>
      <c r="BF12" s="64">
        <f t="shared" si="11"/>
        <v>68142</v>
      </c>
      <c r="BG12" s="13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25)</f>
        <v>29876</v>
      </c>
      <c r="BH12" s="13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25)</f>
        <v>33804</v>
      </c>
      <c r="BI12" s="64">
        <f t="shared" si="12"/>
        <v>63680</v>
      </c>
      <c r="BJ12" s="13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25)</f>
        <v>29471</v>
      </c>
      <c r="BK12" s="13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25)</f>
        <v>33367</v>
      </c>
      <c r="BL12" s="64">
        <f t="shared" si="13"/>
        <v>62838</v>
      </c>
      <c r="BM12" s="13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25)</f>
        <v>30210</v>
      </c>
      <c r="BN12" s="13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25)</f>
        <v>34081</v>
      </c>
      <c r="BO12" s="64">
        <f t="shared" si="14"/>
        <v>64291</v>
      </c>
      <c r="BP12" s="13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25)</f>
        <v>31802</v>
      </c>
      <c r="BQ12" s="13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25)</f>
        <v>35285</v>
      </c>
      <c r="BR12" s="64">
        <f t="shared" si="15"/>
        <v>67087</v>
      </c>
      <c r="BS12" s="13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25)</f>
        <v>34279</v>
      </c>
      <c r="BT12" s="13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25)</f>
        <v>37682</v>
      </c>
      <c r="BU12" s="64">
        <f t="shared" si="16"/>
        <v>71961</v>
      </c>
      <c r="BV12"/>
      <c r="BW12"/>
      <c r="BX12"/>
      <c r="BY12"/>
      <c r="BZ12"/>
      <c r="CA12"/>
      <c r="CB12"/>
      <c r="CC12"/>
    </row>
    <row r="13" spans="1:81" s="54" customFormat="1" ht="14.1" customHeight="1">
      <c r="A13" s="68" t="s">
        <v>87</v>
      </c>
      <c r="B13" s="67">
        <v>31399</v>
      </c>
      <c r="C13" s="21">
        <v>35417</v>
      </c>
      <c r="D13" s="65">
        <v>66816</v>
      </c>
      <c r="E13" s="66">
        <v>30421</v>
      </c>
      <c r="F13" s="21">
        <v>34908</v>
      </c>
      <c r="G13" s="64">
        <v>65329</v>
      </c>
      <c r="H13" s="67">
        <v>29405</v>
      </c>
      <c r="I13" s="21">
        <v>33819</v>
      </c>
      <c r="J13" s="64">
        <v>63224</v>
      </c>
      <c r="K13" s="67">
        <v>28306</v>
      </c>
      <c r="L13" s="21">
        <v>32937</v>
      </c>
      <c r="M13" s="64">
        <v>61243</v>
      </c>
      <c r="N13" s="67">
        <v>27960</v>
      </c>
      <c r="O13" s="21">
        <v>32399</v>
      </c>
      <c r="P13" s="64">
        <v>60359</v>
      </c>
      <c r="Q13" s="67">
        <v>28342</v>
      </c>
      <c r="R13" s="21">
        <v>32445</v>
      </c>
      <c r="S13" s="64">
        <v>60787</v>
      </c>
      <c r="T13" s="67">
        <v>29455</v>
      </c>
      <c r="U13" s="21">
        <v>33196</v>
      </c>
      <c r="V13" s="64">
        <f t="shared" si="0"/>
        <v>62651</v>
      </c>
      <c r="W13" s="137">
        <v>32556</v>
      </c>
      <c r="X13" s="30">
        <v>35662</v>
      </c>
      <c r="Y13" s="64">
        <v>68218</v>
      </c>
      <c r="Z13" s="13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30)</f>
        <v>35632</v>
      </c>
      <c r="AA13" s="13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30)</f>
        <v>37929</v>
      </c>
      <c r="AB13" s="64">
        <f t="shared" si="1"/>
        <v>73561</v>
      </c>
      <c r="AC13" s="13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30)</f>
        <v>37247</v>
      </c>
      <c r="AD13" s="13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30)</f>
        <v>39666</v>
      </c>
      <c r="AE13" s="64">
        <f t="shared" si="2"/>
        <v>76913</v>
      </c>
      <c r="AF13" s="13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30)</f>
        <v>40016</v>
      </c>
      <c r="AG13" s="13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30)</f>
        <v>42352</v>
      </c>
      <c r="AH13" s="64">
        <f t="shared" si="3"/>
        <v>82368</v>
      </c>
      <c r="AI13" s="13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30)</f>
        <v>43278</v>
      </c>
      <c r="AJ13" s="13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30)</f>
        <v>45154</v>
      </c>
      <c r="AK13" s="64">
        <f t="shared" si="4"/>
        <v>88432</v>
      </c>
      <c r="AL13" s="13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30)</f>
        <v>47569</v>
      </c>
      <c r="AM13" s="13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30)</f>
        <v>49532</v>
      </c>
      <c r="AN13" s="64">
        <f t="shared" si="5"/>
        <v>97101</v>
      </c>
      <c r="AO13" s="13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30)</f>
        <v>51095</v>
      </c>
      <c r="AP13" s="13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30)</f>
        <v>53179</v>
      </c>
      <c r="AQ13" s="64">
        <f t="shared" si="6"/>
        <v>104274</v>
      </c>
      <c r="AR13" s="13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30)</f>
        <v>54202</v>
      </c>
      <c r="AS13" s="13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30)</f>
        <v>56175</v>
      </c>
      <c r="AT13" s="64">
        <f t="shared" si="7"/>
        <v>110377</v>
      </c>
      <c r="AU13" s="13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30)</f>
        <v>55701</v>
      </c>
      <c r="AV13" s="13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30)</f>
        <v>58413</v>
      </c>
      <c r="AW13" s="64">
        <f t="shared" si="8"/>
        <v>114114</v>
      </c>
      <c r="AX13" s="13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30)</f>
        <v>54727</v>
      </c>
      <c r="AY13" s="13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30)</f>
        <v>57922</v>
      </c>
      <c r="AZ13" s="64">
        <f t="shared" si="9"/>
        <v>112649</v>
      </c>
      <c r="BA13" s="13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30)</f>
        <v>52855</v>
      </c>
      <c r="BB13" s="13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30)</f>
        <v>56719</v>
      </c>
      <c r="BC13" s="64">
        <f t="shared" si="10"/>
        <v>109574</v>
      </c>
      <c r="BD13" s="13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30)</f>
        <v>50037</v>
      </c>
      <c r="BE13" s="13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30)</f>
        <v>54659</v>
      </c>
      <c r="BF13" s="64">
        <f t="shared" si="11"/>
        <v>104696</v>
      </c>
      <c r="BG13" s="13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30)</f>
        <v>47942</v>
      </c>
      <c r="BH13" s="13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30)</f>
        <v>53214</v>
      </c>
      <c r="BI13" s="64">
        <f t="shared" si="12"/>
        <v>101156</v>
      </c>
      <c r="BJ13" s="13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30)</f>
        <v>47241</v>
      </c>
      <c r="BK13" s="13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30)</f>
        <v>53025</v>
      </c>
      <c r="BL13" s="64">
        <f t="shared" si="13"/>
        <v>100266</v>
      </c>
      <c r="BM13" s="13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30)</f>
        <v>47118</v>
      </c>
      <c r="BN13" s="13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30)</f>
        <v>53258</v>
      </c>
      <c r="BO13" s="64">
        <f t="shared" si="14"/>
        <v>100376</v>
      </c>
      <c r="BP13" s="13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30)</f>
        <v>47142</v>
      </c>
      <c r="BQ13" s="13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30)</f>
        <v>53375</v>
      </c>
      <c r="BR13" s="64">
        <f t="shared" si="15"/>
        <v>100517</v>
      </c>
      <c r="BS13" s="13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30)</f>
        <v>48212</v>
      </c>
      <c r="BT13" s="13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30)</f>
        <v>53925</v>
      </c>
      <c r="BU13" s="64">
        <f t="shared" si="16"/>
        <v>102137</v>
      </c>
      <c r="BV13"/>
      <c r="BW13"/>
      <c r="BX13"/>
      <c r="BY13"/>
      <c r="BZ13"/>
      <c r="CA13"/>
      <c r="CB13"/>
      <c r="CC13"/>
    </row>
    <row r="14" spans="1:81" s="54" customFormat="1" ht="14.1" customHeight="1">
      <c r="A14" s="68" t="s">
        <v>88</v>
      </c>
      <c r="B14" s="67">
        <v>36942</v>
      </c>
      <c r="C14" s="21">
        <v>39775</v>
      </c>
      <c r="D14" s="65">
        <v>76717</v>
      </c>
      <c r="E14" s="66">
        <v>35218</v>
      </c>
      <c r="F14" s="21">
        <v>38158</v>
      </c>
      <c r="G14" s="64">
        <v>73376</v>
      </c>
      <c r="H14" s="67">
        <v>33155</v>
      </c>
      <c r="I14" s="21">
        <v>36598</v>
      </c>
      <c r="J14" s="64">
        <v>69753</v>
      </c>
      <c r="K14" s="67">
        <v>32047</v>
      </c>
      <c r="L14" s="21">
        <v>35423</v>
      </c>
      <c r="M14" s="64">
        <v>67470</v>
      </c>
      <c r="N14" s="67">
        <v>32042</v>
      </c>
      <c r="O14" s="21">
        <v>35458</v>
      </c>
      <c r="P14" s="64">
        <v>67500</v>
      </c>
      <c r="Q14" s="67">
        <v>33171</v>
      </c>
      <c r="R14" s="21">
        <v>36531</v>
      </c>
      <c r="S14" s="64">
        <v>69702</v>
      </c>
      <c r="T14" s="67">
        <v>35220</v>
      </c>
      <c r="U14" s="21">
        <v>38409</v>
      </c>
      <c r="V14" s="64">
        <f t="shared" si="0"/>
        <v>73629</v>
      </c>
      <c r="W14" s="137">
        <v>38642</v>
      </c>
      <c r="X14" s="30">
        <v>41220</v>
      </c>
      <c r="Y14" s="64">
        <v>79862</v>
      </c>
      <c r="Z14" s="13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35)</f>
        <v>40853</v>
      </c>
      <c r="AA14" s="13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35)</f>
        <v>43404</v>
      </c>
      <c r="AB14" s="64">
        <f t="shared" si="1"/>
        <v>84257</v>
      </c>
      <c r="AC14" s="13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35)</f>
        <v>41895</v>
      </c>
      <c r="AD14" s="13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35)</f>
        <v>44495</v>
      </c>
      <c r="AE14" s="64">
        <f t="shared" si="2"/>
        <v>86390</v>
      </c>
      <c r="AF14" s="13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35)</f>
        <v>43257</v>
      </c>
      <c r="AG14" s="13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35)</f>
        <v>45469</v>
      </c>
      <c r="AH14" s="64">
        <f t="shared" si="3"/>
        <v>88726</v>
      </c>
      <c r="AI14" s="13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35)</f>
        <v>44735</v>
      </c>
      <c r="AJ14" s="13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35)</f>
        <v>46460</v>
      </c>
      <c r="AK14" s="64">
        <f t="shared" si="4"/>
        <v>91195</v>
      </c>
      <c r="AL14" s="13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35)</f>
        <v>46881</v>
      </c>
      <c r="AM14" s="13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35)</f>
        <v>48091</v>
      </c>
      <c r="AN14" s="64">
        <f t="shared" si="5"/>
        <v>94972</v>
      </c>
      <c r="AO14" s="13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35)</f>
        <v>49061</v>
      </c>
      <c r="AP14" s="13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35)</f>
        <v>49764</v>
      </c>
      <c r="AQ14" s="64">
        <f t="shared" si="6"/>
        <v>98825</v>
      </c>
      <c r="AR14" s="13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35)</f>
        <v>51168</v>
      </c>
      <c r="AS14" s="13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35)</f>
        <v>51981</v>
      </c>
      <c r="AT14" s="64">
        <f t="shared" si="7"/>
        <v>103149</v>
      </c>
      <c r="AU14" s="13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35)</f>
        <v>52602</v>
      </c>
      <c r="AV14" s="13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35)</f>
        <v>53688</v>
      </c>
      <c r="AW14" s="64">
        <f t="shared" si="8"/>
        <v>106290</v>
      </c>
      <c r="AX14" s="13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35)</f>
        <v>53144</v>
      </c>
      <c r="AY14" s="13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35)</f>
        <v>54718</v>
      </c>
      <c r="AZ14" s="64">
        <f t="shared" si="9"/>
        <v>107862</v>
      </c>
      <c r="BA14" s="13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35)</f>
        <v>53592</v>
      </c>
      <c r="BB14" s="13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35)</f>
        <v>55673</v>
      </c>
      <c r="BC14" s="64">
        <f t="shared" si="10"/>
        <v>109265</v>
      </c>
      <c r="BD14" s="13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35)</f>
        <v>53823</v>
      </c>
      <c r="BE14" s="13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35)</f>
        <v>56348</v>
      </c>
      <c r="BF14" s="64">
        <f t="shared" si="11"/>
        <v>110171</v>
      </c>
      <c r="BG14" s="13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35)</f>
        <v>54292</v>
      </c>
      <c r="BH14" s="13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35)</f>
        <v>56899</v>
      </c>
      <c r="BI14" s="64">
        <f t="shared" si="12"/>
        <v>111191</v>
      </c>
      <c r="BJ14" s="13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35)</f>
        <v>55656</v>
      </c>
      <c r="BK14" s="13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35)</f>
        <v>58974</v>
      </c>
      <c r="BL14" s="64">
        <f t="shared" si="13"/>
        <v>114630</v>
      </c>
      <c r="BM14" s="13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35)</f>
        <v>57427</v>
      </c>
      <c r="BN14" s="13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35)</f>
        <v>61193</v>
      </c>
      <c r="BO14" s="64">
        <f t="shared" si="14"/>
        <v>118620</v>
      </c>
      <c r="BP14" s="13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35)</f>
        <v>58903</v>
      </c>
      <c r="BQ14" s="13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35)</f>
        <v>62863</v>
      </c>
      <c r="BR14" s="64">
        <f t="shared" si="15"/>
        <v>121766</v>
      </c>
      <c r="BS14" s="13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35)</f>
        <v>60182</v>
      </c>
      <c r="BT14" s="13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35)</f>
        <v>64855</v>
      </c>
      <c r="BU14" s="64">
        <f t="shared" si="16"/>
        <v>125037</v>
      </c>
      <c r="BV14"/>
      <c r="BW14"/>
      <c r="BX14"/>
      <c r="BY14"/>
      <c r="BZ14"/>
      <c r="CA14"/>
      <c r="CB14"/>
      <c r="CC14"/>
    </row>
    <row r="15" spans="1:81" s="54" customFormat="1" ht="14.1" customHeight="1">
      <c r="A15" s="68" t="s">
        <v>89</v>
      </c>
      <c r="B15" s="67">
        <v>40377</v>
      </c>
      <c r="C15" s="21">
        <v>42858</v>
      </c>
      <c r="D15" s="65">
        <v>83235</v>
      </c>
      <c r="E15" s="66">
        <v>39451</v>
      </c>
      <c r="F15" s="21">
        <v>41987</v>
      </c>
      <c r="G15" s="64">
        <v>81438</v>
      </c>
      <c r="H15" s="67">
        <v>38459</v>
      </c>
      <c r="I15" s="21">
        <v>40779</v>
      </c>
      <c r="J15" s="64">
        <v>79238</v>
      </c>
      <c r="K15" s="67">
        <v>37690</v>
      </c>
      <c r="L15" s="21">
        <v>40081</v>
      </c>
      <c r="M15" s="64">
        <v>77771</v>
      </c>
      <c r="N15" s="67">
        <v>37107</v>
      </c>
      <c r="O15" s="21">
        <v>39470</v>
      </c>
      <c r="P15" s="64">
        <v>76577</v>
      </c>
      <c r="Q15" s="67">
        <v>36780</v>
      </c>
      <c r="R15" s="21">
        <v>39479</v>
      </c>
      <c r="S15" s="64">
        <v>76259</v>
      </c>
      <c r="T15" s="67">
        <v>37312</v>
      </c>
      <c r="U15" s="21">
        <v>39706</v>
      </c>
      <c r="V15" s="64">
        <f t="shared" si="0"/>
        <v>77018</v>
      </c>
      <c r="W15" s="137">
        <v>38710</v>
      </c>
      <c r="X15" s="30">
        <v>41327</v>
      </c>
      <c r="Y15" s="64">
        <v>80037</v>
      </c>
      <c r="Z15" s="13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40)</f>
        <v>40367</v>
      </c>
      <c r="AA15" s="13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40)</f>
        <v>42739</v>
      </c>
      <c r="AB15" s="64">
        <f t="shared" si="1"/>
        <v>83106</v>
      </c>
      <c r="AC15" s="13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40)</f>
        <v>41947</v>
      </c>
      <c r="AD15" s="13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40)</f>
        <v>44129</v>
      </c>
      <c r="AE15" s="64">
        <f t="shared" si="2"/>
        <v>86076</v>
      </c>
      <c r="AF15" s="13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40)</f>
        <v>44560</v>
      </c>
      <c r="AG15" s="13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40)</f>
        <v>46253</v>
      </c>
      <c r="AH15" s="64">
        <f t="shared" si="3"/>
        <v>90813</v>
      </c>
      <c r="AI15" s="13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40)</f>
        <v>47627</v>
      </c>
      <c r="AJ15" s="13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40)</f>
        <v>48989</v>
      </c>
      <c r="AK15" s="64">
        <f t="shared" si="4"/>
        <v>96616</v>
      </c>
      <c r="AL15" s="13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40)</f>
        <v>51018</v>
      </c>
      <c r="AM15" s="13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40)</f>
        <v>52018</v>
      </c>
      <c r="AN15" s="64">
        <f t="shared" si="5"/>
        <v>103036</v>
      </c>
      <c r="AO15" s="13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40)</f>
        <v>52493</v>
      </c>
      <c r="AP15" s="13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40)</f>
        <v>53473</v>
      </c>
      <c r="AQ15" s="64">
        <f t="shared" si="6"/>
        <v>105966</v>
      </c>
      <c r="AR15" s="13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40)</f>
        <v>53556</v>
      </c>
      <c r="AS15" s="13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40)</f>
        <v>54423</v>
      </c>
      <c r="AT15" s="64">
        <f t="shared" si="7"/>
        <v>107979</v>
      </c>
      <c r="AU15" s="13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40)</f>
        <v>53268</v>
      </c>
      <c r="AV15" s="13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40)</f>
        <v>54151</v>
      </c>
      <c r="AW15" s="64">
        <f t="shared" si="8"/>
        <v>107419</v>
      </c>
      <c r="AX15" s="13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40)</f>
        <v>51833</v>
      </c>
      <c r="AY15" s="13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40)</f>
        <v>53025</v>
      </c>
      <c r="AZ15" s="64">
        <f t="shared" si="9"/>
        <v>104858</v>
      </c>
      <c r="BA15" s="13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40)</f>
        <v>50366</v>
      </c>
      <c r="BB15" s="13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40)</f>
        <v>51690</v>
      </c>
      <c r="BC15" s="64">
        <f t="shared" si="10"/>
        <v>102056</v>
      </c>
      <c r="BD15" s="13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40)</f>
        <v>49737</v>
      </c>
      <c r="BE15" s="13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40)</f>
        <v>51082</v>
      </c>
      <c r="BF15" s="64">
        <f t="shared" si="11"/>
        <v>100819</v>
      </c>
      <c r="BG15" s="13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40)</f>
        <v>49805</v>
      </c>
      <c r="BH15" s="13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40)</f>
        <v>51392</v>
      </c>
      <c r="BI15" s="64">
        <f t="shared" si="12"/>
        <v>101197</v>
      </c>
      <c r="BJ15" s="13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40)</f>
        <v>51323</v>
      </c>
      <c r="BK15" s="13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40)</f>
        <v>53192</v>
      </c>
      <c r="BL15" s="64">
        <f t="shared" si="13"/>
        <v>104515</v>
      </c>
      <c r="BM15" s="13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40)</f>
        <v>53919</v>
      </c>
      <c r="BN15" s="13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40)</f>
        <v>55717</v>
      </c>
      <c r="BO15" s="64">
        <f t="shared" si="14"/>
        <v>109636</v>
      </c>
      <c r="BP15" s="13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40)</f>
        <v>56877</v>
      </c>
      <c r="BQ15" s="13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40)</f>
        <v>58835</v>
      </c>
      <c r="BR15" s="64">
        <f t="shared" si="15"/>
        <v>115712</v>
      </c>
      <c r="BS15" s="13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40)</f>
        <v>59923</v>
      </c>
      <c r="BT15" s="13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40)</f>
        <v>62172</v>
      </c>
      <c r="BU15" s="64">
        <f t="shared" si="16"/>
        <v>122095</v>
      </c>
      <c r="BV15"/>
      <c r="BW15"/>
      <c r="BX15"/>
      <c r="BY15"/>
      <c r="BZ15"/>
      <c r="CA15"/>
      <c r="CB15"/>
      <c r="CC15"/>
    </row>
    <row r="16" spans="1:81" s="54" customFormat="1" ht="14.1" customHeight="1">
      <c r="A16" s="68" t="s">
        <v>90</v>
      </c>
      <c r="B16" s="67">
        <v>41184</v>
      </c>
      <c r="C16" s="21">
        <v>43019</v>
      </c>
      <c r="D16" s="65">
        <v>84203</v>
      </c>
      <c r="E16" s="66">
        <v>40476</v>
      </c>
      <c r="F16" s="21">
        <v>42985</v>
      </c>
      <c r="G16" s="64">
        <v>83461</v>
      </c>
      <c r="H16" s="67">
        <v>39671</v>
      </c>
      <c r="I16" s="21">
        <v>42369</v>
      </c>
      <c r="J16" s="64">
        <v>82040</v>
      </c>
      <c r="K16" s="67">
        <v>39037</v>
      </c>
      <c r="L16" s="21">
        <v>41765</v>
      </c>
      <c r="M16" s="64">
        <v>80802</v>
      </c>
      <c r="N16" s="67">
        <v>39232</v>
      </c>
      <c r="O16" s="21">
        <v>41947</v>
      </c>
      <c r="P16" s="64">
        <v>81179</v>
      </c>
      <c r="Q16" s="67">
        <v>39815</v>
      </c>
      <c r="R16" s="21">
        <v>41964</v>
      </c>
      <c r="S16" s="64">
        <v>81779</v>
      </c>
      <c r="T16" s="67">
        <v>40454</v>
      </c>
      <c r="U16" s="21">
        <v>42774</v>
      </c>
      <c r="V16" s="64">
        <f t="shared" si="0"/>
        <v>83228</v>
      </c>
      <c r="W16" s="137">
        <v>42522</v>
      </c>
      <c r="X16" s="30">
        <v>44523</v>
      </c>
      <c r="Y16" s="64">
        <v>87045</v>
      </c>
      <c r="Z16" s="13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45)</f>
        <v>44315</v>
      </c>
      <c r="AA16" s="13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45)</f>
        <v>45871</v>
      </c>
      <c r="AB16" s="64">
        <f t="shared" si="1"/>
        <v>90186</v>
      </c>
      <c r="AC16" s="13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45)</f>
        <v>44895</v>
      </c>
      <c r="AD16" s="13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45)</f>
        <v>46463</v>
      </c>
      <c r="AE16" s="64">
        <f t="shared" si="2"/>
        <v>91358</v>
      </c>
      <c r="AF16" s="13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45)</f>
        <v>45855</v>
      </c>
      <c r="AG16" s="13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45)</f>
        <v>47508</v>
      </c>
      <c r="AH16" s="64">
        <f t="shared" si="3"/>
        <v>93363</v>
      </c>
      <c r="AI16" s="13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45)</f>
        <v>47039</v>
      </c>
      <c r="AJ16" s="13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45)</f>
        <v>48306</v>
      </c>
      <c r="AK16" s="64">
        <f t="shared" si="4"/>
        <v>95345</v>
      </c>
      <c r="AL16" s="13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45)</f>
        <v>48409</v>
      </c>
      <c r="AM16" s="13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45)</f>
        <v>49664</v>
      </c>
      <c r="AN16" s="64">
        <f t="shared" si="5"/>
        <v>98073</v>
      </c>
      <c r="AO16" s="13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45)</f>
        <v>49489</v>
      </c>
      <c r="AP16" s="13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45)</f>
        <v>50532</v>
      </c>
      <c r="AQ16" s="64">
        <f t="shared" si="6"/>
        <v>100021</v>
      </c>
      <c r="AR16" s="13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45)</f>
        <v>51026</v>
      </c>
      <c r="AS16" s="13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45)</f>
        <v>51984</v>
      </c>
      <c r="AT16" s="64">
        <f t="shared" si="7"/>
        <v>103010</v>
      </c>
      <c r="AU16" s="13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45)</f>
        <v>52346</v>
      </c>
      <c r="AV16" s="13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45)</f>
        <v>53149</v>
      </c>
      <c r="AW16" s="64">
        <f t="shared" si="8"/>
        <v>105495</v>
      </c>
      <c r="AX16" s="13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45)</f>
        <v>53218</v>
      </c>
      <c r="AY16" s="13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45)</f>
        <v>54331</v>
      </c>
      <c r="AZ16" s="64">
        <f t="shared" si="9"/>
        <v>107549</v>
      </c>
      <c r="BA16" s="13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45)</f>
        <v>53561</v>
      </c>
      <c r="BB16" s="13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45)</f>
        <v>54614</v>
      </c>
      <c r="BC16" s="64">
        <f t="shared" si="10"/>
        <v>108175</v>
      </c>
      <c r="BD16" s="13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45)</f>
        <v>52676</v>
      </c>
      <c r="BE16" s="13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45)</f>
        <v>53976</v>
      </c>
      <c r="BF16" s="64">
        <f t="shared" si="11"/>
        <v>106652</v>
      </c>
      <c r="BG16" s="13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45)</f>
        <v>51986</v>
      </c>
      <c r="BH16" s="13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45)</f>
        <v>53506</v>
      </c>
      <c r="BI16" s="64">
        <f t="shared" si="12"/>
        <v>105492</v>
      </c>
      <c r="BJ16" s="13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45)</f>
        <v>51759</v>
      </c>
      <c r="BK16" s="13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45)</f>
        <v>53077</v>
      </c>
      <c r="BL16" s="64">
        <f t="shared" si="13"/>
        <v>104836</v>
      </c>
      <c r="BM16" s="13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45)</f>
        <v>52149</v>
      </c>
      <c r="BN16" s="13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45)</f>
        <v>53407</v>
      </c>
      <c r="BO16" s="64">
        <f t="shared" si="14"/>
        <v>105556</v>
      </c>
      <c r="BP16" s="13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45)</f>
        <v>52524</v>
      </c>
      <c r="BQ16" s="13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45)</f>
        <v>53710</v>
      </c>
      <c r="BR16" s="64">
        <f t="shared" si="15"/>
        <v>106234</v>
      </c>
      <c r="BS16" s="13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45)</f>
        <v>54102</v>
      </c>
      <c r="BT16" s="13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45)</f>
        <v>54998</v>
      </c>
      <c r="BU16" s="64">
        <f t="shared" si="16"/>
        <v>109100</v>
      </c>
      <c r="BV16"/>
      <c r="BW16"/>
      <c r="BX16"/>
      <c r="BY16"/>
      <c r="BZ16"/>
      <c r="CA16"/>
      <c r="CB16"/>
      <c r="CC16"/>
    </row>
    <row r="17" spans="1:81" s="54" customFormat="1" ht="14.1" customHeight="1">
      <c r="A17" s="68" t="s">
        <v>91</v>
      </c>
      <c r="B17" s="67">
        <v>40724</v>
      </c>
      <c r="C17" s="21">
        <v>40025</v>
      </c>
      <c r="D17" s="65">
        <v>80749</v>
      </c>
      <c r="E17" s="66">
        <v>40666</v>
      </c>
      <c r="F17" s="21">
        <v>40538</v>
      </c>
      <c r="G17" s="64">
        <v>81204</v>
      </c>
      <c r="H17" s="67">
        <v>40004</v>
      </c>
      <c r="I17" s="21">
        <v>40500</v>
      </c>
      <c r="J17" s="64">
        <v>80504</v>
      </c>
      <c r="K17" s="67">
        <v>39432</v>
      </c>
      <c r="L17" s="21">
        <v>40565</v>
      </c>
      <c r="M17" s="64">
        <v>79997</v>
      </c>
      <c r="N17" s="67">
        <v>39304</v>
      </c>
      <c r="O17" s="21">
        <v>40732</v>
      </c>
      <c r="P17" s="64">
        <v>80036</v>
      </c>
      <c r="Q17" s="67">
        <v>39613</v>
      </c>
      <c r="R17" s="21">
        <v>41738</v>
      </c>
      <c r="S17" s="64">
        <v>81351</v>
      </c>
      <c r="T17" s="67">
        <v>40254</v>
      </c>
      <c r="U17" s="21">
        <v>42588</v>
      </c>
      <c r="V17" s="64">
        <f t="shared" si="0"/>
        <v>82842</v>
      </c>
      <c r="W17" s="137">
        <v>41768</v>
      </c>
      <c r="X17" s="30">
        <v>44023</v>
      </c>
      <c r="Y17" s="64">
        <v>85791</v>
      </c>
      <c r="Z17" s="13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50)</f>
        <v>42907</v>
      </c>
      <c r="AA17" s="13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50)</f>
        <v>45334</v>
      </c>
      <c r="AB17" s="64">
        <f t="shared" si="1"/>
        <v>88241</v>
      </c>
      <c r="AC17" s="13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50)</f>
        <v>44002</v>
      </c>
      <c r="AD17" s="13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50)</f>
        <v>46307</v>
      </c>
      <c r="AE17" s="64">
        <f t="shared" si="2"/>
        <v>90309</v>
      </c>
      <c r="AF17" s="13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50)</f>
        <v>45722</v>
      </c>
      <c r="AG17" s="13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50)</f>
        <v>47314</v>
      </c>
      <c r="AH17" s="64">
        <f t="shared" si="3"/>
        <v>93036</v>
      </c>
      <c r="AI17" s="13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50)</f>
        <v>46954</v>
      </c>
      <c r="AJ17" s="13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50)</f>
        <v>48742</v>
      </c>
      <c r="AK17" s="64">
        <f t="shared" si="4"/>
        <v>95696</v>
      </c>
      <c r="AL17" s="13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50)</f>
        <v>49284</v>
      </c>
      <c r="AM17" s="13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50)</f>
        <v>50540</v>
      </c>
      <c r="AN17" s="64">
        <f t="shared" si="5"/>
        <v>99824</v>
      </c>
      <c r="AO17" s="13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50)</f>
        <v>50879</v>
      </c>
      <c r="AP17" s="13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50)</f>
        <v>51884</v>
      </c>
      <c r="AQ17" s="64">
        <f t="shared" si="6"/>
        <v>102763</v>
      </c>
      <c r="AR17" s="13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50)</f>
        <v>51633</v>
      </c>
      <c r="AS17" s="13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50)</f>
        <v>52533</v>
      </c>
      <c r="AT17" s="64">
        <f t="shared" si="7"/>
        <v>104166</v>
      </c>
      <c r="AU17" s="13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50)</f>
        <v>51287</v>
      </c>
      <c r="AV17" s="13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50)</f>
        <v>52472</v>
      </c>
      <c r="AW17" s="64">
        <f t="shared" si="8"/>
        <v>103759</v>
      </c>
      <c r="AX17" s="13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50)</f>
        <v>50464</v>
      </c>
      <c r="AY17" s="13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50)</f>
        <v>51685</v>
      </c>
      <c r="AZ17" s="64">
        <f t="shared" si="9"/>
        <v>102149</v>
      </c>
      <c r="BA17" s="13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50)</f>
        <v>49223</v>
      </c>
      <c r="BB17" s="13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50)</f>
        <v>50733</v>
      </c>
      <c r="BC17" s="64">
        <f t="shared" si="10"/>
        <v>99956</v>
      </c>
      <c r="BD17" s="13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50)</f>
        <v>48519</v>
      </c>
      <c r="BE17" s="13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50)</f>
        <v>49842</v>
      </c>
      <c r="BF17" s="64">
        <f t="shared" si="11"/>
        <v>98361</v>
      </c>
      <c r="BG17" s="13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50)</f>
        <v>48702</v>
      </c>
      <c r="BH17" s="13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50)</f>
        <v>50118</v>
      </c>
      <c r="BI17" s="64">
        <f t="shared" si="12"/>
        <v>98820</v>
      </c>
      <c r="BJ17" s="13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50)</f>
        <v>50129</v>
      </c>
      <c r="BK17" s="13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50)</f>
        <v>51363</v>
      </c>
      <c r="BL17" s="64">
        <f t="shared" si="13"/>
        <v>101492</v>
      </c>
      <c r="BM17" s="13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50)</f>
        <v>52519</v>
      </c>
      <c r="BN17" s="13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50)</f>
        <v>53790</v>
      </c>
      <c r="BO17" s="64">
        <f t="shared" si="14"/>
        <v>106309</v>
      </c>
      <c r="BP17" s="13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50)</f>
        <v>54641</v>
      </c>
      <c r="BQ17" s="13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50)</f>
        <v>55663</v>
      </c>
      <c r="BR17" s="64">
        <f t="shared" si="15"/>
        <v>110304</v>
      </c>
      <c r="BS17" s="13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50)</f>
        <v>55796</v>
      </c>
      <c r="BT17" s="13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50)</f>
        <v>56863</v>
      </c>
      <c r="BU17" s="64">
        <f t="shared" si="16"/>
        <v>112659</v>
      </c>
      <c r="BV17"/>
      <c r="BW17"/>
      <c r="BX17"/>
      <c r="BY17"/>
      <c r="BZ17"/>
      <c r="CA17"/>
      <c r="CB17"/>
      <c r="CC17"/>
    </row>
    <row r="18" spans="1:81" s="54" customFormat="1" ht="14.1" customHeight="1">
      <c r="A18" s="68" t="s">
        <v>92</v>
      </c>
      <c r="B18" s="67">
        <v>29612</v>
      </c>
      <c r="C18" s="21">
        <v>27751</v>
      </c>
      <c r="D18" s="65">
        <v>57363</v>
      </c>
      <c r="E18" s="66">
        <v>31641</v>
      </c>
      <c r="F18" s="21">
        <v>29866</v>
      </c>
      <c r="G18" s="64">
        <v>61507</v>
      </c>
      <c r="H18" s="67">
        <v>33717</v>
      </c>
      <c r="I18" s="21">
        <v>32038</v>
      </c>
      <c r="J18" s="64">
        <v>65755</v>
      </c>
      <c r="K18" s="67">
        <v>35335</v>
      </c>
      <c r="L18" s="21">
        <v>34125</v>
      </c>
      <c r="M18" s="64">
        <v>69460</v>
      </c>
      <c r="N18" s="67">
        <v>36568</v>
      </c>
      <c r="O18" s="21">
        <v>36015</v>
      </c>
      <c r="P18" s="64">
        <v>72583</v>
      </c>
      <c r="Q18" s="67">
        <v>38386</v>
      </c>
      <c r="R18" s="21">
        <v>38138</v>
      </c>
      <c r="S18" s="64">
        <v>76524</v>
      </c>
      <c r="T18" s="67">
        <v>39276</v>
      </c>
      <c r="U18" s="21">
        <v>39279</v>
      </c>
      <c r="V18" s="64">
        <f t="shared" si="0"/>
        <v>78555</v>
      </c>
      <c r="W18" s="137">
        <v>40108</v>
      </c>
      <c r="X18" s="30">
        <v>40519</v>
      </c>
      <c r="Y18" s="64">
        <v>80627</v>
      </c>
      <c r="Z18" s="13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55)</f>
        <v>40835</v>
      </c>
      <c r="AA18" s="13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55)</f>
        <v>41682</v>
      </c>
      <c r="AB18" s="64">
        <f t="shared" si="1"/>
        <v>82517</v>
      </c>
      <c r="AC18" s="13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55)</f>
        <v>41436</v>
      </c>
      <c r="AD18" s="13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55)</f>
        <v>42574</v>
      </c>
      <c r="AE18" s="64">
        <f t="shared" si="2"/>
        <v>84010</v>
      </c>
      <c r="AF18" s="13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55)</f>
        <v>42371</v>
      </c>
      <c r="AG18" s="13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55)</f>
        <v>44206</v>
      </c>
      <c r="AH18" s="64">
        <f t="shared" si="3"/>
        <v>86577</v>
      </c>
      <c r="AI18" s="13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55)</f>
        <v>43490</v>
      </c>
      <c r="AJ18" s="13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55)</f>
        <v>45443</v>
      </c>
      <c r="AK18" s="64">
        <f t="shared" si="4"/>
        <v>88933</v>
      </c>
      <c r="AL18" s="13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55)</f>
        <v>45090</v>
      </c>
      <c r="AM18" s="13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55)</f>
        <v>46972</v>
      </c>
      <c r="AN18" s="64">
        <f t="shared" si="5"/>
        <v>92062</v>
      </c>
      <c r="AO18" s="13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55)</f>
        <v>46206</v>
      </c>
      <c r="AP18" s="13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55)</f>
        <v>48037</v>
      </c>
      <c r="AQ18" s="64">
        <f t="shared" si="6"/>
        <v>94243</v>
      </c>
      <c r="AR18" s="13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55)</f>
        <v>47532</v>
      </c>
      <c r="AS18" s="13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55)</f>
        <v>49297</v>
      </c>
      <c r="AT18" s="64">
        <f t="shared" si="7"/>
        <v>96829</v>
      </c>
      <c r="AU18" s="13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55)</f>
        <v>48363</v>
      </c>
      <c r="AV18" s="13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55)</f>
        <v>49662</v>
      </c>
      <c r="AW18" s="64">
        <f t="shared" si="8"/>
        <v>98025</v>
      </c>
      <c r="AX18" s="13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55)</f>
        <v>48312</v>
      </c>
      <c r="AY18" s="13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55)</f>
        <v>50010</v>
      </c>
      <c r="AZ18" s="64">
        <f t="shared" si="9"/>
        <v>98322</v>
      </c>
      <c r="BA18" s="13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55)</f>
        <v>48312</v>
      </c>
      <c r="BB18" s="13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55)</f>
        <v>50043</v>
      </c>
      <c r="BC18" s="64">
        <f t="shared" si="10"/>
        <v>98355</v>
      </c>
      <c r="BD18" s="13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55)</f>
        <v>48220</v>
      </c>
      <c r="BE18" s="13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55)</f>
        <v>49934</v>
      </c>
      <c r="BF18" s="64">
        <f t="shared" si="11"/>
        <v>98154</v>
      </c>
      <c r="BG18" s="13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55)</f>
        <v>48140</v>
      </c>
      <c r="BH18" s="13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55)</f>
        <v>49584</v>
      </c>
      <c r="BI18" s="64">
        <f t="shared" si="12"/>
        <v>97724</v>
      </c>
      <c r="BJ18" s="13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55)</f>
        <v>47949</v>
      </c>
      <c r="BK18" s="13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55)</f>
        <v>49711</v>
      </c>
      <c r="BL18" s="64">
        <f t="shared" si="13"/>
        <v>97660</v>
      </c>
      <c r="BM18" s="13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55)</f>
        <v>48478</v>
      </c>
      <c r="BN18" s="13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55)</f>
        <v>49945</v>
      </c>
      <c r="BO18" s="64">
        <f t="shared" si="14"/>
        <v>98423</v>
      </c>
      <c r="BP18" s="13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55)</f>
        <v>48864</v>
      </c>
      <c r="BQ18" s="13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55)</f>
        <v>50306</v>
      </c>
      <c r="BR18" s="64">
        <f t="shared" si="15"/>
        <v>99170</v>
      </c>
      <c r="BS18" s="13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55)</f>
        <v>49741</v>
      </c>
      <c r="BT18" s="13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55)</f>
        <v>51087</v>
      </c>
      <c r="BU18" s="64">
        <f t="shared" si="16"/>
        <v>100828</v>
      </c>
      <c r="BV18"/>
      <c r="BW18"/>
      <c r="BX18"/>
      <c r="BY18"/>
      <c r="BZ18"/>
      <c r="CA18"/>
      <c r="CB18"/>
      <c r="CC18"/>
    </row>
    <row r="19" spans="1:81" s="54" customFormat="1" ht="14.1" customHeight="1">
      <c r="A19" s="68" t="s">
        <v>93</v>
      </c>
      <c r="B19" s="67">
        <v>21458</v>
      </c>
      <c r="C19" s="21">
        <v>20190</v>
      </c>
      <c r="D19" s="65">
        <v>41648</v>
      </c>
      <c r="E19" s="66">
        <v>22566</v>
      </c>
      <c r="F19" s="21">
        <v>21303</v>
      </c>
      <c r="G19" s="64">
        <v>43869</v>
      </c>
      <c r="H19" s="67">
        <v>23331</v>
      </c>
      <c r="I19" s="21">
        <v>22180</v>
      </c>
      <c r="J19" s="64">
        <v>45511</v>
      </c>
      <c r="K19" s="67">
        <v>24346</v>
      </c>
      <c r="L19" s="21">
        <v>23070</v>
      </c>
      <c r="M19" s="64">
        <v>47416</v>
      </c>
      <c r="N19" s="67">
        <v>25891</v>
      </c>
      <c r="O19" s="21">
        <v>24601</v>
      </c>
      <c r="P19" s="64">
        <v>50492</v>
      </c>
      <c r="Q19" s="67">
        <v>27316</v>
      </c>
      <c r="R19" s="21">
        <v>26244</v>
      </c>
      <c r="S19" s="64">
        <v>53560</v>
      </c>
      <c r="T19" s="67">
        <v>29630</v>
      </c>
      <c r="U19" s="21">
        <v>28617</v>
      </c>
      <c r="V19" s="64">
        <f t="shared" si="0"/>
        <v>58247</v>
      </c>
      <c r="W19" s="137">
        <v>32528</v>
      </c>
      <c r="X19" s="30">
        <v>31487</v>
      </c>
      <c r="Y19" s="64">
        <v>64015</v>
      </c>
      <c r="Z19" s="13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60)</f>
        <v>34832</v>
      </c>
      <c r="AA19" s="13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60)</f>
        <v>34110</v>
      </c>
      <c r="AB19" s="64">
        <f t="shared" si="1"/>
        <v>68942</v>
      </c>
      <c r="AC19" s="13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60)</f>
        <v>36413</v>
      </c>
      <c r="AD19" s="13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60)</f>
        <v>36415</v>
      </c>
      <c r="AE19" s="64">
        <f t="shared" si="2"/>
        <v>72828</v>
      </c>
      <c r="AF19" s="13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60)</f>
        <v>38629</v>
      </c>
      <c r="AG19" s="13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60)</f>
        <v>38704</v>
      </c>
      <c r="AH19" s="64">
        <f t="shared" si="3"/>
        <v>77333</v>
      </c>
      <c r="AI19" s="13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60)</f>
        <v>39633</v>
      </c>
      <c r="AJ19" s="13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60)</f>
        <v>39971</v>
      </c>
      <c r="AK19" s="64">
        <f t="shared" si="4"/>
        <v>79604</v>
      </c>
      <c r="AL19" s="13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60)</f>
        <v>40579</v>
      </c>
      <c r="AM19" s="13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60)</f>
        <v>41066</v>
      </c>
      <c r="AN19" s="64">
        <f t="shared" si="5"/>
        <v>81645</v>
      </c>
      <c r="AO19" s="13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60)</f>
        <v>41212</v>
      </c>
      <c r="AP19" s="13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60)</f>
        <v>42101</v>
      </c>
      <c r="AQ19" s="64">
        <f t="shared" si="6"/>
        <v>83313</v>
      </c>
      <c r="AR19" s="13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60)</f>
        <v>41845</v>
      </c>
      <c r="AS19" s="13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60)</f>
        <v>43059</v>
      </c>
      <c r="AT19" s="64">
        <f t="shared" si="7"/>
        <v>84904</v>
      </c>
      <c r="AU19" s="13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60)</f>
        <v>42220</v>
      </c>
      <c r="AV19" s="13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60)</f>
        <v>44303</v>
      </c>
      <c r="AW19" s="64">
        <f t="shared" si="8"/>
        <v>86523</v>
      </c>
      <c r="AX19" s="13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60)</f>
        <v>42567</v>
      </c>
      <c r="AY19" s="13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60)</f>
        <v>44963</v>
      </c>
      <c r="AZ19" s="64">
        <f t="shared" si="9"/>
        <v>87530</v>
      </c>
      <c r="BA19" s="13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60)</f>
        <v>42889</v>
      </c>
      <c r="BB19" s="13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60)</f>
        <v>45380</v>
      </c>
      <c r="BC19" s="64">
        <f t="shared" si="10"/>
        <v>88269</v>
      </c>
      <c r="BD19" s="13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60)</f>
        <v>42979</v>
      </c>
      <c r="BE19" s="13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60)</f>
        <v>45471</v>
      </c>
      <c r="BF19" s="64">
        <f t="shared" si="11"/>
        <v>88450</v>
      </c>
      <c r="BG19" s="13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60)</f>
        <v>43498</v>
      </c>
      <c r="BH19" s="13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60)</f>
        <v>45867</v>
      </c>
      <c r="BI19" s="64">
        <f t="shared" si="12"/>
        <v>89365</v>
      </c>
      <c r="BJ19" s="13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60)</f>
        <v>44420</v>
      </c>
      <c r="BK19" s="13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60)</f>
        <v>46300</v>
      </c>
      <c r="BL19" s="64">
        <f t="shared" si="13"/>
        <v>90720</v>
      </c>
      <c r="BM19" s="13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60)</f>
        <v>45359.1</v>
      </c>
      <c r="BN19" s="13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60)</f>
        <v>47458.1</v>
      </c>
      <c r="BO19" s="64">
        <f t="shared" si="14"/>
        <v>92817.2</v>
      </c>
      <c r="BP19" s="13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60)</f>
        <v>46546</v>
      </c>
      <c r="BQ19" s="13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60)</f>
        <v>48453</v>
      </c>
      <c r="BR19" s="64">
        <f t="shared" si="15"/>
        <v>94999</v>
      </c>
      <c r="BS19" s="13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60)</f>
        <v>47945</v>
      </c>
      <c r="BT19" s="13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60)</f>
        <v>49577</v>
      </c>
      <c r="BU19" s="64">
        <f t="shared" si="16"/>
        <v>97522</v>
      </c>
      <c r="BV19"/>
      <c r="BW19"/>
      <c r="BX19"/>
      <c r="BY19"/>
      <c r="BZ19"/>
      <c r="CA19"/>
      <c r="CB19"/>
      <c r="CC19"/>
    </row>
    <row r="20" spans="1:81" s="54" customFormat="1" ht="14.1" customHeight="1">
      <c r="A20" s="68" t="s">
        <v>94</v>
      </c>
      <c r="B20" s="67">
        <v>14697</v>
      </c>
      <c r="C20" s="21">
        <v>14419</v>
      </c>
      <c r="D20" s="65">
        <v>29116</v>
      </c>
      <c r="E20" s="66">
        <v>15367</v>
      </c>
      <c r="F20" s="21">
        <v>15244</v>
      </c>
      <c r="G20" s="64">
        <v>30611</v>
      </c>
      <c r="H20" s="67">
        <v>16018</v>
      </c>
      <c r="I20" s="21">
        <v>16022</v>
      </c>
      <c r="J20" s="64">
        <v>32040</v>
      </c>
      <c r="K20" s="67">
        <v>17126</v>
      </c>
      <c r="L20" s="21">
        <v>16911</v>
      </c>
      <c r="M20" s="64">
        <v>34037</v>
      </c>
      <c r="N20" s="67">
        <v>18284</v>
      </c>
      <c r="O20" s="21">
        <v>18011</v>
      </c>
      <c r="P20" s="64">
        <v>36295</v>
      </c>
      <c r="Q20" s="67">
        <v>19474</v>
      </c>
      <c r="R20" s="21">
        <v>19119</v>
      </c>
      <c r="S20" s="64">
        <v>38593</v>
      </c>
      <c r="T20" s="67">
        <v>20789</v>
      </c>
      <c r="U20" s="21">
        <v>20443</v>
      </c>
      <c r="V20" s="64">
        <f t="shared" si="0"/>
        <v>41232</v>
      </c>
      <c r="W20" s="137">
        <v>21976</v>
      </c>
      <c r="X20" s="30">
        <v>21685</v>
      </c>
      <c r="Y20" s="64">
        <v>43661</v>
      </c>
      <c r="Z20" s="13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65)</f>
        <v>23315</v>
      </c>
      <c r="AA20" s="13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65)</f>
        <v>22927</v>
      </c>
      <c r="AB20" s="64">
        <f t="shared" si="1"/>
        <v>46242</v>
      </c>
      <c r="AC20" s="13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65)</f>
        <v>24952</v>
      </c>
      <c r="AD20" s="13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65)</f>
        <v>24490</v>
      </c>
      <c r="AE20" s="64">
        <f t="shared" si="2"/>
        <v>49442</v>
      </c>
      <c r="AF20" s="13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65)</f>
        <v>26320</v>
      </c>
      <c r="AG20" s="13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65)</f>
        <v>26053</v>
      </c>
      <c r="AH20" s="64">
        <f t="shared" si="3"/>
        <v>52373</v>
      </c>
      <c r="AI20" s="13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65)</f>
        <v>28756</v>
      </c>
      <c r="AJ20" s="13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65)</f>
        <v>28442</v>
      </c>
      <c r="AK20" s="64">
        <f t="shared" si="4"/>
        <v>57198</v>
      </c>
      <c r="AL20" s="13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65)</f>
        <v>31271</v>
      </c>
      <c r="AM20" s="13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65)</f>
        <v>31177</v>
      </c>
      <c r="AN20" s="64">
        <f t="shared" si="5"/>
        <v>62448</v>
      </c>
      <c r="AO20" s="13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65)</f>
        <v>33236</v>
      </c>
      <c r="AP20" s="13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65)</f>
        <v>33636</v>
      </c>
      <c r="AQ20" s="64">
        <f t="shared" si="6"/>
        <v>66872</v>
      </c>
      <c r="AR20" s="13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65)</f>
        <v>34608</v>
      </c>
      <c r="AS20" s="13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65)</f>
        <v>35567</v>
      </c>
      <c r="AT20" s="64">
        <f t="shared" si="7"/>
        <v>70175</v>
      </c>
      <c r="AU20" s="13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65)</f>
        <v>36543</v>
      </c>
      <c r="AV20" s="13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65)</f>
        <v>37542</v>
      </c>
      <c r="AW20" s="64">
        <f t="shared" si="8"/>
        <v>74085</v>
      </c>
      <c r="AX20" s="13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65)</f>
        <v>37076</v>
      </c>
      <c r="AY20" s="13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65)</f>
        <v>38423</v>
      </c>
      <c r="AZ20" s="64">
        <f t="shared" si="9"/>
        <v>75499</v>
      </c>
      <c r="BA20" s="13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65)</f>
        <v>37135</v>
      </c>
      <c r="BB20" s="13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65)</f>
        <v>38892</v>
      </c>
      <c r="BC20" s="64">
        <f t="shared" si="10"/>
        <v>76027</v>
      </c>
      <c r="BD20" s="13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65)</f>
        <v>37271</v>
      </c>
      <c r="BE20" s="13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65)</f>
        <v>39311</v>
      </c>
      <c r="BF20" s="64">
        <f t="shared" si="11"/>
        <v>76582</v>
      </c>
      <c r="BG20" s="13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65)</f>
        <v>37433</v>
      </c>
      <c r="BH20" s="13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65)</f>
        <v>39748</v>
      </c>
      <c r="BI20" s="64">
        <f t="shared" si="12"/>
        <v>77181</v>
      </c>
      <c r="BJ20" s="13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65)</f>
        <v>37728</v>
      </c>
      <c r="BK20" s="13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65)</f>
        <v>40777</v>
      </c>
      <c r="BL20" s="64">
        <f t="shared" si="13"/>
        <v>78505</v>
      </c>
      <c r="BM20" s="13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65)</f>
        <v>38799</v>
      </c>
      <c r="BN20" s="13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65)</f>
        <v>41947</v>
      </c>
      <c r="BO20" s="64">
        <f t="shared" si="14"/>
        <v>80746</v>
      </c>
      <c r="BP20" s="13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65)</f>
        <v>39956</v>
      </c>
      <c r="BQ20" s="13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65)</f>
        <v>43015</v>
      </c>
      <c r="BR20" s="64">
        <f t="shared" si="15"/>
        <v>82971</v>
      </c>
      <c r="BS20" s="13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65)</f>
        <v>41090</v>
      </c>
      <c r="BT20" s="13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65)</f>
        <v>44200</v>
      </c>
      <c r="BU20" s="64">
        <f t="shared" si="16"/>
        <v>85290</v>
      </c>
      <c r="BV20"/>
      <c r="BW20"/>
      <c r="BX20"/>
      <c r="BY20"/>
      <c r="BZ20"/>
      <c r="CA20"/>
      <c r="CB20"/>
      <c r="CC20"/>
    </row>
    <row r="21" spans="1:81" s="54" customFormat="1" ht="14.1" customHeight="1">
      <c r="A21" s="68" t="s">
        <v>95</v>
      </c>
      <c r="B21" s="67">
        <v>11598</v>
      </c>
      <c r="C21" s="21">
        <v>12358</v>
      </c>
      <c r="D21" s="65">
        <v>23956</v>
      </c>
      <c r="E21" s="66">
        <v>12146</v>
      </c>
      <c r="F21" s="21">
        <v>12701</v>
      </c>
      <c r="G21" s="64">
        <v>24847</v>
      </c>
      <c r="H21" s="67">
        <v>12398</v>
      </c>
      <c r="I21" s="21">
        <v>12979</v>
      </c>
      <c r="J21" s="64">
        <v>25377</v>
      </c>
      <c r="K21" s="67">
        <v>12549</v>
      </c>
      <c r="L21" s="21">
        <v>13251</v>
      </c>
      <c r="M21" s="64">
        <v>25800</v>
      </c>
      <c r="N21" s="67">
        <v>12881</v>
      </c>
      <c r="O21" s="21">
        <v>13666</v>
      </c>
      <c r="P21" s="64">
        <v>26547</v>
      </c>
      <c r="Q21" s="67">
        <v>13408</v>
      </c>
      <c r="R21" s="21">
        <v>14163</v>
      </c>
      <c r="S21" s="64">
        <v>27571</v>
      </c>
      <c r="T21" s="67">
        <v>14108</v>
      </c>
      <c r="U21" s="21">
        <v>14899</v>
      </c>
      <c r="V21" s="64">
        <f t="shared" si="0"/>
        <v>29007</v>
      </c>
      <c r="W21" s="137">
        <v>15109</v>
      </c>
      <c r="X21" s="30">
        <v>15867</v>
      </c>
      <c r="Y21" s="64">
        <v>30976</v>
      </c>
      <c r="Z21" s="13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70)</f>
        <v>16210</v>
      </c>
      <c r="AA21" s="13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70)</f>
        <v>16858</v>
      </c>
      <c r="AB21" s="64">
        <f t="shared" si="1"/>
        <v>33068</v>
      </c>
      <c r="AC21" s="13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70)</f>
        <v>17300</v>
      </c>
      <c r="AD21" s="13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70)</f>
        <v>17948</v>
      </c>
      <c r="AE21" s="64">
        <f t="shared" si="2"/>
        <v>35248</v>
      </c>
      <c r="AF21" s="13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70)</f>
        <v>18364</v>
      </c>
      <c r="AG21" s="13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70)</f>
        <v>18954</v>
      </c>
      <c r="AH21" s="64">
        <f t="shared" si="3"/>
        <v>37318</v>
      </c>
      <c r="AI21" s="13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70)</f>
        <v>19461</v>
      </c>
      <c r="AJ21" s="13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70)</f>
        <v>20063</v>
      </c>
      <c r="AK21" s="64">
        <f t="shared" si="4"/>
        <v>39524</v>
      </c>
      <c r="AL21" s="13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70)</f>
        <v>20529</v>
      </c>
      <c r="AM21" s="13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70)</f>
        <v>21164</v>
      </c>
      <c r="AN21" s="64">
        <f t="shared" si="5"/>
        <v>41693</v>
      </c>
      <c r="AO21" s="13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70)</f>
        <v>21752</v>
      </c>
      <c r="AP21" s="13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70)</f>
        <v>22190</v>
      </c>
      <c r="AQ21" s="64">
        <f t="shared" si="6"/>
        <v>43942</v>
      </c>
      <c r="AR21" s="13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70)</f>
        <v>23208</v>
      </c>
      <c r="AS21" s="13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70)</f>
        <v>23752</v>
      </c>
      <c r="AT21" s="64">
        <f t="shared" si="7"/>
        <v>46960</v>
      </c>
      <c r="AU21" s="13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70)</f>
        <v>24251</v>
      </c>
      <c r="AV21" s="13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70)</f>
        <v>25008</v>
      </c>
      <c r="AW21" s="64">
        <f t="shared" si="8"/>
        <v>49259</v>
      </c>
      <c r="AX21" s="13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70)</f>
        <v>26113</v>
      </c>
      <c r="AY21" s="13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70)</f>
        <v>27058</v>
      </c>
      <c r="AZ21" s="64">
        <f t="shared" si="9"/>
        <v>53171</v>
      </c>
      <c r="BA21" s="13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70)</f>
        <v>28086</v>
      </c>
      <c r="BB21" s="13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70)</f>
        <v>29355</v>
      </c>
      <c r="BC21" s="64">
        <f t="shared" si="10"/>
        <v>57441</v>
      </c>
      <c r="BD21" s="13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70)</f>
        <v>29454</v>
      </c>
      <c r="BE21" s="13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70)</f>
        <v>31345</v>
      </c>
      <c r="BF21" s="64">
        <f t="shared" si="11"/>
        <v>60799</v>
      </c>
      <c r="BG21" s="13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70)</f>
        <v>30461</v>
      </c>
      <c r="BH21" s="13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70)</f>
        <v>32973</v>
      </c>
      <c r="BI21" s="64">
        <f t="shared" si="12"/>
        <v>63434</v>
      </c>
      <c r="BJ21" s="13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70)</f>
        <v>32238</v>
      </c>
      <c r="BK21" s="13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70)</f>
        <v>34793</v>
      </c>
      <c r="BL21" s="64">
        <f t="shared" si="13"/>
        <v>67031</v>
      </c>
      <c r="BM21" s="13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70)</f>
        <v>33127</v>
      </c>
      <c r="BN21" s="13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70)</f>
        <v>35861</v>
      </c>
      <c r="BO21" s="64">
        <f t="shared" si="14"/>
        <v>68988</v>
      </c>
      <c r="BP21" s="13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70)</f>
        <v>33796</v>
      </c>
      <c r="BQ21" s="13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70)</f>
        <v>36767</v>
      </c>
      <c r="BR21" s="64">
        <f t="shared" si="15"/>
        <v>70563</v>
      </c>
      <c r="BS21" s="13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70)</f>
        <v>34531</v>
      </c>
      <c r="BT21" s="13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70)</f>
        <v>37714</v>
      </c>
      <c r="BU21" s="64">
        <f t="shared" si="16"/>
        <v>72245</v>
      </c>
      <c r="BV21"/>
      <c r="BW21"/>
      <c r="BX21"/>
      <c r="BY21"/>
      <c r="BZ21"/>
      <c r="CA21"/>
      <c r="CB21"/>
      <c r="CC21"/>
    </row>
    <row r="22" spans="1:81" s="54" customFormat="1" ht="14.1" customHeight="1">
      <c r="A22" s="68" t="s">
        <v>96</v>
      </c>
      <c r="B22" s="67">
        <v>5712</v>
      </c>
      <c r="C22" s="21">
        <v>9224</v>
      </c>
      <c r="D22" s="65">
        <v>14936</v>
      </c>
      <c r="E22" s="66">
        <v>6612</v>
      </c>
      <c r="F22" s="21">
        <v>9742</v>
      </c>
      <c r="G22" s="64">
        <v>16354</v>
      </c>
      <c r="H22" s="67">
        <v>7499</v>
      </c>
      <c r="I22" s="21">
        <v>10100</v>
      </c>
      <c r="J22" s="64">
        <v>17599</v>
      </c>
      <c r="K22" s="67">
        <v>8433</v>
      </c>
      <c r="L22" s="21">
        <v>10492</v>
      </c>
      <c r="M22" s="64">
        <v>18925</v>
      </c>
      <c r="N22" s="67">
        <v>9336</v>
      </c>
      <c r="O22" s="21">
        <v>10891</v>
      </c>
      <c r="P22" s="64">
        <v>20227</v>
      </c>
      <c r="Q22" s="67">
        <v>10267</v>
      </c>
      <c r="R22" s="21">
        <v>11635</v>
      </c>
      <c r="S22" s="64">
        <v>21902</v>
      </c>
      <c r="T22" s="67">
        <v>10803</v>
      </c>
      <c r="U22" s="21">
        <v>12096</v>
      </c>
      <c r="V22" s="64">
        <f t="shared" si="0"/>
        <v>22899</v>
      </c>
      <c r="W22" s="137">
        <v>11200</v>
      </c>
      <c r="X22" s="30">
        <v>12502</v>
      </c>
      <c r="Y22" s="64">
        <v>23702</v>
      </c>
      <c r="Z22" s="13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75)</f>
        <v>11486</v>
      </c>
      <c r="AA22" s="13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75)</f>
        <v>12922</v>
      </c>
      <c r="AB22" s="64">
        <f t="shared" si="1"/>
        <v>24408</v>
      </c>
      <c r="AC22" s="13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75)</f>
        <v>11853</v>
      </c>
      <c r="AD22" s="13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75)</f>
        <v>13348</v>
      </c>
      <c r="AE22" s="64">
        <f t="shared" si="2"/>
        <v>25201</v>
      </c>
      <c r="AF22" s="13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75)</f>
        <v>12239</v>
      </c>
      <c r="AG22" s="13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75)</f>
        <v>13769</v>
      </c>
      <c r="AH22" s="64">
        <f t="shared" si="3"/>
        <v>26008</v>
      </c>
      <c r="AI22" s="13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75)</f>
        <v>12792</v>
      </c>
      <c r="AJ22" s="13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75)</f>
        <v>14310</v>
      </c>
      <c r="AK22" s="64">
        <f t="shared" si="4"/>
        <v>27102</v>
      </c>
      <c r="AL22" s="13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75)</f>
        <v>13601</v>
      </c>
      <c r="AM22" s="13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75)</f>
        <v>15161</v>
      </c>
      <c r="AN22" s="64">
        <f t="shared" si="5"/>
        <v>28762</v>
      </c>
      <c r="AO22" s="13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75)</f>
        <v>14581</v>
      </c>
      <c r="AP22" s="13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75)</f>
        <v>15930</v>
      </c>
      <c r="AQ22" s="64">
        <f t="shared" si="6"/>
        <v>30511</v>
      </c>
      <c r="AR22" s="13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75)</f>
        <v>15522</v>
      </c>
      <c r="AS22" s="13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75)</f>
        <v>16857</v>
      </c>
      <c r="AT22" s="64">
        <f t="shared" si="7"/>
        <v>32379</v>
      </c>
      <c r="AU22" s="13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75)</f>
        <v>16437</v>
      </c>
      <c r="AV22" s="13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75)</f>
        <v>17699</v>
      </c>
      <c r="AW22" s="64">
        <f t="shared" si="8"/>
        <v>34136</v>
      </c>
      <c r="AX22" s="13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75)</f>
        <v>17326</v>
      </c>
      <c r="AY22" s="13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75)</f>
        <v>18595</v>
      </c>
      <c r="AZ22" s="64">
        <f t="shared" si="9"/>
        <v>35921</v>
      </c>
      <c r="BA22" s="13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75)</f>
        <v>18100</v>
      </c>
      <c r="BB22" s="13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75)</f>
        <v>19425</v>
      </c>
      <c r="BC22" s="64">
        <f t="shared" si="10"/>
        <v>37525</v>
      </c>
      <c r="BD22" s="13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75)</f>
        <v>19018</v>
      </c>
      <c r="BE22" s="13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75)</f>
        <v>20259</v>
      </c>
      <c r="BF22" s="64">
        <f t="shared" si="11"/>
        <v>39277</v>
      </c>
      <c r="BG22" s="13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75)</f>
        <v>20244</v>
      </c>
      <c r="BH22" s="13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75)</f>
        <v>21485</v>
      </c>
      <c r="BI22" s="64">
        <f t="shared" si="12"/>
        <v>41729</v>
      </c>
      <c r="BJ22" s="13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75)</f>
        <v>21134</v>
      </c>
      <c r="BK22" s="13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75)</f>
        <v>22756</v>
      </c>
      <c r="BL22" s="64">
        <f t="shared" si="13"/>
        <v>43890</v>
      </c>
      <c r="BM22" s="13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75)</f>
        <v>23043</v>
      </c>
      <c r="BN22" s="13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75)</f>
        <v>24838</v>
      </c>
      <c r="BO22" s="64">
        <f t="shared" si="14"/>
        <v>47881</v>
      </c>
      <c r="BP22" s="13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75)</f>
        <v>24996</v>
      </c>
      <c r="BQ22" s="13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75)</f>
        <v>27198</v>
      </c>
      <c r="BR22" s="64">
        <f t="shared" si="15"/>
        <v>52194</v>
      </c>
      <c r="BS22" s="13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75)</f>
        <v>26642</v>
      </c>
      <c r="BT22" s="13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75)</f>
        <v>29457</v>
      </c>
      <c r="BU22" s="64">
        <f t="shared" si="16"/>
        <v>56099</v>
      </c>
      <c r="BV22"/>
      <c r="BW22"/>
      <c r="BX22"/>
      <c r="BY22"/>
      <c r="BZ22"/>
      <c r="CA22"/>
      <c r="CB22"/>
      <c r="CC22"/>
    </row>
    <row r="23" spans="1:81" s="54" customFormat="1" ht="14.1" customHeight="1">
      <c r="A23" s="68" t="s">
        <v>97</v>
      </c>
      <c r="B23" s="67">
        <v>2729</v>
      </c>
      <c r="C23" s="21">
        <v>5679</v>
      </c>
      <c r="D23" s="65">
        <v>8408</v>
      </c>
      <c r="E23" s="66">
        <v>2944</v>
      </c>
      <c r="F23" s="21">
        <v>6014</v>
      </c>
      <c r="G23" s="64">
        <v>8958</v>
      </c>
      <c r="H23" s="67">
        <v>3203</v>
      </c>
      <c r="I23" s="21">
        <v>6516</v>
      </c>
      <c r="J23" s="64">
        <v>9719</v>
      </c>
      <c r="K23" s="67">
        <v>3450</v>
      </c>
      <c r="L23" s="21">
        <v>6961</v>
      </c>
      <c r="M23" s="64">
        <v>10411</v>
      </c>
      <c r="N23" s="67">
        <v>3821</v>
      </c>
      <c r="O23" s="21">
        <v>7463</v>
      </c>
      <c r="P23" s="64">
        <v>11284</v>
      </c>
      <c r="Q23" s="67">
        <v>4331</v>
      </c>
      <c r="R23" s="21">
        <v>7814</v>
      </c>
      <c r="S23" s="64">
        <v>12145</v>
      </c>
      <c r="T23" s="67">
        <v>5140</v>
      </c>
      <c r="U23" s="21">
        <v>8292</v>
      </c>
      <c r="V23" s="64">
        <f t="shared" si="0"/>
        <v>13432</v>
      </c>
      <c r="W23" s="137">
        <v>5990</v>
      </c>
      <c r="X23" s="30">
        <v>8799</v>
      </c>
      <c r="Y23" s="64">
        <v>14789</v>
      </c>
      <c r="Z23" s="13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80)</f>
        <v>6843</v>
      </c>
      <c r="AA23" s="13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80)</f>
        <v>9255</v>
      </c>
      <c r="AB23" s="64">
        <f t="shared" si="1"/>
        <v>16098</v>
      </c>
      <c r="AC23" s="13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80)</f>
        <v>7649</v>
      </c>
      <c r="AD23" s="13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80)</f>
        <v>9613</v>
      </c>
      <c r="AE23" s="64">
        <f t="shared" si="2"/>
        <v>17262</v>
      </c>
      <c r="AF23" s="13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80)</f>
        <v>8386</v>
      </c>
      <c r="AG23" s="13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80)</f>
        <v>10237</v>
      </c>
      <c r="AH23" s="64">
        <f t="shared" si="3"/>
        <v>18623</v>
      </c>
      <c r="AI23" s="13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80)</f>
        <v>8810</v>
      </c>
      <c r="AJ23" s="13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80)</f>
        <v>10639</v>
      </c>
      <c r="AK23" s="64">
        <f t="shared" si="4"/>
        <v>19449</v>
      </c>
      <c r="AL23" s="13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80)</f>
        <v>9101</v>
      </c>
      <c r="AM23" s="13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80)</f>
        <v>10992</v>
      </c>
      <c r="AN23" s="64">
        <f t="shared" si="5"/>
        <v>20093</v>
      </c>
      <c r="AO23" s="13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80)</f>
        <v>9385</v>
      </c>
      <c r="AP23" s="13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80)</f>
        <v>11366</v>
      </c>
      <c r="AQ23" s="64">
        <f t="shared" si="6"/>
        <v>20751</v>
      </c>
      <c r="AR23" s="13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80)</f>
        <v>9737</v>
      </c>
      <c r="AS23" s="13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80)</f>
        <v>11731</v>
      </c>
      <c r="AT23" s="64">
        <f t="shared" si="7"/>
        <v>21468</v>
      </c>
      <c r="AU23" s="13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80)</f>
        <v>9964</v>
      </c>
      <c r="AV23" s="13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80)</f>
        <v>12057</v>
      </c>
      <c r="AW23" s="64">
        <f t="shared" si="8"/>
        <v>22021</v>
      </c>
      <c r="AX23" s="13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80)</f>
        <v>10470</v>
      </c>
      <c r="AY23" s="13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80)</f>
        <v>12508</v>
      </c>
      <c r="AZ23" s="64">
        <f t="shared" si="9"/>
        <v>22978</v>
      </c>
      <c r="BA23" s="13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80)</f>
        <v>11002</v>
      </c>
      <c r="BB23" s="13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80)</f>
        <v>13132</v>
      </c>
      <c r="BC23" s="64">
        <f t="shared" si="10"/>
        <v>24134</v>
      </c>
      <c r="BD23" s="13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80)</f>
        <v>11732</v>
      </c>
      <c r="BE23" s="13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80)</f>
        <v>13737</v>
      </c>
      <c r="BF23" s="64">
        <f t="shared" si="11"/>
        <v>25469</v>
      </c>
      <c r="BG23" s="13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80)</f>
        <v>12431</v>
      </c>
      <c r="BH23" s="13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80)</f>
        <v>14460</v>
      </c>
      <c r="BI23" s="64">
        <f t="shared" si="12"/>
        <v>26891</v>
      </c>
      <c r="BJ23" s="13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80)</f>
        <v>13302</v>
      </c>
      <c r="BK23" s="13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80)</f>
        <v>15114</v>
      </c>
      <c r="BL23" s="64">
        <f t="shared" si="13"/>
        <v>28416</v>
      </c>
      <c r="BM23" s="13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80)</f>
        <v>14231</v>
      </c>
      <c r="BN23" s="13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80)</f>
        <v>16163</v>
      </c>
      <c r="BO23" s="64">
        <f t="shared" si="14"/>
        <v>30394</v>
      </c>
      <c r="BP23" s="13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80)</f>
        <v>15071</v>
      </c>
      <c r="BQ23" s="13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80)</f>
        <v>17094</v>
      </c>
      <c r="BR23" s="64">
        <f t="shared" si="15"/>
        <v>32165</v>
      </c>
      <c r="BS23" s="13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80)</f>
        <v>15978</v>
      </c>
      <c r="BT23" s="13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80)</f>
        <v>17993</v>
      </c>
      <c r="BU23" s="64">
        <f t="shared" si="16"/>
        <v>33971</v>
      </c>
      <c r="BV23"/>
      <c r="BW23"/>
      <c r="BX23"/>
      <c r="BY23"/>
      <c r="BZ23"/>
      <c r="CA23"/>
      <c r="CB23"/>
      <c r="CC23"/>
    </row>
    <row r="24" spans="1:81" s="54" customFormat="1" ht="14.1" customHeight="1">
      <c r="A24" s="68" t="s">
        <v>98</v>
      </c>
      <c r="B24" s="67">
        <v>1418</v>
      </c>
      <c r="C24" s="21">
        <v>3424</v>
      </c>
      <c r="D24" s="65">
        <v>4842</v>
      </c>
      <c r="E24" s="66">
        <v>1462</v>
      </c>
      <c r="F24" s="21">
        <v>3591</v>
      </c>
      <c r="G24" s="64">
        <v>5053</v>
      </c>
      <c r="H24" s="67">
        <v>1441</v>
      </c>
      <c r="I24" s="21">
        <v>3610</v>
      </c>
      <c r="J24" s="64">
        <v>5051</v>
      </c>
      <c r="K24" s="67">
        <v>1469</v>
      </c>
      <c r="L24" s="21">
        <v>3629</v>
      </c>
      <c r="M24" s="64">
        <v>5098</v>
      </c>
      <c r="N24" s="67">
        <v>1529</v>
      </c>
      <c r="O24" s="21">
        <v>3711</v>
      </c>
      <c r="P24" s="64">
        <v>5240</v>
      </c>
      <c r="Q24" s="67">
        <v>1713</v>
      </c>
      <c r="R24" s="21">
        <v>4068</v>
      </c>
      <c r="S24" s="64">
        <v>5781</v>
      </c>
      <c r="T24" s="67">
        <v>1857</v>
      </c>
      <c r="U24" s="21">
        <v>4331</v>
      </c>
      <c r="V24" s="64">
        <f t="shared" si="0"/>
        <v>6188</v>
      </c>
      <c r="W24" s="137">
        <v>2091</v>
      </c>
      <c r="X24" s="30">
        <v>4740</v>
      </c>
      <c r="Y24" s="64">
        <v>6831</v>
      </c>
      <c r="Z24" s="13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85)</f>
        <v>2237</v>
      </c>
      <c r="AA24" s="13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85)</f>
        <v>5038</v>
      </c>
      <c r="AB24" s="64">
        <f t="shared" si="1"/>
        <v>7275</v>
      </c>
      <c r="AC24" s="13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85)</f>
        <v>2479</v>
      </c>
      <c r="AD24" s="13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85)</f>
        <v>5502</v>
      </c>
      <c r="AE24" s="64">
        <f t="shared" si="2"/>
        <v>7981</v>
      </c>
      <c r="AF24" s="13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85)</f>
        <v>2814</v>
      </c>
      <c r="AG24" s="13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85)</f>
        <v>5749</v>
      </c>
      <c r="AH24" s="64">
        <f t="shared" si="3"/>
        <v>8563</v>
      </c>
      <c r="AI24" s="13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85)</f>
        <v>3384</v>
      </c>
      <c r="AJ24" s="13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85)</f>
        <v>6032</v>
      </c>
      <c r="AK24" s="64">
        <f t="shared" si="4"/>
        <v>9416</v>
      </c>
      <c r="AL24" s="13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85)</f>
        <v>4015</v>
      </c>
      <c r="AM24" s="13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85)</f>
        <v>6340</v>
      </c>
      <c r="AN24" s="64">
        <f t="shared" si="5"/>
        <v>10355</v>
      </c>
      <c r="AO24" s="13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85)</f>
        <v>4559</v>
      </c>
      <c r="AP24" s="13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85)</f>
        <v>6760</v>
      </c>
      <c r="AQ24" s="64">
        <f t="shared" si="6"/>
        <v>11319</v>
      </c>
      <c r="AR24" s="13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85)</f>
        <v>5128</v>
      </c>
      <c r="AS24" s="13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85)</f>
        <v>7110</v>
      </c>
      <c r="AT24" s="64">
        <f t="shared" si="7"/>
        <v>12238</v>
      </c>
      <c r="AU24" s="13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85)</f>
        <v>5619</v>
      </c>
      <c r="AV24" s="13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85)</f>
        <v>7544</v>
      </c>
      <c r="AW24" s="64">
        <f t="shared" si="8"/>
        <v>13163</v>
      </c>
      <c r="AX24" s="13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85)</f>
        <v>5909</v>
      </c>
      <c r="AY24" s="13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85)</f>
        <v>7918</v>
      </c>
      <c r="AZ24" s="64">
        <f t="shared" si="9"/>
        <v>13827</v>
      </c>
      <c r="BA24" s="13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85)</f>
        <v>6139</v>
      </c>
      <c r="BB24" s="13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85)</f>
        <v>8098</v>
      </c>
      <c r="BC24" s="64">
        <f t="shared" si="10"/>
        <v>14237</v>
      </c>
      <c r="BD24" s="13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85)</f>
        <v>6287</v>
      </c>
      <c r="BE24" s="13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85)</f>
        <v>8383</v>
      </c>
      <c r="BF24" s="64">
        <f t="shared" si="11"/>
        <v>14670</v>
      </c>
      <c r="BG24" s="13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85)</f>
        <v>6506</v>
      </c>
      <c r="BH24" s="13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85)</f>
        <v>8610</v>
      </c>
      <c r="BI24" s="64">
        <f t="shared" si="12"/>
        <v>15116</v>
      </c>
      <c r="BJ24" s="13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85)</f>
        <v>6769</v>
      </c>
      <c r="BK24" s="13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85)</f>
        <v>8935</v>
      </c>
      <c r="BL24" s="64">
        <f t="shared" si="13"/>
        <v>15704</v>
      </c>
      <c r="BM24" s="13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85)</f>
        <v>7181</v>
      </c>
      <c r="BN24" s="13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85)</f>
        <v>9365</v>
      </c>
      <c r="BO24" s="64">
        <f t="shared" si="14"/>
        <v>16546</v>
      </c>
      <c r="BP24" s="13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85)</f>
        <v>7717</v>
      </c>
      <c r="BQ24" s="13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85)</f>
        <v>10010</v>
      </c>
      <c r="BR24" s="64">
        <f t="shared" si="15"/>
        <v>17727</v>
      </c>
      <c r="BS24" s="13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85)</f>
        <v>8314</v>
      </c>
      <c r="BT24" s="13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85)</f>
        <v>10606</v>
      </c>
      <c r="BU24" s="64">
        <f t="shared" si="16"/>
        <v>18920</v>
      </c>
      <c r="BV24"/>
      <c r="BW24"/>
      <c r="BX24"/>
      <c r="BY24"/>
      <c r="BZ24"/>
      <c r="CA24"/>
      <c r="CB24"/>
      <c r="CC24"/>
    </row>
    <row r="25" spans="1:81" s="54" customFormat="1" ht="14.1" customHeight="1">
      <c r="A25" s="68" t="s">
        <v>99</v>
      </c>
      <c r="B25" s="67">
        <v>420</v>
      </c>
      <c r="C25" s="21">
        <v>1241</v>
      </c>
      <c r="D25" s="65">
        <v>1661</v>
      </c>
      <c r="E25" s="66">
        <v>469</v>
      </c>
      <c r="F25" s="21">
        <v>1361</v>
      </c>
      <c r="G25" s="64">
        <v>1830</v>
      </c>
      <c r="H25" s="67">
        <v>508</v>
      </c>
      <c r="I25" s="21">
        <v>1406</v>
      </c>
      <c r="J25" s="64">
        <v>1914</v>
      </c>
      <c r="K25" s="67">
        <v>531</v>
      </c>
      <c r="L25" s="21">
        <v>1547</v>
      </c>
      <c r="M25" s="64">
        <v>2078</v>
      </c>
      <c r="N25" s="67">
        <v>551</v>
      </c>
      <c r="O25" s="21">
        <v>1693</v>
      </c>
      <c r="P25" s="64">
        <v>2244</v>
      </c>
      <c r="Q25" s="67">
        <v>596</v>
      </c>
      <c r="R25" s="21">
        <v>1831</v>
      </c>
      <c r="S25" s="64">
        <v>2427</v>
      </c>
      <c r="T25" s="67">
        <v>618</v>
      </c>
      <c r="U25" s="21">
        <v>1913</v>
      </c>
      <c r="V25" s="64">
        <f t="shared" si="0"/>
        <v>2531</v>
      </c>
      <c r="W25" s="137">
        <v>646</v>
      </c>
      <c r="X25" s="30">
        <v>1949</v>
      </c>
      <c r="Y25" s="64">
        <v>2595</v>
      </c>
      <c r="Z25" s="13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90)</f>
        <v>687</v>
      </c>
      <c r="AA25" s="13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90)</f>
        <v>1935</v>
      </c>
      <c r="AB25" s="64">
        <f t="shared" si="1"/>
        <v>2622</v>
      </c>
      <c r="AC25" s="13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90)</f>
        <v>723</v>
      </c>
      <c r="AD25" s="13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90)</f>
        <v>1974</v>
      </c>
      <c r="AE25" s="64">
        <f t="shared" si="2"/>
        <v>2697</v>
      </c>
      <c r="AF25" s="13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90)</f>
        <v>801</v>
      </c>
      <c r="AG25" s="13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90)</f>
        <v>2176</v>
      </c>
      <c r="AH25" s="64">
        <f t="shared" si="3"/>
        <v>2977</v>
      </c>
      <c r="AI25" s="13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90)</f>
        <v>883</v>
      </c>
      <c r="AJ25" s="13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90)</f>
        <v>2368</v>
      </c>
      <c r="AK25" s="64">
        <f t="shared" si="4"/>
        <v>3251</v>
      </c>
      <c r="AL25" s="13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90)</f>
        <v>952</v>
      </c>
      <c r="AM25" s="13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90)</f>
        <v>2587</v>
      </c>
      <c r="AN25" s="64">
        <f t="shared" si="5"/>
        <v>3539</v>
      </c>
      <c r="AO25" s="13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90)</f>
        <v>1037</v>
      </c>
      <c r="AP25" s="13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90)</f>
        <v>2749</v>
      </c>
      <c r="AQ25" s="64">
        <f t="shared" si="6"/>
        <v>3786</v>
      </c>
      <c r="AR25" s="13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90)</f>
        <v>1158</v>
      </c>
      <c r="AS25" s="13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90)</f>
        <v>2959</v>
      </c>
      <c r="AT25" s="64">
        <f t="shared" si="7"/>
        <v>4117</v>
      </c>
      <c r="AU25" s="13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90)</f>
        <v>1353</v>
      </c>
      <c r="AV25" s="13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90)</f>
        <v>3117</v>
      </c>
      <c r="AW25" s="64">
        <f t="shared" si="8"/>
        <v>4470</v>
      </c>
      <c r="AX25" s="13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90)</f>
        <v>1624</v>
      </c>
      <c r="AY25" s="13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90)</f>
        <v>3214</v>
      </c>
      <c r="AZ25" s="64">
        <f t="shared" si="9"/>
        <v>4838</v>
      </c>
      <c r="BA25" s="13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90)</f>
        <v>1877</v>
      </c>
      <c r="BB25" s="13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90)</f>
        <v>3362</v>
      </c>
      <c r="BC25" s="64">
        <f t="shared" si="10"/>
        <v>5239</v>
      </c>
      <c r="BD25" s="13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90)</f>
        <v>2202</v>
      </c>
      <c r="BE25" s="13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90)</f>
        <v>3597</v>
      </c>
      <c r="BF25" s="64">
        <f t="shared" si="11"/>
        <v>5799</v>
      </c>
      <c r="BG25" s="13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90)</f>
        <v>2424</v>
      </c>
      <c r="BH25" s="13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90)</f>
        <v>3791</v>
      </c>
      <c r="BI25" s="64">
        <f t="shared" si="12"/>
        <v>6215</v>
      </c>
      <c r="BJ25" s="13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90)</f>
        <v>2670</v>
      </c>
      <c r="BK25" s="13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90)</f>
        <v>4074</v>
      </c>
      <c r="BL25" s="64">
        <f t="shared" si="13"/>
        <v>6744</v>
      </c>
      <c r="BM25" s="13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90)</f>
        <v>2900</v>
      </c>
      <c r="BN25" s="13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90)</f>
        <v>4409</v>
      </c>
      <c r="BO25" s="64">
        <f t="shared" si="14"/>
        <v>7309</v>
      </c>
      <c r="BP25" s="13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90)</f>
        <v>3054</v>
      </c>
      <c r="BQ25" s="13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90)</f>
        <v>4554</v>
      </c>
      <c r="BR25" s="64">
        <f t="shared" si="15"/>
        <v>7608</v>
      </c>
      <c r="BS25" s="13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90)</f>
        <v>3152</v>
      </c>
      <c r="BT25" s="13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90)</f>
        <v>4731</v>
      </c>
      <c r="BU25" s="64">
        <f t="shared" si="16"/>
        <v>7883</v>
      </c>
      <c r="BV25"/>
      <c r="BW25"/>
      <c r="BX25"/>
      <c r="BY25"/>
      <c r="BZ25"/>
      <c r="CA25"/>
      <c r="CB25"/>
      <c r="CC25"/>
    </row>
    <row r="26" spans="1:81" s="54" customFormat="1" ht="14.1" customHeight="1" thickBot="1">
      <c r="A26" s="68" t="s">
        <v>100</v>
      </c>
      <c r="B26" s="78">
        <v>123</v>
      </c>
      <c r="C26" s="77">
        <v>353</v>
      </c>
      <c r="D26" s="75">
        <v>476</v>
      </c>
      <c r="E26" s="76">
        <v>119</v>
      </c>
      <c r="F26" s="77">
        <v>354</v>
      </c>
      <c r="G26" s="73">
        <v>473</v>
      </c>
      <c r="H26" s="78">
        <v>116</v>
      </c>
      <c r="I26" s="77">
        <v>368</v>
      </c>
      <c r="J26" s="73">
        <v>484</v>
      </c>
      <c r="K26" s="78">
        <v>123</v>
      </c>
      <c r="L26" s="77">
        <v>380</v>
      </c>
      <c r="M26" s="73">
        <v>503</v>
      </c>
      <c r="N26" s="78">
        <v>134</v>
      </c>
      <c r="O26" s="77">
        <v>417</v>
      </c>
      <c r="P26" s="73">
        <v>551</v>
      </c>
      <c r="Q26" s="78">
        <v>128</v>
      </c>
      <c r="R26" s="77">
        <v>446</v>
      </c>
      <c r="S26" s="73">
        <v>574</v>
      </c>
      <c r="T26" s="78">
        <v>136</v>
      </c>
      <c r="U26" s="77">
        <v>524</v>
      </c>
      <c r="V26" s="73">
        <f t="shared" si="0"/>
        <v>660</v>
      </c>
      <c r="W26" s="137">
        <v>146</v>
      </c>
      <c r="X26" s="72">
        <v>551</v>
      </c>
      <c r="Y26" s="73">
        <v>697</v>
      </c>
      <c r="Z26" s="13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95)</f>
        <v>145</v>
      </c>
      <c r="AA26" s="13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95)</f>
        <v>603</v>
      </c>
      <c r="AB26" s="73">
        <f t="shared" si="1"/>
        <v>748</v>
      </c>
      <c r="AC26" s="13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95)</f>
        <v>155</v>
      </c>
      <c r="AD26" s="13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95)</f>
        <v>613</v>
      </c>
      <c r="AE26" s="73">
        <f t="shared" si="2"/>
        <v>768</v>
      </c>
      <c r="AF26" s="13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95)</f>
        <v>177</v>
      </c>
      <c r="AG26" s="13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95)</f>
        <v>613</v>
      </c>
      <c r="AH26" s="73">
        <f t="shared" si="3"/>
        <v>790</v>
      </c>
      <c r="AI26" s="13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95)</f>
        <v>192</v>
      </c>
      <c r="AJ26" s="13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95)</f>
        <v>643</v>
      </c>
      <c r="AK26" s="73">
        <f t="shared" si="4"/>
        <v>835</v>
      </c>
      <c r="AL26" s="13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95)</f>
        <v>191</v>
      </c>
      <c r="AM26" s="13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95)</f>
        <v>666</v>
      </c>
      <c r="AN26" s="73">
        <f t="shared" si="5"/>
        <v>857</v>
      </c>
      <c r="AO26" s="13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95)</f>
        <v>180</v>
      </c>
      <c r="AP26" s="13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95)</f>
        <v>670</v>
      </c>
      <c r="AQ26" s="73">
        <f t="shared" si="6"/>
        <v>850</v>
      </c>
      <c r="AR26" s="13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95)</f>
        <v>189</v>
      </c>
      <c r="AS26" s="13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95)</f>
        <v>690</v>
      </c>
      <c r="AT26" s="73">
        <f t="shared" si="7"/>
        <v>879</v>
      </c>
      <c r="AU26" s="13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95)</f>
        <v>222</v>
      </c>
      <c r="AV26" s="13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95)</f>
        <v>811</v>
      </c>
      <c r="AW26" s="73">
        <f t="shared" si="8"/>
        <v>1033</v>
      </c>
      <c r="AX26" s="13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95)</f>
        <v>230</v>
      </c>
      <c r="AY26" s="13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95)</f>
        <v>888</v>
      </c>
      <c r="AZ26" s="73">
        <f t="shared" si="9"/>
        <v>1118</v>
      </c>
      <c r="BA26" s="13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95)</f>
        <v>266</v>
      </c>
      <c r="BB26" s="13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95)</f>
        <v>922</v>
      </c>
      <c r="BC26" s="73">
        <f t="shared" si="10"/>
        <v>1188</v>
      </c>
      <c r="BD26" s="13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95)</f>
        <v>275</v>
      </c>
      <c r="BE26" s="13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95)</f>
        <v>971</v>
      </c>
      <c r="BF26" s="73">
        <f t="shared" si="11"/>
        <v>1246</v>
      </c>
      <c r="BG26" s="13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95)</f>
        <v>312</v>
      </c>
      <c r="BH26" s="13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95)</f>
        <v>1045</v>
      </c>
      <c r="BI26" s="73">
        <f t="shared" si="12"/>
        <v>1357</v>
      </c>
      <c r="BJ26" s="137">
        <f>SUMIFS(Table_phiac_sql_ReturnsDB_vw_AgeCohort_HT[InsuredPersons],Table_phiac_sql_ReturnsDB_vw_AgeCohort_HT[Year],YEAR(BJ$5),Table_phiac_sql_ReturnsDB_vw_AgeCohort_HT[MonthEnd],TEXT(BJ$5,"mmm")&amp;"*",Table_phiac_sql_ReturnsDB_vw_AgeCohort_HT[State],"WA",Table_phiac_sql_ReturnsDB_vw_AgeCohort_HT[Gender],"M*",Table_phiac_sql_ReturnsDB_vw_AgeCohort_HT[Age],95)</f>
        <v>393</v>
      </c>
      <c r="BK26" s="137">
        <f>SUMIFS(Table_phiac_sql_ReturnsDB_vw_AgeCohort_HT[InsuredPersons],Table_phiac_sql_ReturnsDB_vw_AgeCohort_HT[Year],YEAR(BJ$5),Table_phiac_sql_ReturnsDB_vw_AgeCohort_HT[MonthEnd],TEXT(BJ$5,"mmm")&amp;"*",Table_phiac_sql_ReturnsDB_vw_AgeCohort_HT[State],"WA",Table_phiac_sql_ReturnsDB_vw_AgeCohort_HT[Gender],"F*",Table_phiac_sql_ReturnsDB_vw_AgeCohort_HT[Age],95)</f>
        <v>1112</v>
      </c>
      <c r="BL26" s="73">
        <f t="shared" si="13"/>
        <v>1505</v>
      </c>
      <c r="BM26" s="137">
        <f>SUMIFS(Table_phiac_sql_ReturnsDB_vw_AgeCohort_HT[InsuredPersons],Table_phiac_sql_ReturnsDB_vw_AgeCohort_HT[Year],YEAR(BM$5),Table_phiac_sql_ReturnsDB_vw_AgeCohort_HT[MonthEnd],TEXT(BM$5,"mmm")&amp;"*",Table_phiac_sql_ReturnsDB_vw_AgeCohort_HT[State],"WA",Table_phiac_sql_ReturnsDB_vw_AgeCohort_HT[Gender],"M*",Table_phiac_sql_ReturnsDB_vw_AgeCohort_HT[Age],95)</f>
        <v>494</v>
      </c>
      <c r="BN26" s="137">
        <f>SUMIFS(Table_phiac_sql_ReturnsDB_vw_AgeCohort_HT[InsuredPersons],Table_phiac_sql_ReturnsDB_vw_AgeCohort_HT[Year],YEAR(BM$5),Table_phiac_sql_ReturnsDB_vw_AgeCohort_HT[MonthEnd],TEXT(BM$5,"mmm")&amp;"*",Table_phiac_sql_ReturnsDB_vw_AgeCohort_HT[State],"WA",Table_phiac_sql_ReturnsDB_vw_AgeCohort_HT[Gender],"F*",Table_phiac_sql_ReturnsDB_vw_AgeCohort_HT[Age],95)</f>
        <v>1157</v>
      </c>
      <c r="BO26" s="73">
        <f t="shared" si="14"/>
        <v>1651</v>
      </c>
      <c r="BP26" s="137">
        <f>SUMIFS(Table_phiac_sql_ReturnsDB_vw_AgeCohort_HT[InsuredPersons],Table_phiac_sql_ReturnsDB_vw_AgeCohort_HT[Year],YEAR(BP$5),Table_phiac_sql_ReturnsDB_vw_AgeCohort_HT[MonthEnd],TEXT(BP$5,"mmm")&amp;"*",Table_phiac_sql_ReturnsDB_vw_AgeCohort_HT[State],"WA",Table_phiac_sql_ReturnsDB_vw_AgeCohort_HT[Gender],"M*",Table_phiac_sql_ReturnsDB_vw_AgeCohort_HT[Age],95)</f>
        <v>589</v>
      </c>
      <c r="BQ26" s="137">
        <f>SUMIFS(Table_phiac_sql_ReturnsDB_vw_AgeCohort_HT[InsuredPersons],Table_phiac_sql_ReturnsDB_vw_AgeCohort_HT[Year],YEAR(BP$5),Table_phiac_sql_ReturnsDB_vw_AgeCohort_HT[MonthEnd],TEXT(BP$5,"mmm")&amp;"*",Table_phiac_sql_ReturnsDB_vw_AgeCohort_HT[State],"WA",Table_phiac_sql_ReturnsDB_vw_AgeCohort_HT[Gender],"F*",Table_phiac_sql_ReturnsDB_vw_AgeCohort_HT[Age],95)</f>
        <v>1240</v>
      </c>
      <c r="BR26" s="73">
        <f t="shared" si="15"/>
        <v>1829</v>
      </c>
      <c r="BS26" s="137">
        <f>SUMIFS(Table_phiac_sql_ReturnsDB_vw_AgeCohort_HT[InsuredPersons],Table_phiac_sql_ReturnsDB_vw_AgeCohort_HT[Year],YEAR(BS$5),Table_phiac_sql_ReturnsDB_vw_AgeCohort_HT[MonthEnd],TEXT(BS$5,"mmm")&amp;"*",Table_phiac_sql_ReturnsDB_vw_AgeCohort_HT[State],"WA",Table_phiac_sql_ReturnsDB_vw_AgeCohort_HT[Gender],"M*",Table_phiac_sql_ReturnsDB_vw_AgeCohort_HT[Age],95)</f>
        <v>662</v>
      </c>
      <c r="BT26" s="137">
        <f>SUMIFS(Table_phiac_sql_ReturnsDB_vw_AgeCohort_HT[InsuredPersons],Table_phiac_sql_ReturnsDB_vw_AgeCohort_HT[Year],YEAR(BS$5),Table_phiac_sql_ReturnsDB_vw_AgeCohort_HT[MonthEnd],TEXT(BS$5,"mmm")&amp;"*",Table_phiac_sql_ReturnsDB_vw_AgeCohort_HT[State],"WA",Table_phiac_sql_ReturnsDB_vw_AgeCohort_HT[Gender],"F*",Table_phiac_sql_ReturnsDB_vw_AgeCohort_HT[Age],95)</f>
        <v>1374</v>
      </c>
      <c r="BU26" s="73">
        <f t="shared" si="16"/>
        <v>2036</v>
      </c>
      <c r="BV26"/>
      <c r="BW26"/>
      <c r="BX26"/>
      <c r="BY26"/>
      <c r="BZ26"/>
      <c r="CA26"/>
      <c r="CB26"/>
      <c r="CC26"/>
    </row>
    <row r="27" spans="1:81" ht="13.9" thickTop="1" thickBot="1">
      <c r="A27" s="70" t="s">
        <v>80</v>
      </c>
      <c r="B27" s="81">
        <v>448579</v>
      </c>
      <c r="C27" s="22">
        <v>466799</v>
      </c>
      <c r="D27" s="82">
        <v>915378</v>
      </c>
      <c r="E27" s="79">
        <v>449529</v>
      </c>
      <c r="F27" s="22">
        <v>468906</v>
      </c>
      <c r="G27" s="80">
        <v>918435</v>
      </c>
      <c r="H27" s="81">
        <v>445730</v>
      </c>
      <c r="I27" s="22">
        <v>465863</v>
      </c>
      <c r="J27" s="80">
        <v>911593</v>
      </c>
      <c r="K27" s="81">
        <v>444854</v>
      </c>
      <c r="L27" s="22">
        <v>465132</v>
      </c>
      <c r="M27" s="80">
        <v>909986</v>
      </c>
      <c r="N27" s="81">
        <v>450733</v>
      </c>
      <c r="O27" s="22">
        <v>471030</v>
      </c>
      <c r="P27" s="80">
        <v>921763</v>
      </c>
      <c r="Q27" s="81">
        <v>463540</v>
      </c>
      <c r="R27" s="22">
        <v>484362</v>
      </c>
      <c r="S27" s="80">
        <v>947902</v>
      </c>
      <c r="T27" s="81">
        <f>SUM(T7:T26)</f>
        <v>482800</v>
      </c>
      <c r="U27" s="22">
        <f>SUM(U7:U26)</f>
        <v>503157</v>
      </c>
      <c r="V27" s="139">
        <f t="shared" si="0"/>
        <v>985957</v>
      </c>
      <c r="W27" s="81">
        <v>515019</v>
      </c>
      <c r="X27" s="22">
        <v>534376</v>
      </c>
      <c r="Y27" s="139">
        <v>1049395</v>
      </c>
      <c r="Z27" s="81">
        <f>SUM(Z7:Z26)</f>
        <v>544670</v>
      </c>
      <c r="AA27" s="22">
        <f>SUM(AA7:AA26)</f>
        <v>562712</v>
      </c>
      <c r="AB27" s="139">
        <f t="shared" ref="AB27" si="17">AA27+Z27</f>
        <v>1107382</v>
      </c>
      <c r="AC27" s="81">
        <f>SUM(AC7:AC26)</f>
        <v>563705</v>
      </c>
      <c r="AD27" s="22">
        <f>SUM(AD7:AD26)</f>
        <v>581383</v>
      </c>
      <c r="AE27" s="139">
        <f t="shared" ref="AE27" si="18">AD27+AC27</f>
        <v>1145088</v>
      </c>
      <c r="AF27" s="81">
        <f>SUM(AF7:AF26)</f>
        <v>589626</v>
      </c>
      <c r="AG27" s="22">
        <f>SUM(AG7:AG26)</f>
        <v>605434</v>
      </c>
      <c r="AH27" s="139">
        <f t="shared" ref="AH27" si="19">AG27+AF27</f>
        <v>1195060</v>
      </c>
      <c r="AI27" s="81">
        <f>SUM(AI7:AI26)</f>
        <v>617385</v>
      </c>
      <c r="AJ27" s="22">
        <f>SUM(AJ7:AJ26)</f>
        <v>631174</v>
      </c>
      <c r="AK27" s="139">
        <f t="shared" ref="AK27" si="20">AJ27+AI27</f>
        <v>1248559</v>
      </c>
      <c r="AL27" s="81">
        <f>SUM(AL7:AL26)</f>
        <v>652350</v>
      </c>
      <c r="AM27" s="22">
        <f>SUM(AM7:AM26)</f>
        <v>664750</v>
      </c>
      <c r="AN27" s="139">
        <f t="shared" ref="AN27" si="21">AM27+AL27</f>
        <v>1317100</v>
      </c>
      <c r="AO27" s="81">
        <f>SUM(AO7:AO26)</f>
        <v>678076</v>
      </c>
      <c r="AP27" s="22">
        <f>SUM(AP7:AP26)</f>
        <v>689958</v>
      </c>
      <c r="AQ27" s="139">
        <f t="shared" ref="AQ27" si="22">AP27+AO27</f>
        <v>1368034</v>
      </c>
      <c r="AR27" s="81">
        <f>SUM(AR7:AR26)</f>
        <v>700005</v>
      </c>
      <c r="AS27" s="22">
        <f>SUM(AS7:AS26)</f>
        <v>713141</v>
      </c>
      <c r="AT27" s="139">
        <f t="shared" si="7"/>
        <v>1413146</v>
      </c>
      <c r="AU27" s="81">
        <f>SUM(AU7:AU26)</f>
        <v>711956</v>
      </c>
      <c r="AV27" s="22">
        <f>SUM(AV7:AV26)</f>
        <v>726434</v>
      </c>
      <c r="AW27" s="139">
        <f t="shared" si="8"/>
        <v>1438390</v>
      </c>
      <c r="AX27" s="81">
        <f>SUM(AX7:AX26)</f>
        <v>711246</v>
      </c>
      <c r="AY27" s="22">
        <f>SUM(AY7:AY26)</f>
        <v>728512</v>
      </c>
      <c r="AZ27" s="139">
        <f t="shared" si="9"/>
        <v>1439758</v>
      </c>
      <c r="BA27" s="81">
        <f>SUM(BA7:BA26)</f>
        <v>705595</v>
      </c>
      <c r="BB27" s="22">
        <f>SUM(BB7:BB26)</f>
        <v>725426</v>
      </c>
      <c r="BC27" s="139">
        <f t="shared" si="10"/>
        <v>1431021</v>
      </c>
      <c r="BD27" s="81">
        <f>SUM(BD7:BD26)</f>
        <v>698238</v>
      </c>
      <c r="BE27" s="22">
        <f>SUM(BE7:BE26)</f>
        <v>719652</v>
      </c>
      <c r="BF27" s="139">
        <f t="shared" si="11"/>
        <v>1417890</v>
      </c>
      <c r="BG27" s="81">
        <f>SUM(BG7:BG26)</f>
        <v>698571</v>
      </c>
      <c r="BH27" s="22">
        <f>SUM(BH7:BH26)</f>
        <v>720739</v>
      </c>
      <c r="BI27" s="139">
        <f t="shared" si="12"/>
        <v>1419310</v>
      </c>
      <c r="BJ27" s="105">
        <f>SUM(BJ7:BJ26)</f>
        <v>710536</v>
      </c>
      <c r="BK27" s="22">
        <f>SUM(BK7:BK26)</f>
        <v>734707</v>
      </c>
      <c r="BL27" s="139">
        <f t="shared" si="13"/>
        <v>1445243</v>
      </c>
      <c r="BM27" s="105">
        <f>SUM(BM7:BM26)</f>
        <v>731601.1</v>
      </c>
      <c r="BN27" s="22">
        <f>SUM(BN7:BN26)</f>
        <v>756892.1</v>
      </c>
      <c r="BO27" s="139">
        <f t="shared" si="14"/>
        <v>1488493.2</v>
      </c>
      <c r="BP27" s="105">
        <f>SUM(BP7:BP26)</f>
        <v>753714</v>
      </c>
      <c r="BQ27" s="22">
        <f>SUM(BQ7:BQ26)</f>
        <v>778731</v>
      </c>
      <c r="BR27" s="139">
        <f t="shared" si="15"/>
        <v>1532445</v>
      </c>
      <c r="BS27" s="105">
        <f>SUM(BS7:BS26)</f>
        <v>778634</v>
      </c>
      <c r="BT27" s="22">
        <f>SUM(BT7:BT26)</f>
        <v>803845</v>
      </c>
      <c r="BU27" s="139">
        <f t="shared" si="16"/>
        <v>1582479</v>
      </c>
    </row>
    <row r="28" spans="1:81" ht="6.95" customHeight="1" thickTop="1">
      <c r="A28" s="23"/>
      <c r="B28" s="24"/>
      <c r="C28" s="24"/>
      <c r="D28" s="25"/>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row>
    <row r="29" spans="1:81" ht="13.15">
      <c r="A29" s="55" t="s">
        <v>104</v>
      </c>
      <c r="B29" s="26"/>
      <c r="C29" s="26"/>
      <c r="D29" s="26"/>
      <c r="E29" s="26"/>
      <c r="F29" s="26"/>
      <c r="G29" s="26"/>
      <c r="H29" s="26"/>
      <c r="I29" s="26"/>
      <c r="K29" s="26"/>
      <c r="L29" s="26"/>
      <c r="N29" s="26"/>
      <c r="O29" s="26"/>
      <c r="Q29" s="26"/>
      <c r="R29" s="26"/>
      <c r="T29" s="26"/>
      <c r="U29" s="26"/>
      <c r="W29" s="26"/>
      <c r="X29" s="26"/>
      <c r="Z29" s="26"/>
      <c r="AA29" s="26"/>
      <c r="AC29" s="26"/>
      <c r="AD29" s="26"/>
      <c r="AF29" s="26"/>
      <c r="AG29" s="26"/>
      <c r="AI29" s="26"/>
      <c r="AJ29" s="26"/>
      <c r="AL29" s="26"/>
      <c r="AM29" s="26"/>
      <c r="AO29" s="26"/>
      <c r="AP29" s="26"/>
      <c r="AR29" s="26"/>
      <c r="AS29" s="26"/>
      <c r="AU29" s="26"/>
      <c r="AV29" s="26"/>
      <c r="AX29" s="26"/>
      <c r="AY29" s="26"/>
      <c r="BA29" s="26"/>
      <c r="BB29" s="26"/>
      <c r="BC29" s="3"/>
      <c r="BD29" s="26"/>
      <c r="BE29" s="26"/>
      <c r="BF29" s="3"/>
      <c r="BG29" s="26"/>
      <c r="BH29" s="26"/>
      <c r="BI29" s="3"/>
    </row>
    <row r="30" spans="1:81" ht="6.95" customHeight="1" thickBot="1">
      <c r="A30" s="57"/>
      <c r="B30" s="26"/>
      <c r="C30" s="26"/>
      <c r="D30" s="26"/>
      <c r="E30" s="26"/>
      <c r="F30" s="26"/>
      <c r="G30" s="26"/>
      <c r="H30" s="26"/>
      <c r="I30" s="26"/>
      <c r="K30" s="26"/>
      <c r="L30" s="26"/>
      <c r="N30" s="26"/>
      <c r="O30" s="26"/>
      <c r="Q30" s="26"/>
      <c r="R30" s="26"/>
      <c r="T30" s="26"/>
      <c r="U30" s="26"/>
      <c r="W30" s="26"/>
      <c r="X30" s="26"/>
      <c r="Z30" s="26"/>
      <c r="AA30" s="26"/>
      <c r="AC30" s="26"/>
      <c r="AD30" s="26"/>
      <c r="AF30" s="26"/>
      <c r="AG30" s="26"/>
      <c r="AI30" s="26"/>
      <c r="AJ30" s="26"/>
      <c r="AL30" s="26"/>
      <c r="AM30" s="26"/>
      <c r="AO30" s="26"/>
      <c r="AP30" s="26"/>
      <c r="AR30" s="26"/>
      <c r="AS30" s="26"/>
      <c r="AU30" s="26"/>
      <c r="AV30" s="26"/>
      <c r="AX30" s="26"/>
      <c r="AY30" s="26"/>
      <c r="BA30" s="26"/>
      <c r="BB30" s="26"/>
      <c r="BC30" s="3"/>
      <c r="BD30" s="26"/>
      <c r="BE30" s="26"/>
      <c r="BF30" s="3"/>
      <c r="BG30" s="26"/>
      <c r="BH30" s="26"/>
      <c r="BI30" s="3"/>
    </row>
    <row r="31" spans="1:81" ht="14.1" customHeight="1" thickTop="1">
      <c r="A31" s="16" t="s">
        <v>76</v>
      </c>
      <c r="B31" s="370">
        <v>35429</v>
      </c>
      <c r="C31" s="371"/>
      <c r="D31" s="372"/>
      <c r="E31" s="370">
        <v>35794</v>
      </c>
      <c r="F31" s="371"/>
      <c r="G31" s="372"/>
      <c r="H31" s="371">
        <v>36159</v>
      </c>
      <c r="I31" s="371"/>
      <c r="J31" s="372"/>
      <c r="K31" s="371">
        <v>36524</v>
      </c>
      <c r="L31" s="371"/>
      <c r="M31" s="372"/>
      <c r="N31" s="371">
        <v>36890</v>
      </c>
      <c r="O31" s="371"/>
      <c r="P31" s="372"/>
      <c r="Q31" s="371">
        <v>37255</v>
      </c>
      <c r="R31" s="371"/>
      <c r="S31" s="371"/>
      <c r="T31" s="370">
        <v>37620</v>
      </c>
      <c r="U31" s="371"/>
      <c r="V31" s="372"/>
      <c r="W31" s="370">
        <v>37985</v>
      </c>
      <c r="X31" s="371"/>
      <c r="Y31" s="372"/>
      <c r="Z31" s="370">
        <v>38351</v>
      </c>
      <c r="AA31" s="371"/>
      <c r="AB31" s="372"/>
      <c r="AC31" s="370">
        <v>38716</v>
      </c>
      <c r="AD31" s="371"/>
      <c r="AE31" s="372"/>
      <c r="AF31" s="370">
        <v>39081</v>
      </c>
      <c r="AG31" s="371"/>
      <c r="AH31" s="372"/>
      <c r="AI31" s="369">
        <v>39446</v>
      </c>
      <c r="AJ31" s="367"/>
      <c r="AK31" s="368"/>
      <c r="AL31" s="369">
        <v>39812</v>
      </c>
      <c r="AM31" s="367"/>
      <c r="AN31" s="368"/>
      <c r="AO31" s="369">
        <v>40177</v>
      </c>
      <c r="AP31" s="367"/>
      <c r="AQ31" s="368"/>
      <c r="AR31" s="369">
        <v>40542</v>
      </c>
      <c r="AS31" s="367"/>
      <c r="AT31" s="368"/>
      <c r="AU31" s="369">
        <v>40907</v>
      </c>
      <c r="AV31" s="367"/>
      <c r="AW31" s="368"/>
      <c r="AX31" s="369">
        <v>41273</v>
      </c>
      <c r="AY31" s="367"/>
      <c r="AZ31" s="368"/>
      <c r="BA31" s="369">
        <f>BA5</f>
        <v>41638</v>
      </c>
      <c r="BB31" s="367"/>
      <c r="BC31" s="368"/>
      <c r="BD31" s="369">
        <f>BD5</f>
        <v>42003</v>
      </c>
      <c r="BE31" s="367"/>
      <c r="BF31" s="368"/>
      <c r="BG31" s="369">
        <f>BG5</f>
        <v>42368</v>
      </c>
      <c r="BH31" s="367"/>
      <c r="BI31" s="368"/>
      <c r="BJ31" s="369">
        <f>BJ5</f>
        <v>42734</v>
      </c>
      <c r="BK31" s="367"/>
      <c r="BL31" s="368"/>
      <c r="BM31" s="369">
        <f>BM5</f>
        <v>43099</v>
      </c>
      <c r="BN31" s="367"/>
      <c r="BO31" s="368"/>
      <c r="BP31" s="369">
        <f>BP5</f>
        <v>43464</v>
      </c>
      <c r="BQ31" s="367"/>
      <c r="BR31" s="368"/>
      <c r="BS31" s="369">
        <f>BS5</f>
        <v>43829</v>
      </c>
      <c r="BT31" s="367"/>
      <c r="BU31" s="368"/>
    </row>
    <row r="32" spans="1:81" ht="13.15">
      <c r="A32" s="17" t="s">
        <v>77</v>
      </c>
      <c r="B32" s="20" t="s">
        <v>78</v>
      </c>
      <c r="C32" s="18" t="s">
        <v>79</v>
      </c>
      <c r="D32" s="19" t="s">
        <v>80</v>
      </c>
      <c r="E32" s="20" t="s">
        <v>78</v>
      </c>
      <c r="F32" s="18" t="s">
        <v>79</v>
      </c>
      <c r="G32" s="19" t="s">
        <v>80</v>
      </c>
      <c r="H32" s="53" t="s">
        <v>78</v>
      </c>
      <c r="I32" s="53" t="s">
        <v>79</v>
      </c>
      <c r="J32" s="58" t="s">
        <v>80</v>
      </c>
      <c r="K32" s="53" t="s">
        <v>78</v>
      </c>
      <c r="L32" s="53" t="s">
        <v>79</v>
      </c>
      <c r="M32" s="58" t="s">
        <v>80</v>
      </c>
      <c r="N32" s="53" t="s">
        <v>78</v>
      </c>
      <c r="O32" s="53" t="s">
        <v>79</v>
      </c>
      <c r="P32" s="58" t="s">
        <v>80</v>
      </c>
      <c r="Q32" s="53" t="s">
        <v>78</v>
      </c>
      <c r="R32" s="53" t="s">
        <v>79</v>
      </c>
      <c r="S32" s="53" t="s">
        <v>80</v>
      </c>
      <c r="T32" s="59" t="s">
        <v>78</v>
      </c>
      <c r="U32" s="53" t="s">
        <v>79</v>
      </c>
      <c r="V32" s="58" t="s">
        <v>80</v>
      </c>
      <c r="W32" s="59" t="s">
        <v>78</v>
      </c>
      <c r="X32" s="53" t="s">
        <v>79</v>
      </c>
      <c r="Y32" s="58" t="s">
        <v>80</v>
      </c>
      <c r="Z32" s="59" t="s">
        <v>78</v>
      </c>
      <c r="AA32" s="53" t="s">
        <v>79</v>
      </c>
      <c r="AB32" s="58" t="s">
        <v>80</v>
      </c>
      <c r="AC32" s="59" t="s">
        <v>78</v>
      </c>
      <c r="AD32" s="53" t="s">
        <v>79</v>
      </c>
      <c r="AE32" s="58" t="s">
        <v>80</v>
      </c>
      <c r="AF32" s="59" t="s">
        <v>78</v>
      </c>
      <c r="AG32" s="53" t="s">
        <v>79</v>
      </c>
      <c r="AH32" s="58" t="s">
        <v>80</v>
      </c>
      <c r="AI32" s="59" t="s">
        <v>78</v>
      </c>
      <c r="AJ32" s="53" t="s">
        <v>79</v>
      </c>
      <c r="AK32" s="58" t="s">
        <v>80</v>
      </c>
      <c r="AL32" s="59" t="s">
        <v>78</v>
      </c>
      <c r="AM32" s="53" t="s">
        <v>79</v>
      </c>
      <c r="AN32" s="58" t="s">
        <v>80</v>
      </c>
      <c r="AO32" s="59" t="s">
        <v>78</v>
      </c>
      <c r="AP32" s="53" t="s">
        <v>79</v>
      </c>
      <c r="AQ32" s="58" t="s">
        <v>80</v>
      </c>
      <c r="AR32" s="59" t="s">
        <v>78</v>
      </c>
      <c r="AS32" s="53" t="s">
        <v>79</v>
      </c>
      <c r="AT32" s="58" t="s">
        <v>80</v>
      </c>
      <c r="AU32" s="59" t="s">
        <v>78</v>
      </c>
      <c r="AV32" s="53" t="s">
        <v>79</v>
      </c>
      <c r="AW32" s="58" t="s">
        <v>80</v>
      </c>
      <c r="AX32" s="59" t="s">
        <v>78</v>
      </c>
      <c r="AY32" s="53" t="s">
        <v>79</v>
      </c>
      <c r="AZ32" s="58" t="s">
        <v>80</v>
      </c>
      <c r="BA32" s="59" t="s">
        <v>78</v>
      </c>
      <c r="BB32" s="53" t="s">
        <v>79</v>
      </c>
      <c r="BC32" s="58" t="s">
        <v>80</v>
      </c>
      <c r="BD32" s="59" t="s">
        <v>78</v>
      </c>
      <c r="BE32" s="53" t="s">
        <v>79</v>
      </c>
      <c r="BF32" s="58" t="s">
        <v>80</v>
      </c>
      <c r="BG32" s="59" t="s">
        <v>78</v>
      </c>
      <c r="BH32" s="53" t="s">
        <v>79</v>
      </c>
      <c r="BI32" s="58" t="s">
        <v>80</v>
      </c>
      <c r="BJ32" s="59" t="s">
        <v>78</v>
      </c>
      <c r="BK32" s="53" t="s">
        <v>79</v>
      </c>
      <c r="BL32" s="58" t="s">
        <v>80</v>
      </c>
      <c r="BM32" s="59" t="s">
        <v>78</v>
      </c>
      <c r="BN32" s="53" t="s">
        <v>79</v>
      </c>
      <c r="BO32" s="58" t="s">
        <v>80</v>
      </c>
      <c r="BP32" s="59" t="s">
        <v>78</v>
      </c>
      <c r="BQ32" s="53" t="s">
        <v>79</v>
      </c>
      <c r="BR32" s="58" t="s">
        <v>80</v>
      </c>
      <c r="BS32" s="59" t="s">
        <v>78</v>
      </c>
      <c r="BT32" s="53" t="s">
        <v>79</v>
      </c>
      <c r="BU32" s="58" t="s">
        <v>80</v>
      </c>
    </row>
    <row r="33" spans="1:73">
      <c r="A33" s="68" t="s">
        <v>81</v>
      </c>
      <c r="B33" s="88">
        <v>0.38329985955175183</v>
      </c>
      <c r="C33" s="27">
        <v>0.38430014024074266</v>
      </c>
      <c r="D33" s="88">
        <v>0.38378435519819676</v>
      </c>
      <c r="E33" s="29">
        <v>-2.4417437841453893E-2</v>
      </c>
      <c r="F33" s="27">
        <v>-2.4433637765389649E-2</v>
      </c>
      <c r="G33" s="28">
        <v>-2.4425287356321879E-2</v>
      </c>
      <c r="H33" s="88">
        <v>-2.8457142857142848E-2</v>
      </c>
      <c r="I33" s="27">
        <v>-2.9057750759878376E-2</v>
      </c>
      <c r="J33" s="89">
        <v>-2.8748159057437439E-2</v>
      </c>
      <c r="K33" s="88">
        <v>-1.0312512253460415E-2</v>
      </c>
      <c r="L33" s="27">
        <v>-1.4358460639452342E-2</v>
      </c>
      <c r="M33" s="89">
        <v>-1.227229534380625E-2</v>
      </c>
      <c r="N33" s="88">
        <v>1.3668779714738566E-2</v>
      </c>
      <c r="O33" s="27">
        <v>1.3127805539086879E-2</v>
      </c>
      <c r="P33" s="89">
        <v>1.3407295206124381E-2</v>
      </c>
      <c r="Q33" s="88">
        <v>5.1514559312096919E-2</v>
      </c>
      <c r="R33" s="27">
        <v>4.7358301287410143E-2</v>
      </c>
      <c r="S33" s="88">
        <v>4.950615039689743E-2</v>
      </c>
      <c r="T33" s="29">
        <f t="shared" ref="T33:Y33" si="23">T7/Q7-1</f>
        <v>5.49752815671114E-2</v>
      </c>
      <c r="U33" s="27">
        <f t="shared" si="23"/>
        <v>6.8404038791555211E-2</v>
      </c>
      <c r="V33" s="28">
        <f t="shared" si="23"/>
        <v>6.1451116243264048E-2</v>
      </c>
      <c r="W33" s="29">
        <f t="shared" si="23"/>
        <v>9.964061729265028E-2</v>
      </c>
      <c r="X33" s="27">
        <f t="shared" si="23"/>
        <v>0.10462814239288787</v>
      </c>
      <c r="Y33" s="28">
        <f t="shared" si="23"/>
        <v>0.1020615379036498</v>
      </c>
      <c r="Z33" s="29">
        <f t="shared" ref="Z33:Z53" si="24">Z7/W7-1</f>
        <v>8.888176866388986E-2</v>
      </c>
      <c r="AA33" s="27">
        <f t="shared" ref="AA33:AA53" si="25">AA7/X7-1</f>
        <v>9.0254294603002938E-2</v>
      </c>
      <c r="AB33" s="28">
        <f t="shared" ref="AB33:AB53" si="26">AB7/Y7-1</f>
        <v>8.954953769207985E-2</v>
      </c>
      <c r="AC33" s="29">
        <f t="shared" ref="AC33:AC53" si="27">AC7/Z7-1</f>
        <v>4.9317325800376732E-2</v>
      </c>
      <c r="AD33" s="27">
        <f t="shared" ref="AD33:AD53" si="28">AD7/AA7-1</f>
        <v>4.1468937067708822E-2</v>
      </c>
      <c r="AE33" s="28">
        <f t="shared" ref="AE33:AH53" si="29">AE7/AB7-1</f>
        <v>4.5496413741034303E-2</v>
      </c>
      <c r="AF33" s="35">
        <f>AF7/AC7-1</f>
        <v>4.8289399887829543E-2</v>
      </c>
      <c r="AG33" s="33">
        <f>AG7/AD7-1</f>
        <v>5.3785216510810585E-2</v>
      </c>
      <c r="AH33" s="34">
        <f>AH7/AE7-1</f>
        <v>5.0954678066957415E-2</v>
      </c>
      <c r="AI33" s="35">
        <f t="shared" ref="AI33:AI53" si="30">AI7/AF7-1</f>
        <v>5.7808570969985595E-2</v>
      </c>
      <c r="AJ33" s="33">
        <f t="shared" ref="AJ33:AJ53" si="31">AJ7/AG7-1</f>
        <v>4.9457381867510808E-2</v>
      </c>
      <c r="AK33" s="34">
        <f t="shared" ref="AK33:AN53" si="32">AK7/AH7-1</f>
        <v>5.3747629387351337E-2</v>
      </c>
      <c r="AL33" s="35">
        <f t="shared" ref="AL33:AW33" si="33">AL7/AI7-1</f>
        <v>5.6672483119641903E-2</v>
      </c>
      <c r="AM33" s="33">
        <f t="shared" si="33"/>
        <v>5.784456293423812E-2</v>
      </c>
      <c r="AN33" s="34">
        <f t="shared" si="33"/>
        <v>5.7240111115458348E-2</v>
      </c>
      <c r="AO33" s="35">
        <f t="shared" si="33"/>
        <v>3.2955198161975785E-2</v>
      </c>
      <c r="AP33" s="33">
        <f t="shared" si="33"/>
        <v>3.6734382159767875E-2</v>
      </c>
      <c r="AQ33" s="34">
        <f t="shared" si="33"/>
        <v>3.4786470283472815E-2</v>
      </c>
      <c r="AR33" s="35">
        <f t="shared" si="33"/>
        <v>3.2228168948819524E-2</v>
      </c>
      <c r="AS33" s="33">
        <f t="shared" si="33"/>
        <v>3.2461632903621807E-2</v>
      </c>
      <c r="AT33" s="34">
        <f t="shared" si="33"/>
        <v>3.2341511098395337E-2</v>
      </c>
      <c r="AU33" s="35">
        <f t="shared" si="33"/>
        <v>1.232267911653806E-2</v>
      </c>
      <c r="AV33" s="33">
        <f t="shared" si="33"/>
        <v>4.7565819202322057E-3</v>
      </c>
      <c r="AW33" s="34">
        <f t="shared" si="33"/>
        <v>8.6490606127092029E-3</v>
      </c>
      <c r="AX33" s="35">
        <f t="shared" ref="AX33:AX53" si="34">AX7/AU7-1</f>
        <v>-1.0221502849160791E-2</v>
      </c>
      <c r="AY33" s="33">
        <f t="shared" ref="AY33:AY53" si="35">AY7/AV7-1</f>
        <v>-1.8746893270528031E-2</v>
      </c>
      <c r="AZ33" s="34">
        <f t="shared" ref="AZ33:AZ46" si="36">AZ7/AW7-1</f>
        <v>-1.4344919173879145E-2</v>
      </c>
      <c r="BA33" s="35">
        <f t="shared" ref="BA33:BA53" si="37">BA7/AX7-1</f>
        <v>-3.2952508960573446E-2</v>
      </c>
      <c r="BB33" s="33">
        <f t="shared" ref="BB33:BB53" si="38">BB7/AY7-1</f>
        <v>-3.7655288867446624E-2</v>
      </c>
      <c r="BC33" s="34">
        <f t="shared" ref="BC33:BC46" si="39">BC7/AZ7-1</f>
        <v>-3.5216911551193442E-2</v>
      </c>
      <c r="BD33" s="35">
        <f t="shared" ref="BD33:BD53" si="40">BD7/BA7-1</f>
        <v>-4.0793161759596019E-2</v>
      </c>
      <c r="BE33" s="33">
        <f t="shared" ref="BE33:BE53" si="41">BE7/BB7-1</f>
        <v>-4.6849150248157612E-2</v>
      </c>
      <c r="BF33" s="34">
        <f t="shared" ref="BF33:BF46" si="42">BF7/BC7-1</f>
        <v>-4.3701768537134478E-2</v>
      </c>
      <c r="BG33" s="35">
        <f t="shared" ref="BG33:BG53" si="43">BG7/BD7-1</f>
        <v>-2.4729520865533261E-2</v>
      </c>
      <c r="BH33" s="33">
        <f t="shared" ref="BH33:BH53" si="44">BH7/BE7-1</f>
        <v>-2.4773175542406323E-2</v>
      </c>
      <c r="BI33" s="34">
        <f t="shared" ref="BI33:BI46" si="45">BI7/BF7-1</f>
        <v>-2.4750418591769185E-2</v>
      </c>
      <c r="BJ33" s="35">
        <f t="shared" ref="BJ33:BJ53" si="46">BJ7/BG7-1</f>
        <v>-1.1167789223454849E-2</v>
      </c>
      <c r="BK33" s="33">
        <f t="shared" ref="BK33:BK53" si="47">BK7/BH7-1</f>
        <v>-7.9551276865410525E-3</v>
      </c>
      <c r="BL33" s="34">
        <f t="shared" ref="BL33:BL46" si="48">BL7/BI7-1</f>
        <v>-9.6299069281112759E-3</v>
      </c>
      <c r="BM33" s="35">
        <f t="shared" ref="BM33:BM53" si="49">BM7/BJ7-1</f>
        <v>2.1035234016979487E-3</v>
      </c>
      <c r="BN33" s="33">
        <f t="shared" ref="BN33:BN53" si="50">BN7/BK7-1</f>
        <v>8.8072197455693058E-3</v>
      </c>
      <c r="BO33" s="34">
        <f t="shared" ref="BO33:BO46" si="51">BO7/BL7-1</f>
        <v>5.3179703079990759E-3</v>
      </c>
      <c r="BP33" s="35">
        <f t="shared" ref="BP33:BP52" si="52">BP7/BM7-1</f>
        <v>8.6213359322289129E-3</v>
      </c>
      <c r="BQ33" s="33">
        <f t="shared" ref="BQ33:BQ52" si="53">BQ7/BN7-1</f>
        <v>9.1614572106057945E-3</v>
      </c>
      <c r="BR33" s="34">
        <f t="shared" ref="BR33:BR46" si="54">BR7/BO7-1</f>
        <v>8.881224960779921E-3</v>
      </c>
      <c r="BS33" s="35">
        <f>BS7/BP7-1</f>
        <v>1.0207621029681313E-2</v>
      </c>
      <c r="BT33" s="33">
        <f>BT7/BQ7-1</f>
        <v>1.7675958560290583E-2</v>
      </c>
      <c r="BU33" s="34">
        <f>BU7/BR7-1</f>
        <v>1.3802143573135917E-2</v>
      </c>
    </row>
    <row r="34" spans="1:73">
      <c r="A34" s="69" t="s">
        <v>82</v>
      </c>
      <c r="B34" s="88">
        <v>0.43235334177350149</v>
      </c>
      <c r="C34" s="27">
        <v>0.43936767554560108</v>
      </c>
      <c r="D34" s="88">
        <v>0.43575831759198924</v>
      </c>
      <c r="E34" s="29">
        <v>-2.3995518346767941E-2</v>
      </c>
      <c r="F34" s="27">
        <v>-2.9054497701904158E-2</v>
      </c>
      <c r="G34" s="28">
        <v>-2.645747791215991E-2</v>
      </c>
      <c r="H34" s="88">
        <v>-4.1230867346938815E-2</v>
      </c>
      <c r="I34" s="27">
        <v>-3.8850380388841921E-2</v>
      </c>
      <c r="J34" s="89">
        <v>-4.0075490276524128E-2</v>
      </c>
      <c r="K34" s="88">
        <v>-2.740546113679454E-2</v>
      </c>
      <c r="L34" s="27">
        <v>-2.8846830366565768E-2</v>
      </c>
      <c r="M34" s="89">
        <v>-2.8105927204964742E-2</v>
      </c>
      <c r="N34" s="88">
        <v>-9.6433334473207122E-3</v>
      </c>
      <c r="O34" s="27">
        <v>-1.4924291820618718E-2</v>
      </c>
      <c r="P34" s="89">
        <v>-1.2207778500941124E-2</v>
      </c>
      <c r="Q34" s="88">
        <v>7.0439556645143231E-3</v>
      </c>
      <c r="R34" s="27">
        <v>8.3474295800545217E-3</v>
      </c>
      <c r="S34" s="88">
        <v>7.6751847564775488E-3</v>
      </c>
      <c r="T34" s="29">
        <f t="shared" ref="T34:T53" si="55">T8/Q8-1</f>
        <v>3.3739070804045923E-2</v>
      </c>
      <c r="U34" s="27">
        <f t="shared" ref="U34:U53" si="56">U8/R8-1</f>
        <v>3.267568651763253E-2</v>
      </c>
      <c r="V34" s="28">
        <f t="shared" ref="V34:V53" si="57">V8/S8-1</f>
        <v>3.322376559573037E-2</v>
      </c>
      <c r="W34" s="29">
        <f t="shared" ref="W34:W53" si="58">W8/T8-1</f>
        <v>5.8542571892931772E-2</v>
      </c>
      <c r="X34" s="27">
        <f t="shared" ref="X34:X53" si="59">X8/U8-1</f>
        <v>6.7450648020623616E-2</v>
      </c>
      <c r="Y34" s="28">
        <f t="shared" ref="Y34:Y53" si="60">Y8/V8-1</f>
        <v>6.2857045120240818E-2</v>
      </c>
      <c r="Z34" s="29">
        <f t="shared" si="24"/>
        <v>5.5461552923481872E-2</v>
      </c>
      <c r="AA34" s="27">
        <f t="shared" si="25"/>
        <v>5.7796010189565594E-2</v>
      </c>
      <c r="AB34" s="28">
        <f t="shared" si="26"/>
        <v>5.6597093706248769E-2</v>
      </c>
      <c r="AC34" s="29">
        <f t="shared" si="27"/>
        <v>3.6693979337370841E-2</v>
      </c>
      <c r="AD34" s="27">
        <f t="shared" si="28"/>
        <v>3.6154375430036856E-2</v>
      </c>
      <c r="AE34" s="28">
        <f t="shared" si="29"/>
        <v>3.6431204118310134E-2</v>
      </c>
      <c r="AF34" s="35">
        <f t="shared" si="29"/>
        <v>5.555555555555558E-2</v>
      </c>
      <c r="AG34" s="33">
        <f t="shared" si="29"/>
        <v>4.6121340175067971E-2</v>
      </c>
      <c r="AH34" s="34">
        <f t="shared" si="29"/>
        <v>5.0962527553269688E-2</v>
      </c>
      <c r="AI34" s="35">
        <f t="shared" si="30"/>
        <v>5.9929462832338576E-2</v>
      </c>
      <c r="AJ34" s="33">
        <f t="shared" si="31"/>
        <v>6.803623982918805E-2</v>
      </c>
      <c r="AK34" s="34">
        <f t="shared" si="32"/>
        <v>6.3858049721748467E-2</v>
      </c>
      <c r="AL34" s="35">
        <f t="shared" si="32"/>
        <v>8.4465944866774167E-2</v>
      </c>
      <c r="AM34" s="33">
        <f t="shared" si="32"/>
        <v>8.6935379295439708E-2</v>
      </c>
      <c r="AN34" s="34">
        <f t="shared" si="32"/>
        <v>8.5667345731747391E-2</v>
      </c>
      <c r="AO34" s="35">
        <f t="shared" ref="AO34:AO53" si="61">AO8/AL8-1</f>
        <v>6.2663739998583878E-2</v>
      </c>
      <c r="AP34" s="33">
        <f t="shared" ref="AP34:AP53" si="62">AP8/AM8-1</f>
        <v>5.9228513197792987E-2</v>
      </c>
      <c r="AQ34" s="34">
        <f t="shared" ref="AQ34:AQ46" si="63">AQ8/AN8-1</f>
        <v>6.0990520925390035E-2</v>
      </c>
      <c r="AR34" s="35">
        <f t="shared" ref="AR34:AR53" si="64">AR8/AO8-1</f>
        <v>5.7436034115138535E-2</v>
      </c>
      <c r="AS34" s="33">
        <f t="shared" ref="AS34:AS53" si="65">AS8/AP8-1</f>
        <v>5.4508764108219809E-2</v>
      </c>
      <c r="AT34" s="34">
        <f t="shared" ref="AT34:AT46" si="66">AT8/AQ8-1</f>
        <v>5.6012596843942886E-2</v>
      </c>
      <c r="AU34" s="35">
        <f t="shared" ref="AU34:AU53" si="67">AU8/AR8-1</f>
        <v>3.3711405166981789E-2</v>
      </c>
      <c r="AV34" s="33">
        <f t="shared" ref="AV34:AV53" si="68">AV8/AS8-1</f>
        <v>3.3466844681798058E-2</v>
      </c>
      <c r="AW34" s="34">
        <f t="shared" ref="AW34:AW46" si="69">AW8/AT8-1</f>
        <v>3.3592652620205277E-2</v>
      </c>
      <c r="AX34" s="35">
        <f t="shared" si="34"/>
        <v>2.2147719191303317E-3</v>
      </c>
      <c r="AY34" s="33">
        <f t="shared" si="35"/>
        <v>6.0287658255098187E-4</v>
      </c>
      <c r="AZ34" s="34">
        <f t="shared" si="36"/>
        <v>1.4321705223763193E-3</v>
      </c>
      <c r="BA34" s="35">
        <f t="shared" si="37"/>
        <v>-1.1089935933825346E-2</v>
      </c>
      <c r="BB34" s="33">
        <f t="shared" si="38"/>
        <v>-8.004820106730981E-3</v>
      </c>
      <c r="BC34" s="34">
        <f t="shared" si="39"/>
        <v>-9.5933024343396456E-3</v>
      </c>
      <c r="BD34" s="35">
        <f t="shared" si="40"/>
        <v>-1.6667691739959412E-2</v>
      </c>
      <c r="BE34" s="33">
        <f t="shared" si="41"/>
        <v>-1.3861171366594371E-2</v>
      </c>
      <c r="BF34" s="34">
        <f t="shared" si="42"/>
        <v>-1.5304025211589689E-2</v>
      </c>
      <c r="BG34" s="35">
        <f t="shared" si="43"/>
        <v>1.2509382036527406E-3</v>
      </c>
      <c r="BH34" s="33">
        <f t="shared" si="44"/>
        <v>8.7987505774211883E-5</v>
      </c>
      <c r="BI34" s="34">
        <f t="shared" si="45"/>
        <v>6.8504147712067365E-4</v>
      </c>
      <c r="BJ34" s="35">
        <f t="shared" si="46"/>
        <v>1.8990504747626202E-2</v>
      </c>
      <c r="BK34" s="33">
        <f t="shared" si="47"/>
        <v>1.343890905091838E-2</v>
      </c>
      <c r="BL34" s="34">
        <f t="shared" si="48"/>
        <v>1.629068660484112E-2</v>
      </c>
      <c r="BM34" s="35">
        <f t="shared" si="49"/>
        <v>3.6455778976622444E-2</v>
      </c>
      <c r="BN34" s="33">
        <f t="shared" si="50"/>
        <v>3.0796944179182217E-2</v>
      </c>
      <c r="BO34" s="34">
        <f t="shared" si="51"/>
        <v>3.3711531175009579E-2</v>
      </c>
      <c r="BP34" s="35">
        <f t="shared" si="52"/>
        <v>1.9578075709779208E-2</v>
      </c>
      <c r="BQ34" s="33">
        <f t="shared" si="53"/>
        <v>1.5433203495104797E-2</v>
      </c>
      <c r="BR34" s="34">
        <f t="shared" si="54"/>
        <v>1.7573690373160922E-2</v>
      </c>
      <c r="BS34" s="35">
        <f t="shared" ref="BS34:BS52" si="70">BS8/BP8-1</f>
        <v>2.3804459226886898E-2</v>
      </c>
      <c r="BT34" s="33">
        <f t="shared" ref="BT34:BT52" si="71">BT8/BQ8-1</f>
        <v>1.2938541925852309E-2</v>
      </c>
      <c r="BU34" s="34">
        <f t="shared" ref="BU34:BU46" si="72">BU8/BR8-1</f>
        <v>1.8560950961067135E-2</v>
      </c>
    </row>
    <row r="35" spans="1:73">
      <c r="A35" s="68" t="s">
        <v>83</v>
      </c>
      <c r="B35" s="88">
        <v>0.45643830696270071</v>
      </c>
      <c r="C35" s="27">
        <v>0.43843773430417921</v>
      </c>
      <c r="D35" s="88">
        <v>0.44762329146550561</v>
      </c>
      <c r="E35" s="29">
        <v>-3.3886808833903048E-2</v>
      </c>
      <c r="F35" s="27">
        <v>-2.7652144043052607E-2</v>
      </c>
      <c r="G35" s="28">
        <v>-3.0853019835079154E-2</v>
      </c>
      <c r="H35" s="88">
        <v>-3.5889803139655729E-2</v>
      </c>
      <c r="I35" s="27">
        <v>-4.3099387658973143E-2</v>
      </c>
      <c r="J35" s="89">
        <v>-3.9409575003233832E-2</v>
      </c>
      <c r="K35" s="88">
        <v>-3.0293320905304233E-2</v>
      </c>
      <c r="L35" s="27">
        <v>-3.2088358355894631E-2</v>
      </c>
      <c r="M35" s="89">
        <v>-3.1166305079673773E-2</v>
      </c>
      <c r="N35" s="88">
        <v>-1.6190562013757459E-2</v>
      </c>
      <c r="O35" s="27">
        <v>-1.5924477925050029E-2</v>
      </c>
      <c r="P35" s="89">
        <v>-1.6061279960464581E-2</v>
      </c>
      <c r="Q35" s="88">
        <v>-3.1448461162677521E-3</v>
      </c>
      <c r="R35" s="27">
        <v>2.1640826873385866E-3</v>
      </c>
      <c r="S35" s="88">
        <v>-5.6504269211454794E-4</v>
      </c>
      <c r="T35" s="29">
        <f t="shared" si="55"/>
        <v>1.9847468528898293E-2</v>
      </c>
      <c r="U35" s="27">
        <f t="shared" si="56"/>
        <v>1.5115866825667901E-2</v>
      </c>
      <c r="V35" s="28">
        <f t="shared" si="57"/>
        <v>1.7541931025818247E-2</v>
      </c>
      <c r="W35" s="29">
        <f t="shared" si="58"/>
        <v>5.2947713007177821E-2</v>
      </c>
      <c r="X35" s="27">
        <f t="shared" si="59"/>
        <v>4.6609093218186404E-2</v>
      </c>
      <c r="Y35" s="28">
        <f t="shared" si="60"/>
        <v>4.9866497924158537E-2</v>
      </c>
      <c r="Z35" s="29">
        <f t="shared" si="24"/>
        <v>3.8419851682829353E-2</v>
      </c>
      <c r="AA35" s="27">
        <f t="shared" si="25"/>
        <v>3.958864215507818E-2</v>
      </c>
      <c r="AB35" s="28">
        <f t="shared" si="26"/>
        <v>3.8986240150535201E-2</v>
      </c>
      <c r="AC35" s="29">
        <f t="shared" si="27"/>
        <v>2.4308512099321611E-2</v>
      </c>
      <c r="AD35" s="27">
        <f t="shared" si="28"/>
        <v>2.103942338556708E-2</v>
      </c>
      <c r="AE35" s="28">
        <f t="shared" si="29"/>
        <v>2.272341388873178E-2</v>
      </c>
      <c r="AF35" s="35">
        <f t="shared" si="29"/>
        <v>2.4187493296149221E-2</v>
      </c>
      <c r="AG35" s="33">
        <f t="shared" si="29"/>
        <v>3.2695055730208589E-2</v>
      </c>
      <c r="AH35" s="34">
        <f t="shared" si="29"/>
        <v>2.830580227442514E-2</v>
      </c>
      <c r="AI35" s="35">
        <f t="shared" si="30"/>
        <v>3.2204011101220065E-2</v>
      </c>
      <c r="AJ35" s="33">
        <f t="shared" si="31"/>
        <v>2.8864781092599712E-2</v>
      </c>
      <c r="AK35" s="34">
        <f t="shared" si="32"/>
        <v>3.0580669465073651E-2</v>
      </c>
      <c r="AL35" s="35">
        <f t="shared" si="32"/>
        <v>3.6500608766233844E-2</v>
      </c>
      <c r="AM35" s="33">
        <f t="shared" si="32"/>
        <v>4.728730128843095E-2</v>
      </c>
      <c r="AN35" s="34">
        <f t="shared" si="32"/>
        <v>4.1735747575097015E-2</v>
      </c>
      <c r="AO35" s="35">
        <f t="shared" si="61"/>
        <v>3.0002691921787505E-2</v>
      </c>
      <c r="AP35" s="33">
        <f t="shared" si="62"/>
        <v>2.4630794914601184E-2</v>
      </c>
      <c r="AQ35" s="34">
        <f t="shared" si="63"/>
        <v>2.7381638637559824E-2</v>
      </c>
      <c r="AR35" s="35">
        <f t="shared" si="64"/>
        <v>3.4141937323291183E-2</v>
      </c>
      <c r="AS35" s="33">
        <f t="shared" si="65"/>
        <v>3.4165538677495277E-2</v>
      </c>
      <c r="AT35" s="34">
        <f t="shared" si="66"/>
        <v>3.4153422050912985E-2</v>
      </c>
      <c r="AU35" s="35">
        <f t="shared" si="67"/>
        <v>2.6650737490235832E-2</v>
      </c>
      <c r="AV35" s="33">
        <f t="shared" si="68"/>
        <v>1.9729985214630208E-2</v>
      </c>
      <c r="AW35" s="34">
        <f t="shared" si="69"/>
        <v>2.3282969463217951E-2</v>
      </c>
      <c r="AX35" s="35">
        <f t="shared" si="34"/>
        <v>1.8305509555565536E-2</v>
      </c>
      <c r="AY35" s="33">
        <f t="shared" si="35"/>
        <v>2.5552042974970934E-2</v>
      </c>
      <c r="AZ35" s="34">
        <f t="shared" si="36"/>
        <v>2.1819564991873763E-2</v>
      </c>
      <c r="BA35" s="35">
        <f t="shared" si="37"/>
        <v>2.1162974683544222E-2</v>
      </c>
      <c r="BB35" s="33">
        <f t="shared" si="38"/>
        <v>2.3872433134010107E-2</v>
      </c>
      <c r="BC35" s="34">
        <f t="shared" si="39"/>
        <v>2.248166948674557E-2</v>
      </c>
      <c r="BD35" s="35">
        <f t="shared" si="40"/>
        <v>9.9640605160651319E-3</v>
      </c>
      <c r="BE35" s="33">
        <f t="shared" si="41"/>
        <v>1.0277073524085578E-2</v>
      </c>
      <c r="BF35" s="34">
        <f t="shared" si="42"/>
        <v>1.0116611321337565E-2</v>
      </c>
      <c r="BG35" s="35">
        <f t="shared" si="43"/>
        <v>1.8176006818666046E-2</v>
      </c>
      <c r="BH35" s="33">
        <f t="shared" si="44"/>
        <v>1.2233923369930455E-2</v>
      </c>
      <c r="BI35" s="34">
        <f t="shared" si="45"/>
        <v>1.5279598077763135E-2</v>
      </c>
      <c r="BJ35" s="35">
        <f t="shared" si="46"/>
        <v>2.9361906954356254E-2</v>
      </c>
      <c r="BK35" s="33">
        <f t="shared" si="47"/>
        <v>3.5726934655569309E-2</v>
      </c>
      <c r="BL35" s="34">
        <f t="shared" si="48"/>
        <v>3.2455168407577561E-2</v>
      </c>
      <c r="BM35" s="35">
        <f t="shared" si="49"/>
        <v>3.5253934046273416E-2</v>
      </c>
      <c r="BN35" s="33">
        <f t="shared" si="50"/>
        <v>3.2784783073306345E-2</v>
      </c>
      <c r="BO35" s="34">
        <f t="shared" si="51"/>
        <v>3.4050179211469578E-2</v>
      </c>
      <c r="BP35" s="35">
        <f t="shared" si="52"/>
        <v>2.8986645718774628E-2</v>
      </c>
      <c r="BQ35" s="33">
        <f t="shared" si="53"/>
        <v>2.9571227547388501E-2</v>
      </c>
      <c r="BR35" s="34">
        <f t="shared" si="54"/>
        <v>2.9271290959655083E-2</v>
      </c>
      <c r="BS35" s="35">
        <f t="shared" si="70"/>
        <v>3.082296358500658E-2</v>
      </c>
      <c r="BT35" s="33">
        <f t="shared" si="71"/>
        <v>3.557574417623055E-2</v>
      </c>
      <c r="BU35" s="34">
        <f t="shared" si="72"/>
        <v>3.3137867233159479E-2</v>
      </c>
    </row>
    <row r="36" spans="1:73">
      <c r="A36" s="68" t="s">
        <v>84</v>
      </c>
      <c r="B36" s="88">
        <v>0.41862912541434172</v>
      </c>
      <c r="C36" s="27">
        <v>0.40815114014454301</v>
      </c>
      <c r="D36" s="88">
        <v>0.41347286594185251</v>
      </c>
      <c r="E36" s="29">
        <v>2.1556489055936323E-2</v>
      </c>
      <c r="F36" s="27">
        <v>1.6178160919540163E-2</v>
      </c>
      <c r="G36" s="28">
        <v>1.891975656485978E-2</v>
      </c>
      <c r="H36" s="88">
        <v>-2.0479385347906054E-2</v>
      </c>
      <c r="I36" s="27">
        <v>-1.7108277012696904E-2</v>
      </c>
      <c r="J36" s="89">
        <v>-1.8831141897216797E-2</v>
      </c>
      <c r="K36" s="88">
        <v>-1.9554229845057614E-2</v>
      </c>
      <c r="L36" s="27">
        <v>-1.8441797571781993E-2</v>
      </c>
      <c r="M36" s="89">
        <v>-1.9009370816599702E-2</v>
      </c>
      <c r="N36" s="88">
        <v>-5.0423955604382842E-3</v>
      </c>
      <c r="O36" s="27">
        <v>-6.448398159275448E-3</v>
      </c>
      <c r="P36" s="89">
        <v>-5.7314410480349132E-3</v>
      </c>
      <c r="Q36" s="88">
        <v>8.0690826727067844E-3</v>
      </c>
      <c r="R36" s="27">
        <v>-1.2095465675427963E-3</v>
      </c>
      <c r="S36" s="88">
        <v>3.5251455567273382E-3</v>
      </c>
      <c r="T36" s="29">
        <f t="shared" si="55"/>
        <v>6.7967982024996765E-3</v>
      </c>
      <c r="U36" s="27">
        <f t="shared" si="56"/>
        <v>1.9730623818525528E-2</v>
      </c>
      <c r="V36" s="28">
        <f t="shared" si="57"/>
        <v>1.3100876750982593E-2</v>
      </c>
      <c r="W36" s="29">
        <f t="shared" si="58"/>
        <v>3.2945574246101561E-2</v>
      </c>
      <c r="X36" s="27">
        <f t="shared" si="59"/>
        <v>3.0152937087243759E-2</v>
      </c>
      <c r="Y36" s="28">
        <f t="shared" si="60"/>
        <v>3.1575506955990429E-2</v>
      </c>
      <c r="Z36" s="29">
        <f t="shared" si="24"/>
        <v>4.0455871232580654E-2</v>
      </c>
      <c r="AA36" s="27">
        <f t="shared" si="25"/>
        <v>3.1407282440601758E-2</v>
      </c>
      <c r="AB36" s="28">
        <f t="shared" si="26"/>
        <v>3.602275701513924E-2</v>
      </c>
      <c r="AC36" s="29">
        <f t="shared" si="27"/>
        <v>1.2640813995743239E-2</v>
      </c>
      <c r="AD36" s="27">
        <f t="shared" si="28"/>
        <v>1.5075513876015467E-2</v>
      </c>
      <c r="AE36" s="28">
        <f t="shared" si="29"/>
        <v>1.3828316136581309E-2</v>
      </c>
      <c r="AF36" s="35">
        <f t="shared" si="29"/>
        <v>2.3171763258400979E-2</v>
      </c>
      <c r="AG36" s="33">
        <f t="shared" si="29"/>
        <v>1.7886397206928972E-2</v>
      </c>
      <c r="AH36" s="34">
        <f t="shared" si="29"/>
        <v>2.0590704018466077E-2</v>
      </c>
      <c r="AI36" s="35">
        <f t="shared" si="30"/>
        <v>2.8033168825312593E-2</v>
      </c>
      <c r="AJ36" s="33">
        <f t="shared" si="31"/>
        <v>2.8073137911928336E-2</v>
      </c>
      <c r="AK36" s="34">
        <f t="shared" si="32"/>
        <v>2.8052635636999224E-2</v>
      </c>
      <c r="AL36" s="35">
        <f t="shared" si="32"/>
        <v>3.7844819183156186E-2</v>
      </c>
      <c r="AM36" s="33">
        <f t="shared" si="32"/>
        <v>3.1181829847298781E-2</v>
      </c>
      <c r="AN36" s="34">
        <f t="shared" si="32"/>
        <v>3.459956750540627E-2</v>
      </c>
      <c r="AO36" s="35">
        <f t="shared" si="61"/>
        <v>1.6013524619033159E-2</v>
      </c>
      <c r="AP36" s="33">
        <f t="shared" si="62"/>
        <v>2.8471876555500319E-2</v>
      </c>
      <c r="AQ36" s="34">
        <f t="shared" si="63"/>
        <v>2.2061399799441883E-2</v>
      </c>
      <c r="AR36" s="35">
        <f t="shared" si="64"/>
        <v>2.3410598322201936E-2</v>
      </c>
      <c r="AS36" s="33">
        <f t="shared" si="65"/>
        <v>2.4513599845126244E-2</v>
      </c>
      <c r="AT36" s="34">
        <f t="shared" si="66"/>
        <v>2.3949405993262118E-2</v>
      </c>
      <c r="AU36" s="35">
        <f t="shared" si="67"/>
        <v>3.1388311805617963E-3</v>
      </c>
      <c r="AV36" s="33">
        <f t="shared" si="68"/>
        <v>7.7001204620072983E-3</v>
      </c>
      <c r="AW36" s="34">
        <f t="shared" si="69"/>
        <v>5.3682132508283686E-3</v>
      </c>
      <c r="AX36" s="35">
        <f t="shared" si="34"/>
        <v>-8.1714427211129204E-3</v>
      </c>
      <c r="AY36" s="33">
        <f t="shared" si="35"/>
        <v>-1.1297845908632809E-2</v>
      </c>
      <c r="AZ36" s="34">
        <f t="shared" si="36"/>
        <v>-9.7030521553407301E-3</v>
      </c>
      <c r="BA36" s="35">
        <f t="shared" si="37"/>
        <v>-1.6522923286427571E-2</v>
      </c>
      <c r="BB36" s="33">
        <f t="shared" si="38"/>
        <v>-1.4342950617576622E-2</v>
      </c>
      <c r="BC36" s="34">
        <f t="shared" si="39"/>
        <v>-1.5456685335281328E-2</v>
      </c>
      <c r="BD36" s="35">
        <f t="shared" si="40"/>
        <v>-5.8386411889597145E-3</v>
      </c>
      <c r="BE36" s="33">
        <f t="shared" si="41"/>
        <v>-1.1112180103906133E-2</v>
      </c>
      <c r="BF36" s="34">
        <f t="shared" si="42"/>
        <v>-8.4208790691100432E-3</v>
      </c>
      <c r="BG36" s="35">
        <f t="shared" si="43"/>
        <v>2.1356113187400716E-3</v>
      </c>
      <c r="BH36" s="33">
        <f t="shared" si="44"/>
        <v>-2.9673590504450953E-3</v>
      </c>
      <c r="BI36" s="34">
        <f t="shared" si="45"/>
        <v>-3.5632415996578182E-4</v>
      </c>
      <c r="BJ36" s="35">
        <f t="shared" si="46"/>
        <v>2.1426420513770861E-2</v>
      </c>
      <c r="BK36" s="33">
        <f t="shared" si="47"/>
        <v>1.6930132708821155E-2</v>
      </c>
      <c r="BL36" s="34">
        <f t="shared" si="48"/>
        <v>1.9236481589296917E-2</v>
      </c>
      <c r="BM36" s="35">
        <f t="shared" si="49"/>
        <v>4.0502539912917301E-2</v>
      </c>
      <c r="BN36" s="33">
        <f t="shared" si="50"/>
        <v>5.2439667994050865E-2</v>
      </c>
      <c r="BO36" s="34">
        <f t="shared" si="51"/>
        <v>4.6303420297964637E-2</v>
      </c>
      <c r="BP36" s="35">
        <f t="shared" si="52"/>
        <v>5.5228629963820275E-2</v>
      </c>
      <c r="BQ36" s="33">
        <f t="shared" si="53"/>
        <v>5.0533369803063444E-2</v>
      </c>
      <c r="BR36" s="34">
        <f t="shared" si="54"/>
        <v>5.2933573991131411E-2</v>
      </c>
      <c r="BS36" s="35">
        <f t="shared" si="70"/>
        <v>4.8372438863185652E-2</v>
      </c>
      <c r="BT36" s="33">
        <f t="shared" si="71"/>
        <v>5.0619453665733616E-2</v>
      </c>
      <c r="BU36" s="34">
        <f t="shared" si="72"/>
        <v>4.9468282101476024E-2</v>
      </c>
    </row>
    <row r="37" spans="1:73">
      <c r="A37" s="68" t="s">
        <v>85</v>
      </c>
      <c r="B37" s="88">
        <v>0.26518372441766913</v>
      </c>
      <c r="C37" s="27">
        <v>0.29047410083921155</v>
      </c>
      <c r="D37" s="88">
        <v>0.27843779692606008</v>
      </c>
      <c r="E37" s="29">
        <v>9.6939560157891957E-2</v>
      </c>
      <c r="F37" s="27">
        <v>7.2158831583751804E-2</v>
      </c>
      <c r="G37" s="28">
        <v>8.3830311224859289E-2</v>
      </c>
      <c r="H37" s="88">
        <v>6.6875408916721168E-2</v>
      </c>
      <c r="I37" s="27">
        <v>5.8064790770933516E-2</v>
      </c>
      <c r="J37" s="89">
        <v>6.2264697364610377E-2</v>
      </c>
      <c r="K37" s="88">
        <v>2.6150948355162296E-2</v>
      </c>
      <c r="L37" s="27">
        <v>1.9835043250854945E-2</v>
      </c>
      <c r="M37" s="89">
        <v>2.2858820568744331E-2</v>
      </c>
      <c r="N37" s="88">
        <v>5.0456757448988254E-2</v>
      </c>
      <c r="O37" s="27">
        <v>3.0692756824995948E-2</v>
      </c>
      <c r="P37" s="89">
        <v>4.0185344650838672E-2</v>
      </c>
      <c r="Q37" s="88">
        <v>4.2181404421326452E-2</v>
      </c>
      <c r="R37" s="27">
        <v>5.0639209982392908E-2</v>
      </c>
      <c r="S37" s="88">
        <v>4.6536839200536084E-2</v>
      </c>
      <c r="T37" s="29">
        <f t="shared" si="55"/>
        <v>6.710598143960067E-2</v>
      </c>
      <c r="U37" s="27">
        <f t="shared" si="56"/>
        <v>5.1331560348282235E-2</v>
      </c>
      <c r="V37" s="28">
        <f t="shared" si="57"/>
        <v>5.8950936999717429E-2</v>
      </c>
      <c r="W37" s="29">
        <f t="shared" si="58"/>
        <v>6.6539993422735311E-2</v>
      </c>
      <c r="X37" s="27">
        <f t="shared" si="59"/>
        <v>6.9270219696444757E-2</v>
      </c>
      <c r="Y37" s="28">
        <f t="shared" si="60"/>
        <v>6.7941307247665561E-2</v>
      </c>
      <c r="Z37" s="29">
        <f t="shared" si="24"/>
        <v>6.5335069206523322E-2</v>
      </c>
      <c r="AA37" s="27">
        <f t="shared" si="25"/>
        <v>6.870402177787871E-2</v>
      </c>
      <c r="AB37" s="28">
        <f t="shared" si="26"/>
        <v>6.7066366891498141E-2</v>
      </c>
      <c r="AC37" s="29">
        <f t="shared" si="27"/>
        <v>2.0807203730503376E-2</v>
      </c>
      <c r="AD37" s="27">
        <f t="shared" si="28"/>
        <v>1.4616247687782469E-2</v>
      </c>
      <c r="AE37" s="28">
        <f t="shared" si="29"/>
        <v>1.7620801598202007E-2</v>
      </c>
      <c r="AF37" s="35">
        <f t="shared" si="29"/>
        <v>5.0059857601915336E-2</v>
      </c>
      <c r="AG37" s="33">
        <f t="shared" si="29"/>
        <v>2.6330733136076923E-2</v>
      </c>
      <c r="AH37" s="34">
        <f t="shared" si="29"/>
        <v>3.7882854557445444E-2</v>
      </c>
      <c r="AI37" s="35">
        <f t="shared" si="30"/>
        <v>2.715190063304429E-2</v>
      </c>
      <c r="AJ37" s="33">
        <f t="shared" si="31"/>
        <v>3.0460104834012736E-2</v>
      </c>
      <c r="AK37" s="34">
        <f t="shared" si="32"/>
        <v>2.8830666016461892E-2</v>
      </c>
      <c r="AL37" s="35">
        <f t="shared" si="32"/>
        <v>5.6052108891225583E-2</v>
      </c>
      <c r="AM37" s="33">
        <f t="shared" si="32"/>
        <v>5.4456564743118774E-2</v>
      </c>
      <c r="AN37" s="34">
        <f t="shared" si="32"/>
        <v>5.524115940363683E-2</v>
      </c>
      <c r="AO37" s="35">
        <f t="shared" si="61"/>
        <v>3.3743603927534283E-2</v>
      </c>
      <c r="AP37" s="33">
        <f t="shared" si="62"/>
        <v>2.9158738241363613E-2</v>
      </c>
      <c r="AQ37" s="34">
        <f t="shared" si="63"/>
        <v>3.1415037839603643E-2</v>
      </c>
      <c r="AR37" s="35">
        <f t="shared" si="64"/>
        <v>2.6220735785953408E-3</v>
      </c>
      <c r="AS37" s="33">
        <f t="shared" si="65"/>
        <v>1.0702846280044698E-2</v>
      </c>
      <c r="AT37" s="34">
        <f t="shared" si="66"/>
        <v>6.7171663851350871E-3</v>
      </c>
      <c r="AU37" s="35">
        <f t="shared" si="67"/>
        <v>-1.1421556854268378E-2</v>
      </c>
      <c r="AV37" s="33">
        <f t="shared" si="68"/>
        <v>-1.0795630217458552E-2</v>
      </c>
      <c r="AW37" s="34">
        <f t="shared" si="69"/>
        <v>-1.1103100216294126E-2</v>
      </c>
      <c r="AX37" s="35">
        <f t="shared" si="34"/>
        <v>-2.1433391820758541E-2</v>
      </c>
      <c r="AY37" s="33">
        <f t="shared" si="35"/>
        <v>-2.8625009767405563E-2</v>
      </c>
      <c r="AZ37" s="34">
        <f t="shared" si="36"/>
        <v>-2.5093454227312462E-2</v>
      </c>
      <c r="BA37" s="35">
        <f t="shared" si="37"/>
        <v>-2.8744034647320116E-2</v>
      </c>
      <c r="BB37" s="33">
        <f t="shared" si="38"/>
        <v>-3.2900734702633105E-2</v>
      </c>
      <c r="BC37" s="34">
        <f t="shared" si="39"/>
        <v>-3.0851859405805926E-2</v>
      </c>
      <c r="BD37" s="35">
        <f t="shared" si="40"/>
        <v>-1.8319179755176274E-2</v>
      </c>
      <c r="BE37" s="33">
        <f t="shared" si="41"/>
        <v>-1.7717026644855416E-2</v>
      </c>
      <c r="BF37" s="34">
        <f t="shared" si="42"/>
        <v>-1.8014478926988042E-2</v>
      </c>
      <c r="BG37" s="35">
        <f t="shared" si="43"/>
        <v>1.71565790996413E-2</v>
      </c>
      <c r="BH37" s="33">
        <f t="shared" si="44"/>
        <v>2.7943999096760042E-3</v>
      </c>
      <c r="BI37" s="34">
        <f t="shared" si="45"/>
        <v>9.8868442107669097E-3</v>
      </c>
      <c r="BJ37" s="35">
        <f t="shared" si="46"/>
        <v>2.9752254174133075E-2</v>
      </c>
      <c r="BK37" s="33">
        <f t="shared" si="47"/>
        <v>3.5747459678554305E-2</v>
      </c>
      <c r="BL37" s="34">
        <f t="shared" si="48"/>
        <v>3.2765548073114159E-2</v>
      </c>
      <c r="BM37" s="35">
        <f t="shared" si="49"/>
        <v>2.4997928348479359E-2</v>
      </c>
      <c r="BN37" s="33">
        <f t="shared" si="50"/>
        <v>1.9104818327581041E-2</v>
      </c>
      <c r="BO37" s="34">
        <f t="shared" si="51"/>
        <v>2.2027397260274029E-2</v>
      </c>
      <c r="BP37" s="35">
        <f t="shared" si="52"/>
        <v>3.3442923358844467E-2</v>
      </c>
      <c r="BQ37" s="33">
        <f t="shared" si="53"/>
        <v>3.5760000000000014E-2</v>
      </c>
      <c r="BR37" s="34">
        <f t="shared" si="54"/>
        <v>3.460754878833372E-2</v>
      </c>
      <c r="BS37" s="35">
        <f t="shared" si="70"/>
        <v>3.2569297765261185E-2</v>
      </c>
      <c r="BT37" s="33">
        <f t="shared" si="71"/>
        <v>2.2115805463299054E-2</v>
      </c>
      <c r="BU37" s="34">
        <f t="shared" si="72"/>
        <v>2.7309236947791193E-2</v>
      </c>
    </row>
    <row r="38" spans="1:73">
      <c r="A38" s="68" t="s">
        <v>86</v>
      </c>
      <c r="B38" s="88">
        <v>0.25462803414301427</v>
      </c>
      <c r="C38" s="27">
        <v>0.2831022323358976</v>
      </c>
      <c r="D38" s="88">
        <v>0.2704151986600658</v>
      </c>
      <c r="E38" s="29">
        <v>-1.1237163288348784E-2</v>
      </c>
      <c r="F38" s="27">
        <v>-2.4800371794330145E-2</v>
      </c>
      <c r="G38" s="28">
        <v>-1.8832213494842431E-2</v>
      </c>
      <c r="H38" s="88">
        <v>-2.8384991843393159E-2</v>
      </c>
      <c r="I38" s="27">
        <v>-4.3497097305259524E-2</v>
      </c>
      <c r="J38" s="89">
        <v>-3.6795910493827133E-2</v>
      </c>
      <c r="K38" s="88">
        <v>2.3113946720394019E-2</v>
      </c>
      <c r="L38" s="27">
        <v>-1.0372316333001175E-2</v>
      </c>
      <c r="M38" s="89">
        <v>4.6062183948329949E-3</v>
      </c>
      <c r="N38" s="88">
        <v>3.2055139215579009E-2</v>
      </c>
      <c r="O38" s="27">
        <v>2.7735823149800831E-2</v>
      </c>
      <c r="P38" s="89">
        <v>2.9703463742835723E-2</v>
      </c>
      <c r="Q38" s="88">
        <v>7.2348545078708915E-2</v>
      </c>
      <c r="R38" s="27">
        <v>6.5998663994655926E-2</v>
      </c>
      <c r="S38" s="88">
        <v>6.8897923624219537E-2</v>
      </c>
      <c r="T38" s="29">
        <f t="shared" si="55"/>
        <v>0.12228153420324239</v>
      </c>
      <c r="U38" s="27">
        <f t="shared" si="56"/>
        <v>9.1364832685800312E-2</v>
      </c>
      <c r="V38" s="28">
        <f t="shared" si="57"/>
        <v>0.10552650048676671</v>
      </c>
      <c r="W38" s="29">
        <f t="shared" si="58"/>
        <v>0.17268563375319301</v>
      </c>
      <c r="X38" s="27">
        <f t="shared" si="59"/>
        <v>0.16126933088347872</v>
      </c>
      <c r="Y38" s="28">
        <f t="shared" si="60"/>
        <v>0.16657792340774114</v>
      </c>
      <c r="Z38" s="29">
        <f t="shared" si="24"/>
        <v>0.1383182483944867</v>
      </c>
      <c r="AA38" s="27">
        <f t="shared" si="25"/>
        <v>0.1194910505323532</v>
      </c>
      <c r="AB38" s="28">
        <f t="shared" si="26"/>
        <v>0.12829155255951119</v>
      </c>
      <c r="AC38" s="29">
        <f t="shared" si="27"/>
        <v>6.0112174199933976E-2</v>
      </c>
      <c r="AD38" s="27">
        <f t="shared" si="28"/>
        <v>4.3931452800188397E-2</v>
      </c>
      <c r="AE38" s="28">
        <f t="shared" si="29"/>
        <v>5.1562111028130353E-2</v>
      </c>
      <c r="AF38" s="35">
        <f t="shared" si="29"/>
        <v>7.1548611975600585E-2</v>
      </c>
      <c r="AG38" s="33">
        <f t="shared" si="29"/>
        <v>6.2221470073898555E-2</v>
      </c>
      <c r="AH38" s="34">
        <f t="shared" si="29"/>
        <v>6.6655816293315073E-2</v>
      </c>
      <c r="AI38" s="35">
        <f t="shared" si="30"/>
        <v>7.5861868664865995E-2</v>
      </c>
      <c r="AJ38" s="33">
        <f t="shared" si="31"/>
        <v>6.0382368560807143E-2</v>
      </c>
      <c r="AK38" s="34">
        <f t="shared" si="32"/>
        <v>6.7775450472319809E-2</v>
      </c>
      <c r="AL38" s="35">
        <f t="shared" si="32"/>
        <v>8.2525713360148911E-2</v>
      </c>
      <c r="AM38" s="33">
        <f t="shared" si="32"/>
        <v>7.2669905343817343E-2</v>
      </c>
      <c r="AN38" s="34">
        <f t="shared" si="32"/>
        <v>7.7412733673694722E-2</v>
      </c>
      <c r="AO38" s="35">
        <f t="shared" si="61"/>
        <v>4.7157107231920126E-2</v>
      </c>
      <c r="AP38" s="33">
        <f t="shared" si="62"/>
        <v>4.4121766738257628E-2</v>
      </c>
      <c r="AQ38" s="34">
        <f t="shared" si="63"/>
        <v>4.5589370116716488E-2</v>
      </c>
      <c r="AR38" s="35">
        <f t="shared" si="64"/>
        <v>1.3574337358004396E-3</v>
      </c>
      <c r="AS38" s="33">
        <f t="shared" si="65"/>
        <v>2.0211957250816148E-2</v>
      </c>
      <c r="AT38" s="34">
        <f t="shared" si="66"/>
        <v>1.1082025439071996E-2</v>
      </c>
      <c r="AU38" s="35">
        <f t="shared" si="67"/>
        <v>-1.7551369863013644E-2</v>
      </c>
      <c r="AV38" s="33">
        <f t="shared" si="68"/>
        <v>-1.3806706114398382E-2</v>
      </c>
      <c r="AW38" s="34">
        <f t="shared" si="69"/>
        <v>-1.5602545678505386E-2</v>
      </c>
      <c r="AX38" s="35">
        <f t="shared" si="34"/>
        <v>-6.9135802469135754E-2</v>
      </c>
      <c r="AY38" s="33">
        <f t="shared" si="35"/>
        <v>-5.0977777777777789E-2</v>
      </c>
      <c r="AZ38" s="34">
        <f t="shared" si="36"/>
        <v>-5.9668636310972079E-2</v>
      </c>
      <c r="BA38" s="35">
        <f t="shared" si="37"/>
        <v>-8.3632391948821994E-2</v>
      </c>
      <c r="BB38" s="33">
        <f t="shared" si="38"/>
        <v>-7.3315225026928332E-2</v>
      </c>
      <c r="BC38" s="34">
        <f t="shared" si="39"/>
        <v>-7.8203548546081803E-2</v>
      </c>
      <c r="BD38" s="35">
        <f t="shared" si="40"/>
        <v>-9.010159486917535E-2</v>
      </c>
      <c r="BE38" s="33">
        <f t="shared" si="41"/>
        <v>-8.8338597599494584E-2</v>
      </c>
      <c r="BF38" s="34">
        <f t="shared" si="42"/>
        <v>-8.9168994693435644E-2</v>
      </c>
      <c r="BG38" s="35">
        <f t="shared" si="43"/>
        <v>-6.820946262046601E-2</v>
      </c>
      <c r="BH38" s="33">
        <f t="shared" si="44"/>
        <v>-6.3056071398874702E-2</v>
      </c>
      <c r="BI38" s="34">
        <f t="shared" si="45"/>
        <v>-6.5480907516656361E-2</v>
      </c>
      <c r="BJ38" s="35">
        <f t="shared" si="46"/>
        <v>-1.3556031597268703E-2</v>
      </c>
      <c r="BK38" s="33">
        <f t="shared" si="47"/>
        <v>-1.2927464205419459E-2</v>
      </c>
      <c r="BL38" s="34">
        <f t="shared" si="48"/>
        <v>-1.3222361809045236E-2</v>
      </c>
      <c r="BM38" s="35">
        <f t="shared" si="49"/>
        <v>2.5075497947134373E-2</v>
      </c>
      <c r="BN38" s="33">
        <f t="shared" si="50"/>
        <v>2.139838762849533E-2</v>
      </c>
      <c r="BO38" s="34">
        <f t="shared" si="51"/>
        <v>2.3122951080556398E-2</v>
      </c>
      <c r="BP38" s="35">
        <f t="shared" si="52"/>
        <v>5.269778219132748E-2</v>
      </c>
      <c r="BQ38" s="33">
        <f t="shared" si="53"/>
        <v>3.5327601889615812E-2</v>
      </c>
      <c r="BR38" s="34">
        <f t="shared" si="54"/>
        <v>4.3489757508827109E-2</v>
      </c>
      <c r="BS38" s="35">
        <f t="shared" si="70"/>
        <v>7.7888183133136391E-2</v>
      </c>
      <c r="BT38" s="33">
        <f t="shared" si="71"/>
        <v>6.7932549241887408E-2</v>
      </c>
      <c r="BU38" s="34">
        <f t="shared" si="72"/>
        <v>7.2651929583973152E-2</v>
      </c>
    </row>
    <row r="39" spans="1:73">
      <c r="A39" s="68" t="s">
        <v>87</v>
      </c>
      <c r="B39" s="88">
        <v>0.68927042968943031</v>
      </c>
      <c r="C39" s="27">
        <v>0.54273189509253328</v>
      </c>
      <c r="D39" s="88">
        <v>0.60829408842364474</v>
      </c>
      <c r="E39" s="29">
        <v>-3.1147488773527798E-2</v>
      </c>
      <c r="F39" s="27">
        <v>-1.4371629443487577E-2</v>
      </c>
      <c r="G39" s="28">
        <v>-2.2255148467432928E-2</v>
      </c>
      <c r="H39" s="88">
        <v>-3.3397981657407705E-2</v>
      </c>
      <c r="I39" s="27">
        <v>-3.1196287383980725E-2</v>
      </c>
      <c r="J39" s="89">
        <v>-3.2221524897059539E-2</v>
      </c>
      <c r="K39" s="88">
        <v>-3.7374596157116136E-2</v>
      </c>
      <c r="L39" s="27">
        <v>-2.6080014193205048E-2</v>
      </c>
      <c r="M39" s="89">
        <v>-3.1333038086802434E-2</v>
      </c>
      <c r="N39" s="88">
        <v>-1.2223556843072192E-2</v>
      </c>
      <c r="O39" s="27">
        <v>-1.6334213802107089E-2</v>
      </c>
      <c r="P39" s="89">
        <v>-1.4434302695818246E-2</v>
      </c>
      <c r="Q39" s="88">
        <v>1.3662374821173051E-2</v>
      </c>
      <c r="R39" s="27">
        <v>1.4197969073119765E-3</v>
      </c>
      <c r="S39" s="88">
        <v>7.0909060786294997E-3</v>
      </c>
      <c r="T39" s="29">
        <f t="shared" si="55"/>
        <v>3.9270340836920381E-2</v>
      </c>
      <c r="U39" s="27">
        <f t="shared" si="56"/>
        <v>2.3146863923563021E-2</v>
      </c>
      <c r="V39" s="28">
        <f t="shared" si="57"/>
        <v>3.0664451280701499E-2</v>
      </c>
      <c r="W39" s="29">
        <f t="shared" si="58"/>
        <v>0.10527923951790874</v>
      </c>
      <c r="X39" s="27">
        <f t="shared" si="59"/>
        <v>7.428605856127235E-2</v>
      </c>
      <c r="Y39" s="28">
        <f t="shared" si="60"/>
        <v>8.8857320713157106E-2</v>
      </c>
      <c r="Z39" s="29">
        <f t="shared" si="24"/>
        <v>9.4483351763115841E-2</v>
      </c>
      <c r="AA39" s="27">
        <f t="shared" si="25"/>
        <v>6.3569065111322987E-2</v>
      </c>
      <c r="AB39" s="28">
        <f t="shared" si="26"/>
        <v>7.8322436893488501E-2</v>
      </c>
      <c r="AC39" s="29">
        <f t="shared" si="27"/>
        <v>4.5324427480916141E-2</v>
      </c>
      <c r="AD39" s="27">
        <f t="shared" si="28"/>
        <v>4.5796092699517565E-2</v>
      </c>
      <c r="AE39" s="28">
        <f t="shared" si="29"/>
        <v>4.5567624148665775E-2</v>
      </c>
      <c r="AF39" s="35">
        <f t="shared" si="29"/>
        <v>7.4341557709345807E-2</v>
      </c>
      <c r="AG39" s="33">
        <f t="shared" si="29"/>
        <v>6.7715423788635043E-2</v>
      </c>
      <c r="AH39" s="34">
        <f t="shared" si="29"/>
        <v>7.0924291082131719E-2</v>
      </c>
      <c r="AI39" s="35">
        <f t="shared" si="30"/>
        <v>8.1517393042782826E-2</v>
      </c>
      <c r="AJ39" s="33">
        <f t="shared" si="31"/>
        <v>6.6159803551190111E-2</v>
      </c>
      <c r="AK39" s="34">
        <f t="shared" si="32"/>
        <v>7.3620823620823561E-2</v>
      </c>
      <c r="AL39" s="35">
        <f t="shared" si="32"/>
        <v>9.9149683441933645E-2</v>
      </c>
      <c r="AM39" s="33">
        <f t="shared" si="32"/>
        <v>9.6957080214377545E-2</v>
      </c>
      <c r="AN39" s="34">
        <f t="shared" si="32"/>
        <v>9.8030124841686161E-2</v>
      </c>
      <c r="AO39" s="35">
        <f t="shared" si="61"/>
        <v>7.412390422333881E-2</v>
      </c>
      <c r="AP39" s="33">
        <f t="shared" si="62"/>
        <v>7.3629169022046304E-2</v>
      </c>
      <c r="AQ39" s="34">
        <f t="shared" si="63"/>
        <v>7.3871535823524015E-2</v>
      </c>
      <c r="AR39" s="35">
        <f t="shared" si="64"/>
        <v>6.0808298267932326E-2</v>
      </c>
      <c r="AS39" s="33">
        <f t="shared" si="65"/>
        <v>5.6338028169014009E-2</v>
      </c>
      <c r="AT39" s="34">
        <f t="shared" si="66"/>
        <v>5.8528492241594288E-2</v>
      </c>
      <c r="AU39" s="35">
        <f t="shared" si="67"/>
        <v>2.7655806058817012E-2</v>
      </c>
      <c r="AV39" s="33">
        <f t="shared" si="68"/>
        <v>3.983978638184249E-2</v>
      </c>
      <c r="AW39" s="34">
        <f t="shared" si="69"/>
        <v>3.3856691158484109E-2</v>
      </c>
      <c r="AX39" s="35">
        <f t="shared" si="34"/>
        <v>-1.7486221073230279E-2</v>
      </c>
      <c r="AY39" s="33">
        <f t="shared" si="35"/>
        <v>-8.4056631229350032E-3</v>
      </c>
      <c r="AZ39" s="34">
        <f t="shared" si="36"/>
        <v>-1.283803915382864E-2</v>
      </c>
      <c r="BA39" s="35">
        <f t="shared" si="37"/>
        <v>-3.4206150528989343E-2</v>
      </c>
      <c r="BB39" s="33">
        <f t="shared" si="38"/>
        <v>-2.0769310451987155E-2</v>
      </c>
      <c r="BC39" s="34">
        <f t="shared" si="39"/>
        <v>-2.7297179735283894E-2</v>
      </c>
      <c r="BD39" s="35">
        <f t="shared" si="40"/>
        <v>-5.3315674959795722E-2</v>
      </c>
      <c r="BE39" s="33">
        <f t="shared" si="41"/>
        <v>-3.6319399143144304E-2</v>
      </c>
      <c r="BF39" s="34">
        <f t="shared" si="42"/>
        <v>-4.4517860076295435E-2</v>
      </c>
      <c r="BG39" s="35">
        <f t="shared" si="43"/>
        <v>-4.186901692747369E-2</v>
      </c>
      <c r="BH39" s="33">
        <f t="shared" si="44"/>
        <v>-2.6436634406044712E-2</v>
      </c>
      <c r="BI39" s="34">
        <f t="shared" si="45"/>
        <v>-3.3812180025979965E-2</v>
      </c>
      <c r="BJ39" s="35">
        <f t="shared" si="46"/>
        <v>-1.4621834716949667E-2</v>
      </c>
      <c r="BK39" s="33">
        <f t="shared" si="47"/>
        <v>-3.5516969218626349E-3</v>
      </c>
      <c r="BL39" s="34">
        <f t="shared" si="48"/>
        <v>-8.7982917474000999E-3</v>
      </c>
      <c r="BM39" s="35">
        <f t="shared" si="49"/>
        <v>-2.603670540420433E-3</v>
      </c>
      <c r="BN39" s="33">
        <f t="shared" si="50"/>
        <v>4.3941537010843135E-3</v>
      </c>
      <c r="BO39" s="34">
        <f t="shared" si="51"/>
        <v>1.0970817625117757E-3</v>
      </c>
      <c r="BP39" s="35">
        <f t="shared" si="52"/>
        <v>5.0935948045327528E-4</v>
      </c>
      <c r="BQ39" s="33">
        <f t="shared" si="53"/>
        <v>2.1968530549401066E-3</v>
      </c>
      <c r="BR39" s="34">
        <f t="shared" si="54"/>
        <v>1.4047182593448504E-3</v>
      </c>
      <c r="BS39" s="35">
        <f t="shared" si="70"/>
        <v>2.26973823766492E-2</v>
      </c>
      <c r="BT39" s="33">
        <f t="shared" si="71"/>
        <v>1.0304449648711911E-2</v>
      </c>
      <c r="BU39" s="34">
        <f t="shared" si="72"/>
        <v>1.6116676781042116E-2</v>
      </c>
    </row>
    <row r="40" spans="1:73">
      <c r="A40" s="68" t="s">
        <v>88</v>
      </c>
      <c r="B40" s="88">
        <v>0.55733362472132808</v>
      </c>
      <c r="C40" s="27">
        <v>0.48638731465559659</v>
      </c>
      <c r="D40" s="88">
        <v>0.5197255108639578</v>
      </c>
      <c r="E40" s="29">
        <v>-4.6667749445076012E-2</v>
      </c>
      <c r="F40" s="27">
        <v>-4.0653676932746685E-2</v>
      </c>
      <c r="G40" s="28">
        <v>-4.3549669564764026E-2</v>
      </c>
      <c r="H40" s="88">
        <v>-5.8577999886421761E-2</v>
      </c>
      <c r="I40" s="27">
        <v>-4.0882645840977005E-2</v>
      </c>
      <c r="J40" s="89">
        <v>-4.937581770606192E-2</v>
      </c>
      <c r="K40" s="88">
        <v>-3.3418790529331943E-2</v>
      </c>
      <c r="L40" s="27">
        <v>-3.2105579539865592E-2</v>
      </c>
      <c r="M40" s="89">
        <v>-3.2729775063438105E-2</v>
      </c>
      <c r="N40" s="88">
        <v>-1.5602084438481878E-4</v>
      </c>
      <c r="O40" s="27">
        <v>9.8805860599049389E-4</v>
      </c>
      <c r="P40" s="89">
        <v>4.4464206313921117E-4</v>
      </c>
      <c r="Q40" s="88">
        <v>3.5235004057174946E-2</v>
      </c>
      <c r="R40" s="27">
        <v>3.0261154041401062E-2</v>
      </c>
      <c r="S40" s="88">
        <v>3.262222222222233E-2</v>
      </c>
      <c r="T40" s="29">
        <f t="shared" si="55"/>
        <v>6.1770823912453698E-2</v>
      </c>
      <c r="U40" s="27">
        <f t="shared" si="56"/>
        <v>5.1408392871807429E-2</v>
      </c>
      <c r="V40" s="28">
        <f t="shared" si="57"/>
        <v>5.6339846776276126E-2</v>
      </c>
      <c r="W40" s="29">
        <f t="shared" si="58"/>
        <v>9.7160704145371923E-2</v>
      </c>
      <c r="X40" s="27">
        <f t="shared" si="59"/>
        <v>7.3185972037803637E-2</v>
      </c>
      <c r="Y40" s="28">
        <f t="shared" si="60"/>
        <v>8.4654144426788314E-2</v>
      </c>
      <c r="Z40" s="29">
        <f t="shared" si="24"/>
        <v>5.721753532425855E-2</v>
      </c>
      <c r="AA40" s="27">
        <f t="shared" si="25"/>
        <v>5.2983988355167488E-2</v>
      </c>
      <c r="AB40" s="28">
        <f t="shared" si="26"/>
        <v>5.5032430943377397E-2</v>
      </c>
      <c r="AC40" s="29">
        <f t="shared" si="27"/>
        <v>2.5506082784618078E-2</v>
      </c>
      <c r="AD40" s="27">
        <f t="shared" si="28"/>
        <v>2.5135932172150044E-2</v>
      </c>
      <c r="AE40" s="28">
        <f t="shared" si="29"/>
        <v>2.5315404061383662E-2</v>
      </c>
      <c r="AF40" s="35">
        <f t="shared" si="29"/>
        <v>3.2509846043680568E-2</v>
      </c>
      <c r="AG40" s="33">
        <f t="shared" si="29"/>
        <v>2.1890100011237257E-2</v>
      </c>
      <c r="AH40" s="34">
        <f t="shared" si="29"/>
        <v>2.7040166685958988E-2</v>
      </c>
      <c r="AI40" s="35">
        <f t="shared" si="30"/>
        <v>3.4167880343065837E-2</v>
      </c>
      <c r="AJ40" s="33">
        <f t="shared" si="31"/>
        <v>2.1795069168004666E-2</v>
      </c>
      <c r="AK40" s="34">
        <f t="shared" si="32"/>
        <v>2.7827243423573789E-2</v>
      </c>
      <c r="AL40" s="35">
        <f t="shared" si="32"/>
        <v>4.7971387057114123E-2</v>
      </c>
      <c r="AM40" s="33">
        <f t="shared" si="32"/>
        <v>3.5105467068446083E-2</v>
      </c>
      <c r="AN40" s="34">
        <f t="shared" si="32"/>
        <v>4.1416744339053624E-2</v>
      </c>
      <c r="AO40" s="35">
        <f t="shared" si="61"/>
        <v>4.6500714575200996E-2</v>
      </c>
      <c r="AP40" s="33">
        <f t="shared" si="62"/>
        <v>3.4788214010937679E-2</v>
      </c>
      <c r="AQ40" s="34">
        <f t="shared" si="63"/>
        <v>4.0569852166954412E-2</v>
      </c>
      <c r="AR40" s="35">
        <f t="shared" si="64"/>
        <v>4.2946535945048048E-2</v>
      </c>
      <c r="AS40" s="33">
        <f t="shared" si="65"/>
        <v>4.4550277308897934E-2</v>
      </c>
      <c r="AT40" s="34">
        <f t="shared" si="66"/>
        <v>4.3754110801922597E-2</v>
      </c>
      <c r="AU40" s="35">
        <f t="shared" si="67"/>
        <v>2.8025328330206323E-2</v>
      </c>
      <c r="AV40" s="33">
        <f t="shared" si="68"/>
        <v>3.2838921913776131E-2</v>
      </c>
      <c r="AW40" s="34">
        <f t="shared" si="69"/>
        <v>3.0451095017886676E-2</v>
      </c>
      <c r="AX40" s="35">
        <f t="shared" si="34"/>
        <v>1.030379073039045E-2</v>
      </c>
      <c r="AY40" s="33">
        <f t="shared" si="35"/>
        <v>1.9184920280137074E-2</v>
      </c>
      <c r="AZ40" s="34">
        <f t="shared" si="36"/>
        <v>1.4789726220716837E-2</v>
      </c>
      <c r="BA40" s="35">
        <f t="shared" si="37"/>
        <v>8.4299262381453133E-3</v>
      </c>
      <c r="BB40" s="33">
        <f t="shared" si="38"/>
        <v>1.7453123286669925E-2</v>
      </c>
      <c r="BC40" s="34">
        <f t="shared" si="39"/>
        <v>1.3007361257903582E-2</v>
      </c>
      <c r="BD40" s="35">
        <f t="shared" si="40"/>
        <v>4.3103448275862988E-3</v>
      </c>
      <c r="BE40" s="33">
        <f t="shared" si="41"/>
        <v>1.2124369083756914E-2</v>
      </c>
      <c r="BF40" s="34">
        <f t="shared" si="42"/>
        <v>8.2917677206790774E-3</v>
      </c>
      <c r="BG40" s="35">
        <f t="shared" si="43"/>
        <v>8.7137469111717714E-3</v>
      </c>
      <c r="BH40" s="33">
        <f t="shared" si="44"/>
        <v>9.7785192021011547E-3</v>
      </c>
      <c r="BI40" s="34">
        <f t="shared" si="45"/>
        <v>9.2583347704930929E-3</v>
      </c>
      <c r="BJ40" s="35">
        <f t="shared" si="46"/>
        <v>2.5123406763427392E-2</v>
      </c>
      <c r="BK40" s="33">
        <f t="shared" si="47"/>
        <v>3.6468127735109546E-2</v>
      </c>
      <c r="BL40" s="34">
        <f t="shared" si="48"/>
        <v>3.0928762219963879E-2</v>
      </c>
      <c r="BM40" s="35">
        <f t="shared" si="49"/>
        <v>3.1820468592784312E-2</v>
      </c>
      <c r="BN40" s="33">
        <f t="shared" si="50"/>
        <v>3.762675077152644E-2</v>
      </c>
      <c r="BO40" s="34">
        <f t="shared" si="51"/>
        <v>3.4807641978539694E-2</v>
      </c>
      <c r="BP40" s="35">
        <f t="shared" si="52"/>
        <v>2.5702195831229124E-2</v>
      </c>
      <c r="BQ40" s="33">
        <f t="shared" si="53"/>
        <v>2.7290703185004928E-2</v>
      </c>
      <c r="BR40" s="34">
        <f t="shared" si="54"/>
        <v>2.6521665823638463E-2</v>
      </c>
      <c r="BS40" s="35">
        <f t="shared" si="70"/>
        <v>2.1713664838802771E-2</v>
      </c>
      <c r="BT40" s="33">
        <f t="shared" si="71"/>
        <v>3.168795634952204E-2</v>
      </c>
      <c r="BU40" s="34">
        <f t="shared" si="72"/>
        <v>2.6862999523676656E-2</v>
      </c>
    </row>
    <row r="41" spans="1:73">
      <c r="A41" s="68" t="s">
        <v>89</v>
      </c>
      <c r="B41" s="88">
        <v>0.51519813869708786</v>
      </c>
      <c r="C41" s="27">
        <v>0.4401749543574025</v>
      </c>
      <c r="D41" s="88">
        <v>0.47561775246828697</v>
      </c>
      <c r="E41" s="29">
        <v>-2.2933848478093988E-2</v>
      </c>
      <c r="F41" s="27">
        <v>-2.0322926874795866E-2</v>
      </c>
      <c r="G41" s="28">
        <v>-2.1589475581185846E-2</v>
      </c>
      <c r="H41" s="88">
        <v>-2.5145116727079198E-2</v>
      </c>
      <c r="I41" s="27">
        <v>-2.8770810012622938E-2</v>
      </c>
      <c r="J41" s="89">
        <v>-2.7014415874653142E-2</v>
      </c>
      <c r="K41" s="88">
        <v>-1.9995319691099578E-2</v>
      </c>
      <c r="L41" s="27">
        <v>-1.711665317933253E-2</v>
      </c>
      <c r="M41" s="89">
        <v>-1.8513844367601395E-2</v>
      </c>
      <c r="N41" s="88">
        <v>-1.5468293977182301E-2</v>
      </c>
      <c r="O41" s="27">
        <v>-1.5244130635463149E-2</v>
      </c>
      <c r="P41" s="89">
        <v>-1.5352766455362543E-2</v>
      </c>
      <c r="Q41" s="88">
        <v>-8.8123534643059775E-3</v>
      </c>
      <c r="R41" s="27">
        <v>2.2802128198629035E-4</v>
      </c>
      <c r="S41" s="88">
        <v>-4.1526829204591165E-3</v>
      </c>
      <c r="T41" s="29">
        <f t="shared" si="55"/>
        <v>1.4464382816748333E-2</v>
      </c>
      <c r="U41" s="27">
        <f t="shared" si="56"/>
        <v>5.7498923478305208E-3</v>
      </c>
      <c r="V41" s="28">
        <f t="shared" si="57"/>
        <v>9.9529235893467405E-3</v>
      </c>
      <c r="W41" s="29">
        <f t="shared" si="58"/>
        <v>3.7467838765008477E-2</v>
      </c>
      <c r="X41" s="27">
        <f t="shared" si="59"/>
        <v>4.0825064222032026E-2</v>
      </c>
      <c r="Y41" s="28">
        <f t="shared" si="60"/>
        <v>3.9198628891947251E-2</v>
      </c>
      <c r="Z41" s="29">
        <f t="shared" si="24"/>
        <v>4.2805476621028182E-2</v>
      </c>
      <c r="AA41" s="27">
        <f t="shared" si="25"/>
        <v>3.4166525516006407E-2</v>
      </c>
      <c r="AB41" s="28">
        <f t="shared" si="26"/>
        <v>3.8344765545935022E-2</v>
      </c>
      <c r="AC41" s="29">
        <f t="shared" si="27"/>
        <v>3.9140882403943866E-2</v>
      </c>
      <c r="AD41" s="27">
        <f t="shared" si="28"/>
        <v>3.2522988371276762E-2</v>
      </c>
      <c r="AE41" s="28">
        <f t="shared" si="29"/>
        <v>3.5737491877842809E-2</v>
      </c>
      <c r="AF41" s="35">
        <f t="shared" si="29"/>
        <v>6.2292893413116612E-2</v>
      </c>
      <c r="AG41" s="33">
        <f t="shared" si="29"/>
        <v>4.8131614131296852E-2</v>
      </c>
      <c r="AH41" s="34">
        <f t="shared" si="29"/>
        <v>5.5032761745434255E-2</v>
      </c>
      <c r="AI41" s="35">
        <f t="shared" si="30"/>
        <v>6.8828545780969419E-2</v>
      </c>
      <c r="AJ41" s="33">
        <f t="shared" si="31"/>
        <v>5.9152919810606885E-2</v>
      </c>
      <c r="AK41" s="34">
        <f t="shared" si="32"/>
        <v>6.3900542873817523E-2</v>
      </c>
      <c r="AL41" s="35">
        <f t="shared" si="32"/>
        <v>7.119910974867194E-2</v>
      </c>
      <c r="AM41" s="33">
        <f t="shared" si="32"/>
        <v>6.1830206781114061E-2</v>
      </c>
      <c r="AN41" s="34">
        <f t="shared" si="32"/>
        <v>6.644862134636087E-2</v>
      </c>
      <c r="AO41" s="35">
        <f t="shared" si="61"/>
        <v>2.8911364616409863E-2</v>
      </c>
      <c r="AP41" s="33">
        <f t="shared" si="62"/>
        <v>2.7971086931446898E-2</v>
      </c>
      <c r="AQ41" s="34">
        <f t="shared" si="63"/>
        <v>2.8436662913932986E-2</v>
      </c>
      <c r="AR41" s="35">
        <f t="shared" si="64"/>
        <v>2.0250319090164393E-2</v>
      </c>
      <c r="AS41" s="33">
        <f t="shared" si="65"/>
        <v>1.7765975352046937E-2</v>
      </c>
      <c r="AT41" s="34">
        <f t="shared" si="66"/>
        <v>1.8996659305815067E-2</v>
      </c>
      <c r="AU41" s="35">
        <f t="shared" si="67"/>
        <v>-5.3775487340353978E-3</v>
      </c>
      <c r="AV41" s="33">
        <f t="shared" si="68"/>
        <v>-4.9978869228083367E-3</v>
      </c>
      <c r="AW41" s="34">
        <f t="shared" si="69"/>
        <v>-5.1861936117207907E-3</v>
      </c>
      <c r="AX41" s="35">
        <f t="shared" si="34"/>
        <v>-2.6939250581962892E-2</v>
      </c>
      <c r="AY41" s="33">
        <f t="shared" si="35"/>
        <v>-2.0793706487414854E-2</v>
      </c>
      <c r="AZ41" s="34">
        <f t="shared" si="36"/>
        <v>-2.3841219895921584E-2</v>
      </c>
      <c r="BA41" s="35">
        <f t="shared" si="37"/>
        <v>-2.8302432813072764E-2</v>
      </c>
      <c r="BB41" s="33">
        <f t="shared" si="38"/>
        <v>-2.5176803394625136E-2</v>
      </c>
      <c r="BC41" s="34">
        <f t="shared" si="39"/>
        <v>-2.672185240992575E-2</v>
      </c>
      <c r="BD41" s="35">
        <f t="shared" si="40"/>
        <v>-1.2488583568280198E-2</v>
      </c>
      <c r="BE41" s="33">
        <f t="shared" si="41"/>
        <v>-1.1762429870381119E-2</v>
      </c>
      <c r="BF41" s="34">
        <f t="shared" si="42"/>
        <v>-1.2120796425491909E-2</v>
      </c>
      <c r="BG41" s="35">
        <f t="shared" si="43"/>
        <v>1.3671914269055563E-3</v>
      </c>
      <c r="BH41" s="33">
        <f t="shared" si="44"/>
        <v>6.0686738968716014E-3</v>
      </c>
      <c r="BI41" s="34">
        <f t="shared" si="45"/>
        <v>3.7492932879714669E-3</v>
      </c>
      <c r="BJ41" s="35">
        <f t="shared" si="46"/>
        <v>3.0478867583575875E-2</v>
      </c>
      <c r="BK41" s="33">
        <f t="shared" si="47"/>
        <v>3.5024906600249039E-2</v>
      </c>
      <c r="BL41" s="34">
        <f t="shared" si="48"/>
        <v>3.2787533227269572E-2</v>
      </c>
      <c r="BM41" s="35">
        <f t="shared" si="49"/>
        <v>5.0581610583948722E-2</v>
      </c>
      <c r="BN41" s="33">
        <f t="shared" si="50"/>
        <v>4.746954429237471E-2</v>
      </c>
      <c r="BO41" s="34">
        <f t="shared" si="51"/>
        <v>4.8997751518920829E-2</v>
      </c>
      <c r="BP41" s="35">
        <f t="shared" si="52"/>
        <v>5.4860067879597185E-2</v>
      </c>
      <c r="BQ41" s="33">
        <f t="shared" si="53"/>
        <v>5.5961376240644789E-2</v>
      </c>
      <c r="BR41" s="34">
        <f t="shared" si="54"/>
        <v>5.5419752635995412E-2</v>
      </c>
      <c r="BS41" s="35">
        <f t="shared" si="70"/>
        <v>5.3554160732809386E-2</v>
      </c>
      <c r="BT41" s="33">
        <f t="shared" si="71"/>
        <v>5.6717940001699718E-2</v>
      </c>
      <c r="BU41" s="34">
        <f t="shared" si="72"/>
        <v>5.5162818030973559E-2</v>
      </c>
    </row>
    <row r="42" spans="1:73">
      <c r="A42" s="68" t="s">
        <v>90</v>
      </c>
      <c r="B42" s="88">
        <v>0.4276885271906159</v>
      </c>
      <c r="C42" s="27">
        <v>0.40129581870659714</v>
      </c>
      <c r="D42" s="88">
        <v>0.41408155993864493</v>
      </c>
      <c r="E42" s="29">
        <v>-1.719114219114215E-2</v>
      </c>
      <c r="F42" s="27">
        <v>-7.9034845068459703E-4</v>
      </c>
      <c r="G42" s="28">
        <v>-8.8120375758583558E-3</v>
      </c>
      <c r="H42" s="88">
        <v>-1.9888328886253581E-2</v>
      </c>
      <c r="I42" s="27">
        <v>-1.4330580435035434E-2</v>
      </c>
      <c r="J42" s="89">
        <v>-1.7025916296234178E-2</v>
      </c>
      <c r="K42" s="88">
        <v>-1.5981447404905369E-2</v>
      </c>
      <c r="L42" s="27">
        <v>-1.4255705822653342E-2</v>
      </c>
      <c r="M42" s="89">
        <v>-1.5090199902486612E-2</v>
      </c>
      <c r="N42" s="88">
        <v>4.9952609063197428E-3</v>
      </c>
      <c r="O42" s="27">
        <v>4.3577157907339625E-3</v>
      </c>
      <c r="P42" s="89">
        <v>4.665726095888667E-3</v>
      </c>
      <c r="Q42" s="88">
        <v>1.4860318107667192E-2</v>
      </c>
      <c r="R42" s="27">
        <v>4.0527332109574488E-4</v>
      </c>
      <c r="S42" s="88">
        <v>7.3910740462435065E-3</v>
      </c>
      <c r="T42" s="29">
        <f t="shared" si="55"/>
        <v>1.6049227678010869E-2</v>
      </c>
      <c r="U42" s="27">
        <f t="shared" si="56"/>
        <v>1.9302259079210682E-2</v>
      </c>
      <c r="V42" s="28">
        <f t="shared" si="57"/>
        <v>1.7718485185683308E-2</v>
      </c>
      <c r="W42" s="29">
        <f t="shared" si="58"/>
        <v>5.1119790379196228E-2</v>
      </c>
      <c r="X42" s="27">
        <f t="shared" si="59"/>
        <v>4.0889325291064704E-2</v>
      </c>
      <c r="Y42" s="28">
        <f t="shared" si="60"/>
        <v>4.5861969529485291E-2</v>
      </c>
      <c r="Z42" s="29">
        <f t="shared" si="24"/>
        <v>4.2166407977047182E-2</v>
      </c>
      <c r="AA42" s="27">
        <f t="shared" si="25"/>
        <v>3.0276486310446327E-2</v>
      </c>
      <c r="AB42" s="28">
        <f t="shared" si="26"/>
        <v>3.6084783732552195E-2</v>
      </c>
      <c r="AC42" s="29">
        <f t="shared" si="27"/>
        <v>1.3088119147015576E-2</v>
      </c>
      <c r="AD42" s="27">
        <f t="shared" si="28"/>
        <v>1.2905757450240918E-2</v>
      </c>
      <c r="AE42" s="28">
        <f t="shared" si="29"/>
        <v>1.2995365134278014E-2</v>
      </c>
      <c r="AF42" s="35">
        <f t="shared" si="29"/>
        <v>2.138322753090538E-2</v>
      </c>
      <c r="AG42" s="33">
        <f t="shared" si="29"/>
        <v>2.2491014355508598E-2</v>
      </c>
      <c r="AH42" s="34">
        <f t="shared" si="29"/>
        <v>2.1946627553142584E-2</v>
      </c>
      <c r="AI42" s="35">
        <f t="shared" si="30"/>
        <v>2.5820521208156144E-2</v>
      </c>
      <c r="AJ42" s="33">
        <f t="shared" si="31"/>
        <v>1.6797171002778555E-2</v>
      </c>
      <c r="AK42" s="34">
        <f t="shared" si="32"/>
        <v>2.122896650707462E-2</v>
      </c>
      <c r="AL42" s="35">
        <f t="shared" si="32"/>
        <v>2.9124768808860724E-2</v>
      </c>
      <c r="AM42" s="33">
        <f t="shared" si="32"/>
        <v>2.8112449799196693E-2</v>
      </c>
      <c r="AN42" s="34">
        <f t="shared" si="32"/>
        <v>2.8611883161151708E-2</v>
      </c>
      <c r="AO42" s="35">
        <f t="shared" si="61"/>
        <v>2.2309901051457359E-2</v>
      </c>
      <c r="AP42" s="33">
        <f t="shared" si="62"/>
        <v>1.7477448453608213E-2</v>
      </c>
      <c r="AQ42" s="34">
        <f t="shared" si="63"/>
        <v>1.9862755294525414E-2</v>
      </c>
      <c r="AR42" s="35">
        <f t="shared" si="64"/>
        <v>3.1057406696437528E-2</v>
      </c>
      <c r="AS42" s="33">
        <f t="shared" si="65"/>
        <v>2.8734267394918023E-2</v>
      </c>
      <c r="AT42" s="34">
        <f t="shared" si="66"/>
        <v>2.9883724417872237E-2</v>
      </c>
      <c r="AU42" s="35">
        <f t="shared" si="67"/>
        <v>2.5869164739544592E-2</v>
      </c>
      <c r="AV42" s="33">
        <f t="shared" si="68"/>
        <v>2.241074176669744E-2</v>
      </c>
      <c r="AW42" s="34">
        <f t="shared" si="69"/>
        <v>2.4123871468789471E-2</v>
      </c>
      <c r="AX42" s="35">
        <f t="shared" si="34"/>
        <v>1.665838841554268E-2</v>
      </c>
      <c r="AY42" s="33">
        <f t="shared" si="35"/>
        <v>2.2239364804605977E-2</v>
      </c>
      <c r="AZ42" s="34">
        <f t="shared" si="36"/>
        <v>1.947011706715962E-2</v>
      </c>
      <c r="BA42" s="35">
        <f t="shared" si="37"/>
        <v>6.4451877184410478E-3</v>
      </c>
      <c r="BB42" s="33">
        <f t="shared" si="38"/>
        <v>5.2088126483960107E-3</v>
      </c>
      <c r="BC42" s="34">
        <f t="shared" si="39"/>
        <v>5.8206027020242246E-3</v>
      </c>
      <c r="BD42" s="35">
        <f t="shared" si="40"/>
        <v>-1.6523216519482409E-2</v>
      </c>
      <c r="BE42" s="33">
        <f t="shared" si="41"/>
        <v>-1.1681986303878178E-2</v>
      </c>
      <c r="BF42" s="34">
        <f t="shared" si="42"/>
        <v>-1.4079038594869475E-2</v>
      </c>
      <c r="BG42" s="35">
        <f t="shared" si="43"/>
        <v>-1.3098944490849695E-2</v>
      </c>
      <c r="BH42" s="33">
        <f t="shared" si="44"/>
        <v>-8.7075737364754602E-3</v>
      </c>
      <c r="BI42" s="34">
        <f t="shared" si="45"/>
        <v>-1.0876495518133744E-2</v>
      </c>
      <c r="BJ42" s="35">
        <f t="shared" si="46"/>
        <v>-4.3665602277536131E-3</v>
      </c>
      <c r="BK42" s="33">
        <f t="shared" si="47"/>
        <v>-8.0177923971143095E-3</v>
      </c>
      <c r="BL42" s="34">
        <f t="shared" si="48"/>
        <v>-6.2184810222576381E-3</v>
      </c>
      <c r="BM42" s="35">
        <f t="shared" si="49"/>
        <v>7.5349214629338856E-3</v>
      </c>
      <c r="BN42" s="33">
        <f t="shared" si="50"/>
        <v>6.2173822936488765E-3</v>
      </c>
      <c r="BO42" s="34">
        <f t="shared" si="51"/>
        <v>6.8678698157120799E-3</v>
      </c>
      <c r="BP42" s="35">
        <f t="shared" si="52"/>
        <v>7.1909336708277927E-3</v>
      </c>
      <c r="BQ42" s="33">
        <f t="shared" si="53"/>
        <v>5.6734135974685351E-3</v>
      </c>
      <c r="BR42" s="34">
        <f t="shared" si="54"/>
        <v>6.423130849975367E-3</v>
      </c>
      <c r="BS42" s="35">
        <f t="shared" si="70"/>
        <v>3.0043408727438825E-2</v>
      </c>
      <c r="BT42" s="33">
        <f t="shared" si="71"/>
        <v>2.3980636752932494E-2</v>
      </c>
      <c r="BU42" s="34">
        <f t="shared" si="72"/>
        <v>2.6978180243613092E-2</v>
      </c>
    </row>
    <row r="43" spans="1:73">
      <c r="A43" s="68" t="s">
        <v>91</v>
      </c>
      <c r="B43" s="88">
        <v>0.37190301668823245</v>
      </c>
      <c r="C43" s="27">
        <v>0.352235202479525</v>
      </c>
      <c r="D43" s="88">
        <v>0.36208323809562626</v>
      </c>
      <c r="E43" s="29">
        <v>-1.4242215892348309E-3</v>
      </c>
      <c r="F43" s="27">
        <v>1.2816989381636557E-2</v>
      </c>
      <c r="G43" s="28">
        <v>5.6347447027207398E-3</v>
      </c>
      <c r="H43" s="88">
        <v>-1.6278955392711403E-2</v>
      </c>
      <c r="I43" s="27">
        <v>-9.3739207657017598E-4</v>
      </c>
      <c r="J43" s="89">
        <v>-8.6202650115757562E-3</v>
      </c>
      <c r="K43" s="88">
        <v>-1.4298570142985745E-2</v>
      </c>
      <c r="L43" s="27">
        <v>1.6049382716050165E-3</v>
      </c>
      <c r="M43" s="89">
        <v>-6.2978237106230406E-3</v>
      </c>
      <c r="N43" s="88">
        <v>-3.2460945425035748E-3</v>
      </c>
      <c r="O43" s="27">
        <v>4.1168495008012673E-3</v>
      </c>
      <c r="P43" s="89">
        <v>4.8751828193549507E-4</v>
      </c>
      <c r="Q43" s="88">
        <v>7.8617952371260458E-3</v>
      </c>
      <c r="R43" s="27">
        <v>2.4698026121968031E-2</v>
      </c>
      <c r="S43" s="88">
        <v>1.6430106452096638E-2</v>
      </c>
      <c r="T43" s="29">
        <f t="shared" si="55"/>
        <v>1.6181556559715204E-2</v>
      </c>
      <c r="U43" s="27">
        <f t="shared" si="56"/>
        <v>2.036513488906988E-2</v>
      </c>
      <c r="V43" s="28">
        <f t="shared" si="57"/>
        <v>1.8327986134159424E-2</v>
      </c>
      <c r="W43" s="29">
        <f t="shared" si="58"/>
        <v>3.7611169076365192E-2</v>
      </c>
      <c r="X43" s="27">
        <f t="shared" si="59"/>
        <v>3.3694937541091319E-2</v>
      </c>
      <c r="Y43" s="28">
        <f t="shared" si="60"/>
        <v>3.5597885130730811E-2</v>
      </c>
      <c r="Z43" s="29">
        <f t="shared" si="24"/>
        <v>2.7269680137904651E-2</v>
      </c>
      <c r="AA43" s="27">
        <f t="shared" si="25"/>
        <v>2.9779887785930104E-2</v>
      </c>
      <c r="AB43" s="28">
        <f t="shared" si="26"/>
        <v>2.8557774125490987E-2</v>
      </c>
      <c r="AC43" s="29">
        <f t="shared" si="27"/>
        <v>2.5520311371104887E-2</v>
      </c>
      <c r="AD43" s="27">
        <f t="shared" si="28"/>
        <v>2.1462919662946112E-2</v>
      </c>
      <c r="AE43" s="28">
        <f t="shared" si="29"/>
        <v>2.3435817817114568E-2</v>
      </c>
      <c r="AF43" s="35">
        <f t="shared" si="29"/>
        <v>3.9089132312167596E-2</v>
      </c>
      <c r="AG43" s="33">
        <f t="shared" si="29"/>
        <v>2.1746172284967669E-2</v>
      </c>
      <c r="AH43" s="34">
        <f t="shared" si="29"/>
        <v>3.0196325947579927E-2</v>
      </c>
      <c r="AI43" s="35">
        <f t="shared" si="30"/>
        <v>2.6945452954813875E-2</v>
      </c>
      <c r="AJ43" s="33">
        <f t="shared" si="31"/>
        <v>3.0181341674768492E-2</v>
      </c>
      <c r="AK43" s="34">
        <f t="shared" si="32"/>
        <v>2.8591083021626051E-2</v>
      </c>
      <c r="AL43" s="35">
        <f t="shared" si="32"/>
        <v>4.9623035311155528E-2</v>
      </c>
      <c r="AM43" s="33">
        <f t="shared" si="32"/>
        <v>3.6888104714619896E-2</v>
      </c>
      <c r="AN43" s="34">
        <f t="shared" si="32"/>
        <v>4.3136599230897854E-2</v>
      </c>
      <c r="AO43" s="35">
        <f t="shared" si="61"/>
        <v>3.2363444525606688E-2</v>
      </c>
      <c r="AP43" s="33">
        <f t="shared" si="62"/>
        <v>2.6592797783933531E-2</v>
      </c>
      <c r="AQ43" s="34">
        <f t="shared" si="63"/>
        <v>2.9441817598974129E-2</v>
      </c>
      <c r="AR43" s="35">
        <f t="shared" si="64"/>
        <v>1.481947365317704E-2</v>
      </c>
      <c r="AS43" s="33">
        <f t="shared" si="65"/>
        <v>1.2508673194048248E-2</v>
      </c>
      <c r="AT43" s="34">
        <f t="shared" si="66"/>
        <v>1.365277385829522E-2</v>
      </c>
      <c r="AU43" s="35">
        <f t="shared" si="67"/>
        <v>-6.7011407433230641E-3</v>
      </c>
      <c r="AV43" s="33">
        <f t="shared" si="68"/>
        <v>-1.1611748805512301E-3</v>
      </c>
      <c r="AW43" s="34">
        <f t="shared" si="69"/>
        <v>-3.9072250062400782E-3</v>
      </c>
      <c r="AX43" s="35">
        <f t="shared" si="34"/>
        <v>-1.6046951469183224E-2</v>
      </c>
      <c r="AY43" s="33">
        <f t="shared" si="35"/>
        <v>-1.4998475377344112E-2</v>
      </c>
      <c r="AZ43" s="34">
        <f t="shared" si="36"/>
        <v>-1.5516726259890756E-2</v>
      </c>
      <c r="BA43" s="35">
        <f t="shared" si="37"/>
        <v>-2.459178820545338E-2</v>
      </c>
      <c r="BB43" s="33">
        <f t="shared" si="38"/>
        <v>-1.8419270581406577E-2</v>
      </c>
      <c r="BC43" s="34">
        <f t="shared" si="39"/>
        <v>-2.1468638948986318E-2</v>
      </c>
      <c r="BD43" s="35">
        <f t="shared" si="40"/>
        <v>-1.4302257074944591E-2</v>
      </c>
      <c r="BE43" s="33">
        <f t="shared" si="41"/>
        <v>-1.7562533262373559E-2</v>
      </c>
      <c r="BF43" s="34">
        <f t="shared" si="42"/>
        <v>-1.5957021089279322E-2</v>
      </c>
      <c r="BG43" s="35">
        <f t="shared" si="43"/>
        <v>3.7717182959253748E-3</v>
      </c>
      <c r="BH43" s="33">
        <f t="shared" si="44"/>
        <v>5.5374984952449857E-3</v>
      </c>
      <c r="BI43" s="34">
        <f t="shared" si="45"/>
        <v>4.666483667307153E-3</v>
      </c>
      <c r="BJ43" s="35">
        <f t="shared" si="46"/>
        <v>2.9300644737382475E-2</v>
      </c>
      <c r="BK43" s="33">
        <f t="shared" si="47"/>
        <v>2.4841374356518564E-2</v>
      </c>
      <c r="BL43" s="34">
        <f t="shared" si="48"/>
        <v>2.703906091884245E-2</v>
      </c>
      <c r="BM43" s="35">
        <f t="shared" si="49"/>
        <v>4.7676993357138597E-2</v>
      </c>
      <c r="BN43" s="33">
        <f t="shared" si="50"/>
        <v>4.7251912855557521E-2</v>
      </c>
      <c r="BO43" s="34">
        <f t="shared" si="51"/>
        <v>4.7461868915776639E-2</v>
      </c>
      <c r="BP43" s="35">
        <f t="shared" si="52"/>
        <v>4.0404425065214467E-2</v>
      </c>
      <c r="BQ43" s="33">
        <f t="shared" si="53"/>
        <v>3.4820598624279553E-2</v>
      </c>
      <c r="BR43" s="34">
        <f t="shared" si="54"/>
        <v>3.7579132528760439E-2</v>
      </c>
      <c r="BS43" s="35">
        <f t="shared" si="70"/>
        <v>2.1137973316740277E-2</v>
      </c>
      <c r="BT43" s="33">
        <f t="shared" si="71"/>
        <v>2.1558306235740066E-2</v>
      </c>
      <c r="BU43" s="34">
        <f t="shared" si="72"/>
        <v>2.135008703220187E-2</v>
      </c>
    </row>
    <row r="44" spans="1:73">
      <c r="A44" s="68" t="s">
        <v>92</v>
      </c>
      <c r="B44" s="88">
        <v>0.28237272948967895</v>
      </c>
      <c r="C44" s="27">
        <v>0.26617793791682876</v>
      </c>
      <c r="D44" s="88">
        <v>0.27448662216239716</v>
      </c>
      <c r="E44" s="29">
        <v>6.8519519113872773E-2</v>
      </c>
      <c r="F44" s="27">
        <v>7.6213469784872645E-2</v>
      </c>
      <c r="G44" s="28">
        <v>7.2241688893537548E-2</v>
      </c>
      <c r="H44" s="88">
        <v>6.5611074239120049E-2</v>
      </c>
      <c r="I44" s="27">
        <v>7.2724837607982318E-2</v>
      </c>
      <c r="J44" s="89">
        <v>6.9065309639553263E-2</v>
      </c>
      <c r="K44" s="88">
        <v>4.7987662010261944E-2</v>
      </c>
      <c r="L44" s="27">
        <v>6.5141394593919655E-2</v>
      </c>
      <c r="M44" s="89">
        <v>5.6345525055128798E-2</v>
      </c>
      <c r="N44" s="88">
        <v>3.489458044431859E-2</v>
      </c>
      <c r="O44" s="27">
        <v>5.5384615384615365E-2</v>
      </c>
      <c r="P44" s="89">
        <v>4.4961128707169618E-2</v>
      </c>
      <c r="Q44" s="88">
        <v>4.9715598337344069E-2</v>
      </c>
      <c r="R44" s="27">
        <v>5.8947660696931914E-2</v>
      </c>
      <c r="S44" s="88">
        <v>5.4296460603722618E-2</v>
      </c>
      <c r="T44" s="29">
        <f t="shared" si="55"/>
        <v>2.3185536393476758E-2</v>
      </c>
      <c r="U44" s="27">
        <f t="shared" si="56"/>
        <v>2.9917667418323024E-2</v>
      </c>
      <c r="V44" s="28">
        <f t="shared" si="57"/>
        <v>2.6540693115885139E-2</v>
      </c>
      <c r="W44" s="29">
        <f t="shared" si="58"/>
        <v>2.1183419900193456E-2</v>
      </c>
      <c r="X44" s="27">
        <f t="shared" si="59"/>
        <v>3.156903179816184E-2</v>
      </c>
      <c r="Y44" s="28">
        <f t="shared" si="60"/>
        <v>2.6376424161415502E-2</v>
      </c>
      <c r="Z44" s="29">
        <f t="shared" si="24"/>
        <v>1.8126059638974734E-2</v>
      </c>
      <c r="AA44" s="27">
        <f t="shared" si="25"/>
        <v>2.870258397295089E-2</v>
      </c>
      <c r="AB44" s="28">
        <f t="shared" si="26"/>
        <v>2.3441278976025437E-2</v>
      </c>
      <c r="AC44" s="29">
        <f t="shared" si="27"/>
        <v>1.47177666217706E-2</v>
      </c>
      <c r="AD44" s="27">
        <f t="shared" si="28"/>
        <v>2.1400124754090477E-2</v>
      </c>
      <c r="AE44" s="28">
        <f t="shared" si="29"/>
        <v>1.8093241392682646E-2</v>
      </c>
      <c r="AF44" s="35">
        <f t="shared" si="29"/>
        <v>2.2564919393763816E-2</v>
      </c>
      <c r="AG44" s="33">
        <f t="shared" si="29"/>
        <v>3.8333255038286218E-2</v>
      </c>
      <c r="AH44" s="34">
        <f t="shared" si="29"/>
        <v>3.0555886204023386E-2</v>
      </c>
      <c r="AI44" s="35">
        <f t="shared" si="30"/>
        <v>2.6409572585022856E-2</v>
      </c>
      <c r="AJ44" s="33">
        <f t="shared" si="31"/>
        <v>2.7982626792742993E-2</v>
      </c>
      <c r="AK44" s="34">
        <f t="shared" si="32"/>
        <v>2.721277013525536E-2</v>
      </c>
      <c r="AL44" s="35">
        <f t="shared" si="32"/>
        <v>3.6790066681995803E-2</v>
      </c>
      <c r="AM44" s="33">
        <f t="shared" si="32"/>
        <v>3.3646546222740659E-2</v>
      </c>
      <c r="AN44" s="34">
        <f t="shared" si="32"/>
        <v>3.5183790044190477E-2</v>
      </c>
      <c r="AO44" s="35">
        <f t="shared" si="61"/>
        <v>2.4750499001995996E-2</v>
      </c>
      <c r="AP44" s="33">
        <f t="shared" si="62"/>
        <v>2.2673081835987485E-2</v>
      </c>
      <c r="AQ44" s="34">
        <f t="shared" si="63"/>
        <v>2.3690556364189375E-2</v>
      </c>
      <c r="AR44" s="35">
        <f t="shared" si="64"/>
        <v>2.8697571743929284E-2</v>
      </c>
      <c r="AS44" s="33">
        <f t="shared" si="65"/>
        <v>2.6229781210316938E-2</v>
      </c>
      <c r="AT44" s="34">
        <f t="shared" si="66"/>
        <v>2.7439703744575272E-2</v>
      </c>
      <c r="AU44" s="35">
        <f t="shared" si="67"/>
        <v>1.7482958848775487E-2</v>
      </c>
      <c r="AV44" s="33">
        <f t="shared" si="68"/>
        <v>7.4041016694728068E-3</v>
      </c>
      <c r="AW44" s="34">
        <f t="shared" si="69"/>
        <v>1.2351671503372019E-2</v>
      </c>
      <c r="AX44" s="35">
        <f t="shared" si="34"/>
        <v>-1.0545251535264422E-3</v>
      </c>
      <c r="AY44" s="33">
        <f t="shared" si="35"/>
        <v>7.007369819983067E-3</v>
      </c>
      <c r="AZ44" s="34">
        <f t="shared" si="36"/>
        <v>3.0298393267023105E-3</v>
      </c>
      <c r="BA44" s="35">
        <f t="shared" si="37"/>
        <v>0</v>
      </c>
      <c r="BB44" s="33">
        <f t="shared" si="38"/>
        <v>6.5986802639472764E-4</v>
      </c>
      <c r="BC44" s="34">
        <f t="shared" si="39"/>
        <v>3.3563190333807391E-4</v>
      </c>
      <c r="BD44" s="35">
        <f t="shared" si="40"/>
        <v>-1.9042887895346361E-3</v>
      </c>
      <c r="BE44" s="33">
        <f t="shared" si="41"/>
        <v>-2.1781268109425378E-3</v>
      </c>
      <c r="BF44" s="34">
        <f t="shared" si="42"/>
        <v>-2.0436175080067454E-3</v>
      </c>
      <c r="BG44" s="35">
        <f t="shared" si="43"/>
        <v>-1.6590626296142386E-3</v>
      </c>
      <c r="BH44" s="33">
        <f t="shared" si="44"/>
        <v>-7.0092522129210355E-3</v>
      </c>
      <c r="BI44" s="34">
        <f t="shared" si="45"/>
        <v>-4.3808708763779514E-3</v>
      </c>
      <c r="BJ44" s="35">
        <f t="shared" si="46"/>
        <v>-3.9675945159950432E-3</v>
      </c>
      <c r="BK44" s="33">
        <f t="shared" si="47"/>
        <v>2.5613101000323546E-3</v>
      </c>
      <c r="BL44" s="34">
        <f t="shared" si="48"/>
        <v>-6.5490565265446943E-4</v>
      </c>
      <c r="BM44" s="35">
        <f t="shared" si="49"/>
        <v>1.1032555423470702E-2</v>
      </c>
      <c r="BN44" s="33">
        <f t="shared" si="50"/>
        <v>4.7072076602763246E-3</v>
      </c>
      <c r="BO44" s="34">
        <f t="shared" si="51"/>
        <v>7.8128199877125493E-3</v>
      </c>
      <c r="BP44" s="35">
        <f t="shared" si="52"/>
        <v>7.9623746854242672E-3</v>
      </c>
      <c r="BQ44" s="33">
        <f t="shared" si="53"/>
        <v>7.2279507458203884E-3</v>
      </c>
      <c r="BR44" s="34">
        <f t="shared" si="54"/>
        <v>7.5896894018674388E-3</v>
      </c>
      <c r="BS44" s="35">
        <f t="shared" si="70"/>
        <v>1.7947773411918888E-2</v>
      </c>
      <c r="BT44" s="33">
        <f t="shared" si="71"/>
        <v>1.5524987079076125E-2</v>
      </c>
      <c r="BU44" s="34">
        <f t="shared" si="72"/>
        <v>1.6718765755773024E-2</v>
      </c>
    </row>
    <row r="45" spans="1:73" ht="15" customHeight="1">
      <c r="A45" s="68" t="s">
        <v>93</v>
      </c>
      <c r="B45" s="88">
        <v>0.22267632963908435</v>
      </c>
      <c r="C45" s="27">
        <v>0.19237072407096312</v>
      </c>
      <c r="D45" s="88">
        <v>0.20779481989851312</v>
      </c>
      <c r="E45" s="29">
        <v>5.163575356510397E-2</v>
      </c>
      <c r="F45" s="27">
        <v>5.5126300148588436E-2</v>
      </c>
      <c r="G45" s="28">
        <v>5.3327890895120911E-2</v>
      </c>
      <c r="H45" s="88">
        <v>3.3900558362137678E-2</v>
      </c>
      <c r="I45" s="27">
        <v>4.1167910622917026E-2</v>
      </c>
      <c r="J45" s="89">
        <v>3.7429620005015041E-2</v>
      </c>
      <c r="K45" s="88">
        <v>4.3504350435043415E-2</v>
      </c>
      <c r="L45" s="27">
        <v>4.0126239855725832E-2</v>
      </c>
      <c r="M45" s="89">
        <v>4.1858012348662932E-2</v>
      </c>
      <c r="N45" s="88">
        <v>6.3460116651606002E-2</v>
      </c>
      <c r="O45" s="27">
        <v>6.6363242306025194E-2</v>
      </c>
      <c r="P45" s="89">
        <v>6.4872616838198116E-2</v>
      </c>
      <c r="Q45" s="88">
        <v>5.503843034259015E-2</v>
      </c>
      <c r="R45" s="27">
        <v>6.6785903012072767E-2</v>
      </c>
      <c r="S45" s="88">
        <v>6.0762100926879503E-2</v>
      </c>
      <c r="T45" s="29">
        <f t="shared" si="55"/>
        <v>8.4712256552935905E-2</v>
      </c>
      <c r="U45" s="27">
        <f t="shared" si="56"/>
        <v>9.0420667581161407E-2</v>
      </c>
      <c r="V45" s="28">
        <f t="shared" si="57"/>
        <v>8.7509335324869264E-2</v>
      </c>
      <c r="W45" s="29">
        <f t="shared" si="58"/>
        <v>9.7806277421532251E-2</v>
      </c>
      <c r="X45" s="27">
        <f t="shared" si="59"/>
        <v>0.10029003739036235</v>
      </c>
      <c r="Y45" s="28">
        <f t="shared" si="60"/>
        <v>9.9026559307775486E-2</v>
      </c>
      <c r="Z45" s="29">
        <f t="shared" si="24"/>
        <v>7.0831283817019086E-2</v>
      </c>
      <c r="AA45" s="27">
        <f t="shared" si="25"/>
        <v>8.3304220789532257E-2</v>
      </c>
      <c r="AB45" s="28">
        <f t="shared" si="26"/>
        <v>7.6966336014996584E-2</v>
      </c>
      <c r="AC45" s="29">
        <f t="shared" si="27"/>
        <v>4.5389297197978795E-2</v>
      </c>
      <c r="AD45" s="27">
        <f t="shared" si="28"/>
        <v>6.7575491058340598E-2</v>
      </c>
      <c r="AE45" s="28">
        <f t="shared" si="29"/>
        <v>5.6366220881320483E-2</v>
      </c>
      <c r="AF45" s="35">
        <f t="shared" si="29"/>
        <v>6.0857386098371435E-2</v>
      </c>
      <c r="AG45" s="33">
        <f t="shared" si="29"/>
        <v>6.2858712069202349E-2</v>
      </c>
      <c r="AH45" s="34">
        <f t="shared" si="29"/>
        <v>6.1858076563958919E-2</v>
      </c>
      <c r="AI45" s="35">
        <f t="shared" si="30"/>
        <v>2.5990835900489229E-2</v>
      </c>
      <c r="AJ45" s="33">
        <f t="shared" si="31"/>
        <v>3.2735634559735383E-2</v>
      </c>
      <c r="AK45" s="34">
        <f t="shared" si="32"/>
        <v>2.9366505890111583E-2</v>
      </c>
      <c r="AL45" s="35">
        <f t="shared" si="32"/>
        <v>2.3868998057174684E-2</v>
      </c>
      <c r="AM45" s="33">
        <f t="shared" si="32"/>
        <v>2.7394861274423921E-2</v>
      </c>
      <c r="AN45" s="34">
        <f t="shared" si="32"/>
        <v>2.5639415104768526E-2</v>
      </c>
      <c r="AO45" s="35">
        <f t="shared" si="61"/>
        <v>1.5599201557455755E-2</v>
      </c>
      <c r="AP45" s="33">
        <f t="shared" si="62"/>
        <v>2.5203331222909409E-2</v>
      </c>
      <c r="AQ45" s="34">
        <f t="shared" si="63"/>
        <v>2.0429909976116045E-2</v>
      </c>
      <c r="AR45" s="35">
        <f t="shared" si="64"/>
        <v>1.5359603998835292E-2</v>
      </c>
      <c r="AS45" s="33">
        <f t="shared" si="65"/>
        <v>2.2754803923897393E-2</v>
      </c>
      <c r="AT45" s="34">
        <f t="shared" si="66"/>
        <v>1.9096659584938669E-2</v>
      </c>
      <c r="AU45" s="35">
        <f t="shared" si="67"/>
        <v>8.9616441629825072E-3</v>
      </c>
      <c r="AV45" s="33">
        <f t="shared" si="68"/>
        <v>2.8890591978448121E-2</v>
      </c>
      <c r="AW45" s="34">
        <f t="shared" si="69"/>
        <v>1.9068595119193343E-2</v>
      </c>
      <c r="AX45" s="35">
        <f t="shared" si="34"/>
        <v>8.2188536238749776E-3</v>
      </c>
      <c r="AY45" s="33">
        <f t="shared" si="35"/>
        <v>1.4897411010541095E-2</v>
      </c>
      <c r="AZ45" s="34">
        <f t="shared" si="36"/>
        <v>1.1638523860707517E-2</v>
      </c>
      <c r="BA45" s="35">
        <f t="shared" si="37"/>
        <v>7.5645453050485756E-3</v>
      </c>
      <c r="BB45" s="33">
        <f t="shared" si="38"/>
        <v>9.2742921958053337E-3</v>
      </c>
      <c r="BC45" s="34">
        <f t="shared" si="39"/>
        <v>8.4428196047070525E-3</v>
      </c>
      <c r="BD45" s="35">
        <f t="shared" si="40"/>
        <v>2.0984401594814628E-3</v>
      </c>
      <c r="BE45" s="33">
        <f t="shared" si="41"/>
        <v>2.0052886734243103E-3</v>
      </c>
      <c r="BF45" s="34">
        <f t="shared" si="42"/>
        <v>2.0505500232244067E-3</v>
      </c>
      <c r="BG45" s="35">
        <f t="shared" si="43"/>
        <v>1.2075664859582558E-2</v>
      </c>
      <c r="BH45" s="33">
        <f t="shared" si="44"/>
        <v>8.7088473972420921E-3</v>
      </c>
      <c r="BI45" s="34">
        <f t="shared" si="45"/>
        <v>1.0344827586206806E-2</v>
      </c>
      <c r="BJ45" s="35">
        <f t="shared" si="46"/>
        <v>2.1196376844912379E-2</v>
      </c>
      <c r="BK45" s="33">
        <f t="shared" si="47"/>
        <v>9.4403383696339827E-3</v>
      </c>
      <c r="BL45" s="34">
        <f t="shared" si="48"/>
        <v>1.5162535668326482E-2</v>
      </c>
      <c r="BM45" s="35">
        <f t="shared" si="49"/>
        <v>2.1141377757766699E-2</v>
      </c>
      <c r="BN45" s="33">
        <f t="shared" si="50"/>
        <v>2.5012958963282816E-2</v>
      </c>
      <c r="BO45" s="34">
        <f t="shared" si="51"/>
        <v>2.3117283950617296E-2</v>
      </c>
      <c r="BP45" s="35">
        <f t="shared" si="52"/>
        <v>2.6166744931006125E-2</v>
      </c>
      <c r="BQ45" s="33">
        <f t="shared" si="53"/>
        <v>2.0963755396865791E-2</v>
      </c>
      <c r="BR45" s="34">
        <f t="shared" si="54"/>
        <v>2.3506419068879403E-2</v>
      </c>
      <c r="BS45" s="35">
        <f t="shared" si="70"/>
        <v>3.0056288402870335E-2</v>
      </c>
      <c r="BT45" s="33">
        <f t="shared" si="71"/>
        <v>2.3197738014158142E-2</v>
      </c>
      <c r="BU45" s="34">
        <f t="shared" si="72"/>
        <v>2.655817429657148E-2</v>
      </c>
    </row>
    <row r="46" spans="1:73">
      <c r="A46" s="68" t="s">
        <v>94</v>
      </c>
      <c r="B46" s="88">
        <v>9.2895064986090459E-2</v>
      </c>
      <c r="C46" s="27">
        <v>7.6664953303708039E-2</v>
      </c>
      <c r="D46" s="88">
        <v>8.4796785656063411E-2</v>
      </c>
      <c r="E46" s="29">
        <v>4.5587534871062152E-2</v>
      </c>
      <c r="F46" s="27">
        <v>5.721617310493099E-2</v>
      </c>
      <c r="G46" s="28">
        <v>5.1346338782799927E-2</v>
      </c>
      <c r="H46" s="88">
        <v>4.2363506214615709E-2</v>
      </c>
      <c r="I46" s="27">
        <v>5.1036473366570467E-2</v>
      </c>
      <c r="J46" s="89">
        <v>4.6682565090980344E-2</v>
      </c>
      <c r="K46" s="88">
        <v>6.9172181296041968E-2</v>
      </c>
      <c r="L46" s="27">
        <v>5.5486206466109023E-2</v>
      </c>
      <c r="M46" s="89">
        <v>6.2328339575530523E-2</v>
      </c>
      <c r="N46" s="88">
        <v>6.7616489548055547E-2</v>
      </c>
      <c r="O46" s="27">
        <v>6.5046419490272678E-2</v>
      </c>
      <c r="P46" s="89">
        <v>6.6339571642624273E-2</v>
      </c>
      <c r="Q46" s="88">
        <v>6.5084226646248133E-2</v>
      </c>
      <c r="R46" s="27">
        <v>6.1517961245905362E-2</v>
      </c>
      <c r="S46" s="88">
        <v>6.331450613032108E-2</v>
      </c>
      <c r="T46" s="29">
        <f t="shared" si="55"/>
        <v>6.7525932011913259E-2</v>
      </c>
      <c r="U46" s="27">
        <f t="shared" si="56"/>
        <v>6.9250483811914787E-2</v>
      </c>
      <c r="V46" s="28">
        <f t="shared" si="57"/>
        <v>6.8380276215894042E-2</v>
      </c>
      <c r="W46" s="29">
        <f t="shared" si="58"/>
        <v>5.7097503487421264E-2</v>
      </c>
      <c r="X46" s="27">
        <f t="shared" si="59"/>
        <v>6.0754292422834144E-2</v>
      </c>
      <c r="Y46" s="28">
        <f t="shared" si="60"/>
        <v>5.8910554908808699E-2</v>
      </c>
      <c r="Z46" s="29">
        <f t="shared" si="24"/>
        <v>6.0930105569712456E-2</v>
      </c>
      <c r="AA46" s="27">
        <f t="shared" si="25"/>
        <v>5.7274613788332873E-2</v>
      </c>
      <c r="AB46" s="28">
        <f t="shared" si="26"/>
        <v>5.9114541581732016E-2</v>
      </c>
      <c r="AC46" s="29">
        <f t="shared" si="27"/>
        <v>7.0212309671884965E-2</v>
      </c>
      <c r="AD46" s="27">
        <f t="shared" si="28"/>
        <v>6.8172896584812737E-2</v>
      </c>
      <c r="AE46" s="28">
        <f t="shared" si="29"/>
        <v>6.9201159119415268E-2</v>
      </c>
      <c r="AF46" s="35">
        <f t="shared" si="29"/>
        <v>5.4825264507855076E-2</v>
      </c>
      <c r="AG46" s="33">
        <f t="shared" si="29"/>
        <v>6.3821968150265418E-2</v>
      </c>
      <c r="AH46" s="34">
        <f t="shared" si="29"/>
        <v>5.9281582460256388E-2</v>
      </c>
      <c r="AI46" s="35">
        <f t="shared" si="30"/>
        <v>9.2553191489361808E-2</v>
      </c>
      <c r="AJ46" s="33">
        <f t="shared" si="31"/>
        <v>9.1697693163935057E-2</v>
      </c>
      <c r="AK46" s="34">
        <f t="shared" si="32"/>
        <v>9.2127623011857285E-2</v>
      </c>
      <c r="AL46" s="35">
        <f t="shared" si="32"/>
        <v>8.7460008346084361E-2</v>
      </c>
      <c r="AM46" s="33">
        <f t="shared" si="32"/>
        <v>9.6160607552211452E-2</v>
      </c>
      <c r="AN46" s="34">
        <f t="shared" si="32"/>
        <v>9.17864260988146E-2</v>
      </c>
      <c r="AO46" s="35">
        <f t="shared" si="61"/>
        <v>6.2837773016532816E-2</v>
      </c>
      <c r="AP46" s="33">
        <f t="shared" si="62"/>
        <v>7.887224556564143E-2</v>
      </c>
      <c r="AQ46" s="34">
        <f t="shared" si="63"/>
        <v>7.0842941327184272E-2</v>
      </c>
      <c r="AR46" s="35">
        <f t="shared" si="64"/>
        <v>4.1280539174389119E-2</v>
      </c>
      <c r="AS46" s="33">
        <f t="shared" si="65"/>
        <v>5.7408728743013393E-2</v>
      </c>
      <c r="AT46" s="34">
        <f t="shared" si="66"/>
        <v>4.9392869960521502E-2</v>
      </c>
      <c r="AU46" s="35">
        <f t="shared" si="67"/>
        <v>5.5911927877947187E-2</v>
      </c>
      <c r="AV46" s="33">
        <f t="shared" si="68"/>
        <v>5.5529001602609096E-2</v>
      </c>
      <c r="AW46" s="34">
        <f t="shared" si="69"/>
        <v>5.5717848236551459E-2</v>
      </c>
      <c r="AX46" s="35">
        <f t="shared" si="34"/>
        <v>1.4585556741373074E-2</v>
      </c>
      <c r="AY46" s="33">
        <f t="shared" si="35"/>
        <v>2.3467050237067744E-2</v>
      </c>
      <c r="AZ46" s="34">
        <f t="shared" si="36"/>
        <v>1.908618478774371E-2</v>
      </c>
      <c r="BA46" s="35">
        <f t="shared" si="37"/>
        <v>1.5913259251267853E-3</v>
      </c>
      <c r="BB46" s="33">
        <f t="shared" si="38"/>
        <v>1.2206230643104332E-2</v>
      </c>
      <c r="BC46" s="34">
        <f t="shared" si="39"/>
        <v>6.9934701121869836E-3</v>
      </c>
      <c r="BD46" s="35">
        <f t="shared" si="40"/>
        <v>3.6623131816346799E-3</v>
      </c>
      <c r="BE46" s="33">
        <f t="shared" si="41"/>
        <v>1.0773423840378493E-2</v>
      </c>
      <c r="BF46" s="34">
        <f t="shared" si="42"/>
        <v>7.3000381443435458E-3</v>
      </c>
      <c r="BG46" s="35">
        <f t="shared" si="43"/>
        <v>4.3465428885729462E-3</v>
      </c>
      <c r="BH46" s="33">
        <f t="shared" si="44"/>
        <v>1.1116481391976851E-2</v>
      </c>
      <c r="BI46" s="34">
        <f t="shared" si="45"/>
        <v>7.8216813350395764E-3</v>
      </c>
      <c r="BJ46" s="35">
        <f t="shared" si="46"/>
        <v>7.8807469345230086E-3</v>
      </c>
      <c r="BK46" s="33">
        <f t="shared" si="47"/>
        <v>2.5888094998490541E-2</v>
      </c>
      <c r="BL46" s="34">
        <f t="shared" si="48"/>
        <v>1.7154481025122736E-2</v>
      </c>
      <c r="BM46" s="35">
        <f t="shared" si="49"/>
        <v>2.8387404580152653E-2</v>
      </c>
      <c r="BN46" s="33">
        <f t="shared" si="50"/>
        <v>2.8692645363808111E-2</v>
      </c>
      <c r="BO46" s="34">
        <f t="shared" si="51"/>
        <v>2.8545952487102788E-2</v>
      </c>
      <c r="BP46" s="35">
        <f t="shared" si="52"/>
        <v>2.9820356194747211E-2</v>
      </c>
      <c r="BQ46" s="33">
        <f t="shared" si="53"/>
        <v>2.5460700407657244E-2</v>
      </c>
      <c r="BR46" s="34">
        <f t="shared" si="54"/>
        <v>2.7555544547098298E-2</v>
      </c>
      <c r="BS46" s="35">
        <f t="shared" si="70"/>
        <v>2.8381219341275354E-2</v>
      </c>
      <c r="BT46" s="33">
        <f t="shared" si="71"/>
        <v>2.7548529582703818E-2</v>
      </c>
      <c r="BU46" s="34">
        <f t="shared" si="72"/>
        <v>2.7949524532667969E-2</v>
      </c>
    </row>
    <row r="47" spans="1:73">
      <c r="A47" s="68" t="s">
        <v>95</v>
      </c>
      <c r="B47" s="88">
        <v>0.1107586251586663</v>
      </c>
      <c r="C47" s="27">
        <v>8.928127247532669E-2</v>
      </c>
      <c r="D47" s="88">
        <v>9.9574570376769866E-2</v>
      </c>
      <c r="E47" s="29">
        <v>4.7249525780306945E-2</v>
      </c>
      <c r="F47" s="27">
        <v>2.7755300210390077E-2</v>
      </c>
      <c r="G47" s="28">
        <v>3.7193187510435877E-2</v>
      </c>
      <c r="H47" s="88">
        <v>2.0747571216861438E-2</v>
      </c>
      <c r="I47" s="27">
        <v>2.1888040311786483E-2</v>
      </c>
      <c r="J47" s="89">
        <v>2.1330542922686879E-2</v>
      </c>
      <c r="K47" s="88">
        <v>1.2179383771576013E-2</v>
      </c>
      <c r="L47" s="27">
        <v>2.0956930426072828E-2</v>
      </c>
      <c r="M47" s="89">
        <v>1.6668636954722871E-2</v>
      </c>
      <c r="N47" s="88">
        <v>2.6456291337955129E-2</v>
      </c>
      <c r="O47" s="27">
        <v>3.1318391064825368E-2</v>
      </c>
      <c r="P47" s="89">
        <v>2.8953488372092995E-2</v>
      </c>
      <c r="Q47" s="88">
        <v>4.0912972595295471E-2</v>
      </c>
      <c r="R47" s="27">
        <v>3.6367627689155579E-2</v>
      </c>
      <c r="S47" s="88">
        <v>3.8573096771763238E-2</v>
      </c>
      <c r="T47" s="29">
        <f t="shared" si="55"/>
        <v>5.2207637231503679E-2</v>
      </c>
      <c r="U47" s="27">
        <f t="shared" si="56"/>
        <v>5.1966391301278003E-2</v>
      </c>
      <c r="V47" s="28">
        <f t="shared" si="57"/>
        <v>5.208371114576904E-2</v>
      </c>
      <c r="W47" s="29">
        <f t="shared" si="58"/>
        <v>7.0952650978168386E-2</v>
      </c>
      <c r="X47" s="27">
        <f t="shared" si="59"/>
        <v>6.49708034096248E-2</v>
      </c>
      <c r="Y47" s="28">
        <f t="shared" si="60"/>
        <v>6.788016685627607E-2</v>
      </c>
      <c r="Z47" s="29">
        <f t="shared" si="24"/>
        <v>7.2870474551591791E-2</v>
      </c>
      <c r="AA47" s="27">
        <f t="shared" si="25"/>
        <v>6.2456671078338744E-2</v>
      </c>
      <c r="AB47" s="28">
        <f t="shared" si="26"/>
        <v>6.7536157024793431E-2</v>
      </c>
      <c r="AC47" s="29">
        <f t="shared" si="27"/>
        <v>6.7242442936458868E-2</v>
      </c>
      <c r="AD47" s="27">
        <f t="shared" si="28"/>
        <v>6.4657729268003283E-2</v>
      </c>
      <c r="AE47" s="28">
        <f t="shared" si="29"/>
        <v>6.5924761098342888E-2</v>
      </c>
      <c r="AF47" s="35">
        <f t="shared" si="29"/>
        <v>6.1502890173410485E-2</v>
      </c>
      <c r="AG47" s="33">
        <f t="shared" si="29"/>
        <v>5.6050813461109961E-2</v>
      </c>
      <c r="AH47" s="34">
        <f t="shared" si="29"/>
        <v>5.8726736268724489E-2</v>
      </c>
      <c r="AI47" s="35">
        <f t="shared" si="30"/>
        <v>5.9736440862557139E-2</v>
      </c>
      <c r="AJ47" s="33">
        <f t="shared" si="31"/>
        <v>5.8510077028595564E-2</v>
      </c>
      <c r="AK47" s="34">
        <f t="shared" si="32"/>
        <v>5.9113564499705173E-2</v>
      </c>
      <c r="AL47" s="35">
        <f t="shared" si="32"/>
        <v>5.4878988746724255E-2</v>
      </c>
      <c r="AM47" s="33">
        <f t="shared" si="32"/>
        <v>5.487713701839203E-2</v>
      </c>
      <c r="AN47" s="34">
        <f>AN21/AK21-1</f>
        <v>5.4878048780487854E-2</v>
      </c>
      <c r="AO47" s="35">
        <f t="shared" si="61"/>
        <v>5.9574260801792622E-2</v>
      </c>
      <c r="AP47" s="33">
        <f t="shared" si="62"/>
        <v>4.8478548478548378E-2</v>
      </c>
      <c r="AQ47" s="34">
        <f>AQ21/AN21-1</f>
        <v>5.3941908713692976E-2</v>
      </c>
      <c r="AR47" s="35">
        <f t="shared" si="64"/>
        <v>6.6936373666789173E-2</v>
      </c>
      <c r="AS47" s="33">
        <f t="shared" si="65"/>
        <v>7.0392068499324001E-2</v>
      </c>
      <c r="AT47" s="34">
        <f>AT21/AQ21-1</f>
        <v>6.8681443721269053E-2</v>
      </c>
      <c r="AU47" s="35">
        <f t="shared" si="67"/>
        <v>4.4941399517407721E-2</v>
      </c>
      <c r="AV47" s="33">
        <f t="shared" si="68"/>
        <v>5.2879757494105784E-2</v>
      </c>
      <c r="AW47" s="34">
        <f>AW21/AT21-1</f>
        <v>4.8956558773424197E-2</v>
      </c>
      <c r="AX47" s="35">
        <f t="shared" si="34"/>
        <v>7.6780338955094729E-2</v>
      </c>
      <c r="AY47" s="33">
        <f t="shared" si="35"/>
        <v>8.1973768394113966E-2</v>
      </c>
      <c r="AZ47" s="34">
        <f>AZ21/AW21-1</f>
        <v>7.9416959337379911E-2</v>
      </c>
      <c r="BA47" s="35">
        <f t="shared" si="37"/>
        <v>7.5556236357369855E-2</v>
      </c>
      <c r="BB47" s="33">
        <f t="shared" si="38"/>
        <v>8.4891714095646442E-2</v>
      </c>
      <c r="BC47" s="34">
        <f>BC21/AZ21-1</f>
        <v>8.030693423106583E-2</v>
      </c>
      <c r="BD47" s="35">
        <f t="shared" si="40"/>
        <v>4.8707541123691467E-2</v>
      </c>
      <c r="BE47" s="33">
        <f t="shared" si="41"/>
        <v>6.7790836314086222E-2</v>
      </c>
      <c r="BF47" s="34">
        <f>BF21/BC21-1</f>
        <v>5.845998502811578E-2</v>
      </c>
      <c r="BG47" s="35">
        <f t="shared" si="43"/>
        <v>3.4188904732803671E-2</v>
      </c>
      <c r="BH47" s="33">
        <f t="shared" si="44"/>
        <v>5.1938108151220241E-2</v>
      </c>
      <c r="BI47" s="34">
        <f>BI21/BF21-1</f>
        <v>4.3339528610667921E-2</v>
      </c>
      <c r="BJ47" s="35">
        <f t="shared" si="46"/>
        <v>5.8336889793506375E-2</v>
      </c>
      <c r="BK47" s="33">
        <f t="shared" si="47"/>
        <v>5.5196676068298256E-2</v>
      </c>
      <c r="BL47" s="34">
        <f>BL21/BI21-1</f>
        <v>5.6704606362518506E-2</v>
      </c>
      <c r="BM47" s="35">
        <f t="shared" si="49"/>
        <v>2.7576152366772133E-2</v>
      </c>
      <c r="BN47" s="33">
        <f t="shared" si="50"/>
        <v>3.0695829620900783E-2</v>
      </c>
      <c r="BO47" s="34">
        <f>BO21/BL21-1</f>
        <v>2.9195446882785525E-2</v>
      </c>
      <c r="BP47" s="35">
        <f t="shared" si="52"/>
        <v>2.0195007093911421E-2</v>
      </c>
      <c r="BQ47" s="33">
        <f t="shared" si="53"/>
        <v>2.5264214606396829E-2</v>
      </c>
      <c r="BR47" s="34">
        <f>BR21/BO21-1</f>
        <v>2.2830057401287185E-2</v>
      </c>
      <c r="BS47" s="35">
        <f t="shared" si="70"/>
        <v>2.1748135874067875E-2</v>
      </c>
      <c r="BT47" s="33">
        <f t="shared" si="71"/>
        <v>2.5756792776130855E-2</v>
      </c>
      <c r="BU47" s="34">
        <f>BU21/BR21-1</f>
        <v>2.3836855008999125E-2</v>
      </c>
    </row>
    <row r="48" spans="1:73">
      <c r="A48" s="68" t="s">
        <v>96</v>
      </c>
      <c r="B48" s="88">
        <v>0.12349372463242325</v>
      </c>
      <c r="C48" s="27">
        <v>6.7305183831305682E-2</v>
      </c>
      <c r="D48" s="88">
        <v>8.8116834428239921E-2</v>
      </c>
      <c r="E48" s="29">
        <v>0.15756302521008414</v>
      </c>
      <c r="F48" s="27">
        <v>5.615784908933219E-2</v>
      </c>
      <c r="G48" s="28">
        <v>9.4938403856454245E-2</v>
      </c>
      <c r="H48" s="88">
        <v>0.13415003024803385</v>
      </c>
      <c r="I48" s="27">
        <v>3.6748101005953604E-2</v>
      </c>
      <c r="J48" s="89">
        <v>7.6128164363458373E-2</v>
      </c>
      <c r="K48" s="88">
        <v>0.12454993999199893</v>
      </c>
      <c r="L48" s="27">
        <v>3.8811881188118846E-2</v>
      </c>
      <c r="M48" s="89">
        <v>7.5345190067617418E-2</v>
      </c>
      <c r="N48" s="88">
        <v>0.10707933119886159</v>
      </c>
      <c r="O48" s="27">
        <v>3.8028974456729037E-2</v>
      </c>
      <c r="P48" s="89">
        <v>6.8797886393659136E-2</v>
      </c>
      <c r="Q48" s="88">
        <v>9.9721508140531379E-2</v>
      </c>
      <c r="R48" s="27">
        <v>6.8313286199614298E-2</v>
      </c>
      <c r="S48" s="88">
        <v>8.2810105304790715E-2</v>
      </c>
      <c r="T48" s="29">
        <f t="shared" si="55"/>
        <v>5.2206097204636315E-2</v>
      </c>
      <c r="U48" s="27">
        <f t="shared" si="56"/>
        <v>3.9621830683283177E-2</v>
      </c>
      <c r="V48" s="28">
        <f t="shared" si="57"/>
        <v>4.5520956990229289E-2</v>
      </c>
      <c r="W48" s="29">
        <f t="shared" si="58"/>
        <v>3.674905118948435E-2</v>
      </c>
      <c r="X48" s="27">
        <f t="shared" si="59"/>
        <v>3.3564814814814881E-2</v>
      </c>
      <c r="Y48" s="28">
        <f t="shared" si="60"/>
        <v>3.5067033494912359E-2</v>
      </c>
      <c r="Z48" s="29">
        <f t="shared" si="24"/>
        <v>2.5535714285714217E-2</v>
      </c>
      <c r="AA48" s="27">
        <f t="shared" si="25"/>
        <v>3.3594624860022293E-2</v>
      </c>
      <c r="AB48" s="28">
        <f t="shared" si="26"/>
        <v>2.9786515905830813E-2</v>
      </c>
      <c r="AC48" s="29">
        <f t="shared" si="27"/>
        <v>3.1951941493992608E-2</v>
      </c>
      <c r="AD48" s="27">
        <f t="shared" si="28"/>
        <v>3.2967032967033072E-2</v>
      </c>
      <c r="AE48" s="28">
        <f t="shared" si="29"/>
        <v>3.2489347754834474E-2</v>
      </c>
      <c r="AF48" s="35">
        <f t="shared" si="29"/>
        <v>3.2565595207964204E-2</v>
      </c>
      <c r="AG48" s="33">
        <f t="shared" si="29"/>
        <v>3.1540305663769752E-2</v>
      </c>
      <c r="AH48" s="34">
        <f t="shared" si="29"/>
        <v>3.2022538788143429E-2</v>
      </c>
      <c r="AI48" s="35">
        <f t="shared" si="30"/>
        <v>4.5183430018792325E-2</v>
      </c>
      <c r="AJ48" s="33">
        <f t="shared" si="31"/>
        <v>3.9291161304379374E-2</v>
      </c>
      <c r="AK48" s="34">
        <f t="shared" si="32"/>
        <v>4.2063980313749694E-2</v>
      </c>
      <c r="AL48" s="35">
        <f t="shared" si="32"/>
        <v>6.3242651657285709E-2</v>
      </c>
      <c r="AM48" s="33">
        <f t="shared" si="32"/>
        <v>5.9468902865129181E-2</v>
      </c>
      <c r="AN48" s="34">
        <f t="shared" si="32"/>
        <v>6.1250092244114818E-2</v>
      </c>
      <c r="AO48" s="35">
        <f t="shared" si="61"/>
        <v>7.2053525476067914E-2</v>
      </c>
      <c r="AP48" s="33">
        <f t="shared" si="62"/>
        <v>5.0722247872831527E-2</v>
      </c>
      <c r="AQ48" s="34">
        <f t="shared" ref="AQ48:AQ53" si="73">AQ22/AN22-1</f>
        <v>6.0809401293373311E-2</v>
      </c>
      <c r="AR48" s="35">
        <f t="shared" si="64"/>
        <v>6.4536040052122656E-2</v>
      </c>
      <c r="AS48" s="33">
        <f t="shared" si="65"/>
        <v>5.8192090395480234E-2</v>
      </c>
      <c r="AT48" s="34">
        <f t="shared" ref="AT48:AT53" si="74">AT22/AQ22-1</f>
        <v>6.1223820917046368E-2</v>
      </c>
      <c r="AU48" s="35">
        <f t="shared" si="67"/>
        <v>5.8948589099342863E-2</v>
      </c>
      <c r="AV48" s="33">
        <f t="shared" si="68"/>
        <v>4.9949575843863059E-2</v>
      </c>
      <c r="AW48" s="34">
        <f t="shared" ref="AW48:AW53" si="75">AW22/AT22-1</f>
        <v>5.4263565891472965E-2</v>
      </c>
      <c r="AX48" s="35">
        <f t="shared" si="34"/>
        <v>5.4085295370201347E-2</v>
      </c>
      <c r="AY48" s="33">
        <f t="shared" si="35"/>
        <v>5.0624329058138962E-2</v>
      </c>
      <c r="AZ48" s="34">
        <f t="shared" ref="AZ48:AZ53" si="76">AZ22/AW22-1</f>
        <v>5.2290836653386519E-2</v>
      </c>
      <c r="BA48" s="35">
        <f t="shared" si="37"/>
        <v>4.4672746161837695E-2</v>
      </c>
      <c r="BB48" s="33">
        <f t="shared" si="38"/>
        <v>4.4635654745899478E-2</v>
      </c>
      <c r="BC48" s="34">
        <f t="shared" ref="BC48:BC53" si="77">BC22/AZ22-1</f>
        <v>4.4653545279919715E-2</v>
      </c>
      <c r="BD48" s="35">
        <f t="shared" si="40"/>
        <v>5.0718232044198786E-2</v>
      </c>
      <c r="BE48" s="33">
        <f t="shared" si="41"/>
        <v>4.2934362934363035E-2</v>
      </c>
      <c r="BF48" s="34">
        <f t="shared" ref="BF48:BF53" si="78">BF22/BC22-1</f>
        <v>4.6688874083943954E-2</v>
      </c>
      <c r="BG48" s="35">
        <f t="shared" si="43"/>
        <v>6.4465243453570409E-2</v>
      </c>
      <c r="BH48" s="33">
        <f t="shared" si="44"/>
        <v>6.0516313737104532E-2</v>
      </c>
      <c r="BI48" s="34">
        <f t="shared" ref="BI48:BI53" si="79">BI22/BF22-1</f>
        <v>6.2428393207220489E-2</v>
      </c>
      <c r="BJ48" s="35">
        <f t="shared" si="46"/>
        <v>4.3963643548705855E-2</v>
      </c>
      <c r="BK48" s="33">
        <f t="shared" si="47"/>
        <v>5.915755178031179E-2</v>
      </c>
      <c r="BL48" s="34">
        <f t="shared" ref="BL48:BL53" si="80">BL22/BI22-1</f>
        <v>5.1786527355076828E-2</v>
      </c>
      <c r="BM48" s="35">
        <f t="shared" si="49"/>
        <v>9.032838080817629E-2</v>
      </c>
      <c r="BN48" s="33">
        <f t="shared" si="50"/>
        <v>9.1492353664967441E-2</v>
      </c>
      <c r="BO48" s="34">
        <f t="shared" ref="BO48:BO53" si="81">BO22/BL22-1</f>
        <v>9.093187514240153E-2</v>
      </c>
      <c r="BP48" s="35">
        <f t="shared" si="52"/>
        <v>8.4754589246191836E-2</v>
      </c>
      <c r="BQ48" s="33">
        <f t="shared" si="53"/>
        <v>9.5015701747322545E-2</v>
      </c>
      <c r="BR48" s="34">
        <f t="shared" ref="BR48:BR52" si="82">BR22/BO22-1</f>
        <v>9.0077483761826116E-2</v>
      </c>
      <c r="BS48" s="35">
        <f t="shared" si="70"/>
        <v>6.5850536085773737E-2</v>
      </c>
      <c r="BT48" s="33">
        <f t="shared" si="71"/>
        <v>8.3057577763070878E-2</v>
      </c>
      <c r="BU48" s="34">
        <f t="shared" ref="BU48:BU52" si="83">BU22/BR22-1</f>
        <v>7.4817028777254047E-2</v>
      </c>
    </row>
    <row r="49" spans="1:73">
      <c r="A49" s="68" t="s">
        <v>97</v>
      </c>
      <c r="B49" s="88">
        <v>0.10830703937287467</v>
      </c>
      <c r="C49" s="27">
        <v>9.2100611127542198E-2</v>
      </c>
      <c r="D49" s="88">
        <v>9.7308561286612472E-2</v>
      </c>
      <c r="E49" s="29">
        <v>7.8783437156467517E-2</v>
      </c>
      <c r="F49" s="27">
        <v>5.8989258672301537E-2</v>
      </c>
      <c r="G49" s="28">
        <v>6.5413891531874491E-2</v>
      </c>
      <c r="H49" s="88">
        <v>8.7975543478260976E-2</v>
      </c>
      <c r="I49" s="27">
        <v>8.3471898902560682E-2</v>
      </c>
      <c r="J49" s="89">
        <v>8.4951998213887103E-2</v>
      </c>
      <c r="K49" s="88">
        <v>7.7115204495785239E-2</v>
      </c>
      <c r="L49" s="27">
        <v>6.8293431553100081E-2</v>
      </c>
      <c r="M49" s="89">
        <v>7.1200740816956376E-2</v>
      </c>
      <c r="N49" s="88">
        <v>0.10753623188405803</v>
      </c>
      <c r="O49" s="27">
        <v>7.2116075276540625E-2</v>
      </c>
      <c r="P49" s="89">
        <v>8.3853616367303818E-2</v>
      </c>
      <c r="Q49" s="88">
        <v>0.13347291285003915</v>
      </c>
      <c r="R49" s="27">
        <v>4.7032024654964477E-2</v>
      </c>
      <c r="S49" s="88">
        <v>7.6302729528535895E-2</v>
      </c>
      <c r="T49" s="29">
        <f t="shared" si="55"/>
        <v>0.18679288847841136</v>
      </c>
      <c r="U49" s="27">
        <f t="shared" si="56"/>
        <v>6.1172254927053915E-2</v>
      </c>
      <c r="V49" s="28">
        <f t="shared" si="57"/>
        <v>0.10596953478797855</v>
      </c>
      <c r="W49" s="29">
        <f t="shared" si="58"/>
        <v>0.16536964980544755</v>
      </c>
      <c r="X49" s="27">
        <f t="shared" si="59"/>
        <v>6.1143270622286527E-2</v>
      </c>
      <c r="Y49" s="28">
        <f t="shared" si="60"/>
        <v>0.10102739726027399</v>
      </c>
      <c r="Z49" s="29">
        <f t="shared" si="24"/>
        <v>0.14240400667779629</v>
      </c>
      <c r="AA49" s="27">
        <f t="shared" si="25"/>
        <v>5.1824070917149578E-2</v>
      </c>
      <c r="AB49" s="28">
        <f t="shared" si="26"/>
        <v>8.8511731692474171E-2</v>
      </c>
      <c r="AC49" s="29">
        <f t="shared" si="27"/>
        <v>0.11778459739880165</v>
      </c>
      <c r="AD49" s="27">
        <f t="shared" si="28"/>
        <v>3.8681793625067629E-2</v>
      </c>
      <c r="AE49" s="28">
        <f t="shared" si="29"/>
        <v>7.230711889675745E-2</v>
      </c>
      <c r="AF49" s="35">
        <f t="shared" si="29"/>
        <v>9.6352464374428015E-2</v>
      </c>
      <c r="AG49" s="33">
        <f t="shared" si="29"/>
        <v>6.4912098200353707E-2</v>
      </c>
      <c r="AH49" s="34">
        <f t="shared" si="29"/>
        <v>7.8843702931294279E-2</v>
      </c>
      <c r="AI49" s="35">
        <f t="shared" si="30"/>
        <v>5.0560457906033918E-2</v>
      </c>
      <c r="AJ49" s="33">
        <f t="shared" si="31"/>
        <v>3.9269317182768493E-2</v>
      </c>
      <c r="AK49" s="34">
        <f t="shared" si="32"/>
        <v>4.4353756108038489E-2</v>
      </c>
      <c r="AL49" s="35">
        <f t="shared" si="32"/>
        <v>3.3030646992054491E-2</v>
      </c>
      <c r="AM49" s="33">
        <f t="shared" si="32"/>
        <v>3.3179810132531351E-2</v>
      </c>
      <c r="AN49" s="34">
        <f t="shared" si="32"/>
        <v>3.3112242274667025E-2</v>
      </c>
      <c r="AO49" s="35">
        <f t="shared" si="61"/>
        <v>3.1205362048126517E-2</v>
      </c>
      <c r="AP49" s="33">
        <f t="shared" si="62"/>
        <v>3.4024745269286782E-2</v>
      </c>
      <c r="AQ49" s="34">
        <f t="shared" si="73"/>
        <v>3.2747723087642511E-2</v>
      </c>
      <c r="AR49" s="35">
        <f t="shared" si="64"/>
        <v>3.7506659563132594E-2</v>
      </c>
      <c r="AS49" s="33">
        <f t="shared" si="65"/>
        <v>3.2113320429350667E-2</v>
      </c>
      <c r="AT49" s="34">
        <f t="shared" si="74"/>
        <v>3.4552551684256194E-2</v>
      </c>
      <c r="AU49" s="35">
        <f t="shared" si="67"/>
        <v>2.3313135462668111E-2</v>
      </c>
      <c r="AV49" s="33">
        <f t="shared" si="68"/>
        <v>2.7789617253431098E-2</v>
      </c>
      <c r="AW49" s="34">
        <f t="shared" si="75"/>
        <v>2.575926961058328E-2</v>
      </c>
      <c r="AX49" s="35">
        <f t="shared" si="34"/>
        <v>5.078281814532315E-2</v>
      </c>
      <c r="AY49" s="33">
        <f t="shared" si="35"/>
        <v>3.7405656465123949E-2</v>
      </c>
      <c r="AZ49" s="34">
        <f t="shared" si="76"/>
        <v>4.3458516870260144E-2</v>
      </c>
      <c r="BA49" s="35">
        <f t="shared" si="37"/>
        <v>5.0811843361986631E-2</v>
      </c>
      <c r="BB49" s="33">
        <f t="shared" si="38"/>
        <v>4.9888071634154096E-2</v>
      </c>
      <c r="BC49" s="34">
        <f t="shared" si="77"/>
        <v>5.0308991208982468E-2</v>
      </c>
      <c r="BD49" s="35">
        <f t="shared" si="40"/>
        <v>6.6351572441374351E-2</v>
      </c>
      <c r="BE49" s="33">
        <f t="shared" si="41"/>
        <v>4.6070667072799276E-2</v>
      </c>
      <c r="BF49" s="34">
        <f t="shared" si="78"/>
        <v>5.5316151487527998E-2</v>
      </c>
      <c r="BG49" s="35">
        <f t="shared" si="43"/>
        <v>5.958063416297299E-2</v>
      </c>
      <c r="BH49" s="33">
        <f t="shared" si="44"/>
        <v>5.2631578947368363E-2</v>
      </c>
      <c r="BI49" s="34">
        <f t="shared" si="79"/>
        <v>5.5832580784483055E-2</v>
      </c>
      <c r="BJ49" s="35">
        <f t="shared" si="46"/>
        <v>7.0066768562464743E-2</v>
      </c>
      <c r="BK49" s="33">
        <f t="shared" si="47"/>
        <v>4.5228215767634916E-2</v>
      </c>
      <c r="BL49" s="34">
        <f t="shared" si="80"/>
        <v>5.6710423561786572E-2</v>
      </c>
      <c r="BM49" s="35">
        <f t="shared" si="49"/>
        <v>6.9839121936550841E-2</v>
      </c>
      <c r="BN49" s="33">
        <f t="shared" si="50"/>
        <v>6.9405848881831433E-2</v>
      </c>
      <c r="BO49" s="34">
        <f t="shared" si="81"/>
        <v>6.9608671171171199E-2</v>
      </c>
      <c r="BP49" s="35">
        <f t="shared" si="52"/>
        <v>5.9026069847516016E-2</v>
      </c>
      <c r="BQ49" s="33">
        <f t="shared" si="53"/>
        <v>5.7600692940666942E-2</v>
      </c>
      <c r="BR49" s="34">
        <f t="shared" si="82"/>
        <v>5.826807922616295E-2</v>
      </c>
      <c r="BS49" s="35">
        <f t="shared" si="70"/>
        <v>6.0181806117709513E-2</v>
      </c>
      <c r="BT49" s="33">
        <f t="shared" si="71"/>
        <v>5.2591552591552571E-2</v>
      </c>
      <c r="BU49" s="34">
        <f t="shared" si="83"/>
        <v>5.6147986942328698E-2</v>
      </c>
    </row>
    <row r="50" spans="1:73">
      <c r="A50" s="68" t="s">
        <v>98</v>
      </c>
      <c r="B50" s="88">
        <v>6.6967644845748575E-2</v>
      </c>
      <c r="C50" s="27">
        <v>8.5605580215599275E-2</v>
      </c>
      <c r="D50" s="88">
        <v>8.0080303368280203E-2</v>
      </c>
      <c r="E50" s="29">
        <v>3.1029619181946355E-2</v>
      </c>
      <c r="F50" s="27">
        <v>4.8773364485981352E-2</v>
      </c>
      <c r="G50" s="28">
        <v>4.357703428335391E-2</v>
      </c>
      <c r="H50" s="88">
        <v>-1.4363885088919282E-2</v>
      </c>
      <c r="I50" s="27">
        <v>5.2910052910053462E-3</v>
      </c>
      <c r="J50" s="89">
        <v>-3.9580447259057738E-4</v>
      </c>
      <c r="K50" s="88">
        <v>1.9430950728660745E-2</v>
      </c>
      <c r="L50" s="27">
        <v>5.2631578947368585E-3</v>
      </c>
      <c r="M50" s="89">
        <v>9.3050881013660991E-3</v>
      </c>
      <c r="N50" s="88">
        <v>4.0844111640571779E-2</v>
      </c>
      <c r="O50" s="27">
        <v>2.2595756406723622E-2</v>
      </c>
      <c r="P50" s="89">
        <v>2.7854060415849258E-2</v>
      </c>
      <c r="Q50" s="88">
        <v>0.12034009156311321</v>
      </c>
      <c r="R50" s="27">
        <v>9.6200485044462436E-2</v>
      </c>
      <c r="S50" s="88">
        <v>0.10324427480916021</v>
      </c>
      <c r="T50" s="29">
        <f t="shared" si="55"/>
        <v>8.4063047285463988E-2</v>
      </c>
      <c r="U50" s="27">
        <f t="shared" si="56"/>
        <v>6.465093411996059E-2</v>
      </c>
      <c r="V50" s="28">
        <f t="shared" si="57"/>
        <v>7.0403044455976449E-2</v>
      </c>
      <c r="W50" s="29">
        <f t="shared" si="58"/>
        <v>0.12600969305331189</v>
      </c>
      <c r="X50" s="27">
        <f t="shared" si="59"/>
        <v>9.443546525051949E-2</v>
      </c>
      <c r="Y50" s="28">
        <f t="shared" si="60"/>
        <v>0.10391079508726575</v>
      </c>
      <c r="Z50" s="29">
        <f t="shared" si="24"/>
        <v>6.9823051171688189E-2</v>
      </c>
      <c r="AA50" s="27">
        <f t="shared" si="25"/>
        <v>6.2869198312236252E-2</v>
      </c>
      <c r="AB50" s="28">
        <f t="shared" si="26"/>
        <v>6.4997804128238856E-2</v>
      </c>
      <c r="AC50" s="29">
        <f t="shared" si="27"/>
        <v>0.10818059901654009</v>
      </c>
      <c r="AD50" s="27">
        <f t="shared" si="28"/>
        <v>9.2100039698292946E-2</v>
      </c>
      <c r="AE50" s="28">
        <f t="shared" si="29"/>
        <v>9.7044673539518955E-2</v>
      </c>
      <c r="AF50" s="35">
        <f t="shared" si="29"/>
        <v>0.13513513513513509</v>
      </c>
      <c r="AG50" s="33">
        <f t="shared" si="29"/>
        <v>4.4892766266812156E-2</v>
      </c>
      <c r="AH50" s="34">
        <f t="shared" si="29"/>
        <v>7.2923192582383223E-2</v>
      </c>
      <c r="AI50" s="35">
        <f t="shared" si="30"/>
        <v>0.2025586353944564</v>
      </c>
      <c r="AJ50" s="33">
        <f t="shared" si="31"/>
        <v>4.9225952339537304E-2</v>
      </c>
      <c r="AK50" s="34">
        <f t="shared" si="32"/>
        <v>9.9614621044026519E-2</v>
      </c>
      <c r="AL50" s="35">
        <f t="shared" si="32"/>
        <v>0.18646572104018921</v>
      </c>
      <c r="AM50" s="33">
        <f t="shared" si="32"/>
        <v>5.1061007957559745E-2</v>
      </c>
      <c r="AN50" s="34">
        <f t="shared" si="32"/>
        <v>9.9723874256584466E-2</v>
      </c>
      <c r="AO50" s="35">
        <f t="shared" si="61"/>
        <v>0.13549190535491906</v>
      </c>
      <c r="AP50" s="33">
        <f t="shared" si="62"/>
        <v>6.6246056782334417E-2</v>
      </c>
      <c r="AQ50" s="34">
        <f t="shared" si="73"/>
        <v>9.3095123128923207E-2</v>
      </c>
      <c r="AR50" s="35">
        <f t="shared" si="64"/>
        <v>0.12480807194560217</v>
      </c>
      <c r="AS50" s="33">
        <f t="shared" si="65"/>
        <v>5.177514792899407E-2</v>
      </c>
      <c r="AT50" s="34">
        <f t="shared" si="74"/>
        <v>8.1190917925611839E-2</v>
      </c>
      <c r="AU50" s="35">
        <f t="shared" si="67"/>
        <v>9.5748829953198111E-2</v>
      </c>
      <c r="AV50" s="33">
        <f t="shared" si="68"/>
        <v>6.1040787623066084E-2</v>
      </c>
      <c r="AW50" s="34">
        <f t="shared" si="75"/>
        <v>7.5584245791796123E-2</v>
      </c>
      <c r="AX50" s="35">
        <f t="shared" si="34"/>
        <v>5.1610606869549658E-2</v>
      </c>
      <c r="AY50" s="33">
        <f t="shared" si="35"/>
        <v>4.957582184517495E-2</v>
      </c>
      <c r="AZ50" s="34">
        <f t="shared" si="76"/>
        <v>5.0444427562105876E-2</v>
      </c>
      <c r="BA50" s="35">
        <f t="shared" si="37"/>
        <v>3.8923675748857578E-2</v>
      </c>
      <c r="BB50" s="33">
        <f t="shared" si="38"/>
        <v>2.2733013387219003E-2</v>
      </c>
      <c r="BC50" s="34">
        <f t="shared" si="77"/>
        <v>2.9652129890793466E-2</v>
      </c>
      <c r="BD50" s="35">
        <f t="shared" si="40"/>
        <v>2.4108160938263623E-2</v>
      </c>
      <c r="BE50" s="33">
        <f t="shared" si="41"/>
        <v>3.5193875030871791E-2</v>
      </c>
      <c r="BF50" s="34">
        <f t="shared" si="78"/>
        <v>3.0413710753669942E-2</v>
      </c>
      <c r="BG50" s="35">
        <f t="shared" si="43"/>
        <v>3.4833783998727608E-2</v>
      </c>
      <c r="BH50" s="33">
        <f t="shared" si="44"/>
        <v>2.7078611475605419E-2</v>
      </c>
      <c r="BI50" s="34">
        <f t="shared" si="79"/>
        <v>3.0402181322426669E-2</v>
      </c>
      <c r="BJ50" s="35">
        <f t="shared" si="46"/>
        <v>4.0424223793421366E-2</v>
      </c>
      <c r="BK50" s="33">
        <f t="shared" si="47"/>
        <v>3.7746806039488989E-2</v>
      </c>
      <c r="BL50" s="34">
        <f t="shared" si="80"/>
        <v>3.8899179677163165E-2</v>
      </c>
      <c r="BM50" s="35">
        <f t="shared" si="49"/>
        <v>6.0865711331067995E-2</v>
      </c>
      <c r="BN50" s="33">
        <f t="shared" si="50"/>
        <v>4.8125349748181279E-2</v>
      </c>
      <c r="BO50" s="34">
        <f t="shared" si="81"/>
        <v>5.3616912888436064E-2</v>
      </c>
      <c r="BP50" s="35">
        <f t="shared" si="52"/>
        <v>7.4641414844729193E-2</v>
      </c>
      <c r="BQ50" s="33">
        <f t="shared" si="53"/>
        <v>6.8873465029364755E-2</v>
      </c>
      <c r="BR50" s="34">
        <f t="shared" si="82"/>
        <v>7.1376767798863705E-2</v>
      </c>
      <c r="BS50" s="35">
        <f t="shared" si="70"/>
        <v>7.7361669042373959E-2</v>
      </c>
      <c r="BT50" s="33">
        <f t="shared" si="71"/>
        <v>5.9540459540459612E-2</v>
      </c>
      <c r="BU50" s="34">
        <f t="shared" si="83"/>
        <v>6.7298471258532278E-2</v>
      </c>
    </row>
    <row r="51" spans="1:73">
      <c r="A51" s="68" t="s">
        <v>99</v>
      </c>
      <c r="B51" s="88">
        <v>9.375E-2</v>
      </c>
      <c r="C51" s="27">
        <v>4.2857142857142927E-2</v>
      </c>
      <c r="D51" s="88">
        <v>5.527318932655656E-2</v>
      </c>
      <c r="E51" s="29">
        <v>0.1166666666666667</v>
      </c>
      <c r="F51" s="27">
        <v>9.6696212731667952E-2</v>
      </c>
      <c r="G51" s="28">
        <v>0.10174593618302219</v>
      </c>
      <c r="H51" s="88">
        <v>8.3155650319829411E-2</v>
      </c>
      <c r="I51" s="27">
        <v>3.3063923585598731E-2</v>
      </c>
      <c r="J51" s="89">
        <v>4.590163934426239E-2</v>
      </c>
      <c r="K51" s="88">
        <v>4.5275590551181022E-2</v>
      </c>
      <c r="L51" s="27">
        <v>0.10028449502133707</v>
      </c>
      <c r="M51" s="89">
        <v>8.5684430512016796E-2</v>
      </c>
      <c r="N51" s="88">
        <v>3.7664783427495241E-2</v>
      </c>
      <c r="O51" s="27">
        <v>9.4376212023270956E-2</v>
      </c>
      <c r="P51" s="89">
        <v>7.9884504331087625E-2</v>
      </c>
      <c r="Q51" s="88">
        <v>8.166969147005454E-2</v>
      </c>
      <c r="R51" s="27">
        <v>8.1512108682811668E-2</v>
      </c>
      <c r="S51" s="88">
        <v>8.1550802139037426E-2</v>
      </c>
      <c r="T51" s="29">
        <f t="shared" si="55"/>
        <v>3.691275167785224E-2</v>
      </c>
      <c r="U51" s="27">
        <f t="shared" si="56"/>
        <v>4.4784270890223965E-2</v>
      </c>
      <c r="V51" s="28">
        <f t="shared" si="57"/>
        <v>4.2851256695508821E-2</v>
      </c>
      <c r="W51" s="29">
        <f t="shared" si="58"/>
        <v>4.5307443365695699E-2</v>
      </c>
      <c r="X51" s="27">
        <f t="shared" si="59"/>
        <v>1.8818609513852502E-2</v>
      </c>
      <c r="Y51" s="28">
        <f t="shared" si="60"/>
        <v>2.5286448044251175E-2</v>
      </c>
      <c r="Z51" s="29">
        <f t="shared" si="24"/>
        <v>6.3467492260061986E-2</v>
      </c>
      <c r="AA51" s="27">
        <f t="shared" si="25"/>
        <v>-7.1831708568497188E-3</v>
      </c>
      <c r="AB51" s="28">
        <f t="shared" si="26"/>
        <v>1.0404624277456698E-2</v>
      </c>
      <c r="AC51" s="29">
        <f t="shared" si="27"/>
        <v>5.240174672489073E-2</v>
      </c>
      <c r="AD51" s="27">
        <f t="shared" si="28"/>
        <v>2.0155038759689825E-2</v>
      </c>
      <c r="AE51" s="28">
        <f t="shared" si="29"/>
        <v>2.8604118993134975E-2</v>
      </c>
      <c r="AF51" s="35">
        <f t="shared" si="29"/>
        <v>0.10788381742738595</v>
      </c>
      <c r="AG51" s="33">
        <f t="shared" si="29"/>
        <v>0.10233029381965553</v>
      </c>
      <c r="AH51" s="34">
        <f t="shared" si="29"/>
        <v>0.10381905821282911</v>
      </c>
      <c r="AI51" s="35">
        <f t="shared" si="30"/>
        <v>0.10237203495630465</v>
      </c>
      <c r="AJ51" s="33">
        <f t="shared" si="31"/>
        <v>8.8235294117646967E-2</v>
      </c>
      <c r="AK51" s="34">
        <f t="shared" si="32"/>
        <v>9.2038965401410877E-2</v>
      </c>
      <c r="AL51" s="35">
        <f t="shared" si="32"/>
        <v>7.8142695356738345E-2</v>
      </c>
      <c r="AM51" s="33">
        <f t="shared" si="32"/>
        <v>9.2483108108108114E-2</v>
      </c>
      <c r="AN51" s="34">
        <f t="shared" si="32"/>
        <v>8.858812673023686E-2</v>
      </c>
      <c r="AO51" s="35">
        <f t="shared" si="61"/>
        <v>8.9285714285714191E-2</v>
      </c>
      <c r="AP51" s="33">
        <f t="shared" si="62"/>
        <v>6.2620796289138081E-2</v>
      </c>
      <c r="AQ51" s="34">
        <f t="shared" si="73"/>
        <v>6.979372704153719E-2</v>
      </c>
      <c r="AR51" s="35">
        <f t="shared" si="64"/>
        <v>0.11668273866923817</v>
      </c>
      <c r="AS51" s="33">
        <f t="shared" si="65"/>
        <v>7.6391415060021783E-2</v>
      </c>
      <c r="AT51" s="34">
        <f t="shared" si="74"/>
        <v>8.7427363972530481E-2</v>
      </c>
      <c r="AU51" s="35">
        <f t="shared" si="67"/>
        <v>0.16839378238341962</v>
      </c>
      <c r="AV51" s="33">
        <f t="shared" si="68"/>
        <v>5.3396417708685417E-2</v>
      </c>
      <c r="AW51" s="34">
        <f t="shared" si="75"/>
        <v>8.5742045178528015E-2</v>
      </c>
      <c r="AX51" s="35">
        <f t="shared" si="34"/>
        <v>0.20029563932002947</v>
      </c>
      <c r="AY51" s="33">
        <f t="shared" si="35"/>
        <v>3.1119666345845287E-2</v>
      </c>
      <c r="AZ51" s="34">
        <f t="shared" si="76"/>
        <v>8.232662192393736E-2</v>
      </c>
      <c r="BA51" s="35">
        <f t="shared" si="37"/>
        <v>0.15578817733990147</v>
      </c>
      <c r="BB51" s="33">
        <f t="shared" si="38"/>
        <v>4.6048537647790821E-2</v>
      </c>
      <c r="BC51" s="34">
        <f t="shared" si="77"/>
        <v>8.2885489871847851E-2</v>
      </c>
      <c r="BD51" s="35">
        <f t="shared" si="40"/>
        <v>0.17314864144912101</v>
      </c>
      <c r="BE51" s="33">
        <f t="shared" si="41"/>
        <v>6.9898869720404599E-2</v>
      </c>
      <c r="BF51" s="34">
        <f t="shared" si="78"/>
        <v>0.10689062798243931</v>
      </c>
      <c r="BG51" s="35">
        <f t="shared" si="43"/>
        <v>0.10081743869209814</v>
      </c>
      <c r="BH51" s="33">
        <f t="shared" si="44"/>
        <v>5.3933833750347437E-2</v>
      </c>
      <c r="BI51" s="34">
        <f t="shared" si="79"/>
        <v>7.1736506294188596E-2</v>
      </c>
      <c r="BJ51" s="35">
        <f t="shared" si="46"/>
        <v>0.10148514851485158</v>
      </c>
      <c r="BK51" s="33">
        <f t="shared" si="47"/>
        <v>7.4650487997889758E-2</v>
      </c>
      <c r="BL51" s="34">
        <f t="shared" si="80"/>
        <v>8.5116653258246133E-2</v>
      </c>
      <c r="BM51" s="35">
        <f t="shared" si="49"/>
        <v>8.6142322097378266E-2</v>
      </c>
      <c r="BN51" s="33">
        <f t="shared" si="50"/>
        <v>8.2228767795778035E-2</v>
      </c>
      <c r="BO51" s="34">
        <f t="shared" si="81"/>
        <v>8.3778173190984573E-2</v>
      </c>
      <c r="BP51" s="35">
        <f t="shared" si="52"/>
        <v>5.3103448275862108E-2</v>
      </c>
      <c r="BQ51" s="33">
        <f t="shared" si="53"/>
        <v>3.288727602630992E-2</v>
      </c>
      <c r="BR51" s="34">
        <f t="shared" si="82"/>
        <v>4.0908469010808579E-2</v>
      </c>
      <c r="BS51" s="35">
        <f t="shared" si="70"/>
        <v>3.2089063523248251E-2</v>
      </c>
      <c r="BT51" s="33">
        <f t="shared" si="71"/>
        <v>3.8866930171278069E-2</v>
      </c>
      <c r="BU51" s="34">
        <f t="shared" si="83"/>
        <v>3.6146161934805576E-2</v>
      </c>
    </row>
    <row r="52" spans="1:73">
      <c r="A52" s="68" t="s">
        <v>100</v>
      </c>
      <c r="B52" s="88">
        <v>-7.5187969924812026E-2</v>
      </c>
      <c r="C52" s="27">
        <v>0.19256756756756754</v>
      </c>
      <c r="D52" s="88">
        <v>0.10955710955710951</v>
      </c>
      <c r="E52" s="29">
        <v>-3.2520325203251987E-2</v>
      </c>
      <c r="F52" s="27">
        <v>2.8328611898016387E-3</v>
      </c>
      <c r="G52" s="28">
        <v>-6.302521008403339E-3</v>
      </c>
      <c r="H52" s="88">
        <v>-2.5210084033613467E-2</v>
      </c>
      <c r="I52" s="27">
        <v>3.9548022598870025E-2</v>
      </c>
      <c r="J52" s="89">
        <v>2.3255813953488413E-2</v>
      </c>
      <c r="K52" s="88">
        <v>6.0344827586206851E-2</v>
      </c>
      <c r="L52" s="27">
        <v>3.2608695652173836E-2</v>
      </c>
      <c r="M52" s="89">
        <v>3.9256198347107363E-2</v>
      </c>
      <c r="N52" s="88">
        <v>8.9430894308943021E-2</v>
      </c>
      <c r="O52" s="27">
        <v>9.7368421052631549E-2</v>
      </c>
      <c r="P52" s="89">
        <v>9.5427435387674064E-2</v>
      </c>
      <c r="Q52" s="88">
        <v>-4.4776119402985093E-2</v>
      </c>
      <c r="R52" s="27">
        <v>6.9544364508393297E-2</v>
      </c>
      <c r="S52" s="88">
        <v>4.1742286751361268E-2</v>
      </c>
      <c r="T52" s="29">
        <f t="shared" si="55"/>
        <v>6.25E-2</v>
      </c>
      <c r="U52" s="27">
        <f t="shared" si="56"/>
        <v>0.17488789237668168</v>
      </c>
      <c r="V52" s="28">
        <f t="shared" si="57"/>
        <v>0.14982578397212554</v>
      </c>
      <c r="W52" s="29">
        <f t="shared" si="58"/>
        <v>7.3529411764705843E-2</v>
      </c>
      <c r="X52" s="27">
        <f t="shared" si="59"/>
        <v>5.15267175572518E-2</v>
      </c>
      <c r="Y52" s="28">
        <f t="shared" si="60"/>
        <v>5.6060606060606144E-2</v>
      </c>
      <c r="Z52" s="29">
        <f t="shared" si="24"/>
        <v>-6.8493150684931781E-3</v>
      </c>
      <c r="AA52" s="27">
        <f t="shared" si="25"/>
        <v>9.4373865698729631E-2</v>
      </c>
      <c r="AB52" s="28">
        <f t="shared" si="26"/>
        <v>7.3170731707317138E-2</v>
      </c>
      <c r="AC52" s="29">
        <f t="shared" si="27"/>
        <v>6.8965517241379226E-2</v>
      </c>
      <c r="AD52" s="27">
        <f t="shared" si="28"/>
        <v>1.6583747927031434E-2</v>
      </c>
      <c r="AE52" s="28">
        <f t="shared" si="29"/>
        <v>2.673796791443861E-2</v>
      </c>
      <c r="AF52" s="35">
        <f t="shared" si="29"/>
        <v>0.14193548387096766</v>
      </c>
      <c r="AG52" s="33">
        <f t="shared" si="29"/>
        <v>0</v>
      </c>
      <c r="AH52" s="34">
        <f t="shared" si="29"/>
        <v>2.8645833333333259E-2</v>
      </c>
      <c r="AI52" s="35">
        <f t="shared" si="30"/>
        <v>8.4745762711864403E-2</v>
      </c>
      <c r="AJ52" s="33">
        <f t="shared" si="31"/>
        <v>4.8939641109298604E-2</v>
      </c>
      <c r="AK52" s="34">
        <f t="shared" si="32"/>
        <v>5.6962025316455778E-2</v>
      </c>
      <c r="AL52" s="35">
        <f t="shared" si="32"/>
        <v>-5.2083333333333703E-3</v>
      </c>
      <c r="AM52" s="33">
        <f t="shared" si="32"/>
        <v>3.5769828926905056E-2</v>
      </c>
      <c r="AN52" s="34">
        <f t="shared" si="32"/>
        <v>2.6347305389221587E-2</v>
      </c>
      <c r="AO52" s="35">
        <f t="shared" si="61"/>
        <v>-5.759162303664922E-2</v>
      </c>
      <c r="AP52" s="33">
        <f t="shared" si="62"/>
        <v>6.0060060060060927E-3</v>
      </c>
      <c r="AQ52" s="34">
        <f t="shared" si="73"/>
        <v>-8.168028004667427E-3</v>
      </c>
      <c r="AR52" s="35">
        <f t="shared" si="64"/>
        <v>5.0000000000000044E-2</v>
      </c>
      <c r="AS52" s="33">
        <f t="shared" si="65"/>
        <v>2.9850746268656803E-2</v>
      </c>
      <c r="AT52" s="34">
        <f t="shared" si="74"/>
        <v>3.4117647058823586E-2</v>
      </c>
      <c r="AU52" s="35">
        <f t="shared" si="67"/>
        <v>0.17460317460317465</v>
      </c>
      <c r="AV52" s="33">
        <f t="shared" si="68"/>
        <v>0.17536231884057973</v>
      </c>
      <c r="AW52" s="34">
        <f t="shared" si="75"/>
        <v>0.17519908987485788</v>
      </c>
      <c r="AX52" s="35">
        <f t="shared" si="34"/>
        <v>3.6036036036036112E-2</v>
      </c>
      <c r="AY52" s="33">
        <f t="shared" si="35"/>
        <v>9.4944512946979032E-2</v>
      </c>
      <c r="AZ52" s="34">
        <f t="shared" si="76"/>
        <v>8.2284607938044596E-2</v>
      </c>
      <c r="BA52" s="35">
        <f t="shared" si="37"/>
        <v>0.15652173913043477</v>
      </c>
      <c r="BB52" s="33">
        <f t="shared" si="38"/>
        <v>3.828828828828823E-2</v>
      </c>
      <c r="BC52" s="34">
        <f t="shared" si="77"/>
        <v>6.2611806797853387E-2</v>
      </c>
      <c r="BD52" s="35">
        <f t="shared" si="40"/>
        <v>3.3834586466165328E-2</v>
      </c>
      <c r="BE52" s="33">
        <f t="shared" si="41"/>
        <v>5.3145336225596473E-2</v>
      </c>
      <c r="BF52" s="34">
        <f t="shared" si="78"/>
        <v>4.8821548821548877E-2</v>
      </c>
      <c r="BG52" s="35">
        <f t="shared" si="43"/>
        <v>0.13454545454545452</v>
      </c>
      <c r="BH52" s="33">
        <f t="shared" si="44"/>
        <v>7.6210092687950537E-2</v>
      </c>
      <c r="BI52" s="34">
        <f t="shared" si="79"/>
        <v>8.9085072231139595E-2</v>
      </c>
      <c r="BJ52" s="35">
        <f t="shared" si="46"/>
        <v>0.25961538461538458</v>
      </c>
      <c r="BK52" s="33">
        <f t="shared" si="47"/>
        <v>6.4114832535885125E-2</v>
      </c>
      <c r="BL52" s="34">
        <f t="shared" si="80"/>
        <v>0.10906411201179078</v>
      </c>
      <c r="BM52" s="35">
        <f t="shared" si="49"/>
        <v>0.25699745547073793</v>
      </c>
      <c r="BN52" s="33">
        <f t="shared" si="50"/>
        <v>4.0467625899280657E-2</v>
      </c>
      <c r="BO52" s="34">
        <f t="shared" si="81"/>
        <v>9.7009966777408696E-2</v>
      </c>
      <c r="BP52" s="35">
        <f t="shared" si="52"/>
        <v>0.19230769230769229</v>
      </c>
      <c r="BQ52" s="33">
        <f t="shared" si="53"/>
        <v>7.1737251512532518E-2</v>
      </c>
      <c r="BR52" s="34">
        <f t="shared" si="82"/>
        <v>0.10781344639612356</v>
      </c>
      <c r="BS52" s="35">
        <f t="shared" si="70"/>
        <v>0.12393887945670623</v>
      </c>
      <c r="BT52" s="33">
        <f t="shared" si="71"/>
        <v>0.10806451612903234</v>
      </c>
      <c r="BU52" s="34">
        <f t="shared" si="83"/>
        <v>0.11317659923455436</v>
      </c>
    </row>
    <row r="53" spans="1:73" ht="13.5" thickBot="1">
      <c r="A53" s="70" t="s">
        <v>80</v>
      </c>
      <c r="B53" s="90">
        <v>0.38300733173220625</v>
      </c>
      <c r="C53" s="96">
        <v>0.35029477481626858</v>
      </c>
      <c r="D53" s="90">
        <v>0.36612986209535769</v>
      </c>
      <c r="E53" s="95">
        <v>2.1177986486216049E-3</v>
      </c>
      <c r="F53" s="96">
        <v>4.513720037960578E-3</v>
      </c>
      <c r="G53" s="97">
        <v>3.339603966885818E-3</v>
      </c>
      <c r="H53" s="90">
        <v>-8.4510676730533696E-3</v>
      </c>
      <c r="I53" s="96">
        <v>-6.4895736032382079E-3</v>
      </c>
      <c r="J53" s="91">
        <v>-7.4496289884422584E-3</v>
      </c>
      <c r="K53" s="90">
        <v>-1.965315325421213E-3</v>
      </c>
      <c r="L53" s="96">
        <v>-1.5691308388946501E-3</v>
      </c>
      <c r="M53" s="91">
        <v>-1.7628481131382046E-3</v>
      </c>
      <c r="N53" s="90">
        <v>1.3215571850539787E-2</v>
      </c>
      <c r="O53" s="96">
        <v>1.2680271406826371E-2</v>
      </c>
      <c r="P53" s="91">
        <v>1.2941957348794331E-2</v>
      </c>
      <c r="Q53" s="90">
        <v>2.8413717211741796E-2</v>
      </c>
      <c r="R53" s="96">
        <v>2.8303929686007256E-2</v>
      </c>
      <c r="S53" s="90">
        <v>2.8357614701392864E-2</v>
      </c>
      <c r="T53" s="95">
        <f t="shared" si="55"/>
        <v>4.1549812313931955E-2</v>
      </c>
      <c r="U53" s="96">
        <f t="shared" si="56"/>
        <v>3.8803622084308875E-2</v>
      </c>
      <c r="V53" s="97">
        <f t="shared" si="57"/>
        <v>4.0146555234612968E-2</v>
      </c>
      <c r="W53" s="95">
        <f t="shared" si="58"/>
        <v>6.6733637116818567E-2</v>
      </c>
      <c r="X53" s="96">
        <f t="shared" si="59"/>
        <v>6.2046240040384948E-2</v>
      </c>
      <c r="Y53" s="97">
        <f t="shared" si="60"/>
        <v>6.4341548363671119E-2</v>
      </c>
      <c r="Z53" s="95">
        <f t="shared" si="24"/>
        <v>5.7572633242657156E-2</v>
      </c>
      <c r="AA53" s="96">
        <f t="shared" si="25"/>
        <v>5.3026333517972368E-2</v>
      </c>
      <c r="AB53" s="97">
        <f t="shared" si="26"/>
        <v>5.5257553161583539E-2</v>
      </c>
      <c r="AC53" s="95">
        <f t="shared" si="27"/>
        <v>3.4947766537536396E-2</v>
      </c>
      <c r="AD53" s="96">
        <f t="shared" si="28"/>
        <v>3.3180383570991845E-2</v>
      </c>
      <c r="AE53" s="97">
        <f t="shared" si="29"/>
        <v>3.4049677527718591E-2</v>
      </c>
      <c r="AF53" s="92">
        <f t="shared" si="29"/>
        <v>4.5983271391951464E-2</v>
      </c>
      <c r="AG53" s="93">
        <f t="shared" si="29"/>
        <v>4.136859866903575E-2</v>
      </c>
      <c r="AH53" s="94">
        <f t="shared" si="29"/>
        <v>4.3640314106863309E-2</v>
      </c>
      <c r="AI53" s="92">
        <f t="shared" si="30"/>
        <v>4.7078995838039761E-2</v>
      </c>
      <c r="AJ53" s="93">
        <f t="shared" si="31"/>
        <v>4.2514956213228761E-2</v>
      </c>
      <c r="AK53" s="94">
        <f t="shared" si="32"/>
        <v>4.4766789951969033E-2</v>
      </c>
      <c r="AL53" s="92">
        <f t="shared" si="32"/>
        <v>5.6634029009451137E-2</v>
      </c>
      <c r="AM53" s="93">
        <f t="shared" si="32"/>
        <v>5.3196107570970819E-2</v>
      </c>
      <c r="AN53" s="94">
        <f t="shared" si="32"/>
        <v>5.4896084205872553E-2</v>
      </c>
      <c r="AO53" s="92">
        <f t="shared" si="61"/>
        <v>3.9435885644209412E-2</v>
      </c>
      <c r="AP53" s="93">
        <f t="shared" si="62"/>
        <v>3.7921022940955229E-2</v>
      </c>
      <c r="AQ53" s="94">
        <f t="shared" si="73"/>
        <v>3.8671323361931575E-2</v>
      </c>
      <c r="AR53" s="92">
        <f t="shared" si="64"/>
        <v>3.2340032680702402E-2</v>
      </c>
      <c r="AS53" s="93">
        <f t="shared" si="65"/>
        <v>3.3600595978305892E-2</v>
      </c>
      <c r="AT53" s="94">
        <f t="shared" si="74"/>
        <v>3.2975788613440971E-2</v>
      </c>
      <c r="AU53" s="92">
        <f t="shared" si="67"/>
        <v>1.7072735194748612E-2</v>
      </c>
      <c r="AV53" s="93">
        <f t="shared" si="68"/>
        <v>1.8640072580317302E-2</v>
      </c>
      <c r="AW53" s="94">
        <f t="shared" si="75"/>
        <v>1.7863688536074784E-2</v>
      </c>
      <c r="AX53" s="92">
        <f t="shared" si="34"/>
        <v>-9.9725263920802387E-4</v>
      </c>
      <c r="AY53" s="93">
        <f t="shared" si="35"/>
        <v>2.8605489280513208E-3</v>
      </c>
      <c r="AZ53" s="94">
        <f t="shared" si="76"/>
        <v>9.5106334165273587E-4</v>
      </c>
      <c r="BA53" s="92">
        <f t="shared" si="37"/>
        <v>-7.9452116426664832E-3</v>
      </c>
      <c r="BB53" s="93">
        <f t="shared" si="38"/>
        <v>-4.2360318018097587E-3</v>
      </c>
      <c r="BC53" s="94">
        <f t="shared" si="77"/>
        <v>-6.0683809362406249E-3</v>
      </c>
      <c r="BD53" s="92">
        <f t="shared" si="40"/>
        <v>-1.0426661186658026E-2</v>
      </c>
      <c r="BE53" s="93">
        <f t="shared" si="41"/>
        <v>-7.9594610615003614E-3</v>
      </c>
      <c r="BF53" s="94">
        <f t="shared" si="78"/>
        <v>-9.1759659711492247E-3</v>
      </c>
      <c r="BG53" s="92">
        <f t="shared" si="43"/>
        <v>4.7691474826638824E-4</v>
      </c>
      <c r="BH53" s="93">
        <f t="shared" si="44"/>
        <v>1.5104522741546944E-3</v>
      </c>
      <c r="BI53" s="94">
        <f t="shared" si="79"/>
        <v>1.0014881267235154E-3</v>
      </c>
      <c r="BJ53" s="92">
        <f t="shared" si="46"/>
        <v>1.7127822368807166E-2</v>
      </c>
      <c r="BK53" s="93">
        <f t="shared" si="47"/>
        <v>1.9380108471998891E-2</v>
      </c>
      <c r="BL53" s="94">
        <f t="shared" si="80"/>
        <v>1.8271554487744091E-2</v>
      </c>
      <c r="BM53" s="92">
        <f t="shared" si="49"/>
        <v>2.9646773703232432E-2</v>
      </c>
      <c r="BN53" s="93">
        <f t="shared" si="50"/>
        <v>3.0195846779736746E-2</v>
      </c>
      <c r="BO53" s="94">
        <f t="shared" si="81"/>
        <v>2.9925901734171978E-2</v>
      </c>
      <c r="BP53" s="92">
        <f t="shared" ref="BP53:BU53" si="84">BP27/BM27-1</f>
        <v>3.0225350946027962E-2</v>
      </c>
      <c r="BQ53" s="93">
        <f t="shared" si="84"/>
        <v>2.8853386103514733E-2</v>
      </c>
      <c r="BR53" s="94">
        <f t="shared" si="84"/>
        <v>2.9527712991903599E-2</v>
      </c>
      <c r="BS53" s="92">
        <f t="shared" si="84"/>
        <v>3.3062938992774349E-2</v>
      </c>
      <c r="BT53" s="93">
        <f t="shared" si="84"/>
        <v>3.2249904010499097E-2</v>
      </c>
      <c r="BU53" s="94">
        <f t="shared" si="84"/>
        <v>3.2649785147264687E-2</v>
      </c>
    </row>
    <row r="54" spans="1:73" ht="13.15" thickTop="1"/>
  </sheetData>
  <mergeCells count="49">
    <mergeCell ref="A1:BR1"/>
    <mergeCell ref="B31:D31"/>
    <mergeCell ref="B5:D5"/>
    <mergeCell ref="E5:G5"/>
    <mergeCell ref="E31:G31"/>
    <mergeCell ref="AC5:AE5"/>
    <mergeCell ref="AC31:AE31"/>
    <mergeCell ref="Z5:AB5"/>
    <mergeCell ref="Z31:AB31"/>
    <mergeCell ref="H31:J31"/>
    <mergeCell ref="N5:P5"/>
    <mergeCell ref="N31:P31"/>
    <mergeCell ref="K5:M5"/>
    <mergeCell ref="H5:J5"/>
    <mergeCell ref="Q5:S5"/>
    <mergeCell ref="K31:M31"/>
    <mergeCell ref="AL5:AN5"/>
    <mergeCell ref="AL31:AN31"/>
    <mergeCell ref="W5:Y5"/>
    <mergeCell ref="W31:Y31"/>
    <mergeCell ref="T5:V5"/>
    <mergeCell ref="T31:V31"/>
    <mergeCell ref="Q31:S31"/>
    <mergeCell ref="AF5:AH5"/>
    <mergeCell ref="AF31:AH31"/>
    <mergeCell ref="AI5:AK5"/>
    <mergeCell ref="AI31:AK31"/>
    <mergeCell ref="BA5:BC5"/>
    <mergeCell ref="BA31:BC31"/>
    <mergeCell ref="AO5:AQ5"/>
    <mergeCell ref="AO31:AQ31"/>
    <mergeCell ref="AX5:AZ5"/>
    <mergeCell ref="AX31:AZ31"/>
    <mergeCell ref="AR5:AT5"/>
    <mergeCell ref="AR31:AT31"/>
    <mergeCell ref="AU5:AW5"/>
    <mergeCell ref="AU31:AW31"/>
    <mergeCell ref="BG5:BI5"/>
    <mergeCell ref="BG31:BI31"/>
    <mergeCell ref="BJ5:BL5"/>
    <mergeCell ref="BJ31:BL31"/>
    <mergeCell ref="BD5:BF5"/>
    <mergeCell ref="BD31:BF31"/>
    <mergeCell ref="BS5:BU5"/>
    <mergeCell ref="BS31:BU31"/>
    <mergeCell ref="BM5:BO5"/>
    <mergeCell ref="BP5:BR5"/>
    <mergeCell ref="BM31:BO31"/>
    <mergeCell ref="BP31:BR31"/>
  </mergeCells>
  <phoneticPr fontId="9" type="noConversion"/>
  <conditionalFormatting sqref="M33:M52 P33:P52 S33:S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Header>&amp;C&amp;B&amp;"Arial"&amp;12&amp;Kff0000​‌OFFICIAL: Sensitive‌​</oddHeader>
    <oddFooter>&amp;RAustralian Prudential Regulation Authority          &amp;P</oddFooter>
  </headerFooter>
  <ignoredErrors>
    <ignoredError sqref="AR7:BF26 AR27:AS27 BD27:BE27 AX27:BB27 AU27:AV27 BG7:BG26 BH7:BH26 BJ7:BT26" unlockedFormula="1"/>
    <ignoredError sqref="BC27 AW27 AT27 BF27" formula="1"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FA54"/>
  <sheetViews>
    <sheetView showGridLines="0" zoomScaleNormal="100" zoomScaleSheetLayoutView="100" workbookViewId="0">
      <selection sqref="A1:BR1"/>
    </sheetView>
  </sheetViews>
  <sheetFormatPr defaultColWidth="10.7109375" defaultRowHeight="12.75" outlineLevelCol="1"/>
  <cols>
    <col min="1" max="1" width="11" style="3" customWidth="1"/>
    <col min="2" max="26" width="11" style="3" hidden="1" customWidth="1" outlineLevel="1"/>
    <col min="27" max="28" width="10.7109375" style="3" hidden="1" customWidth="1" outlineLevel="1"/>
    <col min="29" max="29" width="11" style="3" hidden="1" customWidth="1" outlineLevel="1"/>
    <col min="30" max="31" width="10.7109375" style="3" hidden="1" customWidth="1" outlineLevel="1"/>
    <col min="32" max="32" width="11" style="3" hidden="1" customWidth="1" outlineLevel="1"/>
    <col min="33" max="34" width="10.7109375" style="3" hidden="1" customWidth="1" outlineLevel="1"/>
    <col min="35" max="35" width="11" style="3" hidden="1" customWidth="1" outlineLevel="1"/>
    <col min="36" max="37" width="10.7109375" style="3" hidden="1" customWidth="1" outlineLevel="1"/>
    <col min="38" max="38" width="11" style="3" hidden="1" customWidth="1" outlineLevel="1"/>
    <col min="39" max="40" width="10.7109375" style="3" hidden="1" customWidth="1" outlineLevel="1"/>
    <col min="41" max="41" width="11" style="3" hidden="1" customWidth="1" outlineLevel="1"/>
    <col min="42" max="46" width="10.7109375" style="3" hidden="1" customWidth="1" outlineLevel="1"/>
    <col min="47" max="47" width="11" style="3" hidden="1" customWidth="1" outlineLevel="1"/>
    <col min="48" max="49" width="10.7109375" style="3" hidden="1" customWidth="1" outlineLevel="1"/>
    <col min="50" max="50" width="11" style="3" hidden="1" customWidth="1" outlineLevel="1"/>
    <col min="51" max="52" width="10.7109375" style="3" hidden="1" customWidth="1" outlineLevel="1"/>
    <col min="53" max="55" width="10.7109375" hidden="1" customWidth="1" outlineLevel="1"/>
    <col min="56" max="56" width="10.7109375" collapsed="1"/>
    <col min="152" max="16384" width="10.7109375" style="3"/>
  </cols>
  <sheetData>
    <row r="1" spans="1:157" s="36" customFormat="1" ht="17.25">
      <c r="A1" s="377" t="s">
        <v>113</v>
      </c>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c r="BI1" s="377"/>
      <c r="BJ1" s="377"/>
      <c r="BK1" s="377"/>
      <c r="BL1" s="377"/>
      <c r="BM1" s="377"/>
      <c r="BN1" s="377"/>
      <c r="BO1" s="377"/>
      <c r="BP1" s="377"/>
      <c r="BQ1" s="377"/>
      <c r="BR1" s="377"/>
      <c r="BS1" s="281"/>
      <c r="BT1" s="281"/>
      <c r="BU1" s="281"/>
      <c r="BV1" s="366"/>
      <c r="BW1" s="366"/>
      <c r="BX1" s="366"/>
      <c r="BY1" s="366"/>
      <c r="BZ1" s="366"/>
      <c r="CA1" s="366"/>
      <c r="CB1" s="366"/>
      <c r="CC1" s="366"/>
      <c r="CD1" s="366"/>
      <c r="CE1" s="366"/>
      <c r="CF1" s="366"/>
      <c r="CG1" s="366"/>
      <c r="CH1" s="366"/>
      <c r="CI1" s="366"/>
      <c r="CJ1" s="366"/>
      <c r="CK1" s="366"/>
      <c r="CL1" s="366"/>
      <c r="CM1" s="366"/>
      <c r="CN1" s="366"/>
      <c r="CO1" s="366"/>
      <c r="CP1" s="366"/>
      <c r="CQ1" s="366"/>
      <c r="CR1" s="366"/>
      <c r="CS1" s="366"/>
      <c r="CT1" s="366"/>
      <c r="CU1" s="366"/>
      <c r="CV1" s="366"/>
      <c r="CW1" s="366"/>
      <c r="CX1" s="366"/>
      <c r="CY1" s="366"/>
      <c r="CZ1" s="366"/>
      <c r="DA1" s="366"/>
      <c r="DB1" s="366"/>
      <c r="DC1" s="366"/>
      <c r="DD1" s="366"/>
      <c r="DE1" s="366"/>
      <c r="DF1" s="366"/>
      <c r="DG1" s="366"/>
      <c r="DH1" s="366"/>
      <c r="DI1" s="366"/>
      <c r="DJ1" s="366"/>
      <c r="DK1" s="366"/>
      <c r="DL1" s="366"/>
      <c r="DM1" s="366"/>
      <c r="DN1" s="366"/>
      <c r="DO1" s="366"/>
      <c r="DP1" s="366"/>
      <c r="DQ1" s="366"/>
      <c r="DR1" s="366"/>
      <c r="DS1" s="366"/>
      <c r="DT1" s="366"/>
      <c r="DU1" s="366"/>
      <c r="DV1" s="366"/>
      <c r="DW1" s="366"/>
      <c r="DX1" s="366"/>
      <c r="DY1" s="366"/>
      <c r="DZ1" s="366"/>
      <c r="EA1" s="366"/>
      <c r="EB1" s="366"/>
      <c r="EC1" s="366"/>
      <c r="ED1" s="366"/>
      <c r="EE1" s="366"/>
      <c r="EF1" s="366"/>
      <c r="EG1" s="366"/>
      <c r="EH1" s="366"/>
      <c r="EI1" s="366"/>
      <c r="EJ1" s="366"/>
      <c r="EK1" s="366"/>
      <c r="EL1" s="366"/>
      <c r="EM1" s="366"/>
      <c r="EN1"/>
      <c r="EO1"/>
      <c r="EP1"/>
      <c r="EQ1"/>
      <c r="ER1"/>
      <c r="ES1"/>
      <c r="ET1"/>
      <c r="EU1"/>
    </row>
    <row r="2" spans="1:157" ht="13.15">
      <c r="A2" s="4" t="s">
        <v>114</v>
      </c>
      <c r="C2" s="11"/>
      <c r="D2" s="47"/>
      <c r="E2" s="12"/>
      <c r="F2" s="47"/>
      <c r="G2" s="47"/>
      <c r="H2" s="47"/>
      <c r="I2" s="47"/>
      <c r="J2" s="47"/>
      <c r="K2" s="47"/>
      <c r="L2" s="47"/>
      <c r="M2" s="47"/>
      <c r="N2" s="47"/>
      <c r="O2" s="47"/>
      <c r="P2" s="47"/>
      <c r="Q2" s="47"/>
      <c r="T2" s="47"/>
      <c r="W2" s="47"/>
      <c r="Z2" s="47"/>
      <c r="AC2" s="47"/>
      <c r="AF2" s="47"/>
      <c r="AI2" s="112"/>
      <c r="AL2" s="112"/>
      <c r="AO2" s="112"/>
      <c r="AU2" s="112"/>
      <c r="AX2" s="112"/>
      <c r="BA2" s="112"/>
      <c r="BB2" s="3"/>
      <c r="BC2" s="3"/>
      <c r="BD2" s="112"/>
      <c r="BE2" s="3"/>
      <c r="BF2" s="3"/>
      <c r="BG2" s="112"/>
      <c r="BH2" s="3"/>
      <c r="BI2" s="3"/>
    </row>
    <row r="3" spans="1:157" ht="13.15">
      <c r="A3" s="55" t="s">
        <v>75</v>
      </c>
      <c r="BA3" s="3"/>
      <c r="BB3" s="3"/>
      <c r="BC3" s="3"/>
      <c r="BD3" s="3"/>
      <c r="BE3" s="3"/>
      <c r="BF3" s="3"/>
      <c r="BG3" s="3"/>
      <c r="BH3" s="3"/>
      <c r="BI3" s="3"/>
    </row>
    <row r="4" spans="1:157" ht="6.95" customHeight="1" thickBot="1">
      <c r="A4" s="14" t="s">
        <v>76</v>
      </c>
      <c r="B4" s="3" t="s">
        <v>76</v>
      </c>
      <c r="C4" s="15"/>
      <c r="Q4" s="100"/>
      <c r="R4" s="100"/>
      <c r="T4" s="100"/>
      <c r="U4" s="100"/>
      <c r="W4" s="100"/>
      <c r="X4" s="100"/>
      <c r="Z4" s="100"/>
      <c r="AA4" s="100"/>
      <c r="AC4" s="100"/>
      <c r="AD4" s="100"/>
      <c r="AF4" s="100"/>
      <c r="AG4" s="100"/>
      <c r="AI4" s="100"/>
      <c r="AJ4" s="100"/>
      <c r="AL4" s="100"/>
      <c r="AM4" s="100"/>
      <c r="AO4" s="100"/>
      <c r="AP4" s="100"/>
      <c r="AU4" s="100"/>
      <c r="AV4" s="100"/>
      <c r="AX4" s="100"/>
      <c r="AY4" s="100"/>
      <c r="BA4" s="100"/>
      <c r="BB4" s="100"/>
      <c r="BC4" s="3"/>
      <c r="BD4" s="100"/>
      <c r="BE4" s="100"/>
      <c r="BF4" s="3"/>
      <c r="BG4" s="100"/>
      <c r="BH4" s="100"/>
      <c r="BI4" s="3"/>
    </row>
    <row r="5" spans="1:157" ht="14.1" customHeight="1" thickTop="1">
      <c r="A5" s="16" t="s">
        <v>76</v>
      </c>
      <c r="B5" s="370">
        <v>35429</v>
      </c>
      <c r="C5" s="371"/>
      <c r="D5" s="372"/>
      <c r="E5" s="370">
        <v>35794</v>
      </c>
      <c r="F5" s="371"/>
      <c r="G5" s="372"/>
      <c r="H5" s="371">
        <v>36159</v>
      </c>
      <c r="I5" s="371"/>
      <c r="J5" s="372"/>
      <c r="K5" s="371">
        <v>36524</v>
      </c>
      <c r="L5" s="371"/>
      <c r="M5" s="372"/>
      <c r="N5" s="371">
        <v>36890</v>
      </c>
      <c r="O5" s="371"/>
      <c r="P5" s="372"/>
      <c r="Q5" s="371">
        <v>37255</v>
      </c>
      <c r="R5" s="371"/>
      <c r="S5" s="372"/>
      <c r="T5" s="371">
        <v>37620</v>
      </c>
      <c r="U5" s="371"/>
      <c r="V5" s="372"/>
      <c r="W5" s="371">
        <v>37985</v>
      </c>
      <c r="X5" s="371"/>
      <c r="Y5" s="372"/>
      <c r="Z5" s="371">
        <v>38351</v>
      </c>
      <c r="AA5" s="371"/>
      <c r="AB5" s="372"/>
      <c r="AC5" s="371">
        <v>38716</v>
      </c>
      <c r="AD5" s="371"/>
      <c r="AE5" s="372"/>
      <c r="AF5" s="371">
        <v>39081</v>
      </c>
      <c r="AG5" s="371"/>
      <c r="AH5" s="372"/>
      <c r="AI5" s="369">
        <v>39446</v>
      </c>
      <c r="AJ5" s="367"/>
      <c r="AK5" s="368"/>
      <c r="AL5" s="369">
        <v>39812</v>
      </c>
      <c r="AM5" s="367"/>
      <c r="AN5" s="368"/>
      <c r="AO5" s="369">
        <v>40177</v>
      </c>
      <c r="AP5" s="367"/>
      <c r="AQ5" s="368"/>
      <c r="AR5" s="369">
        <v>40542</v>
      </c>
      <c r="AS5" s="367"/>
      <c r="AT5" s="368"/>
      <c r="AU5" s="369">
        <v>40907</v>
      </c>
      <c r="AV5" s="367"/>
      <c r="AW5" s="368"/>
      <c r="AX5" s="369">
        <v>41273</v>
      </c>
      <c r="AY5" s="367"/>
      <c r="AZ5" s="368"/>
      <c r="BA5" s="369">
        <v>41638</v>
      </c>
      <c r="BB5" s="367"/>
      <c r="BC5" s="368"/>
      <c r="BD5" s="369">
        <v>42003</v>
      </c>
      <c r="BE5" s="367"/>
      <c r="BF5" s="368"/>
      <c r="BG5" s="369">
        <v>42368</v>
      </c>
      <c r="BH5" s="367"/>
      <c r="BI5" s="368"/>
      <c r="BJ5" s="369">
        <v>42734</v>
      </c>
      <c r="BK5" s="367"/>
      <c r="BL5" s="368"/>
      <c r="BM5" s="369">
        <v>43099</v>
      </c>
      <c r="BN5" s="367"/>
      <c r="BO5" s="368"/>
      <c r="BP5" s="369">
        <v>43464</v>
      </c>
      <c r="BQ5" s="367"/>
      <c r="BR5" s="368"/>
      <c r="BS5" s="369">
        <v>43829</v>
      </c>
      <c r="BT5" s="367"/>
      <c r="BU5" s="368"/>
      <c r="BV5" s="310"/>
      <c r="BW5" s="310"/>
      <c r="BX5" s="310"/>
      <c r="BY5" s="310"/>
      <c r="BZ5" s="310"/>
      <c r="CA5" s="310"/>
      <c r="CB5" s="310"/>
      <c r="CC5" s="310"/>
      <c r="CD5" s="310"/>
      <c r="CE5" s="310"/>
      <c r="CF5" s="310"/>
      <c r="CG5" s="310"/>
      <c r="CH5" s="310"/>
      <c r="CI5" s="310"/>
      <c r="CJ5" s="310"/>
      <c r="CK5" s="310"/>
      <c r="CL5" s="310"/>
      <c r="CM5" s="310"/>
      <c r="CN5" s="310"/>
      <c r="CO5" s="310"/>
      <c r="CP5" s="310"/>
      <c r="CQ5" s="310"/>
      <c r="CR5" s="310"/>
      <c r="CS5" s="310"/>
      <c r="CT5" s="310"/>
      <c r="CU5" s="310"/>
      <c r="CV5" s="310"/>
      <c r="CW5" s="310"/>
      <c r="CX5" s="310"/>
      <c r="CY5" s="310"/>
      <c r="CZ5" s="310"/>
      <c r="DA5" s="310"/>
      <c r="DB5" s="310"/>
      <c r="DC5" s="310"/>
      <c r="DD5" s="310"/>
      <c r="DE5" s="310"/>
      <c r="DF5" s="310"/>
      <c r="DG5" s="310"/>
      <c r="DH5" s="310"/>
      <c r="DI5" s="310"/>
      <c r="DJ5" s="310"/>
      <c r="DK5" s="310"/>
      <c r="DL5" s="310"/>
      <c r="DM5" s="310"/>
      <c r="DN5" s="310"/>
      <c r="DO5" s="310"/>
      <c r="DP5" s="310"/>
      <c r="DQ5" s="310"/>
      <c r="DR5" s="310"/>
      <c r="DS5" s="310"/>
      <c r="DT5" s="310"/>
      <c r="DU5" s="310"/>
      <c r="DV5" s="310"/>
      <c r="DW5" s="310"/>
      <c r="DX5" s="310"/>
      <c r="DY5" s="310"/>
      <c r="DZ5" s="310"/>
      <c r="EA5" s="310"/>
      <c r="EB5" s="310"/>
      <c r="EC5" s="310"/>
      <c r="ED5" s="310"/>
      <c r="EE5" s="310"/>
      <c r="EF5" s="310"/>
      <c r="EG5" s="310"/>
      <c r="EH5" s="310"/>
      <c r="EI5" s="310"/>
      <c r="EJ5" s="310"/>
      <c r="EK5" s="310"/>
      <c r="EL5" s="310"/>
      <c r="EM5" s="310"/>
    </row>
    <row r="6" spans="1:157" ht="13.15">
      <c r="A6" s="201" t="s">
        <v>77</v>
      </c>
      <c r="B6" s="20" t="s">
        <v>78</v>
      </c>
      <c r="C6" s="18" t="s">
        <v>79</v>
      </c>
      <c r="D6" s="19" t="s">
        <v>80</v>
      </c>
      <c r="E6" s="59" t="s">
        <v>78</v>
      </c>
      <c r="F6" s="53" t="s">
        <v>79</v>
      </c>
      <c r="G6" s="58" t="s">
        <v>80</v>
      </c>
      <c r="H6" s="53" t="s">
        <v>78</v>
      </c>
      <c r="I6" s="53" t="s">
        <v>79</v>
      </c>
      <c r="J6" s="58" t="s">
        <v>80</v>
      </c>
      <c r="K6" s="53" t="s">
        <v>78</v>
      </c>
      <c r="L6" s="53" t="s">
        <v>79</v>
      </c>
      <c r="M6" s="58" t="s">
        <v>80</v>
      </c>
      <c r="N6" s="53" t="s">
        <v>78</v>
      </c>
      <c r="O6" s="53" t="s">
        <v>79</v>
      </c>
      <c r="P6" s="58" t="s">
        <v>80</v>
      </c>
      <c r="Q6" s="53" t="s">
        <v>78</v>
      </c>
      <c r="R6" s="53" t="s">
        <v>79</v>
      </c>
      <c r="S6" s="58" t="s">
        <v>80</v>
      </c>
      <c r="T6" s="53" t="s">
        <v>78</v>
      </c>
      <c r="U6" s="53" t="s">
        <v>79</v>
      </c>
      <c r="V6" s="58" t="s">
        <v>80</v>
      </c>
      <c r="W6" s="53" t="s">
        <v>78</v>
      </c>
      <c r="X6" s="53" t="s">
        <v>79</v>
      </c>
      <c r="Y6" s="58" t="s">
        <v>80</v>
      </c>
      <c r="Z6" s="53" t="s">
        <v>78</v>
      </c>
      <c r="AA6" s="53" t="s">
        <v>79</v>
      </c>
      <c r="AB6" s="58" t="s">
        <v>80</v>
      </c>
      <c r="AC6" s="53" t="s">
        <v>78</v>
      </c>
      <c r="AD6" s="53" t="s">
        <v>79</v>
      </c>
      <c r="AE6" s="58" t="s">
        <v>80</v>
      </c>
      <c r="AF6" s="53" t="s">
        <v>78</v>
      </c>
      <c r="AG6" s="53" t="s">
        <v>79</v>
      </c>
      <c r="AH6" s="58" t="s">
        <v>80</v>
      </c>
      <c r="AI6" s="53" t="s">
        <v>78</v>
      </c>
      <c r="AJ6" s="53" t="s">
        <v>79</v>
      </c>
      <c r="AK6" s="58" t="s">
        <v>80</v>
      </c>
      <c r="AL6" s="53" t="s">
        <v>78</v>
      </c>
      <c r="AM6" s="53" t="s">
        <v>79</v>
      </c>
      <c r="AN6" s="58" t="s">
        <v>80</v>
      </c>
      <c r="AO6" s="53" t="s">
        <v>78</v>
      </c>
      <c r="AP6" s="53" t="s">
        <v>79</v>
      </c>
      <c r="AQ6" s="58" t="s">
        <v>80</v>
      </c>
      <c r="AR6" s="53" t="s">
        <v>78</v>
      </c>
      <c r="AS6" s="53" t="s">
        <v>79</v>
      </c>
      <c r="AT6" s="58" t="s">
        <v>80</v>
      </c>
      <c r="AU6" s="53" t="s">
        <v>78</v>
      </c>
      <c r="AV6" s="53" t="s">
        <v>79</v>
      </c>
      <c r="AW6" s="58" t="s">
        <v>80</v>
      </c>
      <c r="AX6" s="53" t="s">
        <v>78</v>
      </c>
      <c r="AY6" s="53" t="s">
        <v>79</v>
      </c>
      <c r="AZ6" s="58" t="s">
        <v>80</v>
      </c>
      <c r="BA6" s="53" t="s">
        <v>78</v>
      </c>
      <c r="BB6" s="53" t="s">
        <v>79</v>
      </c>
      <c r="BC6" s="58" t="s">
        <v>80</v>
      </c>
      <c r="BD6" s="53" t="s">
        <v>78</v>
      </c>
      <c r="BE6" s="53" t="s">
        <v>79</v>
      </c>
      <c r="BF6" s="58" t="s">
        <v>80</v>
      </c>
      <c r="BG6" s="53" t="s">
        <v>78</v>
      </c>
      <c r="BH6" s="53" t="s">
        <v>79</v>
      </c>
      <c r="BI6" s="58" t="s">
        <v>80</v>
      </c>
      <c r="BJ6" s="53" t="s">
        <v>78</v>
      </c>
      <c r="BK6" s="53" t="s">
        <v>79</v>
      </c>
      <c r="BL6" s="58" t="s">
        <v>80</v>
      </c>
      <c r="BM6" s="53" t="s">
        <v>78</v>
      </c>
      <c r="BN6" s="53" t="s">
        <v>79</v>
      </c>
      <c r="BO6" s="58" t="s">
        <v>80</v>
      </c>
      <c r="BP6" s="53" t="s">
        <v>78</v>
      </c>
      <c r="BQ6" s="53" t="s">
        <v>79</v>
      </c>
      <c r="BR6" s="58" t="s">
        <v>80</v>
      </c>
      <c r="BS6" s="53" t="s">
        <v>78</v>
      </c>
      <c r="BT6" s="53" t="s">
        <v>79</v>
      </c>
      <c r="BU6" s="58" t="s">
        <v>80</v>
      </c>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V6" s="53" t="s">
        <v>78</v>
      </c>
      <c r="EW6" s="53" t="s">
        <v>79</v>
      </c>
      <c r="EX6" s="58" t="s">
        <v>80</v>
      </c>
      <c r="EY6" s="53" t="s">
        <v>78</v>
      </c>
      <c r="EZ6" s="53" t="s">
        <v>79</v>
      </c>
      <c r="FA6" s="58" t="s">
        <v>80</v>
      </c>
    </row>
    <row r="7" spans="1:157" s="54" customFormat="1" ht="14.1" customHeight="1">
      <c r="A7" s="68" t="s">
        <v>81</v>
      </c>
      <c r="B7" s="67">
        <v>5686</v>
      </c>
      <c r="C7" s="21">
        <v>5229</v>
      </c>
      <c r="D7" s="65">
        <v>10915</v>
      </c>
      <c r="E7" s="66">
        <v>5479</v>
      </c>
      <c r="F7" s="21">
        <v>4991</v>
      </c>
      <c r="G7" s="64">
        <v>10470</v>
      </c>
      <c r="H7" s="67">
        <v>5274</v>
      </c>
      <c r="I7" s="21">
        <v>4817</v>
      </c>
      <c r="J7" s="64">
        <v>10091</v>
      </c>
      <c r="K7" s="67">
        <v>5090</v>
      </c>
      <c r="L7" s="21">
        <v>4649</v>
      </c>
      <c r="M7" s="64">
        <v>9739</v>
      </c>
      <c r="N7" s="67">
        <v>4956</v>
      </c>
      <c r="O7" s="21">
        <v>4428</v>
      </c>
      <c r="P7" s="64">
        <v>9384</v>
      </c>
      <c r="Q7" s="67">
        <v>4840</v>
      </c>
      <c r="R7" s="21">
        <v>4494</v>
      </c>
      <c r="S7" s="64">
        <v>9334</v>
      </c>
      <c r="T7" s="67">
        <v>4824</v>
      </c>
      <c r="U7" s="21">
        <v>4458</v>
      </c>
      <c r="V7" s="64">
        <f>U7+T7</f>
        <v>9282</v>
      </c>
      <c r="W7" s="137">
        <v>5064</v>
      </c>
      <c r="X7" s="30">
        <v>4700</v>
      </c>
      <c r="Y7" s="64">
        <v>9764</v>
      </c>
      <c r="Z7" s="13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0)</f>
        <v>5140</v>
      </c>
      <c r="AA7" s="13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0)</f>
        <v>4808</v>
      </c>
      <c r="AB7" s="64">
        <f>AA7+Z7</f>
        <v>9948</v>
      </c>
      <c r="AC7" s="13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0)</f>
        <v>5121</v>
      </c>
      <c r="AD7" s="13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0)</f>
        <v>4976</v>
      </c>
      <c r="AE7" s="64">
        <f>AD7+AC7</f>
        <v>10097</v>
      </c>
      <c r="AF7" s="13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0)</f>
        <v>5229</v>
      </c>
      <c r="AG7" s="13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0)</f>
        <v>4970</v>
      </c>
      <c r="AH7" s="64">
        <f>AG7+AF7</f>
        <v>10199</v>
      </c>
      <c r="AI7" s="13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0)</f>
        <v>5285</v>
      </c>
      <c r="AJ7" s="13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0)</f>
        <v>5124</v>
      </c>
      <c r="AK7" s="64">
        <f>AJ7+AI7</f>
        <v>10409</v>
      </c>
      <c r="AL7" s="13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0)</f>
        <v>5264</v>
      </c>
      <c r="AM7" s="13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0)</f>
        <v>5075</v>
      </c>
      <c r="AN7" s="64">
        <f>AM7+AL7</f>
        <v>10339</v>
      </c>
      <c r="AO7" s="13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0)</f>
        <v>5337</v>
      </c>
      <c r="AP7" s="13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0)</f>
        <v>4982</v>
      </c>
      <c r="AQ7" s="64">
        <f>AP7+AO7</f>
        <v>10319</v>
      </c>
      <c r="AR7" s="13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0)</f>
        <v>5249</v>
      </c>
      <c r="AS7" s="13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0)</f>
        <v>4929</v>
      </c>
      <c r="AT7" s="64">
        <f>AS7+AR7</f>
        <v>10178</v>
      </c>
      <c r="AU7" s="13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0)</f>
        <v>5173</v>
      </c>
      <c r="AV7" s="13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0)</f>
        <v>4891</v>
      </c>
      <c r="AW7" s="64">
        <f>AV7+AU7</f>
        <v>10064</v>
      </c>
      <c r="AX7" s="13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0)</f>
        <v>5050</v>
      </c>
      <c r="AY7" s="13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0)</f>
        <v>4734</v>
      </c>
      <c r="AZ7" s="64">
        <f>AY7+AX7</f>
        <v>9784</v>
      </c>
      <c r="BA7" s="13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0)</f>
        <v>4964</v>
      </c>
      <c r="BB7" s="13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0)</f>
        <v>4607</v>
      </c>
      <c r="BC7" s="64">
        <f>BB7+BA7</f>
        <v>9571</v>
      </c>
      <c r="BD7" s="13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0)</f>
        <v>4794</v>
      </c>
      <c r="BE7" s="13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0)</f>
        <v>4434</v>
      </c>
      <c r="BF7" s="64">
        <f>BE7+BD7</f>
        <v>9228</v>
      </c>
      <c r="BG7" s="13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0)</f>
        <v>4606</v>
      </c>
      <c r="BH7" s="13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0)</f>
        <v>4230</v>
      </c>
      <c r="BI7" s="64">
        <f>BH7+BG7</f>
        <v>8836</v>
      </c>
      <c r="BJ7" s="13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0)</f>
        <v>4474</v>
      </c>
      <c r="BK7" s="13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0)</f>
        <v>4096</v>
      </c>
      <c r="BL7" s="64">
        <f>BK7+BJ7</f>
        <v>8570</v>
      </c>
      <c r="BM7" s="13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0)</f>
        <v>4358</v>
      </c>
      <c r="BN7" s="13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0)</f>
        <v>4069</v>
      </c>
      <c r="BO7" s="64">
        <f>BN7+BM7</f>
        <v>8427</v>
      </c>
      <c r="BP7" s="13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0)</f>
        <v>4393</v>
      </c>
      <c r="BQ7" s="13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0)</f>
        <v>4112</v>
      </c>
      <c r="BR7" s="64">
        <f>BQ7+BP7</f>
        <v>8505</v>
      </c>
      <c r="BS7" s="13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0)</f>
        <v>4373</v>
      </c>
      <c r="BT7" s="13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0)</f>
        <v>4040</v>
      </c>
      <c r="BU7" s="64">
        <f>BT7+BS7</f>
        <v>8413</v>
      </c>
      <c r="BV7" s="312"/>
      <c r="BW7" s="312"/>
      <c r="BX7" s="312"/>
      <c r="BY7" s="312"/>
      <c r="BZ7" s="312"/>
      <c r="CA7" s="312"/>
      <c r="CB7" s="312"/>
      <c r="CC7" s="312"/>
      <c r="CD7" s="312"/>
      <c r="CE7" s="312"/>
      <c r="CF7" s="312"/>
      <c r="CG7" s="312"/>
      <c r="CH7" s="312"/>
      <c r="CI7" s="312"/>
      <c r="CJ7" s="312"/>
      <c r="CK7" s="312"/>
      <c r="CL7" s="312"/>
      <c r="CM7" s="312"/>
      <c r="CN7" s="312"/>
      <c r="CO7" s="312"/>
      <c r="CP7" s="312"/>
      <c r="CQ7" s="312"/>
      <c r="CR7" s="312"/>
      <c r="CS7" s="312"/>
      <c r="CT7" s="312"/>
      <c r="CU7" s="312"/>
      <c r="CV7" s="312"/>
      <c r="CW7" s="312"/>
      <c r="CX7" s="312"/>
      <c r="CY7" s="312"/>
      <c r="CZ7" s="312"/>
      <c r="DA7" s="312"/>
      <c r="DB7" s="312"/>
      <c r="DC7" s="312"/>
      <c r="DD7" s="312"/>
      <c r="DE7" s="312"/>
      <c r="DF7" s="312"/>
      <c r="DG7" s="312"/>
      <c r="DH7" s="312"/>
      <c r="DI7" s="312"/>
      <c r="DJ7" s="312"/>
      <c r="DK7" s="312"/>
      <c r="DL7" s="312"/>
      <c r="DM7" s="312"/>
      <c r="DN7" s="312"/>
      <c r="DO7" s="312"/>
      <c r="DP7" s="312"/>
      <c r="DQ7" s="312"/>
      <c r="DR7" s="312"/>
      <c r="DS7" s="312"/>
      <c r="DT7" s="312"/>
      <c r="DU7" s="312"/>
      <c r="DV7" s="312"/>
      <c r="DW7" s="312"/>
      <c r="DX7" s="312"/>
      <c r="DY7" s="312"/>
      <c r="DZ7" s="312"/>
      <c r="EA7" s="312"/>
      <c r="EB7" s="312"/>
      <c r="EC7" s="312"/>
      <c r="ED7" s="312"/>
      <c r="EE7" s="312"/>
      <c r="EF7" s="312"/>
      <c r="EG7" s="312"/>
      <c r="EH7" s="312"/>
      <c r="EI7" s="312"/>
      <c r="EJ7" s="312"/>
      <c r="EK7" s="312"/>
      <c r="EL7" s="312"/>
      <c r="EM7" s="312"/>
      <c r="EN7"/>
      <c r="EO7"/>
      <c r="EP7"/>
      <c r="EQ7"/>
      <c r="ER7"/>
      <c r="ES7"/>
      <c r="ET7"/>
      <c r="EU7"/>
      <c r="EV7" s="103">
        <f t="shared" ref="EV7:EV27" si="0">BH7-AL7</f>
        <v>-1034</v>
      </c>
      <c r="EW7" s="103">
        <f t="shared" ref="EW7:EW27" si="1">BI7-AM7</f>
        <v>3761</v>
      </c>
      <c r="EX7" s="103">
        <f t="shared" ref="EX7:EX27" si="2">BJ7-AN7</f>
        <v>-5865</v>
      </c>
      <c r="EY7" s="103">
        <f t="shared" ref="EY7:EY27" si="3">BK7-AO7</f>
        <v>-1241</v>
      </c>
      <c r="EZ7" s="103">
        <f t="shared" ref="EZ7:EZ27" si="4">BL7-AP7</f>
        <v>3588</v>
      </c>
      <c r="FA7" s="103">
        <f t="shared" ref="FA7:FA27" si="5">BM7-AQ7</f>
        <v>-5961</v>
      </c>
    </row>
    <row r="8" spans="1:157" s="54" customFormat="1" ht="14.1" customHeight="1">
      <c r="A8" s="69" t="s">
        <v>82</v>
      </c>
      <c r="B8" s="67">
        <v>7389</v>
      </c>
      <c r="C8" s="21">
        <v>6970</v>
      </c>
      <c r="D8" s="65">
        <v>14359</v>
      </c>
      <c r="E8" s="66">
        <v>7021</v>
      </c>
      <c r="F8" s="21">
        <v>6630</v>
      </c>
      <c r="G8" s="64">
        <v>13651</v>
      </c>
      <c r="H8" s="67">
        <v>6587</v>
      </c>
      <c r="I8" s="21">
        <v>6161</v>
      </c>
      <c r="J8" s="64">
        <v>12748</v>
      </c>
      <c r="K8" s="67">
        <v>6173</v>
      </c>
      <c r="L8" s="21">
        <v>5819</v>
      </c>
      <c r="M8" s="64">
        <v>11992</v>
      </c>
      <c r="N8" s="67">
        <v>5881</v>
      </c>
      <c r="O8" s="21">
        <v>5637</v>
      </c>
      <c r="P8" s="64">
        <v>11518</v>
      </c>
      <c r="Q8" s="67">
        <v>5687</v>
      </c>
      <c r="R8" s="21">
        <v>5332</v>
      </c>
      <c r="S8" s="64">
        <v>11019</v>
      </c>
      <c r="T8" s="67">
        <v>5613</v>
      </c>
      <c r="U8" s="21">
        <v>5279</v>
      </c>
      <c r="V8" s="64">
        <f t="shared" ref="V8:V27" si="6">U8+T8</f>
        <v>10892</v>
      </c>
      <c r="W8" s="137">
        <v>5701</v>
      </c>
      <c r="X8" s="30">
        <v>5352</v>
      </c>
      <c r="Y8" s="64">
        <v>11053</v>
      </c>
      <c r="Z8" s="13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5)</f>
        <v>5740</v>
      </c>
      <c r="AA8" s="13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5)</f>
        <v>5354</v>
      </c>
      <c r="AB8" s="64">
        <f t="shared" ref="AB8:AB26" si="7">AA8+Z8</f>
        <v>11094</v>
      </c>
      <c r="AC8" s="13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5)</f>
        <v>5802</v>
      </c>
      <c r="AD8" s="13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5)</f>
        <v>5287</v>
      </c>
      <c r="AE8" s="64">
        <f t="shared" ref="AE8:AE26" si="8">AD8+AC8</f>
        <v>11089</v>
      </c>
      <c r="AF8" s="13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5)</f>
        <v>5755</v>
      </c>
      <c r="AG8" s="13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5)</f>
        <v>5384</v>
      </c>
      <c r="AH8" s="64">
        <f t="shared" ref="AH8:AH26" si="9">AG8+AF8</f>
        <v>11139</v>
      </c>
      <c r="AI8" s="13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5)</f>
        <v>5871</v>
      </c>
      <c r="AJ8" s="13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5)</f>
        <v>5450</v>
      </c>
      <c r="AK8" s="64">
        <f t="shared" ref="AK8:AK26" si="10">AJ8+AI8</f>
        <v>11321</v>
      </c>
      <c r="AL8" s="13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5)</f>
        <v>6039</v>
      </c>
      <c r="AM8" s="13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5)</f>
        <v>5705</v>
      </c>
      <c r="AN8" s="64">
        <f t="shared" ref="AN8:AN26" si="11">AM8+AL8</f>
        <v>11744</v>
      </c>
      <c r="AO8" s="13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5)</f>
        <v>6174</v>
      </c>
      <c r="AP8" s="13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5)</f>
        <v>5872</v>
      </c>
      <c r="AQ8" s="64">
        <f t="shared" ref="AQ8:AQ26" si="12">AP8+AO8</f>
        <v>12046</v>
      </c>
      <c r="AR8" s="13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5)</f>
        <v>6278</v>
      </c>
      <c r="AS8" s="13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5)</f>
        <v>6042</v>
      </c>
      <c r="AT8" s="64">
        <f t="shared" ref="AT8:AT27" si="13">AS8+AR8</f>
        <v>12320</v>
      </c>
      <c r="AU8" s="13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5)</f>
        <v>6358</v>
      </c>
      <c r="AV8" s="13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5)</f>
        <v>5979</v>
      </c>
      <c r="AW8" s="64">
        <f t="shared" ref="AW8:AW27" si="14">AV8+AU8</f>
        <v>12337</v>
      </c>
      <c r="AX8" s="13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5)</f>
        <v>6225</v>
      </c>
      <c r="AY8" s="13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5)</f>
        <v>5914</v>
      </c>
      <c r="AZ8" s="64">
        <f t="shared" ref="AZ8:AZ27" si="15">AY8+AX8</f>
        <v>12139</v>
      </c>
      <c r="BA8" s="13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5)</f>
        <v>6066</v>
      </c>
      <c r="BB8" s="13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5)</f>
        <v>5711</v>
      </c>
      <c r="BC8" s="64">
        <f t="shared" ref="BC8:BC27" si="16">BB8+BA8</f>
        <v>11777</v>
      </c>
      <c r="BD8" s="13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5)</f>
        <v>5944</v>
      </c>
      <c r="BE8" s="13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5)</f>
        <v>5529</v>
      </c>
      <c r="BF8" s="64">
        <f t="shared" ref="BF8:BF27" si="17">BE8+BD8</f>
        <v>11473</v>
      </c>
      <c r="BG8" s="13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5)</f>
        <v>5805</v>
      </c>
      <c r="BH8" s="13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5)</f>
        <v>5464</v>
      </c>
      <c r="BI8" s="64">
        <f t="shared" ref="BI8:BI27" si="18">BH8+BG8</f>
        <v>11269</v>
      </c>
      <c r="BJ8" s="13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5)</f>
        <v>5811</v>
      </c>
      <c r="BK8" s="13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5)</f>
        <v>5479</v>
      </c>
      <c r="BL8" s="64">
        <f t="shared" ref="BL8:BL27" si="19">BK8+BJ8</f>
        <v>11290</v>
      </c>
      <c r="BM8" s="13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5)</f>
        <v>5895</v>
      </c>
      <c r="BN8" s="13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5)</f>
        <v>5486</v>
      </c>
      <c r="BO8" s="64">
        <f t="shared" ref="BO8:BO27" si="20">BN8+BM8</f>
        <v>11381</v>
      </c>
      <c r="BP8" s="13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5)</f>
        <v>5894</v>
      </c>
      <c r="BQ8" s="13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5)</f>
        <v>5542</v>
      </c>
      <c r="BR8" s="64">
        <f t="shared" ref="BR8:BR27" si="21">BQ8+BP8</f>
        <v>11436</v>
      </c>
      <c r="BS8" s="13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5)</f>
        <v>5886</v>
      </c>
      <c r="BT8" s="13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5)</f>
        <v>5489</v>
      </c>
      <c r="BU8" s="64">
        <f t="shared" ref="BU8:BU27" si="22">BT8+BS8</f>
        <v>11375</v>
      </c>
      <c r="BV8" s="312"/>
      <c r="BW8" s="312"/>
      <c r="BX8" s="312"/>
      <c r="BY8" s="312"/>
      <c r="BZ8" s="312"/>
      <c r="CA8" s="312"/>
      <c r="CB8" s="312"/>
      <c r="CC8" s="312"/>
      <c r="CD8" s="312"/>
      <c r="CE8" s="312"/>
      <c r="CF8" s="312"/>
      <c r="CG8" s="312"/>
      <c r="CH8" s="312"/>
      <c r="CI8" s="312"/>
      <c r="CJ8" s="312"/>
      <c r="CK8" s="312"/>
      <c r="CL8" s="312"/>
      <c r="CM8" s="312"/>
      <c r="CN8" s="312"/>
      <c r="CO8" s="312"/>
      <c r="CP8" s="312"/>
      <c r="CQ8" s="312"/>
      <c r="CR8" s="312"/>
      <c r="CS8" s="312"/>
      <c r="CT8" s="312"/>
      <c r="CU8" s="312"/>
      <c r="CV8" s="312"/>
      <c r="CW8" s="312"/>
      <c r="CX8" s="312"/>
      <c r="CY8" s="312"/>
      <c r="CZ8" s="312"/>
      <c r="DA8" s="312"/>
      <c r="DB8" s="312"/>
      <c r="DC8" s="312"/>
      <c r="DD8" s="312"/>
      <c r="DE8" s="312"/>
      <c r="DF8" s="312"/>
      <c r="DG8" s="312"/>
      <c r="DH8" s="312"/>
      <c r="DI8" s="312"/>
      <c r="DJ8" s="312"/>
      <c r="DK8" s="312"/>
      <c r="DL8" s="312"/>
      <c r="DM8" s="312"/>
      <c r="DN8" s="312"/>
      <c r="DO8" s="312"/>
      <c r="DP8" s="312"/>
      <c r="DQ8" s="312"/>
      <c r="DR8" s="312"/>
      <c r="DS8" s="312"/>
      <c r="DT8" s="312"/>
      <c r="DU8" s="312"/>
      <c r="DV8" s="312"/>
      <c r="DW8" s="312"/>
      <c r="DX8" s="312"/>
      <c r="DY8" s="312"/>
      <c r="DZ8" s="312"/>
      <c r="EA8" s="312"/>
      <c r="EB8" s="312"/>
      <c r="EC8" s="312"/>
      <c r="ED8" s="312"/>
      <c r="EE8" s="312"/>
      <c r="EF8" s="312"/>
      <c r="EG8" s="312"/>
      <c r="EH8" s="312"/>
      <c r="EI8" s="312"/>
      <c r="EJ8" s="312"/>
      <c r="EK8" s="312"/>
      <c r="EL8" s="312"/>
      <c r="EM8" s="312"/>
      <c r="EN8"/>
      <c r="EO8"/>
      <c r="EP8"/>
      <c r="EQ8"/>
      <c r="ER8"/>
      <c r="ES8"/>
      <c r="ET8"/>
      <c r="EU8"/>
      <c r="EV8" s="103">
        <f t="shared" si="0"/>
        <v>-575</v>
      </c>
      <c r="EW8" s="103">
        <f t="shared" si="1"/>
        <v>5564</v>
      </c>
      <c r="EX8" s="103">
        <f t="shared" si="2"/>
        <v>-5933</v>
      </c>
      <c r="EY8" s="103">
        <f t="shared" si="3"/>
        <v>-695</v>
      </c>
      <c r="EZ8" s="103">
        <f t="shared" si="4"/>
        <v>5418</v>
      </c>
      <c r="FA8" s="103">
        <f t="shared" si="5"/>
        <v>-6151</v>
      </c>
    </row>
    <row r="9" spans="1:157" s="54" customFormat="1" ht="14.1" customHeight="1">
      <c r="A9" s="68" t="s">
        <v>83</v>
      </c>
      <c r="B9" s="67">
        <v>8641</v>
      </c>
      <c r="C9" s="21">
        <v>8182</v>
      </c>
      <c r="D9" s="65">
        <v>16823</v>
      </c>
      <c r="E9" s="66">
        <v>8200</v>
      </c>
      <c r="F9" s="21">
        <v>7870</v>
      </c>
      <c r="G9" s="64">
        <v>16070</v>
      </c>
      <c r="H9" s="67">
        <v>7890</v>
      </c>
      <c r="I9" s="21">
        <v>7536</v>
      </c>
      <c r="J9" s="64">
        <v>15426</v>
      </c>
      <c r="K9" s="67">
        <v>7504</v>
      </c>
      <c r="L9" s="21">
        <v>7064</v>
      </c>
      <c r="M9" s="64">
        <v>14568</v>
      </c>
      <c r="N9" s="67">
        <v>7289</v>
      </c>
      <c r="O9" s="21">
        <v>6782</v>
      </c>
      <c r="P9" s="64">
        <v>14071</v>
      </c>
      <c r="Q9" s="67">
        <v>7063</v>
      </c>
      <c r="R9" s="21">
        <v>6527</v>
      </c>
      <c r="S9" s="64">
        <v>13590</v>
      </c>
      <c r="T9" s="67">
        <v>6888</v>
      </c>
      <c r="U9" s="21">
        <v>6349</v>
      </c>
      <c r="V9" s="64">
        <f t="shared" si="6"/>
        <v>13237</v>
      </c>
      <c r="W9" s="137">
        <v>6711</v>
      </c>
      <c r="X9" s="30">
        <v>6308</v>
      </c>
      <c r="Y9" s="64">
        <v>13019</v>
      </c>
      <c r="Z9" s="13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10)</f>
        <v>6576</v>
      </c>
      <c r="AA9" s="13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10)</f>
        <v>6238</v>
      </c>
      <c r="AB9" s="64">
        <f t="shared" si="7"/>
        <v>12814</v>
      </c>
      <c r="AC9" s="13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10)</f>
        <v>6456</v>
      </c>
      <c r="AD9" s="13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10)</f>
        <v>6201</v>
      </c>
      <c r="AE9" s="64">
        <f t="shared" si="8"/>
        <v>12657</v>
      </c>
      <c r="AF9" s="13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10)</f>
        <v>6343</v>
      </c>
      <c r="AG9" s="13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10)</f>
        <v>6031</v>
      </c>
      <c r="AH9" s="64">
        <f t="shared" si="9"/>
        <v>12374</v>
      </c>
      <c r="AI9" s="13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10)</f>
        <v>6337</v>
      </c>
      <c r="AJ9" s="13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10)</f>
        <v>6005</v>
      </c>
      <c r="AK9" s="64">
        <f t="shared" si="10"/>
        <v>12342</v>
      </c>
      <c r="AL9" s="13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10)</f>
        <v>6371</v>
      </c>
      <c r="AM9" s="13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10)</f>
        <v>6002</v>
      </c>
      <c r="AN9" s="64">
        <f t="shared" si="11"/>
        <v>12373</v>
      </c>
      <c r="AO9" s="13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10)</f>
        <v>6340</v>
      </c>
      <c r="AP9" s="13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10)</f>
        <v>5991</v>
      </c>
      <c r="AQ9" s="64">
        <f t="shared" si="12"/>
        <v>12331</v>
      </c>
      <c r="AR9" s="13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10)</f>
        <v>6454</v>
      </c>
      <c r="AS9" s="13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10)</f>
        <v>5895</v>
      </c>
      <c r="AT9" s="64">
        <f t="shared" si="13"/>
        <v>12349</v>
      </c>
      <c r="AU9" s="13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10)</f>
        <v>6385</v>
      </c>
      <c r="AV9" s="13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10)</f>
        <v>5938</v>
      </c>
      <c r="AW9" s="64">
        <f t="shared" si="14"/>
        <v>12323</v>
      </c>
      <c r="AX9" s="13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10)</f>
        <v>6374</v>
      </c>
      <c r="AY9" s="13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10)</f>
        <v>5972</v>
      </c>
      <c r="AZ9" s="64">
        <f t="shared" si="15"/>
        <v>12346</v>
      </c>
      <c r="BA9" s="13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10)</f>
        <v>6373</v>
      </c>
      <c r="BB9" s="13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10)</f>
        <v>6053</v>
      </c>
      <c r="BC9" s="64">
        <f t="shared" si="16"/>
        <v>12426</v>
      </c>
      <c r="BD9" s="13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10)</f>
        <v>6372</v>
      </c>
      <c r="BE9" s="13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10)</f>
        <v>6038</v>
      </c>
      <c r="BF9" s="64">
        <f t="shared" si="17"/>
        <v>12410</v>
      </c>
      <c r="BG9" s="13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10)</f>
        <v>6393</v>
      </c>
      <c r="BH9" s="13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10)</f>
        <v>6102</v>
      </c>
      <c r="BI9" s="64">
        <f t="shared" si="18"/>
        <v>12495</v>
      </c>
      <c r="BJ9" s="13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10)</f>
        <v>6411</v>
      </c>
      <c r="BK9" s="13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10)</f>
        <v>6040</v>
      </c>
      <c r="BL9" s="64">
        <f t="shared" si="19"/>
        <v>12451</v>
      </c>
      <c r="BM9" s="13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10)</f>
        <v>6498</v>
      </c>
      <c r="BN9" s="13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10)</f>
        <v>6232</v>
      </c>
      <c r="BO9" s="64">
        <f t="shared" si="20"/>
        <v>12730</v>
      </c>
      <c r="BP9" s="13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10)</f>
        <v>6537</v>
      </c>
      <c r="BQ9" s="13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10)</f>
        <v>6164</v>
      </c>
      <c r="BR9" s="64">
        <f t="shared" si="21"/>
        <v>12701</v>
      </c>
      <c r="BS9" s="13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10)</f>
        <v>6598</v>
      </c>
      <c r="BT9" s="13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10)</f>
        <v>6164</v>
      </c>
      <c r="BU9" s="64">
        <f t="shared" si="22"/>
        <v>12762</v>
      </c>
      <c r="BV9" s="312"/>
      <c r="BW9" s="312"/>
      <c r="BX9" s="312"/>
      <c r="BY9" s="312"/>
      <c r="BZ9" s="312"/>
      <c r="CA9" s="312"/>
      <c r="CB9" s="312"/>
      <c r="CC9" s="312"/>
      <c r="CD9" s="312"/>
      <c r="CE9" s="312"/>
      <c r="CF9" s="312"/>
      <c r="CG9" s="312"/>
      <c r="CH9" s="312"/>
      <c r="CI9" s="312"/>
      <c r="CJ9" s="312"/>
      <c r="CK9" s="312"/>
      <c r="CL9" s="312"/>
      <c r="CM9" s="312"/>
      <c r="CN9" s="312"/>
      <c r="CO9" s="312"/>
      <c r="CP9" s="312"/>
      <c r="CQ9" s="312"/>
      <c r="CR9" s="312"/>
      <c r="CS9" s="312"/>
      <c r="CT9" s="312"/>
      <c r="CU9" s="312"/>
      <c r="CV9" s="312"/>
      <c r="CW9" s="312"/>
      <c r="CX9" s="312"/>
      <c r="CY9" s="312"/>
      <c r="CZ9" s="312"/>
      <c r="DA9" s="312"/>
      <c r="DB9" s="312"/>
      <c r="DC9" s="312"/>
      <c r="DD9" s="312"/>
      <c r="DE9" s="312"/>
      <c r="DF9" s="312"/>
      <c r="DG9" s="312"/>
      <c r="DH9" s="312"/>
      <c r="DI9" s="312"/>
      <c r="DJ9" s="312"/>
      <c r="DK9" s="312"/>
      <c r="DL9" s="312"/>
      <c r="DM9" s="312"/>
      <c r="DN9" s="312"/>
      <c r="DO9" s="312"/>
      <c r="DP9" s="312"/>
      <c r="DQ9" s="312"/>
      <c r="DR9" s="312"/>
      <c r="DS9" s="312"/>
      <c r="DT9" s="312"/>
      <c r="DU9" s="312"/>
      <c r="DV9" s="312"/>
      <c r="DW9" s="312"/>
      <c r="DX9" s="312"/>
      <c r="DY9" s="312"/>
      <c r="DZ9" s="312"/>
      <c r="EA9" s="312"/>
      <c r="EB9" s="312"/>
      <c r="EC9" s="312"/>
      <c r="ED9" s="312"/>
      <c r="EE9" s="312"/>
      <c r="EF9" s="312"/>
      <c r="EG9" s="312"/>
      <c r="EH9" s="312"/>
      <c r="EI9" s="312"/>
      <c r="EJ9" s="312"/>
      <c r="EK9" s="312"/>
      <c r="EL9" s="312"/>
      <c r="EM9" s="312"/>
      <c r="EN9"/>
      <c r="EO9"/>
      <c r="EP9"/>
      <c r="EQ9"/>
      <c r="ER9"/>
      <c r="ES9"/>
      <c r="ET9"/>
      <c r="EU9"/>
      <c r="EV9" s="103">
        <f t="shared" si="0"/>
        <v>-269</v>
      </c>
      <c r="EW9" s="103">
        <f t="shared" si="1"/>
        <v>6493</v>
      </c>
      <c r="EX9" s="103">
        <f t="shared" si="2"/>
        <v>-5962</v>
      </c>
      <c r="EY9" s="103">
        <f t="shared" si="3"/>
        <v>-300</v>
      </c>
      <c r="EZ9" s="103">
        <f t="shared" si="4"/>
        <v>6460</v>
      </c>
      <c r="FA9" s="103">
        <f t="shared" si="5"/>
        <v>-5833</v>
      </c>
    </row>
    <row r="10" spans="1:157" s="54" customFormat="1" ht="14.1" customHeight="1">
      <c r="A10" s="68" t="s">
        <v>84</v>
      </c>
      <c r="B10" s="67">
        <v>7850</v>
      </c>
      <c r="C10" s="21">
        <v>7857</v>
      </c>
      <c r="D10" s="65">
        <v>15707</v>
      </c>
      <c r="E10" s="66">
        <v>8576</v>
      </c>
      <c r="F10" s="21">
        <v>8305</v>
      </c>
      <c r="G10" s="64">
        <v>16881</v>
      </c>
      <c r="H10" s="67">
        <v>8590</v>
      </c>
      <c r="I10" s="21">
        <v>8244</v>
      </c>
      <c r="J10" s="64">
        <v>16834</v>
      </c>
      <c r="K10" s="67">
        <v>8277</v>
      </c>
      <c r="L10" s="21">
        <v>8057</v>
      </c>
      <c r="M10" s="64">
        <v>16334</v>
      </c>
      <c r="N10" s="67">
        <v>8044</v>
      </c>
      <c r="O10" s="21">
        <v>7743</v>
      </c>
      <c r="P10" s="64">
        <v>15787</v>
      </c>
      <c r="Q10" s="67">
        <v>7956</v>
      </c>
      <c r="R10" s="21">
        <v>7591</v>
      </c>
      <c r="S10" s="64">
        <v>15547</v>
      </c>
      <c r="T10" s="67">
        <v>7701</v>
      </c>
      <c r="U10" s="21">
        <v>7447</v>
      </c>
      <c r="V10" s="64">
        <f t="shared" si="6"/>
        <v>15148</v>
      </c>
      <c r="W10" s="137">
        <v>7720</v>
      </c>
      <c r="X10" s="30">
        <v>7380</v>
      </c>
      <c r="Y10" s="64">
        <v>15100</v>
      </c>
      <c r="Z10" s="13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15)</f>
        <v>7693</v>
      </c>
      <c r="AA10" s="13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15)</f>
        <v>7174</v>
      </c>
      <c r="AB10" s="64">
        <f t="shared" si="7"/>
        <v>14867</v>
      </c>
      <c r="AC10" s="13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15)</f>
        <v>7587</v>
      </c>
      <c r="AD10" s="13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15)</f>
        <v>7050</v>
      </c>
      <c r="AE10" s="64">
        <f t="shared" si="8"/>
        <v>14637</v>
      </c>
      <c r="AF10" s="13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15)</f>
        <v>7459</v>
      </c>
      <c r="AG10" s="13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15)</f>
        <v>6926</v>
      </c>
      <c r="AH10" s="64">
        <f t="shared" si="9"/>
        <v>14385</v>
      </c>
      <c r="AI10" s="13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15)</f>
        <v>7368</v>
      </c>
      <c r="AJ10" s="13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15)</f>
        <v>6827</v>
      </c>
      <c r="AK10" s="64">
        <f t="shared" si="10"/>
        <v>14195</v>
      </c>
      <c r="AL10" s="13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15)</f>
        <v>7215</v>
      </c>
      <c r="AM10" s="13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15)</f>
        <v>6786</v>
      </c>
      <c r="AN10" s="64">
        <f t="shared" si="11"/>
        <v>14001</v>
      </c>
      <c r="AO10" s="13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15)</f>
        <v>7154</v>
      </c>
      <c r="AP10" s="13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15)</f>
        <v>6728</v>
      </c>
      <c r="AQ10" s="64">
        <f t="shared" si="12"/>
        <v>13882</v>
      </c>
      <c r="AR10" s="13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15)</f>
        <v>6919</v>
      </c>
      <c r="AS10" s="13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15)</f>
        <v>6650</v>
      </c>
      <c r="AT10" s="64">
        <f t="shared" si="13"/>
        <v>13569</v>
      </c>
      <c r="AU10" s="13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15)</f>
        <v>6786</v>
      </c>
      <c r="AV10" s="13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15)</f>
        <v>6473</v>
      </c>
      <c r="AW10" s="64">
        <f t="shared" si="14"/>
        <v>13259</v>
      </c>
      <c r="AX10" s="13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15)</f>
        <v>6617</v>
      </c>
      <c r="AY10" s="13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15)</f>
        <v>6299</v>
      </c>
      <c r="AZ10" s="64">
        <f t="shared" si="15"/>
        <v>12916</v>
      </c>
      <c r="BA10" s="13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15)</f>
        <v>6516</v>
      </c>
      <c r="BB10" s="13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15)</f>
        <v>6156</v>
      </c>
      <c r="BC10" s="64">
        <f t="shared" si="16"/>
        <v>12672</v>
      </c>
      <c r="BD10" s="13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15)</f>
        <v>6370</v>
      </c>
      <c r="BE10" s="13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15)</f>
        <v>5992</v>
      </c>
      <c r="BF10" s="64">
        <f t="shared" si="17"/>
        <v>12362</v>
      </c>
      <c r="BG10" s="13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15)</f>
        <v>6339</v>
      </c>
      <c r="BH10" s="13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15)</f>
        <v>5841</v>
      </c>
      <c r="BI10" s="64">
        <f t="shared" si="18"/>
        <v>12180</v>
      </c>
      <c r="BJ10" s="13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15)</f>
        <v>6328</v>
      </c>
      <c r="BK10" s="13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15)</f>
        <v>5912</v>
      </c>
      <c r="BL10" s="64">
        <f t="shared" si="19"/>
        <v>12240</v>
      </c>
      <c r="BM10" s="13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15)</f>
        <v>6464</v>
      </c>
      <c r="BN10" s="13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15)</f>
        <v>6047</v>
      </c>
      <c r="BO10" s="64">
        <f t="shared" si="20"/>
        <v>12511</v>
      </c>
      <c r="BP10" s="13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15)</f>
        <v>6625</v>
      </c>
      <c r="BQ10" s="13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15)</f>
        <v>6322</v>
      </c>
      <c r="BR10" s="64">
        <f t="shared" si="21"/>
        <v>12947</v>
      </c>
      <c r="BS10" s="13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15)</f>
        <v>6742</v>
      </c>
      <c r="BT10" s="13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15)</f>
        <v>6430</v>
      </c>
      <c r="BU10" s="64">
        <f t="shared" si="22"/>
        <v>13172</v>
      </c>
      <c r="BV10" s="312"/>
      <c r="BW10" s="312"/>
      <c r="BX10" s="312"/>
      <c r="BY10" s="312"/>
      <c r="BZ10" s="312"/>
      <c r="CA10" s="312"/>
      <c r="CB10" s="312"/>
      <c r="CC10" s="312"/>
      <c r="CD10" s="312"/>
      <c r="CE10" s="312"/>
      <c r="CF10" s="312"/>
      <c r="CG10" s="312"/>
      <c r="CH10" s="312"/>
      <c r="CI10" s="312"/>
      <c r="CJ10" s="312"/>
      <c r="CK10" s="312"/>
      <c r="CL10" s="312"/>
      <c r="CM10" s="312"/>
      <c r="CN10" s="312"/>
      <c r="CO10" s="312"/>
      <c r="CP10" s="312"/>
      <c r="CQ10" s="312"/>
      <c r="CR10" s="312"/>
      <c r="CS10" s="312"/>
      <c r="CT10" s="312"/>
      <c r="CU10" s="312"/>
      <c r="CV10" s="312"/>
      <c r="CW10" s="312"/>
      <c r="CX10" s="312"/>
      <c r="CY10" s="312"/>
      <c r="CZ10" s="312"/>
      <c r="DA10" s="312"/>
      <c r="DB10" s="312"/>
      <c r="DC10" s="312"/>
      <c r="DD10" s="312"/>
      <c r="DE10" s="312"/>
      <c r="DF10" s="312"/>
      <c r="DG10" s="312"/>
      <c r="DH10" s="312"/>
      <c r="DI10" s="312"/>
      <c r="DJ10" s="312"/>
      <c r="DK10" s="312"/>
      <c r="DL10" s="312"/>
      <c r="DM10" s="312"/>
      <c r="DN10" s="312"/>
      <c r="DO10" s="312"/>
      <c r="DP10" s="312"/>
      <c r="DQ10" s="312"/>
      <c r="DR10" s="312"/>
      <c r="DS10" s="312"/>
      <c r="DT10" s="312"/>
      <c r="DU10" s="312"/>
      <c r="DV10" s="312"/>
      <c r="DW10" s="312"/>
      <c r="DX10" s="312"/>
      <c r="DY10" s="312"/>
      <c r="DZ10" s="312"/>
      <c r="EA10" s="312"/>
      <c r="EB10" s="312"/>
      <c r="EC10" s="312"/>
      <c r="ED10" s="312"/>
      <c r="EE10" s="312"/>
      <c r="EF10" s="312"/>
      <c r="EG10" s="312"/>
      <c r="EH10" s="312"/>
      <c r="EI10" s="312"/>
      <c r="EJ10" s="312"/>
      <c r="EK10" s="312"/>
      <c r="EL10" s="312"/>
      <c r="EM10" s="312"/>
      <c r="EN10"/>
      <c r="EO10"/>
      <c r="EP10"/>
      <c r="EQ10"/>
      <c r="ER10"/>
      <c r="ES10"/>
      <c r="ET10"/>
      <c r="EU10"/>
      <c r="EV10" s="103">
        <f t="shared" si="0"/>
        <v>-1374</v>
      </c>
      <c r="EW10" s="103">
        <f t="shared" si="1"/>
        <v>5394</v>
      </c>
      <c r="EX10" s="103">
        <f t="shared" si="2"/>
        <v>-7673</v>
      </c>
      <c r="EY10" s="103">
        <f t="shared" si="3"/>
        <v>-1242</v>
      </c>
      <c r="EZ10" s="103">
        <f t="shared" si="4"/>
        <v>5512</v>
      </c>
      <c r="FA10" s="103">
        <f t="shared" si="5"/>
        <v>-7418</v>
      </c>
    </row>
    <row r="11" spans="1:157" s="54" customFormat="1" ht="14.1" customHeight="1">
      <c r="A11" s="68" t="s">
        <v>85</v>
      </c>
      <c r="B11" s="67">
        <v>3818</v>
      </c>
      <c r="C11" s="21">
        <v>4424</v>
      </c>
      <c r="D11" s="65">
        <v>8242</v>
      </c>
      <c r="E11" s="66">
        <v>4537</v>
      </c>
      <c r="F11" s="21">
        <v>5100</v>
      </c>
      <c r="G11" s="64">
        <v>9637</v>
      </c>
      <c r="H11" s="67">
        <v>4948</v>
      </c>
      <c r="I11" s="21">
        <v>5540</v>
      </c>
      <c r="J11" s="64">
        <v>10488</v>
      </c>
      <c r="K11" s="67">
        <v>5019</v>
      </c>
      <c r="L11" s="21">
        <v>5367</v>
      </c>
      <c r="M11" s="64">
        <v>10386</v>
      </c>
      <c r="N11" s="67">
        <v>5237</v>
      </c>
      <c r="O11" s="21">
        <v>5669</v>
      </c>
      <c r="P11" s="64">
        <v>10906</v>
      </c>
      <c r="Q11" s="67">
        <v>5337</v>
      </c>
      <c r="R11" s="21">
        <v>5743</v>
      </c>
      <c r="S11" s="64">
        <v>11080</v>
      </c>
      <c r="T11" s="67">
        <v>5565</v>
      </c>
      <c r="U11" s="21">
        <v>5841</v>
      </c>
      <c r="V11" s="64">
        <f t="shared" si="6"/>
        <v>11406</v>
      </c>
      <c r="W11" s="137">
        <v>5682</v>
      </c>
      <c r="X11" s="30">
        <v>5973</v>
      </c>
      <c r="Y11" s="64">
        <v>11655</v>
      </c>
      <c r="Z11" s="13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20)</f>
        <v>5754</v>
      </c>
      <c r="AA11" s="13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20)</f>
        <v>6155</v>
      </c>
      <c r="AB11" s="64">
        <f t="shared" si="7"/>
        <v>11909</v>
      </c>
      <c r="AC11" s="13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20)</f>
        <v>5849</v>
      </c>
      <c r="AD11" s="13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20)</f>
        <v>6143</v>
      </c>
      <c r="AE11" s="64">
        <f t="shared" si="8"/>
        <v>11992</v>
      </c>
      <c r="AF11" s="13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20)</f>
        <v>6028</v>
      </c>
      <c r="AG11" s="13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20)</f>
        <v>6181</v>
      </c>
      <c r="AH11" s="64">
        <f t="shared" si="9"/>
        <v>12209</v>
      </c>
      <c r="AI11" s="13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20)</f>
        <v>6082</v>
      </c>
      <c r="AJ11" s="13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20)</f>
        <v>6248</v>
      </c>
      <c r="AK11" s="64">
        <f t="shared" si="10"/>
        <v>12330</v>
      </c>
      <c r="AL11" s="13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20)</f>
        <v>6130</v>
      </c>
      <c r="AM11" s="13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20)</f>
        <v>6304</v>
      </c>
      <c r="AN11" s="64">
        <f t="shared" si="11"/>
        <v>12434</v>
      </c>
      <c r="AO11" s="13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20)</f>
        <v>6156</v>
      </c>
      <c r="AP11" s="13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20)</f>
        <v>6295</v>
      </c>
      <c r="AQ11" s="64">
        <f t="shared" si="12"/>
        <v>12451</v>
      </c>
      <c r="AR11" s="13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20)</f>
        <v>6168</v>
      </c>
      <c r="AS11" s="13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20)</f>
        <v>6177</v>
      </c>
      <c r="AT11" s="64">
        <f t="shared" si="13"/>
        <v>12345</v>
      </c>
      <c r="AU11" s="13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20)</f>
        <v>5965</v>
      </c>
      <c r="AV11" s="13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20)</f>
        <v>6030</v>
      </c>
      <c r="AW11" s="64">
        <f t="shared" si="14"/>
        <v>11995</v>
      </c>
      <c r="AX11" s="13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20)</f>
        <v>5741</v>
      </c>
      <c r="AY11" s="13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20)</f>
        <v>5826</v>
      </c>
      <c r="AZ11" s="64">
        <f t="shared" si="15"/>
        <v>11567</v>
      </c>
      <c r="BA11" s="13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20)</f>
        <v>5502</v>
      </c>
      <c r="BB11" s="13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20)</f>
        <v>5669</v>
      </c>
      <c r="BC11" s="64">
        <f t="shared" si="16"/>
        <v>11171</v>
      </c>
      <c r="BD11" s="13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20)</f>
        <v>5219</v>
      </c>
      <c r="BE11" s="13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20)</f>
        <v>5434</v>
      </c>
      <c r="BF11" s="64">
        <f t="shared" si="17"/>
        <v>10653</v>
      </c>
      <c r="BG11" s="13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20)</f>
        <v>5090</v>
      </c>
      <c r="BH11" s="13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20)</f>
        <v>5312</v>
      </c>
      <c r="BI11" s="64">
        <f t="shared" si="18"/>
        <v>10402</v>
      </c>
      <c r="BJ11" s="13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20)</f>
        <v>5078</v>
      </c>
      <c r="BK11" s="13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20)</f>
        <v>5242</v>
      </c>
      <c r="BL11" s="64">
        <f t="shared" si="19"/>
        <v>10320</v>
      </c>
      <c r="BM11" s="13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20)</f>
        <v>5095</v>
      </c>
      <c r="BN11" s="13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20)</f>
        <v>5242</v>
      </c>
      <c r="BO11" s="64">
        <f t="shared" si="20"/>
        <v>10337</v>
      </c>
      <c r="BP11" s="13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20)</f>
        <v>5184</v>
      </c>
      <c r="BQ11" s="13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20)</f>
        <v>5318</v>
      </c>
      <c r="BR11" s="64">
        <f t="shared" si="21"/>
        <v>10502</v>
      </c>
      <c r="BS11" s="13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20)</f>
        <v>5220</v>
      </c>
      <c r="BT11" s="13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20)</f>
        <v>5317</v>
      </c>
      <c r="BU11" s="64">
        <f t="shared" si="22"/>
        <v>10537</v>
      </c>
      <c r="BV11" s="312"/>
      <c r="BW11" s="312"/>
      <c r="BX11" s="312"/>
      <c r="BY11" s="312"/>
      <c r="BZ11" s="312"/>
      <c r="CA11" s="312"/>
      <c r="CB11" s="312"/>
      <c r="CC11" s="312"/>
      <c r="CD11" s="312"/>
      <c r="CE11" s="312"/>
      <c r="CF11" s="312"/>
      <c r="CG11" s="312"/>
      <c r="CH11" s="312"/>
      <c r="CI11" s="312"/>
      <c r="CJ11" s="312"/>
      <c r="CK11" s="312"/>
      <c r="CL11" s="312"/>
      <c r="CM11" s="312"/>
      <c r="CN11" s="312"/>
      <c r="CO11" s="312"/>
      <c r="CP11" s="312"/>
      <c r="CQ11" s="312"/>
      <c r="CR11" s="312"/>
      <c r="CS11" s="312"/>
      <c r="CT11" s="312"/>
      <c r="CU11" s="312"/>
      <c r="CV11" s="312"/>
      <c r="CW11" s="312"/>
      <c r="CX11" s="312"/>
      <c r="CY11" s="312"/>
      <c r="CZ11" s="312"/>
      <c r="DA11" s="312"/>
      <c r="DB11" s="312"/>
      <c r="DC11" s="312"/>
      <c r="DD11" s="312"/>
      <c r="DE11" s="312"/>
      <c r="DF11" s="312"/>
      <c r="DG11" s="312"/>
      <c r="DH11" s="312"/>
      <c r="DI11" s="312"/>
      <c r="DJ11" s="312"/>
      <c r="DK11" s="312"/>
      <c r="DL11" s="312"/>
      <c r="DM11" s="312"/>
      <c r="DN11" s="312"/>
      <c r="DO11" s="312"/>
      <c r="DP11" s="312"/>
      <c r="DQ11" s="312"/>
      <c r="DR11" s="312"/>
      <c r="DS11" s="312"/>
      <c r="DT11" s="312"/>
      <c r="DU11" s="312"/>
      <c r="DV11" s="312"/>
      <c r="DW11" s="312"/>
      <c r="DX11" s="312"/>
      <c r="DY11" s="312"/>
      <c r="DZ11" s="312"/>
      <c r="EA11" s="312"/>
      <c r="EB11" s="312"/>
      <c r="EC11" s="312"/>
      <c r="ED11" s="312"/>
      <c r="EE11" s="312"/>
      <c r="EF11" s="312"/>
      <c r="EG11" s="312"/>
      <c r="EH11" s="312"/>
      <c r="EI11" s="312"/>
      <c r="EJ11" s="312"/>
      <c r="EK11" s="312"/>
      <c r="EL11" s="312"/>
      <c r="EM11" s="312"/>
      <c r="EN11"/>
      <c r="EO11"/>
      <c r="EP11"/>
      <c r="EQ11"/>
      <c r="ER11"/>
      <c r="ES11"/>
      <c r="ET11"/>
      <c r="EU11"/>
      <c r="EV11" s="103">
        <f t="shared" si="0"/>
        <v>-818</v>
      </c>
      <c r="EW11" s="103">
        <f t="shared" si="1"/>
        <v>4098</v>
      </c>
      <c r="EX11" s="103">
        <f t="shared" si="2"/>
        <v>-7356</v>
      </c>
      <c r="EY11" s="103">
        <f t="shared" si="3"/>
        <v>-914</v>
      </c>
      <c r="EZ11" s="103">
        <f t="shared" si="4"/>
        <v>4025</v>
      </c>
      <c r="FA11" s="103">
        <f t="shared" si="5"/>
        <v>-7356</v>
      </c>
    </row>
    <row r="12" spans="1:157" s="54" customFormat="1" ht="14.1" customHeight="1">
      <c r="A12" s="68" t="s">
        <v>86</v>
      </c>
      <c r="B12" s="67">
        <v>3488</v>
      </c>
      <c r="C12" s="21">
        <v>4670</v>
      </c>
      <c r="D12" s="65">
        <v>8158</v>
      </c>
      <c r="E12" s="66">
        <v>3343</v>
      </c>
      <c r="F12" s="21">
        <v>4481</v>
      </c>
      <c r="G12" s="64">
        <v>7824</v>
      </c>
      <c r="H12" s="67">
        <v>3191</v>
      </c>
      <c r="I12" s="21">
        <v>4091</v>
      </c>
      <c r="J12" s="64">
        <v>7282</v>
      </c>
      <c r="K12" s="67">
        <v>3032</v>
      </c>
      <c r="L12" s="21">
        <v>3895</v>
      </c>
      <c r="M12" s="64">
        <v>6927</v>
      </c>
      <c r="N12" s="67">
        <v>2960</v>
      </c>
      <c r="O12" s="21">
        <v>3740</v>
      </c>
      <c r="P12" s="64">
        <v>6700</v>
      </c>
      <c r="Q12" s="67">
        <v>2939</v>
      </c>
      <c r="R12" s="21">
        <v>3777</v>
      </c>
      <c r="S12" s="64">
        <v>6716</v>
      </c>
      <c r="T12" s="67">
        <v>3039</v>
      </c>
      <c r="U12" s="21">
        <v>3878</v>
      </c>
      <c r="V12" s="64">
        <f t="shared" si="6"/>
        <v>6917</v>
      </c>
      <c r="W12" s="137">
        <v>3297</v>
      </c>
      <c r="X12" s="30">
        <v>4157</v>
      </c>
      <c r="Y12" s="64">
        <v>7454</v>
      </c>
      <c r="Z12" s="13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25)</f>
        <v>3499</v>
      </c>
      <c r="AA12" s="13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25)</f>
        <v>4282</v>
      </c>
      <c r="AB12" s="64">
        <f t="shared" si="7"/>
        <v>7781</v>
      </c>
      <c r="AC12" s="13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25)</f>
        <v>3620</v>
      </c>
      <c r="AD12" s="13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25)</f>
        <v>4500</v>
      </c>
      <c r="AE12" s="64">
        <f t="shared" si="8"/>
        <v>8120</v>
      </c>
      <c r="AF12" s="13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25)</f>
        <v>3805</v>
      </c>
      <c r="AG12" s="13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25)</f>
        <v>4750</v>
      </c>
      <c r="AH12" s="64">
        <f t="shared" si="9"/>
        <v>8555</v>
      </c>
      <c r="AI12" s="13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25)</f>
        <v>3916</v>
      </c>
      <c r="AJ12" s="13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25)</f>
        <v>4790</v>
      </c>
      <c r="AK12" s="64">
        <f t="shared" si="10"/>
        <v>8706</v>
      </c>
      <c r="AL12" s="13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25)</f>
        <v>4047</v>
      </c>
      <c r="AM12" s="13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25)</f>
        <v>4828</v>
      </c>
      <c r="AN12" s="64">
        <f t="shared" si="11"/>
        <v>8875</v>
      </c>
      <c r="AO12" s="13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25)</f>
        <v>4070</v>
      </c>
      <c r="AP12" s="13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25)</f>
        <v>4915</v>
      </c>
      <c r="AQ12" s="64">
        <f t="shared" si="12"/>
        <v>8985</v>
      </c>
      <c r="AR12" s="13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25)</f>
        <v>4061</v>
      </c>
      <c r="AS12" s="13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25)</f>
        <v>4886</v>
      </c>
      <c r="AT12" s="64">
        <f t="shared" si="13"/>
        <v>8947</v>
      </c>
      <c r="AU12" s="13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25)</f>
        <v>4010</v>
      </c>
      <c r="AV12" s="13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25)</f>
        <v>4763</v>
      </c>
      <c r="AW12" s="64">
        <f t="shared" si="14"/>
        <v>8773</v>
      </c>
      <c r="AX12" s="13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25)</f>
        <v>3775</v>
      </c>
      <c r="AY12" s="13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25)</f>
        <v>4616</v>
      </c>
      <c r="AZ12" s="64">
        <f t="shared" si="15"/>
        <v>8391</v>
      </c>
      <c r="BA12" s="13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25)</f>
        <v>3475</v>
      </c>
      <c r="BB12" s="13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25)</f>
        <v>4358</v>
      </c>
      <c r="BC12" s="64">
        <f t="shared" si="16"/>
        <v>7833</v>
      </c>
      <c r="BD12" s="13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25)</f>
        <v>3328</v>
      </c>
      <c r="BE12" s="13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25)</f>
        <v>4039</v>
      </c>
      <c r="BF12" s="64">
        <f t="shared" si="17"/>
        <v>7367</v>
      </c>
      <c r="BG12" s="13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25)</f>
        <v>3226</v>
      </c>
      <c r="BH12" s="13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25)</f>
        <v>3872</v>
      </c>
      <c r="BI12" s="64">
        <f t="shared" si="18"/>
        <v>7098</v>
      </c>
      <c r="BJ12" s="13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25)</f>
        <v>3118</v>
      </c>
      <c r="BK12" s="13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25)</f>
        <v>3899</v>
      </c>
      <c r="BL12" s="64">
        <f t="shared" si="19"/>
        <v>7017</v>
      </c>
      <c r="BM12" s="13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25)</f>
        <v>3243</v>
      </c>
      <c r="BN12" s="13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25)</f>
        <v>4107</v>
      </c>
      <c r="BO12" s="64">
        <f t="shared" si="20"/>
        <v>7350</v>
      </c>
      <c r="BP12" s="13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25)</f>
        <v>3476</v>
      </c>
      <c r="BQ12" s="13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25)</f>
        <v>4294</v>
      </c>
      <c r="BR12" s="64">
        <f t="shared" si="21"/>
        <v>7770</v>
      </c>
      <c r="BS12" s="13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25)</f>
        <v>3671</v>
      </c>
      <c r="BT12" s="13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25)</f>
        <v>4588</v>
      </c>
      <c r="BU12" s="64">
        <f t="shared" si="22"/>
        <v>8259</v>
      </c>
      <c r="BV12" s="312"/>
      <c r="BW12" s="312"/>
      <c r="BX12" s="312"/>
      <c r="BY12" s="312"/>
      <c r="BZ12" s="312"/>
      <c r="CA12" s="312"/>
      <c r="CB12" s="312"/>
      <c r="CC12" s="312"/>
      <c r="CD12" s="312"/>
      <c r="CE12" s="312"/>
      <c r="CF12" s="312"/>
      <c r="CG12" s="312"/>
      <c r="CH12" s="312"/>
      <c r="CI12" s="312"/>
      <c r="CJ12" s="312"/>
      <c r="CK12" s="312"/>
      <c r="CL12" s="312"/>
      <c r="CM12" s="312"/>
      <c r="CN12" s="312"/>
      <c r="CO12" s="312"/>
      <c r="CP12" s="312"/>
      <c r="CQ12" s="312"/>
      <c r="CR12" s="312"/>
      <c r="CS12" s="312"/>
      <c r="CT12" s="312"/>
      <c r="CU12" s="312"/>
      <c r="CV12" s="312"/>
      <c r="CW12" s="312"/>
      <c r="CX12" s="312"/>
      <c r="CY12" s="312"/>
      <c r="CZ12" s="312"/>
      <c r="DA12" s="312"/>
      <c r="DB12" s="312"/>
      <c r="DC12" s="312"/>
      <c r="DD12" s="312"/>
      <c r="DE12" s="312"/>
      <c r="DF12" s="312"/>
      <c r="DG12" s="312"/>
      <c r="DH12" s="312"/>
      <c r="DI12" s="312"/>
      <c r="DJ12" s="312"/>
      <c r="DK12" s="312"/>
      <c r="DL12" s="312"/>
      <c r="DM12" s="312"/>
      <c r="DN12" s="312"/>
      <c r="DO12" s="312"/>
      <c r="DP12" s="312"/>
      <c r="DQ12" s="312"/>
      <c r="DR12" s="312"/>
      <c r="DS12" s="312"/>
      <c r="DT12" s="312"/>
      <c r="DU12" s="312"/>
      <c r="DV12" s="312"/>
      <c r="DW12" s="312"/>
      <c r="DX12" s="312"/>
      <c r="DY12" s="312"/>
      <c r="DZ12" s="312"/>
      <c r="EA12" s="312"/>
      <c r="EB12" s="312"/>
      <c r="EC12" s="312"/>
      <c r="ED12" s="312"/>
      <c r="EE12" s="312"/>
      <c r="EF12" s="312"/>
      <c r="EG12" s="312"/>
      <c r="EH12" s="312"/>
      <c r="EI12" s="312"/>
      <c r="EJ12" s="312"/>
      <c r="EK12" s="312"/>
      <c r="EL12" s="312"/>
      <c r="EM12" s="312"/>
      <c r="EN12"/>
      <c r="EO12"/>
      <c r="EP12"/>
      <c r="EQ12"/>
      <c r="ER12"/>
      <c r="ES12"/>
      <c r="ET12"/>
      <c r="EU12"/>
      <c r="EV12" s="103">
        <f t="shared" si="0"/>
        <v>-175</v>
      </c>
      <c r="EW12" s="103">
        <f t="shared" si="1"/>
        <v>2270</v>
      </c>
      <c r="EX12" s="103">
        <f t="shared" si="2"/>
        <v>-5757</v>
      </c>
      <c r="EY12" s="103">
        <f t="shared" si="3"/>
        <v>-171</v>
      </c>
      <c r="EZ12" s="103">
        <f t="shared" si="4"/>
        <v>2102</v>
      </c>
      <c r="FA12" s="103">
        <f t="shared" si="5"/>
        <v>-5742</v>
      </c>
    </row>
    <row r="13" spans="1:157" s="54" customFormat="1" ht="14.1" customHeight="1">
      <c r="A13" s="68" t="s">
        <v>87</v>
      </c>
      <c r="B13" s="67">
        <v>6211</v>
      </c>
      <c r="C13" s="21">
        <v>7395</v>
      </c>
      <c r="D13" s="65">
        <v>13606</v>
      </c>
      <c r="E13" s="66">
        <v>6023</v>
      </c>
      <c r="F13" s="21">
        <v>7047</v>
      </c>
      <c r="G13" s="64">
        <v>13070</v>
      </c>
      <c r="H13" s="67">
        <v>5618</v>
      </c>
      <c r="I13" s="21">
        <v>6792</v>
      </c>
      <c r="J13" s="64">
        <v>12410</v>
      </c>
      <c r="K13" s="67">
        <v>5244</v>
      </c>
      <c r="L13" s="21">
        <v>6372</v>
      </c>
      <c r="M13" s="64">
        <v>11616</v>
      </c>
      <c r="N13" s="67">
        <v>4880</v>
      </c>
      <c r="O13" s="21">
        <v>6114</v>
      </c>
      <c r="P13" s="64">
        <v>10994</v>
      </c>
      <c r="Q13" s="67">
        <v>4647</v>
      </c>
      <c r="R13" s="21">
        <v>5801</v>
      </c>
      <c r="S13" s="64">
        <v>10448</v>
      </c>
      <c r="T13" s="67">
        <v>4512</v>
      </c>
      <c r="U13" s="21">
        <v>5568</v>
      </c>
      <c r="V13" s="64">
        <f t="shared" si="6"/>
        <v>10080</v>
      </c>
      <c r="W13" s="137">
        <v>4589</v>
      </c>
      <c r="X13" s="30">
        <v>5562</v>
      </c>
      <c r="Y13" s="64">
        <v>10151</v>
      </c>
      <c r="Z13" s="13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30)</f>
        <v>4621</v>
      </c>
      <c r="AA13" s="13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30)</f>
        <v>5560</v>
      </c>
      <c r="AB13" s="64">
        <f t="shared" si="7"/>
        <v>10181</v>
      </c>
      <c r="AC13" s="13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30)</f>
        <v>4611</v>
      </c>
      <c r="AD13" s="13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30)</f>
        <v>5524</v>
      </c>
      <c r="AE13" s="64">
        <f t="shared" si="8"/>
        <v>10135</v>
      </c>
      <c r="AF13" s="13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30)</f>
        <v>4747</v>
      </c>
      <c r="AG13" s="13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30)</f>
        <v>5626</v>
      </c>
      <c r="AH13" s="64">
        <f t="shared" si="9"/>
        <v>10373</v>
      </c>
      <c r="AI13" s="13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30)</f>
        <v>4990</v>
      </c>
      <c r="AJ13" s="13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30)</f>
        <v>5886</v>
      </c>
      <c r="AK13" s="64">
        <f t="shared" si="10"/>
        <v>10876</v>
      </c>
      <c r="AL13" s="13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30)</f>
        <v>5103</v>
      </c>
      <c r="AM13" s="13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30)</f>
        <v>5997</v>
      </c>
      <c r="AN13" s="64">
        <f t="shared" si="11"/>
        <v>11100</v>
      </c>
      <c r="AO13" s="13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30)</f>
        <v>5329</v>
      </c>
      <c r="AP13" s="13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30)</f>
        <v>6213</v>
      </c>
      <c r="AQ13" s="64">
        <f t="shared" si="12"/>
        <v>11542</v>
      </c>
      <c r="AR13" s="13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30)</f>
        <v>5426</v>
      </c>
      <c r="AS13" s="13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30)</f>
        <v>6450</v>
      </c>
      <c r="AT13" s="64">
        <f t="shared" si="13"/>
        <v>11876</v>
      </c>
      <c r="AU13" s="13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30)</f>
        <v>5537</v>
      </c>
      <c r="AV13" s="13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30)</f>
        <v>6587</v>
      </c>
      <c r="AW13" s="64">
        <f t="shared" si="14"/>
        <v>12124</v>
      </c>
      <c r="AX13" s="13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30)</f>
        <v>5533</v>
      </c>
      <c r="AY13" s="13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30)</f>
        <v>6354</v>
      </c>
      <c r="AZ13" s="64">
        <f t="shared" si="15"/>
        <v>11887</v>
      </c>
      <c r="BA13" s="13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30)</f>
        <v>5379</v>
      </c>
      <c r="BB13" s="13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30)</f>
        <v>6328</v>
      </c>
      <c r="BC13" s="64">
        <f t="shared" si="16"/>
        <v>11707</v>
      </c>
      <c r="BD13" s="13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30)</f>
        <v>5145</v>
      </c>
      <c r="BE13" s="13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30)</f>
        <v>6254</v>
      </c>
      <c r="BF13" s="64">
        <f t="shared" si="17"/>
        <v>11399</v>
      </c>
      <c r="BG13" s="13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30)</f>
        <v>5021</v>
      </c>
      <c r="BH13" s="13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30)</f>
        <v>6142</v>
      </c>
      <c r="BI13" s="64">
        <f t="shared" si="18"/>
        <v>11163</v>
      </c>
      <c r="BJ13" s="13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30)</f>
        <v>5061</v>
      </c>
      <c r="BK13" s="13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30)</f>
        <v>6156</v>
      </c>
      <c r="BL13" s="64">
        <f t="shared" si="19"/>
        <v>11217</v>
      </c>
      <c r="BM13" s="13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30)</f>
        <v>5126</v>
      </c>
      <c r="BN13" s="13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30)</f>
        <v>6368</v>
      </c>
      <c r="BO13" s="64">
        <f t="shared" si="20"/>
        <v>11494</v>
      </c>
      <c r="BP13" s="13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30)</f>
        <v>5285</v>
      </c>
      <c r="BQ13" s="13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30)</f>
        <v>6629</v>
      </c>
      <c r="BR13" s="64">
        <f t="shared" si="21"/>
        <v>11914</v>
      </c>
      <c r="BS13" s="13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30)</f>
        <v>5555</v>
      </c>
      <c r="BT13" s="13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30)</f>
        <v>6690</v>
      </c>
      <c r="BU13" s="64">
        <f t="shared" si="22"/>
        <v>12245</v>
      </c>
      <c r="BV13" s="312"/>
      <c r="BW13" s="312"/>
      <c r="BX13" s="312"/>
      <c r="BY13" s="312"/>
      <c r="BZ13" s="312"/>
      <c r="CA13" s="312"/>
      <c r="CB13" s="312"/>
      <c r="CC13" s="312"/>
      <c r="CD13" s="312"/>
      <c r="CE13" s="312"/>
      <c r="CF13" s="312"/>
      <c r="CG13" s="312"/>
      <c r="CH13" s="312"/>
      <c r="CI13" s="312"/>
      <c r="CJ13" s="312"/>
      <c r="CK13" s="312"/>
      <c r="CL13" s="312"/>
      <c r="CM13" s="312"/>
      <c r="CN13" s="312"/>
      <c r="CO13" s="312"/>
      <c r="CP13" s="312"/>
      <c r="CQ13" s="312"/>
      <c r="CR13" s="312"/>
      <c r="CS13" s="312"/>
      <c r="CT13" s="312"/>
      <c r="CU13" s="312"/>
      <c r="CV13" s="312"/>
      <c r="CW13" s="312"/>
      <c r="CX13" s="312"/>
      <c r="CY13" s="312"/>
      <c r="CZ13" s="312"/>
      <c r="DA13" s="312"/>
      <c r="DB13" s="312"/>
      <c r="DC13" s="312"/>
      <c r="DD13" s="312"/>
      <c r="DE13" s="312"/>
      <c r="DF13" s="312"/>
      <c r="DG13" s="312"/>
      <c r="DH13" s="312"/>
      <c r="DI13" s="312"/>
      <c r="DJ13" s="312"/>
      <c r="DK13" s="312"/>
      <c r="DL13" s="312"/>
      <c r="DM13" s="312"/>
      <c r="DN13" s="312"/>
      <c r="DO13" s="312"/>
      <c r="DP13" s="312"/>
      <c r="DQ13" s="312"/>
      <c r="DR13" s="312"/>
      <c r="DS13" s="312"/>
      <c r="DT13" s="312"/>
      <c r="DU13" s="312"/>
      <c r="DV13" s="312"/>
      <c r="DW13" s="312"/>
      <c r="DX13" s="312"/>
      <c r="DY13" s="312"/>
      <c r="DZ13" s="312"/>
      <c r="EA13" s="312"/>
      <c r="EB13" s="312"/>
      <c r="EC13" s="312"/>
      <c r="ED13" s="312"/>
      <c r="EE13" s="312"/>
      <c r="EF13" s="312"/>
      <c r="EG13" s="312"/>
      <c r="EH13" s="312"/>
      <c r="EI13" s="312"/>
      <c r="EJ13" s="312"/>
      <c r="EK13" s="312"/>
      <c r="EL13" s="312"/>
      <c r="EM13" s="312"/>
      <c r="EN13"/>
      <c r="EO13"/>
      <c r="EP13"/>
      <c r="EQ13"/>
      <c r="ER13"/>
      <c r="ES13"/>
      <c r="ET13"/>
      <c r="EU13"/>
      <c r="EV13" s="103">
        <f t="shared" si="0"/>
        <v>1039</v>
      </c>
      <c r="EW13" s="103">
        <f t="shared" si="1"/>
        <v>5166</v>
      </c>
      <c r="EX13" s="103">
        <f t="shared" si="2"/>
        <v>-6039</v>
      </c>
      <c r="EY13" s="103">
        <f t="shared" si="3"/>
        <v>827</v>
      </c>
      <c r="EZ13" s="103">
        <f t="shared" si="4"/>
        <v>5004</v>
      </c>
      <c r="FA13" s="103">
        <f t="shared" si="5"/>
        <v>-6416</v>
      </c>
    </row>
    <row r="14" spans="1:157" s="54" customFormat="1" ht="14.1" customHeight="1">
      <c r="A14" s="68" t="s">
        <v>88</v>
      </c>
      <c r="B14" s="67">
        <v>8036</v>
      </c>
      <c r="C14" s="21">
        <v>9160</v>
      </c>
      <c r="D14" s="65">
        <v>17196</v>
      </c>
      <c r="E14" s="66">
        <v>7256</v>
      </c>
      <c r="F14" s="21">
        <v>8530</v>
      </c>
      <c r="G14" s="64">
        <v>15786</v>
      </c>
      <c r="H14" s="67">
        <v>6715</v>
      </c>
      <c r="I14" s="21">
        <v>7839</v>
      </c>
      <c r="J14" s="64">
        <v>14554</v>
      </c>
      <c r="K14" s="67">
        <v>6146</v>
      </c>
      <c r="L14" s="21">
        <v>7394</v>
      </c>
      <c r="M14" s="64">
        <v>13540</v>
      </c>
      <c r="N14" s="67">
        <v>5986</v>
      </c>
      <c r="O14" s="21">
        <v>7081</v>
      </c>
      <c r="P14" s="64">
        <v>13067</v>
      </c>
      <c r="Q14" s="67">
        <v>5954</v>
      </c>
      <c r="R14" s="21">
        <v>7090</v>
      </c>
      <c r="S14" s="64">
        <v>13044</v>
      </c>
      <c r="T14" s="67">
        <v>6077</v>
      </c>
      <c r="U14" s="21">
        <v>7118</v>
      </c>
      <c r="V14" s="64">
        <f t="shared" si="6"/>
        <v>13195</v>
      </c>
      <c r="W14" s="137">
        <v>6171</v>
      </c>
      <c r="X14" s="30">
        <v>7365</v>
      </c>
      <c r="Y14" s="64">
        <v>13536</v>
      </c>
      <c r="Z14" s="13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35)</f>
        <v>6029</v>
      </c>
      <c r="AA14" s="13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35)</f>
        <v>7261</v>
      </c>
      <c r="AB14" s="64">
        <f t="shared" si="7"/>
        <v>13290</v>
      </c>
      <c r="AC14" s="13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35)</f>
        <v>5930</v>
      </c>
      <c r="AD14" s="13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35)</f>
        <v>7170</v>
      </c>
      <c r="AE14" s="64">
        <f t="shared" si="8"/>
        <v>13100</v>
      </c>
      <c r="AF14" s="13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35)</f>
        <v>5882</v>
      </c>
      <c r="AG14" s="13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35)</f>
        <v>6965</v>
      </c>
      <c r="AH14" s="64">
        <f t="shared" si="9"/>
        <v>12847</v>
      </c>
      <c r="AI14" s="13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35)</f>
        <v>5640</v>
      </c>
      <c r="AJ14" s="13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35)</f>
        <v>6747</v>
      </c>
      <c r="AK14" s="64">
        <f t="shared" si="10"/>
        <v>12387</v>
      </c>
      <c r="AL14" s="13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35)</f>
        <v>5582</v>
      </c>
      <c r="AM14" s="13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35)</f>
        <v>6587</v>
      </c>
      <c r="AN14" s="64">
        <f t="shared" si="11"/>
        <v>12169</v>
      </c>
      <c r="AO14" s="13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35)</f>
        <v>5596</v>
      </c>
      <c r="AP14" s="13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35)</f>
        <v>6552</v>
      </c>
      <c r="AQ14" s="64">
        <f t="shared" si="12"/>
        <v>12148</v>
      </c>
      <c r="AR14" s="13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35)</f>
        <v>5607</v>
      </c>
      <c r="AS14" s="13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35)</f>
        <v>6456</v>
      </c>
      <c r="AT14" s="64">
        <f t="shared" si="13"/>
        <v>12063</v>
      </c>
      <c r="AU14" s="13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35)</f>
        <v>5610</v>
      </c>
      <c r="AV14" s="13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35)</f>
        <v>6495</v>
      </c>
      <c r="AW14" s="64">
        <f t="shared" si="14"/>
        <v>12105</v>
      </c>
      <c r="AX14" s="13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35)</f>
        <v>5692</v>
      </c>
      <c r="AY14" s="13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35)</f>
        <v>6673</v>
      </c>
      <c r="AZ14" s="64">
        <f t="shared" si="15"/>
        <v>12365</v>
      </c>
      <c r="BA14" s="13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35)</f>
        <v>5745</v>
      </c>
      <c r="BB14" s="13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35)</f>
        <v>6650</v>
      </c>
      <c r="BC14" s="64">
        <f t="shared" si="16"/>
        <v>12395</v>
      </c>
      <c r="BD14" s="13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35)</f>
        <v>5806</v>
      </c>
      <c r="BE14" s="13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35)</f>
        <v>6651</v>
      </c>
      <c r="BF14" s="64">
        <f t="shared" si="17"/>
        <v>12457</v>
      </c>
      <c r="BG14" s="13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35)</f>
        <v>5862</v>
      </c>
      <c r="BH14" s="13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35)</f>
        <v>6858</v>
      </c>
      <c r="BI14" s="64">
        <f t="shared" si="18"/>
        <v>12720</v>
      </c>
      <c r="BJ14" s="13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35)</f>
        <v>5997</v>
      </c>
      <c r="BK14" s="13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35)</f>
        <v>7101</v>
      </c>
      <c r="BL14" s="64">
        <f t="shared" si="19"/>
        <v>13098</v>
      </c>
      <c r="BM14" s="13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35)</f>
        <v>6192</v>
      </c>
      <c r="BN14" s="13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35)</f>
        <v>7191</v>
      </c>
      <c r="BO14" s="64">
        <f t="shared" si="20"/>
        <v>13383</v>
      </c>
      <c r="BP14" s="13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35)</f>
        <v>6342</v>
      </c>
      <c r="BQ14" s="13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35)</f>
        <v>7436</v>
      </c>
      <c r="BR14" s="64">
        <f t="shared" si="21"/>
        <v>13778</v>
      </c>
      <c r="BS14" s="13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35)</f>
        <v>6369</v>
      </c>
      <c r="BT14" s="13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35)</f>
        <v>7608</v>
      </c>
      <c r="BU14" s="64">
        <f t="shared" si="22"/>
        <v>13977</v>
      </c>
      <c r="BV14" s="312"/>
      <c r="BW14" s="312"/>
      <c r="BX14" s="312"/>
      <c r="BY14" s="312"/>
      <c r="BZ14" s="312"/>
      <c r="CA14" s="312"/>
      <c r="CB14" s="312"/>
      <c r="CC14" s="312"/>
      <c r="CD14" s="312"/>
      <c r="CE14" s="312"/>
      <c r="CF14" s="312"/>
      <c r="CG14" s="312"/>
      <c r="CH14" s="312"/>
      <c r="CI14" s="312"/>
      <c r="CJ14" s="312"/>
      <c r="CK14" s="312"/>
      <c r="CL14" s="312"/>
      <c r="CM14" s="312"/>
      <c r="CN14" s="312"/>
      <c r="CO14" s="312"/>
      <c r="CP14" s="312"/>
      <c r="CQ14" s="312"/>
      <c r="CR14" s="312"/>
      <c r="CS14" s="312"/>
      <c r="CT14" s="312"/>
      <c r="CU14" s="312"/>
      <c r="CV14" s="312"/>
      <c r="CW14" s="312"/>
      <c r="CX14" s="312"/>
      <c r="CY14" s="312"/>
      <c r="CZ14" s="312"/>
      <c r="DA14" s="312"/>
      <c r="DB14" s="312"/>
      <c r="DC14" s="312"/>
      <c r="DD14" s="312"/>
      <c r="DE14" s="312"/>
      <c r="DF14" s="312"/>
      <c r="DG14" s="312"/>
      <c r="DH14" s="312"/>
      <c r="DI14" s="312"/>
      <c r="DJ14" s="312"/>
      <c r="DK14" s="312"/>
      <c r="DL14" s="312"/>
      <c r="DM14" s="312"/>
      <c r="DN14" s="312"/>
      <c r="DO14" s="312"/>
      <c r="DP14" s="312"/>
      <c r="DQ14" s="312"/>
      <c r="DR14" s="312"/>
      <c r="DS14" s="312"/>
      <c r="DT14" s="312"/>
      <c r="DU14" s="312"/>
      <c r="DV14" s="312"/>
      <c r="DW14" s="312"/>
      <c r="DX14" s="312"/>
      <c r="DY14" s="312"/>
      <c r="DZ14" s="312"/>
      <c r="EA14" s="312"/>
      <c r="EB14" s="312"/>
      <c r="EC14" s="312"/>
      <c r="ED14" s="312"/>
      <c r="EE14" s="312"/>
      <c r="EF14" s="312"/>
      <c r="EG14" s="312"/>
      <c r="EH14" s="312"/>
      <c r="EI14" s="312"/>
      <c r="EJ14" s="312"/>
      <c r="EK14" s="312"/>
      <c r="EL14" s="312"/>
      <c r="EM14" s="312"/>
      <c r="EN14"/>
      <c r="EO14"/>
      <c r="EP14"/>
      <c r="EQ14"/>
      <c r="ER14"/>
      <c r="ES14"/>
      <c r="ET14"/>
      <c r="EU14"/>
      <c r="EV14" s="103">
        <f t="shared" si="0"/>
        <v>1276</v>
      </c>
      <c r="EW14" s="103">
        <f t="shared" si="1"/>
        <v>6133</v>
      </c>
      <c r="EX14" s="103">
        <f t="shared" si="2"/>
        <v>-6172</v>
      </c>
      <c r="EY14" s="103">
        <f t="shared" si="3"/>
        <v>1505</v>
      </c>
      <c r="EZ14" s="103">
        <f t="shared" si="4"/>
        <v>6546</v>
      </c>
      <c r="FA14" s="103">
        <f t="shared" si="5"/>
        <v>-5956</v>
      </c>
    </row>
    <row r="15" spans="1:157" s="54" customFormat="1" ht="14.1" customHeight="1">
      <c r="A15" s="68" t="s">
        <v>89</v>
      </c>
      <c r="B15" s="67">
        <v>9599</v>
      </c>
      <c r="C15" s="21">
        <v>10391</v>
      </c>
      <c r="D15" s="65">
        <v>19990</v>
      </c>
      <c r="E15" s="66">
        <v>9304</v>
      </c>
      <c r="F15" s="21">
        <v>10242</v>
      </c>
      <c r="G15" s="64">
        <v>19546</v>
      </c>
      <c r="H15" s="67">
        <v>8816</v>
      </c>
      <c r="I15" s="21">
        <v>9870</v>
      </c>
      <c r="J15" s="64">
        <v>18686</v>
      </c>
      <c r="K15" s="67">
        <v>8372</v>
      </c>
      <c r="L15" s="21">
        <v>9395</v>
      </c>
      <c r="M15" s="64">
        <v>17767</v>
      </c>
      <c r="N15" s="67">
        <v>7934</v>
      </c>
      <c r="O15" s="21">
        <v>9000</v>
      </c>
      <c r="P15" s="64">
        <v>16934</v>
      </c>
      <c r="Q15" s="67">
        <v>7472</v>
      </c>
      <c r="R15" s="21">
        <v>8525</v>
      </c>
      <c r="S15" s="64">
        <v>15997</v>
      </c>
      <c r="T15" s="67">
        <v>6918</v>
      </c>
      <c r="U15" s="21">
        <v>8141</v>
      </c>
      <c r="V15" s="64">
        <f t="shared" si="6"/>
        <v>15059</v>
      </c>
      <c r="W15" s="137">
        <v>6741</v>
      </c>
      <c r="X15" s="30">
        <v>7887</v>
      </c>
      <c r="Y15" s="64">
        <v>14628</v>
      </c>
      <c r="Z15" s="13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40)</f>
        <v>6617</v>
      </c>
      <c r="AA15" s="13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40)</f>
        <v>7743</v>
      </c>
      <c r="AB15" s="64">
        <f t="shared" si="7"/>
        <v>14360</v>
      </c>
      <c r="AC15" s="13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40)</f>
        <v>6596</v>
      </c>
      <c r="AD15" s="13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40)</f>
        <v>7673</v>
      </c>
      <c r="AE15" s="64">
        <f t="shared" si="8"/>
        <v>14269</v>
      </c>
      <c r="AF15" s="13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40)</f>
        <v>6660</v>
      </c>
      <c r="AG15" s="13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40)</f>
        <v>7810</v>
      </c>
      <c r="AH15" s="64">
        <f t="shared" si="9"/>
        <v>14470</v>
      </c>
      <c r="AI15" s="13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40)</f>
        <v>6941</v>
      </c>
      <c r="AJ15" s="13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40)</f>
        <v>7945</v>
      </c>
      <c r="AK15" s="64">
        <f t="shared" si="10"/>
        <v>14886</v>
      </c>
      <c r="AL15" s="13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40)</f>
        <v>7003</v>
      </c>
      <c r="AM15" s="13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40)</f>
        <v>8145</v>
      </c>
      <c r="AN15" s="64">
        <f t="shared" si="11"/>
        <v>15148</v>
      </c>
      <c r="AO15" s="13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40)</f>
        <v>6867</v>
      </c>
      <c r="AP15" s="13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40)</f>
        <v>8078</v>
      </c>
      <c r="AQ15" s="64">
        <f t="shared" si="12"/>
        <v>14945</v>
      </c>
      <c r="AR15" s="13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40)</f>
        <v>6776</v>
      </c>
      <c r="AS15" s="13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40)</f>
        <v>8025</v>
      </c>
      <c r="AT15" s="64">
        <f t="shared" si="13"/>
        <v>14801</v>
      </c>
      <c r="AU15" s="13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40)</f>
        <v>6569</v>
      </c>
      <c r="AV15" s="13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40)</f>
        <v>7681</v>
      </c>
      <c r="AW15" s="64">
        <f t="shared" si="14"/>
        <v>14250</v>
      </c>
      <c r="AX15" s="13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40)</f>
        <v>6167</v>
      </c>
      <c r="AY15" s="13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40)</f>
        <v>7252</v>
      </c>
      <c r="AZ15" s="64">
        <f t="shared" si="15"/>
        <v>13419</v>
      </c>
      <c r="BA15" s="13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40)</f>
        <v>5956</v>
      </c>
      <c r="BB15" s="13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40)</f>
        <v>7020</v>
      </c>
      <c r="BC15" s="64">
        <f t="shared" si="16"/>
        <v>12976</v>
      </c>
      <c r="BD15" s="13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40)</f>
        <v>5836</v>
      </c>
      <c r="BE15" s="13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40)</f>
        <v>6844</v>
      </c>
      <c r="BF15" s="64">
        <f t="shared" si="17"/>
        <v>12680</v>
      </c>
      <c r="BG15" s="13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40)</f>
        <v>5775</v>
      </c>
      <c r="BH15" s="13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40)</f>
        <v>6632</v>
      </c>
      <c r="BI15" s="64">
        <f t="shared" si="18"/>
        <v>12407</v>
      </c>
      <c r="BJ15" s="13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40)</f>
        <v>5797</v>
      </c>
      <c r="BK15" s="13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40)</f>
        <v>6692</v>
      </c>
      <c r="BL15" s="64">
        <f t="shared" si="19"/>
        <v>12489</v>
      </c>
      <c r="BM15" s="13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40)</f>
        <v>6133</v>
      </c>
      <c r="BN15" s="13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40)</f>
        <v>7149</v>
      </c>
      <c r="BO15" s="64">
        <f t="shared" si="20"/>
        <v>13282</v>
      </c>
      <c r="BP15" s="13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40)</f>
        <v>6360</v>
      </c>
      <c r="BQ15" s="13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40)</f>
        <v>7348</v>
      </c>
      <c r="BR15" s="64">
        <f t="shared" si="21"/>
        <v>13708</v>
      </c>
      <c r="BS15" s="13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40)</f>
        <v>6681</v>
      </c>
      <c r="BT15" s="13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40)</f>
        <v>7625</v>
      </c>
      <c r="BU15" s="64">
        <f t="shared" si="22"/>
        <v>14306</v>
      </c>
      <c r="BV15" s="312"/>
      <c r="BW15" s="312"/>
      <c r="BX15" s="312"/>
      <c r="BY15" s="312"/>
      <c r="BZ15" s="312"/>
      <c r="CA15" s="312"/>
      <c r="CB15" s="312"/>
      <c r="CC15" s="312"/>
      <c r="CD15" s="312"/>
      <c r="CE15" s="312"/>
      <c r="CF15" s="312"/>
      <c r="CG15" s="312"/>
      <c r="CH15" s="312"/>
      <c r="CI15" s="312"/>
      <c r="CJ15" s="312"/>
      <c r="CK15" s="312"/>
      <c r="CL15" s="312"/>
      <c r="CM15" s="312"/>
      <c r="CN15" s="312"/>
      <c r="CO15" s="312"/>
      <c r="CP15" s="312"/>
      <c r="CQ15" s="312"/>
      <c r="CR15" s="31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c r="EO15"/>
      <c r="EP15"/>
      <c r="EQ15"/>
      <c r="ER15"/>
      <c r="ES15"/>
      <c r="ET15"/>
      <c r="EU15"/>
      <c r="EV15" s="103">
        <f t="shared" si="0"/>
        <v>-371</v>
      </c>
      <c r="EW15" s="103">
        <f t="shared" si="1"/>
        <v>4262</v>
      </c>
      <c r="EX15" s="103">
        <f t="shared" si="2"/>
        <v>-9351</v>
      </c>
      <c r="EY15" s="103">
        <f t="shared" si="3"/>
        <v>-175</v>
      </c>
      <c r="EZ15" s="103">
        <f t="shared" si="4"/>
        <v>4411</v>
      </c>
      <c r="FA15" s="103">
        <f t="shared" si="5"/>
        <v>-8812</v>
      </c>
    </row>
    <row r="16" spans="1:157" s="54" customFormat="1" ht="14.1" customHeight="1">
      <c r="A16" s="68" t="s">
        <v>90</v>
      </c>
      <c r="B16" s="67">
        <v>9649</v>
      </c>
      <c r="C16" s="21">
        <v>10354</v>
      </c>
      <c r="D16" s="65">
        <v>20003</v>
      </c>
      <c r="E16" s="66">
        <v>9559</v>
      </c>
      <c r="F16" s="21">
        <v>10249</v>
      </c>
      <c r="G16" s="64">
        <v>19808</v>
      </c>
      <c r="H16" s="67">
        <v>9301</v>
      </c>
      <c r="I16" s="21">
        <v>10085</v>
      </c>
      <c r="J16" s="64">
        <v>19386</v>
      </c>
      <c r="K16" s="67">
        <v>9146</v>
      </c>
      <c r="L16" s="21">
        <v>9907</v>
      </c>
      <c r="M16" s="64">
        <v>19053</v>
      </c>
      <c r="N16" s="67">
        <v>9112</v>
      </c>
      <c r="O16" s="21">
        <v>9877</v>
      </c>
      <c r="P16" s="64">
        <v>18989</v>
      </c>
      <c r="Q16" s="67">
        <v>8940</v>
      </c>
      <c r="R16" s="21">
        <v>9870</v>
      </c>
      <c r="S16" s="64">
        <v>18810</v>
      </c>
      <c r="T16" s="67">
        <v>8809</v>
      </c>
      <c r="U16" s="21">
        <v>9906</v>
      </c>
      <c r="V16" s="64">
        <f t="shared" si="6"/>
        <v>18715</v>
      </c>
      <c r="W16" s="137">
        <v>8757</v>
      </c>
      <c r="X16" s="30">
        <v>9880</v>
      </c>
      <c r="Y16" s="64">
        <v>18637</v>
      </c>
      <c r="Z16" s="13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45)</f>
        <v>8597</v>
      </c>
      <c r="AA16" s="13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45)</f>
        <v>9739</v>
      </c>
      <c r="AB16" s="64">
        <f t="shared" si="7"/>
        <v>18336</v>
      </c>
      <c r="AC16" s="13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45)</f>
        <v>8279</v>
      </c>
      <c r="AD16" s="13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45)</f>
        <v>9555</v>
      </c>
      <c r="AE16" s="64">
        <f t="shared" si="8"/>
        <v>17834</v>
      </c>
      <c r="AF16" s="13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45)</f>
        <v>7959</v>
      </c>
      <c r="AG16" s="13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45)</f>
        <v>9160</v>
      </c>
      <c r="AH16" s="64">
        <f t="shared" si="9"/>
        <v>17119</v>
      </c>
      <c r="AI16" s="13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45)</f>
        <v>7549</v>
      </c>
      <c r="AJ16" s="13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45)</f>
        <v>8872</v>
      </c>
      <c r="AK16" s="64">
        <f t="shared" si="10"/>
        <v>16421</v>
      </c>
      <c r="AL16" s="13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45)</f>
        <v>7310</v>
      </c>
      <c r="AM16" s="13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45)</f>
        <v>8585</v>
      </c>
      <c r="AN16" s="64">
        <f t="shared" si="11"/>
        <v>15895</v>
      </c>
      <c r="AO16" s="13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45)</f>
        <v>7204</v>
      </c>
      <c r="AP16" s="13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45)</f>
        <v>8446</v>
      </c>
      <c r="AQ16" s="64">
        <f t="shared" si="12"/>
        <v>15650</v>
      </c>
      <c r="AR16" s="13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45)</f>
        <v>7153</v>
      </c>
      <c r="AS16" s="13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45)</f>
        <v>8338</v>
      </c>
      <c r="AT16" s="64">
        <f t="shared" si="13"/>
        <v>15491</v>
      </c>
      <c r="AU16" s="13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45)</f>
        <v>7227</v>
      </c>
      <c r="AV16" s="13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45)</f>
        <v>8446</v>
      </c>
      <c r="AW16" s="64">
        <f t="shared" si="14"/>
        <v>15673</v>
      </c>
      <c r="AX16" s="13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45)</f>
        <v>7321</v>
      </c>
      <c r="AY16" s="13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45)</f>
        <v>8447</v>
      </c>
      <c r="AZ16" s="64">
        <f t="shared" si="15"/>
        <v>15768</v>
      </c>
      <c r="BA16" s="13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45)</f>
        <v>7197</v>
      </c>
      <c r="BB16" s="13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45)</f>
        <v>8433</v>
      </c>
      <c r="BC16" s="64">
        <f t="shared" si="16"/>
        <v>15630</v>
      </c>
      <c r="BD16" s="13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45)</f>
        <v>6983</v>
      </c>
      <c r="BE16" s="13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45)</f>
        <v>8255</v>
      </c>
      <c r="BF16" s="64">
        <f t="shared" si="17"/>
        <v>15238</v>
      </c>
      <c r="BG16" s="13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45)</f>
        <v>6803</v>
      </c>
      <c r="BH16" s="13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45)</f>
        <v>8052</v>
      </c>
      <c r="BI16" s="64">
        <f t="shared" si="18"/>
        <v>14855</v>
      </c>
      <c r="BJ16" s="13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45)</f>
        <v>6654</v>
      </c>
      <c r="BK16" s="13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45)</f>
        <v>7763</v>
      </c>
      <c r="BL16" s="64">
        <f t="shared" si="19"/>
        <v>14417</v>
      </c>
      <c r="BM16" s="13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45)</f>
        <v>6454</v>
      </c>
      <c r="BN16" s="13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45)</f>
        <v>7602</v>
      </c>
      <c r="BO16" s="64">
        <f t="shared" si="20"/>
        <v>14056</v>
      </c>
      <c r="BP16" s="13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45)</f>
        <v>6384</v>
      </c>
      <c r="BQ16" s="13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45)</f>
        <v>7477</v>
      </c>
      <c r="BR16" s="64">
        <f t="shared" si="21"/>
        <v>13861</v>
      </c>
      <c r="BS16" s="13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45)</f>
        <v>6373</v>
      </c>
      <c r="BT16" s="13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45)</f>
        <v>7441</v>
      </c>
      <c r="BU16" s="64">
        <f t="shared" si="22"/>
        <v>13814</v>
      </c>
      <c r="BV16" s="312"/>
      <c r="BW16" s="312"/>
      <c r="BX16" s="312"/>
      <c r="BY16" s="312"/>
      <c r="BZ16" s="312"/>
      <c r="CA16" s="312"/>
      <c r="CB16" s="312"/>
      <c r="CC16" s="312"/>
      <c r="CD16" s="312"/>
      <c r="CE16" s="312"/>
      <c r="CF16" s="312"/>
      <c r="CG16" s="312"/>
      <c r="CH16" s="312"/>
      <c r="CI16" s="312"/>
      <c r="CJ16" s="312"/>
      <c r="CK16" s="312"/>
      <c r="CL16" s="312"/>
      <c r="CM16" s="312"/>
      <c r="CN16" s="312"/>
      <c r="CO16" s="312"/>
      <c r="CP16" s="312"/>
      <c r="CQ16" s="312"/>
      <c r="CR16" s="312"/>
      <c r="CS16" s="312"/>
      <c r="CT16" s="312"/>
      <c r="CU16" s="312"/>
      <c r="CV16" s="312"/>
      <c r="CW16" s="312"/>
      <c r="CX16" s="312"/>
      <c r="CY16" s="312"/>
      <c r="CZ16" s="312"/>
      <c r="DA16" s="312"/>
      <c r="DB16" s="312"/>
      <c r="DC16" s="312"/>
      <c r="DD16" s="312"/>
      <c r="DE16" s="312"/>
      <c r="DF16" s="312"/>
      <c r="DG16" s="312"/>
      <c r="DH16" s="312"/>
      <c r="DI16" s="312"/>
      <c r="DJ16" s="312"/>
      <c r="DK16" s="312"/>
      <c r="DL16" s="312"/>
      <c r="DM16" s="312"/>
      <c r="DN16" s="312"/>
      <c r="DO16" s="312"/>
      <c r="DP16" s="312"/>
      <c r="DQ16" s="312"/>
      <c r="DR16" s="312"/>
      <c r="DS16" s="312"/>
      <c r="DT16" s="312"/>
      <c r="DU16" s="312"/>
      <c r="DV16" s="312"/>
      <c r="DW16" s="312"/>
      <c r="DX16" s="312"/>
      <c r="DY16" s="312"/>
      <c r="DZ16" s="312"/>
      <c r="EA16" s="312"/>
      <c r="EB16" s="312"/>
      <c r="EC16" s="312"/>
      <c r="ED16" s="312"/>
      <c r="EE16" s="312"/>
      <c r="EF16" s="312"/>
      <c r="EG16" s="312"/>
      <c r="EH16" s="312"/>
      <c r="EI16" s="312"/>
      <c r="EJ16" s="312"/>
      <c r="EK16" s="312"/>
      <c r="EL16" s="312"/>
      <c r="EM16" s="312"/>
      <c r="EN16"/>
      <c r="EO16"/>
      <c r="EP16"/>
      <c r="EQ16"/>
      <c r="ER16"/>
      <c r="ES16"/>
      <c r="ET16"/>
      <c r="EU16"/>
      <c r="EV16" s="103">
        <f t="shared" si="0"/>
        <v>742</v>
      </c>
      <c r="EW16" s="103">
        <f t="shared" si="1"/>
        <v>6270</v>
      </c>
      <c r="EX16" s="103">
        <f t="shared" si="2"/>
        <v>-9241</v>
      </c>
      <c r="EY16" s="103">
        <f t="shared" si="3"/>
        <v>559</v>
      </c>
      <c r="EZ16" s="103">
        <f t="shared" si="4"/>
        <v>5971</v>
      </c>
      <c r="FA16" s="103">
        <f t="shared" si="5"/>
        <v>-9196</v>
      </c>
    </row>
    <row r="17" spans="1:157" s="54" customFormat="1" ht="14.1" customHeight="1">
      <c r="A17" s="68" t="s">
        <v>91</v>
      </c>
      <c r="B17" s="67">
        <v>9494</v>
      </c>
      <c r="C17" s="21">
        <v>9876</v>
      </c>
      <c r="D17" s="65">
        <v>19370</v>
      </c>
      <c r="E17" s="66">
        <v>9423</v>
      </c>
      <c r="F17" s="21">
        <v>9868</v>
      </c>
      <c r="G17" s="64">
        <v>19291</v>
      </c>
      <c r="H17" s="67">
        <v>9436</v>
      </c>
      <c r="I17" s="21">
        <v>9867</v>
      </c>
      <c r="J17" s="64">
        <v>19303</v>
      </c>
      <c r="K17" s="67">
        <v>9290</v>
      </c>
      <c r="L17" s="21">
        <v>9908</v>
      </c>
      <c r="M17" s="64">
        <v>19198</v>
      </c>
      <c r="N17" s="67">
        <v>9218</v>
      </c>
      <c r="O17" s="21">
        <v>9900</v>
      </c>
      <c r="P17" s="64">
        <v>19118</v>
      </c>
      <c r="Q17" s="67">
        <v>9128</v>
      </c>
      <c r="R17" s="21">
        <v>9952</v>
      </c>
      <c r="S17" s="64">
        <v>19080</v>
      </c>
      <c r="T17" s="67">
        <v>9104</v>
      </c>
      <c r="U17" s="21">
        <v>9948</v>
      </c>
      <c r="V17" s="64">
        <f t="shared" si="6"/>
        <v>19052</v>
      </c>
      <c r="W17" s="137">
        <v>9102</v>
      </c>
      <c r="X17" s="30">
        <v>10068</v>
      </c>
      <c r="Y17" s="64">
        <v>19170</v>
      </c>
      <c r="Z17" s="13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50)</f>
        <v>9137</v>
      </c>
      <c r="AA17" s="13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50)</f>
        <v>10171</v>
      </c>
      <c r="AB17" s="64">
        <f t="shared" si="7"/>
        <v>19308</v>
      </c>
      <c r="AC17" s="13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50)</f>
        <v>9312</v>
      </c>
      <c r="AD17" s="13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50)</f>
        <v>10324</v>
      </c>
      <c r="AE17" s="64">
        <f t="shared" si="8"/>
        <v>19636</v>
      </c>
      <c r="AF17" s="13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50)</f>
        <v>9282</v>
      </c>
      <c r="AG17" s="13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50)</f>
        <v>10433</v>
      </c>
      <c r="AH17" s="64">
        <f t="shared" si="9"/>
        <v>19715</v>
      </c>
      <c r="AI17" s="13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50)</f>
        <v>9351</v>
      </c>
      <c r="AJ17" s="13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50)</f>
        <v>10627</v>
      </c>
      <c r="AK17" s="64">
        <f t="shared" si="10"/>
        <v>19978</v>
      </c>
      <c r="AL17" s="13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50)</f>
        <v>9274</v>
      </c>
      <c r="AM17" s="13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50)</f>
        <v>10630</v>
      </c>
      <c r="AN17" s="64">
        <f t="shared" si="11"/>
        <v>19904</v>
      </c>
      <c r="AO17" s="13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50)</f>
        <v>9119</v>
      </c>
      <c r="AP17" s="13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50)</f>
        <v>10455</v>
      </c>
      <c r="AQ17" s="64">
        <f t="shared" si="12"/>
        <v>19574</v>
      </c>
      <c r="AR17" s="13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50)</f>
        <v>8788</v>
      </c>
      <c r="AS17" s="13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50)</f>
        <v>10228</v>
      </c>
      <c r="AT17" s="64">
        <f t="shared" si="13"/>
        <v>19016</v>
      </c>
      <c r="AU17" s="13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50)</f>
        <v>8432</v>
      </c>
      <c r="AV17" s="13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50)</f>
        <v>9782</v>
      </c>
      <c r="AW17" s="64">
        <f t="shared" si="14"/>
        <v>18214</v>
      </c>
      <c r="AX17" s="13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50)</f>
        <v>7868</v>
      </c>
      <c r="AY17" s="13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50)</f>
        <v>9286</v>
      </c>
      <c r="AZ17" s="64">
        <f t="shared" si="15"/>
        <v>17154</v>
      </c>
      <c r="BA17" s="13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50)</f>
        <v>7541</v>
      </c>
      <c r="BB17" s="13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50)</f>
        <v>8870</v>
      </c>
      <c r="BC17" s="64">
        <f t="shared" si="16"/>
        <v>16411</v>
      </c>
      <c r="BD17" s="13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50)</f>
        <v>7231</v>
      </c>
      <c r="BE17" s="13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50)</f>
        <v>8534</v>
      </c>
      <c r="BF17" s="64">
        <f t="shared" si="17"/>
        <v>15765</v>
      </c>
      <c r="BG17" s="13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50)</f>
        <v>7080</v>
      </c>
      <c r="BH17" s="13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50)</f>
        <v>8395</v>
      </c>
      <c r="BI17" s="64">
        <f t="shared" si="18"/>
        <v>15475</v>
      </c>
      <c r="BJ17" s="13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50)</f>
        <v>7115</v>
      </c>
      <c r="BK17" s="13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50)</f>
        <v>8444</v>
      </c>
      <c r="BL17" s="64">
        <f t="shared" si="19"/>
        <v>15559</v>
      </c>
      <c r="BM17" s="13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50)</f>
        <v>7432</v>
      </c>
      <c r="BN17" s="13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50)</f>
        <v>8639</v>
      </c>
      <c r="BO17" s="64">
        <f t="shared" si="20"/>
        <v>16071</v>
      </c>
      <c r="BP17" s="13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50)</f>
        <v>7549</v>
      </c>
      <c r="BQ17" s="13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50)</f>
        <v>8892</v>
      </c>
      <c r="BR17" s="64">
        <f t="shared" si="21"/>
        <v>16441</v>
      </c>
      <c r="BS17" s="13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50)</f>
        <v>7470</v>
      </c>
      <c r="BT17" s="13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50)</f>
        <v>8831</v>
      </c>
      <c r="BU17" s="64">
        <f t="shared" si="22"/>
        <v>16301</v>
      </c>
      <c r="BV17" s="312"/>
      <c r="BW17" s="312"/>
      <c r="BX17" s="312"/>
      <c r="BY17" s="312"/>
      <c r="BZ17" s="312"/>
      <c r="CA17" s="312"/>
      <c r="CB17" s="312"/>
      <c r="CC17" s="312"/>
      <c r="CD17" s="312"/>
      <c r="CE17" s="312"/>
      <c r="CF17" s="312"/>
      <c r="CG17" s="312"/>
      <c r="CH17" s="312"/>
      <c r="CI17" s="312"/>
      <c r="CJ17" s="312"/>
      <c r="CK17" s="312"/>
      <c r="CL17" s="312"/>
      <c r="CM17" s="312"/>
      <c r="CN17" s="312"/>
      <c r="CO17" s="312"/>
      <c r="CP17" s="312"/>
      <c r="CQ17" s="312"/>
      <c r="CR17" s="312"/>
      <c r="CS17" s="312"/>
      <c r="CT17" s="312"/>
      <c r="CU17" s="312"/>
      <c r="CV17" s="312"/>
      <c r="CW17" s="312"/>
      <c r="CX17" s="312"/>
      <c r="CY17" s="312"/>
      <c r="CZ17" s="312"/>
      <c r="DA17" s="312"/>
      <c r="DB17" s="312"/>
      <c r="DC17" s="312"/>
      <c r="DD17" s="312"/>
      <c r="DE17" s="312"/>
      <c r="DF17" s="312"/>
      <c r="DG17" s="312"/>
      <c r="DH17" s="312"/>
      <c r="DI17" s="312"/>
      <c r="DJ17" s="312"/>
      <c r="DK17" s="312"/>
      <c r="DL17" s="312"/>
      <c r="DM17" s="312"/>
      <c r="DN17" s="312"/>
      <c r="DO17" s="312"/>
      <c r="DP17" s="312"/>
      <c r="DQ17" s="312"/>
      <c r="DR17" s="312"/>
      <c r="DS17" s="312"/>
      <c r="DT17" s="312"/>
      <c r="DU17" s="312"/>
      <c r="DV17" s="312"/>
      <c r="DW17" s="312"/>
      <c r="DX17" s="312"/>
      <c r="DY17" s="312"/>
      <c r="DZ17" s="312"/>
      <c r="EA17" s="312"/>
      <c r="EB17" s="312"/>
      <c r="EC17" s="312"/>
      <c r="ED17" s="312"/>
      <c r="EE17" s="312"/>
      <c r="EF17" s="312"/>
      <c r="EG17" s="312"/>
      <c r="EH17" s="312"/>
      <c r="EI17" s="312"/>
      <c r="EJ17" s="312"/>
      <c r="EK17" s="312"/>
      <c r="EL17" s="312"/>
      <c r="EM17" s="312"/>
      <c r="EN17"/>
      <c r="EO17"/>
      <c r="EP17"/>
      <c r="EQ17"/>
      <c r="ER17"/>
      <c r="ES17"/>
      <c r="ET17"/>
      <c r="EU17"/>
      <c r="EV17" s="103">
        <f t="shared" si="0"/>
        <v>-879</v>
      </c>
      <c r="EW17" s="103">
        <f t="shared" si="1"/>
        <v>4845</v>
      </c>
      <c r="EX17" s="103">
        <f t="shared" si="2"/>
        <v>-12789</v>
      </c>
      <c r="EY17" s="103">
        <f t="shared" si="3"/>
        <v>-675</v>
      </c>
      <c r="EZ17" s="103">
        <f t="shared" si="4"/>
        <v>5104</v>
      </c>
      <c r="FA17" s="103">
        <f t="shared" si="5"/>
        <v>-12142</v>
      </c>
    </row>
    <row r="18" spans="1:157" s="54" customFormat="1" ht="14.1" customHeight="1">
      <c r="A18" s="68" t="s">
        <v>92</v>
      </c>
      <c r="B18" s="67">
        <v>7189</v>
      </c>
      <c r="C18" s="21">
        <v>7137</v>
      </c>
      <c r="D18" s="65">
        <v>14326</v>
      </c>
      <c r="E18" s="66">
        <v>7689</v>
      </c>
      <c r="F18" s="21">
        <v>7770</v>
      </c>
      <c r="G18" s="64">
        <v>15459</v>
      </c>
      <c r="H18" s="67">
        <v>8117</v>
      </c>
      <c r="I18" s="21">
        <v>8386</v>
      </c>
      <c r="J18" s="64">
        <v>16503</v>
      </c>
      <c r="K18" s="67">
        <v>8357</v>
      </c>
      <c r="L18" s="21">
        <v>8731</v>
      </c>
      <c r="M18" s="64">
        <v>17088</v>
      </c>
      <c r="N18" s="67">
        <v>8686</v>
      </c>
      <c r="O18" s="21">
        <v>9292</v>
      </c>
      <c r="P18" s="64">
        <v>17978</v>
      </c>
      <c r="Q18" s="67">
        <v>9030</v>
      </c>
      <c r="R18" s="21">
        <v>9529</v>
      </c>
      <c r="S18" s="64">
        <v>18559</v>
      </c>
      <c r="T18" s="67">
        <v>9099</v>
      </c>
      <c r="U18" s="21">
        <v>9612</v>
      </c>
      <c r="V18" s="64">
        <f t="shared" si="6"/>
        <v>18711</v>
      </c>
      <c r="W18" s="137">
        <v>9251</v>
      </c>
      <c r="X18" s="30">
        <v>9806</v>
      </c>
      <c r="Y18" s="64">
        <v>19057</v>
      </c>
      <c r="Z18" s="13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55)</f>
        <v>9325</v>
      </c>
      <c r="AA18" s="13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55)</f>
        <v>10028</v>
      </c>
      <c r="AB18" s="64">
        <f t="shared" si="7"/>
        <v>19353</v>
      </c>
      <c r="AC18" s="13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55)</f>
        <v>9313</v>
      </c>
      <c r="AD18" s="13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55)</f>
        <v>10055</v>
      </c>
      <c r="AE18" s="64">
        <f t="shared" si="8"/>
        <v>19368</v>
      </c>
      <c r="AF18" s="13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55)</f>
        <v>9381</v>
      </c>
      <c r="AG18" s="13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55)</f>
        <v>10254</v>
      </c>
      <c r="AH18" s="64">
        <f t="shared" si="9"/>
        <v>19635</v>
      </c>
      <c r="AI18" s="13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55)</f>
        <v>9442</v>
      </c>
      <c r="AJ18" s="13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55)</f>
        <v>10456</v>
      </c>
      <c r="AK18" s="64">
        <f t="shared" si="10"/>
        <v>19898</v>
      </c>
      <c r="AL18" s="13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55)</f>
        <v>9483</v>
      </c>
      <c r="AM18" s="13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55)</f>
        <v>10593</v>
      </c>
      <c r="AN18" s="64">
        <f t="shared" si="11"/>
        <v>20076</v>
      </c>
      <c r="AO18" s="13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55)</f>
        <v>9520</v>
      </c>
      <c r="AP18" s="13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55)</f>
        <v>10677</v>
      </c>
      <c r="AQ18" s="64">
        <f t="shared" si="12"/>
        <v>20197</v>
      </c>
      <c r="AR18" s="13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55)</f>
        <v>9728</v>
      </c>
      <c r="AS18" s="13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55)</f>
        <v>10833</v>
      </c>
      <c r="AT18" s="64">
        <f t="shared" si="13"/>
        <v>20561</v>
      </c>
      <c r="AU18" s="13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55)</f>
        <v>9646</v>
      </c>
      <c r="AV18" s="13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55)</f>
        <v>10904</v>
      </c>
      <c r="AW18" s="64">
        <f t="shared" si="14"/>
        <v>20550</v>
      </c>
      <c r="AX18" s="13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55)</f>
        <v>9554</v>
      </c>
      <c r="AY18" s="13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55)</f>
        <v>10979</v>
      </c>
      <c r="AZ18" s="64">
        <f t="shared" si="15"/>
        <v>20533</v>
      </c>
      <c r="BA18" s="13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55)</f>
        <v>9348</v>
      </c>
      <c r="BB18" s="13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55)</f>
        <v>10738</v>
      </c>
      <c r="BC18" s="64">
        <f t="shared" si="16"/>
        <v>20086</v>
      </c>
      <c r="BD18" s="13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55)</f>
        <v>9128</v>
      </c>
      <c r="BE18" s="13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55)</f>
        <v>10520</v>
      </c>
      <c r="BF18" s="64">
        <f t="shared" si="17"/>
        <v>19648</v>
      </c>
      <c r="BG18" s="13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55)</f>
        <v>8708</v>
      </c>
      <c r="BH18" s="13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55)</f>
        <v>10173</v>
      </c>
      <c r="BI18" s="64">
        <f t="shared" si="18"/>
        <v>18881</v>
      </c>
      <c r="BJ18" s="13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55)</f>
        <v>8302</v>
      </c>
      <c r="BK18" s="13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55)</f>
        <v>9787</v>
      </c>
      <c r="BL18" s="64">
        <f t="shared" si="19"/>
        <v>18089</v>
      </c>
      <c r="BM18" s="13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55)</f>
        <v>7974</v>
      </c>
      <c r="BN18" s="13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55)</f>
        <v>9500</v>
      </c>
      <c r="BO18" s="64">
        <f t="shared" si="20"/>
        <v>17474</v>
      </c>
      <c r="BP18" s="13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55)</f>
        <v>7739</v>
      </c>
      <c r="BQ18" s="13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55)</f>
        <v>9180</v>
      </c>
      <c r="BR18" s="64">
        <f t="shared" si="21"/>
        <v>16919</v>
      </c>
      <c r="BS18" s="13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55)</f>
        <v>7601</v>
      </c>
      <c r="BT18" s="13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55)</f>
        <v>9037</v>
      </c>
      <c r="BU18" s="64">
        <f t="shared" si="22"/>
        <v>16638</v>
      </c>
      <c r="BV18" s="312"/>
      <c r="BW18" s="312"/>
      <c r="BX18" s="312"/>
      <c r="BY18" s="312"/>
      <c r="BZ18" s="312"/>
      <c r="CA18" s="312"/>
      <c r="CB18" s="312"/>
      <c r="CC18" s="312"/>
      <c r="CD18" s="312"/>
      <c r="CE18" s="312"/>
      <c r="CF18" s="312"/>
      <c r="CG18" s="312"/>
      <c r="CH18" s="312"/>
      <c r="CI18" s="312"/>
      <c r="CJ18" s="312"/>
      <c r="CK18" s="312"/>
      <c r="CL18" s="312"/>
      <c r="CM18" s="312"/>
      <c r="CN18" s="312"/>
      <c r="CO18" s="312"/>
      <c r="CP18" s="312"/>
      <c r="CQ18" s="312"/>
      <c r="CR18" s="312"/>
      <c r="CS18" s="312"/>
      <c r="CT18" s="312"/>
      <c r="CU18" s="312"/>
      <c r="CV18" s="312"/>
      <c r="CW18" s="312"/>
      <c r="CX18" s="312"/>
      <c r="CY18" s="312"/>
      <c r="CZ18" s="312"/>
      <c r="DA18" s="312"/>
      <c r="DB18" s="312"/>
      <c r="DC18" s="312"/>
      <c r="DD18" s="312"/>
      <c r="DE18" s="312"/>
      <c r="DF18" s="312"/>
      <c r="DG18" s="312"/>
      <c r="DH18" s="312"/>
      <c r="DI18" s="312"/>
      <c r="DJ18" s="312"/>
      <c r="DK18" s="312"/>
      <c r="DL18" s="312"/>
      <c r="DM18" s="312"/>
      <c r="DN18" s="312"/>
      <c r="DO18" s="312"/>
      <c r="DP18" s="312"/>
      <c r="DQ18" s="312"/>
      <c r="DR18" s="312"/>
      <c r="DS18" s="312"/>
      <c r="DT18" s="312"/>
      <c r="DU18" s="312"/>
      <c r="DV18" s="312"/>
      <c r="DW18" s="312"/>
      <c r="DX18" s="312"/>
      <c r="DY18" s="312"/>
      <c r="DZ18" s="312"/>
      <c r="EA18" s="312"/>
      <c r="EB18" s="312"/>
      <c r="EC18" s="312"/>
      <c r="ED18" s="312"/>
      <c r="EE18" s="312"/>
      <c r="EF18" s="312"/>
      <c r="EG18" s="312"/>
      <c r="EH18" s="312"/>
      <c r="EI18" s="312"/>
      <c r="EJ18" s="312"/>
      <c r="EK18" s="312"/>
      <c r="EL18" s="312"/>
      <c r="EM18" s="312"/>
      <c r="EN18"/>
      <c r="EO18"/>
      <c r="EP18"/>
      <c r="EQ18"/>
      <c r="ER18"/>
      <c r="ES18"/>
      <c r="ET18"/>
      <c r="EU18"/>
      <c r="EV18" s="103">
        <f t="shared" si="0"/>
        <v>690</v>
      </c>
      <c r="EW18" s="103">
        <f t="shared" si="1"/>
        <v>8288</v>
      </c>
      <c r="EX18" s="103">
        <f t="shared" si="2"/>
        <v>-11774</v>
      </c>
      <c r="EY18" s="103">
        <f t="shared" si="3"/>
        <v>267</v>
      </c>
      <c r="EZ18" s="103">
        <f t="shared" si="4"/>
        <v>7412</v>
      </c>
      <c r="FA18" s="103">
        <f t="shared" si="5"/>
        <v>-12223</v>
      </c>
    </row>
    <row r="19" spans="1:157" s="54" customFormat="1" ht="14.1" customHeight="1">
      <c r="A19" s="68" t="s">
        <v>93</v>
      </c>
      <c r="B19" s="67">
        <v>5550</v>
      </c>
      <c r="C19" s="21">
        <v>5553</v>
      </c>
      <c r="D19" s="65">
        <v>11103</v>
      </c>
      <c r="E19" s="66">
        <v>5748</v>
      </c>
      <c r="F19" s="21">
        <v>5824</v>
      </c>
      <c r="G19" s="64">
        <v>11572</v>
      </c>
      <c r="H19" s="67">
        <v>5988</v>
      </c>
      <c r="I19" s="21">
        <v>5952</v>
      </c>
      <c r="J19" s="64">
        <v>11940</v>
      </c>
      <c r="K19" s="67">
        <v>6297</v>
      </c>
      <c r="L19" s="21">
        <v>6188</v>
      </c>
      <c r="M19" s="64">
        <v>12485</v>
      </c>
      <c r="N19" s="67">
        <v>6534</v>
      </c>
      <c r="O19" s="21">
        <v>6442</v>
      </c>
      <c r="P19" s="64">
        <v>12976</v>
      </c>
      <c r="Q19" s="67">
        <v>6827</v>
      </c>
      <c r="R19" s="21">
        <v>6862</v>
      </c>
      <c r="S19" s="64">
        <v>13689</v>
      </c>
      <c r="T19" s="67">
        <v>7397</v>
      </c>
      <c r="U19" s="21">
        <v>7501</v>
      </c>
      <c r="V19" s="64">
        <f t="shared" si="6"/>
        <v>14898</v>
      </c>
      <c r="W19" s="137">
        <v>7985</v>
      </c>
      <c r="X19" s="30">
        <v>8260</v>
      </c>
      <c r="Y19" s="64">
        <v>16245</v>
      </c>
      <c r="Z19" s="13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60)</f>
        <v>8309</v>
      </c>
      <c r="AA19" s="13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60)</f>
        <v>8693</v>
      </c>
      <c r="AB19" s="64">
        <f t="shared" si="7"/>
        <v>17002</v>
      </c>
      <c r="AC19" s="13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60)</f>
        <v>8622</v>
      </c>
      <c r="AD19" s="13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60)</f>
        <v>9300</v>
      </c>
      <c r="AE19" s="64">
        <f t="shared" si="8"/>
        <v>17922</v>
      </c>
      <c r="AF19" s="13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60)</f>
        <v>9043</v>
      </c>
      <c r="AG19" s="13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60)</f>
        <v>9651</v>
      </c>
      <c r="AH19" s="64">
        <f t="shared" si="9"/>
        <v>18694</v>
      </c>
      <c r="AI19" s="13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60)</f>
        <v>9210</v>
      </c>
      <c r="AJ19" s="13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60)</f>
        <v>9839</v>
      </c>
      <c r="AK19" s="64">
        <f t="shared" si="10"/>
        <v>19049</v>
      </c>
      <c r="AL19" s="13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60)</f>
        <v>9388</v>
      </c>
      <c r="AM19" s="13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60)</f>
        <v>10060</v>
      </c>
      <c r="AN19" s="64">
        <f t="shared" si="11"/>
        <v>19448</v>
      </c>
      <c r="AO19" s="13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60)</f>
        <v>9431</v>
      </c>
      <c r="AP19" s="13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60)</f>
        <v>10223</v>
      </c>
      <c r="AQ19" s="64">
        <f t="shared" si="12"/>
        <v>19654</v>
      </c>
      <c r="AR19" s="13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60)</f>
        <v>9457</v>
      </c>
      <c r="AS19" s="13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60)</f>
        <v>10304</v>
      </c>
      <c r="AT19" s="64">
        <f t="shared" si="13"/>
        <v>19761</v>
      </c>
      <c r="AU19" s="13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60)</f>
        <v>9453</v>
      </c>
      <c r="AV19" s="13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60)</f>
        <v>10418</v>
      </c>
      <c r="AW19" s="64">
        <f t="shared" si="14"/>
        <v>19871</v>
      </c>
      <c r="AX19" s="13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60)</f>
        <v>9435</v>
      </c>
      <c r="AY19" s="13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60)</f>
        <v>10425</v>
      </c>
      <c r="AZ19" s="64">
        <f t="shared" si="15"/>
        <v>19860</v>
      </c>
      <c r="BA19" s="13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60)</f>
        <v>9336</v>
      </c>
      <c r="BB19" s="13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60)</f>
        <v>10485</v>
      </c>
      <c r="BC19" s="64">
        <f t="shared" si="16"/>
        <v>19821</v>
      </c>
      <c r="BD19" s="13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60)</f>
        <v>9322</v>
      </c>
      <c r="BE19" s="13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60)</f>
        <v>10443</v>
      </c>
      <c r="BF19" s="64">
        <f t="shared" si="17"/>
        <v>19765</v>
      </c>
      <c r="BG19" s="13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60)</f>
        <v>9416</v>
      </c>
      <c r="BH19" s="13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60)</f>
        <v>10517</v>
      </c>
      <c r="BI19" s="64">
        <f t="shared" si="18"/>
        <v>19933</v>
      </c>
      <c r="BJ19" s="13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60)</f>
        <v>9346</v>
      </c>
      <c r="BK19" s="13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60)</f>
        <v>10643</v>
      </c>
      <c r="BL19" s="64">
        <f t="shared" si="19"/>
        <v>19989</v>
      </c>
      <c r="BM19" s="13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60)</f>
        <v>9435.1</v>
      </c>
      <c r="BN19" s="13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60)</f>
        <v>10907.1</v>
      </c>
      <c r="BO19" s="64">
        <f t="shared" si="20"/>
        <v>20342.2</v>
      </c>
      <c r="BP19" s="13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60)</f>
        <v>9383</v>
      </c>
      <c r="BQ19" s="13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60)</f>
        <v>10885</v>
      </c>
      <c r="BR19" s="64">
        <f t="shared" si="21"/>
        <v>20268</v>
      </c>
      <c r="BS19" s="13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60)</f>
        <v>9282</v>
      </c>
      <c r="BT19" s="13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60)</f>
        <v>10716</v>
      </c>
      <c r="BU19" s="64">
        <f t="shared" si="22"/>
        <v>19998</v>
      </c>
      <c r="BV19" s="312"/>
      <c r="BW19" s="312"/>
      <c r="BX19" s="312"/>
      <c r="BY19" s="312"/>
      <c r="BZ19" s="312"/>
      <c r="CA19" s="312"/>
      <c r="CB19" s="312"/>
      <c r="CC19" s="312"/>
      <c r="CD19" s="312"/>
      <c r="CE19" s="312"/>
      <c r="CF19" s="312"/>
      <c r="CG19" s="312"/>
      <c r="CH19" s="312"/>
      <c r="CI19" s="312"/>
      <c r="CJ19" s="312"/>
      <c r="CK19" s="312"/>
      <c r="CL19" s="312"/>
      <c r="CM19" s="312"/>
      <c r="CN19" s="312"/>
      <c r="CO19" s="312"/>
      <c r="CP19" s="312"/>
      <c r="CQ19" s="312"/>
      <c r="CR19" s="312"/>
      <c r="CS19" s="312"/>
      <c r="CT19" s="312"/>
      <c r="CU19" s="312"/>
      <c r="CV19" s="312"/>
      <c r="CW19" s="312"/>
      <c r="CX19" s="312"/>
      <c r="CY19" s="312"/>
      <c r="CZ19" s="312"/>
      <c r="DA19" s="312"/>
      <c r="DB19" s="312"/>
      <c r="DC19" s="312"/>
      <c r="DD19" s="312"/>
      <c r="DE19" s="312"/>
      <c r="DF19" s="312"/>
      <c r="DG19" s="312"/>
      <c r="DH19" s="312"/>
      <c r="DI19" s="312"/>
      <c r="DJ19" s="312"/>
      <c r="DK19" s="312"/>
      <c r="DL19" s="312"/>
      <c r="DM19" s="312"/>
      <c r="DN19" s="312"/>
      <c r="DO19" s="312"/>
      <c r="DP19" s="312"/>
      <c r="DQ19" s="312"/>
      <c r="DR19" s="312"/>
      <c r="DS19" s="312"/>
      <c r="DT19" s="312"/>
      <c r="DU19" s="312"/>
      <c r="DV19" s="312"/>
      <c r="DW19" s="312"/>
      <c r="DX19" s="312"/>
      <c r="DY19" s="312"/>
      <c r="DZ19" s="312"/>
      <c r="EA19" s="312"/>
      <c r="EB19" s="312"/>
      <c r="EC19" s="312"/>
      <c r="ED19" s="312"/>
      <c r="EE19" s="312"/>
      <c r="EF19" s="312"/>
      <c r="EG19" s="312"/>
      <c r="EH19" s="312"/>
      <c r="EI19" s="312"/>
      <c r="EJ19" s="312"/>
      <c r="EK19" s="312"/>
      <c r="EL19" s="312"/>
      <c r="EM19" s="312"/>
      <c r="EN19"/>
      <c r="EO19"/>
      <c r="EP19"/>
      <c r="EQ19"/>
      <c r="ER19"/>
      <c r="ES19"/>
      <c r="ET19"/>
      <c r="EU19"/>
      <c r="EV19" s="103">
        <f t="shared" si="0"/>
        <v>1129</v>
      </c>
      <c r="EW19" s="103">
        <f t="shared" si="1"/>
        <v>9873</v>
      </c>
      <c r="EX19" s="103">
        <f t="shared" si="2"/>
        <v>-10102</v>
      </c>
      <c r="EY19" s="103">
        <f t="shared" si="3"/>
        <v>1212</v>
      </c>
      <c r="EZ19" s="103">
        <f t="shared" si="4"/>
        <v>9766</v>
      </c>
      <c r="FA19" s="103">
        <f t="shared" si="5"/>
        <v>-10218.9</v>
      </c>
    </row>
    <row r="20" spans="1:157" s="54" customFormat="1" ht="14.1" customHeight="1">
      <c r="A20" s="68" t="s">
        <v>94</v>
      </c>
      <c r="B20" s="67">
        <v>4074</v>
      </c>
      <c r="C20" s="21">
        <v>4191</v>
      </c>
      <c r="D20" s="65">
        <v>8265</v>
      </c>
      <c r="E20" s="66">
        <v>4165</v>
      </c>
      <c r="F20" s="21">
        <v>4337</v>
      </c>
      <c r="G20" s="64">
        <v>8502</v>
      </c>
      <c r="H20" s="67">
        <v>4362</v>
      </c>
      <c r="I20" s="21">
        <v>4548</v>
      </c>
      <c r="J20" s="64">
        <v>8910</v>
      </c>
      <c r="K20" s="67">
        <v>4512</v>
      </c>
      <c r="L20" s="21">
        <v>4754</v>
      </c>
      <c r="M20" s="64">
        <v>9266</v>
      </c>
      <c r="N20" s="67">
        <v>4785</v>
      </c>
      <c r="O20" s="21">
        <v>5000</v>
      </c>
      <c r="P20" s="64">
        <v>9785</v>
      </c>
      <c r="Q20" s="67">
        <v>5076</v>
      </c>
      <c r="R20" s="21">
        <v>5246</v>
      </c>
      <c r="S20" s="64">
        <v>10322</v>
      </c>
      <c r="T20" s="67">
        <v>5314</v>
      </c>
      <c r="U20" s="21">
        <v>5496</v>
      </c>
      <c r="V20" s="64">
        <f t="shared" si="6"/>
        <v>10810</v>
      </c>
      <c r="W20" s="137">
        <v>5631</v>
      </c>
      <c r="X20" s="30">
        <v>5710</v>
      </c>
      <c r="Y20" s="64">
        <v>11341</v>
      </c>
      <c r="Z20" s="13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65)</f>
        <v>6092</v>
      </c>
      <c r="AA20" s="13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65)</f>
        <v>6105</v>
      </c>
      <c r="AB20" s="64">
        <f t="shared" si="7"/>
        <v>12197</v>
      </c>
      <c r="AC20" s="13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65)</f>
        <v>6379</v>
      </c>
      <c r="AD20" s="13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65)</f>
        <v>6386</v>
      </c>
      <c r="AE20" s="64">
        <f t="shared" si="8"/>
        <v>12765</v>
      </c>
      <c r="AF20" s="13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65)</f>
        <v>6696</v>
      </c>
      <c r="AG20" s="13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65)</f>
        <v>6875</v>
      </c>
      <c r="AH20" s="64">
        <f t="shared" si="9"/>
        <v>13571</v>
      </c>
      <c r="AI20" s="13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65)</f>
        <v>7293</v>
      </c>
      <c r="AJ20" s="13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65)</f>
        <v>7539</v>
      </c>
      <c r="AK20" s="64">
        <f t="shared" si="10"/>
        <v>14832</v>
      </c>
      <c r="AL20" s="13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65)</f>
        <v>7873</v>
      </c>
      <c r="AM20" s="13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65)</f>
        <v>8291</v>
      </c>
      <c r="AN20" s="64">
        <f t="shared" si="11"/>
        <v>16164</v>
      </c>
      <c r="AO20" s="13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65)</f>
        <v>8163</v>
      </c>
      <c r="AP20" s="13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65)</f>
        <v>8748</v>
      </c>
      <c r="AQ20" s="64">
        <f t="shared" si="12"/>
        <v>16911</v>
      </c>
      <c r="AR20" s="13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65)</f>
        <v>8499</v>
      </c>
      <c r="AS20" s="13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65)</f>
        <v>9355</v>
      </c>
      <c r="AT20" s="64">
        <f t="shared" si="13"/>
        <v>17854</v>
      </c>
      <c r="AU20" s="13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65)</f>
        <v>8887</v>
      </c>
      <c r="AV20" s="13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65)</f>
        <v>9669</v>
      </c>
      <c r="AW20" s="64">
        <f t="shared" si="14"/>
        <v>18556</v>
      </c>
      <c r="AX20" s="13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65)</f>
        <v>8954</v>
      </c>
      <c r="AY20" s="13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65)</f>
        <v>9740</v>
      </c>
      <c r="AZ20" s="64">
        <f t="shared" si="15"/>
        <v>18694</v>
      </c>
      <c r="BA20" s="13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65)</f>
        <v>8957</v>
      </c>
      <c r="BB20" s="13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65)</f>
        <v>9835</v>
      </c>
      <c r="BC20" s="64">
        <f t="shared" si="16"/>
        <v>18792</v>
      </c>
      <c r="BD20" s="13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65)</f>
        <v>8904</v>
      </c>
      <c r="BE20" s="13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65)</f>
        <v>9895</v>
      </c>
      <c r="BF20" s="64">
        <f t="shared" si="17"/>
        <v>18799</v>
      </c>
      <c r="BG20" s="13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65)</f>
        <v>8929</v>
      </c>
      <c r="BH20" s="13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65)</f>
        <v>9866</v>
      </c>
      <c r="BI20" s="64">
        <f t="shared" si="18"/>
        <v>18795</v>
      </c>
      <c r="BJ20" s="13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65)</f>
        <v>8931</v>
      </c>
      <c r="BK20" s="13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65)</f>
        <v>9977</v>
      </c>
      <c r="BL20" s="64">
        <f t="shared" si="19"/>
        <v>18908</v>
      </c>
      <c r="BM20" s="13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65)</f>
        <v>9023</v>
      </c>
      <c r="BN20" s="13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65)</f>
        <v>10058</v>
      </c>
      <c r="BO20" s="64">
        <f t="shared" si="20"/>
        <v>19081</v>
      </c>
      <c r="BP20" s="13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65)</f>
        <v>9057</v>
      </c>
      <c r="BQ20" s="13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65)</f>
        <v>10141</v>
      </c>
      <c r="BR20" s="64">
        <f t="shared" si="21"/>
        <v>19198</v>
      </c>
      <c r="BS20" s="13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65)</f>
        <v>9159</v>
      </c>
      <c r="BT20" s="13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65)</f>
        <v>10297</v>
      </c>
      <c r="BU20" s="64">
        <f t="shared" si="22"/>
        <v>19456</v>
      </c>
      <c r="BV20" s="312"/>
      <c r="BW20" s="312"/>
      <c r="BX20" s="312"/>
      <c r="BY20" s="312"/>
      <c r="BZ20" s="312"/>
      <c r="CA20" s="312"/>
      <c r="CB20" s="312"/>
      <c r="CC20" s="312"/>
      <c r="CD20" s="312"/>
      <c r="CE20" s="312"/>
      <c r="CF20" s="312"/>
      <c r="CG20" s="312"/>
      <c r="CH20" s="312"/>
      <c r="CI20" s="312"/>
      <c r="CJ20" s="312"/>
      <c r="CK20" s="312"/>
      <c r="CL20" s="312"/>
      <c r="CM20" s="312"/>
      <c r="CN20" s="312"/>
      <c r="CO20" s="312"/>
      <c r="CP20" s="312"/>
      <c r="CQ20" s="312"/>
      <c r="CR20" s="312"/>
      <c r="CS20" s="312"/>
      <c r="CT20" s="312"/>
      <c r="CU20" s="312"/>
      <c r="CV20" s="312"/>
      <c r="CW20" s="312"/>
      <c r="CX20" s="312"/>
      <c r="CY20" s="312"/>
      <c r="CZ20" s="312"/>
      <c r="DA20" s="312"/>
      <c r="DB20" s="312"/>
      <c r="DC20" s="312"/>
      <c r="DD20" s="312"/>
      <c r="DE20" s="312"/>
      <c r="DF20" s="312"/>
      <c r="DG20" s="312"/>
      <c r="DH20" s="312"/>
      <c r="DI20" s="312"/>
      <c r="DJ20" s="312"/>
      <c r="DK20" s="312"/>
      <c r="DL20" s="312"/>
      <c r="DM20" s="312"/>
      <c r="DN20" s="312"/>
      <c r="DO20" s="312"/>
      <c r="DP20" s="312"/>
      <c r="DQ20" s="312"/>
      <c r="DR20" s="312"/>
      <c r="DS20" s="312"/>
      <c r="DT20" s="312"/>
      <c r="DU20" s="312"/>
      <c r="DV20" s="312"/>
      <c r="DW20" s="312"/>
      <c r="DX20" s="312"/>
      <c r="DY20" s="312"/>
      <c r="DZ20" s="312"/>
      <c r="EA20" s="312"/>
      <c r="EB20" s="312"/>
      <c r="EC20" s="312"/>
      <c r="ED20" s="312"/>
      <c r="EE20" s="312"/>
      <c r="EF20" s="312"/>
      <c r="EG20" s="312"/>
      <c r="EH20" s="312"/>
      <c r="EI20" s="312"/>
      <c r="EJ20" s="312"/>
      <c r="EK20" s="312"/>
      <c r="EL20" s="312"/>
      <c r="EM20" s="312"/>
      <c r="EN20"/>
      <c r="EO20"/>
      <c r="EP20"/>
      <c r="EQ20"/>
      <c r="ER20"/>
      <c r="ES20"/>
      <c r="ET20"/>
      <c r="EU20"/>
      <c r="EV20" s="103">
        <f t="shared" si="0"/>
        <v>1993</v>
      </c>
      <c r="EW20" s="103">
        <f t="shared" si="1"/>
        <v>10504</v>
      </c>
      <c r="EX20" s="103">
        <f t="shared" si="2"/>
        <v>-7233</v>
      </c>
      <c r="EY20" s="103">
        <f t="shared" si="3"/>
        <v>1814</v>
      </c>
      <c r="EZ20" s="103">
        <f t="shared" si="4"/>
        <v>10160</v>
      </c>
      <c r="FA20" s="103">
        <f t="shared" si="5"/>
        <v>-7888</v>
      </c>
    </row>
    <row r="21" spans="1:157" s="54" customFormat="1" ht="14.1" customHeight="1">
      <c r="A21" s="68" t="s">
        <v>95</v>
      </c>
      <c r="B21" s="67">
        <v>3342</v>
      </c>
      <c r="C21" s="21">
        <v>3815</v>
      </c>
      <c r="D21" s="65">
        <v>7157</v>
      </c>
      <c r="E21" s="66">
        <v>3606</v>
      </c>
      <c r="F21" s="21">
        <v>3869</v>
      </c>
      <c r="G21" s="64">
        <v>7475</v>
      </c>
      <c r="H21" s="67">
        <v>3611</v>
      </c>
      <c r="I21" s="21">
        <v>3860</v>
      </c>
      <c r="J21" s="64">
        <v>7471</v>
      </c>
      <c r="K21" s="67">
        <v>3678</v>
      </c>
      <c r="L21" s="21">
        <v>3899</v>
      </c>
      <c r="M21" s="64">
        <v>7577</v>
      </c>
      <c r="N21" s="67">
        <v>3738</v>
      </c>
      <c r="O21" s="21">
        <v>3957</v>
      </c>
      <c r="P21" s="64">
        <v>7695</v>
      </c>
      <c r="Q21" s="67">
        <v>3703</v>
      </c>
      <c r="R21" s="21">
        <v>4063</v>
      </c>
      <c r="S21" s="64">
        <v>7766</v>
      </c>
      <c r="T21" s="67">
        <v>3793</v>
      </c>
      <c r="U21" s="21">
        <v>4132</v>
      </c>
      <c r="V21" s="64">
        <f t="shared" si="6"/>
        <v>7925</v>
      </c>
      <c r="W21" s="137">
        <v>3986</v>
      </c>
      <c r="X21" s="30">
        <v>4400</v>
      </c>
      <c r="Y21" s="64">
        <v>8386</v>
      </c>
      <c r="Z21" s="13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70)</f>
        <v>4176</v>
      </c>
      <c r="AA21" s="13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70)</f>
        <v>4648</v>
      </c>
      <c r="AB21" s="64">
        <f t="shared" si="7"/>
        <v>8824</v>
      </c>
      <c r="AC21" s="13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70)</f>
        <v>4437</v>
      </c>
      <c r="AD21" s="13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70)</f>
        <v>4879</v>
      </c>
      <c r="AE21" s="64">
        <f t="shared" si="8"/>
        <v>9316</v>
      </c>
      <c r="AF21" s="13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70)</f>
        <v>4782</v>
      </c>
      <c r="AG21" s="13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70)</f>
        <v>5130</v>
      </c>
      <c r="AH21" s="64">
        <f t="shared" si="9"/>
        <v>9912</v>
      </c>
      <c r="AI21" s="13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70)</f>
        <v>5092</v>
      </c>
      <c r="AJ21" s="13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70)</f>
        <v>5447</v>
      </c>
      <c r="AK21" s="64">
        <f t="shared" si="10"/>
        <v>10539</v>
      </c>
      <c r="AL21" s="13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70)</f>
        <v>5371</v>
      </c>
      <c r="AM21" s="13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70)</f>
        <v>5677</v>
      </c>
      <c r="AN21" s="64">
        <f t="shared" si="11"/>
        <v>11048</v>
      </c>
      <c r="AO21" s="13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70)</f>
        <v>5750</v>
      </c>
      <c r="AP21" s="13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70)</f>
        <v>6017</v>
      </c>
      <c r="AQ21" s="64">
        <f t="shared" si="12"/>
        <v>11767</v>
      </c>
      <c r="AR21" s="13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70)</f>
        <v>6059</v>
      </c>
      <c r="AS21" s="13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70)</f>
        <v>6327</v>
      </c>
      <c r="AT21" s="64">
        <f t="shared" si="13"/>
        <v>12386</v>
      </c>
      <c r="AU21" s="13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70)</f>
        <v>6277</v>
      </c>
      <c r="AV21" s="13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70)</f>
        <v>6771</v>
      </c>
      <c r="AW21" s="64">
        <f t="shared" si="14"/>
        <v>13048</v>
      </c>
      <c r="AX21" s="13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70)</f>
        <v>6705</v>
      </c>
      <c r="AY21" s="13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70)</f>
        <v>7315</v>
      </c>
      <c r="AZ21" s="64">
        <f t="shared" si="15"/>
        <v>14020</v>
      </c>
      <c r="BA21" s="13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70)</f>
        <v>7214</v>
      </c>
      <c r="BB21" s="13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70)</f>
        <v>7908</v>
      </c>
      <c r="BC21" s="64">
        <f t="shared" si="16"/>
        <v>15122</v>
      </c>
      <c r="BD21" s="13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70)</f>
        <v>7461</v>
      </c>
      <c r="BE21" s="13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70)</f>
        <v>8225</v>
      </c>
      <c r="BF21" s="64">
        <f t="shared" si="17"/>
        <v>15686</v>
      </c>
      <c r="BG21" s="13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70)</f>
        <v>7677</v>
      </c>
      <c r="BH21" s="13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70)</f>
        <v>8751</v>
      </c>
      <c r="BI21" s="64">
        <f t="shared" si="18"/>
        <v>16428</v>
      </c>
      <c r="BJ21" s="13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70)</f>
        <v>8083</v>
      </c>
      <c r="BK21" s="13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70)</f>
        <v>9081</v>
      </c>
      <c r="BL21" s="64">
        <f t="shared" si="19"/>
        <v>17164</v>
      </c>
      <c r="BM21" s="13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70)</f>
        <v>8189</v>
      </c>
      <c r="BN21" s="13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70)</f>
        <v>9231</v>
      </c>
      <c r="BO21" s="64">
        <f t="shared" si="20"/>
        <v>17420</v>
      </c>
      <c r="BP21" s="13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70)</f>
        <v>8220</v>
      </c>
      <c r="BQ21" s="13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70)</f>
        <v>9341</v>
      </c>
      <c r="BR21" s="64">
        <f t="shared" si="21"/>
        <v>17561</v>
      </c>
      <c r="BS21" s="13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70)</f>
        <v>8331</v>
      </c>
      <c r="BT21" s="13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70)</f>
        <v>9504</v>
      </c>
      <c r="BU21" s="64">
        <f t="shared" si="22"/>
        <v>17835</v>
      </c>
      <c r="BV21" s="312"/>
      <c r="BW21" s="312"/>
      <c r="BX21" s="312"/>
      <c r="BY21" s="312"/>
      <c r="BZ21" s="312"/>
      <c r="CA21" s="312"/>
      <c r="CB21" s="312"/>
      <c r="CC21" s="312"/>
      <c r="CD21" s="312"/>
      <c r="CE21" s="312"/>
      <c r="CF21" s="312"/>
      <c r="CG21" s="312"/>
      <c r="CH21" s="312"/>
      <c r="CI21" s="312"/>
      <c r="CJ21" s="312"/>
      <c r="CK21" s="312"/>
      <c r="CL21" s="312"/>
      <c r="CM21" s="312"/>
      <c r="CN21" s="312"/>
      <c r="CO21" s="312"/>
      <c r="CP21" s="312"/>
      <c r="CQ21" s="312"/>
      <c r="CR21" s="312"/>
      <c r="CS21" s="312"/>
      <c r="CT21" s="312"/>
      <c r="CU21" s="312"/>
      <c r="CV21" s="312"/>
      <c r="CW21" s="312"/>
      <c r="CX21" s="312"/>
      <c r="CY21" s="312"/>
      <c r="CZ21" s="312"/>
      <c r="DA21" s="312"/>
      <c r="DB21" s="312"/>
      <c r="DC21" s="312"/>
      <c r="DD21" s="312"/>
      <c r="DE21" s="312"/>
      <c r="DF21" s="312"/>
      <c r="DG21" s="312"/>
      <c r="DH21" s="312"/>
      <c r="DI21" s="312"/>
      <c r="DJ21" s="312"/>
      <c r="DK21" s="312"/>
      <c r="DL21" s="312"/>
      <c r="DM21" s="312"/>
      <c r="DN21" s="312"/>
      <c r="DO21" s="312"/>
      <c r="DP21" s="312"/>
      <c r="DQ21" s="312"/>
      <c r="DR21" s="312"/>
      <c r="DS21" s="312"/>
      <c r="DT21" s="312"/>
      <c r="DU21" s="312"/>
      <c r="DV21" s="312"/>
      <c r="DW21" s="312"/>
      <c r="DX21" s="312"/>
      <c r="DY21" s="312"/>
      <c r="DZ21" s="312"/>
      <c r="EA21" s="312"/>
      <c r="EB21" s="312"/>
      <c r="EC21" s="312"/>
      <c r="ED21" s="312"/>
      <c r="EE21" s="312"/>
      <c r="EF21" s="312"/>
      <c r="EG21" s="312"/>
      <c r="EH21" s="312"/>
      <c r="EI21" s="312"/>
      <c r="EJ21" s="312"/>
      <c r="EK21" s="312"/>
      <c r="EL21" s="312"/>
      <c r="EM21" s="312"/>
      <c r="EN21"/>
      <c r="EO21"/>
      <c r="EP21"/>
      <c r="EQ21"/>
      <c r="ER21"/>
      <c r="ES21"/>
      <c r="ET21"/>
      <c r="EU21"/>
      <c r="EV21" s="103">
        <f t="shared" si="0"/>
        <v>3380</v>
      </c>
      <c r="EW21" s="103">
        <f t="shared" si="1"/>
        <v>10751</v>
      </c>
      <c r="EX21" s="103">
        <f t="shared" si="2"/>
        <v>-2965</v>
      </c>
      <c r="EY21" s="103">
        <f t="shared" si="3"/>
        <v>3331</v>
      </c>
      <c r="EZ21" s="103">
        <f t="shared" si="4"/>
        <v>11147</v>
      </c>
      <c r="FA21" s="103">
        <f t="shared" si="5"/>
        <v>-3578</v>
      </c>
    </row>
    <row r="22" spans="1:157" s="54" customFormat="1" ht="14.1" customHeight="1">
      <c r="A22" s="68" t="s">
        <v>96</v>
      </c>
      <c r="B22" s="67">
        <v>1412</v>
      </c>
      <c r="C22" s="21">
        <v>2923</v>
      </c>
      <c r="D22" s="65">
        <v>4335</v>
      </c>
      <c r="E22" s="66">
        <v>1685</v>
      </c>
      <c r="F22" s="21">
        <v>3102</v>
      </c>
      <c r="G22" s="64">
        <v>4787</v>
      </c>
      <c r="H22" s="67">
        <v>2036</v>
      </c>
      <c r="I22" s="21">
        <v>3187</v>
      </c>
      <c r="J22" s="64">
        <v>5223</v>
      </c>
      <c r="K22" s="67">
        <v>2346</v>
      </c>
      <c r="L22" s="21">
        <v>3216</v>
      </c>
      <c r="M22" s="64">
        <v>5562</v>
      </c>
      <c r="N22" s="67">
        <v>2667</v>
      </c>
      <c r="O22" s="21">
        <v>3347</v>
      </c>
      <c r="P22" s="64">
        <v>6014</v>
      </c>
      <c r="Q22" s="67">
        <v>2920</v>
      </c>
      <c r="R22" s="21">
        <v>3475</v>
      </c>
      <c r="S22" s="64">
        <v>6395</v>
      </c>
      <c r="T22" s="67">
        <v>3105</v>
      </c>
      <c r="U22" s="21">
        <v>3537</v>
      </c>
      <c r="V22" s="64">
        <f t="shared" si="6"/>
        <v>6642</v>
      </c>
      <c r="W22" s="137">
        <v>3219</v>
      </c>
      <c r="X22" s="30">
        <v>3587</v>
      </c>
      <c r="Y22" s="64">
        <v>6806</v>
      </c>
      <c r="Z22" s="13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75)</f>
        <v>3334</v>
      </c>
      <c r="AA22" s="13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75)</f>
        <v>3677</v>
      </c>
      <c r="AB22" s="64">
        <f t="shared" si="7"/>
        <v>7011</v>
      </c>
      <c r="AC22" s="13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75)</f>
        <v>3398</v>
      </c>
      <c r="AD22" s="13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75)</f>
        <v>3762</v>
      </c>
      <c r="AE22" s="64">
        <f t="shared" si="8"/>
        <v>7160</v>
      </c>
      <c r="AF22" s="13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75)</f>
        <v>3385</v>
      </c>
      <c r="AG22" s="13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75)</f>
        <v>3890</v>
      </c>
      <c r="AH22" s="64">
        <f t="shared" si="9"/>
        <v>7275</v>
      </c>
      <c r="AI22" s="13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75)</f>
        <v>3468</v>
      </c>
      <c r="AJ22" s="13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75)</f>
        <v>4012</v>
      </c>
      <c r="AK22" s="64">
        <f t="shared" si="10"/>
        <v>7480</v>
      </c>
      <c r="AL22" s="13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75)</f>
        <v>3650</v>
      </c>
      <c r="AM22" s="13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75)</f>
        <v>4216</v>
      </c>
      <c r="AN22" s="64">
        <f t="shared" si="11"/>
        <v>7866</v>
      </c>
      <c r="AO22" s="13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75)</f>
        <v>3811</v>
      </c>
      <c r="AP22" s="13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75)</f>
        <v>4444</v>
      </c>
      <c r="AQ22" s="64">
        <f t="shared" si="12"/>
        <v>8255</v>
      </c>
      <c r="AR22" s="13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75)</f>
        <v>4037</v>
      </c>
      <c r="AS22" s="13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75)</f>
        <v>4625</v>
      </c>
      <c r="AT22" s="64">
        <f t="shared" si="13"/>
        <v>8662</v>
      </c>
      <c r="AU22" s="13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75)</f>
        <v>4347</v>
      </c>
      <c r="AV22" s="13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75)</f>
        <v>4811</v>
      </c>
      <c r="AW22" s="64">
        <f t="shared" si="14"/>
        <v>9158</v>
      </c>
      <c r="AX22" s="13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75)</f>
        <v>4577</v>
      </c>
      <c r="AY22" s="13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75)</f>
        <v>5073</v>
      </c>
      <c r="AZ22" s="64">
        <f t="shared" si="15"/>
        <v>9650</v>
      </c>
      <c r="BA22" s="13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75)</f>
        <v>4783</v>
      </c>
      <c r="BB22" s="13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75)</f>
        <v>5233</v>
      </c>
      <c r="BC22" s="64">
        <f t="shared" si="16"/>
        <v>10016</v>
      </c>
      <c r="BD22" s="13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75)</f>
        <v>5059</v>
      </c>
      <c r="BE22" s="13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75)</f>
        <v>5506</v>
      </c>
      <c r="BF22" s="64">
        <f t="shared" si="17"/>
        <v>10565</v>
      </c>
      <c r="BG22" s="13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75)</f>
        <v>5256</v>
      </c>
      <c r="BH22" s="13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75)</f>
        <v>5733</v>
      </c>
      <c r="BI22" s="64">
        <f t="shared" si="18"/>
        <v>10989</v>
      </c>
      <c r="BJ22" s="13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75)</f>
        <v>5432</v>
      </c>
      <c r="BK22" s="13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75)</f>
        <v>6124</v>
      </c>
      <c r="BL22" s="64">
        <f t="shared" si="19"/>
        <v>11556</v>
      </c>
      <c r="BM22" s="13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75)</f>
        <v>5883</v>
      </c>
      <c r="BN22" s="13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75)</f>
        <v>6653</v>
      </c>
      <c r="BO22" s="64">
        <f t="shared" si="20"/>
        <v>12536</v>
      </c>
      <c r="BP22" s="13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75)</f>
        <v>6403</v>
      </c>
      <c r="BQ22" s="13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75)</f>
        <v>7302</v>
      </c>
      <c r="BR22" s="64">
        <f t="shared" si="21"/>
        <v>13705</v>
      </c>
      <c r="BS22" s="13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75)</f>
        <v>6735</v>
      </c>
      <c r="BT22" s="13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75)</f>
        <v>7644</v>
      </c>
      <c r="BU22" s="64">
        <f t="shared" si="22"/>
        <v>14379</v>
      </c>
      <c r="BV22" s="312"/>
      <c r="BW22" s="312"/>
      <c r="BX22" s="312"/>
      <c r="BY22" s="312"/>
      <c r="BZ22" s="312"/>
      <c r="CA22" s="312"/>
      <c r="CB22" s="312"/>
      <c r="CC22" s="312"/>
      <c r="CD22" s="312"/>
      <c r="CE22" s="312"/>
      <c r="CF22" s="312"/>
      <c r="CG22" s="312"/>
      <c r="CH22" s="312"/>
      <c r="CI22" s="312"/>
      <c r="CJ22" s="312"/>
      <c r="CK22" s="312"/>
      <c r="CL22" s="312"/>
      <c r="CM22" s="312"/>
      <c r="CN22" s="312"/>
      <c r="CO22" s="312"/>
      <c r="CP22" s="312"/>
      <c r="CQ22" s="312"/>
      <c r="CR22" s="312"/>
      <c r="CS22" s="312"/>
      <c r="CT22" s="312"/>
      <c r="CU22" s="312"/>
      <c r="CV22" s="312"/>
      <c r="CW22" s="312"/>
      <c r="CX22" s="312"/>
      <c r="CY22" s="312"/>
      <c r="CZ22" s="312"/>
      <c r="DA22" s="312"/>
      <c r="DB22" s="312"/>
      <c r="DC22" s="312"/>
      <c r="DD22" s="312"/>
      <c r="DE22" s="312"/>
      <c r="DF22" s="312"/>
      <c r="DG22" s="312"/>
      <c r="DH22" s="312"/>
      <c r="DI22" s="312"/>
      <c r="DJ22" s="312"/>
      <c r="DK22" s="312"/>
      <c r="DL22" s="312"/>
      <c r="DM22" s="312"/>
      <c r="DN22" s="312"/>
      <c r="DO22" s="312"/>
      <c r="DP22" s="312"/>
      <c r="DQ22" s="312"/>
      <c r="DR22" s="312"/>
      <c r="DS22" s="312"/>
      <c r="DT22" s="312"/>
      <c r="DU22" s="312"/>
      <c r="DV22" s="312"/>
      <c r="DW22" s="312"/>
      <c r="DX22" s="312"/>
      <c r="DY22" s="312"/>
      <c r="DZ22" s="312"/>
      <c r="EA22" s="312"/>
      <c r="EB22" s="312"/>
      <c r="EC22" s="312"/>
      <c r="ED22" s="312"/>
      <c r="EE22" s="312"/>
      <c r="EF22" s="312"/>
      <c r="EG22" s="312"/>
      <c r="EH22" s="312"/>
      <c r="EI22" s="312"/>
      <c r="EJ22" s="312"/>
      <c r="EK22" s="312"/>
      <c r="EL22" s="312"/>
      <c r="EM22" s="312"/>
      <c r="EN22"/>
      <c r="EO22"/>
      <c r="EP22"/>
      <c r="EQ22"/>
      <c r="ER22"/>
      <c r="ES22"/>
      <c r="ET22"/>
      <c r="EU22"/>
      <c r="EV22" s="103">
        <f t="shared" si="0"/>
        <v>2083</v>
      </c>
      <c r="EW22" s="103">
        <f t="shared" si="1"/>
        <v>6773</v>
      </c>
      <c r="EX22" s="103">
        <f t="shared" si="2"/>
        <v>-2434</v>
      </c>
      <c r="EY22" s="103">
        <f t="shared" si="3"/>
        <v>2313</v>
      </c>
      <c r="EZ22" s="103">
        <f t="shared" si="4"/>
        <v>7112</v>
      </c>
      <c r="FA22" s="103">
        <f t="shared" si="5"/>
        <v>-2372</v>
      </c>
    </row>
    <row r="23" spans="1:157" s="54" customFormat="1" ht="14.1" customHeight="1">
      <c r="A23" s="68" t="s">
        <v>97</v>
      </c>
      <c r="B23" s="67">
        <v>718</v>
      </c>
      <c r="C23" s="21">
        <v>1868</v>
      </c>
      <c r="D23" s="65">
        <v>2586</v>
      </c>
      <c r="E23" s="66">
        <v>719</v>
      </c>
      <c r="F23" s="21">
        <v>1934</v>
      </c>
      <c r="G23" s="64">
        <v>2653</v>
      </c>
      <c r="H23" s="67">
        <v>762</v>
      </c>
      <c r="I23" s="21">
        <v>2008</v>
      </c>
      <c r="J23" s="64">
        <v>2770</v>
      </c>
      <c r="K23" s="67">
        <v>839</v>
      </c>
      <c r="L23" s="21">
        <v>2121</v>
      </c>
      <c r="M23" s="64">
        <v>2960</v>
      </c>
      <c r="N23" s="67">
        <v>939</v>
      </c>
      <c r="O23" s="21">
        <v>2263</v>
      </c>
      <c r="P23" s="64">
        <v>3202</v>
      </c>
      <c r="Q23" s="67">
        <v>1088</v>
      </c>
      <c r="R23" s="21">
        <v>2380</v>
      </c>
      <c r="S23" s="64">
        <v>3468</v>
      </c>
      <c r="T23" s="67">
        <v>1324</v>
      </c>
      <c r="U23" s="21">
        <v>2537</v>
      </c>
      <c r="V23" s="64">
        <f t="shared" si="6"/>
        <v>3861</v>
      </c>
      <c r="W23" s="137">
        <v>1598</v>
      </c>
      <c r="X23" s="30">
        <v>2608</v>
      </c>
      <c r="Y23" s="64">
        <v>4206</v>
      </c>
      <c r="Z23" s="13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80)</f>
        <v>1842</v>
      </c>
      <c r="AA23" s="13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80)</f>
        <v>2669</v>
      </c>
      <c r="AB23" s="64">
        <f t="shared" si="7"/>
        <v>4511</v>
      </c>
      <c r="AC23" s="13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80)</f>
        <v>2088</v>
      </c>
      <c r="AD23" s="13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80)</f>
        <v>2817</v>
      </c>
      <c r="AE23" s="64">
        <f t="shared" si="8"/>
        <v>4905</v>
      </c>
      <c r="AF23" s="13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80)</f>
        <v>2323</v>
      </c>
      <c r="AG23" s="13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80)</f>
        <v>2925</v>
      </c>
      <c r="AH23" s="64">
        <f t="shared" si="9"/>
        <v>5248</v>
      </c>
      <c r="AI23" s="13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80)</f>
        <v>2519</v>
      </c>
      <c r="AJ23" s="13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80)</f>
        <v>3019</v>
      </c>
      <c r="AK23" s="64">
        <f t="shared" si="10"/>
        <v>5538</v>
      </c>
      <c r="AL23" s="13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80)</f>
        <v>2625</v>
      </c>
      <c r="AM23" s="13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80)</f>
        <v>3060</v>
      </c>
      <c r="AN23" s="64">
        <f t="shared" si="11"/>
        <v>5685</v>
      </c>
      <c r="AO23" s="13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80)</f>
        <v>2713</v>
      </c>
      <c r="AP23" s="13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80)</f>
        <v>3190</v>
      </c>
      <c r="AQ23" s="64">
        <f t="shared" si="12"/>
        <v>5903</v>
      </c>
      <c r="AR23" s="13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80)</f>
        <v>2766</v>
      </c>
      <c r="AS23" s="13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80)</f>
        <v>3267</v>
      </c>
      <c r="AT23" s="64">
        <f t="shared" si="13"/>
        <v>6033</v>
      </c>
      <c r="AU23" s="13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80)</f>
        <v>2706</v>
      </c>
      <c r="AV23" s="13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80)</f>
        <v>3350</v>
      </c>
      <c r="AW23" s="64">
        <f t="shared" si="14"/>
        <v>6056</v>
      </c>
      <c r="AX23" s="13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80)</f>
        <v>2741</v>
      </c>
      <c r="AY23" s="13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80)</f>
        <v>3375</v>
      </c>
      <c r="AZ23" s="64">
        <f t="shared" si="15"/>
        <v>6116</v>
      </c>
      <c r="BA23" s="13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80)</f>
        <v>2884</v>
      </c>
      <c r="BB23" s="13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80)</f>
        <v>3525</v>
      </c>
      <c r="BC23" s="64">
        <f t="shared" si="16"/>
        <v>6409</v>
      </c>
      <c r="BD23" s="13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80)</f>
        <v>3011</v>
      </c>
      <c r="BE23" s="13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80)</f>
        <v>3666</v>
      </c>
      <c r="BF23" s="64">
        <f t="shared" si="17"/>
        <v>6677</v>
      </c>
      <c r="BG23" s="13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80)</f>
        <v>3206</v>
      </c>
      <c r="BH23" s="13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80)</f>
        <v>3814</v>
      </c>
      <c r="BI23" s="64">
        <f t="shared" si="18"/>
        <v>7020</v>
      </c>
      <c r="BJ23" s="13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80)</f>
        <v>3492</v>
      </c>
      <c r="BK23" s="13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80)</f>
        <v>4003</v>
      </c>
      <c r="BL23" s="64">
        <f t="shared" si="19"/>
        <v>7495</v>
      </c>
      <c r="BM23" s="13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80)</f>
        <v>3710</v>
      </c>
      <c r="BN23" s="13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80)</f>
        <v>4227</v>
      </c>
      <c r="BO23" s="64">
        <f t="shared" si="20"/>
        <v>7937</v>
      </c>
      <c r="BP23" s="13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80)</f>
        <v>3878</v>
      </c>
      <c r="BQ23" s="13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80)</f>
        <v>4372</v>
      </c>
      <c r="BR23" s="64">
        <f t="shared" si="21"/>
        <v>8250</v>
      </c>
      <c r="BS23" s="13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80)</f>
        <v>4115</v>
      </c>
      <c r="BT23" s="13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80)</f>
        <v>4669</v>
      </c>
      <c r="BU23" s="64">
        <f t="shared" si="22"/>
        <v>8784</v>
      </c>
      <c r="BV23" s="312"/>
      <c r="BW23" s="312"/>
      <c r="BX23" s="312"/>
      <c r="BY23" s="312"/>
      <c r="BZ23" s="312"/>
      <c r="CA23" s="312"/>
      <c r="CB23" s="312"/>
      <c r="CC23" s="312"/>
      <c r="CD23" s="312"/>
      <c r="CE23" s="312"/>
      <c r="CF23" s="312"/>
      <c r="CG23" s="312"/>
      <c r="CH23" s="312"/>
      <c r="CI23" s="312"/>
      <c r="CJ23" s="312"/>
      <c r="CK23" s="312"/>
      <c r="CL23" s="312"/>
      <c r="CM23" s="312"/>
      <c r="CN23" s="312"/>
      <c r="CO23" s="312"/>
      <c r="CP23" s="312"/>
      <c r="CQ23" s="312"/>
      <c r="CR23" s="312"/>
      <c r="CS23" s="312"/>
      <c r="CT23" s="312"/>
      <c r="CU23" s="312"/>
      <c r="CV23" s="312"/>
      <c r="CW23" s="312"/>
      <c r="CX23" s="312"/>
      <c r="CY23" s="312"/>
      <c r="CZ23" s="312"/>
      <c r="DA23" s="312"/>
      <c r="DB23" s="312"/>
      <c r="DC23" s="312"/>
      <c r="DD23" s="312"/>
      <c r="DE23" s="312"/>
      <c r="DF23" s="312"/>
      <c r="DG23" s="312"/>
      <c r="DH23" s="312"/>
      <c r="DI23" s="312"/>
      <c r="DJ23" s="312"/>
      <c r="DK23" s="312"/>
      <c r="DL23" s="312"/>
      <c r="DM23" s="312"/>
      <c r="DN23" s="312"/>
      <c r="DO23" s="312"/>
      <c r="DP23" s="312"/>
      <c r="DQ23" s="312"/>
      <c r="DR23" s="312"/>
      <c r="DS23" s="312"/>
      <c r="DT23" s="312"/>
      <c r="DU23" s="312"/>
      <c r="DV23" s="312"/>
      <c r="DW23" s="312"/>
      <c r="DX23" s="312"/>
      <c r="DY23" s="312"/>
      <c r="DZ23" s="312"/>
      <c r="EA23" s="312"/>
      <c r="EB23" s="312"/>
      <c r="EC23" s="312"/>
      <c r="ED23" s="312"/>
      <c r="EE23" s="312"/>
      <c r="EF23" s="312"/>
      <c r="EG23" s="312"/>
      <c r="EH23" s="312"/>
      <c r="EI23" s="312"/>
      <c r="EJ23" s="312"/>
      <c r="EK23" s="312"/>
      <c r="EL23" s="312"/>
      <c r="EM23" s="312"/>
      <c r="EN23"/>
      <c r="EO23"/>
      <c r="EP23"/>
      <c r="EQ23"/>
      <c r="ER23"/>
      <c r="ES23"/>
      <c r="ET23"/>
      <c r="EU23"/>
      <c r="EV23" s="103">
        <f t="shared" si="0"/>
        <v>1189</v>
      </c>
      <c r="EW23" s="103">
        <f t="shared" si="1"/>
        <v>3960</v>
      </c>
      <c r="EX23" s="103">
        <f t="shared" si="2"/>
        <v>-2193</v>
      </c>
      <c r="EY23" s="103">
        <f t="shared" si="3"/>
        <v>1290</v>
      </c>
      <c r="EZ23" s="103">
        <f t="shared" si="4"/>
        <v>4305</v>
      </c>
      <c r="FA23" s="103">
        <f t="shared" si="5"/>
        <v>-2193</v>
      </c>
    </row>
    <row r="24" spans="1:157" s="54" customFormat="1" ht="14.1" customHeight="1">
      <c r="A24" s="68" t="s">
        <v>98</v>
      </c>
      <c r="B24" s="67">
        <v>353</v>
      </c>
      <c r="C24" s="21">
        <v>1024</v>
      </c>
      <c r="D24" s="65">
        <v>1377</v>
      </c>
      <c r="E24" s="66">
        <v>374</v>
      </c>
      <c r="F24" s="21">
        <v>1124</v>
      </c>
      <c r="G24" s="64">
        <v>1498</v>
      </c>
      <c r="H24" s="67">
        <v>375</v>
      </c>
      <c r="I24" s="21">
        <v>1160</v>
      </c>
      <c r="J24" s="64">
        <v>1535</v>
      </c>
      <c r="K24" s="67">
        <v>371</v>
      </c>
      <c r="L24" s="21">
        <v>1170</v>
      </c>
      <c r="M24" s="64">
        <v>1541</v>
      </c>
      <c r="N24" s="67">
        <v>367</v>
      </c>
      <c r="O24" s="21">
        <v>1159</v>
      </c>
      <c r="P24" s="64">
        <v>1526</v>
      </c>
      <c r="Q24" s="67">
        <v>407</v>
      </c>
      <c r="R24" s="21">
        <v>1236</v>
      </c>
      <c r="S24" s="64">
        <v>1643</v>
      </c>
      <c r="T24" s="67">
        <v>419</v>
      </c>
      <c r="U24" s="21">
        <v>1301</v>
      </c>
      <c r="V24" s="64">
        <f t="shared" si="6"/>
        <v>1720</v>
      </c>
      <c r="W24" s="137">
        <v>461</v>
      </c>
      <c r="X24" s="30">
        <v>1381</v>
      </c>
      <c r="Y24" s="64">
        <v>1842</v>
      </c>
      <c r="Z24" s="13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85)</f>
        <v>525</v>
      </c>
      <c r="AA24" s="13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85)</f>
        <v>1483</v>
      </c>
      <c r="AB24" s="64">
        <f t="shared" si="7"/>
        <v>2008</v>
      </c>
      <c r="AC24" s="13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85)</f>
        <v>607</v>
      </c>
      <c r="AD24" s="13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85)</f>
        <v>1576</v>
      </c>
      <c r="AE24" s="64">
        <f t="shared" si="8"/>
        <v>2183</v>
      </c>
      <c r="AF24" s="13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85)</f>
        <v>737</v>
      </c>
      <c r="AG24" s="13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85)</f>
        <v>1609</v>
      </c>
      <c r="AH24" s="64">
        <f t="shared" si="9"/>
        <v>2346</v>
      </c>
      <c r="AI24" s="13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85)</f>
        <v>863</v>
      </c>
      <c r="AJ24" s="13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85)</f>
        <v>1704</v>
      </c>
      <c r="AK24" s="64">
        <f t="shared" si="10"/>
        <v>2567</v>
      </c>
      <c r="AL24" s="13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85)</f>
        <v>996</v>
      </c>
      <c r="AM24" s="13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85)</f>
        <v>1793</v>
      </c>
      <c r="AN24" s="64">
        <f t="shared" si="11"/>
        <v>2789</v>
      </c>
      <c r="AO24" s="13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85)</f>
        <v>1177</v>
      </c>
      <c r="AP24" s="13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85)</f>
        <v>1838</v>
      </c>
      <c r="AQ24" s="64">
        <f t="shared" si="12"/>
        <v>3015</v>
      </c>
      <c r="AR24" s="13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85)</f>
        <v>1371</v>
      </c>
      <c r="AS24" s="13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85)</f>
        <v>1953</v>
      </c>
      <c r="AT24" s="64">
        <f t="shared" si="13"/>
        <v>3324</v>
      </c>
      <c r="AU24" s="13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85)</f>
        <v>1499</v>
      </c>
      <c r="AV24" s="13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85)</f>
        <v>2037</v>
      </c>
      <c r="AW24" s="64">
        <f t="shared" si="14"/>
        <v>3536</v>
      </c>
      <c r="AX24" s="13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85)</f>
        <v>1623</v>
      </c>
      <c r="AY24" s="13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85)</f>
        <v>2072</v>
      </c>
      <c r="AZ24" s="64">
        <f t="shared" si="15"/>
        <v>3695</v>
      </c>
      <c r="BA24" s="13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85)</f>
        <v>1653</v>
      </c>
      <c r="BB24" s="13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85)</f>
        <v>2102</v>
      </c>
      <c r="BC24" s="64">
        <f t="shared" si="16"/>
        <v>3755</v>
      </c>
      <c r="BD24" s="13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85)</f>
        <v>1730</v>
      </c>
      <c r="BE24" s="13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85)</f>
        <v>2214</v>
      </c>
      <c r="BF24" s="64">
        <f t="shared" si="17"/>
        <v>3944</v>
      </c>
      <c r="BG24" s="13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85)</f>
        <v>1762</v>
      </c>
      <c r="BH24" s="13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85)</f>
        <v>2292</v>
      </c>
      <c r="BI24" s="64">
        <f t="shared" si="18"/>
        <v>4054</v>
      </c>
      <c r="BJ24" s="13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85)</f>
        <v>1758</v>
      </c>
      <c r="BK24" s="13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85)</f>
        <v>2379</v>
      </c>
      <c r="BL24" s="64">
        <f t="shared" si="19"/>
        <v>4137</v>
      </c>
      <c r="BM24" s="13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85)</f>
        <v>1820</v>
      </c>
      <c r="BN24" s="13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85)</f>
        <v>2445</v>
      </c>
      <c r="BO24" s="64">
        <f t="shared" si="20"/>
        <v>4265</v>
      </c>
      <c r="BP24" s="13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85)</f>
        <v>1923</v>
      </c>
      <c r="BQ24" s="13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85)</f>
        <v>2559</v>
      </c>
      <c r="BR24" s="64">
        <f t="shared" si="21"/>
        <v>4482</v>
      </c>
      <c r="BS24" s="13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85)</f>
        <v>2037</v>
      </c>
      <c r="BT24" s="13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85)</f>
        <v>2648</v>
      </c>
      <c r="BU24" s="64">
        <f t="shared" si="22"/>
        <v>4685</v>
      </c>
      <c r="BV24" s="312"/>
      <c r="BW24" s="312"/>
      <c r="BX24" s="312"/>
      <c r="BY24" s="312"/>
      <c r="BZ24" s="312"/>
      <c r="CA24" s="312"/>
      <c r="CB24" s="312"/>
      <c r="CC24" s="312"/>
      <c r="CD24" s="312"/>
      <c r="CE24" s="312"/>
      <c r="CF24" s="312"/>
      <c r="CG24" s="312"/>
      <c r="CH24" s="312"/>
      <c r="CI24" s="312"/>
      <c r="CJ24" s="312"/>
      <c r="CK24" s="312"/>
      <c r="CL24" s="312"/>
      <c r="CM24" s="312"/>
      <c r="CN24" s="312"/>
      <c r="CO24" s="312"/>
      <c r="CP24" s="312"/>
      <c r="CQ24" s="312"/>
      <c r="CR24" s="312"/>
      <c r="CS24" s="312"/>
      <c r="CT24" s="312"/>
      <c r="CU24" s="312"/>
      <c r="CV24" s="312"/>
      <c r="CW24" s="312"/>
      <c r="CX24" s="312"/>
      <c r="CY24" s="312"/>
      <c r="CZ24" s="312"/>
      <c r="DA24" s="312"/>
      <c r="DB24" s="312"/>
      <c r="DC24" s="312"/>
      <c r="DD24" s="312"/>
      <c r="DE24" s="312"/>
      <c r="DF24" s="312"/>
      <c r="DG24" s="312"/>
      <c r="DH24" s="312"/>
      <c r="DI24" s="312"/>
      <c r="DJ24" s="312"/>
      <c r="DK24" s="312"/>
      <c r="DL24" s="312"/>
      <c r="DM24" s="312"/>
      <c r="DN24" s="312"/>
      <c r="DO24" s="312"/>
      <c r="DP24" s="312"/>
      <c r="DQ24" s="312"/>
      <c r="DR24" s="312"/>
      <c r="DS24" s="312"/>
      <c r="DT24" s="312"/>
      <c r="DU24" s="312"/>
      <c r="DV24" s="312"/>
      <c r="DW24" s="312"/>
      <c r="DX24" s="312"/>
      <c r="DY24" s="312"/>
      <c r="DZ24" s="312"/>
      <c r="EA24" s="312"/>
      <c r="EB24" s="312"/>
      <c r="EC24" s="312"/>
      <c r="ED24" s="312"/>
      <c r="EE24" s="312"/>
      <c r="EF24" s="312"/>
      <c r="EG24" s="312"/>
      <c r="EH24" s="312"/>
      <c r="EI24" s="312"/>
      <c r="EJ24" s="312"/>
      <c r="EK24" s="312"/>
      <c r="EL24" s="312"/>
      <c r="EM24" s="312"/>
      <c r="EN24"/>
      <c r="EO24"/>
      <c r="EP24"/>
      <c r="EQ24"/>
      <c r="ER24"/>
      <c r="ES24"/>
      <c r="ET24"/>
      <c r="EU24"/>
      <c r="EV24" s="103">
        <f t="shared" si="0"/>
        <v>1296</v>
      </c>
      <c r="EW24" s="103">
        <f t="shared" si="1"/>
        <v>2261</v>
      </c>
      <c r="EX24" s="103">
        <f t="shared" si="2"/>
        <v>-1031</v>
      </c>
      <c r="EY24" s="103">
        <f t="shared" si="3"/>
        <v>1202</v>
      </c>
      <c r="EZ24" s="103">
        <f t="shared" si="4"/>
        <v>2299</v>
      </c>
      <c r="FA24" s="103">
        <f t="shared" si="5"/>
        <v>-1195</v>
      </c>
    </row>
    <row r="25" spans="1:157" s="54" customFormat="1" ht="14.1" customHeight="1">
      <c r="A25" s="68" t="s">
        <v>99</v>
      </c>
      <c r="B25" s="67">
        <v>104</v>
      </c>
      <c r="C25" s="21">
        <v>372</v>
      </c>
      <c r="D25" s="65">
        <v>476</v>
      </c>
      <c r="E25" s="66">
        <v>114</v>
      </c>
      <c r="F25" s="21">
        <v>376</v>
      </c>
      <c r="G25" s="64">
        <v>490</v>
      </c>
      <c r="H25" s="67">
        <v>113</v>
      </c>
      <c r="I25" s="21">
        <v>415</v>
      </c>
      <c r="J25" s="64">
        <v>528</v>
      </c>
      <c r="K25" s="67">
        <v>122</v>
      </c>
      <c r="L25" s="21">
        <v>458</v>
      </c>
      <c r="M25" s="64">
        <v>580</v>
      </c>
      <c r="N25" s="67">
        <v>132</v>
      </c>
      <c r="O25" s="21">
        <v>489</v>
      </c>
      <c r="P25" s="64">
        <v>621</v>
      </c>
      <c r="Q25" s="67">
        <v>142</v>
      </c>
      <c r="R25" s="21">
        <v>510</v>
      </c>
      <c r="S25" s="64">
        <v>652</v>
      </c>
      <c r="T25" s="67">
        <v>157</v>
      </c>
      <c r="U25" s="21">
        <v>566</v>
      </c>
      <c r="V25" s="64">
        <f t="shared" si="6"/>
        <v>723</v>
      </c>
      <c r="W25" s="137">
        <v>174</v>
      </c>
      <c r="X25" s="30">
        <v>597</v>
      </c>
      <c r="Y25" s="64">
        <v>771</v>
      </c>
      <c r="Z25" s="13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90)</f>
        <v>156</v>
      </c>
      <c r="AA25" s="13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90)</f>
        <v>595</v>
      </c>
      <c r="AB25" s="64">
        <f t="shared" si="7"/>
        <v>751</v>
      </c>
      <c r="AC25" s="13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90)</f>
        <v>145</v>
      </c>
      <c r="AD25" s="13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90)</f>
        <v>560</v>
      </c>
      <c r="AE25" s="64">
        <f t="shared" si="8"/>
        <v>705</v>
      </c>
      <c r="AF25" s="13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90)</f>
        <v>165</v>
      </c>
      <c r="AG25" s="13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90)</f>
        <v>601</v>
      </c>
      <c r="AH25" s="64">
        <f t="shared" si="9"/>
        <v>766</v>
      </c>
      <c r="AI25" s="13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90)</f>
        <v>186</v>
      </c>
      <c r="AJ25" s="13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90)</f>
        <v>643</v>
      </c>
      <c r="AK25" s="64">
        <f t="shared" si="10"/>
        <v>829</v>
      </c>
      <c r="AL25" s="13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90)</f>
        <v>197</v>
      </c>
      <c r="AM25" s="13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90)</f>
        <v>663</v>
      </c>
      <c r="AN25" s="64">
        <f t="shared" si="11"/>
        <v>860</v>
      </c>
      <c r="AO25" s="13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90)</f>
        <v>221</v>
      </c>
      <c r="AP25" s="13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90)</f>
        <v>684</v>
      </c>
      <c r="AQ25" s="64">
        <f t="shared" si="12"/>
        <v>905</v>
      </c>
      <c r="AR25" s="13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90)</f>
        <v>269</v>
      </c>
      <c r="AS25" s="13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90)</f>
        <v>742</v>
      </c>
      <c r="AT25" s="64">
        <f t="shared" si="13"/>
        <v>1011</v>
      </c>
      <c r="AU25" s="13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90)</f>
        <v>301</v>
      </c>
      <c r="AV25" s="13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90)</f>
        <v>780</v>
      </c>
      <c r="AW25" s="64">
        <f t="shared" si="14"/>
        <v>1081</v>
      </c>
      <c r="AX25" s="13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90)</f>
        <v>391</v>
      </c>
      <c r="AY25" s="13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90)</f>
        <v>822</v>
      </c>
      <c r="AZ25" s="64">
        <f t="shared" si="15"/>
        <v>1213</v>
      </c>
      <c r="BA25" s="13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90)</f>
        <v>451</v>
      </c>
      <c r="BB25" s="13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90)</f>
        <v>865</v>
      </c>
      <c r="BC25" s="64">
        <f t="shared" si="16"/>
        <v>1316</v>
      </c>
      <c r="BD25" s="13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90)</f>
        <v>536</v>
      </c>
      <c r="BE25" s="13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90)</f>
        <v>900</v>
      </c>
      <c r="BF25" s="64">
        <f t="shared" si="17"/>
        <v>1436</v>
      </c>
      <c r="BG25" s="13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90)</f>
        <v>617</v>
      </c>
      <c r="BH25" s="13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90)</f>
        <v>943</v>
      </c>
      <c r="BI25" s="64">
        <f t="shared" si="18"/>
        <v>1560</v>
      </c>
      <c r="BJ25" s="13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90)</f>
        <v>702</v>
      </c>
      <c r="BK25" s="13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90)</f>
        <v>1015</v>
      </c>
      <c r="BL25" s="64">
        <f t="shared" si="19"/>
        <v>1717</v>
      </c>
      <c r="BM25" s="13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90)</f>
        <v>758</v>
      </c>
      <c r="BN25" s="13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90)</f>
        <v>1068</v>
      </c>
      <c r="BO25" s="64">
        <f t="shared" si="20"/>
        <v>1826</v>
      </c>
      <c r="BP25" s="13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90)</f>
        <v>739</v>
      </c>
      <c r="BQ25" s="13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90)</f>
        <v>1119</v>
      </c>
      <c r="BR25" s="64">
        <f t="shared" si="21"/>
        <v>1858</v>
      </c>
      <c r="BS25" s="13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90)</f>
        <v>780</v>
      </c>
      <c r="BT25" s="13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90)</f>
        <v>1159</v>
      </c>
      <c r="BU25" s="64">
        <f t="shared" si="22"/>
        <v>1939</v>
      </c>
      <c r="BV25" s="312"/>
      <c r="BW25" s="312"/>
      <c r="BX25" s="312"/>
      <c r="BY25" s="312"/>
      <c r="BZ25" s="312"/>
      <c r="CA25" s="312"/>
      <c r="CB25" s="312"/>
      <c r="CC25" s="312"/>
      <c r="CD25" s="312"/>
      <c r="CE25" s="312"/>
      <c r="CF25" s="312"/>
      <c r="CG25" s="312"/>
      <c r="CH25" s="312"/>
      <c r="CI25" s="312"/>
      <c r="CJ25" s="312"/>
      <c r="CK25" s="312"/>
      <c r="CL25" s="312"/>
      <c r="CM25" s="312"/>
      <c r="CN25" s="312"/>
      <c r="CO25" s="312"/>
      <c r="CP25" s="312"/>
      <c r="CQ25" s="312"/>
      <c r="CR25" s="312"/>
      <c r="CS25" s="312"/>
      <c r="CT25" s="312"/>
      <c r="CU25" s="312"/>
      <c r="CV25" s="312"/>
      <c r="CW25" s="312"/>
      <c r="CX25" s="312"/>
      <c r="CY25" s="312"/>
      <c r="CZ25" s="312"/>
      <c r="DA25" s="312"/>
      <c r="DB25" s="312"/>
      <c r="DC25" s="312"/>
      <c r="DD25" s="312"/>
      <c r="DE25" s="312"/>
      <c r="DF25" s="312"/>
      <c r="DG25" s="312"/>
      <c r="DH25" s="312"/>
      <c r="DI25" s="312"/>
      <c r="DJ25" s="312"/>
      <c r="DK25" s="312"/>
      <c r="DL25" s="312"/>
      <c r="DM25" s="312"/>
      <c r="DN25" s="312"/>
      <c r="DO25" s="312"/>
      <c r="DP25" s="312"/>
      <c r="DQ25" s="312"/>
      <c r="DR25" s="312"/>
      <c r="DS25" s="312"/>
      <c r="DT25" s="312"/>
      <c r="DU25" s="312"/>
      <c r="DV25" s="312"/>
      <c r="DW25" s="312"/>
      <c r="DX25" s="312"/>
      <c r="DY25" s="312"/>
      <c r="DZ25" s="312"/>
      <c r="EA25" s="312"/>
      <c r="EB25" s="312"/>
      <c r="EC25" s="312"/>
      <c r="ED25" s="312"/>
      <c r="EE25" s="312"/>
      <c r="EF25" s="312"/>
      <c r="EG25" s="312"/>
      <c r="EH25" s="312"/>
      <c r="EI25" s="312"/>
      <c r="EJ25" s="312"/>
      <c r="EK25" s="312"/>
      <c r="EL25" s="312"/>
      <c r="EM25" s="312"/>
      <c r="EN25"/>
      <c r="EO25"/>
      <c r="EP25"/>
      <c r="EQ25"/>
      <c r="ER25"/>
      <c r="ES25"/>
      <c r="ET25"/>
      <c r="EU25"/>
      <c r="EV25" s="103">
        <f t="shared" si="0"/>
        <v>746</v>
      </c>
      <c r="EW25" s="103">
        <f t="shared" si="1"/>
        <v>897</v>
      </c>
      <c r="EX25" s="103">
        <f t="shared" si="2"/>
        <v>-158</v>
      </c>
      <c r="EY25" s="103">
        <f t="shared" si="3"/>
        <v>794</v>
      </c>
      <c r="EZ25" s="103">
        <f t="shared" si="4"/>
        <v>1033</v>
      </c>
      <c r="FA25" s="103">
        <f t="shared" si="5"/>
        <v>-147</v>
      </c>
    </row>
    <row r="26" spans="1:157" s="54" customFormat="1" ht="14.1" customHeight="1" thickBot="1">
      <c r="A26" s="68" t="s">
        <v>100</v>
      </c>
      <c r="B26" s="78">
        <v>28</v>
      </c>
      <c r="C26" s="77">
        <v>85</v>
      </c>
      <c r="D26" s="75">
        <v>113</v>
      </c>
      <c r="E26" s="76">
        <v>28</v>
      </c>
      <c r="F26" s="77">
        <v>96</v>
      </c>
      <c r="G26" s="73">
        <v>124</v>
      </c>
      <c r="H26" s="78">
        <v>23</v>
      </c>
      <c r="I26" s="77">
        <v>103</v>
      </c>
      <c r="J26" s="73">
        <v>126</v>
      </c>
      <c r="K26" s="78">
        <v>27</v>
      </c>
      <c r="L26" s="77">
        <v>104</v>
      </c>
      <c r="M26" s="73">
        <v>131</v>
      </c>
      <c r="N26" s="78">
        <v>27</v>
      </c>
      <c r="O26" s="77">
        <v>105</v>
      </c>
      <c r="P26" s="73">
        <v>132</v>
      </c>
      <c r="Q26" s="78">
        <v>24</v>
      </c>
      <c r="R26" s="77">
        <v>124</v>
      </c>
      <c r="S26" s="73">
        <v>148</v>
      </c>
      <c r="T26" s="78">
        <v>27</v>
      </c>
      <c r="U26" s="77">
        <v>133</v>
      </c>
      <c r="V26" s="73">
        <f t="shared" si="6"/>
        <v>160</v>
      </c>
      <c r="W26" s="137">
        <v>36</v>
      </c>
      <c r="X26" s="72">
        <v>140</v>
      </c>
      <c r="Y26" s="73">
        <v>176</v>
      </c>
      <c r="Z26" s="13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95)</f>
        <v>39</v>
      </c>
      <c r="AA26" s="13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95)</f>
        <v>148</v>
      </c>
      <c r="AB26" s="73">
        <f t="shared" si="7"/>
        <v>187</v>
      </c>
      <c r="AC26" s="13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95)</f>
        <v>45</v>
      </c>
      <c r="AD26" s="13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95)</f>
        <v>165</v>
      </c>
      <c r="AE26" s="73">
        <f t="shared" si="8"/>
        <v>210</v>
      </c>
      <c r="AF26" s="13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95)</f>
        <v>36</v>
      </c>
      <c r="AG26" s="13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95)</f>
        <v>167</v>
      </c>
      <c r="AH26" s="73">
        <f t="shared" si="9"/>
        <v>203</v>
      </c>
      <c r="AI26" s="13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95)</f>
        <v>39</v>
      </c>
      <c r="AJ26" s="13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95)</f>
        <v>189</v>
      </c>
      <c r="AK26" s="73">
        <f t="shared" si="10"/>
        <v>228</v>
      </c>
      <c r="AL26" s="13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95)</f>
        <v>43</v>
      </c>
      <c r="AM26" s="13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95)</f>
        <v>187</v>
      </c>
      <c r="AN26" s="73">
        <f t="shared" si="11"/>
        <v>230</v>
      </c>
      <c r="AO26" s="13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95)</f>
        <v>37</v>
      </c>
      <c r="AP26" s="13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95)</f>
        <v>185</v>
      </c>
      <c r="AQ26" s="73">
        <f t="shared" si="12"/>
        <v>222</v>
      </c>
      <c r="AR26" s="13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95)</f>
        <v>33</v>
      </c>
      <c r="AS26" s="13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95)</f>
        <v>160</v>
      </c>
      <c r="AT26" s="73">
        <f t="shared" si="13"/>
        <v>193</v>
      </c>
      <c r="AU26" s="13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95)</f>
        <v>37</v>
      </c>
      <c r="AV26" s="13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95)</f>
        <v>171</v>
      </c>
      <c r="AW26" s="73">
        <f t="shared" si="14"/>
        <v>208</v>
      </c>
      <c r="AX26" s="13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95)</f>
        <v>46</v>
      </c>
      <c r="AY26" s="13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95)</f>
        <v>196</v>
      </c>
      <c r="AZ26" s="73">
        <f t="shared" si="15"/>
        <v>242</v>
      </c>
      <c r="BA26" s="13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95)</f>
        <v>53</v>
      </c>
      <c r="BB26" s="13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95)</f>
        <v>212</v>
      </c>
      <c r="BC26" s="73">
        <f t="shared" si="16"/>
        <v>265</v>
      </c>
      <c r="BD26" s="13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95)</f>
        <v>51</v>
      </c>
      <c r="BE26" s="13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95)</f>
        <v>230</v>
      </c>
      <c r="BF26" s="73">
        <f t="shared" si="17"/>
        <v>281</v>
      </c>
      <c r="BG26" s="13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95)</f>
        <v>71</v>
      </c>
      <c r="BH26" s="13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95)</f>
        <v>218</v>
      </c>
      <c r="BI26" s="73">
        <f t="shared" si="18"/>
        <v>289</v>
      </c>
      <c r="BJ26" s="137">
        <f>SUMIFS(Table_phiac_sql_ReturnsDB_vw_AgeCohort_HT[InsuredPersons],Table_phiac_sql_ReturnsDB_vw_AgeCohort_HT[Year],YEAR(BJ$5),Table_phiac_sql_ReturnsDB_vw_AgeCohort_HT[MonthEnd],TEXT(BJ$5,"mmm")&amp;"*",Table_phiac_sql_ReturnsDB_vw_AgeCohort_HT[State],"TAS",Table_phiac_sql_ReturnsDB_vw_AgeCohort_HT[Gender],"M*",Table_phiac_sql_ReturnsDB_vw_AgeCohort_HT[Age],95)</f>
        <v>93</v>
      </c>
      <c r="BK26" s="137">
        <f>SUMIFS(Table_phiac_sql_ReturnsDB_vw_AgeCohort_HT[InsuredPersons],Table_phiac_sql_ReturnsDB_vw_AgeCohort_HT[Year],YEAR(BJ$5),Table_phiac_sql_ReturnsDB_vw_AgeCohort_HT[MonthEnd],TEXT(BJ$5,"mmm")&amp;"*",Table_phiac_sql_ReturnsDB_vw_AgeCohort_HT[State],"TAS",Table_phiac_sql_ReturnsDB_vw_AgeCohort_HT[Gender],"F*",Table_phiac_sql_ReturnsDB_vw_AgeCohort_HT[Age],95)</f>
        <v>238</v>
      </c>
      <c r="BL26" s="73">
        <f t="shared" si="19"/>
        <v>331</v>
      </c>
      <c r="BM26" s="137">
        <f>SUMIFS(Table_phiac_sql_ReturnsDB_vw_AgeCohort_HT[InsuredPersons],Table_phiac_sql_ReturnsDB_vw_AgeCohort_HT[Year],YEAR(BM$5),Table_phiac_sql_ReturnsDB_vw_AgeCohort_HT[MonthEnd],TEXT(BM$5,"mmm")&amp;"*",Table_phiac_sql_ReturnsDB_vw_AgeCohort_HT[State],"TAS",Table_phiac_sql_ReturnsDB_vw_AgeCohort_HT[Gender],"M*",Table_phiac_sql_ReturnsDB_vw_AgeCohort_HT[Age],95)</f>
        <v>105</v>
      </c>
      <c r="BN26" s="137">
        <f>SUMIFS(Table_phiac_sql_ReturnsDB_vw_AgeCohort_HT[InsuredPersons],Table_phiac_sql_ReturnsDB_vw_AgeCohort_HT[Year],YEAR(BM$5),Table_phiac_sql_ReturnsDB_vw_AgeCohort_HT[MonthEnd],TEXT(BM$5,"mmm")&amp;"*",Table_phiac_sql_ReturnsDB_vw_AgeCohort_HT[State],"TAS",Table_phiac_sql_ReturnsDB_vw_AgeCohort_HT[Gender],"F*",Table_phiac_sql_ReturnsDB_vw_AgeCohort_HT[Age],95)</f>
        <v>263</v>
      </c>
      <c r="BO26" s="73">
        <f t="shared" si="20"/>
        <v>368</v>
      </c>
      <c r="BP26" s="137">
        <f>SUMIFS(Table_phiac_sql_ReturnsDB_vw_AgeCohort_HT[InsuredPersons],Table_phiac_sql_ReturnsDB_vw_AgeCohort_HT[Year],YEAR(BP$5),Table_phiac_sql_ReturnsDB_vw_AgeCohort_HT[MonthEnd],TEXT(BP$5,"mmm")&amp;"*",Table_phiac_sql_ReturnsDB_vw_AgeCohort_HT[State],"TAS",Table_phiac_sql_ReturnsDB_vw_AgeCohort_HT[Gender],"M*",Table_phiac_sql_ReturnsDB_vw_AgeCohort_HT[Age],95)</f>
        <v>121</v>
      </c>
      <c r="BQ26" s="137">
        <f>SUMIFS(Table_phiac_sql_ReturnsDB_vw_AgeCohort_HT[InsuredPersons],Table_phiac_sql_ReturnsDB_vw_AgeCohort_HT[Year],YEAR(BP$5),Table_phiac_sql_ReturnsDB_vw_AgeCohort_HT[MonthEnd],TEXT(BP$5,"mmm")&amp;"*",Table_phiac_sql_ReturnsDB_vw_AgeCohort_HT[State],"TAS",Table_phiac_sql_ReturnsDB_vw_AgeCohort_HT[Gender],"F*",Table_phiac_sql_ReturnsDB_vw_AgeCohort_HT[Age],95)</f>
        <v>279</v>
      </c>
      <c r="BR26" s="73">
        <f t="shared" si="21"/>
        <v>400</v>
      </c>
      <c r="BS26" s="137">
        <f>SUMIFS(Table_phiac_sql_ReturnsDB_vw_AgeCohort_HT[InsuredPersons],Table_phiac_sql_ReturnsDB_vw_AgeCohort_HT[Year],YEAR(BS$5),Table_phiac_sql_ReturnsDB_vw_AgeCohort_HT[MonthEnd],TEXT(BS$5,"mmm")&amp;"*",Table_phiac_sql_ReturnsDB_vw_AgeCohort_HT[State],"TAS",Table_phiac_sql_ReturnsDB_vw_AgeCohort_HT[Gender],"M*",Table_phiac_sql_ReturnsDB_vw_AgeCohort_HT[Age],95)</f>
        <v>136</v>
      </c>
      <c r="BT26" s="137">
        <f>SUMIFS(Table_phiac_sql_ReturnsDB_vw_AgeCohort_HT[InsuredPersons],Table_phiac_sql_ReturnsDB_vw_AgeCohort_HT[Year],YEAR(BS$5),Table_phiac_sql_ReturnsDB_vw_AgeCohort_HT[MonthEnd],TEXT(BS$5,"mmm")&amp;"*",Table_phiac_sql_ReturnsDB_vw_AgeCohort_HT[State],"TAS",Table_phiac_sql_ReturnsDB_vw_AgeCohort_HT[Gender],"F*",Table_phiac_sql_ReturnsDB_vw_AgeCohort_HT[Age],95)</f>
        <v>276</v>
      </c>
      <c r="BU26" s="73">
        <f t="shared" si="22"/>
        <v>412</v>
      </c>
      <c r="BV26" s="312"/>
      <c r="BW26" s="312"/>
      <c r="BX26" s="312"/>
      <c r="BY26" s="312"/>
      <c r="BZ26" s="312"/>
      <c r="CA26" s="312"/>
      <c r="CB26" s="312"/>
      <c r="CC26" s="312"/>
      <c r="CD26" s="312"/>
      <c r="CE26" s="312"/>
      <c r="CF26" s="312"/>
      <c r="CG26" s="312"/>
      <c r="CH26" s="312"/>
      <c r="CI26" s="312"/>
      <c r="CJ26" s="312"/>
      <c r="CK26" s="312"/>
      <c r="CL26" s="312"/>
      <c r="CM26" s="312"/>
      <c r="CN26" s="312"/>
      <c r="CO26" s="312"/>
      <c r="CP26" s="312"/>
      <c r="CQ26" s="312"/>
      <c r="CR26" s="312"/>
      <c r="CS26" s="312"/>
      <c r="CT26" s="312"/>
      <c r="CU26" s="312"/>
      <c r="CV26" s="312"/>
      <c r="CW26" s="312"/>
      <c r="CX26" s="312"/>
      <c r="CY26" s="312"/>
      <c r="CZ26" s="312"/>
      <c r="DA26" s="312"/>
      <c r="DB26" s="312"/>
      <c r="DC26" s="312"/>
      <c r="DD26" s="312"/>
      <c r="DE26" s="312"/>
      <c r="DF26" s="312"/>
      <c r="DG26" s="312"/>
      <c r="DH26" s="312"/>
      <c r="DI26" s="312"/>
      <c r="DJ26" s="312"/>
      <c r="DK26" s="312"/>
      <c r="DL26" s="312"/>
      <c r="DM26" s="312"/>
      <c r="DN26" s="312"/>
      <c r="DO26" s="312"/>
      <c r="DP26" s="312"/>
      <c r="DQ26" s="312"/>
      <c r="DR26" s="312"/>
      <c r="DS26" s="312"/>
      <c r="DT26" s="312"/>
      <c r="DU26" s="312"/>
      <c r="DV26" s="312"/>
      <c r="DW26" s="312"/>
      <c r="DX26" s="312"/>
      <c r="DY26" s="312"/>
      <c r="DZ26" s="312"/>
      <c r="EA26" s="312"/>
      <c r="EB26" s="312"/>
      <c r="EC26" s="312"/>
      <c r="ED26" s="312"/>
      <c r="EE26" s="312"/>
      <c r="EF26" s="312"/>
      <c r="EG26" s="312"/>
      <c r="EH26" s="312"/>
      <c r="EI26" s="312"/>
      <c r="EJ26" s="312"/>
      <c r="EK26" s="312"/>
      <c r="EL26" s="312"/>
      <c r="EM26" s="312"/>
      <c r="EN26"/>
      <c r="EO26"/>
      <c r="EP26"/>
      <c r="EQ26"/>
      <c r="ER26"/>
      <c r="ES26"/>
      <c r="ET26"/>
      <c r="EU26"/>
      <c r="EV26" s="103">
        <f t="shared" si="0"/>
        <v>175</v>
      </c>
      <c r="EW26" s="103">
        <f t="shared" si="1"/>
        <v>102</v>
      </c>
      <c r="EX26" s="103">
        <f t="shared" si="2"/>
        <v>-137</v>
      </c>
      <c r="EY26" s="103">
        <f t="shared" si="3"/>
        <v>201</v>
      </c>
      <c r="EZ26" s="103">
        <f t="shared" si="4"/>
        <v>146</v>
      </c>
      <c r="FA26" s="103">
        <f t="shared" si="5"/>
        <v>-117</v>
      </c>
    </row>
    <row r="27" spans="1:157" ht="13.9" thickTop="1" thickBot="1">
      <c r="A27" s="70" t="s">
        <v>80</v>
      </c>
      <c r="B27" s="81">
        <v>102631</v>
      </c>
      <c r="C27" s="22">
        <v>111476</v>
      </c>
      <c r="D27" s="82">
        <v>214107</v>
      </c>
      <c r="E27" s="79">
        <v>102849</v>
      </c>
      <c r="F27" s="22">
        <v>111745</v>
      </c>
      <c r="G27" s="80">
        <v>214594</v>
      </c>
      <c r="H27" s="81">
        <v>101753</v>
      </c>
      <c r="I27" s="22">
        <v>110461</v>
      </c>
      <c r="J27" s="80">
        <v>212214</v>
      </c>
      <c r="K27" s="81">
        <v>99842</v>
      </c>
      <c r="L27" s="22">
        <v>108468</v>
      </c>
      <c r="M27" s="80">
        <v>208310</v>
      </c>
      <c r="N27" s="81">
        <v>99372</v>
      </c>
      <c r="O27" s="22">
        <v>108025</v>
      </c>
      <c r="P27" s="80">
        <v>207397</v>
      </c>
      <c r="Q27" s="81">
        <v>99180</v>
      </c>
      <c r="R27" s="22">
        <v>108127</v>
      </c>
      <c r="S27" s="80">
        <v>207307</v>
      </c>
      <c r="T27" s="81">
        <f>SUM(T7:T26)</f>
        <v>99685</v>
      </c>
      <c r="U27" s="22">
        <f>SUM(U7:U26)</f>
        <v>108748</v>
      </c>
      <c r="V27" s="139">
        <f t="shared" si="6"/>
        <v>208433</v>
      </c>
      <c r="W27" s="81">
        <v>101876</v>
      </c>
      <c r="X27" s="22">
        <v>111121</v>
      </c>
      <c r="Y27" s="139">
        <v>212997</v>
      </c>
      <c r="Z27" s="81">
        <f>SUM(Z7:Z26)</f>
        <v>103201</v>
      </c>
      <c r="AA27" s="22">
        <f>SUM(AA7:AA26)</f>
        <v>112531</v>
      </c>
      <c r="AB27" s="139">
        <f t="shared" ref="AB27" si="23">AA27+Z27</f>
        <v>215732</v>
      </c>
      <c r="AC27" s="81">
        <f>SUM(AC7:AC26)</f>
        <v>104197</v>
      </c>
      <c r="AD27" s="22">
        <f>SUM(AD7:AD26)</f>
        <v>113903</v>
      </c>
      <c r="AE27" s="139">
        <f t="shared" ref="AE27" si="24">AD27+AC27</f>
        <v>218100</v>
      </c>
      <c r="AF27" s="81">
        <f>SUM(AF7:AF26)</f>
        <v>105697</v>
      </c>
      <c r="AG27" s="22">
        <f>SUM(AG7:AG26)</f>
        <v>115338</v>
      </c>
      <c r="AH27" s="139">
        <f t="shared" ref="AH27" si="25">AG27+AF27</f>
        <v>221035</v>
      </c>
      <c r="AI27" s="81">
        <f>SUM(AI7:AI26)</f>
        <v>107442</v>
      </c>
      <c r="AJ27" s="22">
        <f>SUM(AJ7:AJ26)</f>
        <v>117369</v>
      </c>
      <c r="AK27" s="139">
        <f t="shared" ref="AK27" si="26">AJ27+AI27</f>
        <v>224811</v>
      </c>
      <c r="AL27" s="81">
        <f>SUM(AL7:AL26)</f>
        <v>108964</v>
      </c>
      <c r="AM27" s="22">
        <f>SUM(AM7:AM26)</f>
        <v>119184</v>
      </c>
      <c r="AN27" s="139">
        <f t="shared" ref="AN27" si="27">AM27+AL27</f>
        <v>228148</v>
      </c>
      <c r="AO27" s="81">
        <f>SUM(AO7:AO26)</f>
        <v>110169</v>
      </c>
      <c r="AP27" s="22">
        <f>SUM(AP7:AP26)</f>
        <v>120533</v>
      </c>
      <c r="AQ27" s="139">
        <f t="shared" ref="AQ27" si="28">AP27+AO27</f>
        <v>230702</v>
      </c>
      <c r="AR27" s="81">
        <f>SUM(AR7:AR26)</f>
        <v>111098</v>
      </c>
      <c r="AS27" s="22">
        <f>SUM(AS7:AS26)</f>
        <v>121642</v>
      </c>
      <c r="AT27" s="139">
        <f t="shared" si="13"/>
        <v>232740</v>
      </c>
      <c r="AU27" s="81">
        <f>SUM(AU7:AU26)</f>
        <v>111205</v>
      </c>
      <c r="AV27" s="22">
        <f>SUM(AV7:AV26)</f>
        <v>121976</v>
      </c>
      <c r="AW27" s="139">
        <f t="shared" si="14"/>
        <v>233181</v>
      </c>
      <c r="AX27" s="81">
        <f>SUM(AX7:AX26)</f>
        <v>110389</v>
      </c>
      <c r="AY27" s="22">
        <f>SUM(AY7:AY26)</f>
        <v>121370</v>
      </c>
      <c r="AZ27" s="139">
        <f t="shared" si="15"/>
        <v>231759</v>
      </c>
      <c r="BA27" s="81">
        <f>SUM(BA7:BA26)</f>
        <v>109393</v>
      </c>
      <c r="BB27" s="22">
        <f>SUM(BB7:BB26)</f>
        <v>120758</v>
      </c>
      <c r="BC27" s="139">
        <f t="shared" si="16"/>
        <v>230151</v>
      </c>
      <c r="BD27" s="81">
        <f>SUM(BD7:BD26)</f>
        <v>108230</v>
      </c>
      <c r="BE27" s="22">
        <f>SUM(BE7:BE26)</f>
        <v>119603</v>
      </c>
      <c r="BF27" s="139">
        <f t="shared" si="17"/>
        <v>227833</v>
      </c>
      <c r="BG27" s="81">
        <f>SUM(BG7:BG26)</f>
        <v>107642</v>
      </c>
      <c r="BH27" s="22">
        <f>SUM(BH7:BH26)</f>
        <v>119207</v>
      </c>
      <c r="BI27" s="139">
        <f t="shared" si="18"/>
        <v>226849</v>
      </c>
      <c r="BJ27" s="81">
        <f>SUM(BJ7:BJ26)</f>
        <v>107983</v>
      </c>
      <c r="BK27" s="22">
        <f>SUM(BK7:BK26)</f>
        <v>120071</v>
      </c>
      <c r="BL27" s="139">
        <f t="shared" si="19"/>
        <v>228054</v>
      </c>
      <c r="BM27" s="81">
        <f>SUM(BM7:BM26)</f>
        <v>109787.1</v>
      </c>
      <c r="BN27" s="22">
        <f>SUM(BN7:BN26)</f>
        <v>122484.1</v>
      </c>
      <c r="BO27" s="139">
        <f t="shared" si="20"/>
        <v>232271.2</v>
      </c>
      <c r="BP27" s="81">
        <f>SUM(BP7:BP26)</f>
        <v>111492</v>
      </c>
      <c r="BQ27" s="22">
        <f>SUM(BQ7:BQ26)</f>
        <v>124712</v>
      </c>
      <c r="BR27" s="139">
        <f t="shared" si="21"/>
        <v>236204</v>
      </c>
      <c r="BS27" s="81">
        <f>SUM(BS7:BS26)</f>
        <v>113114</v>
      </c>
      <c r="BT27" s="22">
        <f>SUM(BT7:BT26)</f>
        <v>126173</v>
      </c>
      <c r="BU27" s="139">
        <f t="shared" si="22"/>
        <v>239287</v>
      </c>
      <c r="BV27" s="313"/>
      <c r="BW27" s="313"/>
      <c r="BX27" s="313"/>
      <c r="BY27" s="313"/>
      <c r="BZ27" s="313"/>
      <c r="CA27" s="313"/>
      <c r="CB27" s="313"/>
      <c r="CC27" s="313"/>
      <c r="CD27" s="313"/>
      <c r="CE27" s="313"/>
      <c r="CF27" s="313"/>
      <c r="CG27" s="313"/>
      <c r="CH27" s="313"/>
      <c r="CI27" s="313"/>
      <c r="CJ27" s="313"/>
      <c r="CK27" s="313"/>
      <c r="CL27" s="313"/>
      <c r="CM27" s="313"/>
      <c r="CN27" s="313"/>
      <c r="CO27" s="313"/>
      <c r="CP27" s="313"/>
      <c r="CQ27" s="313"/>
      <c r="CR27" s="313"/>
      <c r="CS27" s="313"/>
      <c r="CT27" s="313"/>
      <c r="CU27" s="313"/>
      <c r="CV27" s="313"/>
      <c r="CW27" s="313"/>
      <c r="CX27" s="313"/>
      <c r="CY27" s="313"/>
      <c r="CZ27" s="313"/>
      <c r="DA27" s="313"/>
      <c r="DB27" s="313"/>
      <c r="DC27" s="313"/>
      <c r="DD27" s="313"/>
      <c r="DE27" s="313"/>
      <c r="DF27" s="313"/>
      <c r="DG27" s="313"/>
      <c r="DH27" s="313"/>
      <c r="DI27" s="313"/>
      <c r="DJ27" s="313"/>
      <c r="DK27" s="313"/>
      <c r="DL27" s="313"/>
      <c r="DM27" s="313"/>
      <c r="DN27" s="313"/>
      <c r="DO27" s="313"/>
      <c r="DP27" s="313"/>
      <c r="DQ27" s="313"/>
      <c r="DR27" s="313"/>
      <c r="DS27" s="313"/>
      <c r="DT27" s="313"/>
      <c r="DU27" s="313"/>
      <c r="DV27" s="313"/>
      <c r="DW27" s="313"/>
      <c r="DX27" s="313"/>
      <c r="DY27" s="313"/>
      <c r="DZ27" s="313"/>
      <c r="EA27" s="313"/>
      <c r="EB27" s="313"/>
      <c r="EC27" s="313"/>
      <c r="ED27" s="313"/>
      <c r="EE27" s="313"/>
      <c r="EF27" s="313"/>
      <c r="EG27" s="313"/>
      <c r="EH27" s="313"/>
      <c r="EI27" s="313"/>
      <c r="EJ27" s="313"/>
      <c r="EK27" s="313"/>
      <c r="EL27" s="313"/>
      <c r="EM27" s="313"/>
      <c r="EV27" s="103">
        <f t="shared" si="0"/>
        <v>10243</v>
      </c>
      <c r="EW27" s="103">
        <f t="shared" si="1"/>
        <v>107665</v>
      </c>
      <c r="EX27" s="103">
        <f t="shared" si="2"/>
        <v>-120165</v>
      </c>
      <c r="EY27" s="103">
        <f t="shared" si="3"/>
        <v>9902</v>
      </c>
      <c r="EZ27" s="103">
        <f t="shared" si="4"/>
        <v>107521</v>
      </c>
      <c r="FA27" s="103">
        <f t="shared" si="5"/>
        <v>-120914.9</v>
      </c>
    </row>
    <row r="28" spans="1:157" ht="6.95" customHeight="1" thickTop="1">
      <c r="A28" s="23"/>
      <c r="B28" s="24"/>
      <c r="C28" s="24"/>
      <c r="D28" s="25"/>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row>
    <row r="29" spans="1:157" ht="13.15">
      <c r="A29" s="55" t="s">
        <v>104</v>
      </c>
      <c r="B29" s="26"/>
      <c r="C29" s="26"/>
      <c r="D29" s="26"/>
      <c r="E29" s="26"/>
      <c r="F29" s="26"/>
      <c r="G29" s="26"/>
      <c r="H29" s="26"/>
      <c r="I29" s="26"/>
      <c r="K29" s="26"/>
      <c r="L29" s="26"/>
      <c r="N29" s="26"/>
      <c r="O29" s="26"/>
      <c r="Q29" s="26"/>
      <c r="R29" s="26"/>
      <c r="T29" s="26"/>
      <c r="U29" s="26"/>
      <c r="W29" s="26"/>
      <c r="X29" s="26"/>
      <c r="Z29" s="26"/>
      <c r="AA29" s="26"/>
      <c r="AC29" s="26"/>
      <c r="AD29" s="26"/>
      <c r="AF29" s="26"/>
      <c r="AG29" s="26"/>
      <c r="AI29" s="26"/>
      <c r="AJ29" s="26"/>
      <c r="AL29" s="26"/>
      <c r="AM29" s="26"/>
      <c r="AO29" s="26"/>
      <c r="AP29" s="26"/>
      <c r="AR29" s="26"/>
      <c r="AS29" s="26"/>
      <c r="AU29" s="26"/>
      <c r="AV29" s="26"/>
      <c r="AX29" s="26"/>
      <c r="AY29" s="26"/>
      <c r="BA29" s="26"/>
      <c r="BB29" s="26"/>
      <c r="BC29" s="3"/>
      <c r="BD29" s="26"/>
      <c r="BE29" s="26"/>
      <c r="BF29" s="3"/>
      <c r="BG29" s="26"/>
      <c r="BH29" s="26"/>
      <c r="BI29" s="3"/>
    </row>
    <row r="30" spans="1:157" ht="6.95" customHeight="1" thickBot="1">
      <c r="A30" s="57"/>
      <c r="B30" s="26"/>
      <c r="C30" s="26"/>
      <c r="D30" s="26"/>
      <c r="E30" s="26"/>
      <c r="F30" s="26"/>
      <c r="G30" s="26"/>
      <c r="H30" s="26"/>
      <c r="I30" s="26"/>
      <c r="K30" s="26"/>
      <c r="L30" s="26"/>
      <c r="N30" s="26"/>
      <c r="O30" s="26"/>
      <c r="Q30" s="26"/>
      <c r="R30" s="26"/>
      <c r="T30" s="26"/>
      <c r="U30" s="26"/>
      <c r="W30" s="26"/>
      <c r="X30" s="26"/>
      <c r="Z30" s="26"/>
      <c r="AA30" s="26"/>
      <c r="AC30" s="26"/>
      <c r="AD30" s="26"/>
      <c r="AF30" s="26"/>
      <c r="AG30" s="26"/>
      <c r="AI30" s="26"/>
      <c r="AJ30" s="26"/>
      <c r="AL30" s="26"/>
      <c r="AM30" s="26"/>
      <c r="AO30" s="26"/>
      <c r="AP30" s="26"/>
      <c r="AR30" s="26"/>
      <c r="AS30" s="26"/>
      <c r="AU30" s="26"/>
      <c r="AV30" s="26"/>
      <c r="AX30" s="26"/>
      <c r="AY30" s="26"/>
      <c r="BA30" s="26"/>
      <c r="BB30" s="26"/>
      <c r="BC30" s="3"/>
      <c r="BD30" s="26"/>
      <c r="BE30" s="26"/>
      <c r="BF30" s="3"/>
      <c r="BG30" s="26"/>
      <c r="BH30" s="26"/>
      <c r="BI30" s="3"/>
    </row>
    <row r="31" spans="1:157" ht="14.1" customHeight="1" thickTop="1">
      <c r="A31" s="16" t="s">
        <v>76</v>
      </c>
      <c r="B31" s="370">
        <v>35429</v>
      </c>
      <c r="C31" s="371"/>
      <c r="D31" s="372"/>
      <c r="E31" s="370">
        <v>35794</v>
      </c>
      <c r="F31" s="371"/>
      <c r="G31" s="372"/>
      <c r="H31" s="371">
        <v>36159</v>
      </c>
      <c r="I31" s="371"/>
      <c r="J31" s="372"/>
      <c r="K31" s="371">
        <v>36524</v>
      </c>
      <c r="L31" s="371"/>
      <c r="M31" s="372"/>
      <c r="N31" s="371">
        <v>36890</v>
      </c>
      <c r="O31" s="371"/>
      <c r="P31" s="372"/>
      <c r="Q31" s="371">
        <v>37255</v>
      </c>
      <c r="R31" s="371"/>
      <c r="S31" s="371"/>
      <c r="T31" s="370">
        <v>37620</v>
      </c>
      <c r="U31" s="371"/>
      <c r="V31" s="372"/>
      <c r="W31" s="370">
        <v>37985</v>
      </c>
      <c r="X31" s="371"/>
      <c r="Y31" s="372"/>
      <c r="Z31" s="370">
        <v>38351</v>
      </c>
      <c r="AA31" s="371"/>
      <c r="AB31" s="372"/>
      <c r="AC31" s="370">
        <v>38716</v>
      </c>
      <c r="AD31" s="371"/>
      <c r="AE31" s="372"/>
      <c r="AF31" s="370">
        <v>39081</v>
      </c>
      <c r="AG31" s="371"/>
      <c r="AH31" s="372"/>
      <c r="AI31" s="369">
        <v>39446</v>
      </c>
      <c r="AJ31" s="367"/>
      <c r="AK31" s="368"/>
      <c r="AL31" s="369">
        <v>39812</v>
      </c>
      <c r="AM31" s="367"/>
      <c r="AN31" s="368"/>
      <c r="AO31" s="369">
        <v>40177</v>
      </c>
      <c r="AP31" s="367"/>
      <c r="AQ31" s="368"/>
      <c r="AR31" s="369">
        <v>40542</v>
      </c>
      <c r="AS31" s="367"/>
      <c r="AT31" s="368"/>
      <c r="AU31" s="369">
        <v>40907</v>
      </c>
      <c r="AV31" s="367"/>
      <c r="AW31" s="368"/>
      <c r="AX31" s="369">
        <v>41273</v>
      </c>
      <c r="AY31" s="367"/>
      <c r="AZ31" s="368"/>
      <c r="BA31" s="124">
        <f>BA5</f>
        <v>41638</v>
      </c>
      <c r="BB31" s="122"/>
      <c r="BC31" s="123"/>
      <c r="BD31" s="369">
        <f>BD5</f>
        <v>42003</v>
      </c>
      <c r="BE31" s="367"/>
      <c r="BF31" s="368"/>
      <c r="BG31" s="369">
        <f>BG5</f>
        <v>42368</v>
      </c>
      <c r="BH31" s="367"/>
      <c r="BI31" s="368"/>
      <c r="BJ31" s="369">
        <f>BJ5</f>
        <v>42734</v>
      </c>
      <c r="BK31" s="367"/>
      <c r="BL31" s="368"/>
      <c r="BM31" s="369">
        <f>BM5</f>
        <v>43099</v>
      </c>
      <c r="BN31" s="367"/>
      <c r="BO31" s="368"/>
      <c r="BP31" s="369">
        <f>BP5</f>
        <v>43464</v>
      </c>
      <c r="BQ31" s="367"/>
      <c r="BR31" s="368"/>
      <c r="BS31" s="369">
        <f>BS5</f>
        <v>43829</v>
      </c>
      <c r="BT31" s="367"/>
      <c r="BU31" s="368"/>
      <c r="BV31" s="310"/>
      <c r="BW31" s="310"/>
      <c r="BX31" s="310"/>
      <c r="BY31" s="310"/>
      <c r="BZ31" s="310"/>
      <c r="CA31" s="310"/>
      <c r="CB31" s="310"/>
      <c r="CC31" s="310"/>
      <c r="CD31" s="310"/>
      <c r="CE31" s="310"/>
      <c r="CF31" s="310"/>
      <c r="CG31" s="310"/>
      <c r="CH31" s="310"/>
      <c r="CI31" s="310"/>
      <c r="CJ31" s="310"/>
      <c r="CK31" s="310"/>
      <c r="CL31" s="310"/>
      <c r="CM31" s="310"/>
      <c r="CN31" s="310"/>
      <c r="CO31" s="310"/>
      <c r="CP31" s="310"/>
      <c r="CQ31" s="310"/>
      <c r="CR31" s="310"/>
      <c r="CS31" s="310"/>
      <c r="CT31" s="310"/>
      <c r="CU31" s="310"/>
      <c r="CV31" s="310"/>
      <c r="CW31" s="310"/>
      <c r="CX31" s="310"/>
      <c r="CY31" s="310"/>
      <c r="CZ31" s="310"/>
      <c r="DA31" s="310"/>
      <c r="DB31" s="310"/>
      <c r="DC31" s="310"/>
      <c r="DD31" s="310"/>
      <c r="DE31" s="310"/>
      <c r="DF31" s="310"/>
      <c r="DG31" s="310"/>
      <c r="DH31" s="310"/>
      <c r="DI31" s="310"/>
      <c r="DJ31" s="310"/>
      <c r="DK31" s="310"/>
      <c r="DL31" s="310"/>
      <c r="DM31" s="310"/>
      <c r="DN31" s="310"/>
      <c r="DO31" s="310"/>
      <c r="DP31" s="310"/>
      <c r="DQ31" s="310"/>
      <c r="DR31" s="310"/>
      <c r="DS31" s="310"/>
      <c r="DT31" s="310"/>
      <c r="DU31" s="310"/>
      <c r="DV31" s="310"/>
      <c r="DW31" s="310"/>
      <c r="DX31" s="310"/>
      <c r="DY31" s="310"/>
      <c r="DZ31" s="310"/>
      <c r="EA31" s="310"/>
      <c r="EB31" s="310"/>
      <c r="EC31" s="310"/>
      <c r="ED31" s="310"/>
      <c r="EE31" s="310"/>
      <c r="EF31" s="310"/>
      <c r="EG31" s="310"/>
      <c r="EH31" s="310"/>
      <c r="EI31" s="310"/>
      <c r="EJ31" s="310"/>
      <c r="EK31" s="310"/>
      <c r="EL31" s="310"/>
      <c r="EM31" s="310"/>
    </row>
    <row r="32" spans="1:157" ht="13.15">
      <c r="A32" s="17" t="s">
        <v>77</v>
      </c>
      <c r="B32" s="20" t="s">
        <v>78</v>
      </c>
      <c r="C32" s="18" t="s">
        <v>79</v>
      </c>
      <c r="D32" s="19" t="s">
        <v>80</v>
      </c>
      <c r="E32" s="20" t="s">
        <v>78</v>
      </c>
      <c r="F32" s="18" t="s">
        <v>79</v>
      </c>
      <c r="G32" s="19" t="s">
        <v>80</v>
      </c>
      <c r="H32" s="53" t="s">
        <v>78</v>
      </c>
      <c r="I32" s="53" t="s">
        <v>79</v>
      </c>
      <c r="J32" s="58" t="s">
        <v>80</v>
      </c>
      <c r="K32" s="53" t="s">
        <v>78</v>
      </c>
      <c r="L32" s="53" t="s">
        <v>79</v>
      </c>
      <c r="M32" s="58" t="s">
        <v>80</v>
      </c>
      <c r="N32" s="53" t="s">
        <v>78</v>
      </c>
      <c r="O32" s="53" t="s">
        <v>79</v>
      </c>
      <c r="P32" s="58" t="s">
        <v>80</v>
      </c>
      <c r="Q32" s="53" t="s">
        <v>78</v>
      </c>
      <c r="R32" s="53" t="s">
        <v>79</v>
      </c>
      <c r="S32" s="53" t="s">
        <v>80</v>
      </c>
      <c r="T32" s="59" t="s">
        <v>78</v>
      </c>
      <c r="U32" s="53" t="s">
        <v>79</v>
      </c>
      <c r="V32" s="58" t="s">
        <v>80</v>
      </c>
      <c r="W32" s="59" t="s">
        <v>78</v>
      </c>
      <c r="X32" s="53" t="s">
        <v>79</v>
      </c>
      <c r="Y32" s="58" t="s">
        <v>80</v>
      </c>
      <c r="Z32" s="59" t="s">
        <v>78</v>
      </c>
      <c r="AA32" s="53" t="s">
        <v>79</v>
      </c>
      <c r="AB32" s="58" t="s">
        <v>80</v>
      </c>
      <c r="AC32" s="59" t="s">
        <v>78</v>
      </c>
      <c r="AD32" s="53" t="s">
        <v>79</v>
      </c>
      <c r="AE32" s="58" t="s">
        <v>80</v>
      </c>
      <c r="AF32" s="59" t="s">
        <v>78</v>
      </c>
      <c r="AG32" s="53" t="s">
        <v>79</v>
      </c>
      <c r="AH32" s="58" t="s">
        <v>80</v>
      </c>
      <c r="AI32" s="59" t="s">
        <v>78</v>
      </c>
      <c r="AJ32" s="53" t="s">
        <v>79</v>
      </c>
      <c r="AK32" s="58" t="s">
        <v>80</v>
      </c>
      <c r="AL32" s="59" t="s">
        <v>78</v>
      </c>
      <c r="AM32" s="53" t="s">
        <v>79</v>
      </c>
      <c r="AN32" s="58" t="s">
        <v>80</v>
      </c>
      <c r="AO32" s="59" t="s">
        <v>78</v>
      </c>
      <c r="AP32" s="53" t="s">
        <v>79</v>
      </c>
      <c r="AQ32" s="58" t="s">
        <v>80</v>
      </c>
      <c r="AR32" s="59" t="s">
        <v>78</v>
      </c>
      <c r="AS32" s="53" t="s">
        <v>79</v>
      </c>
      <c r="AT32" s="58" t="s">
        <v>80</v>
      </c>
      <c r="AU32" s="59" t="s">
        <v>78</v>
      </c>
      <c r="AV32" s="53" t="s">
        <v>79</v>
      </c>
      <c r="AW32" s="58" t="s">
        <v>80</v>
      </c>
      <c r="AX32" s="59" t="s">
        <v>78</v>
      </c>
      <c r="AY32" s="53" t="s">
        <v>79</v>
      </c>
      <c r="AZ32" s="58" t="s">
        <v>80</v>
      </c>
      <c r="BA32" s="59" t="s">
        <v>78</v>
      </c>
      <c r="BB32" s="53" t="s">
        <v>79</v>
      </c>
      <c r="BC32" s="58" t="s">
        <v>80</v>
      </c>
      <c r="BD32" s="59" t="s">
        <v>78</v>
      </c>
      <c r="BE32" s="53" t="s">
        <v>79</v>
      </c>
      <c r="BF32" s="58" t="s">
        <v>80</v>
      </c>
      <c r="BG32" s="59" t="s">
        <v>78</v>
      </c>
      <c r="BH32" s="53" t="s">
        <v>79</v>
      </c>
      <c r="BI32" s="58" t="s">
        <v>80</v>
      </c>
      <c r="BJ32" s="59" t="s">
        <v>78</v>
      </c>
      <c r="BK32" s="53" t="s">
        <v>79</v>
      </c>
      <c r="BL32" s="58" t="s">
        <v>80</v>
      </c>
      <c r="BM32" s="59" t="s">
        <v>78</v>
      </c>
      <c r="BN32" s="53" t="s">
        <v>79</v>
      </c>
      <c r="BO32" s="58" t="s">
        <v>80</v>
      </c>
      <c r="BP32" s="59" t="s">
        <v>78</v>
      </c>
      <c r="BQ32" s="53" t="s">
        <v>79</v>
      </c>
      <c r="BR32" s="58" t="s">
        <v>80</v>
      </c>
      <c r="BS32" s="59" t="s">
        <v>78</v>
      </c>
      <c r="BT32" s="53" t="s">
        <v>79</v>
      </c>
      <c r="BU32" s="58" t="s">
        <v>80</v>
      </c>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row>
    <row r="33" spans="1:143">
      <c r="A33" s="68" t="s">
        <v>81</v>
      </c>
      <c r="B33" s="88">
        <v>0.37475822050290142</v>
      </c>
      <c r="C33" s="27">
        <v>0.3318899643402955</v>
      </c>
      <c r="D33" s="88">
        <v>0.35388241131232934</v>
      </c>
      <c r="E33" s="29">
        <v>-3.6405205768554327E-2</v>
      </c>
      <c r="F33" s="27">
        <v>-4.5515394912985285E-2</v>
      </c>
      <c r="G33" s="28">
        <v>-4.0769583142464483E-2</v>
      </c>
      <c r="H33" s="88">
        <v>-3.7415586785909838E-2</v>
      </c>
      <c r="I33" s="27">
        <v>-3.4862752955319598E-2</v>
      </c>
      <c r="J33" s="89">
        <v>-3.6198662846227303E-2</v>
      </c>
      <c r="K33" s="88">
        <v>-3.4888130451270372E-2</v>
      </c>
      <c r="L33" s="27">
        <v>-3.4876479136391914E-2</v>
      </c>
      <c r="M33" s="89">
        <v>-3.488256862550787E-2</v>
      </c>
      <c r="N33" s="88">
        <v>-2.6326129666011777E-2</v>
      </c>
      <c r="O33" s="27">
        <v>-4.7537104753710424E-2</v>
      </c>
      <c r="P33" s="89">
        <v>-3.6451381045281894E-2</v>
      </c>
      <c r="Q33" s="88">
        <v>-2.3405972558514954E-2</v>
      </c>
      <c r="R33" s="27">
        <v>1.4905149051490429E-2</v>
      </c>
      <c r="S33" s="88">
        <v>-5.3282182438192383E-3</v>
      </c>
      <c r="T33" s="29">
        <f t="shared" ref="T33:Y33" si="29">T7/Q7-1</f>
        <v>-3.3057851239669533E-3</v>
      </c>
      <c r="U33" s="27">
        <f t="shared" si="29"/>
        <v>-8.0106809078771546E-3</v>
      </c>
      <c r="V33" s="28">
        <f t="shared" si="29"/>
        <v>-5.5710306406685506E-3</v>
      </c>
      <c r="W33" s="29">
        <f t="shared" si="29"/>
        <v>4.9751243781094523E-2</v>
      </c>
      <c r="X33" s="27">
        <f t="shared" si="29"/>
        <v>5.4284432480933065E-2</v>
      </c>
      <c r="Y33" s="28">
        <f t="shared" si="29"/>
        <v>5.1928463693169613E-2</v>
      </c>
      <c r="Z33" s="29">
        <f t="shared" ref="Z33:Z53" si="30">Z7/W7-1</f>
        <v>1.5007898894154881E-2</v>
      </c>
      <c r="AA33" s="27">
        <f t="shared" ref="AA33:AA53" si="31">AA7/X7-1</f>
        <v>2.297872340425533E-2</v>
      </c>
      <c r="AB33" s="28">
        <f t="shared" ref="AB33:AB53" si="32">AB7/Y7-1</f>
        <v>1.8844735764031117E-2</v>
      </c>
      <c r="AC33" s="29">
        <f t="shared" ref="AC33:AC53" si="33">AC7/Z7-1</f>
        <v>-3.696498054474695E-3</v>
      </c>
      <c r="AD33" s="27">
        <f t="shared" ref="AD33:AD53" si="34">AD7/AA7-1</f>
        <v>3.4941763727121433E-2</v>
      </c>
      <c r="AE33" s="28">
        <f t="shared" ref="AE33:AH53" si="35">AE7/AB7-1</f>
        <v>1.497788500201036E-2</v>
      </c>
      <c r="AF33" s="35">
        <f>AF7/AC7-1</f>
        <v>2.1089630931458769E-2</v>
      </c>
      <c r="AG33" s="33">
        <f>AG7/AD7-1</f>
        <v>-1.205787781350498E-3</v>
      </c>
      <c r="AH33" s="34">
        <f>AH7/AE7-1</f>
        <v>1.0102010498167724E-2</v>
      </c>
      <c r="AI33" s="35">
        <f t="shared" ref="AI33:AI53" si="36">AI7/AF7-1</f>
        <v>1.0709504685408211E-2</v>
      </c>
      <c r="AJ33" s="33">
        <f t="shared" ref="AJ33:AJ53" si="37">AJ7/AG7-1</f>
        <v>3.0985915492957705E-2</v>
      </c>
      <c r="AK33" s="34">
        <f t="shared" ref="AK33:AN53" si="38">AK7/AH7-1</f>
        <v>2.0590253946465298E-2</v>
      </c>
      <c r="AL33" s="35">
        <f t="shared" ref="AL33:AW33" si="39">AL7/AI7-1</f>
        <v>-3.9735099337748769E-3</v>
      </c>
      <c r="AM33" s="33">
        <f t="shared" si="39"/>
        <v>-9.5628415300545999E-3</v>
      </c>
      <c r="AN33" s="34">
        <f t="shared" si="39"/>
        <v>-6.7249495628782796E-3</v>
      </c>
      <c r="AO33" s="35">
        <f t="shared" si="39"/>
        <v>1.3867781155015191E-2</v>
      </c>
      <c r="AP33" s="33">
        <f t="shared" si="39"/>
        <v>-1.8325123152709399E-2</v>
      </c>
      <c r="AQ33" s="34">
        <f t="shared" si="39"/>
        <v>-1.9344230583228095E-3</v>
      </c>
      <c r="AR33" s="35">
        <f t="shared" si="39"/>
        <v>-1.6488664043470158E-2</v>
      </c>
      <c r="AS33" s="33">
        <f t="shared" si="39"/>
        <v>-1.0638297872340385E-2</v>
      </c>
      <c r="AT33" s="34">
        <f t="shared" si="39"/>
        <v>-1.3664114739800337E-2</v>
      </c>
      <c r="AU33" s="35">
        <f t="shared" si="39"/>
        <v>-1.4478948371118294E-2</v>
      </c>
      <c r="AV33" s="33">
        <f t="shared" si="39"/>
        <v>-7.7094745384459484E-3</v>
      </c>
      <c r="AW33" s="34">
        <f t="shared" si="39"/>
        <v>-1.1200628807231272E-2</v>
      </c>
      <c r="AX33" s="35">
        <f t="shared" ref="AX33:AX53" si="40">AX7/AU7-1</f>
        <v>-2.3777305238739554E-2</v>
      </c>
      <c r="AY33" s="33">
        <f t="shared" ref="AY33:AY53" si="41">AY7/AV7-1</f>
        <v>-3.2099775097117145E-2</v>
      </c>
      <c r="AZ33" s="34">
        <f t="shared" ref="AZ33:AZ46" si="42">AZ7/AW7-1</f>
        <v>-2.7821939586645472E-2</v>
      </c>
      <c r="BA33" s="35">
        <f t="shared" ref="BA33:BA53" si="43">BA7/AX7-1</f>
        <v>-1.7029702970297045E-2</v>
      </c>
      <c r="BB33" s="33">
        <f t="shared" ref="BB33:BB53" si="44">BB7/AY7-1</f>
        <v>-2.6827207435572431E-2</v>
      </c>
      <c r="BC33" s="34">
        <f t="shared" ref="BC33:BC46" si="45">BC7/AZ7-1</f>
        <v>-2.177023712183157E-2</v>
      </c>
      <c r="BD33" s="35">
        <f t="shared" ref="BD33:BD53" si="46">BD7/BA7-1</f>
        <v>-3.4246575342465779E-2</v>
      </c>
      <c r="BE33" s="33">
        <f t="shared" ref="BE33:BE53" si="47">BE7/BB7-1</f>
        <v>-3.7551551986108045E-2</v>
      </c>
      <c r="BF33" s="34">
        <f t="shared" ref="BF33:BF46" si="48">BF7/BC7-1</f>
        <v>-3.5837425556368152E-2</v>
      </c>
      <c r="BG33" s="35">
        <f t="shared" ref="BG33:BG53" si="49">BG7/BD7-1</f>
        <v>-3.9215686274509776E-2</v>
      </c>
      <c r="BH33" s="33">
        <f t="shared" ref="BH33:BH53" si="50">BH7/BE7-1</f>
        <v>-4.6008119079837595E-2</v>
      </c>
      <c r="BI33" s="34">
        <f t="shared" ref="BI33:BI46" si="51">BI7/BF7-1</f>
        <v>-4.2479410489813629E-2</v>
      </c>
      <c r="BJ33" s="35">
        <f t="shared" ref="BJ33:BJ53" si="52">BJ7/BG7-1</f>
        <v>-2.8658271819366088E-2</v>
      </c>
      <c r="BK33" s="33">
        <f t="shared" ref="BK33:BK53" si="53">BK7/BH7-1</f>
        <v>-3.167848699763598E-2</v>
      </c>
      <c r="BL33" s="34">
        <f t="shared" ref="BL33:BL46" si="54">BL7/BI7-1</f>
        <v>-3.0104119511091043E-2</v>
      </c>
      <c r="BM33" s="35">
        <f t="shared" ref="BM33:BM53" si="55">BM7/BJ7-1</f>
        <v>-2.5927581582476544E-2</v>
      </c>
      <c r="BN33" s="33">
        <f t="shared" ref="BN33:BN53" si="56">BN7/BK7-1</f>
        <v>-6.591796875E-3</v>
      </c>
      <c r="BO33" s="34">
        <f t="shared" ref="BO33:BO46" si="57">BO7/BL7-1</f>
        <v>-1.668611435239209E-2</v>
      </c>
      <c r="BP33" s="35">
        <f t="shared" ref="BP33:BU33" si="58">BP7/BM7-1</f>
        <v>8.0312069756769411E-3</v>
      </c>
      <c r="BQ33" s="33">
        <f t="shared" si="58"/>
        <v>1.05677070533301E-2</v>
      </c>
      <c r="BR33" s="34">
        <f t="shared" si="58"/>
        <v>9.2559629761481688E-3</v>
      </c>
      <c r="BS33" s="35">
        <f t="shared" si="58"/>
        <v>-4.5526974732529313E-3</v>
      </c>
      <c r="BT33" s="33">
        <f t="shared" si="58"/>
        <v>-1.7509727626459193E-2</v>
      </c>
      <c r="BU33" s="34">
        <f t="shared" si="58"/>
        <v>-1.0817166372721898E-2</v>
      </c>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row>
    <row r="34" spans="1:143">
      <c r="A34" s="69" t="s">
        <v>82</v>
      </c>
      <c r="B34" s="88">
        <v>0.42315100154083196</v>
      </c>
      <c r="C34" s="27">
        <v>0.43681715110286534</v>
      </c>
      <c r="D34" s="88">
        <v>0.42975206611570238</v>
      </c>
      <c r="E34" s="29">
        <v>-4.9803762349438396E-2</v>
      </c>
      <c r="F34" s="27">
        <v>-4.8780487804878092E-2</v>
      </c>
      <c r="G34" s="28">
        <v>-4.9307054808830686E-2</v>
      </c>
      <c r="H34" s="88">
        <v>-6.1814556331006965E-2</v>
      </c>
      <c r="I34" s="27">
        <v>-7.0739064856711886E-2</v>
      </c>
      <c r="J34" s="89">
        <v>-6.6149000073254749E-2</v>
      </c>
      <c r="K34" s="88">
        <v>-6.2851070289965061E-2</v>
      </c>
      <c r="L34" s="27">
        <v>-5.5510469079694813E-2</v>
      </c>
      <c r="M34" s="89">
        <v>-5.9303420144336316E-2</v>
      </c>
      <c r="N34" s="88">
        <v>-4.7302770127976679E-2</v>
      </c>
      <c r="O34" s="27">
        <v>-3.1276851692730756E-2</v>
      </c>
      <c r="P34" s="89">
        <v>-3.9526350900600415E-2</v>
      </c>
      <c r="Q34" s="88">
        <v>-3.2987587145043351E-2</v>
      </c>
      <c r="R34" s="27">
        <v>-5.4106794394181312E-2</v>
      </c>
      <c r="S34" s="88">
        <v>-4.3323493662094092E-2</v>
      </c>
      <c r="T34" s="29">
        <f t="shared" ref="T34:T53" si="59">T8/Q8-1</f>
        <v>-1.3012132934763443E-2</v>
      </c>
      <c r="U34" s="27">
        <f t="shared" ref="U34:U53" si="60">U8/R8-1</f>
        <v>-9.9399849962490405E-3</v>
      </c>
      <c r="V34" s="28">
        <f t="shared" ref="V34:V53" si="61">V8/S8-1</f>
        <v>-1.1525546782829688E-2</v>
      </c>
      <c r="W34" s="29">
        <f t="shared" ref="W34:W53" si="62">W8/T8-1</f>
        <v>1.5677890611081491E-2</v>
      </c>
      <c r="X34" s="27">
        <f t="shared" ref="X34:X53" si="63">X8/U8-1</f>
        <v>1.3828376586474622E-2</v>
      </c>
      <c r="Y34" s="28">
        <f t="shared" ref="Y34:Y53" si="64">Y8/V8-1</f>
        <v>1.4781491002570757E-2</v>
      </c>
      <c r="Z34" s="29">
        <f t="shared" si="30"/>
        <v>6.8409051043676339E-3</v>
      </c>
      <c r="AA34" s="27">
        <f t="shared" si="31"/>
        <v>3.7369207772797175E-4</v>
      </c>
      <c r="AB34" s="28">
        <f t="shared" si="32"/>
        <v>3.7094001628517059E-3</v>
      </c>
      <c r="AC34" s="29">
        <f t="shared" si="33"/>
        <v>1.0801393728222974E-2</v>
      </c>
      <c r="AD34" s="27">
        <f t="shared" si="34"/>
        <v>-1.2514008218154626E-2</v>
      </c>
      <c r="AE34" s="28">
        <f t="shared" si="35"/>
        <v>-4.5069406886610874E-4</v>
      </c>
      <c r="AF34" s="35">
        <f t="shared" si="35"/>
        <v>-8.100654946570196E-3</v>
      </c>
      <c r="AG34" s="33">
        <f t="shared" si="35"/>
        <v>1.8346888594666266E-2</v>
      </c>
      <c r="AH34" s="34">
        <f t="shared" si="35"/>
        <v>4.5089728559835063E-3</v>
      </c>
      <c r="AI34" s="35">
        <f t="shared" si="36"/>
        <v>2.0156385751520345E-2</v>
      </c>
      <c r="AJ34" s="33">
        <f t="shared" si="37"/>
        <v>1.2258543833580937E-2</v>
      </c>
      <c r="AK34" s="34">
        <f t="shared" si="38"/>
        <v>1.6338989137265392E-2</v>
      </c>
      <c r="AL34" s="35">
        <f t="shared" si="38"/>
        <v>2.8615227388860465E-2</v>
      </c>
      <c r="AM34" s="33">
        <f t="shared" si="38"/>
        <v>4.6788990825687993E-2</v>
      </c>
      <c r="AN34" s="34">
        <f t="shared" si="38"/>
        <v>3.7364190442540357E-2</v>
      </c>
      <c r="AO34" s="35">
        <f t="shared" ref="AO34:AO53" si="65">AO8/AL8-1</f>
        <v>2.2354694485841931E-2</v>
      </c>
      <c r="AP34" s="33">
        <f t="shared" ref="AP34:AP53" si="66">AP8/AM8-1</f>
        <v>2.9272567922874693E-2</v>
      </c>
      <c r="AQ34" s="34">
        <f t="shared" ref="AQ34:AQ46" si="67">AQ8/AN8-1</f>
        <v>2.5715258855585788E-2</v>
      </c>
      <c r="AR34" s="35">
        <f t="shared" ref="AR34:AR53" si="68">AR8/AO8-1</f>
        <v>1.684483317136376E-2</v>
      </c>
      <c r="AS34" s="33">
        <f t="shared" ref="AS34:AS53" si="69">AS8/AP8-1</f>
        <v>2.8950953678474223E-2</v>
      </c>
      <c r="AT34" s="34">
        <f t="shared" ref="AT34:AT46" si="70">AT8/AQ8-1</f>
        <v>2.274613979744311E-2</v>
      </c>
      <c r="AU34" s="35">
        <f t="shared" ref="AU34:AU53" si="71">AU8/AR8-1</f>
        <v>1.274291175533615E-2</v>
      </c>
      <c r="AV34" s="33">
        <f t="shared" ref="AV34:AV53" si="72">AV8/AS8-1</f>
        <v>-1.0427010923535263E-2</v>
      </c>
      <c r="AW34" s="34">
        <f t="shared" ref="AW34:AW46" si="73">AW8/AT8-1</f>
        <v>1.3798701298701754E-3</v>
      </c>
      <c r="AX34" s="35">
        <f t="shared" si="40"/>
        <v>-2.0918527838943102E-2</v>
      </c>
      <c r="AY34" s="33">
        <f t="shared" si="41"/>
        <v>-1.0871383174443916E-2</v>
      </c>
      <c r="AZ34" s="34">
        <f t="shared" si="42"/>
        <v>-1.6049282645699936E-2</v>
      </c>
      <c r="BA34" s="35">
        <f t="shared" si="43"/>
        <v>-2.5542168674698829E-2</v>
      </c>
      <c r="BB34" s="33">
        <f t="shared" si="44"/>
        <v>-3.4325329726073717E-2</v>
      </c>
      <c r="BC34" s="34">
        <f t="shared" si="45"/>
        <v>-2.9821237334212047E-2</v>
      </c>
      <c r="BD34" s="35">
        <f t="shared" si="46"/>
        <v>-2.0112100230794572E-2</v>
      </c>
      <c r="BE34" s="33">
        <f t="shared" si="47"/>
        <v>-3.1868324286464689E-2</v>
      </c>
      <c r="BF34" s="34">
        <f t="shared" si="48"/>
        <v>-2.581302538846908E-2</v>
      </c>
      <c r="BG34" s="35">
        <f t="shared" si="49"/>
        <v>-2.3384925975773907E-2</v>
      </c>
      <c r="BH34" s="33">
        <f t="shared" si="50"/>
        <v>-1.1756194610236914E-2</v>
      </c>
      <c r="BI34" s="34">
        <f t="shared" si="51"/>
        <v>-1.7780876841279492E-2</v>
      </c>
      <c r="BJ34" s="35">
        <f t="shared" si="52"/>
        <v>1.0335917312660481E-3</v>
      </c>
      <c r="BK34" s="33">
        <f t="shared" si="53"/>
        <v>2.7452415812592168E-3</v>
      </c>
      <c r="BL34" s="34">
        <f t="shared" si="54"/>
        <v>1.8635193894755986E-3</v>
      </c>
      <c r="BM34" s="35">
        <f t="shared" si="55"/>
        <v>1.4455343314403679E-2</v>
      </c>
      <c r="BN34" s="33">
        <f t="shared" si="56"/>
        <v>1.2776054024457029E-3</v>
      </c>
      <c r="BO34" s="34">
        <f t="shared" si="57"/>
        <v>8.0602302922940794E-3</v>
      </c>
      <c r="BP34" s="35">
        <f t="shared" ref="BP34:BP52" si="74">BP8/BM8-1</f>
        <v>-1.6963528413904694E-4</v>
      </c>
      <c r="BQ34" s="33">
        <f t="shared" ref="BQ34:BQ52" si="75">BQ8/BN8-1</f>
        <v>1.0207801676995976E-2</v>
      </c>
      <c r="BR34" s="34">
        <f t="shared" ref="BR34:BR46" si="76">BR8/BO8-1</f>
        <v>4.832615763114001E-3</v>
      </c>
      <c r="BS34" s="35">
        <f t="shared" ref="BS34:BS52" si="77">BS8/BP8-1</f>
        <v>-1.3573125212079651E-3</v>
      </c>
      <c r="BT34" s="33">
        <f t="shared" ref="BT34:BT52" si="78">BT8/BQ8-1</f>
        <v>-9.563334536268453E-3</v>
      </c>
      <c r="BU34" s="34">
        <f t="shared" ref="BU34:BU46" si="79">BU8/BR8-1</f>
        <v>-5.3340328786288804E-3</v>
      </c>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row>
    <row r="35" spans="1:143">
      <c r="A35" s="68" t="s">
        <v>83</v>
      </c>
      <c r="B35" s="88">
        <v>0.42004930156121612</v>
      </c>
      <c r="C35" s="27">
        <v>0.38607487718109446</v>
      </c>
      <c r="D35" s="88">
        <v>0.40331998665331992</v>
      </c>
      <c r="E35" s="29">
        <v>-5.1035759750028942E-2</v>
      </c>
      <c r="F35" s="27">
        <v>-3.8132485944756822E-2</v>
      </c>
      <c r="G35" s="28">
        <v>-4.4760149794923598E-2</v>
      </c>
      <c r="H35" s="88">
        <v>-3.7804878048780521E-2</v>
      </c>
      <c r="I35" s="27">
        <v>-4.2439644218551509E-2</v>
      </c>
      <c r="J35" s="89">
        <v>-4.0074673304293706E-2</v>
      </c>
      <c r="K35" s="88">
        <v>-4.8922686945500615E-2</v>
      </c>
      <c r="L35" s="27">
        <v>-6.263269639065816E-2</v>
      </c>
      <c r="M35" s="89">
        <v>-5.5620381174640188E-2</v>
      </c>
      <c r="N35" s="88">
        <v>-2.8651385927505379E-2</v>
      </c>
      <c r="O35" s="27">
        <v>-3.9920724801811969E-2</v>
      </c>
      <c r="P35" s="89">
        <v>-3.4115870400878601E-2</v>
      </c>
      <c r="Q35" s="88">
        <v>-3.1005624914254404E-2</v>
      </c>
      <c r="R35" s="27">
        <v>-3.7599528162783891E-2</v>
      </c>
      <c r="S35" s="88">
        <v>-3.4183782247174999E-2</v>
      </c>
      <c r="T35" s="29">
        <f t="shared" si="59"/>
        <v>-2.4777006937561907E-2</v>
      </c>
      <c r="U35" s="27">
        <f t="shared" si="60"/>
        <v>-2.7271334456871466E-2</v>
      </c>
      <c r="V35" s="28">
        <f t="shared" si="61"/>
        <v>-2.5974981604120706E-2</v>
      </c>
      <c r="W35" s="29">
        <f t="shared" si="62"/>
        <v>-2.5696864111498297E-2</v>
      </c>
      <c r="X35" s="27">
        <f t="shared" si="63"/>
        <v>-6.4577098755709272E-3</v>
      </c>
      <c r="Y35" s="28">
        <f t="shared" si="64"/>
        <v>-1.6468988441489807E-2</v>
      </c>
      <c r="Z35" s="29">
        <f t="shared" si="30"/>
        <v>-2.0116227089852501E-2</v>
      </c>
      <c r="AA35" s="27">
        <f t="shared" si="31"/>
        <v>-1.10970196575777E-2</v>
      </c>
      <c r="AB35" s="28">
        <f t="shared" si="32"/>
        <v>-1.5746217067363122E-2</v>
      </c>
      <c r="AC35" s="29">
        <f t="shared" si="33"/>
        <v>-1.8248175182481785E-2</v>
      </c>
      <c r="AD35" s="27">
        <f t="shared" si="34"/>
        <v>-5.9313882654696837E-3</v>
      </c>
      <c r="AE35" s="28">
        <f t="shared" si="35"/>
        <v>-1.2252224129857936E-2</v>
      </c>
      <c r="AF35" s="35">
        <f t="shared" si="35"/>
        <v>-1.7503097893432518E-2</v>
      </c>
      <c r="AG35" s="33">
        <f t="shared" si="35"/>
        <v>-2.7414933075310399E-2</v>
      </c>
      <c r="AH35" s="34">
        <f t="shared" si="35"/>
        <v>-2.2359168839377386E-2</v>
      </c>
      <c r="AI35" s="35">
        <f t="shared" si="36"/>
        <v>-9.459246413369149E-4</v>
      </c>
      <c r="AJ35" s="33">
        <f t="shared" si="37"/>
        <v>-4.3110595257834783E-3</v>
      </c>
      <c r="AK35" s="34">
        <f t="shared" si="38"/>
        <v>-2.5860675610149819E-3</v>
      </c>
      <c r="AL35" s="35">
        <f t="shared" si="38"/>
        <v>5.3653148177370547E-3</v>
      </c>
      <c r="AM35" s="33">
        <f t="shared" si="38"/>
        <v>-4.9958368026647992E-4</v>
      </c>
      <c r="AN35" s="34">
        <f t="shared" si="38"/>
        <v>2.5117485010532903E-3</v>
      </c>
      <c r="AO35" s="35">
        <f t="shared" si="65"/>
        <v>-4.8657981478574808E-3</v>
      </c>
      <c r="AP35" s="33">
        <f t="shared" si="66"/>
        <v>-1.8327224258580799E-3</v>
      </c>
      <c r="AQ35" s="34">
        <f t="shared" si="67"/>
        <v>-3.3944879980603027E-3</v>
      </c>
      <c r="AR35" s="35">
        <f t="shared" si="68"/>
        <v>1.798107255520498E-2</v>
      </c>
      <c r="AS35" s="33">
        <f t="shared" si="69"/>
        <v>-1.6024036054081092E-2</v>
      </c>
      <c r="AT35" s="34">
        <f t="shared" si="70"/>
        <v>1.4597356256589311E-3</v>
      </c>
      <c r="AU35" s="35">
        <f t="shared" si="71"/>
        <v>-1.0691044313604015E-2</v>
      </c>
      <c r="AV35" s="33">
        <f t="shared" si="72"/>
        <v>7.2943172179813498E-3</v>
      </c>
      <c r="AW35" s="34">
        <f t="shared" si="73"/>
        <v>-2.1054336383512506E-3</v>
      </c>
      <c r="AX35" s="35">
        <f t="shared" si="40"/>
        <v>-1.7227877838684735E-3</v>
      </c>
      <c r="AY35" s="33">
        <f t="shared" si="41"/>
        <v>5.7258336140113553E-3</v>
      </c>
      <c r="AZ35" s="34">
        <f t="shared" si="42"/>
        <v>1.8664286293921251E-3</v>
      </c>
      <c r="BA35" s="35">
        <f t="shared" si="43"/>
        <v>-1.5688735487917604E-4</v>
      </c>
      <c r="BB35" s="33">
        <f t="shared" si="44"/>
        <v>1.3563295378432594E-2</v>
      </c>
      <c r="BC35" s="34">
        <f t="shared" si="45"/>
        <v>6.4798315243803639E-3</v>
      </c>
      <c r="BD35" s="35">
        <f t="shared" si="46"/>
        <v>-1.5691197238354437E-4</v>
      </c>
      <c r="BE35" s="33">
        <f t="shared" si="47"/>
        <v>-2.4781100280852897E-3</v>
      </c>
      <c r="BF35" s="34">
        <f t="shared" si="48"/>
        <v>-1.2876227265411488E-3</v>
      </c>
      <c r="BG35" s="35">
        <f t="shared" si="49"/>
        <v>3.2956685499059279E-3</v>
      </c>
      <c r="BH35" s="33">
        <f t="shared" si="50"/>
        <v>1.0599536270288201E-2</v>
      </c>
      <c r="BI35" s="34">
        <f t="shared" si="51"/>
        <v>6.8493150684931781E-3</v>
      </c>
      <c r="BJ35" s="35">
        <f t="shared" si="52"/>
        <v>2.8155795401219041E-3</v>
      </c>
      <c r="BK35" s="33">
        <f t="shared" si="53"/>
        <v>-1.0160603080957009E-2</v>
      </c>
      <c r="BL35" s="34">
        <f t="shared" si="54"/>
        <v>-3.5214085634254211E-3</v>
      </c>
      <c r="BM35" s="35">
        <f t="shared" si="55"/>
        <v>1.357042583060375E-2</v>
      </c>
      <c r="BN35" s="33">
        <f t="shared" si="56"/>
        <v>3.1788079470198571E-2</v>
      </c>
      <c r="BO35" s="34">
        <f t="shared" si="57"/>
        <v>2.2407838727813045E-2</v>
      </c>
      <c r="BP35" s="35">
        <f t="shared" si="74"/>
        <v>6.0018467220683824E-3</v>
      </c>
      <c r="BQ35" s="33">
        <f t="shared" si="75"/>
        <v>-1.0911424903722766E-2</v>
      </c>
      <c r="BR35" s="34">
        <f t="shared" si="76"/>
        <v>-2.278083267871156E-3</v>
      </c>
      <c r="BS35" s="35">
        <f t="shared" si="77"/>
        <v>9.3314976288818574E-3</v>
      </c>
      <c r="BT35" s="33">
        <f t="shared" si="78"/>
        <v>0</v>
      </c>
      <c r="BU35" s="34">
        <f t="shared" si="79"/>
        <v>4.8027714353200412E-3</v>
      </c>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row>
    <row r="36" spans="1:143">
      <c r="A36" s="68" t="s">
        <v>84</v>
      </c>
      <c r="B36" s="88">
        <v>0.39853910564760375</v>
      </c>
      <c r="C36" s="27">
        <v>0.39506392045454541</v>
      </c>
      <c r="D36" s="88">
        <v>0.3967985771453979</v>
      </c>
      <c r="E36" s="29">
        <v>9.2484076433120954E-2</v>
      </c>
      <c r="F36" s="27">
        <v>5.7019218531245919E-2</v>
      </c>
      <c r="G36" s="28">
        <v>7.4743744827147074E-2</v>
      </c>
      <c r="H36" s="88">
        <v>1.6324626865671377E-3</v>
      </c>
      <c r="I36" s="27">
        <v>-7.3449729078868264E-3</v>
      </c>
      <c r="J36" s="89">
        <v>-2.784195249096566E-3</v>
      </c>
      <c r="K36" s="88">
        <v>-3.6437718277066322E-2</v>
      </c>
      <c r="L36" s="27">
        <v>-2.2683163512857818E-2</v>
      </c>
      <c r="M36" s="89">
        <v>-2.9701793988356928E-2</v>
      </c>
      <c r="N36" s="88">
        <v>-2.8150296000966524E-2</v>
      </c>
      <c r="O36" s="27">
        <v>-3.8972322204294363E-2</v>
      </c>
      <c r="P36" s="89">
        <v>-3.348842904371252E-2</v>
      </c>
      <c r="Q36" s="88">
        <v>-1.0939830929885597E-2</v>
      </c>
      <c r="R36" s="27">
        <v>-1.9630634121141632E-2</v>
      </c>
      <c r="S36" s="88">
        <v>-1.5202381706467372E-2</v>
      </c>
      <c r="T36" s="29">
        <f t="shared" si="59"/>
        <v>-3.2051282051282048E-2</v>
      </c>
      <c r="U36" s="27">
        <f t="shared" si="60"/>
        <v>-1.8969832696614453E-2</v>
      </c>
      <c r="V36" s="28">
        <f t="shared" si="61"/>
        <v>-2.5664115263394849E-2</v>
      </c>
      <c r="W36" s="29">
        <f t="shared" si="62"/>
        <v>2.4672120503830275E-3</v>
      </c>
      <c r="X36" s="27">
        <f t="shared" si="63"/>
        <v>-8.9969115079897577E-3</v>
      </c>
      <c r="Y36" s="28">
        <f t="shared" si="64"/>
        <v>-3.1687351465540248E-3</v>
      </c>
      <c r="Z36" s="29">
        <f t="shared" si="30"/>
        <v>-3.4974093264248385E-3</v>
      </c>
      <c r="AA36" s="27">
        <f t="shared" si="31"/>
        <v>-2.7913279132791291E-2</v>
      </c>
      <c r="AB36" s="28">
        <f t="shared" si="32"/>
        <v>-1.5430463576158959E-2</v>
      </c>
      <c r="AC36" s="29">
        <f t="shared" si="33"/>
        <v>-1.377875991160793E-2</v>
      </c>
      <c r="AD36" s="27">
        <f t="shared" si="34"/>
        <v>-1.7284638974073063E-2</v>
      </c>
      <c r="AE36" s="28">
        <f t="shared" si="35"/>
        <v>-1.5470505145624536E-2</v>
      </c>
      <c r="AF36" s="35">
        <f t="shared" si="35"/>
        <v>-1.6870963490180579E-2</v>
      </c>
      <c r="AG36" s="33">
        <f t="shared" si="35"/>
        <v>-1.7588652482269485E-2</v>
      </c>
      <c r="AH36" s="34">
        <f t="shared" si="35"/>
        <v>-1.7216642754662836E-2</v>
      </c>
      <c r="AI36" s="35">
        <f t="shared" si="36"/>
        <v>-1.2200026813245723E-2</v>
      </c>
      <c r="AJ36" s="33">
        <f t="shared" si="37"/>
        <v>-1.4293964770430212E-2</v>
      </c>
      <c r="AK36" s="34">
        <f t="shared" si="38"/>
        <v>-1.3208202989224871E-2</v>
      </c>
      <c r="AL36" s="35">
        <f t="shared" si="38"/>
        <v>-2.0765472312703537E-2</v>
      </c>
      <c r="AM36" s="33">
        <f t="shared" si="38"/>
        <v>-6.0055661344661226E-3</v>
      </c>
      <c r="AN36" s="34">
        <f t="shared" si="38"/>
        <v>-1.3666784078900984E-2</v>
      </c>
      <c r="AO36" s="35">
        <f t="shared" si="65"/>
        <v>-8.4546084546084366E-3</v>
      </c>
      <c r="AP36" s="33">
        <f t="shared" si="66"/>
        <v>-8.5470085470085166E-3</v>
      </c>
      <c r="AQ36" s="34">
        <f t="shared" si="67"/>
        <v>-8.4993929005070523E-3</v>
      </c>
      <c r="AR36" s="35">
        <f t="shared" si="68"/>
        <v>-3.2848755940732444E-2</v>
      </c>
      <c r="AS36" s="33">
        <f t="shared" si="69"/>
        <v>-1.1593341260404233E-2</v>
      </c>
      <c r="AT36" s="34">
        <f t="shared" si="70"/>
        <v>-2.2547183402967907E-2</v>
      </c>
      <c r="AU36" s="35">
        <f t="shared" si="71"/>
        <v>-1.9222430987136829E-2</v>
      </c>
      <c r="AV36" s="33">
        <f t="shared" si="72"/>
        <v>-2.6616541353383427E-2</v>
      </c>
      <c r="AW36" s="34">
        <f t="shared" si="73"/>
        <v>-2.2846193529368453E-2</v>
      </c>
      <c r="AX36" s="35">
        <f t="shared" si="40"/>
        <v>-2.4904214559386961E-2</v>
      </c>
      <c r="AY36" s="33">
        <f t="shared" si="41"/>
        <v>-2.6880889850146805E-2</v>
      </c>
      <c r="AZ36" s="34">
        <f t="shared" si="42"/>
        <v>-2.586922090655408E-2</v>
      </c>
      <c r="BA36" s="35">
        <f t="shared" si="43"/>
        <v>-1.5263714674323747E-2</v>
      </c>
      <c r="BB36" s="33">
        <f t="shared" si="44"/>
        <v>-2.270201619304657E-2</v>
      </c>
      <c r="BC36" s="34">
        <f t="shared" si="45"/>
        <v>-1.8891297615360791E-2</v>
      </c>
      <c r="BD36" s="35">
        <f t="shared" si="46"/>
        <v>-2.2406384284837322E-2</v>
      </c>
      <c r="BE36" s="33">
        <f t="shared" si="47"/>
        <v>-2.6640675763482835E-2</v>
      </c>
      <c r="BF36" s="34">
        <f t="shared" si="48"/>
        <v>-2.4463383838383868E-2</v>
      </c>
      <c r="BG36" s="35">
        <f t="shared" si="49"/>
        <v>-4.8665620094191508E-3</v>
      </c>
      <c r="BH36" s="33">
        <f t="shared" si="50"/>
        <v>-2.5200267022696954E-2</v>
      </c>
      <c r="BI36" s="34">
        <f t="shared" si="51"/>
        <v>-1.4722536806342057E-2</v>
      </c>
      <c r="BJ36" s="35">
        <f t="shared" si="52"/>
        <v>-1.7352894778356331E-3</v>
      </c>
      <c r="BK36" s="33">
        <f t="shared" si="53"/>
        <v>1.21554528334189E-2</v>
      </c>
      <c r="BL36" s="34">
        <f t="shared" si="54"/>
        <v>4.9261083743843415E-3</v>
      </c>
      <c r="BM36" s="35">
        <f t="shared" si="55"/>
        <v>2.1491782553729522E-2</v>
      </c>
      <c r="BN36" s="33">
        <f t="shared" si="56"/>
        <v>2.2834912043301792E-2</v>
      </c>
      <c r="BO36" s="34">
        <f t="shared" si="57"/>
        <v>2.2140522875816915E-2</v>
      </c>
      <c r="BP36" s="35">
        <f t="shared" si="74"/>
        <v>2.4907178217821846E-2</v>
      </c>
      <c r="BQ36" s="33">
        <f t="shared" si="75"/>
        <v>4.5477096080701163E-2</v>
      </c>
      <c r="BR36" s="34">
        <f t="shared" si="76"/>
        <v>3.4849332587323145E-2</v>
      </c>
      <c r="BS36" s="35">
        <f t="shared" si="77"/>
        <v>1.7660377358490464E-2</v>
      </c>
      <c r="BT36" s="33">
        <f t="shared" si="78"/>
        <v>1.708320151850673E-2</v>
      </c>
      <c r="BU36" s="34">
        <f t="shared" si="79"/>
        <v>1.7378543291882265E-2</v>
      </c>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row>
    <row r="37" spans="1:143">
      <c r="A37" s="68" t="s">
        <v>85</v>
      </c>
      <c r="B37" s="88">
        <v>0.31882556131260786</v>
      </c>
      <c r="C37" s="27">
        <v>0.35955746773202213</v>
      </c>
      <c r="D37" s="88">
        <v>0.34038054968287534</v>
      </c>
      <c r="E37" s="29">
        <v>0.18831849135673129</v>
      </c>
      <c r="F37" s="27">
        <v>0.15280289330922248</v>
      </c>
      <c r="G37" s="28">
        <v>0.16925503518563456</v>
      </c>
      <c r="H37" s="88">
        <v>9.0588494599955993E-2</v>
      </c>
      <c r="I37" s="27">
        <v>8.6274509803921484E-2</v>
      </c>
      <c r="J37" s="89">
        <v>8.8305489260143144E-2</v>
      </c>
      <c r="K37" s="88">
        <v>1.4349232012934587E-2</v>
      </c>
      <c r="L37" s="27">
        <v>-3.1227436823104693E-2</v>
      </c>
      <c r="M37" s="89">
        <v>-9.7254004576659003E-3</v>
      </c>
      <c r="N37" s="88">
        <v>4.3434947200637675E-2</v>
      </c>
      <c r="O37" s="27">
        <v>5.6269796907024494E-2</v>
      </c>
      <c r="P37" s="89">
        <v>5.0067398420951204E-2</v>
      </c>
      <c r="Q37" s="88">
        <v>1.9094901661256491E-2</v>
      </c>
      <c r="R37" s="27">
        <v>1.3053448579996463E-2</v>
      </c>
      <c r="S37" s="88">
        <v>1.5954520447460041E-2</v>
      </c>
      <c r="T37" s="29">
        <f t="shared" si="59"/>
        <v>4.2720629567172486E-2</v>
      </c>
      <c r="U37" s="27">
        <f t="shared" si="60"/>
        <v>1.7064252133031532E-2</v>
      </c>
      <c r="V37" s="28">
        <f t="shared" si="61"/>
        <v>2.9422382671480118E-2</v>
      </c>
      <c r="W37" s="29">
        <f t="shared" si="62"/>
        <v>2.1024258760107717E-2</v>
      </c>
      <c r="X37" s="27">
        <f t="shared" si="63"/>
        <v>2.2598870056497189E-2</v>
      </c>
      <c r="Y37" s="28">
        <f t="shared" si="64"/>
        <v>2.1830615465544545E-2</v>
      </c>
      <c r="Z37" s="29">
        <f t="shared" si="30"/>
        <v>1.2671594508975703E-2</v>
      </c>
      <c r="AA37" s="27">
        <f t="shared" si="31"/>
        <v>3.0470450359953105E-2</v>
      </c>
      <c r="AB37" s="28">
        <f t="shared" si="32"/>
        <v>2.179322179322174E-2</v>
      </c>
      <c r="AC37" s="29">
        <f t="shared" si="33"/>
        <v>1.6510253736531144E-2</v>
      </c>
      <c r="AD37" s="27">
        <f t="shared" si="34"/>
        <v>-1.9496344435417923E-3</v>
      </c>
      <c r="AE37" s="28">
        <f t="shared" si="35"/>
        <v>6.9695188512890471E-3</v>
      </c>
      <c r="AF37" s="35">
        <f t="shared" si="35"/>
        <v>3.0603521969567504E-2</v>
      </c>
      <c r="AG37" s="33">
        <f t="shared" si="35"/>
        <v>6.185902653426556E-3</v>
      </c>
      <c r="AH37" s="34">
        <f t="shared" si="35"/>
        <v>1.8095396931287588E-2</v>
      </c>
      <c r="AI37" s="35">
        <f t="shared" si="36"/>
        <v>8.9581950895818441E-3</v>
      </c>
      <c r="AJ37" s="33">
        <f t="shared" si="37"/>
        <v>1.0839669956317799E-2</v>
      </c>
      <c r="AK37" s="34">
        <f t="shared" si="38"/>
        <v>9.9107215988205599E-3</v>
      </c>
      <c r="AL37" s="35">
        <f t="shared" si="38"/>
        <v>7.8921407431766788E-3</v>
      </c>
      <c r="AM37" s="33">
        <f t="shared" si="38"/>
        <v>8.9628681177977843E-3</v>
      </c>
      <c r="AN37" s="34">
        <f t="shared" si="38"/>
        <v>8.4347120843470957E-3</v>
      </c>
      <c r="AO37" s="35">
        <f t="shared" si="65"/>
        <v>4.2414355628057621E-3</v>
      </c>
      <c r="AP37" s="33">
        <f t="shared" si="66"/>
        <v>-1.4276649746193248E-3</v>
      </c>
      <c r="AQ37" s="34">
        <f t="shared" si="67"/>
        <v>1.3672189158757675E-3</v>
      </c>
      <c r="AR37" s="35">
        <f t="shared" si="68"/>
        <v>1.9493177387914784E-3</v>
      </c>
      <c r="AS37" s="33">
        <f t="shared" si="69"/>
        <v>-1.8745035742652849E-2</v>
      </c>
      <c r="AT37" s="34">
        <f t="shared" si="70"/>
        <v>-8.5133724198859229E-3</v>
      </c>
      <c r="AU37" s="35">
        <f t="shared" si="71"/>
        <v>-3.2911802853437089E-2</v>
      </c>
      <c r="AV37" s="33">
        <f t="shared" si="72"/>
        <v>-2.3797960174842148E-2</v>
      </c>
      <c r="AW37" s="34">
        <f t="shared" si="73"/>
        <v>-2.8351559335763499E-2</v>
      </c>
      <c r="AX37" s="35">
        <f t="shared" si="40"/>
        <v>-3.7552388935456871E-2</v>
      </c>
      <c r="AY37" s="33">
        <f t="shared" si="41"/>
        <v>-3.3830845771144258E-2</v>
      </c>
      <c r="AZ37" s="34">
        <f t="shared" si="42"/>
        <v>-3.5681533972488522E-2</v>
      </c>
      <c r="BA37" s="35">
        <f t="shared" si="43"/>
        <v>-4.1630377982929789E-2</v>
      </c>
      <c r="BB37" s="33">
        <f t="shared" si="44"/>
        <v>-2.6948163405423942E-2</v>
      </c>
      <c r="BC37" s="34">
        <f t="shared" si="45"/>
        <v>-3.4235324630414121E-2</v>
      </c>
      <c r="BD37" s="35">
        <f t="shared" si="46"/>
        <v>-5.1435841512177394E-2</v>
      </c>
      <c r="BE37" s="33">
        <f t="shared" si="47"/>
        <v>-4.1453519139177941E-2</v>
      </c>
      <c r="BF37" s="34">
        <f t="shared" si="48"/>
        <v>-4.6370065347775435E-2</v>
      </c>
      <c r="BG37" s="35">
        <f t="shared" si="49"/>
        <v>-2.4717378808200796E-2</v>
      </c>
      <c r="BH37" s="33">
        <f t="shared" si="50"/>
        <v>-2.2451232977548807E-2</v>
      </c>
      <c r="BI37" s="34">
        <f t="shared" si="51"/>
        <v>-2.3561438092556064E-2</v>
      </c>
      <c r="BJ37" s="35">
        <f t="shared" si="52"/>
        <v>-2.3575638506876384E-3</v>
      </c>
      <c r="BK37" s="33">
        <f t="shared" si="53"/>
        <v>-1.3177710843373491E-2</v>
      </c>
      <c r="BL37" s="34">
        <f t="shared" si="54"/>
        <v>-7.8830994039608138E-3</v>
      </c>
      <c r="BM37" s="35">
        <f t="shared" si="55"/>
        <v>3.3477747144545766E-3</v>
      </c>
      <c r="BN37" s="33">
        <f t="shared" si="56"/>
        <v>0</v>
      </c>
      <c r="BO37" s="34">
        <f t="shared" si="57"/>
        <v>1.6472868217054515E-3</v>
      </c>
      <c r="BP37" s="35">
        <f t="shared" si="74"/>
        <v>1.746810598626114E-2</v>
      </c>
      <c r="BQ37" s="33">
        <f t="shared" si="75"/>
        <v>1.4498283098054232E-2</v>
      </c>
      <c r="BR37" s="34">
        <f t="shared" si="76"/>
        <v>1.59620779723324E-2</v>
      </c>
      <c r="BS37" s="35">
        <f t="shared" si="77"/>
        <v>6.9444444444444198E-3</v>
      </c>
      <c r="BT37" s="33">
        <f t="shared" si="78"/>
        <v>-1.8804061677324402E-4</v>
      </c>
      <c r="BU37" s="34">
        <f t="shared" si="79"/>
        <v>3.3326985336126214E-3</v>
      </c>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row>
    <row r="38" spans="1:143">
      <c r="A38" s="68" t="s">
        <v>86</v>
      </c>
      <c r="B38" s="88">
        <v>0.31325301204819267</v>
      </c>
      <c r="C38" s="27">
        <v>0.26971179989124527</v>
      </c>
      <c r="D38" s="88">
        <v>0.28796968740132622</v>
      </c>
      <c r="E38" s="29">
        <v>-4.1571100917431214E-2</v>
      </c>
      <c r="F38" s="27">
        <v>-4.0471092077087767E-2</v>
      </c>
      <c r="G38" s="28">
        <v>-4.0941407207648939E-2</v>
      </c>
      <c r="H38" s="88">
        <v>-4.5468142387077526E-2</v>
      </c>
      <c r="I38" s="27">
        <v>-8.7034144164249039E-2</v>
      </c>
      <c r="J38" s="89">
        <v>-6.9274028629856876E-2</v>
      </c>
      <c r="K38" s="88">
        <v>-4.9827640238169879E-2</v>
      </c>
      <c r="L38" s="27">
        <v>-4.7910046443412346E-2</v>
      </c>
      <c r="M38" s="89">
        <v>-4.87503433122769E-2</v>
      </c>
      <c r="N38" s="88">
        <v>-2.3746701846965701E-2</v>
      </c>
      <c r="O38" s="27">
        <v>-3.9794608472400461E-2</v>
      </c>
      <c r="P38" s="89">
        <v>-3.2770319041432128E-2</v>
      </c>
      <c r="Q38" s="88">
        <v>-7.0945945945946054E-3</v>
      </c>
      <c r="R38" s="27">
        <v>9.8930481283423521E-3</v>
      </c>
      <c r="S38" s="88">
        <v>2.3880597014924732E-3</v>
      </c>
      <c r="T38" s="29">
        <f t="shared" si="59"/>
        <v>3.4025178632187902E-2</v>
      </c>
      <c r="U38" s="27">
        <f t="shared" si="60"/>
        <v>2.6740799576383312E-2</v>
      </c>
      <c r="V38" s="28">
        <f t="shared" si="61"/>
        <v>2.9928528886241867E-2</v>
      </c>
      <c r="W38" s="29">
        <f t="shared" si="62"/>
        <v>8.4896347482724677E-2</v>
      </c>
      <c r="X38" s="27">
        <f t="shared" si="63"/>
        <v>7.194430118617845E-2</v>
      </c>
      <c r="Y38" s="28">
        <f t="shared" si="64"/>
        <v>7.7634812780106977E-2</v>
      </c>
      <c r="Z38" s="29">
        <f t="shared" si="30"/>
        <v>6.126781922960256E-2</v>
      </c>
      <c r="AA38" s="27">
        <f t="shared" si="31"/>
        <v>3.0069761847486109E-2</v>
      </c>
      <c r="AB38" s="28">
        <f t="shared" si="32"/>
        <v>4.3869063590018742E-2</v>
      </c>
      <c r="AC38" s="29">
        <f t="shared" si="33"/>
        <v>3.4581308945413003E-2</v>
      </c>
      <c r="AD38" s="27">
        <f t="shared" si="34"/>
        <v>5.0910789350770758E-2</v>
      </c>
      <c r="AE38" s="28">
        <f t="shared" si="35"/>
        <v>4.3567664824572638E-2</v>
      </c>
      <c r="AF38" s="35">
        <f t="shared" si="35"/>
        <v>5.1104972375690672E-2</v>
      </c>
      <c r="AG38" s="33">
        <f t="shared" si="35"/>
        <v>5.555555555555558E-2</v>
      </c>
      <c r="AH38" s="34">
        <f t="shared" si="35"/>
        <v>5.3571428571428603E-2</v>
      </c>
      <c r="AI38" s="35">
        <f t="shared" si="36"/>
        <v>2.9172141918528238E-2</v>
      </c>
      <c r="AJ38" s="33">
        <f t="shared" si="37"/>
        <v>8.4210526315788847E-3</v>
      </c>
      <c r="AK38" s="34">
        <f t="shared" si="38"/>
        <v>1.7650496785505565E-2</v>
      </c>
      <c r="AL38" s="35">
        <f t="shared" si="38"/>
        <v>3.3452502553626084E-2</v>
      </c>
      <c r="AM38" s="33">
        <f t="shared" si="38"/>
        <v>7.9331941544884543E-3</v>
      </c>
      <c r="AN38" s="34">
        <f t="shared" si="38"/>
        <v>1.9411899839191449E-2</v>
      </c>
      <c r="AO38" s="35">
        <f t="shared" si="65"/>
        <v>5.6832221398566141E-3</v>
      </c>
      <c r="AP38" s="33">
        <f t="shared" si="66"/>
        <v>1.8019884009941922E-2</v>
      </c>
      <c r="AQ38" s="34">
        <f t="shared" si="67"/>
        <v>1.2394366197183038E-2</v>
      </c>
      <c r="AR38" s="35">
        <f t="shared" si="68"/>
        <v>-2.2113022113021685E-3</v>
      </c>
      <c r="AS38" s="33">
        <f t="shared" si="69"/>
        <v>-5.9003051881993951E-3</v>
      </c>
      <c r="AT38" s="34">
        <f t="shared" si="70"/>
        <v>-4.2292710072342476E-3</v>
      </c>
      <c r="AU38" s="35">
        <f t="shared" si="71"/>
        <v>-1.25584831322334E-2</v>
      </c>
      <c r="AV38" s="33">
        <f t="shared" si="72"/>
        <v>-2.517396643471137E-2</v>
      </c>
      <c r="AW38" s="34">
        <f t="shared" si="73"/>
        <v>-1.9447859617748975E-2</v>
      </c>
      <c r="AX38" s="35">
        <f t="shared" si="40"/>
        <v>-5.8603491271820407E-2</v>
      </c>
      <c r="AY38" s="33">
        <f t="shared" si="41"/>
        <v>-3.086290153264748E-2</v>
      </c>
      <c r="AZ38" s="34">
        <f t="shared" si="42"/>
        <v>-4.3542687792089363E-2</v>
      </c>
      <c r="BA38" s="35">
        <f t="shared" si="43"/>
        <v>-7.9470198675496651E-2</v>
      </c>
      <c r="BB38" s="33">
        <f t="shared" si="44"/>
        <v>-5.5892547660311931E-2</v>
      </c>
      <c r="BC38" s="34">
        <f t="shared" si="45"/>
        <v>-6.649982123703968E-2</v>
      </c>
      <c r="BD38" s="35">
        <f t="shared" si="46"/>
        <v>-4.2302158273381241E-2</v>
      </c>
      <c r="BE38" s="33">
        <f t="shared" si="47"/>
        <v>-7.3198715006883908E-2</v>
      </c>
      <c r="BF38" s="34">
        <f t="shared" si="48"/>
        <v>-5.9491893272054175E-2</v>
      </c>
      <c r="BG38" s="35">
        <f t="shared" si="49"/>
        <v>-3.0649038461538436E-2</v>
      </c>
      <c r="BH38" s="33">
        <f t="shared" si="50"/>
        <v>-4.1346868036642781E-2</v>
      </c>
      <c r="BI38" s="34">
        <f t="shared" si="51"/>
        <v>-3.6514184878512324E-2</v>
      </c>
      <c r="BJ38" s="35">
        <f t="shared" si="52"/>
        <v>-3.3477991320520761E-2</v>
      </c>
      <c r="BK38" s="33">
        <f t="shared" si="53"/>
        <v>6.9731404958677246E-3</v>
      </c>
      <c r="BL38" s="34">
        <f t="shared" si="54"/>
        <v>-1.1411665257819115E-2</v>
      </c>
      <c r="BM38" s="35">
        <f t="shared" si="55"/>
        <v>4.0089801154586269E-2</v>
      </c>
      <c r="BN38" s="33">
        <f t="shared" si="56"/>
        <v>5.3347012054372867E-2</v>
      </c>
      <c r="BO38" s="34">
        <f t="shared" si="57"/>
        <v>4.7456177853783643E-2</v>
      </c>
      <c r="BP38" s="35">
        <f t="shared" si="74"/>
        <v>7.1847055195806364E-2</v>
      </c>
      <c r="BQ38" s="33">
        <f t="shared" si="75"/>
        <v>4.5532018504991445E-2</v>
      </c>
      <c r="BR38" s="34">
        <f t="shared" si="76"/>
        <v>5.7142857142857162E-2</v>
      </c>
      <c r="BS38" s="35">
        <f t="shared" si="77"/>
        <v>5.6098964326812384E-2</v>
      </c>
      <c r="BT38" s="33">
        <f t="shared" si="78"/>
        <v>6.8467629250116513E-2</v>
      </c>
      <c r="BU38" s="34">
        <f t="shared" si="79"/>
        <v>6.2934362934362831E-2</v>
      </c>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row>
    <row r="39" spans="1:143">
      <c r="A39" s="68" t="s">
        <v>87</v>
      </c>
      <c r="B39" s="88">
        <v>0.67819508241015947</v>
      </c>
      <c r="C39" s="27">
        <v>0.54004297005486901</v>
      </c>
      <c r="D39" s="88">
        <v>0.60017611699848716</v>
      </c>
      <c r="E39" s="29">
        <v>-3.0268877797456128E-2</v>
      </c>
      <c r="F39" s="27">
        <v>-4.705882352941182E-2</v>
      </c>
      <c r="G39" s="28">
        <v>-3.9394384830221951E-2</v>
      </c>
      <c r="H39" s="88">
        <v>-6.7242238087331874E-2</v>
      </c>
      <c r="I39" s="27">
        <v>-3.6185610898254561E-2</v>
      </c>
      <c r="J39" s="89">
        <v>-5.0497322111706211E-2</v>
      </c>
      <c r="K39" s="88">
        <v>-6.6571733713065129E-2</v>
      </c>
      <c r="L39" s="27">
        <v>-6.1837455830388688E-2</v>
      </c>
      <c r="M39" s="89">
        <v>-6.3980660757453678E-2</v>
      </c>
      <c r="N39" s="88">
        <v>-6.9412662090007626E-2</v>
      </c>
      <c r="O39" s="27">
        <v>-4.0489642184557417E-2</v>
      </c>
      <c r="P39" s="89">
        <v>-5.3546831955922913E-2</v>
      </c>
      <c r="Q39" s="88">
        <v>-4.7745901639344224E-2</v>
      </c>
      <c r="R39" s="27">
        <v>-5.1193981027150781E-2</v>
      </c>
      <c r="S39" s="88">
        <v>-4.9663452792432228E-2</v>
      </c>
      <c r="T39" s="29">
        <f t="shared" si="59"/>
        <v>-2.9051000645577751E-2</v>
      </c>
      <c r="U39" s="27">
        <f t="shared" si="60"/>
        <v>-4.0165488708843289E-2</v>
      </c>
      <c r="V39" s="28">
        <f t="shared" si="61"/>
        <v>-3.5222052067381271E-2</v>
      </c>
      <c r="W39" s="29">
        <f t="shared" si="62"/>
        <v>1.7065602836879412E-2</v>
      </c>
      <c r="X39" s="27">
        <f t="shared" si="63"/>
        <v>-1.0775862068965747E-3</v>
      </c>
      <c r="Y39" s="28">
        <f t="shared" si="64"/>
        <v>7.0436507936508796E-3</v>
      </c>
      <c r="Z39" s="29">
        <f t="shared" si="30"/>
        <v>6.9731967748964951E-3</v>
      </c>
      <c r="AA39" s="27">
        <f t="shared" si="31"/>
        <v>-3.5958288385473658E-4</v>
      </c>
      <c r="AB39" s="28">
        <f t="shared" si="32"/>
        <v>2.95537385479272E-3</v>
      </c>
      <c r="AC39" s="29">
        <f t="shared" si="33"/>
        <v>-2.1640337589265979E-3</v>
      </c>
      <c r="AD39" s="27">
        <f t="shared" si="34"/>
        <v>-6.4748201438848962E-3</v>
      </c>
      <c r="AE39" s="28">
        <f t="shared" si="35"/>
        <v>-4.5182202141244021E-3</v>
      </c>
      <c r="AF39" s="35">
        <f t="shared" si="35"/>
        <v>2.9494686618954713E-2</v>
      </c>
      <c r="AG39" s="33">
        <f t="shared" si="35"/>
        <v>1.8464880521361415E-2</v>
      </c>
      <c r="AH39" s="34">
        <f t="shared" si="35"/>
        <v>2.3482979773063573E-2</v>
      </c>
      <c r="AI39" s="35">
        <f t="shared" si="36"/>
        <v>5.1190225405519207E-2</v>
      </c>
      <c r="AJ39" s="33">
        <f t="shared" si="37"/>
        <v>4.6214006398862528E-2</v>
      </c>
      <c r="AK39" s="34">
        <f t="shared" si="38"/>
        <v>4.8491275426588265E-2</v>
      </c>
      <c r="AL39" s="35">
        <f t="shared" si="38"/>
        <v>2.264529058116227E-2</v>
      </c>
      <c r="AM39" s="33">
        <f t="shared" si="38"/>
        <v>1.885830784913356E-2</v>
      </c>
      <c r="AN39" s="34">
        <f t="shared" si="38"/>
        <v>2.0595807282089096E-2</v>
      </c>
      <c r="AO39" s="35">
        <f t="shared" si="65"/>
        <v>4.4287673917303483E-2</v>
      </c>
      <c r="AP39" s="33">
        <f t="shared" si="66"/>
        <v>3.601800900450236E-2</v>
      </c>
      <c r="AQ39" s="34">
        <f t="shared" si="67"/>
        <v>3.9819819819819857E-2</v>
      </c>
      <c r="AR39" s="35">
        <f t="shared" si="68"/>
        <v>1.820228936010504E-2</v>
      </c>
      <c r="AS39" s="33">
        <f t="shared" si="69"/>
        <v>3.8145823273780799E-2</v>
      </c>
      <c r="AT39" s="34">
        <f t="shared" si="70"/>
        <v>2.8937792410327567E-2</v>
      </c>
      <c r="AU39" s="35">
        <f t="shared" si="71"/>
        <v>2.0457058606708545E-2</v>
      </c>
      <c r="AV39" s="33">
        <f t="shared" si="72"/>
        <v>2.1240310077519364E-2</v>
      </c>
      <c r="AW39" s="34">
        <f t="shared" si="73"/>
        <v>2.0882452004041818E-2</v>
      </c>
      <c r="AX39" s="35">
        <f t="shared" si="40"/>
        <v>-7.224128589489176E-4</v>
      </c>
      <c r="AY39" s="33">
        <f t="shared" si="41"/>
        <v>-3.5372703810535921E-2</v>
      </c>
      <c r="AZ39" s="34">
        <f t="shared" si="42"/>
        <v>-1.9548003959089399E-2</v>
      </c>
      <c r="BA39" s="35">
        <f t="shared" si="43"/>
        <v>-2.7833001988071593E-2</v>
      </c>
      <c r="BB39" s="33">
        <f t="shared" si="44"/>
        <v>-4.0919106074913669E-3</v>
      </c>
      <c r="BC39" s="34">
        <f t="shared" si="45"/>
        <v>-1.514259274838059E-2</v>
      </c>
      <c r="BD39" s="35">
        <f t="shared" si="46"/>
        <v>-4.3502509760178443E-2</v>
      </c>
      <c r="BE39" s="33">
        <f t="shared" si="47"/>
        <v>-1.1694058154235187E-2</v>
      </c>
      <c r="BF39" s="34">
        <f t="shared" si="48"/>
        <v>-2.6309045869992276E-2</v>
      </c>
      <c r="BG39" s="35">
        <f t="shared" si="49"/>
        <v>-2.4101068999028197E-2</v>
      </c>
      <c r="BH39" s="33">
        <f t="shared" si="50"/>
        <v>-1.7908538535337359E-2</v>
      </c>
      <c r="BI39" s="34">
        <f t="shared" si="51"/>
        <v>-2.0703570488639356E-2</v>
      </c>
      <c r="BJ39" s="35">
        <f t="shared" si="52"/>
        <v>7.966540529774857E-3</v>
      </c>
      <c r="BK39" s="33">
        <f t="shared" si="53"/>
        <v>2.2793878215565666E-3</v>
      </c>
      <c r="BL39" s="34">
        <f t="shared" si="54"/>
        <v>4.8374092985756789E-3</v>
      </c>
      <c r="BM39" s="35">
        <f t="shared" si="55"/>
        <v>1.2843311598498275E-2</v>
      </c>
      <c r="BN39" s="33">
        <f t="shared" si="56"/>
        <v>3.4437946718648416E-2</v>
      </c>
      <c r="BO39" s="34">
        <f t="shared" si="57"/>
        <v>2.4694659891236537E-2</v>
      </c>
      <c r="BP39" s="35">
        <f t="shared" si="74"/>
        <v>3.1018337885290626E-2</v>
      </c>
      <c r="BQ39" s="33">
        <f t="shared" si="75"/>
        <v>4.0986180904522662E-2</v>
      </c>
      <c r="BR39" s="34">
        <f t="shared" si="76"/>
        <v>3.654080389768577E-2</v>
      </c>
      <c r="BS39" s="35">
        <f t="shared" si="77"/>
        <v>5.1087984862819402E-2</v>
      </c>
      <c r="BT39" s="33">
        <f t="shared" si="78"/>
        <v>9.2019912505656443E-3</v>
      </c>
      <c r="BU39" s="34">
        <f t="shared" si="79"/>
        <v>2.7782440825919075E-2</v>
      </c>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row>
    <row r="40" spans="1:143">
      <c r="A40" s="68" t="s">
        <v>88</v>
      </c>
      <c r="B40" s="88">
        <v>0.47929591681252348</v>
      </c>
      <c r="C40" s="27">
        <v>0.39570318451927466</v>
      </c>
      <c r="D40" s="88">
        <v>0.43355979856354554</v>
      </c>
      <c r="E40" s="29">
        <v>-9.7063215530114433E-2</v>
      </c>
      <c r="F40" s="27">
        <v>-6.877729257641918E-2</v>
      </c>
      <c r="G40" s="28">
        <v>-8.1995812979762772E-2</v>
      </c>
      <c r="H40" s="88">
        <v>-7.4558985667034228E-2</v>
      </c>
      <c r="I40" s="27">
        <v>-8.1008206330597909E-2</v>
      </c>
      <c r="J40" s="89">
        <v>-7.8043836310655035E-2</v>
      </c>
      <c r="K40" s="88">
        <v>-8.4735666418466082E-2</v>
      </c>
      <c r="L40" s="27">
        <v>-5.6767444827146352E-2</v>
      </c>
      <c r="M40" s="89">
        <v>-6.9671567953827118E-2</v>
      </c>
      <c r="N40" s="88">
        <v>-2.6033192320208287E-2</v>
      </c>
      <c r="O40" s="27">
        <v>-4.2331620232621048E-2</v>
      </c>
      <c r="P40" s="89">
        <v>-3.4933530280649938E-2</v>
      </c>
      <c r="Q40" s="88">
        <v>-5.345806882726345E-3</v>
      </c>
      <c r="R40" s="27">
        <v>1.2710069199266538E-3</v>
      </c>
      <c r="S40" s="88">
        <v>-1.760159179612808E-3</v>
      </c>
      <c r="T40" s="29">
        <f t="shared" si="59"/>
        <v>2.0658380920389741E-2</v>
      </c>
      <c r="U40" s="27">
        <f t="shared" si="60"/>
        <v>3.9492242595204896E-3</v>
      </c>
      <c r="V40" s="28">
        <f t="shared" si="61"/>
        <v>1.1576203618521852E-2</v>
      </c>
      <c r="W40" s="29">
        <f t="shared" si="62"/>
        <v>1.5468158630903339E-2</v>
      </c>
      <c r="X40" s="27">
        <f t="shared" si="63"/>
        <v>3.4700758640067386E-2</v>
      </c>
      <c r="Y40" s="28">
        <f t="shared" si="64"/>
        <v>2.5843122394846541E-2</v>
      </c>
      <c r="Z40" s="29">
        <f t="shared" si="30"/>
        <v>-2.301085723545615E-2</v>
      </c>
      <c r="AA40" s="27">
        <f t="shared" si="31"/>
        <v>-1.4120841819416197E-2</v>
      </c>
      <c r="AB40" s="28">
        <f t="shared" si="32"/>
        <v>-1.8173758865248191E-2</v>
      </c>
      <c r="AC40" s="29">
        <f t="shared" si="33"/>
        <v>-1.6420633604246171E-2</v>
      </c>
      <c r="AD40" s="27">
        <f t="shared" si="34"/>
        <v>-1.2532708993251651E-2</v>
      </c>
      <c r="AE40" s="28">
        <f t="shared" si="35"/>
        <v>-1.4296463506395796E-2</v>
      </c>
      <c r="AF40" s="35">
        <f t="shared" si="35"/>
        <v>-8.0944350758853645E-3</v>
      </c>
      <c r="AG40" s="33">
        <f t="shared" si="35"/>
        <v>-2.8591352859135277E-2</v>
      </c>
      <c r="AH40" s="34">
        <f t="shared" si="35"/>
        <v>-1.9312977099236628E-2</v>
      </c>
      <c r="AI40" s="35">
        <f t="shared" si="36"/>
        <v>-4.1142468548112876E-2</v>
      </c>
      <c r="AJ40" s="33">
        <f t="shared" si="37"/>
        <v>-3.1299353912419225E-2</v>
      </c>
      <c r="AK40" s="34">
        <f t="shared" si="38"/>
        <v>-3.5806024752860544E-2</v>
      </c>
      <c r="AL40" s="35">
        <f t="shared" si="38"/>
        <v>-1.0283687943262398E-2</v>
      </c>
      <c r="AM40" s="33">
        <f t="shared" si="38"/>
        <v>-2.3714243367422561E-2</v>
      </c>
      <c r="AN40" s="34">
        <f t="shared" si="38"/>
        <v>-1.7599095826269506E-2</v>
      </c>
      <c r="AO40" s="35">
        <f t="shared" si="65"/>
        <v>2.5080616266570654E-3</v>
      </c>
      <c r="AP40" s="33">
        <f t="shared" si="66"/>
        <v>-5.3134962805525543E-3</v>
      </c>
      <c r="AQ40" s="34">
        <f t="shared" si="67"/>
        <v>-1.7256964417783349E-3</v>
      </c>
      <c r="AR40" s="35">
        <f t="shared" si="68"/>
        <v>1.9656897784130489E-3</v>
      </c>
      <c r="AS40" s="33">
        <f t="shared" si="69"/>
        <v>-1.46520146520146E-2</v>
      </c>
      <c r="AT40" s="34">
        <f t="shared" si="70"/>
        <v>-6.9970365492262321E-3</v>
      </c>
      <c r="AU40" s="35">
        <f t="shared" si="71"/>
        <v>5.3504547886573661E-4</v>
      </c>
      <c r="AV40" s="33">
        <f t="shared" si="72"/>
        <v>6.0408921933086113E-3</v>
      </c>
      <c r="AW40" s="34">
        <f t="shared" si="73"/>
        <v>3.481720964934043E-3</v>
      </c>
      <c r="AX40" s="35">
        <f t="shared" si="40"/>
        <v>1.461675579322641E-2</v>
      </c>
      <c r="AY40" s="33">
        <f t="shared" si="41"/>
        <v>2.7405696689761339E-2</v>
      </c>
      <c r="AZ40" s="34">
        <f t="shared" si="42"/>
        <v>2.1478727798430297E-2</v>
      </c>
      <c r="BA40" s="35">
        <f t="shared" si="43"/>
        <v>9.3113141250877884E-3</v>
      </c>
      <c r="BB40" s="33">
        <f t="shared" si="44"/>
        <v>-3.4467256106698319E-3</v>
      </c>
      <c r="BC40" s="34">
        <f t="shared" si="45"/>
        <v>2.4262029923169948E-3</v>
      </c>
      <c r="BD40" s="35">
        <f t="shared" si="46"/>
        <v>1.0617928633594342E-2</v>
      </c>
      <c r="BE40" s="33">
        <f t="shared" si="47"/>
        <v>1.5037593984956743E-4</v>
      </c>
      <c r="BF40" s="34">
        <f t="shared" si="48"/>
        <v>5.0020169423155014E-3</v>
      </c>
      <c r="BG40" s="35">
        <f t="shared" si="49"/>
        <v>9.6451946262487986E-3</v>
      </c>
      <c r="BH40" s="33">
        <f t="shared" si="50"/>
        <v>3.1123139377537301E-2</v>
      </c>
      <c r="BI40" s="34">
        <f t="shared" si="51"/>
        <v>2.1112627438388154E-2</v>
      </c>
      <c r="BJ40" s="35">
        <f t="shared" si="52"/>
        <v>2.3029682702149445E-2</v>
      </c>
      <c r="BK40" s="33">
        <f t="shared" si="53"/>
        <v>3.5433070866141669E-2</v>
      </c>
      <c r="BL40" s="34">
        <f t="shared" si="54"/>
        <v>2.9716981132075437E-2</v>
      </c>
      <c r="BM40" s="35">
        <f t="shared" si="55"/>
        <v>3.2516258129064557E-2</v>
      </c>
      <c r="BN40" s="33">
        <f t="shared" si="56"/>
        <v>1.2674271229404344E-2</v>
      </c>
      <c r="BO40" s="34">
        <f t="shared" si="57"/>
        <v>2.1759047182775992E-2</v>
      </c>
      <c r="BP40" s="35">
        <f t="shared" si="74"/>
        <v>2.4224806201550431E-2</v>
      </c>
      <c r="BQ40" s="33">
        <f t="shared" si="75"/>
        <v>3.4070365734946373E-2</v>
      </c>
      <c r="BR40" s="34">
        <f t="shared" si="76"/>
        <v>2.9515056414854746E-2</v>
      </c>
      <c r="BS40" s="35">
        <f t="shared" si="77"/>
        <v>4.2573320719017094E-3</v>
      </c>
      <c r="BT40" s="33">
        <f t="shared" si="78"/>
        <v>2.3130715438407723E-2</v>
      </c>
      <c r="BU40" s="34">
        <f t="shared" si="79"/>
        <v>1.4443315430396231E-2</v>
      </c>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row>
    <row r="41" spans="1:143">
      <c r="A41" s="68" t="s">
        <v>89</v>
      </c>
      <c r="B41" s="88">
        <v>0.46259332622276395</v>
      </c>
      <c r="C41" s="27">
        <v>0.41798580786026207</v>
      </c>
      <c r="D41" s="88">
        <v>0.43906126268807144</v>
      </c>
      <c r="E41" s="29">
        <v>-3.0732367954995343E-2</v>
      </c>
      <c r="F41" s="27">
        <v>-1.4339332114329695E-2</v>
      </c>
      <c r="G41" s="28">
        <v>-2.2211105552776389E-2</v>
      </c>
      <c r="H41" s="88">
        <v>-5.2450558899398092E-2</v>
      </c>
      <c r="I41" s="27">
        <v>-3.6321031048623276E-2</v>
      </c>
      <c r="J41" s="89">
        <v>-4.3998772127289421E-2</v>
      </c>
      <c r="K41" s="88">
        <v>-5.0362976406533533E-2</v>
      </c>
      <c r="L41" s="27">
        <v>-4.8125633232016241E-2</v>
      </c>
      <c r="M41" s="89">
        <v>-4.9181205180348964E-2</v>
      </c>
      <c r="N41" s="88">
        <v>-5.2317247969421832E-2</v>
      </c>
      <c r="O41" s="27">
        <v>-4.2043640234167068E-2</v>
      </c>
      <c r="P41" s="89">
        <v>-4.6884673833511581E-2</v>
      </c>
      <c r="Q41" s="88">
        <v>-5.823040080665487E-2</v>
      </c>
      <c r="R41" s="27">
        <v>-5.2777777777777812E-2</v>
      </c>
      <c r="S41" s="88">
        <v>-5.5332467225699733E-2</v>
      </c>
      <c r="T41" s="29">
        <f t="shared" si="59"/>
        <v>-7.4143468950749414E-2</v>
      </c>
      <c r="U41" s="27">
        <f t="shared" si="60"/>
        <v>-4.5043988269794721E-2</v>
      </c>
      <c r="V41" s="28">
        <f t="shared" si="61"/>
        <v>-5.863599424892163E-2</v>
      </c>
      <c r="W41" s="29">
        <f t="shared" si="62"/>
        <v>-2.5585429314830876E-2</v>
      </c>
      <c r="X41" s="27">
        <f t="shared" si="63"/>
        <v>-3.1200098268026055E-2</v>
      </c>
      <c r="Y41" s="28">
        <f t="shared" si="64"/>
        <v>-2.8620758350488051E-2</v>
      </c>
      <c r="Z41" s="29">
        <f t="shared" si="30"/>
        <v>-1.8394896899569746E-2</v>
      </c>
      <c r="AA41" s="27">
        <f t="shared" si="31"/>
        <v>-1.825789273488021E-2</v>
      </c>
      <c r="AB41" s="28">
        <f t="shared" si="32"/>
        <v>-1.8321028165162678E-2</v>
      </c>
      <c r="AC41" s="29">
        <f t="shared" si="33"/>
        <v>-3.1736436451563765E-3</v>
      </c>
      <c r="AD41" s="27">
        <f t="shared" si="34"/>
        <v>-9.0404236084205003E-3</v>
      </c>
      <c r="AE41" s="28">
        <f t="shared" si="35"/>
        <v>-6.3370473537603944E-3</v>
      </c>
      <c r="AF41" s="35">
        <f t="shared" si="35"/>
        <v>9.7028502122498139E-3</v>
      </c>
      <c r="AG41" s="33">
        <f t="shared" si="35"/>
        <v>1.7854815587123651E-2</v>
      </c>
      <c r="AH41" s="34">
        <f t="shared" si="35"/>
        <v>1.4086481182984167E-2</v>
      </c>
      <c r="AI41" s="35">
        <f t="shared" si="36"/>
        <v>4.2192192192192168E-2</v>
      </c>
      <c r="AJ41" s="33">
        <f t="shared" si="37"/>
        <v>1.7285531370038409E-2</v>
      </c>
      <c r="AK41" s="34">
        <f t="shared" si="38"/>
        <v>2.8749136143745746E-2</v>
      </c>
      <c r="AL41" s="35">
        <f t="shared" si="38"/>
        <v>8.9324304855207259E-3</v>
      </c>
      <c r="AM41" s="33">
        <f t="shared" si="38"/>
        <v>2.5173064820641855E-2</v>
      </c>
      <c r="AN41" s="34">
        <f t="shared" si="38"/>
        <v>1.7600429934166328E-2</v>
      </c>
      <c r="AO41" s="35">
        <f t="shared" si="65"/>
        <v>-1.9420248464943612E-2</v>
      </c>
      <c r="AP41" s="33">
        <f t="shared" si="66"/>
        <v>-8.2259054634745699E-3</v>
      </c>
      <c r="AQ41" s="34">
        <f t="shared" si="67"/>
        <v>-1.3401109057301297E-2</v>
      </c>
      <c r="AR41" s="35">
        <f t="shared" si="68"/>
        <v>-1.3251783893985736E-2</v>
      </c>
      <c r="AS41" s="33">
        <f t="shared" si="69"/>
        <v>-6.5610299579104137E-3</v>
      </c>
      <c r="AT41" s="34">
        <f t="shared" si="70"/>
        <v>-9.635329541652693E-3</v>
      </c>
      <c r="AU41" s="35">
        <f t="shared" si="71"/>
        <v>-3.0548996458087396E-2</v>
      </c>
      <c r="AV41" s="33">
        <f t="shared" si="72"/>
        <v>-4.2866043613707161E-2</v>
      </c>
      <c r="AW41" s="34">
        <f t="shared" si="73"/>
        <v>-3.7227214377406947E-2</v>
      </c>
      <c r="AX41" s="35">
        <f t="shared" si="40"/>
        <v>-6.1196529152077961E-2</v>
      </c>
      <c r="AY41" s="33">
        <f t="shared" si="41"/>
        <v>-5.5852102590808528E-2</v>
      </c>
      <c r="AZ41" s="34">
        <f t="shared" si="42"/>
        <v>-5.831578947368421E-2</v>
      </c>
      <c r="BA41" s="35">
        <f t="shared" si="43"/>
        <v>-3.4214366790984219E-2</v>
      </c>
      <c r="BB41" s="33">
        <f t="shared" si="44"/>
        <v>-3.1991174848317705E-2</v>
      </c>
      <c r="BC41" s="34">
        <f t="shared" si="45"/>
        <v>-3.3012892167821772E-2</v>
      </c>
      <c r="BD41" s="35">
        <f t="shared" si="46"/>
        <v>-2.0147750167897938E-2</v>
      </c>
      <c r="BE41" s="33">
        <f t="shared" si="47"/>
        <v>-2.5071225071225056E-2</v>
      </c>
      <c r="BF41" s="34">
        <f t="shared" si="48"/>
        <v>-2.281134401972873E-2</v>
      </c>
      <c r="BG41" s="35">
        <f t="shared" si="49"/>
        <v>-1.0452364633310451E-2</v>
      </c>
      <c r="BH41" s="33">
        <f t="shared" si="50"/>
        <v>-3.0976037405026302E-2</v>
      </c>
      <c r="BI41" s="34">
        <f t="shared" si="51"/>
        <v>-2.1529968454258697E-2</v>
      </c>
      <c r="BJ41" s="35">
        <f t="shared" si="52"/>
        <v>3.8095238095237072E-3</v>
      </c>
      <c r="BK41" s="33">
        <f t="shared" si="53"/>
        <v>9.0470446320869424E-3</v>
      </c>
      <c r="BL41" s="34">
        <f t="shared" si="54"/>
        <v>6.609172241476502E-3</v>
      </c>
      <c r="BM41" s="35">
        <f t="shared" si="55"/>
        <v>5.796101431775047E-2</v>
      </c>
      <c r="BN41" s="33">
        <f t="shared" si="56"/>
        <v>6.8290496114763899E-2</v>
      </c>
      <c r="BO41" s="34">
        <f t="shared" si="57"/>
        <v>6.3495876371206572E-2</v>
      </c>
      <c r="BP41" s="35">
        <f t="shared" si="74"/>
        <v>3.7012881134844244E-2</v>
      </c>
      <c r="BQ41" s="33">
        <f t="shared" si="75"/>
        <v>2.7836060987550759E-2</v>
      </c>
      <c r="BR41" s="34">
        <f t="shared" si="76"/>
        <v>3.2073482909200424E-2</v>
      </c>
      <c r="BS41" s="35">
        <f t="shared" si="77"/>
        <v>5.0471698113207619E-2</v>
      </c>
      <c r="BT41" s="33">
        <f t="shared" si="78"/>
        <v>3.7697332607512291E-2</v>
      </c>
      <c r="BU41" s="34">
        <f t="shared" si="79"/>
        <v>4.3624161073825496E-2</v>
      </c>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row>
    <row r="42" spans="1:143">
      <c r="A42" s="68" t="s">
        <v>90</v>
      </c>
      <c r="B42" s="88">
        <v>0.3616387765885698</v>
      </c>
      <c r="C42" s="27">
        <v>0.36165176223040496</v>
      </c>
      <c r="D42" s="88">
        <v>0.36164549821617742</v>
      </c>
      <c r="E42" s="29">
        <v>-9.3273914395274327E-3</v>
      </c>
      <c r="F42" s="27">
        <v>-1.0141008305968757E-2</v>
      </c>
      <c r="G42" s="28">
        <v>-9.748537719342143E-3</v>
      </c>
      <c r="H42" s="88">
        <v>-2.6990270948843986E-2</v>
      </c>
      <c r="I42" s="27">
        <v>-1.6001561127914954E-2</v>
      </c>
      <c r="J42" s="89">
        <v>-2.1304523424878874E-2</v>
      </c>
      <c r="K42" s="88">
        <v>-1.6664874744651059E-2</v>
      </c>
      <c r="L42" s="27">
        <v>-1.764997521070899E-2</v>
      </c>
      <c r="M42" s="89">
        <v>-1.7177344475394651E-2</v>
      </c>
      <c r="N42" s="88">
        <v>-3.7174721189591198E-3</v>
      </c>
      <c r="O42" s="27">
        <v>-3.0281619057231923E-3</v>
      </c>
      <c r="P42" s="89">
        <v>-3.3590510680732155E-3</v>
      </c>
      <c r="Q42" s="88">
        <v>-1.8876207199297612E-2</v>
      </c>
      <c r="R42" s="27">
        <v>-7.0871722182852537E-4</v>
      </c>
      <c r="S42" s="88">
        <v>-9.4265100847858996E-3</v>
      </c>
      <c r="T42" s="29">
        <f t="shared" si="59"/>
        <v>-1.4653243847874697E-2</v>
      </c>
      <c r="U42" s="27">
        <f t="shared" si="60"/>
        <v>3.6474164133739606E-3</v>
      </c>
      <c r="V42" s="28">
        <f t="shared" si="61"/>
        <v>-5.050505050505083E-3</v>
      </c>
      <c r="W42" s="29">
        <f t="shared" si="62"/>
        <v>-5.9030536950845924E-3</v>
      </c>
      <c r="X42" s="27">
        <f t="shared" si="63"/>
        <v>-2.624671916010457E-3</v>
      </c>
      <c r="Y42" s="28">
        <f t="shared" si="64"/>
        <v>-4.1677798557306911E-3</v>
      </c>
      <c r="Z42" s="29">
        <f t="shared" si="30"/>
        <v>-1.8271097407788095E-2</v>
      </c>
      <c r="AA42" s="27">
        <f t="shared" si="31"/>
        <v>-1.4271255060728794E-2</v>
      </c>
      <c r="AB42" s="28">
        <f t="shared" si="32"/>
        <v>-1.6150668025969872E-2</v>
      </c>
      <c r="AC42" s="29">
        <f t="shared" si="33"/>
        <v>-3.6989647551471494E-2</v>
      </c>
      <c r="AD42" s="27">
        <f t="shared" si="34"/>
        <v>-1.8893110175582706E-2</v>
      </c>
      <c r="AE42" s="28">
        <f t="shared" si="35"/>
        <v>-2.737783595113441E-2</v>
      </c>
      <c r="AF42" s="35">
        <f t="shared" si="35"/>
        <v>-3.86520111124532E-2</v>
      </c>
      <c r="AG42" s="33">
        <f t="shared" si="35"/>
        <v>-4.1339612768184208E-2</v>
      </c>
      <c r="AH42" s="34">
        <f t="shared" si="35"/>
        <v>-4.0091959179096137E-2</v>
      </c>
      <c r="AI42" s="35">
        <f t="shared" si="36"/>
        <v>-5.1514009297650487E-2</v>
      </c>
      <c r="AJ42" s="33">
        <f t="shared" si="37"/>
        <v>-3.1441048034934527E-2</v>
      </c>
      <c r="AK42" s="34">
        <f t="shared" si="38"/>
        <v>-4.0773409661779336E-2</v>
      </c>
      <c r="AL42" s="35">
        <f t="shared" si="38"/>
        <v>-3.1659822493045442E-2</v>
      </c>
      <c r="AM42" s="33">
        <f t="shared" si="38"/>
        <v>-3.2348963029756539E-2</v>
      </c>
      <c r="AN42" s="34">
        <f t="shared" si="38"/>
        <v>-3.2032153949211328E-2</v>
      </c>
      <c r="AO42" s="35">
        <f t="shared" si="65"/>
        <v>-1.4500683994528085E-2</v>
      </c>
      <c r="AP42" s="33">
        <f t="shared" si="66"/>
        <v>-1.6191030867792611E-2</v>
      </c>
      <c r="AQ42" s="34">
        <f t="shared" si="67"/>
        <v>-1.5413652091852748E-2</v>
      </c>
      <c r="AR42" s="35">
        <f t="shared" si="68"/>
        <v>-7.0794003331482447E-3</v>
      </c>
      <c r="AS42" s="33">
        <f t="shared" si="69"/>
        <v>-1.2787118162443711E-2</v>
      </c>
      <c r="AT42" s="34">
        <f t="shared" si="70"/>
        <v>-1.0159744408945737E-2</v>
      </c>
      <c r="AU42" s="35">
        <f t="shared" si="71"/>
        <v>1.0345309660282354E-2</v>
      </c>
      <c r="AV42" s="33">
        <f t="shared" si="72"/>
        <v>1.2952746461981191E-2</v>
      </c>
      <c r="AW42" s="34">
        <f t="shared" si="73"/>
        <v>1.1748757342973315E-2</v>
      </c>
      <c r="AX42" s="35">
        <f t="shared" si="40"/>
        <v>1.300678013006773E-2</v>
      </c>
      <c r="AY42" s="33">
        <f t="shared" si="41"/>
        <v>1.1839924224488207E-4</v>
      </c>
      <c r="AZ42" s="34">
        <f t="shared" si="42"/>
        <v>6.0613794423531875E-3</v>
      </c>
      <c r="BA42" s="35">
        <f t="shared" si="43"/>
        <v>-1.6937576833765844E-2</v>
      </c>
      <c r="BB42" s="33">
        <f t="shared" si="44"/>
        <v>-1.6573931573339307E-3</v>
      </c>
      <c r="BC42" s="34">
        <f t="shared" si="45"/>
        <v>-8.7519025875190115E-3</v>
      </c>
      <c r="BD42" s="35">
        <f t="shared" si="46"/>
        <v>-2.9734611643740472E-2</v>
      </c>
      <c r="BE42" s="33">
        <f t="shared" si="47"/>
        <v>-2.1107553658247347E-2</v>
      </c>
      <c r="BF42" s="34">
        <f t="shared" si="48"/>
        <v>-2.5079974408189432E-2</v>
      </c>
      <c r="BG42" s="35">
        <f t="shared" si="49"/>
        <v>-2.5776886724903303E-2</v>
      </c>
      <c r="BH42" s="33">
        <f t="shared" si="50"/>
        <v>-2.4591156874621434E-2</v>
      </c>
      <c r="BI42" s="34">
        <f t="shared" si="51"/>
        <v>-2.5134532090825612E-2</v>
      </c>
      <c r="BJ42" s="35">
        <f t="shared" si="52"/>
        <v>-2.1902102013817482E-2</v>
      </c>
      <c r="BK42" s="33">
        <f t="shared" si="53"/>
        <v>-3.5891703924490814E-2</v>
      </c>
      <c r="BL42" s="34">
        <f t="shared" si="54"/>
        <v>-2.9485021878155493E-2</v>
      </c>
      <c r="BM42" s="35">
        <f t="shared" si="55"/>
        <v>-3.0057108506161723E-2</v>
      </c>
      <c r="BN42" s="33">
        <f t="shared" si="56"/>
        <v>-2.0739404869251632E-2</v>
      </c>
      <c r="BO42" s="34">
        <f t="shared" si="57"/>
        <v>-2.5039883470902358E-2</v>
      </c>
      <c r="BP42" s="35">
        <f t="shared" si="74"/>
        <v>-1.0845986984815648E-2</v>
      </c>
      <c r="BQ42" s="33">
        <f t="shared" si="75"/>
        <v>-1.6443041304919803E-2</v>
      </c>
      <c r="BR42" s="34">
        <f t="shared" si="76"/>
        <v>-1.3873079112122988E-2</v>
      </c>
      <c r="BS42" s="35">
        <f t="shared" si="77"/>
        <v>-1.7230576441102929E-3</v>
      </c>
      <c r="BT42" s="33">
        <f t="shared" si="78"/>
        <v>-4.8147652801926455E-3</v>
      </c>
      <c r="BU42" s="34">
        <f t="shared" si="79"/>
        <v>-3.3908087439579182E-3</v>
      </c>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row>
    <row r="43" spans="1:143">
      <c r="A43" s="68" t="s">
        <v>91</v>
      </c>
      <c r="B43" s="88">
        <v>0.34304710708728248</v>
      </c>
      <c r="C43" s="27">
        <v>0.31130263364853472</v>
      </c>
      <c r="D43" s="88">
        <v>0.32667214640514919</v>
      </c>
      <c r="E43" s="29">
        <v>-7.4784074152095537E-3</v>
      </c>
      <c r="F43" s="27">
        <v>-8.1004455245037299E-4</v>
      </c>
      <c r="G43" s="28">
        <v>-4.0784718637068007E-3</v>
      </c>
      <c r="H43" s="88">
        <v>1.3796030988006969E-3</v>
      </c>
      <c r="I43" s="27">
        <v>-1.0133765707331932E-4</v>
      </c>
      <c r="J43" s="89">
        <v>6.2205173396923108E-4</v>
      </c>
      <c r="K43" s="88">
        <v>-1.5472657905892362E-2</v>
      </c>
      <c r="L43" s="27">
        <v>4.1552650248302125E-3</v>
      </c>
      <c r="M43" s="89">
        <v>-5.4395689789151769E-3</v>
      </c>
      <c r="N43" s="88">
        <v>-7.7502691065661766E-3</v>
      </c>
      <c r="O43" s="27">
        <v>-8.0742834073477265E-4</v>
      </c>
      <c r="P43" s="89">
        <v>-4.1671007396604232E-3</v>
      </c>
      <c r="Q43" s="88">
        <v>-9.7635061835539272E-3</v>
      </c>
      <c r="R43" s="27">
        <v>5.2525252525252863E-3</v>
      </c>
      <c r="S43" s="88">
        <v>-1.9876556125117961E-3</v>
      </c>
      <c r="T43" s="29">
        <f t="shared" si="59"/>
        <v>-2.6292725679228912E-3</v>
      </c>
      <c r="U43" s="27">
        <f t="shared" si="60"/>
        <v>-4.01929260450129E-4</v>
      </c>
      <c r="V43" s="28">
        <f t="shared" si="61"/>
        <v>-1.4675052410901834E-3</v>
      </c>
      <c r="W43" s="29">
        <f t="shared" si="62"/>
        <v>-2.1968365553604041E-4</v>
      </c>
      <c r="X43" s="27">
        <f t="shared" si="63"/>
        <v>1.2062726176115701E-2</v>
      </c>
      <c r="Y43" s="28">
        <f t="shared" si="64"/>
        <v>6.1935754776401009E-3</v>
      </c>
      <c r="Z43" s="29">
        <f t="shared" si="30"/>
        <v>3.8453087233574212E-3</v>
      </c>
      <c r="AA43" s="27">
        <f t="shared" si="31"/>
        <v>1.023043305522453E-2</v>
      </c>
      <c r="AB43" s="28">
        <f t="shared" si="32"/>
        <v>7.1987480438184814E-3</v>
      </c>
      <c r="AC43" s="29">
        <f t="shared" si="33"/>
        <v>1.9152894823246225E-2</v>
      </c>
      <c r="AD43" s="27">
        <f t="shared" si="34"/>
        <v>1.5042768655982641E-2</v>
      </c>
      <c r="AE43" s="28">
        <f t="shared" si="35"/>
        <v>1.698777708721777E-2</v>
      </c>
      <c r="AF43" s="35">
        <f t="shared" si="35"/>
        <v>-3.221649484536071E-3</v>
      </c>
      <c r="AG43" s="33">
        <f t="shared" si="35"/>
        <v>1.0557923285548165E-2</v>
      </c>
      <c r="AH43" s="34">
        <f t="shared" si="35"/>
        <v>4.0232226522713965E-3</v>
      </c>
      <c r="AI43" s="35">
        <f t="shared" si="36"/>
        <v>7.4337427278603485E-3</v>
      </c>
      <c r="AJ43" s="33">
        <f t="shared" si="37"/>
        <v>1.8594843285727913E-2</v>
      </c>
      <c r="AK43" s="34">
        <f t="shared" si="38"/>
        <v>1.3340096373319899E-2</v>
      </c>
      <c r="AL43" s="35">
        <f t="shared" si="38"/>
        <v>-8.2344134317184903E-3</v>
      </c>
      <c r="AM43" s="33">
        <f t="shared" si="38"/>
        <v>2.8229980239014019E-4</v>
      </c>
      <c r="AN43" s="34">
        <f t="shared" si="38"/>
        <v>-3.7040744819301086E-3</v>
      </c>
      <c r="AO43" s="35">
        <f t="shared" si="65"/>
        <v>-1.6713392279491091E-2</v>
      </c>
      <c r="AP43" s="33">
        <f t="shared" si="66"/>
        <v>-1.6462841015992491E-2</v>
      </c>
      <c r="AQ43" s="34">
        <f t="shared" si="67"/>
        <v>-1.6579581993569126E-2</v>
      </c>
      <c r="AR43" s="35">
        <f t="shared" si="68"/>
        <v>-3.629783967540301E-2</v>
      </c>
      <c r="AS43" s="33">
        <f t="shared" si="69"/>
        <v>-2.1712099473935931E-2</v>
      </c>
      <c r="AT43" s="34">
        <f t="shared" si="70"/>
        <v>-2.8507203433125627E-2</v>
      </c>
      <c r="AU43" s="35">
        <f t="shared" si="71"/>
        <v>-4.0509786071916243E-2</v>
      </c>
      <c r="AV43" s="33">
        <f t="shared" si="72"/>
        <v>-4.3605788032850978E-2</v>
      </c>
      <c r="AW43" s="34">
        <f t="shared" si="73"/>
        <v>-4.2175010517458977E-2</v>
      </c>
      <c r="AX43" s="35">
        <f t="shared" si="40"/>
        <v>-6.688804554079697E-2</v>
      </c>
      <c r="AY43" s="33">
        <f t="shared" si="41"/>
        <v>-5.0705377223471682E-2</v>
      </c>
      <c r="AZ43" s="34">
        <f t="shared" si="42"/>
        <v>-5.8196991325354164E-2</v>
      </c>
      <c r="BA43" s="35">
        <f t="shared" si="43"/>
        <v>-4.1560752414844915E-2</v>
      </c>
      <c r="BB43" s="33">
        <f t="shared" si="44"/>
        <v>-4.4798621580874443E-2</v>
      </c>
      <c r="BC43" s="34">
        <f t="shared" si="45"/>
        <v>-4.3313512883292549E-2</v>
      </c>
      <c r="BD43" s="35">
        <f t="shared" si="46"/>
        <v>-4.1108606285638505E-2</v>
      </c>
      <c r="BE43" s="33">
        <f t="shared" si="47"/>
        <v>-3.7880496054115032E-2</v>
      </c>
      <c r="BF43" s="34">
        <f t="shared" si="48"/>
        <v>-3.9363841325939952E-2</v>
      </c>
      <c r="BG43" s="35">
        <f t="shared" si="49"/>
        <v>-2.0882312266629843E-2</v>
      </c>
      <c r="BH43" s="33">
        <f t="shared" si="50"/>
        <v>-1.6287790016405013E-2</v>
      </c>
      <c r="BI43" s="34">
        <f t="shared" si="51"/>
        <v>-1.8395179194418021E-2</v>
      </c>
      <c r="BJ43" s="35">
        <f t="shared" si="52"/>
        <v>4.9435028248587809E-3</v>
      </c>
      <c r="BK43" s="33">
        <f t="shared" si="53"/>
        <v>5.836807623585516E-3</v>
      </c>
      <c r="BL43" s="34">
        <f t="shared" si="54"/>
        <v>5.4281098546042905E-3</v>
      </c>
      <c r="BM43" s="35">
        <f t="shared" si="55"/>
        <v>4.4553759662684378E-2</v>
      </c>
      <c r="BN43" s="33">
        <f t="shared" si="56"/>
        <v>2.3093320701089493E-2</v>
      </c>
      <c r="BO43" s="34">
        <f t="shared" si="57"/>
        <v>3.2906999164470818E-2</v>
      </c>
      <c r="BP43" s="35">
        <f t="shared" si="74"/>
        <v>1.5742734122712543E-2</v>
      </c>
      <c r="BQ43" s="33">
        <f t="shared" si="75"/>
        <v>2.928579696724154E-2</v>
      </c>
      <c r="BR43" s="34">
        <f t="shared" si="76"/>
        <v>2.3022836164519944E-2</v>
      </c>
      <c r="BS43" s="35">
        <f t="shared" si="77"/>
        <v>-1.0464962246655163E-2</v>
      </c>
      <c r="BT43" s="33">
        <f t="shared" si="78"/>
        <v>-6.8600989653621047E-3</v>
      </c>
      <c r="BU43" s="34">
        <f t="shared" si="79"/>
        <v>-8.5152971230459951E-3</v>
      </c>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row>
    <row r="44" spans="1:143">
      <c r="A44" s="68" t="s">
        <v>92</v>
      </c>
      <c r="B44" s="88">
        <v>0.29439590609466904</v>
      </c>
      <c r="C44" s="27">
        <v>0.26442963528203789</v>
      </c>
      <c r="D44" s="88">
        <v>0.27929168408003613</v>
      </c>
      <c r="E44" s="29">
        <v>6.9550702462094938E-2</v>
      </c>
      <c r="F44" s="27">
        <v>8.8692728036990243E-2</v>
      </c>
      <c r="G44" s="28">
        <v>7.908697473125792E-2</v>
      </c>
      <c r="H44" s="88">
        <v>5.5663935492261674E-2</v>
      </c>
      <c r="I44" s="27">
        <v>7.9279279279279358E-2</v>
      </c>
      <c r="J44" s="89">
        <v>6.7533475645255248E-2</v>
      </c>
      <c r="K44" s="88">
        <v>2.9567574226931237E-2</v>
      </c>
      <c r="L44" s="27">
        <v>4.1139995230145443E-2</v>
      </c>
      <c r="M44" s="89">
        <v>3.5448100345391698E-2</v>
      </c>
      <c r="N44" s="88">
        <v>3.9368194328108119E-2</v>
      </c>
      <c r="O44" s="27">
        <v>6.4253808269384871E-2</v>
      </c>
      <c r="P44" s="89">
        <v>5.2083333333333259E-2</v>
      </c>
      <c r="Q44" s="88">
        <v>3.9603960396039639E-2</v>
      </c>
      <c r="R44" s="27">
        <v>2.5505811450710292E-2</v>
      </c>
      <c r="S44" s="88">
        <v>3.2317276671487427E-2</v>
      </c>
      <c r="T44" s="29">
        <f t="shared" si="59"/>
        <v>7.6411960132889423E-3</v>
      </c>
      <c r="U44" s="27">
        <f t="shared" si="60"/>
        <v>8.7102529121627636E-3</v>
      </c>
      <c r="V44" s="28">
        <f t="shared" si="61"/>
        <v>8.190096449162132E-3</v>
      </c>
      <c r="W44" s="29">
        <f t="shared" si="62"/>
        <v>1.670513243213545E-2</v>
      </c>
      <c r="X44" s="27">
        <f t="shared" si="63"/>
        <v>2.0183104452767386E-2</v>
      </c>
      <c r="Y44" s="28">
        <f t="shared" si="64"/>
        <v>1.849179626957409E-2</v>
      </c>
      <c r="Z44" s="29">
        <f t="shared" si="30"/>
        <v>7.9991352286239437E-3</v>
      </c>
      <c r="AA44" s="27">
        <f t="shared" si="31"/>
        <v>2.2639200489496192E-2</v>
      </c>
      <c r="AB44" s="28">
        <f t="shared" si="32"/>
        <v>1.5532350317468691E-2</v>
      </c>
      <c r="AC44" s="29">
        <f t="shared" si="33"/>
        <v>-1.2868632707774275E-3</v>
      </c>
      <c r="AD44" s="27">
        <f t="shared" si="34"/>
        <v>2.6924611088949835E-3</v>
      </c>
      <c r="AE44" s="28">
        <f t="shared" si="35"/>
        <v>7.750736319951379E-4</v>
      </c>
      <c r="AF44" s="35">
        <f t="shared" si="35"/>
        <v>7.3016213894556703E-3</v>
      </c>
      <c r="AG44" s="33">
        <f t="shared" si="35"/>
        <v>1.9791148682247739E-2</v>
      </c>
      <c r="AH44" s="34">
        <f t="shared" si="35"/>
        <v>1.3785625774473287E-2</v>
      </c>
      <c r="AI44" s="35">
        <f t="shared" si="36"/>
        <v>6.5025050634259784E-3</v>
      </c>
      <c r="AJ44" s="33">
        <f t="shared" si="37"/>
        <v>1.9699629412912145E-2</v>
      </c>
      <c r="AK44" s="34">
        <f t="shared" si="38"/>
        <v>1.3394448688566429E-2</v>
      </c>
      <c r="AL44" s="35">
        <f t="shared" si="38"/>
        <v>4.3423003600933097E-3</v>
      </c>
      <c r="AM44" s="33">
        <f t="shared" si="38"/>
        <v>1.3102524866105636E-2</v>
      </c>
      <c r="AN44" s="34">
        <f t="shared" si="38"/>
        <v>8.9456226756456925E-3</v>
      </c>
      <c r="AO44" s="35">
        <f t="shared" si="65"/>
        <v>3.9017188653380774E-3</v>
      </c>
      <c r="AP44" s="33">
        <f t="shared" si="66"/>
        <v>7.9297649391107949E-3</v>
      </c>
      <c r="AQ44" s="34">
        <f t="shared" si="67"/>
        <v>6.0270970312812366E-3</v>
      </c>
      <c r="AR44" s="35">
        <f t="shared" si="68"/>
        <v>2.1848739495798242E-2</v>
      </c>
      <c r="AS44" s="33">
        <f t="shared" si="69"/>
        <v>1.4610845743186385E-2</v>
      </c>
      <c r="AT44" s="34">
        <f t="shared" si="70"/>
        <v>1.8022478585928647E-2</v>
      </c>
      <c r="AU44" s="35">
        <f t="shared" si="71"/>
        <v>-8.4292763157894912E-3</v>
      </c>
      <c r="AV44" s="33">
        <f t="shared" si="72"/>
        <v>6.554047816855979E-3</v>
      </c>
      <c r="AW44" s="34">
        <f t="shared" si="73"/>
        <v>-5.3499343417151568E-4</v>
      </c>
      <c r="AX44" s="35">
        <f t="shared" si="40"/>
        <v>-9.5376321791416085E-3</v>
      </c>
      <c r="AY44" s="33">
        <f t="shared" si="41"/>
        <v>6.8782098312545337E-3</v>
      </c>
      <c r="AZ44" s="34">
        <f t="shared" si="42"/>
        <v>-8.2725060827248953E-4</v>
      </c>
      <c r="BA44" s="35">
        <f t="shared" si="43"/>
        <v>-2.1561649570860375E-2</v>
      </c>
      <c r="BB44" s="33">
        <f t="shared" si="44"/>
        <v>-2.1950997358593627E-2</v>
      </c>
      <c r="BC44" s="34">
        <f t="shared" si="45"/>
        <v>-2.1769833925875393E-2</v>
      </c>
      <c r="BD44" s="35">
        <f t="shared" si="46"/>
        <v>-2.3534445870774467E-2</v>
      </c>
      <c r="BE44" s="33">
        <f t="shared" si="47"/>
        <v>-2.0301732166138953E-2</v>
      </c>
      <c r="BF44" s="34">
        <f t="shared" si="48"/>
        <v>-2.1806233197251834E-2</v>
      </c>
      <c r="BG44" s="35">
        <f t="shared" si="49"/>
        <v>-4.6012269938650263E-2</v>
      </c>
      <c r="BH44" s="33">
        <f t="shared" si="50"/>
        <v>-3.2984790874524661E-2</v>
      </c>
      <c r="BI44" s="34">
        <f t="shared" si="51"/>
        <v>-3.9037052117263826E-2</v>
      </c>
      <c r="BJ44" s="35">
        <f t="shared" si="52"/>
        <v>-4.6623794212218628E-2</v>
      </c>
      <c r="BK44" s="33">
        <f t="shared" si="53"/>
        <v>-3.794357613290078E-2</v>
      </c>
      <c r="BL44" s="34">
        <f t="shared" si="54"/>
        <v>-4.1946930776971536E-2</v>
      </c>
      <c r="BM44" s="35">
        <f t="shared" si="55"/>
        <v>-3.9508552156106935E-2</v>
      </c>
      <c r="BN44" s="33">
        <f t="shared" si="56"/>
        <v>-2.9324614284254591E-2</v>
      </c>
      <c r="BO44" s="34">
        <f t="shared" si="57"/>
        <v>-3.399856266239154E-2</v>
      </c>
      <c r="BP44" s="35">
        <f t="shared" si="74"/>
        <v>-2.9470780035114164E-2</v>
      </c>
      <c r="BQ44" s="33">
        <f t="shared" si="75"/>
        <v>-3.3684210526315761E-2</v>
      </c>
      <c r="BR44" s="34">
        <f t="shared" si="76"/>
        <v>-3.1761474190225458E-2</v>
      </c>
      <c r="BS44" s="35">
        <f t="shared" si="77"/>
        <v>-1.7831761209458619E-2</v>
      </c>
      <c r="BT44" s="33">
        <f t="shared" si="78"/>
        <v>-1.5577342047930265E-2</v>
      </c>
      <c r="BU44" s="34">
        <f t="shared" si="79"/>
        <v>-1.6608546604409247E-2</v>
      </c>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row>
    <row r="45" spans="1:143" ht="15" customHeight="1">
      <c r="A45" s="68" t="s">
        <v>93</v>
      </c>
      <c r="B45" s="88">
        <v>0.24292979571963302</v>
      </c>
      <c r="C45" s="27">
        <v>0.20732031215949953</v>
      </c>
      <c r="D45" s="88">
        <v>0.22486148787922167</v>
      </c>
      <c r="E45" s="29">
        <v>3.5675675675675755E-2</v>
      </c>
      <c r="F45" s="27">
        <v>4.8802449126598146E-2</v>
      </c>
      <c r="G45" s="28">
        <v>4.2240835810141375E-2</v>
      </c>
      <c r="H45" s="88">
        <v>4.175365344467652E-2</v>
      </c>
      <c r="I45" s="27">
        <v>2.19780219780219E-2</v>
      </c>
      <c r="J45" s="89">
        <v>3.1800898721050741E-2</v>
      </c>
      <c r="K45" s="88">
        <v>5.1603206412825564E-2</v>
      </c>
      <c r="L45" s="27">
        <v>3.9650537634408511E-2</v>
      </c>
      <c r="M45" s="89">
        <v>4.5644891122277986E-2</v>
      </c>
      <c r="N45" s="88">
        <v>3.7636969985707536E-2</v>
      </c>
      <c r="O45" s="27">
        <v>4.1047188106011712E-2</v>
      </c>
      <c r="P45" s="89">
        <v>3.9327192631157359E-2</v>
      </c>
      <c r="Q45" s="88">
        <v>4.4842363024181209E-2</v>
      </c>
      <c r="R45" s="27">
        <v>6.5197143744178732E-2</v>
      </c>
      <c r="S45" s="88">
        <v>5.4947595561035678E-2</v>
      </c>
      <c r="T45" s="29">
        <f t="shared" si="59"/>
        <v>8.3492016991357776E-2</v>
      </c>
      <c r="U45" s="27">
        <f t="shared" si="60"/>
        <v>9.3121538909938684E-2</v>
      </c>
      <c r="V45" s="28">
        <f t="shared" si="61"/>
        <v>8.8319088319088301E-2</v>
      </c>
      <c r="W45" s="29">
        <f t="shared" si="62"/>
        <v>7.949168581857502E-2</v>
      </c>
      <c r="X45" s="27">
        <f t="shared" si="63"/>
        <v>0.10118650846553789</v>
      </c>
      <c r="Y45" s="28">
        <f t="shared" si="64"/>
        <v>9.041482078131291E-2</v>
      </c>
      <c r="Z45" s="29">
        <f t="shared" si="30"/>
        <v>4.057608015028169E-2</v>
      </c>
      <c r="AA45" s="27">
        <f t="shared" si="31"/>
        <v>5.2421307506053338E-2</v>
      </c>
      <c r="AB45" s="28">
        <f t="shared" si="32"/>
        <v>4.6598953524161324E-2</v>
      </c>
      <c r="AC45" s="29">
        <f t="shared" si="33"/>
        <v>3.7669996389457117E-2</v>
      </c>
      <c r="AD45" s="27">
        <f t="shared" si="34"/>
        <v>6.9826297020591177E-2</v>
      </c>
      <c r="AE45" s="28">
        <f t="shared" si="35"/>
        <v>5.4111281025761571E-2</v>
      </c>
      <c r="AF45" s="35">
        <f t="shared" si="35"/>
        <v>4.8828578056135497E-2</v>
      </c>
      <c r="AG45" s="33">
        <f t="shared" si="35"/>
        <v>3.7741935483871059E-2</v>
      </c>
      <c r="AH45" s="34">
        <f t="shared" si="35"/>
        <v>4.3075549603838859E-2</v>
      </c>
      <c r="AI45" s="35">
        <f t="shared" si="36"/>
        <v>1.8467322791109186E-2</v>
      </c>
      <c r="AJ45" s="33">
        <f t="shared" si="37"/>
        <v>1.947984664801572E-2</v>
      </c>
      <c r="AK45" s="34">
        <f t="shared" si="38"/>
        <v>1.8990050283513416E-2</v>
      </c>
      <c r="AL45" s="35">
        <f t="shared" si="38"/>
        <v>1.9326818675352797E-2</v>
      </c>
      <c r="AM45" s="33">
        <f t="shared" si="38"/>
        <v>2.2461632279703325E-2</v>
      </c>
      <c r="AN45" s="34">
        <f t="shared" si="38"/>
        <v>2.0945981416347292E-2</v>
      </c>
      <c r="AO45" s="35">
        <f t="shared" si="65"/>
        <v>4.5803152961227944E-3</v>
      </c>
      <c r="AP45" s="33">
        <f t="shared" si="66"/>
        <v>1.6202783300198753E-2</v>
      </c>
      <c r="AQ45" s="34">
        <f t="shared" si="67"/>
        <v>1.0592348827642928E-2</v>
      </c>
      <c r="AR45" s="35">
        <f t="shared" si="68"/>
        <v>2.7568656558158988E-3</v>
      </c>
      <c r="AS45" s="33">
        <f t="shared" si="69"/>
        <v>7.9233101829208064E-3</v>
      </c>
      <c r="AT45" s="34">
        <f t="shared" si="70"/>
        <v>5.444184389945983E-3</v>
      </c>
      <c r="AU45" s="35">
        <f t="shared" si="71"/>
        <v>-4.229671143068936E-4</v>
      </c>
      <c r="AV45" s="33">
        <f t="shared" si="72"/>
        <v>1.1063664596273393E-2</v>
      </c>
      <c r="AW45" s="34">
        <f t="shared" si="73"/>
        <v>5.5665199129599774E-3</v>
      </c>
      <c r="AX45" s="35">
        <f t="shared" si="40"/>
        <v>-1.9041574103458858E-3</v>
      </c>
      <c r="AY45" s="33">
        <f t="shared" si="41"/>
        <v>6.7191399500865501E-4</v>
      </c>
      <c r="AZ45" s="34">
        <f t="shared" si="42"/>
        <v>-5.535705299180016E-4</v>
      </c>
      <c r="BA45" s="35">
        <f t="shared" si="43"/>
        <v>-1.0492845786963412E-2</v>
      </c>
      <c r="BB45" s="33">
        <f t="shared" si="44"/>
        <v>5.7553956834532904E-3</v>
      </c>
      <c r="BC45" s="34">
        <f t="shared" si="45"/>
        <v>-1.9637462235649883E-3</v>
      </c>
      <c r="BD45" s="35">
        <f t="shared" si="46"/>
        <v>-1.4995715509854568E-3</v>
      </c>
      <c r="BE45" s="33">
        <f t="shared" si="47"/>
        <v>-4.0057224606581121E-3</v>
      </c>
      <c r="BF45" s="34">
        <f t="shared" si="48"/>
        <v>-2.8252863124968997E-3</v>
      </c>
      <c r="BG45" s="35">
        <f t="shared" si="49"/>
        <v>1.0083673031538343E-2</v>
      </c>
      <c r="BH45" s="33">
        <f t="shared" si="50"/>
        <v>7.0860863736474933E-3</v>
      </c>
      <c r="BI45" s="34">
        <f t="shared" si="51"/>
        <v>8.499873513786893E-3</v>
      </c>
      <c r="BJ45" s="35">
        <f t="shared" si="52"/>
        <v>-7.4341546304163009E-3</v>
      </c>
      <c r="BK45" s="33">
        <f t="shared" si="53"/>
        <v>1.1980602833507659E-2</v>
      </c>
      <c r="BL45" s="34">
        <f t="shared" si="54"/>
        <v>2.8094115286207977E-3</v>
      </c>
      <c r="BM45" s="35">
        <f t="shared" si="55"/>
        <v>9.5334902632142615E-3</v>
      </c>
      <c r="BN45" s="33">
        <f t="shared" si="56"/>
        <v>2.4814432021046828E-2</v>
      </c>
      <c r="BO45" s="34">
        <f t="shared" si="57"/>
        <v>1.7669718345089791E-2</v>
      </c>
      <c r="BP45" s="35">
        <f t="shared" si="74"/>
        <v>-5.521934054752986E-3</v>
      </c>
      <c r="BQ45" s="33">
        <f t="shared" si="75"/>
        <v>-2.0262031154019144E-3</v>
      </c>
      <c r="BR45" s="34">
        <f t="shared" si="76"/>
        <v>-3.6475897395562562E-3</v>
      </c>
      <c r="BS45" s="35">
        <f t="shared" si="77"/>
        <v>-1.076414792710223E-2</v>
      </c>
      <c r="BT45" s="33">
        <f t="shared" si="78"/>
        <v>-1.5525953146531934E-2</v>
      </c>
      <c r="BU45" s="34">
        <f t="shared" si="79"/>
        <v>-1.3321492007104752E-2</v>
      </c>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row>
    <row r="46" spans="1:143">
      <c r="A46" s="68" t="s">
        <v>94</v>
      </c>
      <c r="B46" s="88">
        <v>7.8364840687079385E-2</v>
      </c>
      <c r="C46" s="27">
        <v>7.8971031655070689E-2</v>
      </c>
      <c r="D46" s="88">
        <v>7.8672141664715145E-2</v>
      </c>
      <c r="E46" s="29">
        <v>2.2336769759450092E-2</v>
      </c>
      <c r="F46" s="27">
        <v>3.4836554521593843E-2</v>
      </c>
      <c r="G46" s="28">
        <v>2.8675136116152355E-2</v>
      </c>
      <c r="H46" s="88">
        <v>4.7298919567827058E-2</v>
      </c>
      <c r="I46" s="27">
        <v>4.8651141341941484E-2</v>
      </c>
      <c r="J46" s="89">
        <v>4.7988708539167257E-2</v>
      </c>
      <c r="K46" s="88">
        <v>3.4387895460797901E-2</v>
      </c>
      <c r="L46" s="27">
        <v>4.5294635004397454E-2</v>
      </c>
      <c r="M46" s="89">
        <v>3.9955106621773373E-2</v>
      </c>
      <c r="N46" s="88">
        <v>6.0505319148936199E-2</v>
      </c>
      <c r="O46" s="27">
        <v>5.1745898190997064E-2</v>
      </c>
      <c r="P46" s="89">
        <v>5.6011223829052437E-2</v>
      </c>
      <c r="Q46" s="88">
        <v>6.0815047021943514E-2</v>
      </c>
      <c r="R46" s="27">
        <v>4.919999999999991E-2</v>
      </c>
      <c r="S46" s="88">
        <v>5.4879918242207504E-2</v>
      </c>
      <c r="T46" s="29">
        <f t="shared" si="59"/>
        <v>4.6887312844759554E-2</v>
      </c>
      <c r="U46" s="27">
        <f t="shared" si="60"/>
        <v>4.7655356462066312E-2</v>
      </c>
      <c r="V46" s="28">
        <f t="shared" si="61"/>
        <v>4.7277659368339497E-2</v>
      </c>
      <c r="W46" s="29">
        <f t="shared" si="62"/>
        <v>5.9653744824990529E-2</v>
      </c>
      <c r="X46" s="27">
        <f t="shared" si="63"/>
        <v>3.8937409024745184E-2</v>
      </c>
      <c r="Y46" s="28">
        <f t="shared" si="64"/>
        <v>4.9121184088806613E-2</v>
      </c>
      <c r="Z46" s="29">
        <f t="shared" si="30"/>
        <v>8.1868229444148399E-2</v>
      </c>
      <c r="AA46" s="27">
        <f t="shared" si="31"/>
        <v>6.9176882661996508E-2</v>
      </c>
      <c r="AB46" s="28">
        <f t="shared" si="32"/>
        <v>7.5478352878934896E-2</v>
      </c>
      <c r="AC46" s="29">
        <f t="shared" si="33"/>
        <v>4.7110965200262589E-2</v>
      </c>
      <c r="AD46" s="27">
        <f t="shared" si="34"/>
        <v>4.6027846027846042E-2</v>
      </c>
      <c r="AE46" s="28">
        <f t="shared" si="35"/>
        <v>4.6568828400426421E-2</v>
      </c>
      <c r="AF46" s="35">
        <f t="shared" si="35"/>
        <v>4.9694309452892327E-2</v>
      </c>
      <c r="AG46" s="33">
        <f t="shared" si="35"/>
        <v>7.6573755089257789E-2</v>
      </c>
      <c r="AH46" s="34">
        <f t="shared" si="35"/>
        <v>6.3141402271837066E-2</v>
      </c>
      <c r="AI46" s="35">
        <f t="shared" si="36"/>
        <v>8.915770609319007E-2</v>
      </c>
      <c r="AJ46" s="33">
        <f t="shared" si="37"/>
        <v>9.6581818181818102E-2</v>
      </c>
      <c r="AK46" s="34">
        <f t="shared" si="38"/>
        <v>9.2918723749171095E-2</v>
      </c>
      <c r="AL46" s="35">
        <f t="shared" si="38"/>
        <v>7.9528314822432389E-2</v>
      </c>
      <c r="AM46" s="33">
        <f t="shared" si="38"/>
        <v>9.9747977185303149E-2</v>
      </c>
      <c r="AN46" s="34">
        <f t="shared" si="38"/>
        <v>8.9805825242718518E-2</v>
      </c>
      <c r="AO46" s="35">
        <f t="shared" si="65"/>
        <v>3.6834751682967015E-2</v>
      </c>
      <c r="AP46" s="33">
        <f t="shared" si="66"/>
        <v>5.5120009649016977E-2</v>
      </c>
      <c r="AQ46" s="34">
        <f t="shared" si="67"/>
        <v>4.6213808463251738E-2</v>
      </c>
      <c r="AR46" s="35">
        <f t="shared" si="68"/>
        <v>4.1161337743476745E-2</v>
      </c>
      <c r="AS46" s="33">
        <f t="shared" si="69"/>
        <v>6.9387288523091062E-2</v>
      </c>
      <c r="AT46" s="34">
        <f t="shared" si="70"/>
        <v>5.5762521435751777E-2</v>
      </c>
      <c r="AU46" s="35">
        <f t="shared" si="71"/>
        <v>4.5652429697611518E-2</v>
      </c>
      <c r="AV46" s="33">
        <f t="shared" si="72"/>
        <v>3.3564938535542543E-2</v>
      </c>
      <c r="AW46" s="34">
        <f t="shared" si="73"/>
        <v>3.9318920129942869E-2</v>
      </c>
      <c r="AX46" s="35">
        <f t="shared" si="40"/>
        <v>7.539102059187508E-3</v>
      </c>
      <c r="AY46" s="33">
        <f t="shared" si="41"/>
        <v>7.3430551246251863E-3</v>
      </c>
      <c r="AZ46" s="34">
        <f t="shared" si="42"/>
        <v>7.4369476180211613E-3</v>
      </c>
      <c r="BA46" s="35">
        <f t="shared" si="43"/>
        <v>3.3504578959120401E-4</v>
      </c>
      <c r="BB46" s="33">
        <f t="shared" si="44"/>
        <v>9.7535934291581583E-3</v>
      </c>
      <c r="BC46" s="34">
        <f t="shared" si="45"/>
        <v>5.2423237402374756E-3</v>
      </c>
      <c r="BD46" s="35">
        <f t="shared" si="46"/>
        <v>-5.9171597633136397E-3</v>
      </c>
      <c r="BE46" s="33">
        <f t="shared" si="47"/>
        <v>6.1006609049314431E-3</v>
      </c>
      <c r="BF46" s="34">
        <f t="shared" si="48"/>
        <v>3.7249893571722481E-4</v>
      </c>
      <c r="BG46" s="35">
        <f t="shared" si="49"/>
        <v>2.8077268643307285E-3</v>
      </c>
      <c r="BH46" s="33">
        <f t="shared" si="50"/>
        <v>-2.9307731177362628E-3</v>
      </c>
      <c r="BI46" s="34">
        <f t="shared" si="51"/>
        <v>-2.1277727538704383E-4</v>
      </c>
      <c r="BJ46" s="35">
        <f t="shared" si="52"/>
        <v>2.239892485160766E-4</v>
      </c>
      <c r="BK46" s="33">
        <f t="shared" si="53"/>
        <v>1.1250760186499065E-2</v>
      </c>
      <c r="BL46" s="34">
        <f t="shared" si="54"/>
        <v>6.0122372971533888E-3</v>
      </c>
      <c r="BM46" s="35">
        <f t="shared" si="55"/>
        <v>1.0301198074123885E-2</v>
      </c>
      <c r="BN46" s="33">
        <f t="shared" si="56"/>
        <v>8.1186729477797925E-3</v>
      </c>
      <c r="BO46" s="34">
        <f t="shared" si="57"/>
        <v>9.1495663211338396E-3</v>
      </c>
      <c r="BP46" s="35">
        <f t="shared" si="74"/>
        <v>3.7681480660534117E-3</v>
      </c>
      <c r="BQ46" s="33">
        <f t="shared" si="75"/>
        <v>8.2521376019089043E-3</v>
      </c>
      <c r="BR46" s="34">
        <f t="shared" si="76"/>
        <v>6.131754100938025E-3</v>
      </c>
      <c r="BS46" s="35">
        <f t="shared" si="77"/>
        <v>1.1262007287181186E-2</v>
      </c>
      <c r="BT46" s="33">
        <f t="shared" si="78"/>
        <v>1.5383098313775712E-2</v>
      </c>
      <c r="BU46" s="34">
        <f t="shared" si="79"/>
        <v>1.3438899885404698E-2</v>
      </c>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row>
    <row r="47" spans="1:143">
      <c r="A47" s="68" t="s">
        <v>95</v>
      </c>
      <c r="B47" s="88">
        <v>0.14324566501779779</v>
      </c>
      <c r="C47" s="27">
        <v>7.3473292196511775E-2</v>
      </c>
      <c r="D47" s="88">
        <v>0.10496288527089859</v>
      </c>
      <c r="E47" s="29">
        <v>7.8994614003590646E-2</v>
      </c>
      <c r="F47" s="27">
        <v>1.4154652686762859E-2</v>
      </c>
      <c r="G47" s="28">
        <v>4.4432024591309238E-2</v>
      </c>
      <c r="H47" s="88">
        <v>1.386577925679422E-3</v>
      </c>
      <c r="I47" s="27">
        <v>-2.3261824760920646E-3</v>
      </c>
      <c r="J47" s="89">
        <v>-5.3511705685616029E-4</v>
      </c>
      <c r="K47" s="88">
        <v>1.8554417058986417E-2</v>
      </c>
      <c r="L47" s="27">
        <v>1.0103626943005262E-2</v>
      </c>
      <c r="M47" s="89">
        <v>1.4188194351492545E-2</v>
      </c>
      <c r="N47" s="88">
        <v>1.6313213703099461E-2</v>
      </c>
      <c r="O47" s="27">
        <v>1.4875609130546197E-2</v>
      </c>
      <c r="P47" s="89">
        <v>1.5573445954863319E-2</v>
      </c>
      <c r="Q47" s="88">
        <v>-9.3632958801498356E-3</v>
      </c>
      <c r="R47" s="27">
        <v>2.6787970684862161E-2</v>
      </c>
      <c r="S47" s="88">
        <v>9.226770630279324E-3</v>
      </c>
      <c r="T47" s="29">
        <f t="shared" si="59"/>
        <v>2.4304617877396684E-2</v>
      </c>
      <c r="U47" s="27">
        <f t="shared" si="60"/>
        <v>1.6982525227664302E-2</v>
      </c>
      <c r="V47" s="28">
        <f t="shared" si="61"/>
        <v>2.0473860417203227E-2</v>
      </c>
      <c r="W47" s="29">
        <f t="shared" si="62"/>
        <v>5.088320590561568E-2</v>
      </c>
      <c r="X47" s="27">
        <f t="shared" si="63"/>
        <v>6.4859632139399714E-2</v>
      </c>
      <c r="Y47" s="28">
        <f t="shared" si="64"/>
        <v>5.8170347003154488E-2</v>
      </c>
      <c r="Z47" s="29">
        <f t="shared" si="30"/>
        <v>4.7666833918715401E-2</v>
      </c>
      <c r="AA47" s="27">
        <f t="shared" si="31"/>
        <v>5.6363636363636394E-2</v>
      </c>
      <c r="AB47" s="28">
        <f t="shared" si="32"/>
        <v>5.2229906987836916E-2</v>
      </c>
      <c r="AC47" s="29">
        <f t="shared" si="33"/>
        <v>6.25E-2</v>
      </c>
      <c r="AD47" s="27">
        <f t="shared" si="34"/>
        <v>4.9698795180722843E-2</v>
      </c>
      <c r="AE47" s="28">
        <f t="shared" si="35"/>
        <v>5.5757026291931133E-2</v>
      </c>
      <c r="AF47" s="35">
        <f t="shared" si="35"/>
        <v>7.7755240027045369E-2</v>
      </c>
      <c r="AG47" s="33">
        <f t="shared" si="35"/>
        <v>5.1444968231194821E-2</v>
      </c>
      <c r="AH47" s="34">
        <f t="shared" si="35"/>
        <v>6.3975955345641822E-2</v>
      </c>
      <c r="AI47" s="35">
        <f t="shared" si="36"/>
        <v>6.4826432455039829E-2</v>
      </c>
      <c r="AJ47" s="33">
        <f t="shared" si="37"/>
        <v>6.1793372319688178E-2</v>
      </c>
      <c r="AK47" s="34">
        <f t="shared" si="38"/>
        <v>6.3256658595641557E-2</v>
      </c>
      <c r="AL47" s="35">
        <f t="shared" si="38"/>
        <v>5.4791830322073798E-2</v>
      </c>
      <c r="AM47" s="33">
        <f t="shared" si="38"/>
        <v>4.2225078024600737E-2</v>
      </c>
      <c r="AN47" s="34">
        <f>AN21/AK21-1</f>
        <v>4.829680235316447E-2</v>
      </c>
      <c r="AO47" s="35">
        <f t="shared" si="65"/>
        <v>7.0564140755911442E-2</v>
      </c>
      <c r="AP47" s="33">
        <f t="shared" si="66"/>
        <v>5.9890787387704814E-2</v>
      </c>
      <c r="AQ47" s="34">
        <f>AQ21/AN21-1</f>
        <v>6.50796524257784E-2</v>
      </c>
      <c r="AR47" s="35">
        <f t="shared" si="68"/>
        <v>5.3739130434782512E-2</v>
      </c>
      <c r="AS47" s="33">
        <f t="shared" si="69"/>
        <v>5.1520691374439043E-2</v>
      </c>
      <c r="AT47" s="34">
        <f>AT21/AQ21-1</f>
        <v>5.2604742075295308E-2</v>
      </c>
      <c r="AU47" s="35">
        <f t="shared" si="71"/>
        <v>3.5979534576662919E-2</v>
      </c>
      <c r="AV47" s="33">
        <f t="shared" si="72"/>
        <v>7.0175438596491224E-2</v>
      </c>
      <c r="AW47" s="34">
        <f>AW21/AT21-1</f>
        <v>5.3447440658808354E-2</v>
      </c>
      <c r="AX47" s="35">
        <f t="shared" si="40"/>
        <v>6.8185438903934914E-2</v>
      </c>
      <c r="AY47" s="33">
        <f t="shared" si="41"/>
        <v>8.0342637719686971E-2</v>
      </c>
      <c r="AZ47" s="34">
        <f>AZ21/AW21-1</f>
        <v>7.4494175352544545E-2</v>
      </c>
      <c r="BA47" s="35">
        <f t="shared" si="43"/>
        <v>7.5913497390007523E-2</v>
      </c>
      <c r="BB47" s="33">
        <f t="shared" si="44"/>
        <v>8.1066302118933731E-2</v>
      </c>
      <c r="BC47" s="34">
        <f>BC21/AZ21-1</f>
        <v>7.8601997146932945E-2</v>
      </c>
      <c r="BD47" s="35">
        <f t="shared" si="46"/>
        <v>3.423897976157475E-2</v>
      </c>
      <c r="BE47" s="33">
        <f t="shared" si="47"/>
        <v>4.0085988872028411E-2</v>
      </c>
      <c r="BF47" s="34">
        <f>BF21/BC21-1</f>
        <v>3.7296653881761621E-2</v>
      </c>
      <c r="BG47" s="35">
        <f t="shared" si="49"/>
        <v>2.8950542822677949E-2</v>
      </c>
      <c r="BH47" s="33">
        <f t="shared" si="50"/>
        <v>6.3951367781154955E-2</v>
      </c>
      <c r="BI47" s="34">
        <f>BI21/BF21-1</f>
        <v>4.730332780823665E-2</v>
      </c>
      <c r="BJ47" s="35">
        <f t="shared" si="52"/>
        <v>5.2885241630845403E-2</v>
      </c>
      <c r="BK47" s="33">
        <f t="shared" si="53"/>
        <v>3.7709976002742618E-2</v>
      </c>
      <c r="BL47" s="34">
        <f>BL21/BI21-1</f>
        <v>4.4801558315071821E-2</v>
      </c>
      <c r="BM47" s="35">
        <f t="shared" si="55"/>
        <v>1.3113942843003823E-2</v>
      </c>
      <c r="BN47" s="33">
        <f t="shared" si="56"/>
        <v>1.6518004625041272E-2</v>
      </c>
      <c r="BO47" s="34">
        <f>BO21/BL21-1</f>
        <v>1.4914938242833742E-2</v>
      </c>
      <c r="BP47" s="35">
        <f t="shared" si="74"/>
        <v>3.7855660031749228E-3</v>
      </c>
      <c r="BQ47" s="33">
        <f t="shared" si="75"/>
        <v>1.1916368757447726E-2</v>
      </c>
      <c r="BR47" s="34">
        <f>BR21/BO21-1</f>
        <v>8.0941446613087553E-3</v>
      </c>
      <c r="BS47" s="35">
        <f t="shared" si="77"/>
        <v>1.3503649635036474E-2</v>
      </c>
      <c r="BT47" s="33">
        <f t="shared" si="78"/>
        <v>1.7449951825286414E-2</v>
      </c>
      <c r="BU47" s="34">
        <f>BU21/BR21-1</f>
        <v>1.5602756107283122E-2</v>
      </c>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row>
    <row r="48" spans="1:143">
      <c r="A48" s="68" t="s">
        <v>96</v>
      </c>
      <c r="B48" s="88">
        <v>0.14708882438976323</v>
      </c>
      <c r="C48" s="27">
        <v>7.091478013070196E-2</v>
      </c>
      <c r="D48" s="88">
        <v>9.4590725222988503E-2</v>
      </c>
      <c r="E48" s="29">
        <v>0.19334277620396612</v>
      </c>
      <c r="F48" s="27">
        <v>6.1238453643516877E-2</v>
      </c>
      <c r="G48" s="28">
        <v>0.10426758938869662</v>
      </c>
      <c r="H48" s="88">
        <v>0.2083086053412464</v>
      </c>
      <c r="I48" s="27">
        <v>2.7401676337846625E-2</v>
      </c>
      <c r="J48" s="89">
        <v>9.1080008355963971E-2</v>
      </c>
      <c r="K48" s="88">
        <v>0.15225933202357567</v>
      </c>
      <c r="L48" s="27">
        <v>9.0994665829933208E-3</v>
      </c>
      <c r="M48" s="89">
        <v>6.4905226881102784E-2</v>
      </c>
      <c r="N48" s="88">
        <v>0.13682864450127874</v>
      </c>
      <c r="O48" s="27">
        <v>4.0733830845771202E-2</v>
      </c>
      <c r="P48" s="89">
        <v>8.1265731751168691E-2</v>
      </c>
      <c r="Q48" s="88">
        <v>9.4863142107236564E-2</v>
      </c>
      <c r="R48" s="27">
        <v>3.8243202868240234E-2</v>
      </c>
      <c r="S48" s="88">
        <v>6.3352178250748237E-2</v>
      </c>
      <c r="T48" s="29">
        <f t="shared" si="59"/>
        <v>6.335616438356162E-2</v>
      </c>
      <c r="U48" s="27">
        <f t="shared" si="60"/>
        <v>1.7841726618704978E-2</v>
      </c>
      <c r="V48" s="28">
        <f t="shared" si="61"/>
        <v>3.8623924941360466E-2</v>
      </c>
      <c r="W48" s="29">
        <f t="shared" si="62"/>
        <v>3.6714975845410613E-2</v>
      </c>
      <c r="X48" s="27">
        <f t="shared" si="63"/>
        <v>1.4136273678258426E-2</v>
      </c>
      <c r="Y48" s="28">
        <f t="shared" si="64"/>
        <v>2.4691358024691468E-2</v>
      </c>
      <c r="Z48" s="29">
        <f t="shared" si="30"/>
        <v>3.5725380552966701E-2</v>
      </c>
      <c r="AA48" s="27">
        <f t="shared" si="31"/>
        <v>2.5090604962364038E-2</v>
      </c>
      <c r="AB48" s="28">
        <f t="shared" si="32"/>
        <v>3.0120481927710774E-2</v>
      </c>
      <c r="AC48" s="29">
        <f t="shared" si="33"/>
        <v>1.919616076784636E-2</v>
      </c>
      <c r="AD48" s="27">
        <f t="shared" si="34"/>
        <v>2.3116671199347349E-2</v>
      </c>
      <c r="AE48" s="28">
        <f t="shared" si="35"/>
        <v>2.1252317786335739E-2</v>
      </c>
      <c r="AF48" s="35">
        <f t="shared" si="35"/>
        <v>-3.8257798705120249E-3</v>
      </c>
      <c r="AG48" s="33">
        <f t="shared" si="35"/>
        <v>3.4024455077086735E-2</v>
      </c>
      <c r="AH48" s="34">
        <f t="shared" si="35"/>
        <v>1.6061452513966401E-2</v>
      </c>
      <c r="AI48" s="35">
        <f t="shared" si="36"/>
        <v>2.4519940915805005E-2</v>
      </c>
      <c r="AJ48" s="33">
        <f t="shared" si="37"/>
        <v>3.1362467866324018E-2</v>
      </c>
      <c r="AK48" s="34">
        <f t="shared" si="38"/>
        <v>2.8178694158075501E-2</v>
      </c>
      <c r="AL48" s="35">
        <f t="shared" si="38"/>
        <v>5.2479815455594103E-2</v>
      </c>
      <c r="AM48" s="33">
        <f t="shared" si="38"/>
        <v>5.0847457627118731E-2</v>
      </c>
      <c r="AN48" s="34">
        <f t="shared" si="38"/>
        <v>5.1604278074866228E-2</v>
      </c>
      <c r="AO48" s="35">
        <f t="shared" si="65"/>
        <v>4.4109589041095854E-2</v>
      </c>
      <c r="AP48" s="33">
        <f t="shared" si="66"/>
        <v>5.4079696394687016E-2</v>
      </c>
      <c r="AQ48" s="34">
        <f t="shared" ref="AQ48:AQ53" si="80">AQ22/AN22-1</f>
        <v>4.9453343503686797E-2</v>
      </c>
      <c r="AR48" s="35">
        <f t="shared" si="68"/>
        <v>5.9302020467069116E-2</v>
      </c>
      <c r="AS48" s="33">
        <f t="shared" si="69"/>
        <v>4.0729072907290664E-2</v>
      </c>
      <c r="AT48" s="34">
        <f t="shared" ref="AT48:AT53" si="81">AT22/AQ22-1</f>
        <v>4.9303452453058672E-2</v>
      </c>
      <c r="AU48" s="35">
        <f t="shared" si="71"/>
        <v>7.6789695318305595E-2</v>
      </c>
      <c r="AV48" s="33">
        <f t="shared" si="72"/>
        <v>4.0216216216216294E-2</v>
      </c>
      <c r="AW48" s="34">
        <f t="shared" ref="AW48:AW53" si="82">AW22/AT22-1</f>
        <v>5.7261602401293077E-2</v>
      </c>
      <c r="AX48" s="35">
        <f t="shared" si="40"/>
        <v>5.2910052910053018E-2</v>
      </c>
      <c r="AY48" s="33">
        <f t="shared" si="41"/>
        <v>5.445853252961963E-2</v>
      </c>
      <c r="AZ48" s="34">
        <f t="shared" ref="AZ48:AZ53" si="83">AZ22/AW22-1</f>
        <v>5.3723520419305615E-2</v>
      </c>
      <c r="BA48" s="35">
        <f t="shared" si="43"/>
        <v>4.5007646930303791E-2</v>
      </c>
      <c r="BB48" s="33">
        <f t="shared" si="44"/>
        <v>3.1539522964715072E-2</v>
      </c>
      <c r="BC48" s="34">
        <f t="shared" ref="BC48:BC53" si="84">BC22/AZ22-1</f>
        <v>3.7927461139896312E-2</v>
      </c>
      <c r="BD48" s="35">
        <f t="shared" si="46"/>
        <v>5.770436964248371E-2</v>
      </c>
      <c r="BE48" s="33">
        <f t="shared" si="47"/>
        <v>5.2168927957194633E-2</v>
      </c>
      <c r="BF48" s="34">
        <f t="shared" ref="BF48:BF53" si="85">BF22/BC22-1</f>
        <v>5.4812300319488916E-2</v>
      </c>
      <c r="BG48" s="35">
        <f t="shared" si="49"/>
        <v>3.894050207550892E-2</v>
      </c>
      <c r="BH48" s="33">
        <f t="shared" si="50"/>
        <v>4.1227751543770452E-2</v>
      </c>
      <c r="BI48" s="34">
        <f t="shared" ref="BI48:BI53" si="86">BI22/BF22-1</f>
        <v>4.0132513014671023E-2</v>
      </c>
      <c r="BJ48" s="35">
        <f t="shared" si="52"/>
        <v>3.3485540334855513E-2</v>
      </c>
      <c r="BK48" s="33">
        <f t="shared" si="53"/>
        <v>6.8201639630210975E-2</v>
      </c>
      <c r="BL48" s="34">
        <f t="shared" ref="BL48:BL53" si="87">BL22/BI22-1</f>
        <v>5.1597051597051635E-2</v>
      </c>
      <c r="BM48" s="35">
        <f t="shared" si="55"/>
        <v>8.3026509572901253E-2</v>
      </c>
      <c r="BN48" s="33">
        <f t="shared" si="56"/>
        <v>8.6381450032658291E-2</v>
      </c>
      <c r="BO48" s="34">
        <f t="shared" ref="BO48:BO53" si="88">BO22/BL22-1</f>
        <v>8.4804430598823144E-2</v>
      </c>
      <c r="BP48" s="35">
        <f t="shared" si="74"/>
        <v>8.8390277069522405E-2</v>
      </c>
      <c r="BQ48" s="33">
        <f t="shared" si="75"/>
        <v>9.7549977453780246E-2</v>
      </c>
      <c r="BR48" s="34">
        <f t="shared" ref="BR48:BR52" si="89">BR22/BO22-1</f>
        <v>9.3251435864709631E-2</v>
      </c>
      <c r="BS48" s="35">
        <f t="shared" si="77"/>
        <v>5.185069498672501E-2</v>
      </c>
      <c r="BT48" s="33">
        <f t="shared" si="78"/>
        <v>4.6836483155299868E-2</v>
      </c>
      <c r="BU48" s="34">
        <f t="shared" ref="BU48:BU52" si="90">BU22/BR22-1</f>
        <v>4.9179131703757761E-2</v>
      </c>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2"/>
      <c r="DF48" s="32"/>
      <c r="DG48" s="32"/>
      <c r="DH48" s="32"/>
      <c r="DI48" s="32"/>
      <c r="DJ48" s="32"/>
      <c r="DK48" s="32"/>
      <c r="DL48" s="32"/>
      <c r="DM48" s="32"/>
      <c r="DN48" s="32"/>
      <c r="DO48" s="32"/>
      <c r="DP48" s="32"/>
      <c r="DQ48" s="32"/>
      <c r="DR48" s="32"/>
      <c r="DS48" s="32"/>
      <c r="DT48" s="32"/>
      <c r="DU48" s="32"/>
      <c r="DV48" s="32"/>
      <c r="DW48" s="32"/>
      <c r="DX48" s="32"/>
      <c r="DY48" s="32"/>
      <c r="DZ48" s="32"/>
      <c r="EA48" s="32"/>
      <c r="EB48" s="32"/>
      <c r="EC48" s="32"/>
      <c r="ED48" s="32"/>
      <c r="EE48" s="32"/>
      <c r="EF48" s="32"/>
      <c r="EG48" s="32"/>
      <c r="EH48" s="32"/>
      <c r="EI48" s="32"/>
      <c r="EJ48" s="32"/>
      <c r="EK48" s="32"/>
      <c r="EL48" s="32"/>
      <c r="EM48" s="32"/>
    </row>
    <row r="49" spans="1:143">
      <c r="A49" s="68" t="s">
        <v>97</v>
      </c>
      <c r="B49" s="88">
        <v>0.12307870395139386</v>
      </c>
      <c r="C49" s="27">
        <v>7.3677948474200727E-2</v>
      </c>
      <c r="D49" s="88">
        <v>8.6952810378354561E-2</v>
      </c>
      <c r="E49" s="29">
        <v>1.3927576601671099E-3</v>
      </c>
      <c r="F49" s="27">
        <v>3.5331905781584627E-2</v>
      </c>
      <c r="G49" s="28">
        <v>2.5908739365815947E-2</v>
      </c>
      <c r="H49" s="88">
        <v>5.9805285118219809E-2</v>
      </c>
      <c r="I49" s="27">
        <v>3.8262668045501602E-2</v>
      </c>
      <c r="J49" s="89">
        <v>4.4101017715793445E-2</v>
      </c>
      <c r="K49" s="88">
        <v>0.10104986876640409</v>
      </c>
      <c r="L49" s="27">
        <v>5.6274900398406436E-2</v>
      </c>
      <c r="M49" s="89">
        <v>6.8592057761732939E-2</v>
      </c>
      <c r="N49" s="88">
        <v>0.11918951132300348</v>
      </c>
      <c r="O49" s="27">
        <v>6.6949552098066967E-2</v>
      </c>
      <c r="P49" s="89">
        <v>8.1756756756756754E-2</v>
      </c>
      <c r="Q49" s="88">
        <v>0.15867944621938235</v>
      </c>
      <c r="R49" s="27">
        <v>5.1701281484754835E-2</v>
      </c>
      <c r="S49" s="88">
        <v>8.3073079325421517E-2</v>
      </c>
      <c r="T49" s="29">
        <f t="shared" si="59"/>
        <v>0.21691176470588225</v>
      </c>
      <c r="U49" s="27">
        <f t="shared" si="60"/>
        <v>6.5966386554621836E-2</v>
      </c>
      <c r="V49" s="28">
        <f t="shared" si="61"/>
        <v>0.11332179930795849</v>
      </c>
      <c r="W49" s="29">
        <f t="shared" si="62"/>
        <v>0.20694864048338379</v>
      </c>
      <c r="X49" s="27">
        <f t="shared" si="63"/>
        <v>2.7985810011825096E-2</v>
      </c>
      <c r="Y49" s="28">
        <f t="shared" si="64"/>
        <v>8.9355089355089401E-2</v>
      </c>
      <c r="Z49" s="29">
        <f t="shared" si="30"/>
        <v>0.15269086357947437</v>
      </c>
      <c r="AA49" s="27">
        <f t="shared" si="31"/>
        <v>2.3389570552147187E-2</v>
      </c>
      <c r="AB49" s="28">
        <f t="shared" si="32"/>
        <v>7.2515454113171618E-2</v>
      </c>
      <c r="AC49" s="29">
        <f t="shared" si="33"/>
        <v>0.13355048859934859</v>
      </c>
      <c r="AD49" s="27">
        <f t="shared" si="34"/>
        <v>5.5451479955039407E-2</v>
      </c>
      <c r="AE49" s="28">
        <f t="shared" si="35"/>
        <v>8.7342052759920241E-2</v>
      </c>
      <c r="AF49" s="35">
        <f t="shared" si="35"/>
        <v>0.11254789272030652</v>
      </c>
      <c r="AG49" s="33">
        <f t="shared" si="35"/>
        <v>3.833865814696491E-2</v>
      </c>
      <c r="AH49" s="34">
        <f t="shared" si="35"/>
        <v>6.9928644240570881E-2</v>
      </c>
      <c r="AI49" s="35">
        <f t="shared" si="36"/>
        <v>8.4373654756779937E-2</v>
      </c>
      <c r="AJ49" s="33">
        <f t="shared" si="37"/>
        <v>3.2136752136752156E-2</v>
      </c>
      <c r="AK49" s="34">
        <f t="shared" si="38"/>
        <v>5.5259146341463339E-2</v>
      </c>
      <c r="AL49" s="35">
        <f t="shared" si="38"/>
        <v>4.2080190551806229E-2</v>
      </c>
      <c r="AM49" s="33">
        <f t="shared" si="38"/>
        <v>1.3580655846306744E-2</v>
      </c>
      <c r="AN49" s="34">
        <f t="shared" si="38"/>
        <v>2.6543878656554609E-2</v>
      </c>
      <c r="AO49" s="35">
        <f t="shared" si="65"/>
        <v>3.3523809523809511E-2</v>
      </c>
      <c r="AP49" s="33">
        <f t="shared" si="66"/>
        <v>4.2483660130719025E-2</v>
      </c>
      <c r="AQ49" s="34">
        <f t="shared" si="80"/>
        <v>3.83465259454705E-2</v>
      </c>
      <c r="AR49" s="35">
        <f t="shared" si="68"/>
        <v>1.9535569480280124E-2</v>
      </c>
      <c r="AS49" s="33">
        <f t="shared" si="69"/>
        <v>2.4137931034482696E-2</v>
      </c>
      <c r="AT49" s="34">
        <f t="shared" si="81"/>
        <v>2.2022700321870259E-2</v>
      </c>
      <c r="AU49" s="35">
        <f t="shared" si="71"/>
        <v>-2.1691973969631184E-2</v>
      </c>
      <c r="AV49" s="33">
        <f t="shared" si="72"/>
        <v>2.5405570860116411E-2</v>
      </c>
      <c r="AW49" s="34">
        <f t="shared" si="82"/>
        <v>3.812365324051159E-3</v>
      </c>
      <c r="AX49" s="35">
        <f t="shared" si="40"/>
        <v>1.2934220251293427E-2</v>
      </c>
      <c r="AY49" s="33">
        <f t="shared" si="41"/>
        <v>7.4626865671640896E-3</v>
      </c>
      <c r="AZ49" s="34">
        <f t="shared" si="83"/>
        <v>9.9075297225892367E-3</v>
      </c>
      <c r="BA49" s="35">
        <f t="shared" si="43"/>
        <v>5.2170740605618438E-2</v>
      </c>
      <c r="BB49" s="33">
        <f t="shared" si="44"/>
        <v>4.4444444444444509E-2</v>
      </c>
      <c r="BC49" s="34">
        <f t="shared" si="84"/>
        <v>4.7907128842380686E-2</v>
      </c>
      <c r="BD49" s="35">
        <f t="shared" si="46"/>
        <v>4.403606102635238E-2</v>
      </c>
      <c r="BE49" s="33">
        <f t="shared" si="47"/>
        <v>4.0000000000000036E-2</v>
      </c>
      <c r="BF49" s="34">
        <f t="shared" si="85"/>
        <v>4.1816195974410997E-2</v>
      </c>
      <c r="BG49" s="35">
        <f t="shared" si="49"/>
        <v>6.4762537363002304E-2</v>
      </c>
      <c r="BH49" s="33">
        <f t="shared" si="50"/>
        <v>4.0370976541189263E-2</v>
      </c>
      <c r="BI49" s="34">
        <f t="shared" si="86"/>
        <v>5.1370375917328071E-2</v>
      </c>
      <c r="BJ49" s="35">
        <f t="shared" si="52"/>
        <v>8.9207735495945073E-2</v>
      </c>
      <c r="BK49" s="33">
        <f t="shared" si="53"/>
        <v>4.955427372836918E-2</v>
      </c>
      <c r="BL49" s="34">
        <f t="shared" si="87"/>
        <v>6.7663817663817571E-2</v>
      </c>
      <c r="BM49" s="35">
        <f t="shared" si="55"/>
        <v>6.2428407789232532E-2</v>
      </c>
      <c r="BN49" s="33">
        <f t="shared" si="56"/>
        <v>5.5958031476392778E-2</v>
      </c>
      <c r="BO49" s="34">
        <f t="shared" si="88"/>
        <v>5.8972648432288111E-2</v>
      </c>
      <c r="BP49" s="35">
        <f t="shared" si="74"/>
        <v>4.5283018867924518E-2</v>
      </c>
      <c r="BQ49" s="33">
        <f t="shared" si="75"/>
        <v>3.4303288384196939E-2</v>
      </c>
      <c r="BR49" s="34">
        <f t="shared" si="89"/>
        <v>3.9435554995590261E-2</v>
      </c>
      <c r="BS49" s="35">
        <f t="shared" si="77"/>
        <v>6.1113976276431226E-2</v>
      </c>
      <c r="BT49" s="33">
        <f t="shared" si="78"/>
        <v>6.7932296431838957E-2</v>
      </c>
      <c r="BU49" s="34">
        <f t="shared" si="90"/>
        <v>6.4727272727272744E-2</v>
      </c>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row>
    <row r="50" spans="1:143">
      <c r="A50" s="68" t="s">
        <v>98</v>
      </c>
      <c r="B50" s="88">
        <v>8.0739807089627469E-2</v>
      </c>
      <c r="C50" s="27">
        <v>9.000851076993821E-2</v>
      </c>
      <c r="D50" s="88">
        <v>8.7617317229544911E-2</v>
      </c>
      <c r="E50" s="29">
        <v>5.9490084985835745E-2</v>
      </c>
      <c r="F50" s="27">
        <v>9.765625E-2</v>
      </c>
      <c r="G50" s="28">
        <v>8.7872185911401557E-2</v>
      </c>
      <c r="H50" s="88">
        <v>2.673796791443861E-3</v>
      </c>
      <c r="I50" s="27">
        <v>3.2028469750889688E-2</v>
      </c>
      <c r="J50" s="89">
        <v>2.469959946595468E-2</v>
      </c>
      <c r="K50" s="88">
        <v>-1.0666666666666713E-2</v>
      </c>
      <c r="L50" s="27">
        <v>8.6206896551723755E-3</v>
      </c>
      <c r="M50" s="89">
        <v>3.9087947882736618E-3</v>
      </c>
      <c r="N50" s="88">
        <v>-1.0781671159029615E-2</v>
      </c>
      <c r="O50" s="27">
        <v>-9.4017094017093683E-3</v>
      </c>
      <c r="P50" s="89">
        <v>-9.7339390006488946E-3</v>
      </c>
      <c r="Q50" s="88">
        <v>0.10899182561307907</v>
      </c>
      <c r="R50" s="27">
        <v>6.6436583261432203E-2</v>
      </c>
      <c r="S50" s="88">
        <v>7.6671035386631781E-2</v>
      </c>
      <c r="T50" s="29">
        <f t="shared" si="59"/>
        <v>2.9484029484029506E-2</v>
      </c>
      <c r="U50" s="27">
        <f t="shared" si="60"/>
        <v>5.2588996763754059E-2</v>
      </c>
      <c r="V50" s="28">
        <f t="shared" si="61"/>
        <v>4.6865489957395035E-2</v>
      </c>
      <c r="W50" s="29">
        <f t="shared" si="62"/>
        <v>0.10023866348448696</v>
      </c>
      <c r="X50" s="27">
        <f t="shared" si="63"/>
        <v>6.1491160645657184E-2</v>
      </c>
      <c r="Y50" s="28">
        <f t="shared" si="64"/>
        <v>7.0930232558139572E-2</v>
      </c>
      <c r="Z50" s="29">
        <f t="shared" si="30"/>
        <v>0.13882863340563989</v>
      </c>
      <c r="AA50" s="27">
        <f t="shared" si="31"/>
        <v>7.3859522085445439E-2</v>
      </c>
      <c r="AB50" s="28">
        <f t="shared" si="32"/>
        <v>9.01194353963084E-2</v>
      </c>
      <c r="AC50" s="29">
        <f t="shared" si="33"/>
        <v>0.15619047619047621</v>
      </c>
      <c r="AD50" s="27">
        <f t="shared" si="34"/>
        <v>6.2710721510451872E-2</v>
      </c>
      <c r="AE50" s="28">
        <f t="shared" si="35"/>
        <v>8.7151394422310791E-2</v>
      </c>
      <c r="AF50" s="35">
        <f t="shared" si="35"/>
        <v>0.21416803953871488</v>
      </c>
      <c r="AG50" s="33">
        <f t="shared" si="35"/>
        <v>2.093908629441632E-2</v>
      </c>
      <c r="AH50" s="34">
        <f t="shared" si="35"/>
        <v>7.4667888227210266E-2</v>
      </c>
      <c r="AI50" s="35">
        <f t="shared" si="36"/>
        <v>0.17096336499321585</v>
      </c>
      <c r="AJ50" s="33">
        <f t="shared" si="37"/>
        <v>5.904288377874467E-2</v>
      </c>
      <c r="AK50" s="34">
        <f t="shared" si="38"/>
        <v>9.4202898550724612E-2</v>
      </c>
      <c r="AL50" s="35">
        <f t="shared" si="38"/>
        <v>0.15411355735805321</v>
      </c>
      <c r="AM50" s="33">
        <f t="shared" si="38"/>
        <v>5.2230046948356756E-2</v>
      </c>
      <c r="AN50" s="34">
        <f t="shared" si="38"/>
        <v>8.6482275029216904E-2</v>
      </c>
      <c r="AO50" s="35">
        <f t="shared" si="65"/>
        <v>0.18172690763052213</v>
      </c>
      <c r="AP50" s="33">
        <f t="shared" si="66"/>
        <v>2.5097601784718426E-2</v>
      </c>
      <c r="AQ50" s="34">
        <f t="shared" si="80"/>
        <v>8.1032628182144073E-2</v>
      </c>
      <c r="AR50" s="35">
        <f t="shared" si="68"/>
        <v>0.16482582837723014</v>
      </c>
      <c r="AS50" s="33">
        <f t="shared" si="69"/>
        <v>6.2568008705114364E-2</v>
      </c>
      <c r="AT50" s="34">
        <f t="shared" si="81"/>
        <v>0.10248756218905464</v>
      </c>
      <c r="AU50" s="35">
        <f t="shared" si="71"/>
        <v>9.3362509117432602E-2</v>
      </c>
      <c r="AV50" s="33">
        <f t="shared" si="72"/>
        <v>4.3010752688172005E-2</v>
      </c>
      <c r="AW50" s="34">
        <f t="shared" si="82"/>
        <v>6.3778580024067333E-2</v>
      </c>
      <c r="AX50" s="35">
        <f t="shared" si="40"/>
        <v>8.2721814543028627E-2</v>
      </c>
      <c r="AY50" s="33">
        <f t="shared" si="41"/>
        <v>1.7182130584192379E-2</v>
      </c>
      <c r="AZ50" s="34">
        <f t="shared" si="83"/>
        <v>4.4966063348416352E-2</v>
      </c>
      <c r="BA50" s="35">
        <f t="shared" si="43"/>
        <v>1.8484288354898348E-2</v>
      </c>
      <c r="BB50" s="33">
        <f t="shared" si="44"/>
        <v>1.4478764478764505E-2</v>
      </c>
      <c r="BC50" s="34">
        <f t="shared" si="84"/>
        <v>1.6238159675236785E-2</v>
      </c>
      <c r="BD50" s="35">
        <f t="shared" si="46"/>
        <v>4.6581972171808816E-2</v>
      </c>
      <c r="BE50" s="33">
        <f t="shared" si="47"/>
        <v>5.3282588011417609E-2</v>
      </c>
      <c r="BF50" s="34">
        <f t="shared" si="85"/>
        <v>5.0332889480692478E-2</v>
      </c>
      <c r="BG50" s="35">
        <f t="shared" si="49"/>
        <v>1.8497109826589586E-2</v>
      </c>
      <c r="BH50" s="33">
        <f t="shared" si="50"/>
        <v>3.5230352303523116E-2</v>
      </c>
      <c r="BI50" s="34">
        <f t="shared" si="86"/>
        <v>2.7890466531440117E-2</v>
      </c>
      <c r="BJ50" s="35">
        <f t="shared" si="52"/>
        <v>-2.2701475595914289E-3</v>
      </c>
      <c r="BK50" s="33">
        <f t="shared" si="53"/>
        <v>3.7958115183245988E-2</v>
      </c>
      <c r="BL50" s="34">
        <f t="shared" si="87"/>
        <v>2.0473606314750814E-2</v>
      </c>
      <c r="BM50" s="35">
        <f t="shared" si="55"/>
        <v>3.5267349260523329E-2</v>
      </c>
      <c r="BN50" s="33">
        <f t="shared" si="56"/>
        <v>2.7742749054224358E-2</v>
      </c>
      <c r="BO50" s="34">
        <f t="shared" si="88"/>
        <v>3.094029489968575E-2</v>
      </c>
      <c r="BP50" s="35">
        <f t="shared" si="74"/>
        <v>5.6593406593406614E-2</v>
      </c>
      <c r="BQ50" s="33">
        <f t="shared" si="75"/>
        <v>4.6625766871165597E-2</v>
      </c>
      <c r="BR50" s="34">
        <f t="shared" si="89"/>
        <v>5.0879249706916818E-2</v>
      </c>
      <c r="BS50" s="35">
        <f t="shared" si="77"/>
        <v>5.928237129485181E-2</v>
      </c>
      <c r="BT50" s="33">
        <f t="shared" si="78"/>
        <v>3.4779210629152013E-2</v>
      </c>
      <c r="BU50" s="34">
        <f t="shared" si="90"/>
        <v>4.5292280232039239E-2</v>
      </c>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row>
    <row r="51" spans="1:143">
      <c r="A51" s="68" t="s">
        <v>99</v>
      </c>
      <c r="B51" s="88">
        <v>-4.587155963302747E-2</v>
      </c>
      <c r="C51" s="27">
        <v>0.1559469774324671</v>
      </c>
      <c r="D51" s="88">
        <v>0.10488499469147294</v>
      </c>
      <c r="E51" s="29">
        <v>9.6153846153846256E-2</v>
      </c>
      <c r="F51" s="27">
        <v>1.0752688172043001E-2</v>
      </c>
      <c r="G51" s="28">
        <v>2.9411764705882248E-2</v>
      </c>
      <c r="H51" s="88">
        <v>-8.7719298245614308E-3</v>
      </c>
      <c r="I51" s="27">
        <v>0.10372340425531923</v>
      </c>
      <c r="J51" s="89">
        <v>7.7551020408163307E-2</v>
      </c>
      <c r="K51" s="88">
        <v>7.9646017699114946E-2</v>
      </c>
      <c r="L51" s="27">
        <v>0.10361445783132539</v>
      </c>
      <c r="M51" s="89">
        <v>9.8484848484848397E-2</v>
      </c>
      <c r="N51" s="88">
        <v>8.1967213114754189E-2</v>
      </c>
      <c r="O51" s="27">
        <v>6.7685589519650646E-2</v>
      </c>
      <c r="P51" s="89">
        <v>7.0689655172413879E-2</v>
      </c>
      <c r="Q51" s="88">
        <v>7.575757575757569E-2</v>
      </c>
      <c r="R51" s="27">
        <v>4.2944785276073594E-2</v>
      </c>
      <c r="S51" s="88">
        <v>4.9919484702093397E-2</v>
      </c>
      <c r="T51" s="29">
        <f t="shared" si="59"/>
        <v>0.10563380281690149</v>
      </c>
      <c r="U51" s="27">
        <f t="shared" si="60"/>
        <v>0.1098039215686275</v>
      </c>
      <c r="V51" s="28">
        <f t="shared" si="61"/>
        <v>0.10889570552147232</v>
      </c>
      <c r="W51" s="29">
        <f t="shared" si="62"/>
        <v>0.10828025477707004</v>
      </c>
      <c r="X51" s="27">
        <f t="shared" si="63"/>
        <v>5.4770318021201359E-2</v>
      </c>
      <c r="Y51" s="28">
        <f t="shared" si="64"/>
        <v>6.639004149377592E-2</v>
      </c>
      <c r="Z51" s="29">
        <f t="shared" si="30"/>
        <v>-0.10344827586206895</v>
      </c>
      <c r="AA51" s="27">
        <f t="shared" si="31"/>
        <v>-3.3500837520937798E-3</v>
      </c>
      <c r="AB51" s="28">
        <f t="shared" si="32"/>
        <v>-2.5940337224383936E-2</v>
      </c>
      <c r="AC51" s="29">
        <f t="shared" si="33"/>
        <v>-7.0512820512820484E-2</v>
      </c>
      <c r="AD51" s="27">
        <f t="shared" si="34"/>
        <v>-5.8823529411764719E-2</v>
      </c>
      <c r="AE51" s="28">
        <f t="shared" si="35"/>
        <v>-6.1251664447403487E-2</v>
      </c>
      <c r="AF51" s="35">
        <f t="shared" si="35"/>
        <v>0.13793103448275867</v>
      </c>
      <c r="AG51" s="33">
        <f t="shared" si="35"/>
        <v>7.3214285714285676E-2</v>
      </c>
      <c r="AH51" s="34">
        <f t="shared" si="35"/>
        <v>8.6524822695035475E-2</v>
      </c>
      <c r="AI51" s="35">
        <f t="shared" si="36"/>
        <v>0.1272727272727272</v>
      </c>
      <c r="AJ51" s="33">
        <f t="shared" si="37"/>
        <v>6.9883527454242866E-2</v>
      </c>
      <c r="AK51" s="34">
        <f t="shared" si="38"/>
        <v>8.2245430809399389E-2</v>
      </c>
      <c r="AL51" s="35">
        <f t="shared" si="38"/>
        <v>5.9139784946236507E-2</v>
      </c>
      <c r="AM51" s="33">
        <f t="shared" si="38"/>
        <v>3.1104199066874116E-2</v>
      </c>
      <c r="AN51" s="34">
        <f t="shared" si="38"/>
        <v>3.7394451145958962E-2</v>
      </c>
      <c r="AO51" s="35">
        <f t="shared" si="65"/>
        <v>0.12182741116751261</v>
      </c>
      <c r="AP51" s="33">
        <f t="shared" si="66"/>
        <v>3.167420814479649E-2</v>
      </c>
      <c r="AQ51" s="34">
        <f t="shared" si="80"/>
        <v>5.232558139534893E-2</v>
      </c>
      <c r="AR51" s="35">
        <f t="shared" si="68"/>
        <v>0.2171945701357465</v>
      </c>
      <c r="AS51" s="33">
        <f t="shared" si="69"/>
        <v>8.4795321637426868E-2</v>
      </c>
      <c r="AT51" s="34">
        <f t="shared" si="81"/>
        <v>0.11712707182320448</v>
      </c>
      <c r="AU51" s="35">
        <f t="shared" si="71"/>
        <v>0.11895910780669139</v>
      </c>
      <c r="AV51" s="33">
        <f t="shared" si="72"/>
        <v>5.1212938005390729E-2</v>
      </c>
      <c r="AW51" s="34">
        <f t="shared" si="82"/>
        <v>6.9238377843719112E-2</v>
      </c>
      <c r="AX51" s="35">
        <f t="shared" si="40"/>
        <v>0.29900332225913617</v>
      </c>
      <c r="AY51" s="33">
        <f t="shared" si="41"/>
        <v>5.3846153846153877E-2</v>
      </c>
      <c r="AZ51" s="34">
        <f t="shared" si="83"/>
        <v>0.12210915818686408</v>
      </c>
      <c r="BA51" s="35">
        <f t="shared" si="43"/>
        <v>0.15345268542199486</v>
      </c>
      <c r="BB51" s="33">
        <f t="shared" si="44"/>
        <v>5.2311435523114458E-2</v>
      </c>
      <c r="BC51" s="34">
        <f t="shared" si="84"/>
        <v>8.491343775762572E-2</v>
      </c>
      <c r="BD51" s="35">
        <f t="shared" si="46"/>
        <v>0.18847006651884701</v>
      </c>
      <c r="BE51" s="33">
        <f t="shared" si="47"/>
        <v>4.0462427745664664E-2</v>
      </c>
      <c r="BF51" s="34">
        <f t="shared" si="85"/>
        <v>9.1185410334346573E-2</v>
      </c>
      <c r="BG51" s="35">
        <f t="shared" si="49"/>
        <v>0.15111940298507465</v>
      </c>
      <c r="BH51" s="33">
        <f t="shared" si="50"/>
        <v>4.7777777777777697E-2</v>
      </c>
      <c r="BI51" s="34">
        <f t="shared" si="86"/>
        <v>8.6350974930362145E-2</v>
      </c>
      <c r="BJ51" s="35">
        <f t="shared" si="52"/>
        <v>0.13776337115072934</v>
      </c>
      <c r="BK51" s="33">
        <f t="shared" si="53"/>
        <v>7.6352067868504792E-2</v>
      </c>
      <c r="BL51" s="34">
        <f t="shared" si="87"/>
        <v>0.10064102564102573</v>
      </c>
      <c r="BM51" s="35">
        <f t="shared" si="55"/>
        <v>7.9772079772079785E-2</v>
      </c>
      <c r="BN51" s="33">
        <f t="shared" si="56"/>
        <v>5.221674876847282E-2</v>
      </c>
      <c r="BO51" s="34">
        <f t="shared" si="88"/>
        <v>6.3482818870122415E-2</v>
      </c>
      <c r="BP51" s="35">
        <f t="shared" si="74"/>
        <v>-2.5065963060685981E-2</v>
      </c>
      <c r="BQ51" s="33">
        <f t="shared" si="75"/>
        <v>4.7752808988763995E-2</v>
      </c>
      <c r="BR51" s="34">
        <f t="shared" si="89"/>
        <v>1.7524644030668224E-2</v>
      </c>
      <c r="BS51" s="35">
        <f t="shared" si="77"/>
        <v>5.5480378890392368E-2</v>
      </c>
      <c r="BT51" s="33">
        <f t="shared" si="78"/>
        <v>3.5746201966041058E-2</v>
      </c>
      <c r="BU51" s="34">
        <f t="shared" si="90"/>
        <v>4.3595263724434785E-2</v>
      </c>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DU51" s="32"/>
      <c r="DV51" s="32"/>
      <c r="DW51" s="32"/>
      <c r="DX51" s="32"/>
      <c r="DY51" s="32"/>
      <c r="DZ51" s="32"/>
      <c r="EA51" s="32"/>
      <c r="EB51" s="32"/>
      <c r="EC51" s="32"/>
      <c r="ED51" s="32"/>
      <c r="EE51" s="32"/>
      <c r="EF51" s="32"/>
      <c r="EG51" s="32"/>
      <c r="EH51" s="32"/>
      <c r="EI51" s="32"/>
      <c r="EJ51" s="32"/>
      <c r="EK51" s="32"/>
      <c r="EL51" s="32"/>
      <c r="EM51" s="32"/>
    </row>
    <row r="52" spans="1:143">
      <c r="A52" s="68" t="s">
        <v>100</v>
      </c>
      <c r="B52" s="88">
        <v>0.37835603857339661</v>
      </c>
      <c r="C52" s="27">
        <v>0.25</v>
      </c>
      <c r="D52" s="88">
        <v>0.27952453717722126</v>
      </c>
      <c r="E52" s="29">
        <v>0</v>
      </c>
      <c r="F52" s="27">
        <v>0.12941176470588234</v>
      </c>
      <c r="G52" s="28">
        <v>9.7345132743362761E-2</v>
      </c>
      <c r="H52" s="88">
        <v>-0.1785714285714286</v>
      </c>
      <c r="I52" s="27">
        <v>7.2916666666666741E-2</v>
      </c>
      <c r="J52" s="89">
        <v>1.6129032258064502E-2</v>
      </c>
      <c r="K52" s="88">
        <v>0.17391304347826098</v>
      </c>
      <c r="L52" s="27">
        <v>9.7087378640776656E-3</v>
      </c>
      <c r="M52" s="89">
        <v>3.9682539682539764E-2</v>
      </c>
      <c r="N52" s="88">
        <v>0</v>
      </c>
      <c r="O52" s="27">
        <v>9.6153846153845812E-3</v>
      </c>
      <c r="P52" s="89">
        <v>7.6335877862594437E-3</v>
      </c>
      <c r="Q52" s="88">
        <v>-0.11111111111111116</v>
      </c>
      <c r="R52" s="27">
        <v>0.18095238095238098</v>
      </c>
      <c r="S52" s="88">
        <v>0.1212121212121211</v>
      </c>
      <c r="T52" s="29">
        <f t="shared" si="59"/>
        <v>0.125</v>
      </c>
      <c r="U52" s="27">
        <f t="shared" si="60"/>
        <v>7.2580645161290258E-2</v>
      </c>
      <c r="V52" s="28">
        <f t="shared" si="61"/>
        <v>8.1081081081081141E-2</v>
      </c>
      <c r="W52" s="29">
        <f t="shared" si="62"/>
        <v>0.33333333333333326</v>
      </c>
      <c r="X52" s="27">
        <f t="shared" si="63"/>
        <v>5.2631578947368363E-2</v>
      </c>
      <c r="Y52" s="28">
        <f t="shared" si="64"/>
        <v>0.10000000000000009</v>
      </c>
      <c r="Z52" s="29">
        <f t="shared" si="30"/>
        <v>8.3333333333333259E-2</v>
      </c>
      <c r="AA52" s="27">
        <f t="shared" si="31"/>
        <v>5.7142857142857162E-2</v>
      </c>
      <c r="AB52" s="28">
        <f t="shared" si="32"/>
        <v>6.25E-2</v>
      </c>
      <c r="AC52" s="29">
        <f t="shared" si="33"/>
        <v>0.15384615384615374</v>
      </c>
      <c r="AD52" s="27">
        <f t="shared" si="34"/>
        <v>0.11486486486486491</v>
      </c>
      <c r="AE52" s="28">
        <f t="shared" si="35"/>
        <v>0.12299465240641716</v>
      </c>
      <c r="AF52" s="35">
        <f t="shared" si="35"/>
        <v>-0.19999999999999996</v>
      </c>
      <c r="AG52" s="33">
        <f t="shared" si="35"/>
        <v>1.2121212121212199E-2</v>
      </c>
      <c r="AH52" s="34">
        <f t="shared" si="35"/>
        <v>-3.3333333333333326E-2</v>
      </c>
      <c r="AI52" s="35">
        <f t="shared" si="36"/>
        <v>8.3333333333333259E-2</v>
      </c>
      <c r="AJ52" s="33">
        <f t="shared" si="37"/>
        <v>0.13173652694610771</v>
      </c>
      <c r="AK52" s="34">
        <f t="shared" si="38"/>
        <v>0.12315270935960587</v>
      </c>
      <c r="AL52" s="35">
        <f t="shared" si="38"/>
        <v>0.10256410256410264</v>
      </c>
      <c r="AM52" s="33">
        <f t="shared" si="38"/>
        <v>-1.0582010582010581E-2</v>
      </c>
      <c r="AN52" s="34">
        <f t="shared" si="38"/>
        <v>8.7719298245614308E-3</v>
      </c>
      <c r="AO52" s="35">
        <f t="shared" si="65"/>
        <v>-0.13953488372093026</v>
      </c>
      <c r="AP52" s="33">
        <f t="shared" si="66"/>
        <v>-1.0695187165775444E-2</v>
      </c>
      <c r="AQ52" s="34">
        <f t="shared" si="80"/>
        <v>-3.4782608695652195E-2</v>
      </c>
      <c r="AR52" s="35">
        <f t="shared" si="68"/>
        <v>-0.10810810810810811</v>
      </c>
      <c r="AS52" s="33">
        <f t="shared" si="69"/>
        <v>-0.13513513513513509</v>
      </c>
      <c r="AT52" s="34">
        <f t="shared" si="81"/>
        <v>-0.13063063063063063</v>
      </c>
      <c r="AU52" s="35">
        <f t="shared" si="71"/>
        <v>0.1212121212121211</v>
      </c>
      <c r="AV52" s="33">
        <f t="shared" si="72"/>
        <v>6.8750000000000089E-2</v>
      </c>
      <c r="AW52" s="34">
        <f t="shared" si="82"/>
        <v>7.7720207253886064E-2</v>
      </c>
      <c r="AX52" s="35">
        <f t="shared" si="40"/>
        <v>0.2432432432432432</v>
      </c>
      <c r="AY52" s="33">
        <f t="shared" si="41"/>
        <v>0.14619883040935666</v>
      </c>
      <c r="AZ52" s="34">
        <f t="shared" si="83"/>
        <v>0.16346153846153855</v>
      </c>
      <c r="BA52" s="35">
        <f t="shared" si="43"/>
        <v>0.15217391304347827</v>
      </c>
      <c r="BB52" s="33">
        <f t="shared" si="44"/>
        <v>8.163265306122458E-2</v>
      </c>
      <c r="BC52" s="34">
        <f t="shared" si="84"/>
        <v>9.5041322314049603E-2</v>
      </c>
      <c r="BD52" s="35">
        <f t="shared" si="46"/>
        <v>-3.7735849056603765E-2</v>
      </c>
      <c r="BE52" s="33">
        <f t="shared" si="47"/>
        <v>8.4905660377358583E-2</v>
      </c>
      <c r="BF52" s="34">
        <f t="shared" si="85"/>
        <v>6.0377358490566024E-2</v>
      </c>
      <c r="BG52" s="35">
        <f t="shared" si="49"/>
        <v>0.39215686274509798</v>
      </c>
      <c r="BH52" s="33">
        <f t="shared" si="50"/>
        <v>-5.2173913043478293E-2</v>
      </c>
      <c r="BI52" s="34">
        <f t="shared" si="86"/>
        <v>2.8469750889679624E-2</v>
      </c>
      <c r="BJ52" s="35">
        <f t="shared" si="52"/>
        <v>0.3098591549295775</v>
      </c>
      <c r="BK52" s="33">
        <f t="shared" si="53"/>
        <v>9.174311926605494E-2</v>
      </c>
      <c r="BL52" s="34">
        <f t="shared" si="87"/>
        <v>0.1453287197231834</v>
      </c>
      <c r="BM52" s="35">
        <f t="shared" si="55"/>
        <v>0.12903225806451624</v>
      </c>
      <c r="BN52" s="33">
        <f t="shared" si="56"/>
        <v>0.10504201680672276</v>
      </c>
      <c r="BO52" s="34">
        <f t="shared" si="88"/>
        <v>0.1117824773413898</v>
      </c>
      <c r="BP52" s="35">
        <f t="shared" si="74"/>
        <v>0.15238095238095228</v>
      </c>
      <c r="BQ52" s="33">
        <f t="shared" si="75"/>
        <v>6.083650190114076E-2</v>
      </c>
      <c r="BR52" s="34">
        <f t="shared" si="89"/>
        <v>8.6956521739130377E-2</v>
      </c>
      <c r="BS52" s="35">
        <f t="shared" si="77"/>
        <v>0.12396694214876036</v>
      </c>
      <c r="BT52" s="33">
        <f t="shared" si="78"/>
        <v>-1.0752688172043001E-2</v>
      </c>
      <c r="BU52" s="34">
        <f t="shared" si="90"/>
        <v>3.0000000000000027E-2</v>
      </c>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row>
    <row r="53" spans="1:143" ht="13.5" thickBot="1">
      <c r="A53" s="70" t="s">
        <v>80</v>
      </c>
      <c r="B53" s="90">
        <v>0.35979723634883065</v>
      </c>
      <c r="C53" s="96">
        <v>0.31841888159266385</v>
      </c>
      <c r="D53" s="90">
        <v>0.33793446778996117</v>
      </c>
      <c r="E53" s="95">
        <v>2.1241145462871369E-3</v>
      </c>
      <c r="F53" s="96">
        <v>2.4130754601887627E-3</v>
      </c>
      <c r="G53" s="97">
        <v>2.2745636527530255E-3</v>
      </c>
      <c r="H53" s="90">
        <v>-1.0656399187157883E-2</v>
      </c>
      <c r="I53" s="96">
        <v>-1.1490446999865789E-2</v>
      </c>
      <c r="J53" s="91">
        <v>-1.1090710830684913E-2</v>
      </c>
      <c r="K53" s="90">
        <v>-1.8780773048460486E-2</v>
      </c>
      <c r="L53" s="96">
        <v>-1.8042567059867287E-2</v>
      </c>
      <c r="M53" s="91">
        <v>-1.8396524263243674E-2</v>
      </c>
      <c r="N53" s="90">
        <v>-4.707437751647614E-3</v>
      </c>
      <c r="O53" s="96">
        <v>-4.0841538518272547E-3</v>
      </c>
      <c r="P53" s="91">
        <v>-4.3828908837789671E-3</v>
      </c>
      <c r="Q53" s="90">
        <v>-1.9321338002656896E-3</v>
      </c>
      <c r="R53" s="96">
        <v>9.4422587364029198E-4</v>
      </c>
      <c r="S53" s="90">
        <v>-4.3395034643700647E-4</v>
      </c>
      <c r="T53" s="95">
        <f t="shared" si="59"/>
        <v>5.0917523694293809E-3</v>
      </c>
      <c r="U53" s="96">
        <f t="shared" si="60"/>
        <v>5.7432463676971857E-3</v>
      </c>
      <c r="V53" s="97">
        <f t="shared" si="61"/>
        <v>5.431558027466421E-3</v>
      </c>
      <c r="W53" s="95">
        <f t="shared" si="62"/>
        <v>2.1979234588955121E-2</v>
      </c>
      <c r="X53" s="96">
        <f t="shared" si="63"/>
        <v>2.1821090962592438E-2</v>
      </c>
      <c r="Y53" s="97">
        <f t="shared" si="64"/>
        <v>2.1896724606948137E-2</v>
      </c>
      <c r="Z53" s="95">
        <f t="shared" si="30"/>
        <v>1.3006007302995837E-2</v>
      </c>
      <c r="AA53" s="96">
        <f t="shared" si="31"/>
        <v>1.2688870690508613E-2</v>
      </c>
      <c r="AB53" s="97">
        <f t="shared" si="32"/>
        <v>1.2840556439762008E-2</v>
      </c>
      <c r="AC53" s="95">
        <f t="shared" si="33"/>
        <v>9.6510692725846337E-3</v>
      </c>
      <c r="AD53" s="96">
        <f t="shared" si="34"/>
        <v>1.2192195928233174E-2</v>
      </c>
      <c r="AE53" s="97">
        <f t="shared" si="35"/>
        <v>1.0976582055513218E-2</v>
      </c>
      <c r="AF53" s="92">
        <f t="shared" si="35"/>
        <v>1.439580794072759E-2</v>
      </c>
      <c r="AG53" s="93">
        <f t="shared" si="35"/>
        <v>1.259843902267721E-2</v>
      </c>
      <c r="AH53" s="94">
        <f t="shared" si="35"/>
        <v>1.3457129756992314E-2</v>
      </c>
      <c r="AI53" s="92">
        <f t="shared" si="36"/>
        <v>1.6509456275958678E-2</v>
      </c>
      <c r="AJ53" s="93">
        <f t="shared" si="37"/>
        <v>1.7609114082089095E-2</v>
      </c>
      <c r="AK53" s="94">
        <f t="shared" si="38"/>
        <v>1.708326735584853E-2</v>
      </c>
      <c r="AL53" s="92">
        <f t="shared" si="38"/>
        <v>1.4165782468680721E-2</v>
      </c>
      <c r="AM53" s="93">
        <f t="shared" si="38"/>
        <v>1.5464049280474512E-2</v>
      </c>
      <c r="AN53" s="94">
        <f t="shared" si="38"/>
        <v>1.4843579718074373E-2</v>
      </c>
      <c r="AO53" s="92">
        <f t="shared" si="65"/>
        <v>1.1058698285672408E-2</v>
      </c>
      <c r="AP53" s="93">
        <f t="shared" si="66"/>
        <v>1.1318633373607279E-2</v>
      </c>
      <c r="AQ53" s="94">
        <f t="shared" si="80"/>
        <v>1.1194487788628527E-2</v>
      </c>
      <c r="AR53" s="92">
        <f t="shared" si="68"/>
        <v>8.4324991603808019E-3</v>
      </c>
      <c r="AS53" s="93">
        <f t="shared" si="69"/>
        <v>9.2007997809728792E-3</v>
      </c>
      <c r="AT53" s="94">
        <f t="shared" si="81"/>
        <v>8.8339069448899465E-3</v>
      </c>
      <c r="AU53" s="92">
        <f t="shared" si="71"/>
        <v>9.6311364741041849E-4</v>
      </c>
      <c r="AV53" s="93">
        <f t="shared" si="72"/>
        <v>2.7457621545190491E-3</v>
      </c>
      <c r="AW53" s="94">
        <f t="shared" si="82"/>
        <v>1.8948182521267842E-3</v>
      </c>
      <c r="AX53" s="92">
        <f t="shared" si="40"/>
        <v>-7.3377995593723044E-3</v>
      </c>
      <c r="AY53" s="93">
        <f t="shared" si="41"/>
        <v>-4.9681904636977858E-3</v>
      </c>
      <c r="AZ53" s="94">
        <f t="shared" si="83"/>
        <v>-6.0982670114632098E-3</v>
      </c>
      <c r="BA53" s="92">
        <f t="shared" si="43"/>
        <v>-9.0226381251755639E-3</v>
      </c>
      <c r="BB53" s="93">
        <f t="shared" si="44"/>
        <v>-5.042432232017835E-3</v>
      </c>
      <c r="BC53" s="94">
        <f t="shared" si="84"/>
        <v>-6.9382418805742363E-3</v>
      </c>
      <c r="BD53" s="92">
        <f t="shared" si="46"/>
        <v>-1.0631393233570652E-2</v>
      </c>
      <c r="BE53" s="93">
        <f t="shared" si="47"/>
        <v>-9.5645837128802702E-3</v>
      </c>
      <c r="BF53" s="94">
        <f t="shared" si="85"/>
        <v>-1.0071648613301676E-2</v>
      </c>
      <c r="BG53" s="92">
        <f t="shared" si="49"/>
        <v>-5.4328744340755852E-3</v>
      </c>
      <c r="BH53" s="93">
        <f t="shared" si="50"/>
        <v>-3.3109537386185606E-3</v>
      </c>
      <c r="BI53" s="94">
        <f t="shared" si="86"/>
        <v>-4.3189529172683594E-3</v>
      </c>
      <c r="BJ53" s="92">
        <f t="shared" si="52"/>
        <v>3.1679084372271404E-3</v>
      </c>
      <c r="BK53" s="93">
        <f t="shared" si="53"/>
        <v>7.2478965161442144E-3</v>
      </c>
      <c r="BL53" s="94">
        <f t="shared" si="87"/>
        <v>5.3119035129094438E-3</v>
      </c>
      <c r="BM53" s="92">
        <f t="shared" si="55"/>
        <v>1.6707259476028691E-2</v>
      </c>
      <c r="BN53" s="93">
        <f t="shared" si="56"/>
        <v>2.0097275778497847E-2</v>
      </c>
      <c r="BO53" s="94">
        <f t="shared" si="88"/>
        <v>1.8492111517447674E-2</v>
      </c>
      <c r="BP53" s="92">
        <f t="shared" ref="BP53:BU53" si="91">BP27/BM27-1</f>
        <v>1.5529146866981591E-2</v>
      </c>
      <c r="BQ53" s="93">
        <f t="shared" si="91"/>
        <v>1.81892996723656E-2</v>
      </c>
      <c r="BR53" s="94">
        <f t="shared" si="91"/>
        <v>1.693193129410786E-2</v>
      </c>
      <c r="BS53" s="92">
        <f t="shared" si="91"/>
        <v>1.4548129013740807E-2</v>
      </c>
      <c r="BT53" s="93">
        <f t="shared" si="91"/>
        <v>1.1714991340047387E-2</v>
      </c>
      <c r="BU53" s="94">
        <f t="shared" si="91"/>
        <v>1.3052276845438637E-2</v>
      </c>
      <c r="BV53" s="311"/>
      <c r="BW53" s="311"/>
      <c r="BX53" s="311"/>
      <c r="BY53" s="311"/>
      <c r="BZ53" s="311"/>
      <c r="CA53" s="311"/>
      <c r="CB53" s="311"/>
      <c r="CC53" s="311"/>
      <c r="CD53" s="311"/>
      <c r="CE53" s="311"/>
      <c r="CF53" s="311"/>
      <c r="CG53" s="311"/>
      <c r="CH53" s="311"/>
      <c r="CI53" s="311"/>
      <c r="CJ53" s="311"/>
      <c r="CK53" s="311"/>
      <c r="CL53" s="311"/>
      <c r="CM53" s="311"/>
      <c r="CN53" s="311"/>
      <c r="CO53" s="311"/>
      <c r="CP53" s="311"/>
      <c r="CQ53" s="311"/>
      <c r="CR53" s="311"/>
      <c r="CS53" s="311"/>
      <c r="CT53" s="311"/>
      <c r="CU53" s="311"/>
      <c r="CV53" s="311"/>
      <c r="CW53" s="311"/>
      <c r="CX53" s="311"/>
      <c r="CY53" s="311"/>
      <c r="CZ53" s="311"/>
      <c r="DA53" s="311"/>
      <c r="DB53" s="311"/>
      <c r="DC53" s="311"/>
      <c r="DD53" s="311"/>
      <c r="DE53" s="311"/>
      <c r="DF53" s="311"/>
      <c r="DG53" s="311"/>
      <c r="DH53" s="311"/>
      <c r="DI53" s="311"/>
      <c r="DJ53" s="311"/>
      <c r="DK53" s="311"/>
      <c r="DL53" s="311"/>
      <c r="DM53" s="311"/>
      <c r="DN53" s="311"/>
      <c r="DO53" s="311"/>
      <c r="DP53" s="311"/>
      <c r="DQ53" s="311"/>
      <c r="DR53" s="311"/>
      <c r="DS53" s="311"/>
      <c r="DT53" s="311"/>
      <c r="DU53" s="311"/>
      <c r="DV53" s="311"/>
      <c r="DW53" s="311"/>
      <c r="DX53" s="311"/>
      <c r="DY53" s="311"/>
      <c r="DZ53" s="311"/>
      <c r="EA53" s="311"/>
      <c r="EB53" s="311"/>
      <c r="EC53" s="311"/>
      <c r="ED53" s="311"/>
      <c r="EE53" s="311"/>
      <c r="EF53" s="311"/>
      <c r="EG53" s="311"/>
      <c r="EH53" s="311"/>
      <c r="EI53" s="311"/>
      <c r="EJ53" s="311"/>
      <c r="EK53" s="311"/>
      <c r="EL53" s="311"/>
      <c r="EM53" s="311"/>
    </row>
    <row r="54" spans="1:143" ht="13.15" thickTop="1"/>
  </sheetData>
  <mergeCells count="48">
    <mergeCell ref="A1:BR1"/>
    <mergeCell ref="B31:D31"/>
    <mergeCell ref="B5:D5"/>
    <mergeCell ref="E5:G5"/>
    <mergeCell ref="E31:G31"/>
    <mergeCell ref="AC5:AE5"/>
    <mergeCell ref="AC31:AE31"/>
    <mergeCell ref="Z5:AB5"/>
    <mergeCell ref="Z31:AB31"/>
    <mergeCell ref="H31:J31"/>
    <mergeCell ref="N5:P5"/>
    <mergeCell ref="H5:J5"/>
    <mergeCell ref="Q5:S5"/>
    <mergeCell ref="K31:M31"/>
    <mergeCell ref="AR5:AT5"/>
    <mergeCell ref="AR31:AT31"/>
    <mergeCell ref="N31:P31"/>
    <mergeCell ref="K5:M5"/>
    <mergeCell ref="W5:Y5"/>
    <mergeCell ref="W31:Y31"/>
    <mergeCell ref="T5:V5"/>
    <mergeCell ref="T31:V31"/>
    <mergeCell ref="Q31:S31"/>
    <mergeCell ref="AF5:AH5"/>
    <mergeCell ref="AF31:AH31"/>
    <mergeCell ref="AU5:AW5"/>
    <mergeCell ref="AU31:AW31"/>
    <mergeCell ref="AL5:AN5"/>
    <mergeCell ref="AL31:AN31"/>
    <mergeCell ref="AO5:AQ5"/>
    <mergeCell ref="AO31:AQ31"/>
    <mergeCell ref="AX5:AZ5"/>
    <mergeCell ref="AX31:AZ31"/>
    <mergeCell ref="BA5:BC5"/>
    <mergeCell ref="AI5:AK5"/>
    <mergeCell ref="AI31:AK31"/>
    <mergeCell ref="BG5:BI5"/>
    <mergeCell ref="BG31:BI31"/>
    <mergeCell ref="BJ5:BL5"/>
    <mergeCell ref="BJ31:BL31"/>
    <mergeCell ref="BD5:BF5"/>
    <mergeCell ref="BD31:BF31"/>
    <mergeCell ref="BS5:BU5"/>
    <mergeCell ref="BS31:BU31"/>
    <mergeCell ref="BM5:BO5"/>
    <mergeCell ref="BP5:BR5"/>
    <mergeCell ref="BM31:BO31"/>
    <mergeCell ref="BP31:BR31"/>
  </mergeCells>
  <phoneticPr fontId="9" type="noConversion"/>
  <conditionalFormatting sqref="M33:M52 P33:P52 S33:S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Header>&amp;C&amp;B&amp;"Arial"&amp;12&amp;Kff0000​‌OFFICIAL: Sensitive‌​</oddHeader>
    <oddFooter>&amp;RAustralian Prudential Regulation Authority          &amp;P</oddFooter>
  </headerFooter>
  <ignoredErrors>
    <ignoredError sqref="AR7:BF26 AR27:AS27 BG7:BG26 BH7:BH26 BJ7:BT26" unlockedFormula="1"/>
    <ignoredError sqref="AT27:BF27" formula="1"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CC54"/>
  <sheetViews>
    <sheetView showGridLines="0" zoomScaleNormal="100" zoomScaleSheetLayoutView="100" workbookViewId="0">
      <selection sqref="A1:BR1"/>
    </sheetView>
  </sheetViews>
  <sheetFormatPr defaultColWidth="10.7109375" defaultRowHeight="12.75" outlineLevelCol="1"/>
  <cols>
    <col min="1" max="1" width="11" style="3" customWidth="1"/>
    <col min="2" max="26" width="11" style="3" hidden="1" customWidth="1" outlineLevel="1"/>
    <col min="27" max="28" width="10.7109375" style="3" hidden="1" customWidth="1" outlineLevel="1"/>
    <col min="29" max="29" width="11" style="3" hidden="1" customWidth="1" outlineLevel="1"/>
    <col min="30" max="31" width="10.7109375" style="3" hidden="1" customWidth="1" outlineLevel="1"/>
    <col min="32" max="32" width="11" style="3" hidden="1" customWidth="1" outlineLevel="1"/>
    <col min="33" max="34" width="10.7109375" style="3" hidden="1" customWidth="1" outlineLevel="1"/>
    <col min="35" max="35" width="11" style="3" hidden="1" customWidth="1" outlineLevel="1"/>
    <col min="36" max="37" width="10.7109375" style="3" hidden="1" customWidth="1" outlineLevel="1"/>
    <col min="38" max="38" width="11" style="3" hidden="1" customWidth="1" outlineLevel="1"/>
    <col min="39" max="40" width="10.7109375" style="3" hidden="1" customWidth="1" outlineLevel="1"/>
    <col min="41" max="41" width="11" style="3" hidden="1" customWidth="1" outlineLevel="1"/>
    <col min="42" max="46" width="10.7109375" style="3" hidden="1" customWidth="1" outlineLevel="1"/>
    <col min="47" max="47" width="11" style="3" hidden="1" customWidth="1" outlineLevel="1"/>
    <col min="48" max="49" width="10.7109375" style="3" hidden="1" customWidth="1" outlineLevel="1"/>
    <col min="50" max="50" width="11" style="3" hidden="1" customWidth="1" outlineLevel="1"/>
    <col min="51" max="52" width="10.7109375" style="3" hidden="1" customWidth="1" outlineLevel="1"/>
    <col min="53" max="55" width="10.7109375" hidden="1" customWidth="1" outlineLevel="1"/>
    <col min="56" max="56" width="10.7109375" collapsed="1"/>
    <col min="82" max="16384" width="10.7109375" style="3"/>
  </cols>
  <sheetData>
    <row r="1" spans="1:81" s="36" customFormat="1" ht="17.25">
      <c r="A1" s="377" t="s">
        <v>115</v>
      </c>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c r="BI1" s="377"/>
      <c r="BJ1" s="377"/>
      <c r="BK1" s="377"/>
      <c r="BL1" s="377"/>
      <c r="BM1" s="377"/>
      <c r="BN1" s="377"/>
      <c r="BO1" s="377"/>
      <c r="BP1" s="377"/>
      <c r="BQ1" s="377"/>
      <c r="BR1" s="377"/>
      <c r="BS1" s="281"/>
      <c r="BT1" s="281"/>
      <c r="BU1" s="281"/>
      <c r="BV1"/>
      <c r="BW1"/>
      <c r="BX1"/>
      <c r="BY1"/>
      <c r="BZ1"/>
      <c r="CA1"/>
      <c r="CB1"/>
      <c r="CC1"/>
    </row>
    <row r="2" spans="1:81" ht="13.15">
      <c r="A2" s="4" t="s">
        <v>116</v>
      </c>
      <c r="C2" s="11"/>
      <c r="D2" s="47"/>
      <c r="E2" s="12"/>
      <c r="F2" s="47"/>
      <c r="G2" s="47"/>
      <c r="H2" s="47"/>
      <c r="I2" s="47"/>
      <c r="J2" s="47"/>
      <c r="K2" s="47"/>
      <c r="L2" s="47"/>
      <c r="M2" s="47"/>
      <c r="N2" s="47"/>
      <c r="O2" s="47"/>
      <c r="P2" s="47"/>
      <c r="Q2" s="47"/>
      <c r="T2" s="47"/>
      <c r="W2" s="47"/>
      <c r="Z2" s="47"/>
      <c r="AC2" s="47"/>
      <c r="AF2" s="47"/>
      <c r="AI2" s="112"/>
      <c r="AL2" s="112"/>
      <c r="AO2" s="112"/>
      <c r="AU2" s="112"/>
      <c r="AX2" s="112"/>
      <c r="BA2" s="3"/>
      <c r="BB2" s="3"/>
      <c r="BC2" s="3"/>
      <c r="BD2" s="3"/>
      <c r="BE2" s="3"/>
      <c r="BF2" s="3"/>
      <c r="BG2" s="3"/>
      <c r="BH2" s="3"/>
      <c r="BI2" s="3"/>
    </row>
    <row r="3" spans="1:81">
      <c r="A3" s="141" t="s">
        <v>75</v>
      </c>
      <c r="BA3" s="3"/>
      <c r="BB3" s="3"/>
      <c r="BC3" s="3"/>
      <c r="BD3" s="3"/>
      <c r="BE3" s="3"/>
      <c r="BF3" s="3"/>
      <c r="BG3" s="3"/>
      <c r="BH3" s="3"/>
      <c r="BI3" s="3"/>
    </row>
    <row r="4" spans="1:81" ht="6.95" customHeight="1" thickBot="1">
      <c r="A4" s="14" t="s">
        <v>76</v>
      </c>
      <c r="B4" s="3" t="s">
        <v>76</v>
      </c>
      <c r="C4" s="15"/>
      <c r="Q4" s="100"/>
      <c r="R4" s="100"/>
      <c r="T4" s="100"/>
      <c r="U4" s="100"/>
      <c r="W4" s="100"/>
      <c r="X4" s="100"/>
      <c r="Z4" s="100"/>
      <c r="AA4" s="100"/>
      <c r="AC4" s="100"/>
      <c r="AD4" s="100"/>
      <c r="AF4" s="100"/>
      <c r="AG4" s="100"/>
      <c r="AI4" s="100"/>
      <c r="AJ4" s="100"/>
      <c r="AL4" s="100"/>
      <c r="AM4" s="100"/>
      <c r="AO4" s="100"/>
      <c r="AP4" s="100"/>
      <c r="AU4" s="100"/>
      <c r="AV4" s="100"/>
      <c r="AX4" s="100"/>
      <c r="AY4" s="100"/>
      <c r="BA4" s="3"/>
      <c r="BB4" s="3"/>
      <c r="BC4" s="3"/>
      <c r="BD4" s="3"/>
      <c r="BE4" s="3"/>
      <c r="BF4" s="3"/>
      <c r="BG4" s="3"/>
      <c r="BH4" s="3"/>
      <c r="BI4" s="3"/>
    </row>
    <row r="5" spans="1:81" ht="14.1" customHeight="1" thickTop="1">
      <c r="A5" s="16" t="s">
        <v>76</v>
      </c>
      <c r="B5" s="370">
        <v>35429</v>
      </c>
      <c r="C5" s="371"/>
      <c r="D5" s="372"/>
      <c r="E5" s="370">
        <v>35794</v>
      </c>
      <c r="F5" s="371"/>
      <c r="G5" s="372"/>
      <c r="H5" s="371">
        <v>36159</v>
      </c>
      <c r="I5" s="371"/>
      <c r="J5" s="372"/>
      <c r="K5" s="371">
        <v>36524</v>
      </c>
      <c r="L5" s="371"/>
      <c r="M5" s="372"/>
      <c r="N5" s="371">
        <v>36890</v>
      </c>
      <c r="O5" s="371"/>
      <c r="P5" s="372"/>
      <c r="Q5" s="371">
        <v>37255</v>
      </c>
      <c r="R5" s="371"/>
      <c r="S5" s="372"/>
      <c r="T5" s="371">
        <v>37620</v>
      </c>
      <c r="U5" s="371"/>
      <c r="V5" s="372"/>
      <c r="W5" s="371">
        <v>37985</v>
      </c>
      <c r="X5" s="371"/>
      <c r="Y5" s="372"/>
      <c r="Z5" s="371">
        <v>38351</v>
      </c>
      <c r="AA5" s="371"/>
      <c r="AB5" s="372"/>
      <c r="AC5" s="371">
        <v>38716</v>
      </c>
      <c r="AD5" s="371"/>
      <c r="AE5" s="372"/>
      <c r="AF5" s="371">
        <v>39081</v>
      </c>
      <c r="AG5" s="371"/>
      <c r="AH5" s="372"/>
      <c r="AI5" s="369">
        <v>39446</v>
      </c>
      <c r="AJ5" s="367"/>
      <c r="AK5" s="368"/>
      <c r="AL5" s="369">
        <v>39812</v>
      </c>
      <c r="AM5" s="367"/>
      <c r="AN5" s="368"/>
      <c r="AO5" s="369">
        <v>40177</v>
      </c>
      <c r="AP5" s="367"/>
      <c r="AQ5" s="368"/>
      <c r="AR5" s="369">
        <v>40542</v>
      </c>
      <c r="AS5" s="367"/>
      <c r="AT5" s="368"/>
      <c r="AU5" s="369">
        <v>40907</v>
      </c>
      <c r="AV5" s="367"/>
      <c r="AW5" s="368"/>
      <c r="AX5" s="369">
        <v>41273</v>
      </c>
      <c r="AY5" s="367"/>
      <c r="AZ5" s="368"/>
      <c r="BA5" s="369">
        <v>41638</v>
      </c>
      <c r="BB5" s="367"/>
      <c r="BC5" s="368"/>
      <c r="BD5" s="369">
        <v>42003</v>
      </c>
      <c r="BE5" s="367"/>
      <c r="BF5" s="368"/>
      <c r="BG5" s="369">
        <v>42368</v>
      </c>
      <c r="BH5" s="367"/>
      <c r="BI5" s="368"/>
      <c r="BJ5" s="369">
        <v>42734</v>
      </c>
      <c r="BK5" s="367"/>
      <c r="BL5" s="368"/>
      <c r="BM5" s="369">
        <v>43099</v>
      </c>
      <c r="BN5" s="367"/>
      <c r="BO5" s="368"/>
      <c r="BP5" s="369">
        <v>43464</v>
      </c>
      <c r="BQ5" s="367"/>
      <c r="BR5" s="368"/>
      <c r="BS5" s="369">
        <v>43829</v>
      </c>
      <c r="BT5" s="367"/>
      <c r="BU5" s="368"/>
    </row>
    <row r="6" spans="1:81" ht="13.15">
      <c r="A6" s="201" t="s">
        <v>77</v>
      </c>
      <c r="B6" s="20" t="s">
        <v>78</v>
      </c>
      <c r="C6" s="18" t="s">
        <v>79</v>
      </c>
      <c r="D6" s="19" t="s">
        <v>80</v>
      </c>
      <c r="E6" s="59" t="s">
        <v>78</v>
      </c>
      <c r="F6" s="53" t="s">
        <v>79</v>
      </c>
      <c r="G6" s="58" t="s">
        <v>80</v>
      </c>
      <c r="H6" s="53" t="s">
        <v>78</v>
      </c>
      <c r="I6" s="53" t="s">
        <v>79</v>
      </c>
      <c r="J6" s="58" t="s">
        <v>80</v>
      </c>
      <c r="K6" s="53" t="s">
        <v>78</v>
      </c>
      <c r="L6" s="53" t="s">
        <v>79</v>
      </c>
      <c r="M6" s="58" t="s">
        <v>80</v>
      </c>
      <c r="N6" s="53" t="s">
        <v>78</v>
      </c>
      <c r="O6" s="53" t="s">
        <v>79</v>
      </c>
      <c r="P6" s="58" t="s">
        <v>80</v>
      </c>
      <c r="Q6" s="53" t="s">
        <v>78</v>
      </c>
      <c r="R6" s="53" t="s">
        <v>79</v>
      </c>
      <c r="S6" s="58" t="s">
        <v>80</v>
      </c>
      <c r="T6" s="53" t="s">
        <v>78</v>
      </c>
      <c r="U6" s="53" t="s">
        <v>79</v>
      </c>
      <c r="V6" s="58" t="s">
        <v>80</v>
      </c>
      <c r="W6" s="53" t="s">
        <v>78</v>
      </c>
      <c r="X6" s="53" t="s">
        <v>79</v>
      </c>
      <c r="Y6" s="58" t="s">
        <v>80</v>
      </c>
      <c r="Z6" s="53" t="s">
        <v>78</v>
      </c>
      <c r="AA6" s="53" t="s">
        <v>79</v>
      </c>
      <c r="AB6" s="58" t="s">
        <v>80</v>
      </c>
      <c r="AC6" s="53" t="s">
        <v>78</v>
      </c>
      <c r="AD6" s="53" t="s">
        <v>79</v>
      </c>
      <c r="AE6" s="58" t="s">
        <v>80</v>
      </c>
      <c r="AF6" s="53" t="s">
        <v>78</v>
      </c>
      <c r="AG6" s="53" t="s">
        <v>79</v>
      </c>
      <c r="AH6" s="58" t="s">
        <v>80</v>
      </c>
      <c r="AI6" s="53" t="s">
        <v>78</v>
      </c>
      <c r="AJ6" s="53" t="s">
        <v>79</v>
      </c>
      <c r="AK6" s="58" t="s">
        <v>80</v>
      </c>
      <c r="AL6" s="53" t="s">
        <v>78</v>
      </c>
      <c r="AM6" s="53" t="s">
        <v>79</v>
      </c>
      <c r="AN6" s="58" t="s">
        <v>80</v>
      </c>
      <c r="AO6" s="53" t="s">
        <v>78</v>
      </c>
      <c r="AP6" s="53" t="s">
        <v>79</v>
      </c>
      <c r="AQ6" s="58" t="s">
        <v>80</v>
      </c>
      <c r="AR6" s="53" t="s">
        <v>78</v>
      </c>
      <c r="AS6" s="53" t="s">
        <v>79</v>
      </c>
      <c r="AT6" s="58" t="s">
        <v>80</v>
      </c>
      <c r="AU6" s="53" t="s">
        <v>78</v>
      </c>
      <c r="AV6" s="53" t="s">
        <v>79</v>
      </c>
      <c r="AW6" s="58" t="s">
        <v>80</v>
      </c>
      <c r="AX6" s="53" t="s">
        <v>78</v>
      </c>
      <c r="AY6" s="53" t="s">
        <v>79</v>
      </c>
      <c r="AZ6" s="58" t="s">
        <v>80</v>
      </c>
      <c r="BA6" s="53" t="s">
        <v>78</v>
      </c>
      <c r="BB6" s="53" t="s">
        <v>79</v>
      </c>
      <c r="BC6" s="58" t="s">
        <v>80</v>
      </c>
      <c r="BD6" s="53" t="s">
        <v>78</v>
      </c>
      <c r="BE6" s="53" t="s">
        <v>79</v>
      </c>
      <c r="BF6" s="58" t="s">
        <v>80</v>
      </c>
      <c r="BG6" s="53" t="s">
        <v>78</v>
      </c>
      <c r="BH6" s="53" t="s">
        <v>79</v>
      </c>
      <c r="BI6" s="58" t="s">
        <v>80</v>
      </c>
      <c r="BJ6" s="53" t="s">
        <v>78</v>
      </c>
      <c r="BK6" s="53" t="s">
        <v>79</v>
      </c>
      <c r="BL6" s="58" t="s">
        <v>80</v>
      </c>
      <c r="BM6" s="53" t="s">
        <v>78</v>
      </c>
      <c r="BN6" s="53" t="s">
        <v>79</v>
      </c>
      <c r="BO6" s="58" t="s">
        <v>80</v>
      </c>
      <c r="BP6" s="53" t="s">
        <v>78</v>
      </c>
      <c r="BQ6" s="53" t="s">
        <v>79</v>
      </c>
      <c r="BR6" s="58" t="s">
        <v>80</v>
      </c>
      <c r="BS6" s="53" t="s">
        <v>78</v>
      </c>
      <c r="BT6" s="53" t="s">
        <v>79</v>
      </c>
      <c r="BU6" s="58" t="s">
        <v>80</v>
      </c>
    </row>
    <row r="7" spans="1:81" s="54" customFormat="1" ht="14.1" customHeight="1">
      <c r="A7" s="68" t="s">
        <v>81</v>
      </c>
      <c r="B7" s="67">
        <v>5175</v>
      </c>
      <c r="C7" s="21">
        <v>4843</v>
      </c>
      <c r="D7" s="65">
        <v>10018</v>
      </c>
      <c r="E7" s="66">
        <v>4920</v>
      </c>
      <c r="F7" s="21">
        <v>4711</v>
      </c>
      <c r="G7" s="64">
        <v>9631</v>
      </c>
      <c r="H7" s="67">
        <v>5041</v>
      </c>
      <c r="I7" s="21">
        <v>4774</v>
      </c>
      <c r="J7" s="64">
        <v>9815</v>
      </c>
      <c r="K7" s="67">
        <v>5107</v>
      </c>
      <c r="L7" s="21">
        <v>4845</v>
      </c>
      <c r="M7" s="64">
        <v>9952</v>
      </c>
      <c r="N7" s="67">
        <v>4717</v>
      </c>
      <c r="O7" s="21">
        <v>4308</v>
      </c>
      <c r="P7" s="64">
        <v>9025</v>
      </c>
      <c r="Q7" s="67">
        <v>4753</v>
      </c>
      <c r="R7" s="21">
        <v>4430</v>
      </c>
      <c r="S7" s="64">
        <v>9183</v>
      </c>
      <c r="T7" s="67">
        <v>5133</v>
      </c>
      <c r="U7" s="21">
        <v>4812</v>
      </c>
      <c r="V7" s="64">
        <f>U7+T7</f>
        <v>9945</v>
      </c>
      <c r="W7" s="67">
        <v>5596</v>
      </c>
      <c r="X7" s="21">
        <v>5301</v>
      </c>
      <c r="Y7" s="64">
        <v>10897</v>
      </c>
      <c r="Z7" s="67">
        <v>5780</v>
      </c>
      <c r="AA7" s="21">
        <v>5479</v>
      </c>
      <c r="AB7" s="64">
        <v>11259</v>
      </c>
      <c r="AC7" s="13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0)</f>
        <v>6070</v>
      </c>
      <c r="AD7" s="13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0)</f>
        <v>5696</v>
      </c>
      <c r="AE7" s="64">
        <f>AD7+AC7</f>
        <v>11766</v>
      </c>
      <c r="AF7" s="13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0)</f>
        <v>6458</v>
      </c>
      <c r="AG7" s="13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0)</f>
        <v>5968</v>
      </c>
      <c r="AH7" s="64">
        <f>AG7+AF7</f>
        <v>12426</v>
      </c>
      <c r="AI7" s="13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0)</f>
        <v>6772</v>
      </c>
      <c r="AJ7" s="13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0)</f>
        <v>6277</v>
      </c>
      <c r="AK7" s="64">
        <f>AJ7+AI7</f>
        <v>13049</v>
      </c>
      <c r="AL7" s="13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0)</f>
        <v>7133</v>
      </c>
      <c r="AM7" s="13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0)</f>
        <v>6575</v>
      </c>
      <c r="AN7" s="64">
        <f>AM7+AL7</f>
        <v>13708</v>
      </c>
      <c r="AO7" s="13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0)</f>
        <v>7312</v>
      </c>
      <c r="AP7" s="13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0)</f>
        <v>6810</v>
      </c>
      <c r="AQ7" s="64">
        <f>AP7+AO7</f>
        <v>14122</v>
      </c>
      <c r="AR7" s="13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0)</f>
        <v>7420</v>
      </c>
      <c r="AS7" s="13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0)</f>
        <v>6928</v>
      </c>
      <c r="AT7" s="64">
        <f>AS7+AR7</f>
        <v>14348</v>
      </c>
      <c r="AU7" s="13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0)</f>
        <v>7571</v>
      </c>
      <c r="AV7" s="13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0)</f>
        <v>7031</v>
      </c>
      <c r="AW7" s="64">
        <f>AV7+AU7</f>
        <v>14602</v>
      </c>
      <c r="AX7" s="13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0)</f>
        <v>7514</v>
      </c>
      <c r="AY7" s="13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0)</f>
        <v>6935</v>
      </c>
      <c r="AZ7" s="64">
        <f>AY7+AX7</f>
        <v>14449</v>
      </c>
      <c r="BA7" s="13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0)</f>
        <v>7237</v>
      </c>
      <c r="BB7" s="13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0)</f>
        <v>6714</v>
      </c>
      <c r="BC7" s="64">
        <f>BB7+BA7</f>
        <v>13951</v>
      </c>
      <c r="BD7" s="13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0)</f>
        <v>6856</v>
      </c>
      <c r="BE7" s="13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0)</f>
        <v>6476</v>
      </c>
      <c r="BF7" s="64">
        <f>BE7+BD7</f>
        <v>13332</v>
      </c>
      <c r="BG7" s="13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0)</f>
        <v>6615</v>
      </c>
      <c r="BH7" s="13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0)</f>
        <v>6200</v>
      </c>
      <c r="BI7" s="64">
        <f>BH7+BG7</f>
        <v>12815</v>
      </c>
      <c r="BJ7" s="13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0)</f>
        <v>6410</v>
      </c>
      <c r="BK7" s="13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0)</f>
        <v>5994</v>
      </c>
      <c r="BL7" s="64">
        <f>BK7+BJ7</f>
        <v>12404</v>
      </c>
      <c r="BM7" s="13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0)</f>
        <v>6267</v>
      </c>
      <c r="BN7" s="13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0)</f>
        <v>5837</v>
      </c>
      <c r="BO7" s="64">
        <f>BN7+BM7</f>
        <v>12104</v>
      </c>
      <c r="BP7" s="13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0)</f>
        <v>6186</v>
      </c>
      <c r="BQ7" s="13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0)</f>
        <v>5748</v>
      </c>
      <c r="BR7" s="64">
        <f>BQ7+BP7</f>
        <v>11934</v>
      </c>
      <c r="BS7" s="13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0)</f>
        <v>6175</v>
      </c>
      <c r="BT7" s="13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0)</f>
        <v>5696</v>
      </c>
      <c r="BU7" s="64">
        <f>BT7+BS7</f>
        <v>11871</v>
      </c>
      <c r="BV7"/>
      <c r="BW7"/>
      <c r="BX7"/>
      <c r="BY7"/>
      <c r="BZ7"/>
      <c r="CA7"/>
      <c r="CB7"/>
      <c r="CC7"/>
    </row>
    <row r="8" spans="1:81" s="54" customFormat="1" ht="14.1" customHeight="1">
      <c r="A8" s="69" t="s">
        <v>82</v>
      </c>
      <c r="B8" s="67">
        <v>6404</v>
      </c>
      <c r="C8" s="21">
        <v>6197</v>
      </c>
      <c r="D8" s="65">
        <v>12601</v>
      </c>
      <c r="E8" s="66">
        <v>6168</v>
      </c>
      <c r="F8" s="21">
        <v>5876</v>
      </c>
      <c r="G8" s="64">
        <v>12044</v>
      </c>
      <c r="H8" s="67">
        <v>5637</v>
      </c>
      <c r="I8" s="21">
        <v>5438</v>
      </c>
      <c r="J8" s="64">
        <v>11075</v>
      </c>
      <c r="K8" s="67">
        <v>5672</v>
      </c>
      <c r="L8" s="21">
        <v>5363</v>
      </c>
      <c r="M8" s="64">
        <v>11035</v>
      </c>
      <c r="N8" s="67">
        <v>5286</v>
      </c>
      <c r="O8" s="21">
        <v>5087</v>
      </c>
      <c r="P8" s="64">
        <v>10373</v>
      </c>
      <c r="Q8" s="67">
        <v>5181</v>
      </c>
      <c r="R8" s="21">
        <v>5076</v>
      </c>
      <c r="S8" s="64">
        <v>10257</v>
      </c>
      <c r="T8" s="67">
        <v>5297</v>
      </c>
      <c r="U8" s="21">
        <v>5218</v>
      </c>
      <c r="V8" s="64">
        <f t="shared" ref="V8:V27" si="0">U8+T8</f>
        <v>10515</v>
      </c>
      <c r="W8" s="67">
        <v>5694</v>
      </c>
      <c r="X8" s="21">
        <v>5502</v>
      </c>
      <c r="Y8" s="64">
        <v>11196</v>
      </c>
      <c r="Z8" s="67">
        <v>5783</v>
      </c>
      <c r="AA8" s="21">
        <v>5469</v>
      </c>
      <c r="AB8" s="64">
        <v>11252</v>
      </c>
      <c r="AC8" s="13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5)</f>
        <v>5879</v>
      </c>
      <c r="AD8" s="13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5)</f>
        <v>5619</v>
      </c>
      <c r="AE8" s="64">
        <f t="shared" ref="AE8:AE26" si="1">AD8+AC8</f>
        <v>11498</v>
      </c>
      <c r="AF8" s="13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5)</f>
        <v>6182</v>
      </c>
      <c r="AG8" s="13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5)</f>
        <v>5876</v>
      </c>
      <c r="AH8" s="64">
        <f t="shared" ref="AH8:AH26" si="2">AG8+AF8</f>
        <v>12058</v>
      </c>
      <c r="AI8" s="13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5)</f>
        <v>6547</v>
      </c>
      <c r="AJ8" s="13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5)</f>
        <v>6248</v>
      </c>
      <c r="AK8" s="64">
        <f t="shared" ref="AK8:AK26" si="3">AJ8+AI8</f>
        <v>12795</v>
      </c>
      <c r="AL8" s="13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5)</f>
        <v>6915</v>
      </c>
      <c r="AM8" s="13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5)</f>
        <v>6536</v>
      </c>
      <c r="AN8" s="64">
        <f t="shared" ref="AN8:AN26" si="4">AM8+AL8</f>
        <v>13451</v>
      </c>
      <c r="AO8" s="13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5)</f>
        <v>7335</v>
      </c>
      <c r="AP8" s="13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5)</f>
        <v>6922</v>
      </c>
      <c r="AQ8" s="64">
        <f t="shared" ref="AQ8:AQ26" si="5">AP8+AO8</f>
        <v>14257</v>
      </c>
      <c r="AR8" s="13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5)</f>
        <v>7604</v>
      </c>
      <c r="AS8" s="13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5)</f>
        <v>7283</v>
      </c>
      <c r="AT8" s="64">
        <f t="shared" ref="AT8:AT27" si="6">AS8+AR8</f>
        <v>14887</v>
      </c>
      <c r="AU8" s="13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5)</f>
        <v>7930</v>
      </c>
      <c r="AV8" s="13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5)</f>
        <v>7575</v>
      </c>
      <c r="AW8" s="64">
        <f t="shared" ref="AW8:AW27" si="7">AV8+AU8</f>
        <v>15505</v>
      </c>
      <c r="AX8" s="13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5)</f>
        <v>8112</v>
      </c>
      <c r="AY8" s="13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5)</f>
        <v>7696</v>
      </c>
      <c r="AZ8" s="64">
        <f t="shared" ref="AZ8:AZ27" si="8">AY8+AX8</f>
        <v>15808</v>
      </c>
      <c r="BA8" s="13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5)</f>
        <v>8322</v>
      </c>
      <c r="BB8" s="13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5)</f>
        <v>7820</v>
      </c>
      <c r="BC8" s="64">
        <f t="shared" ref="BC8:BC27" si="9">BB8+BA8</f>
        <v>16142</v>
      </c>
      <c r="BD8" s="13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5)</f>
        <v>8384</v>
      </c>
      <c r="BE8" s="13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5)</f>
        <v>7918</v>
      </c>
      <c r="BF8" s="64">
        <f t="shared" ref="BF8:BF27" si="10">BE8+BD8</f>
        <v>16302</v>
      </c>
      <c r="BG8" s="13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5)</f>
        <v>8526</v>
      </c>
      <c r="BH8" s="13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5)</f>
        <v>7932</v>
      </c>
      <c r="BI8" s="64">
        <f t="shared" ref="BI8:BI27" si="11">BH8+BG8</f>
        <v>16458</v>
      </c>
      <c r="BJ8" s="13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5)</f>
        <v>8671</v>
      </c>
      <c r="BK8" s="13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5)</f>
        <v>8040</v>
      </c>
      <c r="BL8" s="64">
        <f t="shared" ref="BL8:BL27" si="12">BK8+BJ8</f>
        <v>16711</v>
      </c>
      <c r="BM8" s="13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5)</f>
        <v>8829</v>
      </c>
      <c r="BN8" s="13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5)</f>
        <v>8232</v>
      </c>
      <c r="BO8" s="64">
        <f t="shared" ref="BO8:BO27" si="13">BN8+BM8</f>
        <v>17061</v>
      </c>
      <c r="BP8" s="13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5)</f>
        <v>8747</v>
      </c>
      <c r="BQ8" s="13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5)</f>
        <v>8188</v>
      </c>
      <c r="BR8" s="64">
        <f t="shared" ref="BR8:BR27" si="14">BQ8+BP8</f>
        <v>16935</v>
      </c>
      <c r="BS8" s="13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5)</f>
        <v>8540</v>
      </c>
      <c r="BT8" s="13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5)</f>
        <v>8080</v>
      </c>
      <c r="BU8" s="64">
        <f t="shared" ref="BU8:BU27" si="15">BT8+BS8</f>
        <v>16620</v>
      </c>
      <c r="BV8"/>
      <c r="BW8"/>
      <c r="BX8"/>
      <c r="BY8"/>
      <c r="BZ8"/>
      <c r="CA8"/>
      <c r="CB8"/>
      <c r="CC8"/>
    </row>
    <row r="9" spans="1:81" s="54" customFormat="1" ht="14.1" customHeight="1">
      <c r="A9" s="68" t="s">
        <v>83</v>
      </c>
      <c r="B9" s="67">
        <v>7288</v>
      </c>
      <c r="C9" s="21">
        <v>6940</v>
      </c>
      <c r="D9" s="65">
        <v>14228</v>
      </c>
      <c r="E9" s="66">
        <v>7152</v>
      </c>
      <c r="F9" s="21">
        <v>6817</v>
      </c>
      <c r="G9" s="64">
        <v>13969</v>
      </c>
      <c r="H9" s="67">
        <v>6654</v>
      </c>
      <c r="I9" s="21">
        <v>6346</v>
      </c>
      <c r="J9" s="64">
        <v>13000</v>
      </c>
      <c r="K9" s="67">
        <v>6549</v>
      </c>
      <c r="L9" s="21">
        <v>6231</v>
      </c>
      <c r="M9" s="64">
        <v>12780</v>
      </c>
      <c r="N9" s="67">
        <v>6231</v>
      </c>
      <c r="O9" s="21">
        <v>5969</v>
      </c>
      <c r="P9" s="64">
        <v>12200</v>
      </c>
      <c r="Q9" s="67">
        <v>6109</v>
      </c>
      <c r="R9" s="21">
        <v>5782</v>
      </c>
      <c r="S9" s="64">
        <v>11891</v>
      </c>
      <c r="T9" s="67">
        <v>6099</v>
      </c>
      <c r="U9" s="21">
        <v>5751</v>
      </c>
      <c r="V9" s="64">
        <f t="shared" si="0"/>
        <v>11850</v>
      </c>
      <c r="W9" s="67">
        <v>6303</v>
      </c>
      <c r="X9" s="21">
        <v>6033</v>
      </c>
      <c r="Y9" s="64">
        <v>12336</v>
      </c>
      <c r="Z9" s="67">
        <v>6098</v>
      </c>
      <c r="AA9" s="21">
        <v>5880</v>
      </c>
      <c r="AB9" s="64">
        <v>11978</v>
      </c>
      <c r="AC9" s="13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10)</f>
        <v>6059</v>
      </c>
      <c r="AD9" s="13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10)</f>
        <v>5866</v>
      </c>
      <c r="AE9" s="64">
        <f t="shared" si="1"/>
        <v>11925</v>
      </c>
      <c r="AF9" s="13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10)</f>
        <v>6123</v>
      </c>
      <c r="AG9" s="13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10)</f>
        <v>5997</v>
      </c>
      <c r="AH9" s="64">
        <f t="shared" si="2"/>
        <v>12120</v>
      </c>
      <c r="AI9" s="13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10)</f>
        <v>6270</v>
      </c>
      <c r="AJ9" s="13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10)</f>
        <v>6084</v>
      </c>
      <c r="AK9" s="64">
        <f t="shared" si="3"/>
        <v>12354</v>
      </c>
      <c r="AL9" s="13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10)</f>
        <v>6493</v>
      </c>
      <c r="AM9" s="13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10)</f>
        <v>6176</v>
      </c>
      <c r="AN9" s="64">
        <f t="shared" si="4"/>
        <v>12669</v>
      </c>
      <c r="AO9" s="13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10)</f>
        <v>6543</v>
      </c>
      <c r="AP9" s="13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10)</f>
        <v>6335</v>
      </c>
      <c r="AQ9" s="64">
        <f t="shared" si="5"/>
        <v>12878</v>
      </c>
      <c r="AR9" s="13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10)</f>
        <v>6760</v>
      </c>
      <c r="AS9" s="13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10)</f>
        <v>6447</v>
      </c>
      <c r="AT9" s="64">
        <f t="shared" si="6"/>
        <v>13207</v>
      </c>
      <c r="AU9" s="13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10)</f>
        <v>6927</v>
      </c>
      <c r="AV9" s="13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10)</f>
        <v>6658</v>
      </c>
      <c r="AW9" s="64">
        <f t="shared" si="7"/>
        <v>13585</v>
      </c>
      <c r="AX9" s="13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10)</f>
        <v>7174</v>
      </c>
      <c r="AY9" s="13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10)</f>
        <v>6883</v>
      </c>
      <c r="AZ9" s="64">
        <f t="shared" si="8"/>
        <v>14057</v>
      </c>
      <c r="BA9" s="13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10)</f>
        <v>7354</v>
      </c>
      <c r="BB9" s="13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10)</f>
        <v>7068</v>
      </c>
      <c r="BC9" s="64">
        <f t="shared" si="9"/>
        <v>14422</v>
      </c>
      <c r="BD9" s="13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10)</f>
        <v>7665</v>
      </c>
      <c r="BE9" s="13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10)</f>
        <v>7346</v>
      </c>
      <c r="BF9" s="64">
        <f t="shared" si="10"/>
        <v>15011</v>
      </c>
      <c r="BG9" s="13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10)</f>
        <v>7940</v>
      </c>
      <c r="BH9" s="13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10)</f>
        <v>7614</v>
      </c>
      <c r="BI9" s="64">
        <f t="shared" si="11"/>
        <v>15554</v>
      </c>
      <c r="BJ9" s="13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10)</f>
        <v>8257</v>
      </c>
      <c r="BK9" s="13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10)</f>
        <v>7898</v>
      </c>
      <c r="BL9" s="64">
        <f t="shared" si="12"/>
        <v>16155</v>
      </c>
      <c r="BM9" s="13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10)</f>
        <v>8566</v>
      </c>
      <c r="BN9" s="13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10)</f>
        <v>8227</v>
      </c>
      <c r="BO9" s="64">
        <f t="shared" si="13"/>
        <v>16793</v>
      </c>
      <c r="BP9" s="13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10)</f>
        <v>8957</v>
      </c>
      <c r="BQ9" s="13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10)</f>
        <v>8424</v>
      </c>
      <c r="BR9" s="64">
        <f t="shared" si="14"/>
        <v>17381</v>
      </c>
      <c r="BS9" s="13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10)</f>
        <v>9260</v>
      </c>
      <c r="BT9" s="13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10)</f>
        <v>8622</v>
      </c>
      <c r="BU9" s="64">
        <f t="shared" si="15"/>
        <v>17882</v>
      </c>
      <c r="BV9"/>
      <c r="BW9"/>
      <c r="BX9"/>
      <c r="BY9"/>
      <c r="BZ9"/>
      <c r="CA9"/>
      <c r="CB9"/>
      <c r="CC9"/>
    </row>
    <row r="10" spans="1:81" s="54" customFormat="1" ht="14.1" customHeight="1">
      <c r="A10" s="68" t="s">
        <v>84</v>
      </c>
      <c r="B10" s="67">
        <v>7277</v>
      </c>
      <c r="C10" s="21">
        <v>6943</v>
      </c>
      <c r="D10" s="65">
        <v>14220</v>
      </c>
      <c r="E10" s="66">
        <v>7516</v>
      </c>
      <c r="F10" s="21">
        <v>7087</v>
      </c>
      <c r="G10" s="64">
        <v>14603</v>
      </c>
      <c r="H10" s="67">
        <v>7016</v>
      </c>
      <c r="I10" s="21">
        <v>6635</v>
      </c>
      <c r="J10" s="64">
        <v>13651</v>
      </c>
      <c r="K10" s="67">
        <v>6834</v>
      </c>
      <c r="L10" s="21">
        <v>6510</v>
      </c>
      <c r="M10" s="64">
        <v>13344</v>
      </c>
      <c r="N10" s="67">
        <v>6822</v>
      </c>
      <c r="O10" s="21">
        <v>6399</v>
      </c>
      <c r="P10" s="64">
        <v>13221</v>
      </c>
      <c r="Q10" s="67">
        <v>6713</v>
      </c>
      <c r="R10" s="21">
        <v>6330</v>
      </c>
      <c r="S10" s="64">
        <v>13043</v>
      </c>
      <c r="T10" s="67">
        <v>6767</v>
      </c>
      <c r="U10" s="21">
        <v>6410</v>
      </c>
      <c r="V10" s="64">
        <f t="shared" si="0"/>
        <v>13177</v>
      </c>
      <c r="W10" s="67">
        <v>6683</v>
      </c>
      <c r="X10" s="21">
        <v>6338</v>
      </c>
      <c r="Y10" s="64">
        <v>13021</v>
      </c>
      <c r="Z10" s="67">
        <v>6899</v>
      </c>
      <c r="AA10" s="21">
        <v>6423</v>
      </c>
      <c r="AB10" s="64">
        <v>13322</v>
      </c>
      <c r="AC10" s="13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15)</f>
        <v>6815</v>
      </c>
      <c r="AD10" s="13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15)</f>
        <v>6426</v>
      </c>
      <c r="AE10" s="64">
        <f t="shared" si="1"/>
        <v>13241</v>
      </c>
      <c r="AF10" s="13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15)</f>
        <v>6792</v>
      </c>
      <c r="AG10" s="13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15)</f>
        <v>6368</v>
      </c>
      <c r="AH10" s="64">
        <f t="shared" si="2"/>
        <v>13160</v>
      </c>
      <c r="AI10" s="13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15)</f>
        <v>6812</v>
      </c>
      <c r="AJ10" s="13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15)</f>
        <v>6374</v>
      </c>
      <c r="AK10" s="64">
        <f t="shared" si="3"/>
        <v>13186</v>
      </c>
      <c r="AL10" s="13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15)</f>
        <v>6755</v>
      </c>
      <c r="AM10" s="13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15)</f>
        <v>6519</v>
      </c>
      <c r="AN10" s="64">
        <f t="shared" si="4"/>
        <v>13274</v>
      </c>
      <c r="AO10" s="13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15)</f>
        <v>6830</v>
      </c>
      <c r="AP10" s="13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15)</f>
        <v>6600</v>
      </c>
      <c r="AQ10" s="64">
        <f t="shared" si="5"/>
        <v>13430</v>
      </c>
      <c r="AR10" s="13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15)</f>
        <v>6842</v>
      </c>
      <c r="AS10" s="13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15)</f>
        <v>6653</v>
      </c>
      <c r="AT10" s="64">
        <f t="shared" si="6"/>
        <v>13495</v>
      </c>
      <c r="AU10" s="13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15)</f>
        <v>6896</v>
      </c>
      <c r="AV10" s="13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15)</f>
        <v>6703</v>
      </c>
      <c r="AW10" s="64">
        <f t="shared" si="7"/>
        <v>13599</v>
      </c>
      <c r="AX10" s="13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15)</f>
        <v>6838</v>
      </c>
      <c r="AY10" s="13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15)</f>
        <v>6637</v>
      </c>
      <c r="AZ10" s="64">
        <f t="shared" si="8"/>
        <v>13475</v>
      </c>
      <c r="BA10" s="13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15)</f>
        <v>6850</v>
      </c>
      <c r="BB10" s="13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15)</f>
        <v>6593</v>
      </c>
      <c r="BC10" s="64">
        <f t="shared" si="9"/>
        <v>13443</v>
      </c>
      <c r="BD10" s="13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15)</f>
        <v>6784</v>
      </c>
      <c r="BE10" s="13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15)</f>
        <v>6555</v>
      </c>
      <c r="BF10" s="64">
        <f t="shared" si="10"/>
        <v>13339</v>
      </c>
      <c r="BG10" s="13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15)</f>
        <v>6860</v>
      </c>
      <c r="BH10" s="13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15)</f>
        <v>6582</v>
      </c>
      <c r="BI10" s="64">
        <f t="shared" si="11"/>
        <v>13442</v>
      </c>
      <c r="BJ10" s="13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15)</f>
        <v>6993</v>
      </c>
      <c r="BK10" s="13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15)</f>
        <v>6734</v>
      </c>
      <c r="BL10" s="64">
        <f t="shared" si="12"/>
        <v>13727</v>
      </c>
      <c r="BM10" s="13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15)</f>
        <v>7443</v>
      </c>
      <c r="BN10" s="13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15)</f>
        <v>7031</v>
      </c>
      <c r="BO10" s="64">
        <f t="shared" si="13"/>
        <v>14474</v>
      </c>
      <c r="BP10" s="13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15)</f>
        <v>7796</v>
      </c>
      <c r="BQ10" s="13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15)</f>
        <v>7436</v>
      </c>
      <c r="BR10" s="64">
        <f t="shared" si="14"/>
        <v>15232</v>
      </c>
      <c r="BS10" s="13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15)</f>
        <v>8118</v>
      </c>
      <c r="BT10" s="13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15)</f>
        <v>7850</v>
      </c>
      <c r="BU10" s="64">
        <f t="shared" si="15"/>
        <v>15968</v>
      </c>
      <c r="BV10"/>
      <c r="BW10"/>
      <c r="BX10"/>
      <c r="BY10"/>
      <c r="BZ10"/>
      <c r="CA10"/>
      <c r="CB10"/>
      <c r="CC10"/>
    </row>
    <row r="11" spans="1:81" s="54" customFormat="1" ht="14.1" customHeight="1">
      <c r="A11" s="68" t="s">
        <v>85</v>
      </c>
      <c r="B11" s="67">
        <v>3734</v>
      </c>
      <c r="C11" s="21">
        <v>4312</v>
      </c>
      <c r="D11" s="65">
        <v>8046</v>
      </c>
      <c r="E11" s="66">
        <v>4252</v>
      </c>
      <c r="F11" s="21">
        <v>4887</v>
      </c>
      <c r="G11" s="64">
        <v>9139</v>
      </c>
      <c r="H11" s="67">
        <v>4089</v>
      </c>
      <c r="I11" s="21">
        <v>4612</v>
      </c>
      <c r="J11" s="64">
        <v>8701</v>
      </c>
      <c r="K11" s="67">
        <v>3773</v>
      </c>
      <c r="L11" s="21">
        <v>4307</v>
      </c>
      <c r="M11" s="64">
        <v>8080</v>
      </c>
      <c r="N11" s="67">
        <v>4529</v>
      </c>
      <c r="O11" s="21">
        <v>4920</v>
      </c>
      <c r="P11" s="64">
        <v>9449</v>
      </c>
      <c r="Q11" s="67">
        <v>4711</v>
      </c>
      <c r="R11" s="21">
        <v>5021</v>
      </c>
      <c r="S11" s="64">
        <v>9732</v>
      </c>
      <c r="T11" s="67">
        <v>4967</v>
      </c>
      <c r="U11" s="21">
        <v>5216</v>
      </c>
      <c r="V11" s="64">
        <f t="shared" si="0"/>
        <v>10183</v>
      </c>
      <c r="W11" s="67">
        <v>5327</v>
      </c>
      <c r="X11" s="21">
        <v>5991</v>
      </c>
      <c r="Y11" s="64">
        <v>11318</v>
      </c>
      <c r="Z11" s="67">
        <v>5327</v>
      </c>
      <c r="AA11" s="21">
        <v>5723</v>
      </c>
      <c r="AB11" s="64">
        <v>11050</v>
      </c>
      <c r="AC11" s="13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20)</f>
        <v>5302</v>
      </c>
      <c r="AD11" s="13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20)</f>
        <v>5692</v>
      </c>
      <c r="AE11" s="64">
        <f t="shared" si="1"/>
        <v>10994</v>
      </c>
      <c r="AF11" s="13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20)</f>
        <v>5406</v>
      </c>
      <c r="AG11" s="13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20)</f>
        <v>5757</v>
      </c>
      <c r="AH11" s="64">
        <f t="shared" si="2"/>
        <v>11163</v>
      </c>
      <c r="AI11" s="13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20)</f>
        <v>5504</v>
      </c>
      <c r="AJ11" s="13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20)</f>
        <v>5922</v>
      </c>
      <c r="AK11" s="64">
        <f t="shared" si="3"/>
        <v>11426</v>
      </c>
      <c r="AL11" s="13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20)</f>
        <v>5661</v>
      </c>
      <c r="AM11" s="13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20)</f>
        <v>5952</v>
      </c>
      <c r="AN11" s="64">
        <f t="shared" si="4"/>
        <v>11613</v>
      </c>
      <c r="AO11" s="13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20)</f>
        <v>5669</v>
      </c>
      <c r="AP11" s="13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20)</f>
        <v>6011</v>
      </c>
      <c r="AQ11" s="64">
        <f t="shared" si="5"/>
        <v>11680</v>
      </c>
      <c r="AR11" s="13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20)</f>
        <v>5612</v>
      </c>
      <c r="AS11" s="13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20)</f>
        <v>6039</v>
      </c>
      <c r="AT11" s="64">
        <f t="shared" si="6"/>
        <v>11651</v>
      </c>
      <c r="AU11" s="13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20)</f>
        <v>5502</v>
      </c>
      <c r="AV11" s="13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20)</f>
        <v>5853</v>
      </c>
      <c r="AW11" s="64">
        <f t="shared" si="7"/>
        <v>11355</v>
      </c>
      <c r="AX11" s="13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20)</f>
        <v>5445</v>
      </c>
      <c r="AY11" s="13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20)</f>
        <v>5653</v>
      </c>
      <c r="AZ11" s="64">
        <f t="shared" si="8"/>
        <v>11098</v>
      </c>
      <c r="BA11" s="13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20)</f>
        <v>5238</v>
      </c>
      <c r="BB11" s="13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20)</f>
        <v>5648</v>
      </c>
      <c r="BC11" s="64">
        <f t="shared" si="9"/>
        <v>10886</v>
      </c>
      <c r="BD11" s="13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20)</f>
        <v>5112</v>
      </c>
      <c r="BE11" s="13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20)</f>
        <v>5432</v>
      </c>
      <c r="BF11" s="64">
        <f t="shared" si="10"/>
        <v>10544</v>
      </c>
      <c r="BG11" s="13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20)</f>
        <v>5098</v>
      </c>
      <c r="BH11" s="13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20)</f>
        <v>5392</v>
      </c>
      <c r="BI11" s="64">
        <f t="shared" si="11"/>
        <v>10490</v>
      </c>
      <c r="BJ11" s="13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20)</f>
        <v>5222</v>
      </c>
      <c r="BK11" s="13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20)</f>
        <v>5581</v>
      </c>
      <c r="BL11" s="64">
        <f t="shared" si="12"/>
        <v>10803</v>
      </c>
      <c r="BM11" s="13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20)</f>
        <v>5287</v>
      </c>
      <c r="BN11" s="13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20)</f>
        <v>5587</v>
      </c>
      <c r="BO11" s="64">
        <f t="shared" si="13"/>
        <v>10874</v>
      </c>
      <c r="BP11" s="13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20)</f>
        <v>5407</v>
      </c>
      <c r="BQ11" s="13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20)</f>
        <v>5628</v>
      </c>
      <c r="BR11" s="64">
        <f t="shared" si="14"/>
        <v>11035</v>
      </c>
      <c r="BS11" s="13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20)</f>
        <v>5485</v>
      </c>
      <c r="BT11" s="13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20)</f>
        <v>5764</v>
      </c>
      <c r="BU11" s="64">
        <f t="shared" si="15"/>
        <v>11249</v>
      </c>
      <c r="BV11"/>
      <c r="BW11"/>
      <c r="BX11"/>
      <c r="BY11"/>
      <c r="BZ11"/>
      <c r="CA11"/>
      <c r="CB11"/>
      <c r="CC11"/>
    </row>
    <row r="12" spans="1:81" s="54" customFormat="1" ht="14.1" customHeight="1">
      <c r="A12" s="68" t="s">
        <v>86</v>
      </c>
      <c r="B12" s="67">
        <v>3025</v>
      </c>
      <c r="C12" s="21">
        <v>4173</v>
      </c>
      <c r="D12" s="65">
        <v>7198</v>
      </c>
      <c r="E12" s="66">
        <v>3167</v>
      </c>
      <c r="F12" s="21">
        <v>4198</v>
      </c>
      <c r="G12" s="64">
        <v>7365</v>
      </c>
      <c r="H12" s="67">
        <v>3235</v>
      </c>
      <c r="I12" s="21">
        <v>4231</v>
      </c>
      <c r="J12" s="64">
        <v>7466</v>
      </c>
      <c r="K12" s="67">
        <v>3470</v>
      </c>
      <c r="L12" s="21">
        <v>4567</v>
      </c>
      <c r="M12" s="64">
        <v>8037</v>
      </c>
      <c r="N12" s="67">
        <v>3356</v>
      </c>
      <c r="O12" s="21">
        <v>4385</v>
      </c>
      <c r="P12" s="64">
        <v>7741</v>
      </c>
      <c r="Q12" s="67">
        <v>3562</v>
      </c>
      <c r="R12" s="21">
        <v>4809</v>
      </c>
      <c r="S12" s="64">
        <v>8371</v>
      </c>
      <c r="T12" s="67">
        <v>4098</v>
      </c>
      <c r="U12" s="21">
        <v>5538</v>
      </c>
      <c r="V12" s="64">
        <f t="shared" si="0"/>
        <v>9636</v>
      </c>
      <c r="W12" s="67">
        <v>5572</v>
      </c>
      <c r="X12" s="21">
        <v>6880</v>
      </c>
      <c r="Y12" s="64">
        <v>12452</v>
      </c>
      <c r="Z12" s="67">
        <v>5065</v>
      </c>
      <c r="AA12" s="21">
        <v>6703</v>
      </c>
      <c r="AB12" s="64">
        <v>11768</v>
      </c>
      <c r="AC12" s="13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25)</f>
        <v>5320</v>
      </c>
      <c r="AD12" s="13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25)</f>
        <v>6931</v>
      </c>
      <c r="AE12" s="64">
        <f t="shared" si="1"/>
        <v>12251</v>
      </c>
      <c r="AF12" s="13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25)</f>
        <v>5644</v>
      </c>
      <c r="AG12" s="13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25)</f>
        <v>7218</v>
      </c>
      <c r="AH12" s="64">
        <f t="shared" si="2"/>
        <v>12862</v>
      </c>
      <c r="AI12" s="13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25)</f>
        <v>5716</v>
      </c>
      <c r="AJ12" s="13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25)</f>
        <v>7272</v>
      </c>
      <c r="AK12" s="64">
        <f t="shared" si="3"/>
        <v>12988</v>
      </c>
      <c r="AL12" s="13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25)</f>
        <v>5880</v>
      </c>
      <c r="AM12" s="13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25)</f>
        <v>7352</v>
      </c>
      <c r="AN12" s="64">
        <f t="shared" si="4"/>
        <v>13232</v>
      </c>
      <c r="AO12" s="13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25)</f>
        <v>5909</v>
      </c>
      <c r="AP12" s="13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25)</f>
        <v>7351</v>
      </c>
      <c r="AQ12" s="64">
        <f t="shared" si="5"/>
        <v>13260</v>
      </c>
      <c r="AR12" s="13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25)</f>
        <v>5713</v>
      </c>
      <c r="AS12" s="13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25)</f>
        <v>7114</v>
      </c>
      <c r="AT12" s="64">
        <f t="shared" si="6"/>
        <v>12827</v>
      </c>
      <c r="AU12" s="13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25)</f>
        <v>5477</v>
      </c>
      <c r="AV12" s="13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25)</f>
        <v>6847</v>
      </c>
      <c r="AW12" s="64">
        <f t="shared" si="7"/>
        <v>12324</v>
      </c>
      <c r="AX12" s="13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25)</f>
        <v>5196</v>
      </c>
      <c r="AY12" s="13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25)</f>
        <v>6448</v>
      </c>
      <c r="AZ12" s="64">
        <f t="shared" si="8"/>
        <v>11644</v>
      </c>
      <c r="BA12" s="13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25)</f>
        <v>4766</v>
      </c>
      <c r="BB12" s="13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25)</f>
        <v>6014</v>
      </c>
      <c r="BC12" s="64">
        <f t="shared" si="9"/>
        <v>10780</v>
      </c>
      <c r="BD12" s="13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25)</f>
        <v>4369</v>
      </c>
      <c r="BE12" s="13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25)</f>
        <v>5520</v>
      </c>
      <c r="BF12" s="64">
        <f t="shared" si="10"/>
        <v>9889</v>
      </c>
      <c r="BG12" s="13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25)</f>
        <v>4042</v>
      </c>
      <c r="BH12" s="13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25)</f>
        <v>5160</v>
      </c>
      <c r="BI12" s="64">
        <f t="shared" si="11"/>
        <v>9202</v>
      </c>
      <c r="BJ12" s="13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25)</f>
        <v>4057</v>
      </c>
      <c r="BK12" s="13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25)</f>
        <v>5133</v>
      </c>
      <c r="BL12" s="64">
        <f t="shared" si="12"/>
        <v>9190</v>
      </c>
      <c r="BM12" s="13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25)</f>
        <v>4356</v>
      </c>
      <c r="BN12" s="13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25)</f>
        <v>5534</v>
      </c>
      <c r="BO12" s="64">
        <f t="shared" si="13"/>
        <v>9890</v>
      </c>
      <c r="BP12" s="13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25)</f>
        <v>4693</v>
      </c>
      <c r="BQ12" s="13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25)</f>
        <v>5946</v>
      </c>
      <c r="BR12" s="64">
        <f t="shared" si="14"/>
        <v>10639</v>
      </c>
      <c r="BS12" s="13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25)</f>
        <v>5100</v>
      </c>
      <c r="BT12" s="13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25)</f>
        <v>6236</v>
      </c>
      <c r="BU12" s="64">
        <f t="shared" si="15"/>
        <v>11336</v>
      </c>
      <c r="BV12"/>
      <c r="BW12"/>
      <c r="BX12"/>
      <c r="BY12"/>
      <c r="BZ12"/>
      <c r="CA12"/>
      <c r="CB12"/>
      <c r="CC12"/>
    </row>
    <row r="13" spans="1:81" s="54" customFormat="1" ht="14.1" customHeight="1">
      <c r="A13" s="68" t="s">
        <v>87</v>
      </c>
      <c r="B13" s="67">
        <v>5827</v>
      </c>
      <c r="C13" s="21">
        <v>7067</v>
      </c>
      <c r="D13" s="65">
        <v>12894</v>
      </c>
      <c r="E13" s="66">
        <v>5754</v>
      </c>
      <c r="F13" s="21">
        <v>7004</v>
      </c>
      <c r="G13" s="64">
        <v>12758</v>
      </c>
      <c r="H13" s="67">
        <v>5489</v>
      </c>
      <c r="I13" s="21">
        <v>6888</v>
      </c>
      <c r="J13" s="64">
        <v>12377</v>
      </c>
      <c r="K13" s="67">
        <v>5619</v>
      </c>
      <c r="L13" s="21">
        <v>6911</v>
      </c>
      <c r="M13" s="64">
        <v>12530</v>
      </c>
      <c r="N13" s="67">
        <v>5338</v>
      </c>
      <c r="O13" s="21">
        <v>6528</v>
      </c>
      <c r="P13" s="64">
        <v>11866</v>
      </c>
      <c r="Q13" s="67">
        <v>5395</v>
      </c>
      <c r="R13" s="21">
        <v>6468</v>
      </c>
      <c r="S13" s="64">
        <v>11863</v>
      </c>
      <c r="T13" s="67">
        <v>5762</v>
      </c>
      <c r="U13" s="21">
        <v>6740</v>
      </c>
      <c r="V13" s="64">
        <f t="shared" si="0"/>
        <v>12502</v>
      </c>
      <c r="W13" s="67">
        <v>6638</v>
      </c>
      <c r="X13" s="21">
        <v>7417</v>
      </c>
      <c r="Y13" s="64">
        <v>14055</v>
      </c>
      <c r="Z13" s="67">
        <v>6452</v>
      </c>
      <c r="AA13" s="21">
        <v>7455</v>
      </c>
      <c r="AB13" s="64">
        <v>13907</v>
      </c>
      <c r="AC13" s="13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30)</f>
        <v>6690</v>
      </c>
      <c r="AD13" s="13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30)</f>
        <v>7673</v>
      </c>
      <c r="AE13" s="64">
        <f t="shared" si="1"/>
        <v>14363</v>
      </c>
      <c r="AF13" s="13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30)</f>
        <v>7112</v>
      </c>
      <c r="AG13" s="13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30)</f>
        <v>8363</v>
      </c>
      <c r="AH13" s="64">
        <f t="shared" si="2"/>
        <v>15475</v>
      </c>
      <c r="AI13" s="13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30)</f>
        <v>7611</v>
      </c>
      <c r="AJ13" s="13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30)</f>
        <v>8969</v>
      </c>
      <c r="AK13" s="64">
        <f t="shared" si="3"/>
        <v>16580</v>
      </c>
      <c r="AL13" s="13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30)</f>
        <v>8196</v>
      </c>
      <c r="AM13" s="13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30)</f>
        <v>9599</v>
      </c>
      <c r="AN13" s="64">
        <f t="shared" si="4"/>
        <v>17795</v>
      </c>
      <c r="AO13" s="13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30)</f>
        <v>8570</v>
      </c>
      <c r="AP13" s="13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30)</f>
        <v>10085</v>
      </c>
      <c r="AQ13" s="64">
        <f t="shared" si="5"/>
        <v>18655</v>
      </c>
      <c r="AR13" s="13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30)</f>
        <v>8961</v>
      </c>
      <c r="AS13" s="13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30)</f>
        <v>10249</v>
      </c>
      <c r="AT13" s="64">
        <f t="shared" si="6"/>
        <v>19210</v>
      </c>
      <c r="AU13" s="13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30)</f>
        <v>8968</v>
      </c>
      <c r="AV13" s="13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30)</f>
        <v>10455</v>
      </c>
      <c r="AW13" s="64">
        <f t="shared" si="7"/>
        <v>19423</v>
      </c>
      <c r="AX13" s="13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30)</f>
        <v>8767</v>
      </c>
      <c r="AY13" s="13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30)</f>
        <v>10368</v>
      </c>
      <c r="AZ13" s="64">
        <f t="shared" si="8"/>
        <v>19135</v>
      </c>
      <c r="BA13" s="13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30)</f>
        <v>8419</v>
      </c>
      <c r="BB13" s="13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30)</f>
        <v>9989</v>
      </c>
      <c r="BC13" s="64">
        <f t="shared" si="9"/>
        <v>18408</v>
      </c>
      <c r="BD13" s="13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30)</f>
        <v>8005</v>
      </c>
      <c r="BE13" s="13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30)</f>
        <v>9715</v>
      </c>
      <c r="BF13" s="64">
        <f t="shared" si="10"/>
        <v>17720</v>
      </c>
      <c r="BG13" s="13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30)</f>
        <v>7634</v>
      </c>
      <c r="BH13" s="13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30)</f>
        <v>9453</v>
      </c>
      <c r="BI13" s="64">
        <f t="shared" si="11"/>
        <v>17087</v>
      </c>
      <c r="BJ13" s="13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30)</f>
        <v>7571</v>
      </c>
      <c r="BK13" s="13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30)</f>
        <v>9375</v>
      </c>
      <c r="BL13" s="64">
        <f t="shared" si="12"/>
        <v>16946</v>
      </c>
      <c r="BM13" s="13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30)</f>
        <v>7687</v>
      </c>
      <c r="BN13" s="13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30)</f>
        <v>9447</v>
      </c>
      <c r="BO13" s="64">
        <f t="shared" si="13"/>
        <v>17134</v>
      </c>
      <c r="BP13" s="13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30)</f>
        <v>7866</v>
      </c>
      <c r="BQ13" s="13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30)</f>
        <v>9440</v>
      </c>
      <c r="BR13" s="64">
        <f t="shared" si="14"/>
        <v>17306</v>
      </c>
      <c r="BS13" s="13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30)</f>
        <v>8093</v>
      </c>
      <c r="BT13" s="13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30)</f>
        <v>9590</v>
      </c>
      <c r="BU13" s="64">
        <f t="shared" si="15"/>
        <v>17683</v>
      </c>
      <c r="BV13"/>
      <c r="BW13"/>
      <c r="BX13"/>
      <c r="BY13"/>
      <c r="BZ13"/>
      <c r="CA13"/>
      <c r="CB13"/>
      <c r="CC13"/>
    </row>
    <row r="14" spans="1:81" s="54" customFormat="1" ht="14.1" customHeight="1">
      <c r="A14" s="68" t="s">
        <v>88</v>
      </c>
      <c r="B14" s="67">
        <v>6958</v>
      </c>
      <c r="C14" s="21">
        <v>8150</v>
      </c>
      <c r="D14" s="65">
        <v>15108</v>
      </c>
      <c r="E14" s="66">
        <v>6660</v>
      </c>
      <c r="F14" s="21">
        <v>7828</v>
      </c>
      <c r="G14" s="64">
        <v>14488</v>
      </c>
      <c r="H14" s="67">
        <v>6268</v>
      </c>
      <c r="I14" s="21">
        <v>7263</v>
      </c>
      <c r="J14" s="64">
        <v>13531</v>
      </c>
      <c r="K14" s="67">
        <v>6195</v>
      </c>
      <c r="L14" s="21">
        <v>7144</v>
      </c>
      <c r="M14" s="64">
        <v>13339</v>
      </c>
      <c r="N14" s="67">
        <v>5913</v>
      </c>
      <c r="O14" s="21">
        <v>7041</v>
      </c>
      <c r="P14" s="64">
        <v>12954</v>
      </c>
      <c r="Q14" s="67">
        <v>5984</v>
      </c>
      <c r="R14" s="21">
        <v>7150</v>
      </c>
      <c r="S14" s="64">
        <v>13134</v>
      </c>
      <c r="T14" s="67">
        <v>6426</v>
      </c>
      <c r="U14" s="21">
        <v>7516</v>
      </c>
      <c r="V14" s="64">
        <f t="shared" si="0"/>
        <v>13942</v>
      </c>
      <c r="W14" s="67">
        <v>6936</v>
      </c>
      <c r="X14" s="21">
        <v>7882</v>
      </c>
      <c r="Y14" s="64">
        <v>14818</v>
      </c>
      <c r="Z14" s="67">
        <v>7036</v>
      </c>
      <c r="AA14" s="21">
        <v>8236</v>
      </c>
      <c r="AB14" s="64">
        <v>15272</v>
      </c>
      <c r="AC14" s="13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35)</f>
        <v>7139</v>
      </c>
      <c r="AD14" s="13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35)</f>
        <v>8308</v>
      </c>
      <c r="AE14" s="64">
        <f t="shared" si="1"/>
        <v>15447</v>
      </c>
      <c r="AF14" s="13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35)</f>
        <v>7319</v>
      </c>
      <c r="AG14" s="13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35)</f>
        <v>8352</v>
      </c>
      <c r="AH14" s="64">
        <f t="shared" si="2"/>
        <v>15671</v>
      </c>
      <c r="AI14" s="13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35)</f>
        <v>7533</v>
      </c>
      <c r="AJ14" s="13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35)</f>
        <v>8489</v>
      </c>
      <c r="AK14" s="64">
        <f t="shared" si="3"/>
        <v>16022</v>
      </c>
      <c r="AL14" s="13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35)</f>
        <v>7778</v>
      </c>
      <c r="AM14" s="13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35)</f>
        <v>8747</v>
      </c>
      <c r="AN14" s="64">
        <f t="shared" si="4"/>
        <v>16525</v>
      </c>
      <c r="AO14" s="13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35)</f>
        <v>8122</v>
      </c>
      <c r="AP14" s="13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35)</f>
        <v>8948</v>
      </c>
      <c r="AQ14" s="64">
        <f t="shared" si="5"/>
        <v>17070</v>
      </c>
      <c r="AR14" s="13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35)</f>
        <v>8247</v>
      </c>
      <c r="AS14" s="13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35)</f>
        <v>9215</v>
      </c>
      <c r="AT14" s="64">
        <f t="shared" si="6"/>
        <v>17462</v>
      </c>
      <c r="AU14" s="13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35)</f>
        <v>8588</v>
      </c>
      <c r="AV14" s="13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35)</f>
        <v>9704</v>
      </c>
      <c r="AW14" s="64">
        <f t="shared" si="7"/>
        <v>18292</v>
      </c>
      <c r="AX14" s="13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35)</f>
        <v>8948</v>
      </c>
      <c r="AY14" s="13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35)</f>
        <v>10103</v>
      </c>
      <c r="AZ14" s="64">
        <f t="shared" si="8"/>
        <v>19051</v>
      </c>
      <c r="BA14" s="13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35)</f>
        <v>9131</v>
      </c>
      <c r="BB14" s="13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35)</f>
        <v>10386</v>
      </c>
      <c r="BC14" s="64">
        <f t="shared" si="9"/>
        <v>19517</v>
      </c>
      <c r="BD14" s="13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35)</f>
        <v>9307</v>
      </c>
      <c r="BE14" s="13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35)</f>
        <v>10626</v>
      </c>
      <c r="BF14" s="64">
        <f t="shared" si="10"/>
        <v>19933</v>
      </c>
      <c r="BG14" s="13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35)</f>
        <v>9580</v>
      </c>
      <c r="BH14" s="13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35)</f>
        <v>10921</v>
      </c>
      <c r="BI14" s="64">
        <f t="shared" si="11"/>
        <v>20501</v>
      </c>
      <c r="BJ14" s="13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35)</f>
        <v>9677</v>
      </c>
      <c r="BK14" s="13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35)</f>
        <v>11144</v>
      </c>
      <c r="BL14" s="64">
        <f t="shared" si="12"/>
        <v>20821</v>
      </c>
      <c r="BM14" s="13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35)</f>
        <v>9770</v>
      </c>
      <c r="BN14" s="13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35)</f>
        <v>11276</v>
      </c>
      <c r="BO14" s="64">
        <f t="shared" si="13"/>
        <v>21046</v>
      </c>
      <c r="BP14" s="13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35)</f>
        <v>9677</v>
      </c>
      <c r="BQ14" s="13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35)</f>
        <v>11359</v>
      </c>
      <c r="BR14" s="64">
        <f t="shared" si="14"/>
        <v>21036</v>
      </c>
      <c r="BS14" s="13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35)</f>
        <v>9664</v>
      </c>
      <c r="BT14" s="13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35)</f>
        <v>11417</v>
      </c>
      <c r="BU14" s="64">
        <f t="shared" si="15"/>
        <v>21081</v>
      </c>
      <c r="BV14"/>
      <c r="BW14"/>
      <c r="BX14"/>
      <c r="BY14"/>
      <c r="BZ14"/>
      <c r="CA14"/>
      <c r="CB14"/>
      <c r="CC14"/>
    </row>
    <row r="15" spans="1:81" s="54" customFormat="1" ht="14.1" customHeight="1">
      <c r="A15" s="68" t="s">
        <v>89</v>
      </c>
      <c r="B15" s="67">
        <v>7778</v>
      </c>
      <c r="C15" s="21">
        <v>8768</v>
      </c>
      <c r="D15" s="65">
        <v>16546</v>
      </c>
      <c r="E15" s="66">
        <v>7566</v>
      </c>
      <c r="F15" s="21">
        <v>8716</v>
      </c>
      <c r="G15" s="64">
        <v>16282</v>
      </c>
      <c r="H15" s="67">
        <v>7034</v>
      </c>
      <c r="I15" s="21">
        <v>8115</v>
      </c>
      <c r="J15" s="64">
        <v>15149</v>
      </c>
      <c r="K15" s="67">
        <v>7104</v>
      </c>
      <c r="L15" s="21">
        <v>8171</v>
      </c>
      <c r="M15" s="64">
        <v>15275</v>
      </c>
      <c r="N15" s="67">
        <v>6825</v>
      </c>
      <c r="O15" s="21">
        <v>7786</v>
      </c>
      <c r="P15" s="64">
        <v>14611</v>
      </c>
      <c r="Q15" s="67">
        <v>6572</v>
      </c>
      <c r="R15" s="21">
        <v>7628</v>
      </c>
      <c r="S15" s="64">
        <v>14200</v>
      </c>
      <c r="T15" s="67">
        <v>6655</v>
      </c>
      <c r="U15" s="21">
        <v>7567</v>
      </c>
      <c r="V15" s="64">
        <f t="shared" si="0"/>
        <v>14222</v>
      </c>
      <c r="W15" s="67">
        <v>7046</v>
      </c>
      <c r="X15" s="21">
        <v>7840</v>
      </c>
      <c r="Y15" s="64">
        <v>14886</v>
      </c>
      <c r="Z15" s="67">
        <v>6790</v>
      </c>
      <c r="AA15" s="21">
        <v>7755</v>
      </c>
      <c r="AB15" s="64">
        <v>14545</v>
      </c>
      <c r="AC15" s="13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40)</f>
        <v>6817</v>
      </c>
      <c r="AD15" s="13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40)</f>
        <v>7939</v>
      </c>
      <c r="AE15" s="64">
        <f t="shared" si="1"/>
        <v>14756</v>
      </c>
      <c r="AF15" s="13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40)</f>
        <v>7147</v>
      </c>
      <c r="AG15" s="13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40)</f>
        <v>8171</v>
      </c>
      <c r="AH15" s="64">
        <f t="shared" si="2"/>
        <v>15318</v>
      </c>
      <c r="AI15" s="13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40)</f>
        <v>7506</v>
      </c>
      <c r="AJ15" s="13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40)</f>
        <v>8552</v>
      </c>
      <c r="AK15" s="64">
        <f t="shared" si="3"/>
        <v>16058</v>
      </c>
      <c r="AL15" s="13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40)</f>
        <v>7878</v>
      </c>
      <c r="AM15" s="13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40)</f>
        <v>8953</v>
      </c>
      <c r="AN15" s="64">
        <f t="shared" si="4"/>
        <v>16831</v>
      </c>
      <c r="AO15" s="13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40)</f>
        <v>8130</v>
      </c>
      <c r="AP15" s="13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40)</f>
        <v>9248</v>
      </c>
      <c r="AQ15" s="64">
        <f t="shared" si="5"/>
        <v>17378</v>
      </c>
      <c r="AR15" s="13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40)</f>
        <v>8353</v>
      </c>
      <c r="AS15" s="13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40)</f>
        <v>9403</v>
      </c>
      <c r="AT15" s="64">
        <f t="shared" si="6"/>
        <v>17756</v>
      </c>
      <c r="AU15" s="13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40)</f>
        <v>8306</v>
      </c>
      <c r="AV15" s="13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40)</f>
        <v>9345</v>
      </c>
      <c r="AW15" s="64">
        <f t="shared" si="7"/>
        <v>17651</v>
      </c>
      <c r="AX15" s="13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40)</f>
        <v>8313</v>
      </c>
      <c r="AY15" s="13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40)</f>
        <v>9164</v>
      </c>
      <c r="AZ15" s="64">
        <f t="shared" si="8"/>
        <v>17477</v>
      </c>
      <c r="BA15" s="13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40)</f>
        <v>8272</v>
      </c>
      <c r="BB15" s="13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40)</f>
        <v>9173</v>
      </c>
      <c r="BC15" s="64">
        <f t="shared" si="9"/>
        <v>17445</v>
      </c>
      <c r="BD15" s="13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40)</f>
        <v>8371</v>
      </c>
      <c r="BE15" s="13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40)</f>
        <v>9278</v>
      </c>
      <c r="BF15" s="64">
        <f t="shared" si="10"/>
        <v>17649</v>
      </c>
      <c r="BG15" s="13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40)</f>
        <v>8496</v>
      </c>
      <c r="BH15" s="13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40)</f>
        <v>9375</v>
      </c>
      <c r="BI15" s="64">
        <f t="shared" si="11"/>
        <v>17871</v>
      </c>
      <c r="BJ15" s="13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40)</f>
        <v>8836</v>
      </c>
      <c r="BK15" s="13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40)</f>
        <v>9855</v>
      </c>
      <c r="BL15" s="64">
        <f t="shared" si="12"/>
        <v>18691</v>
      </c>
      <c r="BM15" s="13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40)</f>
        <v>9363</v>
      </c>
      <c r="BN15" s="13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40)</f>
        <v>10412</v>
      </c>
      <c r="BO15" s="64">
        <f t="shared" si="13"/>
        <v>19775</v>
      </c>
      <c r="BP15" s="13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40)</f>
        <v>9822</v>
      </c>
      <c r="BQ15" s="13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40)</f>
        <v>10945</v>
      </c>
      <c r="BR15" s="64">
        <f t="shared" si="14"/>
        <v>20767</v>
      </c>
      <c r="BS15" s="13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40)</f>
        <v>10275</v>
      </c>
      <c r="BT15" s="13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40)</f>
        <v>11470</v>
      </c>
      <c r="BU15" s="64">
        <f t="shared" si="15"/>
        <v>21745</v>
      </c>
      <c r="BV15"/>
      <c r="BW15"/>
      <c r="BX15"/>
      <c r="BY15"/>
      <c r="BZ15"/>
      <c r="CA15"/>
      <c r="CB15"/>
      <c r="CC15"/>
    </row>
    <row r="16" spans="1:81" s="54" customFormat="1" ht="14.1" customHeight="1">
      <c r="A16" s="68" t="s">
        <v>90</v>
      </c>
      <c r="B16" s="67">
        <v>7942</v>
      </c>
      <c r="C16" s="21">
        <v>8949</v>
      </c>
      <c r="D16" s="65">
        <v>16891</v>
      </c>
      <c r="E16" s="66">
        <v>7853</v>
      </c>
      <c r="F16" s="21">
        <v>8808</v>
      </c>
      <c r="G16" s="64">
        <v>16661</v>
      </c>
      <c r="H16" s="67">
        <v>7464</v>
      </c>
      <c r="I16" s="21">
        <v>8270</v>
      </c>
      <c r="J16" s="64">
        <v>15734</v>
      </c>
      <c r="K16" s="67">
        <v>7398</v>
      </c>
      <c r="L16" s="21">
        <v>8256</v>
      </c>
      <c r="M16" s="64">
        <v>15654</v>
      </c>
      <c r="N16" s="67">
        <v>7069</v>
      </c>
      <c r="O16" s="21">
        <v>8079</v>
      </c>
      <c r="P16" s="64">
        <v>15148</v>
      </c>
      <c r="Q16" s="67">
        <v>7201</v>
      </c>
      <c r="R16" s="21">
        <v>8118</v>
      </c>
      <c r="S16" s="64">
        <v>15319</v>
      </c>
      <c r="T16" s="67">
        <v>7225</v>
      </c>
      <c r="U16" s="21">
        <v>8252</v>
      </c>
      <c r="V16" s="64">
        <f t="shared" si="0"/>
        <v>15477</v>
      </c>
      <c r="W16" s="67">
        <v>7383</v>
      </c>
      <c r="X16" s="21">
        <v>8065</v>
      </c>
      <c r="Y16" s="64">
        <v>15448</v>
      </c>
      <c r="Z16" s="67">
        <v>7532</v>
      </c>
      <c r="AA16" s="21">
        <v>8350</v>
      </c>
      <c r="AB16" s="64">
        <v>15882</v>
      </c>
      <c r="AC16" s="13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45)</f>
        <v>7393</v>
      </c>
      <c r="AD16" s="13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45)</f>
        <v>8315</v>
      </c>
      <c r="AE16" s="64">
        <f t="shared" si="1"/>
        <v>15708</v>
      </c>
      <c r="AF16" s="13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45)</f>
        <v>7334</v>
      </c>
      <c r="AG16" s="13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45)</f>
        <v>8329</v>
      </c>
      <c r="AH16" s="64">
        <f t="shared" si="2"/>
        <v>15663</v>
      </c>
      <c r="AI16" s="13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45)</f>
        <v>7381</v>
      </c>
      <c r="AJ16" s="13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45)</f>
        <v>8274</v>
      </c>
      <c r="AK16" s="64">
        <f t="shared" si="3"/>
        <v>15655</v>
      </c>
      <c r="AL16" s="13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45)</f>
        <v>7349</v>
      </c>
      <c r="AM16" s="13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45)</f>
        <v>8284</v>
      </c>
      <c r="AN16" s="64">
        <f t="shared" si="4"/>
        <v>15633</v>
      </c>
      <c r="AO16" s="13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45)</f>
        <v>7425</v>
      </c>
      <c r="AP16" s="13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45)</f>
        <v>8467</v>
      </c>
      <c r="AQ16" s="64">
        <f t="shared" si="5"/>
        <v>15892</v>
      </c>
      <c r="AR16" s="13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45)</f>
        <v>7538</v>
      </c>
      <c r="AS16" s="13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45)</f>
        <v>8595</v>
      </c>
      <c r="AT16" s="64">
        <f t="shared" si="6"/>
        <v>16133</v>
      </c>
      <c r="AU16" s="13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45)</f>
        <v>7838</v>
      </c>
      <c r="AV16" s="13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45)</f>
        <v>8815</v>
      </c>
      <c r="AW16" s="64">
        <f t="shared" si="7"/>
        <v>16653</v>
      </c>
      <c r="AX16" s="13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45)</f>
        <v>8049</v>
      </c>
      <c r="AY16" s="13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45)</f>
        <v>9019</v>
      </c>
      <c r="AZ16" s="64">
        <f t="shared" si="8"/>
        <v>17068</v>
      </c>
      <c r="BA16" s="13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45)</f>
        <v>8234</v>
      </c>
      <c r="BB16" s="13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45)</f>
        <v>9285</v>
      </c>
      <c r="BC16" s="64">
        <f t="shared" si="9"/>
        <v>17519</v>
      </c>
      <c r="BD16" s="13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45)</f>
        <v>8366</v>
      </c>
      <c r="BE16" s="13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45)</f>
        <v>9406</v>
      </c>
      <c r="BF16" s="64">
        <f t="shared" si="10"/>
        <v>17772</v>
      </c>
      <c r="BG16" s="13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45)</f>
        <v>8462</v>
      </c>
      <c r="BH16" s="13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45)</f>
        <v>9416</v>
      </c>
      <c r="BI16" s="64">
        <f t="shared" si="11"/>
        <v>17878</v>
      </c>
      <c r="BJ16" s="13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45)</f>
        <v>8434</v>
      </c>
      <c r="BK16" s="13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45)</f>
        <v>9357</v>
      </c>
      <c r="BL16" s="64">
        <f t="shared" si="12"/>
        <v>17791</v>
      </c>
      <c r="BM16" s="13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45)</f>
        <v>8459</v>
      </c>
      <c r="BN16" s="13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45)</f>
        <v>9343</v>
      </c>
      <c r="BO16" s="64">
        <f t="shared" si="13"/>
        <v>17802</v>
      </c>
      <c r="BP16" s="13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45)</f>
        <v>8606</v>
      </c>
      <c r="BQ16" s="13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45)</f>
        <v>9495</v>
      </c>
      <c r="BR16" s="64">
        <f t="shared" si="14"/>
        <v>18101</v>
      </c>
      <c r="BS16" s="13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45)</f>
        <v>8866</v>
      </c>
      <c r="BT16" s="13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45)</f>
        <v>9710</v>
      </c>
      <c r="BU16" s="64">
        <f t="shared" si="15"/>
        <v>18576</v>
      </c>
      <c r="BV16"/>
      <c r="BW16"/>
      <c r="BX16"/>
      <c r="BY16"/>
      <c r="BZ16"/>
      <c r="CA16"/>
      <c r="CB16"/>
      <c r="CC16"/>
    </row>
    <row r="17" spans="1:81" s="54" customFormat="1" ht="14.1" customHeight="1">
      <c r="A17" s="68" t="s">
        <v>91</v>
      </c>
      <c r="B17" s="67">
        <v>8568</v>
      </c>
      <c r="C17" s="21">
        <v>8716</v>
      </c>
      <c r="D17" s="65">
        <v>17284</v>
      </c>
      <c r="E17" s="66">
        <v>8408</v>
      </c>
      <c r="F17" s="21">
        <v>8754</v>
      </c>
      <c r="G17" s="64">
        <v>17162</v>
      </c>
      <c r="H17" s="67">
        <v>7707</v>
      </c>
      <c r="I17" s="21">
        <v>8154</v>
      </c>
      <c r="J17" s="64">
        <v>15861</v>
      </c>
      <c r="K17" s="67">
        <v>7607</v>
      </c>
      <c r="L17" s="21">
        <v>8040</v>
      </c>
      <c r="M17" s="64">
        <v>15647</v>
      </c>
      <c r="N17" s="67">
        <v>7506</v>
      </c>
      <c r="O17" s="21">
        <v>8064</v>
      </c>
      <c r="P17" s="64">
        <v>15570</v>
      </c>
      <c r="Q17" s="67">
        <v>7234</v>
      </c>
      <c r="R17" s="21">
        <v>8069</v>
      </c>
      <c r="S17" s="64">
        <v>15303</v>
      </c>
      <c r="T17" s="67">
        <v>7292</v>
      </c>
      <c r="U17" s="21">
        <v>8134</v>
      </c>
      <c r="V17" s="64">
        <f t="shared" si="0"/>
        <v>15426</v>
      </c>
      <c r="W17" s="67">
        <v>7460</v>
      </c>
      <c r="X17" s="21">
        <v>8122</v>
      </c>
      <c r="Y17" s="64">
        <v>15582</v>
      </c>
      <c r="Z17" s="67">
        <v>7274</v>
      </c>
      <c r="AA17" s="21">
        <v>8161</v>
      </c>
      <c r="AB17" s="64">
        <v>15435</v>
      </c>
      <c r="AC17" s="13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50)</f>
        <v>7254</v>
      </c>
      <c r="AD17" s="13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50)</f>
        <v>8257</v>
      </c>
      <c r="AE17" s="64">
        <f t="shared" si="1"/>
        <v>15511</v>
      </c>
      <c r="AF17" s="13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50)</f>
        <v>7518</v>
      </c>
      <c r="AG17" s="13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50)</f>
        <v>8443</v>
      </c>
      <c r="AH17" s="64">
        <f t="shared" si="2"/>
        <v>15961</v>
      </c>
      <c r="AI17" s="13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50)</f>
        <v>7547</v>
      </c>
      <c r="AJ17" s="13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50)</f>
        <v>8604</v>
      </c>
      <c r="AK17" s="64">
        <f t="shared" si="3"/>
        <v>16151</v>
      </c>
      <c r="AL17" s="13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50)</f>
        <v>7734</v>
      </c>
      <c r="AM17" s="13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50)</f>
        <v>8707</v>
      </c>
      <c r="AN17" s="64">
        <f t="shared" si="4"/>
        <v>16441</v>
      </c>
      <c r="AO17" s="13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50)</f>
        <v>7731</v>
      </c>
      <c r="AP17" s="13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50)</f>
        <v>8647</v>
      </c>
      <c r="AQ17" s="64">
        <f t="shared" si="5"/>
        <v>16378</v>
      </c>
      <c r="AR17" s="13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50)</f>
        <v>7732</v>
      </c>
      <c r="AS17" s="13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50)</f>
        <v>8680</v>
      </c>
      <c r="AT17" s="64">
        <f t="shared" si="6"/>
        <v>16412</v>
      </c>
      <c r="AU17" s="13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50)</f>
        <v>7660</v>
      </c>
      <c r="AV17" s="13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50)</f>
        <v>8585</v>
      </c>
      <c r="AW17" s="64">
        <f t="shared" si="7"/>
        <v>16245</v>
      </c>
      <c r="AX17" s="13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50)</f>
        <v>7616</v>
      </c>
      <c r="AY17" s="13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50)</f>
        <v>8435</v>
      </c>
      <c r="AZ17" s="64">
        <f t="shared" si="8"/>
        <v>16051</v>
      </c>
      <c r="BA17" s="13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50)</f>
        <v>7465</v>
      </c>
      <c r="BB17" s="13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50)</f>
        <v>8261</v>
      </c>
      <c r="BC17" s="64">
        <f t="shared" si="9"/>
        <v>15726</v>
      </c>
      <c r="BD17" s="13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50)</f>
        <v>7372</v>
      </c>
      <c r="BE17" s="13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50)</f>
        <v>8259</v>
      </c>
      <c r="BF17" s="64">
        <f t="shared" si="10"/>
        <v>15631</v>
      </c>
      <c r="BG17" s="13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50)</f>
        <v>7399</v>
      </c>
      <c r="BH17" s="13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50)</f>
        <v>8391</v>
      </c>
      <c r="BI17" s="64">
        <f t="shared" si="11"/>
        <v>15790</v>
      </c>
      <c r="BJ17" s="13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50)</f>
        <v>7676</v>
      </c>
      <c r="BK17" s="13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50)</f>
        <v>8562</v>
      </c>
      <c r="BL17" s="64">
        <f t="shared" si="12"/>
        <v>16238</v>
      </c>
      <c r="BM17" s="13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50)</f>
        <v>8071</v>
      </c>
      <c r="BN17" s="13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50)</f>
        <v>8967</v>
      </c>
      <c r="BO17" s="64">
        <f t="shared" si="13"/>
        <v>17038</v>
      </c>
      <c r="BP17" s="13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50)</f>
        <v>8377</v>
      </c>
      <c r="BQ17" s="13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50)</f>
        <v>9325</v>
      </c>
      <c r="BR17" s="64">
        <f t="shared" si="14"/>
        <v>17702</v>
      </c>
      <c r="BS17" s="13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50)</f>
        <v>8534</v>
      </c>
      <c r="BT17" s="13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50)</f>
        <v>9523</v>
      </c>
      <c r="BU17" s="64">
        <f t="shared" si="15"/>
        <v>18057</v>
      </c>
      <c r="BV17"/>
      <c r="BW17"/>
      <c r="BX17"/>
      <c r="BY17"/>
      <c r="BZ17"/>
      <c r="CA17"/>
      <c r="CB17"/>
      <c r="CC17"/>
    </row>
    <row r="18" spans="1:81" s="54" customFormat="1" ht="14.1" customHeight="1">
      <c r="A18" s="68" t="s">
        <v>92</v>
      </c>
      <c r="B18" s="67">
        <v>5702</v>
      </c>
      <c r="C18" s="21">
        <v>5506</v>
      </c>
      <c r="D18" s="65">
        <v>11208</v>
      </c>
      <c r="E18" s="66">
        <v>6287</v>
      </c>
      <c r="F18" s="21">
        <v>6087</v>
      </c>
      <c r="G18" s="64">
        <v>12374</v>
      </c>
      <c r="H18" s="67">
        <v>6082</v>
      </c>
      <c r="I18" s="21">
        <v>5970</v>
      </c>
      <c r="J18" s="64">
        <v>12052</v>
      </c>
      <c r="K18" s="67">
        <v>6207</v>
      </c>
      <c r="L18" s="21">
        <v>6169</v>
      </c>
      <c r="M18" s="64">
        <v>12376</v>
      </c>
      <c r="N18" s="67">
        <v>6999</v>
      </c>
      <c r="O18" s="21">
        <v>7051</v>
      </c>
      <c r="P18" s="64">
        <v>14050</v>
      </c>
      <c r="Q18" s="67">
        <v>7284</v>
      </c>
      <c r="R18" s="21">
        <v>7332</v>
      </c>
      <c r="S18" s="64">
        <v>14616</v>
      </c>
      <c r="T18" s="67">
        <v>7273</v>
      </c>
      <c r="U18" s="21">
        <v>7562</v>
      </c>
      <c r="V18" s="64">
        <f t="shared" si="0"/>
        <v>14835</v>
      </c>
      <c r="W18" s="67">
        <v>7298</v>
      </c>
      <c r="X18" s="21">
        <v>7726</v>
      </c>
      <c r="Y18" s="64">
        <v>15024</v>
      </c>
      <c r="Z18" s="67">
        <v>7247</v>
      </c>
      <c r="AA18" s="21">
        <v>7653</v>
      </c>
      <c r="AB18" s="64">
        <v>14900</v>
      </c>
      <c r="AC18" s="13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55)</f>
        <v>7132</v>
      </c>
      <c r="AD18" s="13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55)</f>
        <v>7664</v>
      </c>
      <c r="AE18" s="64">
        <f t="shared" si="1"/>
        <v>14796</v>
      </c>
      <c r="AF18" s="13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55)</f>
        <v>7034</v>
      </c>
      <c r="AG18" s="13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55)</f>
        <v>7727</v>
      </c>
      <c r="AH18" s="64">
        <f t="shared" si="2"/>
        <v>14761</v>
      </c>
      <c r="AI18" s="13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55)</f>
        <v>7153</v>
      </c>
      <c r="AJ18" s="13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55)</f>
        <v>7765</v>
      </c>
      <c r="AK18" s="64">
        <f t="shared" si="3"/>
        <v>14918</v>
      </c>
      <c r="AL18" s="13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55)</f>
        <v>7110</v>
      </c>
      <c r="AM18" s="13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55)</f>
        <v>7790</v>
      </c>
      <c r="AN18" s="64">
        <f t="shared" si="4"/>
        <v>14900</v>
      </c>
      <c r="AO18" s="13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55)</f>
        <v>7110</v>
      </c>
      <c r="AP18" s="13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55)</f>
        <v>7874</v>
      </c>
      <c r="AQ18" s="64">
        <f t="shared" si="5"/>
        <v>14984</v>
      </c>
      <c r="AR18" s="13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55)</f>
        <v>7211</v>
      </c>
      <c r="AS18" s="13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55)</f>
        <v>8028</v>
      </c>
      <c r="AT18" s="64">
        <f t="shared" si="6"/>
        <v>15239</v>
      </c>
      <c r="AU18" s="13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55)</f>
        <v>7416</v>
      </c>
      <c r="AV18" s="13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55)</f>
        <v>8148</v>
      </c>
      <c r="AW18" s="64">
        <f t="shared" si="7"/>
        <v>15564</v>
      </c>
      <c r="AX18" s="13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55)</f>
        <v>7306</v>
      </c>
      <c r="AY18" s="13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55)</f>
        <v>8184</v>
      </c>
      <c r="AZ18" s="64">
        <f t="shared" si="8"/>
        <v>15490</v>
      </c>
      <c r="BA18" s="13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55)</f>
        <v>7413</v>
      </c>
      <c r="BB18" s="13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55)</f>
        <v>8184</v>
      </c>
      <c r="BC18" s="64">
        <f t="shared" si="9"/>
        <v>15597</v>
      </c>
      <c r="BD18" s="13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55)</f>
        <v>7389</v>
      </c>
      <c r="BE18" s="13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55)</f>
        <v>8049</v>
      </c>
      <c r="BF18" s="64">
        <f t="shared" si="10"/>
        <v>15438</v>
      </c>
      <c r="BG18" s="13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55)</f>
        <v>7364</v>
      </c>
      <c r="BH18" s="13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55)</f>
        <v>8011</v>
      </c>
      <c r="BI18" s="64">
        <f t="shared" si="11"/>
        <v>15375</v>
      </c>
      <c r="BJ18" s="13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55)</f>
        <v>7300</v>
      </c>
      <c r="BK18" s="13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55)</f>
        <v>8014</v>
      </c>
      <c r="BL18" s="64">
        <f t="shared" si="12"/>
        <v>15314</v>
      </c>
      <c r="BM18" s="13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55)</f>
        <v>7293</v>
      </c>
      <c r="BN18" s="13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55)</f>
        <v>7903</v>
      </c>
      <c r="BO18" s="64">
        <f t="shared" si="13"/>
        <v>15196</v>
      </c>
      <c r="BP18" s="13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55)</f>
        <v>7200</v>
      </c>
      <c r="BQ18" s="13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55)</f>
        <v>7796</v>
      </c>
      <c r="BR18" s="64">
        <f t="shared" si="14"/>
        <v>14996</v>
      </c>
      <c r="BS18" s="13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55)</f>
        <v>7266</v>
      </c>
      <c r="BT18" s="13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55)</f>
        <v>7916</v>
      </c>
      <c r="BU18" s="64">
        <f t="shared" si="15"/>
        <v>15182</v>
      </c>
      <c r="BV18"/>
      <c r="BW18"/>
      <c r="BX18"/>
      <c r="BY18"/>
      <c r="BZ18"/>
      <c r="CA18"/>
      <c r="CB18"/>
      <c r="CC18"/>
    </row>
    <row r="19" spans="1:81" s="54" customFormat="1" ht="14.1" customHeight="1">
      <c r="A19" s="68" t="s">
        <v>93</v>
      </c>
      <c r="B19" s="67">
        <v>3676</v>
      </c>
      <c r="C19" s="21">
        <v>3468</v>
      </c>
      <c r="D19" s="65">
        <v>7144</v>
      </c>
      <c r="E19" s="66">
        <v>3880</v>
      </c>
      <c r="F19" s="21">
        <v>3740</v>
      </c>
      <c r="G19" s="64">
        <v>7620</v>
      </c>
      <c r="H19" s="67">
        <v>3627</v>
      </c>
      <c r="I19" s="21">
        <v>3504</v>
      </c>
      <c r="J19" s="64">
        <v>7131</v>
      </c>
      <c r="K19" s="67">
        <v>3742</v>
      </c>
      <c r="L19" s="21">
        <v>3615</v>
      </c>
      <c r="M19" s="64">
        <v>7357</v>
      </c>
      <c r="N19" s="67">
        <v>4246</v>
      </c>
      <c r="O19" s="21">
        <v>4177</v>
      </c>
      <c r="P19" s="64">
        <v>8423</v>
      </c>
      <c r="Q19" s="67">
        <v>4609</v>
      </c>
      <c r="R19" s="21">
        <v>4479</v>
      </c>
      <c r="S19" s="64">
        <v>9088</v>
      </c>
      <c r="T19" s="67">
        <v>5177</v>
      </c>
      <c r="U19" s="21">
        <v>5059</v>
      </c>
      <c r="V19" s="64">
        <f t="shared" si="0"/>
        <v>10236</v>
      </c>
      <c r="W19" s="67">
        <v>5728</v>
      </c>
      <c r="X19" s="21">
        <v>5746</v>
      </c>
      <c r="Y19" s="64">
        <v>11474</v>
      </c>
      <c r="Z19" s="67">
        <v>6053</v>
      </c>
      <c r="AA19" s="21">
        <v>6133</v>
      </c>
      <c r="AB19" s="64">
        <v>12186</v>
      </c>
      <c r="AC19" s="13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60)</f>
        <v>6335</v>
      </c>
      <c r="AD19" s="13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60)</f>
        <v>6456</v>
      </c>
      <c r="AE19" s="64">
        <f t="shared" si="1"/>
        <v>12791</v>
      </c>
      <c r="AF19" s="13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60)</f>
        <v>6623</v>
      </c>
      <c r="AG19" s="13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60)</f>
        <v>6873</v>
      </c>
      <c r="AH19" s="64">
        <f t="shared" si="2"/>
        <v>13496</v>
      </c>
      <c r="AI19" s="13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60)</f>
        <v>6601</v>
      </c>
      <c r="AJ19" s="13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60)</f>
        <v>6970</v>
      </c>
      <c r="AK19" s="64">
        <f t="shared" si="3"/>
        <v>13571</v>
      </c>
      <c r="AL19" s="13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60)</f>
        <v>6634</v>
      </c>
      <c r="AM19" s="13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60)</f>
        <v>7077</v>
      </c>
      <c r="AN19" s="64">
        <f t="shared" si="4"/>
        <v>13711</v>
      </c>
      <c r="AO19" s="13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60)</f>
        <v>6676</v>
      </c>
      <c r="AP19" s="13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60)</f>
        <v>7123</v>
      </c>
      <c r="AQ19" s="64">
        <f t="shared" si="5"/>
        <v>13799</v>
      </c>
      <c r="AR19" s="13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60)</f>
        <v>6611</v>
      </c>
      <c r="AS19" s="13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60)</f>
        <v>7132</v>
      </c>
      <c r="AT19" s="64">
        <f t="shared" si="6"/>
        <v>13743</v>
      </c>
      <c r="AU19" s="13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60)</f>
        <v>6444</v>
      </c>
      <c r="AV19" s="13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60)</f>
        <v>7135</v>
      </c>
      <c r="AW19" s="64">
        <f t="shared" si="7"/>
        <v>13579</v>
      </c>
      <c r="AX19" s="13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60)</f>
        <v>6495</v>
      </c>
      <c r="AY19" s="13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60)</f>
        <v>7139</v>
      </c>
      <c r="AZ19" s="64">
        <f t="shared" si="8"/>
        <v>13634</v>
      </c>
      <c r="BA19" s="13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60)</f>
        <v>6396</v>
      </c>
      <c r="BB19" s="13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60)</f>
        <v>7038</v>
      </c>
      <c r="BC19" s="64">
        <f t="shared" si="9"/>
        <v>13434</v>
      </c>
      <c r="BD19" s="13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60)</f>
        <v>6354</v>
      </c>
      <c r="BE19" s="13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60)</f>
        <v>7102</v>
      </c>
      <c r="BF19" s="64">
        <f t="shared" si="10"/>
        <v>13456</v>
      </c>
      <c r="BG19" s="13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60)</f>
        <v>6404</v>
      </c>
      <c r="BH19" s="13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60)</f>
        <v>7169</v>
      </c>
      <c r="BI19" s="64">
        <f t="shared" si="11"/>
        <v>13573</v>
      </c>
      <c r="BJ19" s="13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60)</f>
        <v>6606</v>
      </c>
      <c r="BK19" s="13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60)</f>
        <v>7280</v>
      </c>
      <c r="BL19" s="64">
        <f t="shared" si="12"/>
        <v>13886</v>
      </c>
      <c r="BM19" s="13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60)</f>
        <v>6618.1</v>
      </c>
      <c r="BN19" s="13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60)</f>
        <v>7410.1</v>
      </c>
      <c r="BO19" s="64">
        <f t="shared" si="13"/>
        <v>14028.2</v>
      </c>
      <c r="BP19" s="13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60)</f>
        <v>6755</v>
      </c>
      <c r="BQ19" s="13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60)</f>
        <v>7425</v>
      </c>
      <c r="BR19" s="64">
        <f t="shared" si="14"/>
        <v>14180</v>
      </c>
      <c r="BS19" s="13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60)</f>
        <v>6805</v>
      </c>
      <c r="BT19" s="13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60)</f>
        <v>7364</v>
      </c>
      <c r="BU19" s="64">
        <f t="shared" si="15"/>
        <v>14169</v>
      </c>
      <c r="BV19"/>
      <c r="BW19"/>
      <c r="BX19"/>
      <c r="BY19"/>
      <c r="BZ19"/>
      <c r="CA19"/>
      <c r="CB19"/>
      <c r="CC19"/>
    </row>
    <row r="20" spans="1:81" s="54" customFormat="1" ht="14.1" customHeight="1">
      <c r="A20" s="68" t="s">
        <v>94</v>
      </c>
      <c r="B20" s="67">
        <v>2293</v>
      </c>
      <c r="C20" s="21">
        <v>2227</v>
      </c>
      <c r="D20" s="65">
        <v>4520</v>
      </c>
      <c r="E20" s="66">
        <v>2447</v>
      </c>
      <c r="F20" s="21">
        <v>2415</v>
      </c>
      <c r="G20" s="64">
        <v>4862</v>
      </c>
      <c r="H20" s="67">
        <v>2248</v>
      </c>
      <c r="I20" s="21">
        <v>2219</v>
      </c>
      <c r="J20" s="64">
        <v>4467</v>
      </c>
      <c r="K20" s="67">
        <v>2320</v>
      </c>
      <c r="L20" s="21">
        <v>2286</v>
      </c>
      <c r="M20" s="64">
        <v>4606</v>
      </c>
      <c r="N20" s="67">
        <v>2727</v>
      </c>
      <c r="O20" s="21">
        <v>2626</v>
      </c>
      <c r="P20" s="64">
        <v>5353</v>
      </c>
      <c r="Q20" s="67">
        <v>2891</v>
      </c>
      <c r="R20" s="21">
        <v>2857</v>
      </c>
      <c r="S20" s="64">
        <v>5748</v>
      </c>
      <c r="T20" s="67">
        <v>3128</v>
      </c>
      <c r="U20" s="21">
        <v>3168</v>
      </c>
      <c r="V20" s="64">
        <f t="shared" si="0"/>
        <v>6296</v>
      </c>
      <c r="W20" s="67">
        <v>3388</v>
      </c>
      <c r="X20" s="21">
        <v>3398</v>
      </c>
      <c r="Y20" s="64">
        <v>6786</v>
      </c>
      <c r="Z20" s="67">
        <v>3622</v>
      </c>
      <c r="AA20" s="21">
        <v>3672</v>
      </c>
      <c r="AB20" s="64">
        <v>7294</v>
      </c>
      <c r="AC20" s="13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65)</f>
        <v>3800</v>
      </c>
      <c r="AD20" s="13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65)</f>
        <v>3955</v>
      </c>
      <c r="AE20" s="64">
        <f t="shared" si="1"/>
        <v>7755</v>
      </c>
      <c r="AF20" s="13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65)</f>
        <v>4174</v>
      </c>
      <c r="AG20" s="13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65)</f>
        <v>4206</v>
      </c>
      <c r="AH20" s="64">
        <f t="shared" si="2"/>
        <v>8380</v>
      </c>
      <c r="AI20" s="13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65)</f>
        <v>4636</v>
      </c>
      <c r="AJ20" s="13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65)</f>
        <v>4672</v>
      </c>
      <c r="AK20" s="64">
        <f t="shared" si="3"/>
        <v>9308</v>
      </c>
      <c r="AL20" s="13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65)</f>
        <v>5074</v>
      </c>
      <c r="AM20" s="13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65)</f>
        <v>5210</v>
      </c>
      <c r="AN20" s="64">
        <f t="shared" si="4"/>
        <v>10284</v>
      </c>
      <c r="AO20" s="13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65)</f>
        <v>5335</v>
      </c>
      <c r="AP20" s="13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65)</f>
        <v>5622</v>
      </c>
      <c r="AQ20" s="64">
        <f t="shared" si="5"/>
        <v>10957</v>
      </c>
      <c r="AR20" s="13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65)</f>
        <v>5724</v>
      </c>
      <c r="AS20" s="13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65)</f>
        <v>5986</v>
      </c>
      <c r="AT20" s="64">
        <f t="shared" si="6"/>
        <v>11710</v>
      </c>
      <c r="AU20" s="13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65)</f>
        <v>5958</v>
      </c>
      <c r="AV20" s="13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65)</f>
        <v>6263</v>
      </c>
      <c r="AW20" s="64">
        <f t="shared" si="7"/>
        <v>12221</v>
      </c>
      <c r="AX20" s="13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65)</f>
        <v>5879</v>
      </c>
      <c r="AY20" s="13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65)</f>
        <v>6362</v>
      </c>
      <c r="AZ20" s="64">
        <f t="shared" si="8"/>
        <v>12241</v>
      </c>
      <c r="BA20" s="13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65)</f>
        <v>5874</v>
      </c>
      <c r="BB20" s="13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65)</f>
        <v>6416</v>
      </c>
      <c r="BC20" s="64">
        <f t="shared" si="9"/>
        <v>12290</v>
      </c>
      <c r="BD20" s="13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65)</f>
        <v>5864</v>
      </c>
      <c r="BE20" s="13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65)</f>
        <v>6399</v>
      </c>
      <c r="BF20" s="64">
        <f t="shared" si="10"/>
        <v>12263</v>
      </c>
      <c r="BG20" s="13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65)</f>
        <v>5777</v>
      </c>
      <c r="BH20" s="13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65)</f>
        <v>6394</v>
      </c>
      <c r="BI20" s="64">
        <f t="shared" si="11"/>
        <v>12171</v>
      </c>
      <c r="BJ20" s="13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65)</f>
        <v>5647</v>
      </c>
      <c r="BK20" s="13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65)</f>
        <v>6383</v>
      </c>
      <c r="BL20" s="64">
        <f t="shared" si="12"/>
        <v>12030</v>
      </c>
      <c r="BM20" s="13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65)</f>
        <v>5724</v>
      </c>
      <c r="BN20" s="13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65)</f>
        <v>6398</v>
      </c>
      <c r="BO20" s="64">
        <f t="shared" si="13"/>
        <v>12122</v>
      </c>
      <c r="BP20" s="13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65)</f>
        <v>5723</v>
      </c>
      <c r="BQ20" s="13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65)</f>
        <v>6375</v>
      </c>
      <c r="BR20" s="64">
        <f t="shared" si="14"/>
        <v>12098</v>
      </c>
      <c r="BS20" s="13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65)</f>
        <v>5778</v>
      </c>
      <c r="BT20" s="13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65)</f>
        <v>6551</v>
      </c>
      <c r="BU20" s="64">
        <f t="shared" si="15"/>
        <v>12329</v>
      </c>
      <c r="BV20"/>
      <c r="BW20"/>
      <c r="BX20"/>
      <c r="BY20"/>
      <c r="BZ20"/>
      <c r="CA20"/>
      <c r="CB20"/>
      <c r="CC20"/>
    </row>
    <row r="21" spans="1:81" s="54" customFormat="1" ht="14.1" customHeight="1">
      <c r="A21" s="68" t="s">
        <v>95</v>
      </c>
      <c r="B21" s="67">
        <v>1785</v>
      </c>
      <c r="C21" s="21">
        <v>1856</v>
      </c>
      <c r="D21" s="65">
        <v>3641</v>
      </c>
      <c r="E21" s="66">
        <v>1809</v>
      </c>
      <c r="F21" s="21">
        <v>1894</v>
      </c>
      <c r="G21" s="64">
        <v>3703</v>
      </c>
      <c r="H21" s="67">
        <v>1619</v>
      </c>
      <c r="I21" s="21">
        <v>1715</v>
      </c>
      <c r="J21" s="64">
        <v>3334</v>
      </c>
      <c r="K21" s="67">
        <v>1595</v>
      </c>
      <c r="L21" s="21">
        <v>1763</v>
      </c>
      <c r="M21" s="64">
        <v>3358</v>
      </c>
      <c r="N21" s="67">
        <v>1679</v>
      </c>
      <c r="O21" s="21">
        <v>1848</v>
      </c>
      <c r="P21" s="64">
        <v>3527</v>
      </c>
      <c r="Q21" s="67">
        <v>1766</v>
      </c>
      <c r="R21" s="21">
        <v>1927</v>
      </c>
      <c r="S21" s="64">
        <v>3693</v>
      </c>
      <c r="T21" s="67">
        <v>1938</v>
      </c>
      <c r="U21" s="21">
        <v>2123</v>
      </c>
      <c r="V21" s="64">
        <f t="shared" si="0"/>
        <v>4061</v>
      </c>
      <c r="W21" s="67">
        <v>2063</v>
      </c>
      <c r="X21" s="21">
        <v>2268</v>
      </c>
      <c r="Y21" s="64">
        <v>4331</v>
      </c>
      <c r="Z21" s="67">
        <v>2251</v>
      </c>
      <c r="AA21" s="21">
        <v>2395</v>
      </c>
      <c r="AB21" s="64">
        <v>4646</v>
      </c>
      <c r="AC21" s="13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70)</f>
        <v>2445</v>
      </c>
      <c r="AD21" s="13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70)</f>
        <v>2565</v>
      </c>
      <c r="AE21" s="64">
        <f t="shared" si="1"/>
        <v>5010</v>
      </c>
      <c r="AF21" s="13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70)</f>
        <v>2583</v>
      </c>
      <c r="AG21" s="13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70)</f>
        <v>2791</v>
      </c>
      <c r="AH21" s="64">
        <f t="shared" si="2"/>
        <v>5374</v>
      </c>
      <c r="AI21" s="13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70)</f>
        <v>2736</v>
      </c>
      <c r="AJ21" s="13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70)</f>
        <v>3021</v>
      </c>
      <c r="AK21" s="64">
        <f t="shared" si="3"/>
        <v>5757</v>
      </c>
      <c r="AL21" s="13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70)</f>
        <v>2935</v>
      </c>
      <c r="AM21" s="13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70)</f>
        <v>3195</v>
      </c>
      <c r="AN21" s="64">
        <f t="shared" si="4"/>
        <v>6130</v>
      </c>
      <c r="AO21" s="13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70)</f>
        <v>3151</v>
      </c>
      <c r="AP21" s="13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70)</f>
        <v>3485</v>
      </c>
      <c r="AQ21" s="64">
        <f t="shared" si="5"/>
        <v>6636</v>
      </c>
      <c r="AR21" s="13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70)</f>
        <v>3290</v>
      </c>
      <c r="AS21" s="13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70)</f>
        <v>3713</v>
      </c>
      <c r="AT21" s="64">
        <f t="shared" si="6"/>
        <v>7003</v>
      </c>
      <c r="AU21" s="13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70)</f>
        <v>3565</v>
      </c>
      <c r="AV21" s="13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70)</f>
        <v>3968</v>
      </c>
      <c r="AW21" s="64">
        <f t="shared" si="7"/>
        <v>7533</v>
      </c>
      <c r="AX21" s="13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70)</f>
        <v>3907</v>
      </c>
      <c r="AY21" s="13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70)</f>
        <v>4360</v>
      </c>
      <c r="AZ21" s="64">
        <f t="shared" si="8"/>
        <v>8267</v>
      </c>
      <c r="BA21" s="13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70)</f>
        <v>4265</v>
      </c>
      <c r="BB21" s="13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70)</f>
        <v>4876</v>
      </c>
      <c r="BC21" s="64">
        <f t="shared" si="9"/>
        <v>9141</v>
      </c>
      <c r="BD21" s="13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70)</f>
        <v>4500</v>
      </c>
      <c r="BE21" s="13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70)</f>
        <v>5199</v>
      </c>
      <c r="BF21" s="64">
        <f t="shared" si="10"/>
        <v>9699</v>
      </c>
      <c r="BG21" s="13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70)</f>
        <v>4822</v>
      </c>
      <c r="BH21" s="13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70)</f>
        <v>5476</v>
      </c>
      <c r="BI21" s="64">
        <f t="shared" si="11"/>
        <v>10298</v>
      </c>
      <c r="BJ21" s="13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70)</f>
        <v>5078</v>
      </c>
      <c r="BK21" s="13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70)</f>
        <v>5786</v>
      </c>
      <c r="BL21" s="64">
        <f t="shared" si="12"/>
        <v>10864</v>
      </c>
      <c r="BM21" s="13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70)</f>
        <v>5123</v>
      </c>
      <c r="BN21" s="13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70)</f>
        <v>5921</v>
      </c>
      <c r="BO21" s="64">
        <f t="shared" si="13"/>
        <v>11044</v>
      </c>
      <c r="BP21" s="13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70)</f>
        <v>5151</v>
      </c>
      <c r="BQ21" s="13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70)</f>
        <v>6019</v>
      </c>
      <c r="BR21" s="64">
        <f t="shared" si="14"/>
        <v>11170</v>
      </c>
      <c r="BS21" s="13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70)</f>
        <v>5251</v>
      </c>
      <c r="BT21" s="13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70)</f>
        <v>6008</v>
      </c>
      <c r="BU21" s="64">
        <f t="shared" si="15"/>
        <v>11259</v>
      </c>
      <c r="BV21"/>
      <c r="BW21"/>
      <c r="BX21"/>
      <c r="BY21"/>
      <c r="BZ21"/>
      <c r="CA21"/>
      <c r="CB21"/>
      <c r="CC21"/>
    </row>
    <row r="22" spans="1:81" s="54" customFormat="1" ht="14.1" customHeight="1">
      <c r="A22" s="68" t="s">
        <v>96</v>
      </c>
      <c r="B22" s="67">
        <v>810</v>
      </c>
      <c r="C22" s="21">
        <v>1452</v>
      </c>
      <c r="D22" s="65">
        <v>2262</v>
      </c>
      <c r="E22" s="66">
        <v>992</v>
      </c>
      <c r="F22" s="21">
        <v>1515</v>
      </c>
      <c r="G22" s="64">
        <v>2507</v>
      </c>
      <c r="H22" s="67">
        <v>959</v>
      </c>
      <c r="I22" s="21">
        <v>1375</v>
      </c>
      <c r="J22" s="64">
        <v>2334</v>
      </c>
      <c r="K22" s="67">
        <v>1021</v>
      </c>
      <c r="L22" s="21">
        <v>1371</v>
      </c>
      <c r="M22" s="64">
        <v>2392</v>
      </c>
      <c r="N22" s="67">
        <v>1285</v>
      </c>
      <c r="O22" s="21">
        <v>1493</v>
      </c>
      <c r="P22" s="64">
        <v>2778</v>
      </c>
      <c r="Q22" s="67">
        <v>1384</v>
      </c>
      <c r="R22" s="21">
        <v>1538</v>
      </c>
      <c r="S22" s="64">
        <v>2922</v>
      </c>
      <c r="T22" s="67">
        <v>1425</v>
      </c>
      <c r="U22" s="21">
        <v>1600</v>
      </c>
      <c r="V22" s="64">
        <f t="shared" si="0"/>
        <v>3025</v>
      </c>
      <c r="W22" s="67">
        <v>1496</v>
      </c>
      <c r="X22" s="21">
        <v>1654</v>
      </c>
      <c r="Y22" s="64">
        <v>3150</v>
      </c>
      <c r="Z22" s="67">
        <v>1500</v>
      </c>
      <c r="AA22" s="21">
        <v>1681</v>
      </c>
      <c r="AB22" s="64">
        <v>3181</v>
      </c>
      <c r="AC22" s="13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75)</f>
        <v>1517</v>
      </c>
      <c r="AD22" s="13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75)</f>
        <v>1751</v>
      </c>
      <c r="AE22" s="64">
        <f t="shared" si="1"/>
        <v>3268</v>
      </c>
      <c r="AF22" s="13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75)</f>
        <v>1589</v>
      </c>
      <c r="AG22" s="13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75)</f>
        <v>1844</v>
      </c>
      <c r="AH22" s="64">
        <f t="shared" si="2"/>
        <v>3433</v>
      </c>
      <c r="AI22" s="13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75)</f>
        <v>1710</v>
      </c>
      <c r="AJ22" s="13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75)</f>
        <v>1977</v>
      </c>
      <c r="AK22" s="64">
        <f t="shared" si="3"/>
        <v>3687</v>
      </c>
      <c r="AL22" s="13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75)</f>
        <v>1795</v>
      </c>
      <c r="AM22" s="13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75)</f>
        <v>2109</v>
      </c>
      <c r="AN22" s="64">
        <f t="shared" si="4"/>
        <v>3904</v>
      </c>
      <c r="AO22" s="13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75)</f>
        <v>1983</v>
      </c>
      <c r="AP22" s="13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75)</f>
        <v>2253</v>
      </c>
      <c r="AQ22" s="64">
        <f t="shared" si="5"/>
        <v>4236</v>
      </c>
      <c r="AR22" s="13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75)</f>
        <v>2140</v>
      </c>
      <c r="AS22" s="13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75)</f>
        <v>2433</v>
      </c>
      <c r="AT22" s="64">
        <f t="shared" si="6"/>
        <v>4573</v>
      </c>
      <c r="AU22" s="13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75)</f>
        <v>2235</v>
      </c>
      <c r="AV22" s="13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75)</f>
        <v>2635</v>
      </c>
      <c r="AW22" s="64">
        <f t="shared" si="7"/>
        <v>4870</v>
      </c>
      <c r="AX22" s="13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75)</f>
        <v>2374</v>
      </c>
      <c r="AY22" s="13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75)</f>
        <v>2830</v>
      </c>
      <c r="AZ22" s="64">
        <f t="shared" si="8"/>
        <v>5204</v>
      </c>
      <c r="BA22" s="13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75)</f>
        <v>2525</v>
      </c>
      <c r="BB22" s="13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75)</f>
        <v>2983</v>
      </c>
      <c r="BC22" s="64">
        <f t="shared" si="9"/>
        <v>5508</v>
      </c>
      <c r="BD22" s="13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75)</f>
        <v>2701</v>
      </c>
      <c r="BE22" s="13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75)</f>
        <v>3197</v>
      </c>
      <c r="BF22" s="64">
        <f t="shared" si="10"/>
        <v>5898</v>
      </c>
      <c r="BG22" s="13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75)</f>
        <v>2810</v>
      </c>
      <c r="BH22" s="13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75)</f>
        <v>3414</v>
      </c>
      <c r="BI22" s="64">
        <f t="shared" si="11"/>
        <v>6224</v>
      </c>
      <c r="BJ22" s="13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75)</f>
        <v>3080</v>
      </c>
      <c r="BK22" s="13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75)</f>
        <v>3666</v>
      </c>
      <c r="BL22" s="64">
        <f t="shared" si="12"/>
        <v>6746</v>
      </c>
      <c r="BM22" s="13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75)</f>
        <v>3462</v>
      </c>
      <c r="BN22" s="13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75)</f>
        <v>4091</v>
      </c>
      <c r="BO22" s="64">
        <f t="shared" si="13"/>
        <v>7553</v>
      </c>
      <c r="BP22" s="13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75)</f>
        <v>3796</v>
      </c>
      <c r="BQ22" s="13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75)</f>
        <v>4578</v>
      </c>
      <c r="BR22" s="64">
        <f t="shared" si="14"/>
        <v>8374</v>
      </c>
      <c r="BS22" s="13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75)</f>
        <v>4003</v>
      </c>
      <c r="BT22" s="13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75)</f>
        <v>4929</v>
      </c>
      <c r="BU22" s="64">
        <f t="shared" si="15"/>
        <v>8932</v>
      </c>
      <c r="BV22"/>
      <c r="BW22"/>
      <c r="BX22"/>
      <c r="BY22"/>
      <c r="BZ22"/>
      <c r="CA22"/>
      <c r="CB22"/>
      <c r="CC22"/>
    </row>
    <row r="23" spans="1:81" s="54" customFormat="1" ht="14.1" customHeight="1">
      <c r="A23" s="68" t="s">
        <v>97</v>
      </c>
      <c r="B23" s="67">
        <v>378</v>
      </c>
      <c r="C23" s="21">
        <v>823</v>
      </c>
      <c r="D23" s="65">
        <v>1201</v>
      </c>
      <c r="E23" s="66">
        <v>430</v>
      </c>
      <c r="F23" s="21">
        <v>893</v>
      </c>
      <c r="G23" s="64">
        <v>1323</v>
      </c>
      <c r="H23" s="67">
        <v>370</v>
      </c>
      <c r="I23" s="21">
        <v>799</v>
      </c>
      <c r="J23" s="64">
        <v>1169</v>
      </c>
      <c r="K23" s="67">
        <v>385</v>
      </c>
      <c r="L23" s="21">
        <v>853</v>
      </c>
      <c r="M23" s="64">
        <v>1238</v>
      </c>
      <c r="N23" s="67">
        <v>496</v>
      </c>
      <c r="O23" s="21">
        <v>1045</v>
      </c>
      <c r="P23" s="64">
        <v>1541</v>
      </c>
      <c r="Q23" s="67">
        <v>555</v>
      </c>
      <c r="R23" s="21">
        <v>1112</v>
      </c>
      <c r="S23" s="64">
        <v>1667</v>
      </c>
      <c r="T23" s="67">
        <v>722</v>
      </c>
      <c r="U23" s="21">
        <v>1204</v>
      </c>
      <c r="V23" s="64">
        <f t="shared" si="0"/>
        <v>1926</v>
      </c>
      <c r="W23" s="67">
        <v>844</v>
      </c>
      <c r="X23" s="21">
        <v>1261</v>
      </c>
      <c r="Y23" s="64">
        <v>2105</v>
      </c>
      <c r="Z23" s="67">
        <v>964</v>
      </c>
      <c r="AA23" s="21">
        <v>1305</v>
      </c>
      <c r="AB23" s="64">
        <v>2269</v>
      </c>
      <c r="AC23" s="13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80)</f>
        <v>1080</v>
      </c>
      <c r="AD23" s="13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80)</f>
        <v>1333</v>
      </c>
      <c r="AE23" s="64">
        <f t="shared" si="1"/>
        <v>2413</v>
      </c>
      <c r="AF23" s="13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80)</f>
        <v>1163</v>
      </c>
      <c r="AG23" s="13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80)</f>
        <v>1412</v>
      </c>
      <c r="AH23" s="64">
        <f t="shared" si="2"/>
        <v>2575</v>
      </c>
      <c r="AI23" s="13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80)</f>
        <v>1182</v>
      </c>
      <c r="AJ23" s="13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80)</f>
        <v>1429</v>
      </c>
      <c r="AK23" s="64">
        <f t="shared" si="3"/>
        <v>2611</v>
      </c>
      <c r="AL23" s="13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80)</f>
        <v>1242</v>
      </c>
      <c r="AM23" s="13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80)</f>
        <v>1487</v>
      </c>
      <c r="AN23" s="64">
        <f t="shared" si="4"/>
        <v>2729</v>
      </c>
      <c r="AO23" s="13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80)</f>
        <v>1251</v>
      </c>
      <c r="AP23" s="13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80)</f>
        <v>1527</v>
      </c>
      <c r="AQ23" s="64">
        <f t="shared" si="5"/>
        <v>2778</v>
      </c>
      <c r="AR23" s="13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80)</f>
        <v>1267</v>
      </c>
      <c r="AS23" s="13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80)</f>
        <v>1573</v>
      </c>
      <c r="AT23" s="64">
        <f t="shared" si="6"/>
        <v>2840</v>
      </c>
      <c r="AU23" s="13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80)</f>
        <v>1327</v>
      </c>
      <c r="AV23" s="13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80)</f>
        <v>1613</v>
      </c>
      <c r="AW23" s="64">
        <f t="shared" si="7"/>
        <v>2940</v>
      </c>
      <c r="AX23" s="13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80)</f>
        <v>1428</v>
      </c>
      <c r="AY23" s="13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80)</f>
        <v>1732</v>
      </c>
      <c r="AZ23" s="64">
        <f t="shared" si="8"/>
        <v>3160</v>
      </c>
      <c r="BA23" s="13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80)</f>
        <v>1478</v>
      </c>
      <c r="BB23" s="13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80)</f>
        <v>1841</v>
      </c>
      <c r="BC23" s="64">
        <f t="shared" si="9"/>
        <v>3319</v>
      </c>
      <c r="BD23" s="13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80)</f>
        <v>1604</v>
      </c>
      <c r="BE23" s="13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80)</f>
        <v>1947</v>
      </c>
      <c r="BF23" s="64">
        <f t="shared" si="10"/>
        <v>3551</v>
      </c>
      <c r="BG23" s="13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80)</f>
        <v>1735</v>
      </c>
      <c r="BH23" s="13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80)</f>
        <v>2100</v>
      </c>
      <c r="BI23" s="64">
        <f t="shared" si="11"/>
        <v>3835</v>
      </c>
      <c r="BJ23" s="13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80)</f>
        <v>1832</v>
      </c>
      <c r="BK23" s="13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80)</f>
        <v>2258</v>
      </c>
      <c r="BL23" s="64">
        <f t="shared" si="12"/>
        <v>4090</v>
      </c>
      <c r="BM23" s="13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80)</f>
        <v>1955</v>
      </c>
      <c r="BN23" s="13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80)</f>
        <v>2467</v>
      </c>
      <c r="BO23" s="64">
        <f t="shared" si="13"/>
        <v>4422</v>
      </c>
      <c r="BP23" s="13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80)</f>
        <v>2156</v>
      </c>
      <c r="BQ23" s="13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80)</f>
        <v>2633</v>
      </c>
      <c r="BR23" s="64">
        <f t="shared" si="14"/>
        <v>4789</v>
      </c>
      <c r="BS23" s="13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80)</f>
        <v>2312</v>
      </c>
      <c r="BT23" s="13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80)</f>
        <v>2878</v>
      </c>
      <c r="BU23" s="64">
        <f t="shared" si="15"/>
        <v>5190</v>
      </c>
      <c r="BV23"/>
      <c r="BW23"/>
      <c r="BX23"/>
      <c r="BY23"/>
      <c r="BZ23"/>
      <c r="CA23"/>
      <c r="CB23"/>
      <c r="CC23"/>
    </row>
    <row r="24" spans="1:81" s="54" customFormat="1" ht="14.1" customHeight="1">
      <c r="A24" s="68" t="s">
        <v>98</v>
      </c>
      <c r="B24" s="67">
        <v>176</v>
      </c>
      <c r="C24" s="21">
        <v>428</v>
      </c>
      <c r="D24" s="65">
        <v>604</v>
      </c>
      <c r="E24" s="66">
        <v>188</v>
      </c>
      <c r="F24" s="21">
        <v>479</v>
      </c>
      <c r="G24" s="64">
        <v>667</v>
      </c>
      <c r="H24" s="67">
        <v>161</v>
      </c>
      <c r="I24" s="21">
        <v>437</v>
      </c>
      <c r="J24" s="64">
        <v>598</v>
      </c>
      <c r="K24" s="67">
        <v>160</v>
      </c>
      <c r="L24" s="21">
        <v>422</v>
      </c>
      <c r="M24" s="64">
        <v>582</v>
      </c>
      <c r="N24" s="67">
        <v>173</v>
      </c>
      <c r="O24" s="21">
        <v>489</v>
      </c>
      <c r="P24" s="64">
        <v>662</v>
      </c>
      <c r="Q24" s="67">
        <v>207</v>
      </c>
      <c r="R24" s="21">
        <v>535</v>
      </c>
      <c r="S24" s="64">
        <v>742</v>
      </c>
      <c r="T24" s="67">
        <v>216</v>
      </c>
      <c r="U24" s="21">
        <v>586</v>
      </c>
      <c r="V24" s="64">
        <f t="shared" si="0"/>
        <v>802</v>
      </c>
      <c r="W24" s="67">
        <v>239</v>
      </c>
      <c r="X24" s="21">
        <v>645</v>
      </c>
      <c r="Y24" s="64">
        <v>884</v>
      </c>
      <c r="Z24" s="67">
        <v>261</v>
      </c>
      <c r="AA24" s="21">
        <v>711</v>
      </c>
      <c r="AB24" s="64">
        <v>972</v>
      </c>
      <c r="AC24" s="13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85)</f>
        <v>317</v>
      </c>
      <c r="AD24" s="13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85)</f>
        <v>790</v>
      </c>
      <c r="AE24" s="64">
        <f t="shared" si="1"/>
        <v>1107</v>
      </c>
      <c r="AF24" s="13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85)</f>
        <v>400</v>
      </c>
      <c r="AG24" s="13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85)</f>
        <v>840</v>
      </c>
      <c r="AH24" s="64">
        <f t="shared" si="2"/>
        <v>1240</v>
      </c>
      <c r="AI24" s="13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85)</f>
        <v>505</v>
      </c>
      <c r="AJ24" s="13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85)</f>
        <v>889</v>
      </c>
      <c r="AK24" s="64">
        <f t="shared" si="3"/>
        <v>1394</v>
      </c>
      <c r="AL24" s="13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85)</f>
        <v>605</v>
      </c>
      <c r="AM24" s="13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85)</f>
        <v>937</v>
      </c>
      <c r="AN24" s="64">
        <f t="shared" si="4"/>
        <v>1542</v>
      </c>
      <c r="AO24" s="13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85)</f>
        <v>698</v>
      </c>
      <c r="AP24" s="13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85)</f>
        <v>972</v>
      </c>
      <c r="AQ24" s="64">
        <f t="shared" si="5"/>
        <v>1670</v>
      </c>
      <c r="AR24" s="13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85)</f>
        <v>781</v>
      </c>
      <c r="AS24" s="13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85)</f>
        <v>1024</v>
      </c>
      <c r="AT24" s="64">
        <f t="shared" si="6"/>
        <v>1805</v>
      </c>
      <c r="AU24" s="13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85)</f>
        <v>851</v>
      </c>
      <c r="AV24" s="13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85)</f>
        <v>1091</v>
      </c>
      <c r="AW24" s="64">
        <f t="shared" si="7"/>
        <v>1942</v>
      </c>
      <c r="AX24" s="13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85)</f>
        <v>853</v>
      </c>
      <c r="AY24" s="13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85)</f>
        <v>1103</v>
      </c>
      <c r="AZ24" s="64">
        <f t="shared" si="8"/>
        <v>1956</v>
      </c>
      <c r="BA24" s="13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85)</f>
        <v>867</v>
      </c>
      <c r="BB24" s="13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85)</f>
        <v>1117</v>
      </c>
      <c r="BC24" s="64">
        <f t="shared" si="9"/>
        <v>1984</v>
      </c>
      <c r="BD24" s="13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85)</f>
        <v>861</v>
      </c>
      <c r="BE24" s="13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85)</f>
        <v>1141</v>
      </c>
      <c r="BF24" s="64">
        <f t="shared" si="10"/>
        <v>2002</v>
      </c>
      <c r="BG24" s="13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85)</f>
        <v>897</v>
      </c>
      <c r="BH24" s="13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85)</f>
        <v>1159</v>
      </c>
      <c r="BI24" s="64">
        <f t="shared" si="11"/>
        <v>2056</v>
      </c>
      <c r="BJ24" s="13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85)</f>
        <v>960</v>
      </c>
      <c r="BK24" s="13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85)</f>
        <v>1203</v>
      </c>
      <c r="BL24" s="64">
        <f t="shared" si="12"/>
        <v>2163</v>
      </c>
      <c r="BM24" s="13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85)</f>
        <v>1042</v>
      </c>
      <c r="BN24" s="13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85)</f>
        <v>1319</v>
      </c>
      <c r="BO24" s="64">
        <f t="shared" si="13"/>
        <v>2361</v>
      </c>
      <c r="BP24" s="13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85)</f>
        <v>1093</v>
      </c>
      <c r="BQ24" s="13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85)</f>
        <v>1422</v>
      </c>
      <c r="BR24" s="64">
        <f t="shared" si="14"/>
        <v>2515</v>
      </c>
      <c r="BS24" s="13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85)</f>
        <v>1174</v>
      </c>
      <c r="BT24" s="13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85)</f>
        <v>1531</v>
      </c>
      <c r="BU24" s="64">
        <f t="shared" si="15"/>
        <v>2705</v>
      </c>
      <c r="BV24"/>
      <c r="BW24"/>
      <c r="BX24"/>
      <c r="BY24"/>
      <c r="BZ24"/>
      <c r="CA24"/>
      <c r="CB24"/>
      <c r="CC24"/>
    </row>
    <row r="25" spans="1:81" s="54" customFormat="1" ht="14.1" customHeight="1">
      <c r="A25" s="68" t="s">
        <v>99</v>
      </c>
      <c r="B25" s="67">
        <v>44</v>
      </c>
      <c r="C25" s="21">
        <v>127</v>
      </c>
      <c r="D25" s="65">
        <v>171</v>
      </c>
      <c r="E25" s="66">
        <v>53</v>
      </c>
      <c r="F25" s="21">
        <v>148</v>
      </c>
      <c r="G25" s="64">
        <v>201</v>
      </c>
      <c r="H25" s="67">
        <v>46</v>
      </c>
      <c r="I25" s="21">
        <v>136</v>
      </c>
      <c r="J25" s="64">
        <v>182</v>
      </c>
      <c r="K25" s="67">
        <v>45</v>
      </c>
      <c r="L25" s="21">
        <v>152</v>
      </c>
      <c r="M25" s="64">
        <v>197</v>
      </c>
      <c r="N25" s="67">
        <v>56</v>
      </c>
      <c r="O25" s="21">
        <v>207</v>
      </c>
      <c r="P25" s="64">
        <v>263</v>
      </c>
      <c r="Q25" s="67">
        <v>68</v>
      </c>
      <c r="R25" s="21">
        <v>207</v>
      </c>
      <c r="S25" s="64">
        <v>275</v>
      </c>
      <c r="T25" s="67">
        <v>90</v>
      </c>
      <c r="U25" s="21">
        <v>253</v>
      </c>
      <c r="V25" s="64">
        <f t="shared" si="0"/>
        <v>343</v>
      </c>
      <c r="W25" s="67">
        <v>73</v>
      </c>
      <c r="X25" s="21">
        <v>272</v>
      </c>
      <c r="Y25" s="64">
        <v>345</v>
      </c>
      <c r="Z25" s="67">
        <v>71</v>
      </c>
      <c r="AA25" s="21">
        <v>271</v>
      </c>
      <c r="AB25" s="64">
        <v>342</v>
      </c>
      <c r="AC25" s="13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90)</f>
        <v>70</v>
      </c>
      <c r="AD25" s="13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90)</f>
        <v>251</v>
      </c>
      <c r="AE25" s="64">
        <f t="shared" si="1"/>
        <v>321</v>
      </c>
      <c r="AF25" s="13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90)</f>
        <v>80</v>
      </c>
      <c r="AG25" s="13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90)</f>
        <v>291</v>
      </c>
      <c r="AH25" s="64">
        <f t="shared" si="2"/>
        <v>371</v>
      </c>
      <c r="AI25" s="13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90)</f>
        <v>97</v>
      </c>
      <c r="AJ25" s="13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90)</f>
        <v>330</v>
      </c>
      <c r="AK25" s="64">
        <f t="shared" si="3"/>
        <v>427</v>
      </c>
      <c r="AL25" s="13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90)</f>
        <v>114</v>
      </c>
      <c r="AM25" s="13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90)</f>
        <v>350</v>
      </c>
      <c r="AN25" s="64">
        <f t="shared" si="4"/>
        <v>464</v>
      </c>
      <c r="AO25" s="13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90)</f>
        <v>144</v>
      </c>
      <c r="AP25" s="13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90)</f>
        <v>410</v>
      </c>
      <c r="AQ25" s="64">
        <f t="shared" si="5"/>
        <v>554</v>
      </c>
      <c r="AR25" s="13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90)</f>
        <v>195</v>
      </c>
      <c r="AS25" s="13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90)</f>
        <v>429</v>
      </c>
      <c r="AT25" s="64">
        <f t="shared" si="6"/>
        <v>624</v>
      </c>
      <c r="AU25" s="13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90)</f>
        <v>219</v>
      </c>
      <c r="AV25" s="13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90)</f>
        <v>453</v>
      </c>
      <c r="AW25" s="64">
        <f t="shared" si="7"/>
        <v>672</v>
      </c>
      <c r="AX25" s="13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90)</f>
        <v>249</v>
      </c>
      <c r="AY25" s="13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90)</f>
        <v>459</v>
      </c>
      <c r="AZ25" s="64">
        <f t="shared" si="8"/>
        <v>708</v>
      </c>
      <c r="BA25" s="13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90)</f>
        <v>310</v>
      </c>
      <c r="BB25" s="13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90)</f>
        <v>492</v>
      </c>
      <c r="BC25" s="64">
        <f t="shared" si="9"/>
        <v>802</v>
      </c>
      <c r="BD25" s="13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90)</f>
        <v>341</v>
      </c>
      <c r="BE25" s="13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90)</f>
        <v>538</v>
      </c>
      <c r="BF25" s="64">
        <f t="shared" si="10"/>
        <v>879</v>
      </c>
      <c r="BG25" s="13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90)</f>
        <v>386</v>
      </c>
      <c r="BH25" s="13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90)</f>
        <v>551</v>
      </c>
      <c r="BI25" s="64">
        <f t="shared" si="11"/>
        <v>937</v>
      </c>
      <c r="BJ25" s="13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90)</f>
        <v>419</v>
      </c>
      <c r="BK25" s="13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90)</f>
        <v>581</v>
      </c>
      <c r="BL25" s="64">
        <f t="shared" si="12"/>
        <v>1000</v>
      </c>
      <c r="BM25" s="13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90)</f>
        <v>440</v>
      </c>
      <c r="BN25" s="13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90)</f>
        <v>578</v>
      </c>
      <c r="BO25" s="64">
        <f t="shared" si="13"/>
        <v>1018</v>
      </c>
      <c r="BP25" s="13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90)</f>
        <v>461</v>
      </c>
      <c r="BQ25" s="13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90)</f>
        <v>594</v>
      </c>
      <c r="BR25" s="64">
        <f t="shared" si="14"/>
        <v>1055</v>
      </c>
      <c r="BS25" s="13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90)</f>
        <v>478</v>
      </c>
      <c r="BT25" s="13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90)</f>
        <v>644</v>
      </c>
      <c r="BU25" s="64">
        <f t="shared" si="15"/>
        <v>1122</v>
      </c>
      <c r="BV25"/>
      <c r="BW25"/>
      <c r="BX25"/>
      <c r="BY25"/>
      <c r="BZ25"/>
      <c r="CA25"/>
      <c r="CB25"/>
      <c r="CC25"/>
    </row>
    <row r="26" spans="1:81" s="54" customFormat="1" ht="14.1" customHeight="1" thickBot="1">
      <c r="A26" s="68" t="s">
        <v>100</v>
      </c>
      <c r="B26" s="78">
        <v>24</v>
      </c>
      <c r="C26" s="77">
        <v>39</v>
      </c>
      <c r="D26" s="75">
        <v>63</v>
      </c>
      <c r="E26" s="76">
        <v>19</v>
      </c>
      <c r="F26" s="77">
        <v>44</v>
      </c>
      <c r="G26" s="73">
        <v>63</v>
      </c>
      <c r="H26" s="78">
        <v>10</v>
      </c>
      <c r="I26" s="77">
        <v>38</v>
      </c>
      <c r="J26" s="73">
        <v>48</v>
      </c>
      <c r="K26" s="78">
        <v>7</v>
      </c>
      <c r="L26" s="77">
        <v>39</v>
      </c>
      <c r="M26" s="73">
        <v>46</v>
      </c>
      <c r="N26" s="78">
        <v>12</v>
      </c>
      <c r="O26" s="77">
        <v>46</v>
      </c>
      <c r="P26" s="73">
        <v>58</v>
      </c>
      <c r="Q26" s="78">
        <v>11</v>
      </c>
      <c r="R26" s="77">
        <v>45</v>
      </c>
      <c r="S26" s="73">
        <v>56</v>
      </c>
      <c r="T26" s="78">
        <v>14</v>
      </c>
      <c r="U26" s="77">
        <v>42</v>
      </c>
      <c r="V26" s="73">
        <f t="shared" si="0"/>
        <v>56</v>
      </c>
      <c r="W26" s="78">
        <v>24</v>
      </c>
      <c r="X26" s="77">
        <v>46</v>
      </c>
      <c r="Y26" s="73">
        <v>70</v>
      </c>
      <c r="Z26" s="78">
        <v>15</v>
      </c>
      <c r="AA26" s="77">
        <v>59</v>
      </c>
      <c r="AB26" s="73">
        <v>74</v>
      </c>
      <c r="AC26" s="13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95)</f>
        <v>19</v>
      </c>
      <c r="AD26" s="13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95)</f>
        <v>74</v>
      </c>
      <c r="AE26" s="73">
        <f t="shared" si="1"/>
        <v>93</v>
      </c>
      <c r="AF26" s="13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95)</f>
        <v>19</v>
      </c>
      <c r="AG26" s="13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95)</f>
        <v>85</v>
      </c>
      <c r="AH26" s="73">
        <f t="shared" si="2"/>
        <v>104</v>
      </c>
      <c r="AI26" s="13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95)</f>
        <v>22</v>
      </c>
      <c r="AJ26" s="13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95)</f>
        <v>90</v>
      </c>
      <c r="AK26" s="73">
        <f t="shared" si="3"/>
        <v>112</v>
      </c>
      <c r="AL26" s="13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95)</f>
        <v>22</v>
      </c>
      <c r="AM26" s="13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95)</f>
        <v>100</v>
      </c>
      <c r="AN26" s="73">
        <f t="shared" si="4"/>
        <v>122</v>
      </c>
      <c r="AO26" s="13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95)</f>
        <v>22</v>
      </c>
      <c r="AP26" s="13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95)</f>
        <v>114</v>
      </c>
      <c r="AQ26" s="73">
        <f t="shared" si="5"/>
        <v>136</v>
      </c>
      <c r="AR26" s="13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95)</f>
        <v>24</v>
      </c>
      <c r="AS26" s="13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95)</f>
        <v>110</v>
      </c>
      <c r="AT26" s="73">
        <f t="shared" si="6"/>
        <v>134</v>
      </c>
      <c r="AU26" s="13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95)</f>
        <v>34</v>
      </c>
      <c r="AV26" s="13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95)</f>
        <v>113</v>
      </c>
      <c r="AW26" s="73">
        <f t="shared" si="7"/>
        <v>147</v>
      </c>
      <c r="AX26" s="13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95)</f>
        <v>41</v>
      </c>
      <c r="AY26" s="13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95)</f>
        <v>123</v>
      </c>
      <c r="AZ26" s="73">
        <f t="shared" si="8"/>
        <v>164</v>
      </c>
      <c r="BA26" s="13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95)</f>
        <v>40</v>
      </c>
      <c r="BB26" s="13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95)</f>
        <v>126</v>
      </c>
      <c r="BC26" s="73">
        <f t="shared" si="9"/>
        <v>166</v>
      </c>
      <c r="BD26" s="13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95)</f>
        <v>40</v>
      </c>
      <c r="BE26" s="13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95)</f>
        <v>129</v>
      </c>
      <c r="BF26" s="73">
        <f t="shared" si="10"/>
        <v>169</v>
      </c>
      <c r="BG26" s="13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95)</f>
        <v>54</v>
      </c>
      <c r="BH26" s="13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95)</f>
        <v>140</v>
      </c>
      <c r="BI26" s="73">
        <f t="shared" si="11"/>
        <v>194</v>
      </c>
      <c r="BJ26" s="137">
        <f>SUMIFS(Table_phiac_sql_ReturnsDB_vw_AgeCohort_HT[InsuredPersons],Table_phiac_sql_ReturnsDB_vw_AgeCohort_HT[Year],YEAR(BJ$5),Table_phiac_sql_ReturnsDB_vw_AgeCohort_HT[MonthEnd],TEXT(BJ$5,"mmm")&amp;"*",Table_phiac_sql_ReturnsDB_vw_AgeCohort_HT[State],"ACT",Table_phiac_sql_ReturnsDB_vw_AgeCohort_HT[Gender],"M*",Table_phiac_sql_ReturnsDB_vw_AgeCohort_HT[Age],95)</f>
        <v>73</v>
      </c>
      <c r="BK26" s="137">
        <f>SUMIFS(Table_phiac_sql_ReturnsDB_vw_AgeCohort_HT[InsuredPersons],Table_phiac_sql_ReturnsDB_vw_AgeCohort_HT[Year],YEAR(BJ$5),Table_phiac_sql_ReturnsDB_vw_AgeCohort_HT[MonthEnd],TEXT(BJ$5,"mmm")&amp;"*",Table_phiac_sql_ReturnsDB_vw_AgeCohort_HT[State],"ACT",Table_phiac_sql_ReturnsDB_vw_AgeCohort_HT[Gender],"F*",Table_phiac_sql_ReturnsDB_vw_AgeCohort_HT[Age],95)</f>
        <v>159</v>
      </c>
      <c r="BL26" s="73">
        <f t="shared" si="12"/>
        <v>232</v>
      </c>
      <c r="BM26" s="137">
        <f>SUMIFS(Table_phiac_sql_ReturnsDB_vw_AgeCohort_HT[InsuredPersons],Table_phiac_sql_ReturnsDB_vw_AgeCohort_HT[Year],YEAR(BM$5),Table_phiac_sql_ReturnsDB_vw_AgeCohort_HT[MonthEnd],TEXT(BM$5,"mmm")&amp;"*",Table_phiac_sql_ReturnsDB_vw_AgeCohort_HT[State],"ACT",Table_phiac_sql_ReturnsDB_vw_AgeCohort_HT[Gender],"M*",Table_phiac_sql_ReturnsDB_vw_AgeCohort_HT[Age],95)</f>
        <v>83</v>
      </c>
      <c r="BN26" s="137">
        <f>SUMIFS(Table_phiac_sql_ReturnsDB_vw_AgeCohort_HT[InsuredPersons],Table_phiac_sql_ReturnsDB_vw_AgeCohort_HT[Year],YEAR(BM$5),Table_phiac_sql_ReturnsDB_vw_AgeCohort_HT[MonthEnd],TEXT(BM$5,"mmm")&amp;"*",Table_phiac_sql_ReturnsDB_vw_AgeCohort_HT[State],"ACT",Table_phiac_sql_ReturnsDB_vw_AgeCohort_HT[Gender],"F*",Table_phiac_sql_ReturnsDB_vw_AgeCohort_HT[Age],95)</f>
        <v>175</v>
      </c>
      <c r="BO26" s="73">
        <f t="shared" si="13"/>
        <v>258</v>
      </c>
      <c r="BP26" s="137">
        <f>SUMIFS(Table_phiac_sql_ReturnsDB_vw_AgeCohort_HT[InsuredPersons],Table_phiac_sql_ReturnsDB_vw_AgeCohort_HT[Year],YEAR(BP$5),Table_phiac_sql_ReturnsDB_vw_AgeCohort_HT[MonthEnd],TEXT(BP$5,"mmm")&amp;"*",Table_phiac_sql_ReturnsDB_vw_AgeCohort_HT[State],"ACT",Table_phiac_sql_ReturnsDB_vw_AgeCohort_HT[Gender],"M*",Table_phiac_sql_ReturnsDB_vw_AgeCohort_HT[Age],95)</f>
        <v>97</v>
      </c>
      <c r="BQ26" s="137">
        <f>SUMIFS(Table_phiac_sql_ReturnsDB_vw_AgeCohort_HT[InsuredPersons],Table_phiac_sql_ReturnsDB_vw_AgeCohort_HT[Year],YEAR(BP$5),Table_phiac_sql_ReturnsDB_vw_AgeCohort_HT[MonthEnd],TEXT(BP$5,"mmm")&amp;"*",Table_phiac_sql_ReturnsDB_vw_AgeCohort_HT[State],"ACT",Table_phiac_sql_ReturnsDB_vw_AgeCohort_HT[Gender],"F*",Table_phiac_sql_ReturnsDB_vw_AgeCohort_HT[Age],95)</f>
        <v>168</v>
      </c>
      <c r="BR26" s="73">
        <f t="shared" si="14"/>
        <v>265</v>
      </c>
      <c r="BS26" s="137">
        <f>SUMIFS(Table_phiac_sql_ReturnsDB_vw_AgeCohort_HT[InsuredPersons],Table_phiac_sql_ReturnsDB_vw_AgeCohort_HT[Year],YEAR(BS$5),Table_phiac_sql_ReturnsDB_vw_AgeCohort_HT[MonthEnd],TEXT(BS$5,"mmm")&amp;"*",Table_phiac_sql_ReturnsDB_vw_AgeCohort_HT[State],"ACT",Table_phiac_sql_ReturnsDB_vw_AgeCohort_HT[Gender],"M*",Table_phiac_sql_ReturnsDB_vw_AgeCohort_HT[Age],95)</f>
        <v>98</v>
      </c>
      <c r="BT26" s="137">
        <f>SUMIFS(Table_phiac_sql_ReturnsDB_vw_AgeCohort_HT[InsuredPersons],Table_phiac_sql_ReturnsDB_vw_AgeCohort_HT[Year],YEAR(BS$5),Table_phiac_sql_ReturnsDB_vw_AgeCohort_HT[MonthEnd],TEXT(BS$5,"mmm")&amp;"*",Table_phiac_sql_ReturnsDB_vw_AgeCohort_HT[State],"ACT",Table_phiac_sql_ReturnsDB_vw_AgeCohort_HT[Gender],"F*",Table_phiac_sql_ReturnsDB_vw_AgeCohort_HT[Age],95)</f>
        <v>198</v>
      </c>
      <c r="BU26" s="73">
        <f t="shared" si="15"/>
        <v>296</v>
      </c>
      <c r="BV26"/>
      <c r="BW26"/>
      <c r="BX26"/>
      <c r="BY26"/>
      <c r="BZ26"/>
      <c r="CA26"/>
      <c r="CB26"/>
      <c r="CC26"/>
    </row>
    <row r="27" spans="1:81" ht="13.9" thickTop="1" thickBot="1">
      <c r="A27" s="70" t="s">
        <v>80</v>
      </c>
      <c r="B27" s="81">
        <v>84864</v>
      </c>
      <c r="C27" s="22">
        <v>90984</v>
      </c>
      <c r="D27" s="82">
        <v>175848</v>
      </c>
      <c r="E27" s="79">
        <v>85521</v>
      </c>
      <c r="F27" s="22">
        <v>91901</v>
      </c>
      <c r="G27" s="80">
        <v>177422</v>
      </c>
      <c r="H27" s="81">
        <v>80756</v>
      </c>
      <c r="I27" s="22">
        <v>86919</v>
      </c>
      <c r="J27" s="83">
        <v>167675</v>
      </c>
      <c r="K27" s="81">
        <v>80810</v>
      </c>
      <c r="L27" s="22">
        <v>87015</v>
      </c>
      <c r="M27" s="83">
        <v>167825</v>
      </c>
      <c r="N27" s="81">
        <v>81265</v>
      </c>
      <c r="O27" s="22">
        <v>87548</v>
      </c>
      <c r="P27" s="83">
        <v>168813</v>
      </c>
      <c r="Q27" s="81">
        <v>82190</v>
      </c>
      <c r="R27" s="22">
        <v>88913</v>
      </c>
      <c r="S27" s="83">
        <v>171103</v>
      </c>
      <c r="T27" s="140">
        <f>SUM(T7:T26)</f>
        <v>85704</v>
      </c>
      <c r="U27" s="140">
        <f>SUM(U7:U26)</f>
        <v>92751</v>
      </c>
      <c r="V27" s="108">
        <f t="shared" si="0"/>
        <v>178455</v>
      </c>
      <c r="W27" s="140">
        <v>91791</v>
      </c>
      <c r="X27" s="140">
        <v>98387</v>
      </c>
      <c r="Y27" s="108">
        <v>190178</v>
      </c>
      <c r="Z27" s="140">
        <f>SUM(Z7:Z26)</f>
        <v>92020</v>
      </c>
      <c r="AA27" s="140">
        <f>SUM(AA7:AA26)</f>
        <v>99514</v>
      </c>
      <c r="AB27" s="108">
        <f t="shared" ref="AB27" si="16">AA27+Z27</f>
        <v>191534</v>
      </c>
      <c r="AC27" s="140">
        <f>SUM(AC7:AC26)</f>
        <v>93453</v>
      </c>
      <c r="AD27" s="140">
        <f>SUM(AD7:AD26)</f>
        <v>101561</v>
      </c>
      <c r="AE27" s="108">
        <f t="shared" ref="AE27" si="17">AD27+AC27</f>
        <v>195014</v>
      </c>
      <c r="AF27" s="140">
        <f>SUM(AF7:AF26)</f>
        <v>96700</v>
      </c>
      <c r="AG27" s="140">
        <f>SUM(AG7:AG26)</f>
        <v>104911</v>
      </c>
      <c r="AH27" s="108">
        <f t="shared" ref="AH27" si="18">AG27+AF27</f>
        <v>201611</v>
      </c>
      <c r="AI27" s="140">
        <f>SUM(AI7:AI26)</f>
        <v>99841</v>
      </c>
      <c r="AJ27" s="140">
        <f>SUM(AJ7:AJ26)</f>
        <v>108208</v>
      </c>
      <c r="AK27" s="108">
        <f t="shared" ref="AK27" si="19">AJ27+AI27</f>
        <v>208049</v>
      </c>
      <c r="AL27" s="140">
        <f>SUM(AL7:AL26)</f>
        <v>103303</v>
      </c>
      <c r="AM27" s="140">
        <f>SUM(AM7:AM26)</f>
        <v>111655</v>
      </c>
      <c r="AN27" s="108">
        <f t="shared" ref="AN27" si="20">AM27+AL27</f>
        <v>214958</v>
      </c>
      <c r="AO27" s="140">
        <f>SUM(AO7:AO26)</f>
        <v>105946</v>
      </c>
      <c r="AP27" s="140">
        <f>SUM(AP7:AP26)</f>
        <v>114804</v>
      </c>
      <c r="AQ27" s="108">
        <f t="shared" ref="AQ27" si="21">AP27+AO27</f>
        <v>220750</v>
      </c>
      <c r="AR27" s="140">
        <f>SUM(AR7:AR26)</f>
        <v>108025</v>
      </c>
      <c r="AS27" s="140">
        <f>SUM(AS7:AS26)</f>
        <v>117034</v>
      </c>
      <c r="AT27" s="108">
        <f t="shared" si="6"/>
        <v>225059</v>
      </c>
      <c r="AU27" s="140">
        <f>SUM(AU7:AU26)</f>
        <v>109712</v>
      </c>
      <c r="AV27" s="140">
        <f>SUM(AV7:AV26)</f>
        <v>118990</v>
      </c>
      <c r="AW27" s="108">
        <f t="shared" si="7"/>
        <v>228702</v>
      </c>
      <c r="AX27" s="140">
        <f>SUM(AX7:AX26)</f>
        <v>110504</v>
      </c>
      <c r="AY27" s="140">
        <f>SUM(AY7:AY26)</f>
        <v>119633</v>
      </c>
      <c r="AZ27" s="108">
        <f t="shared" si="8"/>
        <v>230137</v>
      </c>
      <c r="BA27" s="140">
        <f>SUM(BA7:BA26)</f>
        <v>110456</v>
      </c>
      <c r="BB27" s="140">
        <f>SUM(BB7:BB26)</f>
        <v>120024</v>
      </c>
      <c r="BC27" s="108">
        <f t="shared" si="9"/>
        <v>230480</v>
      </c>
      <c r="BD27" s="140">
        <f>SUM(BD7:BD26)</f>
        <v>110245</v>
      </c>
      <c r="BE27" s="140">
        <f>SUM(BE7:BE26)</f>
        <v>120232</v>
      </c>
      <c r="BF27" s="108">
        <f t="shared" si="10"/>
        <v>230477</v>
      </c>
      <c r="BG27" s="140">
        <f>SUM(BG7:BG26)</f>
        <v>110901</v>
      </c>
      <c r="BH27" s="140">
        <f>SUM(BH7:BH26)</f>
        <v>120850</v>
      </c>
      <c r="BI27" s="108">
        <f t="shared" si="11"/>
        <v>231751</v>
      </c>
      <c r="BJ27" s="81">
        <f>SUM(BJ7:BJ26)</f>
        <v>112799</v>
      </c>
      <c r="BK27" s="22">
        <f>SUM(BK7:BK26)</f>
        <v>123003</v>
      </c>
      <c r="BL27" s="139">
        <f t="shared" si="12"/>
        <v>235802</v>
      </c>
      <c r="BM27" s="81">
        <f>SUM(BM7:BM26)</f>
        <v>115838.1</v>
      </c>
      <c r="BN27" s="22">
        <f>SUM(BN7:BN26)</f>
        <v>126155.1</v>
      </c>
      <c r="BO27" s="139">
        <f t="shared" si="13"/>
        <v>241993.2</v>
      </c>
      <c r="BP27" s="81">
        <f>SUM(BP7:BP26)</f>
        <v>118566</v>
      </c>
      <c r="BQ27" s="22">
        <f>SUM(BQ7:BQ26)</f>
        <v>128944</v>
      </c>
      <c r="BR27" s="139">
        <f t="shared" si="14"/>
        <v>247510</v>
      </c>
      <c r="BS27" s="81">
        <f>SUM(BS7:BS26)</f>
        <v>121275</v>
      </c>
      <c r="BT27" s="22">
        <f>SUM(BT7:BT26)</f>
        <v>131977</v>
      </c>
      <c r="BU27" s="139">
        <f t="shared" si="15"/>
        <v>253252</v>
      </c>
    </row>
    <row r="28" spans="1:81" ht="6.95" customHeight="1" thickTop="1">
      <c r="A28" s="23"/>
      <c r="B28" s="24"/>
      <c r="C28" s="24"/>
      <c r="D28" s="25"/>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row>
    <row r="29" spans="1:81" ht="13.15">
      <c r="A29" s="55" t="s">
        <v>104</v>
      </c>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row>
    <row r="30" spans="1:81" ht="6.95" customHeight="1" thickBot="1">
      <c r="A30" s="5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row>
    <row r="31" spans="1:81" ht="13.5" thickTop="1">
      <c r="A31" s="16"/>
      <c r="B31" s="370">
        <v>35429</v>
      </c>
      <c r="C31" s="371"/>
      <c r="D31" s="372"/>
      <c r="E31" s="370">
        <v>35794</v>
      </c>
      <c r="F31" s="371"/>
      <c r="G31" s="372"/>
      <c r="H31" s="371">
        <v>36159</v>
      </c>
      <c r="I31" s="371"/>
      <c r="J31" s="372"/>
      <c r="K31" s="371">
        <v>36524</v>
      </c>
      <c r="L31" s="371"/>
      <c r="M31" s="372"/>
      <c r="N31" s="371">
        <v>36890</v>
      </c>
      <c r="O31" s="371"/>
      <c r="P31" s="372"/>
      <c r="Q31" s="371">
        <v>37255</v>
      </c>
      <c r="R31" s="371"/>
      <c r="S31" s="371"/>
      <c r="T31" s="370">
        <v>37620</v>
      </c>
      <c r="U31" s="371"/>
      <c r="V31" s="372"/>
      <c r="W31" s="370">
        <v>37985</v>
      </c>
      <c r="X31" s="371"/>
      <c r="Y31" s="372"/>
      <c r="Z31" s="370">
        <v>38351</v>
      </c>
      <c r="AA31" s="371"/>
      <c r="AB31" s="372"/>
      <c r="AC31" s="370">
        <v>38716</v>
      </c>
      <c r="AD31" s="371"/>
      <c r="AE31" s="372"/>
      <c r="AF31" s="370">
        <v>39081</v>
      </c>
      <c r="AG31" s="371"/>
      <c r="AH31" s="372"/>
      <c r="AI31" s="369">
        <v>39446</v>
      </c>
      <c r="AJ31" s="367"/>
      <c r="AK31" s="368"/>
      <c r="AL31" s="369">
        <v>39812</v>
      </c>
      <c r="AM31" s="367"/>
      <c r="AN31" s="368"/>
      <c r="AO31" s="369">
        <v>40177</v>
      </c>
      <c r="AP31" s="367"/>
      <c r="AQ31" s="368"/>
      <c r="AR31" s="369">
        <v>40542</v>
      </c>
      <c r="AS31" s="367"/>
      <c r="AT31" s="368"/>
      <c r="AU31" s="369">
        <v>40907</v>
      </c>
      <c r="AV31" s="367"/>
      <c r="AW31" s="368"/>
      <c r="AX31" s="369">
        <v>41273</v>
      </c>
      <c r="AY31" s="367"/>
      <c r="AZ31" s="368"/>
      <c r="BA31" s="369">
        <f>BA5</f>
        <v>41638</v>
      </c>
      <c r="BB31" s="367"/>
      <c r="BC31" s="368"/>
      <c r="BD31" s="369">
        <f>BD5</f>
        <v>42003</v>
      </c>
      <c r="BE31" s="367"/>
      <c r="BF31" s="368"/>
      <c r="BG31" s="369">
        <f>BG5</f>
        <v>42368</v>
      </c>
      <c r="BH31" s="367"/>
      <c r="BI31" s="368"/>
      <c r="BJ31" s="369">
        <f>BJ5</f>
        <v>42734</v>
      </c>
      <c r="BK31" s="367"/>
      <c r="BL31" s="368"/>
      <c r="BM31" s="369">
        <f>BM5</f>
        <v>43099</v>
      </c>
      <c r="BN31" s="367"/>
      <c r="BO31" s="368"/>
      <c r="BP31" s="369">
        <f>BP5</f>
        <v>43464</v>
      </c>
      <c r="BQ31" s="367"/>
      <c r="BR31" s="368"/>
      <c r="BS31" s="369">
        <f>BS5</f>
        <v>43829</v>
      </c>
      <c r="BT31" s="367"/>
      <c r="BU31" s="368"/>
    </row>
    <row r="32" spans="1:81" ht="13.15">
      <c r="A32" s="17" t="s">
        <v>77</v>
      </c>
      <c r="B32" s="20" t="s">
        <v>78</v>
      </c>
      <c r="C32" s="18" t="s">
        <v>79</v>
      </c>
      <c r="D32" s="19" t="s">
        <v>80</v>
      </c>
      <c r="E32" s="20" t="s">
        <v>78</v>
      </c>
      <c r="F32" s="18" t="s">
        <v>79</v>
      </c>
      <c r="G32" s="19" t="s">
        <v>80</v>
      </c>
      <c r="H32" s="53" t="s">
        <v>78</v>
      </c>
      <c r="I32" s="53" t="s">
        <v>79</v>
      </c>
      <c r="J32" s="58" t="s">
        <v>80</v>
      </c>
      <c r="K32" s="53" t="s">
        <v>78</v>
      </c>
      <c r="L32" s="53" t="s">
        <v>79</v>
      </c>
      <c r="M32" s="58" t="s">
        <v>80</v>
      </c>
      <c r="N32" s="53" t="s">
        <v>78</v>
      </c>
      <c r="O32" s="53" t="s">
        <v>79</v>
      </c>
      <c r="P32" s="58" t="s">
        <v>80</v>
      </c>
      <c r="Q32" s="53" t="s">
        <v>78</v>
      </c>
      <c r="R32" s="53" t="s">
        <v>79</v>
      </c>
      <c r="S32" s="53" t="s">
        <v>80</v>
      </c>
      <c r="T32" s="59" t="s">
        <v>78</v>
      </c>
      <c r="U32" s="53" t="s">
        <v>79</v>
      </c>
      <c r="V32" s="58" t="s">
        <v>80</v>
      </c>
      <c r="W32" s="59" t="s">
        <v>78</v>
      </c>
      <c r="X32" s="53" t="s">
        <v>79</v>
      </c>
      <c r="Y32" s="58" t="s">
        <v>80</v>
      </c>
      <c r="Z32" s="59" t="s">
        <v>78</v>
      </c>
      <c r="AA32" s="53" t="s">
        <v>79</v>
      </c>
      <c r="AB32" s="58" t="s">
        <v>80</v>
      </c>
      <c r="AC32" s="59" t="s">
        <v>78</v>
      </c>
      <c r="AD32" s="53" t="s">
        <v>79</v>
      </c>
      <c r="AE32" s="58" t="s">
        <v>80</v>
      </c>
      <c r="AF32" s="59" t="s">
        <v>78</v>
      </c>
      <c r="AG32" s="53" t="s">
        <v>79</v>
      </c>
      <c r="AH32" s="58" t="s">
        <v>80</v>
      </c>
      <c r="AI32" s="59" t="s">
        <v>78</v>
      </c>
      <c r="AJ32" s="53" t="s">
        <v>79</v>
      </c>
      <c r="AK32" s="58" t="s">
        <v>80</v>
      </c>
      <c r="AL32" s="59" t="s">
        <v>78</v>
      </c>
      <c r="AM32" s="53" t="s">
        <v>79</v>
      </c>
      <c r="AN32" s="58" t="s">
        <v>80</v>
      </c>
      <c r="AO32" s="59" t="s">
        <v>78</v>
      </c>
      <c r="AP32" s="53" t="s">
        <v>79</v>
      </c>
      <c r="AQ32" s="58" t="s">
        <v>80</v>
      </c>
      <c r="AR32" s="59" t="s">
        <v>78</v>
      </c>
      <c r="AS32" s="53" t="s">
        <v>79</v>
      </c>
      <c r="AT32" s="58" t="s">
        <v>80</v>
      </c>
      <c r="AU32" s="59" t="s">
        <v>78</v>
      </c>
      <c r="AV32" s="53" t="s">
        <v>79</v>
      </c>
      <c r="AW32" s="58" t="s">
        <v>80</v>
      </c>
      <c r="AX32" s="59" t="s">
        <v>78</v>
      </c>
      <c r="AY32" s="53" t="s">
        <v>79</v>
      </c>
      <c r="AZ32" s="58" t="s">
        <v>80</v>
      </c>
      <c r="BA32" s="59" t="s">
        <v>78</v>
      </c>
      <c r="BB32" s="53" t="s">
        <v>79</v>
      </c>
      <c r="BC32" s="58" t="s">
        <v>80</v>
      </c>
      <c r="BD32" s="59" t="s">
        <v>78</v>
      </c>
      <c r="BE32" s="53" t="s">
        <v>79</v>
      </c>
      <c r="BF32" s="58" t="s">
        <v>80</v>
      </c>
      <c r="BG32" s="59" t="s">
        <v>78</v>
      </c>
      <c r="BH32" s="53" t="s">
        <v>79</v>
      </c>
      <c r="BI32" s="58" t="s">
        <v>80</v>
      </c>
      <c r="BJ32" s="59" t="s">
        <v>78</v>
      </c>
      <c r="BK32" s="53" t="s">
        <v>79</v>
      </c>
      <c r="BL32" s="58" t="s">
        <v>80</v>
      </c>
      <c r="BM32" s="59" t="s">
        <v>78</v>
      </c>
      <c r="BN32" s="53" t="s">
        <v>79</v>
      </c>
      <c r="BO32" s="58" t="s">
        <v>80</v>
      </c>
      <c r="BP32" s="59" t="s">
        <v>78</v>
      </c>
      <c r="BQ32" s="53" t="s">
        <v>79</v>
      </c>
      <c r="BR32" s="58" t="s">
        <v>80</v>
      </c>
      <c r="BS32" s="59" t="s">
        <v>78</v>
      </c>
      <c r="BT32" s="53" t="s">
        <v>79</v>
      </c>
      <c r="BU32" s="58" t="s">
        <v>80</v>
      </c>
    </row>
    <row r="33" spans="1:73">
      <c r="A33" s="98" t="s">
        <v>81</v>
      </c>
      <c r="B33" s="88">
        <v>0.70735730781920148</v>
      </c>
      <c r="C33" s="27">
        <v>0.72701762088389876</v>
      </c>
      <c r="D33" s="88">
        <v>0.71680548861530236</v>
      </c>
      <c r="E33" s="29">
        <v>-4.9275362318840554E-2</v>
      </c>
      <c r="F33" s="27">
        <v>-2.7255833161263676E-2</v>
      </c>
      <c r="G33" s="28">
        <v>-3.8630465162707073E-2</v>
      </c>
      <c r="H33" s="88">
        <v>2.4593495934959408E-2</v>
      </c>
      <c r="I33" s="27">
        <v>1.3372956909361022E-2</v>
      </c>
      <c r="J33" s="89">
        <v>1.9104973522998669E-2</v>
      </c>
      <c r="K33" s="88">
        <v>1.3092640349137152E-2</v>
      </c>
      <c r="L33" s="27">
        <v>1.4872224549643986E-2</v>
      </c>
      <c r="M33" s="89">
        <v>1.3958227203260343E-2</v>
      </c>
      <c r="N33" s="88">
        <v>-7.6365772469159987E-2</v>
      </c>
      <c r="O33" s="27">
        <v>-0.11083591331269349</v>
      </c>
      <c r="P33" s="89">
        <v>-9.3147106109324751E-2</v>
      </c>
      <c r="Q33" s="88">
        <v>7.6319694721220799E-3</v>
      </c>
      <c r="R33" s="27">
        <v>2.8319405756731753E-2</v>
      </c>
      <c r="S33" s="88">
        <v>1.7506925207756208E-2</v>
      </c>
      <c r="T33" s="29">
        <f t="shared" ref="T33:Y33" si="22">T7/Q7-1</f>
        <v>7.9949505575426016E-2</v>
      </c>
      <c r="U33" s="27">
        <f t="shared" si="22"/>
        <v>8.6230248306997659E-2</v>
      </c>
      <c r="V33" s="28">
        <f t="shared" si="22"/>
        <v>8.2979418490689349E-2</v>
      </c>
      <c r="W33" s="29">
        <f t="shared" si="22"/>
        <v>9.0200662380674146E-2</v>
      </c>
      <c r="X33" s="27">
        <f t="shared" si="22"/>
        <v>0.10162094763092266</v>
      </c>
      <c r="Y33" s="28">
        <f t="shared" si="22"/>
        <v>9.572649572649583E-2</v>
      </c>
      <c r="Z33" s="29">
        <f t="shared" ref="Z33:Z53" si="23">Z7/W7-1</f>
        <v>3.288062902072908E-2</v>
      </c>
      <c r="AA33" s="27">
        <f t="shared" ref="AA33:AA53" si="24">AA7/X7-1</f>
        <v>3.3578570081116865E-2</v>
      </c>
      <c r="AB33" s="28">
        <f t="shared" ref="AB33:AB53" si="25">AB7/Y7-1</f>
        <v>3.3220152335505126E-2</v>
      </c>
      <c r="AC33" s="29">
        <f t="shared" ref="AC33:AC53" si="26">AC7/Z7-1</f>
        <v>5.0173010380622829E-2</v>
      </c>
      <c r="AD33" s="27">
        <f t="shared" ref="AD33:AD53" si="27">AD7/AA7-1</f>
        <v>3.9605767475816789E-2</v>
      </c>
      <c r="AE33" s="28">
        <f t="shared" ref="AE33:AH53" si="28">AE7/AB7-1</f>
        <v>4.5030642152944278E-2</v>
      </c>
      <c r="AF33" s="35">
        <f>AF7/AC7-1</f>
        <v>6.3920922570016581E-2</v>
      </c>
      <c r="AG33" s="33">
        <f>AG7/AD7-1</f>
        <v>4.7752808988763995E-2</v>
      </c>
      <c r="AH33" s="34">
        <f>AH7/AE7-1</f>
        <v>5.6093829678735441E-2</v>
      </c>
      <c r="AI33" s="35">
        <f t="shared" ref="AI33:AI53" si="29">AI7/AF7-1</f>
        <v>4.8621864354289279E-2</v>
      </c>
      <c r="AJ33" s="33">
        <f t="shared" ref="AJ33:AJ53" si="30">AJ7/AG7-1</f>
        <v>5.177613941018766E-2</v>
      </c>
      <c r="AK33" s="34">
        <f t="shared" ref="AK33:AN53" si="31">AK7/AH7-1</f>
        <v>5.0136809914695046E-2</v>
      </c>
      <c r="AL33" s="35">
        <f t="shared" ref="AL33:AW33" si="32">AL7/AI7-1</f>
        <v>5.3307737743650385E-2</v>
      </c>
      <c r="AM33" s="33">
        <f t="shared" si="32"/>
        <v>4.7474908395730431E-2</v>
      </c>
      <c r="AN33" s="34">
        <f t="shared" si="32"/>
        <v>5.0501954172733621E-2</v>
      </c>
      <c r="AO33" s="35">
        <f t="shared" si="32"/>
        <v>2.509463059021444E-2</v>
      </c>
      <c r="AP33" s="33">
        <f t="shared" si="32"/>
        <v>3.5741444866920213E-2</v>
      </c>
      <c r="AQ33" s="34">
        <f t="shared" si="32"/>
        <v>3.0201342281879207E-2</v>
      </c>
      <c r="AR33" s="35">
        <f t="shared" si="32"/>
        <v>1.4770240700218817E-2</v>
      </c>
      <c r="AS33" s="33">
        <f t="shared" si="32"/>
        <v>1.7327459618208474E-2</v>
      </c>
      <c r="AT33" s="34">
        <f t="shared" si="32"/>
        <v>1.6003398951989878E-2</v>
      </c>
      <c r="AU33" s="35">
        <f t="shared" si="32"/>
        <v>2.0350404312668546E-2</v>
      </c>
      <c r="AV33" s="33">
        <f t="shared" si="32"/>
        <v>1.4867205542725248E-2</v>
      </c>
      <c r="AW33" s="34">
        <f t="shared" si="32"/>
        <v>1.7702815723445786E-2</v>
      </c>
      <c r="AX33" s="35">
        <f t="shared" ref="AX33:AX53" si="33">AX7/AU7-1</f>
        <v>-7.5287280412098534E-3</v>
      </c>
      <c r="AY33" s="33">
        <f t="shared" ref="AY33:AY53" si="34">AY7/AV7-1</f>
        <v>-1.3653818802446316E-2</v>
      </c>
      <c r="AZ33" s="34">
        <f t="shared" ref="AZ33:AZ46" si="35">AZ7/AW7-1</f>
        <v>-1.0478016710039673E-2</v>
      </c>
      <c r="BA33" s="35">
        <f t="shared" ref="BA33:BA53" si="36">BA7/AX7-1</f>
        <v>-3.6864519563481468E-2</v>
      </c>
      <c r="BB33" s="33">
        <f t="shared" ref="BB33:BB53" si="37">BB7/AY7-1</f>
        <v>-3.18673395818313E-2</v>
      </c>
      <c r="BC33" s="34">
        <f t="shared" ref="BC33:BC46" si="38">BC7/AZ7-1</f>
        <v>-3.4466053014049369E-2</v>
      </c>
      <c r="BD33" s="35">
        <f t="shared" ref="BD33:BD53" si="39">BD7/BA7-1</f>
        <v>-5.2646124084565482E-2</v>
      </c>
      <c r="BE33" s="33">
        <f t="shared" ref="BE33:BE53" si="40">BE7/BB7-1</f>
        <v>-3.5448316949657444E-2</v>
      </c>
      <c r="BF33" s="34">
        <f t="shared" ref="BF33:BF46" si="41">BF7/BC7-1</f>
        <v>-4.4369579241631429E-2</v>
      </c>
      <c r="BG33" s="35">
        <f t="shared" ref="BG33:BG53" si="42">BG7/BD7-1</f>
        <v>-3.5151691948658081E-2</v>
      </c>
      <c r="BH33" s="33">
        <f t="shared" ref="BH33:BH53" si="43">BH7/BE7-1</f>
        <v>-4.2618900555898676E-2</v>
      </c>
      <c r="BI33" s="34">
        <f t="shared" ref="BI33:BI46" si="44">BI7/BF7-1</f>
        <v>-3.8778877887788776E-2</v>
      </c>
      <c r="BJ33" s="35">
        <f t="shared" ref="BJ33:BJ53" si="45">BJ7/BG7-1</f>
        <v>-3.0990173847316727E-2</v>
      </c>
      <c r="BK33" s="33">
        <f t="shared" ref="BK33:BK53" si="46">BK7/BH7-1</f>
        <v>-3.3225806451612883E-2</v>
      </c>
      <c r="BL33" s="34">
        <f t="shared" ref="BL33:BL46" si="47">BL7/BI7-1</f>
        <v>-3.2071790870074168E-2</v>
      </c>
      <c r="BM33" s="35">
        <f t="shared" ref="BM33:BM51" si="48">BM7/BJ7-1</f>
        <v>-2.2308892355694221E-2</v>
      </c>
      <c r="BN33" s="33">
        <f t="shared" ref="BN33:BN53" si="49">BN7/BK7-1</f>
        <v>-2.619285952619288E-2</v>
      </c>
      <c r="BO33" s="34">
        <f t="shared" ref="BO33:BO46" si="50">BO7/BL7-1</f>
        <v>-2.4185746533376351E-2</v>
      </c>
      <c r="BP33" s="35">
        <f t="shared" ref="BP33:BU33" si="51">BP7/BM7-1</f>
        <v>-1.2924844423168991E-2</v>
      </c>
      <c r="BQ33" s="33">
        <f t="shared" si="51"/>
        <v>-1.5247558677402795E-2</v>
      </c>
      <c r="BR33" s="34">
        <f t="shared" si="51"/>
        <v>-1.4044943820224698E-2</v>
      </c>
      <c r="BS33" s="35">
        <f t="shared" si="51"/>
        <v>-1.7782088587132705E-3</v>
      </c>
      <c r="BT33" s="33">
        <f t="shared" si="51"/>
        <v>-9.0466249130132237E-3</v>
      </c>
      <c r="BU33" s="34">
        <f t="shared" si="51"/>
        <v>-5.2790346907993779E-3</v>
      </c>
    </row>
    <row r="34" spans="1:73">
      <c r="A34" s="99" t="s">
        <v>82</v>
      </c>
      <c r="B34" s="88">
        <v>0.79016991576095963</v>
      </c>
      <c r="C34" s="27">
        <v>0.77745668326268946</v>
      </c>
      <c r="D34" s="88">
        <v>0.783895074342154</v>
      </c>
      <c r="E34" s="29">
        <v>-3.6851967520299844E-2</v>
      </c>
      <c r="F34" s="27">
        <v>-5.1799257705341328E-2</v>
      </c>
      <c r="G34" s="28">
        <v>-4.4202841044361563E-2</v>
      </c>
      <c r="H34" s="88">
        <v>-8.6089494163424152E-2</v>
      </c>
      <c r="I34" s="27">
        <v>-7.4540503744043529E-2</v>
      </c>
      <c r="J34" s="89">
        <v>-8.0454998339422157E-2</v>
      </c>
      <c r="K34" s="88">
        <v>6.2089764058896879E-3</v>
      </c>
      <c r="L34" s="27">
        <v>-1.3791835233541772E-2</v>
      </c>
      <c r="M34" s="89">
        <v>-3.6117381489841893E-3</v>
      </c>
      <c r="N34" s="88">
        <v>-6.8053596614950584E-2</v>
      </c>
      <c r="O34" s="27">
        <v>-5.1463732985269406E-2</v>
      </c>
      <c r="P34" s="89">
        <v>-5.9990937924784826E-2</v>
      </c>
      <c r="Q34" s="88">
        <v>-1.9863791146424559E-2</v>
      </c>
      <c r="R34" s="27">
        <v>-2.1623746805582433E-3</v>
      </c>
      <c r="S34" s="88">
        <v>-1.1182878627205239E-2</v>
      </c>
      <c r="T34" s="29">
        <f t="shared" ref="T34:T53" si="52">T8/Q8-1</f>
        <v>2.2389500096506421E-2</v>
      </c>
      <c r="U34" s="27">
        <f t="shared" ref="U34:U53" si="53">U8/R8-1</f>
        <v>2.7974783293932326E-2</v>
      </c>
      <c r="V34" s="28">
        <f t="shared" ref="V34:V53" si="54">V8/S8-1</f>
        <v>2.5153553670663964E-2</v>
      </c>
      <c r="W34" s="29">
        <f t="shared" ref="W34:W53" si="55">W8/T8-1</f>
        <v>7.4948083821030798E-2</v>
      </c>
      <c r="X34" s="27">
        <f t="shared" ref="X34:X53" si="56">X8/U8-1</f>
        <v>5.4426983518589545E-2</v>
      </c>
      <c r="Y34" s="28">
        <f t="shared" ref="Y34:Y53" si="57">Y8/V8-1</f>
        <v>6.4764621968616209E-2</v>
      </c>
      <c r="Z34" s="29">
        <f t="shared" si="23"/>
        <v>1.5630488233227879E-2</v>
      </c>
      <c r="AA34" s="27">
        <f t="shared" si="24"/>
        <v>-5.9978189749182453E-3</v>
      </c>
      <c r="AB34" s="28">
        <f t="shared" si="25"/>
        <v>5.0017863522686667E-3</v>
      </c>
      <c r="AC34" s="29">
        <f t="shared" si="26"/>
        <v>1.6600380425384698E-2</v>
      </c>
      <c r="AD34" s="27">
        <f t="shared" si="27"/>
        <v>2.7427317608337942E-2</v>
      </c>
      <c r="AE34" s="28">
        <f t="shared" si="28"/>
        <v>2.1862779950231115E-2</v>
      </c>
      <c r="AF34" s="35">
        <f t="shared" si="28"/>
        <v>5.1539377445143808E-2</v>
      </c>
      <c r="AG34" s="33">
        <f t="shared" si="28"/>
        <v>4.5737675743014794E-2</v>
      </c>
      <c r="AH34" s="34">
        <f t="shared" si="28"/>
        <v>4.8704122456079357E-2</v>
      </c>
      <c r="AI34" s="35">
        <f t="shared" si="29"/>
        <v>5.9042381106438002E-2</v>
      </c>
      <c r="AJ34" s="33">
        <f t="shared" si="30"/>
        <v>6.3308373042886279E-2</v>
      </c>
      <c r="AK34" s="34">
        <f t="shared" si="31"/>
        <v>6.1121247304694037E-2</v>
      </c>
      <c r="AL34" s="35">
        <f t="shared" si="31"/>
        <v>5.6208950664426549E-2</v>
      </c>
      <c r="AM34" s="33">
        <f t="shared" si="31"/>
        <v>4.6094750320102351E-2</v>
      </c>
      <c r="AN34" s="34">
        <f t="shared" si="31"/>
        <v>5.127002735443531E-2</v>
      </c>
      <c r="AO34" s="35">
        <f t="shared" ref="AO34:AO53" si="58">AO8/AL8-1</f>
        <v>6.0737527114967493E-2</v>
      </c>
      <c r="AP34" s="33">
        <f t="shared" ref="AP34:AP53" si="59">AP8/AM8-1</f>
        <v>5.9057527539779775E-2</v>
      </c>
      <c r="AQ34" s="34">
        <f t="shared" ref="AQ34:AQ46" si="60">AQ8/AN8-1</f>
        <v>5.9921195450152398E-2</v>
      </c>
      <c r="AR34" s="35">
        <f t="shared" ref="AR34:AR53" si="61">AR8/AO8-1</f>
        <v>3.6673483299250131E-2</v>
      </c>
      <c r="AS34" s="33">
        <f t="shared" ref="AS34:AS53" si="62">AS8/AP8-1</f>
        <v>5.2152557064432337E-2</v>
      </c>
      <c r="AT34" s="34">
        <f t="shared" ref="AT34:AT46" si="63">AT8/AQ8-1</f>
        <v>4.4188819527249734E-2</v>
      </c>
      <c r="AU34" s="35">
        <f t="shared" ref="AU34:AU53" si="64">AU8/AR8-1</f>
        <v>4.2872172540767917E-2</v>
      </c>
      <c r="AV34" s="33">
        <f t="shared" ref="AV34:AV53" si="65">AV8/AS8-1</f>
        <v>4.0093368117533945E-2</v>
      </c>
      <c r="AW34" s="34">
        <f t="shared" ref="AW34:AW46" si="66">AW8/AT8-1</f>
        <v>4.1512729226842238E-2</v>
      </c>
      <c r="AX34" s="35">
        <f t="shared" si="33"/>
        <v>2.2950819672131084E-2</v>
      </c>
      <c r="AY34" s="33">
        <f t="shared" si="34"/>
        <v>1.5973597359735914E-2</v>
      </c>
      <c r="AZ34" s="34">
        <f t="shared" si="35"/>
        <v>1.9542083198968108E-2</v>
      </c>
      <c r="BA34" s="35">
        <f t="shared" si="36"/>
        <v>2.5887573964497035E-2</v>
      </c>
      <c r="BB34" s="33">
        <f t="shared" si="37"/>
        <v>1.6112266112266127E-2</v>
      </c>
      <c r="BC34" s="34">
        <f t="shared" si="38"/>
        <v>2.1128542510121529E-2</v>
      </c>
      <c r="BD34" s="35">
        <f t="shared" si="39"/>
        <v>7.4501321797644238E-3</v>
      </c>
      <c r="BE34" s="33">
        <f t="shared" si="40"/>
        <v>1.2531969309462987E-2</v>
      </c>
      <c r="BF34" s="34">
        <f t="shared" si="41"/>
        <v>9.9120307272952957E-3</v>
      </c>
      <c r="BG34" s="35">
        <f t="shared" si="42"/>
        <v>1.6937022900763266E-2</v>
      </c>
      <c r="BH34" s="33">
        <f t="shared" si="43"/>
        <v>1.7681232634503274E-3</v>
      </c>
      <c r="BI34" s="34">
        <f t="shared" si="44"/>
        <v>9.5693779904306719E-3</v>
      </c>
      <c r="BJ34" s="35">
        <f t="shared" si="45"/>
        <v>1.7006802721088343E-2</v>
      </c>
      <c r="BK34" s="33">
        <f t="shared" si="46"/>
        <v>1.3615733736762392E-2</v>
      </c>
      <c r="BL34" s="34">
        <f t="shared" si="47"/>
        <v>1.5372463239761824E-2</v>
      </c>
      <c r="BM34" s="35">
        <f t="shared" si="48"/>
        <v>1.8221658401568419E-2</v>
      </c>
      <c r="BN34" s="33">
        <f t="shared" si="49"/>
        <v>2.3880597014925398E-2</v>
      </c>
      <c r="BO34" s="34">
        <f t="shared" si="50"/>
        <v>2.0944288193405436E-2</v>
      </c>
      <c r="BP34" s="35">
        <f t="shared" ref="BP34:BP51" si="67">BP8/BM8-1</f>
        <v>-9.287575036810547E-3</v>
      </c>
      <c r="BQ34" s="33">
        <f t="shared" ref="BQ34:BQ52" si="68">BQ8/BN8-1</f>
        <v>-5.3449951409134666E-3</v>
      </c>
      <c r="BR34" s="34">
        <f t="shared" ref="BR34:BR46" si="69">BR8/BO8-1</f>
        <v>-7.3852646386495246E-3</v>
      </c>
      <c r="BS34" s="35">
        <f t="shared" ref="BS34:BS51" si="70">BS8/BP8-1</f>
        <v>-2.3665256659426093E-2</v>
      </c>
      <c r="BT34" s="33">
        <f t="shared" ref="BT34:BT52" si="71">BT8/BQ8-1</f>
        <v>-1.3190034196384981E-2</v>
      </c>
      <c r="BU34" s="34">
        <f t="shared" ref="BU34:BU46" si="72">BU8/BR8-1</f>
        <v>-1.8600531443755508E-2</v>
      </c>
    </row>
    <row r="35" spans="1:73">
      <c r="A35" s="98" t="s">
        <v>83</v>
      </c>
      <c r="B35" s="88">
        <v>0.67079321412196236</v>
      </c>
      <c r="C35" s="27">
        <v>0.67090323054129875</v>
      </c>
      <c r="D35" s="88">
        <v>0.6708468750861698</v>
      </c>
      <c r="E35" s="29">
        <v>-1.8660812294182261E-2</v>
      </c>
      <c r="F35" s="27">
        <v>-1.7723342939481301E-2</v>
      </c>
      <c r="G35" s="28">
        <v>-1.8203542310936127E-2</v>
      </c>
      <c r="H35" s="88">
        <v>-6.9630872483221529E-2</v>
      </c>
      <c r="I35" s="27">
        <v>-6.9091975942496719E-2</v>
      </c>
      <c r="J35" s="89">
        <v>-6.9367886033359527E-2</v>
      </c>
      <c r="K35" s="88">
        <v>-1.5779981965734935E-2</v>
      </c>
      <c r="L35" s="27">
        <v>-1.8121651433974151E-2</v>
      </c>
      <c r="M35" s="89">
        <v>-1.692307692307693E-2</v>
      </c>
      <c r="N35" s="88">
        <v>-4.8557031607879053E-2</v>
      </c>
      <c r="O35" s="27">
        <v>-4.2047825389183169E-2</v>
      </c>
      <c r="P35" s="89">
        <v>-4.5383411580594668E-2</v>
      </c>
      <c r="Q35" s="88">
        <v>-1.9579521746108219E-2</v>
      </c>
      <c r="R35" s="27">
        <v>-3.1328530742167904E-2</v>
      </c>
      <c r="S35" s="88">
        <v>-2.5327868852458968E-2</v>
      </c>
      <c r="T35" s="29">
        <f t="shared" si="52"/>
        <v>-1.6369291209690218E-3</v>
      </c>
      <c r="U35" s="27">
        <f t="shared" si="53"/>
        <v>-5.3614666205464845E-3</v>
      </c>
      <c r="V35" s="28">
        <f t="shared" si="54"/>
        <v>-3.4479858716676137E-3</v>
      </c>
      <c r="W35" s="29">
        <f t="shared" si="55"/>
        <v>3.3448106246925624E-2</v>
      </c>
      <c r="X35" s="27">
        <f t="shared" si="56"/>
        <v>4.9034950443401115E-2</v>
      </c>
      <c r="Y35" s="28">
        <f t="shared" si="57"/>
        <v>4.1012658227848053E-2</v>
      </c>
      <c r="Z35" s="29">
        <f t="shared" si="23"/>
        <v>-3.2524194827859731E-2</v>
      </c>
      <c r="AA35" s="27">
        <f t="shared" si="24"/>
        <v>-2.5360517155643914E-2</v>
      </c>
      <c r="AB35" s="28">
        <f t="shared" si="25"/>
        <v>-2.9020752269779515E-2</v>
      </c>
      <c r="AC35" s="29">
        <f t="shared" si="26"/>
        <v>-6.3955395211544586E-3</v>
      </c>
      <c r="AD35" s="27">
        <f t="shared" si="27"/>
        <v>-2.3809523809523725E-3</v>
      </c>
      <c r="AE35" s="28">
        <f t="shared" si="28"/>
        <v>-4.4247787610619538E-3</v>
      </c>
      <c r="AF35" s="35">
        <f t="shared" si="28"/>
        <v>1.0562799141772494E-2</v>
      </c>
      <c r="AG35" s="33">
        <f t="shared" si="28"/>
        <v>2.2332083191271668E-2</v>
      </c>
      <c r="AH35" s="34">
        <f t="shared" si="28"/>
        <v>1.6352201257861632E-2</v>
      </c>
      <c r="AI35" s="35">
        <f t="shared" si="29"/>
        <v>2.4007839294463595E-2</v>
      </c>
      <c r="AJ35" s="33">
        <f t="shared" si="30"/>
        <v>1.4507253626813377E-2</v>
      </c>
      <c r="AK35" s="34">
        <f t="shared" si="31"/>
        <v>1.9306930693069324E-2</v>
      </c>
      <c r="AL35" s="35">
        <f t="shared" si="31"/>
        <v>3.5566188197767135E-2</v>
      </c>
      <c r="AM35" s="33">
        <f t="shared" si="31"/>
        <v>1.512163050624582E-2</v>
      </c>
      <c r="AN35" s="34">
        <f t="shared" si="31"/>
        <v>2.5497814473045111E-2</v>
      </c>
      <c r="AO35" s="35">
        <f t="shared" si="58"/>
        <v>7.7006006468505195E-3</v>
      </c>
      <c r="AP35" s="33">
        <f t="shared" si="59"/>
        <v>2.5744818652849721E-2</v>
      </c>
      <c r="AQ35" s="34">
        <f t="shared" si="60"/>
        <v>1.6496961086115647E-2</v>
      </c>
      <c r="AR35" s="35">
        <f t="shared" si="61"/>
        <v>3.3165214733302806E-2</v>
      </c>
      <c r="AS35" s="33">
        <f t="shared" si="62"/>
        <v>1.7679558011049812E-2</v>
      </c>
      <c r="AT35" s="34">
        <f t="shared" si="63"/>
        <v>2.5547445255474477E-2</v>
      </c>
      <c r="AU35" s="35">
        <f t="shared" si="64"/>
        <v>2.4704142011834351E-2</v>
      </c>
      <c r="AV35" s="33">
        <f t="shared" si="65"/>
        <v>3.2728400806576685E-2</v>
      </c>
      <c r="AW35" s="34">
        <f t="shared" si="66"/>
        <v>2.8621185734837518E-2</v>
      </c>
      <c r="AX35" s="35">
        <f t="shared" si="33"/>
        <v>3.5657571820412848E-2</v>
      </c>
      <c r="AY35" s="33">
        <f t="shared" si="34"/>
        <v>3.3793932111745306E-2</v>
      </c>
      <c r="AZ35" s="34">
        <f t="shared" si="35"/>
        <v>3.4744203165255838E-2</v>
      </c>
      <c r="BA35" s="35">
        <f t="shared" si="36"/>
        <v>2.5090604962364038E-2</v>
      </c>
      <c r="BB35" s="33">
        <f t="shared" si="37"/>
        <v>2.6877814906290931E-2</v>
      </c>
      <c r="BC35" s="34">
        <f t="shared" si="38"/>
        <v>2.5965711033648642E-2</v>
      </c>
      <c r="BD35" s="35">
        <f t="shared" si="39"/>
        <v>4.2289910252923502E-2</v>
      </c>
      <c r="BE35" s="33">
        <f t="shared" si="40"/>
        <v>3.933220147142058E-2</v>
      </c>
      <c r="BF35" s="34">
        <f t="shared" si="41"/>
        <v>4.0840382748578596E-2</v>
      </c>
      <c r="BG35" s="35">
        <f t="shared" si="42"/>
        <v>3.5877364644487875E-2</v>
      </c>
      <c r="BH35" s="33">
        <f t="shared" si="43"/>
        <v>3.6482439422815149E-2</v>
      </c>
      <c r="BI35" s="34">
        <f t="shared" si="44"/>
        <v>3.6173472786623195E-2</v>
      </c>
      <c r="BJ35" s="35">
        <f t="shared" si="45"/>
        <v>3.9924433249370228E-2</v>
      </c>
      <c r="BK35" s="33">
        <f t="shared" si="46"/>
        <v>3.7299711058576213E-2</v>
      </c>
      <c r="BL35" s="34">
        <f t="shared" si="47"/>
        <v>3.8639578243538697E-2</v>
      </c>
      <c r="BM35" s="35">
        <f t="shared" si="48"/>
        <v>3.7422792781881986E-2</v>
      </c>
      <c r="BN35" s="33">
        <f t="shared" si="49"/>
        <v>4.1656115472271438E-2</v>
      </c>
      <c r="BO35" s="34">
        <f t="shared" si="50"/>
        <v>3.9492417208294661E-2</v>
      </c>
      <c r="BP35" s="35">
        <f t="shared" si="67"/>
        <v>4.5645575531169769E-2</v>
      </c>
      <c r="BQ35" s="33">
        <f t="shared" si="68"/>
        <v>2.394554515619296E-2</v>
      </c>
      <c r="BR35" s="34">
        <f t="shared" si="69"/>
        <v>3.5014589412255104E-2</v>
      </c>
      <c r="BS35" s="35">
        <f t="shared" si="70"/>
        <v>3.3828290722340171E-2</v>
      </c>
      <c r="BT35" s="33">
        <f t="shared" si="71"/>
        <v>2.3504273504273421E-2</v>
      </c>
      <c r="BU35" s="34">
        <f t="shared" si="72"/>
        <v>2.882457856279852E-2</v>
      </c>
    </row>
    <row r="36" spans="1:73">
      <c r="A36" s="98" t="s">
        <v>84</v>
      </c>
      <c r="B36" s="88">
        <v>0.57374567474048432</v>
      </c>
      <c r="C36" s="27">
        <v>0.5616937399368962</v>
      </c>
      <c r="D36" s="88">
        <v>0.56783809373618288</v>
      </c>
      <c r="E36" s="29">
        <v>3.2843204617287292E-2</v>
      </c>
      <c r="F36" s="27">
        <v>2.0740313985308845E-2</v>
      </c>
      <c r="G36" s="28">
        <v>2.6933895921237738E-2</v>
      </c>
      <c r="H36" s="88">
        <v>-6.6524747205960577E-2</v>
      </c>
      <c r="I36" s="27">
        <v>-6.3778749823620751E-2</v>
      </c>
      <c r="J36" s="89">
        <v>-6.5192083818393476E-2</v>
      </c>
      <c r="K36" s="88">
        <v>-2.5940706955530191E-2</v>
      </c>
      <c r="L36" s="27">
        <v>-1.8839487565938229E-2</v>
      </c>
      <c r="M36" s="89">
        <v>-2.2489194930774281E-2</v>
      </c>
      <c r="N36" s="88">
        <v>-1.7559262510974394E-3</v>
      </c>
      <c r="O36" s="27">
        <v>-1.7050691244239635E-2</v>
      </c>
      <c r="P36" s="89">
        <v>-9.217625899280546E-3</v>
      </c>
      <c r="Q36" s="88">
        <v>-1.5977719143946079E-2</v>
      </c>
      <c r="R36" s="27">
        <v>-1.0782934833567737E-2</v>
      </c>
      <c r="S36" s="88">
        <v>-1.3463429392632897E-2</v>
      </c>
      <c r="T36" s="29">
        <f t="shared" si="52"/>
        <v>8.0440935498287125E-3</v>
      </c>
      <c r="U36" s="27">
        <f t="shared" si="53"/>
        <v>1.2638230647709303E-2</v>
      </c>
      <c r="V36" s="28">
        <f t="shared" si="54"/>
        <v>1.0273710036034611E-2</v>
      </c>
      <c r="W36" s="29">
        <f t="shared" si="55"/>
        <v>-1.2413181616669156E-2</v>
      </c>
      <c r="X36" s="27">
        <f t="shared" si="56"/>
        <v>-1.1232449297971958E-2</v>
      </c>
      <c r="Y36" s="28">
        <f t="shared" si="57"/>
        <v>-1.1838810047810622E-2</v>
      </c>
      <c r="Z36" s="29">
        <f t="shared" si="23"/>
        <v>3.2320814005686094E-2</v>
      </c>
      <c r="AA36" s="27">
        <f t="shared" si="24"/>
        <v>1.3411170716314258E-2</v>
      </c>
      <c r="AB36" s="28">
        <f t="shared" si="25"/>
        <v>2.3116504108747327E-2</v>
      </c>
      <c r="AC36" s="29">
        <f t="shared" si="26"/>
        <v>-1.2175677634439719E-2</v>
      </c>
      <c r="AD36" s="27">
        <f t="shared" si="27"/>
        <v>4.6707146193369908E-4</v>
      </c>
      <c r="AE36" s="28">
        <f t="shared" si="28"/>
        <v>-6.0801681429214494E-3</v>
      </c>
      <c r="AF36" s="35">
        <f t="shared" si="28"/>
        <v>-3.3749082905355499E-3</v>
      </c>
      <c r="AG36" s="33">
        <f t="shared" si="28"/>
        <v>-9.0258325552443619E-3</v>
      </c>
      <c r="AH36" s="34">
        <f t="shared" si="28"/>
        <v>-6.1173627369534023E-3</v>
      </c>
      <c r="AI36" s="35">
        <f t="shared" si="29"/>
        <v>2.9446407538280539E-3</v>
      </c>
      <c r="AJ36" s="33">
        <f t="shared" si="30"/>
        <v>9.4221105527636517E-4</v>
      </c>
      <c r="AK36" s="34">
        <f t="shared" si="31"/>
        <v>1.975683890577562E-3</v>
      </c>
      <c r="AL36" s="35">
        <f t="shared" si="31"/>
        <v>-8.3675866118614328E-3</v>
      </c>
      <c r="AM36" s="33">
        <f t="shared" si="31"/>
        <v>2.2748666457483635E-2</v>
      </c>
      <c r="AN36" s="34">
        <f t="shared" si="31"/>
        <v>6.673744880934418E-3</v>
      </c>
      <c r="AO36" s="35">
        <f t="shared" si="58"/>
        <v>1.1102886750555152E-2</v>
      </c>
      <c r="AP36" s="33">
        <f t="shared" si="59"/>
        <v>1.2425218591808562E-2</v>
      </c>
      <c r="AQ36" s="34">
        <f t="shared" si="60"/>
        <v>1.1752297724875627E-2</v>
      </c>
      <c r="AR36" s="35">
        <f t="shared" si="61"/>
        <v>1.7569546120057566E-3</v>
      </c>
      <c r="AS36" s="33">
        <f t="shared" si="62"/>
        <v>8.0303030303030543E-3</v>
      </c>
      <c r="AT36" s="34">
        <f t="shared" si="63"/>
        <v>4.8399106478034248E-3</v>
      </c>
      <c r="AU36" s="35">
        <f t="shared" si="64"/>
        <v>7.8924291142941083E-3</v>
      </c>
      <c r="AV36" s="33">
        <f t="shared" si="65"/>
        <v>7.5154065834961425E-3</v>
      </c>
      <c r="AW36" s="34">
        <f t="shared" si="66"/>
        <v>7.7065579844386445E-3</v>
      </c>
      <c r="AX36" s="35">
        <f t="shared" si="33"/>
        <v>-8.4106728538283493E-3</v>
      </c>
      <c r="AY36" s="33">
        <f t="shared" si="34"/>
        <v>-9.8463374608384058E-3</v>
      </c>
      <c r="AZ36" s="34">
        <f t="shared" si="35"/>
        <v>-9.1183175233473523E-3</v>
      </c>
      <c r="BA36" s="35">
        <f t="shared" si="36"/>
        <v>1.7548990933020647E-3</v>
      </c>
      <c r="BB36" s="33">
        <f t="shared" si="37"/>
        <v>-6.6295012806990572E-3</v>
      </c>
      <c r="BC36" s="34">
        <f t="shared" si="38"/>
        <v>-2.3747680890537914E-3</v>
      </c>
      <c r="BD36" s="35">
        <f t="shared" si="39"/>
        <v>-9.6350364963503354E-3</v>
      </c>
      <c r="BE36" s="33">
        <f t="shared" si="40"/>
        <v>-5.7636887608069065E-3</v>
      </c>
      <c r="BF36" s="34">
        <f t="shared" si="41"/>
        <v>-7.7363683701554553E-3</v>
      </c>
      <c r="BG36" s="35">
        <f t="shared" si="42"/>
        <v>1.1202830188679291E-2</v>
      </c>
      <c r="BH36" s="33">
        <f t="shared" si="43"/>
        <v>4.1189931350114062E-3</v>
      </c>
      <c r="BI36" s="34">
        <f t="shared" si="44"/>
        <v>7.7217182697353337E-3</v>
      </c>
      <c r="BJ36" s="35">
        <f t="shared" si="45"/>
        <v>1.9387755102040716E-2</v>
      </c>
      <c r="BK36" s="33">
        <f t="shared" si="46"/>
        <v>2.3093284715891782E-2</v>
      </c>
      <c r="BL36" s="34">
        <f t="shared" si="47"/>
        <v>2.120220205326584E-2</v>
      </c>
      <c r="BM36" s="35">
        <f t="shared" si="48"/>
        <v>6.4350064350064295E-2</v>
      </c>
      <c r="BN36" s="33">
        <f t="shared" si="49"/>
        <v>4.4104544104544008E-2</v>
      </c>
      <c r="BO36" s="34">
        <f t="shared" si="50"/>
        <v>5.4418299701318507E-2</v>
      </c>
      <c r="BP36" s="35">
        <f t="shared" si="67"/>
        <v>4.7427112723364306E-2</v>
      </c>
      <c r="BQ36" s="33">
        <f t="shared" si="68"/>
        <v>5.7602048072820322E-2</v>
      </c>
      <c r="BR36" s="34">
        <f t="shared" si="69"/>
        <v>5.2369766477822211E-2</v>
      </c>
      <c r="BS36" s="35">
        <f t="shared" si="70"/>
        <v>4.1303232426885605E-2</v>
      </c>
      <c r="BT36" s="33">
        <f t="shared" si="71"/>
        <v>5.567509413663263E-2</v>
      </c>
      <c r="BU36" s="34">
        <f t="shared" si="72"/>
        <v>4.8319327731092487E-2</v>
      </c>
    </row>
    <row r="37" spans="1:73">
      <c r="A37" s="98" t="s">
        <v>85</v>
      </c>
      <c r="B37" s="88">
        <v>0.44431195628772824</v>
      </c>
      <c r="C37" s="27">
        <v>0.48676516537963654</v>
      </c>
      <c r="D37" s="88">
        <v>0.46675724067153279</v>
      </c>
      <c r="E37" s="29">
        <v>0.13872522763792183</v>
      </c>
      <c r="F37" s="27">
        <v>0.13334879406307976</v>
      </c>
      <c r="G37" s="28">
        <v>0.13584389758886406</v>
      </c>
      <c r="H37" s="88">
        <v>-3.833490122295391E-2</v>
      </c>
      <c r="I37" s="27">
        <v>-5.6271741354614324E-2</v>
      </c>
      <c r="J37" s="89">
        <v>-4.7926468979100578E-2</v>
      </c>
      <c r="K37" s="88">
        <v>-7.7280508681829341E-2</v>
      </c>
      <c r="L37" s="27">
        <v>-6.6131830008673065E-2</v>
      </c>
      <c r="M37" s="89">
        <v>-7.1371106769336889E-2</v>
      </c>
      <c r="N37" s="88">
        <v>0.2003710575139146</v>
      </c>
      <c r="O37" s="27">
        <v>0.14232644532156957</v>
      </c>
      <c r="P37" s="89">
        <v>0.16943069306930703</v>
      </c>
      <c r="Q37" s="88">
        <v>4.0185471406491535E-2</v>
      </c>
      <c r="R37" s="27">
        <v>2.0528455284552827E-2</v>
      </c>
      <c r="S37" s="88">
        <v>2.9950259286696923E-2</v>
      </c>
      <c r="T37" s="29">
        <f t="shared" si="52"/>
        <v>5.4340904266610091E-2</v>
      </c>
      <c r="U37" s="27">
        <f t="shared" si="53"/>
        <v>3.8836885082652817E-2</v>
      </c>
      <c r="V37" s="28">
        <f t="shared" si="54"/>
        <v>4.6341964652692136E-2</v>
      </c>
      <c r="W37" s="29">
        <f t="shared" si="55"/>
        <v>7.2478357157237827E-2</v>
      </c>
      <c r="X37" s="27">
        <f t="shared" si="56"/>
        <v>0.14858128834355822</v>
      </c>
      <c r="Y37" s="28">
        <f t="shared" si="57"/>
        <v>0.11146027693214178</v>
      </c>
      <c r="Z37" s="29">
        <f t="shared" si="23"/>
        <v>0</v>
      </c>
      <c r="AA37" s="27">
        <f t="shared" si="24"/>
        <v>-4.4733767317643114E-2</v>
      </c>
      <c r="AB37" s="28">
        <f t="shared" si="25"/>
        <v>-2.3679095246510018E-2</v>
      </c>
      <c r="AC37" s="29">
        <f t="shared" si="26"/>
        <v>-4.6930730242162877E-3</v>
      </c>
      <c r="AD37" s="27">
        <f t="shared" si="27"/>
        <v>-5.4167394723046991E-3</v>
      </c>
      <c r="AE37" s="28">
        <f t="shared" si="28"/>
        <v>-5.0678733031673806E-3</v>
      </c>
      <c r="AF37" s="35">
        <f t="shared" si="28"/>
        <v>1.9615239532251971E-2</v>
      </c>
      <c r="AG37" s="33">
        <f t="shared" si="28"/>
        <v>1.1419536191145552E-2</v>
      </c>
      <c r="AH37" s="34">
        <f t="shared" si="28"/>
        <v>1.5372021102419531E-2</v>
      </c>
      <c r="AI37" s="35">
        <f t="shared" si="29"/>
        <v>1.8128005919348933E-2</v>
      </c>
      <c r="AJ37" s="33">
        <f t="shared" si="30"/>
        <v>2.8660760812923458E-2</v>
      </c>
      <c r="AK37" s="34">
        <f t="shared" si="31"/>
        <v>2.3559974917136906E-2</v>
      </c>
      <c r="AL37" s="35">
        <f t="shared" si="31"/>
        <v>2.8524709302325535E-2</v>
      </c>
      <c r="AM37" s="33">
        <f t="shared" si="31"/>
        <v>5.0658561296859084E-3</v>
      </c>
      <c r="AN37" s="34">
        <f t="shared" si="31"/>
        <v>1.6366182391037931E-2</v>
      </c>
      <c r="AO37" s="35">
        <f t="shared" si="58"/>
        <v>1.413177883766048E-3</v>
      </c>
      <c r="AP37" s="33">
        <f t="shared" si="59"/>
        <v>9.9126344086022389E-3</v>
      </c>
      <c r="AQ37" s="34">
        <f t="shared" si="60"/>
        <v>5.7693963661413772E-3</v>
      </c>
      <c r="AR37" s="35">
        <f t="shared" si="61"/>
        <v>-1.0054683365672945E-2</v>
      </c>
      <c r="AS37" s="33">
        <f t="shared" si="62"/>
        <v>4.6581267675926963E-3</v>
      </c>
      <c r="AT37" s="34">
        <f t="shared" si="63"/>
        <v>-2.4828767123287188E-3</v>
      </c>
      <c r="AU37" s="35">
        <f t="shared" si="64"/>
        <v>-1.9600855310049847E-2</v>
      </c>
      <c r="AV37" s="33">
        <f t="shared" si="65"/>
        <v>-3.0799801291604534E-2</v>
      </c>
      <c r="AW37" s="34">
        <f t="shared" si="66"/>
        <v>-2.5405544588447349E-2</v>
      </c>
      <c r="AX37" s="35">
        <f t="shared" si="33"/>
        <v>-1.035986913849507E-2</v>
      </c>
      <c r="AY37" s="33">
        <f t="shared" si="34"/>
        <v>-3.4170510849137248E-2</v>
      </c>
      <c r="AZ37" s="34">
        <f t="shared" si="35"/>
        <v>-2.2633201232936995E-2</v>
      </c>
      <c r="BA37" s="35">
        <f t="shared" si="36"/>
        <v>-3.8016528925619797E-2</v>
      </c>
      <c r="BB37" s="33">
        <f t="shared" si="37"/>
        <v>-8.844861135680615E-4</v>
      </c>
      <c r="BC37" s="34">
        <f t="shared" si="38"/>
        <v>-1.9102540998378048E-2</v>
      </c>
      <c r="BD37" s="35">
        <f t="shared" si="39"/>
        <v>-2.4054982817869441E-2</v>
      </c>
      <c r="BE37" s="33">
        <f t="shared" si="40"/>
        <v>-3.82436260623229E-2</v>
      </c>
      <c r="BF37" s="34">
        <f t="shared" si="41"/>
        <v>-3.1416498254638991E-2</v>
      </c>
      <c r="BG37" s="35">
        <f t="shared" si="42"/>
        <v>-2.7386541471048353E-3</v>
      </c>
      <c r="BH37" s="33">
        <f t="shared" si="43"/>
        <v>-7.3637702503681624E-3</v>
      </c>
      <c r="BI37" s="34">
        <f t="shared" si="44"/>
        <v>-5.1213960546282467E-3</v>
      </c>
      <c r="BJ37" s="35">
        <f t="shared" si="45"/>
        <v>2.4323264025107871E-2</v>
      </c>
      <c r="BK37" s="33">
        <f t="shared" si="46"/>
        <v>3.5051928783382813E-2</v>
      </c>
      <c r="BL37" s="34">
        <f t="shared" si="47"/>
        <v>2.9837940896091597E-2</v>
      </c>
      <c r="BM37" s="35">
        <f t="shared" si="48"/>
        <v>1.2447338184603529E-2</v>
      </c>
      <c r="BN37" s="33">
        <f t="shared" si="49"/>
        <v>1.0750761512274831E-3</v>
      </c>
      <c r="BO37" s="34">
        <f t="shared" si="50"/>
        <v>6.5722484495047695E-3</v>
      </c>
      <c r="BP37" s="35">
        <f t="shared" si="67"/>
        <v>2.2697181766597296E-2</v>
      </c>
      <c r="BQ37" s="33">
        <f t="shared" si="68"/>
        <v>7.3384642921066057E-3</v>
      </c>
      <c r="BR37" s="34">
        <f t="shared" si="69"/>
        <v>1.4805959168659122E-2</v>
      </c>
      <c r="BS37" s="35">
        <f t="shared" si="70"/>
        <v>1.4425744405400343E-2</v>
      </c>
      <c r="BT37" s="33">
        <f t="shared" si="71"/>
        <v>2.4164889836531644E-2</v>
      </c>
      <c r="BU37" s="34">
        <f t="shared" si="72"/>
        <v>1.9392840960579916E-2</v>
      </c>
    </row>
    <row r="38" spans="1:73">
      <c r="A38" s="98" t="s">
        <v>86</v>
      </c>
      <c r="B38" s="88">
        <v>0.45109815332679815</v>
      </c>
      <c r="C38" s="27">
        <v>0.56149307570109563</v>
      </c>
      <c r="D38" s="88">
        <v>0.51311616658309278</v>
      </c>
      <c r="E38" s="29">
        <v>4.6942148760330538E-2</v>
      </c>
      <c r="F38" s="27">
        <v>5.990893841361089E-3</v>
      </c>
      <c r="G38" s="28">
        <v>2.3200889135871039E-2</v>
      </c>
      <c r="H38" s="88">
        <v>2.1471424060625299E-2</v>
      </c>
      <c r="I38" s="27">
        <v>7.8608861362554627E-3</v>
      </c>
      <c r="J38" s="89">
        <v>1.3713509843856109E-2</v>
      </c>
      <c r="K38" s="88">
        <v>7.2642967542503767E-2</v>
      </c>
      <c r="L38" s="27">
        <v>7.9413850153627896E-2</v>
      </c>
      <c r="M38" s="89">
        <v>7.6480042860969766E-2</v>
      </c>
      <c r="N38" s="88">
        <v>-3.2853025936599445E-2</v>
      </c>
      <c r="O38" s="27">
        <v>-3.9851105758703764E-2</v>
      </c>
      <c r="P38" s="89">
        <v>-3.6829662809506059E-2</v>
      </c>
      <c r="Q38" s="88">
        <v>6.1382598331346738E-2</v>
      </c>
      <c r="R38" s="27">
        <v>9.6693272519954299E-2</v>
      </c>
      <c r="S38" s="88">
        <v>8.1384834000775008E-2</v>
      </c>
      <c r="T38" s="29">
        <f t="shared" si="52"/>
        <v>0.15047725996631112</v>
      </c>
      <c r="U38" s="27">
        <f t="shared" si="53"/>
        <v>0.15159076731129129</v>
      </c>
      <c r="V38" s="28">
        <f t="shared" si="54"/>
        <v>0.15111695137976344</v>
      </c>
      <c r="W38" s="29">
        <f t="shared" si="55"/>
        <v>0.35968765251342116</v>
      </c>
      <c r="X38" s="27">
        <f t="shared" si="56"/>
        <v>0.24232574936800289</v>
      </c>
      <c r="Y38" s="28">
        <f t="shared" si="57"/>
        <v>0.29223744292237441</v>
      </c>
      <c r="Z38" s="29">
        <f t="shared" si="23"/>
        <v>-9.0990667623833454E-2</v>
      </c>
      <c r="AA38" s="27">
        <f t="shared" si="24"/>
        <v>-2.572674418604648E-2</v>
      </c>
      <c r="AB38" s="28">
        <f t="shared" si="25"/>
        <v>-5.493093478959199E-2</v>
      </c>
      <c r="AC38" s="29">
        <f t="shared" si="26"/>
        <v>5.0345508390918114E-2</v>
      </c>
      <c r="AD38" s="27">
        <f t="shared" si="27"/>
        <v>3.4014620319259947E-2</v>
      </c>
      <c r="AE38" s="28">
        <f t="shared" si="28"/>
        <v>4.1043507817811076E-2</v>
      </c>
      <c r="AF38" s="35">
        <f t="shared" si="28"/>
        <v>6.090225563909768E-2</v>
      </c>
      <c r="AG38" s="33">
        <f t="shared" si="28"/>
        <v>4.1408166209782049E-2</v>
      </c>
      <c r="AH38" s="34">
        <f t="shared" si="28"/>
        <v>4.9873479715941471E-2</v>
      </c>
      <c r="AI38" s="35">
        <f t="shared" si="29"/>
        <v>1.275690999291279E-2</v>
      </c>
      <c r="AJ38" s="33">
        <f t="shared" si="30"/>
        <v>7.4812967581048273E-3</v>
      </c>
      <c r="AK38" s="34">
        <f t="shared" si="31"/>
        <v>9.7962991758668849E-3</v>
      </c>
      <c r="AL38" s="35">
        <f t="shared" si="31"/>
        <v>2.8691392582225417E-2</v>
      </c>
      <c r="AM38" s="33">
        <f t="shared" si="31"/>
        <v>1.1001100110010986E-2</v>
      </c>
      <c r="AN38" s="34">
        <f t="shared" si="31"/>
        <v>1.8786572220511166E-2</v>
      </c>
      <c r="AO38" s="35">
        <f t="shared" si="58"/>
        <v>4.9319727891157239E-3</v>
      </c>
      <c r="AP38" s="33">
        <f t="shared" si="59"/>
        <v>-1.3601741022850611E-4</v>
      </c>
      <c r="AQ38" s="34">
        <f t="shared" si="60"/>
        <v>2.1160822249093325E-3</v>
      </c>
      <c r="AR38" s="35">
        <f t="shared" si="61"/>
        <v>-3.3169741072939574E-2</v>
      </c>
      <c r="AS38" s="33">
        <f t="shared" si="62"/>
        <v>-3.2240511495034707E-2</v>
      </c>
      <c r="AT38" s="34">
        <f t="shared" si="63"/>
        <v>-3.265460030165912E-2</v>
      </c>
      <c r="AU38" s="35">
        <f t="shared" si="64"/>
        <v>-4.1309294591283074E-2</v>
      </c>
      <c r="AV38" s="33">
        <f t="shared" si="65"/>
        <v>-3.7531627776215881E-2</v>
      </c>
      <c r="AW38" s="34">
        <f t="shared" si="66"/>
        <v>-3.9214157636236036E-2</v>
      </c>
      <c r="AX38" s="35">
        <f t="shared" si="33"/>
        <v>-5.13054591929889E-2</v>
      </c>
      <c r="AY38" s="33">
        <f t="shared" si="34"/>
        <v>-5.8273696509420159E-2</v>
      </c>
      <c r="AZ38" s="34">
        <f t="shared" si="35"/>
        <v>-5.5176890619928587E-2</v>
      </c>
      <c r="BA38" s="35">
        <f t="shared" si="36"/>
        <v>-8.275596612779057E-2</v>
      </c>
      <c r="BB38" s="33">
        <f t="shared" si="37"/>
        <v>-6.7307692307692291E-2</v>
      </c>
      <c r="BC38" s="34">
        <f t="shared" si="38"/>
        <v>-7.4201305393335582E-2</v>
      </c>
      <c r="BD38" s="35">
        <f t="shared" si="39"/>
        <v>-8.3298363407469544E-2</v>
      </c>
      <c r="BE38" s="33">
        <f t="shared" si="40"/>
        <v>-8.2141669437978071E-2</v>
      </c>
      <c r="BF38" s="34">
        <f t="shared" si="41"/>
        <v>-8.2653061224489788E-2</v>
      </c>
      <c r="BG38" s="35">
        <f t="shared" si="42"/>
        <v>-7.4845502403295905E-2</v>
      </c>
      <c r="BH38" s="33">
        <f t="shared" si="43"/>
        <v>-6.5217391304347783E-2</v>
      </c>
      <c r="BI38" s="34">
        <f t="shared" si="44"/>
        <v>-6.947112953787038E-2</v>
      </c>
      <c r="BJ38" s="35">
        <f t="shared" si="45"/>
        <v>3.7110341415140802E-3</v>
      </c>
      <c r="BK38" s="33">
        <f t="shared" si="46"/>
        <v>-5.2325581395349374E-3</v>
      </c>
      <c r="BL38" s="34">
        <f t="shared" si="47"/>
        <v>-1.304064333840449E-3</v>
      </c>
      <c r="BM38" s="35">
        <f t="shared" si="48"/>
        <v>7.3699778161202767E-2</v>
      </c>
      <c r="BN38" s="33">
        <f t="shared" si="49"/>
        <v>7.8121955971167001E-2</v>
      </c>
      <c r="BO38" s="34">
        <f t="shared" si="50"/>
        <v>7.6169749727965197E-2</v>
      </c>
      <c r="BP38" s="35">
        <f t="shared" si="67"/>
        <v>7.7364554637281868E-2</v>
      </c>
      <c r="BQ38" s="33">
        <f t="shared" si="68"/>
        <v>7.4448861582941728E-2</v>
      </c>
      <c r="BR38" s="34">
        <f t="shared" si="69"/>
        <v>7.573306370070787E-2</v>
      </c>
      <c r="BS38" s="35">
        <f t="shared" si="70"/>
        <v>8.6724909439590769E-2</v>
      </c>
      <c r="BT38" s="33">
        <f t="shared" si="71"/>
        <v>4.8772283888328216E-2</v>
      </c>
      <c r="BU38" s="34">
        <f t="shared" si="72"/>
        <v>6.5513676097377571E-2</v>
      </c>
    </row>
    <row r="39" spans="1:73">
      <c r="A39" s="98" t="s">
        <v>87</v>
      </c>
      <c r="B39" s="88">
        <v>1.1253794341797665</v>
      </c>
      <c r="C39" s="27">
        <v>0.93453707034409539</v>
      </c>
      <c r="D39" s="88">
        <v>1.0163577837082851</v>
      </c>
      <c r="E39" s="29">
        <v>-1.2527887420628159E-2</v>
      </c>
      <c r="F39" s="27">
        <v>-8.9146738361397526E-3</v>
      </c>
      <c r="G39" s="28">
        <v>-1.0547541492166856E-2</v>
      </c>
      <c r="H39" s="88">
        <v>-4.605491831769204E-2</v>
      </c>
      <c r="I39" s="27">
        <v>-1.6561964591661926E-2</v>
      </c>
      <c r="J39" s="89">
        <v>-2.9863614986675002E-2</v>
      </c>
      <c r="K39" s="88">
        <v>2.3683731098560701E-2</v>
      </c>
      <c r="L39" s="27">
        <v>3.3391405342624303E-3</v>
      </c>
      <c r="M39" s="89">
        <v>1.2361638523066931E-2</v>
      </c>
      <c r="N39" s="88">
        <v>-5.0008898380494715E-2</v>
      </c>
      <c r="O39" s="27">
        <v>-5.5418897409926227E-2</v>
      </c>
      <c r="P39" s="89">
        <v>-5.2992817238627254E-2</v>
      </c>
      <c r="Q39" s="88">
        <v>1.0678156612963674E-2</v>
      </c>
      <c r="R39" s="27">
        <v>-9.1911764705882026E-3</v>
      </c>
      <c r="S39" s="88">
        <v>-2.528231923141222E-4</v>
      </c>
      <c r="T39" s="29">
        <f t="shared" si="52"/>
        <v>6.8025949953660847E-2</v>
      </c>
      <c r="U39" s="27">
        <f t="shared" si="53"/>
        <v>4.2053184910327834E-2</v>
      </c>
      <c r="V39" s="28">
        <f t="shared" si="54"/>
        <v>5.386495827362392E-2</v>
      </c>
      <c r="W39" s="29">
        <f t="shared" si="55"/>
        <v>0.15203054494967017</v>
      </c>
      <c r="X39" s="27">
        <f t="shared" si="56"/>
        <v>0.10044510385756666</v>
      </c>
      <c r="Y39" s="28">
        <f t="shared" si="57"/>
        <v>0.12422012478003519</v>
      </c>
      <c r="Z39" s="29">
        <f t="shared" si="23"/>
        <v>-2.8020488098824958E-2</v>
      </c>
      <c r="AA39" s="27">
        <f t="shared" si="24"/>
        <v>5.1233652420115128E-3</v>
      </c>
      <c r="AB39" s="28">
        <f t="shared" si="25"/>
        <v>-1.0530060476698688E-2</v>
      </c>
      <c r="AC39" s="29">
        <f t="shared" si="26"/>
        <v>3.6887786732796135E-2</v>
      </c>
      <c r="AD39" s="27">
        <f t="shared" si="27"/>
        <v>2.9242119382964393E-2</v>
      </c>
      <c r="AE39" s="28">
        <f t="shared" si="28"/>
        <v>3.2789242827353071E-2</v>
      </c>
      <c r="AF39" s="35">
        <f t="shared" si="28"/>
        <v>6.307922272047839E-2</v>
      </c>
      <c r="AG39" s="33">
        <f t="shared" si="28"/>
        <v>8.9925713540987884E-2</v>
      </c>
      <c r="AH39" s="34">
        <f t="shared" si="28"/>
        <v>7.7421151570006286E-2</v>
      </c>
      <c r="AI39" s="35">
        <f t="shared" si="29"/>
        <v>7.0163104611923544E-2</v>
      </c>
      <c r="AJ39" s="33">
        <f t="shared" si="30"/>
        <v>7.2462035154848836E-2</v>
      </c>
      <c r="AK39" s="34">
        <f t="shared" si="31"/>
        <v>7.1405492730209907E-2</v>
      </c>
      <c r="AL39" s="35">
        <f t="shared" si="31"/>
        <v>7.6862435947970154E-2</v>
      </c>
      <c r="AM39" s="33">
        <f t="shared" si="31"/>
        <v>7.024194447541543E-2</v>
      </c>
      <c r="AN39" s="34">
        <f t="shared" si="31"/>
        <v>7.3281061519903545E-2</v>
      </c>
      <c r="AO39" s="35">
        <f t="shared" si="58"/>
        <v>4.56320156173744E-2</v>
      </c>
      <c r="AP39" s="33">
        <f t="shared" si="59"/>
        <v>5.0630273986873586E-2</v>
      </c>
      <c r="AQ39" s="34">
        <f t="shared" si="60"/>
        <v>4.8328182073616111E-2</v>
      </c>
      <c r="AR39" s="35">
        <f t="shared" si="61"/>
        <v>4.562427071178532E-2</v>
      </c>
      <c r="AS39" s="33">
        <f t="shared" si="62"/>
        <v>1.6261774913237437E-2</v>
      </c>
      <c r="AT39" s="34">
        <f t="shared" si="63"/>
        <v>2.9750737067810284E-2</v>
      </c>
      <c r="AU39" s="35">
        <f t="shared" si="64"/>
        <v>7.8116281664986076E-4</v>
      </c>
      <c r="AV39" s="33">
        <f t="shared" si="65"/>
        <v>2.009952190457609E-2</v>
      </c>
      <c r="AW39" s="34">
        <f t="shared" si="66"/>
        <v>1.1087975013013951E-2</v>
      </c>
      <c r="AX39" s="35">
        <f t="shared" si="33"/>
        <v>-2.2413024085637834E-2</v>
      </c>
      <c r="AY39" s="33">
        <f t="shared" si="34"/>
        <v>-8.3213773314203543E-3</v>
      </c>
      <c r="AZ39" s="34">
        <f t="shared" si="35"/>
        <v>-1.4827781496164372E-2</v>
      </c>
      <c r="BA39" s="35">
        <f t="shared" si="36"/>
        <v>-3.9694308201209116E-2</v>
      </c>
      <c r="BB39" s="33">
        <f t="shared" si="37"/>
        <v>-3.6554783950617287E-2</v>
      </c>
      <c r="BC39" s="34">
        <f t="shared" si="38"/>
        <v>-3.7993206166710203E-2</v>
      </c>
      <c r="BD39" s="35">
        <f t="shared" si="39"/>
        <v>-4.9174486281031049E-2</v>
      </c>
      <c r="BE39" s="33">
        <f t="shared" si="40"/>
        <v>-2.7430173190509555E-2</v>
      </c>
      <c r="BF39" s="34">
        <f t="shared" si="41"/>
        <v>-3.7375054324206847E-2</v>
      </c>
      <c r="BG39" s="35">
        <f t="shared" si="42"/>
        <v>-4.6346033728919434E-2</v>
      </c>
      <c r="BH39" s="33">
        <f t="shared" si="43"/>
        <v>-2.6968605249613975E-2</v>
      </c>
      <c r="BI39" s="34">
        <f t="shared" si="44"/>
        <v>-3.5722347629796869E-2</v>
      </c>
      <c r="BJ39" s="35">
        <f t="shared" si="45"/>
        <v>-8.2525543620644015E-3</v>
      </c>
      <c r="BK39" s="33">
        <f t="shared" si="46"/>
        <v>-8.2513487781656902E-3</v>
      </c>
      <c r="BL39" s="34">
        <f t="shared" si="47"/>
        <v>-8.2518873997775577E-3</v>
      </c>
      <c r="BM39" s="35">
        <f t="shared" si="48"/>
        <v>1.532162197860254E-2</v>
      </c>
      <c r="BN39" s="33">
        <f t="shared" si="49"/>
        <v>7.6799999999999091E-3</v>
      </c>
      <c r="BO39" s="34">
        <f t="shared" si="50"/>
        <v>1.1094063495810325E-2</v>
      </c>
      <c r="BP39" s="35">
        <f t="shared" si="67"/>
        <v>2.3286067386496745E-2</v>
      </c>
      <c r="BQ39" s="33">
        <f t="shared" si="68"/>
        <v>-7.4097597120781344E-4</v>
      </c>
      <c r="BR39" s="34">
        <f t="shared" si="69"/>
        <v>1.0038519901949261E-2</v>
      </c>
      <c r="BS39" s="35">
        <f t="shared" si="70"/>
        <v>2.8858377828629544E-2</v>
      </c>
      <c r="BT39" s="33">
        <f t="shared" si="71"/>
        <v>1.5889830508474478E-2</v>
      </c>
      <c r="BU39" s="34">
        <f t="shared" si="72"/>
        <v>2.1784352247775418E-2</v>
      </c>
    </row>
    <row r="40" spans="1:73">
      <c r="A40" s="98" t="s">
        <v>88</v>
      </c>
      <c r="B40" s="88">
        <v>0.93853195733535322</v>
      </c>
      <c r="C40" s="27">
        <v>0.83184336745279119</v>
      </c>
      <c r="D40" s="88">
        <v>0.87948215109080263</v>
      </c>
      <c r="E40" s="29">
        <v>-4.2828398965219838E-2</v>
      </c>
      <c r="F40" s="27">
        <v>-3.9509202453987702E-2</v>
      </c>
      <c r="G40" s="28">
        <v>-4.1037860736033882E-2</v>
      </c>
      <c r="H40" s="88">
        <v>-5.8858858858858887E-2</v>
      </c>
      <c r="I40" s="27">
        <v>-7.2176801226366938E-2</v>
      </c>
      <c r="J40" s="89">
        <v>-6.6054665930425194E-2</v>
      </c>
      <c r="K40" s="88">
        <v>-1.1646458200382903E-2</v>
      </c>
      <c r="L40" s="27">
        <v>-1.6384414153930882E-2</v>
      </c>
      <c r="M40" s="89">
        <v>-1.4189638607641664E-2</v>
      </c>
      <c r="N40" s="88">
        <v>-4.5520581113801417E-2</v>
      </c>
      <c r="O40" s="27">
        <v>-1.4417693169092916E-2</v>
      </c>
      <c r="P40" s="89">
        <v>-2.8862733338331226E-2</v>
      </c>
      <c r="Q40" s="88">
        <v>1.2007441231185467E-2</v>
      </c>
      <c r="R40" s="27">
        <v>1.5480755574492244E-2</v>
      </c>
      <c r="S40" s="88">
        <v>1.3895321908290903E-2</v>
      </c>
      <c r="T40" s="29">
        <f t="shared" si="52"/>
        <v>7.3863636363636465E-2</v>
      </c>
      <c r="U40" s="27">
        <f t="shared" si="53"/>
        <v>5.1188811188811245E-2</v>
      </c>
      <c r="V40" s="28">
        <f t="shared" si="54"/>
        <v>6.1519719811176987E-2</v>
      </c>
      <c r="W40" s="29">
        <f t="shared" si="55"/>
        <v>7.9365079365079305E-2</v>
      </c>
      <c r="X40" s="27">
        <f t="shared" si="56"/>
        <v>4.8696114954763114E-2</v>
      </c>
      <c r="Y40" s="28">
        <f t="shared" si="57"/>
        <v>6.2831731458901086E-2</v>
      </c>
      <c r="Z40" s="29">
        <f t="shared" si="23"/>
        <v>1.4417531718569743E-2</v>
      </c>
      <c r="AA40" s="27">
        <f t="shared" si="24"/>
        <v>4.4912458766810381E-2</v>
      </c>
      <c r="AB40" s="28">
        <f t="shared" si="25"/>
        <v>3.0638412741260668E-2</v>
      </c>
      <c r="AC40" s="29">
        <f t="shared" si="26"/>
        <v>1.463899943149527E-2</v>
      </c>
      <c r="AD40" s="27">
        <f t="shared" si="27"/>
        <v>8.7421078193297141E-3</v>
      </c>
      <c r="AE40" s="28">
        <f t="shared" si="28"/>
        <v>1.1458878994237809E-2</v>
      </c>
      <c r="AF40" s="35">
        <f t="shared" si="28"/>
        <v>2.5213615352290164E-2</v>
      </c>
      <c r="AG40" s="33">
        <f t="shared" si="28"/>
        <v>5.2961001444391531E-3</v>
      </c>
      <c r="AH40" s="34">
        <f t="shared" si="28"/>
        <v>1.4501197643555397E-2</v>
      </c>
      <c r="AI40" s="35">
        <f t="shared" si="29"/>
        <v>2.9238967072004352E-2</v>
      </c>
      <c r="AJ40" s="33">
        <f t="shared" si="30"/>
        <v>1.6403256704980773E-2</v>
      </c>
      <c r="AK40" s="34">
        <f t="shared" si="31"/>
        <v>2.239806011103318E-2</v>
      </c>
      <c r="AL40" s="35">
        <f t="shared" si="31"/>
        <v>3.2523562989512866E-2</v>
      </c>
      <c r="AM40" s="33">
        <f t="shared" si="31"/>
        <v>3.0392272352456118E-2</v>
      </c>
      <c r="AN40" s="34">
        <f t="shared" si="31"/>
        <v>3.139433279241044E-2</v>
      </c>
      <c r="AO40" s="35">
        <f t="shared" si="58"/>
        <v>4.4227307791205872E-2</v>
      </c>
      <c r="AP40" s="33">
        <f t="shared" si="59"/>
        <v>2.2979307191036913E-2</v>
      </c>
      <c r="AQ40" s="34">
        <f t="shared" si="60"/>
        <v>3.2980332829046999E-2</v>
      </c>
      <c r="AR40" s="35">
        <f t="shared" si="61"/>
        <v>1.5390297956168419E-2</v>
      </c>
      <c r="AS40" s="33">
        <f t="shared" si="62"/>
        <v>2.9839070183281136E-2</v>
      </c>
      <c r="AT40" s="34">
        <f t="shared" si="63"/>
        <v>2.2964264792032729E-2</v>
      </c>
      <c r="AU40" s="35">
        <f t="shared" si="64"/>
        <v>4.1348369103916482E-2</v>
      </c>
      <c r="AV40" s="33">
        <f t="shared" si="65"/>
        <v>5.3065653825284942E-2</v>
      </c>
      <c r="AW40" s="34">
        <f t="shared" si="66"/>
        <v>4.7531783300881925E-2</v>
      </c>
      <c r="AX40" s="35">
        <f t="shared" si="33"/>
        <v>4.191895668374479E-2</v>
      </c>
      <c r="AY40" s="33">
        <f t="shared" si="34"/>
        <v>4.1117065127782348E-2</v>
      </c>
      <c r="AZ40" s="34">
        <f t="shared" si="35"/>
        <v>4.1493549092499471E-2</v>
      </c>
      <c r="BA40" s="35">
        <f t="shared" si="36"/>
        <v>2.0451497541350117E-2</v>
      </c>
      <c r="BB40" s="33">
        <f t="shared" si="37"/>
        <v>2.8011481738097643E-2</v>
      </c>
      <c r="BC40" s="34">
        <f t="shared" si="38"/>
        <v>2.4460658233163679E-2</v>
      </c>
      <c r="BD40" s="35">
        <f t="shared" si="39"/>
        <v>1.9274997262074267E-2</v>
      </c>
      <c r="BE40" s="33">
        <f t="shared" si="40"/>
        <v>2.3108030040439154E-2</v>
      </c>
      <c r="BF40" s="34">
        <f t="shared" si="41"/>
        <v>2.131475124250648E-2</v>
      </c>
      <c r="BG40" s="35">
        <f t="shared" si="42"/>
        <v>2.9332760287955395E-2</v>
      </c>
      <c r="BH40" s="33">
        <f t="shared" si="43"/>
        <v>2.7762092979484176E-2</v>
      </c>
      <c r="BI40" s="34">
        <f t="shared" si="44"/>
        <v>2.849545979029755E-2</v>
      </c>
      <c r="BJ40" s="35">
        <f t="shared" si="45"/>
        <v>1.0125260960333948E-2</v>
      </c>
      <c r="BK40" s="33">
        <f t="shared" si="46"/>
        <v>2.0419375515062788E-2</v>
      </c>
      <c r="BL40" s="34">
        <f t="shared" si="47"/>
        <v>1.5608994683186106E-2</v>
      </c>
      <c r="BM40" s="35">
        <f t="shared" si="48"/>
        <v>9.6104164513794998E-3</v>
      </c>
      <c r="BN40" s="33">
        <f t="shared" si="49"/>
        <v>1.1844938980617448E-2</v>
      </c>
      <c r="BO40" s="34">
        <f t="shared" si="50"/>
        <v>1.0806397387253197E-2</v>
      </c>
      <c r="BP40" s="35">
        <f t="shared" si="67"/>
        <v>-9.5189355168884271E-3</v>
      </c>
      <c r="BQ40" s="33">
        <f t="shared" si="68"/>
        <v>7.3607662291592657E-3</v>
      </c>
      <c r="BR40" s="34">
        <f t="shared" si="69"/>
        <v>-4.7514967214667969E-4</v>
      </c>
      <c r="BS40" s="35">
        <f t="shared" si="70"/>
        <v>-1.3433915469670543E-3</v>
      </c>
      <c r="BT40" s="33">
        <f t="shared" si="71"/>
        <v>5.1060832819791457E-3</v>
      </c>
      <c r="BU40" s="34">
        <f t="shared" si="72"/>
        <v>2.139189960068455E-3</v>
      </c>
    </row>
    <row r="41" spans="1:73">
      <c r="A41" s="98" t="s">
        <v>89</v>
      </c>
      <c r="B41" s="88">
        <v>0.81559290382819793</v>
      </c>
      <c r="C41" s="27">
        <v>0.69382746893363501</v>
      </c>
      <c r="D41" s="88">
        <v>0.74896687063657486</v>
      </c>
      <c r="E41" s="29">
        <v>-2.7256364103882769E-2</v>
      </c>
      <c r="F41" s="27">
        <v>-5.9306569343066107E-3</v>
      </c>
      <c r="G41" s="28">
        <v>-1.5955517949957643E-2</v>
      </c>
      <c r="H41" s="88">
        <v>-7.0314565159925957E-2</v>
      </c>
      <c r="I41" s="27">
        <v>-6.895364846259755E-2</v>
      </c>
      <c r="J41" s="89">
        <v>-6.9586045940302155E-2</v>
      </c>
      <c r="K41" s="88">
        <v>9.9516633494456386E-3</v>
      </c>
      <c r="L41" s="27">
        <v>6.9008009858286812E-3</v>
      </c>
      <c r="M41" s="89">
        <v>8.3173806851937204E-3</v>
      </c>
      <c r="N41" s="88">
        <v>-3.9273648648648685E-2</v>
      </c>
      <c r="O41" s="27">
        <v>-4.7117855831599553E-2</v>
      </c>
      <c r="P41" s="89">
        <v>-4.3469721767594116E-2</v>
      </c>
      <c r="Q41" s="88">
        <v>-3.7069597069597116E-2</v>
      </c>
      <c r="R41" s="27">
        <v>-2.029283329052145E-2</v>
      </c>
      <c r="S41" s="88">
        <v>-2.8129491479022661E-2</v>
      </c>
      <c r="T41" s="29">
        <f t="shared" si="52"/>
        <v>1.2629336579427886E-2</v>
      </c>
      <c r="U41" s="27">
        <f t="shared" si="53"/>
        <v>-7.9968536969061699E-3</v>
      </c>
      <c r="V41" s="28">
        <f t="shared" si="54"/>
        <v>1.5492957746479075E-3</v>
      </c>
      <c r="W41" s="29">
        <f t="shared" si="55"/>
        <v>5.8752817430503423E-2</v>
      </c>
      <c r="X41" s="27">
        <f t="shared" si="56"/>
        <v>3.6077705827937123E-2</v>
      </c>
      <c r="Y41" s="28">
        <f t="shared" si="57"/>
        <v>4.6688229503585976E-2</v>
      </c>
      <c r="Z41" s="29">
        <f t="shared" si="23"/>
        <v>-3.6332671019017937E-2</v>
      </c>
      <c r="AA41" s="27">
        <f t="shared" si="24"/>
        <v>-1.0841836734693855E-2</v>
      </c>
      <c r="AB41" s="28">
        <f t="shared" si="25"/>
        <v>-2.2907429799811863E-2</v>
      </c>
      <c r="AC41" s="29">
        <f t="shared" si="26"/>
        <v>3.9764359351988077E-3</v>
      </c>
      <c r="AD41" s="27">
        <f t="shared" si="27"/>
        <v>2.3726627981947024E-2</v>
      </c>
      <c r="AE41" s="28">
        <f t="shared" si="28"/>
        <v>1.4506703334479232E-2</v>
      </c>
      <c r="AF41" s="35">
        <f t="shared" si="28"/>
        <v>4.8408390787736622E-2</v>
      </c>
      <c r="AG41" s="33">
        <f t="shared" si="28"/>
        <v>2.9222824033253492E-2</v>
      </c>
      <c r="AH41" s="34">
        <f t="shared" si="28"/>
        <v>3.808620222282455E-2</v>
      </c>
      <c r="AI41" s="35">
        <f t="shared" si="29"/>
        <v>5.0230866097663363E-2</v>
      </c>
      <c r="AJ41" s="33">
        <f t="shared" si="30"/>
        <v>4.6628319667115337E-2</v>
      </c>
      <c r="AK41" s="34">
        <f t="shared" si="31"/>
        <v>4.8309178743961345E-2</v>
      </c>
      <c r="AL41" s="35">
        <f t="shared" si="31"/>
        <v>4.9560351718625162E-2</v>
      </c>
      <c r="AM41" s="33">
        <f t="shared" si="31"/>
        <v>4.6889616463984929E-2</v>
      </c>
      <c r="AN41" s="34">
        <f t="shared" si="31"/>
        <v>4.8137999750903049E-2</v>
      </c>
      <c r="AO41" s="35">
        <f t="shared" si="58"/>
        <v>3.1987814166031914E-2</v>
      </c>
      <c r="AP41" s="33">
        <f t="shared" si="59"/>
        <v>3.2949849212554394E-2</v>
      </c>
      <c r="AQ41" s="34">
        <f t="shared" si="60"/>
        <v>3.2499554393678354E-2</v>
      </c>
      <c r="AR41" s="35">
        <f t="shared" si="61"/>
        <v>2.7429274292742889E-2</v>
      </c>
      <c r="AS41" s="33">
        <f t="shared" si="62"/>
        <v>1.6760380622837356E-2</v>
      </c>
      <c r="AT41" s="34">
        <f t="shared" si="63"/>
        <v>2.1751640004603612E-2</v>
      </c>
      <c r="AU41" s="35">
        <f t="shared" si="64"/>
        <v>-5.6267209385849615E-3</v>
      </c>
      <c r="AV41" s="33">
        <f t="shared" si="65"/>
        <v>-6.1682441773901475E-3</v>
      </c>
      <c r="AW41" s="34">
        <f t="shared" si="66"/>
        <v>-5.9134940301869277E-3</v>
      </c>
      <c r="AX41" s="35">
        <f t="shared" si="33"/>
        <v>8.427642667951929E-4</v>
      </c>
      <c r="AY41" s="33">
        <f t="shared" si="34"/>
        <v>-1.9368646334938511E-2</v>
      </c>
      <c r="AZ41" s="34">
        <f t="shared" si="35"/>
        <v>-9.8577984250184381E-3</v>
      </c>
      <c r="BA41" s="35">
        <f t="shared" si="36"/>
        <v>-4.932034163358634E-3</v>
      </c>
      <c r="BB41" s="33">
        <f t="shared" si="37"/>
        <v>9.8210388476638322E-4</v>
      </c>
      <c r="BC41" s="34">
        <f t="shared" si="38"/>
        <v>-1.8309778566115709E-3</v>
      </c>
      <c r="BD41" s="35">
        <f t="shared" si="39"/>
        <v>1.1968085106383031E-2</v>
      </c>
      <c r="BE41" s="33">
        <f t="shared" si="40"/>
        <v>1.1446636869072213E-2</v>
      </c>
      <c r="BF41" s="34">
        <f t="shared" si="41"/>
        <v>1.1693895098882301E-2</v>
      </c>
      <c r="BG41" s="35">
        <f t="shared" si="42"/>
        <v>1.4932505077051683E-2</v>
      </c>
      <c r="BH41" s="33">
        <f t="shared" si="43"/>
        <v>1.0454839405044103E-2</v>
      </c>
      <c r="BI41" s="34">
        <f t="shared" si="44"/>
        <v>1.2578616352201255E-2</v>
      </c>
      <c r="BJ41" s="35">
        <f t="shared" si="45"/>
        <v>4.0018832391713666E-2</v>
      </c>
      <c r="BK41" s="33">
        <f t="shared" si="46"/>
        <v>5.1199999999999912E-2</v>
      </c>
      <c r="BL41" s="34">
        <f t="shared" si="47"/>
        <v>4.5884393710480698E-2</v>
      </c>
      <c r="BM41" s="35">
        <f t="shared" si="48"/>
        <v>5.9642372114078857E-2</v>
      </c>
      <c r="BN41" s="33">
        <f t="shared" si="49"/>
        <v>5.6519533231861985E-2</v>
      </c>
      <c r="BO41" s="34">
        <f t="shared" si="50"/>
        <v>5.7995826868546319E-2</v>
      </c>
      <c r="BP41" s="35">
        <f t="shared" si="67"/>
        <v>4.9022749118872166E-2</v>
      </c>
      <c r="BQ41" s="33">
        <f t="shared" si="68"/>
        <v>5.1190933538225014E-2</v>
      </c>
      <c r="BR41" s="34">
        <f t="shared" si="69"/>
        <v>5.0164348925410884E-2</v>
      </c>
      <c r="BS41" s="35">
        <f t="shared" si="70"/>
        <v>4.6120952962736661E-2</v>
      </c>
      <c r="BT41" s="33">
        <f t="shared" si="71"/>
        <v>4.7967108268615721E-2</v>
      </c>
      <c r="BU41" s="34">
        <f t="shared" si="72"/>
        <v>4.7093947127654356E-2</v>
      </c>
    </row>
    <row r="42" spans="1:73">
      <c r="A42" s="98" t="s">
        <v>90</v>
      </c>
      <c r="B42" s="88">
        <v>0.54064015518913666</v>
      </c>
      <c r="C42" s="27">
        <v>0.53329711560970128</v>
      </c>
      <c r="D42" s="88">
        <v>0.53674101026176624</v>
      </c>
      <c r="E42" s="29">
        <v>-1.1206245278267413E-2</v>
      </c>
      <c r="F42" s="27">
        <v>-1.5755950385517914E-2</v>
      </c>
      <c r="G42" s="28">
        <v>-1.3616718962761287E-2</v>
      </c>
      <c r="H42" s="88">
        <v>-4.9535209474086295E-2</v>
      </c>
      <c r="I42" s="27">
        <v>-6.1080835603996353E-2</v>
      </c>
      <c r="J42" s="89">
        <v>-5.5638917231858875E-2</v>
      </c>
      <c r="K42" s="88">
        <v>-8.8424437299035041E-3</v>
      </c>
      <c r="L42" s="27">
        <v>-1.6928657799274438E-3</v>
      </c>
      <c r="M42" s="89">
        <v>-5.0845303165120148E-3</v>
      </c>
      <c r="N42" s="88">
        <v>-4.4471478778048135E-2</v>
      </c>
      <c r="O42" s="27">
        <v>-2.1438953488372103E-2</v>
      </c>
      <c r="P42" s="89">
        <v>-3.2324006643669301E-2</v>
      </c>
      <c r="Q42" s="88">
        <v>1.8673079643513946E-2</v>
      </c>
      <c r="R42" s="27">
        <v>4.8273301151131598E-3</v>
      </c>
      <c r="S42" s="88">
        <v>1.1288618959598651E-2</v>
      </c>
      <c r="T42" s="29">
        <f t="shared" si="52"/>
        <v>3.3328704346617943E-3</v>
      </c>
      <c r="U42" s="27">
        <f t="shared" si="53"/>
        <v>1.6506528701650591E-2</v>
      </c>
      <c r="V42" s="28">
        <f t="shared" si="54"/>
        <v>1.0313989163783566E-2</v>
      </c>
      <c r="W42" s="29">
        <f t="shared" si="55"/>
        <v>2.1868512110726712E-2</v>
      </c>
      <c r="X42" s="27">
        <f t="shared" si="56"/>
        <v>-2.2661173048957872E-2</v>
      </c>
      <c r="Y42" s="28">
        <f t="shared" si="57"/>
        <v>-1.8737481424048186E-3</v>
      </c>
      <c r="Z42" s="29">
        <f t="shared" si="23"/>
        <v>2.0181498036028644E-2</v>
      </c>
      <c r="AA42" s="27">
        <f t="shared" si="24"/>
        <v>3.5337879727216359E-2</v>
      </c>
      <c r="AB42" s="28">
        <f t="shared" si="25"/>
        <v>2.8094251683065785E-2</v>
      </c>
      <c r="AC42" s="29">
        <f t="shared" si="26"/>
        <v>-1.845459373340419E-2</v>
      </c>
      <c r="AD42" s="27">
        <f t="shared" si="27"/>
        <v>-4.1916167664670656E-3</v>
      </c>
      <c r="AE42" s="28">
        <f t="shared" si="28"/>
        <v>-1.0955799017755896E-2</v>
      </c>
      <c r="AF42" s="35">
        <f t="shared" si="28"/>
        <v>-7.9805221155146988E-3</v>
      </c>
      <c r="AG42" s="33">
        <f t="shared" si="28"/>
        <v>1.6837041491279958E-3</v>
      </c>
      <c r="AH42" s="34">
        <f t="shared" si="28"/>
        <v>-2.8647822765469622E-3</v>
      </c>
      <c r="AI42" s="35">
        <f t="shared" si="29"/>
        <v>6.4085083174256763E-3</v>
      </c>
      <c r="AJ42" s="33">
        <f t="shared" si="30"/>
        <v>-6.603433785568491E-3</v>
      </c>
      <c r="AK42" s="34">
        <f t="shared" si="31"/>
        <v>-5.1075783694054522E-4</v>
      </c>
      <c r="AL42" s="35">
        <f t="shared" si="31"/>
        <v>-4.3354559002845017E-3</v>
      </c>
      <c r="AM42" s="33">
        <f t="shared" si="31"/>
        <v>1.2086052695190475E-3</v>
      </c>
      <c r="AN42" s="34">
        <f t="shared" si="31"/>
        <v>-1.4053018205045786E-3</v>
      </c>
      <c r="AO42" s="35">
        <f t="shared" si="58"/>
        <v>1.0341543067083903E-2</v>
      </c>
      <c r="AP42" s="33">
        <f t="shared" si="59"/>
        <v>2.2090777402221207E-2</v>
      </c>
      <c r="AQ42" s="34">
        <f t="shared" si="60"/>
        <v>1.6567517431075318E-2</v>
      </c>
      <c r="AR42" s="35">
        <f t="shared" si="61"/>
        <v>1.5218855218855243E-2</v>
      </c>
      <c r="AS42" s="33">
        <f t="shared" si="62"/>
        <v>1.5117515058462372E-2</v>
      </c>
      <c r="AT42" s="34">
        <f t="shared" si="63"/>
        <v>1.5164862824062375E-2</v>
      </c>
      <c r="AU42" s="35">
        <f t="shared" si="64"/>
        <v>3.9798355001326557E-2</v>
      </c>
      <c r="AV42" s="33">
        <f t="shared" si="65"/>
        <v>2.5596276905177406E-2</v>
      </c>
      <c r="AW42" s="34">
        <f t="shared" si="66"/>
        <v>3.223207091055591E-2</v>
      </c>
      <c r="AX42" s="35">
        <f t="shared" si="33"/>
        <v>2.6920132686909959E-2</v>
      </c>
      <c r="AY42" s="33">
        <f t="shared" si="34"/>
        <v>2.3142370958593395E-2</v>
      </c>
      <c r="AZ42" s="34">
        <f t="shared" si="35"/>
        <v>2.4920434756500409E-2</v>
      </c>
      <c r="BA42" s="35">
        <f t="shared" si="36"/>
        <v>2.2984221642440072E-2</v>
      </c>
      <c r="BB42" s="33">
        <f t="shared" si="37"/>
        <v>2.9493291939239441E-2</v>
      </c>
      <c r="BC42" s="34">
        <f t="shared" si="38"/>
        <v>2.6423716897117311E-2</v>
      </c>
      <c r="BD42" s="35">
        <f t="shared" si="39"/>
        <v>1.6031090599951447E-2</v>
      </c>
      <c r="BE42" s="33">
        <f t="shared" si="40"/>
        <v>1.3031771674744119E-2</v>
      </c>
      <c r="BF42" s="34">
        <f t="shared" si="41"/>
        <v>1.4441463553855893E-2</v>
      </c>
      <c r="BG42" s="35">
        <f t="shared" si="42"/>
        <v>1.1475017929715614E-2</v>
      </c>
      <c r="BH42" s="33">
        <f t="shared" si="43"/>
        <v>1.06315118009781E-3</v>
      </c>
      <c r="BI42" s="34">
        <f t="shared" si="44"/>
        <v>5.9644384424937247E-3</v>
      </c>
      <c r="BJ42" s="35">
        <f t="shared" si="45"/>
        <v>-3.3089104230678013E-3</v>
      </c>
      <c r="BK42" s="33">
        <f t="shared" si="46"/>
        <v>-6.2659303313509218E-3</v>
      </c>
      <c r="BL42" s="34">
        <f t="shared" si="47"/>
        <v>-4.8663161427452417E-3</v>
      </c>
      <c r="BM42" s="35">
        <f t="shared" si="48"/>
        <v>2.9641925539483083E-3</v>
      </c>
      <c r="BN42" s="33">
        <f t="shared" si="49"/>
        <v>-1.4962060489472906E-3</v>
      </c>
      <c r="BO42" s="34">
        <f t="shared" si="50"/>
        <v>6.1829014670333748E-4</v>
      </c>
      <c r="BP42" s="35">
        <f t="shared" si="67"/>
        <v>1.7377940654923707E-2</v>
      </c>
      <c r="BQ42" s="33">
        <f t="shared" si="68"/>
        <v>1.626886439045272E-2</v>
      </c>
      <c r="BR42" s="34">
        <f t="shared" si="69"/>
        <v>1.6795865633074891E-2</v>
      </c>
      <c r="BS42" s="35">
        <f t="shared" si="70"/>
        <v>3.0211480362537735E-2</v>
      </c>
      <c r="BT42" s="33">
        <f t="shared" si="71"/>
        <v>2.2643496577145816E-2</v>
      </c>
      <c r="BU42" s="34">
        <f t="shared" si="72"/>
        <v>2.6241644108060402E-2</v>
      </c>
    </row>
    <row r="43" spans="1:73">
      <c r="A43" s="98" t="s">
        <v>91</v>
      </c>
      <c r="B43" s="88">
        <v>0.49243795791228573</v>
      </c>
      <c r="C43" s="27">
        <v>0.4905188557182405</v>
      </c>
      <c r="D43" s="88">
        <v>0.49146957305579475</v>
      </c>
      <c r="E43" s="29">
        <v>-1.8674136321195189E-2</v>
      </c>
      <c r="F43" s="27">
        <v>4.3597980725103014E-3</v>
      </c>
      <c r="G43" s="28">
        <v>-7.0585512612820756E-3</v>
      </c>
      <c r="H43" s="88">
        <v>-8.337297811607991E-2</v>
      </c>
      <c r="I43" s="27">
        <v>-6.8540095956134306E-2</v>
      </c>
      <c r="J43" s="89">
        <v>-7.5807015499359087E-2</v>
      </c>
      <c r="K43" s="88">
        <v>-1.2975217334890377E-2</v>
      </c>
      <c r="L43" s="27">
        <v>-1.3980868285504044E-2</v>
      </c>
      <c r="M43" s="89">
        <v>-1.3492213605699521E-2</v>
      </c>
      <c r="N43" s="88">
        <v>-1.3277244643091879E-2</v>
      </c>
      <c r="O43" s="27">
        <v>2.9850746268655914E-3</v>
      </c>
      <c r="P43" s="89">
        <v>-4.9210711318463662E-3</v>
      </c>
      <c r="Q43" s="88">
        <v>-3.6237676525446294E-2</v>
      </c>
      <c r="R43" s="27">
        <v>6.200396825397636E-4</v>
      </c>
      <c r="S43" s="88">
        <v>-1.7148362235067438E-2</v>
      </c>
      <c r="T43" s="29">
        <f t="shared" si="52"/>
        <v>8.017694221730709E-3</v>
      </c>
      <c r="U43" s="27">
        <f t="shared" si="53"/>
        <v>8.0555211302515417E-3</v>
      </c>
      <c r="V43" s="28">
        <f t="shared" si="54"/>
        <v>8.0376396784944681E-3</v>
      </c>
      <c r="W43" s="29">
        <f t="shared" si="55"/>
        <v>2.3038946791003934E-2</v>
      </c>
      <c r="X43" s="27">
        <f t="shared" si="56"/>
        <v>-1.4752889107449985E-3</v>
      </c>
      <c r="Y43" s="28">
        <f t="shared" si="57"/>
        <v>1.0112796577207206E-2</v>
      </c>
      <c r="Z43" s="29">
        <f t="shared" si="23"/>
        <v>-2.4932975871313712E-2</v>
      </c>
      <c r="AA43" s="27">
        <f t="shared" si="24"/>
        <v>4.8017729623246463E-3</v>
      </c>
      <c r="AB43" s="28">
        <f t="shared" si="25"/>
        <v>-9.4339622641509413E-3</v>
      </c>
      <c r="AC43" s="29">
        <f t="shared" si="26"/>
        <v>-2.7495188342040455E-3</v>
      </c>
      <c r="AD43" s="27">
        <f t="shared" si="27"/>
        <v>1.1763264305844956E-2</v>
      </c>
      <c r="AE43" s="28">
        <f t="shared" si="28"/>
        <v>4.9238743116293282E-3</v>
      </c>
      <c r="AF43" s="35">
        <f t="shared" si="28"/>
        <v>3.6393713813068551E-2</v>
      </c>
      <c r="AG43" s="33">
        <f t="shared" si="28"/>
        <v>2.2526341286181362E-2</v>
      </c>
      <c r="AH43" s="34">
        <f t="shared" si="28"/>
        <v>2.9011669138031104E-2</v>
      </c>
      <c r="AI43" s="35">
        <f t="shared" si="29"/>
        <v>3.8574088853418065E-3</v>
      </c>
      <c r="AJ43" s="33">
        <f t="shared" si="30"/>
        <v>1.9069051285088179E-2</v>
      </c>
      <c r="AK43" s="34">
        <f t="shared" si="31"/>
        <v>1.19040160390953E-2</v>
      </c>
      <c r="AL43" s="35">
        <f t="shared" si="31"/>
        <v>2.4778057506293916E-2</v>
      </c>
      <c r="AM43" s="33">
        <f t="shared" si="31"/>
        <v>1.1971176197117517E-2</v>
      </c>
      <c r="AN43" s="34">
        <f t="shared" si="31"/>
        <v>1.7955544548325264E-2</v>
      </c>
      <c r="AO43" s="35">
        <f t="shared" si="58"/>
        <v>-3.8789759503488064E-4</v>
      </c>
      <c r="AP43" s="33">
        <f t="shared" si="59"/>
        <v>-6.891007235557578E-3</v>
      </c>
      <c r="AQ43" s="34">
        <f t="shared" si="60"/>
        <v>-3.8318837053706867E-3</v>
      </c>
      <c r="AR43" s="35">
        <f t="shared" si="61"/>
        <v>1.2934937265551838E-4</v>
      </c>
      <c r="AS43" s="33">
        <f t="shared" si="62"/>
        <v>3.8163524921939196E-3</v>
      </c>
      <c r="AT43" s="34">
        <f t="shared" si="63"/>
        <v>2.0759555501281834E-3</v>
      </c>
      <c r="AU43" s="35">
        <f t="shared" si="64"/>
        <v>-9.3119503362648626E-3</v>
      </c>
      <c r="AV43" s="33">
        <f t="shared" si="65"/>
        <v>-1.0944700460829515E-2</v>
      </c>
      <c r="AW43" s="34">
        <f t="shared" si="66"/>
        <v>-1.0175481355106042E-2</v>
      </c>
      <c r="AX43" s="35">
        <f t="shared" si="33"/>
        <v>-5.7441253263708081E-3</v>
      </c>
      <c r="AY43" s="33">
        <f t="shared" si="34"/>
        <v>-1.7472335468840972E-2</v>
      </c>
      <c r="AZ43" s="34">
        <f t="shared" si="35"/>
        <v>-1.1942136041859008E-2</v>
      </c>
      <c r="BA43" s="35">
        <f t="shared" si="36"/>
        <v>-1.9826680672268893E-2</v>
      </c>
      <c r="BB43" s="33">
        <f t="shared" si="37"/>
        <v>-2.0628334321280417E-2</v>
      </c>
      <c r="BC43" s="34">
        <f t="shared" si="38"/>
        <v>-2.0247959628683532E-2</v>
      </c>
      <c r="BD43" s="35">
        <f t="shared" si="39"/>
        <v>-1.2458137977227057E-2</v>
      </c>
      <c r="BE43" s="33">
        <f t="shared" si="40"/>
        <v>-2.4210144050351712E-4</v>
      </c>
      <c r="BF43" s="34">
        <f t="shared" si="41"/>
        <v>-6.0409512908559115E-3</v>
      </c>
      <c r="BG43" s="35">
        <f t="shared" si="42"/>
        <v>3.6625067824198609E-3</v>
      </c>
      <c r="BH43" s="33">
        <f t="shared" si="43"/>
        <v>1.5982564475118144E-2</v>
      </c>
      <c r="BI43" s="34">
        <f t="shared" si="44"/>
        <v>1.0172093915936209E-2</v>
      </c>
      <c r="BJ43" s="35">
        <f t="shared" si="45"/>
        <v>3.7437491552912538E-2</v>
      </c>
      <c r="BK43" s="33">
        <f t="shared" si="46"/>
        <v>2.0378977475866922E-2</v>
      </c>
      <c r="BL43" s="34">
        <f t="shared" si="47"/>
        <v>2.8372387587080494E-2</v>
      </c>
      <c r="BM43" s="35">
        <f t="shared" si="48"/>
        <v>5.145909327774878E-2</v>
      </c>
      <c r="BN43" s="33">
        <f t="shared" si="49"/>
        <v>4.7302032235458924E-2</v>
      </c>
      <c r="BO43" s="34">
        <f t="shared" si="50"/>
        <v>4.9267151126985986E-2</v>
      </c>
      <c r="BP43" s="35">
        <f t="shared" si="67"/>
        <v>3.7913517531904306E-2</v>
      </c>
      <c r="BQ43" s="33">
        <f t="shared" si="68"/>
        <v>3.9924166387866666E-2</v>
      </c>
      <c r="BR43" s="34">
        <f t="shared" si="69"/>
        <v>3.897171029463542E-2</v>
      </c>
      <c r="BS43" s="35">
        <f t="shared" si="70"/>
        <v>1.8741793004655616E-2</v>
      </c>
      <c r="BT43" s="33">
        <f t="shared" si="71"/>
        <v>2.1233243967828441E-2</v>
      </c>
      <c r="BU43" s="34">
        <f t="shared" si="72"/>
        <v>2.0054231160320901E-2</v>
      </c>
    </row>
    <row r="44" spans="1:73">
      <c r="A44" s="98" t="s">
        <v>92</v>
      </c>
      <c r="B44" s="88">
        <v>0.46934976482560242</v>
      </c>
      <c r="C44" s="27">
        <v>0.42885236252341086</v>
      </c>
      <c r="D44" s="88">
        <v>0.44917223955092456</v>
      </c>
      <c r="E44" s="29">
        <v>0.10259558049807094</v>
      </c>
      <c r="F44" s="27">
        <v>0.10552124954594988</v>
      </c>
      <c r="G44" s="28">
        <v>0.1040328336902212</v>
      </c>
      <c r="H44" s="88">
        <v>-3.2606966756799749E-2</v>
      </c>
      <c r="I44" s="27">
        <v>-1.9221291276490859E-2</v>
      </c>
      <c r="J44" s="89">
        <v>-2.6022304832713727E-2</v>
      </c>
      <c r="K44" s="88">
        <v>2.0552449852022425E-2</v>
      </c>
      <c r="L44" s="27">
        <v>3.3333333333333437E-2</v>
      </c>
      <c r="M44" s="89">
        <v>2.6883504812479364E-2</v>
      </c>
      <c r="N44" s="88">
        <v>0.12759787336877726</v>
      </c>
      <c r="O44" s="27">
        <v>0.14297292916193882</v>
      </c>
      <c r="P44" s="89">
        <v>0.13526179702650287</v>
      </c>
      <c r="Q44" s="88">
        <v>4.0720102871838915E-2</v>
      </c>
      <c r="R44" s="27">
        <v>3.9852503191036837E-2</v>
      </c>
      <c r="S44" s="88">
        <v>4.028469750889685E-2</v>
      </c>
      <c r="T44" s="29">
        <f t="shared" si="52"/>
        <v>-1.5101592531575614E-3</v>
      </c>
      <c r="U44" s="27">
        <f t="shared" si="53"/>
        <v>3.1369339879978142E-2</v>
      </c>
      <c r="V44" s="28">
        <f t="shared" si="54"/>
        <v>1.4983579638752076E-2</v>
      </c>
      <c r="W44" s="29">
        <f t="shared" si="55"/>
        <v>3.4373710985837747E-3</v>
      </c>
      <c r="X44" s="27">
        <f t="shared" si="56"/>
        <v>2.1687384289870382E-2</v>
      </c>
      <c r="Y44" s="28">
        <f t="shared" si="57"/>
        <v>1.2740141557128437E-2</v>
      </c>
      <c r="Z44" s="29">
        <f t="shared" si="23"/>
        <v>-6.9882159495752161E-3</v>
      </c>
      <c r="AA44" s="27">
        <f t="shared" si="24"/>
        <v>-9.4486150660109125E-3</v>
      </c>
      <c r="AB44" s="28">
        <f t="shared" si="25"/>
        <v>-8.2534611288604953E-3</v>
      </c>
      <c r="AC44" s="29">
        <f t="shared" si="26"/>
        <v>-1.5868635297364375E-2</v>
      </c>
      <c r="AD44" s="27">
        <f t="shared" si="27"/>
        <v>1.4373448320919024E-3</v>
      </c>
      <c r="AE44" s="28">
        <f t="shared" si="28"/>
        <v>-6.9798657718120882E-3</v>
      </c>
      <c r="AF44" s="35">
        <f t="shared" si="28"/>
        <v>-1.3740886146943354E-2</v>
      </c>
      <c r="AG44" s="33">
        <f t="shared" si="28"/>
        <v>8.2202505219206579E-3</v>
      </c>
      <c r="AH44" s="34">
        <f t="shared" si="28"/>
        <v>-2.3655041903216656E-3</v>
      </c>
      <c r="AI44" s="35">
        <f t="shared" si="29"/>
        <v>1.6917827694057364E-2</v>
      </c>
      <c r="AJ44" s="33">
        <f t="shared" si="30"/>
        <v>4.9178206289632875E-3</v>
      </c>
      <c r="AK44" s="34">
        <f t="shared" si="31"/>
        <v>1.0636135763159693E-2</v>
      </c>
      <c r="AL44" s="35">
        <f t="shared" si="31"/>
        <v>-6.0114637215153977E-3</v>
      </c>
      <c r="AM44" s="33">
        <f t="shared" si="31"/>
        <v>3.2195750160979308E-3</v>
      </c>
      <c r="AN44" s="34">
        <f t="shared" si="31"/>
        <v>-1.2065960584528579E-3</v>
      </c>
      <c r="AO44" s="35">
        <f t="shared" si="58"/>
        <v>0</v>
      </c>
      <c r="AP44" s="33">
        <f t="shared" si="59"/>
        <v>1.0783055198972935E-2</v>
      </c>
      <c r="AQ44" s="34">
        <f t="shared" si="60"/>
        <v>5.6375838926174815E-3</v>
      </c>
      <c r="AR44" s="35">
        <f t="shared" si="61"/>
        <v>1.4205344585091373E-2</v>
      </c>
      <c r="AS44" s="33">
        <f t="shared" si="62"/>
        <v>1.9558039116078341E-2</v>
      </c>
      <c r="AT44" s="34">
        <f t="shared" si="63"/>
        <v>1.701815269620921E-2</v>
      </c>
      <c r="AU44" s="35">
        <f t="shared" si="64"/>
        <v>2.8428789349604688E-2</v>
      </c>
      <c r="AV44" s="33">
        <f t="shared" si="65"/>
        <v>1.4947683109117982E-2</v>
      </c>
      <c r="AW44" s="34">
        <f t="shared" si="66"/>
        <v>2.1326858717763741E-2</v>
      </c>
      <c r="AX44" s="35">
        <f t="shared" si="33"/>
        <v>-1.4832793959007606E-2</v>
      </c>
      <c r="AY44" s="33">
        <f t="shared" si="34"/>
        <v>4.4182621502208974E-3</v>
      </c>
      <c r="AZ44" s="34">
        <f t="shared" si="35"/>
        <v>-4.7545618093035591E-3</v>
      </c>
      <c r="BA44" s="35">
        <f t="shared" si="36"/>
        <v>1.4645496851902529E-2</v>
      </c>
      <c r="BB44" s="33">
        <f t="shared" si="37"/>
        <v>0</v>
      </c>
      <c r="BC44" s="34">
        <f t="shared" si="38"/>
        <v>6.907682375726365E-3</v>
      </c>
      <c r="BD44" s="35">
        <f t="shared" si="39"/>
        <v>-3.2375556454876664E-3</v>
      </c>
      <c r="BE44" s="33">
        <f t="shared" si="40"/>
        <v>-1.6495601173020513E-2</v>
      </c>
      <c r="BF44" s="34">
        <f t="shared" si="41"/>
        <v>-1.0194268128486228E-2</v>
      </c>
      <c r="BG44" s="35">
        <f t="shared" si="42"/>
        <v>-3.3834077683042585E-3</v>
      </c>
      <c r="BH44" s="33">
        <f t="shared" si="43"/>
        <v>-4.7210833643931416E-3</v>
      </c>
      <c r="BI44" s="34">
        <f t="shared" si="44"/>
        <v>-4.0808394869801257E-3</v>
      </c>
      <c r="BJ44" s="35">
        <f t="shared" si="45"/>
        <v>-8.6909288430201403E-3</v>
      </c>
      <c r="BK44" s="33">
        <f t="shared" si="46"/>
        <v>3.7448508301096695E-4</v>
      </c>
      <c r="BL44" s="34">
        <f t="shared" si="47"/>
        <v>-3.9674796747967145E-3</v>
      </c>
      <c r="BM44" s="35">
        <f t="shared" si="48"/>
        <v>-9.589041095889872E-4</v>
      </c>
      <c r="BN44" s="33">
        <f t="shared" si="49"/>
        <v>-1.3850761167956027E-2</v>
      </c>
      <c r="BO44" s="34">
        <f t="shared" si="50"/>
        <v>-7.7053676374558844E-3</v>
      </c>
      <c r="BP44" s="35">
        <f t="shared" si="67"/>
        <v>-1.2751953928424542E-2</v>
      </c>
      <c r="BQ44" s="33">
        <f t="shared" si="68"/>
        <v>-1.3539162343413902E-2</v>
      </c>
      <c r="BR44" s="34">
        <f t="shared" si="69"/>
        <v>-1.3161358252171573E-2</v>
      </c>
      <c r="BS44" s="35">
        <f t="shared" si="70"/>
        <v>9.1666666666667673E-3</v>
      </c>
      <c r="BT44" s="33">
        <f t="shared" si="71"/>
        <v>1.5392508978963493E-2</v>
      </c>
      <c r="BU44" s="34">
        <f t="shared" si="72"/>
        <v>1.2403307548679576E-2</v>
      </c>
    </row>
    <row r="45" spans="1:73" ht="15" customHeight="1">
      <c r="A45" s="98" t="s">
        <v>93</v>
      </c>
      <c r="B45" s="88">
        <v>0.38422996311691349</v>
      </c>
      <c r="C45" s="27">
        <v>0.42737892545705991</v>
      </c>
      <c r="D45" s="88">
        <v>0.40484562689310244</v>
      </c>
      <c r="E45" s="29">
        <v>5.5495103373231824E-2</v>
      </c>
      <c r="F45" s="27">
        <v>7.8431372549019551E-2</v>
      </c>
      <c r="G45" s="28">
        <v>6.6629339305711133E-2</v>
      </c>
      <c r="H45" s="88">
        <v>-6.52061855670103E-2</v>
      </c>
      <c r="I45" s="27">
        <v>-6.3101604278074874E-2</v>
      </c>
      <c r="J45" s="89">
        <v>-6.4173228346456668E-2</v>
      </c>
      <c r="K45" s="88">
        <v>3.1706644609870382E-2</v>
      </c>
      <c r="L45" s="27">
        <v>3.167808219178081E-2</v>
      </c>
      <c r="M45" s="89">
        <v>3.1692609732155486E-2</v>
      </c>
      <c r="N45" s="88">
        <v>0.13468733297701774</v>
      </c>
      <c r="O45" s="27">
        <v>0.15546334716459187</v>
      </c>
      <c r="P45" s="89">
        <v>0.14489601739839619</v>
      </c>
      <c r="Q45" s="88">
        <v>8.5492227979274693E-2</v>
      </c>
      <c r="R45" s="27">
        <v>7.2300694278190081E-2</v>
      </c>
      <c r="S45" s="88">
        <v>7.8950492698563357E-2</v>
      </c>
      <c r="T45" s="29">
        <f t="shared" si="52"/>
        <v>0.12323714471685832</v>
      </c>
      <c r="U45" s="27">
        <f t="shared" si="53"/>
        <v>0.12949319044429553</v>
      </c>
      <c r="V45" s="28">
        <f t="shared" si="54"/>
        <v>0.12632042253521125</v>
      </c>
      <c r="W45" s="29">
        <f t="shared" si="55"/>
        <v>0.10643229669692866</v>
      </c>
      <c r="X45" s="27">
        <f t="shared" si="56"/>
        <v>0.13579758845621659</v>
      </c>
      <c r="Y45" s="28">
        <f t="shared" si="57"/>
        <v>0.12094568190699495</v>
      </c>
      <c r="Z45" s="29">
        <f t="shared" si="23"/>
        <v>5.6738826815642351E-2</v>
      </c>
      <c r="AA45" s="27">
        <f t="shared" si="24"/>
        <v>6.7351200835363834E-2</v>
      </c>
      <c r="AB45" s="28">
        <f t="shared" si="25"/>
        <v>6.2053337981523349E-2</v>
      </c>
      <c r="AC45" s="29">
        <f t="shared" si="26"/>
        <v>4.6588468528002691E-2</v>
      </c>
      <c r="AD45" s="27">
        <f t="shared" si="27"/>
        <v>5.26659057557477E-2</v>
      </c>
      <c r="AE45" s="28">
        <f t="shared" si="28"/>
        <v>4.9647136057771268E-2</v>
      </c>
      <c r="AF45" s="35">
        <f t="shared" si="28"/>
        <v>4.5461720599842215E-2</v>
      </c>
      <c r="AG45" s="33">
        <f t="shared" si="28"/>
        <v>6.4591078066914553E-2</v>
      </c>
      <c r="AH45" s="34">
        <f t="shared" si="28"/>
        <v>5.5116879055586043E-2</v>
      </c>
      <c r="AI45" s="35">
        <f t="shared" si="29"/>
        <v>-3.3217575117016063E-3</v>
      </c>
      <c r="AJ45" s="33">
        <f t="shared" si="30"/>
        <v>1.4113196566273745E-2</v>
      </c>
      <c r="AK45" s="34">
        <f t="shared" si="31"/>
        <v>5.5572021339655997E-3</v>
      </c>
      <c r="AL45" s="35">
        <f t="shared" si="31"/>
        <v>4.9992425390092965E-3</v>
      </c>
      <c r="AM45" s="33">
        <f t="shared" si="31"/>
        <v>1.535150645624106E-2</v>
      </c>
      <c r="AN45" s="34">
        <f t="shared" si="31"/>
        <v>1.0316115245744495E-2</v>
      </c>
      <c r="AO45" s="35">
        <f t="shared" si="58"/>
        <v>6.331022007838305E-3</v>
      </c>
      <c r="AP45" s="33">
        <f t="shared" si="59"/>
        <v>6.4999293485941134E-3</v>
      </c>
      <c r="AQ45" s="34">
        <f t="shared" si="60"/>
        <v>6.4182043614615658E-3</v>
      </c>
      <c r="AR45" s="35">
        <f t="shared" si="61"/>
        <v>-9.7363690832834582E-3</v>
      </c>
      <c r="AS45" s="33">
        <f t="shared" si="62"/>
        <v>1.2635125649305134E-3</v>
      </c>
      <c r="AT45" s="34">
        <f t="shared" si="63"/>
        <v>-4.0582650916732854E-3</v>
      </c>
      <c r="AU45" s="35">
        <f t="shared" si="64"/>
        <v>-2.5260928755105105E-2</v>
      </c>
      <c r="AV45" s="33">
        <f t="shared" si="65"/>
        <v>4.2063937184511069E-4</v>
      </c>
      <c r="AW45" s="34">
        <f t="shared" si="66"/>
        <v>-1.1933347886196599E-2</v>
      </c>
      <c r="AX45" s="35">
        <f t="shared" si="33"/>
        <v>7.9143389199254344E-3</v>
      </c>
      <c r="AY45" s="33">
        <f t="shared" si="34"/>
        <v>5.6061667834628182E-4</v>
      </c>
      <c r="AZ45" s="34">
        <f t="shared" si="35"/>
        <v>4.0503718977833447E-3</v>
      </c>
      <c r="BA45" s="35">
        <f t="shared" si="36"/>
        <v>-1.5242494226327952E-2</v>
      </c>
      <c r="BB45" s="33">
        <f t="shared" si="37"/>
        <v>-1.4147639725451744E-2</v>
      </c>
      <c r="BC45" s="34">
        <f t="shared" si="38"/>
        <v>-1.4669209329617128E-2</v>
      </c>
      <c r="BD45" s="35">
        <f t="shared" si="39"/>
        <v>-6.5666041275797005E-3</v>
      </c>
      <c r="BE45" s="33">
        <f t="shared" si="40"/>
        <v>9.0934924694514585E-3</v>
      </c>
      <c r="BF45" s="34">
        <f t="shared" si="41"/>
        <v>1.6376358493375154E-3</v>
      </c>
      <c r="BG45" s="35">
        <f t="shared" si="42"/>
        <v>7.8690588605603295E-3</v>
      </c>
      <c r="BH45" s="33">
        <f t="shared" si="43"/>
        <v>9.4339622641510523E-3</v>
      </c>
      <c r="BI45" s="34">
        <f t="shared" si="44"/>
        <v>8.695005945303258E-3</v>
      </c>
      <c r="BJ45" s="35">
        <f t="shared" si="45"/>
        <v>3.1542785758900793E-2</v>
      </c>
      <c r="BK45" s="33">
        <f t="shared" si="46"/>
        <v>1.548333100850896E-2</v>
      </c>
      <c r="BL45" s="34">
        <f t="shared" si="47"/>
        <v>2.3060487732999402E-2</v>
      </c>
      <c r="BM45" s="35">
        <f t="shared" si="48"/>
        <v>1.8316681804420032E-3</v>
      </c>
      <c r="BN45" s="33">
        <f t="shared" si="49"/>
        <v>1.7870879120879257E-2</v>
      </c>
      <c r="BO45" s="34">
        <f t="shared" si="50"/>
        <v>1.0240530030246386E-2</v>
      </c>
      <c r="BP45" s="35">
        <f t="shared" si="67"/>
        <v>2.0685695290189043E-2</v>
      </c>
      <c r="BQ45" s="33">
        <f t="shared" si="68"/>
        <v>2.0107690854374027E-3</v>
      </c>
      <c r="BR45" s="34">
        <f t="shared" si="69"/>
        <v>1.0821060435408647E-2</v>
      </c>
      <c r="BS45" s="35">
        <f t="shared" si="70"/>
        <v>7.4019245003700274E-3</v>
      </c>
      <c r="BT45" s="33">
        <f t="shared" si="71"/>
        <v>-8.2154882154882314E-3</v>
      </c>
      <c r="BU45" s="34">
        <f t="shared" si="72"/>
        <v>-7.7574047954864778E-4</v>
      </c>
    </row>
    <row r="46" spans="1:73">
      <c r="A46" s="98" t="s">
        <v>94</v>
      </c>
      <c r="B46" s="88">
        <v>0.2617521963452023</v>
      </c>
      <c r="C46" s="27">
        <v>0.30860359011568383</v>
      </c>
      <c r="D46" s="88">
        <v>0.28440904720716786</v>
      </c>
      <c r="E46" s="29">
        <v>6.7160924552987389E-2</v>
      </c>
      <c r="F46" s="27">
        <v>8.4418500224517246E-2</v>
      </c>
      <c r="G46" s="28">
        <v>7.5663716814159399E-2</v>
      </c>
      <c r="H46" s="88">
        <v>-8.1324070290151207E-2</v>
      </c>
      <c r="I46" s="27">
        <v>-8.1159420289855122E-2</v>
      </c>
      <c r="J46" s="89">
        <v>-8.12422871246401E-2</v>
      </c>
      <c r="K46" s="88">
        <v>3.2028469750889688E-2</v>
      </c>
      <c r="L46" s="27">
        <v>3.0193780982424423E-2</v>
      </c>
      <c r="M46" s="89">
        <v>3.1117080814864639E-2</v>
      </c>
      <c r="N46" s="88">
        <v>0.17543103448275854</v>
      </c>
      <c r="O46" s="27">
        <v>0.14873140857392819</v>
      </c>
      <c r="P46" s="89">
        <v>0.16217976552323066</v>
      </c>
      <c r="Q46" s="88">
        <v>6.0139347268060028E-2</v>
      </c>
      <c r="R46" s="27">
        <v>8.7966488956587874E-2</v>
      </c>
      <c r="S46" s="88">
        <v>7.3790397907715244E-2</v>
      </c>
      <c r="T46" s="29">
        <f t="shared" si="52"/>
        <v>8.1978554133517845E-2</v>
      </c>
      <c r="U46" s="27">
        <f t="shared" si="53"/>
        <v>0.10885544277213866</v>
      </c>
      <c r="V46" s="28">
        <f t="shared" si="54"/>
        <v>9.5337508698677853E-2</v>
      </c>
      <c r="W46" s="29">
        <f t="shared" si="55"/>
        <v>8.3120204603580605E-2</v>
      </c>
      <c r="X46" s="27">
        <f t="shared" si="56"/>
        <v>7.2601010101010166E-2</v>
      </c>
      <c r="Y46" s="28">
        <f t="shared" si="57"/>
        <v>7.7827191867852585E-2</v>
      </c>
      <c r="Z46" s="29">
        <f t="shared" si="23"/>
        <v>6.9067296340023621E-2</v>
      </c>
      <c r="AA46" s="27">
        <f t="shared" si="24"/>
        <v>8.0635668040023534E-2</v>
      </c>
      <c r="AB46" s="28">
        <f t="shared" si="25"/>
        <v>7.4860005894488602E-2</v>
      </c>
      <c r="AC46" s="29">
        <f t="shared" si="26"/>
        <v>4.9144119271120834E-2</v>
      </c>
      <c r="AD46" s="27">
        <f t="shared" si="27"/>
        <v>7.7069716775599151E-2</v>
      </c>
      <c r="AE46" s="28">
        <f t="shared" si="28"/>
        <v>6.3202632300521033E-2</v>
      </c>
      <c r="AF46" s="35">
        <f t="shared" si="28"/>
        <v>9.8421052631578965E-2</v>
      </c>
      <c r="AG46" s="33">
        <f t="shared" si="28"/>
        <v>6.3463969658659858E-2</v>
      </c>
      <c r="AH46" s="34">
        <f t="shared" si="28"/>
        <v>8.0593165699548663E-2</v>
      </c>
      <c r="AI46" s="35">
        <f t="shared" si="29"/>
        <v>0.11068519405845723</v>
      </c>
      <c r="AJ46" s="33">
        <f t="shared" si="30"/>
        <v>0.11079410366143594</v>
      </c>
      <c r="AK46" s="34">
        <f t="shared" si="31"/>
        <v>0.11073985680190934</v>
      </c>
      <c r="AL46" s="35">
        <f t="shared" si="31"/>
        <v>9.447799827437442E-2</v>
      </c>
      <c r="AM46" s="33">
        <f t="shared" si="31"/>
        <v>0.11515410958904115</v>
      </c>
      <c r="AN46" s="34">
        <f t="shared" si="31"/>
        <v>0.10485603781693165</v>
      </c>
      <c r="AO46" s="35">
        <f t="shared" si="58"/>
        <v>5.1438707134410677E-2</v>
      </c>
      <c r="AP46" s="33">
        <f t="shared" si="59"/>
        <v>7.9078694817658279E-2</v>
      </c>
      <c r="AQ46" s="34">
        <f t="shared" si="60"/>
        <v>6.5441462465966493E-2</v>
      </c>
      <c r="AR46" s="35">
        <f t="shared" si="61"/>
        <v>7.2914714151827598E-2</v>
      </c>
      <c r="AS46" s="33">
        <f t="shared" si="62"/>
        <v>6.474564212024192E-2</v>
      </c>
      <c r="AT46" s="34">
        <f t="shared" si="63"/>
        <v>6.8723190654376154E-2</v>
      </c>
      <c r="AU46" s="35">
        <f t="shared" si="64"/>
        <v>4.088050314465419E-2</v>
      </c>
      <c r="AV46" s="33">
        <f t="shared" si="65"/>
        <v>4.6274640828600111E-2</v>
      </c>
      <c r="AW46" s="34">
        <f t="shared" si="66"/>
        <v>4.3637916310845348E-2</v>
      </c>
      <c r="AX46" s="35">
        <f t="shared" si="33"/>
        <v>-1.3259483048002729E-2</v>
      </c>
      <c r="AY46" s="33">
        <f t="shared" si="34"/>
        <v>1.5807121187929152E-2</v>
      </c>
      <c r="AZ46" s="34">
        <f t="shared" si="35"/>
        <v>1.6365272890925819E-3</v>
      </c>
      <c r="BA46" s="35">
        <f t="shared" si="36"/>
        <v>-8.5048477632254649E-4</v>
      </c>
      <c r="BB46" s="33">
        <f t="shared" si="37"/>
        <v>8.4878968877710737E-3</v>
      </c>
      <c r="BC46" s="34">
        <f t="shared" si="38"/>
        <v>4.0029409361981294E-3</v>
      </c>
      <c r="BD46" s="35">
        <f t="shared" si="39"/>
        <v>-1.702417432754566E-3</v>
      </c>
      <c r="BE46" s="33">
        <f t="shared" si="40"/>
        <v>-2.6496259351620477E-3</v>
      </c>
      <c r="BF46" s="34">
        <f t="shared" si="41"/>
        <v>-2.1969080553295717E-3</v>
      </c>
      <c r="BG46" s="35">
        <f t="shared" si="42"/>
        <v>-1.4836289222373789E-2</v>
      </c>
      <c r="BH46" s="33">
        <f t="shared" si="43"/>
        <v>-7.813720893889986E-4</v>
      </c>
      <c r="BI46" s="34">
        <f t="shared" si="44"/>
        <v>-7.50224251814402E-3</v>
      </c>
      <c r="BJ46" s="35">
        <f t="shared" si="45"/>
        <v>-2.2503029253937989E-2</v>
      </c>
      <c r="BK46" s="33">
        <f t="shared" si="46"/>
        <v>-1.720362840162637E-3</v>
      </c>
      <c r="BL46" s="34">
        <f t="shared" si="47"/>
        <v>-1.1584914961794479E-2</v>
      </c>
      <c r="BM46" s="35">
        <f t="shared" si="48"/>
        <v>1.363555870373645E-2</v>
      </c>
      <c r="BN46" s="33">
        <f t="shared" si="49"/>
        <v>2.3499921666927381E-3</v>
      </c>
      <c r="BO46" s="34">
        <f t="shared" si="50"/>
        <v>7.6475477971738037E-3</v>
      </c>
      <c r="BP46" s="35">
        <f t="shared" si="67"/>
        <v>-1.7470300489164092E-4</v>
      </c>
      <c r="BQ46" s="33">
        <f t="shared" si="68"/>
        <v>-3.5948733979368486E-3</v>
      </c>
      <c r="BR46" s="34">
        <f t="shared" si="69"/>
        <v>-1.9798713083649666E-3</v>
      </c>
      <c r="BS46" s="35">
        <f t="shared" si="70"/>
        <v>9.6103442250567994E-3</v>
      </c>
      <c r="BT46" s="33">
        <f t="shared" si="71"/>
        <v>2.7607843137254839E-2</v>
      </c>
      <c r="BU46" s="34">
        <f t="shared" si="72"/>
        <v>1.9094065134733107E-2</v>
      </c>
    </row>
    <row r="47" spans="1:73">
      <c r="A47" s="98" t="s">
        <v>95</v>
      </c>
      <c r="B47" s="88">
        <v>0.29101960809008021</v>
      </c>
      <c r="C47" s="27">
        <v>0.31107877202076639</v>
      </c>
      <c r="D47" s="88">
        <v>0.30116746960375762</v>
      </c>
      <c r="E47" s="29">
        <v>1.3445378151260456E-2</v>
      </c>
      <c r="F47" s="27">
        <v>2.0474137931034475E-2</v>
      </c>
      <c r="G47" s="28">
        <v>1.7028288931612234E-2</v>
      </c>
      <c r="H47" s="88">
        <v>-0.10503040353786619</v>
      </c>
      <c r="I47" s="27">
        <v>-9.4508975712777166E-2</v>
      </c>
      <c r="J47" s="89">
        <v>-9.9648933297326492E-2</v>
      </c>
      <c r="K47" s="88">
        <v>-1.4823965410747375E-2</v>
      </c>
      <c r="L47" s="27">
        <v>2.7988338192419748E-2</v>
      </c>
      <c r="M47" s="89">
        <v>7.1985602879423016E-3</v>
      </c>
      <c r="N47" s="88">
        <v>5.2664576802507801E-2</v>
      </c>
      <c r="O47" s="27">
        <v>4.8213272830402776E-2</v>
      </c>
      <c r="P47" s="89">
        <v>5.0327575938058366E-2</v>
      </c>
      <c r="Q47" s="88">
        <v>5.1816557474687386E-2</v>
      </c>
      <c r="R47" s="27">
        <v>4.2748917748917759E-2</v>
      </c>
      <c r="S47" s="88">
        <v>4.7065494754749082E-2</v>
      </c>
      <c r="T47" s="29">
        <f t="shared" si="52"/>
        <v>9.7395243488108685E-2</v>
      </c>
      <c r="U47" s="27">
        <f t="shared" si="53"/>
        <v>0.101712506486767</v>
      </c>
      <c r="V47" s="28">
        <f t="shared" si="54"/>
        <v>9.9647982669916146E-2</v>
      </c>
      <c r="W47" s="29">
        <f t="shared" si="55"/>
        <v>6.4499484004127972E-2</v>
      </c>
      <c r="X47" s="27">
        <f t="shared" si="56"/>
        <v>6.8299576071596757E-2</v>
      </c>
      <c r="Y47" s="28">
        <f t="shared" si="57"/>
        <v>6.6486087170647634E-2</v>
      </c>
      <c r="Z47" s="29">
        <f t="shared" si="23"/>
        <v>9.11294231701405E-2</v>
      </c>
      <c r="AA47" s="27">
        <f t="shared" si="24"/>
        <v>5.599647266313923E-2</v>
      </c>
      <c r="AB47" s="28">
        <f t="shared" si="25"/>
        <v>7.2731470791964847E-2</v>
      </c>
      <c r="AC47" s="29">
        <f t="shared" si="26"/>
        <v>8.6183918258551762E-2</v>
      </c>
      <c r="AD47" s="27">
        <f t="shared" si="27"/>
        <v>7.0981210855949994E-2</v>
      </c>
      <c r="AE47" s="28">
        <f t="shared" si="28"/>
        <v>7.8346965131295798E-2</v>
      </c>
      <c r="AF47" s="35">
        <f t="shared" si="28"/>
        <v>5.6441717791410939E-2</v>
      </c>
      <c r="AG47" s="33">
        <f t="shared" si="28"/>
        <v>8.8109161793372248E-2</v>
      </c>
      <c r="AH47" s="34">
        <f t="shared" si="28"/>
        <v>7.2654690618762396E-2</v>
      </c>
      <c r="AI47" s="35">
        <f t="shared" si="29"/>
        <v>5.9233449477351874E-2</v>
      </c>
      <c r="AJ47" s="33">
        <f t="shared" si="30"/>
        <v>8.2407739161590721E-2</v>
      </c>
      <c r="AK47" s="34">
        <f t="shared" si="31"/>
        <v>7.126907331596577E-2</v>
      </c>
      <c r="AL47" s="35">
        <f t="shared" si="31"/>
        <v>7.273391812865504E-2</v>
      </c>
      <c r="AM47" s="33">
        <f t="shared" si="31"/>
        <v>5.7596822244289969E-2</v>
      </c>
      <c r="AN47" s="34">
        <f>AN21/AK21-1</f>
        <v>6.479068959527523E-2</v>
      </c>
      <c r="AO47" s="35">
        <f t="shared" si="58"/>
        <v>7.3594548551959127E-2</v>
      </c>
      <c r="AP47" s="33">
        <f t="shared" si="59"/>
        <v>9.0766823161189336E-2</v>
      </c>
      <c r="AQ47" s="34">
        <f>AQ21/AN21-1</f>
        <v>8.2544861337683573E-2</v>
      </c>
      <c r="AR47" s="35">
        <f t="shared" si="61"/>
        <v>4.4112980006347113E-2</v>
      </c>
      <c r="AS47" s="33">
        <f t="shared" si="62"/>
        <v>6.5423242467718801E-2</v>
      </c>
      <c r="AT47" s="34">
        <f>AT21/AQ21-1</f>
        <v>5.5304400241109164E-2</v>
      </c>
      <c r="AU47" s="35">
        <f t="shared" si="64"/>
        <v>8.358662613981771E-2</v>
      </c>
      <c r="AV47" s="33">
        <f t="shared" si="65"/>
        <v>6.8677619175868676E-2</v>
      </c>
      <c r="AW47" s="34">
        <f>AW21/AT21-1</f>
        <v>7.5681850635441972E-2</v>
      </c>
      <c r="AX47" s="35">
        <f t="shared" si="33"/>
        <v>9.593267882187928E-2</v>
      </c>
      <c r="AY47" s="33">
        <f t="shared" si="34"/>
        <v>9.879032258064524E-2</v>
      </c>
      <c r="AZ47" s="34">
        <f>AZ21/AW21-1</f>
        <v>9.7437939731846557E-2</v>
      </c>
      <c r="BA47" s="35">
        <f t="shared" si="36"/>
        <v>9.163040696186342E-2</v>
      </c>
      <c r="BB47" s="33">
        <f t="shared" si="37"/>
        <v>0.11834862385321099</v>
      </c>
      <c r="BC47" s="34">
        <f>BC21/AZ21-1</f>
        <v>0.10572154348614982</v>
      </c>
      <c r="BD47" s="35">
        <f t="shared" si="39"/>
        <v>5.5099648300117154E-2</v>
      </c>
      <c r="BE47" s="33">
        <f t="shared" si="40"/>
        <v>6.6242821985233791E-2</v>
      </c>
      <c r="BF47" s="34">
        <f>BF21/BC21-1</f>
        <v>6.104364949130292E-2</v>
      </c>
      <c r="BG47" s="35">
        <f t="shared" si="42"/>
        <v>7.1555555555555594E-2</v>
      </c>
      <c r="BH47" s="33">
        <f t="shared" si="43"/>
        <v>5.327947682246581E-2</v>
      </c>
      <c r="BI47" s="34">
        <f>BI21/BF21-1</f>
        <v>6.1758944221053769E-2</v>
      </c>
      <c r="BJ47" s="35">
        <f t="shared" si="45"/>
        <v>5.3090004147656522E-2</v>
      </c>
      <c r="BK47" s="33">
        <f t="shared" si="46"/>
        <v>5.6610664718772741E-2</v>
      </c>
      <c r="BL47" s="34">
        <f>BL21/BI21-1</f>
        <v>5.4962128568654123E-2</v>
      </c>
      <c r="BM47" s="35">
        <f t="shared" si="48"/>
        <v>8.8617565970854351E-3</v>
      </c>
      <c r="BN47" s="33">
        <f t="shared" si="49"/>
        <v>2.3332181126857865E-2</v>
      </c>
      <c r="BO47" s="34">
        <f>BO21/BL21-1</f>
        <v>1.6568483063328365E-2</v>
      </c>
      <c r="BP47" s="35">
        <f t="shared" si="67"/>
        <v>5.4655475307436863E-3</v>
      </c>
      <c r="BQ47" s="33">
        <f t="shared" si="68"/>
        <v>1.6551258233406418E-2</v>
      </c>
      <c r="BR47" s="34">
        <f>BR21/BO21-1</f>
        <v>1.1408909815284307E-2</v>
      </c>
      <c r="BS47" s="35">
        <f t="shared" si="70"/>
        <v>1.9413706076490067E-2</v>
      </c>
      <c r="BT47" s="33">
        <f t="shared" si="71"/>
        <v>-1.8275461040040408E-3</v>
      </c>
      <c r="BU47" s="34">
        <f>BU21/BR21-1</f>
        <v>7.9677708146821402E-3</v>
      </c>
    </row>
    <row r="48" spans="1:73">
      <c r="A48" s="98" t="s">
        <v>96</v>
      </c>
      <c r="B48" s="88">
        <v>0.36983045392829239</v>
      </c>
      <c r="C48" s="27">
        <v>0.36153651058300418</v>
      </c>
      <c r="D48" s="88">
        <v>0.36449492213308199</v>
      </c>
      <c r="E48" s="29">
        <v>0.22469135802469142</v>
      </c>
      <c r="F48" s="27">
        <v>4.3388429752066138E-2</v>
      </c>
      <c r="G48" s="28">
        <v>0.10831122900088408</v>
      </c>
      <c r="H48" s="88">
        <v>-3.3266129032258118E-2</v>
      </c>
      <c r="I48" s="27">
        <v>-9.2409240924092417E-2</v>
      </c>
      <c r="J48" s="89">
        <v>-6.9006781013163154E-2</v>
      </c>
      <c r="K48" s="88">
        <v>6.4650677789363842E-2</v>
      </c>
      <c r="L48" s="27">
        <v>-2.9090909090908612E-3</v>
      </c>
      <c r="M48" s="89">
        <v>2.4850042844901443E-2</v>
      </c>
      <c r="N48" s="88">
        <v>0.25857002938295781</v>
      </c>
      <c r="O48" s="27">
        <v>8.8986141502552796E-2</v>
      </c>
      <c r="P48" s="89">
        <v>0.16137123745819393</v>
      </c>
      <c r="Q48" s="88">
        <v>7.7042801556420182E-2</v>
      </c>
      <c r="R48" s="27">
        <v>3.0140656396516974E-2</v>
      </c>
      <c r="S48" s="88">
        <v>5.1835853131749543E-2</v>
      </c>
      <c r="T48" s="29">
        <f t="shared" si="52"/>
        <v>2.9624277456647308E-2</v>
      </c>
      <c r="U48" s="27">
        <f t="shared" si="53"/>
        <v>4.0312093628088519E-2</v>
      </c>
      <c r="V48" s="28">
        <f t="shared" si="54"/>
        <v>3.5249828884325707E-2</v>
      </c>
      <c r="W48" s="29">
        <f t="shared" si="55"/>
        <v>4.9824561403508882E-2</v>
      </c>
      <c r="X48" s="27">
        <f t="shared" si="56"/>
        <v>3.3749999999999947E-2</v>
      </c>
      <c r="Y48" s="28">
        <f t="shared" si="57"/>
        <v>4.1322314049586861E-2</v>
      </c>
      <c r="Z48" s="29">
        <f t="shared" si="23"/>
        <v>2.673796791443861E-3</v>
      </c>
      <c r="AA48" s="27">
        <f t="shared" si="24"/>
        <v>1.6324062877871803E-2</v>
      </c>
      <c r="AB48" s="28">
        <f t="shared" si="25"/>
        <v>9.8412698412697619E-3</v>
      </c>
      <c r="AC48" s="29">
        <f t="shared" si="26"/>
        <v>1.1333333333333417E-2</v>
      </c>
      <c r="AD48" s="27">
        <f t="shared" si="27"/>
        <v>4.1641879833432371E-2</v>
      </c>
      <c r="AE48" s="28">
        <f t="shared" si="28"/>
        <v>2.7349889971707064E-2</v>
      </c>
      <c r="AF48" s="35">
        <f t="shared" si="28"/>
        <v>4.7462096242584018E-2</v>
      </c>
      <c r="AG48" s="33">
        <f t="shared" si="28"/>
        <v>5.3112507138777909E-2</v>
      </c>
      <c r="AH48" s="34">
        <f t="shared" si="28"/>
        <v>5.0489596083231225E-2</v>
      </c>
      <c r="AI48" s="35">
        <f t="shared" si="29"/>
        <v>7.6148521082441745E-2</v>
      </c>
      <c r="AJ48" s="33">
        <f t="shared" si="30"/>
        <v>7.2125813449023912E-2</v>
      </c>
      <c r="AK48" s="34">
        <f t="shared" si="31"/>
        <v>7.398776580250499E-2</v>
      </c>
      <c r="AL48" s="35">
        <f t="shared" si="31"/>
        <v>4.9707602339181367E-2</v>
      </c>
      <c r="AM48" s="33">
        <f t="shared" si="31"/>
        <v>6.6767830045523446E-2</v>
      </c>
      <c r="AN48" s="34">
        <f t="shared" si="31"/>
        <v>5.8855438025495088E-2</v>
      </c>
      <c r="AO48" s="35">
        <f t="shared" si="58"/>
        <v>0.10473537604456817</v>
      </c>
      <c r="AP48" s="33">
        <f t="shared" si="59"/>
        <v>6.8278805120910446E-2</v>
      </c>
      <c r="AQ48" s="34">
        <f t="shared" ref="AQ48:AQ53" si="73">AQ22/AN22-1</f>
        <v>8.5040983606557319E-2</v>
      </c>
      <c r="AR48" s="35">
        <f t="shared" si="61"/>
        <v>7.917297024710046E-2</v>
      </c>
      <c r="AS48" s="33">
        <f t="shared" si="62"/>
        <v>7.9893475366178413E-2</v>
      </c>
      <c r="AT48" s="34">
        <f t="shared" ref="AT48:AT53" si="74">AT22/AQ22-1</f>
        <v>7.9556185080264408E-2</v>
      </c>
      <c r="AU48" s="35">
        <f t="shared" si="64"/>
        <v>4.4392523364485958E-2</v>
      </c>
      <c r="AV48" s="33">
        <f t="shared" si="65"/>
        <v>8.3025071927661287E-2</v>
      </c>
      <c r="AW48" s="34">
        <f t="shared" ref="AW48:AW53" si="75">AW22/AT22-1</f>
        <v>6.4946424666520786E-2</v>
      </c>
      <c r="AX48" s="35">
        <f t="shared" si="33"/>
        <v>6.2192393736017815E-2</v>
      </c>
      <c r="AY48" s="33">
        <f t="shared" si="34"/>
        <v>7.4003795066413636E-2</v>
      </c>
      <c r="AZ48" s="34">
        <f t="shared" ref="AZ48:AZ53" si="76">AZ22/AW22-1</f>
        <v>6.8583162217659144E-2</v>
      </c>
      <c r="BA48" s="35">
        <f t="shared" si="36"/>
        <v>6.3605728727885502E-2</v>
      </c>
      <c r="BB48" s="33">
        <f t="shared" si="37"/>
        <v>5.406360424028267E-2</v>
      </c>
      <c r="BC48" s="34">
        <f t="shared" ref="BC48:BC53" si="77">BC22/AZ22-1</f>
        <v>5.8416602613374335E-2</v>
      </c>
      <c r="BD48" s="35">
        <f t="shared" si="39"/>
        <v>6.9702970297029765E-2</v>
      </c>
      <c r="BE48" s="33">
        <f t="shared" si="40"/>
        <v>7.1739859202145428E-2</v>
      </c>
      <c r="BF48" s="34">
        <f t="shared" ref="BF48:BF53" si="78">BF22/BC22-1</f>
        <v>7.080610021786482E-2</v>
      </c>
      <c r="BG48" s="35">
        <f t="shared" si="42"/>
        <v>4.0355423917067812E-2</v>
      </c>
      <c r="BH48" s="33">
        <f t="shared" si="43"/>
        <v>6.7876133875508282E-2</v>
      </c>
      <c r="BI48" s="34">
        <f t="shared" ref="BI48:BI53" si="79">BI22/BF22-1</f>
        <v>5.5272973889453958E-2</v>
      </c>
      <c r="BJ48" s="35">
        <f t="shared" si="45"/>
        <v>9.6085409252669063E-2</v>
      </c>
      <c r="BK48" s="33">
        <f t="shared" si="46"/>
        <v>7.381370826010536E-2</v>
      </c>
      <c r="BL48" s="34">
        <f t="shared" ref="BL48:BL53" si="80">BL22/BI22-1</f>
        <v>8.3868894601542454E-2</v>
      </c>
      <c r="BM48" s="35">
        <f t="shared" si="48"/>
        <v>0.12402597402597393</v>
      </c>
      <c r="BN48" s="33">
        <f t="shared" si="49"/>
        <v>0.11593016912165854</v>
      </c>
      <c r="BO48" s="34">
        <f t="shared" ref="BO48:BO53" si="81">BO22/BL22-1</f>
        <v>0.11962644530091904</v>
      </c>
      <c r="BP48" s="35">
        <f t="shared" si="67"/>
        <v>9.6476025418833045E-2</v>
      </c>
      <c r="BQ48" s="33">
        <f t="shared" si="68"/>
        <v>0.11904179907113166</v>
      </c>
      <c r="BR48" s="34">
        <f t="shared" ref="BR48:BR52" si="82">BR22/BO22-1</f>
        <v>0.10869853038527744</v>
      </c>
      <c r="BS48" s="35">
        <f t="shared" si="70"/>
        <v>5.4531085353003217E-2</v>
      </c>
      <c r="BT48" s="33">
        <f t="shared" si="71"/>
        <v>7.6671035386631781E-2</v>
      </c>
      <c r="BU48" s="34">
        <f t="shared" ref="BU48:BU52" si="83">BU22/BR22-1</f>
        <v>6.6634822068306621E-2</v>
      </c>
    </row>
    <row r="49" spans="1:73">
      <c r="A49" s="98" t="s">
        <v>97</v>
      </c>
      <c r="B49" s="88">
        <v>0.47294854334582137</v>
      </c>
      <c r="C49" s="27">
        <v>0.47805173445596849</v>
      </c>
      <c r="D49" s="88">
        <v>0.476441758575741</v>
      </c>
      <c r="E49" s="29">
        <v>0.13756613756613767</v>
      </c>
      <c r="F49" s="27">
        <v>8.5054678007290496E-2</v>
      </c>
      <c r="G49" s="28">
        <v>0.10158201498751041</v>
      </c>
      <c r="H49" s="88">
        <v>-0.13953488372093026</v>
      </c>
      <c r="I49" s="27">
        <v>-0.10526315789473684</v>
      </c>
      <c r="J49" s="89">
        <v>-0.1164021164021164</v>
      </c>
      <c r="K49" s="88">
        <v>4.0540540540540571E-2</v>
      </c>
      <c r="L49" s="27">
        <v>6.758448060075084E-2</v>
      </c>
      <c r="M49" s="89">
        <v>5.9024807527801482E-2</v>
      </c>
      <c r="N49" s="88">
        <v>0.2883116883116883</v>
      </c>
      <c r="O49" s="27">
        <v>0.22508792497069163</v>
      </c>
      <c r="P49" s="89">
        <v>0.24474959612277858</v>
      </c>
      <c r="Q49" s="88">
        <v>0.11895161290322576</v>
      </c>
      <c r="R49" s="27">
        <v>6.4114832535885125E-2</v>
      </c>
      <c r="S49" s="88">
        <v>8.1765087605450981E-2</v>
      </c>
      <c r="T49" s="29">
        <f t="shared" si="52"/>
        <v>0.30090090090090094</v>
      </c>
      <c r="U49" s="27">
        <f t="shared" si="53"/>
        <v>8.2733812949640217E-2</v>
      </c>
      <c r="V49" s="28">
        <f t="shared" si="54"/>
        <v>0.15536892621475706</v>
      </c>
      <c r="W49" s="29">
        <f t="shared" si="55"/>
        <v>0.1689750692520775</v>
      </c>
      <c r="X49" s="27">
        <f t="shared" si="56"/>
        <v>4.7342192691029794E-2</v>
      </c>
      <c r="Y49" s="28">
        <f t="shared" si="57"/>
        <v>9.2938733125649042E-2</v>
      </c>
      <c r="Z49" s="29">
        <f t="shared" si="23"/>
        <v>0.14218009478672977</v>
      </c>
      <c r="AA49" s="27">
        <f t="shared" si="24"/>
        <v>3.4892942109437053E-2</v>
      </c>
      <c r="AB49" s="28">
        <f t="shared" si="25"/>
        <v>7.7909738717339749E-2</v>
      </c>
      <c r="AC49" s="29">
        <f t="shared" si="26"/>
        <v>0.1203319502074689</v>
      </c>
      <c r="AD49" s="27">
        <f t="shared" si="27"/>
        <v>2.14559386973181E-2</v>
      </c>
      <c r="AE49" s="28">
        <f t="shared" si="28"/>
        <v>6.3464081092992508E-2</v>
      </c>
      <c r="AF49" s="35">
        <f t="shared" si="28"/>
        <v>7.6851851851851949E-2</v>
      </c>
      <c r="AG49" s="33">
        <f t="shared" si="28"/>
        <v>5.9264816204050996E-2</v>
      </c>
      <c r="AH49" s="34">
        <f t="shared" si="28"/>
        <v>6.7136344799005432E-2</v>
      </c>
      <c r="AI49" s="35">
        <f t="shared" si="29"/>
        <v>1.6337059329320613E-2</v>
      </c>
      <c r="AJ49" s="33">
        <f t="shared" si="30"/>
        <v>1.2039660056657242E-2</v>
      </c>
      <c r="AK49" s="34">
        <f t="shared" si="31"/>
        <v>1.3980582524271812E-2</v>
      </c>
      <c r="AL49" s="35">
        <f t="shared" si="31"/>
        <v>5.0761421319796884E-2</v>
      </c>
      <c r="AM49" s="33">
        <f t="shared" si="31"/>
        <v>4.0587823652904031E-2</v>
      </c>
      <c r="AN49" s="34">
        <f t="shared" si="31"/>
        <v>4.5193412485637685E-2</v>
      </c>
      <c r="AO49" s="35">
        <f t="shared" si="58"/>
        <v>7.2463768115942351E-3</v>
      </c>
      <c r="AP49" s="33">
        <f t="shared" si="59"/>
        <v>2.6899798251513118E-2</v>
      </c>
      <c r="AQ49" s="34">
        <f t="shared" si="73"/>
        <v>1.7955294979846048E-2</v>
      </c>
      <c r="AR49" s="35">
        <f t="shared" si="61"/>
        <v>1.2789768185451633E-2</v>
      </c>
      <c r="AS49" s="33">
        <f t="shared" si="62"/>
        <v>3.012442698100859E-2</v>
      </c>
      <c r="AT49" s="34">
        <f t="shared" si="74"/>
        <v>2.2318214542836667E-2</v>
      </c>
      <c r="AU49" s="35">
        <f t="shared" si="64"/>
        <v>4.7355958958168909E-2</v>
      </c>
      <c r="AV49" s="33">
        <f t="shared" si="65"/>
        <v>2.5429116338207214E-2</v>
      </c>
      <c r="AW49" s="34">
        <f t="shared" si="75"/>
        <v>3.5211267605633756E-2</v>
      </c>
      <c r="AX49" s="35">
        <f t="shared" si="33"/>
        <v>7.6111529766390351E-2</v>
      </c>
      <c r="AY49" s="33">
        <f t="shared" si="34"/>
        <v>7.3775573465592048E-2</v>
      </c>
      <c r="AZ49" s="34">
        <f t="shared" si="76"/>
        <v>7.4829931972789199E-2</v>
      </c>
      <c r="BA49" s="35">
        <f t="shared" si="36"/>
        <v>3.5014005602240994E-2</v>
      </c>
      <c r="BB49" s="33">
        <f t="shared" si="37"/>
        <v>6.2933025404157128E-2</v>
      </c>
      <c r="BC49" s="34">
        <f t="shared" si="77"/>
        <v>5.0316455696202578E-2</v>
      </c>
      <c r="BD49" s="35">
        <f t="shared" si="39"/>
        <v>8.5250338294993178E-2</v>
      </c>
      <c r="BE49" s="33">
        <f t="shared" si="40"/>
        <v>5.7577403585008069E-2</v>
      </c>
      <c r="BF49" s="34">
        <f t="shared" si="78"/>
        <v>6.9900572461584876E-2</v>
      </c>
      <c r="BG49" s="35">
        <f t="shared" si="42"/>
        <v>8.1670822942643495E-2</v>
      </c>
      <c r="BH49" s="33">
        <f t="shared" si="43"/>
        <v>7.8582434514637978E-2</v>
      </c>
      <c r="BI49" s="34">
        <f t="shared" si="79"/>
        <v>7.9977471134891509E-2</v>
      </c>
      <c r="BJ49" s="35">
        <f t="shared" si="45"/>
        <v>5.5907780979827182E-2</v>
      </c>
      <c r="BK49" s="33">
        <f t="shared" si="46"/>
        <v>7.5238095238095326E-2</v>
      </c>
      <c r="BL49" s="34">
        <f t="shared" si="80"/>
        <v>6.6492829204693571E-2</v>
      </c>
      <c r="BM49" s="35">
        <f t="shared" si="48"/>
        <v>6.7139737991266379E-2</v>
      </c>
      <c r="BN49" s="33">
        <f t="shared" si="49"/>
        <v>9.2559787422497708E-2</v>
      </c>
      <c r="BO49" s="34">
        <f t="shared" si="81"/>
        <v>8.1173594132029292E-2</v>
      </c>
      <c r="BP49" s="35">
        <f t="shared" si="67"/>
        <v>0.10281329923273663</v>
      </c>
      <c r="BQ49" s="33">
        <f t="shared" si="68"/>
        <v>6.7288204296716669E-2</v>
      </c>
      <c r="BR49" s="34">
        <f t="shared" si="82"/>
        <v>8.2994120307553043E-2</v>
      </c>
      <c r="BS49" s="35">
        <f t="shared" si="70"/>
        <v>7.235621521335811E-2</v>
      </c>
      <c r="BT49" s="33">
        <f t="shared" si="71"/>
        <v>9.30497531333081E-2</v>
      </c>
      <c r="BU49" s="34">
        <f t="shared" si="83"/>
        <v>8.3733556065984649E-2</v>
      </c>
    </row>
    <row r="50" spans="1:73">
      <c r="A50" s="98" t="s">
        <v>98</v>
      </c>
      <c r="B50" s="88">
        <v>0.38240825318360105</v>
      </c>
      <c r="C50" s="27">
        <v>0.48707115654485755</v>
      </c>
      <c r="D50" s="88">
        <v>0.45497249144690199</v>
      </c>
      <c r="E50" s="29">
        <v>6.8181818181818121E-2</v>
      </c>
      <c r="F50" s="27">
        <v>0.11915887850467288</v>
      </c>
      <c r="G50" s="28">
        <v>0.10430463576158933</v>
      </c>
      <c r="H50" s="88">
        <v>-0.1436170212765957</v>
      </c>
      <c r="I50" s="27">
        <v>-8.7682672233820425E-2</v>
      </c>
      <c r="J50" s="89">
        <v>-0.10344827586206895</v>
      </c>
      <c r="K50" s="88">
        <v>-6.2111801242236142E-3</v>
      </c>
      <c r="L50" s="27">
        <v>-3.4324942791762014E-2</v>
      </c>
      <c r="M50" s="89">
        <v>-2.6755852842809347E-2</v>
      </c>
      <c r="N50" s="88">
        <v>8.1250000000000003E-2</v>
      </c>
      <c r="O50" s="27">
        <v>0.15876777251184837</v>
      </c>
      <c r="P50" s="89">
        <v>0.13745704467353947</v>
      </c>
      <c r="Q50" s="88">
        <v>0.19653179190751446</v>
      </c>
      <c r="R50" s="27">
        <v>9.4069529652351713E-2</v>
      </c>
      <c r="S50" s="88">
        <v>0.12084592145015116</v>
      </c>
      <c r="T50" s="29">
        <f t="shared" si="52"/>
        <v>4.3478260869565188E-2</v>
      </c>
      <c r="U50" s="27">
        <f t="shared" si="53"/>
        <v>9.5327102803738351E-2</v>
      </c>
      <c r="V50" s="28">
        <f t="shared" si="54"/>
        <v>8.0862533692722449E-2</v>
      </c>
      <c r="W50" s="29">
        <f t="shared" si="55"/>
        <v>0.1064814814814814</v>
      </c>
      <c r="X50" s="27">
        <f t="shared" si="56"/>
        <v>0.10068259385665534</v>
      </c>
      <c r="Y50" s="28">
        <f t="shared" si="57"/>
        <v>0.10224438902743138</v>
      </c>
      <c r="Z50" s="29">
        <f t="shared" si="23"/>
        <v>9.2050209205020828E-2</v>
      </c>
      <c r="AA50" s="27">
        <f t="shared" si="24"/>
        <v>0.10232558139534875</v>
      </c>
      <c r="AB50" s="28">
        <f t="shared" si="25"/>
        <v>9.9547511312217285E-2</v>
      </c>
      <c r="AC50" s="29">
        <f t="shared" si="26"/>
        <v>0.21455938697318011</v>
      </c>
      <c r="AD50" s="27">
        <f t="shared" si="27"/>
        <v>0.11111111111111116</v>
      </c>
      <c r="AE50" s="28">
        <f t="shared" si="28"/>
        <v>0.13888888888888884</v>
      </c>
      <c r="AF50" s="35">
        <f t="shared" si="28"/>
        <v>0.26182965299684535</v>
      </c>
      <c r="AG50" s="33">
        <f t="shared" si="28"/>
        <v>6.3291139240506222E-2</v>
      </c>
      <c r="AH50" s="34">
        <f t="shared" si="28"/>
        <v>0.12014453477868114</v>
      </c>
      <c r="AI50" s="35">
        <f t="shared" si="29"/>
        <v>0.26249999999999996</v>
      </c>
      <c r="AJ50" s="33">
        <f t="shared" si="30"/>
        <v>5.8333333333333348E-2</v>
      </c>
      <c r="AK50" s="34">
        <f t="shared" si="31"/>
        <v>0.12419354838709684</v>
      </c>
      <c r="AL50" s="35">
        <f t="shared" si="31"/>
        <v>0.19801980198019797</v>
      </c>
      <c r="AM50" s="33">
        <f t="shared" si="31"/>
        <v>5.399325084364448E-2</v>
      </c>
      <c r="AN50" s="34">
        <f t="shared" si="31"/>
        <v>0.10616929698708755</v>
      </c>
      <c r="AO50" s="35">
        <f t="shared" si="58"/>
        <v>0.15371900826446283</v>
      </c>
      <c r="AP50" s="33">
        <f t="shared" si="59"/>
        <v>3.7353255069370261E-2</v>
      </c>
      <c r="AQ50" s="34">
        <f t="shared" si="73"/>
        <v>8.3009079118028462E-2</v>
      </c>
      <c r="AR50" s="35">
        <f t="shared" si="61"/>
        <v>0.11891117478510038</v>
      </c>
      <c r="AS50" s="33">
        <f t="shared" si="62"/>
        <v>5.3497942386831365E-2</v>
      </c>
      <c r="AT50" s="34">
        <f t="shared" si="74"/>
        <v>8.083832335329344E-2</v>
      </c>
      <c r="AU50" s="35">
        <f t="shared" si="64"/>
        <v>8.9628681177976954E-2</v>
      </c>
      <c r="AV50" s="33">
        <f t="shared" si="65"/>
        <v>6.54296875E-2</v>
      </c>
      <c r="AW50" s="34">
        <f t="shared" si="75"/>
        <v>7.5900277008310146E-2</v>
      </c>
      <c r="AX50" s="35">
        <f t="shared" si="33"/>
        <v>2.3501762632196499E-3</v>
      </c>
      <c r="AY50" s="33">
        <f t="shared" si="34"/>
        <v>1.0999083409715782E-2</v>
      </c>
      <c r="AZ50" s="34">
        <f t="shared" si="76"/>
        <v>7.2090628218330899E-3</v>
      </c>
      <c r="BA50" s="35">
        <f t="shared" si="36"/>
        <v>1.6412661195779554E-2</v>
      </c>
      <c r="BB50" s="33">
        <f t="shared" si="37"/>
        <v>1.2692656391659174E-2</v>
      </c>
      <c r="BC50" s="34">
        <f t="shared" si="77"/>
        <v>1.4314928425357865E-2</v>
      </c>
      <c r="BD50" s="35">
        <f t="shared" si="39"/>
        <v>-6.9204152249134898E-3</v>
      </c>
      <c r="BE50" s="33">
        <f t="shared" si="40"/>
        <v>2.14861235452104E-2</v>
      </c>
      <c r="BF50" s="34">
        <f t="shared" si="78"/>
        <v>9.0725806451612545E-3</v>
      </c>
      <c r="BG50" s="35">
        <f t="shared" si="42"/>
        <v>4.1811846689895571E-2</v>
      </c>
      <c r="BH50" s="33">
        <f t="shared" si="43"/>
        <v>1.5775635407537347E-2</v>
      </c>
      <c r="BI50" s="34">
        <f t="shared" si="79"/>
        <v>2.6973026973027059E-2</v>
      </c>
      <c r="BJ50" s="35">
        <f t="shared" si="45"/>
        <v>7.0234113712374535E-2</v>
      </c>
      <c r="BK50" s="33">
        <f t="shared" si="46"/>
        <v>3.7963761863675671E-2</v>
      </c>
      <c r="BL50" s="34">
        <f t="shared" si="80"/>
        <v>5.2042801556420271E-2</v>
      </c>
      <c r="BM50" s="35">
        <f t="shared" si="48"/>
        <v>8.5416666666666696E-2</v>
      </c>
      <c r="BN50" s="33">
        <f t="shared" si="49"/>
        <v>9.6425602660016541E-2</v>
      </c>
      <c r="BO50" s="34">
        <f t="shared" si="81"/>
        <v>9.1539528432732276E-2</v>
      </c>
      <c r="BP50" s="35">
        <f t="shared" si="67"/>
        <v>4.8944337811900107E-2</v>
      </c>
      <c r="BQ50" s="33">
        <f t="shared" si="68"/>
        <v>7.808946171341935E-2</v>
      </c>
      <c r="BR50" s="34">
        <f t="shared" si="82"/>
        <v>6.5226598898771693E-2</v>
      </c>
      <c r="BS50" s="35">
        <f t="shared" si="70"/>
        <v>7.4107959743824336E-2</v>
      </c>
      <c r="BT50" s="33">
        <f t="shared" si="71"/>
        <v>7.6652601969057654E-2</v>
      </c>
      <c r="BU50" s="34">
        <f t="shared" si="83"/>
        <v>7.5546719681908625E-2</v>
      </c>
    </row>
    <row r="51" spans="1:73">
      <c r="A51" s="98" t="s">
        <v>99</v>
      </c>
      <c r="B51" s="88">
        <v>0.25714285714285712</v>
      </c>
      <c r="C51" s="27">
        <v>0.49411764705882355</v>
      </c>
      <c r="D51" s="88">
        <v>0.42499999999999999</v>
      </c>
      <c r="E51" s="29">
        <v>0.20454545454545459</v>
      </c>
      <c r="F51" s="27">
        <v>0.16535433070866135</v>
      </c>
      <c r="G51" s="28">
        <v>0.17543859649122817</v>
      </c>
      <c r="H51" s="88">
        <v>-0.13207547169811318</v>
      </c>
      <c r="I51" s="27">
        <v>-8.108108108108103E-2</v>
      </c>
      <c r="J51" s="89">
        <v>-9.4527363184079616E-2</v>
      </c>
      <c r="K51" s="88">
        <v>-2.1739130434782594E-2</v>
      </c>
      <c r="L51" s="27">
        <v>0.11764705882352944</v>
      </c>
      <c r="M51" s="89">
        <v>8.2417582417582347E-2</v>
      </c>
      <c r="N51" s="88">
        <v>0.24444444444444446</v>
      </c>
      <c r="O51" s="27">
        <v>0.36184210526315796</v>
      </c>
      <c r="P51" s="89">
        <v>0.33502538071065979</v>
      </c>
      <c r="Q51" s="88">
        <v>0.21428571428571419</v>
      </c>
      <c r="R51" s="27">
        <v>0</v>
      </c>
      <c r="S51" s="88">
        <v>4.5627376425855459E-2</v>
      </c>
      <c r="T51" s="29">
        <f t="shared" si="52"/>
        <v>0.32352941176470584</v>
      </c>
      <c r="U51" s="27">
        <f t="shared" si="53"/>
        <v>0.22222222222222232</v>
      </c>
      <c r="V51" s="28">
        <f t="shared" si="54"/>
        <v>0.24727272727272731</v>
      </c>
      <c r="W51" s="29">
        <f t="shared" si="55"/>
        <v>-0.18888888888888888</v>
      </c>
      <c r="X51" s="27">
        <f t="shared" si="56"/>
        <v>7.5098814229249022E-2</v>
      </c>
      <c r="Y51" s="28">
        <f t="shared" si="57"/>
        <v>5.8309037900874383E-3</v>
      </c>
      <c r="Z51" s="29">
        <f t="shared" si="23"/>
        <v>-2.7397260273972601E-2</v>
      </c>
      <c r="AA51" s="27">
        <f t="shared" si="24"/>
        <v>-3.6764705882352811E-3</v>
      </c>
      <c r="AB51" s="28">
        <f t="shared" si="25"/>
        <v>-8.6956521739129933E-3</v>
      </c>
      <c r="AC51" s="29">
        <f t="shared" si="26"/>
        <v>-1.4084507042253502E-2</v>
      </c>
      <c r="AD51" s="27">
        <f t="shared" si="27"/>
        <v>-7.3800738007380073E-2</v>
      </c>
      <c r="AE51" s="28">
        <f t="shared" si="28"/>
        <v>-6.1403508771929793E-2</v>
      </c>
      <c r="AF51" s="35">
        <f t="shared" si="28"/>
        <v>0.14285714285714279</v>
      </c>
      <c r="AG51" s="33">
        <f t="shared" si="28"/>
        <v>0.15936254980079689</v>
      </c>
      <c r="AH51" s="34">
        <f t="shared" si="28"/>
        <v>0.15576323987538943</v>
      </c>
      <c r="AI51" s="35">
        <f t="shared" si="29"/>
        <v>0.21249999999999991</v>
      </c>
      <c r="AJ51" s="33">
        <f t="shared" si="30"/>
        <v>0.134020618556701</v>
      </c>
      <c r="AK51" s="34">
        <f t="shared" si="31"/>
        <v>0.15094339622641506</v>
      </c>
      <c r="AL51" s="35">
        <f t="shared" si="31"/>
        <v>0.17525773195876293</v>
      </c>
      <c r="AM51" s="33">
        <f t="shared" si="31"/>
        <v>6.0606060606060552E-2</v>
      </c>
      <c r="AN51" s="34">
        <f t="shared" si="31"/>
        <v>8.6651053864168714E-2</v>
      </c>
      <c r="AO51" s="35">
        <f t="shared" si="58"/>
        <v>0.26315789473684204</v>
      </c>
      <c r="AP51" s="33">
        <f t="shared" si="59"/>
        <v>0.17142857142857149</v>
      </c>
      <c r="AQ51" s="34">
        <f t="shared" si="73"/>
        <v>0.19396551724137923</v>
      </c>
      <c r="AR51" s="35">
        <f t="shared" si="61"/>
        <v>0.35416666666666674</v>
      </c>
      <c r="AS51" s="33">
        <f t="shared" si="62"/>
        <v>4.6341463414634188E-2</v>
      </c>
      <c r="AT51" s="34">
        <f t="shared" si="74"/>
        <v>0.12635379061371843</v>
      </c>
      <c r="AU51" s="35">
        <f t="shared" si="64"/>
        <v>0.12307692307692308</v>
      </c>
      <c r="AV51" s="33">
        <f t="shared" si="65"/>
        <v>5.5944055944056048E-2</v>
      </c>
      <c r="AW51" s="34">
        <f t="shared" si="75"/>
        <v>7.6923076923076872E-2</v>
      </c>
      <c r="AX51" s="35">
        <f t="shared" si="33"/>
        <v>0.13698630136986312</v>
      </c>
      <c r="AY51" s="33">
        <f t="shared" si="34"/>
        <v>1.3245033112582849E-2</v>
      </c>
      <c r="AZ51" s="34">
        <f t="shared" si="76"/>
        <v>5.3571428571428603E-2</v>
      </c>
      <c r="BA51" s="35">
        <f t="shared" si="36"/>
        <v>0.2449799196787148</v>
      </c>
      <c r="BB51" s="33">
        <f t="shared" si="37"/>
        <v>7.1895424836601274E-2</v>
      </c>
      <c r="BC51" s="34">
        <f t="shared" si="77"/>
        <v>0.13276836158192085</v>
      </c>
      <c r="BD51" s="35">
        <f t="shared" si="39"/>
        <v>0.10000000000000009</v>
      </c>
      <c r="BE51" s="33">
        <f t="shared" si="40"/>
        <v>9.3495934959349603E-2</v>
      </c>
      <c r="BF51" s="34">
        <f t="shared" si="78"/>
        <v>9.6009975062344211E-2</v>
      </c>
      <c r="BG51" s="35">
        <f t="shared" si="42"/>
        <v>0.13196480938416433</v>
      </c>
      <c r="BH51" s="33">
        <f t="shared" si="43"/>
        <v>2.4163568773234223E-2</v>
      </c>
      <c r="BI51" s="34">
        <f t="shared" si="79"/>
        <v>6.5984072810011396E-2</v>
      </c>
      <c r="BJ51" s="35">
        <f t="shared" si="45"/>
        <v>8.5492227979274693E-2</v>
      </c>
      <c r="BK51" s="33">
        <f t="shared" si="46"/>
        <v>5.444646098003636E-2</v>
      </c>
      <c r="BL51" s="34">
        <f t="shared" si="80"/>
        <v>6.7235859124866515E-2</v>
      </c>
      <c r="BM51" s="35">
        <f t="shared" si="48"/>
        <v>5.0119331742243478E-2</v>
      </c>
      <c r="BN51" s="33">
        <f t="shared" si="49"/>
        <v>-5.1635111876076056E-3</v>
      </c>
      <c r="BO51" s="34">
        <f t="shared" si="81"/>
        <v>1.8000000000000016E-2</v>
      </c>
      <c r="BP51" s="35">
        <f t="shared" si="67"/>
        <v>4.7727272727272618E-2</v>
      </c>
      <c r="BQ51" s="33">
        <f t="shared" si="68"/>
        <v>2.7681660899653959E-2</v>
      </c>
      <c r="BR51" s="34">
        <f t="shared" si="82"/>
        <v>3.6345776031434074E-2</v>
      </c>
      <c r="BS51" s="35">
        <f t="shared" si="70"/>
        <v>3.6876355748373113E-2</v>
      </c>
      <c r="BT51" s="33">
        <f t="shared" si="71"/>
        <v>8.4175084175084125E-2</v>
      </c>
      <c r="BU51" s="34">
        <f t="shared" si="83"/>
        <v>6.3507109004739437E-2</v>
      </c>
    </row>
    <row r="52" spans="1:73">
      <c r="A52" s="98" t="s">
        <v>100</v>
      </c>
      <c r="B52" s="88">
        <v>1.4</v>
      </c>
      <c r="C52" s="27">
        <v>1.1666666666666665</v>
      </c>
      <c r="D52" s="88">
        <v>1.25</v>
      </c>
      <c r="E52" s="29">
        <v>-0.20833333333333337</v>
      </c>
      <c r="F52" s="27">
        <v>0.12820512820512819</v>
      </c>
      <c r="G52" s="28">
        <v>0</v>
      </c>
      <c r="H52" s="88">
        <v>-0.47368421052631582</v>
      </c>
      <c r="I52" s="27">
        <v>-0.13636363636363635</v>
      </c>
      <c r="J52" s="89">
        <v>-0.23809523809523814</v>
      </c>
      <c r="K52" s="88">
        <v>-0.3</v>
      </c>
      <c r="L52" s="27">
        <v>2.6315789473684292E-2</v>
      </c>
      <c r="M52" s="89">
        <v>-4.166666666666663E-2</v>
      </c>
      <c r="N52" s="88">
        <v>0.71428571428571419</v>
      </c>
      <c r="O52" s="27">
        <v>0.17948717948717952</v>
      </c>
      <c r="P52" s="89">
        <v>0.26086956521739135</v>
      </c>
      <c r="Q52" s="88">
        <v>-8.333333333333337E-2</v>
      </c>
      <c r="R52" s="27">
        <v>-2.1739130434782594E-2</v>
      </c>
      <c r="S52" s="88">
        <v>-3.4482758620689613E-2</v>
      </c>
      <c r="T52" s="29">
        <f t="shared" si="52"/>
        <v>0.27272727272727271</v>
      </c>
      <c r="U52" s="27">
        <f t="shared" si="53"/>
        <v>-6.6666666666666652E-2</v>
      </c>
      <c r="V52" s="28">
        <f t="shared" si="54"/>
        <v>0</v>
      </c>
      <c r="W52" s="29">
        <f t="shared" si="55"/>
        <v>0.71428571428571419</v>
      </c>
      <c r="X52" s="27">
        <f t="shared" si="56"/>
        <v>9.5238095238095344E-2</v>
      </c>
      <c r="Y52" s="28">
        <f t="shared" si="57"/>
        <v>0.25</v>
      </c>
      <c r="Z52" s="29">
        <f t="shared" si="23"/>
        <v>-0.375</v>
      </c>
      <c r="AA52" s="27">
        <f t="shared" si="24"/>
        <v>0.28260869565217384</v>
      </c>
      <c r="AB52" s="28">
        <f t="shared" si="25"/>
        <v>5.7142857142857162E-2</v>
      </c>
      <c r="AC52" s="29">
        <f t="shared" si="26"/>
        <v>0.26666666666666661</v>
      </c>
      <c r="AD52" s="27">
        <f t="shared" si="27"/>
        <v>0.25423728813559321</v>
      </c>
      <c r="AE52" s="28">
        <f t="shared" si="28"/>
        <v>0.2567567567567568</v>
      </c>
      <c r="AF52" s="35">
        <f t="shared" si="28"/>
        <v>0</v>
      </c>
      <c r="AG52" s="33">
        <f t="shared" si="28"/>
        <v>0.14864864864864868</v>
      </c>
      <c r="AH52" s="34">
        <f t="shared" si="28"/>
        <v>0.11827956989247301</v>
      </c>
      <c r="AI52" s="35">
        <f t="shared" si="29"/>
        <v>0.15789473684210531</v>
      </c>
      <c r="AJ52" s="33">
        <f t="shared" si="30"/>
        <v>5.8823529411764719E-2</v>
      </c>
      <c r="AK52" s="34">
        <f t="shared" si="31"/>
        <v>7.6923076923076872E-2</v>
      </c>
      <c r="AL52" s="35">
        <f t="shared" si="31"/>
        <v>0</v>
      </c>
      <c r="AM52" s="33">
        <f t="shared" si="31"/>
        <v>0.11111111111111116</v>
      </c>
      <c r="AN52" s="34">
        <f t="shared" si="31"/>
        <v>8.9285714285714191E-2</v>
      </c>
      <c r="AO52" s="35">
        <f t="shared" si="58"/>
        <v>0</v>
      </c>
      <c r="AP52" s="33">
        <f t="shared" si="59"/>
        <v>0.1399999999999999</v>
      </c>
      <c r="AQ52" s="34">
        <f t="shared" si="73"/>
        <v>0.11475409836065564</v>
      </c>
      <c r="AR52" s="35">
        <f t="shared" si="61"/>
        <v>9.0909090909090828E-2</v>
      </c>
      <c r="AS52" s="33">
        <f t="shared" si="62"/>
        <v>-3.5087719298245612E-2</v>
      </c>
      <c r="AT52" s="34">
        <f t="shared" si="74"/>
        <v>-1.4705882352941124E-2</v>
      </c>
      <c r="AU52" s="35">
        <f t="shared" si="64"/>
        <v>0.41666666666666674</v>
      </c>
      <c r="AV52" s="33">
        <f t="shared" si="65"/>
        <v>2.7272727272727337E-2</v>
      </c>
      <c r="AW52" s="34">
        <f t="shared" si="75"/>
        <v>9.7014925373134275E-2</v>
      </c>
      <c r="AX52" s="35">
        <f t="shared" si="33"/>
        <v>0.20588235294117641</v>
      </c>
      <c r="AY52" s="33">
        <f t="shared" si="34"/>
        <v>8.8495575221238854E-2</v>
      </c>
      <c r="AZ52" s="34">
        <f t="shared" si="76"/>
        <v>0.11564625850340127</v>
      </c>
      <c r="BA52" s="35">
        <f t="shared" si="36"/>
        <v>-2.4390243902439046E-2</v>
      </c>
      <c r="BB52" s="33">
        <f t="shared" si="37"/>
        <v>2.4390243902439046E-2</v>
      </c>
      <c r="BC52" s="34">
        <f t="shared" si="77"/>
        <v>1.2195121951219523E-2</v>
      </c>
      <c r="BD52" s="35">
        <f t="shared" si="39"/>
        <v>0</v>
      </c>
      <c r="BE52" s="33">
        <f t="shared" si="40"/>
        <v>2.3809523809523725E-2</v>
      </c>
      <c r="BF52" s="34">
        <f t="shared" si="78"/>
        <v>1.8072289156626509E-2</v>
      </c>
      <c r="BG52" s="35">
        <f t="shared" si="42"/>
        <v>0.35000000000000009</v>
      </c>
      <c r="BH52" s="33">
        <f t="shared" si="43"/>
        <v>8.5271317829457294E-2</v>
      </c>
      <c r="BI52" s="34">
        <f t="shared" si="79"/>
        <v>0.14792899408284033</v>
      </c>
      <c r="BJ52" s="35">
        <f>BJ26/BG26-1</f>
        <v>0.35185185185185186</v>
      </c>
      <c r="BK52" s="33">
        <f t="shared" si="46"/>
        <v>0.13571428571428568</v>
      </c>
      <c r="BL52" s="34">
        <f t="shared" si="80"/>
        <v>0.19587628865979378</v>
      </c>
      <c r="BM52" s="35">
        <f>BM26/BJ26-1</f>
        <v>0.13698630136986312</v>
      </c>
      <c r="BN52" s="33">
        <f t="shared" si="49"/>
        <v>0.10062893081761004</v>
      </c>
      <c r="BO52" s="34">
        <f t="shared" si="81"/>
        <v>0.11206896551724133</v>
      </c>
      <c r="BP52" s="35">
        <f>BP26/BM26-1</f>
        <v>0.16867469879518082</v>
      </c>
      <c r="BQ52" s="33">
        <f t="shared" si="68"/>
        <v>-4.0000000000000036E-2</v>
      </c>
      <c r="BR52" s="34">
        <f t="shared" si="82"/>
        <v>2.7131782945736482E-2</v>
      </c>
      <c r="BS52" s="35">
        <f>BS26/BP26-1</f>
        <v>1.0309278350515427E-2</v>
      </c>
      <c r="BT52" s="33">
        <f t="shared" si="71"/>
        <v>0.1785714285714286</v>
      </c>
      <c r="BU52" s="34">
        <f t="shared" si="83"/>
        <v>0.11698113207547167</v>
      </c>
    </row>
    <row r="53" spans="1:73" ht="13.5" thickBot="1">
      <c r="A53" s="70" t="s">
        <v>80</v>
      </c>
      <c r="B53" s="90">
        <v>0.61548492405157007</v>
      </c>
      <c r="C53" s="96">
        <v>0.60070684540345276</v>
      </c>
      <c r="D53" s="90">
        <v>0.607804820237277</v>
      </c>
      <c r="E53" s="95">
        <v>7.7417986425338814E-3</v>
      </c>
      <c r="F53" s="96">
        <v>1.0078695155192108E-2</v>
      </c>
      <c r="G53" s="97">
        <v>8.9509121514035339E-3</v>
      </c>
      <c r="H53" s="90">
        <v>-5.5717309198910159E-2</v>
      </c>
      <c r="I53" s="96">
        <v>-5.4210509134829832E-2</v>
      </c>
      <c r="J53" s="91">
        <v>-5.4936817305632935E-2</v>
      </c>
      <c r="K53" s="90">
        <v>6.6868096488192919E-4</v>
      </c>
      <c r="L53" s="96">
        <v>1.1044765816450308E-3</v>
      </c>
      <c r="M53" s="91">
        <v>8.9458774414796771E-4</v>
      </c>
      <c r="N53" s="90">
        <v>5.6304912758322612E-3</v>
      </c>
      <c r="O53" s="96">
        <v>6.125380681491599E-3</v>
      </c>
      <c r="P53" s="91">
        <v>5.8870847609115984E-3</v>
      </c>
      <c r="Q53" s="90">
        <v>1.1382513997415966E-2</v>
      </c>
      <c r="R53" s="96">
        <v>1.5591446977657908E-2</v>
      </c>
      <c r="S53" s="90">
        <v>1.3565305989467591E-2</v>
      </c>
      <c r="T53" s="95">
        <f t="shared" si="52"/>
        <v>4.2754593016182119E-2</v>
      </c>
      <c r="U53" s="96">
        <f t="shared" si="53"/>
        <v>4.3165791279115462E-2</v>
      </c>
      <c r="V53" s="97">
        <f t="shared" si="54"/>
        <v>4.2968270573864764E-2</v>
      </c>
      <c r="W53" s="95">
        <f t="shared" si="55"/>
        <v>7.1023522822738716E-2</v>
      </c>
      <c r="X53" s="96">
        <f t="shared" si="56"/>
        <v>6.0764843505730415E-2</v>
      </c>
      <c r="Y53" s="97">
        <f t="shared" si="57"/>
        <v>6.5691630943375046E-2</v>
      </c>
      <c r="Z53" s="95">
        <f t="shared" si="23"/>
        <v>2.4947979649421193E-3</v>
      </c>
      <c r="AA53" s="96">
        <f t="shared" si="24"/>
        <v>1.1454765365342956E-2</v>
      </c>
      <c r="AB53" s="97">
        <f t="shared" si="25"/>
        <v>7.1301622690320698E-3</v>
      </c>
      <c r="AC53" s="95">
        <f t="shared" si="26"/>
        <v>1.5572701586611615E-2</v>
      </c>
      <c r="AD53" s="96">
        <f t="shared" si="27"/>
        <v>2.0569970054464592E-2</v>
      </c>
      <c r="AE53" s="97">
        <f t="shared" si="28"/>
        <v>1.8169097914730648E-2</v>
      </c>
      <c r="AF53" s="92">
        <f t="shared" si="28"/>
        <v>3.4744737996640129E-2</v>
      </c>
      <c r="AG53" s="93">
        <f t="shared" si="28"/>
        <v>3.2985102549206946E-2</v>
      </c>
      <c r="AH53" s="94">
        <f t="shared" si="28"/>
        <v>3.3828340529397982E-2</v>
      </c>
      <c r="AI53" s="92">
        <f t="shared" si="29"/>
        <v>3.2481902792140582E-2</v>
      </c>
      <c r="AJ53" s="93">
        <f t="shared" si="30"/>
        <v>3.1426637816816205E-2</v>
      </c>
      <c r="AK53" s="94">
        <f t="shared" si="31"/>
        <v>3.1932781445456859E-2</v>
      </c>
      <c r="AL53" s="92">
        <f t="shared" si="31"/>
        <v>3.4675133462204855E-2</v>
      </c>
      <c r="AM53" s="93">
        <f t="shared" si="31"/>
        <v>3.1855315688303909E-2</v>
      </c>
      <c r="AN53" s="94">
        <f t="shared" si="31"/>
        <v>3.320852299217969E-2</v>
      </c>
      <c r="AO53" s="92">
        <f t="shared" si="58"/>
        <v>2.558492976970661E-2</v>
      </c>
      <c r="AP53" s="93">
        <f t="shared" si="59"/>
        <v>2.8202946576507903E-2</v>
      </c>
      <c r="AQ53" s="94">
        <f t="shared" si="73"/>
        <v>2.6944798518780511E-2</v>
      </c>
      <c r="AR53" s="92">
        <f t="shared" si="61"/>
        <v>1.9623204273875317E-2</v>
      </c>
      <c r="AS53" s="93">
        <f t="shared" si="62"/>
        <v>1.9424410299292649E-2</v>
      </c>
      <c r="AT53" s="94">
        <f t="shared" si="74"/>
        <v>1.9519818799546895E-2</v>
      </c>
      <c r="AU53" s="92">
        <f t="shared" si="64"/>
        <v>1.5616755380698955E-2</v>
      </c>
      <c r="AV53" s="93">
        <f t="shared" si="65"/>
        <v>1.6713091922005541E-2</v>
      </c>
      <c r="AW53" s="94">
        <f t="shared" si="75"/>
        <v>1.6186866554992241E-2</v>
      </c>
      <c r="AX53" s="92">
        <f t="shared" si="33"/>
        <v>7.2189003937581653E-3</v>
      </c>
      <c r="AY53" s="93">
        <f t="shared" si="34"/>
        <v>5.40381544667623E-3</v>
      </c>
      <c r="AZ53" s="94">
        <f t="shared" si="76"/>
        <v>6.2745406686430805E-3</v>
      </c>
      <c r="BA53" s="92">
        <f t="shared" si="36"/>
        <v>-4.3437341634688931E-4</v>
      </c>
      <c r="BB53" s="93">
        <f t="shared" si="37"/>
        <v>3.2683289727750697E-3</v>
      </c>
      <c r="BC53" s="94">
        <f t="shared" si="77"/>
        <v>1.4904165779514589E-3</v>
      </c>
      <c r="BD53" s="92">
        <f t="shared" si="39"/>
        <v>-1.9102629101180879E-3</v>
      </c>
      <c r="BE53" s="93">
        <f t="shared" si="40"/>
        <v>1.7329867359860973E-3</v>
      </c>
      <c r="BF53" s="94">
        <f t="shared" si="78"/>
        <v>-1.3016313779923294E-5</v>
      </c>
      <c r="BG53" s="92">
        <f t="shared" si="42"/>
        <v>5.9503832373350996E-3</v>
      </c>
      <c r="BH53" s="93">
        <f t="shared" si="43"/>
        <v>5.14006254574495E-3</v>
      </c>
      <c r="BI53" s="94">
        <f t="shared" si="79"/>
        <v>5.5276665350556531E-3</v>
      </c>
      <c r="BJ53" s="92">
        <f t="shared" si="45"/>
        <v>1.7114363260926302E-2</v>
      </c>
      <c r="BK53" s="93">
        <f t="shared" si="46"/>
        <v>1.7815473727761599E-2</v>
      </c>
      <c r="BL53" s="94">
        <f t="shared" si="80"/>
        <v>1.7479967723979639E-2</v>
      </c>
      <c r="BM53" s="92">
        <f t="shared" ref="BM53" si="84">BM27/BJ27-1</f>
        <v>2.6942614739492443E-2</v>
      </c>
      <c r="BN53" s="93">
        <f t="shared" si="49"/>
        <v>2.5626204238921035E-2</v>
      </c>
      <c r="BO53" s="94">
        <f t="shared" si="81"/>
        <v>2.6255926582471778E-2</v>
      </c>
      <c r="BP53" s="92">
        <f>BP27/BM27-1</f>
        <v>2.3549246750421471E-2</v>
      </c>
      <c r="BQ53" s="93">
        <f>BQ27/BN27-1</f>
        <v>2.2106914425179758E-2</v>
      </c>
      <c r="BR53" s="94">
        <f>BR27/BO27-1</f>
        <v>2.279733480114321E-2</v>
      </c>
      <c r="BS53" s="92">
        <f>BS27/BP27-1</f>
        <v>2.2848034006376139E-2</v>
      </c>
      <c r="BT53" s="93">
        <f>BT27/BQ27-1</f>
        <v>2.352183893783355E-2</v>
      </c>
      <c r="BU53" s="94">
        <f>BU27/BR27-1</f>
        <v>2.319906266413474E-2</v>
      </c>
    </row>
    <row r="54" spans="1:73" ht="13.15" thickTop="1"/>
  </sheetData>
  <mergeCells count="49">
    <mergeCell ref="A1:BR1"/>
    <mergeCell ref="BJ5:BL5"/>
    <mergeCell ref="BJ31:BL31"/>
    <mergeCell ref="AC5:AE5"/>
    <mergeCell ref="AC31:AE31"/>
    <mergeCell ref="AF5:AH5"/>
    <mergeCell ref="AF31:AH31"/>
    <mergeCell ref="BG5:BI5"/>
    <mergeCell ref="BG31:BI31"/>
    <mergeCell ref="BD5:BF5"/>
    <mergeCell ref="BD31:BF31"/>
    <mergeCell ref="BA5:BC5"/>
    <mergeCell ref="BA31:BC31"/>
    <mergeCell ref="AX5:AZ5"/>
    <mergeCell ref="AX31:AZ31"/>
    <mergeCell ref="AL5:AN5"/>
    <mergeCell ref="B31:D31"/>
    <mergeCell ref="B5:D5"/>
    <mergeCell ref="E5:G5"/>
    <mergeCell ref="T5:V5"/>
    <mergeCell ref="T31:V31"/>
    <mergeCell ref="Q31:S31"/>
    <mergeCell ref="E31:G31"/>
    <mergeCell ref="H5:J5"/>
    <mergeCell ref="N5:P5"/>
    <mergeCell ref="N31:P31"/>
    <mergeCell ref="H31:J31"/>
    <mergeCell ref="K31:M31"/>
    <mergeCell ref="Q5:S5"/>
    <mergeCell ref="K5:M5"/>
    <mergeCell ref="W5:Y5"/>
    <mergeCell ref="W31:Y31"/>
    <mergeCell ref="AI5:AK5"/>
    <mergeCell ref="AI31:AK31"/>
    <mergeCell ref="AU5:AW5"/>
    <mergeCell ref="AU31:AW31"/>
    <mergeCell ref="AO5:AQ5"/>
    <mergeCell ref="AO31:AQ31"/>
    <mergeCell ref="AR5:AT5"/>
    <mergeCell ref="AR31:AT31"/>
    <mergeCell ref="Z5:AB5"/>
    <mergeCell ref="Z31:AB31"/>
    <mergeCell ref="AL31:AN31"/>
    <mergeCell ref="BS5:BU5"/>
    <mergeCell ref="BS31:BU31"/>
    <mergeCell ref="BM5:BO5"/>
    <mergeCell ref="BP5:BR5"/>
    <mergeCell ref="BM31:BO31"/>
    <mergeCell ref="BP31:BR31"/>
  </mergeCells>
  <phoneticPr fontId="9" type="noConversion"/>
  <pageMargins left="0.70866141732283472" right="0.70866141732283472" top="0.74803149606299213" bottom="0.74803149606299213" header="0.31496062992125984" footer="0.31496062992125984"/>
  <pageSetup paperSize="9" scale="69" orientation="landscape" r:id="rId1"/>
  <headerFooter>
    <oddHeader>&amp;C&amp;B&amp;"Arial"&amp;12&amp;Kff0000​‌OFFICIAL: Sensitive‌​</oddHeader>
    <oddFooter>&amp;RAustralian Prudential Regulation Authority          &amp;P</oddFooter>
  </headerFooter>
  <ignoredErrors>
    <ignoredError sqref="X42 AR7:BF26 AR27:AS27 BG7:BG25 BH7:BH26 BJ7:BT26" unlockedFormula="1"/>
    <ignoredError sqref="AT27:BF27" formula="1"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CC54"/>
  <sheetViews>
    <sheetView showGridLines="0" zoomScaleNormal="100" zoomScaleSheetLayoutView="100" workbookViewId="0">
      <selection sqref="A1:BR1"/>
    </sheetView>
  </sheetViews>
  <sheetFormatPr defaultColWidth="10.7109375" defaultRowHeight="12.75" outlineLevelCol="1"/>
  <cols>
    <col min="1" max="1" width="11" style="3" customWidth="1"/>
    <col min="2" max="26" width="11" style="3" hidden="1" customWidth="1" outlineLevel="1"/>
    <col min="27" max="28" width="10.7109375" style="3" hidden="1" customWidth="1" outlineLevel="1"/>
    <col min="29" max="29" width="11" style="3" hidden="1" customWidth="1" outlineLevel="1"/>
    <col min="30" max="31" width="10.7109375" style="3" hidden="1" customWidth="1" outlineLevel="1"/>
    <col min="32" max="32" width="11" style="3" hidden="1" customWidth="1" outlineLevel="1"/>
    <col min="33" max="34" width="10.7109375" style="3" hidden="1" customWidth="1" outlineLevel="1"/>
    <col min="35" max="35" width="11" style="3" hidden="1" customWidth="1" outlineLevel="1"/>
    <col min="36" max="37" width="10.7109375" style="3" hidden="1" customWidth="1" outlineLevel="1"/>
    <col min="38" max="38" width="11" style="3" hidden="1" customWidth="1" outlineLevel="1"/>
    <col min="39" max="40" width="10.7109375" style="3" hidden="1" customWidth="1" outlineLevel="1"/>
    <col min="41" max="41" width="11" style="3" hidden="1" customWidth="1" outlineLevel="1"/>
    <col min="42" max="46" width="10.7109375" style="3" hidden="1" customWidth="1" outlineLevel="1"/>
    <col min="47" max="47" width="11" style="3" hidden="1" customWidth="1" outlineLevel="1"/>
    <col min="48" max="49" width="10.7109375" style="3" hidden="1" customWidth="1" outlineLevel="1"/>
    <col min="50" max="50" width="11" style="3" hidden="1" customWidth="1" outlineLevel="1"/>
    <col min="51" max="52" width="10.7109375" style="3" hidden="1" customWidth="1" outlineLevel="1"/>
    <col min="53" max="55" width="10.7109375" hidden="1" customWidth="1" outlineLevel="1"/>
    <col min="56" max="56" width="10.7109375" collapsed="1"/>
    <col min="82" max="16384" width="10.7109375" style="3"/>
  </cols>
  <sheetData>
    <row r="1" spans="1:81" s="36" customFormat="1" ht="17.25">
      <c r="A1" s="377" t="s">
        <v>117</v>
      </c>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c r="BI1" s="377"/>
      <c r="BJ1" s="377"/>
      <c r="BK1" s="377"/>
      <c r="BL1" s="377"/>
      <c r="BM1" s="377"/>
      <c r="BN1" s="377"/>
      <c r="BO1" s="377"/>
      <c r="BP1" s="377"/>
      <c r="BQ1" s="377"/>
      <c r="BR1" s="377"/>
      <c r="BS1" s="281"/>
      <c r="BT1" s="281"/>
      <c r="BU1" s="281"/>
      <c r="BV1"/>
      <c r="BW1"/>
      <c r="BX1"/>
      <c r="BY1"/>
      <c r="BZ1"/>
      <c r="CA1"/>
      <c r="CB1"/>
      <c r="CC1"/>
    </row>
    <row r="2" spans="1:81" ht="13.15">
      <c r="A2" s="4" t="s">
        <v>118</v>
      </c>
      <c r="C2" s="11"/>
      <c r="D2" s="47"/>
      <c r="E2" s="12"/>
      <c r="F2" s="47"/>
      <c r="G2" s="47"/>
      <c r="H2" s="47"/>
      <c r="I2" s="47"/>
      <c r="J2" s="47"/>
      <c r="K2" s="47"/>
      <c r="L2" s="47"/>
      <c r="M2" s="47"/>
      <c r="N2" s="47"/>
      <c r="O2" s="47"/>
      <c r="P2" s="47"/>
      <c r="Q2" s="47"/>
      <c r="T2" s="47"/>
      <c r="W2" s="47"/>
      <c r="Z2" s="47"/>
      <c r="AC2" s="47"/>
      <c r="AF2" s="47"/>
      <c r="AI2" s="112"/>
      <c r="AL2" s="112"/>
      <c r="AO2" s="112"/>
      <c r="AU2" s="112"/>
      <c r="AX2" s="112"/>
      <c r="BA2" s="3"/>
      <c r="BB2" s="3"/>
      <c r="BC2" s="3"/>
      <c r="BD2" s="3"/>
      <c r="BE2" s="3"/>
      <c r="BF2" s="3"/>
      <c r="BG2" s="3"/>
      <c r="BH2" s="3"/>
      <c r="BI2" s="3"/>
    </row>
    <row r="3" spans="1:81">
      <c r="A3" s="141" t="s">
        <v>75</v>
      </c>
      <c r="BA3" s="3"/>
      <c r="BB3" s="3"/>
      <c r="BC3" s="3"/>
      <c r="BD3" s="3"/>
      <c r="BE3" s="3"/>
      <c r="BF3" s="3"/>
      <c r="BG3" s="3"/>
      <c r="BH3" s="3"/>
      <c r="BI3" s="3"/>
    </row>
    <row r="4" spans="1:81" ht="6.95" customHeight="1" thickBot="1">
      <c r="A4" s="14" t="s">
        <v>76</v>
      </c>
      <c r="B4" s="3" t="s">
        <v>76</v>
      </c>
      <c r="C4" s="15"/>
      <c r="Q4" s="100"/>
      <c r="R4" s="100"/>
      <c r="T4" s="100"/>
      <c r="U4" s="100"/>
      <c r="W4" s="100"/>
      <c r="X4" s="100"/>
      <c r="Z4" s="100"/>
      <c r="AA4" s="100"/>
      <c r="AC4" s="100"/>
      <c r="AD4" s="100"/>
      <c r="AF4" s="100"/>
      <c r="AG4" s="100"/>
      <c r="AI4" s="100"/>
      <c r="AJ4" s="100"/>
      <c r="AL4" s="100"/>
      <c r="AM4" s="100"/>
      <c r="AO4" s="100"/>
      <c r="AP4" s="100"/>
      <c r="AU4" s="100"/>
      <c r="AV4" s="100"/>
      <c r="AX4" s="100"/>
      <c r="AY4" s="100"/>
      <c r="BA4" s="3"/>
      <c r="BB4" s="3"/>
      <c r="BC4" s="3"/>
      <c r="BD4" s="3"/>
      <c r="BE4" s="3"/>
      <c r="BF4" s="3"/>
      <c r="BG4" s="3"/>
      <c r="BH4" s="3"/>
      <c r="BI4" s="3"/>
    </row>
    <row r="5" spans="1:81" ht="14.1" customHeight="1" thickTop="1">
      <c r="A5" s="16" t="s">
        <v>76</v>
      </c>
      <c r="B5" s="370">
        <v>35429</v>
      </c>
      <c r="C5" s="371"/>
      <c r="D5" s="372"/>
      <c r="E5" s="370">
        <v>35794</v>
      </c>
      <c r="F5" s="371"/>
      <c r="G5" s="372"/>
      <c r="H5" s="371">
        <v>36159</v>
      </c>
      <c r="I5" s="371"/>
      <c r="J5" s="372"/>
      <c r="K5" s="371">
        <v>36524</v>
      </c>
      <c r="L5" s="371"/>
      <c r="M5" s="372"/>
      <c r="N5" s="371">
        <v>36890</v>
      </c>
      <c r="O5" s="371"/>
      <c r="P5" s="372"/>
      <c r="Q5" s="371">
        <v>37255</v>
      </c>
      <c r="R5" s="371"/>
      <c r="S5" s="372"/>
      <c r="T5" s="371">
        <v>37620</v>
      </c>
      <c r="U5" s="371"/>
      <c r="V5" s="372"/>
      <c r="W5" s="371">
        <v>37985</v>
      </c>
      <c r="X5" s="371"/>
      <c r="Y5" s="372"/>
      <c r="Z5" s="371">
        <v>38351</v>
      </c>
      <c r="AA5" s="371"/>
      <c r="AB5" s="372"/>
      <c r="AC5" s="371">
        <v>38716</v>
      </c>
      <c r="AD5" s="371"/>
      <c r="AE5" s="372"/>
      <c r="AF5" s="371">
        <v>39081</v>
      </c>
      <c r="AG5" s="371"/>
      <c r="AH5" s="372"/>
      <c r="AI5" s="369">
        <v>39446</v>
      </c>
      <c r="AJ5" s="367"/>
      <c r="AK5" s="368"/>
      <c r="AL5" s="369">
        <v>39812</v>
      </c>
      <c r="AM5" s="367"/>
      <c r="AN5" s="368"/>
      <c r="AO5" s="369">
        <v>40177</v>
      </c>
      <c r="AP5" s="367"/>
      <c r="AQ5" s="368"/>
      <c r="AR5" s="369">
        <v>40542</v>
      </c>
      <c r="AS5" s="367"/>
      <c r="AT5" s="368"/>
      <c r="AU5" s="369">
        <v>40907</v>
      </c>
      <c r="AV5" s="367"/>
      <c r="AW5" s="368"/>
      <c r="AX5" s="369">
        <v>41273</v>
      </c>
      <c r="AY5" s="367"/>
      <c r="AZ5" s="368"/>
      <c r="BA5" s="369">
        <v>41638</v>
      </c>
      <c r="BB5" s="367"/>
      <c r="BC5" s="368"/>
      <c r="BD5" s="369">
        <v>42003</v>
      </c>
      <c r="BE5" s="367"/>
      <c r="BF5" s="368"/>
      <c r="BG5" s="369">
        <v>42368</v>
      </c>
      <c r="BH5" s="367"/>
      <c r="BI5" s="368"/>
      <c r="BJ5" s="369">
        <v>42734</v>
      </c>
      <c r="BK5" s="367"/>
      <c r="BL5" s="368"/>
      <c r="BM5" s="369">
        <v>43099</v>
      </c>
      <c r="BN5" s="367"/>
      <c r="BO5" s="368"/>
      <c r="BP5" s="369">
        <v>43464</v>
      </c>
      <c r="BQ5" s="367"/>
      <c r="BR5" s="368"/>
      <c r="BS5" s="369">
        <v>43829</v>
      </c>
      <c r="BT5" s="367"/>
      <c r="BU5" s="368"/>
    </row>
    <row r="6" spans="1:81" ht="13.15">
      <c r="A6" s="201" t="s">
        <v>77</v>
      </c>
      <c r="B6" s="20" t="s">
        <v>78</v>
      </c>
      <c r="C6" s="18" t="s">
        <v>79</v>
      </c>
      <c r="D6" s="19" t="s">
        <v>80</v>
      </c>
      <c r="E6" s="59" t="s">
        <v>78</v>
      </c>
      <c r="F6" s="53" t="s">
        <v>79</v>
      </c>
      <c r="G6" s="58" t="s">
        <v>80</v>
      </c>
      <c r="H6" s="53" t="s">
        <v>78</v>
      </c>
      <c r="I6" s="53" t="s">
        <v>79</v>
      </c>
      <c r="J6" s="58" t="s">
        <v>80</v>
      </c>
      <c r="K6" s="53" t="s">
        <v>78</v>
      </c>
      <c r="L6" s="53" t="s">
        <v>79</v>
      </c>
      <c r="M6" s="58" t="s">
        <v>80</v>
      </c>
      <c r="N6" s="53" t="s">
        <v>78</v>
      </c>
      <c r="O6" s="53" t="s">
        <v>79</v>
      </c>
      <c r="P6" s="58" t="s">
        <v>80</v>
      </c>
      <c r="Q6" s="53" t="s">
        <v>78</v>
      </c>
      <c r="R6" s="53" t="s">
        <v>79</v>
      </c>
      <c r="S6" s="58" t="s">
        <v>80</v>
      </c>
      <c r="T6" s="53" t="s">
        <v>78</v>
      </c>
      <c r="U6" s="53" t="s">
        <v>79</v>
      </c>
      <c r="V6" s="58" t="s">
        <v>80</v>
      </c>
      <c r="W6" s="53" t="s">
        <v>78</v>
      </c>
      <c r="X6" s="53" t="s">
        <v>79</v>
      </c>
      <c r="Y6" s="58" t="s">
        <v>80</v>
      </c>
      <c r="Z6" s="53" t="s">
        <v>78</v>
      </c>
      <c r="AA6" s="53" t="s">
        <v>79</v>
      </c>
      <c r="AB6" s="58" t="s">
        <v>80</v>
      </c>
      <c r="AC6" s="53" t="s">
        <v>78</v>
      </c>
      <c r="AD6" s="53" t="s">
        <v>79</v>
      </c>
      <c r="AE6" s="58" t="s">
        <v>80</v>
      </c>
      <c r="AF6" s="53" t="s">
        <v>78</v>
      </c>
      <c r="AG6" s="53" t="s">
        <v>79</v>
      </c>
      <c r="AH6" s="58" t="s">
        <v>80</v>
      </c>
      <c r="AI6" s="53" t="s">
        <v>78</v>
      </c>
      <c r="AJ6" s="53" t="s">
        <v>79</v>
      </c>
      <c r="AK6" s="58" t="s">
        <v>80</v>
      </c>
      <c r="AL6" s="53" t="s">
        <v>78</v>
      </c>
      <c r="AM6" s="53" t="s">
        <v>79</v>
      </c>
      <c r="AN6" s="58" t="s">
        <v>80</v>
      </c>
      <c r="AO6" s="53" t="s">
        <v>78</v>
      </c>
      <c r="AP6" s="53" t="s">
        <v>79</v>
      </c>
      <c r="AQ6" s="58" t="s">
        <v>80</v>
      </c>
      <c r="AR6" s="53" t="s">
        <v>78</v>
      </c>
      <c r="AS6" s="53" t="s">
        <v>79</v>
      </c>
      <c r="AT6" s="58" t="s">
        <v>80</v>
      </c>
      <c r="AU6" s="53" t="s">
        <v>78</v>
      </c>
      <c r="AV6" s="53" t="s">
        <v>79</v>
      </c>
      <c r="AW6" s="58" t="s">
        <v>80</v>
      </c>
      <c r="AX6" s="53" t="s">
        <v>78</v>
      </c>
      <c r="AY6" s="53" t="s">
        <v>79</v>
      </c>
      <c r="AZ6" s="58" t="s">
        <v>80</v>
      </c>
      <c r="BA6" s="53" t="s">
        <v>78</v>
      </c>
      <c r="BB6" s="53" t="s">
        <v>79</v>
      </c>
      <c r="BC6" s="58" t="s">
        <v>80</v>
      </c>
      <c r="BD6" s="53" t="s">
        <v>78</v>
      </c>
      <c r="BE6" s="53" t="s">
        <v>79</v>
      </c>
      <c r="BF6" s="58" t="s">
        <v>80</v>
      </c>
      <c r="BG6" s="53" t="s">
        <v>78</v>
      </c>
      <c r="BH6" s="53" t="s">
        <v>79</v>
      </c>
      <c r="BI6" s="58" t="s">
        <v>80</v>
      </c>
      <c r="BJ6" s="53" t="s">
        <v>78</v>
      </c>
      <c r="BK6" s="53" t="s">
        <v>79</v>
      </c>
      <c r="BL6" s="58" t="s">
        <v>80</v>
      </c>
      <c r="BM6" s="53" t="s">
        <v>78</v>
      </c>
      <c r="BN6" s="53" t="s">
        <v>79</v>
      </c>
      <c r="BO6" s="58" t="s">
        <v>80</v>
      </c>
      <c r="BP6" s="53" t="s">
        <v>78</v>
      </c>
      <c r="BQ6" s="53" t="s">
        <v>79</v>
      </c>
      <c r="BR6" s="58" t="s">
        <v>80</v>
      </c>
      <c r="BS6" s="53" t="s">
        <v>78</v>
      </c>
      <c r="BT6" s="53" t="s">
        <v>79</v>
      </c>
      <c r="BU6" s="58" t="s">
        <v>80</v>
      </c>
    </row>
    <row r="7" spans="1:81" s="54" customFormat="1" ht="14.1" customHeight="1">
      <c r="A7" s="68" t="s">
        <v>81</v>
      </c>
      <c r="B7" s="67">
        <v>2792</v>
      </c>
      <c r="C7" s="21">
        <v>2566</v>
      </c>
      <c r="D7" s="65">
        <v>5358</v>
      </c>
      <c r="E7" s="66">
        <v>2614</v>
      </c>
      <c r="F7" s="21">
        <v>2337</v>
      </c>
      <c r="G7" s="64">
        <v>4951</v>
      </c>
      <c r="H7" s="67">
        <v>2400</v>
      </c>
      <c r="I7" s="21">
        <v>2231</v>
      </c>
      <c r="J7" s="64">
        <v>4631</v>
      </c>
      <c r="K7" s="67">
        <v>2305</v>
      </c>
      <c r="L7" s="21">
        <v>2183</v>
      </c>
      <c r="M7" s="64">
        <v>4488</v>
      </c>
      <c r="N7" s="67">
        <v>2262</v>
      </c>
      <c r="O7" s="21">
        <v>2182</v>
      </c>
      <c r="P7" s="64">
        <v>4444</v>
      </c>
      <c r="Q7" s="67">
        <v>2262</v>
      </c>
      <c r="R7" s="21">
        <v>2136</v>
      </c>
      <c r="S7" s="64">
        <v>4398</v>
      </c>
      <c r="T7" s="67">
        <v>2274</v>
      </c>
      <c r="U7" s="21">
        <v>2183</v>
      </c>
      <c r="V7" s="64">
        <f>U7+T7</f>
        <v>4457</v>
      </c>
      <c r="W7" s="137">
        <v>2524</v>
      </c>
      <c r="X7" s="30">
        <v>2372</v>
      </c>
      <c r="Y7" s="64">
        <v>4896</v>
      </c>
      <c r="Z7" s="13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0)</f>
        <v>2650</v>
      </c>
      <c r="AA7" s="13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0)</f>
        <v>2532</v>
      </c>
      <c r="AB7" s="64">
        <f>AA7+Z7</f>
        <v>5182</v>
      </c>
      <c r="AC7" s="13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0)</f>
        <v>2820</v>
      </c>
      <c r="AD7" s="13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0)</f>
        <v>2718</v>
      </c>
      <c r="AE7" s="64">
        <f>AD7+AC7</f>
        <v>5538</v>
      </c>
      <c r="AF7" s="13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0)</f>
        <v>2926</v>
      </c>
      <c r="AG7" s="13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0)</f>
        <v>2813</v>
      </c>
      <c r="AH7" s="64">
        <f>AG7+AF7</f>
        <v>5739</v>
      </c>
      <c r="AI7" s="13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0)</f>
        <v>3149</v>
      </c>
      <c r="AJ7" s="13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0)</f>
        <v>2953</v>
      </c>
      <c r="AK7" s="64">
        <f>AJ7+AI7</f>
        <v>6102</v>
      </c>
      <c r="AL7" s="13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0)</f>
        <v>3290</v>
      </c>
      <c r="AM7" s="13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0)</f>
        <v>3080</v>
      </c>
      <c r="AN7" s="64">
        <f>AM7+AL7</f>
        <v>6370</v>
      </c>
      <c r="AO7" s="13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0)</f>
        <v>3370</v>
      </c>
      <c r="AP7" s="13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0)</f>
        <v>3262</v>
      </c>
      <c r="AQ7" s="64">
        <f>AP7+AO7</f>
        <v>6632</v>
      </c>
      <c r="AR7" s="13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0)</f>
        <v>3405</v>
      </c>
      <c r="AS7" s="13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0)</f>
        <v>3292</v>
      </c>
      <c r="AT7" s="64">
        <f>AS7+AR7</f>
        <v>6697</v>
      </c>
      <c r="AU7" s="13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0)</f>
        <v>3571</v>
      </c>
      <c r="AV7" s="13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0)</f>
        <v>3448</v>
      </c>
      <c r="AW7" s="64">
        <f>AV7+AU7</f>
        <v>7019</v>
      </c>
      <c r="AX7" s="13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0)</f>
        <v>3568</v>
      </c>
      <c r="AY7" s="13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0)</f>
        <v>3403</v>
      </c>
      <c r="AZ7" s="64">
        <f>AY7+AX7</f>
        <v>6971</v>
      </c>
      <c r="BA7" s="13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0)</f>
        <v>3477</v>
      </c>
      <c r="BB7" s="13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0)</f>
        <v>3307</v>
      </c>
      <c r="BC7" s="64">
        <f>BB7+BA7</f>
        <v>6784</v>
      </c>
      <c r="BD7" s="13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0)</f>
        <v>3253</v>
      </c>
      <c r="BE7" s="13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0)</f>
        <v>3059</v>
      </c>
      <c r="BF7" s="64">
        <f>BE7+BD7</f>
        <v>6312</v>
      </c>
      <c r="BG7" s="13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0)</f>
        <v>3032</v>
      </c>
      <c r="BH7" s="13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0)</f>
        <v>2818</v>
      </c>
      <c r="BI7" s="64">
        <f>BH7+BG7</f>
        <v>5850</v>
      </c>
      <c r="BJ7" s="13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0)</f>
        <v>2912</v>
      </c>
      <c r="BK7" s="13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0)</f>
        <v>2702</v>
      </c>
      <c r="BL7" s="64">
        <f>BK7+BJ7</f>
        <v>5614</v>
      </c>
      <c r="BM7" s="13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0)</f>
        <v>2876</v>
      </c>
      <c r="BN7" s="13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0)</f>
        <v>2659</v>
      </c>
      <c r="BO7" s="64">
        <f>BN7+BM7</f>
        <v>5535</v>
      </c>
      <c r="BP7" s="13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0)</f>
        <v>2804</v>
      </c>
      <c r="BQ7" s="13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0)</f>
        <v>2618</v>
      </c>
      <c r="BR7" s="64">
        <f>BQ7+BP7</f>
        <v>5422</v>
      </c>
      <c r="BS7" s="13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0)</f>
        <v>2764</v>
      </c>
      <c r="BT7" s="13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0)</f>
        <v>2577</v>
      </c>
      <c r="BU7" s="64">
        <f>BT7+BS7</f>
        <v>5341</v>
      </c>
      <c r="BV7"/>
      <c r="BW7"/>
      <c r="BX7"/>
      <c r="BY7"/>
      <c r="BZ7"/>
      <c r="CA7"/>
      <c r="CB7"/>
      <c r="CC7"/>
    </row>
    <row r="8" spans="1:81" s="54" customFormat="1" ht="14.1" customHeight="1">
      <c r="A8" s="69" t="s">
        <v>82</v>
      </c>
      <c r="B8" s="67">
        <v>3159</v>
      </c>
      <c r="C8" s="21">
        <v>3062</v>
      </c>
      <c r="D8" s="65">
        <v>6221</v>
      </c>
      <c r="E8" s="66">
        <v>2987</v>
      </c>
      <c r="F8" s="21">
        <v>2852</v>
      </c>
      <c r="G8" s="64">
        <v>5839</v>
      </c>
      <c r="H8" s="67">
        <v>2771</v>
      </c>
      <c r="I8" s="21">
        <v>2626</v>
      </c>
      <c r="J8" s="64">
        <v>5397</v>
      </c>
      <c r="K8" s="67">
        <v>2661</v>
      </c>
      <c r="L8" s="21">
        <v>2460</v>
      </c>
      <c r="M8" s="64">
        <v>5121</v>
      </c>
      <c r="N8" s="67">
        <v>2582</v>
      </c>
      <c r="O8" s="21">
        <v>2331</v>
      </c>
      <c r="P8" s="64">
        <v>4913</v>
      </c>
      <c r="Q8" s="67">
        <v>2464</v>
      </c>
      <c r="R8" s="21">
        <v>2326</v>
      </c>
      <c r="S8" s="64">
        <v>4790</v>
      </c>
      <c r="T8" s="67">
        <v>2457</v>
      </c>
      <c r="U8" s="21">
        <v>2339</v>
      </c>
      <c r="V8" s="64">
        <f t="shared" ref="V8:V27" si="0">U8+T8</f>
        <v>4796</v>
      </c>
      <c r="W8" s="137">
        <v>2570</v>
      </c>
      <c r="X8" s="30">
        <v>2454</v>
      </c>
      <c r="Y8" s="64">
        <v>5024</v>
      </c>
      <c r="Z8" s="13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5)</f>
        <v>2667</v>
      </c>
      <c r="AA8" s="13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5)</f>
        <v>2628</v>
      </c>
      <c r="AB8" s="64">
        <f t="shared" ref="AB8:AB26" si="1">AA8+Z8</f>
        <v>5295</v>
      </c>
      <c r="AC8" s="13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5)</f>
        <v>2750</v>
      </c>
      <c r="AD8" s="13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5)</f>
        <v>2703</v>
      </c>
      <c r="AE8" s="64">
        <f t="shared" ref="AE8:AE26" si="2">AD8+AC8</f>
        <v>5453</v>
      </c>
      <c r="AF8" s="13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5)</f>
        <v>2852</v>
      </c>
      <c r="AG8" s="13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5)</f>
        <v>2832</v>
      </c>
      <c r="AH8" s="64">
        <f t="shared" ref="AH8:AH26" si="3">AG8+AF8</f>
        <v>5684</v>
      </c>
      <c r="AI8" s="13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5)</f>
        <v>2951</v>
      </c>
      <c r="AJ8" s="13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5)</f>
        <v>2899</v>
      </c>
      <c r="AK8" s="64">
        <f t="shared" ref="AK8:AK26" si="4">AJ8+AI8</f>
        <v>5850</v>
      </c>
      <c r="AL8" s="13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5)</f>
        <v>3193</v>
      </c>
      <c r="AM8" s="13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5)</f>
        <v>3077</v>
      </c>
      <c r="AN8" s="64">
        <f t="shared" ref="AN8:AN26" si="5">AM8+AL8</f>
        <v>6270</v>
      </c>
      <c r="AO8" s="13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5)</f>
        <v>3368</v>
      </c>
      <c r="AP8" s="13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5)</f>
        <v>3172</v>
      </c>
      <c r="AQ8" s="64">
        <f t="shared" ref="AQ8:AQ26" si="6">AP8+AO8</f>
        <v>6540</v>
      </c>
      <c r="AR8" s="13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5)</f>
        <v>3475</v>
      </c>
      <c r="AS8" s="13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5)</f>
        <v>3360</v>
      </c>
      <c r="AT8" s="64">
        <f t="shared" ref="AT8:AT27" si="7">AS8+AR8</f>
        <v>6835</v>
      </c>
      <c r="AU8" s="13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5)</f>
        <v>3620</v>
      </c>
      <c r="AV8" s="13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5)</f>
        <v>3406</v>
      </c>
      <c r="AW8" s="64">
        <f t="shared" ref="AW8:AW27" si="8">AV8+AU8</f>
        <v>7026</v>
      </c>
      <c r="AX8" s="13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5)</f>
        <v>3787</v>
      </c>
      <c r="AY8" s="13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5)</f>
        <v>3557</v>
      </c>
      <c r="AZ8" s="64">
        <f t="shared" ref="AZ8:AZ27" si="9">AY8+AX8</f>
        <v>7344</v>
      </c>
      <c r="BA8" s="13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5)</f>
        <v>3760</v>
      </c>
      <c r="BB8" s="13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5)</f>
        <v>3541</v>
      </c>
      <c r="BC8" s="64">
        <f t="shared" ref="BC8:BC27" si="10">BB8+BA8</f>
        <v>7301</v>
      </c>
      <c r="BD8" s="13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5)</f>
        <v>3655</v>
      </c>
      <c r="BE8" s="13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5)</f>
        <v>3489</v>
      </c>
      <c r="BF8" s="64">
        <f t="shared" ref="BF8:BF27" si="11">BE8+BD8</f>
        <v>7144</v>
      </c>
      <c r="BG8" s="13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5)</f>
        <v>3510</v>
      </c>
      <c r="BH8" s="13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5)</f>
        <v>3388</v>
      </c>
      <c r="BI8" s="64">
        <f t="shared" ref="BI8:BI27" si="12">BH8+BG8</f>
        <v>6898</v>
      </c>
      <c r="BJ8" s="13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5)</f>
        <v>3537</v>
      </c>
      <c r="BK8" s="13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5)</f>
        <v>3446</v>
      </c>
      <c r="BL8" s="64">
        <f t="shared" ref="BL8:BL27" si="13">BK8+BJ8</f>
        <v>6983</v>
      </c>
      <c r="BM8" s="13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5)</f>
        <v>3537</v>
      </c>
      <c r="BN8" s="13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5)</f>
        <v>3433</v>
      </c>
      <c r="BO8" s="64">
        <f t="shared" ref="BO8:BO27" si="14">BN8+BM8</f>
        <v>6970</v>
      </c>
      <c r="BP8" s="13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5)</f>
        <v>3558</v>
      </c>
      <c r="BQ8" s="13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5)</f>
        <v>3445</v>
      </c>
      <c r="BR8" s="64">
        <f t="shared" ref="BR8:BR27" si="15">BQ8+BP8</f>
        <v>7003</v>
      </c>
      <c r="BS8" s="13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5)</f>
        <v>3580</v>
      </c>
      <c r="BT8" s="13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5)</f>
        <v>3386</v>
      </c>
      <c r="BU8" s="64">
        <f t="shared" ref="BU8:BU27" si="16">BT8+BS8</f>
        <v>6966</v>
      </c>
      <c r="BV8"/>
      <c r="BW8"/>
      <c r="BX8"/>
      <c r="BY8"/>
      <c r="BZ8"/>
      <c r="CA8"/>
      <c r="CB8"/>
      <c r="CC8"/>
    </row>
    <row r="9" spans="1:81" s="54" customFormat="1" ht="14.1" customHeight="1">
      <c r="A9" s="68" t="s">
        <v>83</v>
      </c>
      <c r="B9" s="67">
        <v>3233</v>
      </c>
      <c r="C9" s="21">
        <v>3077</v>
      </c>
      <c r="D9" s="65">
        <v>6310</v>
      </c>
      <c r="E9" s="66">
        <v>3029</v>
      </c>
      <c r="F9" s="21">
        <v>2899</v>
      </c>
      <c r="G9" s="64">
        <v>5928</v>
      </c>
      <c r="H9" s="67">
        <v>2939</v>
      </c>
      <c r="I9" s="21">
        <v>2852</v>
      </c>
      <c r="J9" s="64">
        <v>5791</v>
      </c>
      <c r="K9" s="67">
        <v>2779</v>
      </c>
      <c r="L9" s="21">
        <v>2686</v>
      </c>
      <c r="M9" s="64">
        <v>5465</v>
      </c>
      <c r="N9" s="67">
        <v>2703</v>
      </c>
      <c r="O9" s="21">
        <v>2681</v>
      </c>
      <c r="P9" s="64">
        <v>5384</v>
      </c>
      <c r="Q9" s="67">
        <v>2701</v>
      </c>
      <c r="R9" s="21">
        <v>2575</v>
      </c>
      <c r="S9" s="64">
        <v>5276</v>
      </c>
      <c r="T9" s="67">
        <v>2715</v>
      </c>
      <c r="U9" s="21">
        <v>2568</v>
      </c>
      <c r="V9" s="64">
        <f t="shared" si="0"/>
        <v>5283</v>
      </c>
      <c r="W9" s="137">
        <v>2755</v>
      </c>
      <c r="X9" s="30">
        <v>2613</v>
      </c>
      <c r="Y9" s="64">
        <v>5368</v>
      </c>
      <c r="Z9" s="13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10)</f>
        <v>2903</v>
      </c>
      <c r="AA9" s="13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10)</f>
        <v>2652</v>
      </c>
      <c r="AB9" s="64">
        <f t="shared" si="1"/>
        <v>5555</v>
      </c>
      <c r="AC9" s="13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10)</f>
        <v>2976</v>
      </c>
      <c r="AD9" s="13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10)</f>
        <v>2723</v>
      </c>
      <c r="AE9" s="64">
        <f t="shared" si="2"/>
        <v>5699</v>
      </c>
      <c r="AF9" s="13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10)</f>
        <v>2985</v>
      </c>
      <c r="AG9" s="13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10)</f>
        <v>2793</v>
      </c>
      <c r="AH9" s="64">
        <f t="shared" si="3"/>
        <v>5778</v>
      </c>
      <c r="AI9" s="13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10)</f>
        <v>3045</v>
      </c>
      <c r="AJ9" s="13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10)</f>
        <v>2845</v>
      </c>
      <c r="AK9" s="64">
        <f t="shared" si="4"/>
        <v>5890</v>
      </c>
      <c r="AL9" s="13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10)</f>
        <v>3120</v>
      </c>
      <c r="AM9" s="13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10)</f>
        <v>3003</v>
      </c>
      <c r="AN9" s="64">
        <f t="shared" si="5"/>
        <v>6123</v>
      </c>
      <c r="AO9" s="13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10)</f>
        <v>3134</v>
      </c>
      <c r="AP9" s="13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10)</f>
        <v>3119</v>
      </c>
      <c r="AQ9" s="64">
        <f t="shared" si="6"/>
        <v>6253</v>
      </c>
      <c r="AR9" s="13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10)</f>
        <v>3212</v>
      </c>
      <c r="AS9" s="13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10)</f>
        <v>3075</v>
      </c>
      <c r="AT9" s="64">
        <f t="shared" si="7"/>
        <v>6287</v>
      </c>
      <c r="AU9" s="13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10)</f>
        <v>3283</v>
      </c>
      <c r="AV9" s="13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10)</f>
        <v>3174</v>
      </c>
      <c r="AW9" s="64">
        <f t="shared" si="8"/>
        <v>6457</v>
      </c>
      <c r="AX9" s="13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10)</f>
        <v>3275</v>
      </c>
      <c r="AY9" s="13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10)</f>
        <v>3185</v>
      </c>
      <c r="AZ9" s="64">
        <f t="shared" si="9"/>
        <v>6460</v>
      </c>
      <c r="BA9" s="13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10)</f>
        <v>3338</v>
      </c>
      <c r="BB9" s="13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10)</f>
        <v>3247</v>
      </c>
      <c r="BC9" s="64">
        <f t="shared" si="10"/>
        <v>6585</v>
      </c>
      <c r="BD9" s="13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10)</f>
        <v>3373</v>
      </c>
      <c r="BE9" s="13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10)</f>
        <v>3264</v>
      </c>
      <c r="BF9" s="64">
        <f t="shared" si="11"/>
        <v>6637</v>
      </c>
      <c r="BG9" s="13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10)</f>
        <v>3411</v>
      </c>
      <c r="BH9" s="13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10)</f>
        <v>3256</v>
      </c>
      <c r="BI9" s="64">
        <f t="shared" si="12"/>
        <v>6667</v>
      </c>
      <c r="BJ9" s="13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10)</f>
        <v>3467</v>
      </c>
      <c r="BK9" s="13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10)</f>
        <v>3274</v>
      </c>
      <c r="BL9" s="64">
        <f t="shared" si="13"/>
        <v>6741</v>
      </c>
      <c r="BM9" s="13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10)</f>
        <v>3603</v>
      </c>
      <c r="BN9" s="13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10)</f>
        <v>3367</v>
      </c>
      <c r="BO9" s="64">
        <f t="shared" si="14"/>
        <v>6970</v>
      </c>
      <c r="BP9" s="13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10)</f>
        <v>3671</v>
      </c>
      <c r="BQ9" s="13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10)</f>
        <v>3416</v>
      </c>
      <c r="BR9" s="64">
        <f t="shared" si="15"/>
        <v>7087</v>
      </c>
      <c r="BS9" s="13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10)</f>
        <v>3726</v>
      </c>
      <c r="BT9" s="13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10)</f>
        <v>3521</v>
      </c>
      <c r="BU9" s="64">
        <f t="shared" si="16"/>
        <v>7247</v>
      </c>
      <c r="BV9"/>
      <c r="BW9"/>
      <c r="BX9"/>
      <c r="BY9"/>
      <c r="BZ9"/>
      <c r="CA9"/>
      <c r="CB9"/>
      <c r="CC9"/>
    </row>
    <row r="10" spans="1:81" s="54" customFormat="1" ht="14.1" customHeight="1">
      <c r="A10" s="68" t="s">
        <v>84</v>
      </c>
      <c r="B10" s="67">
        <v>2658</v>
      </c>
      <c r="C10" s="21">
        <v>2622</v>
      </c>
      <c r="D10" s="65">
        <v>5280</v>
      </c>
      <c r="E10" s="66">
        <v>2785</v>
      </c>
      <c r="F10" s="21">
        <v>2694</v>
      </c>
      <c r="G10" s="64">
        <v>5479</v>
      </c>
      <c r="H10" s="67">
        <v>2776</v>
      </c>
      <c r="I10" s="21">
        <v>2643</v>
      </c>
      <c r="J10" s="64">
        <v>5419</v>
      </c>
      <c r="K10" s="67">
        <v>2734</v>
      </c>
      <c r="L10" s="21">
        <v>2555</v>
      </c>
      <c r="M10" s="64">
        <v>5289</v>
      </c>
      <c r="N10" s="67">
        <v>2689</v>
      </c>
      <c r="O10" s="21">
        <v>2481</v>
      </c>
      <c r="P10" s="64">
        <v>5170</v>
      </c>
      <c r="Q10" s="67">
        <v>2685</v>
      </c>
      <c r="R10" s="21">
        <v>2513</v>
      </c>
      <c r="S10" s="64">
        <v>5198</v>
      </c>
      <c r="T10" s="67">
        <v>2642</v>
      </c>
      <c r="U10" s="21">
        <v>2534</v>
      </c>
      <c r="V10" s="64">
        <f t="shared" si="0"/>
        <v>5176</v>
      </c>
      <c r="W10" s="137">
        <v>2790</v>
      </c>
      <c r="X10" s="30">
        <v>2641</v>
      </c>
      <c r="Y10" s="64">
        <v>5431</v>
      </c>
      <c r="Z10" s="13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15)</f>
        <v>2834</v>
      </c>
      <c r="AA10" s="13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15)</f>
        <v>2738</v>
      </c>
      <c r="AB10" s="64">
        <f t="shared" si="1"/>
        <v>5572</v>
      </c>
      <c r="AC10" s="13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15)</f>
        <v>2916</v>
      </c>
      <c r="AD10" s="13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15)</f>
        <v>2810</v>
      </c>
      <c r="AE10" s="64">
        <f t="shared" si="2"/>
        <v>5726</v>
      </c>
      <c r="AF10" s="13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15)</f>
        <v>3059</v>
      </c>
      <c r="AG10" s="13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15)</f>
        <v>2930</v>
      </c>
      <c r="AH10" s="64">
        <f t="shared" si="3"/>
        <v>5989</v>
      </c>
      <c r="AI10" s="13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15)</f>
        <v>3129</v>
      </c>
      <c r="AJ10" s="13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15)</f>
        <v>2941</v>
      </c>
      <c r="AK10" s="64">
        <f t="shared" si="4"/>
        <v>6070</v>
      </c>
      <c r="AL10" s="13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15)</f>
        <v>3189</v>
      </c>
      <c r="AM10" s="13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15)</f>
        <v>2990</v>
      </c>
      <c r="AN10" s="64">
        <f t="shared" si="5"/>
        <v>6179</v>
      </c>
      <c r="AO10" s="13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15)</f>
        <v>3297</v>
      </c>
      <c r="AP10" s="13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15)</f>
        <v>3014</v>
      </c>
      <c r="AQ10" s="64">
        <f t="shared" si="6"/>
        <v>6311</v>
      </c>
      <c r="AR10" s="13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15)</f>
        <v>3301</v>
      </c>
      <c r="AS10" s="13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15)</f>
        <v>3003</v>
      </c>
      <c r="AT10" s="64">
        <f t="shared" si="7"/>
        <v>6304</v>
      </c>
      <c r="AU10" s="13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15)</f>
        <v>3192</v>
      </c>
      <c r="AV10" s="13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15)</f>
        <v>3041</v>
      </c>
      <c r="AW10" s="64">
        <f t="shared" si="8"/>
        <v>6233</v>
      </c>
      <c r="AX10" s="13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15)</f>
        <v>3215</v>
      </c>
      <c r="AY10" s="13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15)</f>
        <v>2992</v>
      </c>
      <c r="AZ10" s="64">
        <f t="shared" si="9"/>
        <v>6207</v>
      </c>
      <c r="BA10" s="13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15)</f>
        <v>3159</v>
      </c>
      <c r="BB10" s="13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15)</f>
        <v>3020</v>
      </c>
      <c r="BC10" s="64">
        <f t="shared" si="10"/>
        <v>6179</v>
      </c>
      <c r="BD10" s="13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15)</f>
        <v>3090</v>
      </c>
      <c r="BE10" s="13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15)</f>
        <v>2997</v>
      </c>
      <c r="BF10" s="64">
        <f t="shared" si="11"/>
        <v>6087</v>
      </c>
      <c r="BG10" s="13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15)</f>
        <v>3087</v>
      </c>
      <c r="BH10" s="13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15)</f>
        <v>2967</v>
      </c>
      <c r="BI10" s="64">
        <f t="shared" si="12"/>
        <v>6054</v>
      </c>
      <c r="BJ10" s="13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15)</f>
        <v>3138</v>
      </c>
      <c r="BK10" s="13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15)</f>
        <v>3052</v>
      </c>
      <c r="BL10" s="64">
        <f t="shared" si="13"/>
        <v>6190</v>
      </c>
      <c r="BM10" s="13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15)</f>
        <v>3128</v>
      </c>
      <c r="BN10" s="13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15)</f>
        <v>3105</v>
      </c>
      <c r="BO10" s="64">
        <f t="shared" si="14"/>
        <v>6233</v>
      </c>
      <c r="BP10" s="13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15)</f>
        <v>3218</v>
      </c>
      <c r="BQ10" s="13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15)</f>
        <v>3097</v>
      </c>
      <c r="BR10" s="64">
        <f t="shared" si="15"/>
        <v>6315</v>
      </c>
      <c r="BS10" s="13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15)</f>
        <v>3312</v>
      </c>
      <c r="BT10" s="13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15)</f>
        <v>3166</v>
      </c>
      <c r="BU10" s="64">
        <f t="shared" si="16"/>
        <v>6478</v>
      </c>
      <c r="BV10"/>
      <c r="BW10"/>
      <c r="BX10"/>
      <c r="BY10"/>
      <c r="BZ10"/>
      <c r="CA10"/>
      <c r="CB10"/>
      <c r="CC10"/>
    </row>
    <row r="11" spans="1:81" s="54" customFormat="1" ht="14.1" customHeight="1">
      <c r="A11" s="68" t="s">
        <v>85</v>
      </c>
      <c r="B11" s="67">
        <v>1340</v>
      </c>
      <c r="C11" s="21">
        <v>1805</v>
      </c>
      <c r="D11" s="65">
        <v>3145</v>
      </c>
      <c r="E11" s="66">
        <v>1428</v>
      </c>
      <c r="F11" s="21">
        <v>1814</v>
      </c>
      <c r="G11" s="64">
        <v>3242</v>
      </c>
      <c r="H11" s="67">
        <v>1464</v>
      </c>
      <c r="I11" s="21">
        <v>1835</v>
      </c>
      <c r="J11" s="64">
        <v>3299</v>
      </c>
      <c r="K11" s="67">
        <v>1399</v>
      </c>
      <c r="L11" s="21">
        <v>1790</v>
      </c>
      <c r="M11" s="64">
        <v>3189</v>
      </c>
      <c r="N11" s="67">
        <v>1456</v>
      </c>
      <c r="O11" s="21">
        <v>1810</v>
      </c>
      <c r="P11" s="64">
        <v>3266</v>
      </c>
      <c r="Q11" s="67">
        <v>1539</v>
      </c>
      <c r="R11" s="21">
        <v>1811</v>
      </c>
      <c r="S11" s="64">
        <v>3350</v>
      </c>
      <c r="T11" s="67">
        <v>1677</v>
      </c>
      <c r="U11" s="21">
        <v>1996</v>
      </c>
      <c r="V11" s="64">
        <f t="shared" si="0"/>
        <v>3673</v>
      </c>
      <c r="W11" s="137">
        <v>1746</v>
      </c>
      <c r="X11" s="30">
        <v>2157</v>
      </c>
      <c r="Y11" s="64">
        <v>3903</v>
      </c>
      <c r="Z11" s="13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20)</f>
        <v>1900</v>
      </c>
      <c r="AA11" s="13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20)</f>
        <v>2311</v>
      </c>
      <c r="AB11" s="64">
        <f t="shared" si="1"/>
        <v>4211</v>
      </c>
      <c r="AC11" s="13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20)</f>
        <v>2000</v>
      </c>
      <c r="AD11" s="13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20)</f>
        <v>2384</v>
      </c>
      <c r="AE11" s="64">
        <f t="shared" si="2"/>
        <v>4384</v>
      </c>
      <c r="AF11" s="13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20)</f>
        <v>2099</v>
      </c>
      <c r="AG11" s="13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20)</f>
        <v>2528</v>
      </c>
      <c r="AH11" s="64">
        <f t="shared" si="3"/>
        <v>4627</v>
      </c>
      <c r="AI11" s="13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20)</f>
        <v>2267</v>
      </c>
      <c r="AJ11" s="13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20)</f>
        <v>2586</v>
      </c>
      <c r="AK11" s="64">
        <f t="shared" si="4"/>
        <v>4853</v>
      </c>
      <c r="AL11" s="13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20)</f>
        <v>2467</v>
      </c>
      <c r="AM11" s="13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20)</f>
        <v>2722</v>
      </c>
      <c r="AN11" s="64">
        <f t="shared" si="5"/>
        <v>5189</v>
      </c>
      <c r="AO11" s="13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20)</f>
        <v>2524</v>
      </c>
      <c r="AP11" s="13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20)</f>
        <v>2855</v>
      </c>
      <c r="AQ11" s="64">
        <f t="shared" si="6"/>
        <v>5379</v>
      </c>
      <c r="AR11" s="13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20)</f>
        <v>2581</v>
      </c>
      <c r="AS11" s="13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20)</f>
        <v>2866</v>
      </c>
      <c r="AT11" s="64">
        <f t="shared" si="7"/>
        <v>5447</v>
      </c>
      <c r="AU11" s="13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20)</f>
        <v>2610</v>
      </c>
      <c r="AV11" s="13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20)</f>
        <v>2871</v>
      </c>
      <c r="AW11" s="64">
        <f t="shared" si="8"/>
        <v>5481</v>
      </c>
      <c r="AX11" s="13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20)</f>
        <v>2515</v>
      </c>
      <c r="AY11" s="13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20)</f>
        <v>2769</v>
      </c>
      <c r="AZ11" s="64">
        <f t="shared" si="9"/>
        <v>5284</v>
      </c>
      <c r="BA11" s="13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20)</f>
        <v>2450</v>
      </c>
      <c r="BB11" s="13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20)</f>
        <v>2569</v>
      </c>
      <c r="BC11" s="64">
        <f t="shared" si="10"/>
        <v>5019</v>
      </c>
      <c r="BD11" s="13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20)</f>
        <v>2323</v>
      </c>
      <c r="BE11" s="13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20)</f>
        <v>2413</v>
      </c>
      <c r="BF11" s="64">
        <f t="shared" si="11"/>
        <v>4736</v>
      </c>
      <c r="BG11" s="13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20)</f>
        <v>2249</v>
      </c>
      <c r="BH11" s="13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20)</f>
        <v>2357</v>
      </c>
      <c r="BI11" s="64">
        <f t="shared" si="12"/>
        <v>4606</v>
      </c>
      <c r="BJ11" s="13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20)</f>
        <v>2251</v>
      </c>
      <c r="BK11" s="13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20)</f>
        <v>2367</v>
      </c>
      <c r="BL11" s="64">
        <f t="shared" si="13"/>
        <v>4618</v>
      </c>
      <c r="BM11" s="13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20)</f>
        <v>2206</v>
      </c>
      <c r="BN11" s="13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20)</f>
        <v>2300</v>
      </c>
      <c r="BO11" s="64">
        <f t="shared" si="14"/>
        <v>4506</v>
      </c>
      <c r="BP11" s="13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20)</f>
        <v>2243</v>
      </c>
      <c r="BQ11" s="13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20)</f>
        <v>2404</v>
      </c>
      <c r="BR11" s="64">
        <f t="shared" si="15"/>
        <v>4647</v>
      </c>
      <c r="BS11" s="13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20)</f>
        <v>2191</v>
      </c>
      <c r="BT11" s="13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20)</f>
        <v>2415</v>
      </c>
      <c r="BU11" s="64">
        <f t="shared" si="16"/>
        <v>4606</v>
      </c>
      <c r="BV11"/>
      <c r="BW11"/>
      <c r="BX11"/>
      <c r="BY11"/>
      <c r="BZ11"/>
      <c r="CA11"/>
      <c r="CB11"/>
      <c r="CC11"/>
    </row>
    <row r="12" spans="1:81" s="54" customFormat="1" ht="14.1" customHeight="1">
      <c r="A12" s="68" t="s">
        <v>86</v>
      </c>
      <c r="B12" s="67">
        <v>1694</v>
      </c>
      <c r="C12" s="21">
        <v>2483</v>
      </c>
      <c r="D12" s="65">
        <v>4177</v>
      </c>
      <c r="E12" s="66">
        <v>1564</v>
      </c>
      <c r="F12" s="21">
        <v>2253</v>
      </c>
      <c r="G12" s="64">
        <v>3817</v>
      </c>
      <c r="H12" s="67">
        <v>1402</v>
      </c>
      <c r="I12" s="21">
        <v>2047</v>
      </c>
      <c r="J12" s="64">
        <v>3449</v>
      </c>
      <c r="K12" s="67">
        <v>1334</v>
      </c>
      <c r="L12" s="21">
        <v>1991</v>
      </c>
      <c r="M12" s="64">
        <v>3325</v>
      </c>
      <c r="N12" s="67">
        <v>1334</v>
      </c>
      <c r="O12" s="21">
        <v>2012</v>
      </c>
      <c r="P12" s="64">
        <v>3346</v>
      </c>
      <c r="Q12" s="67">
        <v>1372</v>
      </c>
      <c r="R12" s="21">
        <v>2064</v>
      </c>
      <c r="S12" s="64">
        <v>3436</v>
      </c>
      <c r="T12" s="67">
        <v>1432</v>
      </c>
      <c r="U12" s="21">
        <v>2137</v>
      </c>
      <c r="V12" s="64">
        <f t="shared" si="0"/>
        <v>3569</v>
      </c>
      <c r="W12" s="137">
        <v>1715</v>
      </c>
      <c r="X12" s="30">
        <v>2470</v>
      </c>
      <c r="Y12" s="64">
        <v>4185</v>
      </c>
      <c r="Z12" s="13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25)</f>
        <v>1897</v>
      </c>
      <c r="AA12" s="13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25)</f>
        <v>2702</v>
      </c>
      <c r="AB12" s="64">
        <f t="shared" si="1"/>
        <v>4599</v>
      </c>
      <c r="AC12" s="13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25)</f>
        <v>2019</v>
      </c>
      <c r="AD12" s="13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25)</f>
        <v>2976</v>
      </c>
      <c r="AE12" s="64">
        <f t="shared" si="2"/>
        <v>4995</v>
      </c>
      <c r="AF12" s="13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25)</f>
        <v>2191</v>
      </c>
      <c r="AG12" s="13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25)</f>
        <v>3122</v>
      </c>
      <c r="AH12" s="64">
        <f t="shared" si="3"/>
        <v>5313</v>
      </c>
      <c r="AI12" s="13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25)</f>
        <v>2327</v>
      </c>
      <c r="AJ12" s="13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25)</f>
        <v>3190</v>
      </c>
      <c r="AK12" s="64">
        <f t="shared" si="4"/>
        <v>5517</v>
      </c>
      <c r="AL12" s="13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25)</f>
        <v>2522</v>
      </c>
      <c r="AM12" s="13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25)</f>
        <v>3388</v>
      </c>
      <c r="AN12" s="64">
        <f t="shared" si="5"/>
        <v>5910</v>
      </c>
      <c r="AO12" s="13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25)</f>
        <v>2612</v>
      </c>
      <c r="AP12" s="13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25)</f>
        <v>3493</v>
      </c>
      <c r="AQ12" s="64">
        <f t="shared" si="6"/>
        <v>6105</v>
      </c>
      <c r="AR12" s="13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25)</f>
        <v>2781</v>
      </c>
      <c r="AS12" s="13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25)</f>
        <v>3609</v>
      </c>
      <c r="AT12" s="64">
        <f t="shared" si="7"/>
        <v>6390</v>
      </c>
      <c r="AU12" s="13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25)</f>
        <v>2924</v>
      </c>
      <c r="AV12" s="13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25)</f>
        <v>3668</v>
      </c>
      <c r="AW12" s="64">
        <f t="shared" si="8"/>
        <v>6592</v>
      </c>
      <c r="AX12" s="13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25)</f>
        <v>2918</v>
      </c>
      <c r="AY12" s="13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25)</f>
        <v>3581</v>
      </c>
      <c r="AZ12" s="64">
        <f t="shared" si="9"/>
        <v>6499</v>
      </c>
      <c r="BA12" s="13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25)</f>
        <v>2685</v>
      </c>
      <c r="BB12" s="13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25)</f>
        <v>3387</v>
      </c>
      <c r="BC12" s="64">
        <f t="shared" si="10"/>
        <v>6072</v>
      </c>
      <c r="BD12" s="13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25)</f>
        <v>2360</v>
      </c>
      <c r="BE12" s="13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25)</f>
        <v>3054</v>
      </c>
      <c r="BF12" s="64">
        <f t="shared" si="11"/>
        <v>5414</v>
      </c>
      <c r="BG12" s="13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25)</f>
        <v>2074</v>
      </c>
      <c r="BH12" s="13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25)</f>
        <v>2799</v>
      </c>
      <c r="BI12" s="64">
        <f t="shared" si="12"/>
        <v>4873</v>
      </c>
      <c r="BJ12" s="13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25)</f>
        <v>1999</v>
      </c>
      <c r="BK12" s="13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25)</f>
        <v>2686</v>
      </c>
      <c r="BL12" s="64">
        <f t="shared" si="13"/>
        <v>4685</v>
      </c>
      <c r="BM12" s="13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25)</f>
        <v>1947</v>
      </c>
      <c r="BN12" s="13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25)</f>
        <v>2647</v>
      </c>
      <c r="BO12" s="64">
        <f t="shared" si="14"/>
        <v>4594</v>
      </c>
      <c r="BP12" s="13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25)</f>
        <v>2100</v>
      </c>
      <c r="BQ12" s="13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25)</f>
        <v>2773</v>
      </c>
      <c r="BR12" s="64">
        <f t="shared" si="15"/>
        <v>4873</v>
      </c>
      <c r="BS12" s="13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25)</f>
        <v>2334</v>
      </c>
      <c r="BT12" s="13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25)</f>
        <v>2946</v>
      </c>
      <c r="BU12" s="64">
        <f t="shared" si="16"/>
        <v>5280</v>
      </c>
      <c r="BV12"/>
      <c r="BW12"/>
      <c r="BX12"/>
      <c r="BY12"/>
      <c r="BZ12"/>
      <c r="CA12"/>
      <c r="CB12"/>
      <c r="CC12"/>
    </row>
    <row r="13" spans="1:81" s="54" customFormat="1" ht="14.1" customHeight="1">
      <c r="A13" s="68" t="s">
        <v>87</v>
      </c>
      <c r="B13" s="67">
        <v>3190</v>
      </c>
      <c r="C13" s="21">
        <v>3817</v>
      </c>
      <c r="D13" s="65">
        <v>7007</v>
      </c>
      <c r="E13" s="66">
        <v>2827</v>
      </c>
      <c r="F13" s="21">
        <v>3601</v>
      </c>
      <c r="G13" s="64">
        <v>6428</v>
      </c>
      <c r="H13" s="67">
        <v>2581</v>
      </c>
      <c r="I13" s="21">
        <v>3359</v>
      </c>
      <c r="J13" s="64">
        <v>5940</v>
      </c>
      <c r="K13" s="67">
        <v>2358</v>
      </c>
      <c r="L13" s="21">
        <v>3130</v>
      </c>
      <c r="M13" s="64">
        <v>5488</v>
      </c>
      <c r="N13" s="67">
        <v>2310</v>
      </c>
      <c r="O13" s="21">
        <v>2938</v>
      </c>
      <c r="P13" s="64">
        <v>5248</v>
      </c>
      <c r="Q13" s="67">
        <v>2192</v>
      </c>
      <c r="R13" s="21">
        <v>2828</v>
      </c>
      <c r="S13" s="64">
        <v>5020</v>
      </c>
      <c r="T13" s="67">
        <v>2159</v>
      </c>
      <c r="U13" s="21">
        <v>2802</v>
      </c>
      <c r="V13" s="64">
        <f t="shared" si="0"/>
        <v>4961</v>
      </c>
      <c r="W13" s="137">
        <v>2438</v>
      </c>
      <c r="X13" s="30">
        <v>3061</v>
      </c>
      <c r="Y13" s="64">
        <v>5499</v>
      </c>
      <c r="Z13" s="13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30)</f>
        <v>2637</v>
      </c>
      <c r="AA13" s="13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30)</f>
        <v>3231</v>
      </c>
      <c r="AB13" s="64">
        <f t="shared" si="1"/>
        <v>5868</v>
      </c>
      <c r="AC13" s="13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30)</f>
        <v>2776</v>
      </c>
      <c r="AD13" s="13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30)</f>
        <v>3351</v>
      </c>
      <c r="AE13" s="64">
        <f t="shared" si="2"/>
        <v>6127</v>
      </c>
      <c r="AF13" s="13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30)</f>
        <v>2846</v>
      </c>
      <c r="AG13" s="13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30)</f>
        <v>3571</v>
      </c>
      <c r="AH13" s="64">
        <f t="shared" si="3"/>
        <v>6417</v>
      </c>
      <c r="AI13" s="13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30)</f>
        <v>3037</v>
      </c>
      <c r="AJ13" s="13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30)</f>
        <v>3811</v>
      </c>
      <c r="AK13" s="64">
        <f t="shared" si="4"/>
        <v>6848</v>
      </c>
      <c r="AL13" s="13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30)</f>
        <v>3331</v>
      </c>
      <c r="AM13" s="13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30)</f>
        <v>4174</v>
      </c>
      <c r="AN13" s="64">
        <f t="shared" si="5"/>
        <v>7505</v>
      </c>
      <c r="AO13" s="13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30)</f>
        <v>3602</v>
      </c>
      <c r="AP13" s="13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30)</f>
        <v>4412</v>
      </c>
      <c r="AQ13" s="64">
        <f t="shared" si="6"/>
        <v>8014</v>
      </c>
      <c r="AR13" s="13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30)</f>
        <v>3827</v>
      </c>
      <c r="AS13" s="13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30)</f>
        <v>4641</v>
      </c>
      <c r="AT13" s="64">
        <f t="shared" si="7"/>
        <v>8468</v>
      </c>
      <c r="AU13" s="13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30)</f>
        <v>4096</v>
      </c>
      <c r="AV13" s="13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30)</f>
        <v>4825</v>
      </c>
      <c r="AW13" s="64">
        <f t="shared" si="8"/>
        <v>8921</v>
      </c>
      <c r="AX13" s="13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30)</f>
        <v>4225</v>
      </c>
      <c r="AY13" s="13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30)</f>
        <v>4995</v>
      </c>
      <c r="AZ13" s="64">
        <f t="shared" si="9"/>
        <v>9220</v>
      </c>
      <c r="BA13" s="13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30)</f>
        <v>4105</v>
      </c>
      <c r="BB13" s="13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30)</f>
        <v>4892</v>
      </c>
      <c r="BC13" s="64">
        <f t="shared" si="10"/>
        <v>8997</v>
      </c>
      <c r="BD13" s="13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30)</f>
        <v>3869</v>
      </c>
      <c r="BE13" s="13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30)</f>
        <v>4661</v>
      </c>
      <c r="BF13" s="64">
        <f t="shared" si="11"/>
        <v>8530</v>
      </c>
      <c r="BG13" s="13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30)</f>
        <v>3620</v>
      </c>
      <c r="BH13" s="13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30)</f>
        <v>4437</v>
      </c>
      <c r="BI13" s="64">
        <f t="shared" si="12"/>
        <v>8057</v>
      </c>
      <c r="BJ13" s="13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30)</f>
        <v>3556</v>
      </c>
      <c r="BK13" s="13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30)</f>
        <v>4352</v>
      </c>
      <c r="BL13" s="64">
        <f t="shared" si="13"/>
        <v>7908</v>
      </c>
      <c r="BM13" s="13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30)</f>
        <v>3531</v>
      </c>
      <c r="BN13" s="13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30)</f>
        <v>4349</v>
      </c>
      <c r="BO13" s="64">
        <f t="shared" si="14"/>
        <v>7880</v>
      </c>
      <c r="BP13" s="13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30)</f>
        <v>3509</v>
      </c>
      <c r="BQ13" s="13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30)</f>
        <v>4299</v>
      </c>
      <c r="BR13" s="64">
        <f t="shared" si="15"/>
        <v>7808</v>
      </c>
      <c r="BS13" s="13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30)</f>
        <v>3546</v>
      </c>
      <c r="BT13" s="13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30)</f>
        <v>4315</v>
      </c>
      <c r="BU13" s="64">
        <f t="shared" si="16"/>
        <v>7861</v>
      </c>
      <c r="BV13"/>
      <c r="BW13"/>
      <c r="BX13"/>
      <c r="BY13"/>
      <c r="BZ13"/>
      <c r="CA13"/>
      <c r="CB13"/>
      <c r="CC13"/>
    </row>
    <row r="14" spans="1:81" s="54" customFormat="1" ht="14.1" customHeight="1">
      <c r="A14" s="68" t="s">
        <v>88</v>
      </c>
      <c r="B14" s="67">
        <v>3685</v>
      </c>
      <c r="C14" s="21">
        <v>3841</v>
      </c>
      <c r="D14" s="65">
        <v>7526</v>
      </c>
      <c r="E14" s="66">
        <v>3275</v>
      </c>
      <c r="F14" s="21">
        <v>3495</v>
      </c>
      <c r="G14" s="64">
        <v>6770</v>
      </c>
      <c r="H14" s="67">
        <v>2981</v>
      </c>
      <c r="I14" s="21">
        <v>3214</v>
      </c>
      <c r="J14" s="64">
        <v>6195</v>
      </c>
      <c r="K14" s="67">
        <v>2790</v>
      </c>
      <c r="L14" s="21">
        <v>3120</v>
      </c>
      <c r="M14" s="64">
        <v>5910</v>
      </c>
      <c r="N14" s="67">
        <v>2693</v>
      </c>
      <c r="O14" s="21">
        <v>3146</v>
      </c>
      <c r="P14" s="64">
        <v>5839</v>
      </c>
      <c r="Q14" s="67">
        <v>2690</v>
      </c>
      <c r="R14" s="21">
        <v>3135</v>
      </c>
      <c r="S14" s="64">
        <v>5825</v>
      </c>
      <c r="T14" s="67">
        <v>2717</v>
      </c>
      <c r="U14" s="21">
        <v>3171</v>
      </c>
      <c r="V14" s="64">
        <f t="shared" si="0"/>
        <v>5888</v>
      </c>
      <c r="W14" s="137">
        <v>2891</v>
      </c>
      <c r="X14" s="30">
        <v>3431</v>
      </c>
      <c r="Y14" s="64">
        <v>6322</v>
      </c>
      <c r="Z14" s="13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35)</f>
        <v>3014</v>
      </c>
      <c r="AA14" s="13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35)</f>
        <v>3534</v>
      </c>
      <c r="AB14" s="64">
        <f t="shared" si="1"/>
        <v>6548</v>
      </c>
      <c r="AC14" s="13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35)</f>
        <v>3086</v>
      </c>
      <c r="AD14" s="13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35)</f>
        <v>3601</v>
      </c>
      <c r="AE14" s="64">
        <f t="shared" si="2"/>
        <v>6687</v>
      </c>
      <c r="AF14" s="13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35)</f>
        <v>3194</v>
      </c>
      <c r="AG14" s="13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35)</f>
        <v>3660</v>
      </c>
      <c r="AH14" s="64">
        <f t="shared" si="3"/>
        <v>6854</v>
      </c>
      <c r="AI14" s="13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35)</f>
        <v>3296</v>
      </c>
      <c r="AJ14" s="13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35)</f>
        <v>3652</v>
      </c>
      <c r="AK14" s="64">
        <f t="shared" si="4"/>
        <v>6948</v>
      </c>
      <c r="AL14" s="13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35)</f>
        <v>3446</v>
      </c>
      <c r="AM14" s="13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35)</f>
        <v>3831</v>
      </c>
      <c r="AN14" s="64">
        <f t="shared" si="5"/>
        <v>7277</v>
      </c>
      <c r="AO14" s="13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35)</f>
        <v>3524</v>
      </c>
      <c r="AP14" s="13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35)</f>
        <v>3993</v>
      </c>
      <c r="AQ14" s="64">
        <f t="shared" si="6"/>
        <v>7517</v>
      </c>
      <c r="AR14" s="13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35)</f>
        <v>3708</v>
      </c>
      <c r="AS14" s="13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35)</f>
        <v>4063</v>
      </c>
      <c r="AT14" s="64">
        <f t="shared" si="7"/>
        <v>7771</v>
      </c>
      <c r="AU14" s="13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35)</f>
        <v>3886</v>
      </c>
      <c r="AV14" s="13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35)</f>
        <v>4274</v>
      </c>
      <c r="AW14" s="64">
        <f t="shared" si="8"/>
        <v>8160</v>
      </c>
      <c r="AX14" s="13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35)</f>
        <v>4062</v>
      </c>
      <c r="AY14" s="13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35)</f>
        <v>4462</v>
      </c>
      <c r="AZ14" s="64">
        <f t="shared" si="9"/>
        <v>8524</v>
      </c>
      <c r="BA14" s="13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35)</f>
        <v>4125</v>
      </c>
      <c r="BB14" s="13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35)</f>
        <v>4592</v>
      </c>
      <c r="BC14" s="64">
        <f t="shared" si="10"/>
        <v>8717</v>
      </c>
      <c r="BD14" s="13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35)</f>
        <v>4106</v>
      </c>
      <c r="BE14" s="13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35)</f>
        <v>4527</v>
      </c>
      <c r="BF14" s="64">
        <f t="shared" si="11"/>
        <v>8633</v>
      </c>
      <c r="BG14" s="13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35)</f>
        <v>3964</v>
      </c>
      <c r="BH14" s="13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35)</f>
        <v>4488</v>
      </c>
      <c r="BI14" s="64">
        <f t="shared" si="12"/>
        <v>8452</v>
      </c>
      <c r="BJ14" s="13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35)</f>
        <v>3982</v>
      </c>
      <c r="BK14" s="13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35)</f>
        <v>4579</v>
      </c>
      <c r="BL14" s="64">
        <f t="shared" si="13"/>
        <v>8561</v>
      </c>
      <c r="BM14" s="13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35)</f>
        <v>4137</v>
      </c>
      <c r="BN14" s="13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35)</f>
        <v>4742</v>
      </c>
      <c r="BO14" s="64">
        <f t="shared" si="14"/>
        <v>8879</v>
      </c>
      <c r="BP14" s="13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35)</f>
        <v>4180</v>
      </c>
      <c r="BQ14" s="13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35)</f>
        <v>4794</v>
      </c>
      <c r="BR14" s="64">
        <f t="shared" si="15"/>
        <v>8974</v>
      </c>
      <c r="BS14" s="13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35)</f>
        <v>4175</v>
      </c>
      <c r="BT14" s="13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35)</f>
        <v>4822</v>
      </c>
      <c r="BU14" s="64">
        <f t="shared" si="16"/>
        <v>8997</v>
      </c>
      <c r="BV14"/>
      <c r="BW14"/>
      <c r="BX14"/>
      <c r="BY14"/>
      <c r="BZ14"/>
      <c r="CA14"/>
      <c r="CB14"/>
      <c r="CC14"/>
    </row>
    <row r="15" spans="1:81" s="54" customFormat="1" ht="14.1" customHeight="1">
      <c r="A15" s="68" t="s">
        <v>89</v>
      </c>
      <c r="B15" s="67">
        <v>3620</v>
      </c>
      <c r="C15" s="21">
        <v>3832</v>
      </c>
      <c r="D15" s="65">
        <v>7452</v>
      </c>
      <c r="E15" s="66">
        <v>3399</v>
      </c>
      <c r="F15" s="21">
        <v>3663</v>
      </c>
      <c r="G15" s="64">
        <v>7062</v>
      </c>
      <c r="H15" s="67">
        <v>3322</v>
      </c>
      <c r="I15" s="21">
        <v>3571</v>
      </c>
      <c r="J15" s="64">
        <v>6893</v>
      </c>
      <c r="K15" s="67">
        <v>3184</v>
      </c>
      <c r="L15" s="21">
        <v>3397</v>
      </c>
      <c r="M15" s="64">
        <v>6581</v>
      </c>
      <c r="N15" s="67">
        <v>3133</v>
      </c>
      <c r="O15" s="21">
        <v>3310</v>
      </c>
      <c r="P15" s="64">
        <v>6443</v>
      </c>
      <c r="Q15" s="67">
        <v>3084</v>
      </c>
      <c r="R15" s="21">
        <v>3184</v>
      </c>
      <c r="S15" s="64">
        <v>6268</v>
      </c>
      <c r="T15" s="67">
        <v>2999</v>
      </c>
      <c r="U15" s="21">
        <v>3167</v>
      </c>
      <c r="V15" s="64">
        <f t="shared" si="0"/>
        <v>6166</v>
      </c>
      <c r="W15" s="137">
        <v>3032</v>
      </c>
      <c r="X15" s="30">
        <v>3159</v>
      </c>
      <c r="Y15" s="64">
        <v>6191</v>
      </c>
      <c r="Z15" s="13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40)</f>
        <v>3043</v>
      </c>
      <c r="AA15" s="13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40)</f>
        <v>3240</v>
      </c>
      <c r="AB15" s="64">
        <f t="shared" si="1"/>
        <v>6283</v>
      </c>
      <c r="AC15" s="13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40)</f>
        <v>3102</v>
      </c>
      <c r="AD15" s="13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40)</f>
        <v>3390</v>
      </c>
      <c r="AE15" s="64">
        <f t="shared" si="2"/>
        <v>6492</v>
      </c>
      <c r="AF15" s="13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40)</f>
        <v>3215</v>
      </c>
      <c r="AG15" s="13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40)</f>
        <v>3579</v>
      </c>
      <c r="AH15" s="64">
        <f t="shared" si="3"/>
        <v>6794</v>
      </c>
      <c r="AI15" s="13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40)</f>
        <v>3360</v>
      </c>
      <c r="AJ15" s="13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40)</f>
        <v>3826</v>
      </c>
      <c r="AK15" s="64">
        <f t="shared" si="4"/>
        <v>7186</v>
      </c>
      <c r="AL15" s="13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40)</f>
        <v>3521</v>
      </c>
      <c r="AM15" s="13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40)</f>
        <v>3992</v>
      </c>
      <c r="AN15" s="64">
        <f t="shared" si="5"/>
        <v>7513</v>
      </c>
      <c r="AO15" s="13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40)</f>
        <v>3696</v>
      </c>
      <c r="AP15" s="13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40)</f>
        <v>3985</v>
      </c>
      <c r="AQ15" s="64">
        <f t="shared" si="6"/>
        <v>7681</v>
      </c>
      <c r="AR15" s="13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40)</f>
        <v>3801</v>
      </c>
      <c r="AS15" s="13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40)</f>
        <v>4051</v>
      </c>
      <c r="AT15" s="64">
        <f t="shared" si="7"/>
        <v>7852</v>
      </c>
      <c r="AU15" s="13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40)</f>
        <v>3795</v>
      </c>
      <c r="AV15" s="13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40)</f>
        <v>4029</v>
      </c>
      <c r="AW15" s="64">
        <f t="shared" si="8"/>
        <v>7824</v>
      </c>
      <c r="AX15" s="13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40)</f>
        <v>3745</v>
      </c>
      <c r="AY15" s="13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40)</f>
        <v>3985</v>
      </c>
      <c r="AZ15" s="64">
        <f t="shared" si="9"/>
        <v>7730</v>
      </c>
      <c r="BA15" s="13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40)</f>
        <v>3705</v>
      </c>
      <c r="BB15" s="13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40)</f>
        <v>3901</v>
      </c>
      <c r="BC15" s="64">
        <f t="shared" si="10"/>
        <v>7606</v>
      </c>
      <c r="BD15" s="13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40)</f>
        <v>3645</v>
      </c>
      <c r="BE15" s="13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40)</f>
        <v>3895</v>
      </c>
      <c r="BF15" s="64">
        <f t="shared" si="11"/>
        <v>7540</v>
      </c>
      <c r="BG15" s="13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40)</f>
        <v>3620</v>
      </c>
      <c r="BH15" s="13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40)</f>
        <v>3901</v>
      </c>
      <c r="BI15" s="64">
        <f t="shared" si="12"/>
        <v>7521</v>
      </c>
      <c r="BJ15" s="13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40)</f>
        <v>3599</v>
      </c>
      <c r="BK15" s="13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40)</f>
        <v>4065</v>
      </c>
      <c r="BL15" s="64">
        <f t="shared" si="13"/>
        <v>7664</v>
      </c>
      <c r="BM15" s="13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40)</f>
        <v>3704</v>
      </c>
      <c r="BN15" s="13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40)</f>
        <v>4082</v>
      </c>
      <c r="BO15" s="64">
        <f t="shared" si="14"/>
        <v>7786</v>
      </c>
      <c r="BP15" s="13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40)</f>
        <v>3853</v>
      </c>
      <c r="BQ15" s="13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40)</f>
        <v>4290</v>
      </c>
      <c r="BR15" s="64">
        <f t="shared" si="15"/>
        <v>8143</v>
      </c>
      <c r="BS15" s="13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40)</f>
        <v>4042</v>
      </c>
      <c r="BT15" s="13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40)</f>
        <v>4419</v>
      </c>
      <c r="BU15" s="64">
        <f t="shared" si="16"/>
        <v>8461</v>
      </c>
      <c r="BV15"/>
      <c r="BW15"/>
      <c r="BX15"/>
      <c r="BY15"/>
      <c r="BZ15"/>
      <c r="CA15"/>
      <c r="CB15"/>
      <c r="CC15"/>
    </row>
    <row r="16" spans="1:81" s="54" customFormat="1" ht="14.1" customHeight="1">
      <c r="A16" s="68" t="s">
        <v>90</v>
      </c>
      <c r="B16" s="67">
        <v>3605</v>
      </c>
      <c r="C16" s="21">
        <v>3559</v>
      </c>
      <c r="D16" s="65">
        <v>7164</v>
      </c>
      <c r="E16" s="66">
        <v>3366</v>
      </c>
      <c r="F16" s="21">
        <v>3386</v>
      </c>
      <c r="G16" s="64">
        <v>6752</v>
      </c>
      <c r="H16" s="67">
        <v>3189</v>
      </c>
      <c r="I16" s="21">
        <v>3270</v>
      </c>
      <c r="J16" s="64">
        <v>6459</v>
      </c>
      <c r="K16" s="67">
        <v>3082</v>
      </c>
      <c r="L16" s="21">
        <v>3213</v>
      </c>
      <c r="M16" s="64">
        <v>6295</v>
      </c>
      <c r="N16" s="67">
        <v>3101</v>
      </c>
      <c r="O16" s="21">
        <v>3233</v>
      </c>
      <c r="P16" s="64">
        <v>6334</v>
      </c>
      <c r="Q16" s="67">
        <v>3077</v>
      </c>
      <c r="R16" s="21">
        <v>3266</v>
      </c>
      <c r="S16" s="64">
        <v>6343</v>
      </c>
      <c r="T16" s="67">
        <v>3156</v>
      </c>
      <c r="U16" s="21">
        <v>3274</v>
      </c>
      <c r="V16" s="64">
        <f t="shared" si="0"/>
        <v>6430</v>
      </c>
      <c r="W16" s="137">
        <v>3309</v>
      </c>
      <c r="X16" s="30">
        <v>3418</v>
      </c>
      <c r="Y16" s="64">
        <v>6727</v>
      </c>
      <c r="Z16" s="13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45)</f>
        <v>3343</v>
      </c>
      <c r="AA16" s="13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45)</f>
        <v>3519</v>
      </c>
      <c r="AB16" s="64">
        <f t="shared" si="1"/>
        <v>6862</v>
      </c>
      <c r="AC16" s="13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45)</f>
        <v>3435</v>
      </c>
      <c r="AD16" s="13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45)</f>
        <v>3617</v>
      </c>
      <c r="AE16" s="64">
        <f t="shared" si="2"/>
        <v>7052</v>
      </c>
      <c r="AF16" s="13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45)</f>
        <v>3518</v>
      </c>
      <c r="AG16" s="13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45)</f>
        <v>3626</v>
      </c>
      <c r="AH16" s="64">
        <f t="shared" si="3"/>
        <v>7144</v>
      </c>
      <c r="AI16" s="13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45)</f>
        <v>3547</v>
      </c>
      <c r="AJ16" s="13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45)</f>
        <v>3644</v>
      </c>
      <c r="AK16" s="64">
        <f t="shared" si="4"/>
        <v>7191</v>
      </c>
      <c r="AL16" s="13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45)</f>
        <v>3567</v>
      </c>
      <c r="AM16" s="13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45)</f>
        <v>3626</v>
      </c>
      <c r="AN16" s="64">
        <f t="shared" si="5"/>
        <v>7193</v>
      </c>
      <c r="AO16" s="13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45)</f>
        <v>3587</v>
      </c>
      <c r="AP16" s="13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45)</f>
        <v>3696</v>
      </c>
      <c r="AQ16" s="64">
        <f t="shared" si="6"/>
        <v>7283</v>
      </c>
      <c r="AR16" s="13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45)</f>
        <v>3626</v>
      </c>
      <c r="AS16" s="13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45)</f>
        <v>3752</v>
      </c>
      <c r="AT16" s="64">
        <f t="shared" si="7"/>
        <v>7378</v>
      </c>
      <c r="AU16" s="13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45)</f>
        <v>3746</v>
      </c>
      <c r="AV16" s="13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45)</f>
        <v>3872</v>
      </c>
      <c r="AW16" s="64">
        <f t="shared" si="8"/>
        <v>7618</v>
      </c>
      <c r="AX16" s="13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45)</f>
        <v>3855</v>
      </c>
      <c r="AY16" s="13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45)</f>
        <v>4013</v>
      </c>
      <c r="AZ16" s="64">
        <f t="shared" si="9"/>
        <v>7868</v>
      </c>
      <c r="BA16" s="13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45)</f>
        <v>3807</v>
      </c>
      <c r="BB16" s="13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45)</f>
        <v>3975</v>
      </c>
      <c r="BC16" s="64">
        <f t="shared" si="10"/>
        <v>7782</v>
      </c>
      <c r="BD16" s="13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45)</f>
        <v>3743</v>
      </c>
      <c r="BE16" s="13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45)</f>
        <v>3926</v>
      </c>
      <c r="BF16" s="64">
        <f t="shared" si="11"/>
        <v>7669</v>
      </c>
      <c r="BG16" s="13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45)</f>
        <v>3643</v>
      </c>
      <c r="BH16" s="13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45)</f>
        <v>3796</v>
      </c>
      <c r="BI16" s="64">
        <f t="shared" si="12"/>
        <v>7439</v>
      </c>
      <c r="BJ16" s="13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45)</f>
        <v>3643</v>
      </c>
      <c r="BK16" s="13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45)</f>
        <v>3707</v>
      </c>
      <c r="BL16" s="64">
        <f t="shared" si="13"/>
        <v>7350</v>
      </c>
      <c r="BM16" s="13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45)</f>
        <v>3562</v>
      </c>
      <c r="BN16" s="13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45)</f>
        <v>3749</v>
      </c>
      <c r="BO16" s="64">
        <f t="shared" si="14"/>
        <v>7311</v>
      </c>
      <c r="BP16" s="13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45)</f>
        <v>3534</v>
      </c>
      <c r="BQ16" s="13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45)</f>
        <v>3742</v>
      </c>
      <c r="BR16" s="64">
        <f t="shared" si="15"/>
        <v>7276</v>
      </c>
      <c r="BS16" s="13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45)</f>
        <v>3546</v>
      </c>
      <c r="BT16" s="13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45)</f>
        <v>3833</v>
      </c>
      <c r="BU16" s="64">
        <f t="shared" si="16"/>
        <v>7379</v>
      </c>
      <c r="BV16"/>
      <c r="BW16"/>
      <c r="BX16"/>
      <c r="BY16"/>
      <c r="BZ16"/>
      <c r="CA16"/>
      <c r="CB16"/>
      <c r="CC16"/>
    </row>
    <row r="17" spans="1:81" s="54" customFormat="1" ht="14.1" customHeight="1">
      <c r="A17" s="68" t="s">
        <v>91</v>
      </c>
      <c r="B17" s="67">
        <v>3511</v>
      </c>
      <c r="C17" s="21">
        <v>2989</v>
      </c>
      <c r="D17" s="65">
        <v>6500</v>
      </c>
      <c r="E17" s="66">
        <v>3312</v>
      </c>
      <c r="F17" s="21">
        <v>3016</v>
      </c>
      <c r="G17" s="64">
        <v>6328</v>
      </c>
      <c r="H17" s="67">
        <v>3187</v>
      </c>
      <c r="I17" s="21">
        <v>3024</v>
      </c>
      <c r="J17" s="64">
        <v>6211</v>
      </c>
      <c r="K17" s="67">
        <v>3140</v>
      </c>
      <c r="L17" s="21">
        <v>2973</v>
      </c>
      <c r="M17" s="64">
        <v>6113</v>
      </c>
      <c r="N17" s="67">
        <v>3126</v>
      </c>
      <c r="O17" s="21">
        <v>3004</v>
      </c>
      <c r="P17" s="64">
        <v>6130</v>
      </c>
      <c r="Q17" s="67">
        <v>3027</v>
      </c>
      <c r="R17" s="21">
        <v>3017</v>
      </c>
      <c r="S17" s="64">
        <v>6044</v>
      </c>
      <c r="T17" s="67">
        <v>2982</v>
      </c>
      <c r="U17" s="21">
        <v>2995</v>
      </c>
      <c r="V17" s="64">
        <f t="shared" si="0"/>
        <v>5977</v>
      </c>
      <c r="W17" s="137">
        <v>3073</v>
      </c>
      <c r="X17" s="30">
        <v>3168</v>
      </c>
      <c r="Y17" s="64">
        <v>6241</v>
      </c>
      <c r="Z17" s="13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50)</f>
        <v>3171</v>
      </c>
      <c r="AA17" s="13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50)</f>
        <v>3251</v>
      </c>
      <c r="AB17" s="64">
        <f t="shared" si="1"/>
        <v>6422</v>
      </c>
      <c r="AC17" s="13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50)</f>
        <v>3270</v>
      </c>
      <c r="AD17" s="13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50)</f>
        <v>3339</v>
      </c>
      <c r="AE17" s="64">
        <f t="shared" si="2"/>
        <v>6609</v>
      </c>
      <c r="AF17" s="13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50)</f>
        <v>3355</v>
      </c>
      <c r="AG17" s="13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50)</f>
        <v>3519</v>
      </c>
      <c r="AH17" s="64">
        <f t="shared" si="3"/>
        <v>6874</v>
      </c>
      <c r="AI17" s="13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50)</f>
        <v>3524</v>
      </c>
      <c r="AJ17" s="13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50)</f>
        <v>3565</v>
      </c>
      <c r="AK17" s="64">
        <f t="shared" si="4"/>
        <v>7089</v>
      </c>
      <c r="AL17" s="13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50)</f>
        <v>3713</v>
      </c>
      <c r="AM17" s="13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50)</f>
        <v>3792</v>
      </c>
      <c r="AN17" s="64">
        <f t="shared" si="5"/>
        <v>7505</v>
      </c>
      <c r="AO17" s="13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50)</f>
        <v>3831</v>
      </c>
      <c r="AP17" s="13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50)</f>
        <v>3892</v>
      </c>
      <c r="AQ17" s="64">
        <f t="shared" si="6"/>
        <v>7723</v>
      </c>
      <c r="AR17" s="13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50)</f>
        <v>3850</v>
      </c>
      <c r="AS17" s="13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50)</f>
        <v>3894</v>
      </c>
      <c r="AT17" s="64">
        <f t="shared" si="7"/>
        <v>7744</v>
      </c>
      <c r="AU17" s="13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50)</f>
        <v>3906</v>
      </c>
      <c r="AV17" s="13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50)</f>
        <v>3860</v>
      </c>
      <c r="AW17" s="64">
        <f t="shared" si="8"/>
        <v>7766</v>
      </c>
      <c r="AX17" s="13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50)</f>
        <v>3790</v>
      </c>
      <c r="AY17" s="13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50)</f>
        <v>3767</v>
      </c>
      <c r="AZ17" s="64">
        <f t="shared" si="9"/>
        <v>7557</v>
      </c>
      <c r="BA17" s="13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50)</f>
        <v>3588</v>
      </c>
      <c r="BB17" s="13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50)</f>
        <v>3669</v>
      </c>
      <c r="BC17" s="64">
        <f t="shared" si="10"/>
        <v>7257</v>
      </c>
      <c r="BD17" s="13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50)</f>
        <v>3487</v>
      </c>
      <c r="BE17" s="13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50)</f>
        <v>3611</v>
      </c>
      <c r="BF17" s="64">
        <f t="shared" si="11"/>
        <v>7098</v>
      </c>
      <c r="BG17" s="13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50)</f>
        <v>3420</v>
      </c>
      <c r="BH17" s="13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50)</f>
        <v>3582</v>
      </c>
      <c r="BI17" s="64">
        <f t="shared" si="12"/>
        <v>7002</v>
      </c>
      <c r="BJ17" s="13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50)</f>
        <v>3475</v>
      </c>
      <c r="BK17" s="13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50)</f>
        <v>3623</v>
      </c>
      <c r="BL17" s="64">
        <f t="shared" si="13"/>
        <v>7098</v>
      </c>
      <c r="BM17" s="13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50)</f>
        <v>3566</v>
      </c>
      <c r="BN17" s="13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50)</f>
        <v>3803</v>
      </c>
      <c r="BO17" s="64">
        <f t="shared" si="14"/>
        <v>7369</v>
      </c>
      <c r="BP17" s="13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50)</f>
        <v>3624</v>
      </c>
      <c r="BQ17" s="13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50)</f>
        <v>3795</v>
      </c>
      <c r="BR17" s="64">
        <f t="shared" si="15"/>
        <v>7419</v>
      </c>
      <c r="BS17" s="13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50)</f>
        <v>3658</v>
      </c>
      <c r="BT17" s="13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50)</f>
        <v>3787</v>
      </c>
      <c r="BU17" s="64">
        <f t="shared" si="16"/>
        <v>7445</v>
      </c>
      <c r="BV17"/>
      <c r="BW17"/>
      <c r="BX17"/>
      <c r="BY17"/>
      <c r="BZ17"/>
      <c r="CA17"/>
      <c r="CB17"/>
      <c r="CC17"/>
    </row>
    <row r="18" spans="1:81" s="54" customFormat="1" ht="14.1" customHeight="1">
      <c r="A18" s="68" t="s">
        <v>92</v>
      </c>
      <c r="B18" s="67">
        <v>2202</v>
      </c>
      <c r="C18" s="21">
        <v>1831</v>
      </c>
      <c r="D18" s="65">
        <v>4033</v>
      </c>
      <c r="E18" s="66">
        <v>2292</v>
      </c>
      <c r="F18" s="21">
        <v>1932</v>
      </c>
      <c r="G18" s="64">
        <v>4224</v>
      </c>
      <c r="H18" s="67">
        <v>2434</v>
      </c>
      <c r="I18" s="21">
        <v>1995</v>
      </c>
      <c r="J18" s="64">
        <v>4429</v>
      </c>
      <c r="K18" s="67">
        <v>2542</v>
      </c>
      <c r="L18" s="21">
        <v>2112</v>
      </c>
      <c r="M18" s="64">
        <v>4654</v>
      </c>
      <c r="N18" s="67">
        <v>2650</v>
      </c>
      <c r="O18" s="21">
        <v>2254</v>
      </c>
      <c r="P18" s="64">
        <v>4904</v>
      </c>
      <c r="Q18" s="67">
        <v>2769</v>
      </c>
      <c r="R18" s="21">
        <v>2388</v>
      </c>
      <c r="S18" s="64">
        <v>5157</v>
      </c>
      <c r="T18" s="67">
        <v>2765</v>
      </c>
      <c r="U18" s="21">
        <v>2499</v>
      </c>
      <c r="V18" s="64">
        <f t="shared" si="0"/>
        <v>5264</v>
      </c>
      <c r="W18" s="137">
        <v>2846</v>
      </c>
      <c r="X18" s="30">
        <v>2597</v>
      </c>
      <c r="Y18" s="64">
        <v>5443</v>
      </c>
      <c r="Z18" s="13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55)</f>
        <v>2948</v>
      </c>
      <c r="AA18" s="13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55)</f>
        <v>2704</v>
      </c>
      <c r="AB18" s="64">
        <f t="shared" si="1"/>
        <v>5652</v>
      </c>
      <c r="AC18" s="13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55)</f>
        <v>3065</v>
      </c>
      <c r="AD18" s="13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55)</f>
        <v>2878</v>
      </c>
      <c r="AE18" s="64">
        <f t="shared" si="2"/>
        <v>5943</v>
      </c>
      <c r="AF18" s="13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55)</f>
        <v>3106</v>
      </c>
      <c r="AG18" s="13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55)</f>
        <v>3009</v>
      </c>
      <c r="AH18" s="64">
        <f t="shared" si="3"/>
        <v>6115</v>
      </c>
      <c r="AI18" s="13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55)</f>
        <v>3152</v>
      </c>
      <c r="AJ18" s="13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55)</f>
        <v>3119</v>
      </c>
      <c r="AK18" s="64">
        <f t="shared" si="4"/>
        <v>6271</v>
      </c>
      <c r="AL18" s="13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55)</f>
        <v>3252</v>
      </c>
      <c r="AM18" s="13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55)</f>
        <v>3241</v>
      </c>
      <c r="AN18" s="64">
        <f t="shared" si="5"/>
        <v>6493</v>
      </c>
      <c r="AO18" s="13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55)</f>
        <v>3351</v>
      </c>
      <c r="AP18" s="13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55)</f>
        <v>3369</v>
      </c>
      <c r="AQ18" s="64">
        <f t="shared" si="6"/>
        <v>6720</v>
      </c>
      <c r="AR18" s="13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55)</f>
        <v>3434</v>
      </c>
      <c r="AS18" s="13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55)</f>
        <v>3385</v>
      </c>
      <c r="AT18" s="64">
        <f t="shared" si="7"/>
        <v>6819</v>
      </c>
      <c r="AU18" s="13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55)</f>
        <v>3442</v>
      </c>
      <c r="AV18" s="13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55)</f>
        <v>3506</v>
      </c>
      <c r="AW18" s="64">
        <f t="shared" si="8"/>
        <v>6948</v>
      </c>
      <c r="AX18" s="13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55)</f>
        <v>3535</v>
      </c>
      <c r="AY18" s="13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55)</f>
        <v>3500</v>
      </c>
      <c r="AZ18" s="64">
        <f t="shared" si="9"/>
        <v>7035</v>
      </c>
      <c r="BA18" s="13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55)</f>
        <v>3636</v>
      </c>
      <c r="BB18" s="13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55)</f>
        <v>3568</v>
      </c>
      <c r="BC18" s="64">
        <f t="shared" si="10"/>
        <v>7204</v>
      </c>
      <c r="BD18" s="13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55)</f>
        <v>3585</v>
      </c>
      <c r="BE18" s="13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55)</f>
        <v>3530</v>
      </c>
      <c r="BF18" s="64">
        <f t="shared" si="11"/>
        <v>7115</v>
      </c>
      <c r="BG18" s="13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55)</f>
        <v>3474</v>
      </c>
      <c r="BH18" s="13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55)</f>
        <v>3478</v>
      </c>
      <c r="BI18" s="64">
        <f t="shared" si="12"/>
        <v>6952</v>
      </c>
      <c r="BJ18" s="13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55)</f>
        <v>3476</v>
      </c>
      <c r="BK18" s="13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55)</f>
        <v>3441</v>
      </c>
      <c r="BL18" s="64">
        <f t="shared" si="13"/>
        <v>6917</v>
      </c>
      <c r="BM18" s="13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55)</f>
        <v>3415</v>
      </c>
      <c r="BN18" s="13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55)</f>
        <v>3418</v>
      </c>
      <c r="BO18" s="64">
        <f t="shared" si="14"/>
        <v>6833</v>
      </c>
      <c r="BP18" s="13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55)</f>
        <v>3310</v>
      </c>
      <c r="BQ18" s="13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55)</f>
        <v>3313</v>
      </c>
      <c r="BR18" s="64">
        <f t="shared" si="15"/>
        <v>6623</v>
      </c>
      <c r="BS18" s="13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55)</f>
        <v>3326</v>
      </c>
      <c r="BT18" s="13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55)</f>
        <v>3369</v>
      </c>
      <c r="BU18" s="64">
        <f t="shared" si="16"/>
        <v>6695</v>
      </c>
      <c r="BV18"/>
      <c r="BW18"/>
      <c r="BX18"/>
      <c r="BY18"/>
      <c r="BZ18"/>
      <c r="CA18"/>
      <c r="CB18"/>
      <c r="CC18"/>
    </row>
    <row r="19" spans="1:81" s="54" customFormat="1" ht="14.1" customHeight="1">
      <c r="A19" s="68" t="s">
        <v>93</v>
      </c>
      <c r="B19" s="67">
        <v>1206</v>
      </c>
      <c r="C19" s="21">
        <v>812</v>
      </c>
      <c r="D19" s="65">
        <v>2018</v>
      </c>
      <c r="E19" s="66">
        <v>1305</v>
      </c>
      <c r="F19" s="21">
        <v>891</v>
      </c>
      <c r="G19" s="64">
        <v>2196</v>
      </c>
      <c r="H19" s="67">
        <v>1401</v>
      </c>
      <c r="I19" s="21">
        <v>1033</v>
      </c>
      <c r="J19" s="64">
        <v>2434</v>
      </c>
      <c r="K19" s="67">
        <v>1468</v>
      </c>
      <c r="L19" s="21">
        <v>1097</v>
      </c>
      <c r="M19" s="64">
        <v>2565</v>
      </c>
      <c r="N19" s="67">
        <v>1599</v>
      </c>
      <c r="O19" s="21">
        <v>1249</v>
      </c>
      <c r="P19" s="64">
        <v>2848</v>
      </c>
      <c r="Q19" s="67">
        <v>1670</v>
      </c>
      <c r="R19" s="21">
        <v>1325</v>
      </c>
      <c r="S19" s="64">
        <v>2995</v>
      </c>
      <c r="T19" s="67">
        <v>1830</v>
      </c>
      <c r="U19" s="21">
        <v>1488</v>
      </c>
      <c r="V19" s="64">
        <f t="shared" si="0"/>
        <v>3318</v>
      </c>
      <c r="W19" s="137">
        <v>1998</v>
      </c>
      <c r="X19" s="30">
        <v>1642</v>
      </c>
      <c r="Y19" s="64">
        <v>3640</v>
      </c>
      <c r="Z19" s="13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60)</f>
        <v>2139</v>
      </c>
      <c r="AA19" s="13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60)</f>
        <v>1810</v>
      </c>
      <c r="AB19" s="64">
        <f t="shared" si="1"/>
        <v>3949</v>
      </c>
      <c r="AC19" s="13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60)</f>
        <v>2307</v>
      </c>
      <c r="AD19" s="13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60)</f>
        <v>1990</v>
      </c>
      <c r="AE19" s="64">
        <f t="shared" si="2"/>
        <v>4297</v>
      </c>
      <c r="AF19" s="13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60)</f>
        <v>2538</v>
      </c>
      <c r="AG19" s="13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60)</f>
        <v>2144</v>
      </c>
      <c r="AH19" s="64">
        <f t="shared" si="3"/>
        <v>4682</v>
      </c>
      <c r="AI19" s="13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60)</f>
        <v>2623</v>
      </c>
      <c r="AJ19" s="13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60)</f>
        <v>2289</v>
      </c>
      <c r="AK19" s="64">
        <f t="shared" si="4"/>
        <v>4912</v>
      </c>
      <c r="AL19" s="13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60)</f>
        <v>2705</v>
      </c>
      <c r="AM19" s="13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60)</f>
        <v>2411</v>
      </c>
      <c r="AN19" s="64">
        <f t="shared" si="5"/>
        <v>5116</v>
      </c>
      <c r="AO19" s="13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60)</f>
        <v>2782</v>
      </c>
      <c r="AP19" s="13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60)</f>
        <v>2523</v>
      </c>
      <c r="AQ19" s="64">
        <f t="shared" si="6"/>
        <v>5305</v>
      </c>
      <c r="AR19" s="13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60)</f>
        <v>2851</v>
      </c>
      <c r="AS19" s="13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60)</f>
        <v>2622</v>
      </c>
      <c r="AT19" s="64">
        <f t="shared" si="7"/>
        <v>5473</v>
      </c>
      <c r="AU19" s="13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60)</f>
        <v>2863</v>
      </c>
      <c r="AV19" s="13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60)</f>
        <v>2629</v>
      </c>
      <c r="AW19" s="64">
        <f t="shared" si="8"/>
        <v>5492</v>
      </c>
      <c r="AX19" s="13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60)</f>
        <v>2916</v>
      </c>
      <c r="AY19" s="13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60)</f>
        <v>2718</v>
      </c>
      <c r="AZ19" s="64">
        <f t="shared" si="9"/>
        <v>5634</v>
      </c>
      <c r="BA19" s="13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60)</f>
        <v>2926</v>
      </c>
      <c r="BB19" s="13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60)</f>
        <v>2779</v>
      </c>
      <c r="BC19" s="64">
        <f t="shared" si="10"/>
        <v>5705</v>
      </c>
      <c r="BD19" s="13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60)</f>
        <v>2898</v>
      </c>
      <c r="BE19" s="13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60)</f>
        <v>2803</v>
      </c>
      <c r="BF19" s="64">
        <f t="shared" si="11"/>
        <v>5701</v>
      </c>
      <c r="BG19" s="13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60)</f>
        <v>2913</v>
      </c>
      <c r="BH19" s="13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60)</f>
        <v>2800</v>
      </c>
      <c r="BI19" s="64">
        <f t="shared" si="12"/>
        <v>5713</v>
      </c>
      <c r="BJ19" s="13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60)</f>
        <v>2903</v>
      </c>
      <c r="BK19" s="13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60)</f>
        <v>2929</v>
      </c>
      <c r="BL19" s="64">
        <f t="shared" si="13"/>
        <v>5832</v>
      </c>
      <c r="BM19" s="13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60)</f>
        <v>3038.1</v>
      </c>
      <c r="BN19" s="13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60)</f>
        <v>2975.1</v>
      </c>
      <c r="BO19" s="64">
        <f t="shared" si="14"/>
        <v>6013.2</v>
      </c>
      <c r="BP19" s="13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60)</f>
        <v>3091</v>
      </c>
      <c r="BQ19" s="13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60)</f>
        <v>3062</v>
      </c>
      <c r="BR19" s="64">
        <f t="shared" si="15"/>
        <v>6153</v>
      </c>
      <c r="BS19" s="13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60)</f>
        <v>3160</v>
      </c>
      <c r="BT19" s="13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60)</f>
        <v>3110</v>
      </c>
      <c r="BU19" s="64">
        <f t="shared" si="16"/>
        <v>6270</v>
      </c>
      <c r="BV19"/>
      <c r="BW19"/>
      <c r="BX19"/>
      <c r="BY19"/>
      <c r="BZ19"/>
      <c r="CA19"/>
      <c r="CB19"/>
      <c r="CC19"/>
    </row>
    <row r="20" spans="1:81" s="54" customFormat="1" ht="14.1" customHeight="1">
      <c r="A20" s="68" t="s">
        <v>94</v>
      </c>
      <c r="B20" s="67">
        <v>519</v>
      </c>
      <c r="C20" s="21">
        <v>396</v>
      </c>
      <c r="D20" s="65">
        <v>915</v>
      </c>
      <c r="E20" s="66">
        <v>532</v>
      </c>
      <c r="F20" s="21">
        <v>388</v>
      </c>
      <c r="G20" s="64">
        <v>920</v>
      </c>
      <c r="H20" s="67">
        <v>577</v>
      </c>
      <c r="I20" s="21">
        <v>424</v>
      </c>
      <c r="J20" s="64">
        <v>1001</v>
      </c>
      <c r="K20" s="67">
        <v>653</v>
      </c>
      <c r="L20" s="21">
        <v>469</v>
      </c>
      <c r="M20" s="64">
        <v>1122</v>
      </c>
      <c r="N20" s="67">
        <v>739</v>
      </c>
      <c r="O20" s="21">
        <v>517</v>
      </c>
      <c r="P20" s="64">
        <v>1256</v>
      </c>
      <c r="Q20" s="67">
        <v>836</v>
      </c>
      <c r="R20" s="21">
        <v>612</v>
      </c>
      <c r="S20" s="64">
        <v>1448</v>
      </c>
      <c r="T20" s="67">
        <v>958</v>
      </c>
      <c r="U20" s="21">
        <v>686</v>
      </c>
      <c r="V20" s="64">
        <f t="shared" si="0"/>
        <v>1644</v>
      </c>
      <c r="W20" s="137">
        <v>1114</v>
      </c>
      <c r="X20" s="30">
        <v>798</v>
      </c>
      <c r="Y20" s="64">
        <v>1912</v>
      </c>
      <c r="Z20" s="13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65)</f>
        <v>1173</v>
      </c>
      <c r="AA20" s="13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65)</f>
        <v>873</v>
      </c>
      <c r="AB20" s="64">
        <f t="shared" si="1"/>
        <v>2046</v>
      </c>
      <c r="AC20" s="13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65)</f>
        <v>1296</v>
      </c>
      <c r="AD20" s="13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65)</f>
        <v>1004</v>
      </c>
      <c r="AE20" s="64">
        <f t="shared" si="2"/>
        <v>2300</v>
      </c>
      <c r="AF20" s="13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65)</f>
        <v>1352</v>
      </c>
      <c r="AG20" s="13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65)</f>
        <v>1106</v>
      </c>
      <c r="AH20" s="64">
        <f t="shared" si="3"/>
        <v>2458</v>
      </c>
      <c r="AI20" s="13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65)</f>
        <v>1505</v>
      </c>
      <c r="AJ20" s="13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65)</f>
        <v>1269</v>
      </c>
      <c r="AK20" s="64">
        <f t="shared" si="4"/>
        <v>2774</v>
      </c>
      <c r="AL20" s="13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65)</f>
        <v>1677</v>
      </c>
      <c r="AM20" s="13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65)</f>
        <v>1426</v>
      </c>
      <c r="AN20" s="64">
        <f t="shared" si="5"/>
        <v>3103</v>
      </c>
      <c r="AO20" s="13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65)</f>
        <v>1814</v>
      </c>
      <c r="AP20" s="13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65)</f>
        <v>1544</v>
      </c>
      <c r="AQ20" s="64">
        <f t="shared" si="6"/>
        <v>3358</v>
      </c>
      <c r="AR20" s="13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65)</f>
        <v>1918</v>
      </c>
      <c r="AS20" s="13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65)</f>
        <v>1642</v>
      </c>
      <c r="AT20" s="64">
        <f t="shared" si="7"/>
        <v>3560</v>
      </c>
      <c r="AU20" s="13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65)</f>
        <v>2078</v>
      </c>
      <c r="AV20" s="13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65)</f>
        <v>1777</v>
      </c>
      <c r="AW20" s="64">
        <f t="shared" si="8"/>
        <v>3855</v>
      </c>
      <c r="AX20" s="13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65)</f>
        <v>2071</v>
      </c>
      <c r="AY20" s="13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65)</f>
        <v>1877</v>
      </c>
      <c r="AZ20" s="64">
        <f t="shared" si="9"/>
        <v>3948</v>
      </c>
      <c r="BA20" s="13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65)</f>
        <v>2078</v>
      </c>
      <c r="BB20" s="13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65)</f>
        <v>1925</v>
      </c>
      <c r="BC20" s="64">
        <f t="shared" si="10"/>
        <v>4003</v>
      </c>
      <c r="BD20" s="13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65)</f>
        <v>2125</v>
      </c>
      <c r="BE20" s="13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65)</f>
        <v>1985</v>
      </c>
      <c r="BF20" s="64">
        <f t="shared" si="11"/>
        <v>4110</v>
      </c>
      <c r="BG20" s="13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65)</f>
        <v>2126</v>
      </c>
      <c r="BH20" s="13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65)</f>
        <v>2036</v>
      </c>
      <c r="BI20" s="64">
        <f t="shared" si="12"/>
        <v>4162</v>
      </c>
      <c r="BJ20" s="13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65)</f>
        <v>2212</v>
      </c>
      <c r="BK20" s="13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65)</f>
        <v>2082</v>
      </c>
      <c r="BL20" s="64">
        <f t="shared" si="13"/>
        <v>4294</v>
      </c>
      <c r="BM20" s="13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65)</f>
        <v>2292</v>
      </c>
      <c r="BN20" s="13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65)</f>
        <v>2172</v>
      </c>
      <c r="BO20" s="64">
        <f t="shared" si="14"/>
        <v>4464</v>
      </c>
      <c r="BP20" s="13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65)</f>
        <v>2343</v>
      </c>
      <c r="BQ20" s="13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65)</f>
        <v>2246</v>
      </c>
      <c r="BR20" s="64">
        <f t="shared" si="15"/>
        <v>4589</v>
      </c>
      <c r="BS20" s="13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65)</f>
        <v>2372</v>
      </c>
      <c r="BT20" s="13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65)</f>
        <v>2300</v>
      </c>
      <c r="BU20" s="64">
        <f t="shared" si="16"/>
        <v>4672</v>
      </c>
      <c r="BV20"/>
      <c r="BW20"/>
      <c r="BX20"/>
      <c r="BY20"/>
      <c r="BZ20"/>
      <c r="CA20"/>
      <c r="CB20"/>
      <c r="CC20"/>
    </row>
    <row r="21" spans="1:81" s="54" customFormat="1" ht="14.1" customHeight="1">
      <c r="A21" s="68" t="s">
        <v>95</v>
      </c>
      <c r="B21" s="67">
        <v>286</v>
      </c>
      <c r="C21" s="21">
        <v>252</v>
      </c>
      <c r="D21" s="65">
        <v>538</v>
      </c>
      <c r="E21" s="66">
        <v>316</v>
      </c>
      <c r="F21" s="21">
        <v>263</v>
      </c>
      <c r="G21" s="64">
        <v>579</v>
      </c>
      <c r="H21" s="67">
        <v>314</v>
      </c>
      <c r="I21" s="21">
        <v>281</v>
      </c>
      <c r="J21" s="64">
        <v>595</v>
      </c>
      <c r="K21" s="67">
        <v>322</v>
      </c>
      <c r="L21" s="21">
        <v>282</v>
      </c>
      <c r="M21" s="64">
        <v>604</v>
      </c>
      <c r="N21" s="67">
        <v>333</v>
      </c>
      <c r="O21" s="21">
        <v>297</v>
      </c>
      <c r="P21" s="64">
        <v>630</v>
      </c>
      <c r="Q21" s="67">
        <v>359</v>
      </c>
      <c r="R21" s="21">
        <v>296</v>
      </c>
      <c r="S21" s="64">
        <v>655</v>
      </c>
      <c r="T21" s="67">
        <v>386</v>
      </c>
      <c r="U21" s="21">
        <v>307</v>
      </c>
      <c r="V21" s="64">
        <f t="shared" si="0"/>
        <v>693</v>
      </c>
      <c r="W21" s="137">
        <v>442</v>
      </c>
      <c r="X21" s="30">
        <v>367</v>
      </c>
      <c r="Y21" s="64">
        <v>809</v>
      </c>
      <c r="Z21" s="13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70)</f>
        <v>530</v>
      </c>
      <c r="AA21" s="13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70)</f>
        <v>431</v>
      </c>
      <c r="AB21" s="64">
        <f t="shared" si="1"/>
        <v>961</v>
      </c>
      <c r="AC21" s="13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70)</f>
        <v>599</v>
      </c>
      <c r="AD21" s="13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70)</f>
        <v>458</v>
      </c>
      <c r="AE21" s="64">
        <f t="shared" si="2"/>
        <v>1057</v>
      </c>
      <c r="AF21" s="13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70)</f>
        <v>716</v>
      </c>
      <c r="AG21" s="13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70)</f>
        <v>542</v>
      </c>
      <c r="AH21" s="64">
        <f t="shared" si="3"/>
        <v>1258</v>
      </c>
      <c r="AI21" s="13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70)</f>
        <v>811</v>
      </c>
      <c r="AJ21" s="13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70)</f>
        <v>616</v>
      </c>
      <c r="AK21" s="64">
        <f t="shared" si="4"/>
        <v>1427</v>
      </c>
      <c r="AL21" s="13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70)</f>
        <v>920</v>
      </c>
      <c r="AM21" s="13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70)</f>
        <v>684</v>
      </c>
      <c r="AN21" s="64">
        <f t="shared" si="5"/>
        <v>1604</v>
      </c>
      <c r="AO21" s="13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70)</f>
        <v>976</v>
      </c>
      <c r="AP21" s="13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70)</f>
        <v>749</v>
      </c>
      <c r="AQ21" s="64">
        <f t="shared" si="6"/>
        <v>1725</v>
      </c>
      <c r="AR21" s="13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70)</f>
        <v>1030</v>
      </c>
      <c r="AS21" s="13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70)</f>
        <v>849</v>
      </c>
      <c r="AT21" s="64">
        <f t="shared" si="7"/>
        <v>1879</v>
      </c>
      <c r="AU21" s="13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70)</f>
        <v>1069</v>
      </c>
      <c r="AV21" s="13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70)</f>
        <v>919</v>
      </c>
      <c r="AW21" s="64">
        <f t="shared" si="8"/>
        <v>1988</v>
      </c>
      <c r="AX21" s="13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70)</f>
        <v>1173</v>
      </c>
      <c r="AY21" s="13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70)</f>
        <v>1035</v>
      </c>
      <c r="AZ21" s="64">
        <f t="shared" si="9"/>
        <v>2208</v>
      </c>
      <c r="BA21" s="13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70)</f>
        <v>1262</v>
      </c>
      <c r="BB21" s="13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70)</f>
        <v>1142</v>
      </c>
      <c r="BC21" s="64">
        <f t="shared" si="10"/>
        <v>2404</v>
      </c>
      <c r="BD21" s="13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70)</f>
        <v>1350</v>
      </c>
      <c r="BE21" s="13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70)</f>
        <v>1250</v>
      </c>
      <c r="BF21" s="64">
        <f t="shared" si="11"/>
        <v>2600</v>
      </c>
      <c r="BG21" s="13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70)</f>
        <v>1434</v>
      </c>
      <c r="BH21" s="13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70)</f>
        <v>1348</v>
      </c>
      <c r="BI21" s="64">
        <f t="shared" si="12"/>
        <v>2782</v>
      </c>
      <c r="BJ21" s="13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70)</f>
        <v>1515</v>
      </c>
      <c r="BK21" s="13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70)</f>
        <v>1459</v>
      </c>
      <c r="BL21" s="64">
        <f t="shared" si="13"/>
        <v>2974</v>
      </c>
      <c r="BM21" s="13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70)</f>
        <v>1547</v>
      </c>
      <c r="BN21" s="13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70)</f>
        <v>1543</v>
      </c>
      <c r="BO21" s="64">
        <f t="shared" si="14"/>
        <v>3090</v>
      </c>
      <c r="BP21" s="13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70)</f>
        <v>1615</v>
      </c>
      <c r="BQ21" s="13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70)</f>
        <v>1605</v>
      </c>
      <c r="BR21" s="64">
        <f t="shared" si="15"/>
        <v>3220</v>
      </c>
      <c r="BS21" s="13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70)</f>
        <v>1683</v>
      </c>
      <c r="BT21" s="13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70)</f>
        <v>1635</v>
      </c>
      <c r="BU21" s="64">
        <f t="shared" si="16"/>
        <v>3318</v>
      </c>
      <c r="BV21"/>
      <c r="BW21"/>
      <c r="BX21"/>
      <c r="BY21"/>
      <c r="BZ21"/>
      <c r="CA21"/>
      <c r="CB21"/>
      <c r="CC21"/>
    </row>
    <row r="22" spans="1:81" s="54" customFormat="1" ht="14.1" customHeight="1">
      <c r="A22" s="68" t="s">
        <v>96</v>
      </c>
      <c r="B22" s="67">
        <v>122</v>
      </c>
      <c r="C22" s="21">
        <v>146</v>
      </c>
      <c r="D22" s="65">
        <v>268</v>
      </c>
      <c r="E22" s="66">
        <v>127</v>
      </c>
      <c r="F22" s="21">
        <v>134</v>
      </c>
      <c r="G22" s="64">
        <v>261</v>
      </c>
      <c r="H22" s="67">
        <v>159</v>
      </c>
      <c r="I22" s="21">
        <v>144</v>
      </c>
      <c r="J22" s="64">
        <v>303</v>
      </c>
      <c r="K22" s="67">
        <v>170</v>
      </c>
      <c r="L22" s="21">
        <v>169</v>
      </c>
      <c r="M22" s="64">
        <v>339</v>
      </c>
      <c r="N22" s="67">
        <v>206</v>
      </c>
      <c r="O22" s="21">
        <v>195</v>
      </c>
      <c r="P22" s="64">
        <v>401</v>
      </c>
      <c r="Q22" s="67">
        <v>218</v>
      </c>
      <c r="R22" s="21">
        <v>192</v>
      </c>
      <c r="S22" s="64">
        <v>410</v>
      </c>
      <c r="T22" s="67">
        <v>240</v>
      </c>
      <c r="U22" s="21">
        <v>209</v>
      </c>
      <c r="V22" s="64">
        <f t="shared" si="0"/>
        <v>449</v>
      </c>
      <c r="W22" s="137">
        <v>228</v>
      </c>
      <c r="X22" s="30">
        <v>220</v>
      </c>
      <c r="Y22" s="64">
        <v>448</v>
      </c>
      <c r="Z22" s="13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75)</f>
        <v>239</v>
      </c>
      <c r="AA22" s="13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75)</f>
        <v>240</v>
      </c>
      <c r="AB22" s="64">
        <f t="shared" si="1"/>
        <v>479</v>
      </c>
      <c r="AC22" s="13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75)</f>
        <v>257</v>
      </c>
      <c r="AD22" s="13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75)</f>
        <v>258</v>
      </c>
      <c r="AE22" s="64">
        <f t="shared" si="2"/>
        <v>515</v>
      </c>
      <c r="AF22" s="13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75)</f>
        <v>294</v>
      </c>
      <c r="AG22" s="13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75)</f>
        <v>279</v>
      </c>
      <c r="AH22" s="64">
        <f t="shared" si="3"/>
        <v>573</v>
      </c>
      <c r="AI22" s="13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75)</f>
        <v>320</v>
      </c>
      <c r="AJ22" s="13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75)</f>
        <v>272</v>
      </c>
      <c r="AK22" s="64">
        <f t="shared" si="4"/>
        <v>592</v>
      </c>
      <c r="AL22" s="13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75)</f>
        <v>362</v>
      </c>
      <c r="AM22" s="13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75)</f>
        <v>324</v>
      </c>
      <c r="AN22" s="64">
        <f t="shared" si="5"/>
        <v>686</v>
      </c>
      <c r="AO22" s="13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75)</f>
        <v>419</v>
      </c>
      <c r="AP22" s="13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75)</f>
        <v>377</v>
      </c>
      <c r="AQ22" s="64">
        <f t="shared" si="6"/>
        <v>796</v>
      </c>
      <c r="AR22" s="13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75)</f>
        <v>481</v>
      </c>
      <c r="AS22" s="13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75)</f>
        <v>404</v>
      </c>
      <c r="AT22" s="64">
        <f t="shared" si="7"/>
        <v>885</v>
      </c>
      <c r="AU22" s="13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75)</f>
        <v>550</v>
      </c>
      <c r="AV22" s="13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75)</f>
        <v>464</v>
      </c>
      <c r="AW22" s="64">
        <f t="shared" si="8"/>
        <v>1014</v>
      </c>
      <c r="AX22" s="13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75)</f>
        <v>633</v>
      </c>
      <c r="AY22" s="13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75)</f>
        <v>513</v>
      </c>
      <c r="AZ22" s="64">
        <f t="shared" si="9"/>
        <v>1146</v>
      </c>
      <c r="BA22" s="13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75)</f>
        <v>686</v>
      </c>
      <c r="BB22" s="13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75)</f>
        <v>565</v>
      </c>
      <c r="BC22" s="64">
        <f t="shared" si="10"/>
        <v>1251</v>
      </c>
      <c r="BD22" s="13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75)</f>
        <v>742</v>
      </c>
      <c r="BE22" s="13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75)</f>
        <v>600</v>
      </c>
      <c r="BF22" s="64">
        <f t="shared" si="11"/>
        <v>1342</v>
      </c>
      <c r="BG22" s="13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75)</f>
        <v>789</v>
      </c>
      <c r="BH22" s="13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75)</f>
        <v>686</v>
      </c>
      <c r="BI22" s="64">
        <f t="shared" si="12"/>
        <v>1475</v>
      </c>
      <c r="BJ22" s="13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75)</f>
        <v>827</v>
      </c>
      <c r="BK22" s="13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75)</f>
        <v>732</v>
      </c>
      <c r="BL22" s="64">
        <f t="shared" si="13"/>
        <v>1559</v>
      </c>
      <c r="BM22" s="13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75)</f>
        <v>929</v>
      </c>
      <c r="BN22" s="13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75)</f>
        <v>865</v>
      </c>
      <c r="BO22" s="64">
        <f t="shared" si="14"/>
        <v>1794</v>
      </c>
      <c r="BP22" s="13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75)</f>
        <v>1009</v>
      </c>
      <c r="BQ22" s="13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75)</f>
        <v>977</v>
      </c>
      <c r="BR22" s="64">
        <f t="shared" si="15"/>
        <v>1986</v>
      </c>
      <c r="BS22" s="13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75)</f>
        <v>1099</v>
      </c>
      <c r="BT22" s="13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75)</f>
        <v>1087</v>
      </c>
      <c r="BU22" s="64">
        <f t="shared" si="16"/>
        <v>2186</v>
      </c>
      <c r="BV22"/>
      <c r="BW22"/>
      <c r="BX22"/>
      <c r="BY22"/>
      <c r="BZ22"/>
      <c r="CA22"/>
      <c r="CB22"/>
      <c r="CC22"/>
    </row>
    <row r="23" spans="1:81" s="54" customFormat="1" ht="14.1" customHeight="1">
      <c r="A23" s="68" t="s">
        <v>97</v>
      </c>
      <c r="B23" s="67">
        <v>30</v>
      </c>
      <c r="C23" s="21">
        <v>74</v>
      </c>
      <c r="D23" s="65">
        <v>104</v>
      </c>
      <c r="E23" s="66">
        <v>27</v>
      </c>
      <c r="F23" s="21">
        <v>78</v>
      </c>
      <c r="G23" s="64">
        <v>105</v>
      </c>
      <c r="H23" s="67">
        <v>40</v>
      </c>
      <c r="I23" s="21">
        <v>94</v>
      </c>
      <c r="J23" s="64">
        <v>134</v>
      </c>
      <c r="K23" s="67">
        <v>45</v>
      </c>
      <c r="L23" s="21">
        <v>87</v>
      </c>
      <c r="M23" s="64">
        <v>132</v>
      </c>
      <c r="N23" s="67">
        <v>52</v>
      </c>
      <c r="O23" s="21">
        <v>97</v>
      </c>
      <c r="P23" s="64">
        <v>149</v>
      </c>
      <c r="Q23" s="67">
        <v>62</v>
      </c>
      <c r="R23" s="21">
        <v>102</v>
      </c>
      <c r="S23" s="64">
        <v>164</v>
      </c>
      <c r="T23" s="67">
        <v>74</v>
      </c>
      <c r="U23" s="21">
        <v>109</v>
      </c>
      <c r="V23" s="64">
        <f t="shared" si="0"/>
        <v>183</v>
      </c>
      <c r="W23" s="137">
        <v>93</v>
      </c>
      <c r="X23" s="30">
        <v>113</v>
      </c>
      <c r="Y23" s="64">
        <v>206</v>
      </c>
      <c r="Z23" s="13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80)</f>
        <v>119</v>
      </c>
      <c r="AA23" s="13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80)</f>
        <v>127</v>
      </c>
      <c r="AB23" s="64">
        <f t="shared" si="1"/>
        <v>246</v>
      </c>
      <c r="AC23" s="13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80)</f>
        <v>129</v>
      </c>
      <c r="AD23" s="13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80)</f>
        <v>146</v>
      </c>
      <c r="AE23" s="64">
        <f t="shared" si="2"/>
        <v>275</v>
      </c>
      <c r="AF23" s="13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80)</f>
        <v>154</v>
      </c>
      <c r="AG23" s="13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80)</f>
        <v>155</v>
      </c>
      <c r="AH23" s="64">
        <f t="shared" si="3"/>
        <v>309</v>
      </c>
      <c r="AI23" s="13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80)</f>
        <v>177</v>
      </c>
      <c r="AJ23" s="13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80)</f>
        <v>179</v>
      </c>
      <c r="AK23" s="64">
        <f t="shared" si="4"/>
        <v>356</v>
      </c>
      <c r="AL23" s="13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80)</f>
        <v>173</v>
      </c>
      <c r="AM23" s="13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80)</f>
        <v>191</v>
      </c>
      <c r="AN23" s="64">
        <f t="shared" si="5"/>
        <v>364</v>
      </c>
      <c r="AO23" s="13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80)</f>
        <v>182</v>
      </c>
      <c r="AP23" s="13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80)</f>
        <v>189</v>
      </c>
      <c r="AQ23" s="64">
        <f t="shared" si="6"/>
        <v>371</v>
      </c>
      <c r="AR23" s="13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80)</f>
        <v>212</v>
      </c>
      <c r="AS23" s="13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80)</f>
        <v>202</v>
      </c>
      <c r="AT23" s="64">
        <f t="shared" si="7"/>
        <v>414</v>
      </c>
      <c r="AU23" s="13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80)</f>
        <v>213</v>
      </c>
      <c r="AV23" s="13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80)</f>
        <v>218</v>
      </c>
      <c r="AW23" s="64">
        <f t="shared" si="8"/>
        <v>431</v>
      </c>
      <c r="AX23" s="13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80)</f>
        <v>237</v>
      </c>
      <c r="AY23" s="13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80)</f>
        <v>224</v>
      </c>
      <c r="AZ23" s="64">
        <f t="shared" si="9"/>
        <v>461</v>
      </c>
      <c r="BA23" s="13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80)</f>
        <v>256</v>
      </c>
      <c r="BB23" s="13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80)</f>
        <v>262</v>
      </c>
      <c r="BC23" s="64">
        <f t="shared" si="10"/>
        <v>518</v>
      </c>
      <c r="BD23" s="13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80)</f>
        <v>305</v>
      </c>
      <c r="BE23" s="13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80)</f>
        <v>300</v>
      </c>
      <c r="BF23" s="64">
        <f t="shared" si="11"/>
        <v>605</v>
      </c>
      <c r="BG23" s="13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80)</f>
        <v>343</v>
      </c>
      <c r="BH23" s="13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80)</f>
        <v>313</v>
      </c>
      <c r="BI23" s="64">
        <f t="shared" si="12"/>
        <v>656</v>
      </c>
      <c r="BJ23" s="13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80)</f>
        <v>402</v>
      </c>
      <c r="BK23" s="13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80)</f>
        <v>371</v>
      </c>
      <c r="BL23" s="64">
        <f t="shared" si="13"/>
        <v>773</v>
      </c>
      <c r="BM23" s="13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80)</f>
        <v>465</v>
      </c>
      <c r="BN23" s="13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80)</f>
        <v>428</v>
      </c>
      <c r="BO23" s="64">
        <f t="shared" si="14"/>
        <v>893</v>
      </c>
      <c r="BP23" s="13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80)</f>
        <v>520</v>
      </c>
      <c r="BQ23" s="13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80)</f>
        <v>466</v>
      </c>
      <c r="BR23" s="64">
        <f t="shared" si="15"/>
        <v>986</v>
      </c>
      <c r="BS23" s="13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80)</f>
        <v>562</v>
      </c>
      <c r="BT23" s="13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80)</f>
        <v>503</v>
      </c>
      <c r="BU23" s="64">
        <f t="shared" si="16"/>
        <v>1065</v>
      </c>
      <c r="BV23"/>
      <c r="BW23"/>
      <c r="BX23"/>
      <c r="BY23"/>
      <c r="BZ23"/>
      <c r="CA23"/>
      <c r="CB23"/>
      <c r="CC23"/>
    </row>
    <row r="24" spans="1:81" s="54" customFormat="1" ht="14.1" customHeight="1">
      <c r="A24" s="68" t="s">
        <v>98</v>
      </c>
      <c r="B24" s="67">
        <v>24</v>
      </c>
      <c r="C24" s="21">
        <v>42</v>
      </c>
      <c r="D24" s="65">
        <v>66</v>
      </c>
      <c r="E24" s="66">
        <v>19</v>
      </c>
      <c r="F24" s="21">
        <v>36</v>
      </c>
      <c r="G24" s="64">
        <v>55</v>
      </c>
      <c r="H24" s="67">
        <v>19</v>
      </c>
      <c r="I24" s="21">
        <v>34</v>
      </c>
      <c r="J24" s="64">
        <v>53</v>
      </c>
      <c r="K24" s="67">
        <v>21</v>
      </c>
      <c r="L24" s="21">
        <v>44</v>
      </c>
      <c r="M24" s="64">
        <v>65</v>
      </c>
      <c r="N24" s="67">
        <v>18</v>
      </c>
      <c r="O24" s="21">
        <v>51</v>
      </c>
      <c r="P24" s="64">
        <v>69</v>
      </c>
      <c r="Q24" s="67">
        <v>15</v>
      </c>
      <c r="R24" s="21">
        <v>46</v>
      </c>
      <c r="S24" s="64">
        <v>61</v>
      </c>
      <c r="T24" s="67">
        <v>17</v>
      </c>
      <c r="U24" s="21">
        <v>50</v>
      </c>
      <c r="V24" s="64">
        <f t="shared" si="0"/>
        <v>67</v>
      </c>
      <c r="W24" s="137">
        <v>24</v>
      </c>
      <c r="X24" s="30">
        <v>58</v>
      </c>
      <c r="Y24" s="64">
        <v>82</v>
      </c>
      <c r="Z24" s="13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85)</f>
        <v>22</v>
      </c>
      <c r="AA24" s="13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85)</f>
        <v>53</v>
      </c>
      <c r="AB24" s="64">
        <f t="shared" si="1"/>
        <v>75</v>
      </c>
      <c r="AC24" s="13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85)</f>
        <v>29</v>
      </c>
      <c r="AD24" s="13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85)</f>
        <v>59</v>
      </c>
      <c r="AE24" s="64">
        <f t="shared" si="2"/>
        <v>88</v>
      </c>
      <c r="AF24" s="13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85)</f>
        <v>37</v>
      </c>
      <c r="AG24" s="13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85)</f>
        <v>64</v>
      </c>
      <c r="AH24" s="64">
        <f t="shared" si="3"/>
        <v>101</v>
      </c>
      <c r="AI24" s="13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85)</f>
        <v>49</v>
      </c>
      <c r="AJ24" s="13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85)</f>
        <v>68</v>
      </c>
      <c r="AK24" s="64">
        <f t="shared" si="4"/>
        <v>117</v>
      </c>
      <c r="AL24" s="13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85)</f>
        <v>67</v>
      </c>
      <c r="AM24" s="13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85)</f>
        <v>79</v>
      </c>
      <c r="AN24" s="64">
        <f t="shared" si="5"/>
        <v>146</v>
      </c>
      <c r="AO24" s="13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85)</f>
        <v>77</v>
      </c>
      <c r="AP24" s="13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85)</f>
        <v>100</v>
      </c>
      <c r="AQ24" s="64">
        <f t="shared" si="6"/>
        <v>177</v>
      </c>
      <c r="AR24" s="13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85)</f>
        <v>68</v>
      </c>
      <c r="AS24" s="13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85)</f>
        <v>116</v>
      </c>
      <c r="AT24" s="64">
        <f t="shared" si="7"/>
        <v>184</v>
      </c>
      <c r="AU24" s="13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85)</f>
        <v>86</v>
      </c>
      <c r="AV24" s="13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85)</f>
        <v>120</v>
      </c>
      <c r="AW24" s="64">
        <f t="shared" si="8"/>
        <v>206</v>
      </c>
      <c r="AX24" s="13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85)</f>
        <v>99</v>
      </c>
      <c r="AY24" s="13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85)</f>
        <v>131</v>
      </c>
      <c r="AZ24" s="64">
        <f t="shared" si="9"/>
        <v>230</v>
      </c>
      <c r="BA24" s="13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85)</f>
        <v>97</v>
      </c>
      <c r="BB24" s="13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85)</f>
        <v>127</v>
      </c>
      <c r="BC24" s="64">
        <f t="shared" si="10"/>
        <v>224</v>
      </c>
      <c r="BD24" s="13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85)</f>
        <v>100</v>
      </c>
      <c r="BE24" s="13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85)</f>
        <v>133</v>
      </c>
      <c r="BF24" s="64">
        <f t="shared" si="11"/>
        <v>233</v>
      </c>
      <c r="BG24" s="13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85)</f>
        <v>111</v>
      </c>
      <c r="BH24" s="13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85)</f>
        <v>146</v>
      </c>
      <c r="BI24" s="64">
        <f t="shared" si="12"/>
        <v>257</v>
      </c>
      <c r="BJ24" s="13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85)</f>
        <v>128</v>
      </c>
      <c r="BK24" s="13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85)</f>
        <v>154</v>
      </c>
      <c r="BL24" s="64">
        <f t="shared" si="13"/>
        <v>282</v>
      </c>
      <c r="BM24" s="13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85)</f>
        <v>142</v>
      </c>
      <c r="BN24" s="13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85)</f>
        <v>145</v>
      </c>
      <c r="BO24" s="64">
        <f t="shared" si="14"/>
        <v>287</v>
      </c>
      <c r="BP24" s="13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85)</f>
        <v>162</v>
      </c>
      <c r="BQ24" s="13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85)</f>
        <v>186</v>
      </c>
      <c r="BR24" s="64">
        <f t="shared" si="15"/>
        <v>348</v>
      </c>
      <c r="BS24" s="13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85)</f>
        <v>197</v>
      </c>
      <c r="BT24" s="13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85)</f>
        <v>209</v>
      </c>
      <c r="BU24" s="64">
        <f t="shared" si="16"/>
        <v>406</v>
      </c>
      <c r="BV24"/>
      <c r="BW24"/>
      <c r="BX24"/>
      <c r="BY24"/>
      <c r="BZ24"/>
      <c r="CA24"/>
      <c r="CB24"/>
      <c r="CC24"/>
    </row>
    <row r="25" spans="1:81" s="54" customFormat="1" ht="14.1" customHeight="1">
      <c r="A25" s="68" t="s">
        <v>99</v>
      </c>
      <c r="B25" s="67">
        <v>8</v>
      </c>
      <c r="C25" s="21">
        <v>12</v>
      </c>
      <c r="D25" s="65">
        <v>20</v>
      </c>
      <c r="E25" s="66">
        <v>5</v>
      </c>
      <c r="F25" s="21">
        <v>8</v>
      </c>
      <c r="G25" s="64">
        <v>13</v>
      </c>
      <c r="H25" s="67">
        <v>2</v>
      </c>
      <c r="I25" s="21">
        <v>12</v>
      </c>
      <c r="J25" s="64">
        <v>14</v>
      </c>
      <c r="K25" s="67">
        <v>4</v>
      </c>
      <c r="L25" s="21">
        <v>15</v>
      </c>
      <c r="M25" s="64">
        <v>19</v>
      </c>
      <c r="N25" s="67">
        <v>8</v>
      </c>
      <c r="O25" s="21">
        <v>19</v>
      </c>
      <c r="P25" s="64">
        <v>27</v>
      </c>
      <c r="Q25" s="67">
        <v>11</v>
      </c>
      <c r="R25" s="21">
        <v>20</v>
      </c>
      <c r="S25" s="64">
        <v>31</v>
      </c>
      <c r="T25" s="67">
        <v>12</v>
      </c>
      <c r="U25" s="21">
        <v>22</v>
      </c>
      <c r="V25" s="64">
        <f t="shared" si="0"/>
        <v>34</v>
      </c>
      <c r="W25" s="137">
        <v>10</v>
      </c>
      <c r="X25" s="30">
        <v>19</v>
      </c>
      <c r="Y25" s="64">
        <v>29</v>
      </c>
      <c r="Z25" s="13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90)</f>
        <v>11</v>
      </c>
      <c r="AA25" s="13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90)</f>
        <v>18</v>
      </c>
      <c r="AB25" s="64">
        <f t="shared" si="1"/>
        <v>29</v>
      </c>
      <c r="AC25" s="13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90)</f>
        <v>5</v>
      </c>
      <c r="AD25" s="13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90)</f>
        <v>21</v>
      </c>
      <c r="AE25" s="64">
        <f t="shared" si="2"/>
        <v>26</v>
      </c>
      <c r="AF25" s="13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90)</f>
        <v>6</v>
      </c>
      <c r="AG25" s="13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90)</f>
        <v>16</v>
      </c>
      <c r="AH25" s="64">
        <f t="shared" si="3"/>
        <v>22</v>
      </c>
      <c r="AI25" s="13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90)</f>
        <v>6</v>
      </c>
      <c r="AJ25" s="13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90)</f>
        <v>23</v>
      </c>
      <c r="AK25" s="64">
        <f t="shared" si="4"/>
        <v>29</v>
      </c>
      <c r="AL25" s="13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90)</f>
        <v>11</v>
      </c>
      <c r="AM25" s="13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90)</f>
        <v>28</v>
      </c>
      <c r="AN25" s="64">
        <f t="shared" si="5"/>
        <v>39</v>
      </c>
      <c r="AO25" s="13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90)</f>
        <v>8</v>
      </c>
      <c r="AP25" s="13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90)</f>
        <v>26</v>
      </c>
      <c r="AQ25" s="64">
        <f t="shared" si="6"/>
        <v>34</v>
      </c>
      <c r="AR25" s="13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90)</f>
        <v>10</v>
      </c>
      <c r="AS25" s="13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90)</f>
        <v>32</v>
      </c>
      <c r="AT25" s="64">
        <f t="shared" si="7"/>
        <v>42</v>
      </c>
      <c r="AU25" s="13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90)</f>
        <v>16</v>
      </c>
      <c r="AV25" s="13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90)</f>
        <v>33</v>
      </c>
      <c r="AW25" s="64">
        <f t="shared" si="8"/>
        <v>49</v>
      </c>
      <c r="AX25" s="13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90)</f>
        <v>17</v>
      </c>
      <c r="AY25" s="13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90)</f>
        <v>37</v>
      </c>
      <c r="AZ25" s="64">
        <f t="shared" si="9"/>
        <v>54</v>
      </c>
      <c r="BA25" s="13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90)</f>
        <v>23</v>
      </c>
      <c r="BB25" s="13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90)</f>
        <v>48</v>
      </c>
      <c r="BC25" s="64">
        <f t="shared" si="10"/>
        <v>71</v>
      </c>
      <c r="BD25" s="13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90)</f>
        <v>32</v>
      </c>
      <c r="BE25" s="13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90)</f>
        <v>62</v>
      </c>
      <c r="BF25" s="64">
        <f t="shared" si="11"/>
        <v>94</v>
      </c>
      <c r="BG25" s="13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90)</f>
        <v>31</v>
      </c>
      <c r="BH25" s="13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90)</f>
        <v>64</v>
      </c>
      <c r="BI25" s="64">
        <f t="shared" si="12"/>
        <v>95</v>
      </c>
      <c r="BJ25" s="13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90)</f>
        <v>33</v>
      </c>
      <c r="BK25" s="13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90)</f>
        <v>71</v>
      </c>
      <c r="BL25" s="64">
        <f t="shared" si="13"/>
        <v>104</v>
      </c>
      <c r="BM25" s="13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90)</f>
        <v>45</v>
      </c>
      <c r="BN25" s="13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90)</f>
        <v>69</v>
      </c>
      <c r="BO25" s="64">
        <f t="shared" si="14"/>
        <v>114</v>
      </c>
      <c r="BP25" s="13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90)</f>
        <v>44</v>
      </c>
      <c r="BQ25" s="13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90)</f>
        <v>62</v>
      </c>
      <c r="BR25" s="64">
        <f t="shared" si="15"/>
        <v>106</v>
      </c>
      <c r="BS25" s="13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90)</f>
        <v>51</v>
      </c>
      <c r="BT25" s="13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90)</f>
        <v>64</v>
      </c>
      <c r="BU25" s="64">
        <f t="shared" si="16"/>
        <v>115</v>
      </c>
      <c r="BV25"/>
      <c r="BW25"/>
      <c r="BX25"/>
      <c r="BY25"/>
      <c r="BZ25"/>
      <c r="CA25"/>
      <c r="CB25"/>
      <c r="CC25"/>
    </row>
    <row r="26" spans="1:81" s="54" customFormat="1" ht="14.1" customHeight="1" thickBot="1">
      <c r="A26" s="68" t="s">
        <v>100</v>
      </c>
      <c r="B26" s="78">
        <v>12</v>
      </c>
      <c r="C26" s="77">
        <v>11</v>
      </c>
      <c r="D26" s="75">
        <v>23</v>
      </c>
      <c r="E26" s="76">
        <v>9</v>
      </c>
      <c r="F26" s="77">
        <v>5</v>
      </c>
      <c r="G26" s="73">
        <v>14</v>
      </c>
      <c r="H26" s="78">
        <v>8</v>
      </c>
      <c r="I26" s="77">
        <v>5</v>
      </c>
      <c r="J26" s="73">
        <v>13</v>
      </c>
      <c r="K26" s="78">
        <v>6</v>
      </c>
      <c r="L26" s="77">
        <v>3</v>
      </c>
      <c r="M26" s="73">
        <v>9</v>
      </c>
      <c r="N26" s="78">
        <v>3</v>
      </c>
      <c r="O26" s="77">
        <v>2</v>
      </c>
      <c r="P26" s="73">
        <v>5</v>
      </c>
      <c r="Q26" s="78">
        <v>1</v>
      </c>
      <c r="R26" s="77">
        <v>3</v>
      </c>
      <c r="S26" s="73">
        <v>4</v>
      </c>
      <c r="T26" s="78">
        <v>1</v>
      </c>
      <c r="U26" s="77">
        <v>3</v>
      </c>
      <c r="V26" s="73">
        <f t="shared" si="0"/>
        <v>4</v>
      </c>
      <c r="W26" s="137">
        <v>1</v>
      </c>
      <c r="X26" s="72">
        <v>6</v>
      </c>
      <c r="Y26" s="73">
        <v>7</v>
      </c>
      <c r="Z26" s="13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95)</f>
        <v>1</v>
      </c>
      <c r="AA26" s="13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95)</f>
        <v>6</v>
      </c>
      <c r="AB26" s="73">
        <f t="shared" si="1"/>
        <v>7</v>
      </c>
      <c r="AC26" s="13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95)</f>
        <v>3</v>
      </c>
      <c r="AD26" s="13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95)</f>
        <v>7</v>
      </c>
      <c r="AE26" s="73">
        <f t="shared" si="2"/>
        <v>10</v>
      </c>
      <c r="AF26" s="13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95)</f>
        <v>2</v>
      </c>
      <c r="AG26" s="13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95)</f>
        <v>6</v>
      </c>
      <c r="AH26" s="73">
        <f t="shared" si="3"/>
        <v>8</v>
      </c>
      <c r="AI26" s="13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95)</f>
        <v>1</v>
      </c>
      <c r="AJ26" s="13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95)</f>
        <v>5</v>
      </c>
      <c r="AK26" s="73">
        <f t="shared" si="4"/>
        <v>6</v>
      </c>
      <c r="AL26" s="13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95)</f>
        <v>1</v>
      </c>
      <c r="AM26" s="13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95)</f>
        <v>5</v>
      </c>
      <c r="AN26" s="73">
        <f t="shared" si="5"/>
        <v>6</v>
      </c>
      <c r="AO26" s="13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95)</f>
        <v>1</v>
      </c>
      <c r="AP26" s="13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95)</f>
        <v>4</v>
      </c>
      <c r="AQ26" s="73">
        <f t="shared" si="6"/>
        <v>5</v>
      </c>
      <c r="AR26" s="13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95)</f>
        <v>2</v>
      </c>
      <c r="AS26" s="13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95)</f>
        <v>5</v>
      </c>
      <c r="AT26" s="73">
        <f t="shared" si="7"/>
        <v>7</v>
      </c>
      <c r="AU26" s="13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95)</f>
        <v>2</v>
      </c>
      <c r="AV26" s="13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95)</f>
        <v>7</v>
      </c>
      <c r="AW26" s="73">
        <f t="shared" si="8"/>
        <v>9</v>
      </c>
      <c r="AX26" s="13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95)</f>
        <v>4</v>
      </c>
      <c r="AY26" s="13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95)</f>
        <v>7</v>
      </c>
      <c r="AZ26" s="73">
        <f t="shared" si="9"/>
        <v>11</v>
      </c>
      <c r="BA26" s="13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95)</f>
        <v>4</v>
      </c>
      <c r="BB26" s="13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95)</f>
        <v>7</v>
      </c>
      <c r="BC26" s="73">
        <f t="shared" si="10"/>
        <v>11</v>
      </c>
      <c r="BD26" s="13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95)</f>
        <v>1</v>
      </c>
      <c r="BE26" s="13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95)</f>
        <v>6</v>
      </c>
      <c r="BF26" s="73">
        <f t="shared" si="11"/>
        <v>7</v>
      </c>
      <c r="BG26" s="13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95)</f>
        <v>3</v>
      </c>
      <c r="BH26" s="13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95)</f>
        <v>8</v>
      </c>
      <c r="BI26" s="73">
        <f t="shared" si="12"/>
        <v>11</v>
      </c>
      <c r="BJ26" s="137">
        <f>SUMIFS(Table_phiac_sql_ReturnsDB_vw_AgeCohort_HT[InsuredPersons],Table_phiac_sql_ReturnsDB_vw_AgeCohort_HT[Year],YEAR(BJ$5),Table_phiac_sql_ReturnsDB_vw_AgeCohort_HT[MonthEnd],TEXT(BJ$5,"mmm")&amp;"*",Table_phiac_sql_ReturnsDB_vw_AgeCohort_HT[State],"NT",Table_phiac_sql_ReturnsDB_vw_AgeCohort_HT[Gender],"M*",Table_phiac_sql_ReturnsDB_vw_AgeCohort_HT[Age],95)</f>
        <v>4</v>
      </c>
      <c r="BK26" s="137">
        <f>SUMIFS(Table_phiac_sql_ReturnsDB_vw_AgeCohort_HT[InsuredPersons],Table_phiac_sql_ReturnsDB_vw_AgeCohort_HT[Year],YEAR(BJ$5),Table_phiac_sql_ReturnsDB_vw_AgeCohort_HT[MonthEnd],TEXT(BJ$5,"mmm")&amp;"*",Table_phiac_sql_ReturnsDB_vw_AgeCohort_HT[State],"NT",Table_phiac_sql_ReturnsDB_vw_AgeCohort_HT[Gender],"F*",Table_phiac_sql_ReturnsDB_vw_AgeCohort_HT[Age],95)</f>
        <v>7</v>
      </c>
      <c r="BL26" s="73">
        <f t="shared" si="13"/>
        <v>11</v>
      </c>
      <c r="BM26" s="137">
        <f>SUMIFS(Table_phiac_sql_ReturnsDB_vw_AgeCohort_HT[InsuredPersons],Table_phiac_sql_ReturnsDB_vw_AgeCohort_HT[Year],YEAR(BM$5),Table_phiac_sql_ReturnsDB_vw_AgeCohort_HT[MonthEnd],TEXT(BM$5,"mmm")&amp;"*",Table_phiac_sql_ReturnsDB_vw_AgeCohort_HT[State],"NT",Table_phiac_sql_ReturnsDB_vw_AgeCohort_HT[Gender],"M*",Table_phiac_sql_ReturnsDB_vw_AgeCohort_HT[Age],95)</f>
        <v>7</v>
      </c>
      <c r="BN26" s="137">
        <f>SUMIFS(Table_phiac_sql_ReturnsDB_vw_AgeCohort_HT[InsuredPersons],Table_phiac_sql_ReturnsDB_vw_AgeCohort_HT[Year],YEAR(BM$5),Table_phiac_sql_ReturnsDB_vw_AgeCohort_HT[MonthEnd],TEXT(BM$5,"mmm")&amp;"*",Table_phiac_sql_ReturnsDB_vw_AgeCohort_HT[State],"NT",Table_phiac_sql_ReturnsDB_vw_AgeCohort_HT[Gender],"F*",Table_phiac_sql_ReturnsDB_vw_AgeCohort_HT[Age],95)</f>
        <v>13</v>
      </c>
      <c r="BO26" s="73">
        <f t="shared" si="14"/>
        <v>20</v>
      </c>
      <c r="BP26" s="137">
        <f>SUMIFS(Table_phiac_sql_ReturnsDB_vw_AgeCohort_HT[InsuredPersons],Table_phiac_sql_ReturnsDB_vw_AgeCohort_HT[Year],YEAR(BP$5),Table_phiac_sql_ReturnsDB_vw_AgeCohort_HT[MonthEnd],TEXT(BP$5,"mmm")&amp;"*",Table_phiac_sql_ReturnsDB_vw_AgeCohort_HT[State],"NT",Table_phiac_sql_ReturnsDB_vw_AgeCohort_HT[Gender],"M*",Table_phiac_sql_ReturnsDB_vw_AgeCohort_HT[Age],95)</f>
        <v>7</v>
      </c>
      <c r="BQ26" s="137">
        <f>SUMIFS(Table_phiac_sql_ReturnsDB_vw_AgeCohort_HT[InsuredPersons],Table_phiac_sql_ReturnsDB_vw_AgeCohort_HT[Year],YEAR(BP$5),Table_phiac_sql_ReturnsDB_vw_AgeCohort_HT[MonthEnd],TEXT(BP$5,"mmm")&amp;"*",Table_phiac_sql_ReturnsDB_vw_AgeCohort_HT[State],"NT",Table_phiac_sql_ReturnsDB_vw_AgeCohort_HT[Gender],"F*",Table_phiac_sql_ReturnsDB_vw_AgeCohort_HT[Age],95)</f>
        <v>18</v>
      </c>
      <c r="BR26" s="73">
        <f t="shared" si="15"/>
        <v>25</v>
      </c>
      <c r="BS26" s="137">
        <f>SUMIFS(Table_phiac_sql_ReturnsDB_vw_AgeCohort_HT[InsuredPersons],Table_phiac_sql_ReturnsDB_vw_AgeCohort_HT[Year],YEAR(BS$5),Table_phiac_sql_ReturnsDB_vw_AgeCohort_HT[MonthEnd],TEXT(BS$5,"mmm")&amp;"*",Table_phiac_sql_ReturnsDB_vw_AgeCohort_HT[State],"NT",Table_phiac_sql_ReturnsDB_vw_AgeCohort_HT[Gender],"M*",Table_phiac_sql_ReturnsDB_vw_AgeCohort_HT[Age],95)</f>
        <v>11</v>
      </c>
      <c r="BT26" s="137">
        <f>SUMIFS(Table_phiac_sql_ReturnsDB_vw_AgeCohort_HT[InsuredPersons],Table_phiac_sql_ReturnsDB_vw_AgeCohort_HT[Year],YEAR(BS$5),Table_phiac_sql_ReturnsDB_vw_AgeCohort_HT[MonthEnd],TEXT(BS$5,"mmm")&amp;"*",Table_phiac_sql_ReturnsDB_vw_AgeCohort_HT[State],"NT",Table_phiac_sql_ReturnsDB_vw_AgeCohort_HT[Gender],"F*",Table_phiac_sql_ReturnsDB_vw_AgeCohort_HT[Age],95)</f>
        <v>23</v>
      </c>
      <c r="BU26" s="73">
        <f t="shared" si="16"/>
        <v>34</v>
      </c>
      <c r="BV26"/>
      <c r="BW26"/>
      <c r="BX26"/>
      <c r="BY26"/>
      <c r="BZ26"/>
      <c r="CA26"/>
      <c r="CB26"/>
      <c r="CC26"/>
    </row>
    <row r="27" spans="1:81" ht="13.9" thickTop="1" thickBot="1">
      <c r="A27" s="70" t="s">
        <v>80</v>
      </c>
      <c r="B27" s="81">
        <v>36896</v>
      </c>
      <c r="C27" s="22">
        <v>37229</v>
      </c>
      <c r="D27" s="82">
        <v>74125</v>
      </c>
      <c r="E27" s="79">
        <v>35218</v>
      </c>
      <c r="F27" s="22">
        <v>35745</v>
      </c>
      <c r="G27" s="80">
        <v>70963</v>
      </c>
      <c r="H27" s="81">
        <v>33966</v>
      </c>
      <c r="I27" s="22">
        <v>34694</v>
      </c>
      <c r="J27" s="80">
        <v>68660</v>
      </c>
      <c r="K27" s="81">
        <v>32997</v>
      </c>
      <c r="L27" s="22">
        <v>33776</v>
      </c>
      <c r="M27" s="80">
        <v>66773</v>
      </c>
      <c r="N27" s="81">
        <v>32997</v>
      </c>
      <c r="O27" s="22">
        <v>33809</v>
      </c>
      <c r="P27" s="80">
        <v>66806</v>
      </c>
      <c r="Q27" s="81">
        <v>33034</v>
      </c>
      <c r="R27" s="22">
        <v>33839</v>
      </c>
      <c r="S27" s="80">
        <v>66873</v>
      </c>
      <c r="T27" s="81">
        <f>SUM(T7:T26)</f>
        <v>33493</v>
      </c>
      <c r="U27" s="22">
        <f>SUM(U7:U26)</f>
        <v>34539</v>
      </c>
      <c r="V27" s="139">
        <f t="shared" si="0"/>
        <v>68032</v>
      </c>
      <c r="W27" s="81">
        <v>35599</v>
      </c>
      <c r="X27" s="22">
        <v>36764</v>
      </c>
      <c r="Y27" s="139">
        <v>72363</v>
      </c>
      <c r="Z27" s="81">
        <f>SUM(Z7:Z26)</f>
        <v>37241</v>
      </c>
      <c r="AA27" s="22">
        <f>SUM(AA7:AA26)</f>
        <v>38600</v>
      </c>
      <c r="AB27" s="139">
        <f t="shared" ref="AB27" si="17">AA27+Z27</f>
        <v>75841</v>
      </c>
      <c r="AC27" s="81">
        <f>SUM(AC7:AC26)</f>
        <v>38840</v>
      </c>
      <c r="AD27" s="22">
        <f>SUM(AD7:AD26)</f>
        <v>40433</v>
      </c>
      <c r="AE27" s="139">
        <f t="shared" ref="AE27" si="18">AD27+AC27</f>
        <v>79273</v>
      </c>
      <c r="AF27" s="81">
        <f>SUM(AF7:AF26)</f>
        <v>40445</v>
      </c>
      <c r="AG27" s="22">
        <f>SUM(AG7:AG26)</f>
        <v>42294</v>
      </c>
      <c r="AH27" s="139">
        <f t="shared" ref="AH27" si="19">AG27+AF27</f>
        <v>82739</v>
      </c>
      <c r="AI27" s="81">
        <f>SUM(AI7:AI26)</f>
        <v>42276</v>
      </c>
      <c r="AJ27" s="22">
        <f>SUM(AJ7:AJ26)</f>
        <v>43752</v>
      </c>
      <c r="AK27" s="139">
        <f t="shared" ref="AK27" si="20">AJ27+AI27</f>
        <v>86028</v>
      </c>
      <c r="AL27" s="81">
        <f>SUM(AL7:AL26)</f>
        <v>44527</v>
      </c>
      <c r="AM27" s="22">
        <f>SUM(AM7:AM26)</f>
        <v>46064</v>
      </c>
      <c r="AN27" s="139">
        <f t="shared" ref="AN27" si="21">AM27+AL27</f>
        <v>90591</v>
      </c>
      <c r="AO27" s="81">
        <f>SUM(AO7:AO26)</f>
        <v>46155</v>
      </c>
      <c r="AP27" s="22">
        <f>SUM(AP7:AP26)</f>
        <v>47774</v>
      </c>
      <c r="AQ27" s="139">
        <f t="shared" ref="AQ27" si="22">AP27+AO27</f>
        <v>93929</v>
      </c>
      <c r="AR27" s="81">
        <f>SUM(AR7:AR26)</f>
        <v>47573</v>
      </c>
      <c r="AS27" s="22">
        <f>SUM(AS7:AS26)</f>
        <v>48863</v>
      </c>
      <c r="AT27" s="139">
        <f t="shared" si="7"/>
        <v>96436</v>
      </c>
      <c r="AU27" s="81">
        <f>SUM(AU7:AU26)</f>
        <v>48948</v>
      </c>
      <c r="AV27" s="22">
        <f>SUM(AV7:AV26)</f>
        <v>50141</v>
      </c>
      <c r="AW27" s="139">
        <f t="shared" si="8"/>
        <v>99089</v>
      </c>
      <c r="AX27" s="81">
        <f>SUM(AX7:AX26)</f>
        <v>49640</v>
      </c>
      <c r="AY27" s="22">
        <f>SUM(AY7:AY26)</f>
        <v>50751</v>
      </c>
      <c r="AZ27" s="139">
        <f t="shared" si="9"/>
        <v>100391</v>
      </c>
      <c r="BA27" s="81">
        <f>SUM(BA7:BA26)</f>
        <v>49167</v>
      </c>
      <c r="BB27" s="22">
        <f>SUM(BB7:BB26)</f>
        <v>50523</v>
      </c>
      <c r="BC27" s="139">
        <f t="shared" si="10"/>
        <v>99690</v>
      </c>
      <c r="BD27" s="81">
        <f>SUM(BD7:BD26)</f>
        <v>48042</v>
      </c>
      <c r="BE27" s="22">
        <f>SUM(BE7:BE26)</f>
        <v>49565</v>
      </c>
      <c r="BF27" s="139">
        <f t="shared" si="11"/>
        <v>97607</v>
      </c>
      <c r="BG27" s="81">
        <f>SUM(BG7:BG26)</f>
        <v>46854</v>
      </c>
      <c r="BH27" s="22">
        <f>SUM(BH7:BH26)</f>
        <v>48668</v>
      </c>
      <c r="BI27" s="139">
        <f t="shared" si="12"/>
        <v>95522</v>
      </c>
      <c r="BJ27" s="81">
        <f>SUM(BJ7:BJ26)</f>
        <v>47059</v>
      </c>
      <c r="BK27" s="22">
        <f>SUM(BK7:BK26)</f>
        <v>49099</v>
      </c>
      <c r="BL27" s="139">
        <f t="shared" si="13"/>
        <v>96158</v>
      </c>
      <c r="BM27" s="81">
        <f>SUM(BM7:BM26)</f>
        <v>47677.1</v>
      </c>
      <c r="BN27" s="22">
        <f>SUM(BN7:BN26)</f>
        <v>49864.1</v>
      </c>
      <c r="BO27" s="139">
        <f t="shared" si="14"/>
        <v>97541.2</v>
      </c>
      <c r="BP27" s="81">
        <f>SUM(BP7:BP26)</f>
        <v>48395</v>
      </c>
      <c r="BQ27" s="22">
        <f>SUM(BQ7:BQ26)</f>
        <v>50608</v>
      </c>
      <c r="BR27" s="139">
        <f t="shared" si="15"/>
        <v>99003</v>
      </c>
      <c r="BS27" s="81">
        <f>SUM(BS7:BS26)</f>
        <v>49335</v>
      </c>
      <c r="BT27" s="22">
        <f>SUM(BT7:BT26)</f>
        <v>51487</v>
      </c>
      <c r="BU27" s="139">
        <f t="shared" si="16"/>
        <v>100822</v>
      </c>
    </row>
    <row r="28" spans="1:81" ht="6.95" customHeight="1" thickTop="1">
      <c r="A28" s="23"/>
      <c r="B28" s="24"/>
      <c r="C28" s="24"/>
      <c r="D28" s="25"/>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row>
    <row r="29" spans="1:81" ht="13.15">
      <c r="A29" s="55" t="s">
        <v>104</v>
      </c>
      <c r="B29" s="26"/>
      <c r="C29" s="26"/>
      <c r="D29" s="26"/>
      <c r="E29" s="26"/>
      <c r="F29" s="26"/>
      <c r="G29" s="26"/>
      <c r="H29" s="26"/>
      <c r="I29" s="26"/>
      <c r="K29" s="26"/>
      <c r="L29" s="26"/>
      <c r="N29" s="26"/>
      <c r="O29" s="26"/>
      <c r="Q29" s="26"/>
      <c r="R29" s="26"/>
      <c r="T29" s="26"/>
      <c r="U29" s="26"/>
      <c r="W29" s="26"/>
      <c r="X29" s="26"/>
      <c r="Z29" s="26"/>
      <c r="AA29" s="26"/>
      <c r="AC29" s="26"/>
      <c r="AD29" s="26"/>
      <c r="AF29" s="26"/>
      <c r="AG29" s="26"/>
      <c r="AI29" s="26"/>
      <c r="AJ29" s="26"/>
      <c r="AL29" s="26"/>
      <c r="AM29" s="26"/>
      <c r="AO29" s="26"/>
      <c r="AP29" s="26"/>
      <c r="AR29" s="26"/>
      <c r="AS29" s="26"/>
      <c r="AU29" s="26"/>
      <c r="AV29" s="26"/>
      <c r="AX29" s="26"/>
      <c r="AY29" s="26"/>
      <c r="BA29" s="26"/>
      <c r="BB29" s="26"/>
      <c r="BC29" s="3"/>
      <c r="BD29" s="26"/>
      <c r="BE29" s="26"/>
      <c r="BF29" s="3"/>
      <c r="BG29" s="26"/>
      <c r="BH29" s="26"/>
      <c r="BI29" s="3"/>
    </row>
    <row r="30" spans="1:81" ht="6.95" customHeight="1" thickBot="1">
      <c r="A30" s="14"/>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row>
    <row r="31" spans="1:81" ht="14.1" customHeight="1" thickTop="1">
      <c r="A31" s="16" t="s">
        <v>76</v>
      </c>
      <c r="B31" s="370">
        <v>35429</v>
      </c>
      <c r="C31" s="371"/>
      <c r="D31" s="372"/>
      <c r="E31" s="370">
        <v>35794</v>
      </c>
      <c r="F31" s="371"/>
      <c r="G31" s="372"/>
      <c r="H31" s="371">
        <v>36159</v>
      </c>
      <c r="I31" s="371"/>
      <c r="J31" s="372"/>
      <c r="K31" s="371">
        <v>36524</v>
      </c>
      <c r="L31" s="371"/>
      <c r="M31" s="372"/>
      <c r="N31" s="371">
        <v>36890</v>
      </c>
      <c r="O31" s="371"/>
      <c r="P31" s="372"/>
      <c r="Q31" s="371">
        <v>37255</v>
      </c>
      <c r="R31" s="371"/>
      <c r="S31" s="371"/>
      <c r="T31" s="370">
        <v>37620</v>
      </c>
      <c r="U31" s="371"/>
      <c r="V31" s="372"/>
      <c r="W31" s="370">
        <v>37985</v>
      </c>
      <c r="X31" s="371"/>
      <c r="Y31" s="372"/>
      <c r="Z31" s="370">
        <v>38351</v>
      </c>
      <c r="AA31" s="371"/>
      <c r="AB31" s="372"/>
      <c r="AC31" s="370">
        <v>38716</v>
      </c>
      <c r="AD31" s="371"/>
      <c r="AE31" s="372"/>
      <c r="AF31" s="370">
        <v>39081</v>
      </c>
      <c r="AG31" s="371"/>
      <c r="AH31" s="372"/>
      <c r="AI31" s="369">
        <v>39446</v>
      </c>
      <c r="AJ31" s="367"/>
      <c r="AK31" s="368"/>
      <c r="AL31" s="369">
        <v>39812</v>
      </c>
      <c r="AM31" s="367"/>
      <c r="AN31" s="368"/>
      <c r="AO31" s="369">
        <v>40177</v>
      </c>
      <c r="AP31" s="367"/>
      <c r="AQ31" s="368"/>
      <c r="AR31" s="369">
        <v>40542</v>
      </c>
      <c r="AS31" s="367"/>
      <c r="AT31" s="368"/>
      <c r="AU31" s="369">
        <v>40907</v>
      </c>
      <c r="AV31" s="367"/>
      <c r="AW31" s="368"/>
      <c r="AX31" s="369">
        <v>41273</v>
      </c>
      <c r="AY31" s="367"/>
      <c r="AZ31" s="368"/>
      <c r="BA31" s="369">
        <f>BA5</f>
        <v>41638</v>
      </c>
      <c r="BB31" s="367"/>
      <c r="BC31" s="368"/>
      <c r="BD31" s="369">
        <f>BD5</f>
        <v>42003</v>
      </c>
      <c r="BE31" s="367"/>
      <c r="BF31" s="368"/>
      <c r="BG31" s="369">
        <f>BG5</f>
        <v>42368</v>
      </c>
      <c r="BH31" s="367"/>
      <c r="BI31" s="368"/>
      <c r="BJ31" s="369">
        <f>BJ5</f>
        <v>42734</v>
      </c>
      <c r="BK31" s="367"/>
      <c r="BL31" s="368"/>
      <c r="BM31" s="369">
        <f>BM5</f>
        <v>43099</v>
      </c>
      <c r="BN31" s="367"/>
      <c r="BO31" s="368"/>
      <c r="BP31" s="369">
        <f>BP5</f>
        <v>43464</v>
      </c>
      <c r="BQ31" s="367"/>
      <c r="BR31" s="368"/>
      <c r="BS31" s="369">
        <f>BS5</f>
        <v>43829</v>
      </c>
      <c r="BT31" s="367"/>
      <c r="BU31" s="368"/>
    </row>
    <row r="32" spans="1:81" ht="13.15">
      <c r="A32" s="17" t="s">
        <v>77</v>
      </c>
      <c r="B32" s="20" t="s">
        <v>78</v>
      </c>
      <c r="C32" s="18" t="s">
        <v>79</v>
      </c>
      <c r="D32" s="19" t="s">
        <v>80</v>
      </c>
      <c r="E32" s="20" t="s">
        <v>78</v>
      </c>
      <c r="F32" s="18" t="s">
        <v>79</v>
      </c>
      <c r="G32" s="19" t="s">
        <v>80</v>
      </c>
      <c r="H32" s="53" t="s">
        <v>78</v>
      </c>
      <c r="I32" s="53" t="s">
        <v>79</v>
      </c>
      <c r="J32" s="58" t="s">
        <v>80</v>
      </c>
      <c r="K32" s="53" t="s">
        <v>78</v>
      </c>
      <c r="L32" s="53" t="s">
        <v>79</v>
      </c>
      <c r="M32" s="58" t="s">
        <v>80</v>
      </c>
      <c r="N32" s="53" t="s">
        <v>78</v>
      </c>
      <c r="O32" s="53" t="s">
        <v>79</v>
      </c>
      <c r="P32" s="58" t="s">
        <v>80</v>
      </c>
      <c r="Q32" s="53" t="s">
        <v>78</v>
      </c>
      <c r="R32" s="53" t="s">
        <v>79</v>
      </c>
      <c r="S32" s="53" t="s">
        <v>80</v>
      </c>
      <c r="T32" s="59" t="s">
        <v>78</v>
      </c>
      <c r="U32" s="53" t="s">
        <v>79</v>
      </c>
      <c r="V32" s="58" t="s">
        <v>80</v>
      </c>
      <c r="W32" s="59" t="s">
        <v>78</v>
      </c>
      <c r="X32" s="53" t="s">
        <v>79</v>
      </c>
      <c r="Y32" s="58" t="s">
        <v>80</v>
      </c>
      <c r="Z32" s="59" t="s">
        <v>78</v>
      </c>
      <c r="AA32" s="53" t="s">
        <v>79</v>
      </c>
      <c r="AB32" s="58" t="s">
        <v>80</v>
      </c>
      <c r="AC32" s="59" t="s">
        <v>78</v>
      </c>
      <c r="AD32" s="53" t="s">
        <v>79</v>
      </c>
      <c r="AE32" s="58" t="s">
        <v>80</v>
      </c>
      <c r="AF32" s="59" t="s">
        <v>78</v>
      </c>
      <c r="AG32" s="53" t="s">
        <v>79</v>
      </c>
      <c r="AH32" s="58" t="s">
        <v>80</v>
      </c>
      <c r="AI32" s="59" t="s">
        <v>78</v>
      </c>
      <c r="AJ32" s="53" t="s">
        <v>79</v>
      </c>
      <c r="AK32" s="58" t="s">
        <v>80</v>
      </c>
      <c r="AL32" s="59" t="s">
        <v>78</v>
      </c>
      <c r="AM32" s="53" t="s">
        <v>79</v>
      </c>
      <c r="AN32" s="58" t="s">
        <v>80</v>
      </c>
      <c r="AO32" s="59" t="s">
        <v>78</v>
      </c>
      <c r="AP32" s="53" t="s">
        <v>79</v>
      </c>
      <c r="AQ32" s="58" t="s">
        <v>80</v>
      </c>
      <c r="AR32" s="59" t="s">
        <v>78</v>
      </c>
      <c r="AS32" s="53" t="s">
        <v>79</v>
      </c>
      <c r="AT32" s="58" t="s">
        <v>80</v>
      </c>
      <c r="AU32" s="59" t="s">
        <v>78</v>
      </c>
      <c r="AV32" s="53" t="s">
        <v>79</v>
      </c>
      <c r="AW32" s="58" t="s">
        <v>80</v>
      </c>
      <c r="AX32" s="59" t="s">
        <v>78</v>
      </c>
      <c r="AY32" s="53" t="s">
        <v>79</v>
      </c>
      <c r="AZ32" s="58" t="s">
        <v>80</v>
      </c>
      <c r="BA32" s="59" t="s">
        <v>78</v>
      </c>
      <c r="BB32" s="53" t="s">
        <v>79</v>
      </c>
      <c r="BC32" s="58" t="s">
        <v>80</v>
      </c>
      <c r="BD32" s="59" t="s">
        <v>78</v>
      </c>
      <c r="BE32" s="53" t="s">
        <v>79</v>
      </c>
      <c r="BF32" s="58" t="s">
        <v>80</v>
      </c>
      <c r="BG32" s="59" t="s">
        <v>78</v>
      </c>
      <c r="BH32" s="53" t="s">
        <v>79</v>
      </c>
      <c r="BI32" s="58" t="s">
        <v>80</v>
      </c>
      <c r="BJ32" s="59" t="s">
        <v>78</v>
      </c>
      <c r="BK32" s="53" t="s">
        <v>79</v>
      </c>
      <c r="BL32" s="58" t="s">
        <v>80</v>
      </c>
      <c r="BM32" s="59" t="s">
        <v>78</v>
      </c>
      <c r="BN32" s="53" t="s">
        <v>79</v>
      </c>
      <c r="BO32" s="58" t="s">
        <v>80</v>
      </c>
      <c r="BP32" s="59" t="s">
        <v>78</v>
      </c>
      <c r="BQ32" s="53" t="s">
        <v>79</v>
      </c>
      <c r="BR32" s="58" t="s">
        <v>80</v>
      </c>
      <c r="BS32" s="59" t="s">
        <v>78</v>
      </c>
      <c r="BT32" s="53" t="s">
        <v>79</v>
      </c>
      <c r="BU32" s="58" t="s">
        <v>80</v>
      </c>
    </row>
    <row r="33" spans="1:73">
      <c r="A33" s="68" t="s">
        <v>81</v>
      </c>
      <c r="B33" s="88">
        <v>0.3876739562624254</v>
      </c>
      <c r="C33" s="27">
        <v>0.43271915131211625</v>
      </c>
      <c r="D33" s="88">
        <v>0.40888772022087827</v>
      </c>
      <c r="E33" s="29">
        <v>-6.3753581661891157E-2</v>
      </c>
      <c r="F33" s="27">
        <v>-8.9243959469992196E-2</v>
      </c>
      <c r="G33" s="28">
        <v>-7.5961179544606239E-2</v>
      </c>
      <c r="H33" s="88">
        <v>-8.1866870696250982E-2</v>
      </c>
      <c r="I33" s="27">
        <v>-4.5357295678219889E-2</v>
      </c>
      <c r="J33" s="89">
        <v>-6.4633407392445941E-2</v>
      </c>
      <c r="K33" s="88">
        <v>-3.9583333333333304E-2</v>
      </c>
      <c r="L33" s="27">
        <v>-2.1515015688032268E-2</v>
      </c>
      <c r="M33" s="89">
        <v>-3.0878859857482177E-2</v>
      </c>
      <c r="N33" s="88">
        <v>-1.8655097613882843E-2</v>
      </c>
      <c r="O33" s="27">
        <v>-4.580852038479355E-4</v>
      </c>
      <c r="P33" s="89">
        <v>-9.8039215686274161E-3</v>
      </c>
      <c r="Q33" s="88">
        <v>0</v>
      </c>
      <c r="R33" s="27">
        <v>-2.1081576535288749E-2</v>
      </c>
      <c r="S33" s="88">
        <v>-1.035103510351032E-2</v>
      </c>
      <c r="T33" s="29">
        <f t="shared" ref="T33:Y33" si="23">T7/Q7-1</f>
        <v>5.3050397877985045E-3</v>
      </c>
      <c r="U33" s="27">
        <f t="shared" si="23"/>
        <v>2.2003745318352141E-2</v>
      </c>
      <c r="V33" s="28">
        <f t="shared" si="23"/>
        <v>1.3415188722146532E-2</v>
      </c>
      <c r="W33" s="29">
        <f t="shared" si="23"/>
        <v>0.10993843447669316</v>
      </c>
      <c r="X33" s="27">
        <f t="shared" si="23"/>
        <v>8.6578103527256145E-2</v>
      </c>
      <c r="Y33" s="28">
        <f t="shared" si="23"/>
        <v>9.8496746690599046E-2</v>
      </c>
      <c r="Z33" s="29">
        <f t="shared" ref="Z33:Z53" si="24">Z7/W7-1</f>
        <v>4.9920760697305777E-2</v>
      </c>
      <c r="AA33" s="27">
        <f t="shared" ref="AA33:AA53" si="25">AA7/X7-1</f>
        <v>6.7453625632377667E-2</v>
      </c>
      <c r="AB33" s="28">
        <f t="shared" ref="AB33:AB53" si="26">AB7/Y7-1</f>
        <v>5.8415032679738577E-2</v>
      </c>
      <c r="AC33" s="29">
        <f t="shared" ref="AC33:AC53" si="27">AC7/Z7-1</f>
        <v>6.4150943396226401E-2</v>
      </c>
      <c r="AD33" s="27">
        <f t="shared" ref="AD33:AD53" si="28">AD7/AA7-1</f>
        <v>7.3459715639810463E-2</v>
      </c>
      <c r="AE33" s="28">
        <f t="shared" ref="AE33:AH53" si="29">AE7/AB7-1</f>
        <v>6.8699343882670849E-2</v>
      </c>
      <c r="AF33" s="35">
        <f>AF7/AC7-1</f>
        <v>3.7588652482269502E-2</v>
      </c>
      <c r="AG33" s="33">
        <f>AG7/AD7-1</f>
        <v>3.4952170713760111E-2</v>
      </c>
      <c r="AH33" s="34">
        <f>AH7/AE7-1</f>
        <v>3.629469122426876E-2</v>
      </c>
      <c r="AI33" s="35">
        <f t="shared" ref="AI33:AI53" si="30">AI7/AF7-1</f>
        <v>7.6213260423786844E-2</v>
      </c>
      <c r="AJ33" s="33">
        <f t="shared" ref="AJ33:AJ53" si="31">AJ7/AG7-1</f>
        <v>4.9768929968005748E-2</v>
      </c>
      <c r="AK33" s="34">
        <f t="shared" ref="AK33:AN53" si="32">AK7/AH7-1</f>
        <v>6.3251437532671151E-2</v>
      </c>
      <c r="AL33" s="35">
        <f t="shared" ref="AL33:AW33" si="33">AL7/AI7-1</f>
        <v>4.4776119402984982E-2</v>
      </c>
      <c r="AM33" s="33">
        <f t="shared" si="33"/>
        <v>4.3007111412123322E-2</v>
      </c>
      <c r="AN33" s="34">
        <f t="shared" si="33"/>
        <v>4.3920026220911179E-2</v>
      </c>
      <c r="AO33" s="35">
        <f t="shared" si="33"/>
        <v>2.4316109422492405E-2</v>
      </c>
      <c r="AP33" s="33">
        <f t="shared" si="33"/>
        <v>5.9090909090909083E-2</v>
      </c>
      <c r="AQ33" s="34">
        <f t="shared" si="33"/>
        <v>4.1130298273155397E-2</v>
      </c>
      <c r="AR33" s="35">
        <f t="shared" si="33"/>
        <v>1.0385756676557945E-2</v>
      </c>
      <c r="AS33" s="33">
        <f t="shared" si="33"/>
        <v>9.1968117719190001E-3</v>
      </c>
      <c r="AT33" s="34">
        <f t="shared" si="33"/>
        <v>9.8009650180941321E-3</v>
      </c>
      <c r="AU33" s="35">
        <f t="shared" si="33"/>
        <v>4.8751835535976396E-2</v>
      </c>
      <c r="AV33" s="33">
        <f t="shared" si="33"/>
        <v>4.7387606318347597E-2</v>
      </c>
      <c r="AW33" s="34">
        <f t="shared" si="33"/>
        <v>4.8081230401672448E-2</v>
      </c>
      <c r="AX33" s="35">
        <f t="shared" ref="AX33:AX53" si="34">AX7/AU7-1</f>
        <v>-8.4010081209739962E-4</v>
      </c>
      <c r="AY33" s="33">
        <f t="shared" ref="AY33:AY53" si="35">AY7/AV7-1</f>
        <v>-1.3051044083526642E-2</v>
      </c>
      <c r="AZ33" s="34">
        <f t="shared" ref="AZ33:AZ46" si="36">AZ7/AW7-1</f>
        <v>-6.8385809944436771E-3</v>
      </c>
      <c r="BA33" s="35">
        <f t="shared" ref="BA33:BA53" si="37">BA7/AX7-1</f>
        <v>-2.5504484304932684E-2</v>
      </c>
      <c r="BB33" s="33">
        <f t="shared" ref="BB33:BB53" si="38">BB7/AY7-1</f>
        <v>-2.8210402585953531E-2</v>
      </c>
      <c r="BC33" s="34">
        <f t="shared" ref="BC33:BC46" si="39">BC7/AZ7-1</f>
        <v>-2.6825419595466915E-2</v>
      </c>
      <c r="BD33" s="35">
        <f t="shared" ref="BD33:BD53" si="40">BD7/BA7-1</f>
        <v>-6.4423353465631328E-2</v>
      </c>
      <c r="BE33" s="33">
        <f t="shared" ref="BE33:BE53" si="41">BE7/BB7-1</f>
        <v>-7.4992440278197736E-2</v>
      </c>
      <c r="BF33" s="34">
        <f t="shared" ref="BF33:BF46" si="42">BF7/BC7-1</f>
        <v>-6.9575471698113178E-2</v>
      </c>
      <c r="BG33" s="35">
        <f t="shared" ref="BG33:BG53" si="43">BG7/BD7-1</f>
        <v>-6.7937288656624628E-2</v>
      </c>
      <c r="BH33" s="33">
        <f t="shared" ref="BH33:BH53" si="44">BH7/BE7-1</f>
        <v>-7.8783916312520463E-2</v>
      </c>
      <c r="BI33" s="34">
        <f t="shared" ref="BI33:BI46" si="45">BI7/BF7-1</f>
        <v>-7.3193916349809873E-2</v>
      </c>
      <c r="BJ33" s="35">
        <f t="shared" ref="BJ33:BJ53" si="46">BJ7/BG7-1</f>
        <v>-3.9577836411609502E-2</v>
      </c>
      <c r="BK33" s="33">
        <f t="shared" ref="BK33:BK53" si="47">BK7/BH7-1</f>
        <v>-4.1163946061036238E-2</v>
      </c>
      <c r="BL33" s="34">
        <f t="shared" ref="BL33:BL46" si="48">BL7/BI7-1</f>
        <v>-4.0341880341880354E-2</v>
      </c>
      <c r="BM33" s="35">
        <f t="shared" ref="BM33:BM53" si="49">BM7/BJ7-1</f>
        <v>-1.2362637362637319E-2</v>
      </c>
      <c r="BN33" s="33">
        <f t="shared" ref="BN33:BN53" si="50">BN7/BK7-1</f>
        <v>-1.5914137675795748E-2</v>
      </c>
      <c r="BO33" s="34">
        <f t="shared" ref="BO33:BO46" si="51">BO7/BL7-1</f>
        <v>-1.4071962949768424E-2</v>
      </c>
      <c r="BP33" s="35">
        <f t="shared" ref="BP33:BU33" si="52">BP7/BM7-1</f>
        <v>-2.5034770514603566E-2</v>
      </c>
      <c r="BQ33" s="33">
        <f t="shared" si="52"/>
        <v>-1.5419330575404233E-2</v>
      </c>
      <c r="BR33" s="34">
        <f t="shared" si="52"/>
        <v>-2.0415537488708169E-2</v>
      </c>
      <c r="BS33" s="35">
        <f t="shared" si="52"/>
        <v>-1.4265335235377985E-2</v>
      </c>
      <c r="BT33" s="33">
        <f t="shared" si="52"/>
        <v>-1.5660809778456852E-2</v>
      </c>
      <c r="BU33" s="34">
        <f t="shared" si="52"/>
        <v>-1.4939136849870915E-2</v>
      </c>
    </row>
    <row r="34" spans="1:73">
      <c r="A34" s="69" t="s">
        <v>82</v>
      </c>
      <c r="B34" s="88">
        <v>0.56774193548387086</v>
      </c>
      <c r="C34" s="27">
        <v>0.54179254783484398</v>
      </c>
      <c r="D34" s="88">
        <v>0.55486128467883034</v>
      </c>
      <c r="E34" s="29">
        <v>-5.4447610003165559E-2</v>
      </c>
      <c r="F34" s="27">
        <v>-6.8582625734813885E-2</v>
      </c>
      <c r="G34" s="28">
        <v>-6.1404918823340315E-2</v>
      </c>
      <c r="H34" s="88">
        <v>-7.2313357884164708E-2</v>
      </c>
      <c r="I34" s="27">
        <v>-7.9242636746143069E-2</v>
      </c>
      <c r="J34" s="89">
        <v>-7.5697893474910072E-2</v>
      </c>
      <c r="K34" s="88">
        <v>-3.9696860339227702E-2</v>
      </c>
      <c r="L34" s="27">
        <v>-6.321401370906321E-2</v>
      </c>
      <c r="M34" s="89">
        <v>-5.113952195664262E-2</v>
      </c>
      <c r="N34" s="88">
        <v>-2.9688087185268719E-2</v>
      </c>
      <c r="O34" s="27">
        <v>-5.2439024390243949E-2</v>
      </c>
      <c r="P34" s="89">
        <v>-4.0617066979105609E-2</v>
      </c>
      <c r="Q34" s="88">
        <v>-4.5701006971340052E-2</v>
      </c>
      <c r="R34" s="27">
        <v>-2.1450021450021284E-3</v>
      </c>
      <c r="S34" s="88">
        <v>-2.5035619784245844E-2</v>
      </c>
      <c r="T34" s="29">
        <f t="shared" ref="T34:T53" si="53">T8/Q8-1</f>
        <v>-2.8409090909090606E-3</v>
      </c>
      <c r="U34" s="27">
        <f t="shared" ref="U34:U53" si="54">U8/R8-1</f>
        <v>5.5889939810833678E-3</v>
      </c>
      <c r="V34" s="28">
        <f t="shared" ref="V34:V53" si="55">V8/S8-1</f>
        <v>1.2526096033402823E-3</v>
      </c>
      <c r="W34" s="29">
        <f t="shared" ref="W34:W53" si="56">W8/T8-1</f>
        <v>4.5991045991045976E-2</v>
      </c>
      <c r="X34" s="27">
        <f t="shared" ref="X34:X53" si="57">X8/U8-1</f>
        <v>4.9166310389055168E-2</v>
      </c>
      <c r="Y34" s="28">
        <f t="shared" ref="Y34:Y53" si="58">Y8/V8-1</f>
        <v>4.7539616346955693E-2</v>
      </c>
      <c r="Z34" s="29">
        <f t="shared" si="24"/>
        <v>3.7743190661478687E-2</v>
      </c>
      <c r="AA34" s="27">
        <f t="shared" si="25"/>
        <v>7.0904645476772554E-2</v>
      </c>
      <c r="AB34" s="28">
        <f t="shared" si="26"/>
        <v>5.3941082802547724E-2</v>
      </c>
      <c r="AC34" s="29">
        <f t="shared" si="27"/>
        <v>3.1121109861267371E-2</v>
      </c>
      <c r="AD34" s="27">
        <f t="shared" si="28"/>
        <v>2.8538812785388057E-2</v>
      </c>
      <c r="AE34" s="28">
        <f t="shared" si="29"/>
        <v>2.9839471199244461E-2</v>
      </c>
      <c r="AF34" s="35">
        <f t="shared" si="29"/>
        <v>3.7090909090909063E-2</v>
      </c>
      <c r="AG34" s="33">
        <f t="shared" si="29"/>
        <v>4.7724750277469585E-2</v>
      </c>
      <c r="AH34" s="34">
        <f t="shared" si="29"/>
        <v>4.2362002567394086E-2</v>
      </c>
      <c r="AI34" s="35">
        <f t="shared" si="30"/>
        <v>3.4712482468443273E-2</v>
      </c>
      <c r="AJ34" s="33">
        <f t="shared" si="31"/>
        <v>2.3658192090395547E-2</v>
      </c>
      <c r="AK34" s="34">
        <f t="shared" si="32"/>
        <v>2.9204785362420882E-2</v>
      </c>
      <c r="AL34" s="35">
        <f t="shared" si="32"/>
        <v>8.2006099627244922E-2</v>
      </c>
      <c r="AM34" s="33">
        <f t="shared" si="32"/>
        <v>6.140048292514666E-2</v>
      </c>
      <c r="AN34" s="34">
        <f t="shared" si="32"/>
        <v>7.1794871794871762E-2</v>
      </c>
      <c r="AO34" s="35">
        <f t="shared" ref="AO34:AO53" si="59">AO8/AL8-1</f>
        <v>5.4807391168180342E-2</v>
      </c>
      <c r="AP34" s="33">
        <f t="shared" ref="AP34:AP53" si="60">AP8/AM8-1</f>
        <v>3.0874228144296412E-2</v>
      </c>
      <c r="AQ34" s="34">
        <f t="shared" ref="AQ34:AQ46" si="61">AQ8/AN8-1</f>
        <v>4.3062200956937691E-2</v>
      </c>
      <c r="AR34" s="35">
        <f t="shared" ref="AR34:AR53" si="62">AR8/AO8-1</f>
        <v>3.1769596199525019E-2</v>
      </c>
      <c r="AS34" s="33">
        <f t="shared" ref="AS34:AS53" si="63">AS8/AP8-1</f>
        <v>5.9268600252206705E-2</v>
      </c>
      <c r="AT34" s="34">
        <f t="shared" ref="AT34:AT46" si="64">AT8/AQ8-1</f>
        <v>4.5107033639143701E-2</v>
      </c>
      <c r="AU34" s="35">
        <f t="shared" ref="AU34:AU53" si="65">AU8/AR8-1</f>
        <v>4.1726618705036023E-2</v>
      </c>
      <c r="AV34" s="33">
        <f t="shared" ref="AV34:AV53" si="66">AV8/AS8-1</f>
        <v>1.3690476190476142E-2</v>
      </c>
      <c r="AW34" s="34">
        <f t="shared" ref="AW34:AW46" si="67">AW8/AT8-1</f>
        <v>2.7944403803950246E-2</v>
      </c>
      <c r="AX34" s="35">
        <f t="shared" si="34"/>
        <v>4.6132596685082961E-2</v>
      </c>
      <c r="AY34" s="33">
        <f t="shared" si="35"/>
        <v>4.4333529066353572E-2</v>
      </c>
      <c r="AZ34" s="34">
        <f t="shared" si="36"/>
        <v>4.5260461144321029E-2</v>
      </c>
      <c r="BA34" s="35">
        <f t="shared" si="37"/>
        <v>-7.129654079746528E-3</v>
      </c>
      <c r="BB34" s="33">
        <f t="shared" si="38"/>
        <v>-4.4981726173741743E-3</v>
      </c>
      <c r="BC34" s="34">
        <f t="shared" si="39"/>
        <v>-5.8551198257080772E-3</v>
      </c>
      <c r="BD34" s="35">
        <f t="shared" si="40"/>
        <v>-2.7925531914893664E-2</v>
      </c>
      <c r="BE34" s="33">
        <f t="shared" si="41"/>
        <v>-1.4685117198531494E-2</v>
      </c>
      <c r="BF34" s="34">
        <f t="shared" si="42"/>
        <v>-2.1503903574852767E-2</v>
      </c>
      <c r="BG34" s="35">
        <f t="shared" si="43"/>
        <v>-3.9671682626538973E-2</v>
      </c>
      <c r="BH34" s="33">
        <f t="shared" si="44"/>
        <v>-2.8948122671252463E-2</v>
      </c>
      <c r="BI34" s="34">
        <f t="shared" si="45"/>
        <v>-3.4434490481522917E-2</v>
      </c>
      <c r="BJ34" s="35">
        <f t="shared" si="46"/>
        <v>7.692307692307665E-3</v>
      </c>
      <c r="BK34" s="33">
        <f t="shared" si="47"/>
        <v>1.7119244391971655E-2</v>
      </c>
      <c r="BL34" s="34">
        <f t="shared" si="48"/>
        <v>1.2322412293418461E-2</v>
      </c>
      <c r="BM34" s="35">
        <f t="shared" si="49"/>
        <v>0</v>
      </c>
      <c r="BN34" s="33">
        <f t="shared" si="50"/>
        <v>-3.7724898432965892E-3</v>
      </c>
      <c r="BO34" s="34">
        <f t="shared" si="51"/>
        <v>-1.8616640412429941E-3</v>
      </c>
      <c r="BP34" s="35">
        <f t="shared" ref="BP34:BP52" si="68">BP8/BM8-1</f>
        <v>5.9372349448685302E-3</v>
      </c>
      <c r="BQ34" s="33">
        <f t="shared" ref="BQ34:BQ52" si="69">BQ8/BN8-1</f>
        <v>3.4954849985435743E-3</v>
      </c>
      <c r="BR34" s="34">
        <f t="shared" ref="BR34:BR46" si="70">BR8/BO8-1</f>
        <v>4.734576757532194E-3</v>
      </c>
      <c r="BS34" s="35">
        <f t="shared" ref="BS34:BS51" si="71">BS8/BP8-1</f>
        <v>6.1832490163011844E-3</v>
      </c>
      <c r="BT34" s="33">
        <f t="shared" ref="BT34:BT51" si="72">BT8/BQ8-1</f>
        <v>-1.7126269956458606E-2</v>
      </c>
      <c r="BU34" s="34">
        <f t="shared" ref="BU34:BU46" si="73">BU8/BR8-1</f>
        <v>-5.2834499500213905E-3</v>
      </c>
    </row>
    <row r="35" spans="1:73">
      <c r="A35" s="68" t="s">
        <v>83</v>
      </c>
      <c r="B35" s="88">
        <v>0.51499531396438614</v>
      </c>
      <c r="C35" s="27">
        <v>0.56590330788804066</v>
      </c>
      <c r="D35" s="88">
        <v>0.53939985362283482</v>
      </c>
      <c r="E35" s="29">
        <v>-6.3099288586452196E-2</v>
      </c>
      <c r="F35" s="27">
        <v>-5.7848553786155388E-2</v>
      </c>
      <c r="G35" s="28">
        <v>-6.053882725832016E-2</v>
      </c>
      <c r="H35" s="88">
        <v>-2.9712776493892368E-2</v>
      </c>
      <c r="I35" s="27">
        <v>-1.6212487064504955E-2</v>
      </c>
      <c r="J35" s="89">
        <v>-2.3110661268555988E-2</v>
      </c>
      <c r="K35" s="88">
        <v>-5.4440285811500511E-2</v>
      </c>
      <c r="L35" s="27">
        <v>-5.820476858345025E-2</v>
      </c>
      <c r="M35" s="89">
        <v>-5.6294249697806942E-2</v>
      </c>
      <c r="N35" s="88">
        <v>-2.7347966894566422E-2</v>
      </c>
      <c r="O35" s="27">
        <v>-1.8615040953090523E-3</v>
      </c>
      <c r="P35" s="89">
        <v>-1.4821591948764867E-2</v>
      </c>
      <c r="Q35" s="88">
        <v>-7.3991860895306072E-4</v>
      </c>
      <c r="R35" s="27">
        <v>-3.9537486012681811E-2</v>
      </c>
      <c r="S35" s="88">
        <v>-2.0059435364041645E-2</v>
      </c>
      <c r="T35" s="29">
        <f t="shared" si="53"/>
        <v>5.1832654572381287E-3</v>
      </c>
      <c r="U35" s="27">
        <f t="shared" si="54"/>
        <v>-2.7184466019417597E-3</v>
      </c>
      <c r="V35" s="28">
        <f t="shared" si="55"/>
        <v>1.3267626990143278E-3</v>
      </c>
      <c r="W35" s="29">
        <f t="shared" si="56"/>
        <v>1.4732965009208066E-2</v>
      </c>
      <c r="X35" s="27">
        <f t="shared" si="57"/>
        <v>1.7523364485981352E-2</v>
      </c>
      <c r="Y35" s="28">
        <f t="shared" si="58"/>
        <v>1.6089343176225679E-2</v>
      </c>
      <c r="Z35" s="29">
        <f t="shared" si="24"/>
        <v>5.3720508166969161E-2</v>
      </c>
      <c r="AA35" s="27">
        <f t="shared" si="25"/>
        <v>1.4925373134328401E-2</v>
      </c>
      <c r="AB35" s="28">
        <f t="shared" si="26"/>
        <v>3.4836065573770503E-2</v>
      </c>
      <c r="AC35" s="29">
        <f t="shared" si="27"/>
        <v>2.5146400275577019E-2</v>
      </c>
      <c r="AD35" s="27">
        <f t="shared" si="28"/>
        <v>2.6772247360482559E-2</v>
      </c>
      <c r="AE35" s="28">
        <f t="shared" si="29"/>
        <v>2.5922592259225885E-2</v>
      </c>
      <c r="AF35" s="35">
        <f t="shared" si="29"/>
        <v>3.0241935483870108E-3</v>
      </c>
      <c r="AG35" s="33">
        <f t="shared" si="29"/>
        <v>2.5706940874036022E-2</v>
      </c>
      <c r="AH35" s="34">
        <f t="shared" si="29"/>
        <v>1.3862081066853937E-2</v>
      </c>
      <c r="AI35" s="35">
        <f t="shared" si="30"/>
        <v>2.0100502512562901E-2</v>
      </c>
      <c r="AJ35" s="33">
        <f t="shared" si="31"/>
        <v>1.8617973505191454E-2</v>
      </c>
      <c r="AK35" s="34">
        <f t="shared" si="32"/>
        <v>1.9383869851159474E-2</v>
      </c>
      <c r="AL35" s="35">
        <f t="shared" si="32"/>
        <v>2.4630541871921263E-2</v>
      </c>
      <c r="AM35" s="33">
        <f t="shared" si="32"/>
        <v>5.5536028119507863E-2</v>
      </c>
      <c r="AN35" s="34">
        <f t="shared" si="32"/>
        <v>3.9558573853989865E-2</v>
      </c>
      <c r="AO35" s="35">
        <f t="shared" si="59"/>
        <v>4.4871794871794712E-3</v>
      </c>
      <c r="AP35" s="33">
        <f t="shared" si="60"/>
        <v>3.8628038628038652E-2</v>
      </c>
      <c r="AQ35" s="34">
        <f t="shared" si="61"/>
        <v>2.1231422505307851E-2</v>
      </c>
      <c r="AR35" s="35">
        <f t="shared" si="62"/>
        <v>2.4888321633695032E-2</v>
      </c>
      <c r="AS35" s="33">
        <f t="shared" si="63"/>
        <v>-1.4107085604360359E-2</v>
      </c>
      <c r="AT35" s="34">
        <f t="shared" si="64"/>
        <v>5.4373900527746599E-3</v>
      </c>
      <c r="AU35" s="35">
        <f t="shared" si="65"/>
        <v>2.2104607721046055E-2</v>
      </c>
      <c r="AV35" s="33">
        <f t="shared" si="66"/>
        <v>3.2195121951219541E-2</v>
      </c>
      <c r="AW35" s="34">
        <f t="shared" si="67"/>
        <v>2.7039923651980269E-2</v>
      </c>
      <c r="AX35" s="35">
        <f t="shared" si="34"/>
        <v>-2.4367956137678615E-3</v>
      </c>
      <c r="AY35" s="33">
        <f t="shared" si="35"/>
        <v>3.465658475110267E-3</v>
      </c>
      <c r="AZ35" s="34">
        <f t="shared" si="36"/>
        <v>4.646120489391059E-4</v>
      </c>
      <c r="BA35" s="35">
        <f t="shared" si="37"/>
        <v>1.9236641221374029E-2</v>
      </c>
      <c r="BB35" s="33">
        <f t="shared" si="38"/>
        <v>1.9466248037676603E-2</v>
      </c>
      <c r="BC35" s="34">
        <f t="shared" si="39"/>
        <v>1.9349845201238391E-2</v>
      </c>
      <c r="BD35" s="35">
        <f t="shared" si="40"/>
        <v>1.0485320551228305E-2</v>
      </c>
      <c r="BE35" s="33">
        <f t="shared" si="41"/>
        <v>5.2356020942407877E-3</v>
      </c>
      <c r="BF35" s="34">
        <f t="shared" si="42"/>
        <v>7.8967350037966177E-3</v>
      </c>
      <c r="BG35" s="35">
        <f t="shared" si="43"/>
        <v>1.1265935369107583E-2</v>
      </c>
      <c r="BH35" s="33">
        <f t="shared" si="44"/>
        <v>-2.450980392156854E-3</v>
      </c>
      <c r="BI35" s="34">
        <f t="shared" si="45"/>
        <v>4.5201145095676853E-3</v>
      </c>
      <c r="BJ35" s="35">
        <f t="shared" si="46"/>
        <v>1.6417472881852913E-2</v>
      </c>
      <c r="BK35" s="33">
        <f t="shared" si="47"/>
        <v>5.5282555282554213E-3</v>
      </c>
      <c r="BL35" s="34">
        <f t="shared" si="48"/>
        <v>1.1099445027748622E-2</v>
      </c>
      <c r="BM35" s="35">
        <f t="shared" si="49"/>
        <v>3.9226997404095743E-2</v>
      </c>
      <c r="BN35" s="33">
        <f t="shared" si="50"/>
        <v>2.8405620036652479E-2</v>
      </c>
      <c r="BO35" s="34">
        <f t="shared" si="51"/>
        <v>3.39712208871088E-2</v>
      </c>
      <c r="BP35" s="35">
        <f t="shared" si="68"/>
        <v>1.8873161254510107E-2</v>
      </c>
      <c r="BQ35" s="33">
        <f t="shared" si="69"/>
        <v>1.4553014553014609E-2</v>
      </c>
      <c r="BR35" s="34">
        <f t="shared" si="70"/>
        <v>1.6786226685796324E-2</v>
      </c>
      <c r="BS35" s="35">
        <f t="shared" si="71"/>
        <v>1.4982293652955558E-2</v>
      </c>
      <c r="BT35" s="33">
        <f t="shared" si="72"/>
        <v>3.0737704918032849E-2</v>
      </c>
      <c r="BU35" s="34">
        <f t="shared" si="73"/>
        <v>2.2576548610131253E-2</v>
      </c>
    </row>
    <row r="36" spans="1:73">
      <c r="A36" s="68" t="s">
        <v>84</v>
      </c>
      <c r="B36" s="88">
        <v>0.53641618497109822</v>
      </c>
      <c r="C36" s="27">
        <v>0.4495685573121051</v>
      </c>
      <c r="D36" s="88">
        <v>0.49202526538820424</v>
      </c>
      <c r="E36" s="29">
        <v>4.7780285929270194E-2</v>
      </c>
      <c r="F36" s="27">
        <v>2.7459954233409523E-2</v>
      </c>
      <c r="G36" s="28">
        <v>3.7689393939393856E-2</v>
      </c>
      <c r="H36" s="88">
        <v>-3.2315978456014527E-3</v>
      </c>
      <c r="I36" s="27">
        <v>-1.8930957683741645E-2</v>
      </c>
      <c r="J36" s="89">
        <v>-1.0950903449534533E-2</v>
      </c>
      <c r="K36" s="88">
        <v>-1.5129682997118143E-2</v>
      </c>
      <c r="L36" s="27">
        <v>-3.3295497540673513E-2</v>
      </c>
      <c r="M36" s="89">
        <v>-2.3989665990035047E-2</v>
      </c>
      <c r="N36" s="88">
        <v>-1.6459400146305758E-2</v>
      </c>
      <c r="O36" s="27">
        <v>-2.8962818003913871E-2</v>
      </c>
      <c r="P36" s="89">
        <v>-2.2499527320854584E-2</v>
      </c>
      <c r="Q36" s="88">
        <v>-1.4875418371141924E-3</v>
      </c>
      <c r="R36" s="27">
        <v>1.2898024989923318E-2</v>
      </c>
      <c r="S36" s="88">
        <v>5.4158607350096588E-3</v>
      </c>
      <c r="T36" s="29">
        <f t="shared" si="53"/>
        <v>-1.6014897579143428E-2</v>
      </c>
      <c r="U36" s="27">
        <f t="shared" si="54"/>
        <v>8.3565459610028814E-3</v>
      </c>
      <c r="V36" s="28">
        <f t="shared" si="55"/>
        <v>-4.2323970757983664E-3</v>
      </c>
      <c r="W36" s="29">
        <f t="shared" si="56"/>
        <v>5.6018168054504214E-2</v>
      </c>
      <c r="X36" s="27">
        <f t="shared" si="57"/>
        <v>4.2225730071034029E-2</v>
      </c>
      <c r="Y36" s="28">
        <f t="shared" si="58"/>
        <v>4.9265842349304423E-2</v>
      </c>
      <c r="Z36" s="29">
        <f t="shared" si="24"/>
        <v>1.5770609318996431E-2</v>
      </c>
      <c r="AA36" s="27">
        <f t="shared" si="25"/>
        <v>3.67285119273002E-2</v>
      </c>
      <c r="AB36" s="28">
        <f t="shared" si="26"/>
        <v>2.5962069600441895E-2</v>
      </c>
      <c r="AC36" s="29">
        <f t="shared" si="27"/>
        <v>2.8934368383909614E-2</v>
      </c>
      <c r="AD36" s="27">
        <f t="shared" si="28"/>
        <v>2.6296566837107349E-2</v>
      </c>
      <c r="AE36" s="28">
        <f t="shared" si="29"/>
        <v>2.7638190954773822E-2</v>
      </c>
      <c r="AF36" s="35">
        <f t="shared" si="29"/>
        <v>4.90397805212619E-2</v>
      </c>
      <c r="AG36" s="33">
        <f t="shared" si="29"/>
        <v>4.2704626334519658E-2</v>
      </c>
      <c r="AH36" s="34">
        <f t="shared" si="29"/>
        <v>4.5930841774362463E-2</v>
      </c>
      <c r="AI36" s="35">
        <f t="shared" si="30"/>
        <v>2.2883295194507935E-2</v>
      </c>
      <c r="AJ36" s="33">
        <f t="shared" si="31"/>
        <v>3.7542662116041292E-3</v>
      </c>
      <c r="AK36" s="34">
        <f t="shared" si="32"/>
        <v>1.35247954583404E-2</v>
      </c>
      <c r="AL36" s="35">
        <f t="shared" si="32"/>
        <v>1.9175455417066223E-2</v>
      </c>
      <c r="AM36" s="33">
        <f t="shared" si="32"/>
        <v>1.6660999659979581E-2</v>
      </c>
      <c r="AN36" s="34">
        <f t="shared" si="32"/>
        <v>1.7957166392092327E-2</v>
      </c>
      <c r="AO36" s="35">
        <f t="shared" si="59"/>
        <v>3.3866415804327366E-2</v>
      </c>
      <c r="AP36" s="33">
        <f t="shared" si="60"/>
        <v>8.0267558528428484E-3</v>
      </c>
      <c r="AQ36" s="34">
        <f t="shared" si="61"/>
        <v>2.136268004531483E-2</v>
      </c>
      <c r="AR36" s="35">
        <f t="shared" si="62"/>
        <v>1.2132241431603852E-3</v>
      </c>
      <c r="AS36" s="33">
        <f t="shared" si="63"/>
        <v>-3.6496350364964014E-3</v>
      </c>
      <c r="AT36" s="34">
        <f t="shared" si="64"/>
        <v>-1.1091744572967466E-3</v>
      </c>
      <c r="AU36" s="35">
        <f t="shared" si="65"/>
        <v>-3.3020296879733402E-2</v>
      </c>
      <c r="AV36" s="33">
        <f t="shared" si="66"/>
        <v>1.265401265401267E-2</v>
      </c>
      <c r="AW36" s="34">
        <f t="shared" si="67"/>
        <v>-1.1262690355329896E-2</v>
      </c>
      <c r="AX36" s="35">
        <f t="shared" si="34"/>
        <v>7.2055137844611039E-3</v>
      </c>
      <c r="AY36" s="33">
        <f t="shared" si="35"/>
        <v>-1.6113120683985516E-2</v>
      </c>
      <c r="AZ36" s="34">
        <f t="shared" si="36"/>
        <v>-4.1713460612866626E-3</v>
      </c>
      <c r="BA36" s="35">
        <f t="shared" si="37"/>
        <v>-1.7418351477449412E-2</v>
      </c>
      <c r="BB36" s="33">
        <f t="shared" si="38"/>
        <v>9.3582887700534023E-3</v>
      </c>
      <c r="BC36" s="34">
        <f t="shared" si="39"/>
        <v>-4.5110359271789413E-3</v>
      </c>
      <c r="BD36" s="35">
        <f t="shared" si="40"/>
        <v>-2.1842355175688555E-2</v>
      </c>
      <c r="BE36" s="33">
        <f t="shared" si="41"/>
        <v>-7.6158940397350605E-3</v>
      </c>
      <c r="BF36" s="34">
        <f t="shared" si="42"/>
        <v>-1.4889140637643683E-2</v>
      </c>
      <c r="BG36" s="35">
        <f t="shared" si="43"/>
        <v>-9.7087378640781097E-4</v>
      </c>
      <c r="BH36" s="33">
        <f t="shared" si="44"/>
        <v>-1.0010010010010006E-2</v>
      </c>
      <c r="BI36" s="34">
        <f t="shared" si="45"/>
        <v>-5.4213898472154076E-3</v>
      </c>
      <c r="BJ36" s="35">
        <f t="shared" si="46"/>
        <v>1.6520894071914372E-2</v>
      </c>
      <c r="BK36" s="33">
        <f t="shared" si="47"/>
        <v>2.864846646444219E-2</v>
      </c>
      <c r="BL36" s="34">
        <f t="shared" si="48"/>
        <v>2.2464486290056263E-2</v>
      </c>
      <c r="BM36" s="35">
        <f t="shared" si="49"/>
        <v>-3.1867431485022024E-3</v>
      </c>
      <c r="BN36" s="33">
        <f t="shared" si="50"/>
        <v>1.7365661861074688E-2</v>
      </c>
      <c r="BO36" s="34">
        <f t="shared" si="51"/>
        <v>6.9466882067852342E-3</v>
      </c>
      <c r="BP36" s="35">
        <f t="shared" si="68"/>
        <v>2.8772378516624064E-2</v>
      </c>
      <c r="BQ36" s="33">
        <f t="shared" si="69"/>
        <v>-2.5764895330112614E-3</v>
      </c>
      <c r="BR36" s="34">
        <f t="shared" si="70"/>
        <v>1.3155783731750414E-2</v>
      </c>
      <c r="BS36" s="35">
        <f t="shared" si="71"/>
        <v>2.9210689869484163E-2</v>
      </c>
      <c r="BT36" s="33">
        <f t="shared" si="72"/>
        <v>2.2279625443978102E-2</v>
      </c>
      <c r="BU36" s="34">
        <f t="shared" si="73"/>
        <v>2.5811559778305515E-2</v>
      </c>
    </row>
    <row r="37" spans="1:73">
      <c r="A37" s="68" t="s">
        <v>85</v>
      </c>
      <c r="B37" s="88">
        <v>0.36317395727365209</v>
      </c>
      <c r="C37" s="27">
        <v>0.49173553719008267</v>
      </c>
      <c r="D37" s="88">
        <v>0.43410852713178305</v>
      </c>
      <c r="E37" s="29">
        <v>6.5671641791044788E-2</v>
      </c>
      <c r="F37" s="27">
        <v>4.9861495844876202E-3</v>
      </c>
      <c r="G37" s="28">
        <v>3.0842607313195547E-2</v>
      </c>
      <c r="H37" s="88">
        <v>2.5210084033613356E-2</v>
      </c>
      <c r="I37" s="27">
        <v>1.1576626240352716E-2</v>
      </c>
      <c r="J37" s="89">
        <v>1.7581739666872265E-2</v>
      </c>
      <c r="K37" s="88">
        <v>-4.4398907103825103E-2</v>
      </c>
      <c r="L37" s="27">
        <v>-2.4523160762942808E-2</v>
      </c>
      <c r="M37" s="89">
        <v>-3.3343437405274345E-2</v>
      </c>
      <c r="N37" s="88">
        <v>4.0743388134381719E-2</v>
      </c>
      <c r="O37" s="27">
        <v>1.1173184357541999E-2</v>
      </c>
      <c r="P37" s="89">
        <v>2.4145500156788957E-2</v>
      </c>
      <c r="Q37" s="88">
        <v>5.7005494505494525E-2</v>
      </c>
      <c r="R37" s="27">
        <v>5.5248618784520254E-4</v>
      </c>
      <c r="S37" s="88">
        <v>2.5719534598897642E-2</v>
      </c>
      <c r="T37" s="29">
        <f t="shared" si="53"/>
        <v>8.9668615984405564E-2</v>
      </c>
      <c r="U37" s="27">
        <f t="shared" si="54"/>
        <v>0.10215350635008291</v>
      </c>
      <c r="V37" s="28">
        <f t="shared" si="55"/>
        <v>9.6417910447761157E-2</v>
      </c>
      <c r="W37" s="29">
        <f t="shared" si="56"/>
        <v>4.1144901610017826E-2</v>
      </c>
      <c r="X37" s="27">
        <f t="shared" si="57"/>
        <v>8.0661322645290578E-2</v>
      </c>
      <c r="Y37" s="28">
        <f t="shared" si="58"/>
        <v>6.2619112442145353E-2</v>
      </c>
      <c r="Z37" s="29">
        <f t="shared" si="24"/>
        <v>8.82016036655211E-2</v>
      </c>
      <c r="AA37" s="27">
        <f t="shared" si="25"/>
        <v>7.1395456652758371E-2</v>
      </c>
      <c r="AB37" s="28">
        <f t="shared" si="26"/>
        <v>7.8913656161926804E-2</v>
      </c>
      <c r="AC37" s="29">
        <f t="shared" si="27"/>
        <v>5.2631578947368363E-2</v>
      </c>
      <c r="AD37" s="27">
        <f t="shared" si="28"/>
        <v>3.1588057118130619E-2</v>
      </c>
      <c r="AE37" s="28">
        <f t="shared" si="29"/>
        <v>4.1082878176205151E-2</v>
      </c>
      <c r="AF37" s="35">
        <f t="shared" si="29"/>
        <v>4.9500000000000099E-2</v>
      </c>
      <c r="AG37" s="33">
        <f t="shared" si="29"/>
        <v>6.0402684563758413E-2</v>
      </c>
      <c r="AH37" s="34">
        <f t="shared" si="29"/>
        <v>5.5428832116788396E-2</v>
      </c>
      <c r="AI37" s="35">
        <f t="shared" si="30"/>
        <v>8.0038113387327359E-2</v>
      </c>
      <c r="AJ37" s="33">
        <f t="shared" si="31"/>
        <v>2.2943037974683556E-2</v>
      </c>
      <c r="AK37" s="34">
        <f t="shared" si="32"/>
        <v>4.8843743246163918E-2</v>
      </c>
      <c r="AL37" s="35">
        <f t="shared" si="32"/>
        <v>8.8222320247022479E-2</v>
      </c>
      <c r="AM37" s="33">
        <f t="shared" si="32"/>
        <v>5.2590873936581684E-2</v>
      </c>
      <c r="AN37" s="34">
        <f t="shared" si="32"/>
        <v>6.9235524417885941E-2</v>
      </c>
      <c r="AO37" s="35">
        <f t="shared" si="59"/>
        <v>2.3104985812727907E-2</v>
      </c>
      <c r="AP37" s="33">
        <f t="shared" si="60"/>
        <v>4.8861131520940404E-2</v>
      </c>
      <c r="AQ37" s="34">
        <f t="shared" si="61"/>
        <v>3.6615918288687599E-2</v>
      </c>
      <c r="AR37" s="35">
        <f t="shared" si="62"/>
        <v>2.2583201267828867E-2</v>
      </c>
      <c r="AS37" s="33">
        <f t="shared" si="63"/>
        <v>3.8528896672505031E-3</v>
      </c>
      <c r="AT37" s="34">
        <f t="shared" si="64"/>
        <v>1.2641754973043318E-2</v>
      </c>
      <c r="AU37" s="35">
        <f t="shared" si="65"/>
        <v>1.1235955056179803E-2</v>
      </c>
      <c r="AV37" s="33">
        <f t="shared" si="66"/>
        <v>1.7445917655267706E-3</v>
      </c>
      <c r="AW37" s="34">
        <f t="shared" si="67"/>
        <v>6.241968055810565E-3</v>
      </c>
      <c r="AX37" s="35">
        <f t="shared" si="34"/>
        <v>-3.6398467432950166E-2</v>
      </c>
      <c r="AY37" s="33">
        <f t="shared" si="35"/>
        <v>-3.5527690700104531E-2</v>
      </c>
      <c r="AZ37" s="34">
        <f t="shared" si="36"/>
        <v>-3.5942346287173854E-2</v>
      </c>
      <c r="BA37" s="35">
        <f t="shared" si="37"/>
        <v>-2.5844930417495027E-2</v>
      </c>
      <c r="BB37" s="33">
        <f t="shared" si="38"/>
        <v>-7.2228241242325741E-2</v>
      </c>
      <c r="BC37" s="34">
        <f t="shared" si="39"/>
        <v>-5.0151400454201411E-2</v>
      </c>
      <c r="BD37" s="35">
        <f t="shared" si="40"/>
        <v>-5.1836734693877506E-2</v>
      </c>
      <c r="BE37" s="33">
        <f t="shared" si="41"/>
        <v>-6.0724017127286922E-2</v>
      </c>
      <c r="BF37" s="34">
        <f t="shared" si="42"/>
        <v>-5.6385734210002036E-2</v>
      </c>
      <c r="BG37" s="35">
        <f t="shared" si="43"/>
        <v>-3.185535944898843E-2</v>
      </c>
      <c r="BH37" s="33">
        <f t="shared" si="44"/>
        <v>-2.3207625362619111E-2</v>
      </c>
      <c r="BI37" s="34">
        <f t="shared" si="45"/>
        <v>-2.7449324324324342E-2</v>
      </c>
      <c r="BJ37" s="35">
        <f t="shared" si="46"/>
        <v>8.8928412627842235E-4</v>
      </c>
      <c r="BK37" s="33">
        <f t="shared" si="47"/>
        <v>4.2426813746287984E-3</v>
      </c>
      <c r="BL37" s="34">
        <f t="shared" si="48"/>
        <v>2.605297438124099E-3</v>
      </c>
      <c r="BM37" s="35">
        <f t="shared" si="49"/>
        <v>-1.9991115059973308E-2</v>
      </c>
      <c r="BN37" s="33">
        <f t="shared" si="50"/>
        <v>-2.8305872412336286E-2</v>
      </c>
      <c r="BO37" s="34">
        <f t="shared" si="51"/>
        <v>-2.4252923343438759E-2</v>
      </c>
      <c r="BP37" s="35">
        <f t="shared" si="68"/>
        <v>1.6772438803263734E-2</v>
      </c>
      <c r="BQ37" s="33">
        <f t="shared" si="69"/>
        <v>4.5217391304347876E-2</v>
      </c>
      <c r="BR37" s="34">
        <f t="shared" si="70"/>
        <v>3.1291611185086499E-2</v>
      </c>
      <c r="BS37" s="35">
        <f t="shared" si="71"/>
        <v>-2.3183236736513568E-2</v>
      </c>
      <c r="BT37" s="33">
        <f t="shared" si="72"/>
        <v>4.5757071547420924E-3</v>
      </c>
      <c r="BU37" s="34">
        <f t="shared" si="73"/>
        <v>-8.8228964923606767E-3</v>
      </c>
    </row>
    <row r="38" spans="1:73">
      <c r="A38" s="68" t="s">
        <v>86</v>
      </c>
      <c r="B38" s="88">
        <v>0.37055016181229772</v>
      </c>
      <c r="C38" s="27">
        <v>0.34579945799458001</v>
      </c>
      <c r="D38" s="88">
        <v>0.35572865952612798</v>
      </c>
      <c r="E38" s="29">
        <v>-7.674144037780406E-2</v>
      </c>
      <c r="F38" s="27">
        <v>-9.2629883205799457E-2</v>
      </c>
      <c r="G38" s="28">
        <v>-8.618625807996172E-2</v>
      </c>
      <c r="H38" s="88">
        <v>-0.1035805626598465</v>
      </c>
      <c r="I38" s="27">
        <v>-9.1433644030181949E-2</v>
      </c>
      <c r="J38" s="89">
        <v>-9.6410793817133911E-2</v>
      </c>
      <c r="K38" s="88">
        <v>-4.8502139800285282E-2</v>
      </c>
      <c r="L38" s="27">
        <v>-2.7357107962872496E-2</v>
      </c>
      <c r="M38" s="89">
        <v>-3.5952449985503065E-2</v>
      </c>
      <c r="N38" s="88">
        <v>0</v>
      </c>
      <c r="O38" s="27">
        <v>1.0547463586137562E-2</v>
      </c>
      <c r="P38" s="89">
        <v>6.3157894736842746E-3</v>
      </c>
      <c r="Q38" s="88">
        <v>2.8485757121439192E-2</v>
      </c>
      <c r="R38" s="27">
        <v>2.5844930417495027E-2</v>
      </c>
      <c r="S38" s="88">
        <v>2.6897788404064649E-2</v>
      </c>
      <c r="T38" s="29">
        <f t="shared" si="53"/>
        <v>4.3731778425655898E-2</v>
      </c>
      <c r="U38" s="27">
        <f t="shared" si="54"/>
        <v>3.5368217054263518E-2</v>
      </c>
      <c r="V38" s="28">
        <f t="shared" si="55"/>
        <v>3.8707799767171203E-2</v>
      </c>
      <c r="W38" s="29">
        <f t="shared" si="56"/>
        <v>0.19762569832402233</v>
      </c>
      <c r="X38" s="27">
        <f t="shared" si="57"/>
        <v>0.15582592419279373</v>
      </c>
      <c r="Y38" s="28">
        <f t="shared" si="58"/>
        <v>0.17259736620902211</v>
      </c>
      <c r="Z38" s="29">
        <f t="shared" si="24"/>
        <v>0.10612244897959178</v>
      </c>
      <c r="AA38" s="27">
        <f t="shared" si="25"/>
        <v>9.3927125506072962E-2</v>
      </c>
      <c r="AB38" s="28">
        <f t="shared" si="26"/>
        <v>9.8924731182795655E-2</v>
      </c>
      <c r="AC38" s="29">
        <f t="shared" si="27"/>
        <v>6.4312071692145478E-2</v>
      </c>
      <c r="AD38" s="27">
        <f t="shared" si="28"/>
        <v>0.10140636565507033</v>
      </c>
      <c r="AE38" s="28">
        <f t="shared" si="29"/>
        <v>8.6105675146771032E-2</v>
      </c>
      <c r="AF38" s="35">
        <f t="shared" si="29"/>
        <v>8.5190688459633401E-2</v>
      </c>
      <c r="AG38" s="33">
        <f t="shared" si="29"/>
        <v>4.9059139784946248E-2</v>
      </c>
      <c r="AH38" s="34">
        <f t="shared" si="29"/>
        <v>6.3663663663663606E-2</v>
      </c>
      <c r="AI38" s="35">
        <f t="shared" si="30"/>
        <v>6.207211319032413E-2</v>
      </c>
      <c r="AJ38" s="33">
        <f t="shared" si="31"/>
        <v>2.1780909673286386E-2</v>
      </c>
      <c r="AK38" s="34">
        <f t="shared" si="32"/>
        <v>3.8396386222473211E-2</v>
      </c>
      <c r="AL38" s="35">
        <f t="shared" si="32"/>
        <v>8.3798882681564324E-2</v>
      </c>
      <c r="AM38" s="33">
        <f t="shared" si="32"/>
        <v>6.2068965517241281E-2</v>
      </c>
      <c r="AN38" s="34">
        <f t="shared" si="32"/>
        <v>7.123436650353443E-2</v>
      </c>
      <c r="AO38" s="35">
        <f t="shared" si="59"/>
        <v>3.5685963521015163E-2</v>
      </c>
      <c r="AP38" s="33">
        <f t="shared" si="60"/>
        <v>3.0991735537190035E-2</v>
      </c>
      <c r="AQ38" s="34">
        <f t="shared" si="61"/>
        <v>3.2994923857867953E-2</v>
      </c>
      <c r="AR38" s="35">
        <f t="shared" si="62"/>
        <v>6.4701378254211406E-2</v>
      </c>
      <c r="AS38" s="33">
        <f t="shared" si="63"/>
        <v>3.3209275694245699E-2</v>
      </c>
      <c r="AT38" s="34">
        <f t="shared" si="64"/>
        <v>4.6683046683046792E-2</v>
      </c>
      <c r="AU38" s="35">
        <f t="shared" si="65"/>
        <v>5.1420352391226221E-2</v>
      </c>
      <c r="AV38" s="33">
        <f t="shared" si="66"/>
        <v>1.6348018841784384E-2</v>
      </c>
      <c r="AW38" s="34">
        <f t="shared" si="67"/>
        <v>3.1611893583724626E-2</v>
      </c>
      <c r="AX38" s="35">
        <f t="shared" si="34"/>
        <v>-2.0519835841312783E-3</v>
      </c>
      <c r="AY38" s="33">
        <f t="shared" si="35"/>
        <v>-2.3718647764449319E-2</v>
      </c>
      <c r="AZ38" s="34">
        <f t="shared" si="36"/>
        <v>-1.4108009708737823E-2</v>
      </c>
      <c r="BA38" s="35">
        <f t="shared" si="37"/>
        <v>-7.9849211788896479E-2</v>
      </c>
      <c r="BB38" s="33">
        <f t="shared" si="38"/>
        <v>-5.4174811505166121E-2</v>
      </c>
      <c r="BC38" s="34">
        <f t="shared" si="39"/>
        <v>-6.5702415756270227E-2</v>
      </c>
      <c r="BD38" s="35">
        <f t="shared" si="40"/>
        <v>-0.12104283054003728</v>
      </c>
      <c r="BE38" s="33">
        <f t="shared" si="41"/>
        <v>-9.8317094774136415E-2</v>
      </c>
      <c r="BF38" s="34">
        <f t="shared" si="42"/>
        <v>-0.10836627140974964</v>
      </c>
      <c r="BG38" s="35">
        <f t="shared" si="43"/>
        <v>-0.12118644067796613</v>
      </c>
      <c r="BH38" s="33">
        <f t="shared" si="44"/>
        <v>-8.349705304518662E-2</v>
      </c>
      <c r="BI38" s="34">
        <f t="shared" si="45"/>
        <v>-9.9926117473217557E-2</v>
      </c>
      <c r="BJ38" s="35">
        <f t="shared" si="46"/>
        <v>-3.6162005785920881E-2</v>
      </c>
      <c r="BK38" s="33">
        <f t="shared" si="47"/>
        <v>-4.0371561271882794E-2</v>
      </c>
      <c r="BL38" s="34">
        <f t="shared" si="48"/>
        <v>-3.8579930227785719E-2</v>
      </c>
      <c r="BM38" s="35">
        <f t="shared" si="49"/>
        <v>-2.6013006503251668E-2</v>
      </c>
      <c r="BN38" s="33">
        <f t="shared" si="50"/>
        <v>-1.4519731943410275E-2</v>
      </c>
      <c r="BO38" s="34">
        <f t="shared" si="51"/>
        <v>-1.9423692636072576E-2</v>
      </c>
      <c r="BP38" s="35">
        <f t="shared" si="68"/>
        <v>7.8582434514637978E-2</v>
      </c>
      <c r="BQ38" s="33">
        <f t="shared" si="69"/>
        <v>4.760105780128443E-2</v>
      </c>
      <c r="BR38" s="34">
        <f t="shared" si="70"/>
        <v>6.0731388767958139E-2</v>
      </c>
      <c r="BS38" s="35">
        <f t="shared" si="71"/>
        <v>0.11142857142857143</v>
      </c>
      <c r="BT38" s="33">
        <f t="shared" si="72"/>
        <v>6.2387306166606482E-2</v>
      </c>
      <c r="BU38" s="34">
        <f t="shared" si="73"/>
        <v>8.3521444695259683E-2</v>
      </c>
    </row>
    <row r="39" spans="1:73">
      <c r="A39" s="68" t="s">
        <v>87</v>
      </c>
      <c r="B39" s="88">
        <v>0.86005830903790081</v>
      </c>
      <c r="C39" s="27">
        <v>0.7070661896243291</v>
      </c>
      <c r="D39" s="88">
        <v>0.77347506960263224</v>
      </c>
      <c r="E39" s="29">
        <v>-0.11379310344827587</v>
      </c>
      <c r="F39" s="27">
        <v>-5.6588944197013324E-2</v>
      </c>
      <c r="G39" s="28">
        <v>-8.2631654060225435E-2</v>
      </c>
      <c r="H39" s="88">
        <v>-8.7018040325433366E-2</v>
      </c>
      <c r="I39" s="27">
        <v>-6.7203554568175505E-2</v>
      </c>
      <c r="J39" s="89">
        <v>-7.5917859365276952E-2</v>
      </c>
      <c r="K39" s="88">
        <v>-8.6400619914761667E-2</v>
      </c>
      <c r="L39" s="27">
        <v>-6.8175052098838895E-2</v>
      </c>
      <c r="M39" s="89">
        <v>-7.6094276094276103E-2</v>
      </c>
      <c r="N39" s="88">
        <v>-2.0356234096692072E-2</v>
      </c>
      <c r="O39" s="27">
        <v>-6.1341853035143723E-2</v>
      </c>
      <c r="P39" s="89">
        <v>-4.3731778425656009E-2</v>
      </c>
      <c r="Q39" s="88">
        <v>-5.1082251082251062E-2</v>
      </c>
      <c r="R39" s="27">
        <v>-3.744043567052413E-2</v>
      </c>
      <c r="S39" s="88">
        <v>-4.3445121951219523E-2</v>
      </c>
      <c r="T39" s="29">
        <f t="shared" si="53"/>
        <v>-1.5054744525547448E-2</v>
      </c>
      <c r="U39" s="27">
        <f t="shared" si="54"/>
        <v>-9.1937765205092337E-3</v>
      </c>
      <c r="V39" s="28">
        <f t="shared" si="55"/>
        <v>-1.1752988047808777E-2</v>
      </c>
      <c r="W39" s="29">
        <f t="shared" si="56"/>
        <v>0.12922649374710504</v>
      </c>
      <c r="X39" s="27">
        <f t="shared" si="57"/>
        <v>9.2433975731620377E-2</v>
      </c>
      <c r="Y39" s="28">
        <f t="shared" si="58"/>
        <v>0.10844587784720816</v>
      </c>
      <c r="Z39" s="29">
        <f t="shared" si="24"/>
        <v>8.1624282198523357E-2</v>
      </c>
      <c r="AA39" s="27">
        <f t="shared" si="25"/>
        <v>5.5537406076445528E-2</v>
      </c>
      <c r="AB39" s="28">
        <f t="shared" si="26"/>
        <v>6.7103109656301063E-2</v>
      </c>
      <c r="AC39" s="29">
        <f t="shared" si="27"/>
        <v>5.2711414486158459E-2</v>
      </c>
      <c r="AD39" s="27">
        <f t="shared" si="28"/>
        <v>3.7140204271123523E-2</v>
      </c>
      <c r="AE39" s="28">
        <f t="shared" si="29"/>
        <v>4.4137695978186731E-2</v>
      </c>
      <c r="AF39" s="35">
        <f t="shared" si="29"/>
        <v>2.5216138328530313E-2</v>
      </c>
      <c r="AG39" s="33">
        <f t="shared" si="29"/>
        <v>6.565204416592052E-2</v>
      </c>
      <c r="AH39" s="34">
        <f t="shared" si="29"/>
        <v>4.7331483597192747E-2</v>
      </c>
      <c r="AI39" s="35">
        <f t="shared" si="30"/>
        <v>6.7111735769501024E-2</v>
      </c>
      <c r="AJ39" s="33">
        <f t="shared" si="31"/>
        <v>6.7208064967796188E-2</v>
      </c>
      <c r="AK39" s="34">
        <f t="shared" si="32"/>
        <v>6.7165342060152788E-2</v>
      </c>
      <c r="AL39" s="35">
        <f t="shared" si="32"/>
        <v>9.6806058610470869E-2</v>
      </c>
      <c r="AM39" s="33">
        <f t="shared" si="32"/>
        <v>9.5250590396221524E-2</v>
      </c>
      <c r="AN39" s="34">
        <f t="shared" si="32"/>
        <v>9.5940420560747697E-2</v>
      </c>
      <c r="AO39" s="35">
        <f t="shared" si="59"/>
        <v>8.1356949864905381E-2</v>
      </c>
      <c r="AP39" s="33">
        <f t="shared" si="60"/>
        <v>5.7019645424053689E-2</v>
      </c>
      <c r="AQ39" s="34">
        <f t="shared" si="61"/>
        <v>6.7821452365089963E-2</v>
      </c>
      <c r="AR39" s="35">
        <f t="shared" si="62"/>
        <v>6.2465297057190394E-2</v>
      </c>
      <c r="AS39" s="33">
        <f t="shared" si="63"/>
        <v>5.1903898458748765E-2</v>
      </c>
      <c r="AT39" s="34">
        <f t="shared" si="64"/>
        <v>5.6650860993261887E-2</v>
      </c>
      <c r="AU39" s="35">
        <f t="shared" si="65"/>
        <v>7.0290044421217557E-2</v>
      </c>
      <c r="AV39" s="33">
        <f t="shared" si="66"/>
        <v>3.9646627881922081E-2</v>
      </c>
      <c r="AW39" s="34">
        <f t="shared" si="67"/>
        <v>5.3495512517713673E-2</v>
      </c>
      <c r="AX39" s="35">
        <f t="shared" si="34"/>
        <v>3.1494140625E-2</v>
      </c>
      <c r="AY39" s="33">
        <f t="shared" si="35"/>
        <v>3.5233160621761739E-2</v>
      </c>
      <c r="AZ39" s="34">
        <f t="shared" si="36"/>
        <v>3.3516421925793072E-2</v>
      </c>
      <c r="BA39" s="35">
        <f t="shared" si="37"/>
        <v>-2.8402366863905293E-2</v>
      </c>
      <c r="BB39" s="33">
        <f t="shared" si="38"/>
        <v>-2.0620620620620644E-2</v>
      </c>
      <c r="BC39" s="34">
        <f t="shared" si="39"/>
        <v>-2.4186550976138865E-2</v>
      </c>
      <c r="BD39" s="35">
        <f t="shared" si="40"/>
        <v>-5.7490864799025543E-2</v>
      </c>
      <c r="BE39" s="33">
        <f t="shared" si="41"/>
        <v>-4.7219950940310729E-2</v>
      </c>
      <c r="BF39" s="34">
        <f t="shared" si="42"/>
        <v>-5.1906190952539788E-2</v>
      </c>
      <c r="BG39" s="35">
        <f t="shared" si="43"/>
        <v>-6.4357715171879049E-2</v>
      </c>
      <c r="BH39" s="33">
        <f t="shared" si="44"/>
        <v>-4.8058356575842121E-2</v>
      </c>
      <c r="BI39" s="34">
        <f t="shared" si="45"/>
        <v>-5.5451348182883886E-2</v>
      </c>
      <c r="BJ39" s="35">
        <f t="shared" si="46"/>
        <v>-1.7679558011049701E-2</v>
      </c>
      <c r="BK39" s="33">
        <f t="shared" si="47"/>
        <v>-1.9157088122605415E-2</v>
      </c>
      <c r="BL39" s="34">
        <f t="shared" si="48"/>
        <v>-1.8493235695668409E-2</v>
      </c>
      <c r="BM39" s="35">
        <f t="shared" si="49"/>
        <v>-7.0303712035995058E-3</v>
      </c>
      <c r="BN39" s="33">
        <f t="shared" si="50"/>
        <v>-6.8933823529415683E-4</v>
      </c>
      <c r="BO39" s="34">
        <f t="shared" si="51"/>
        <v>-3.5407182599899167E-3</v>
      </c>
      <c r="BP39" s="35">
        <f t="shared" si="68"/>
        <v>-6.230529595015577E-3</v>
      </c>
      <c r="BQ39" s="33">
        <f t="shared" si="69"/>
        <v>-1.1496895838123744E-2</v>
      </c>
      <c r="BR39" s="34">
        <f t="shared" si="70"/>
        <v>-9.1370558375634126E-3</v>
      </c>
      <c r="BS39" s="35">
        <f t="shared" si="71"/>
        <v>1.0544314619549633E-2</v>
      </c>
      <c r="BT39" s="33">
        <f t="shared" si="72"/>
        <v>3.7217957664572587E-3</v>
      </c>
      <c r="BU39" s="34">
        <f t="shared" si="73"/>
        <v>6.7879098360654755E-3</v>
      </c>
    </row>
    <row r="40" spans="1:73">
      <c r="A40" s="68" t="s">
        <v>88</v>
      </c>
      <c r="B40" s="88">
        <v>0.80195599022004882</v>
      </c>
      <c r="C40" s="27">
        <v>0.57160392798690673</v>
      </c>
      <c r="D40" s="88">
        <v>0.67654265983515249</v>
      </c>
      <c r="E40" s="29">
        <v>-0.11126187245590236</v>
      </c>
      <c r="F40" s="27">
        <v>-9.0080708148919553E-2</v>
      </c>
      <c r="G40" s="28">
        <v>-0.10045176720701565</v>
      </c>
      <c r="H40" s="88">
        <v>-8.9770992366412172E-2</v>
      </c>
      <c r="I40" s="27">
        <v>-8.0400572246065782E-2</v>
      </c>
      <c r="J40" s="89">
        <v>-8.4933530280649872E-2</v>
      </c>
      <c r="K40" s="88">
        <v>-6.4072458906407226E-2</v>
      </c>
      <c r="L40" s="27">
        <v>-2.9247044181705095E-2</v>
      </c>
      <c r="M40" s="89">
        <v>-4.6004842615012143E-2</v>
      </c>
      <c r="N40" s="88">
        <v>-3.4767025089605719E-2</v>
      </c>
      <c r="O40" s="27">
        <v>8.3333333333333037E-3</v>
      </c>
      <c r="P40" s="89">
        <v>-1.2013536379018586E-2</v>
      </c>
      <c r="Q40" s="88">
        <v>-1.1139992573337976E-3</v>
      </c>
      <c r="R40" s="27">
        <v>-3.4965034965035446E-3</v>
      </c>
      <c r="S40" s="88">
        <v>-2.397670834046961E-3</v>
      </c>
      <c r="T40" s="29">
        <f t="shared" si="53"/>
        <v>1.003717472118959E-2</v>
      </c>
      <c r="U40" s="27">
        <f t="shared" si="54"/>
        <v>1.1483253588516762E-2</v>
      </c>
      <c r="V40" s="28">
        <f t="shared" si="55"/>
        <v>1.0815450643776758E-2</v>
      </c>
      <c r="W40" s="29">
        <f t="shared" si="56"/>
        <v>6.4041221935958736E-2</v>
      </c>
      <c r="X40" s="27">
        <f t="shared" si="57"/>
        <v>8.1993062125512495E-2</v>
      </c>
      <c r="Y40" s="28">
        <f t="shared" si="58"/>
        <v>7.3709239130434812E-2</v>
      </c>
      <c r="Z40" s="29">
        <f t="shared" si="24"/>
        <v>4.2545831892078834E-2</v>
      </c>
      <c r="AA40" s="27">
        <f t="shared" si="25"/>
        <v>3.0020402215097608E-2</v>
      </c>
      <c r="AB40" s="28">
        <f t="shared" si="26"/>
        <v>3.5748180955393893E-2</v>
      </c>
      <c r="AC40" s="29">
        <f t="shared" si="27"/>
        <v>2.3888520238885214E-2</v>
      </c>
      <c r="AD40" s="27">
        <f t="shared" si="28"/>
        <v>1.8958687040180999E-2</v>
      </c>
      <c r="AE40" s="28">
        <f t="shared" si="29"/>
        <v>2.1227855833842346E-2</v>
      </c>
      <c r="AF40" s="35">
        <f t="shared" si="29"/>
        <v>3.499675955930015E-2</v>
      </c>
      <c r="AG40" s="33">
        <f t="shared" si="29"/>
        <v>1.6384337683976735E-2</v>
      </c>
      <c r="AH40" s="34">
        <f t="shared" si="29"/>
        <v>2.4973829819051829E-2</v>
      </c>
      <c r="AI40" s="35">
        <f t="shared" si="30"/>
        <v>3.1934877896055092E-2</v>
      </c>
      <c r="AJ40" s="33">
        <f t="shared" si="31"/>
        <v>-2.1857923497268228E-3</v>
      </c>
      <c r="AK40" s="34">
        <f t="shared" si="32"/>
        <v>1.3714619200466904E-2</v>
      </c>
      <c r="AL40" s="35">
        <f t="shared" si="32"/>
        <v>4.5509708737863974E-2</v>
      </c>
      <c r="AM40" s="33">
        <f t="shared" si="32"/>
        <v>4.9014238773274821E-2</v>
      </c>
      <c r="AN40" s="34">
        <f t="shared" si="32"/>
        <v>4.735175590097862E-2</v>
      </c>
      <c r="AO40" s="35">
        <f t="shared" si="59"/>
        <v>2.2634939059779535E-2</v>
      </c>
      <c r="AP40" s="33">
        <f t="shared" si="60"/>
        <v>4.228660924040728E-2</v>
      </c>
      <c r="AQ40" s="34">
        <f t="shared" si="61"/>
        <v>3.2980623883468452E-2</v>
      </c>
      <c r="AR40" s="35">
        <f t="shared" si="62"/>
        <v>5.2213393870601532E-2</v>
      </c>
      <c r="AS40" s="33">
        <f t="shared" si="63"/>
        <v>1.7530678687703416E-2</v>
      </c>
      <c r="AT40" s="34">
        <f t="shared" si="64"/>
        <v>3.3790075828122879E-2</v>
      </c>
      <c r="AU40" s="35">
        <f t="shared" si="65"/>
        <v>4.8004314994606334E-2</v>
      </c>
      <c r="AV40" s="33">
        <f t="shared" si="66"/>
        <v>5.1932069899089273E-2</v>
      </c>
      <c r="AW40" s="34">
        <f t="shared" si="67"/>
        <v>5.0057907605198793E-2</v>
      </c>
      <c r="AX40" s="35">
        <f t="shared" si="34"/>
        <v>4.52907874420998E-2</v>
      </c>
      <c r="AY40" s="33">
        <f t="shared" si="35"/>
        <v>4.3986897519887602E-2</v>
      </c>
      <c r="AZ40" s="34">
        <f t="shared" si="36"/>
        <v>4.4607843137254966E-2</v>
      </c>
      <c r="BA40" s="35">
        <f t="shared" si="37"/>
        <v>1.5509601181683985E-2</v>
      </c>
      <c r="BB40" s="33">
        <f t="shared" si="38"/>
        <v>2.9134917077543676E-2</v>
      </c>
      <c r="BC40" s="34">
        <f t="shared" si="39"/>
        <v>2.2641952135147747E-2</v>
      </c>
      <c r="BD40" s="35">
        <f t="shared" si="40"/>
        <v>-4.6060606060606135E-3</v>
      </c>
      <c r="BE40" s="33">
        <f t="shared" si="41"/>
        <v>-1.4155052264808399E-2</v>
      </c>
      <c r="BF40" s="34">
        <f t="shared" si="42"/>
        <v>-9.6363427784788014E-3</v>
      </c>
      <c r="BG40" s="35">
        <f t="shared" si="43"/>
        <v>-3.458353628835853E-2</v>
      </c>
      <c r="BH40" s="33">
        <f t="shared" si="44"/>
        <v>-8.6149768058316756E-3</v>
      </c>
      <c r="BI40" s="34">
        <f t="shared" si="45"/>
        <v>-2.0966060465655079E-2</v>
      </c>
      <c r="BJ40" s="35">
        <f t="shared" si="46"/>
        <v>4.5408678102927258E-3</v>
      </c>
      <c r="BK40" s="33">
        <f t="shared" si="47"/>
        <v>2.0276292335115853E-2</v>
      </c>
      <c r="BL40" s="34">
        <f t="shared" si="48"/>
        <v>1.2896355892096478E-2</v>
      </c>
      <c r="BM40" s="35">
        <f t="shared" si="49"/>
        <v>3.8925163234555527E-2</v>
      </c>
      <c r="BN40" s="33">
        <f t="shared" si="50"/>
        <v>3.5597291985149493E-2</v>
      </c>
      <c r="BO40" s="34">
        <f t="shared" si="51"/>
        <v>3.7145193318537606E-2</v>
      </c>
      <c r="BP40" s="35">
        <f t="shared" si="68"/>
        <v>1.0394005317863275E-2</v>
      </c>
      <c r="BQ40" s="33">
        <f t="shared" si="69"/>
        <v>1.0965837199493844E-2</v>
      </c>
      <c r="BR40" s="34">
        <f t="shared" si="70"/>
        <v>1.069940308593309E-2</v>
      </c>
      <c r="BS40" s="35">
        <f t="shared" si="71"/>
        <v>-1.1961722488038617E-3</v>
      </c>
      <c r="BT40" s="33">
        <f t="shared" si="72"/>
        <v>5.8406341259908956E-3</v>
      </c>
      <c r="BU40" s="34">
        <f t="shared" si="73"/>
        <v>2.5629596612435357E-3</v>
      </c>
    </row>
    <row r="41" spans="1:73">
      <c r="A41" s="68" t="s">
        <v>89</v>
      </c>
      <c r="B41" s="88">
        <v>0.62550516389762012</v>
      </c>
      <c r="C41" s="27">
        <v>0.57501027538018912</v>
      </c>
      <c r="D41" s="88">
        <v>0.59914163090128758</v>
      </c>
      <c r="E41" s="29">
        <v>-6.1049723756906094E-2</v>
      </c>
      <c r="F41" s="27">
        <v>-4.4102296450939438E-2</v>
      </c>
      <c r="G41" s="28">
        <v>-5.2334943639291476E-2</v>
      </c>
      <c r="H41" s="88">
        <v>-2.2653721682847849E-2</v>
      </c>
      <c r="I41" s="27">
        <v>-2.5116025116025065E-2</v>
      </c>
      <c r="J41" s="89">
        <v>-2.3930897762673431E-2</v>
      </c>
      <c r="K41" s="88">
        <v>-4.1541240216736885E-2</v>
      </c>
      <c r="L41" s="27">
        <v>-4.8725847101652175E-2</v>
      </c>
      <c r="M41" s="89">
        <v>-4.5263310604961582E-2</v>
      </c>
      <c r="N41" s="88">
        <v>-1.6017587939698541E-2</v>
      </c>
      <c r="O41" s="27">
        <v>-2.5610833088018814E-2</v>
      </c>
      <c r="P41" s="89">
        <v>-2.0969457529250835E-2</v>
      </c>
      <c r="Q41" s="88">
        <v>-1.563996169805304E-2</v>
      </c>
      <c r="R41" s="27">
        <v>-3.8066465256797577E-2</v>
      </c>
      <c r="S41" s="88">
        <v>-2.7161260282477118E-2</v>
      </c>
      <c r="T41" s="29">
        <f t="shared" si="53"/>
        <v>-2.7561608300907925E-2</v>
      </c>
      <c r="U41" s="27">
        <f t="shared" si="54"/>
        <v>-5.3391959798995137E-3</v>
      </c>
      <c r="V41" s="28">
        <f t="shared" si="55"/>
        <v>-1.6273133375877435E-2</v>
      </c>
      <c r="W41" s="29">
        <f t="shared" si="56"/>
        <v>1.1003667889296409E-2</v>
      </c>
      <c r="X41" s="27">
        <f t="shared" si="57"/>
        <v>-2.5260498894853489E-3</v>
      </c>
      <c r="Y41" s="28">
        <f t="shared" si="58"/>
        <v>4.0544923775542863E-3</v>
      </c>
      <c r="Z41" s="29">
        <f t="shared" si="24"/>
        <v>3.6279683377309357E-3</v>
      </c>
      <c r="AA41" s="27">
        <f t="shared" si="25"/>
        <v>2.564102564102555E-2</v>
      </c>
      <c r="AB41" s="28">
        <f t="shared" si="26"/>
        <v>1.4860281053141744E-2</v>
      </c>
      <c r="AC41" s="29">
        <f t="shared" si="27"/>
        <v>1.9388761091028606E-2</v>
      </c>
      <c r="AD41" s="27">
        <f t="shared" si="28"/>
        <v>4.629629629629628E-2</v>
      </c>
      <c r="AE41" s="28">
        <f t="shared" si="29"/>
        <v>3.3264364157249648E-2</v>
      </c>
      <c r="AF41" s="35">
        <f t="shared" si="29"/>
        <v>3.6428110896195909E-2</v>
      </c>
      <c r="AG41" s="33">
        <f t="shared" si="29"/>
        <v>5.5752212389380551E-2</v>
      </c>
      <c r="AH41" s="34">
        <f t="shared" si="29"/>
        <v>4.6518792359827588E-2</v>
      </c>
      <c r="AI41" s="35">
        <f t="shared" si="30"/>
        <v>4.510108864696738E-2</v>
      </c>
      <c r="AJ41" s="33">
        <f t="shared" si="31"/>
        <v>6.9013690975132658E-2</v>
      </c>
      <c r="AK41" s="34">
        <f t="shared" si="32"/>
        <v>5.7697968795996424E-2</v>
      </c>
      <c r="AL41" s="35">
        <f t="shared" si="32"/>
        <v>4.7916666666666607E-2</v>
      </c>
      <c r="AM41" s="33">
        <f t="shared" si="32"/>
        <v>4.3387349712493473E-2</v>
      </c>
      <c r="AN41" s="34">
        <f t="shared" si="32"/>
        <v>4.5505148900640169E-2</v>
      </c>
      <c r="AO41" s="35">
        <f t="shared" si="59"/>
        <v>4.9701789264413598E-2</v>
      </c>
      <c r="AP41" s="33">
        <f t="shared" si="60"/>
        <v>-1.7535070140280995E-3</v>
      </c>
      <c r="AQ41" s="34">
        <f t="shared" si="61"/>
        <v>2.2361240516438174E-2</v>
      </c>
      <c r="AR41" s="35">
        <f t="shared" si="62"/>
        <v>2.8409090909090828E-2</v>
      </c>
      <c r="AS41" s="33">
        <f t="shared" si="63"/>
        <v>1.6562107904642298E-2</v>
      </c>
      <c r="AT41" s="34">
        <f t="shared" si="64"/>
        <v>2.2262726207525008E-2</v>
      </c>
      <c r="AU41" s="35">
        <f t="shared" si="65"/>
        <v>-1.5785319652722452E-3</v>
      </c>
      <c r="AV41" s="33">
        <f t="shared" si="66"/>
        <v>-5.4307578375709653E-3</v>
      </c>
      <c r="AW41" s="34">
        <f t="shared" si="67"/>
        <v>-3.5659704533876901E-3</v>
      </c>
      <c r="AX41" s="35">
        <f t="shared" si="34"/>
        <v>-1.3175230566534912E-2</v>
      </c>
      <c r="AY41" s="33">
        <f t="shared" si="35"/>
        <v>-1.0920824025812848E-2</v>
      </c>
      <c r="AZ41" s="34">
        <f t="shared" si="36"/>
        <v>-1.2014314928425307E-2</v>
      </c>
      <c r="BA41" s="35">
        <f t="shared" si="37"/>
        <v>-1.0680907877169576E-2</v>
      </c>
      <c r="BB41" s="33">
        <f t="shared" si="38"/>
        <v>-2.1079046424090309E-2</v>
      </c>
      <c r="BC41" s="34">
        <f t="shared" si="39"/>
        <v>-1.6041397153945702E-2</v>
      </c>
      <c r="BD41" s="35">
        <f t="shared" si="40"/>
        <v>-1.619433198380571E-2</v>
      </c>
      <c r="BE41" s="33">
        <f t="shared" si="41"/>
        <v>-1.5380671622661213E-3</v>
      </c>
      <c r="BF41" s="34">
        <f t="shared" si="42"/>
        <v>-8.6773599789640166E-3</v>
      </c>
      <c r="BG41" s="35">
        <f t="shared" si="43"/>
        <v>-6.8587105624142719E-3</v>
      </c>
      <c r="BH41" s="33">
        <f t="shared" si="44"/>
        <v>1.540436456996197E-3</v>
      </c>
      <c r="BI41" s="34">
        <f t="shared" si="45"/>
        <v>-2.5198938992042619E-3</v>
      </c>
      <c r="BJ41" s="35">
        <f t="shared" si="46"/>
        <v>-5.8011049723757369E-3</v>
      </c>
      <c r="BK41" s="33">
        <f t="shared" si="47"/>
        <v>4.2040502435273019E-2</v>
      </c>
      <c r="BL41" s="34">
        <f t="shared" si="48"/>
        <v>1.9013429065283916E-2</v>
      </c>
      <c r="BM41" s="35">
        <f t="shared" si="49"/>
        <v>2.9174770769658132E-2</v>
      </c>
      <c r="BN41" s="33">
        <f t="shared" si="50"/>
        <v>4.1820418204181475E-3</v>
      </c>
      <c r="BO41" s="34">
        <f t="shared" si="51"/>
        <v>1.5918580375782865E-2</v>
      </c>
      <c r="BP41" s="35">
        <f t="shared" si="68"/>
        <v>4.0226781857451321E-2</v>
      </c>
      <c r="BQ41" s="33">
        <f t="shared" si="69"/>
        <v>5.0955414012738842E-2</v>
      </c>
      <c r="BR41" s="34">
        <f t="shared" si="70"/>
        <v>4.5851528384279527E-2</v>
      </c>
      <c r="BS41" s="35">
        <f t="shared" si="71"/>
        <v>4.9052686218530983E-2</v>
      </c>
      <c r="BT41" s="33">
        <f t="shared" si="72"/>
        <v>3.0069930069930084E-2</v>
      </c>
      <c r="BU41" s="34">
        <f t="shared" si="73"/>
        <v>3.9051946457079767E-2</v>
      </c>
    </row>
    <row r="42" spans="1:73">
      <c r="A42" s="68" t="s">
        <v>90</v>
      </c>
      <c r="B42" s="88">
        <v>0.52754237288135597</v>
      </c>
      <c r="C42" s="27">
        <v>0.44557270511779046</v>
      </c>
      <c r="D42" s="88">
        <v>0.48569058481957694</v>
      </c>
      <c r="E42" s="29">
        <v>-6.6296809986130412E-2</v>
      </c>
      <c r="F42" s="27">
        <v>-4.8609159876369712E-2</v>
      </c>
      <c r="G42" s="28">
        <v>-5.7509771077610239E-2</v>
      </c>
      <c r="H42" s="88">
        <v>-5.258467023172908E-2</v>
      </c>
      <c r="I42" s="27">
        <v>-3.4258712344949815E-2</v>
      </c>
      <c r="J42" s="89">
        <v>-4.3394549763033141E-2</v>
      </c>
      <c r="K42" s="88">
        <v>-3.3552837880213238E-2</v>
      </c>
      <c r="L42" s="27">
        <v>-1.7431192660550487E-2</v>
      </c>
      <c r="M42" s="89">
        <v>-2.5390927388140527E-2</v>
      </c>
      <c r="N42" s="88">
        <v>6.1648280337442962E-3</v>
      </c>
      <c r="O42" s="27">
        <v>6.2247121070651001E-3</v>
      </c>
      <c r="P42" s="89">
        <v>6.1953931691818287E-3</v>
      </c>
      <c r="Q42" s="88">
        <v>-7.7394388906804057E-3</v>
      </c>
      <c r="R42" s="27">
        <v>1.0207237859573226E-2</v>
      </c>
      <c r="S42" s="88">
        <v>1.420903062835599E-3</v>
      </c>
      <c r="T42" s="29">
        <f t="shared" si="53"/>
        <v>2.5674358141046572E-2</v>
      </c>
      <c r="U42" s="27">
        <f t="shared" si="54"/>
        <v>2.4494794856093627E-3</v>
      </c>
      <c r="V42" s="28">
        <f t="shared" si="55"/>
        <v>1.3715907299385099E-2</v>
      </c>
      <c r="W42" s="29">
        <f t="shared" si="56"/>
        <v>4.8479087452471425E-2</v>
      </c>
      <c r="X42" s="27">
        <f t="shared" si="57"/>
        <v>4.3982895540623179E-2</v>
      </c>
      <c r="Y42" s="28">
        <f t="shared" si="58"/>
        <v>4.6189735614307947E-2</v>
      </c>
      <c r="Z42" s="29">
        <f t="shared" si="24"/>
        <v>1.0275007555152538E-2</v>
      </c>
      <c r="AA42" s="27">
        <f t="shared" si="25"/>
        <v>2.9549444119367996E-2</v>
      </c>
      <c r="AB42" s="28">
        <f t="shared" si="26"/>
        <v>2.0068381150587289E-2</v>
      </c>
      <c r="AC42" s="29">
        <f t="shared" si="27"/>
        <v>2.7520191444809994E-2</v>
      </c>
      <c r="AD42" s="27">
        <f t="shared" si="28"/>
        <v>2.7848820687695452E-2</v>
      </c>
      <c r="AE42" s="28">
        <f t="shared" si="29"/>
        <v>2.7688720489653207E-2</v>
      </c>
      <c r="AF42" s="35">
        <f t="shared" si="29"/>
        <v>2.4163027656477487E-2</v>
      </c>
      <c r="AG42" s="33">
        <f t="shared" si="29"/>
        <v>2.4882499308820361E-3</v>
      </c>
      <c r="AH42" s="34">
        <f t="shared" si="29"/>
        <v>1.3045944412932498E-2</v>
      </c>
      <c r="AI42" s="35">
        <f t="shared" si="30"/>
        <v>8.2433200682205943E-3</v>
      </c>
      <c r="AJ42" s="33">
        <f t="shared" si="31"/>
        <v>4.964147821290732E-3</v>
      </c>
      <c r="AK42" s="34">
        <f t="shared" si="32"/>
        <v>6.5789473684210176E-3</v>
      </c>
      <c r="AL42" s="35">
        <f t="shared" si="32"/>
        <v>5.6385678037778053E-3</v>
      </c>
      <c r="AM42" s="33">
        <f t="shared" si="32"/>
        <v>-4.9396267837541474E-3</v>
      </c>
      <c r="AN42" s="34">
        <f t="shared" si="32"/>
        <v>2.7812543457095273E-4</v>
      </c>
      <c r="AO42" s="35">
        <f t="shared" si="59"/>
        <v>5.6069526212503273E-3</v>
      </c>
      <c r="AP42" s="33">
        <f t="shared" si="60"/>
        <v>1.9305019305019266E-2</v>
      </c>
      <c r="AQ42" s="34">
        <f t="shared" si="61"/>
        <v>1.2512164604476572E-2</v>
      </c>
      <c r="AR42" s="35">
        <f t="shared" si="62"/>
        <v>1.0872595483691017E-2</v>
      </c>
      <c r="AS42" s="33">
        <f t="shared" si="63"/>
        <v>1.5151515151515138E-2</v>
      </c>
      <c r="AT42" s="34">
        <f t="shared" si="64"/>
        <v>1.3044075243718201E-2</v>
      </c>
      <c r="AU42" s="35">
        <f t="shared" si="65"/>
        <v>3.3094318808604584E-2</v>
      </c>
      <c r="AV42" s="33">
        <f t="shared" si="66"/>
        <v>3.1982942430703654E-2</v>
      </c>
      <c r="AW42" s="34">
        <f t="shared" si="67"/>
        <v>3.252914068853352E-2</v>
      </c>
      <c r="AX42" s="35">
        <f t="shared" si="34"/>
        <v>2.9097704217832421E-2</v>
      </c>
      <c r="AY42" s="33">
        <f t="shared" si="35"/>
        <v>3.6415289256198413E-2</v>
      </c>
      <c r="AZ42" s="34">
        <f t="shared" si="36"/>
        <v>3.281701233919665E-2</v>
      </c>
      <c r="BA42" s="35">
        <f t="shared" si="37"/>
        <v>-1.2451361867704236E-2</v>
      </c>
      <c r="BB42" s="33">
        <f t="shared" si="38"/>
        <v>-9.4692250186892979E-3</v>
      </c>
      <c r="BC42" s="34">
        <f t="shared" si="39"/>
        <v>-1.0930350788002086E-2</v>
      </c>
      <c r="BD42" s="35">
        <f t="shared" si="40"/>
        <v>-1.6811137378513252E-2</v>
      </c>
      <c r="BE42" s="33">
        <f t="shared" si="41"/>
        <v>-1.2327044025157274E-2</v>
      </c>
      <c r="BF42" s="34">
        <f t="shared" si="42"/>
        <v>-1.452068876895396E-2</v>
      </c>
      <c r="BG42" s="35">
        <f t="shared" si="43"/>
        <v>-2.6716537536735196E-2</v>
      </c>
      <c r="BH42" s="33">
        <f t="shared" si="44"/>
        <v>-3.3112582781456901E-2</v>
      </c>
      <c r="BI42" s="34">
        <f t="shared" si="45"/>
        <v>-2.9990872343199859E-2</v>
      </c>
      <c r="BJ42" s="35">
        <f t="shared" si="46"/>
        <v>0</v>
      </c>
      <c r="BK42" s="33">
        <f t="shared" si="47"/>
        <v>-2.344573234984193E-2</v>
      </c>
      <c r="BL42" s="34">
        <f t="shared" si="48"/>
        <v>-1.1963973652372673E-2</v>
      </c>
      <c r="BM42" s="35">
        <f t="shared" si="49"/>
        <v>-2.2234422179522317E-2</v>
      </c>
      <c r="BN42" s="33">
        <f t="shared" si="50"/>
        <v>1.1329916374426707E-2</v>
      </c>
      <c r="BO42" s="34">
        <f t="shared" si="51"/>
        <v>-5.3061224489795444E-3</v>
      </c>
      <c r="BP42" s="35">
        <f t="shared" si="68"/>
        <v>-7.8607523862997963E-3</v>
      </c>
      <c r="BQ42" s="33">
        <f t="shared" si="69"/>
        <v>-1.8671645772205814E-3</v>
      </c>
      <c r="BR42" s="34">
        <f t="shared" si="70"/>
        <v>-4.7873067979756767E-3</v>
      </c>
      <c r="BS42" s="35">
        <f t="shared" si="71"/>
        <v>3.3955857385399302E-3</v>
      </c>
      <c r="BT42" s="33">
        <f t="shared" si="72"/>
        <v>2.4318546231961502E-2</v>
      </c>
      <c r="BU42" s="34">
        <f t="shared" si="73"/>
        <v>1.4156129741616175E-2</v>
      </c>
    </row>
    <row r="43" spans="1:73">
      <c r="A43" s="68" t="s">
        <v>91</v>
      </c>
      <c r="B43" s="88">
        <v>0.47956173619890441</v>
      </c>
      <c r="C43" s="27">
        <v>0.37817254284151969</v>
      </c>
      <c r="D43" s="88">
        <v>0.43114621199622216</v>
      </c>
      <c r="E43" s="29">
        <v>-5.6679008829393362E-2</v>
      </c>
      <c r="F43" s="27">
        <v>9.0331214452994413E-3</v>
      </c>
      <c r="G43" s="28">
        <v>-2.6461538461538425E-2</v>
      </c>
      <c r="H43" s="88">
        <v>-3.7741545893719808E-2</v>
      </c>
      <c r="I43" s="27">
        <v>2.6525198938991412E-3</v>
      </c>
      <c r="J43" s="89">
        <v>-1.8489254108723152E-2</v>
      </c>
      <c r="K43" s="88">
        <v>-1.4747411358644547E-2</v>
      </c>
      <c r="L43" s="27">
        <v>-1.6865079365079416E-2</v>
      </c>
      <c r="M43" s="89">
        <v>-1.5778457575269633E-2</v>
      </c>
      <c r="N43" s="88">
        <v>-4.4585987261146487E-3</v>
      </c>
      <c r="O43" s="27">
        <v>1.0427177934746013E-2</v>
      </c>
      <c r="P43" s="89">
        <v>2.7809586127924835E-3</v>
      </c>
      <c r="Q43" s="88">
        <v>-3.1669865642994233E-2</v>
      </c>
      <c r="R43" s="27">
        <v>4.3275632490014093E-3</v>
      </c>
      <c r="S43" s="88">
        <v>-1.4029363784665572E-2</v>
      </c>
      <c r="T43" s="29">
        <f t="shared" si="53"/>
        <v>-1.4866204162537144E-2</v>
      </c>
      <c r="U43" s="27">
        <f t="shared" si="54"/>
        <v>-7.2920119323831578E-3</v>
      </c>
      <c r="V43" s="28">
        <f t="shared" si="55"/>
        <v>-1.1085373924553221E-2</v>
      </c>
      <c r="W43" s="29">
        <f t="shared" si="56"/>
        <v>3.0516431924882736E-2</v>
      </c>
      <c r="X43" s="27">
        <f t="shared" si="57"/>
        <v>5.776293823038392E-2</v>
      </c>
      <c r="Y43" s="28">
        <f t="shared" si="58"/>
        <v>4.4169315710222534E-2</v>
      </c>
      <c r="Z43" s="29">
        <f t="shared" si="24"/>
        <v>3.1890660592255093E-2</v>
      </c>
      <c r="AA43" s="27">
        <f t="shared" si="25"/>
        <v>2.6199494949495028E-2</v>
      </c>
      <c r="AB43" s="28">
        <f t="shared" si="26"/>
        <v>2.9001762538054754E-2</v>
      </c>
      <c r="AC43" s="29">
        <f t="shared" si="27"/>
        <v>3.1220435193945129E-2</v>
      </c>
      <c r="AD43" s="27">
        <f t="shared" si="28"/>
        <v>2.7068594278683467E-2</v>
      </c>
      <c r="AE43" s="28">
        <f t="shared" si="29"/>
        <v>2.9118654624727514E-2</v>
      </c>
      <c r="AF43" s="35">
        <f t="shared" si="29"/>
        <v>2.5993883792049033E-2</v>
      </c>
      <c r="AG43" s="33">
        <f t="shared" si="29"/>
        <v>5.3908355795148299E-2</v>
      </c>
      <c r="AH43" s="34">
        <f t="shared" si="29"/>
        <v>4.0096837645634764E-2</v>
      </c>
      <c r="AI43" s="35">
        <f t="shared" si="30"/>
        <v>5.0372578241430599E-2</v>
      </c>
      <c r="AJ43" s="33">
        <f t="shared" si="31"/>
        <v>1.3071895424836555E-2</v>
      </c>
      <c r="AK43" s="34">
        <f t="shared" si="32"/>
        <v>3.1277276694791967E-2</v>
      </c>
      <c r="AL43" s="35">
        <f t="shared" si="32"/>
        <v>5.3632236095346286E-2</v>
      </c>
      <c r="AM43" s="33">
        <f t="shared" si="32"/>
        <v>6.3674614305750277E-2</v>
      </c>
      <c r="AN43" s="34">
        <f t="shared" si="32"/>
        <v>5.8682465792072147E-2</v>
      </c>
      <c r="AO43" s="35">
        <f t="shared" si="59"/>
        <v>3.17802316186373E-2</v>
      </c>
      <c r="AP43" s="33">
        <f t="shared" si="60"/>
        <v>2.6371308016877704E-2</v>
      </c>
      <c r="AQ43" s="34">
        <f t="shared" si="61"/>
        <v>2.9047301798800884E-2</v>
      </c>
      <c r="AR43" s="35">
        <f t="shared" si="62"/>
        <v>4.9595405899243161E-3</v>
      </c>
      <c r="AS43" s="33">
        <f t="shared" si="63"/>
        <v>5.1387461459406758E-4</v>
      </c>
      <c r="AT43" s="34">
        <f t="shared" si="64"/>
        <v>2.7191505891492884E-3</v>
      </c>
      <c r="AU43" s="35">
        <f t="shared" si="65"/>
        <v>1.4545454545454639E-2</v>
      </c>
      <c r="AV43" s="33">
        <f t="shared" si="66"/>
        <v>-8.7313816127375654E-3</v>
      </c>
      <c r="AW43" s="34">
        <f t="shared" si="67"/>
        <v>2.8409090909091717E-3</v>
      </c>
      <c r="AX43" s="35">
        <f t="shared" si="34"/>
        <v>-2.9697900665642596E-2</v>
      </c>
      <c r="AY43" s="33">
        <f t="shared" si="35"/>
        <v>-2.4093264248704616E-2</v>
      </c>
      <c r="AZ43" s="34">
        <f t="shared" si="36"/>
        <v>-2.6912181303116123E-2</v>
      </c>
      <c r="BA43" s="35">
        <f t="shared" si="37"/>
        <v>-5.3298153034300744E-2</v>
      </c>
      <c r="BB43" s="33">
        <f t="shared" si="38"/>
        <v>-2.6015396867533847E-2</v>
      </c>
      <c r="BC43" s="34">
        <f t="shared" si="39"/>
        <v>-3.9698292973402105E-2</v>
      </c>
      <c r="BD43" s="35">
        <f t="shared" si="40"/>
        <v>-2.8149386845038982E-2</v>
      </c>
      <c r="BE43" s="33">
        <f t="shared" si="41"/>
        <v>-1.580812210411553E-2</v>
      </c>
      <c r="BF43" s="34">
        <f t="shared" si="42"/>
        <v>-2.1909880115750346E-2</v>
      </c>
      <c r="BG43" s="35">
        <f t="shared" si="43"/>
        <v>-1.9214224261542845E-2</v>
      </c>
      <c r="BH43" s="33">
        <f t="shared" si="44"/>
        <v>-8.031016338964303E-3</v>
      </c>
      <c r="BI43" s="34">
        <f t="shared" si="45"/>
        <v>-1.3524936601859716E-2</v>
      </c>
      <c r="BJ43" s="35">
        <f t="shared" si="46"/>
        <v>1.6081871345029253E-2</v>
      </c>
      <c r="BK43" s="33">
        <f t="shared" si="47"/>
        <v>1.1446119486320461E-2</v>
      </c>
      <c r="BL43" s="34">
        <f t="shared" si="48"/>
        <v>1.3710368466152589E-2</v>
      </c>
      <c r="BM43" s="35">
        <f t="shared" si="49"/>
        <v>2.6187050359712138E-2</v>
      </c>
      <c r="BN43" s="33">
        <f t="shared" si="50"/>
        <v>4.9682583494341737E-2</v>
      </c>
      <c r="BO43" s="34">
        <f t="shared" si="51"/>
        <v>3.817976894899977E-2</v>
      </c>
      <c r="BP43" s="35">
        <f t="shared" si="68"/>
        <v>1.6264722378014573E-2</v>
      </c>
      <c r="BQ43" s="33">
        <f t="shared" si="69"/>
        <v>-2.1036024191427583E-3</v>
      </c>
      <c r="BR43" s="34">
        <f t="shared" si="70"/>
        <v>6.7851811643371285E-3</v>
      </c>
      <c r="BS43" s="35">
        <f t="shared" si="71"/>
        <v>9.3818984547462403E-3</v>
      </c>
      <c r="BT43" s="33">
        <f t="shared" si="72"/>
        <v>-2.1080368906455371E-3</v>
      </c>
      <c r="BU43" s="34">
        <f t="shared" si="73"/>
        <v>3.5045154333468442E-3</v>
      </c>
    </row>
    <row r="44" spans="1:73">
      <c r="A44" s="68" t="s">
        <v>92</v>
      </c>
      <c r="B44" s="88">
        <v>0.32810615199034987</v>
      </c>
      <c r="C44" s="27">
        <v>0.33454810495626819</v>
      </c>
      <c r="D44" s="88">
        <v>0.33102310231023102</v>
      </c>
      <c r="E44" s="29">
        <v>4.0871934604904681E-2</v>
      </c>
      <c r="F44" s="27">
        <v>5.5161114145275914E-2</v>
      </c>
      <c r="G44" s="28">
        <v>4.7359285891396041E-2</v>
      </c>
      <c r="H44" s="88">
        <v>6.1954624781849876E-2</v>
      </c>
      <c r="I44" s="27">
        <v>3.2608695652173836E-2</v>
      </c>
      <c r="J44" s="89">
        <v>4.8532196969697017E-2</v>
      </c>
      <c r="K44" s="88">
        <v>4.4371405094494554E-2</v>
      </c>
      <c r="L44" s="27">
        <v>5.864661654135328E-2</v>
      </c>
      <c r="M44" s="89">
        <v>5.0801535335290193E-2</v>
      </c>
      <c r="N44" s="88">
        <v>4.2486231313926037E-2</v>
      </c>
      <c r="O44" s="27">
        <v>6.7234848484848397E-2</v>
      </c>
      <c r="P44" s="89">
        <v>5.3717232488182276E-2</v>
      </c>
      <c r="Q44" s="88">
        <v>4.4905660377358547E-2</v>
      </c>
      <c r="R44" s="27">
        <v>5.9449866903283022E-2</v>
      </c>
      <c r="S44" s="88">
        <v>5.1590538336052205E-2</v>
      </c>
      <c r="T44" s="29">
        <f t="shared" si="53"/>
        <v>-1.4445648248465615E-3</v>
      </c>
      <c r="U44" s="27">
        <f t="shared" si="54"/>
        <v>4.648241206030157E-2</v>
      </c>
      <c r="V44" s="28">
        <f t="shared" si="55"/>
        <v>2.0748497188287862E-2</v>
      </c>
      <c r="W44" s="29">
        <f t="shared" si="56"/>
        <v>2.9294755877034451E-2</v>
      </c>
      <c r="X44" s="27">
        <f t="shared" si="57"/>
        <v>3.9215686274509887E-2</v>
      </c>
      <c r="Y44" s="28">
        <f t="shared" si="58"/>
        <v>3.400455927051671E-2</v>
      </c>
      <c r="Z44" s="29">
        <f t="shared" si="24"/>
        <v>3.5839775122979534E-2</v>
      </c>
      <c r="AA44" s="27">
        <f t="shared" si="25"/>
        <v>4.1201386214863245E-2</v>
      </c>
      <c r="AB44" s="28">
        <f t="shared" si="26"/>
        <v>3.8397942311225508E-2</v>
      </c>
      <c r="AC44" s="29">
        <f t="shared" si="27"/>
        <v>3.9687924016282183E-2</v>
      </c>
      <c r="AD44" s="27">
        <f t="shared" si="28"/>
        <v>6.4349112426035582E-2</v>
      </c>
      <c r="AE44" s="28">
        <f t="shared" si="29"/>
        <v>5.1486199575371483E-2</v>
      </c>
      <c r="AF44" s="35">
        <f t="shared" si="29"/>
        <v>1.337683523654154E-2</v>
      </c>
      <c r="AG44" s="33">
        <f t="shared" si="29"/>
        <v>4.5517720639332904E-2</v>
      </c>
      <c r="AH44" s="34">
        <f t="shared" si="29"/>
        <v>2.8941611980481285E-2</v>
      </c>
      <c r="AI44" s="35">
        <f t="shared" si="30"/>
        <v>1.481004507405026E-2</v>
      </c>
      <c r="AJ44" s="33">
        <f t="shared" si="31"/>
        <v>3.6556995679627891E-2</v>
      </c>
      <c r="AK44" s="34">
        <f t="shared" si="32"/>
        <v>2.5511038430089839E-2</v>
      </c>
      <c r="AL44" s="35">
        <f t="shared" si="32"/>
        <v>3.1725888324872997E-2</v>
      </c>
      <c r="AM44" s="33">
        <f t="shared" si="32"/>
        <v>3.9115100993908358E-2</v>
      </c>
      <c r="AN44" s="34">
        <f t="shared" si="32"/>
        <v>3.5401052463721827E-2</v>
      </c>
      <c r="AO44" s="35">
        <f t="shared" si="59"/>
        <v>3.0442804428044257E-2</v>
      </c>
      <c r="AP44" s="33">
        <f t="shared" si="60"/>
        <v>3.9493983338475758E-2</v>
      </c>
      <c r="AQ44" s="34">
        <f t="shared" si="61"/>
        <v>3.4960726936701159E-2</v>
      </c>
      <c r="AR44" s="35">
        <f t="shared" si="62"/>
        <v>2.4768725753506526E-2</v>
      </c>
      <c r="AS44" s="33">
        <f t="shared" si="63"/>
        <v>4.7491837340456478E-3</v>
      </c>
      <c r="AT44" s="34">
        <f t="shared" si="64"/>
        <v>1.4732142857142749E-2</v>
      </c>
      <c r="AU44" s="35">
        <f t="shared" si="65"/>
        <v>2.329644729178737E-3</v>
      </c>
      <c r="AV44" s="33">
        <f t="shared" si="66"/>
        <v>3.5745937961595198E-2</v>
      </c>
      <c r="AW44" s="34">
        <f t="shared" si="67"/>
        <v>1.8917729872415245E-2</v>
      </c>
      <c r="AX44" s="35">
        <f t="shared" si="34"/>
        <v>2.7019174898314846E-2</v>
      </c>
      <c r="AY44" s="33">
        <f t="shared" si="35"/>
        <v>-1.7113519680547196E-3</v>
      </c>
      <c r="AZ44" s="34">
        <f t="shared" si="36"/>
        <v>1.2521588946459383E-2</v>
      </c>
      <c r="BA44" s="35">
        <f t="shared" si="37"/>
        <v>2.857142857142847E-2</v>
      </c>
      <c r="BB44" s="33">
        <f t="shared" si="38"/>
        <v>1.9428571428571351E-2</v>
      </c>
      <c r="BC44" s="34">
        <f t="shared" si="39"/>
        <v>2.4022743425728521E-2</v>
      </c>
      <c r="BD44" s="35">
        <f t="shared" si="40"/>
        <v>-1.4026402640264002E-2</v>
      </c>
      <c r="BE44" s="33">
        <f t="shared" si="41"/>
        <v>-1.065022421524664E-2</v>
      </c>
      <c r="BF44" s="34">
        <f t="shared" si="42"/>
        <v>-1.2354247640199878E-2</v>
      </c>
      <c r="BG44" s="35">
        <f t="shared" si="43"/>
        <v>-3.0962343096234357E-2</v>
      </c>
      <c r="BH44" s="33">
        <f t="shared" si="44"/>
        <v>-1.4730878186968832E-2</v>
      </c>
      <c r="BI44" s="34">
        <f t="shared" si="45"/>
        <v>-2.2909346451159496E-2</v>
      </c>
      <c r="BJ44" s="35">
        <f t="shared" si="46"/>
        <v>5.7570523891770087E-4</v>
      </c>
      <c r="BK44" s="33">
        <f t="shared" si="47"/>
        <v>-1.0638297872340385E-2</v>
      </c>
      <c r="BL44" s="34">
        <f t="shared" si="48"/>
        <v>-5.0345224395856869E-3</v>
      </c>
      <c r="BM44" s="35">
        <f t="shared" si="49"/>
        <v>-1.7548906789413121E-2</v>
      </c>
      <c r="BN44" s="33">
        <f t="shared" si="50"/>
        <v>-6.6841034582969527E-3</v>
      </c>
      <c r="BO44" s="34">
        <f t="shared" si="51"/>
        <v>-1.2143993060575342E-2</v>
      </c>
      <c r="BP44" s="35">
        <f t="shared" si="68"/>
        <v>-3.0746705710102518E-2</v>
      </c>
      <c r="BQ44" s="33">
        <f t="shared" si="69"/>
        <v>-3.0719719133996515E-2</v>
      </c>
      <c r="BR44" s="34">
        <f t="shared" si="70"/>
        <v>-3.0733206497877918E-2</v>
      </c>
      <c r="BS44" s="35">
        <f t="shared" si="71"/>
        <v>4.8338368580060909E-3</v>
      </c>
      <c r="BT44" s="33">
        <f t="shared" si="72"/>
        <v>1.6903108964684499E-2</v>
      </c>
      <c r="BU44" s="34">
        <f t="shared" si="73"/>
        <v>1.0871206401932731E-2</v>
      </c>
    </row>
    <row r="45" spans="1:73" ht="12.75" customHeight="1">
      <c r="A45" s="68" t="s">
        <v>93</v>
      </c>
      <c r="B45" s="88">
        <v>0.292604501607717</v>
      </c>
      <c r="C45" s="27">
        <v>0.28278041074249605</v>
      </c>
      <c r="D45" s="88">
        <v>0.28863346104725407</v>
      </c>
      <c r="E45" s="29">
        <v>8.2089552238805874E-2</v>
      </c>
      <c r="F45" s="27">
        <v>9.7290640394088745E-2</v>
      </c>
      <c r="G45" s="28">
        <v>8.8206144697720479E-2</v>
      </c>
      <c r="H45" s="88">
        <v>7.3563218390804597E-2</v>
      </c>
      <c r="I45" s="27">
        <v>0.15937149270482598</v>
      </c>
      <c r="J45" s="89">
        <v>0.10837887067395258</v>
      </c>
      <c r="K45" s="88">
        <v>4.7822983583154954E-2</v>
      </c>
      <c r="L45" s="27">
        <v>6.1955469506292271E-2</v>
      </c>
      <c r="M45" s="89">
        <v>5.382087099424826E-2</v>
      </c>
      <c r="N45" s="88">
        <v>8.9237057220708405E-2</v>
      </c>
      <c r="O45" s="27">
        <v>0.13855970829535091</v>
      </c>
      <c r="P45" s="89">
        <v>0.11033138401559461</v>
      </c>
      <c r="Q45" s="88">
        <v>4.4402751719824884E-2</v>
      </c>
      <c r="R45" s="27">
        <v>6.0848678943154599E-2</v>
      </c>
      <c r="S45" s="88">
        <v>5.1615168539325795E-2</v>
      </c>
      <c r="T45" s="29">
        <f t="shared" si="53"/>
        <v>9.5808383233533023E-2</v>
      </c>
      <c r="U45" s="27">
        <f t="shared" si="54"/>
        <v>0.12301886792452832</v>
      </c>
      <c r="V45" s="28">
        <f t="shared" si="55"/>
        <v>0.10784641068447409</v>
      </c>
      <c r="W45" s="29">
        <f t="shared" si="56"/>
        <v>9.1803278688524559E-2</v>
      </c>
      <c r="X45" s="27">
        <f t="shared" si="57"/>
        <v>0.103494623655914</v>
      </c>
      <c r="Y45" s="28">
        <f t="shared" si="58"/>
        <v>9.704641350210963E-2</v>
      </c>
      <c r="Z45" s="29">
        <f t="shared" si="24"/>
        <v>7.057057057057059E-2</v>
      </c>
      <c r="AA45" s="27">
        <f t="shared" si="25"/>
        <v>0.1023142509135202</v>
      </c>
      <c r="AB45" s="28">
        <f t="shared" si="26"/>
        <v>8.4890109890109811E-2</v>
      </c>
      <c r="AC45" s="29">
        <f t="shared" si="27"/>
        <v>7.8541374474053294E-2</v>
      </c>
      <c r="AD45" s="27">
        <f t="shared" si="28"/>
        <v>9.9447513812154664E-2</v>
      </c>
      <c r="AE45" s="28">
        <f t="shared" si="29"/>
        <v>8.8123575588756609E-2</v>
      </c>
      <c r="AF45" s="35">
        <f t="shared" si="29"/>
        <v>0.10013003901170348</v>
      </c>
      <c r="AG45" s="33">
        <f t="shared" si="29"/>
        <v>7.7386934673366881E-2</v>
      </c>
      <c r="AH45" s="34">
        <f t="shared" si="29"/>
        <v>8.9597393530369995E-2</v>
      </c>
      <c r="AI45" s="35">
        <f t="shared" si="30"/>
        <v>3.3490937746256888E-2</v>
      </c>
      <c r="AJ45" s="33">
        <f t="shared" si="31"/>
        <v>6.7630597014925353E-2</v>
      </c>
      <c r="AK45" s="34">
        <f t="shared" si="32"/>
        <v>4.9124305852199956E-2</v>
      </c>
      <c r="AL45" s="35">
        <f t="shared" si="32"/>
        <v>3.1261913839115474E-2</v>
      </c>
      <c r="AM45" s="33">
        <f t="shared" si="32"/>
        <v>5.329838357361294E-2</v>
      </c>
      <c r="AN45" s="34">
        <f t="shared" si="32"/>
        <v>4.1530944625407074E-2</v>
      </c>
      <c r="AO45" s="35">
        <f t="shared" si="59"/>
        <v>2.8465804066543532E-2</v>
      </c>
      <c r="AP45" s="33">
        <f t="shared" si="60"/>
        <v>4.6453753629199568E-2</v>
      </c>
      <c r="AQ45" s="34">
        <f t="shared" si="61"/>
        <v>3.6942924159499624E-2</v>
      </c>
      <c r="AR45" s="35">
        <f t="shared" si="62"/>
        <v>2.4802300503235175E-2</v>
      </c>
      <c r="AS45" s="33">
        <f t="shared" si="63"/>
        <v>3.9239001189060652E-2</v>
      </c>
      <c r="AT45" s="34">
        <f t="shared" si="64"/>
        <v>3.1668237511781383E-2</v>
      </c>
      <c r="AU45" s="35">
        <f t="shared" si="65"/>
        <v>4.2090494563311598E-3</v>
      </c>
      <c r="AV45" s="33">
        <f t="shared" si="66"/>
        <v>2.669717772692648E-3</v>
      </c>
      <c r="AW45" s="34">
        <f t="shared" si="67"/>
        <v>3.4715877946280838E-3</v>
      </c>
      <c r="AX45" s="35">
        <f t="shared" si="34"/>
        <v>1.8512050296891402E-2</v>
      </c>
      <c r="AY45" s="33">
        <f t="shared" si="35"/>
        <v>3.3853176112590422E-2</v>
      </c>
      <c r="AZ45" s="34">
        <f t="shared" si="36"/>
        <v>2.5855790240349563E-2</v>
      </c>
      <c r="BA45" s="35">
        <f t="shared" si="37"/>
        <v>3.4293552812070249E-3</v>
      </c>
      <c r="BB45" s="33">
        <f t="shared" si="38"/>
        <v>2.244297277409868E-2</v>
      </c>
      <c r="BC45" s="34">
        <f t="shared" si="39"/>
        <v>1.2602058927937421E-2</v>
      </c>
      <c r="BD45" s="35">
        <f t="shared" si="40"/>
        <v>-9.5693779904306719E-3</v>
      </c>
      <c r="BE45" s="33">
        <f t="shared" si="41"/>
        <v>8.636200071968414E-3</v>
      </c>
      <c r="BF45" s="34">
        <f t="shared" si="42"/>
        <v>-7.0113935144611172E-4</v>
      </c>
      <c r="BG45" s="35">
        <f t="shared" si="43"/>
        <v>5.1759834368529933E-3</v>
      </c>
      <c r="BH45" s="33">
        <f t="shared" si="44"/>
        <v>-1.070281840884757E-3</v>
      </c>
      <c r="BI45" s="34">
        <f t="shared" si="45"/>
        <v>2.1048938782670668E-3</v>
      </c>
      <c r="BJ45" s="35">
        <f t="shared" si="46"/>
        <v>-3.43288705801581E-3</v>
      </c>
      <c r="BK45" s="33">
        <f t="shared" si="47"/>
        <v>4.6071428571428541E-2</v>
      </c>
      <c r="BL45" s="34">
        <f t="shared" si="48"/>
        <v>2.0829686679502801E-2</v>
      </c>
      <c r="BM45" s="35">
        <f t="shared" si="49"/>
        <v>4.6538064071649954E-2</v>
      </c>
      <c r="BN45" s="33">
        <f t="shared" si="50"/>
        <v>1.573916012290888E-2</v>
      </c>
      <c r="BO45" s="34">
        <f t="shared" si="51"/>
        <v>3.1069958847736556E-2</v>
      </c>
      <c r="BP45" s="35">
        <f t="shared" si="68"/>
        <v>1.7412198413482072E-2</v>
      </c>
      <c r="BQ45" s="33">
        <f t="shared" si="69"/>
        <v>2.9209102215051574E-2</v>
      </c>
      <c r="BR45" s="34">
        <f t="shared" si="70"/>
        <v>2.3248852524446306E-2</v>
      </c>
      <c r="BS45" s="35">
        <f t="shared" si="71"/>
        <v>2.2322872856680664E-2</v>
      </c>
      <c r="BT45" s="33">
        <f t="shared" si="72"/>
        <v>1.5676028739386005E-2</v>
      </c>
      <c r="BU45" s="34">
        <f t="shared" si="73"/>
        <v>1.9015114578254444E-2</v>
      </c>
    </row>
    <row r="46" spans="1:73">
      <c r="A46" s="68" t="s">
        <v>94</v>
      </c>
      <c r="B46" s="88">
        <v>0.15333333333333332</v>
      </c>
      <c r="C46" s="27">
        <v>6.7920646583394584E-2</v>
      </c>
      <c r="D46" s="88">
        <v>0.11474697486345398</v>
      </c>
      <c r="E46" s="29">
        <v>2.5048169556840083E-2</v>
      </c>
      <c r="F46" s="27">
        <v>-2.0202020202020221E-2</v>
      </c>
      <c r="G46" s="28">
        <v>5.464480874316946E-3</v>
      </c>
      <c r="H46" s="88">
        <v>8.4586466165413432E-2</v>
      </c>
      <c r="I46" s="27">
        <v>9.2783505154639068E-2</v>
      </c>
      <c r="J46" s="89">
        <v>8.8043478260869668E-2</v>
      </c>
      <c r="K46" s="88">
        <v>0.1317157712305026</v>
      </c>
      <c r="L46" s="27">
        <v>0.10613207547169812</v>
      </c>
      <c r="M46" s="89">
        <v>0.12087912087912089</v>
      </c>
      <c r="N46" s="88">
        <v>0.13169984686064318</v>
      </c>
      <c r="O46" s="27">
        <v>0.10234541577825151</v>
      </c>
      <c r="P46" s="89">
        <v>0.11942959001782527</v>
      </c>
      <c r="Q46" s="88">
        <v>0.13125845737483077</v>
      </c>
      <c r="R46" s="27">
        <v>0.18375241779497098</v>
      </c>
      <c r="S46" s="88">
        <v>0.15286624203821653</v>
      </c>
      <c r="T46" s="29">
        <f t="shared" si="53"/>
        <v>0.14593301435406691</v>
      </c>
      <c r="U46" s="27">
        <f t="shared" si="54"/>
        <v>0.12091503267973858</v>
      </c>
      <c r="V46" s="28">
        <f t="shared" si="55"/>
        <v>0.13535911602209949</v>
      </c>
      <c r="W46" s="29">
        <f t="shared" si="56"/>
        <v>0.16283924843423803</v>
      </c>
      <c r="X46" s="27">
        <f t="shared" si="57"/>
        <v>0.16326530612244894</v>
      </c>
      <c r="Y46" s="28">
        <f t="shared" si="58"/>
        <v>0.16301703163017023</v>
      </c>
      <c r="Z46" s="29">
        <f t="shared" si="24"/>
        <v>5.2962298025134746E-2</v>
      </c>
      <c r="AA46" s="27">
        <f t="shared" si="25"/>
        <v>9.3984962406014949E-2</v>
      </c>
      <c r="AB46" s="28">
        <f t="shared" si="26"/>
        <v>7.008368200836812E-2</v>
      </c>
      <c r="AC46" s="29">
        <f t="shared" si="27"/>
        <v>0.10485933503836309</v>
      </c>
      <c r="AD46" s="27">
        <f t="shared" si="28"/>
        <v>0.15005727376861389</v>
      </c>
      <c r="AE46" s="28">
        <f t="shared" si="29"/>
        <v>0.1241446725317692</v>
      </c>
      <c r="AF46" s="35">
        <f t="shared" si="29"/>
        <v>4.3209876543209846E-2</v>
      </c>
      <c r="AG46" s="33">
        <f t="shared" si="29"/>
        <v>0.10159362549800788</v>
      </c>
      <c r="AH46" s="34">
        <f t="shared" si="29"/>
        <v>6.8695652173913047E-2</v>
      </c>
      <c r="AI46" s="35">
        <f t="shared" si="30"/>
        <v>0.11316568047337272</v>
      </c>
      <c r="AJ46" s="33">
        <f t="shared" si="31"/>
        <v>0.14737793851717895</v>
      </c>
      <c r="AK46" s="34">
        <f t="shared" si="32"/>
        <v>0.12855980471928397</v>
      </c>
      <c r="AL46" s="35">
        <f t="shared" si="32"/>
        <v>0.11428571428571432</v>
      </c>
      <c r="AM46" s="33">
        <f t="shared" si="32"/>
        <v>0.12371946414499613</v>
      </c>
      <c r="AN46" s="34">
        <f t="shared" si="32"/>
        <v>0.11860129776496042</v>
      </c>
      <c r="AO46" s="35">
        <f t="shared" si="59"/>
        <v>8.1693500298151367E-2</v>
      </c>
      <c r="AP46" s="33">
        <f t="shared" si="60"/>
        <v>8.2748948106591946E-2</v>
      </c>
      <c r="AQ46" s="34">
        <f t="shared" si="61"/>
        <v>8.2178536899774501E-2</v>
      </c>
      <c r="AR46" s="35">
        <f t="shared" si="62"/>
        <v>5.7331863285556839E-2</v>
      </c>
      <c r="AS46" s="33">
        <f t="shared" si="63"/>
        <v>6.3471502590673579E-2</v>
      </c>
      <c r="AT46" s="34">
        <f t="shared" si="64"/>
        <v>6.0154854079809361E-2</v>
      </c>
      <c r="AU46" s="35">
        <f t="shared" si="65"/>
        <v>8.3420229405630764E-2</v>
      </c>
      <c r="AV46" s="33">
        <f t="shared" si="66"/>
        <v>8.2216808769792982E-2</v>
      </c>
      <c r="AW46" s="34">
        <f t="shared" si="67"/>
        <v>8.2865168539325795E-2</v>
      </c>
      <c r="AX46" s="35">
        <f t="shared" si="34"/>
        <v>-3.3686236766121702E-3</v>
      </c>
      <c r="AY46" s="33">
        <f t="shared" si="35"/>
        <v>5.6274620146314014E-2</v>
      </c>
      <c r="AZ46" s="34">
        <f t="shared" si="36"/>
        <v>2.4124513618676957E-2</v>
      </c>
      <c r="BA46" s="35">
        <f t="shared" si="37"/>
        <v>3.3800096571705573E-3</v>
      </c>
      <c r="BB46" s="33">
        <f t="shared" si="38"/>
        <v>2.5572722429408667E-2</v>
      </c>
      <c r="BC46" s="34">
        <f t="shared" si="39"/>
        <v>1.3931104356636359E-2</v>
      </c>
      <c r="BD46" s="35">
        <f t="shared" si="40"/>
        <v>2.2617901828681397E-2</v>
      </c>
      <c r="BE46" s="33">
        <f t="shared" si="41"/>
        <v>3.1168831168831179E-2</v>
      </c>
      <c r="BF46" s="34">
        <f t="shared" si="42"/>
        <v>2.67299525355984E-2</v>
      </c>
      <c r="BG46" s="35">
        <f t="shared" si="43"/>
        <v>4.7058823529422256E-4</v>
      </c>
      <c r="BH46" s="33">
        <f t="shared" si="44"/>
        <v>2.5692695214105887E-2</v>
      </c>
      <c r="BI46" s="34">
        <f t="shared" si="45"/>
        <v>1.2652068126520755E-2</v>
      </c>
      <c r="BJ46" s="35">
        <f t="shared" si="46"/>
        <v>4.0451552210724273E-2</v>
      </c>
      <c r="BK46" s="33">
        <f t="shared" si="47"/>
        <v>2.2593320235756442E-2</v>
      </c>
      <c r="BL46" s="34">
        <f t="shared" si="48"/>
        <v>3.1715521383949952E-2</v>
      </c>
      <c r="BM46" s="35">
        <f t="shared" si="49"/>
        <v>3.616636528028927E-2</v>
      </c>
      <c r="BN46" s="33">
        <f t="shared" si="50"/>
        <v>4.3227665706051965E-2</v>
      </c>
      <c r="BO46" s="34">
        <f t="shared" si="51"/>
        <v>3.9590125756870043E-2</v>
      </c>
      <c r="BP46" s="35">
        <f t="shared" si="68"/>
        <v>2.2251308900523625E-2</v>
      </c>
      <c r="BQ46" s="33">
        <f t="shared" si="69"/>
        <v>3.4069981583793707E-2</v>
      </c>
      <c r="BR46" s="34">
        <f t="shared" si="70"/>
        <v>2.8001792114695334E-2</v>
      </c>
      <c r="BS46" s="35">
        <f t="shared" si="71"/>
        <v>1.237729406743493E-2</v>
      </c>
      <c r="BT46" s="33">
        <f t="shared" si="72"/>
        <v>2.4042742653606508E-2</v>
      </c>
      <c r="BU46" s="34">
        <f t="shared" si="73"/>
        <v>1.8086729134887847E-2</v>
      </c>
    </row>
    <row r="47" spans="1:73">
      <c r="A47" s="68" t="s">
        <v>95</v>
      </c>
      <c r="B47" s="88">
        <v>0.1245937638315926</v>
      </c>
      <c r="C47" s="27">
        <v>1.6129032258064502E-2</v>
      </c>
      <c r="D47" s="88">
        <v>7.1043095326232653E-2</v>
      </c>
      <c r="E47" s="29">
        <v>0.10489510489510478</v>
      </c>
      <c r="F47" s="27">
        <v>4.3650793650793718E-2</v>
      </c>
      <c r="G47" s="28">
        <v>7.6208178438661678E-2</v>
      </c>
      <c r="H47" s="88">
        <v>-6.3291139240506666E-3</v>
      </c>
      <c r="I47" s="27">
        <v>6.8441064638783189E-2</v>
      </c>
      <c r="J47" s="89">
        <v>2.7633851468048309E-2</v>
      </c>
      <c r="K47" s="88">
        <v>2.5477707006369421E-2</v>
      </c>
      <c r="L47" s="27">
        <v>3.558718861210064E-3</v>
      </c>
      <c r="M47" s="89">
        <v>1.5126050420168013E-2</v>
      </c>
      <c r="N47" s="88">
        <v>3.4161490683229712E-2</v>
      </c>
      <c r="O47" s="27">
        <v>5.3191489361702038E-2</v>
      </c>
      <c r="P47" s="89">
        <v>4.3046357615894149E-2</v>
      </c>
      <c r="Q47" s="88">
        <v>7.8078078078078095E-2</v>
      </c>
      <c r="R47" s="27">
        <v>-3.3670033670033517E-3</v>
      </c>
      <c r="S47" s="88">
        <v>3.9682539682539764E-2</v>
      </c>
      <c r="T47" s="29">
        <f t="shared" si="53"/>
        <v>7.5208913649025044E-2</v>
      </c>
      <c r="U47" s="27">
        <f t="shared" si="54"/>
        <v>3.716216216216206E-2</v>
      </c>
      <c r="V47" s="28">
        <f t="shared" si="55"/>
        <v>5.8015267175572482E-2</v>
      </c>
      <c r="W47" s="29">
        <f t="shared" si="56"/>
        <v>0.14507772020725396</v>
      </c>
      <c r="X47" s="27">
        <f t="shared" si="57"/>
        <v>0.19543973941368087</v>
      </c>
      <c r="Y47" s="28">
        <f t="shared" si="58"/>
        <v>0.16738816738816742</v>
      </c>
      <c r="Z47" s="29">
        <f t="shared" si="24"/>
        <v>0.19909502262443435</v>
      </c>
      <c r="AA47" s="27">
        <f t="shared" si="25"/>
        <v>0.17438692098092634</v>
      </c>
      <c r="AB47" s="28">
        <f t="shared" si="26"/>
        <v>0.18788627935723112</v>
      </c>
      <c r="AC47" s="29">
        <f t="shared" si="27"/>
        <v>0.1301886792452831</v>
      </c>
      <c r="AD47" s="27">
        <f t="shared" si="28"/>
        <v>6.2645011600928058E-2</v>
      </c>
      <c r="AE47" s="28">
        <f t="shared" si="29"/>
        <v>9.9895941727367266E-2</v>
      </c>
      <c r="AF47" s="35">
        <f t="shared" si="29"/>
        <v>0.19532554257095169</v>
      </c>
      <c r="AG47" s="33">
        <f t="shared" si="29"/>
        <v>0.18340611353711789</v>
      </c>
      <c r="AH47" s="34">
        <f t="shared" si="29"/>
        <v>0.19016083254493843</v>
      </c>
      <c r="AI47" s="35">
        <f t="shared" si="30"/>
        <v>0.13268156424581012</v>
      </c>
      <c r="AJ47" s="33">
        <f t="shared" si="31"/>
        <v>0.13653136531365306</v>
      </c>
      <c r="AK47" s="34">
        <f t="shared" si="32"/>
        <v>0.13434022257551659</v>
      </c>
      <c r="AL47" s="35">
        <f t="shared" si="32"/>
        <v>0.13440197287299638</v>
      </c>
      <c r="AM47" s="33">
        <f t="shared" si="32"/>
        <v>0.11038961038961048</v>
      </c>
      <c r="AN47" s="34">
        <f>AN21/AK21-1</f>
        <v>0.12403644008409254</v>
      </c>
      <c r="AO47" s="35">
        <f t="shared" si="59"/>
        <v>6.0869565217391397E-2</v>
      </c>
      <c r="AP47" s="33">
        <f t="shared" si="60"/>
        <v>9.5029239766081908E-2</v>
      </c>
      <c r="AQ47" s="34">
        <f>AQ21/AN21-1</f>
        <v>7.5436408977556102E-2</v>
      </c>
      <c r="AR47" s="35">
        <f t="shared" si="62"/>
        <v>5.5327868852458995E-2</v>
      </c>
      <c r="AS47" s="33">
        <f t="shared" si="63"/>
        <v>0.13351134846461954</v>
      </c>
      <c r="AT47" s="34">
        <f>AT21/AQ21-1</f>
        <v>8.9275362318840479E-2</v>
      </c>
      <c r="AU47" s="35">
        <f t="shared" si="65"/>
        <v>3.7864077669902851E-2</v>
      </c>
      <c r="AV47" s="33">
        <f t="shared" si="66"/>
        <v>8.2449941107184843E-2</v>
      </c>
      <c r="AW47" s="34">
        <f>AW21/AT21-1</f>
        <v>5.8009579563597757E-2</v>
      </c>
      <c r="AX47" s="35">
        <f t="shared" si="34"/>
        <v>9.7287184284377881E-2</v>
      </c>
      <c r="AY47" s="33">
        <f t="shared" si="35"/>
        <v>0.12622415669205655</v>
      </c>
      <c r="AZ47" s="34">
        <f>AZ21/AW21-1</f>
        <v>0.11066398390342047</v>
      </c>
      <c r="BA47" s="35">
        <f t="shared" si="37"/>
        <v>7.587382779198637E-2</v>
      </c>
      <c r="BB47" s="33">
        <f t="shared" si="38"/>
        <v>0.10338164251207727</v>
      </c>
      <c r="BC47" s="34">
        <f>BC21/AZ21-1</f>
        <v>8.8768115942029047E-2</v>
      </c>
      <c r="BD47" s="35">
        <f t="shared" si="40"/>
        <v>6.9730586370839953E-2</v>
      </c>
      <c r="BE47" s="33">
        <f t="shared" si="41"/>
        <v>9.4570928196147097E-2</v>
      </c>
      <c r="BF47" s="34">
        <f>BF21/BC21-1</f>
        <v>8.1530782029950011E-2</v>
      </c>
      <c r="BG47" s="35">
        <f t="shared" si="43"/>
        <v>6.2222222222222179E-2</v>
      </c>
      <c r="BH47" s="33">
        <f t="shared" si="44"/>
        <v>7.8400000000000025E-2</v>
      </c>
      <c r="BI47" s="34">
        <f>BI21/BF21-1</f>
        <v>7.0000000000000062E-2</v>
      </c>
      <c r="BJ47" s="35">
        <f t="shared" si="46"/>
        <v>5.6485355648535629E-2</v>
      </c>
      <c r="BK47" s="33">
        <f t="shared" si="47"/>
        <v>8.2344213649851561E-2</v>
      </c>
      <c r="BL47" s="34">
        <f>BL21/BI21-1</f>
        <v>6.9015097052480323E-2</v>
      </c>
      <c r="BM47" s="35">
        <f t="shared" si="49"/>
        <v>2.1122112211221067E-2</v>
      </c>
      <c r="BN47" s="33">
        <f t="shared" si="50"/>
        <v>5.7573680603152821E-2</v>
      </c>
      <c r="BO47" s="34">
        <f>BO21/BL21-1</f>
        <v>3.9004707464693977E-2</v>
      </c>
      <c r="BP47" s="35">
        <f t="shared" si="68"/>
        <v>4.3956043956044022E-2</v>
      </c>
      <c r="BQ47" s="33">
        <f t="shared" si="69"/>
        <v>4.0181464679196477E-2</v>
      </c>
      <c r="BR47" s="34">
        <f>BR21/BO21-1</f>
        <v>4.2071197411003292E-2</v>
      </c>
      <c r="BS47" s="35">
        <f t="shared" si="71"/>
        <v>4.2105263157894646E-2</v>
      </c>
      <c r="BT47" s="33">
        <f t="shared" si="72"/>
        <v>1.8691588785046731E-2</v>
      </c>
      <c r="BU47" s="34">
        <f>BU21/BR21-1</f>
        <v>3.0434782608695699E-2</v>
      </c>
    </row>
    <row r="48" spans="1:73">
      <c r="A48" s="68" t="s">
        <v>96</v>
      </c>
      <c r="B48" s="88">
        <v>0.38636363636363646</v>
      </c>
      <c r="C48" s="27">
        <v>8.9552238805970186E-2</v>
      </c>
      <c r="D48" s="88">
        <v>0.20720720720720731</v>
      </c>
      <c r="E48" s="29">
        <v>4.0983606557376984E-2</v>
      </c>
      <c r="F48" s="27">
        <v>-8.2191780821917804E-2</v>
      </c>
      <c r="G48" s="28">
        <v>-2.6119402985074647E-2</v>
      </c>
      <c r="H48" s="88">
        <v>0.25196850393700787</v>
      </c>
      <c r="I48" s="27">
        <v>7.4626865671641784E-2</v>
      </c>
      <c r="J48" s="89">
        <v>0.16091954022988508</v>
      </c>
      <c r="K48" s="88">
        <v>6.9182389937106903E-2</v>
      </c>
      <c r="L48" s="27">
        <v>0.17361111111111116</v>
      </c>
      <c r="M48" s="89">
        <v>0.11881188118811892</v>
      </c>
      <c r="N48" s="88">
        <v>0.21176470588235285</v>
      </c>
      <c r="O48" s="27">
        <v>0.15384615384615374</v>
      </c>
      <c r="P48" s="89">
        <v>0.18289085545722705</v>
      </c>
      <c r="Q48" s="88">
        <v>5.8252427184465994E-2</v>
      </c>
      <c r="R48" s="27">
        <v>-1.538461538461533E-2</v>
      </c>
      <c r="S48" s="88">
        <v>2.244389027431426E-2</v>
      </c>
      <c r="T48" s="29">
        <f t="shared" si="53"/>
        <v>0.10091743119266061</v>
      </c>
      <c r="U48" s="27">
        <f t="shared" si="54"/>
        <v>8.8541666666666741E-2</v>
      </c>
      <c r="V48" s="28">
        <f t="shared" si="55"/>
        <v>9.512195121951228E-2</v>
      </c>
      <c r="W48" s="29">
        <f t="shared" si="56"/>
        <v>-5.0000000000000044E-2</v>
      </c>
      <c r="X48" s="27">
        <f t="shared" si="57"/>
        <v>5.2631578947368363E-2</v>
      </c>
      <c r="Y48" s="28">
        <f t="shared" si="58"/>
        <v>-2.2271714922048602E-3</v>
      </c>
      <c r="Z48" s="29">
        <f t="shared" si="24"/>
        <v>4.8245614035087758E-2</v>
      </c>
      <c r="AA48" s="27">
        <f t="shared" si="25"/>
        <v>9.0909090909090828E-2</v>
      </c>
      <c r="AB48" s="28">
        <f t="shared" si="26"/>
        <v>6.9196428571428603E-2</v>
      </c>
      <c r="AC48" s="29">
        <f t="shared" si="27"/>
        <v>7.5313807531380839E-2</v>
      </c>
      <c r="AD48" s="27">
        <f t="shared" si="28"/>
        <v>7.4999999999999956E-2</v>
      </c>
      <c r="AE48" s="28">
        <f t="shared" si="29"/>
        <v>7.5156576200417602E-2</v>
      </c>
      <c r="AF48" s="35">
        <f t="shared" si="29"/>
        <v>0.14396887159533067</v>
      </c>
      <c r="AG48" s="33">
        <f t="shared" si="29"/>
        <v>8.1395348837209225E-2</v>
      </c>
      <c r="AH48" s="34">
        <f t="shared" si="29"/>
        <v>0.11262135922330097</v>
      </c>
      <c r="AI48" s="35">
        <f t="shared" si="30"/>
        <v>8.8435374149659962E-2</v>
      </c>
      <c r="AJ48" s="33">
        <f t="shared" si="31"/>
        <v>-2.508960573476704E-2</v>
      </c>
      <c r="AK48" s="34">
        <f t="shared" si="32"/>
        <v>3.3158813263525211E-2</v>
      </c>
      <c r="AL48" s="35">
        <f t="shared" si="32"/>
        <v>0.13125000000000009</v>
      </c>
      <c r="AM48" s="33">
        <f t="shared" si="32"/>
        <v>0.19117647058823528</v>
      </c>
      <c r="AN48" s="34">
        <f t="shared" si="32"/>
        <v>0.15878378378378377</v>
      </c>
      <c r="AO48" s="35">
        <f t="shared" si="59"/>
        <v>0.15745856353591159</v>
      </c>
      <c r="AP48" s="33">
        <f t="shared" si="60"/>
        <v>0.16358024691358031</v>
      </c>
      <c r="AQ48" s="34">
        <f t="shared" ref="AQ48:AQ53" si="74">AQ22/AN22-1</f>
        <v>0.16034985422740533</v>
      </c>
      <c r="AR48" s="35">
        <f t="shared" si="62"/>
        <v>0.14797136038186154</v>
      </c>
      <c r="AS48" s="33">
        <f t="shared" si="63"/>
        <v>7.1618037135278589E-2</v>
      </c>
      <c r="AT48" s="34">
        <f t="shared" ref="AT48:AT53" si="75">AT22/AQ22-1</f>
        <v>0.11180904522613067</v>
      </c>
      <c r="AU48" s="35">
        <f t="shared" si="65"/>
        <v>0.1434511434511434</v>
      </c>
      <c r="AV48" s="33">
        <f t="shared" si="66"/>
        <v>0.14851485148514842</v>
      </c>
      <c r="AW48" s="34">
        <f t="shared" ref="AW48:AW53" si="76">AW22/AT22-1</f>
        <v>0.1457627118644067</v>
      </c>
      <c r="AX48" s="35">
        <f t="shared" si="34"/>
        <v>0.15090909090909088</v>
      </c>
      <c r="AY48" s="33">
        <f t="shared" si="35"/>
        <v>0.1056034482758621</v>
      </c>
      <c r="AZ48" s="34">
        <f t="shared" ref="AZ48:AZ53" si="77">AZ22/AW22-1</f>
        <v>0.13017751479289941</v>
      </c>
      <c r="BA48" s="35">
        <f t="shared" si="37"/>
        <v>8.3728278041074189E-2</v>
      </c>
      <c r="BB48" s="33">
        <f t="shared" si="38"/>
        <v>0.10136452241715399</v>
      </c>
      <c r="BC48" s="34">
        <f t="shared" ref="BC48:BC53" si="78">BC22/AZ22-1</f>
        <v>9.1623036649214562E-2</v>
      </c>
      <c r="BD48" s="35">
        <f t="shared" si="40"/>
        <v>8.163265306122458E-2</v>
      </c>
      <c r="BE48" s="33">
        <f t="shared" si="41"/>
        <v>6.1946902654867353E-2</v>
      </c>
      <c r="BF48" s="34">
        <f t="shared" ref="BF48:BF53" si="79">BF22/BC22-1</f>
        <v>7.2741806554756261E-2</v>
      </c>
      <c r="BG48" s="35">
        <f t="shared" si="43"/>
        <v>6.334231805929913E-2</v>
      </c>
      <c r="BH48" s="33">
        <f t="shared" si="44"/>
        <v>0.14333333333333331</v>
      </c>
      <c r="BI48" s="34">
        <f t="shared" ref="BI48:BI53" si="80">BI22/BF22-1</f>
        <v>9.9105812220566358E-2</v>
      </c>
      <c r="BJ48" s="35">
        <f t="shared" si="46"/>
        <v>4.8162230671736417E-2</v>
      </c>
      <c r="BK48" s="33">
        <f t="shared" si="47"/>
        <v>6.7055393586005874E-2</v>
      </c>
      <c r="BL48" s="34">
        <f t="shared" ref="BL48:BL53" si="81">BL22/BI22-1</f>
        <v>5.6949152542372872E-2</v>
      </c>
      <c r="BM48" s="35">
        <f t="shared" si="49"/>
        <v>0.12333736396614259</v>
      </c>
      <c r="BN48" s="33">
        <f t="shared" si="50"/>
        <v>0.18169398907103829</v>
      </c>
      <c r="BO48" s="34">
        <f t="shared" ref="BO48:BO53" si="82">BO22/BL22-1</f>
        <v>0.15073765234124448</v>
      </c>
      <c r="BP48" s="35">
        <f t="shared" si="68"/>
        <v>8.6114101184068925E-2</v>
      </c>
      <c r="BQ48" s="33">
        <f t="shared" si="69"/>
        <v>0.1294797687861271</v>
      </c>
      <c r="BR48" s="34">
        <f t="shared" ref="BR48:BR52" si="83">BR22/BO22-1</f>
        <v>0.10702341137123739</v>
      </c>
      <c r="BS48" s="35">
        <f t="shared" si="71"/>
        <v>8.9197224975223088E-2</v>
      </c>
      <c r="BT48" s="33">
        <f t="shared" si="72"/>
        <v>0.11258955987717512</v>
      </c>
      <c r="BU48" s="34">
        <f t="shared" ref="BU48:BU51" si="84">BU22/BR22-1</f>
        <v>0.10070493454179252</v>
      </c>
    </row>
    <row r="49" spans="1:73">
      <c r="A49" s="68" t="s">
        <v>97</v>
      </c>
      <c r="B49" s="88">
        <v>-3.2258064516129004E-2</v>
      </c>
      <c r="C49" s="27">
        <v>0.1212121212121211</v>
      </c>
      <c r="D49" s="88">
        <v>7.2164948453608213E-2</v>
      </c>
      <c r="E49" s="29">
        <v>-0.1</v>
      </c>
      <c r="F49" s="27">
        <v>5.4054054054053946E-2</v>
      </c>
      <c r="G49" s="28">
        <v>9.6153846153845812E-3</v>
      </c>
      <c r="H49" s="88">
        <v>0.4814814814814814</v>
      </c>
      <c r="I49" s="27">
        <v>0.20512820512820507</v>
      </c>
      <c r="J49" s="89">
        <v>0.2761904761904761</v>
      </c>
      <c r="K49" s="88">
        <v>0.125</v>
      </c>
      <c r="L49" s="27">
        <v>-7.4468085106383031E-2</v>
      </c>
      <c r="M49" s="89">
        <v>-1.4925373134328401E-2</v>
      </c>
      <c r="N49" s="88">
        <v>0.15555555555555545</v>
      </c>
      <c r="O49" s="27">
        <v>0.11494252873563227</v>
      </c>
      <c r="P49" s="89">
        <v>0.1287878787878789</v>
      </c>
      <c r="Q49" s="88">
        <v>0.19230769230769229</v>
      </c>
      <c r="R49" s="27">
        <v>5.1546391752577359E-2</v>
      </c>
      <c r="S49" s="88">
        <v>0.10067114093959728</v>
      </c>
      <c r="T49" s="29">
        <f t="shared" si="53"/>
        <v>0.19354838709677424</v>
      </c>
      <c r="U49" s="27">
        <f t="shared" si="54"/>
        <v>6.8627450980392135E-2</v>
      </c>
      <c r="V49" s="28">
        <f t="shared" si="55"/>
        <v>0.11585365853658547</v>
      </c>
      <c r="W49" s="29">
        <f t="shared" si="56"/>
        <v>0.2567567567567568</v>
      </c>
      <c r="X49" s="27">
        <f t="shared" si="57"/>
        <v>3.669724770642202E-2</v>
      </c>
      <c r="Y49" s="28">
        <f t="shared" si="58"/>
        <v>0.12568306010928953</v>
      </c>
      <c r="Z49" s="29">
        <f t="shared" si="24"/>
        <v>0.27956989247311825</v>
      </c>
      <c r="AA49" s="27">
        <f t="shared" si="25"/>
        <v>0.12389380530973448</v>
      </c>
      <c r="AB49" s="28">
        <f t="shared" si="26"/>
        <v>0.19417475728155331</v>
      </c>
      <c r="AC49" s="29">
        <f t="shared" si="27"/>
        <v>8.4033613445378075E-2</v>
      </c>
      <c r="AD49" s="27">
        <f t="shared" si="28"/>
        <v>0.14960629921259838</v>
      </c>
      <c r="AE49" s="28">
        <f t="shared" si="29"/>
        <v>0.11788617886178865</v>
      </c>
      <c r="AF49" s="35">
        <f t="shared" si="29"/>
        <v>0.193798449612403</v>
      </c>
      <c r="AG49" s="33">
        <f t="shared" si="29"/>
        <v>6.164383561643838E-2</v>
      </c>
      <c r="AH49" s="34">
        <f t="shared" si="29"/>
        <v>0.12363636363636354</v>
      </c>
      <c r="AI49" s="35">
        <f t="shared" si="30"/>
        <v>0.14935064935064934</v>
      </c>
      <c r="AJ49" s="33">
        <f t="shared" si="31"/>
        <v>0.15483870967741931</v>
      </c>
      <c r="AK49" s="34">
        <f t="shared" si="32"/>
        <v>0.15210355987055024</v>
      </c>
      <c r="AL49" s="35">
        <f t="shared" si="32"/>
        <v>-2.2598870056497189E-2</v>
      </c>
      <c r="AM49" s="33">
        <f t="shared" si="32"/>
        <v>6.7039106145251326E-2</v>
      </c>
      <c r="AN49" s="34">
        <f t="shared" si="32"/>
        <v>2.2471910112359605E-2</v>
      </c>
      <c r="AO49" s="35">
        <f t="shared" si="59"/>
        <v>5.2023121387283267E-2</v>
      </c>
      <c r="AP49" s="33">
        <f t="shared" si="60"/>
        <v>-1.0471204188481686E-2</v>
      </c>
      <c r="AQ49" s="34">
        <f t="shared" si="74"/>
        <v>1.9230769230769162E-2</v>
      </c>
      <c r="AR49" s="35">
        <f t="shared" si="62"/>
        <v>0.16483516483516492</v>
      </c>
      <c r="AS49" s="33">
        <f t="shared" si="63"/>
        <v>6.8783068783068835E-2</v>
      </c>
      <c r="AT49" s="34">
        <f t="shared" si="75"/>
        <v>0.11590296495956864</v>
      </c>
      <c r="AU49" s="35">
        <f t="shared" si="65"/>
        <v>4.7169811320755262E-3</v>
      </c>
      <c r="AV49" s="33">
        <f t="shared" si="66"/>
        <v>7.9207920792079278E-2</v>
      </c>
      <c r="AW49" s="34">
        <f t="shared" si="76"/>
        <v>4.106280193236711E-2</v>
      </c>
      <c r="AX49" s="35">
        <f t="shared" si="34"/>
        <v>0.11267605633802824</v>
      </c>
      <c r="AY49" s="33">
        <f t="shared" si="35"/>
        <v>2.7522935779816571E-2</v>
      </c>
      <c r="AZ49" s="34">
        <f t="shared" si="77"/>
        <v>6.9605568445475718E-2</v>
      </c>
      <c r="BA49" s="35">
        <f t="shared" si="37"/>
        <v>8.0168776371307926E-2</v>
      </c>
      <c r="BB49" s="33">
        <f t="shared" si="38"/>
        <v>0.16964285714285721</v>
      </c>
      <c r="BC49" s="34">
        <f t="shared" si="78"/>
        <v>0.12364425162689807</v>
      </c>
      <c r="BD49" s="35">
        <f t="shared" si="40"/>
        <v>0.19140625</v>
      </c>
      <c r="BE49" s="33">
        <f t="shared" si="41"/>
        <v>0.14503816793893121</v>
      </c>
      <c r="BF49" s="34">
        <f t="shared" si="79"/>
        <v>0.16795366795366795</v>
      </c>
      <c r="BG49" s="35">
        <f t="shared" si="43"/>
        <v>0.12459016393442623</v>
      </c>
      <c r="BH49" s="33">
        <f t="shared" si="44"/>
        <v>4.3333333333333224E-2</v>
      </c>
      <c r="BI49" s="34">
        <f t="shared" si="80"/>
        <v>8.4297520661156922E-2</v>
      </c>
      <c r="BJ49" s="35">
        <f t="shared" si="46"/>
        <v>0.17201166180758021</v>
      </c>
      <c r="BK49" s="33">
        <f t="shared" si="47"/>
        <v>0.18530351437699677</v>
      </c>
      <c r="BL49" s="34">
        <f t="shared" si="81"/>
        <v>0.17835365853658547</v>
      </c>
      <c r="BM49" s="35">
        <f t="shared" si="49"/>
        <v>0.15671641791044766</v>
      </c>
      <c r="BN49" s="33">
        <f t="shared" si="50"/>
        <v>0.15363881401617241</v>
      </c>
      <c r="BO49" s="34">
        <f t="shared" si="82"/>
        <v>0.15523932729624845</v>
      </c>
      <c r="BP49" s="35">
        <f t="shared" si="68"/>
        <v>0.11827956989247301</v>
      </c>
      <c r="BQ49" s="33">
        <f t="shared" si="69"/>
        <v>8.8785046728971917E-2</v>
      </c>
      <c r="BR49" s="34">
        <f t="shared" si="83"/>
        <v>0.10414333706606937</v>
      </c>
      <c r="BS49" s="35">
        <f t="shared" si="71"/>
        <v>8.0769230769230704E-2</v>
      </c>
      <c r="BT49" s="33">
        <f t="shared" si="72"/>
        <v>7.9399141630901227E-2</v>
      </c>
      <c r="BU49" s="34">
        <f t="shared" si="84"/>
        <v>8.012170385395545E-2</v>
      </c>
    </row>
    <row r="50" spans="1:73">
      <c r="A50" s="68" t="s">
        <v>98</v>
      </c>
      <c r="B50" s="88">
        <v>0.26315789473684204</v>
      </c>
      <c r="C50" s="27">
        <v>0.44827586206896552</v>
      </c>
      <c r="D50" s="88">
        <v>0.375</v>
      </c>
      <c r="E50" s="29">
        <v>-0.20833333333333337</v>
      </c>
      <c r="F50" s="27">
        <v>-0.1428571428571429</v>
      </c>
      <c r="G50" s="28">
        <v>-0.16666666666666663</v>
      </c>
      <c r="H50" s="88">
        <v>0</v>
      </c>
      <c r="I50" s="27">
        <v>-5.555555555555558E-2</v>
      </c>
      <c r="J50" s="89">
        <v>-3.6363636363636376E-2</v>
      </c>
      <c r="K50" s="88">
        <v>0.10526315789473695</v>
      </c>
      <c r="L50" s="27">
        <v>0.29411764705882359</v>
      </c>
      <c r="M50" s="89">
        <v>0.22641509433962259</v>
      </c>
      <c r="N50" s="88">
        <v>-0.1428571428571429</v>
      </c>
      <c r="O50" s="27">
        <v>0.15909090909090917</v>
      </c>
      <c r="P50" s="89">
        <v>6.1538461538461542E-2</v>
      </c>
      <c r="Q50" s="88">
        <v>-0.16666666666666663</v>
      </c>
      <c r="R50" s="27">
        <v>-9.8039215686274495E-2</v>
      </c>
      <c r="S50" s="88">
        <v>-0.11594202898550721</v>
      </c>
      <c r="T50" s="29">
        <f t="shared" si="53"/>
        <v>0.1333333333333333</v>
      </c>
      <c r="U50" s="27">
        <f t="shared" si="54"/>
        <v>8.6956521739130377E-2</v>
      </c>
      <c r="V50" s="28">
        <f t="shared" si="55"/>
        <v>9.8360655737705027E-2</v>
      </c>
      <c r="W50" s="29">
        <f t="shared" si="56"/>
        <v>0.41176470588235303</v>
      </c>
      <c r="X50" s="27">
        <f t="shared" si="57"/>
        <v>0.15999999999999992</v>
      </c>
      <c r="Y50" s="28">
        <f t="shared" si="58"/>
        <v>0.22388059701492535</v>
      </c>
      <c r="Z50" s="29">
        <f t="shared" si="24"/>
        <v>-8.333333333333337E-2</v>
      </c>
      <c r="AA50" s="27">
        <f t="shared" si="25"/>
        <v>-8.6206896551724088E-2</v>
      </c>
      <c r="AB50" s="28">
        <f t="shared" si="26"/>
        <v>-8.536585365853655E-2</v>
      </c>
      <c r="AC50" s="29">
        <f t="shared" si="27"/>
        <v>0.31818181818181812</v>
      </c>
      <c r="AD50" s="27">
        <f t="shared" si="28"/>
        <v>0.1132075471698113</v>
      </c>
      <c r="AE50" s="28">
        <f t="shared" si="29"/>
        <v>0.17333333333333334</v>
      </c>
      <c r="AF50" s="35">
        <f t="shared" si="29"/>
        <v>0.27586206896551735</v>
      </c>
      <c r="AG50" s="33">
        <f t="shared" si="29"/>
        <v>8.4745762711864403E-2</v>
      </c>
      <c r="AH50" s="34">
        <f t="shared" si="29"/>
        <v>0.14772727272727271</v>
      </c>
      <c r="AI50" s="35">
        <f t="shared" si="30"/>
        <v>0.32432432432432434</v>
      </c>
      <c r="AJ50" s="33">
        <f t="shared" si="31"/>
        <v>6.25E-2</v>
      </c>
      <c r="AK50" s="34">
        <f t="shared" si="32"/>
        <v>0.15841584158415833</v>
      </c>
      <c r="AL50" s="35">
        <f t="shared" si="32"/>
        <v>0.36734693877551017</v>
      </c>
      <c r="AM50" s="33">
        <f t="shared" si="32"/>
        <v>0.16176470588235303</v>
      </c>
      <c r="AN50" s="34">
        <f t="shared" si="32"/>
        <v>0.24786324786324787</v>
      </c>
      <c r="AO50" s="35">
        <f t="shared" si="59"/>
        <v>0.14925373134328357</v>
      </c>
      <c r="AP50" s="33">
        <f t="shared" si="60"/>
        <v>0.26582278481012667</v>
      </c>
      <c r="AQ50" s="34">
        <f t="shared" si="74"/>
        <v>0.21232876712328763</v>
      </c>
      <c r="AR50" s="35">
        <f t="shared" si="62"/>
        <v>-0.11688311688311692</v>
      </c>
      <c r="AS50" s="33">
        <f t="shared" si="63"/>
        <v>0.15999999999999992</v>
      </c>
      <c r="AT50" s="34">
        <f t="shared" si="75"/>
        <v>3.9548022598870025E-2</v>
      </c>
      <c r="AU50" s="35">
        <f t="shared" si="65"/>
        <v>0.26470588235294112</v>
      </c>
      <c r="AV50" s="33">
        <f t="shared" si="66"/>
        <v>3.4482758620689724E-2</v>
      </c>
      <c r="AW50" s="34">
        <f t="shared" si="76"/>
        <v>0.11956521739130443</v>
      </c>
      <c r="AX50" s="35">
        <f t="shared" si="34"/>
        <v>0.15116279069767447</v>
      </c>
      <c r="AY50" s="33">
        <f t="shared" si="35"/>
        <v>9.1666666666666563E-2</v>
      </c>
      <c r="AZ50" s="34">
        <f t="shared" si="77"/>
        <v>0.11650485436893199</v>
      </c>
      <c r="BA50" s="35">
        <f t="shared" si="37"/>
        <v>-2.0202020202020221E-2</v>
      </c>
      <c r="BB50" s="33">
        <f t="shared" si="38"/>
        <v>-3.0534351145038219E-2</v>
      </c>
      <c r="BC50" s="34">
        <f t="shared" si="78"/>
        <v>-2.6086956521739091E-2</v>
      </c>
      <c r="BD50" s="35">
        <f t="shared" si="40"/>
        <v>3.0927835051546282E-2</v>
      </c>
      <c r="BE50" s="33">
        <f t="shared" si="41"/>
        <v>4.7244094488188892E-2</v>
      </c>
      <c r="BF50" s="34">
        <f t="shared" si="79"/>
        <v>4.0178571428571397E-2</v>
      </c>
      <c r="BG50" s="35">
        <f t="shared" si="43"/>
        <v>0.1100000000000001</v>
      </c>
      <c r="BH50" s="33">
        <f t="shared" si="44"/>
        <v>9.7744360902255689E-2</v>
      </c>
      <c r="BI50" s="34">
        <f t="shared" si="80"/>
        <v>0.10300429184549365</v>
      </c>
      <c r="BJ50" s="35">
        <f t="shared" si="46"/>
        <v>0.15315315315315314</v>
      </c>
      <c r="BK50" s="33">
        <f t="shared" si="47"/>
        <v>5.4794520547945202E-2</v>
      </c>
      <c r="BL50" s="34">
        <f t="shared" si="81"/>
        <v>9.7276264591439787E-2</v>
      </c>
      <c r="BM50" s="35">
        <f t="shared" si="49"/>
        <v>0.109375</v>
      </c>
      <c r="BN50" s="33">
        <f t="shared" si="50"/>
        <v>-5.8441558441558406E-2</v>
      </c>
      <c r="BO50" s="34">
        <f t="shared" si="82"/>
        <v>1.7730496453900679E-2</v>
      </c>
      <c r="BP50" s="35">
        <f t="shared" si="68"/>
        <v>0.14084507042253525</v>
      </c>
      <c r="BQ50" s="33">
        <f t="shared" si="69"/>
        <v>0.28275862068965507</v>
      </c>
      <c r="BR50" s="34">
        <f t="shared" si="83"/>
        <v>0.21254355400696867</v>
      </c>
      <c r="BS50" s="35">
        <f t="shared" si="71"/>
        <v>0.21604938271604945</v>
      </c>
      <c r="BT50" s="33">
        <f t="shared" si="72"/>
        <v>0.12365591397849451</v>
      </c>
      <c r="BU50" s="34">
        <f t="shared" si="84"/>
        <v>0.16666666666666674</v>
      </c>
    </row>
    <row r="51" spans="1:73">
      <c r="A51" s="68" t="s">
        <v>99</v>
      </c>
      <c r="B51" s="88">
        <v>0.33333333333333326</v>
      </c>
      <c r="C51" s="27">
        <v>1.4</v>
      </c>
      <c r="D51" s="88">
        <v>0.81818181818181812</v>
      </c>
      <c r="E51" s="29">
        <v>-0.375</v>
      </c>
      <c r="F51" s="27">
        <v>-0.33333333333333337</v>
      </c>
      <c r="G51" s="28">
        <v>-0.35</v>
      </c>
      <c r="H51" s="88">
        <v>-0.6</v>
      </c>
      <c r="I51" s="27">
        <v>0.5</v>
      </c>
      <c r="J51" s="89">
        <v>7.6923076923076872E-2</v>
      </c>
      <c r="K51" s="88">
        <v>1</v>
      </c>
      <c r="L51" s="27">
        <v>0.25</v>
      </c>
      <c r="M51" s="89">
        <v>0.35714285714285721</v>
      </c>
      <c r="N51" s="88">
        <v>1</v>
      </c>
      <c r="O51" s="27">
        <v>0.26666666666666661</v>
      </c>
      <c r="P51" s="89">
        <v>0.42105263157894735</v>
      </c>
      <c r="Q51" s="88">
        <v>0.375</v>
      </c>
      <c r="R51" s="27">
        <v>5.2631578947368363E-2</v>
      </c>
      <c r="S51" s="88">
        <v>0.14814814814814814</v>
      </c>
      <c r="T51" s="29">
        <f t="shared" si="53"/>
        <v>9.0909090909090828E-2</v>
      </c>
      <c r="U51" s="27">
        <f t="shared" si="54"/>
        <v>0.10000000000000009</v>
      </c>
      <c r="V51" s="28">
        <f t="shared" si="55"/>
        <v>9.6774193548387011E-2</v>
      </c>
      <c r="W51" s="29">
        <f t="shared" si="56"/>
        <v>-0.16666666666666663</v>
      </c>
      <c r="X51" s="27">
        <f t="shared" si="57"/>
        <v>-0.13636363636363635</v>
      </c>
      <c r="Y51" s="28">
        <f t="shared" si="58"/>
        <v>-0.1470588235294118</v>
      </c>
      <c r="Z51" s="29">
        <f t="shared" si="24"/>
        <v>0.10000000000000009</v>
      </c>
      <c r="AA51" s="27">
        <f t="shared" si="25"/>
        <v>-5.2631578947368474E-2</v>
      </c>
      <c r="AB51" s="28">
        <f t="shared" si="26"/>
        <v>0</v>
      </c>
      <c r="AC51" s="29">
        <f t="shared" si="27"/>
        <v>-0.54545454545454541</v>
      </c>
      <c r="AD51" s="27">
        <f t="shared" si="28"/>
        <v>0.16666666666666674</v>
      </c>
      <c r="AE51" s="28">
        <f t="shared" si="29"/>
        <v>-0.10344827586206895</v>
      </c>
      <c r="AF51" s="35">
        <f t="shared" si="29"/>
        <v>0.19999999999999996</v>
      </c>
      <c r="AG51" s="33">
        <f t="shared" si="29"/>
        <v>-0.23809523809523814</v>
      </c>
      <c r="AH51" s="34">
        <f t="shared" si="29"/>
        <v>-0.15384615384615385</v>
      </c>
      <c r="AI51" s="35">
        <f t="shared" si="30"/>
        <v>0</v>
      </c>
      <c r="AJ51" s="33">
        <f t="shared" si="31"/>
        <v>0.4375</v>
      </c>
      <c r="AK51" s="34">
        <f t="shared" si="32"/>
        <v>0.31818181818181812</v>
      </c>
      <c r="AL51" s="35">
        <f t="shared" si="32"/>
        <v>0.83333333333333326</v>
      </c>
      <c r="AM51" s="33">
        <f t="shared" si="32"/>
        <v>0.21739130434782616</v>
      </c>
      <c r="AN51" s="34">
        <f t="shared" si="32"/>
        <v>0.34482758620689657</v>
      </c>
      <c r="AO51" s="35">
        <f t="shared" si="59"/>
        <v>-0.27272727272727271</v>
      </c>
      <c r="AP51" s="33">
        <f t="shared" si="60"/>
        <v>-7.1428571428571397E-2</v>
      </c>
      <c r="AQ51" s="34">
        <f t="shared" si="74"/>
        <v>-0.12820512820512819</v>
      </c>
      <c r="AR51" s="35">
        <f t="shared" si="62"/>
        <v>0.25</v>
      </c>
      <c r="AS51" s="33">
        <f t="shared" si="63"/>
        <v>0.23076923076923084</v>
      </c>
      <c r="AT51" s="34">
        <f t="shared" si="75"/>
        <v>0.23529411764705888</v>
      </c>
      <c r="AU51" s="35">
        <f t="shared" si="65"/>
        <v>0.60000000000000009</v>
      </c>
      <c r="AV51" s="33">
        <f t="shared" si="66"/>
        <v>3.125E-2</v>
      </c>
      <c r="AW51" s="34">
        <f t="shared" si="76"/>
        <v>0.16666666666666674</v>
      </c>
      <c r="AX51" s="35">
        <f t="shared" si="34"/>
        <v>6.25E-2</v>
      </c>
      <c r="AY51" s="33">
        <f t="shared" si="35"/>
        <v>0.1212121212121211</v>
      </c>
      <c r="AZ51" s="34">
        <f t="shared" si="77"/>
        <v>0.1020408163265305</v>
      </c>
      <c r="BA51" s="35">
        <f t="shared" si="37"/>
        <v>0.35294117647058831</v>
      </c>
      <c r="BB51" s="33">
        <f t="shared" si="38"/>
        <v>0.29729729729729737</v>
      </c>
      <c r="BC51" s="34">
        <f t="shared" si="78"/>
        <v>0.31481481481481488</v>
      </c>
      <c r="BD51" s="35">
        <f t="shared" si="40"/>
        <v>0.39130434782608692</v>
      </c>
      <c r="BE51" s="33">
        <f t="shared" si="41"/>
        <v>0.29166666666666674</v>
      </c>
      <c r="BF51" s="34">
        <f t="shared" si="79"/>
        <v>0.323943661971831</v>
      </c>
      <c r="BG51" s="35">
        <f t="shared" si="43"/>
        <v>-3.125E-2</v>
      </c>
      <c r="BH51" s="33">
        <f t="shared" si="44"/>
        <v>3.2258064516129004E-2</v>
      </c>
      <c r="BI51" s="34">
        <f t="shared" si="80"/>
        <v>1.0638297872340496E-2</v>
      </c>
      <c r="BJ51" s="35">
        <f t="shared" si="46"/>
        <v>6.4516129032258007E-2</v>
      </c>
      <c r="BK51" s="33">
        <f t="shared" si="47"/>
        <v>0.109375</v>
      </c>
      <c r="BL51" s="34">
        <f t="shared" si="81"/>
        <v>9.473684210526323E-2</v>
      </c>
      <c r="BM51" s="35">
        <f t="shared" si="49"/>
        <v>0.36363636363636354</v>
      </c>
      <c r="BN51" s="33">
        <f t="shared" si="50"/>
        <v>-2.8169014084507005E-2</v>
      </c>
      <c r="BO51" s="34">
        <f t="shared" si="82"/>
        <v>9.6153846153846256E-2</v>
      </c>
      <c r="BP51" s="35">
        <f t="shared" si="68"/>
        <v>-2.2222222222222254E-2</v>
      </c>
      <c r="BQ51" s="33">
        <f t="shared" si="69"/>
        <v>-0.10144927536231885</v>
      </c>
      <c r="BR51" s="34">
        <f t="shared" si="83"/>
        <v>-7.0175438596491224E-2</v>
      </c>
      <c r="BS51" s="35">
        <f t="shared" si="71"/>
        <v>0.15909090909090917</v>
      </c>
      <c r="BT51" s="33">
        <f t="shared" si="72"/>
        <v>3.2258064516129004E-2</v>
      </c>
      <c r="BU51" s="34">
        <f t="shared" si="84"/>
        <v>8.4905660377358583E-2</v>
      </c>
    </row>
    <row r="52" spans="1:73">
      <c r="A52" s="68" t="s">
        <v>100</v>
      </c>
      <c r="B52" s="88">
        <v>3</v>
      </c>
      <c r="C52" s="27">
        <v>1.2</v>
      </c>
      <c r="D52" s="88">
        <v>1.875</v>
      </c>
      <c r="E52" s="29">
        <v>-0.25</v>
      </c>
      <c r="F52" s="27">
        <v>-0.54545454545454541</v>
      </c>
      <c r="G52" s="28">
        <v>-0.39130434782608692</v>
      </c>
      <c r="H52" s="88">
        <v>-0.11111111111111116</v>
      </c>
      <c r="I52" s="27">
        <v>0</v>
      </c>
      <c r="J52" s="89">
        <v>-7.1428571428571397E-2</v>
      </c>
      <c r="K52" s="88">
        <v>-0.25</v>
      </c>
      <c r="L52" s="27">
        <v>-0.4</v>
      </c>
      <c r="M52" s="89">
        <v>-0.30769230769230771</v>
      </c>
      <c r="N52" s="88">
        <v>-0.5</v>
      </c>
      <c r="O52" s="27">
        <v>-0.33333333333333337</v>
      </c>
      <c r="P52" s="89">
        <v>-0.44444444444444442</v>
      </c>
      <c r="Q52" s="88">
        <v>-0.66666666666666674</v>
      </c>
      <c r="R52" s="27">
        <v>0.5</v>
      </c>
      <c r="S52" s="88">
        <v>-0.2</v>
      </c>
      <c r="T52" s="29">
        <f t="shared" si="53"/>
        <v>0</v>
      </c>
      <c r="U52" s="27">
        <f t="shared" si="54"/>
        <v>0</v>
      </c>
      <c r="V52" s="28">
        <f t="shared" si="55"/>
        <v>0</v>
      </c>
      <c r="W52" s="29">
        <f t="shared" si="56"/>
        <v>0</v>
      </c>
      <c r="X52" s="27">
        <f t="shared" si="57"/>
        <v>1</v>
      </c>
      <c r="Y52" s="28">
        <f t="shared" si="58"/>
        <v>0.75</v>
      </c>
      <c r="Z52" s="29">
        <f t="shared" si="24"/>
        <v>0</v>
      </c>
      <c r="AA52" s="27">
        <f t="shared" si="25"/>
        <v>0</v>
      </c>
      <c r="AB52" s="28">
        <f t="shared" si="26"/>
        <v>0</v>
      </c>
      <c r="AC52" s="29">
        <f t="shared" si="27"/>
        <v>2</v>
      </c>
      <c r="AD52" s="27">
        <f t="shared" si="28"/>
        <v>0.16666666666666674</v>
      </c>
      <c r="AE52" s="28">
        <f t="shared" si="29"/>
        <v>0.4285714285714286</v>
      </c>
      <c r="AF52" s="35">
        <f t="shared" si="29"/>
        <v>-0.33333333333333337</v>
      </c>
      <c r="AG52" s="33">
        <f t="shared" si="29"/>
        <v>-0.1428571428571429</v>
      </c>
      <c r="AH52" s="34">
        <f t="shared" si="29"/>
        <v>-0.19999999999999996</v>
      </c>
      <c r="AI52" s="35">
        <f t="shared" si="30"/>
        <v>-0.5</v>
      </c>
      <c r="AJ52" s="33">
        <f t="shared" si="31"/>
        <v>-0.16666666666666663</v>
      </c>
      <c r="AK52" s="34">
        <f t="shared" si="32"/>
        <v>-0.25</v>
      </c>
      <c r="AL52" s="35">
        <f t="shared" si="32"/>
        <v>0</v>
      </c>
      <c r="AM52" s="33">
        <f t="shared" si="32"/>
        <v>0</v>
      </c>
      <c r="AN52" s="34">
        <f t="shared" si="32"/>
        <v>0</v>
      </c>
      <c r="AO52" s="35">
        <f t="shared" si="59"/>
        <v>0</v>
      </c>
      <c r="AP52" s="33">
        <f t="shared" si="60"/>
        <v>-0.19999999999999996</v>
      </c>
      <c r="AQ52" s="34">
        <f t="shared" si="74"/>
        <v>-0.16666666666666663</v>
      </c>
      <c r="AR52" s="35">
        <f t="shared" si="62"/>
        <v>1</v>
      </c>
      <c r="AS52" s="33">
        <f t="shared" si="63"/>
        <v>0.25</v>
      </c>
      <c r="AT52" s="34">
        <f t="shared" si="75"/>
        <v>0.39999999999999991</v>
      </c>
      <c r="AU52" s="35">
        <f t="shared" si="65"/>
        <v>0</v>
      </c>
      <c r="AV52" s="33">
        <f t="shared" si="66"/>
        <v>0.39999999999999991</v>
      </c>
      <c r="AW52" s="34">
        <f t="shared" si="76"/>
        <v>0.28571428571428581</v>
      </c>
      <c r="AX52" s="35">
        <f t="shared" si="34"/>
        <v>1</v>
      </c>
      <c r="AY52" s="33">
        <f t="shared" si="35"/>
        <v>0</v>
      </c>
      <c r="AZ52" s="34">
        <f t="shared" si="77"/>
        <v>0.22222222222222232</v>
      </c>
      <c r="BA52" s="35">
        <f t="shared" si="37"/>
        <v>0</v>
      </c>
      <c r="BB52" s="33">
        <f t="shared" si="38"/>
        <v>0</v>
      </c>
      <c r="BC52" s="34">
        <f t="shared" si="78"/>
        <v>0</v>
      </c>
      <c r="BD52" s="35">
        <f t="shared" si="40"/>
        <v>-0.75</v>
      </c>
      <c r="BE52" s="33">
        <f t="shared" si="41"/>
        <v>-0.1428571428571429</v>
      </c>
      <c r="BF52" s="34">
        <f t="shared" si="79"/>
        <v>-0.36363636363636365</v>
      </c>
      <c r="BG52" s="35">
        <f t="shared" si="43"/>
        <v>2</v>
      </c>
      <c r="BH52" s="33">
        <f t="shared" si="44"/>
        <v>0.33333333333333326</v>
      </c>
      <c r="BI52" s="34">
        <f t="shared" si="80"/>
        <v>0.5714285714285714</v>
      </c>
      <c r="BJ52" s="35">
        <f t="shared" si="46"/>
        <v>0.33333333333333326</v>
      </c>
      <c r="BK52" s="33">
        <f t="shared" si="47"/>
        <v>-0.125</v>
      </c>
      <c r="BL52" s="34">
        <f t="shared" si="81"/>
        <v>0</v>
      </c>
      <c r="BM52" s="35">
        <f t="shared" si="49"/>
        <v>0.75</v>
      </c>
      <c r="BN52" s="33">
        <f t="shared" si="50"/>
        <v>0.85714285714285721</v>
      </c>
      <c r="BO52" s="34">
        <f t="shared" si="82"/>
        <v>0.81818181818181812</v>
      </c>
      <c r="BP52" s="35">
        <f t="shared" si="68"/>
        <v>0</v>
      </c>
      <c r="BQ52" s="33">
        <f t="shared" si="69"/>
        <v>0.38461538461538458</v>
      </c>
      <c r="BR52" s="34">
        <f t="shared" si="83"/>
        <v>0.25</v>
      </c>
      <c r="BS52" s="35">
        <f t="shared" ref="BS52:BU53" si="85">BS26/BP26-1</f>
        <v>0.5714285714285714</v>
      </c>
      <c r="BT52" s="33">
        <f t="shared" si="85"/>
        <v>0.27777777777777768</v>
      </c>
      <c r="BU52" s="34">
        <f t="shared" si="85"/>
        <v>0.3600000000000001</v>
      </c>
    </row>
    <row r="53" spans="1:73" ht="13.5" thickBot="1">
      <c r="A53" s="70" t="s">
        <v>80</v>
      </c>
      <c r="B53" s="90">
        <v>0.52008580297746754</v>
      </c>
      <c r="C53" s="96">
        <v>0.47661220978534136</v>
      </c>
      <c r="D53" s="90">
        <v>0.49793604336118813</v>
      </c>
      <c r="E53" s="95">
        <v>-4.5479184735472633E-2</v>
      </c>
      <c r="F53" s="96">
        <v>-3.9861398372236678E-2</v>
      </c>
      <c r="G53" s="97">
        <v>-4.2657672849915729E-2</v>
      </c>
      <c r="H53" s="90">
        <v>-3.5550002839457084E-2</v>
      </c>
      <c r="I53" s="96">
        <v>-2.9402713666247027E-2</v>
      </c>
      <c r="J53" s="91">
        <v>-3.2453532122373674E-2</v>
      </c>
      <c r="K53" s="90">
        <v>-2.8528528528528496E-2</v>
      </c>
      <c r="L53" s="96">
        <v>-2.6459906612094297E-2</v>
      </c>
      <c r="M53" s="91">
        <v>-2.7483250801048631E-2</v>
      </c>
      <c r="N53" s="90">
        <v>0</v>
      </c>
      <c r="O53" s="96">
        <v>9.7702510658459474E-4</v>
      </c>
      <c r="P53" s="91">
        <v>4.9421173228703097E-4</v>
      </c>
      <c r="Q53" s="90">
        <v>1.1213140588537396E-3</v>
      </c>
      <c r="R53" s="96">
        <v>8.8733769114734962E-4</v>
      </c>
      <c r="S53" s="90">
        <v>1.0029039307846155E-3</v>
      </c>
      <c r="T53" s="95">
        <f t="shared" si="53"/>
        <v>1.3894775080220301E-2</v>
      </c>
      <c r="U53" s="96">
        <f t="shared" si="54"/>
        <v>2.0686190490262657E-2</v>
      </c>
      <c r="V53" s="97">
        <f t="shared" si="55"/>
        <v>1.7331359442525285E-2</v>
      </c>
      <c r="W53" s="95">
        <f t="shared" si="56"/>
        <v>6.2878810497716042E-2</v>
      </c>
      <c r="X53" s="96">
        <f t="shared" si="57"/>
        <v>6.4419931092388305E-2</v>
      </c>
      <c r="Y53" s="97">
        <f t="shared" si="58"/>
        <v>6.3661218250235185E-2</v>
      </c>
      <c r="Z53" s="95">
        <f t="shared" si="24"/>
        <v>4.6124891148627833E-2</v>
      </c>
      <c r="AA53" s="96">
        <f t="shared" si="25"/>
        <v>4.9940158851049965E-2</v>
      </c>
      <c r="AB53" s="97">
        <f t="shared" si="26"/>
        <v>4.806323673700641E-2</v>
      </c>
      <c r="AC53" s="95">
        <f t="shared" si="27"/>
        <v>4.2936548427808141E-2</v>
      </c>
      <c r="AD53" s="96">
        <f t="shared" si="28"/>
        <v>4.7487046632124441E-2</v>
      </c>
      <c r="AE53" s="97">
        <f t="shared" si="29"/>
        <v>4.5252567872259064E-2</v>
      </c>
      <c r="AF53" s="92">
        <f t="shared" si="29"/>
        <v>4.1323377960865049E-2</v>
      </c>
      <c r="AG53" s="93">
        <f t="shared" si="29"/>
        <v>4.6026760319541005E-2</v>
      </c>
      <c r="AH53" s="94">
        <f t="shared" si="29"/>
        <v>4.3722326643371723E-2</v>
      </c>
      <c r="AI53" s="92">
        <f t="shared" si="30"/>
        <v>4.5271356162690068E-2</v>
      </c>
      <c r="AJ53" s="93">
        <f t="shared" si="31"/>
        <v>3.4472974890055408E-2</v>
      </c>
      <c r="AK53" s="94">
        <f t="shared" si="32"/>
        <v>3.9751507753296611E-2</v>
      </c>
      <c r="AL53" s="92">
        <f t="shared" si="32"/>
        <v>5.3245340145709141E-2</v>
      </c>
      <c r="AM53" s="93">
        <f t="shared" si="32"/>
        <v>5.2843298592064381E-2</v>
      </c>
      <c r="AN53" s="94">
        <f t="shared" si="32"/>
        <v>5.3040870414283736E-2</v>
      </c>
      <c r="AO53" s="92">
        <f t="shared" si="59"/>
        <v>3.6562085925393673E-2</v>
      </c>
      <c r="AP53" s="93">
        <f t="shared" si="60"/>
        <v>3.7122264675234495E-2</v>
      </c>
      <c r="AQ53" s="94">
        <f t="shared" si="74"/>
        <v>3.6846927398968887E-2</v>
      </c>
      <c r="AR53" s="92">
        <f t="shared" si="62"/>
        <v>3.0722565269201585E-2</v>
      </c>
      <c r="AS53" s="93">
        <f t="shared" si="63"/>
        <v>2.2794825637376004E-2</v>
      </c>
      <c r="AT53" s="94">
        <f t="shared" si="75"/>
        <v>2.6690372515410621E-2</v>
      </c>
      <c r="AU53" s="92">
        <f t="shared" si="65"/>
        <v>2.8902949151829782E-2</v>
      </c>
      <c r="AV53" s="93">
        <f t="shared" si="66"/>
        <v>2.6154759224771285E-2</v>
      </c>
      <c r="AW53" s="94">
        <f t="shared" si="76"/>
        <v>2.7510473267244651E-2</v>
      </c>
      <c r="AX53" s="92">
        <f t="shared" si="34"/>
        <v>1.4137451989866712E-2</v>
      </c>
      <c r="AY53" s="93">
        <f t="shared" si="35"/>
        <v>1.216569274645507E-2</v>
      </c>
      <c r="AZ53" s="94">
        <f t="shared" si="77"/>
        <v>1.313970269151965E-2</v>
      </c>
      <c r="BA53" s="92">
        <f t="shared" si="37"/>
        <v>-9.5286059629331454E-3</v>
      </c>
      <c r="BB53" s="93">
        <f t="shared" si="38"/>
        <v>-4.4925223148312154E-3</v>
      </c>
      <c r="BC53" s="94">
        <f t="shared" si="78"/>
        <v>-6.9826976521799589E-3</v>
      </c>
      <c r="BD53" s="92">
        <f t="shared" si="40"/>
        <v>-2.2881200805418223E-2</v>
      </c>
      <c r="BE53" s="93">
        <f t="shared" si="41"/>
        <v>-1.8961661025671428E-2</v>
      </c>
      <c r="BF53" s="94">
        <f t="shared" si="79"/>
        <v>-2.0894773798776245E-2</v>
      </c>
      <c r="BG53" s="92">
        <f t="shared" si="43"/>
        <v>-2.472836268265266E-2</v>
      </c>
      <c r="BH53" s="93">
        <f t="shared" si="44"/>
        <v>-1.8097447795823673E-2</v>
      </c>
      <c r="BI53" s="94">
        <f t="shared" si="80"/>
        <v>-2.136117286670014E-2</v>
      </c>
      <c r="BJ53" s="92">
        <f t="shared" si="46"/>
        <v>4.3752934648055852E-3</v>
      </c>
      <c r="BK53" s="93">
        <f t="shared" si="47"/>
        <v>8.8559217555683745E-3</v>
      </c>
      <c r="BL53" s="94">
        <f t="shared" si="81"/>
        <v>6.6581520487427603E-3</v>
      </c>
      <c r="BM53" s="92">
        <f t="shared" si="49"/>
        <v>1.3134575745340937E-2</v>
      </c>
      <c r="BN53" s="93">
        <f t="shared" si="50"/>
        <v>1.5582802093728976E-2</v>
      </c>
      <c r="BO53" s="94">
        <f t="shared" si="82"/>
        <v>1.4384658582749177E-2</v>
      </c>
      <c r="BP53" s="92">
        <f>BP27/BM27-1</f>
        <v>1.5057543348903302E-2</v>
      </c>
      <c r="BQ53" s="93">
        <f>BQ27/BN27-1</f>
        <v>1.4918548615135974E-2</v>
      </c>
      <c r="BR53" s="94">
        <f>BR27/BO27-1</f>
        <v>1.4986487761069256E-2</v>
      </c>
      <c r="BS53" s="92">
        <f t="shared" si="85"/>
        <v>1.9423494162620125E-2</v>
      </c>
      <c r="BT53" s="93">
        <f t="shared" si="85"/>
        <v>1.736879544736003E-2</v>
      </c>
      <c r="BU53" s="94">
        <f t="shared" si="85"/>
        <v>1.83731806106886E-2</v>
      </c>
    </row>
    <row r="54" spans="1:73" ht="13.15" thickTop="1"/>
  </sheetData>
  <mergeCells count="49">
    <mergeCell ref="A1:BR1"/>
    <mergeCell ref="B31:D31"/>
    <mergeCell ref="B5:D5"/>
    <mergeCell ref="E5:G5"/>
    <mergeCell ref="E31:G31"/>
    <mergeCell ref="AC5:AE5"/>
    <mergeCell ref="AC31:AE31"/>
    <mergeCell ref="Z5:AB5"/>
    <mergeCell ref="Z31:AB31"/>
    <mergeCell ref="H31:J31"/>
    <mergeCell ref="N5:P5"/>
    <mergeCell ref="N31:P31"/>
    <mergeCell ref="K5:M5"/>
    <mergeCell ref="H5:J5"/>
    <mergeCell ref="Q5:S5"/>
    <mergeCell ref="K31:M31"/>
    <mergeCell ref="AL5:AN5"/>
    <mergeCell ref="AL31:AN31"/>
    <mergeCell ref="W5:Y5"/>
    <mergeCell ref="W31:Y31"/>
    <mergeCell ref="T5:V5"/>
    <mergeCell ref="T31:V31"/>
    <mergeCell ref="Q31:S31"/>
    <mergeCell ref="AF5:AH5"/>
    <mergeCell ref="AF31:AH31"/>
    <mergeCell ref="AI5:AK5"/>
    <mergeCell ref="AI31:AK31"/>
    <mergeCell ref="BA5:BC5"/>
    <mergeCell ref="BA31:BC31"/>
    <mergeCell ref="AO5:AQ5"/>
    <mergeCell ref="AO31:AQ31"/>
    <mergeCell ref="AX5:AZ5"/>
    <mergeCell ref="AX31:AZ31"/>
    <mergeCell ref="AR5:AT5"/>
    <mergeCell ref="AR31:AT31"/>
    <mergeCell ref="AU5:AW5"/>
    <mergeCell ref="AU31:AW31"/>
    <mergeCell ref="BG5:BI5"/>
    <mergeCell ref="BG31:BI31"/>
    <mergeCell ref="BJ5:BL5"/>
    <mergeCell ref="BJ31:BL31"/>
    <mergeCell ref="BD5:BF5"/>
    <mergeCell ref="BD31:BF31"/>
    <mergeCell ref="BS5:BU5"/>
    <mergeCell ref="BS31:BU31"/>
    <mergeCell ref="BM5:BO5"/>
    <mergeCell ref="BP5:BR5"/>
    <mergeCell ref="BM31:BO31"/>
    <mergeCell ref="BP31:BR31"/>
  </mergeCells>
  <phoneticPr fontId="9" type="noConversion"/>
  <conditionalFormatting sqref="M33:M52 P33:P52 S33:S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Header>&amp;C&amp;B&amp;"Arial"&amp;12&amp;Kff0000​‌OFFICIAL: Sensitive‌​</oddHeader>
    <oddFooter>&amp;RAustralian Prudential Regulation Authority          &amp;P</oddFooter>
  </headerFooter>
  <ignoredErrors>
    <ignoredError sqref="AR7:BF26 AR27:AV27 BG7:BG26 BH7:BH26 BK7:BT26 BJ7:BJ26" unlockedFormula="1"/>
    <ignoredError sqref="AW27:BF27" formula="1"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HH575"/>
  <sheetViews>
    <sheetView showGridLines="0" zoomScale="112" zoomScaleNormal="112" zoomScaleSheetLayoutView="130" workbookViewId="0"/>
  </sheetViews>
  <sheetFormatPr defaultColWidth="10.7109375" defaultRowHeight="12.75"/>
  <cols>
    <col min="1" max="1" width="28.7109375" style="14" customWidth="1"/>
    <col min="2" max="3" width="14.5703125" style="3" customWidth="1"/>
    <col min="4" max="9" width="11" style="3" customWidth="1"/>
    <col min="10" max="10" width="12.42578125" style="3" customWidth="1"/>
    <col min="11" max="11" width="3.5703125" style="3" customWidth="1"/>
    <col min="12" max="12" width="10.7109375" style="3" customWidth="1"/>
    <col min="13" max="13" width="10" style="3" customWidth="1"/>
    <col min="14" max="14" width="9.140625" style="3" bestFit="1" customWidth="1"/>
    <col min="15" max="17" width="7.7109375" style="3" customWidth="1"/>
    <col min="18" max="18" width="9.140625" style="3" bestFit="1" customWidth="1"/>
    <col min="19" max="19" width="7.7109375" style="3" customWidth="1"/>
    <col min="20" max="20" width="9.140625" style="3" bestFit="1" customWidth="1"/>
    <col min="21" max="21" width="7.7109375" style="3" customWidth="1"/>
    <col min="22" max="22" width="9.140625" style="3" bestFit="1" customWidth="1"/>
    <col min="23" max="30" width="7.7109375" style="3" customWidth="1"/>
    <col min="31" max="31" width="8.5703125" style="3" customWidth="1"/>
    <col min="32" max="32" width="10.7109375" style="125" customWidth="1"/>
    <col min="33" max="16384" width="10.7109375" style="3"/>
  </cols>
  <sheetData>
    <row r="1" spans="1:216" ht="17.649999999999999">
      <c r="A1" s="256" t="s">
        <v>119</v>
      </c>
      <c r="B1" s="257"/>
      <c r="C1" s="257"/>
      <c r="D1" s="258"/>
      <c r="E1" s="258"/>
      <c r="F1" s="258"/>
      <c r="G1" s="258"/>
      <c r="H1" s="258"/>
      <c r="I1" s="256" t="s">
        <v>27</v>
      </c>
      <c r="J1" s="258"/>
      <c r="K1" s="258"/>
      <c r="M1" s="40">
        <v>35033</v>
      </c>
      <c r="X1" s="40">
        <v>35033</v>
      </c>
    </row>
    <row r="2" spans="1:216" s="10" customFormat="1" ht="12.95" customHeight="1">
      <c r="A2" s="9" t="s">
        <v>120</v>
      </c>
      <c r="C2" s="41" t="s">
        <v>121</v>
      </c>
      <c r="E2" s="12"/>
      <c r="F2" s="2"/>
      <c r="G2" s="2"/>
      <c r="H2" s="2"/>
      <c r="I2" s="2"/>
      <c r="J2" s="111"/>
      <c r="K2" s="42"/>
      <c r="L2" s="3"/>
      <c r="M2" s="380" t="s">
        <v>122</v>
      </c>
      <c r="N2" s="378" t="s">
        <v>27</v>
      </c>
      <c r="O2" s="379"/>
      <c r="P2" s="378" t="s">
        <v>68</v>
      </c>
      <c r="Q2" s="379"/>
      <c r="R2" s="378" t="s">
        <v>61</v>
      </c>
      <c r="S2" s="379"/>
      <c r="T2" s="378" t="s">
        <v>62</v>
      </c>
      <c r="U2" s="379"/>
      <c r="V2" s="378" t="s">
        <v>63</v>
      </c>
      <c r="W2" s="379"/>
      <c r="X2" s="378" t="s">
        <v>64</v>
      </c>
      <c r="Y2" s="379"/>
      <c r="Z2" s="378" t="s">
        <v>65</v>
      </c>
      <c r="AA2" s="379"/>
      <c r="AB2" s="378" t="s">
        <v>66</v>
      </c>
      <c r="AC2" s="379"/>
      <c r="AD2" s="378" t="s">
        <v>67</v>
      </c>
      <c r="AE2" s="379"/>
      <c r="AF2" s="125"/>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row>
    <row r="3" spans="1:216" ht="13.15">
      <c r="K3" s="13"/>
      <c r="M3" s="381"/>
      <c r="N3" s="48" t="s">
        <v>78</v>
      </c>
      <c r="O3" s="49" t="s">
        <v>79</v>
      </c>
      <c r="P3" s="48" t="s">
        <v>78</v>
      </c>
      <c r="Q3" s="49" t="s">
        <v>79</v>
      </c>
      <c r="R3" s="48" t="s">
        <v>78</v>
      </c>
      <c r="S3" s="49" t="s">
        <v>79</v>
      </c>
      <c r="T3" s="48" t="s">
        <v>78</v>
      </c>
      <c r="U3" s="49" t="s">
        <v>79</v>
      </c>
      <c r="V3" s="48" t="s">
        <v>78</v>
      </c>
      <c r="W3" s="49" t="s">
        <v>79</v>
      </c>
      <c r="X3" s="48" t="s">
        <v>78</v>
      </c>
      <c r="Y3" s="49" t="s">
        <v>79</v>
      </c>
      <c r="Z3" s="48" t="s">
        <v>78</v>
      </c>
      <c r="AA3" s="49" t="s">
        <v>79</v>
      </c>
      <c r="AB3" s="48" t="s">
        <v>78</v>
      </c>
      <c r="AC3" s="49" t="s">
        <v>79</v>
      </c>
      <c r="AD3" s="48" t="s">
        <v>78</v>
      </c>
      <c r="AE3" s="49" t="s">
        <v>79</v>
      </c>
    </row>
    <row r="4" spans="1:216">
      <c r="A4" s="14" t="s">
        <v>76</v>
      </c>
      <c r="B4" s="3" t="s">
        <v>76</v>
      </c>
      <c r="C4" s="3" t="s">
        <v>76</v>
      </c>
      <c r="D4" s="3" t="s">
        <v>76</v>
      </c>
      <c r="E4" s="3" t="s">
        <v>76</v>
      </c>
      <c r="F4" s="3" t="s">
        <v>76</v>
      </c>
      <c r="G4" s="3" t="s">
        <v>76</v>
      </c>
      <c r="H4" s="3" t="s">
        <v>76</v>
      </c>
      <c r="K4" s="13"/>
      <c r="M4" s="44" t="s">
        <v>81</v>
      </c>
      <c r="N4" s="50">
        <v>171199.66977611938</v>
      </c>
      <c r="O4" s="31">
        <v>159509.09015852047</v>
      </c>
      <c r="P4" s="50">
        <v>3031</v>
      </c>
      <c r="Q4" s="31">
        <v>2804.2562747688244</v>
      </c>
      <c r="R4" s="50">
        <v>58454.562189054726</v>
      </c>
      <c r="S4" s="31">
        <v>54430.944517833552</v>
      </c>
      <c r="T4" s="50">
        <v>40705.082711442788</v>
      </c>
      <c r="U4" s="31">
        <v>37557.467305151913</v>
      </c>
      <c r="V4" s="50">
        <v>31856.826492537315</v>
      </c>
      <c r="W4" s="31">
        <v>29778.326618229854</v>
      </c>
      <c r="X4" s="50">
        <v>11552.884328358208</v>
      </c>
      <c r="Y4" s="31">
        <v>10949.768824306473</v>
      </c>
      <c r="Z4" s="50">
        <v>19451.314054726368</v>
      </c>
      <c r="AA4" s="31">
        <v>18271.326618229854</v>
      </c>
      <c r="AB4" s="50">
        <v>4136</v>
      </c>
      <c r="AC4" s="31">
        <v>3926</v>
      </c>
      <c r="AD4" s="50">
        <v>2012</v>
      </c>
      <c r="AE4" s="31">
        <v>1791</v>
      </c>
    </row>
    <row r="5" spans="1:216">
      <c r="A5" s="14" t="s">
        <v>76</v>
      </c>
      <c r="B5" s="3" t="s">
        <v>76</v>
      </c>
      <c r="C5" s="3" t="s">
        <v>76</v>
      </c>
      <c r="E5" s="3" t="s">
        <v>76</v>
      </c>
      <c r="F5" s="3" t="s">
        <v>76</v>
      </c>
      <c r="G5" s="3" t="s">
        <v>76</v>
      </c>
      <c r="K5" s="37" t="s">
        <v>76</v>
      </c>
      <c r="M5" s="44" t="s">
        <v>82</v>
      </c>
      <c r="N5" s="51">
        <v>192410.12437810944</v>
      </c>
      <c r="O5" s="31">
        <v>180915.59775429327</v>
      </c>
      <c r="P5" s="51">
        <v>3577.3140547263683</v>
      </c>
      <c r="Q5" s="31">
        <v>3486.4422060766183</v>
      </c>
      <c r="R5" s="51">
        <v>66303.07462686568</v>
      </c>
      <c r="S5" s="31">
        <v>62133.96466314399</v>
      </c>
      <c r="T5" s="51">
        <v>44572.851368159201</v>
      </c>
      <c r="U5" s="31">
        <v>42181.793923381767</v>
      </c>
      <c r="V5" s="51">
        <v>35059.256218905473</v>
      </c>
      <c r="W5" s="31">
        <v>32695.07034346103</v>
      </c>
      <c r="X5" s="51">
        <v>13258.314054726368</v>
      </c>
      <c r="Y5" s="31">
        <v>12419.256274768824</v>
      </c>
      <c r="Z5" s="51">
        <v>22432.314054726368</v>
      </c>
      <c r="AA5" s="31">
        <v>21162.07034346103</v>
      </c>
      <c r="AB5" s="51">
        <v>5192</v>
      </c>
      <c r="AC5" s="31">
        <v>4851</v>
      </c>
      <c r="AD5" s="51">
        <v>2015</v>
      </c>
      <c r="AE5" s="31">
        <v>1986</v>
      </c>
    </row>
    <row r="6" spans="1:216">
      <c r="A6" s="14" t="s">
        <v>76</v>
      </c>
      <c r="B6" s="3" t="s">
        <v>76</v>
      </c>
      <c r="C6" s="3" t="s">
        <v>76</v>
      </c>
      <c r="D6" s="3" t="s">
        <v>76</v>
      </c>
      <c r="E6" s="3" t="s">
        <v>76</v>
      </c>
      <c r="F6" s="3" t="s">
        <v>76</v>
      </c>
      <c r="G6" s="3" t="s">
        <v>76</v>
      </c>
      <c r="H6" s="3" t="s">
        <v>76</v>
      </c>
      <c r="K6" s="13"/>
      <c r="M6" s="44" t="s">
        <v>83</v>
      </c>
      <c r="N6" s="51">
        <v>210835.12437810947</v>
      </c>
      <c r="O6" s="31">
        <v>201778.06505944522</v>
      </c>
      <c r="P6" s="51">
        <v>4362</v>
      </c>
      <c r="Q6" s="31">
        <v>4153.4422060766183</v>
      </c>
      <c r="R6" s="51">
        <v>72515.818407960207</v>
      </c>
      <c r="S6" s="31">
        <v>69520.477212681639</v>
      </c>
      <c r="T6" s="51">
        <v>47734.479477611938</v>
      </c>
      <c r="U6" s="31">
        <v>46219.49240422721</v>
      </c>
      <c r="V6" s="51">
        <v>37573.256218905473</v>
      </c>
      <c r="W6" s="31">
        <v>35457.698480845444</v>
      </c>
      <c r="X6" s="51">
        <v>15123.628109452737</v>
      </c>
      <c r="Y6" s="31">
        <v>14272.884412153237</v>
      </c>
      <c r="Z6" s="51">
        <v>25306.942164179105</v>
      </c>
      <c r="AA6" s="31">
        <v>24286.07034346103</v>
      </c>
      <c r="AB6" s="51">
        <v>6085</v>
      </c>
      <c r="AC6" s="31">
        <v>5903</v>
      </c>
      <c r="AD6" s="51">
        <v>2134</v>
      </c>
      <c r="AE6" s="31">
        <v>1965</v>
      </c>
    </row>
    <row r="7" spans="1:216">
      <c r="K7" s="13"/>
      <c r="M7" s="44" t="s">
        <v>84</v>
      </c>
      <c r="N7" s="51">
        <v>205802.95087064675</v>
      </c>
      <c r="O7" s="31">
        <v>201344.96961690887</v>
      </c>
      <c r="P7" s="51">
        <v>4624</v>
      </c>
      <c r="Q7" s="31">
        <v>4445.8140686922061</v>
      </c>
      <c r="R7" s="51">
        <v>69783.016791044778</v>
      </c>
      <c r="S7" s="31">
        <v>68248.984808454436</v>
      </c>
      <c r="T7" s="51">
        <v>47376.793532338306</v>
      </c>
      <c r="U7" s="31">
        <v>46577.145640686926</v>
      </c>
      <c r="V7" s="51">
        <v>35224.512437810947</v>
      </c>
      <c r="W7" s="31">
        <v>34525.698480845444</v>
      </c>
      <c r="X7" s="51">
        <v>15945.314054726368</v>
      </c>
      <c r="Y7" s="31">
        <v>15393.256274768824</v>
      </c>
      <c r="Z7" s="51">
        <v>25506.314054726368</v>
      </c>
      <c r="AA7" s="31">
        <v>24713.256274768824</v>
      </c>
      <c r="AB7" s="51">
        <v>5613</v>
      </c>
      <c r="AC7" s="31">
        <v>5632</v>
      </c>
      <c r="AD7" s="51">
        <v>1730</v>
      </c>
      <c r="AE7" s="31">
        <v>1808.8140686922061</v>
      </c>
    </row>
    <row r="8" spans="1:216" ht="14.1" customHeight="1">
      <c r="A8" s="38" t="s">
        <v>76</v>
      </c>
      <c r="E8" s="8" t="s">
        <v>76</v>
      </c>
      <c r="K8" s="13"/>
      <c r="M8" s="44" t="s">
        <v>123</v>
      </c>
      <c r="N8" s="51">
        <v>121335.61194029849</v>
      </c>
      <c r="O8" s="31">
        <v>133606.80383091152</v>
      </c>
      <c r="P8" s="51">
        <v>2585.3140547263683</v>
      </c>
      <c r="Q8" s="31">
        <v>2900.2562747688244</v>
      </c>
      <c r="R8" s="51">
        <v>39561.760572139305</v>
      </c>
      <c r="S8" s="31">
        <v>44223.497357992077</v>
      </c>
      <c r="T8" s="51">
        <v>30044.967039800995</v>
      </c>
      <c r="U8" s="31">
        <v>31825.537648612946</v>
      </c>
      <c r="V8" s="51">
        <v>17874.942164179105</v>
      </c>
      <c r="W8" s="31">
        <v>21583.814068692205</v>
      </c>
      <c r="X8" s="51">
        <v>11972.314054726368</v>
      </c>
      <c r="Y8" s="31">
        <v>11631.442206076617</v>
      </c>
      <c r="Z8" s="51">
        <v>15418.314054726368</v>
      </c>
      <c r="AA8" s="31">
        <v>16978.256274768824</v>
      </c>
      <c r="AB8" s="51">
        <v>2895</v>
      </c>
      <c r="AC8" s="31">
        <v>3254</v>
      </c>
      <c r="AD8" s="51">
        <v>983</v>
      </c>
      <c r="AE8" s="31">
        <v>1210</v>
      </c>
    </row>
    <row r="9" spans="1:216">
      <c r="K9" s="13"/>
      <c r="M9" s="44" t="s">
        <v>86</v>
      </c>
      <c r="N9" s="51">
        <v>118095.61194029849</v>
      </c>
      <c r="O9" s="31">
        <v>153902.50231175695</v>
      </c>
      <c r="P9" s="51">
        <v>2084.6281094527362</v>
      </c>
      <c r="Q9" s="31">
        <v>2672.4422060766183</v>
      </c>
      <c r="R9" s="51">
        <v>42995.843283582093</v>
      </c>
      <c r="S9" s="31">
        <v>54042.150594451785</v>
      </c>
      <c r="T9" s="51">
        <v>26054.942164179105</v>
      </c>
      <c r="U9" s="31">
        <v>35040.326618229854</v>
      </c>
      <c r="V9" s="51">
        <v>19419.314054726368</v>
      </c>
      <c r="W9" s="31">
        <v>27441.814068692205</v>
      </c>
      <c r="X9" s="51">
        <v>8824.5702736318417</v>
      </c>
      <c r="Y9" s="31">
        <v>10736.07034346103</v>
      </c>
      <c r="Z9" s="51">
        <v>14824.314054726368</v>
      </c>
      <c r="AA9" s="31">
        <v>18446.698480845444</v>
      </c>
      <c r="AB9" s="51">
        <v>2656</v>
      </c>
      <c r="AC9" s="31">
        <v>3678</v>
      </c>
      <c r="AD9" s="51">
        <v>1236</v>
      </c>
      <c r="AE9" s="31">
        <v>1845</v>
      </c>
    </row>
    <row r="10" spans="1:216">
      <c r="K10" s="13"/>
      <c r="M10" s="44" t="s">
        <v>87</v>
      </c>
      <c r="N10" s="51">
        <v>160221.09950248754</v>
      </c>
      <c r="O10" s="31">
        <v>202077.76354029062</v>
      </c>
      <c r="P10" s="51">
        <v>2741.6281094527362</v>
      </c>
      <c r="Q10" s="31">
        <v>3653.0703434610305</v>
      </c>
      <c r="R10" s="51">
        <v>57272.446517412936</v>
      </c>
      <c r="S10" s="31">
        <v>69532.291281373851</v>
      </c>
      <c r="T10" s="51">
        <v>38456.082711442788</v>
      </c>
      <c r="U10" s="31">
        <v>49772.281373844118</v>
      </c>
      <c r="V10" s="51">
        <v>26522</v>
      </c>
      <c r="W10" s="31">
        <v>34981.396961690887</v>
      </c>
      <c r="X10" s="51">
        <v>11225.628109452737</v>
      </c>
      <c r="Y10" s="31">
        <v>14143.582892998678</v>
      </c>
      <c r="Z10" s="51">
        <v>18587.314054726368</v>
      </c>
      <c r="AA10" s="31">
        <v>22957.326618229854</v>
      </c>
      <c r="AB10" s="51">
        <v>3701</v>
      </c>
      <c r="AC10" s="31">
        <v>4801.8140686922061</v>
      </c>
      <c r="AD10" s="51">
        <v>1715</v>
      </c>
      <c r="AE10" s="31">
        <v>2236</v>
      </c>
    </row>
    <row r="11" spans="1:216">
      <c r="K11" s="13"/>
      <c r="M11" s="44" t="s">
        <v>88</v>
      </c>
      <c r="N11" s="51">
        <v>203428.52114427858</v>
      </c>
      <c r="O11" s="31">
        <v>236158.93428005284</v>
      </c>
      <c r="P11" s="51">
        <v>3589.3140547263683</v>
      </c>
      <c r="Q11" s="31">
        <v>4449.0703434610305</v>
      </c>
      <c r="R11" s="51">
        <v>71169.215174129349</v>
      </c>
      <c r="S11" s="31">
        <v>80860.738441215319</v>
      </c>
      <c r="T11" s="51">
        <v>48120.793532338306</v>
      </c>
      <c r="U11" s="31">
        <v>56136.004953764859</v>
      </c>
      <c r="V11" s="51">
        <v>34559.314054726368</v>
      </c>
      <c r="W11" s="31">
        <v>41739.954755614264</v>
      </c>
      <c r="X11" s="51">
        <v>14791.256218905473</v>
      </c>
      <c r="Y11" s="31">
        <v>17206.653236459708</v>
      </c>
      <c r="Z11" s="51">
        <v>23721.314054726368</v>
      </c>
      <c r="AA11" s="31">
        <v>26759.512549537649</v>
      </c>
      <c r="AB11" s="51">
        <v>5432.3140547263683</v>
      </c>
      <c r="AC11" s="31">
        <v>6563</v>
      </c>
      <c r="AD11" s="51">
        <v>2045</v>
      </c>
      <c r="AE11" s="31">
        <v>2444</v>
      </c>
    </row>
    <row r="12" spans="1:216">
      <c r="K12" s="13"/>
      <c r="M12" s="44" t="s">
        <v>89</v>
      </c>
      <c r="N12" s="51">
        <v>225649.89303482589</v>
      </c>
      <c r="O12" s="31">
        <v>254874.7182959049</v>
      </c>
      <c r="P12" s="51">
        <v>4284</v>
      </c>
      <c r="Q12" s="31">
        <v>5176.4422060766183</v>
      </c>
      <c r="R12" s="51">
        <v>77370.529228855725</v>
      </c>
      <c r="S12" s="31">
        <v>86471.105350066049</v>
      </c>
      <c r="T12" s="51">
        <v>52821.479477611938</v>
      </c>
      <c r="U12" s="31">
        <v>59294.517503302508</v>
      </c>
      <c r="V12" s="51">
        <v>38397.942164179105</v>
      </c>
      <c r="W12" s="31">
        <v>44362.512549537649</v>
      </c>
      <c r="X12" s="51">
        <v>17337.942164179105</v>
      </c>
      <c r="Y12" s="31">
        <v>20050.256274768824</v>
      </c>
      <c r="Z12" s="51">
        <v>26648</v>
      </c>
      <c r="AA12" s="31">
        <v>29758.884412153235</v>
      </c>
      <c r="AB12" s="51">
        <v>6563</v>
      </c>
      <c r="AC12" s="31">
        <v>7328</v>
      </c>
      <c r="AD12" s="51">
        <v>2227</v>
      </c>
      <c r="AE12" s="31">
        <v>2433</v>
      </c>
    </row>
    <row r="13" spans="1:216">
      <c r="K13" s="13"/>
      <c r="M13" s="44" t="s">
        <v>90</v>
      </c>
      <c r="N13" s="51">
        <v>244451.20708955222</v>
      </c>
      <c r="O13" s="31">
        <v>267574.02476882434</v>
      </c>
      <c r="P13" s="51">
        <v>5155</v>
      </c>
      <c r="Q13" s="31">
        <v>5836.4422060766183</v>
      </c>
      <c r="R13" s="51">
        <v>83044.504353233831</v>
      </c>
      <c r="S13" s="31">
        <v>90284.502311756936</v>
      </c>
      <c r="T13" s="51">
        <v>55962.991915422885</v>
      </c>
      <c r="U13" s="31">
        <v>62301.7285336856</v>
      </c>
      <c r="V13" s="51">
        <v>41978.512437810947</v>
      </c>
      <c r="W13" s="31">
        <v>45922.211030383092</v>
      </c>
      <c r="X13" s="51">
        <v>20017.256218905473</v>
      </c>
      <c r="Y13" s="31">
        <v>22463.698480845444</v>
      </c>
      <c r="Z13" s="51">
        <v>28846.628109452737</v>
      </c>
      <c r="AA13" s="31">
        <v>30699.442206076619</v>
      </c>
      <c r="AB13" s="51">
        <v>7086.3140547263683</v>
      </c>
      <c r="AC13" s="31">
        <v>7604</v>
      </c>
      <c r="AD13" s="51">
        <v>2360</v>
      </c>
      <c r="AE13" s="31">
        <v>2462</v>
      </c>
    </row>
    <row r="14" spans="1:216">
      <c r="K14" s="13"/>
      <c r="M14" s="44" t="s">
        <v>91</v>
      </c>
      <c r="N14" s="51">
        <v>257859.86007462683</v>
      </c>
      <c r="O14" s="31">
        <v>268276.5072655218</v>
      </c>
      <c r="P14" s="51">
        <v>5740.9421641791041</v>
      </c>
      <c r="Q14" s="31">
        <v>5847.6281373844122</v>
      </c>
      <c r="R14" s="51">
        <v>87970.215174129349</v>
      </c>
      <c r="S14" s="31">
        <v>90546.964663143983</v>
      </c>
      <c r="T14" s="51">
        <v>58886.562189054726</v>
      </c>
      <c r="U14" s="31">
        <v>63110.190885072654</v>
      </c>
      <c r="V14" s="51">
        <v>44532.942164179105</v>
      </c>
      <c r="W14" s="31">
        <v>46411.070343461033</v>
      </c>
      <c r="X14" s="51">
        <v>21602.88432835821</v>
      </c>
      <c r="Y14" s="31">
        <v>23061.256274768824</v>
      </c>
      <c r="Z14" s="51">
        <v>29684.314054726368</v>
      </c>
      <c r="AA14" s="31">
        <v>29599.140686922059</v>
      </c>
      <c r="AB14" s="51">
        <v>7069</v>
      </c>
      <c r="AC14" s="31">
        <v>7531.4422060766183</v>
      </c>
      <c r="AD14" s="51">
        <v>2373</v>
      </c>
      <c r="AE14" s="31">
        <v>2168.8140686922061</v>
      </c>
    </row>
    <row r="15" spans="1:216">
      <c r="K15" s="13"/>
      <c r="M15" s="44" t="s">
        <v>92</v>
      </c>
      <c r="N15" s="51">
        <v>205355.12437810947</v>
      </c>
      <c r="O15" s="31">
        <v>205873.27113606341</v>
      </c>
      <c r="P15" s="51">
        <v>3880.6281094527362</v>
      </c>
      <c r="Q15" s="31">
        <v>3853.4422060766183</v>
      </c>
      <c r="R15" s="51">
        <v>71286.446517412929</v>
      </c>
      <c r="S15" s="31">
        <v>70076.959709379124</v>
      </c>
      <c r="T15" s="51">
        <v>48394.65298507463</v>
      </c>
      <c r="U15" s="31">
        <v>49235.376816380449</v>
      </c>
      <c r="V15" s="51">
        <v>34096.256218905473</v>
      </c>
      <c r="W15" s="31">
        <v>36344.211030383092</v>
      </c>
      <c r="X15" s="51">
        <v>17393.628109452737</v>
      </c>
      <c r="Y15" s="31">
        <v>17429.698480845444</v>
      </c>
      <c r="Z15" s="51">
        <v>23091.570273631842</v>
      </c>
      <c r="AA15" s="31">
        <v>21917.140686922059</v>
      </c>
      <c r="AB15" s="51">
        <v>5553.942164179105</v>
      </c>
      <c r="AC15" s="31">
        <v>5644.4422060766183</v>
      </c>
      <c r="AD15" s="51">
        <v>1658</v>
      </c>
      <c r="AE15" s="31">
        <v>1372</v>
      </c>
    </row>
    <row r="16" spans="1:216">
      <c r="K16" s="13"/>
      <c r="M16" s="44" t="s">
        <v>93</v>
      </c>
      <c r="N16" s="51">
        <v>162846.14925373136</v>
      </c>
      <c r="O16" s="31">
        <v>162690.39167767501</v>
      </c>
      <c r="P16" s="51">
        <v>2655.6281094527362</v>
      </c>
      <c r="Q16" s="31">
        <v>2429.6281373844122</v>
      </c>
      <c r="R16" s="51">
        <v>55772.562189054726</v>
      </c>
      <c r="S16" s="31">
        <v>54503.401915455746</v>
      </c>
      <c r="T16" s="51">
        <v>39532.024875621893</v>
      </c>
      <c r="U16" s="31">
        <v>40836.658190224567</v>
      </c>
      <c r="V16" s="51">
        <v>28365.454601990052</v>
      </c>
      <c r="W16" s="31">
        <v>28876.467305151913</v>
      </c>
      <c r="X16" s="51">
        <v>13572.198383084577</v>
      </c>
      <c r="Y16" s="31">
        <v>13879.140686922061</v>
      </c>
      <c r="Z16" s="51">
        <v>17550.02487562189</v>
      </c>
      <c r="AA16" s="31">
        <v>16932.653236459708</v>
      </c>
      <c r="AB16" s="51">
        <v>4465.2562189054725</v>
      </c>
      <c r="AC16" s="31">
        <v>4599.4422060766183</v>
      </c>
      <c r="AD16" s="51">
        <v>933</v>
      </c>
      <c r="AE16" s="31">
        <v>633</v>
      </c>
    </row>
    <row r="17" spans="1:32">
      <c r="A17" s="38" t="s">
        <v>76</v>
      </c>
      <c r="E17" s="8" t="s">
        <v>76</v>
      </c>
      <c r="K17" s="13"/>
      <c r="M17" s="44" t="s">
        <v>94</v>
      </c>
      <c r="N17" s="51">
        <v>132770.85199004976</v>
      </c>
      <c r="O17" s="31">
        <v>137720.10006605019</v>
      </c>
      <c r="P17" s="51">
        <v>1817.3140547263681</v>
      </c>
      <c r="Q17" s="31">
        <v>1701.8140686922061</v>
      </c>
      <c r="R17" s="51">
        <v>44804.760572139305</v>
      </c>
      <c r="S17" s="31">
        <v>45285.009907529718</v>
      </c>
      <c r="T17" s="51">
        <v>34068.70273631841</v>
      </c>
      <c r="U17" s="31">
        <v>36324.33652575958</v>
      </c>
      <c r="V17" s="51">
        <v>23024.9092039801</v>
      </c>
      <c r="W17" s="31">
        <v>24688.165785997357</v>
      </c>
      <c r="X17" s="51">
        <v>11379.45460199005</v>
      </c>
      <c r="Y17" s="31">
        <v>12073.422060766183</v>
      </c>
      <c r="Z17" s="51">
        <v>13447.768656716418</v>
      </c>
      <c r="AA17" s="31">
        <v>13392.281373844122</v>
      </c>
      <c r="AB17" s="51">
        <v>3777.9421641791046</v>
      </c>
      <c r="AC17" s="31">
        <v>3884.2562747688244</v>
      </c>
      <c r="AD17" s="51">
        <v>450</v>
      </c>
      <c r="AE17" s="31">
        <v>370.81406869220609</v>
      </c>
    </row>
    <row r="18" spans="1:32">
      <c r="K18" s="13"/>
      <c r="M18" s="44" t="s">
        <v>95</v>
      </c>
      <c r="N18" s="51">
        <v>112616.07524875621</v>
      </c>
      <c r="O18" s="31">
        <v>131530.26585204757</v>
      </c>
      <c r="P18" s="51">
        <v>1382.6281094527362</v>
      </c>
      <c r="Q18" s="31">
        <v>1415.6281373844122</v>
      </c>
      <c r="R18" s="51">
        <v>37371.868159203979</v>
      </c>
      <c r="S18" s="31">
        <v>42557.406869220606</v>
      </c>
      <c r="T18" s="51">
        <v>30484.504353233831</v>
      </c>
      <c r="U18" s="31">
        <v>36497.708388375162</v>
      </c>
      <c r="V18" s="51">
        <v>19294.9092039801</v>
      </c>
      <c r="W18" s="31">
        <v>23150.050198150595</v>
      </c>
      <c r="X18" s="51">
        <v>10463.082711442787</v>
      </c>
      <c r="Y18" s="31">
        <v>12762.492404227212</v>
      </c>
      <c r="Z18" s="51">
        <v>10441.512437810945</v>
      </c>
      <c r="AA18" s="31">
        <v>11345.095442536327</v>
      </c>
      <c r="AB18" s="51">
        <v>2923.2562189054725</v>
      </c>
      <c r="AC18" s="31">
        <v>3553.8844121532366</v>
      </c>
      <c r="AD18" s="51">
        <v>254.31405472636817</v>
      </c>
      <c r="AE18" s="31">
        <v>248</v>
      </c>
    </row>
    <row r="19" spans="1:32">
      <c r="K19" s="13"/>
      <c r="M19" s="44" t="s">
        <v>96</v>
      </c>
      <c r="N19" s="51">
        <v>56026.513059701501</v>
      </c>
      <c r="O19" s="31">
        <v>106806.21070013211</v>
      </c>
      <c r="P19" s="51">
        <v>591.31405472636811</v>
      </c>
      <c r="Q19" s="31">
        <v>1066.4422060766183</v>
      </c>
      <c r="R19" s="51">
        <v>17934.991915422885</v>
      </c>
      <c r="S19" s="31">
        <v>33825.080250990752</v>
      </c>
      <c r="T19" s="51">
        <v>16069.8184079602</v>
      </c>
      <c r="U19" s="31">
        <v>30495.356671070014</v>
      </c>
      <c r="V19" s="51">
        <v>9064.5373134328365</v>
      </c>
      <c r="W19" s="31">
        <v>18753.793923381771</v>
      </c>
      <c r="X19" s="51">
        <v>5962.7686567164183</v>
      </c>
      <c r="Y19" s="31">
        <v>11159.768824306473</v>
      </c>
      <c r="Z19" s="51">
        <v>5084.1405472636816</v>
      </c>
      <c r="AA19" s="31">
        <v>8642.3266182298539</v>
      </c>
      <c r="AB19" s="51">
        <v>1230.9421641791046</v>
      </c>
      <c r="AC19" s="31">
        <v>2729.4422060766183</v>
      </c>
      <c r="AD19" s="51">
        <v>88</v>
      </c>
      <c r="AE19" s="31">
        <v>134</v>
      </c>
    </row>
    <row r="20" spans="1:32">
      <c r="K20" s="13"/>
      <c r="M20" s="44" t="s">
        <v>97</v>
      </c>
      <c r="N20" s="51">
        <v>30442.132462686568</v>
      </c>
      <c r="O20" s="31">
        <v>68533.753632760898</v>
      </c>
      <c r="P20" s="51">
        <v>256.62810945273634</v>
      </c>
      <c r="Q20" s="31">
        <v>556.81406869220609</v>
      </c>
      <c r="R20" s="51">
        <v>9462.6529850746265</v>
      </c>
      <c r="S20" s="31">
        <v>21032.979854689562</v>
      </c>
      <c r="T20" s="51">
        <v>9179.0827114427866</v>
      </c>
      <c r="U20" s="31">
        <v>20167.120541611625</v>
      </c>
      <c r="V20" s="51">
        <v>5158.1983830845766</v>
      </c>
      <c r="W20" s="31">
        <v>12422.512549537649</v>
      </c>
      <c r="X20" s="51">
        <v>3252.9421641791046</v>
      </c>
      <c r="Y20" s="31">
        <v>7348.4422060766183</v>
      </c>
      <c r="Z20" s="51">
        <v>2462.3140547263683</v>
      </c>
      <c r="AA20" s="31">
        <v>5200.0703434610305</v>
      </c>
      <c r="AB20" s="51">
        <v>639.31405472636811</v>
      </c>
      <c r="AC20" s="31">
        <v>1739.8140686922061</v>
      </c>
      <c r="AD20" s="51">
        <v>31</v>
      </c>
      <c r="AE20" s="31">
        <v>66</v>
      </c>
    </row>
    <row r="21" spans="1:32">
      <c r="K21" s="13"/>
      <c r="M21" s="44" t="s">
        <v>98</v>
      </c>
      <c r="N21" s="51">
        <v>16766.909203980103</v>
      </c>
      <c r="O21" s="31">
        <v>42285.934610303826</v>
      </c>
      <c r="P21" s="51">
        <v>127.31405472636816</v>
      </c>
      <c r="Q21" s="31">
        <v>287.81406869220609</v>
      </c>
      <c r="R21" s="51">
        <v>5233.0827114427866</v>
      </c>
      <c r="S21" s="31">
        <v>12591.396961690885</v>
      </c>
      <c r="T21" s="51">
        <v>5171.6281094527367</v>
      </c>
      <c r="U21" s="31">
        <v>13000.839167767503</v>
      </c>
      <c r="V21" s="51">
        <v>2879.6281094527362</v>
      </c>
      <c r="W21" s="31">
        <v>7515.4422060766183</v>
      </c>
      <c r="X21" s="51">
        <v>1680.6281094527362</v>
      </c>
      <c r="Y21" s="31">
        <v>4768</v>
      </c>
      <c r="Z21" s="51">
        <v>1329</v>
      </c>
      <c r="AA21" s="31">
        <v>3154</v>
      </c>
      <c r="AB21" s="51">
        <v>326.62810945273634</v>
      </c>
      <c r="AC21" s="31">
        <v>939.44220607661828</v>
      </c>
      <c r="AD21" s="51">
        <v>19</v>
      </c>
      <c r="AE21" s="31">
        <v>29</v>
      </c>
    </row>
    <row r="22" spans="1:32">
      <c r="K22" s="13"/>
      <c r="M22" s="44" t="s">
        <v>99</v>
      </c>
      <c r="N22" s="51">
        <v>5108.5702736318408</v>
      </c>
      <c r="O22" s="31">
        <v>15814.281373844122</v>
      </c>
      <c r="P22" s="51">
        <v>35</v>
      </c>
      <c r="Q22" s="31">
        <v>85</v>
      </c>
      <c r="R22" s="51">
        <v>1476.2562189054727</v>
      </c>
      <c r="S22" s="31">
        <v>4505.6984808454426</v>
      </c>
      <c r="T22" s="51">
        <v>1647</v>
      </c>
      <c r="U22" s="31">
        <v>5103.3266182298548</v>
      </c>
      <c r="V22" s="51">
        <v>944</v>
      </c>
      <c r="W22" s="31">
        <v>2808.6281373844122</v>
      </c>
      <c r="X22" s="51">
        <v>507.31405472636817</v>
      </c>
      <c r="Y22" s="31">
        <v>1794.8140686922061</v>
      </c>
      <c r="Z22" s="51">
        <v>384</v>
      </c>
      <c r="AA22" s="31">
        <v>1190</v>
      </c>
      <c r="AB22" s="51">
        <v>109</v>
      </c>
      <c r="AC22" s="31">
        <v>321.81406869220609</v>
      </c>
      <c r="AD22" s="51">
        <v>6</v>
      </c>
      <c r="AE22" s="31">
        <v>5</v>
      </c>
    </row>
    <row r="23" spans="1:32">
      <c r="K23" s="13"/>
      <c r="M23" s="43" t="s">
        <v>100</v>
      </c>
      <c r="N23" s="52">
        <v>1131.3140547263681</v>
      </c>
      <c r="O23" s="46">
        <v>3874.8140686922061</v>
      </c>
      <c r="P23" s="52">
        <v>10</v>
      </c>
      <c r="Q23" s="46">
        <v>18</v>
      </c>
      <c r="R23" s="52">
        <v>308</v>
      </c>
      <c r="S23" s="46">
        <v>1040</v>
      </c>
      <c r="T23" s="52">
        <v>369</v>
      </c>
      <c r="U23" s="46">
        <v>1323.8140686922061</v>
      </c>
      <c r="V23" s="52">
        <v>176</v>
      </c>
      <c r="W23" s="46">
        <v>650</v>
      </c>
      <c r="X23" s="52">
        <v>112</v>
      </c>
      <c r="Y23" s="46">
        <v>474</v>
      </c>
      <c r="Z23" s="52">
        <v>133</v>
      </c>
      <c r="AA23" s="46">
        <v>296</v>
      </c>
      <c r="AB23" s="52">
        <v>20.314054726368159</v>
      </c>
      <c r="AC23" s="46">
        <v>68</v>
      </c>
      <c r="AD23" s="52">
        <v>3</v>
      </c>
      <c r="AE23" s="46">
        <v>5</v>
      </c>
    </row>
    <row r="24" spans="1:32">
      <c r="K24" s="13"/>
      <c r="M24" s="40">
        <v>35399</v>
      </c>
      <c r="X24" s="40">
        <v>35399</v>
      </c>
    </row>
    <row r="25" spans="1:32" ht="13.15">
      <c r="K25" s="13"/>
      <c r="M25" s="380" t="s">
        <v>122</v>
      </c>
      <c r="N25" s="378" t="s">
        <v>27</v>
      </c>
      <c r="O25" s="379"/>
      <c r="P25" s="378" t="s">
        <v>68</v>
      </c>
      <c r="Q25" s="379"/>
      <c r="R25" s="378" t="s">
        <v>61</v>
      </c>
      <c r="S25" s="379"/>
      <c r="T25" s="378" t="s">
        <v>62</v>
      </c>
      <c r="U25" s="379"/>
      <c r="V25" s="378" t="s">
        <v>63</v>
      </c>
      <c r="W25" s="379"/>
      <c r="X25" s="378" t="s">
        <v>64</v>
      </c>
      <c r="Y25" s="379"/>
      <c r="Z25" s="378" t="s">
        <v>65</v>
      </c>
      <c r="AA25" s="379"/>
      <c r="AB25" s="378" t="s">
        <v>66</v>
      </c>
      <c r="AC25" s="379"/>
      <c r="AD25" s="378" t="s">
        <v>67</v>
      </c>
      <c r="AE25" s="379"/>
    </row>
    <row r="26" spans="1:32" ht="13.15">
      <c r="K26" s="13"/>
      <c r="M26" s="381"/>
      <c r="N26" s="48" t="s">
        <v>78</v>
      </c>
      <c r="O26" s="49" t="s">
        <v>79</v>
      </c>
      <c r="P26" s="48" t="s">
        <v>78</v>
      </c>
      <c r="Q26" s="49" t="s">
        <v>79</v>
      </c>
      <c r="R26" s="48" t="s">
        <v>78</v>
      </c>
      <c r="S26" s="49" t="s">
        <v>79</v>
      </c>
      <c r="T26" s="48" t="s">
        <v>78</v>
      </c>
      <c r="U26" s="49" t="s">
        <v>79</v>
      </c>
      <c r="V26" s="48" t="s">
        <v>78</v>
      </c>
      <c r="W26" s="49" t="s">
        <v>79</v>
      </c>
      <c r="X26" s="48" t="s">
        <v>78</v>
      </c>
      <c r="Y26" s="49" t="s">
        <v>79</v>
      </c>
      <c r="Z26" s="48" t="s">
        <v>78</v>
      </c>
      <c r="AA26" s="49" t="s">
        <v>79</v>
      </c>
      <c r="AB26" s="48" t="s">
        <v>78</v>
      </c>
      <c r="AC26" s="49" t="s">
        <v>79</v>
      </c>
      <c r="AD26" s="48" t="s">
        <v>78</v>
      </c>
      <c r="AE26" s="49" t="s">
        <v>79</v>
      </c>
    </row>
    <row r="27" spans="1:32">
      <c r="K27" s="13"/>
      <c r="M27" s="44" t="s">
        <v>81</v>
      </c>
      <c r="N27" s="50">
        <v>259067</v>
      </c>
      <c r="O27" s="31">
        <v>241756</v>
      </c>
      <c r="P27" s="50">
        <v>5175</v>
      </c>
      <c r="Q27" s="31">
        <v>4843</v>
      </c>
      <c r="R27" s="50">
        <v>91111</v>
      </c>
      <c r="S27" s="31">
        <v>84512</v>
      </c>
      <c r="T27" s="50">
        <v>63519</v>
      </c>
      <c r="U27" s="31">
        <v>59236</v>
      </c>
      <c r="V27" s="50">
        <v>46474</v>
      </c>
      <c r="W27" s="31">
        <v>43581</v>
      </c>
      <c r="X27" s="50">
        <v>17403</v>
      </c>
      <c r="Y27" s="31">
        <v>16496</v>
      </c>
      <c r="Z27" s="50">
        <v>26907</v>
      </c>
      <c r="AA27" s="31">
        <v>25293</v>
      </c>
      <c r="AB27" s="50">
        <v>5686</v>
      </c>
      <c r="AC27" s="31">
        <v>5229</v>
      </c>
      <c r="AD27" s="50">
        <v>2792</v>
      </c>
      <c r="AE27" s="31">
        <v>2566</v>
      </c>
    </row>
    <row r="28" spans="1:32">
      <c r="A28" s="38" t="s">
        <v>76</v>
      </c>
      <c r="E28" s="8" t="s">
        <v>76</v>
      </c>
      <c r="K28" s="13"/>
      <c r="M28" s="44" t="s">
        <v>82</v>
      </c>
      <c r="N28" s="51">
        <v>307072</v>
      </c>
      <c r="O28" s="31">
        <v>290860</v>
      </c>
      <c r="P28" s="51">
        <v>6404</v>
      </c>
      <c r="Q28" s="31">
        <v>6197</v>
      </c>
      <c r="R28" s="51">
        <v>106240</v>
      </c>
      <c r="S28" s="31">
        <v>100442</v>
      </c>
      <c r="T28" s="51">
        <v>75034</v>
      </c>
      <c r="U28" s="31">
        <v>70966</v>
      </c>
      <c r="V28" s="51">
        <v>54828</v>
      </c>
      <c r="W28" s="31">
        <v>51979</v>
      </c>
      <c r="X28" s="51">
        <v>21887</v>
      </c>
      <c r="Y28" s="31">
        <v>20784</v>
      </c>
      <c r="Z28" s="51">
        <v>32131</v>
      </c>
      <c r="AA28" s="31">
        <v>30460</v>
      </c>
      <c r="AB28" s="51">
        <v>7389</v>
      </c>
      <c r="AC28" s="31">
        <v>6970</v>
      </c>
      <c r="AD28" s="51">
        <v>3159</v>
      </c>
      <c r="AE28" s="31">
        <v>3062</v>
      </c>
    </row>
    <row r="29" spans="1:32">
      <c r="K29" s="13"/>
      <c r="M29" s="44" t="s">
        <v>83</v>
      </c>
      <c r="N29" s="51">
        <v>334534</v>
      </c>
      <c r="O29" s="31">
        <v>319009</v>
      </c>
      <c r="P29" s="51">
        <v>7288</v>
      </c>
      <c r="Q29" s="31">
        <v>6940</v>
      </c>
      <c r="R29" s="51">
        <v>114098</v>
      </c>
      <c r="S29" s="31">
        <v>109102</v>
      </c>
      <c r="T29" s="51">
        <v>80019</v>
      </c>
      <c r="U29" s="31">
        <v>77107</v>
      </c>
      <c r="V29" s="51">
        <v>59504</v>
      </c>
      <c r="W29" s="31">
        <v>56199</v>
      </c>
      <c r="X29" s="51">
        <v>24893</v>
      </c>
      <c r="Y29" s="31">
        <v>23468</v>
      </c>
      <c r="Z29" s="51">
        <v>36858</v>
      </c>
      <c r="AA29" s="31">
        <v>34934</v>
      </c>
      <c r="AB29" s="51">
        <v>8641</v>
      </c>
      <c r="AC29" s="31">
        <v>8182</v>
      </c>
      <c r="AD29" s="51">
        <v>3233</v>
      </c>
      <c r="AE29" s="31">
        <v>3077</v>
      </c>
    </row>
    <row r="30" spans="1:32">
      <c r="K30" s="13"/>
      <c r="M30" s="44" t="s">
        <v>84</v>
      </c>
      <c r="N30" s="51">
        <v>314886</v>
      </c>
      <c r="O30" s="31">
        <v>307018</v>
      </c>
      <c r="P30" s="51">
        <v>7277</v>
      </c>
      <c r="Q30" s="31">
        <v>6943</v>
      </c>
      <c r="R30" s="51">
        <v>105468</v>
      </c>
      <c r="S30" s="31">
        <v>102620</v>
      </c>
      <c r="T30" s="51">
        <v>75294</v>
      </c>
      <c r="U30" s="31">
        <v>74147</v>
      </c>
      <c r="V30" s="51">
        <v>54664</v>
      </c>
      <c r="W30" s="31">
        <v>53518</v>
      </c>
      <c r="X30" s="51">
        <v>25491</v>
      </c>
      <c r="Y30" s="31">
        <v>24511</v>
      </c>
      <c r="Z30" s="51">
        <v>36184</v>
      </c>
      <c r="AA30" s="31">
        <v>34800</v>
      </c>
      <c r="AB30" s="51">
        <v>7850</v>
      </c>
      <c r="AC30" s="31">
        <v>7857</v>
      </c>
      <c r="AD30" s="51">
        <v>2658</v>
      </c>
      <c r="AE30" s="31">
        <v>2622</v>
      </c>
      <c r="AF30" s="156"/>
    </row>
    <row r="31" spans="1:32">
      <c r="A31" s="38" t="s">
        <v>76</v>
      </c>
      <c r="E31" s="8" t="s">
        <v>76</v>
      </c>
      <c r="K31" s="13"/>
      <c r="M31" s="44" t="s">
        <v>85</v>
      </c>
      <c r="N31" s="51">
        <v>168109</v>
      </c>
      <c r="O31" s="31">
        <v>189706</v>
      </c>
      <c r="P31" s="51">
        <v>3734</v>
      </c>
      <c r="Q31" s="31">
        <v>4312</v>
      </c>
      <c r="R31" s="51">
        <v>55844</v>
      </c>
      <c r="S31" s="31">
        <v>63815</v>
      </c>
      <c r="T31" s="51">
        <v>42546</v>
      </c>
      <c r="U31" s="31">
        <v>46071</v>
      </c>
      <c r="V31" s="51">
        <v>25384</v>
      </c>
      <c r="W31" s="31">
        <v>31222</v>
      </c>
      <c r="X31" s="51">
        <v>15936</v>
      </c>
      <c r="Y31" s="31">
        <v>16147</v>
      </c>
      <c r="Z31" s="51">
        <v>19507</v>
      </c>
      <c r="AA31" s="31">
        <v>21910</v>
      </c>
      <c r="AB31" s="51">
        <v>3818</v>
      </c>
      <c r="AC31" s="31">
        <v>4424</v>
      </c>
      <c r="AD31" s="51">
        <v>1340</v>
      </c>
      <c r="AE31" s="31">
        <v>1805</v>
      </c>
      <c r="AF31" s="157"/>
    </row>
    <row r="32" spans="1:32">
      <c r="K32" s="13"/>
      <c r="M32" s="44" t="s">
        <v>86</v>
      </c>
      <c r="N32" s="51">
        <v>161868</v>
      </c>
      <c r="O32" s="31">
        <v>216801</v>
      </c>
      <c r="P32" s="51">
        <v>3025</v>
      </c>
      <c r="Q32" s="31">
        <v>4173</v>
      </c>
      <c r="R32" s="51">
        <v>60048</v>
      </c>
      <c r="S32" s="31">
        <v>78739</v>
      </c>
      <c r="T32" s="51">
        <v>36842</v>
      </c>
      <c r="U32" s="31">
        <v>49957</v>
      </c>
      <c r="V32" s="51">
        <v>27381</v>
      </c>
      <c r="W32" s="31">
        <v>39125</v>
      </c>
      <c r="X32" s="51">
        <v>10791</v>
      </c>
      <c r="Y32" s="31">
        <v>13985</v>
      </c>
      <c r="Z32" s="51">
        <v>18599</v>
      </c>
      <c r="AA32" s="31">
        <v>23669</v>
      </c>
      <c r="AB32" s="51">
        <v>3488</v>
      </c>
      <c r="AC32" s="31">
        <v>4670</v>
      </c>
      <c r="AD32" s="51">
        <v>1694</v>
      </c>
      <c r="AE32" s="31">
        <v>2483</v>
      </c>
      <c r="AF32" s="157"/>
    </row>
    <row r="33" spans="1:216" ht="14.1" customHeight="1">
      <c r="A33" s="4"/>
      <c r="K33" s="13"/>
      <c r="M33" s="44" t="s">
        <v>87</v>
      </c>
      <c r="N33" s="51">
        <v>299912</v>
      </c>
      <c r="O33" s="31">
        <v>348281</v>
      </c>
      <c r="P33" s="51">
        <v>5827</v>
      </c>
      <c r="Q33" s="31">
        <v>7067</v>
      </c>
      <c r="R33" s="51">
        <v>106629</v>
      </c>
      <c r="S33" s="31">
        <v>121642</v>
      </c>
      <c r="T33" s="51">
        <v>76112</v>
      </c>
      <c r="U33" s="31">
        <v>89662</v>
      </c>
      <c r="V33" s="51">
        <v>49560</v>
      </c>
      <c r="W33" s="31">
        <v>59242</v>
      </c>
      <c r="X33" s="51">
        <v>20984</v>
      </c>
      <c r="Y33" s="31">
        <v>24039</v>
      </c>
      <c r="Z33" s="51">
        <v>31399</v>
      </c>
      <c r="AA33" s="31">
        <v>35417</v>
      </c>
      <c r="AB33" s="51">
        <v>6211</v>
      </c>
      <c r="AC33" s="31">
        <v>7395</v>
      </c>
      <c r="AD33" s="51">
        <v>3190</v>
      </c>
      <c r="AE33" s="31">
        <v>3817</v>
      </c>
      <c r="AF33" s="157"/>
    </row>
    <row r="34" spans="1:216" ht="14.1" customHeight="1">
      <c r="A34" s="5"/>
      <c r="B34" s="6"/>
      <c r="C34" s="7"/>
      <c r="D34" s="6"/>
      <c r="E34" s="6"/>
      <c r="F34" s="6"/>
      <c r="G34" s="6"/>
      <c r="H34" s="6"/>
      <c r="I34" s="6"/>
      <c r="J34" s="6"/>
      <c r="K34" s="39"/>
      <c r="M34" s="44" t="s">
        <v>88</v>
      </c>
      <c r="N34" s="51">
        <v>353084</v>
      </c>
      <c r="O34" s="31">
        <v>386354</v>
      </c>
      <c r="P34" s="51">
        <v>6958</v>
      </c>
      <c r="Q34" s="31">
        <v>8150</v>
      </c>
      <c r="R34" s="51">
        <v>124610</v>
      </c>
      <c r="S34" s="31">
        <v>133720</v>
      </c>
      <c r="T34" s="51">
        <v>87724</v>
      </c>
      <c r="U34" s="31">
        <v>95971</v>
      </c>
      <c r="V34" s="51">
        <v>58879</v>
      </c>
      <c r="W34" s="31">
        <v>66805</v>
      </c>
      <c r="X34" s="51">
        <v>26250</v>
      </c>
      <c r="Y34" s="31">
        <v>28932</v>
      </c>
      <c r="Z34" s="51">
        <v>36942</v>
      </c>
      <c r="AA34" s="31">
        <v>39775</v>
      </c>
      <c r="AB34" s="51">
        <v>8036</v>
      </c>
      <c r="AC34" s="31">
        <v>9160</v>
      </c>
      <c r="AD34" s="51">
        <v>3685</v>
      </c>
      <c r="AE34" s="31">
        <v>3841</v>
      </c>
      <c r="AF34" s="157"/>
    </row>
    <row r="35" spans="1:216" ht="17.25" customHeight="1">
      <c r="A35" s="256" t="s">
        <v>119</v>
      </c>
      <c r="B35" s="257"/>
      <c r="C35" s="257"/>
      <c r="D35" s="258"/>
      <c r="E35" s="258"/>
      <c r="F35" s="258"/>
      <c r="G35" s="258"/>
      <c r="H35" s="258"/>
      <c r="I35" s="256" t="s">
        <v>68</v>
      </c>
      <c r="J35" s="258"/>
      <c r="K35" s="258"/>
      <c r="M35" s="44" t="s">
        <v>89</v>
      </c>
      <c r="N35" s="51">
        <v>378829</v>
      </c>
      <c r="O35" s="31">
        <v>406448</v>
      </c>
      <c r="P35" s="51">
        <v>7778</v>
      </c>
      <c r="Q35" s="31">
        <v>8768</v>
      </c>
      <c r="R35" s="51">
        <v>129694</v>
      </c>
      <c r="S35" s="31">
        <v>137637</v>
      </c>
      <c r="T35" s="51">
        <v>93125</v>
      </c>
      <c r="U35" s="31">
        <v>99450</v>
      </c>
      <c r="V35" s="51">
        <v>64662</v>
      </c>
      <c r="W35" s="31">
        <v>70814</v>
      </c>
      <c r="X35" s="51">
        <v>29974</v>
      </c>
      <c r="Y35" s="31">
        <v>32698</v>
      </c>
      <c r="Z35" s="51">
        <v>40377</v>
      </c>
      <c r="AA35" s="31">
        <v>42858</v>
      </c>
      <c r="AB35" s="51">
        <v>9599</v>
      </c>
      <c r="AC35" s="31">
        <v>10391</v>
      </c>
      <c r="AD35" s="51">
        <v>3620</v>
      </c>
      <c r="AE35" s="31">
        <v>3832</v>
      </c>
      <c r="AF35" s="157"/>
    </row>
    <row r="36" spans="1:216" ht="13.15">
      <c r="A36" s="9" t="s">
        <v>120</v>
      </c>
      <c r="B36" s="10"/>
      <c r="C36" s="41" t="s">
        <v>121</v>
      </c>
      <c r="D36" s="10"/>
      <c r="E36" s="12"/>
      <c r="F36" s="2"/>
      <c r="G36" s="2"/>
      <c r="H36" s="2"/>
      <c r="I36" s="2"/>
      <c r="J36" s="111"/>
      <c r="K36" s="42"/>
      <c r="M36" s="44" t="s">
        <v>90</v>
      </c>
      <c r="N36" s="51">
        <v>378017</v>
      </c>
      <c r="O36" s="31">
        <v>402267</v>
      </c>
      <c r="P36" s="51">
        <v>7942</v>
      </c>
      <c r="Q36" s="31">
        <v>8949</v>
      </c>
      <c r="R36" s="51">
        <v>126891</v>
      </c>
      <c r="S36" s="31">
        <v>133970</v>
      </c>
      <c r="T36" s="51">
        <v>91459</v>
      </c>
      <c r="U36" s="31">
        <v>98102</v>
      </c>
      <c r="V36" s="51">
        <v>66367</v>
      </c>
      <c r="W36" s="31">
        <v>70886</v>
      </c>
      <c r="X36" s="51">
        <v>30920</v>
      </c>
      <c r="Y36" s="31">
        <v>33428</v>
      </c>
      <c r="Z36" s="51">
        <v>41184</v>
      </c>
      <c r="AA36" s="31">
        <v>43019</v>
      </c>
      <c r="AB36" s="51">
        <v>9649</v>
      </c>
      <c r="AC36" s="31">
        <v>10354</v>
      </c>
      <c r="AD36" s="51">
        <v>3605</v>
      </c>
      <c r="AE36" s="31">
        <v>3559</v>
      </c>
      <c r="AF36" s="157"/>
    </row>
    <row r="37" spans="1:216">
      <c r="K37" s="13"/>
      <c r="M37" s="44" t="s">
        <v>91</v>
      </c>
      <c r="N37" s="51">
        <v>380036</v>
      </c>
      <c r="O37" s="31">
        <v>387028</v>
      </c>
      <c r="P37" s="51">
        <v>8568</v>
      </c>
      <c r="Q37" s="31">
        <v>8716</v>
      </c>
      <c r="R37" s="51">
        <v>128004</v>
      </c>
      <c r="S37" s="31">
        <v>128790</v>
      </c>
      <c r="T37" s="51">
        <v>90462</v>
      </c>
      <c r="U37" s="31">
        <v>94633</v>
      </c>
      <c r="V37" s="51">
        <v>67504</v>
      </c>
      <c r="W37" s="31">
        <v>68979</v>
      </c>
      <c r="X37" s="51">
        <v>31769</v>
      </c>
      <c r="Y37" s="31">
        <v>33020</v>
      </c>
      <c r="Z37" s="51">
        <v>40724</v>
      </c>
      <c r="AA37" s="31">
        <v>40025</v>
      </c>
      <c r="AB37" s="51">
        <v>9494</v>
      </c>
      <c r="AC37" s="31">
        <v>9876</v>
      </c>
      <c r="AD37" s="51">
        <v>3511</v>
      </c>
      <c r="AE37" s="31">
        <v>2989</v>
      </c>
      <c r="AF37" s="126"/>
    </row>
    <row r="38" spans="1:216" ht="15" customHeight="1">
      <c r="A38" s="14" t="s">
        <v>76</v>
      </c>
      <c r="B38" s="3" t="s">
        <v>76</v>
      </c>
      <c r="C38" s="3" t="s">
        <v>76</v>
      </c>
      <c r="D38" s="3" t="s">
        <v>76</v>
      </c>
      <c r="E38" s="3" t="s">
        <v>76</v>
      </c>
      <c r="F38" s="3" t="s">
        <v>76</v>
      </c>
      <c r="G38" s="3" t="s">
        <v>76</v>
      </c>
      <c r="H38" s="3" t="s">
        <v>76</v>
      </c>
      <c r="K38" s="13"/>
      <c r="M38" s="44" t="s">
        <v>92</v>
      </c>
      <c r="N38" s="51">
        <v>287301</v>
      </c>
      <c r="O38" s="31">
        <v>279140</v>
      </c>
      <c r="P38" s="51">
        <v>5702</v>
      </c>
      <c r="Q38" s="31">
        <v>5506</v>
      </c>
      <c r="R38" s="51">
        <v>97310</v>
      </c>
      <c r="S38" s="31">
        <v>94332</v>
      </c>
      <c r="T38" s="51">
        <v>69463</v>
      </c>
      <c r="U38" s="31">
        <v>67925</v>
      </c>
      <c r="V38" s="51">
        <v>51769</v>
      </c>
      <c r="W38" s="31">
        <v>50914</v>
      </c>
      <c r="X38" s="51">
        <v>24054</v>
      </c>
      <c r="Y38" s="31">
        <v>23744</v>
      </c>
      <c r="Z38" s="51">
        <v>29612</v>
      </c>
      <c r="AA38" s="31">
        <v>27751</v>
      </c>
      <c r="AB38" s="51">
        <v>7189</v>
      </c>
      <c r="AC38" s="31">
        <v>7137</v>
      </c>
      <c r="AD38" s="51">
        <v>2202</v>
      </c>
      <c r="AE38" s="31">
        <v>1831</v>
      </c>
      <c r="AF38" s="126"/>
    </row>
    <row r="39" spans="1:216" s="10" customFormat="1">
      <c r="A39" s="14" t="s">
        <v>76</v>
      </c>
      <c r="B39" s="3" t="s">
        <v>76</v>
      </c>
      <c r="C39" s="3" t="s">
        <v>76</v>
      </c>
      <c r="D39" s="3"/>
      <c r="E39" s="3" t="s">
        <v>76</v>
      </c>
      <c r="F39" s="3" t="s">
        <v>76</v>
      </c>
      <c r="G39" s="3" t="s">
        <v>76</v>
      </c>
      <c r="H39" s="3"/>
      <c r="I39" s="3"/>
      <c r="J39" s="3"/>
      <c r="K39" s="37" t="s">
        <v>76</v>
      </c>
      <c r="L39" s="3"/>
      <c r="M39" s="44" t="s">
        <v>93</v>
      </c>
      <c r="N39" s="51">
        <v>209732</v>
      </c>
      <c r="O39" s="31">
        <v>201585</v>
      </c>
      <c r="P39" s="51">
        <v>3676</v>
      </c>
      <c r="Q39" s="31">
        <v>3468</v>
      </c>
      <c r="R39" s="51">
        <v>71288</v>
      </c>
      <c r="S39" s="31">
        <v>67120</v>
      </c>
      <c r="T39" s="51">
        <v>51629</v>
      </c>
      <c r="U39" s="31">
        <v>50532</v>
      </c>
      <c r="V39" s="51">
        <v>37446</v>
      </c>
      <c r="W39" s="31">
        <v>36681</v>
      </c>
      <c r="X39" s="51">
        <v>17479</v>
      </c>
      <c r="Y39" s="31">
        <v>17229</v>
      </c>
      <c r="Z39" s="51">
        <v>21458</v>
      </c>
      <c r="AA39" s="31">
        <v>20190</v>
      </c>
      <c r="AB39" s="51">
        <v>5550</v>
      </c>
      <c r="AC39" s="31">
        <v>5553</v>
      </c>
      <c r="AD39" s="51">
        <v>1206</v>
      </c>
      <c r="AE39" s="31">
        <v>812</v>
      </c>
      <c r="AF39" s="126"/>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row>
    <row r="40" spans="1:216">
      <c r="A40" s="14" t="s">
        <v>76</v>
      </c>
      <c r="B40" s="3" t="s">
        <v>76</v>
      </c>
      <c r="C40" s="3" t="s">
        <v>76</v>
      </c>
      <c r="D40" s="3" t="s">
        <v>76</v>
      </c>
      <c r="E40" s="3" t="s">
        <v>76</v>
      </c>
      <c r="F40" s="3" t="s">
        <v>76</v>
      </c>
      <c r="G40" s="3" t="s">
        <v>76</v>
      </c>
      <c r="H40" s="3" t="s">
        <v>76</v>
      </c>
      <c r="K40" s="13"/>
      <c r="M40" s="44" t="s">
        <v>94</v>
      </c>
      <c r="N40" s="51">
        <v>146974</v>
      </c>
      <c r="O40" s="31">
        <v>149017</v>
      </c>
      <c r="P40" s="51">
        <v>2293</v>
      </c>
      <c r="Q40" s="31">
        <v>2227</v>
      </c>
      <c r="R40" s="51">
        <v>49192</v>
      </c>
      <c r="S40" s="31">
        <v>48537</v>
      </c>
      <c r="T40" s="51">
        <v>37439</v>
      </c>
      <c r="U40" s="31">
        <v>39096</v>
      </c>
      <c r="V40" s="51">
        <v>26202</v>
      </c>
      <c r="W40" s="31">
        <v>27206</v>
      </c>
      <c r="X40" s="51">
        <v>12558</v>
      </c>
      <c r="Y40" s="31">
        <v>12945</v>
      </c>
      <c r="Z40" s="51">
        <v>14697</v>
      </c>
      <c r="AA40" s="31">
        <v>14419</v>
      </c>
      <c r="AB40" s="51">
        <v>4074</v>
      </c>
      <c r="AC40" s="31">
        <v>4191</v>
      </c>
      <c r="AD40" s="51">
        <v>519</v>
      </c>
      <c r="AE40" s="31">
        <v>396</v>
      </c>
      <c r="AF40" s="126"/>
    </row>
    <row r="41" spans="1:216">
      <c r="K41" s="13"/>
      <c r="M41" s="44" t="s">
        <v>95</v>
      </c>
      <c r="N41" s="51">
        <v>125340</v>
      </c>
      <c r="O41" s="31">
        <v>139829</v>
      </c>
      <c r="P41" s="51">
        <v>1785</v>
      </c>
      <c r="Q41" s="31">
        <v>1856</v>
      </c>
      <c r="R41" s="51">
        <v>41291</v>
      </c>
      <c r="S41" s="31">
        <v>44747</v>
      </c>
      <c r="T41" s="51">
        <v>33613</v>
      </c>
      <c r="U41" s="31">
        <v>38475</v>
      </c>
      <c r="V41" s="51">
        <v>21958</v>
      </c>
      <c r="W41" s="31">
        <v>25028</v>
      </c>
      <c r="X41" s="51">
        <v>11467</v>
      </c>
      <c r="Y41" s="31">
        <v>13298</v>
      </c>
      <c r="Z41" s="51">
        <v>11598</v>
      </c>
      <c r="AA41" s="31">
        <v>12358</v>
      </c>
      <c r="AB41" s="51">
        <v>3342</v>
      </c>
      <c r="AC41" s="31">
        <v>3815</v>
      </c>
      <c r="AD41" s="51">
        <v>286</v>
      </c>
      <c r="AE41" s="31">
        <v>252</v>
      </c>
      <c r="AF41" s="126"/>
    </row>
    <row r="42" spans="1:216">
      <c r="A42" s="38" t="s">
        <v>76</v>
      </c>
      <c r="E42" s="8" t="s">
        <v>76</v>
      </c>
      <c r="K42" s="13"/>
      <c r="M42" s="44" t="s">
        <v>96</v>
      </c>
      <c r="N42" s="51">
        <v>62946</v>
      </c>
      <c r="O42" s="31">
        <v>113572</v>
      </c>
      <c r="P42" s="51">
        <v>810</v>
      </c>
      <c r="Q42" s="31">
        <v>1452</v>
      </c>
      <c r="R42" s="51">
        <v>20156</v>
      </c>
      <c r="S42" s="31">
        <v>35793</v>
      </c>
      <c r="T42" s="51">
        <v>17691</v>
      </c>
      <c r="U42" s="31">
        <v>32188</v>
      </c>
      <c r="V42" s="51">
        <v>10662</v>
      </c>
      <c r="W42" s="31">
        <v>20155</v>
      </c>
      <c r="X42" s="51">
        <v>6381</v>
      </c>
      <c r="Y42" s="31">
        <v>11691</v>
      </c>
      <c r="Z42" s="51">
        <v>5712</v>
      </c>
      <c r="AA42" s="31">
        <v>9224</v>
      </c>
      <c r="AB42" s="51">
        <v>1412</v>
      </c>
      <c r="AC42" s="31">
        <v>2923</v>
      </c>
      <c r="AD42" s="51">
        <v>122</v>
      </c>
      <c r="AE42" s="31">
        <v>146</v>
      </c>
      <c r="AF42" s="126"/>
    </row>
    <row r="43" spans="1:216">
      <c r="K43" s="13"/>
      <c r="M43" s="44" t="s">
        <v>97</v>
      </c>
      <c r="N43" s="51">
        <v>32496</v>
      </c>
      <c r="O43" s="31">
        <v>73556</v>
      </c>
      <c r="P43" s="51">
        <v>378</v>
      </c>
      <c r="Q43" s="31">
        <v>823</v>
      </c>
      <c r="R43" s="51">
        <v>10052</v>
      </c>
      <c r="S43" s="31">
        <v>22457</v>
      </c>
      <c r="T43" s="51">
        <v>9602</v>
      </c>
      <c r="U43" s="31">
        <v>21520</v>
      </c>
      <c r="V43" s="51">
        <v>5534</v>
      </c>
      <c r="W43" s="31">
        <v>13369</v>
      </c>
      <c r="X43" s="51">
        <v>3453</v>
      </c>
      <c r="Y43" s="31">
        <v>7766</v>
      </c>
      <c r="Z43" s="51">
        <v>2729</v>
      </c>
      <c r="AA43" s="31">
        <v>5679</v>
      </c>
      <c r="AB43" s="51">
        <v>718</v>
      </c>
      <c r="AC43" s="31">
        <v>1868</v>
      </c>
      <c r="AD43" s="51">
        <v>30</v>
      </c>
      <c r="AE43" s="31">
        <v>74</v>
      </c>
      <c r="AF43" s="126"/>
    </row>
    <row r="44" spans="1:216">
      <c r="K44" s="13"/>
      <c r="M44" s="44" t="s">
        <v>98</v>
      </c>
      <c r="N44" s="51">
        <v>17440</v>
      </c>
      <c r="O44" s="31">
        <v>44478</v>
      </c>
      <c r="P44" s="51">
        <v>176</v>
      </c>
      <c r="Q44" s="31">
        <v>428</v>
      </c>
      <c r="R44" s="51">
        <v>5320</v>
      </c>
      <c r="S44" s="31">
        <v>13111</v>
      </c>
      <c r="T44" s="51">
        <v>5379</v>
      </c>
      <c r="U44" s="31">
        <v>13665</v>
      </c>
      <c r="V44" s="51">
        <v>3043</v>
      </c>
      <c r="W44" s="31">
        <v>7875</v>
      </c>
      <c r="X44" s="51">
        <v>1727</v>
      </c>
      <c r="Y44" s="31">
        <v>4909</v>
      </c>
      <c r="Z44" s="51">
        <v>1418</v>
      </c>
      <c r="AA44" s="31">
        <v>3424</v>
      </c>
      <c r="AB44" s="51">
        <v>353</v>
      </c>
      <c r="AC44" s="31">
        <v>1024</v>
      </c>
      <c r="AD44" s="51">
        <v>24</v>
      </c>
      <c r="AE44" s="31">
        <v>42</v>
      </c>
      <c r="AF44" s="158"/>
    </row>
    <row r="45" spans="1:216" ht="12.75" customHeight="1">
      <c r="K45" s="13"/>
      <c r="M45" s="44" t="s">
        <v>99</v>
      </c>
      <c r="N45" s="51">
        <v>5454</v>
      </c>
      <c r="O45" s="31">
        <v>16986</v>
      </c>
      <c r="P45" s="51">
        <v>44</v>
      </c>
      <c r="Q45" s="31">
        <v>127</v>
      </c>
      <c r="R45" s="51">
        <v>1606</v>
      </c>
      <c r="S45" s="31">
        <v>4848</v>
      </c>
      <c r="T45" s="51">
        <v>1709</v>
      </c>
      <c r="U45" s="31">
        <v>5444</v>
      </c>
      <c r="V45" s="51">
        <v>999</v>
      </c>
      <c r="W45" s="31">
        <v>2998</v>
      </c>
      <c r="X45" s="51">
        <v>564</v>
      </c>
      <c r="Y45" s="31">
        <v>1944</v>
      </c>
      <c r="Z45" s="51">
        <v>420</v>
      </c>
      <c r="AA45" s="31">
        <v>1241</v>
      </c>
      <c r="AB45" s="51">
        <v>104</v>
      </c>
      <c r="AC45" s="31">
        <v>372</v>
      </c>
      <c r="AD45" s="51">
        <v>8</v>
      </c>
      <c r="AE45" s="31">
        <v>12</v>
      </c>
      <c r="AF45" s="158"/>
    </row>
    <row r="46" spans="1:216">
      <c r="K46" s="13"/>
      <c r="M46" s="43" t="s">
        <v>100</v>
      </c>
      <c r="N46" s="52">
        <v>1565</v>
      </c>
      <c r="O46" s="46">
        <v>4517</v>
      </c>
      <c r="P46" s="52">
        <v>24</v>
      </c>
      <c r="Q46" s="46">
        <v>39</v>
      </c>
      <c r="R46" s="52">
        <v>465</v>
      </c>
      <c r="S46" s="46">
        <v>1234</v>
      </c>
      <c r="T46" s="52">
        <v>520</v>
      </c>
      <c r="U46" s="46">
        <v>1544</v>
      </c>
      <c r="V46" s="52">
        <v>263</v>
      </c>
      <c r="W46" s="46">
        <v>746</v>
      </c>
      <c r="X46" s="52">
        <v>130</v>
      </c>
      <c r="Y46" s="46">
        <v>505</v>
      </c>
      <c r="Z46" s="52">
        <v>123</v>
      </c>
      <c r="AA46" s="46">
        <v>353</v>
      </c>
      <c r="AB46" s="52">
        <v>28</v>
      </c>
      <c r="AC46" s="46">
        <v>85</v>
      </c>
      <c r="AD46" s="52">
        <v>12</v>
      </c>
      <c r="AE46" s="46">
        <v>11</v>
      </c>
      <c r="AF46" s="158"/>
    </row>
    <row r="47" spans="1:216">
      <c r="K47" s="13"/>
      <c r="M47" s="40">
        <v>35764</v>
      </c>
      <c r="O47" s="24"/>
      <c r="X47" s="40">
        <v>35764</v>
      </c>
      <c r="AF47" s="158"/>
    </row>
    <row r="48" spans="1:216" ht="13.15">
      <c r="K48" s="13"/>
      <c r="M48" s="380" t="s">
        <v>122</v>
      </c>
      <c r="N48" s="378" t="s">
        <v>27</v>
      </c>
      <c r="O48" s="379"/>
      <c r="P48" s="378" t="s">
        <v>68</v>
      </c>
      <c r="Q48" s="379"/>
      <c r="R48" s="378" t="s">
        <v>61</v>
      </c>
      <c r="S48" s="379"/>
      <c r="T48" s="378" t="s">
        <v>62</v>
      </c>
      <c r="U48" s="379"/>
      <c r="V48" s="378" t="s">
        <v>63</v>
      </c>
      <c r="W48" s="379"/>
      <c r="X48" s="378" t="s">
        <v>64</v>
      </c>
      <c r="Y48" s="379"/>
      <c r="Z48" s="378" t="s">
        <v>65</v>
      </c>
      <c r="AA48" s="379"/>
      <c r="AB48" s="378" t="s">
        <v>66</v>
      </c>
      <c r="AC48" s="379"/>
      <c r="AD48" s="378" t="s">
        <v>67</v>
      </c>
      <c r="AE48" s="379"/>
      <c r="AF48" s="158"/>
    </row>
    <row r="49" spans="1:32" ht="13.15">
      <c r="K49" s="13"/>
      <c r="M49" s="381"/>
      <c r="N49" s="48" t="s">
        <v>78</v>
      </c>
      <c r="O49" s="49" t="s">
        <v>79</v>
      </c>
      <c r="P49" s="48" t="s">
        <v>78</v>
      </c>
      <c r="Q49" s="49" t="s">
        <v>79</v>
      </c>
      <c r="R49" s="48" t="s">
        <v>78</v>
      </c>
      <c r="S49" s="49" t="s">
        <v>79</v>
      </c>
      <c r="T49" s="48" t="s">
        <v>78</v>
      </c>
      <c r="U49" s="49" t="s">
        <v>79</v>
      </c>
      <c r="V49" s="48" t="s">
        <v>78</v>
      </c>
      <c r="W49" s="49" t="s">
        <v>79</v>
      </c>
      <c r="X49" s="48" t="s">
        <v>78</v>
      </c>
      <c r="Y49" s="49" t="s">
        <v>79</v>
      </c>
      <c r="Z49" s="48" t="s">
        <v>78</v>
      </c>
      <c r="AA49" s="49" t="s">
        <v>79</v>
      </c>
      <c r="AB49" s="48" t="s">
        <v>78</v>
      </c>
      <c r="AC49" s="49" t="s">
        <v>79</v>
      </c>
      <c r="AD49" s="48" t="s">
        <v>78</v>
      </c>
      <c r="AE49" s="49" t="s">
        <v>79</v>
      </c>
      <c r="AF49" s="158"/>
    </row>
    <row r="50" spans="1:32">
      <c r="K50" s="13"/>
      <c r="M50" s="23" t="s">
        <v>81</v>
      </c>
      <c r="N50" s="51">
        <v>259067</v>
      </c>
      <c r="O50" s="31">
        <v>241756</v>
      </c>
      <c r="P50" s="50">
        <v>5175</v>
      </c>
      <c r="Q50" s="31">
        <v>4843</v>
      </c>
      <c r="R50" s="50">
        <v>91111</v>
      </c>
      <c r="S50" s="31">
        <v>84512</v>
      </c>
      <c r="T50" s="50">
        <v>63519</v>
      </c>
      <c r="U50" s="31">
        <v>59236</v>
      </c>
      <c r="V50" s="50">
        <v>46474</v>
      </c>
      <c r="W50" s="31">
        <v>43581</v>
      </c>
      <c r="X50" s="50">
        <v>17403</v>
      </c>
      <c r="Y50" s="31">
        <v>16496</v>
      </c>
      <c r="Z50" s="50">
        <v>26907</v>
      </c>
      <c r="AA50" s="31">
        <v>25293</v>
      </c>
      <c r="AB50" s="50">
        <v>5686</v>
      </c>
      <c r="AC50" s="31">
        <v>5229</v>
      </c>
      <c r="AD50" s="50">
        <v>2792</v>
      </c>
      <c r="AE50" s="31">
        <v>2566</v>
      </c>
      <c r="AF50" s="158"/>
    </row>
    <row r="51" spans="1:32">
      <c r="A51" s="38" t="s">
        <v>76</v>
      </c>
      <c r="E51" s="8" t="s">
        <v>76</v>
      </c>
      <c r="K51" s="13"/>
      <c r="M51" s="23" t="s">
        <v>82</v>
      </c>
      <c r="N51" s="51">
        <v>307072</v>
      </c>
      <c r="O51" s="31">
        <v>290860</v>
      </c>
      <c r="P51" s="51">
        <v>6404</v>
      </c>
      <c r="Q51" s="31">
        <v>6197</v>
      </c>
      <c r="R51" s="51">
        <v>106240</v>
      </c>
      <c r="S51" s="31">
        <v>100442</v>
      </c>
      <c r="T51" s="51">
        <v>75034</v>
      </c>
      <c r="U51" s="31">
        <v>70966</v>
      </c>
      <c r="V51" s="51">
        <v>54828</v>
      </c>
      <c r="W51" s="31">
        <v>51979</v>
      </c>
      <c r="X51" s="51">
        <v>21887</v>
      </c>
      <c r="Y51" s="31">
        <v>20784</v>
      </c>
      <c r="Z51" s="51">
        <v>32131</v>
      </c>
      <c r="AA51" s="31">
        <v>30460</v>
      </c>
      <c r="AB51" s="51">
        <v>7389</v>
      </c>
      <c r="AC51" s="31">
        <v>6970</v>
      </c>
      <c r="AD51" s="51">
        <v>3159</v>
      </c>
      <c r="AE51" s="31">
        <v>3062</v>
      </c>
    </row>
    <row r="52" spans="1:32">
      <c r="K52" s="13"/>
      <c r="M52" s="23" t="s">
        <v>83</v>
      </c>
      <c r="N52" s="51">
        <v>334534</v>
      </c>
      <c r="O52" s="31">
        <v>319009</v>
      </c>
      <c r="P52" s="51">
        <v>7288</v>
      </c>
      <c r="Q52" s="31">
        <v>6940</v>
      </c>
      <c r="R52" s="51">
        <v>114098</v>
      </c>
      <c r="S52" s="31">
        <v>109102</v>
      </c>
      <c r="T52" s="51">
        <v>80019</v>
      </c>
      <c r="U52" s="31">
        <v>77107</v>
      </c>
      <c r="V52" s="51">
        <v>59504</v>
      </c>
      <c r="W52" s="31">
        <v>56199</v>
      </c>
      <c r="X52" s="51">
        <v>24893</v>
      </c>
      <c r="Y52" s="31">
        <v>23468</v>
      </c>
      <c r="Z52" s="51">
        <v>36858</v>
      </c>
      <c r="AA52" s="31">
        <v>34934</v>
      </c>
      <c r="AB52" s="51">
        <v>8641</v>
      </c>
      <c r="AC52" s="31">
        <v>8182</v>
      </c>
      <c r="AD52" s="51">
        <v>3233</v>
      </c>
      <c r="AE52" s="31">
        <v>3077</v>
      </c>
    </row>
    <row r="53" spans="1:32">
      <c r="K53" s="13"/>
      <c r="M53" s="23" t="s">
        <v>84</v>
      </c>
      <c r="N53" s="51">
        <v>314886</v>
      </c>
      <c r="O53" s="31">
        <v>307018</v>
      </c>
      <c r="P53" s="51">
        <v>7277</v>
      </c>
      <c r="Q53" s="31">
        <v>6943</v>
      </c>
      <c r="R53" s="51">
        <v>105468</v>
      </c>
      <c r="S53" s="31">
        <v>102620</v>
      </c>
      <c r="T53" s="51">
        <v>75294</v>
      </c>
      <c r="U53" s="31">
        <v>74147</v>
      </c>
      <c r="V53" s="51">
        <v>54664</v>
      </c>
      <c r="W53" s="31">
        <v>53518</v>
      </c>
      <c r="X53" s="51">
        <v>25491</v>
      </c>
      <c r="Y53" s="31">
        <v>24511</v>
      </c>
      <c r="Z53" s="51">
        <v>36184</v>
      </c>
      <c r="AA53" s="31">
        <v>34800</v>
      </c>
      <c r="AB53" s="51">
        <v>7850</v>
      </c>
      <c r="AC53" s="31">
        <v>7857</v>
      </c>
      <c r="AD53" s="51">
        <v>2658</v>
      </c>
      <c r="AE53" s="31">
        <v>2622</v>
      </c>
    </row>
    <row r="54" spans="1:32">
      <c r="K54" s="13"/>
      <c r="M54" s="23" t="s">
        <v>85</v>
      </c>
      <c r="N54" s="51">
        <v>168109</v>
      </c>
      <c r="O54" s="31">
        <v>189706</v>
      </c>
      <c r="P54" s="51">
        <v>3734</v>
      </c>
      <c r="Q54" s="31">
        <v>4312</v>
      </c>
      <c r="R54" s="51">
        <v>55844</v>
      </c>
      <c r="S54" s="31">
        <v>63815</v>
      </c>
      <c r="T54" s="51">
        <v>42546</v>
      </c>
      <c r="U54" s="31">
        <v>46071</v>
      </c>
      <c r="V54" s="51">
        <v>25384</v>
      </c>
      <c r="W54" s="31">
        <v>31222</v>
      </c>
      <c r="X54" s="51">
        <v>15936</v>
      </c>
      <c r="Y54" s="31">
        <v>16147</v>
      </c>
      <c r="Z54" s="51">
        <v>19507</v>
      </c>
      <c r="AA54" s="31">
        <v>21910</v>
      </c>
      <c r="AB54" s="51">
        <v>3818</v>
      </c>
      <c r="AC54" s="31">
        <v>4424</v>
      </c>
      <c r="AD54" s="51">
        <v>1340</v>
      </c>
      <c r="AE54" s="31">
        <v>1805</v>
      </c>
    </row>
    <row r="55" spans="1:32">
      <c r="K55" s="13"/>
      <c r="M55" s="23" t="s">
        <v>86</v>
      </c>
      <c r="N55" s="51">
        <v>161868</v>
      </c>
      <c r="O55" s="31">
        <v>216801</v>
      </c>
      <c r="P55" s="51">
        <v>3025</v>
      </c>
      <c r="Q55" s="31">
        <v>4173</v>
      </c>
      <c r="R55" s="51">
        <v>60048</v>
      </c>
      <c r="S55" s="31">
        <v>78739</v>
      </c>
      <c r="T55" s="51">
        <v>36842</v>
      </c>
      <c r="U55" s="31">
        <v>49957</v>
      </c>
      <c r="V55" s="51">
        <v>27381</v>
      </c>
      <c r="W55" s="31">
        <v>39125</v>
      </c>
      <c r="X55" s="51">
        <v>10791</v>
      </c>
      <c r="Y55" s="31">
        <v>13985</v>
      </c>
      <c r="Z55" s="51">
        <v>18599</v>
      </c>
      <c r="AA55" s="31">
        <v>23669</v>
      </c>
      <c r="AB55" s="51">
        <v>3488</v>
      </c>
      <c r="AC55" s="31">
        <v>4670</v>
      </c>
      <c r="AD55" s="51">
        <v>1694</v>
      </c>
      <c r="AE55" s="31">
        <v>2483</v>
      </c>
    </row>
    <row r="56" spans="1:32">
      <c r="K56" s="13"/>
      <c r="M56" s="23" t="s">
        <v>87</v>
      </c>
      <c r="N56" s="51">
        <v>299912</v>
      </c>
      <c r="O56" s="31">
        <v>348281</v>
      </c>
      <c r="P56" s="51">
        <v>5827</v>
      </c>
      <c r="Q56" s="31">
        <v>7067</v>
      </c>
      <c r="R56" s="51">
        <v>106629</v>
      </c>
      <c r="S56" s="31">
        <v>121642</v>
      </c>
      <c r="T56" s="51">
        <v>76112</v>
      </c>
      <c r="U56" s="31">
        <v>89662</v>
      </c>
      <c r="V56" s="51">
        <v>49560</v>
      </c>
      <c r="W56" s="31">
        <v>59242</v>
      </c>
      <c r="X56" s="51">
        <v>20984</v>
      </c>
      <c r="Y56" s="31">
        <v>24039</v>
      </c>
      <c r="Z56" s="51">
        <v>31399</v>
      </c>
      <c r="AA56" s="31">
        <v>35417</v>
      </c>
      <c r="AB56" s="51">
        <v>6211</v>
      </c>
      <c r="AC56" s="31">
        <v>7395</v>
      </c>
      <c r="AD56" s="51">
        <v>3190</v>
      </c>
      <c r="AE56" s="31">
        <v>3817</v>
      </c>
    </row>
    <row r="57" spans="1:32">
      <c r="K57" s="13"/>
      <c r="M57" s="23" t="s">
        <v>88</v>
      </c>
      <c r="N57" s="51">
        <v>353084</v>
      </c>
      <c r="O57" s="31">
        <v>386354</v>
      </c>
      <c r="P57" s="51">
        <v>6958</v>
      </c>
      <c r="Q57" s="31">
        <v>8150</v>
      </c>
      <c r="R57" s="51">
        <v>124610</v>
      </c>
      <c r="S57" s="31">
        <v>133720</v>
      </c>
      <c r="T57" s="51">
        <v>87724</v>
      </c>
      <c r="U57" s="31">
        <v>95971</v>
      </c>
      <c r="V57" s="51">
        <v>58879</v>
      </c>
      <c r="W57" s="31">
        <v>66805</v>
      </c>
      <c r="X57" s="51">
        <v>26250</v>
      </c>
      <c r="Y57" s="31">
        <v>28932</v>
      </c>
      <c r="Z57" s="51">
        <v>36942</v>
      </c>
      <c r="AA57" s="31">
        <v>39775</v>
      </c>
      <c r="AB57" s="51">
        <v>8036</v>
      </c>
      <c r="AC57" s="31">
        <v>9160</v>
      </c>
      <c r="AD57" s="51">
        <v>3685</v>
      </c>
      <c r="AE57" s="31">
        <v>3841</v>
      </c>
    </row>
    <row r="58" spans="1:32">
      <c r="K58" s="13"/>
      <c r="M58" s="23" t="s">
        <v>89</v>
      </c>
      <c r="N58" s="51">
        <v>378829</v>
      </c>
      <c r="O58" s="31">
        <v>406448</v>
      </c>
      <c r="P58" s="51">
        <v>7778</v>
      </c>
      <c r="Q58" s="31">
        <v>8768</v>
      </c>
      <c r="R58" s="51">
        <v>129694</v>
      </c>
      <c r="S58" s="31">
        <v>137637</v>
      </c>
      <c r="T58" s="51">
        <v>93125</v>
      </c>
      <c r="U58" s="31">
        <v>99450</v>
      </c>
      <c r="V58" s="51">
        <v>64662</v>
      </c>
      <c r="W58" s="31">
        <v>70814</v>
      </c>
      <c r="X58" s="51">
        <v>29974</v>
      </c>
      <c r="Y58" s="31">
        <v>32698</v>
      </c>
      <c r="Z58" s="51">
        <v>40377</v>
      </c>
      <c r="AA58" s="31">
        <v>42858</v>
      </c>
      <c r="AB58" s="51">
        <v>9599</v>
      </c>
      <c r="AC58" s="31">
        <v>10391</v>
      </c>
      <c r="AD58" s="51">
        <v>3620</v>
      </c>
      <c r="AE58" s="31">
        <v>3832</v>
      </c>
    </row>
    <row r="59" spans="1:32">
      <c r="K59" s="13"/>
      <c r="M59" s="23" t="s">
        <v>90</v>
      </c>
      <c r="N59" s="51">
        <v>378017</v>
      </c>
      <c r="O59" s="31">
        <v>402267</v>
      </c>
      <c r="P59" s="51">
        <v>7942</v>
      </c>
      <c r="Q59" s="31">
        <v>8949</v>
      </c>
      <c r="R59" s="51">
        <v>126891</v>
      </c>
      <c r="S59" s="31">
        <v>133970</v>
      </c>
      <c r="T59" s="51">
        <v>91459</v>
      </c>
      <c r="U59" s="31">
        <v>98102</v>
      </c>
      <c r="V59" s="51">
        <v>66367</v>
      </c>
      <c r="W59" s="31">
        <v>70886</v>
      </c>
      <c r="X59" s="51">
        <v>30920</v>
      </c>
      <c r="Y59" s="31">
        <v>33428</v>
      </c>
      <c r="Z59" s="51">
        <v>41184</v>
      </c>
      <c r="AA59" s="31">
        <v>43019</v>
      </c>
      <c r="AB59" s="51">
        <v>9649</v>
      </c>
      <c r="AC59" s="31">
        <v>10354</v>
      </c>
      <c r="AD59" s="51">
        <v>3605</v>
      </c>
      <c r="AE59" s="31">
        <v>3559</v>
      </c>
    </row>
    <row r="60" spans="1:32">
      <c r="K60" s="13"/>
      <c r="M60" s="23" t="s">
        <v>91</v>
      </c>
      <c r="N60" s="51">
        <v>380036</v>
      </c>
      <c r="O60" s="31">
        <v>387028</v>
      </c>
      <c r="P60" s="51">
        <v>8568</v>
      </c>
      <c r="Q60" s="31">
        <v>8716</v>
      </c>
      <c r="R60" s="51">
        <v>128004</v>
      </c>
      <c r="S60" s="31">
        <v>128790</v>
      </c>
      <c r="T60" s="51">
        <v>90462</v>
      </c>
      <c r="U60" s="31">
        <v>94633</v>
      </c>
      <c r="V60" s="51">
        <v>67504</v>
      </c>
      <c r="W60" s="31">
        <v>68979</v>
      </c>
      <c r="X60" s="51">
        <v>31769</v>
      </c>
      <c r="Y60" s="31">
        <v>33020</v>
      </c>
      <c r="Z60" s="51">
        <v>40724</v>
      </c>
      <c r="AA60" s="31">
        <v>40025</v>
      </c>
      <c r="AB60" s="51">
        <v>9494</v>
      </c>
      <c r="AC60" s="31">
        <v>9876</v>
      </c>
      <c r="AD60" s="51">
        <v>3511</v>
      </c>
      <c r="AE60" s="31">
        <v>2989</v>
      </c>
    </row>
    <row r="61" spans="1:32">
      <c r="K61" s="13"/>
      <c r="M61" s="23" t="s">
        <v>92</v>
      </c>
      <c r="N61" s="51">
        <v>287301</v>
      </c>
      <c r="O61" s="31">
        <v>279140</v>
      </c>
      <c r="P61" s="51">
        <v>5702</v>
      </c>
      <c r="Q61" s="31">
        <v>5506</v>
      </c>
      <c r="R61" s="51">
        <v>97310</v>
      </c>
      <c r="S61" s="31">
        <v>94332</v>
      </c>
      <c r="T61" s="51">
        <v>69463</v>
      </c>
      <c r="U61" s="31">
        <v>67925</v>
      </c>
      <c r="V61" s="51">
        <v>51769</v>
      </c>
      <c r="W61" s="31">
        <v>50914</v>
      </c>
      <c r="X61" s="51">
        <v>24054</v>
      </c>
      <c r="Y61" s="31">
        <v>23744</v>
      </c>
      <c r="Z61" s="51">
        <v>29612</v>
      </c>
      <c r="AA61" s="31">
        <v>27751</v>
      </c>
      <c r="AB61" s="51">
        <v>7189</v>
      </c>
      <c r="AC61" s="31">
        <v>7137</v>
      </c>
      <c r="AD61" s="51">
        <v>2202</v>
      </c>
      <c r="AE61" s="31">
        <v>1831</v>
      </c>
    </row>
    <row r="62" spans="1:32">
      <c r="A62" s="38" t="s">
        <v>76</v>
      </c>
      <c r="E62" s="8" t="s">
        <v>76</v>
      </c>
      <c r="K62" s="13"/>
      <c r="M62" s="23" t="s">
        <v>93</v>
      </c>
      <c r="N62" s="51">
        <v>209732</v>
      </c>
      <c r="O62" s="31">
        <v>201585</v>
      </c>
      <c r="P62" s="51">
        <v>3676</v>
      </c>
      <c r="Q62" s="31">
        <v>3468</v>
      </c>
      <c r="R62" s="51">
        <v>71288</v>
      </c>
      <c r="S62" s="31">
        <v>67120</v>
      </c>
      <c r="T62" s="51">
        <v>51629</v>
      </c>
      <c r="U62" s="31">
        <v>50532</v>
      </c>
      <c r="V62" s="51">
        <v>37446</v>
      </c>
      <c r="W62" s="31">
        <v>36681</v>
      </c>
      <c r="X62" s="51">
        <v>17479</v>
      </c>
      <c r="Y62" s="31">
        <v>17229</v>
      </c>
      <c r="Z62" s="51">
        <v>21458</v>
      </c>
      <c r="AA62" s="31">
        <v>20190</v>
      </c>
      <c r="AB62" s="51">
        <v>5550</v>
      </c>
      <c r="AC62" s="31">
        <v>5553</v>
      </c>
      <c r="AD62" s="51">
        <v>1206</v>
      </c>
      <c r="AE62" s="31">
        <v>812</v>
      </c>
    </row>
    <row r="63" spans="1:32">
      <c r="K63" s="13"/>
      <c r="M63" s="23" t="s">
        <v>94</v>
      </c>
      <c r="N63" s="51">
        <v>146974</v>
      </c>
      <c r="O63" s="31">
        <v>149017</v>
      </c>
      <c r="P63" s="51">
        <v>2293</v>
      </c>
      <c r="Q63" s="31">
        <v>2227</v>
      </c>
      <c r="R63" s="51">
        <v>49192</v>
      </c>
      <c r="S63" s="31">
        <v>48537</v>
      </c>
      <c r="T63" s="51">
        <v>37439</v>
      </c>
      <c r="U63" s="31">
        <v>39096</v>
      </c>
      <c r="V63" s="51">
        <v>26202</v>
      </c>
      <c r="W63" s="31">
        <v>27206</v>
      </c>
      <c r="X63" s="51">
        <v>12558</v>
      </c>
      <c r="Y63" s="31">
        <v>12945</v>
      </c>
      <c r="Z63" s="51">
        <v>14697</v>
      </c>
      <c r="AA63" s="31">
        <v>14419</v>
      </c>
      <c r="AB63" s="51">
        <v>4074</v>
      </c>
      <c r="AC63" s="31">
        <v>4191</v>
      </c>
      <c r="AD63" s="51">
        <v>519</v>
      </c>
      <c r="AE63" s="31">
        <v>396</v>
      </c>
    </row>
    <row r="64" spans="1:32">
      <c r="K64" s="13"/>
      <c r="M64" s="23" t="s">
        <v>95</v>
      </c>
      <c r="N64" s="51">
        <v>125340</v>
      </c>
      <c r="O64" s="31">
        <v>139829</v>
      </c>
      <c r="P64" s="51">
        <v>1785</v>
      </c>
      <c r="Q64" s="31">
        <v>1856</v>
      </c>
      <c r="R64" s="51">
        <v>41291</v>
      </c>
      <c r="S64" s="31">
        <v>44747</v>
      </c>
      <c r="T64" s="51">
        <v>33613</v>
      </c>
      <c r="U64" s="31">
        <v>38475</v>
      </c>
      <c r="V64" s="51">
        <v>21958</v>
      </c>
      <c r="W64" s="31">
        <v>25028</v>
      </c>
      <c r="X64" s="51">
        <v>11467</v>
      </c>
      <c r="Y64" s="31">
        <v>13298</v>
      </c>
      <c r="Z64" s="51">
        <v>11598</v>
      </c>
      <c r="AA64" s="31">
        <v>12358</v>
      </c>
      <c r="AB64" s="51">
        <v>3342</v>
      </c>
      <c r="AC64" s="31">
        <v>3815</v>
      </c>
      <c r="AD64" s="51">
        <v>286</v>
      </c>
      <c r="AE64" s="31">
        <v>252</v>
      </c>
    </row>
    <row r="65" spans="1:31">
      <c r="A65" s="38" t="s">
        <v>76</v>
      </c>
      <c r="E65" s="8" t="s">
        <v>76</v>
      </c>
      <c r="K65" s="13"/>
      <c r="M65" s="23" t="s">
        <v>96</v>
      </c>
      <c r="N65" s="51">
        <v>62946</v>
      </c>
      <c r="O65" s="31">
        <v>113572</v>
      </c>
      <c r="P65" s="51">
        <v>810</v>
      </c>
      <c r="Q65" s="31">
        <v>1452</v>
      </c>
      <c r="R65" s="51">
        <v>20156</v>
      </c>
      <c r="S65" s="31">
        <v>35793</v>
      </c>
      <c r="T65" s="51">
        <v>17691</v>
      </c>
      <c r="U65" s="31">
        <v>32188</v>
      </c>
      <c r="V65" s="51">
        <v>10662</v>
      </c>
      <c r="W65" s="31">
        <v>20155</v>
      </c>
      <c r="X65" s="51">
        <v>6381</v>
      </c>
      <c r="Y65" s="31">
        <v>11691</v>
      </c>
      <c r="Z65" s="51">
        <v>5712</v>
      </c>
      <c r="AA65" s="31">
        <v>9224</v>
      </c>
      <c r="AB65" s="51">
        <v>1412</v>
      </c>
      <c r="AC65" s="31">
        <v>2923</v>
      </c>
      <c r="AD65" s="51">
        <v>122</v>
      </c>
      <c r="AE65" s="31">
        <v>146</v>
      </c>
    </row>
    <row r="66" spans="1:31">
      <c r="K66" s="13"/>
      <c r="M66" s="23" t="s">
        <v>97</v>
      </c>
      <c r="N66" s="51">
        <v>32496</v>
      </c>
      <c r="O66" s="31">
        <v>73556</v>
      </c>
      <c r="P66" s="51">
        <v>378</v>
      </c>
      <c r="Q66" s="31">
        <v>823</v>
      </c>
      <c r="R66" s="51">
        <v>10052</v>
      </c>
      <c r="S66" s="31">
        <v>22457</v>
      </c>
      <c r="T66" s="51">
        <v>9602</v>
      </c>
      <c r="U66" s="31">
        <v>21520</v>
      </c>
      <c r="V66" s="51">
        <v>5534</v>
      </c>
      <c r="W66" s="31">
        <v>13369</v>
      </c>
      <c r="X66" s="51">
        <v>3453</v>
      </c>
      <c r="Y66" s="31">
        <v>7766</v>
      </c>
      <c r="Z66" s="51">
        <v>2729</v>
      </c>
      <c r="AA66" s="31">
        <v>5679</v>
      </c>
      <c r="AB66" s="51">
        <v>718</v>
      </c>
      <c r="AC66" s="31">
        <v>1868</v>
      </c>
      <c r="AD66" s="51">
        <v>30</v>
      </c>
      <c r="AE66" s="31">
        <v>74</v>
      </c>
    </row>
    <row r="67" spans="1:31" ht="13.15">
      <c r="A67" s="4"/>
      <c r="K67" s="13"/>
      <c r="M67" s="23" t="s">
        <v>98</v>
      </c>
      <c r="N67" s="51">
        <v>17440</v>
      </c>
      <c r="O67" s="31">
        <v>44478</v>
      </c>
      <c r="P67" s="51">
        <v>176</v>
      </c>
      <c r="Q67" s="31">
        <v>428</v>
      </c>
      <c r="R67" s="51">
        <v>5320</v>
      </c>
      <c r="S67" s="31">
        <v>13111</v>
      </c>
      <c r="T67" s="51">
        <v>5379</v>
      </c>
      <c r="U67" s="31">
        <v>13665</v>
      </c>
      <c r="V67" s="51">
        <v>3043</v>
      </c>
      <c r="W67" s="31">
        <v>7875</v>
      </c>
      <c r="X67" s="51">
        <v>1727</v>
      </c>
      <c r="Y67" s="31">
        <v>4909</v>
      </c>
      <c r="Z67" s="51">
        <v>1418</v>
      </c>
      <c r="AA67" s="31">
        <v>3424</v>
      </c>
      <c r="AB67" s="51">
        <v>353</v>
      </c>
      <c r="AC67" s="31">
        <v>1024</v>
      </c>
      <c r="AD67" s="51">
        <v>24</v>
      </c>
      <c r="AE67" s="31">
        <v>42</v>
      </c>
    </row>
    <row r="68" spans="1:31" ht="13.15">
      <c r="A68" s="5"/>
      <c r="B68" s="6"/>
      <c r="C68" s="7"/>
      <c r="D68" s="6"/>
      <c r="E68" s="6"/>
      <c r="F68" s="6"/>
      <c r="G68" s="6"/>
      <c r="H68" s="6"/>
      <c r="I68" s="6"/>
      <c r="J68" s="6"/>
      <c r="K68" s="39"/>
      <c r="M68" s="23" t="s">
        <v>99</v>
      </c>
      <c r="N68" s="51">
        <v>5454</v>
      </c>
      <c r="O68" s="31">
        <v>16986</v>
      </c>
      <c r="P68" s="51">
        <v>44</v>
      </c>
      <c r="Q68" s="31">
        <v>127</v>
      </c>
      <c r="R68" s="51">
        <v>1606</v>
      </c>
      <c r="S68" s="31">
        <v>4848</v>
      </c>
      <c r="T68" s="51">
        <v>1709</v>
      </c>
      <c r="U68" s="31">
        <v>5444</v>
      </c>
      <c r="V68" s="51">
        <v>999</v>
      </c>
      <c r="W68" s="31">
        <v>2998</v>
      </c>
      <c r="X68" s="51">
        <v>564</v>
      </c>
      <c r="Y68" s="31">
        <v>1944</v>
      </c>
      <c r="Z68" s="51">
        <v>420</v>
      </c>
      <c r="AA68" s="31">
        <v>1241</v>
      </c>
      <c r="AB68" s="51">
        <v>104</v>
      </c>
      <c r="AC68" s="31">
        <v>372</v>
      </c>
      <c r="AD68" s="51">
        <v>8</v>
      </c>
      <c r="AE68" s="31">
        <v>12</v>
      </c>
    </row>
    <row r="69" spans="1:31" ht="17.649999999999999">
      <c r="A69" s="256" t="s">
        <v>119</v>
      </c>
      <c r="B69" s="257"/>
      <c r="C69" s="257"/>
      <c r="D69" s="258"/>
      <c r="E69" s="258"/>
      <c r="F69" s="258"/>
      <c r="G69" s="258"/>
      <c r="H69" s="258"/>
      <c r="I69" s="256" t="s">
        <v>29</v>
      </c>
      <c r="J69" s="258"/>
      <c r="K69" s="258"/>
      <c r="M69" s="45" t="s">
        <v>100</v>
      </c>
      <c r="N69" s="52">
        <v>1565</v>
      </c>
      <c r="O69" s="46">
        <v>4517</v>
      </c>
      <c r="P69" s="52">
        <v>24</v>
      </c>
      <c r="Q69" s="46">
        <v>39</v>
      </c>
      <c r="R69" s="52">
        <v>465</v>
      </c>
      <c r="S69" s="46">
        <v>1234</v>
      </c>
      <c r="T69" s="52">
        <v>520</v>
      </c>
      <c r="U69" s="46">
        <v>1544</v>
      </c>
      <c r="V69" s="52"/>
      <c r="W69" s="46">
        <v>746</v>
      </c>
      <c r="X69" s="52">
        <v>130</v>
      </c>
      <c r="Y69" s="46">
        <v>505</v>
      </c>
      <c r="Z69" s="52">
        <v>123</v>
      </c>
      <c r="AA69" s="46">
        <v>353</v>
      </c>
      <c r="AB69" s="52">
        <v>28</v>
      </c>
      <c r="AC69" s="46">
        <v>85</v>
      </c>
      <c r="AD69" s="52">
        <v>12</v>
      </c>
      <c r="AE69" s="46">
        <v>11</v>
      </c>
    </row>
    <row r="70" spans="1:31" ht="14.1" customHeight="1">
      <c r="A70" s="9" t="s">
        <v>120</v>
      </c>
      <c r="C70" s="41" t="s">
        <v>121</v>
      </c>
      <c r="E70" s="12"/>
      <c r="F70" s="2"/>
      <c r="G70" s="2"/>
      <c r="H70" s="2"/>
      <c r="I70" s="2"/>
      <c r="J70" s="111"/>
      <c r="K70" s="42"/>
      <c r="M70" s="40">
        <v>36129</v>
      </c>
      <c r="N70" s="40"/>
      <c r="O70" s="40"/>
      <c r="P70" s="40"/>
      <c r="X70" s="40">
        <v>36129</v>
      </c>
    </row>
    <row r="71" spans="1:31" ht="14.1" customHeight="1">
      <c r="K71" s="13"/>
      <c r="M71" s="380" t="s">
        <v>122</v>
      </c>
      <c r="N71" s="378" t="s">
        <v>27</v>
      </c>
      <c r="O71" s="379"/>
      <c r="P71" s="378" t="s">
        <v>68</v>
      </c>
      <c r="Q71" s="379"/>
      <c r="R71" s="378" t="s">
        <v>61</v>
      </c>
      <c r="S71" s="379"/>
      <c r="T71" s="378" t="s">
        <v>62</v>
      </c>
      <c r="U71" s="379"/>
      <c r="V71" s="378" t="s">
        <v>63</v>
      </c>
      <c r="W71" s="379"/>
      <c r="X71" s="378" t="s">
        <v>64</v>
      </c>
      <c r="Y71" s="379"/>
      <c r="Z71" s="378" t="s">
        <v>65</v>
      </c>
      <c r="AA71" s="379"/>
      <c r="AB71" s="378" t="s">
        <v>66</v>
      </c>
      <c r="AC71" s="379"/>
      <c r="AD71" s="378" t="s">
        <v>67</v>
      </c>
      <c r="AE71" s="379"/>
    </row>
    <row r="72" spans="1:31" ht="14.1" customHeight="1">
      <c r="A72" s="14" t="s">
        <v>76</v>
      </c>
      <c r="B72" s="3" t="s">
        <v>76</v>
      </c>
      <c r="C72" s="3" t="s">
        <v>76</v>
      </c>
      <c r="D72" s="3" t="s">
        <v>76</v>
      </c>
      <c r="E72" s="3" t="s">
        <v>76</v>
      </c>
      <c r="F72" s="3" t="s">
        <v>76</v>
      </c>
      <c r="G72" s="3" t="s">
        <v>76</v>
      </c>
      <c r="H72" s="3" t="s">
        <v>76</v>
      </c>
      <c r="K72" s="13"/>
      <c r="M72" s="381"/>
      <c r="N72" s="48" t="s">
        <v>78</v>
      </c>
      <c r="O72" s="49" t="s">
        <v>79</v>
      </c>
      <c r="P72" s="48" t="s">
        <v>78</v>
      </c>
      <c r="Q72" s="49" t="s">
        <v>79</v>
      </c>
      <c r="R72" s="48" t="s">
        <v>78</v>
      </c>
      <c r="S72" s="49" t="s">
        <v>79</v>
      </c>
      <c r="T72" s="48" t="s">
        <v>78</v>
      </c>
      <c r="U72" s="49" t="s">
        <v>79</v>
      </c>
      <c r="V72" s="48" t="s">
        <v>78</v>
      </c>
      <c r="W72" s="49" t="s">
        <v>79</v>
      </c>
      <c r="X72" s="48" t="s">
        <v>78</v>
      </c>
      <c r="Y72" s="49" t="s">
        <v>79</v>
      </c>
      <c r="Z72" s="48" t="s">
        <v>78</v>
      </c>
      <c r="AA72" s="49" t="s">
        <v>79</v>
      </c>
      <c r="AB72" s="48" t="s">
        <v>78</v>
      </c>
      <c r="AC72" s="49" t="s">
        <v>79</v>
      </c>
      <c r="AD72" s="48" t="s">
        <v>78</v>
      </c>
      <c r="AE72" s="49" t="s">
        <v>79</v>
      </c>
    </row>
    <row r="73" spans="1:31">
      <c r="A73" s="14" t="s">
        <v>76</v>
      </c>
      <c r="B73" s="3" t="s">
        <v>76</v>
      </c>
      <c r="C73" s="3" t="s">
        <v>76</v>
      </c>
      <c r="E73" s="3" t="s">
        <v>76</v>
      </c>
      <c r="F73" s="3" t="s">
        <v>76</v>
      </c>
      <c r="G73" s="3" t="s">
        <v>76</v>
      </c>
      <c r="K73" s="37" t="s">
        <v>76</v>
      </c>
      <c r="M73" s="23" t="s">
        <v>81</v>
      </c>
      <c r="N73" s="51">
        <v>247327</v>
      </c>
      <c r="O73" s="31">
        <v>230873</v>
      </c>
      <c r="P73" s="51">
        <v>5041</v>
      </c>
      <c r="Q73" s="51">
        <v>4774</v>
      </c>
      <c r="R73" s="51">
        <v>86784</v>
      </c>
      <c r="S73" s="51">
        <v>80565</v>
      </c>
      <c r="T73" s="31">
        <v>59867</v>
      </c>
      <c r="U73" s="31">
        <v>56095</v>
      </c>
      <c r="V73" s="51">
        <v>46044</v>
      </c>
      <c r="W73" s="31">
        <v>42960</v>
      </c>
      <c r="X73" s="51">
        <v>16414</v>
      </c>
      <c r="Y73" s="51">
        <v>15473</v>
      </c>
      <c r="Z73" s="51">
        <v>25503</v>
      </c>
      <c r="AA73" s="51">
        <v>23958</v>
      </c>
      <c r="AB73" s="51">
        <v>5274</v>
      </c>
      <c r="AC73" s="51">
        <v>4817</v>
      </c>
      <c r="AD73" s="51">
        <v>2400</v>
      </c>
      <c r="AE73" s="51">
        <v>2231</v>
      </c>
    </row>
    <row r="74" spans="1:31">
      <c r="A74" s="14" t="s">
        <v>76</v>
      </c>
      <c r="B74" s="3" t="s">
        <v>76</v>
      </c>
      <c r="C74" s="3" t="s">
        <v>76</v>
      </c>
      <c r="D74" s="3" t="s">
        <v>76</v>
      </c>
      <c r="E74" s="3" t="s">
        <v>76</v>
      </c>
      <c r="F74" s="3" t="s">
        <v>76</v>
      </c>
      <c r="G74" s="3" t="s">
        <v>76</v>
      </c>
      <c r="H74" s="3" t="s">
        <v>76</v>
      </c>
      <c r="K74" s="13"/>
      <c r="M74" s="23" t="s">
        <v>82</v>
      </c>
      <c r="N74" s="51">
        <v>285222</v>
      </c>
      <c r="O74" s="31">
        <v>270132</v>
      </c>
      <c r="P74" s="51">
        <v>5637</v>
      </c>
      <c r="Q74" s="51">
        <v>5438</v>
      </c>
      <c r="R74" s="51">
        <v>99229</v>
      </c>
      <c r="S74" s="51"/>
      <c r="T74" s="31">
        <v>68643</v>
      </c>
      <c r="U74" s="31">
        <v>64850</v>
      </c>
      <c r="V74" s="51">
        <v>52179</v>
      </c>
      <c r="W74" s="31">
        <v>49387</v>
      </c>
      <c r="X74" s="51">
        <v>20109</v>
      </c>
      <c r="Y74" s="51">
        <v>19238</v>
      </c>
      <c r="Z74" s="51">
        <v>30067</v>
      </c>
      <c r="AA74" s="51">
        <v>28426</v>
      </c>
      <c r="AB74" s="51">
        <v>6587</v>
      </c>
      <c r="AC74" s="51">
        <v>6161</v>
      </c>
      <c r="AD74" s="51">
        <v>2771</v>
      </c>
      <c r="AE74" s="51">
        <v>2626</v>
      </c>
    </row>
    <row r="75" spans="1:31">
      <c r="K75" s="13"/>
      <c r="M75" s="23" t="s">
        <v>83</v>
      </c>
      <c r="N75" s="51">
        <v>318951</v>
      </c>
      <c r="O75" s="31">
        <v>303337</v>
      </c>
      <c r="P75" s="51">
        <v>6654</v>
      </c>
      <c r="Q75" s="51">
        <v>6346</v>
      </c>
      <c r="R75" s="51">
        <v>110005</v>
      </c>
      <c r="S75" s="51">
        <v>104533</v>
      </c>
      <c r="T75" s="31">
        <v>76114</v>
      </c>
      <c r="U75" s="31">
        <v>72760</v>
      </c>
      <c r="V75" s="51">
        <v>57574</v>
      </c>
      <c r="W75" s="31">
        <v>55040</v>
      </c>
      <c r="X75" s="51">
        <v>23444</v>
      </c>
      <c r="Y75" s="51">
        <v>21766</v>
      </c>
      <c r="Z75" s="51">
        <v>34331</v>
      </c>
      <c r="AA75" s="51">
        <v>32504</v>
      </c>
      <c r="AB75" s="51">
        <v>7890</v>
      </c>
      <c r="AC75" s="51">
        <v>7536</v>
      </c>
      <c r="AD75" s="51">
        <v>2939</v>
      </c>
      <c r="AE75" s="51">
        <v>2852</v>
      </c>
    </row>
    <row r="76" spans="1:31">
      <c r="A76" s="38" t="s">
        <v>76</v>
      </c>
      <c r="E76" s="8" t="s">
        <v>76</v>
      </c>
      <c r="K76" s="13"/>
      <c r="M76" s="23" t="s">
        <v>84</v>
      </c>
      <c r="N76" s="51">
        <v>325931</v>
      </c>
      <c r="O76" s="31">
        <v>312654</v>
      </c>
      <c r="P76" s="51">
        <v>7016</v>
      </c>
      <c r="Q76" s="51">
        <v>6635</v>
      </c>
      <c r="R76" s="51">
        <v>111121</v>
      </c>
      <c r="S76" s="51">
        <v>106331</v>
      </c>
      <c r="T76" s="31">
        <v>76144</v>
      </c>
      <c r="U76" s="31">
        <v>74024</v>
      </c>
      <c r="V76" s="51">
        <v>59308</v>
      </c>
      <c r="W76" s="31">
        <v>56195</v>
      </c>
      <c r="X76" s="51">
        <v>24769</v>
      </c>
      <c r="Y76" s="51">
        <v>23824</v>
      </c>
      <c r="Z76" s="51">
        <v>36207</v>
      </c>
      <c r="AA76" s="51">
        <v>34758</v>
      </c>
      <c r="AB76" s="51">
        <v>8590</v>
      </c>
      <c r="AC76" s="51">
        <v>8244</v>
      </c>
      <c r="AD76" s="51">
        <v>2776</v>
      </c>
      <c r="AE76" s="51">
        <v>2643</v>
      </c>
    </row>
    <row r="77" spans="1:31">
      <c r="K77" s="13"/>
      <c r="M77" s="23" t="s">
        <v>85</v>
      </c>
      <c r="N77" s="51">
        <v>201384</v>
      </c>
      <c r="O77" s="31">
        <v>219054</v>
      </c>
      <c r="P77" s="51">
        <v>4089</v>
      </c>
      <c r="Q77" s="51">
        <v>4612</v>
      </c>
      <c r="R77" s="51">
        <v>68262</v>
      </c>
      <c r="S77" s="51">
        <v>73757</v>
      </c>
      <c r="T77" s="31">
        <v>49856</v>
      </c>
      <c r="U77" s="31">
        <v>53215</v>
      </c>
      <c r="V77" s="51">
        <v>32243</v>
      </c>
      <c r="W77" s="31">
        <v>36956</v>
      </c>
      <c r="X77" s="51">
        <v>17693</v>
      </c>
      <c r="Y77" s="51">
        <v>18284</v>
      </c>
      <c r="Z77" s="51">
        <v>22829</v>
      </c>
      <c r="AA77" s="51">
        <v>24855</v>
      </c>
      <c r="AB77" s="51">
        <v>4948</v>
      </c>
      <c r="AC77" s="51">
        <v>5540</v>
      </c>
      <c r="AD77" s="51">
        <v>1464</v>
      </c>
      <c r="AE77" s="51">
        <v>1835</v>
      </c>
    </row>
    <row r="78" spans="1:31">
      <c r="K78" s="13"/>
      <c r="M78" s="23" t="s">
        <v>86</v>
      </c>
      <c r="N78" s="51">
        <v>155805</v>
      </c>
      <c r="O78" s="31">
        <v>201073</v>
      </c>
      <c r="P78" s="51">
        <v>3235</v>
      </c>
      <c r="Q78" s="51">
        <v>4231</v>
      </c>
      <c r="R78" s="51">
        <v>57622</v>
      </c>
      <c r="S78" s="51">
        <v>73032</v>
      </c>
      <c r="T78" s="31">
        <v>35175</v>
      </c>
      <c r="U78" s="31">
        <v>45607</v>
      </c>
      <c r="V78" s="51">
        <v>26058</v>
      </c>
      <c r="W78" s="31">
        <v>36289</v>
      </c>
      <c r="X78" s="51">
        <v>11254</v>
      </c>
      <c r="Y78" s="51">
        <v>13698</v>
      </c>
      <c r="Z78" s="51">
        <v>17868</v>
      </c>
      <c r="AA78" s="51">
        <v>22078</v>
      </c>
      <c r="AB78" s="51">
        <v>3191</v>
      </c>
      <c r="AC78" s="51">
        <v>4091</v>
      </c>
      <c r="AD78" s="51">
        <v>1402</v>
      </c>
      <c r="AE78" s="51">
        <v>2047</v>
      </c>
    </row>
    <row r="79" spans="1:31">
      <c r="K79" s="13"/>
      <c r="M79" s="23" t="s">
        <v>87</v>
      </c>
      <c r="N79" s="51">
        <v>279790</v>
      </c>
      <c r="O79" s="31">
        <v>334770</v>
      </c>
      <c r="P79" s="51">
        <v>5489</v>
      </c>
      <c r="Q79" s="51">
        <v>6888</v>
      </c>
      <c r="R79" s="51">
        <v>100257</v>
      </c>
      <c r="S79" s="51">
        <v>118176</v>
      </c>
      <c r="T79" s="31">
        <v>69381</v>
      </c>
      <c r="U79" s="31">
        <v>84393</v>
      </c>
      <c r="V79" s="51">
        <v>47725</v>
      </c>
      <c r="W79" s="31">
        <v>58713</v>
      </c>
      <c r="X79" s="51">
        <v>19334</v>
      </c>
      <c r="Y79" s="51">
        <v>22630</v>
      </c>
      <c r="Z79" s="51">
        <v>29405</v>
      </c>
      <c r="AA79" s="51">
        <v>33819</v>
      </c>
      <c r="AB79" s="51">
        <v>5618</v>
      </c>
      <c r="AC79" s="51">
        <v>6792</v>
      </c>
      <c r="AD79" s="51">
        <v>2581</v>
      </c>
      <c r="AE79" s="51">
        <v>3359</v>
      </c>
    </row>
    <row r="80" spans="1:31">
      <c r="K80" s="13"/>
      <c r="M80" s="23" t="s">
        <v>88</v>
      </c>
      <c r="N80" s="51">
        <v>317685</v>
      </c>
      <c r="O80" s="31">
        <v>354450</v>
      </c>
      <c r="P80" s="51">
        <v>6268</v>
      </c>
      <c r="Q80" s="51">
        <v>7263</v>
      </c>
      <c r="R80" s="51">
        <v>112236</v>
      </c>
      <c r="S80" s="51">
        <v>122963</v>
      </c>
      <c r="T80" s="31">
        <v>79176</v>
      </c>
      <c r="U80" s="31">
        <v>88758</v>
      </c>
      <c r="V80" s="51">
        <v>54100</v>
      </c>
      <c r="W80" s="31">
        <v>62092</v>
      </c>
      <c r="X80" s="51">
        <v>23054</v>
      </c>
      <c r="Y80" s="51">
        <v>25723</v>
      </c>
      <c r="Z80" s="51">
        <v>33155</v>
      </c>
      <c r="AA80" s="51">
        <v>36598</v>
      </c>
      <c r="AB80" s="51">
        <v>6715</v>
      </c>
      <c r="AC80" s="51">
        <v>7839</v>
      </c>
      <c r="AD80" s="51">
        <v>2981</v>
      </c>
      <c r="AE80" s="51">
        <v>3214</v>
      </c>
    </row>
    <row r="81" spans="1:32">
      <c r="K81" s="13"/>
      <c r="M81" s="23" t="s">
        <v>89</v>
      </c>
      <c r="N81" s="51">
        <v>362718</v>
      </c>
      <c r="O81" s="31">
        <v>391463</v>
      </c>
      <c r="P81" s="51">
        <v>7034</v>
      </c>
      <c r="Q81" s="51">
        <v>8115</v>
      </c>
      <c r="R81" s="51">
        <v>125340</v>
      </c>
      <c r="S81" s="51">
        <v>133711</v>
      </c>
      <c r="T81" s="31">
        <v>88676</v>
      </c>
      <c r="U81" s="31">
        <v>95098</v>
      </c>
      <c r="V81" s="51">
        <v>62989</v>
      </c>
      <c r="W81" s="31">
        <v>69677</v>
      </c>
      <c r="X81" s="51">
        <v>28082</v>
      </c>
      <c r="Y81" s="51">
        <v>30642</v>
      </c>
      <c r="Z81" s="51">
        <v>38459</v>
      </c>
      <c r="AA81" s="51">
        <v>40779</v>
      </c>
      <c r="AB81" s="51">
        <v>8816</v>
      </c>
      <c r="AC81" s="51">
        <v>9870</v>
      </c>
      <c r="AD81" s="51">
        <v>3322</v>
      </c>
      <c r="AE81" s="51">
        <v>3571</v>
      </c>
    </row>
    <row r="82" spans="1:32">
      <c r="K82" s="13"/>
      <c r="M82" s="23" t="s">
        <v>90</v>
      </c>
      <c r="N82" s="51">
        <v>365815</v>
      </c>
      <c r="O82" s="31">
        <v>393613</v>
      </c>
      <c r="P82" s="51">
        <v>7464</v>
      </c>
      <c r="Q82" s="51">
        <v>8270</v>
      </c>
      <c r="R82" s="51">
        <v>124045</v>
      </c>
      <c r="S82" s="51">
        <v>132146</v>
      </c>
      <c r="T82" s="31">
        <v>88331</v>
      </c>
      <c r="U82" s="31">
        <v>95049</v>
      </c>
      <c r="V82" s="51">
        <v>64227</v>
      </c>
      <c r="W82" s="31">
        <v>70096</v>
      </c>
      <c r="X82" s="51">
        <v>29587</v>
      </c>
      <c r="Y82" s="51">
        <v>32328</v>
      </c>
      <c r="Z82" s="51">
        <v>39671</v>
      </c>
      <c r="AA82" s="51">
        <v>42369</v>
      </c>
      <c r="AB82" s="51">
        <v>9301</v>
      </c>
      <c r="AC82" s="51">
        <v>10085</v>
      </c>
      <c r="AD82" s="51">
        <v>3189</v>
      </c>
      <c r="AE82" s="51">
        <v>3270</v>
      </c>
    </row>
    <row r="83" spans="1:32">
      <c r="K83" s="13"/>
      <c r="M83" s="23" t="s">
        <v>91</v>
      </c>
      <c r="N83" s="51">
        <v>365967</v>
      </c>
      <c r="O83" s="31">
        <v>383046</v>
      </c>
      <c r="P83" s="51">
        <v>7707</v>
      </c>
      <c r="Q83" s="51">
        <v>8154</v>
      </c>
      <c r="R83" s="51">
        <v>122888</v>
      </c>
      <c r="S83" s="51">
        <v>127136</v>
      </c>
      <c r="T83" s="31">
        <v>86425</v>
      </c>
      <c r="U83" s="31">
        <v>92548</v>
      </c>
      <c r="V83" s="51">
        <v>66104</v>
      </c>
      <c r="W83" s="31">
        <v>69222</v>
      </c>
      <c r="X83" s="51">
        <v>30216</v>
      </c>
      <c r="Y83" s="51">
        <v>32595</v>
      </c>
      <c r="Z83" s="51">
        <v>40004</v>
      </c>
      <c r="AA83" s="51">
        <v>40500</v>
      </c>
      <c r="AB83" s="51">
        <v>9436</v>
      </c>
      <c r="AC83" s="51">
        <v>9867</v>
      </c>
      <c r="AD83" s="51">
        <v>3187</v>
      </c>
      <c r="AE83" s="51">
        <v>3024</v>
      </c>
    </row>
    <row r="84" spans="1:32">
      <c r="K84" s="13"/>
      <c r="M84" s="23" t="s">
        <v>92</v>
      </c>
      <c r="N84" s="51">
        <v>324126</v>
      </c>
      <c r="O84" s="31">
        <v>321553</v>
      </c>
      <c r="P84" s="51">
        <v>6082</v>
      </c>
      <c r="Q84" s="51">
        <v>5970</v>
      </c>
      <c r="R84" s="51">
        <v>109936</v>
      </c>
      <c r="S84" s="51">
        <v>108670</v>
      </c>
      <c r="T84" s="31">
        <v>77204</v>
      </c>
      <c r="U84" s="31">
        <v>77773</v>
      </c>
      <c r="V84" s="51">
        <v>58911</v>
      </c>
      <c r="W84" s="31">
        <v>58830</v>
      </c>
      <c r="X84" s="51">
        <v>27725</v>
      </c>
      <c r="Y84" s="51">
        <v>27891</v>
      </c>
      <c r="Z84" s="51">
        <v>33717</v>
      </c>
      <c r="AA84" s="51">
        <v>32038</v>
      </c>
      <c r="AB84" s="51">
        <v>8117</v>
      </c>
      <c r="AC84" s="51">
        <v>8386</v>
      </c>
      <c r="AD84" s="51">
        <v>2434</v>
      </c>
      <c r="AE84" s="51">
        <v>1995</v>
      </c>
    </row>
    <row r="85" spans="1:32">
      <c r="A85" s="38" t="s">
        <v>76</v>
      </c>
      <c r="E85" s="8" t="s">
        <v>76</v>
      </c>
      <c r="K85" s="13"/>
      <c r="M85" s="23" t="s">
        <v>93</v>
      </c>
      <c r="N85" s="51">
        <v>226286</v>
      </c>
      <c r="O85" s="31">
        <v>218714</v>
      </c>
      <c r="P85" s="51">
        <v>3627</v>
      </c>
      <c r="Q85" s="51">
        <v>3504</v>
      </c>
      <c r="R85" s="51">
        <v>76671</v>
      </c>
      <c r="S85" s="51">
        <v>72982</v>
      </c>
      <c r="T85" s="31">
        <v>55136</v>
      </c>
      <c r="U85" s="31">
        <v>53611</v>
      </c>
      <c r="V85" s="51">
        <v>41258</v>
      </c>
      <c r="W85" s="31">
        <v>40706</v>
      </c>
      <c r="X85" s="51">
        <v>18874</v>
      </c>
      <c r="Y85" s="51">
        <v>18746</v>
      </c>
      <c r="Z85" s="51">
        <v>23331</v>
      </c>
      <c r="AA85" s="51">
        <v>22180</v>
      </c>
      <c r="AB85" s="51">
        <v>5988</v>
      </c>
      <c r="AC85" s="51">
        <v>5952</v>
      </c>
      <c r="AD85" s="51">
        <v>1401</v>
      </c>
      <c r="AE85" s="51">
        <v>1033</v>
      </c>
    </row>
    <row r="86" spans="1:32">
      <c r="K86" s="13"/>
      <c r="M86" s="23" t="s">
        <v>94</v>
      </c>
      <c r="N86" s="51">
        <v>160156</v>
      </c>
      <c r="O86" s="31">
        <v>162391</v>
      </c>
      <c r="P86" s="51">
        <v>2248</v>
      </c>
      <c r="Q86" s="51">
        <v>2219</v>
      </c>
      <c r="R86" s="51">
        <v>54158</v>
      </c>
      <c r="S86" s="51">
        <v>53538</v>
      </c>
      <c r="T86" s="31">
        <v>39708</v>
      </c>
      <c r="U86" s="31">
        <v>41383</v>
      </c>
      <c r="V86" s="51">
        <v>29165</v>
      </c>
      <c r="W86" s="31">
        <v>30023</v>
      </c>
      <c r="X86" s="51">
        <v>13920</v>
      </c>
      <c r="Y86" s="51">
        <v>14234</v>
      </c>
      <c r="Z86" s="51">
        <v>16018</v>
      </c>
      <c r="AA86" s="51">
        <v>16022</v>
      </c>
      <c r="AB86" s="51">
        <v>4362</v>
      </c>
      <c r="AC86" s="51">
        <v>4548</v>
      </c>
      <c r="AD86" s="51">
        <v>577</v>
      </c>
      <c r="AE86" s="51">
        <v>424</v>
      </c>
    </row>
    <row r="87" spans="1:32">
      <c r="K87" s="13"/>
      <c r="M87" s="23" t="s">
        <v>95</v>
      </c>
      <c r="N87" s="51">
        <v>129194</v>
      </c>
      <c r="O87" s="31">
        <v>140835</v>
      </c>
      <c r="P87" s="51">
        <v>1619</v>
      </c>
      <c r="Q87" s="51">
        <v>1715</v>
      </c>
      <c r="R87" s="51">
        <v>42956</v>
      </c>
      <c r="S87" s="51">
        <v>45762</v>
      </c>
      <c r="T87" s="31">
        <v>33729</v>
      </c>
      <c r="U87" s="31">
        <v>37682</v>
      </c>
      <c r="V87" s="51">
        <v>23058</v>
      </c>
      <c r="W87" s="31">
        <v>25540</v>
      </c>
      <c r="X87" s="51">
        <v>11509</v>
      </c>
      <c r="Y87" s="51">
        <v>13016</v>
      </c>
      <c r="Z87" s="51">
        <v>12398</v>
      </c>
      <c r="AA87" s="51">
        <v>12979</v>
      </c>
      <c r="AB87" s="51">
        <v>3611</v>
      </c>
      <c r="AC87" s="51">
        <v>3860</v>
      </c>
      <c r="AD87" s="51">
        <v>314</v>
      </c>
      <c r="AE87" s="51">
        <v>281</v>
      </c>
    </row>
    <row r="88" spans="1:32">
      <c r="K88" s="13"/>
      <c r="M88" s="23" t="s">
        <v>96</v>
      </c>
      <c r="N88" s="51">
        <v>82139</v>
      </c>
      <c r="O88" s="31">
        <v>118838</v>
      </c>
      <c r="P88" s="51">
        <v>959</v>
      </c>
      <c r="Q88" s="51">
        <v>1375</v>
      </c>
      <c r="R88" s="51">
        <v>26865</v>
      </c>
      <c r="S88" s="51">
        <v>37846</v>
      </c>
      <c r="T88" s="31">
        <v>22312</v>
      </c>
      <c r="U88" s="31">
        <v>33057</v>
      </c>
      <c r="V88" s="51">
        <v>14267</v>
      </c>
      <c r="W88" s="31">
        <v>21055</v>
      </c>
      <c r="X88" s="51">
        <v>8042</v>
      </c>
      <c r="Y88" s="51">
        <v>12074</v>
      </c>
      <c r="Z88" s="51">
        <v>7499</v>
      </c>
      <c r="AA88" s="51">
        <v>10100</v>
      </c>
      <c r="AB88" s="51">
        <v>2036</v>
      </c>
      <c r="AC88" s="51">
        <v>3187</v>
      </c>
      <c r="AD88" s="51">
        <v>159</v>
      </c>
      <c r="AE88" s="51">
        <v>144</v>
      </c>
      <c r="AF88" s="126"/>
    </row>
    <row r="89" spans="1:32">
      <c r="K89" s="13"/>
      <c r="M89" s="23" t="s">
        <v>97</v>
      </c>
      <c r="N89" s="51">
        <v>35756</v>
      </c>
      <c r="O89" s="31">
        <v>80377</v>
      </c>
      <c r="P89" s="51">
        <v>370</v>
      </c>
      <c r="Q89" s="51">
        <v>799</v>
      </c>
      <c r="R89" s="51">
        <v>11356</v>
      </c>
      <c r="S89" s="51">
        <v>24911</v>
      </c>
      <c r="T89" s="31">
        <v>10172</v>
      </c>
      <c r="U89" s="31">
        <v>22842</v>
      </c>
      <c r="V89" s="51">
        <v>6041</v>
      </c>
      <c r="W89" s="31">
        <v>14570</v>
      </c>
      <c r="X89" s="51">
        <v>3812</v>
      </c>
      <c r="Y89" s="51">
        <v>8637</v>
      </c>
      <c r="Z89" s="51">
        <v>3203</v>
      </c>
      <c r="AA89" s="51">
        <v>6516</v>
      </c>
      <c r="AB89" s="51">
        <v>762</v>
      </c>
      <c r="AC89" s="51">
        <v>2008</v>
      </c>
      <c r="AD89" s="51">
        <v>40</v>
      </c>
      <c r="AE89" s="51">
        <v>94</v>
      </c>
      <c r="AF89" s="126"/>
    </row>
    <row r="90" spans="1:32">
      <c r="K90" s="13"/>
      <c r="M90" s="23" t="s">
        <v>98</v>
      </c>
      <c r="N90" s="51">
        <v>17976</v>
      </c>
      <c r="O90" s="31">
        <v>46275</v>
      </c>
      <c r="P90" s="51">
        <v>161</v>
      </c>
      <c r="Q90" s="51">
        <v>437</v>
      </c>
      <c r="R90" s="51">
        <v>5535</v>
      </c>
      <c r="S90" s="51">
        <v>13967</v>
      </c>
      <c r="T90" s="31">
        <v>5433</v>
      </c>
      <c r="U90" s="31">
        <v>13682</v>
      </c>
      <c r="V90" s="51">
        <v>3179</v>
      </c>
      <c r="W90" s="31">
        <v>8327</v>
      </c>
      <c r="X90" s="51">
        <v>1833</v>
      </c>
      <c r="Y90" s="51">
        <v>5058</v>
      </c>
      <c r="Z90" s="51">
        <v>1441</v>
      </c>
      <c r="AA90" s="51">
        <v>3610</v>
      </c>
      <c r="AB90" s="51">
        <v>375</v>
      </c>
      <c r="AC90" s="51">
        <v>1160</v>
      </c>
      <c r="AD90" s="51">
        <v>19</v>
      </c>
      <c r="AE90" s="51">
        <v>34</v>
      </c>
      <c r="AF90" s="126"/>
    </row>
    <row r="91" spans="1:32">
      <c r="K91" s="13"/>
      <c r="M91" s="23" t="s">
        <v>99</v>
      </c>
      <c r="N91" s="51">
        <v>6163</v>
      </c>
      <c r="O91" s="31">
        <v>18979</v>
      </c>
      <c r="P91" s="51">
        <v>46</v>
      </c>
      <c r="Q91" s="51">
        <v>136</v>
      </c>
      <c r="R91" s="51">
        <v>1860</v>
      </c>
      <c r="S91" s="51">
        <v>5619</v>
      </c>
      <c r="T91" s="31">
        <v>1916</v>
      </c>
      <c r="U91" s="31">
        <v>5854</v>
      </c>
      <c r="V91" s="51">
        <v>1090</v>
      </c>
      <c r="W91" s="31">
        <v>3378</v>
      </c>
      <c r="X91" s="51">
        <v>628</v>
      </c>
      <c r="Y91" s="51">
        <v>2159</v>
      </c>
      <c r="Z91" s="51">
        <v>508</v>
      </c>
      <c r="AA91" s="51">
        <v>1406</v>
      </c>
      <c r="AB91" s="51">
        <v>113</v>
      </c>
      <c r="AC91" s="51">
        <v>415</v>
      </c>
      <c r="AD91" s="51">
        <v>2</v>
      </c>
      <c r="AE91" s="51">
        <v>12</v>
      </c>
      <c r="AF91" s="126"/>
    </row>
    <row r="92" spans="1:32">
      <c r="K92" s="13"/>
      <c r="M92" s="45" t="s">
        <v>100</v>
      </c>
      <c r="N92" s="52">
        <v>1352</v>
      </c>
      <c r="O92" s="46">
        <v>4928</v>
      </c>
      <c r="P92" s="52">
        <v>10</v>
      </c>
      <c r="Q92" s="52">
        <v>38</v>
      </c>
      <c r="R92" s="52">
        <v>415</v>
      </c>
      <c r="S92" s="52">
        <v>1398</v>
      </c>
      <c r="T92" s="46">
        <v>411</v>
      </c>
      <c r="U92" s="46">
        <v>1583</v>
      </c>
      <c r="V92" s="52">
        <v>248</v>
      </c>
      <c r="W92" s="46">
        <v>831</v>
      </c>
      <c r="X92" s="52">
        <v>121</v>
      </c>
      <c r="Y92" s="52">
        <v>602</v>
      </c>
      <c r="Z92" s="52">
        <v>116</v>
      </c>
      <c r="AA92" s="52">
        <v>368</v>
      </c>
      <c r="AB92" s="52">
        <v>23</v>
      </c>
      <c r="AC92" s="52">
        <v>103</v>
      </c>
      <c r="AD92" s="52">
        <v>8</v>
      </c>
      <c r="AE92" s="52">
        <v>5</v>
      </c>
      <c r="AF92" s="126"/>
    </row>
    <row r="93" spans="1:32">
      <c r="K93" s="13"/>
      <c r="M93" s="40">
        <v>36494</v>
      </c>
      <c r="N93" s="40"/>
      <c r="O93" s="40"/>
      <c r="P93" s="40"/>
      <c r="X93" s="40">
        <v>36494</v>
      </c>
      <c r="AF93" s="126"/>
    </row>
    <row r="94" spans="1:32" ht="13.15">
      <c r="K94" s="13"/>
      <c r="M94" s="380" t="s">
        <v>122</v>
      </c>
      <c r="N94" s="378" t="s">
        <v>27</v>
      </c>
      <c r="O94" s="379"/>
      <c r="P94" s="378" t="s">
        <v>68</v>
      </c>
      <c r="Q94" s="379"/>
      <c r="R94" s="378" t="s">
        <v>61</v>
      </c>
      <c r="S94" s="379"/>
      <c r="T94" s="378" t="s">
        <v>62</v>
      </c>
      <c r="U94" s="379"/>
      <c r="V94" s="378" t="s">
        <v>63</v>
      </c>
      <c r="W94" s="379"/>
      <c r="X94" s="378" t="s">
        <v>64</v>
      </c>
      <c r="Y94" s="379"/>
      <c r="Z94" s="378" t="s">
        <v>65</v>
      </c>
      <c r="AA94" s="379"/>
      <c r="AB94" s="378" t="s">
        <v>66</v>
      </c>
      <c r="AC94" s="379"/>
      <c r="AD94" s="378" t="s">
        <v>67</v>
      </c>
      <c r="AE94" s="379"/>
      <c r="AF94" s="126"/>
    </row>
    <row r="95" spans="1:32" ht="13.15">
      <c r="K95" s="13"/>
      <c r="M95" s="381"/>
      <c r="N95" s="48" t="s">
        <v>78</v>
      </c>
      <c r="O95" s="49" t="s">
        <v>79</v>
      </c>
      <c r="P95" s="48" t="s">
        <v>78</v>
      </c>
      <c r="Q95" s="49" t="s">
        <v>79</v>
      </c>
      <c r="R95" s="48" t="s">
        <v>78</v>
      </c>
      <c r="S95" s="49" t="s">
        <v>79</v>
      </c>
      <c r="T95" s="48" t="s">
        <v>78</v>
      </c>
      <c r="U95" s="49" t="s">
        <v>79</v>
      </c>
      <c r="V95" s="48" t="s">
        <v>78</v>
      </c>
      <c r="W95" s="49" t="s">
        <v>79</v>
      </c>
      <c r="X95" s="48" t="s">
        <v>78</v>
      </c>
      <c r="Y95" s="49" t="s">
        <v>79</v>
      </c>
      <c r="Z95" s="48" t="s">
        <v>78</v>
      </c>
      <c r="AA95" s="49" t="s">
        <v>79</v>
      </c>
      <c r="AB95" s="48" t="s">
        <v>78</v>
      </c>
      <c r="AC95" s="49" t="s">
        <v>79</v>
      </c>
      <c r="AD95" s="48" t="s">
        <v>78</v>
      </c>
      <c r="AE95" s="49" t="s">
        <v>79</v>
      </c>
      <c r="AF95" s="126"/>
    </row>
    <row r="96" spans="1:32">
      <c r="A96" s="38" t="s">
        <v>76</v>
      </c>
      <c r="E96" s="8" t="s">
        <v>76</v>
      </c>
      <c r="K96" s="13"/>
      <c r="M96" s="23" t="s">
        <v>81</v>
      </c>
      <c r="N96" s="51">
        <v>245533</v>
      </c>
      <c r="O96" s="31">
        <v>229160</v>
      </c>
      <c r="P96" s="51">
        <v>5107</v>
      </c>
      <c r="Q96" s="51">
        <v>4845</v>
      </c>
      <c r="R96" s="51">
        <v>86130</v>
      </c>
      <c r="S96" s="51">
        <v>79687</v>
      </c>
      <c r="T96" s="31">
        <v>59616</v>
      </c>
      <c r="U96" s="31">
        <v>56258</v>
      </c>
      <c r="V96" s="51">
        <v>45583</v>
      </c>
      <c r="W96" s="31">
        <v>42573</v>
      </c>
      <c r="X96" s="51">
        <v>16462</v>
      </c>
      <c r="Y96" s="51">
        <v>15351</v>
      </c>
      <c r="Z96" s="51">
        <v>25240</v>
      </c>
      <c r="AA96" s="51">
        <v>23614</v>
      </c>
      <c r="AB96" s="51">
        <v>5090</v>
      </c>
      <c r="AC96" s="51">
        <v>4649</v>
      </c>
      <c r="AD96" s="51">
        <v>2305</v>
      </c>
      <c r="AE96" s="51">
        <v>2183</v>
      </c>
      <c r="AF96" s="126"/>
    </row>
    <row r="97" spans="1:32">
      <c r="K97" s="13"/>
      <c r="M97" s="23" t="s">
        <v>82</v>
      </c>
      <c r="N97" s="51">
        <v>276628</v>
      </c>
      <c r="O97" s="31">
        <v>262162</v>
      </c>
      <c r="P97" s="51">
        <v>5672</v>
      </c>
      <c r="Q97" s="51">
        <v>5363</v>
      </c>
      <c r="R97" s="51">
        <v>96305</v>
      </c>
      <c r="S97" s="51">
        <v>91401</v>
      </c>
      <c r="T97" s="31">
        <v>66359</v>
      </c>
      <c r="U97" s="31">
        <v>62563</v>
      </c>
      <c r="V97" s="51">
        <v>50907</v>
      </c>
      <c r="W97" s="31">
        <v>48457</v>
      </c>
      <c r="X97" s="51">
        <v>19308</v>
      </c>
      <c r="Y97" s="51">
        <v>18493</v>
      </c>
      <c r="Z97" s="51">
        <v>29243</v>
      </c>
      <c r="AA97" s="51">
        <v>27606</v>
      </c>
      <c r="AB97" s="51">
        <v>6173</v>
      </c>
      <c r="AC97" s="51">
        <v>5819</v>
      </c>
      <c r="AD97" s="51">
        <v>2661</v>
      </c>
      <c r="AE97" s="51">
        <v>2460</v>
      </c>
      <c r="AF97" s="126"/>
    </row>
    <row r="98" spans="1:32">
      <c r="K98" s="13"/>
      <c r="M98" s="23" t="s">
        <v>83</v>
      </c>
      <c r="N98" s="51">
        <v>310483</v>
      </c>
      <c r="O98" s="31">
        <v>294388</v>
      </c>
      <c r="P98" s="51">
        <v>6549</v>
      </c>
      <c r="Q98" s="51">
        <v>6231</v>
      </c>
      <c r="R98" s="51">
        <v>107066</v>
      </c>
      <c r="S98" s="51">
        <v>101400</v>
      </c>
      <c r="T98" s="31">
        <v>73954</v>
      </c>
      <c r="U98" s="31">
        <v>70400</v>
      </c>
      <c r="V98" s="51">
        <v>56781</v>
      </c>
      <c r="W98" s="31">
        <v>54043</v>
      </c>
      <c r="X98" s="51">
        <v>22559</v>
      </c>
      <c r="Y98" s="51">
        <v>21103</v>
      </c>
      <c r="Z98" s="51">
        <v>33291</v>
      </c>
      <c r="AA98" s="51">
        <v>31461</v>
      </c>
      <c r="AB98" s="51">
        <v>7504</v>
      </c>
      <c r="AC98" s="51">
        <v>7064</v>
      </c>
      <c r="AD98" s="51">
        <v>2779</v>
      </c>
      <c r="AE98" s="51">
        <v>2686</v>
      </c>
      <c r="AF98" s="126"/>
    </row>
    <row r="99" spans="1:32">
      <c r="A99" s="38" t="s">
        <v>76</v>
      </c>
      <c r="E99" s="8" t="s">
        <v>76</v>
      </c>
      <c r="K99" s="13"/>
      <c r="M99" s="23" t="s">
        <v>84</v>
      </c>
      <c r="N99" s="51">
        <v>321434</v>
      </c>
      <c r="O99" s="31">
        <v>309010</v>
      </c>
      <c r="P99" s="51">
        <v>6834</v>
      </c>
      <c r="Q99" s="51">
        <v>6510</v>
      </c>
      <c r="R99" s="51">
        <v>110477</v>
      </c>
      <c r="S99" s="51">
        <v>105886</v>
      </c>
      <c r="T99" s="31">
        <v>75099</v>
      </c>
      <c r="U99" s="31">
        <v>73146</v>
      </c>
      <c r="V99" s="51">
        <v>58406</v>
      </c>
      <c r="W99" s="31">
        <v>55527</v>
      </c>
      <c r="X99" s="51">
        <v>24108</v>
      </c>
      <c r="Y99" s="51">
        <v>23212</v>
      </c>
      <c r="Z99" s="51">
        <v>35499</v>
      </c>
      <c r="AA99" s="51">
        <v>34117</v>
      </c>
      <c r="AB99" s="51">
        <v>8277</v>
      </c>
      <c r="AC99" s="51">
        <v>8057</v>
      </c>
      <c r="AD99" s="51">
        <v>2734</v>
      </c>
      <c r="AE99" s="51">
        <v>2555</v>
      </c>
      <c r="AF99" s="126"/>
    </row>
    <row r="100" spans="1:32">
      <c r="K100" s="13"/>
      <c r="M100" s="23" t="s">
        <v>85</v>
      </c>
      <c r="N100" s="51">
        <v>201412</v>
      </c>
      <c r="O100" s="31">
        <v>217908</v>
      </c>
      <c r="P100" s="51">
        <v>3773</v>
      </c>
      <c r="Q100" s="51">
        <v>4307</v>
      </c>
      <c r="R100" s="51">
        <v>69442</v>
      </c>
      <c r="S100" s="51">
        <v>74449</v>
      </c>
      <c r="T100" s="31">
        <v>48198</v>
      </c>
      <c r="U100" s="31">
        <v>51475</v>
      </c>
      <c r="V100" s="51">
        <v>32685</v>
      </c>
      <c r="W100" s="31">
        <v>37024</v>
      </c>
      <c r="X100" s="51">
        <v>17470</v>
      </c>
      <c r="Y100" s="51">
        <v>18148</v>
      </c>
      <c r="Z100" s="51">
        <v>23426</v>
      </c>
      <c r="AA100" s="51">
        <v>25348</v>
      </c>
      <c r="AB100" s="51">
        <v>5019</v>
      </c>
      <c r="AC100" s="51">
        <v>5367</v>
      </c>
      <c r="AD100" s="51">
        <v>1399</v>
      </c>
      <c r="AE100" s="51">
        <v>1790</v>
      </c>
      <c r="AF100" s="126"/>
    </row>
    <row r="101" spans="1:32" ht="13.15">
      <c r="A101" s="4"/>
      <c r="K101" s="13"/>
      <c r="M101" s="23" t="s">
        <v>86</v>
      </c>
      <c r="N101" s="51">
        <v>156901</v>
      </c>
      <c r="O101" s="31">
        <v>199412</v>
      </c>
      <c r="P101" s="51">
        <v>3470</v>
      </c>
      <c r="Q101" s="51">
        <v>4567</v>
      </c>
      <c r="R101" s="51">
        <v>57571</v>
      </c>
      <c r="S101" s="51">
        <v>72287</v>
      </c>
      <c r="T101" s="31">
        <v>35877</v>
      </c>
      <c r="U101" s="31">
        <v>45833</v>
      </c>
      <c r="V101" s="51">
        <v>25781</v>
      </c>
      <c r="W101" s="31">
        <v>35202</v>
      </c>
      <c r="X101" s="51">
        <v>11555</v>
      </c>
      <c r="Y101" s="51">
        <v>13788</v>
      </c>
      <c r="Z101" s="51">
        <v>18281</v>
      </c>
      <c r="AA101" s="51">
        <v>21849</v>
      </c>
      <c r="AB101" s="51">
        <v>3032</v>
      </c>
      <c r="AC101" s="51">
        <v>3895</v>
      </c>
      <c r="AD101" s="51">
        <v>1334</v>
      </c>
      <c r="AE101" s="51">
        <v>1991</v>
      </c>
      <c r="AF101" s="126"/>
    </row>
    <row r="102" spans="1:32" ht="13.15">
      <c r="A102" s="5"/>
      <c r="B102" s="6"/>
      <c r="C102" s="7"/>
      <c r="D102" s="6"/>
      <c r="E102" s="6"/>
      <c r="F102" s="6"/>
      <c r="G102" s="6"/>
      <c r="H102" s="6"/>
      <c r="I102" s="6"/>
      <c r="J102" s="6"/>
      <c r="K102" s="39"/>
      <c r="M102" s="23" t="s">
        <v>87</v>
      </c>
      <c r="N102" s="51">
        <v>271019</v>
      </c>
      <c r="O102" s="31">
        <v>325777</v>
      </c>
      <c r="P102" s="51">
        <v>5619</v>
      </c>
      <c r="Q102" s="51">
        <v>6911</v>
      </c>
      <c r="R102" s="51">
        <v>97958</v>
      </c>
      <c r="S102" s="51">
        <v>115793</v>
      </c>
      <c r="T102" s="31">
        <v>66386</v>
      </c>
      <c r="U102" s="31">
        <v>81393</v>
      </c>
      <c r="V102" s="51">
        <v>46587</v>
      </c>
      <c r="W102" s="31">
        <v>57582</v>
      </c>
      <c r="X102" s="51">
        <v>18561</v>
      </c>
      <c r="Y102" s="51">
        <v>21659</v>
      </c>
      <c r="Z102" s="51">
        <v>28306</v>
      </c>
      <c r="AA102" s="51">
        <v>32937</v>
      </c>
      <c r="AB102" s="51">
        <v>5244</v>
      </c>
      <c r="AC102" s="51">
        <v>6372</v>
      </c>
      <c r="AD102" s="51">
        <v>2358</v>
      </c>
      <c r="AE102" s="51">
        <v>3130</v>
      </c>
      <c r="AF102" s="126"/>
    </row>
    <row r="103" spans="1:32" ht="17.649999999999999">
      <c r="A103" s="256" t="s">
        <v>119</v>
      </c>
      <c r="B103" s="257"/>
      <c r="C103" s="257"/>
      <c r="D103" s="258"/>
      <c r="E103" s="258"/>
      <c r="F103" s="258"/>
      <c r="G103" s="258"/>
      <c r="H103" s="258"/>
      <c r="I103" s="256" t="s">
        <v>30</v>
      </c>
      <c r="J103" s="258"/>
      <c r="K103" s="258"/>
      <c r="M103" s="23" t="s">
        <v>88</v>
      </c>
      <c r="N103" s="51">
        <v>305981</v>
      </c>
      <c r="O103" s="31">
        <v>343950</v>
      </c>
      <c r="P103" s="51">
        <v>6195</v>
      </c>
      <c r="Q103" s="51">
        <v>7144</v>
      </c>
      <c r="R103" s="51">
        <v>107757</v>
      </c>
      <c r="S103" s="51">
        <v>119351</v>
      </c>
      <c r="T103" s="31">
        <v>76615</v>
      </c>
      <c r="U103" s="31">
        <v>86524</v>
      </c>
      <c r="V103" s="51">
        <v>52716</v>
      </c>
      <c r="W103" s="31">
        <v>60550</v>
      </c>
      <c r="X103" s="51">
        <v>21715</v>
      </c>
      <c r="Y103" s="51">
        <v>24444</v>
      </c>
      <c r="Z103" s="51">
        <v>32047</v>
      </c>
      <c r="AA103" s="51">
        <v>35423</v>
      </c>
      <c r="AB103" s="51">
        <v>6146</v>
      </c>
      <c r="AC103" s="51">
        <v>7394</v>
      </c>
      <c r="AD103" s="51">
        <v>2790</v>
      </c>
      <c r="AE103" s="51">
        <v>3120</v>
      </c>
      <c r="AF103" s="126"/>
    </row>
    <row r="104" spans="1:32" ht="13.15">
      <c r="A104" s="9" t="s">
        <v>120</v>
      </c>
      <c r="C104" s="41" t="s">
        <v>121</v>
      </c>
      <c r="E104" s="12"/>
      <c r="F104" s="2"/>
      <c r="G104" s="2"/>
      <c r="H104" s="2"/>
      <c r="I104" s="2"/>
      <c r="J104" s="111"/>
      <c r="K104" s="42"/>
      <c r="M104" s="23" t="s">
        <v>89</v>
      </c>
      <c r="N104" s="51">
        <v>354984</v>
      </c>
      <c r="O104" s="31">
        <v>384209</v>
      </c>
      <c r="P104" s="51">
        <v>7104</v>
      </c>
      <c r="Q104" s="51">
        <v>8171</v>
      </c>
      <c r="R104" s="51">
        <v>123182</v>
      </c>
      <c r="S104" s="51">
        <v>131205</v>
      </c>
      <c r="T104" s="31">
        <v>86403</v>
      </c>
      <c r="U104" s="31">
        <v>93120</v>
      </c>
      <c r="V104" s="51">
        <v>62110</v>
      </c>
      <c r="W104" s="31">
        <v>69219</v>
      </c>
      <c r="X104" s="51">
        <v>26939</v>
      </c>
      <c r="Y104" s="51">
        <v>29621</v>
      </c>
      <c r="Z104" s="51">
        <v>37690</v>
      </c>
      <c r="AA104" s="51">
        <v>40081</v>
      </c>
      <c r="AB104" s="51">
        <v>8372</v>
      </c>
      <c r="AC104" s="51">
        <v>9395</v>
      </c>
      <c r="AD104" s="51">
        <v>3184</v>
      </c>
      <c r="AE104" s="51">
        <v>3397</v>
      </c>
      <c r="AF104" s="126"/>
    </row>
    <row r="105" spans="1:32">
      <c r="K105" s="13"/>
      <c r="M105" s="23" t="s">
        <v>90</v>
      </c>
      <c r="N105" s="51">
        <v>360659</v>
      </c>
      <c r="O105" s="31">
        <v>388575</v>
      </c>
      <c r="P105" s="51">
        <v>7398</v>
      </c>
      <c r="Q105" s="51">
        <v>8256</v>
      </c>
      <c r="R105" s="51">
        <v>122368</v>
      </c>
      <c r="S105" s="51">
        <v>130618</v>
      </c>
      <c r="T105" s="31">
        <v>87028</v>
      </c>
      <c r="U105" s="31">
        <v>93491</v>
      </c>
      <c r="V105" s="51">
        <v>63543</v>
      </c>
      <c r="W105" s="31">
        <v>69783</v>
      </c>
      <c r="X105" s="51">
        <v>29057</v>
      </c>
      <c r="Y105" s="51">
        <v>31542</v>
      </c>
      <c r="Z105" s="51">
        <v>39037</v>
      </c>
      <c r="AA105" s="51">
        <v>41765</v>
      </c>
      <c r="AB105" s="51">
        <v>9146</v>
      </c>
      <c r="AC105" s="51">
        <v>9907</v>
      </c>
      <c r="AD105" s="51">
        <v>3082</v>
      </c>
      <c r="AE105" s="51">
        <v>3213</v>
      </c>
      <c r="AF105" s="126"/>
    </row>
    <row r="106" spans="1:32">
      <c r="A106" s="14" t="s">
        <v>76</v>
      </c>
      <c r="B106" s="3" t="s">
        <v>76</v>
      </c>
      <c r="C106" s="3" t="s">
        <v>76</v>
      </c>
      <c r="D106" s="3" t="s">
        <v>76</v>
      </c>
      <c r="E106" s="3" t="s">
        <v>76</v>
      </c>
      <c r="F106" s="3" t="s">
        <v>76</v>
      </c>
      <c r="G106" s="3" t="s">
        <v>76</v>
      </c>
      <c r="H106" s="3" t="s">
        <v>76</v>
      </c>
      <c r="K106" s="13"/>
      <c r="M106" s="23" t="s">
        <v>91</v>
      </c>
      <c r="N106" s="51">
        <v>361605</v>
      </c>
      <c r="O106" s="31">
        <v>381574</v>
      </c>
      <c r="P106" s="51">
        <v>7607</v>
      </c>
      <c r="Q106" s="51">
        <v>8040</v>
      </c>
      <c r="R106" s="51">
        <v>121000</v>
      </c>
      <c r="S106" s="51">
        <v>126685</v>
      </c>
      <c r="T106" s="31">
        <v>85760</v>
      </c>
      <c r="U106" s="31">
        <v>91773</v>
      </c>
      <c r="V106" s="51">
        <v>65385</v>
      </c>
      <c r="W106" s="31">
        <v>69293</v>
      </c>
      <c r="X106" s="51">
        <v>29991</v>
      </c>
      <c r="Y106" s="51">
        <v>32337</v>
      </c>
      <c r="Z106" s="51">
        <v>39432</v>
      </c>
      <c r="AA106" s="51">
        <v>40565</v>
      </c>
      <c r="AB106" s="51">
        <v>9290</v>
      </c>
      <c r="AC106" s="51">
        <v>9908</v>
      </c>
      <c r="AD106" s="51">
        <v>3140</v>
      </c>
      <c r="AE106" s="51">
        <v>2973</v>
      </c>
      <c r="AF106" s="126"/>
    </row>
    <row r="107" spans="1:32" ht="12.75" customHeight="1">
      <c r="A107" s="14" t="s">
        <v>76</v>
      </c>
      <c r="B107" s="3" t="s">
        <v>76</v>
      </c>
      <c r="C107" s="3" t="s">
        <v>76</v>
      </c>
      <c r="E107" s="3" t="s">
        <v>76</v>
      </c>
      <c r="F107" s="3" t="s">
        <v>76</v>
      </c>
      <c r="G107" s="3" t="s">
        <v>76</v>
      </c>
      <c r="K107" s="37" t="s">
        <v>76</v>
      </c>
      <c r="M107" s="23" t="s">
        <v>92</v>
      </c>
      <c r="N107" s="51">
        <v>335228</v>
      </c>
      <c r="O107" s="31">
        <v>336332</v>
      </c>
      <c r="P107" s="51">
        <v>6207</v>
      </c>
      <c r="Q107" s="51">
        <v>6169</v>
      </c>
      <c r="R107" s="51">
        <v>113491</v>
      </c>
      <c r="S107" s="51">
        <v>113133</v>
      </c>
      <c r="T107" s="31">
        <v>79316</v>
      </c>
      <c r="U107" s="31">
        <v>81070</v>
      </c>
      <c r="V107" s="51">
        <v>61651</v>
      </c>
      <c r="W107" s="31">
        <v>61891</v>
      </c>
      <c r="X107" s="51">
        <v>28329</v>
      </c>
      <c r="Y107" s="51">
        <v>29101</v>
      </c>
      <c r="Z107" s="51">
        <v>35335</v>
      </c>
      <c r="AA107" s="51">
        <v>34125</v>
      </c>
      <c r="AB107" s="51">
        <v>8357</v>
      </c>
      <c r="AC107" s="51">
        <v>8731</v>
      </c>
      <c r="AD107" s="51">
        <v>2542</v>
      </c>
      <c r="AE107" s="51">
        <v>2112</v>
      </c>
      <c r="AF107" s="126"/>
    </row>
    <row r="108" spans="1:32">
      <c r="A108" s="14" t="s">
        <v>76</v>
      </c>
      <c r="B108" s="3" t="s">
        <v>76</v>
      </c>
      <c r="C108" s="3" t="s">
        <v>76</v>
      </c>
      <c r="D108" s="3" t="s">
        <v>76</v>
      </c>
      <c r="E108" s="3" t="s">
        <v>76</v>
      </c>
      <c r="F108" s="3" t="s">
        <v>76</v>
      </c>
      <c r="G108" s="3" t="s">
        <v>76</v>
      </c>
      <c r="H108" s="3" t="s">
        <v>76</v>
      </c>
      <c r="K108" s="13"/>
      <c r="M108" s="23" t="s">
        <v>93</v>
      </c>
      <c r="N108" s="51">
        <v>236291</v>
      </c>
      <c r="O108" s="31">
        <v>229578</v>
      </c>
      <c r="P108" s="51">
        <v>3742</v>
      </c>
      <c r="Q108" s="51">
        <v>3615</v>
      </c>
      <c r="R108" s="51">
        <v>80085</v>
      </c>
      <c r="S108" s="51">
        <v>76878</v>
      </c>
      <c r="T108" s="31">
        <v>57114</v>
      </c>
      <c r="U108" s="31">
        <v>55859</v>
      </c>
      <c r="V108" s="51">
        <v>43523</v>
      </c>
      <c r="W108" s="31">
        <v>43359</v>
      </c>
      <c r="X108" s="51">
        <v>19716</v>
      </c>
      <c r="Y108" s="51">
        <v>19512</v>
      </c>
      <c r="Z108" s="51">
        <v>24346</v>
      </c>
      <c r="AA108" s="51">
        <v>23070</v>
      </c>
      <c r="AB108" s="51">
        <v>6297</v>
      </c>
      <c r="AC108" s="51">
        <v>6188</v>
      </c>
      <c r="AD108" s="51">
        <v>1468</v>
      </c>
      <c r="AE108" s="51">
        <v>1097</v>
      </c>
      <c r="AF108" s="126"/>
    </row>
    <row r="109" spans="1:32" ht="12.95" customHeight="1">
      <c r="K109" s="13"/>
      <c r="M109" s="23" t="s">
        <v>94</v>
      </c>
      <c r="N109" s="51">
        <v>168223</v>
      </c>
      <c r="O109" s="31">
        <v>169742</v>
      </c>
      <c r="P109" s="51">
        <v>2320</v>
      </c>
      <c r="Q109" s="51">
        <v>2286</v>
      </c>
      <c r="R109" s="51">
        <v>56943</v>
      </c>
      <c r="S109" s="51">
        <v>56372</v>
      </c>
      <c r="T109" s="31">
        <v>41168</v>
      </c>
      <c r="U109" s="31">
        <v>42760</v>
      </c>
      <c r="V109" s="51">
        <v>31057</v>
      </c>
      <c r="W109" s="31">
        <v>31513</v>
      </c>
      <c r="X109" s="51">
        <v>14444</v>
      </c>
      <c r="Y109" s="51">
        <v>14677</v>
      </c>
      <c r="Z109" s="51">
        <v>17126</v>
      </c>
      <c r="AA109" s="51">
        <v>16911</v>
      </c>
      <c r="AB109" s="51">
        <v>4512</v>
      </c>
      <c r="AC109" s="51">
        <v>4754</v>
      </c>
      <c r="AD109" s="51">
        <v>653</v>
      </c>
      <c r="AE109" s="51">
        <v>469</v>
      </c>
      <c r="AF109" s="126"/>
    </row>
    <row r="110" spans="1:32">
      <c r="A110" s="38" t="s">
        <v>76</v>
      </c>
      <c r="E110" s="8" t="s">
        <v>76</v>
      </c>
      <c r="K110" s="13"/>
      <c r="M110" s="23" t="s">
        <v>95</v>
      </c>
      <c r="N110" s="51">
        <v>128966</v>
      </c>
      <c r="O110" s="31">
        <v>140279</v>
      </c>
      <c r="P110" s="51">
        <v>1595</v>
      </c>
      <c r="Q110" s="51">
        <v>1763</v>
      </c>
      <c r="R110" s="51">
        <v>42802</v>
      </c>
      <c r="S110" s="51">
        <v>45490</v>
      </c>
      <c r="T110" s="31">
        <v>33359</v>
      </c>
      <c r="U110" s="31">
        <v>37073</v>
      </c>
      <c r="V110" s="51">
        <v>23209</v>
      </c>
      <c r="W110" s="31">
        <v>25653</v>
      </c>
      <c r="X110" s="51">
        <v>11452</v>
      </c>
      <c r="Y110" s="51">
        <v>12868</v>
      </c>
      <c r="Z110" s="51">
        <v>12549</v>
      </c>
      <c r="AA110" s="51">
        <v>13251</v>
      </c>
      <c r="AB110" s="51">
        <v>3678</v>
      </c>
      <c r="AC110" s="51">
        <v>3899</v>
      </c>
      <c r="AD110" s="51">
        <v>322</v>
      </c>
      <c r="AE110" s="51">
        <v>282</v>
      </c>
      <c r="AF110" s="126"/>
    </row>
    <row r="111" spans="1:32">
      <c r="K111" s="13"/>
      <c r="M111" s="23" t="s">
        <v>96</v>
      </c>
      <c r="N111" s="51">
        <v>92105</v>
      </c>
      <c r="O111" s="31">
        <v>121598</v>
      </c>
      <c r="P111" s="51">
        <v>1021</v>
      </c>
      <c r="Q111" s="51">
        <v>1371</v>
      </c>
      <c r="R111" s="51">
        <v>30513</v>
      </c>
      <c r="S111" s="51">
        <v>38962</v>
      </c>
      <c r="T111" s="31">
        <v>24654</v>
      </c>
      <c r="U111" s="31">
        <v>33438</v>
      </c>
      <c r="V111" s="51">
        <v>16285</v>
      </c>
      <c r="W111" s="31">
        <v>21866</v>
      </c>
      <c r="X111" s="51">
        <v>8683</v>
      </c>
      <c r="Y111" s="51">
        <v>12084</v>
      </c>
      <c r="Z111" s="51">
        <v>8433</v>
      </c>
      <c r="AA111" s="51">
        <v>10492</v>
      </c>
      <c r="AB111" s="51">
        <v>2346</v>
      </c>
      <c r="AC111" s="51">
        <v>3216</v>
      </c>
      <c r="AD111" s="51">
        <v>170</v>
      </c>
      <c r="AE111" s="51">
        <v>169</v>
      </c>
      <c r="AF111" s="126"/>
    </row>
    <row r="112" spans="1:32">
      <c r="K112" s="13"/>
      <c r="M112" s="23" t="s">
        <v>97</v>
      </c>
      <c r="N112" s="51">
        <v>37917</v>
      </c>
      <c r="O112" s="31">
        <v>83814</v>
      </c>
      <c r="P112" s="51">
        <v>385</v>
      </c>
      <c r="Q112" s="51">
        <v>853</v>
      </c>
      <c r="R112" s="51">
        <v>12166</v>
      </c>
      <c r="S112" s="51">
        <v>26295</v>
      </c>
      <c r="T112" s="31">
        <v>10667</v>
      </c>
      <c r="U112" s="31">
        <v>23604</v>
      </c>
      <c r="V112" s="51">
        <v>6475</v>
      </c>
      <c r="W112" s="31">
        <v>15058</v>
      </c>
      <c r="X112" s="51">
        <v>3890</v>
      </c>
      <c r="Y112" s="51">
        <v>8835</v>
      </c>
      <c r="Z112" s="51">
        <v>3450</v>
      </c>
      <c r="AA112" s="51">
        <v>6961</v>
      </c>
      <c r="AB112" s="51">
        <v>839</v>
      </c>
      <c r="AC112" s="51">
        <v>2121</v>
      </c>
      <c r="AD112" s="51">
        <v>45</v>
      </c>
      <c r="AE112" s="51">
        <v>87</v>
      </c>
      <c r="AF112" s="126"/>
    </row>
    <row r="113" spans="1:32">
      <c r="K113" s="13"/>
      <c r="M113" s="23" t="s">
        <v>98</v>
      </c>
      <c r="N113" s="51">
        <v>17731</v>
      </c>
      <c r="O113" s="31">
        <v>46506</v>
      </c>
      <c r="P113" s="51">
        <v>160</v>
      </c>
      <c r="Q113" s="51">
        <v>422</v>
      </c>
      <c r="R113" s="51">
        <v>5558</v>
      </c>
      <c r="S113" s="51">
        <v>14226</v>
      </c>
      <c r="T113" s="31">
        <v>5243</v>
      </c>
      <c r="U113" s="31">
        <v>13558</v>
      </c>
      <c r="V113" s="51">
        <v>3121</v>
      </c>
      <c r="W113" s="31">
        <v>8486</v>
      </c>
      <c r="X113" s="51">
        <v>1788</v>
      </c>
      <c r="Y113" s="51">
        <v>4971</v>
      </c>
      <c r="Z113" s="51">
        <v>1469</v>
      </c>
      <c r="AA113" s="51">
        <v>3629</v>
      </c>
      <c r="AB113" s="51">
        <v>371</v>
      </c>
      <c r="AC113" s="51">
        <v>1170</v>
      </c>
      <c r="AD113" s="51">
        <v>21</v>
      </c>
      <c r="AE113" s="51">
        <v>44</v>
      </c>
      <c r="AF113" s="126"/>
    </row>
    <row r="114" spans="1:32">
      <c r="K114" s="13"/>
      <c r="M114" s="23" t="s">
        <v>99</v>
      </c>
      <c r="N114" s="51">
        <v>6501</v>
      </c>
      <c r="O114" s="31">
        <v>19704</v>
      </c>
      <c r="P114" s="51">
        <v>45</v>
      </c>
      <c r="Q114" s="51">
        <v>152</v>
      </c>
      <c r="R114" s="51">
        <v>1996</v>
      </c>
      <c r="S114" s="51">
        <v>5854</v>
      </c>
      <c r="T114" s="31">
        <v>1998</v>
      </c>
      <c r="U114" s="31">
        <v>5861</v>
      </c>
      <c r="V114" s="51">
        <v>1139</v>
      </c>
      <c r="W114" s="31">
        <v>3591</v>
      </c>
      <c r="X114" s="51">
        <v>666</v>
      </c>
      <c r="Y114" s="51">
        <v>2226</v>
      </c>
      <c r="Z114" s="51">
        <v>531</v>
      </c>
      <c r="AA114" s="51">
        <v>1547</v>
      </c>
      <c r="AB114" s="51">
        <v>122</v>
      </c>
      <c r="AC114" s="51">
        <v>458</v>
      </c>
      <c r="AD114" s="51">
        <v>4</v>
      </c>
      <c r="AE114" s="51">
        <v>15</v>
      </c>
      <c r="AF114" s="126"/>
    </row>
    <row r="115" spans="1:32">
      <c r="K115" s="13"/>
      <c r="M115" s="45" t="s">
        <v>100</v>
      </c>
      <c r="N115" s="52">
        <v>1408</v>
      </c>
      <c r="O115" s="46">
        <v>5011</v>
      </c>
      <c r="P115" s="52">
        <v>7</v>
      </c>
      <c r="Q115" s="52">
        <v>39</v>
      </c>
      <c r="R115" s="52">
        <v>423</v>
      </c>
      <c r="S115" s="52">
        <v>1476</v>
      </c>
      <c r="T115" s="46">
        <v>448</v>
      </c>
      <c r="U115" s="46">
        <v>1565</v>
      </c>
      <c r="V115" s="52">
        <v>265</v>
      </c>
      <c r="W115" s="46">
        <v>882</v>
      </c>
      <c r="X115" s="52">
        <v>109</v>
      </c>
      <c r="Y115" s="52">
        <v>562</v>
      </c>
      <c r="Z115" s="52">
        <v>123</v>
      </c>
      <c r="AA115" s="52">
        <v>380</v>
      </c>
      <c r="AB115" s="52">
        <v>27</v>
      </c>
      <c r="AC115" s="52">
        <v>104</v>
      </c>
      <c r="AD115" s="52">
        <v>6</v>
      </c>
      <c r="AE115" s="52">
        <v>3</v>
      </c>
      <c r="AF115" s="126"/>
    </row>
    <row r="116" spans="1:32">
      <c r="K116" s="13"/>
      <c r="M116" s="40">
        <v>36860</v>
      </c>
      <c r="N116" s="40"/>
      <c r="O116" s="40"/>
      <c r="P116" s="40"/>
      <c r="X116" s="40">
        <v>36860</v>
      </c>
      <c r="AF116" s="126"/>
    </row>
    <row r="117" spans="1:32" ht="12.75" customHeight="1">
      <c r="K117" s="13"/>
      <c r="M117" s="380" t="s">
        <v>122</v>
      </c>
      <c r="N117" s="378" t="s">
        <v>27</v>
      </c>
      <c r="O117" s="379"/>
      <c r="P117" s="378" t="s">
        <v>68</v>
      </c>
      <c r="Q117" s="379"/>
      <c r="R117" s="378" t="s">
        <v>61</v>
      </c>
      <c r="S117" s="379"/>
      <c r="T117" s="378" t="s">
        <v>62</v>
      </c>
      <c r="U117" s="379"/>
      <c r="V117" s="378" t="s">
        <v>63</v>
      </c>
      <c r="W117" s="379"/>
      <c r="X117" s="378" t="s">
        <v>64</v>
      </c>
      <c r="Y117" s="379"/>
      <c r="Z117" s="378" t="s">
        <v>65</v>
      </c>
      <c r="AA117" s="379"/>
      <c r="AB117" s="378" t="s">
        <v>66</v>
      </c>
      <c r="AC117" s="379"/>
      <c r="AD117" s="378" t="s">
        <v>67</v>
      </c>
      <c r="AE117" s="379"/>
      <c r="AF117" s="126"/>
    </row>
    <row r="118" spans="1:32" ht="13.15">
      <c r="K118" s="13"/>
      <c r="M118" s="381"/>
      <c r="N118" s="48" t="s">
        <v>78</v>
      </c>
      <c r="O118" s="49" t="s">
        <v>79</v>
      </c>
      <c r="P118" s="48" t="s">
        <v>78</v>
      </c>
      <c r="Q118" s="49" t="s">
        <v>79</v>
      </c>
      <c r="R118" s="48" t="s">
        <v>78</v>
      </c>
      <c r="S118" s="49" t="s">
        <v>79</v>
      </c>
      <c r="T118" s="48" t="s">
        <v>78</v>
      </c>
      <c r="U118" s="49" t="s">
        <v>79</v>
      </c>
      <c r="V118" s="48" t="s">
        <v>78</v>
      </c>
      <c r="W118" s="49" t="s">
        <v>79</v>
      </c>
      <c r="X118" s="48" t="s">
        <v>78</v>
      </c>
      <c r="Y118" s="49" t="s">
        <v>79</v>
      </c>
      <c r="Z118" s="48" t="s">
        <v>78</v>
      </c>
      <c r="AA118" s="49" t="s">
        <v>79</v>
      </c>
      <c r="AB118" s="48" t="s">
        <v>78</v>
      </c>
      <c r="AC118" s="49" t="s">
        <v>79</v>
      </c>
      <c r="AD118" s="48" t="s">
        <v>78</v>
      </c>
      <c r="AE118" s="49" t="s">
        <v>79</v>
      </c>
    </row>
    <row r="119" spans="1:32">
      <c r="A119" s="38" t="s">
        <v>76</v>
      </c>
      <c r="E119" s="8" t="s">
        <v>76</v>
      </c>
      <c r="K119" s="13"/>
      <c r="M119" s="23" t="s">
        <v>81</v>
      </c>
      <c r="N119" s="51">
        <v>245326</v>
      </c>
      <c r="O119" s="31">
        <v>229290</v>
      </c>
      <c r="P119" s="51">
        <v>4717</v>
      </c>
      <c r="Q119" s="51">
        <v>4308</v>
      </c>
      <c r="R119" s="51">
        <v>86289</v>
      </c>
      <c r="S119" s="51">
        <v>80001</v>
      </c>
      <c r="T119" s="31">
        <v>59474</v>
      </c>
      <c r="U119" s="31">
        <v>56243</v>
      </c>
      <c r="V119" s="51">
        <v>45838</v>
      </c>
      <c r="W119" s="31">
        <v>42990</v>
      </c>
      <c r="X119" s="51">
        <v>16205</v>
      </c>
      <c r="Y119" s="51">
        <v>15214</v>
      </c>
      <c r="Z119" s="51">
        <v>25585</v>
      </c>
      <c r="AA119" s="51">
        <v>23924</v>
      </c>
      <c r="AB119" s="51">
        <v>4956</v>
      </c>
      <c r="AC119" s="51">
        <v>4428</v>
      </c>
      <c r="AD119" s="51">
        <v>2262</v>
      </c>
      <c r="AE119" s="51">
        <v>2182</v>
      </c>
    </row>
    <row r="120" spans="1:32">
      <c r="K120" s="13"/>
      <c r="M120" s="23" t="s">
        <v>82</v>
      </c>
      <c r="N120" s="51">
        <v>271016</v>
      </c>
      <c r="O120" s="31">
        <v>256076</v>
      </c>
      <c r="P120" s="51">
        <v>5286</v>
      </c>
      <c r="Q120" s="51">
        <v>5087</v>
      </c>
      <c r="R120" s="51">
        <v>94430</v>
      </c>
      <c r="S120" s="51">
        <v>89213</v>
      </c>
      <c r="T120" s="31">
        <v>64646</v>
      </c>
      <c r="U120" s="31">
        <v>60803</v>
      </c>
      <c r="V120" s="51">
        <v>50479</v>
      </c>
      <c r="W120" s="31">
        <v>47916</v>
      </c>
      <c r="X120" s="51">
        <v>18751</v>
      </c>
      <c r="Y120" s="51">
        <v>17895</v>
      </c>
      <c r="Z120" s="51">
        <v>28961</v>
      </c>
      <c r="AA120" s="51">
        <v>27194</v>
      </c>
      <c r="AB120" s="51">
        <v>5881</v>
      </c>
      <c r="AC120" s="51">
        <v>5637</v>
      </c>
      <c r="AD120" s="51">
        <v>2582</v>
      </c>
      <c r="AE120" s="51">
        <v>2331</v>
      </c>
    </row>
    <row r="121" spans="1:32">
      <c r="K121" s="13"/>
      <c r="M121" s="23" t="s">
        <v>83</v>
      </c>
      <c r="N121" s="51">
        <v>304492</v>
      </c>
      <c r="O121" s="31">
        <v>288689</v>
      </c>
      <c r="P121" s="51">
        <v>6231</v>
      </c>
      <c r="Q121" s="51">
        <v>5969</v>
      </c>
      <c r="R121" s="51">
        <v>104876</v>
      </c>
      <c r="S121" s="51">
        <v>99471</v>
      </c>
      <c r="T121" s="31">
        <v>72409</v>
      </c>
      <c r="U121" s="31">
        <v>68933</v>
      </c>
      <c r="V121" s="51">
        <v>56565</v>
      </c>
      <c r="W121" s="31">
        <v>53409</v>
      </c>
      <c r="X121" s="51">
        <v>21667</v>
      </c>
      <c r="Y121" s="51">
        <v>20484</v>
      </c>
      <c r="Z121" s="51">
        <v>32752</v>
      </c>
      <c r="AA121" s="51">
        <v>30960</v>
      </c>
      <c r="AB121" s="51">
        <v>7289</v>
      </c>
      <c r="AC121" s="51">
        <v>6782</v>
      </c>
      <c r="AD121" s="51">
        <v>2703</v>
      </c>
      <c r="AE121" s="51">
        <v>2681</v>
      </c>
    </row>
    <row r="122" spans="1:32">
      <c r="K122" s="13"/>
      <c r="M122" s="23" t="s">
        <v>84</v>
      </c>
      <c r="N122" s="51">
        <v>317416</v>
      </c>
      <c r="O122" s="31">
        <v>304256</v>
      </c>
      <c r="P122" s="51">
        <v>6822</v>
      </c>
      <c r="Q122" s="51">
        <v>6399</v>
      </c>
      <c r="R122" s="51">
        <v>108874</v>
      </c>
      <c r="S122" s="51">
        <v>104225</v>
      </c>
      <c r="T122" s="31">
        <v>74157</v>
      </c>
      <c r="U122" s="31">
        <v>71875</v>
      </c>
      <c r="V122" s="51">
        <v>57855</v>
      </c>
      <c r="W122" s="31">
        <v>55234</v>
      </c>
      <c r="X122" s="51">
        <v>23655</v>
      </c>
      <c r="Y122" s="51">
        <v>22402</v>
      </c>
      <c r="Z122" s="51">
        <v>35320</v>
      </c>
      <c r="AA122" s="51">
        <v>33897</v>
      </c>
      <c r="AB122" s="51">
        <v>8044</v>
      </c>
      <c r="AC122" s="51">
        <v>7743</v>
      </c>
      <c r="AD122" s="51">
        <v>2689</v>
      </c>
      <c r="AE122" s="51">
        <v>2481</v>
      </c>
    </row>
    <row r="123" spans="1:32">
      <c r="K123" s="13"/>
      <c r="M123" s="23" t="s">
        <v>85</v>
      </c>
      <c r="N123" s="51">
        <v>209063</v>
      </c>
      <c r="O123" s="31">
        <v>223367</v>
      </c>
      <c r="P123" s="51">
        <v>4529</v>
      </c>
      <c r="Q123" s="51">
        <v>4920</v>
      </c>
      <c r="R123" s="51">
        <v>71201</v>
      </c>
      <c r="S123" s="51">
        <v>75518</v>
      </c>
      <c r="T123" s="31">
        <v>49642</v>
      </c>
      <c r="U123" s="31">
        <v>52584</v>
      </c>
      <c r="V123" s="51">
        <v>34880</v>
      </c>
      <c r="W123" s="31">
        <v>38339</v>
      </c>
      <c r="X123" s="51">
        <v>17510</v>
      </c>
      <c r="Y123" s="51">
        <v>18401</v>
      </c>
      <c r="Z123" s="51">
        <v>24608</v>
      </c>
      <c r="AA123" s="51">
        <v>26126</v>
      </c>
      <c r="AB123" s="51">
        <v>5237</v>
      </c>
      <c r="AC123" s="51">
        <v>5669</v>
      </c>
      <c r="AD123" s="51">
        <v>1456</v>
      </c>
      <c r="AE123" s="51">
        <v>1810</v>
      </c>
    </row>
    <row r="124" spans="1:32">
      <c r="K124" s="13"/>
      <c r="M124" s="23" t="s">
        <v>86</v>
      </c>
      <c r="N124" s="51">
        <v>156602</v>
      </c>
      <c r="O124" s="31">
        <v>197814</v>
      </c>
      <c r="P124" s="51">
        <v>3356</v>
      </c>
      <c r="Q124" s="51">
        <v>4385</v>
      </c>
      <c r="R124" s="51">
        <v>56897</v>
      </c>
      <c r="S124" s="51">
        <v>71065</v>
      </c>
      <c r="T124" s="31">
        <v>35804</v>
      </c>
      <c r="U124" s="31">
        <v>45368</v>
      </c>
      <c r="V124" s="51">
        <v>25476</v>
      </c>
      <c r="W124" s="31">
        <v>34678</v>
      </c>
      <c r="X124" s="51">
        <v>11908</v>
      </c>
      <c r="Y124" s="51">
        <v>14111</v>
      </c>
      <c r="Z124" s="51">
        <v>18867</v>
      </c>
      <c r="AA124" s="51">
        <v>22455</v>
      </c>
      <c r="AB124" s="51">
        <v>2960</v>
      </c>
      <c r="AC124" s="51">
        <v>3740</v>
      </c>
      <c r="AD124" s="51">
        <v>1334</v>
      </c>
      <c r="AE124" s="51">
        <v>2012</v>
      </c>
    </row>
    <row r="125" spans="1:32">
      <c r="K125" s="13"/>
      <c r="M125" s="23" t="s">
        <v>87</v>
      </c>
      <c r="N125" s="51">
        <v>264248</v>
      </c>
      <c r="O125" s="31">
        <v>316933</v>
      </c>
      <c r="P125" s="51">
        <v>5338</v>
      </c>
      <c r="Q125" s="51">
        <v>6528</v>
      </c>
      <c r="R125" s="51">
        <v>96205</v>
      </c>
      <c r="S125" s="51">
        <v>113372</v>
      </c>
      <c r="T125" s="31">
        <v>63870</v>
      </c>
      <c r="U125" s="31">
        <v>78694</v>
      </c>
      <c r="V125" s="51">
        <v>45968</v>
      </c>
      <c r="W125" s="31">
        <v>56301</v>
      </c>
      <c r="X125" s="51">
        <v>17717</v>
      </c>
      <c r="Y125" s="51">
        <v>20587</v>
      </c>
      <c r="Z125" s="51">
        <v>27960</v>
      </c>
      <c r="AA125" s="51">
        <v>32399</v>
      </c>
      <c r="AB125" s="51">
        <v>4880</v>
      </c>
      <c r="AC125" s="51">
        <v>6114</v>
      </c>
      <c r="AD125" s="51">
        <v>2310</v>
      </c>
      <c r="AE125" s="51">
        <v>2938</v>
      </c>
    </row>
    <row r="126" spans="1:32">
      <c r="K126" s="13"/>
      <c r="M126" s="23" t="s">
        <v>88</v>
      </c>
      <c r="N126" s="51">
        <v>302276</v>
      </c>
      <c r="O126" s="31">
        <v>341131</v>
      </c>
      <c r="P126" s="51">
        <v>5913</v>
      </c>
      <c r="Q126" s="51">
        <v>7041</v>
      </c>
      <c r="R126" s="51">
        <v>106157</v>
      </c>
      <c r="S126" s="51">
        <v>117916</v>
      </c>
      <c r="T126" s="31">
        <v>75861</v>
      </c>
      <c r="U126" s="31">
        <v>86156</v>
      </c>
      <c r="V126" s="51">
        <v>52571</v>
      </c>
      <c r="W126" s="31">
        <v>60611</v>
      </c>
      <c r="X126" s="51">
        <v>21053</v>
      </c>
      <c r="Y126" s="51">
        <v>23722</v>
      </c>
      <c r="Z126" s="51">
        <v>32042</v>
      </c>
      <c r="AA126" s="51">
        <v>35458</v>
      </c>
      <c r="AB126" s="51">
        <v>5986</v>
      </c>
      <c r="AC126" s="51">
        <v>7081</v>
      </c>
      <c r="AD126" s="51">
        <v>2693</v>
      </c>
      <c r="AE126" s="51">
        <v>3146</v>
      </c>
    </row>
    <row r="127" spans="1:32">
      <c r="K127" s="13"/>
      <c r="M127" s="23" t="s">
        <v>89</v>
      </c>
      <c r="N127" s="51">
        <v>346241</v>
      </c>
      <c r="O127" s="31">
        <v>376619</v>
      </c>
      <c r="P127" s="51">
        <v>6825</v>
      </c>
      <c r="Q127" s="51">
        <v>7786</v>
      </c>
      <c r="R127" s="51">
        <v>120485</v>
      </c>
      <c r="S127" s="51">
        <v>129361</v>
      </c>
      <c r="T127" s="31">
        <v>83993</v>
      </c>
      <c r="U127" s="31">
        <v>91144</v>
      </c>
      <c r="V127" s="51">
        <v>61031</v>
      </c>
      <c r="W127" s="31">
        <v>68269</v>
      </c>
      <c r="X127" s="51">
        <v>25733</v>
      </c>
      <c r="Y127" s="51">
        <v>28279</v>
      </c>
      <c r="Z127" s="51">
        <v>37107</v>
      </c>
      <c r="AA127" s="51">
        <v>39470</v>
      </c>
      <c r="AB127" s="51">
        <v>7934</v>
      </c>
      <c r="AC127" s="51">
        <v>9000</v>
      </c>
      <c r="AD127" s="51">
        <v>3133</v>
      </c>
      <c r="AE127" s="51">
        <v>3310</v>
      </c>
    </row>
    <row r="128" spans="1:32">
      <c r="K128" s="13"/>
      <c r="M128" s="23" t="s">
        <v>90</v>
      </c>
      <c r="N128" s="51">
        <v>359183</v>
      </c>
      <c r="O128" s="31">
        <v>387533</v>
      </c>
      <c r="P128" s="51">
        <v>7069</v>
      </c>
      <c r="Q128" s="51">
        <v>8079</v>
      </c>
      <c r="R128" s="51">
        <v>121686</v>
      </c>
      <c r="S128" s="51">
        <v>130106</v>
      </c>
      <c r="T128" s="31">
        <v>86743</v>
      </c>
      <c r="U128" s="31">
        <v>93028</v>
      </c>
      <c r="V128" s="51">
        <v>63850</v>
      </c>
      <c r="W128" s="31">
        <v>70091</v>
      </c>
      <c r="X128" s="51">
        <v>28390</v>
      </c>
      <c r="Y128" s="51">
        <v>31172</v>
      </c>
      <c r="Z128" s="51">
        <v>39232</v>
      </c>
      <c r="AA128" s="51">
        <v>41947</v>
      </c>
      <c r="AB128" s="51">
        <v>9112</v>
      </c>
      <c r="AC128" s="51">
        <v>9877</v>
      </c>
      <c r="AD128" s="51">
        <v>3101</v>
      </c>
      <c r="AE128" s="51">
        <v>3233</v>
      </c>
    </row>
    <row r="129" spans="1:31">
      <c r="K129" s="13"/>
      <c r="M129" s="23" t="s">
        <v>91</v>
      </c>
      <c r="N129" s="51">
        <v>358119</v>
      </c>
      <c r="O129" s="31">
        <v>380661</v>
      </c>
      <c r="P129" s="51">
        <v>7506</v>
      </c>
      <c r="Q129" s="51">
        <v>8064</v>
      </c>
      <c r="R129" s="51">
        <v>119406</v>
      </c>
      <c r="S129" s="51">
        <v>126026</v>
      </c>
      <c r="T129" s="31">
        <v>85240</v>
      </c>
      <c r="U129" s="31">
        <v>91580</v>
      </c>
      <c r="V129" s="51">
        <v>64915</v>
      </c>
      <c r="W129" s="31">
        <v>69278</v>
      </c>
      <c r="X129" s="51">
        <v>29404</v>
      </c>
      <c r="Y129" s="51">
        <v>32077</v>
      </c>
      <c r="Z129" s="51">
        <v>39304</v>
      </c>
      <c r="AA129" s="51">
        <v>40732</v>
      </c>
      <c r="AB129" s="51">
        <v>9218</v>
      </c>
      <c r="AC129" s="51">
        <v>9900</v>
      </c>
      <c r="AD129" s="51">
        <v>3126</v>
      </c>
      <c r="AE129" s="51">
        <v>3004</v>
      </c>
    </row>
    <row r="130" spans="1:31">
      <c r="A130" s="38" t="s">
        <v>76</v>
      </c>
      <c r="E130" s="8" t="s">
        <v>76</v>
      </c>
      <c r="K130" s="13"/>
      <c r="M130" s="23" t="s">
        <v>92</v>
      </c>
      <c r="N130" s="51">
        <v>343438</v>
      </c>
      <c r="O130" s="31">
        <v>349077</v>
      </c>
      <c r="P130" s="51">
        <v>6999</v>
      </c>
      <c r="Q130" s="51">
        <v>7051</v>
      </c>
      <c r="R130" s="51">
        <v>115126</v>
      </c>
      <c r="S130" s="51">
        <v>115826</v>
      </c>
      <c r="T130" s="31">
        <v>80971</v>
      </c>
      <c r="U130" s="31">
        <v>83850</v>
      </c>
      <c r="V130" s="51">
        <v>63497</v>
      </c>
      <c r="W130" s="31">
        <v>64814</v>
      </c>
      <c r="X130" s="51">
        <v>28941</v>
      </c>
      <c r="Y130" s="51">
        <v>29975</v>
      </c>
      <c r="Z130" s="51">
        <v>36568</v>
      </c>
      <c r="AA130" s="51">
        <v>36015</v>
      </c>
      <c r="AB130" s="51">
        <v>8686</v>
      </c>
      <c r="AC130" s="51">
        <v>9292</v>
      </c>
      <c r="AD130" s="51">
        <v>2650</v>
      </c>
      <c r="AE130" s="51">
        <v>2254</v>
      </c>
    </row>
    <row r="131" spans="1:31">
      <c r="K131" s="13"/>
      <c r="M131" s="23" t="s">
        <v>93</v>
      </c>
      <c r="N131" s="51">
        <v>249121</v>
      </c>
      <c r="O131" s="31">
        <v>243645</v>
      </c>
      <c r="P131" s="51">
        <v>4246</v>
      </c>
      <c r="Q131" s="51">
        <v>4177</v>
      </c>
      <c r="R131" s="51">
        <v>84084</v>
      </c>
      <c r="S131" s="51">
        <v>81649</v>
      </c>
      <c r="T131" s="31">
        <v>59529</v>
      </c>
      <c r="U131" s="31">
        <v>58749</v>
      </c>
      <c r="V131" s="51">
        <v>46437</v>
      </c>
      <c r="W131" s="31">
        <v>46132</v>
      </c>
      <c r="X131" s="51">
        <v>20801</v>
      </c>
      <c r="Y131" s="51">
        <v>20646</v>
      </c>
      <c r="Z131" s="51">
        <v>25891</v>
      </c>
      <c r="AA131" s="51">
        <v>24601</v>
      </c>
      <c r="AB131" s="51">
        <v>6534</v>
      </c>
      <c r="AC131" s="51">
        <v>6442</v>
      </c>
      <c r="AD131" s="51">
        <v>1599</v>
      </c>
      <c r="AE131" s="51">
        <v>1249</v>
      </c>
    </row>
    <row r="132" spans="1:31">
      <c r="K132" s="13"/>
      <c r="M132" s="23" t="s">
        <v>94</v>
      </c>
      <c r="N132" s="51">
        <v>177513</v>
      </c>
      <c r="O132" s="31">
        <v>178485</v>
      </c>
      <c r="P132" s="51">
        <v>2727</v>
      </c>
      <c r="Q132" s="51">
        <v>2626</v>
      </c>
      <c r="R132" s="51">
        <v>59616</v>
      </c>
      <c r="S132" s="51">
        <v>58892</v>
      </c>
      <c r="T132" s="31">
        <v>43215</v>
      </c>
      <c r="U132" s="31">
        <v>44561</v>
      </c>
      <c r="V132" s="51">
        <v>33121</v>
      </c>
      <c r="W132" s="31">
        <v>33445</v>
      </c>
      <c r="X132" s="51">
        <v>15026</v>
      </c>
      <c r="Y132" s="51">
        <v>15433</v>
      </c>
      <c r="Z132" s="51">
        <v>18284</v>
      </c>
      <c r="AA132" s="51">
        <v>18011</v>
      </c>
      <c r="AB132" s="51">
        <v>4785</v>
      </c>
      <c r="AC132" s="51">
        <v>5000</v>
      </c>
      <c r="AD132" s="51">
        <v>739</v>
      </c>
      <c r="AE132" s="51">
        <v>517</v>
      </c>
    </row>
    <row r="133" spans="1:31">
      <c r="A133" s="38" t="s">
        <v>76</v>
      </c>
      <c r="E133" s="8" t="s">
        <v>76</v>
      </c>
      <c r="K133" s="13"/>
      <c r="M133" s="23" t="s">
        <v>95</v>
      </c>
      <c r="N133" s="51">
        <v>130632</v>
      </c>
      <c r="O133" s="31">
        <v>141534</v>
      </c>
      <c r="P133" s="51">
        <v>1679</v>
      </c>
      <c r="Q133" s="51">
        <v>1848</v>
      </c>
      <c r="R133" s="51">
        <v>43367</v>
      </c>
      <c r="S133" s="51">
        <v>46009</v>
      </c>
      <c r="T133" s="31">
        <v>33351</v>
      </c>
      <c r="U133" s="31">
        <v>36899</v>
      </c>
      <c r="V133" s="51">
        <v>23771</v>
      </c>
      <c r="W133" s="31">
        <v>26231</v>
      </c>
      <c r="X133" s="51">
        <v>11512</v>
      </c>
      <c r="Y133" s="51">
        <v>12627</v>
      </c>
      <c r="Z133" s="51">
        <v>12881</v>
      </c>
      <c r="AA133" s="51">
        <v>13666</v>
      </c>
      <c r="AB133" s="51">
        <v>3738</v>
      </c>
      <c r="AC133" s="51">
        <v>3957</v>
      </c>
      <c r="AD133" s="51">
        <v>333</v>
      </c>
      <c r="AE133" s="51">
        <v>297</v>
      </c>
    </row>
    <row r="134" spans="1:31">
      <c r="K134" s="13"/>
      <c r="M134" s="23" t="s">
        <v>96</v>
      </c>
      <c r="N134" s="51">
        <v>100984</v>
      </c>
      <c r="O134" s="31">
        <v>124153</v>
      </c>
      <c r="P134" s="51">
        <v>1285</v>
      </c>
      <c r="Q134" s="51">
        <v>1493</v>
      </c>
      <c r="R134" s="51">
        <v>33308</v>
      </c>
      <c r="S134" s="51">
        <v>39739</v>
      </c>
      <c r="T134" s="31">
        <v>26845</v>
      </c>
      <c r="U134" s="31">
        <v>33815</v>
      </c>
      <c r="V134" s="51">
        <v>17917</v>
      </c>
      <c r="W134" s="31">
        <v>22424</v>
      </c>
      <c r="X134" s="51">
        <v>9420</v>
      </c>
      <c r="Y134" s="51">
        <v>12249</v>
      </c>
      <c r="Z134" s="51">
        <v>9336</v>
      </c>
      <c r="AA134" s="51">
        <v>10891</v>
      </c>
      <c r="AB134" s="51">
        <v>2667</v>
      </c>
      <c r="AC134" s="51">
        <v>3347</v>
      </c>
      <c r="AD134" s="51">
        <v>206</v>
      </c>
      <c r="AE134" s="51">
        <v>195</v>
      </c>
    </row>
    <row r="135" spans="1:31" ht="13.15">
      <c r="A135" s="4"/>
      <c r="K135" s="13"/>
      <c r="M135" s="23" t="s">
        <v>97</v>
      </c>
      <c r="N135" s="51">
        <v>41870</v>
      </c>
      <c r="O135" s="31">
        <v>88199</v>
      </c>
      <c r="P135" s="51">
        <v>496</v>
      </c>
      <c r="Q135" s="51">
        <v>1045</v>
      </c>
      <c r="R135" s="51">
        <v>13529</v>
      </c>
      <c r="S135" s="51">
        <v>27775</v>
      </c>
      <c r="T135" s="31">
        <v>11661</v>
      </c>
      <c r="U135" s="31">
        <v>24727</v>
      </c>
      <c r="V135" s="51">
        <v>7120</v>
      </c>
      <c r="W135" s="31">
        <v>15597</v>
      </c>
      <c r="X135" s="51">
        <v>4252</v>
      </c>
      <c r="Y135" s="51">
        <v>9232</v>
      </c>
      <c r="Z135" s="51">
        <v>3821</v>
      </c>
      <c r="AA135" s="51">
        <v>7463</v>
      </c>
      <c r="AB135" s="51">
        <v>939</v>
      </c>
      <c r="AC135" s="51">
        <v>2263</v>
      </c>
      <c r="AD135" s="51">
        <v>52</v>
      </c>
      <c r="AE135" s="51">
        <v>97</v>
      </c>
    </row>
    <row r="136" spans="1:31" ht="13.15">
      <c r="A136" s="5"/>
      <c r="B136" s="6"/>
      <c r="C136" s="7"/>
      <c r="D136" s="6"/>
      <c r="E136" s="6"/>
      <c r="F136" s="6"/>
      <c r="G136" s="6"/>
      <c r="H136" s="6"/>
      <c r="I136" s="6"/>
      <c r="J136" s="6"/>
      <c r="K136" s="39"/>
      <c r="M136" s="23" t="s">
        <v>98</v>
      </c>
      <c r="N136" s="51">
        <v>17768</v>
      </c>
      <c r="O136" s="31">
        <v>46516</v>
      </c>
      <c r="P136" s="51">
        <v>173</v>
      </c>
      <c r="Q136" s="51">
        <v>489</v>
      </c>
      <c r="R136" s="51">
        <v>5595</v>
      </c>
      <c r="S136" s="51">
        <v>14182</v>
      </c>
      <c r="T136" s="31">
        <v>5140</v>
      </c>
      <c r="U136" s="31">
        <v>13413</v>
      </c>
      <c r="V136" s="51">
        <v>3131</v>
      </c>
      <c r="W136" s="31">
        <v>8577</v>
      </c>
      <c r="X136" s="51">
        <v>1815</v>
      </c>
      <c r="Y136" s="51">
        <v>4934</v>
      </c>
      <c r="Z136" s="51">
        <v>1529</v>
      </c>
      <c r="AA136" s="51">
        <v>3711</v>
      </c>
      <c r="AB136" s="51">
        <v>367</v>
      </c>
      <c r="AC136" s="51">
        <v>1159</v>
      </c>
      <c r="AD136" s="51">
        <v>18</v>
      </c>
      <c r="AE136" s="51">
        <v>51</v>
      </c>
    </row>
    <row r="137" spans="1:31" ht="17.649999999999999">
      <c r="A137" s="256" t="s">
        <v>119</v>
      </c>
      <c r="B137" s="257"/>
      <c r="C137" s="257"/>
      <c r="D137" s="258"/>
      <c r="E137" s="258"/>
      <c r="F137" s="258"/>
      <c r="G137" s="258"/>
      <c r="H137" s="258"/>
      <c r="I137" s="256" t="s">
        <v>31</v>
      </c>
      <c r="J137" s="258"/>
      <c r="K137" s="258"/>
      <c r="M137" s="23" t="s">
        <v>99</v>
      </c>
      <c r="N137" s="51">
        <v>6756</v>
      </c>
      <c r="O137" s="31">
        <v>20851</v>
      </c>
      <c r="P137" s="51">
        <v>56</v>
      </c>
      <c r="Q137" s="51">
        <v>207</v>
      </c>
      <c r="R137" s="51">
        <v>2083</v>
      </c>
      <c r="S137" s="51">
        <v>6177</v>
      </c>
      <c r="T137" s="31">
        <v>2049</v>
      </c>
      <c r="U137" s="31">
        <v>6214</v>
      </c>
      <c r="V137" s="51">
        <v>1216</v>
      </c>
      <c r="W137" s="31">
        <v>3722</v>
      </c>
      <c r="X137" s="51">
        <v>661</v>
      </c>
      <c r="Y137" s="51">
        <v>2330</v>
      </c>
      <c r="Z137" s="51">
        <v>551</v>
      </c>
      <c r="AA137" s="51">
        <v>1693</v>
      </c>
      <c r="AB137" s="51">
        <v>132</v>
      </c>
      <c r="AC137" s="51">
        <v>489</v>
      </c>
      <c r="AD137" s="51">
        <v>8</v>
      </c>
      <c r="AE137" s="51">
        <v>19</v>
      </c>
    </row>
    <row r="138" spans="1:31" ht="13.15">
      <c r="A138" s="9" t="s">
        <v>120</v>
      </c>
      <c r="C138" s="41" t="s">
        <v>121</v>
      </c>
      <c r="E138" s="12"/>
      <c r="F138" s="2"/>
      <c r="G138" s="2"/>
      <c r="H138" s="2"/>
      <c r="I138" s="2"/>
      <c r="J138" s="111"/>
      <c r="K138" s="42"/>
      <c r="M138" s="45" t="s">
        <v>100</v>
      </c>
      <c r="N138" s="52">
        <v>1434</v>
      </c>
      <c r="O138" s="46">
        <v>5204</v>
      </c>
      <c r="P138" s="52">
        <v>12</v>
      </c>
      <c r="Q138" s="52">
        <v>46</v>
      </c>
      <c r="R138" s="52">
        <v>421</v>
      </c>
      <c r="S138" s="52">
        <v>1497</v>
      </c>
      <c r="T138" s="46">
        <v>451</v>
      </c>
      <c r="U138" s="46">
        <v>1619</v>
      </c>
      <c r="V138" s="52">
        <v>260</v>
      </c>
      <c r="W138" s="46">
        <v>940</v>
      </c>
      <c r="X138" s="52">
        <v>126</v>
      </c>
      <c r="Y138" s="52">
        <v>578</v>
      </c>
      <c r="Z138" s="52">
        <v>134</v>
      </c>
      <c r="AA138" s="52">
        <v>417</v>
      </c>
      <c r="AB138" s="52">
        <v>27</v>
      </c>
      <c r="AC138" s="52">
        <v>105</v>
      </c>
      <c r="AD138" s="52">
        <v>3</v>
      </c>
      <c r="AE138" s="52">
        <v>2</v>
      </c>
    </row>
    <row r="139" spans="1:31">
      <c r="K139" s="13"/>
      <c r="M139" s="40">
        <v>37225</v>
      </c>
      <c r="N139" s="40"/>
      <c r="O139" s="40"/>
      <c r="P139" s="40"/>
      <c r="X139" s="40">
        <v>37225</v>
      </c>
    </row>
    <row r="140" spans="1:31" ht="12.75" customHeight="1">
      <c r="A140" s="14" t="s">
        <v>76</v>
      </c>
      <c r="B140" s="3" t="s">
        <v>76</v>
      </c>
      <c r="C140" s="3" t="s">
        <v>76</v>
      </c>
      <c r="D140" s="3" t="s">
        <v>76</v>
      </c>
      <c r="E140" s="3" t="s">
        <v>76</v>
      </c>
      <c r="F140" s="3" t="s">
        <v>76</v>
      </c>
      <c r="G140" s="3" t="s">
        <v>76</v>
      </c>
      <c r="H140" s="3" t="s">
        <v>76</v>
      </c>
      <c r="K140" s="13"/>
      <c r="M140" s="380" t="s">
        <v>122</v>
      </c>
      <c r="N140" s="378" t="s">
        <v>27</v>
      </c>
      <c r="O140" s="379"/>
      <c r="P140" s="378" t="s">
        <v>68</v>
      </c>
      <c r="Q140" s="379"/>
      <c r="R140" s="378" t="s">
        <v>61</v>
      </c>
      <c r="S140" s="379"/>
      <c r="T140" s="378" t="s">
        <v>62</v>
      </c>
      <c r="U140" s="379"/>
      <c r="V140" s="378" t="s">
        <v>63</v>
      </c>
      <c r="W140" s="379"/>
      <c r="X140" s="378" t="s">
        <v>64</v>
      </c>
      <c r="Y140" s="379"/>
      <c r="Z140" s="378" t="s">
        <v>65</v>
      </c>
      <c r="AA140" s="379"/>
      <c r="AB140" s="378" t="s">
        <v>66</v>
      </c>
      <c r="AC140" s="379"/>
      <c r="AD140" s="378" t="s">
        <v>67</v>
      </c>
      <c r="AE140" s="379"/>
    </row>
    <row r="141" spans="1:31" ht="13.15">
      <c r="A141" s="14" t="s">
        <v>76</v>
      </c>
      <c r="B141" s="3" t="s">
        <v>76</v>
      </c>
      <c r="C141" s="3" t="s">
        <v>76</v>
      </c>
      <c r="E141" s="3" t="s">
        <v>76</v>
      </c>
      <c r="F141" s="3" t="s">
        <v>76</v>
      </c>
      <c r="G141" s="3" t="s">
        <v>76</v>
      </c>
      <c r="K141" s="37" t="s">
        <v>76</v>
      </c>
      <c r="M141" s="381"/>
      <c r="N141" s="48" t="s">
        <v>78</v>
      </c>
      <c r="O141" s="49" t="s">
        <v>79</v>
      </c>
      <c r="P141" s="48" t="s">
        <v>78</v>
      </c>
      <c r="Q141" s="49" t="s">
        <v>79</v>
      </c>
      <c r="R141" s="48" t="s">
        <v>78</v>
      </c>
      <c r="S141" s="49" t="s">
        <v>79</v>
      </c>
      <c r="T141" s="48" t="s">
        <v>78</v>
      </c>
      <c r="U141" s="49" t="s">
        <v>79</v>
      </c>
      <c r="V141" s="48" t="s">
        <v>78</v>
      </c>
      <c r="W141" s="49" t="s">
        <v>79</v>
      </c>
      <c r="X141" s="48" t="s">
        <v>78</v>
      </c>
      <c r="Y141" s="49" t="s">
        <v>79</v>
      </c>
      <c r="Z141" s="48" t="s">
        <v>78</v>
      </c>
      <c r="AA141" s="49" t="s">
        <v>79</v>
      </c>
      <c r="AB141" s="48" t="s">
        <v>78</v>
      </c>
      <c r="AC141" s="49" t="s">
        <v>79</v>
      </c>
      <c r="AD141" s="48" t="s">
        <v>78</v>
      </c>
      <c r="AE141" s="49" t="s">
        <v>79</v>
      </c>
    </row>
    <row r="142" spans="1:31">
      <c r="A142" s="14" t="s">
        <v>76</v>
      </c>
      <c r="B142" s="3" t="s">
        <v>76</v>
      </c>
      <c r="C142" s="3" t="s">
        <v>76</v>
      </c>
      <c r="D142" s="3" t="s">
        <v>76</v>
      </c>
      <c r="E142" s="3" t="s">
        <v>76</v>
      </c>
      <c r="F142" s="3" t="s">
        <v>76</v>
      </c>
      <c r="G142" s="3" t="s">
        <v>76</v>
      </c>
      <c r="H142" s="3" t="s">
        <v>76</v>
      </c>
      <c r="K142" s="13"/>
      <c r="M142" s="23" t="s">
        <v>81</v>
      </c>
      <c r="N142" s="51">
        <v>248730</v>
      </c>
      <c r="O142" s="31">
        <v>233197</v>
      </c>
      <c r="P142" s="51">
        <v>4753</v>
      </c>
      <c r="Q142" s="51">
        <v>4430</v>
      </c>
      <c r="R142" s="51">
        <v>86992</v>
      </c>
      <c r="S142" s="51">
        <v>80827</v>
      </c>
      <c r="T142" s="31">
        <v>59573</v>
      </c>
      <c r="U142" s="31">
        <v>56673</v>
      </c>
      <c r="V142" s="51">
        <v>47130</v>
      </c>
      <c r="W142" s="31">
        <v>44119</v>
      </c>
      <c r="X142" s="51">
        <v>16277</v>
      </c>
      <c r="Y142" s="51">
        <v>15461</v>
      </c>
      <c r="Z142" s="51">
        <v>26903</v>
      </c>
      <c r="AA142" s="51">
        <v>25057</v>
      </c>
      <c r="AB142" s="51">
        <v>4840</v>
      </c>
      <c r="AC142" s="51">
        <v>4494</v>
      </c>
      <c r="AD142" s="51">
        <v>2262</v>
      </c>
      <c r="AE142" s="51">
        <v>2136</v>
      </c>
    </row>
    <row r="143" spans="1:31">
      <c r="K143" s="13"/>
      <c r="M143" s="23" t="s">
        <v>82</v>
      </c>
      <c r="N143" s="51">
        <v>268324</v>
      </c>
      <c r="O143" s="31">
        <v>253176</v>
      </c>
      <c r="P143" s="51">
        <v>5181</v>
      </c>
      <c r="Q143" s="51">
        <v>5076</v>
      </c>
      <c r="R143" s="51">
        <v>93701</v>
      </c>
      <c r="S143" s="51">
        <v>87948</v>
      </c>
      <c r="T143" s="31">
        <v>63234</v>
      </c>
      <c r="U143" s="31">
        <v>59665</v>
      </c>
      <c r="V143" s="51">
        <v>50706</v>
      </c>
      <c r="W143" s="31">
        <v>48085</v>
      </c>
      <c r="X143" s="51">
        <v>18186</v>
      </c>
      <c r="Y143" s="51">
        <v>17323</v>
      </c>
      <c r="Z143" s="51">
        <v>29165</v>
      </c>
      <c r="AA143" s="51">
        <v>27421</v>
      </c>
      <c r="AB143" s="51">
        <v>5687</v>
      </c>
      <c r="AC143" s="51">
        <v>5332</v>
      </c>
      <c r="AD143" s="51">
        <v>2464</v>
      </c>
      <c r="AE143" s="51">
        <v>2326</v>
      </c>
    </row>
    <row r="144" spans="1:31" ht="12.75" customHeight="1">
      <c r="A144" s="38" t="s">
        <v>76</v>
      </c>
      <c r="E144" s="8" t="s">
        <v>76</v>
      </c>
      <c r="K144" s="13"/>
      <c r="M144" s="23" t="s">
        <v>83</v>
      </c>
      <c r="N144" s="51">
        <v>299054</v>
      </c>
      <c r="O144" s="31">
        <v>283427</v>
      </c>
      <c r="P144" s="51">
        <v>6109</v>
      </c>
      <c r="Q144" s="51">
        <v>5782</v>
      </c>
      <c r="R144" s="51">
        <v>102376</v>
      </c>
      <c r="S144" s="51">
        <v>97136</v>
      </c>
      <c r="T144" s="31">
        <v>70665</v>
      </c>
      <c r="U144" s="31">
        <v>66831</v>
      </c>
      <c r="V144" s="51">
        <v>56354</v>
      </c>
      <c r="W144" s="31">
        <v>53498</v>
      </c>
      <c r="X144" s="51">
        <v>21137</v>
      </c>
      <c r="Y144" s="51">
        <v>20051</v>
      </c>
      <c r="Z144" s="51">
        <v>32649</v>
      </c>
      <c r="AA144" s="51">
        <v>31027</v>
      </c>
      <c r="AB144" s="51">
        <v>7063</v>
      </c>
      <c r="AC144" s="51">
        <v>6527</v>
      </c>
      <c r="AD144" s="51">
        <v>2701</v>
      </c>
      <c r="AE144" s="51">
        <v>2575</v>
      </c>
    </row>
    <row r="145" spans="1:31">
      <c r="K145" s="13"/>
      <c r="M145" s="23" t="s">
        <v>84</v>
      </c>
      <c r="N145" s="51">
        <v>316842</v>
      </c>
      <c r="O145" s="31">
        <v>302877</v>
      </c>
      <c r="P145" s="51">
        <v>6713</v>
      </c>
      <c r="Q145" s="51">
        <v>6330</v>
      </c>
      <c r="R145" s="51">
        <v>108561</v>
      </c>
      <c r="S145" s="51">
        <v>103988</v>
      </c>
      <c r="T145" s="31">
        <v>73814</v>
      </c>
      <c r="U145" s="31">
        <v>71248</v>
      </c>
      <c r="V145" s="51">
        <v>58217</v>
      </c>
      <c r="W145" s="31">
        <v>55422</v>
      </c>
      <c r="X145" s="51">
        <v>23291</v>
      </c>
      <c r="Y145" s="51">
        <v>21929</v>
      </c>
      <c r="Z145" s="51">
        <v>35605</v>
      </c>
      <c r="AA145" s="51">
        <v>33856</v>
      </c>
      <c r="AB145" s="51">
        <v>7956</v>
      </c>
      <c r="AC145" s="51">
        <v>7591</v>
      </c>
      <c r="AD145" s="51">
        <v>2685</v>
      </c>
      <c r="AE145" s="51">
        <v>2513</v>
      </c>
    </row>
    <row r="146" spans="1:31">
      <c r="K146" s="13"/>
      <c r="M146" s="23" t="s">
        <v>85</v>
      </c>
      <c r="N146" s="51">
        <v>217539</v>
      </c>
      <c r="O146" s="31">
        <v>230810</v>
      </c>
      <c r="P146" s="51">
        <v>4711</v>
      </c>
      <c r="Q146" s="51">
        <v>5021</v>
      </c>
      <c r="R146" s="51">
        <v>73482</v>
      </c>
      <c r="S146" s="51">
        <v>77416</v>
      </c>
      <c r="T146" s="31">
        <v>51560</v>
      </c>
      <c r="U146" s="31">
        <v>54296</v>
      </c>
      <c r="V146" s="51">
        <v>37011</v>
      </c>
      <c r="W146" s="31">
        <v>40138</v>
      </c>
      <c r="X146" s="51">
        <v>18253</v>
      </c>
      <c r="Y146" s="51">
        <v>18936</v>
      </c>
      <c r="Z146" s="51">
        <v>25646</v>
      </c>
      <c r="AA146" s="51">
        <v>27449</v>
      </c>
      <c r="AB146" s="51">
        <v>5337</v>
      </c>
      <c r="AC146" s="51">
        <v>5743</v>
      </c>
      <c r="AD146" s="51">
        <v>1539</v>
      </c>
      <c r="AE146" s="51">
        <v>1811</v>
      </c>
    </row>
    <row r="147" spans="1:31" ht="12.95" customHeight="1">
      <c r="K147" s="13"/>
      <c r="M147" s="23" t="s">
        <v>86</v>
      </c>
      <c r="N147" s="51">
        <v>162421</v>
      </c>
      <c r="O147" s="31">
        <v>203844</v>
      </c>
      <c r="P147" s="51">
        <v>3562</v>
      </c>
      <c r="Q147" s="51">
        <v>4809</v>
      </c>
      <c r="R147" s="51">
        <v>58250</v>
      </c>
      <c r="S147" s="51">
        <v>72479</v>
      </c>
      <c r="T147" s="31">
        <v>37030</v>
      </c>
      <c r="U147" s="31">
        <v>46501</v>
      </c>
      <c r="V147" s="51">
        <v>26596</v>
      </c>
      <c r="W147" s="31">
        <v>35778</v>
      </c>
      <c r="X147" s="51">
        <v>12440</v>
      </c>
      <c r="Y147" s="51">
        <v>14499</v>
      </c>
      <c r="Z147" s="51">
        <v>20232</v>
      </c>
      <c r="AA147" s="51">
        <v>23937</v>
      </c>
      <c r="AB147" s="51">
        <v>2939</v>
      </c>
      <c r="AC147" s="51">
        <v>3777</v>
      </c>
      <c r="AD147" s="51">
        <v>1372</v>
      </c>
      <c r="AE147" s="51">
        <v>2064</v>
      </c>
    </row>
    <row r="148" spans="1:31">
      <c r="K148" s="13"/>
      <c r="M148" s="23" t="s">
        <v>87</v>
      </c>
      <c r="N148" s="51">
        <v>261796</v>
      </c>
      <c r="O148" s="31">
        <v>311002</v>
      </c>
      <c r="P148" s="51">
        <v>5395</v>
      </c>
      <c r="Q148" s="51">
        <v>6468</v>
      </c>
      <c r="R148" s="51">
        <v>95393</v>
      </c>
      <c r="S148" s="51">
        <v>111503</v>
      </c>
      <c r="T148" s="31">
        <v>62546</v>
      </c>
      <c r="U148" s="31">
        <v>76329</v>
      </c>
      <c r="V148" s="51">
        <v>46039</v>
      </c>
      <c r="W148" s="31">
        <v>55622</v>
      </c>
      <c r="X148" s="51">
        <v>17242</v>
      </c>
      <c r="Y148" s="51">
        <v>20006</v>
      </c>
      <c r="Z148" s="51">
        <v>28342</v>
      </c>
      <c r="AA148" s="51">
        <v>32445</v>
      </c>
      <c r="AB148" s="51">
        <v>4647</v>
      </c>
      <c r="AC148" s="51">
        <v>5801</v>
      </c>
      <c r="AD148" s="51">
        <v>2192</v>
      </c>
      <c r="AE148" s="51">
        <v>2828</v>
      </c>
    </row>
    <row r="149" spans="1:31">
      <c r="K149" s="13"/>
      <c r="M149" s="23" t="s">
        <v>88</v>
      </c>
      <c r="N149" s="51">
        <v>304629</v>
      </c>
      <c r="O149" s="31">
        <v>345561</v>
      </c>
      <c r="P149" s="51">
        <v>5984</v>
      </c>
      <c r="Q149" s="51">
        <v>7150</v>
      </c>
      <c r="R149" s="51">
        <v>106021</v>
      </c>
      <c r="S149" s="51">
        <v>118946</v>
      </c>
      <c r="T149" s="31">
        <v>76063</v>
      </c>
      <c r="U149" s="31">
        <v>87020</v>
      </c>
      <c r="V149" s="51">
        <v>53731</v>
      </c>
      <c r="W149" s="31">
        <v>62210</v>
      </c>
      <c r="X149" s="51">
        <v>21015</v>
      </c>
      <c r="Y149" s="51">
        <v>23479</v>
      </c>
      <c r="Z149" s="51">
        <v>33171</v>
      </c>
      <c r="AA149" s="51">
        <v>36531</v>
      </c>
      <c r="AB149" s="51">
        <v>5954</v>
      </c>
      <c r="AC149" s="51">
        <v>7090</v>
      </c>
      <c r="AD149" s="51">
        <v>2690</v>
      </c>
      <c r="AE149" s="51">
        <v>3135</v>
      </c>
    </row>
    <row r="150" spans="1:31">
      <c r="K150" s="13"/>
      <c r="M150" s="23" t="s">
        <v>89</v>
      </c>
      <c r="N150" s="51">
        <v>337948</v>
      </c>
      <c r="O150" s="31">
        <v>369031</v>
      </c>
      <c r="P150" s="51">
        <v>6572</v>
      </c>
      <c r="Q150" s="51">
        <v>7628</v>
      </c>
      <c r="R150" s="51">
        <v>117370</v>
      </c>
      <c r="S150" s="51">
        <v>126273</v>
      </c>
      <c r="T150" s="31">
        <v>81776</v>
      </c>
      <c r="U150" s="31">
        <v>89135</v>
      </c>
      <c r="V150" s="51">
        <v>60256</v>
      </c>
      <c r="W150" s="31">
        <v>67397</v>
      </c>
      <c r="X150" s="51">
        <v>24638</v>
      </c>
      <c r="Y150" s="51">
        <v>27410</v>
      </c>
      <c r="Z150" s="51">
        <v>36780</v>
      </c>
      <c r="AA150" s="51">
        <v>39479</v>
      </c>
      <c r="AB150" s="51">
        <v>7472</v>
      </c>
      <c r="AC150" s="51">
        <v>8525</v>
      </c>
      <c r="AD150" s="51">
        <v>3084</v>
      </c>
      <c r="AE150" s="51">
        <v>3184</v>
      </c>
    </row>
    <row r="151" spans="1:31">
      <c r="K151" s="13"/>
      <c r="M151" s="23" t="s">
        <v>90</v>
      </c>
      <c r="N151" s="51">
        <v>359397</v>
      </c>
      <c r="O151" s="31">
        <v>387481</v>
      </c>
      <c r="P151" s="51">
        <v>7201</v>
      </c>
      <c r="Q151" s="51">
        <v>8118</v>
      </c>
      <c r="R151" s="51">
        <v>121507</v>
      </c>
      <c r="S151" s="51">
        <v>129924</v>
      </c>
      <c r="T151" s="31">
        <v>86417</v>
      </c>
      <c r="U151" s="31">
        <v>92820</v>
      </c>
      <c r="V151" s="51">
        <v>64438</v>
      </c>
      <c r="W151" s="31">
        <v>70718</v>
      </c>
      <c r="X151" s="51">
        <v>28002</v>
      </c>
      <c r="Y151" s="51">
        <v>30801</v>
      </c>
      <c r="Z151" s="51">
        <v>39815</v>
      </c>
      <c r="AA151" s="51">
        <v>41964</v>
      </c>
      <c r="AB151" s="51">
        <v>8940</v>
      </c>
      <c r="AC151" s="51">
        <v>9870</v>
      </c>
      <c r="AD151" s="51">
        <v>3077</v>
      </c>
      <c r="AE151" s="51">
        <v>3266</v>
      </c>
    </row>
    <row r="152" spans="1:31" ht="12" customHeight="1">
      <c r="K152" s="13"/>
      <c r="M152" s="23" t="s">
        <v>91</v>
      </c>
      <c r="N152" s="51">
        <v>356335</v>
      </c>
      <c r="O152" s="31">
        <v>381382</v>
      </c>
      <c r="P152" s="51">
        <v>7234</v>
      </c>
      <c r="Q152" s="51">
        <v>8069</v>
      </c>
      <c r="R152" s="51">
        <v>118431</v>
      </c>
      <c r="S152" s="51">
        <v>125579</v>
      </c>
      <c r="T152" s="31">
        <v>84816</v>
      </c>
      <c r="U152" s="31">
        <v>91217</v>
      </c>
      <c r="V152" s="51">
        <v>65095</v>
      </c>
      <c r="W152" s="31">
        <v>70036</v>
      </c>
      <c r="X152" s="51">
        <v>28991</v>
      </c>
      <c r="Y152" s="51">
        <v>31774</v>
      </c>
      <c r="Z152" s="51">
        <v>39613</v>
      </c>
      <c r="AA152" s="51">
        <v>41738</v>
      </c>
      <c r="AB152" s="51">
        <v>9128</v>
      </c>
      <c r="AC152" s="51">
        <v>9952</v>
      </c>
      <c r="AD152" s="51">
        <v>3027</v>
      </c>
      <c r="AE152" s="51">
        <v>3017</v>
      </c>
    </row>
    <row r="153" spans="1:31">
      <c r="A153" s="38" t="s">
        <v>76</v>
      </c>
      <c r="E153" s="8" t="s">
        <v>76</v>
      </c>
      <c r="K153" s="13"/>
      <c r="M153" s="23" t="s">
        <v>92</v>
      </c>
      <c r="N153" s="51">
        <v>353050</v>
      </c>
      <c r="O153" s="31">
        <v>362626</v>
      </c>
      <c r="P153" s="51">
        <v>7284</v>
      </c>
      <c r="Q153" s="51">
        <v>7332</v>
      </c>
      <c r="R153" s="51">
        <v>117601</v>
      </c>
      <c r="S153" s="51">
        <v>119544</v>
      </c>
      <c r="T153" s="31">
        <v>82783</v>
      </c>
      <c r="U153" s="31">
        <v>87026</v>
      </c>
      <c r="V153" s="51">
        <v>65610</v>
      </c>
      <c r="W153" s="31">
        <v>67594</v>
      </c>
      <c r="X153" s="51">
        <v>29587</v>
      </c>
      <c r="Y153" s="51">
        <v>31075</v>
      </c>
      <c r="Z153" s="51">
        <v>38386</v>
      </c>
      <c r="AA153" s="51">
        <v>38138</v>
      </c>
      <c r="AB153" s="51">
        <v>9030</v>
      </c>
      <c r="AC153" s="51">
        <v>9529</v>
      </c>
      <c r="AD153" s="51">
        <v>2769</v>
      </c>
      <c r="AE153" s="51">
        <v>2388</v>
      </c>
    </row>
    <row r="154" spans="1:31">
      <c r="K154" s="13"/>
      <c r="M154" s="23" t="s">
        <v>93</v>
      </c>
      <c r="N154" s="51">
        <v>261287</v>
      </c>
      <c r="O154" s="31">
        <v>259398</v>
      </c>
      <c r="P154" s="51">
        <v>4609</v>
      </c>
      <c r="Q154" s="51">
        <v>4479</v>
      </c>
      <c r="R154" s="51">
        <v>87494</v>
      </c>
      <c r="S154" s="51">
        <v>86626</v>
      </c>
      <c r="T154" s="31">
        <v>62023</v>
      </c>
      <c r="U154" s="31">
        <v>61982</v>
      </c>
      <c r="V154" s="51">
        <v>49456</v>
      </c>
      <c r="W154" s="31">
        <v>49662</v>
      </c>
      <c r="X154" s="51">
        <v>21892</v>
      </c>
      <c r="Y154" s="51">
        <v>22218</v>
      </c>
      <c r="Z154" s="51">
        <v>27316</v>
      </c>
      <c r="AA154" s="51">
        <v>26244</v>
      </c>
      <c r="AB154" s="51">
        <v>6827</v>
      </c>
      <c r="AC154" s="51">
        <v>6862</v>
      </c>
      <c r="AD154" s="51">
        <v>1670</v>
      </c>
      <c r="AE154" s="51">
        <v>1325</v>
      </c>
    </row>
    <row r="155" spans="1:31">
      <c r="K155" s="13"/>
      <c r="M155" s="23" t="s">
        <v>94</v>
      </c>
      <c r="N155" s="51">
        <v>188324</v>
      </c>
      <c r="O155" s="31">
        <v>188252</v>
      </c>
      <c r="P155" s="51">
        <v>2891</v>
      </c>
      <c r="Q155" s="51">
        <v>2857</v>
      </c>
      <c r="R155" s="51">
        <v>63211</v>
      </c>
      <c r="S155" s="51">
        <v>62097</v>
      </c>
      <c r="T155" s="31">
        <v>45547</v>
      </c>
      <c r="U155" s="31">
        <v>46371</v>
      </c>
      <c r="V155" s="51">
        <v>35431</v>
      </c>
      <c r="W155" s="31">
        <v>35752</v>
      </c>
      <c r="X155" s="51">
        <v>15858</v>
      </c>
      <c r="Y155" s="51">
        <v>16198</v>
      </c>
      <c r="Z155" s="51">
        <v>19474</v>
      </c>
      <c r="AA155" s="51">
        <v>19119</v>
      </c>
      <c r="AB155" s="51">
        <v>5076</v>
      </c>
      <c r="AC155" s="51">
        <v>5246</v>
      </c>
      <c r="AD155" s="51">
        <v>836</v>
      </c>
      <c r="AE155" s="51">
        <v>612</v>
      </c>
    </row>
    <row r="156" spans="1:31">
      <c r="K156" s="13"/>
      <c r="M156" s="23" t="s">
        <v>95</v>
      </c>
      <c r="N156" s="51">
        <v>133615</v>
      </c>
      <c r="O156" s="31">
        <v>143748</v>
      </c>
      <c r="P156" s="51">
        <v>1766</v>
      </c>
      <c r="Q156" s="51">
        <v>1927</v>
      </c>
      <c r="R156" s="51">
        <v>44439</v>
      </c>
      <c r="S156" s="51">
        <v>46783</v>
      </c>
      <c r="T156" s="31">
        <v>33641</v>
      </c>
      <c r="U156" s="31">
        <v>37038</v>
      </c>
      <c r="V156" s="51">
        <v>24653</v>
      </c>
      <c r="W156" s="31">
        <v>26775</v>
      </c>
      <c r="X156" s="51">
        <v>11646</v>
      </c>
      <c r="Y156" s="51">
        <v>12703</v>
      </c>
      <c r="Z156" s="51">
        <v>13408</v>
      </c>
      <c r="AA156" s="51">
        <v>14163</v>
      </c>
      <c r="AB156" s="51">
        <v>3703</v>
      </c>
      <c r="AC156" s="51">
        <v>4063</v>
      </c>
      <c r="AD156" s="51">
        <v>359</v>
      </c>
      <c r="AE156" s="51">
        <v>296</v>
      </c>
    </row>
    <row r="157" spans="1:31">
      <c r="K157" s="13"/>
      <c r="M157" s="23" t="s">
        <v>96</v>
      </c>
      <c r="N157" s="51">
        <v>109086</v>
      </c>
      <c r="O157" s="31">
        <v>128255</v>
      </c>
      <c r="P157" s="51">
        <v>1384</v>
      </c>
      <c r="Q157" s="51">
        <v>1538</v>
      </c>
      <c r="R157" s="51">
        <v>36025</v>
      </c>
      <c r="S157" s="51">
        <v>41245</v>
      </c>
      <c r="T157" s="31">
        <v>28597</v>
      </c>
      <c r="U157" s="31">
        <v>34510</v>
      </c>
      <c r="V157" s="51">
        <v>19569</v>
      </c>
      <c r="W157" s="31">
        <v>23312</v>
      </c>
      <c r="X157" s="51">
        <v>10106</v>
      </c>
      <c r="Y157" s="51">
        <v>12348</v>
      </c>
      <c r="Z157" s="51">
        <v>10267</v>
      </c>
      <c r="AA157" s="51">
        <v>11635</v>
      </c>
      <c r="AB157" s="51">
        <v>2920</v>
      </c>
      <c r="AC157" s="51">
        <v>3475</v>
      </c>
      <c r="AD157" s="51">
        <v>218</v>
      </c>
      <c r="AE157" s="51">
        <v>192</v>
      </c>
    </row>
    <row r="158" spans="1:31">
      <c r="K158" s="13"/>
      <c r="M158" s="23" t="s">
        <v>97</v>
      </c>
      <c r="N158" s="51">
        <v>47174</v>
      </c>
      <c r="O158" s="31">
        <v>91579</v>
      </c>
      <c r="P158" s="51">
        <v>555</v>
      </c>
      <c r="Q158" s="51">
        <v>1112</v>
      </c>
      <c r="R158" s="51">
        <v>15393</v>
      </c>
      <c r="S158" s="51">
        <v>29019</v>
      </c>
      <c r="T158" s="31">
        <v>12903</v>
      </c>
      <c r="U158" s="31">
        <v>25385</v>
      </c>
      <c r="V158" s="51">
        <v>8195</v>
      </c>
      <c r="W158" s="31">
        <v>16253</v>
      </c>
      <c r="X158" s="51">
        <v>4647</v>
      </c>
      <c r="Y158" s="51">
        <v>9514</v>
      </c>
      <c r="Z158" s="51">
        <v>4331</v>
      </c>
      <c r="AA158" s="51">
        <v>7814</v>
      </c>
      <c r="AB158" s="51">
        <v>1088</v>
      </c>
      <c r="AC158" s="51">
        <v>2380</v>
      </c>
      <c r="AD158" s="51">
        <v>62</v>
      </c>
      <c r="AE158" s="51">
        <v>102</v>
      </c>
    </row>
    <row r="159" spans="1:31">
      <c r="K159" s="13"/>
      <c r="M159" s="23" t="s">
        <v>98</v>
      </c>
      <c r="N159" s="51">
        <v>19222</v>
      </c>
      <c r="O159" s="31">
        <v>49115</v>
      </c>
      <c r="P159" s="51">
        <v>207</v>
      </c>
      <c r="Q159" s="51">
        <v>535</v>
      </c>
      <c r="R159" s="51">
        <v>6045</v>
      </c>
      <c r="S159" s="51">
        <v>15011</v>
      </c>
      <c r="T159" s="31">
        <v>5481</v>
      </c>
      <c r="U159" s="31">
        <v>13950</v>
      </c>
      <c r="V159" s="51">
        <v>3383</v>
      </c>
      <c r="W159" s="31">
        <v>9100</v>
      </c>
      <c r="X159" s="51">
        <v>1971</v>
      </c>
      <c r="Y159" s="51">
        <v>5169</v>
      </c>
      <c r="Z159" s="51">
        <v>1713</v>
      </c>
      <c r="AA159" s="51">
        <v>4068</v>
      </c>
      <c r="AB159" s="51">
        <v>407</v>
      </c>
      <c r="AC159" s="51">
        <v>1236</v>
      </c>
      <c r="AD159" s="51">
        <v>15</v>
      </c>
      <c r="AE159" s="51">
        <v>46</v>
      </c>
    </row>
    <row r="160" spans="1:31">
      <c r="K160" s="13"/>
      <c r="M160" s="23" t="s">
        <v>99</v>
      </c>
      <c r="N160" s="51">
        <v>7057</v>
      </c>
      <c r="O160" s="31">
        <v>21637</v>
      </c>
      <c r="P160" s="51">
        <v>68</v>
      </c>
      <c r="Q160" s="51">
        <v>207</v>
      </c>
      <c r="R160" s="51">
        <v>2199</v>
      </c>
      <c r="S160" s="51">
        <v>6450</v>
      </c>
      <c r="T160" s="31">
        <v>2132</v>
      </c>
      <c r="U160" s="31">
        <v>6381</v>
      </c>
      <c r="V160" s="51">
        <v>1251</v>
      </c>
      <c r="W160" s="31">
        <v>3877</v>
      </c>
      <c r="X160" s="51">
        <v>658</v>
      </c>
      <c r="Y160" s="51">
        <v>2361</v>
      </c>
      <c r="Z160" s="51">
        <v>596</v>
      </c>
      <c r="AA160" s="51">
        <v>1831</v>
      </c>
      <c r="AB160" s="51">
        <v>142</v>
      </c>
      <c r="AC160" s="51">
        <v>510</v>
      </c>
      <c r="AD160" s="51">
        <v>11</v>
      </c>
      <c r="AE160" s="51">
        <v>20</v>
      </c>
    </row>
    <row r="161" spans="1:31">
      <c r="K161" s="13"/>
      <c r="M161" s="45" t="s">
        <v>100</v>
      </c>
      <c r="N161" s="52">
        <v>1424</v>
      </c>
      <c r="O161" s="46">
        <v>5689</v>
      </c>
      <c r="P161" s="52">
        <v>11</v>
      </c>
      <c r="Q161" s="52">
        <v>45</v>
      </c>
      <c r="R161" s="52">
        <v>430</v>
      </c>
      <c r="S161" s="52">
        <v>1678</v>
      </c>
      <c r="T161" s="46">
        <v>427</v>
      </c>
      <c r="U161" s="46">
        <v>1729</v>
      </c>
      <c r="V161" s="52">
        <v>268</v>
      </c>
      <c r="W161" s="46">
        <v>1047</v>
      </c>
      <c r="X161" s="52">
        <v>135</v>
      </c>
      <c r="Y161" s="52">
        <v>617</v>
      </c>
      <c r="Z161" s="52">
        <v>128</v>
      </c>
      <c r="AA161" s="52">
        <v>446</v>
      </c>
      <c r="AB161" s="52">
        <v>24</v>
      </c>
      <c r="AC161" s="52">
        <v>124</v>
      </c>
      <c r="AD161" s="52">
        <v>1</v>
      </c>
      <c r="AE161" s="52">
        <v>3</v>
      </c>
    </row>
    <row r="162" spans="1:31">
      <c r="K162" s="13"/>
      <c r="M162" s="40">
        <v>37590</v>
      </c>
      <c r="N162" s="40"/>
      <c r="O162" s="40"/>
      <c r="P162" s="40"/>
      <c r="X162" s="40">
        <v>37590</v>
      </c>
    </row>
    <row r="163" spans="1:31" ht="13.15" customHeight="1">
      <c r="K163" s="13"/>
      <c r="M163" s="380" t="s">
        <v>122</v>
      </c>
      <c r="N163" s="378" t="s">
        <v>27</v>
      </c>
      <c r="O163" s="379"/>
      <c r="P163" s="378" t="s">
        <v>68</v>
      </c>
      <c r="Q163" s="379"/>
      <c r="R163" s="378" t="s">
        <v>61</v>
      </c>
      <c r="S163" s="379"/>
      <c r="T163" s="378" t="s">
        <v>62</v>
      </c>
      <c r="U163" s="379"/>
      <c r="V163" s="378" t="s">
        <v>63</v>
      </c>
      <c r="W163" s="379"/>
      <c r="X163" s="378" t="s">
        <v>64</v>
      </c>
      <c r="Y163" s="379"/>
      <c r="Z163" s="378" t="s">
        <v>65</v>
      </c>
      <c r="AA163" s="379"/>
      <c r="AB163" s="378" t="s">
        <v>66</v>
      </c>
      <c r="AC163" s="379"/>
      <c r="AD163" s="378" t="s">
        <v>67</v>
      </c>
      <c r="AE163" s="379"/>
    </row>
    <row r="164" spans="1:31" ht="13.15">
      <c r="A164" s="38" t="s">
        <v>76</v>
      </c>
      <c r="E164" s="8" t="s">
        <v>76</v>
      </c>
      <c r="K164" s="13"/>
      <c r="M164" s="381"/>
      <c r="N164" s="48" t="s">
        <v>78</v>
      </c>
      <c r="O164" s="49" t="s">
        <v>79</v>
      </c>
      <c r="P164" s="48" t="s">
        <v>78</v>
      </c>
      <c r="Q164" s="49" t="s">
        <v>79</v>
      </c>
      <c r="R164" s="48" t="s">
        <v>78</v>
      </c>
      <c r="S164" s="49" t="s">
        <v>79</v>
      </c>
      <c r="T164" s="48" t="s">
        <v>78</v>
      </c>
      <c r="U164" s="49" t="s">
        <v>79</v>
      </c>
      <c r="V164" s="48" t="s">
        <v>78</v>
      </c>
      <c r="W164" s="49" t="s">
        <v>79</v>
      </c>
      <c r="X164" s="48" t="s">
        <v>78</v>
      </c>
      <c r="Y164" s="49" t="s">
        <v>79</v>
      </c>
      <c r="Z164" s="48" t="s">
        <v>78</v>
      </c>
      <c r="AA164" s="49" t="s">
        <v>79</v>
      </c>
      <c r="AB164" s="48" t="s">
        <v>78</v>
      </c>
      <c r="AC164" s="49" t="s">
        <v>79</v>
      </c>
      <c r="AD164" s="48" t="s">
        <v>78</v>
      </c>
      <c r="AE164" s="49" t="s">
        <v>79</v>
      </c>
    </row>
    <row r="165" spans="1:31">
      <c r="K165" s="13"/>
      <c r="M165" s="23" t="s">
        <v>81</v>
      </c>
      <c r="N165" s="51">
        <v>256561</v>
      </c>
      <c r="O165" s="31">
        <v>240387</v>
      </c>
      <c r="P165" s="51">
        <v>5133</v>
      </c>
      <c r="Q165" s="51">
        <v>4812</v>
      </c>
      <c r="R165" s="51">
        <v>88730</v>
      </c>
      <c r="S165" s="51">
        <v>82304</v>
      </c>
      <c r="T165" s="31">
        <v>61599</v>
      </c>
      <c r="U165" s="31">
        <v>58275</v>
      </c>
      <c r="V165" s="51">
        <v>48980</v>
      </c>
      <c r="W165" s="31">
        <v>45824</v>
      </c>
      <c r="X165" s="51">
        <v>16639</v>
      </c>
      <c r="Y165" s="51">
        <v>15760</v>
      </c>
      <c r="Z165" s="51">
        <v>28382</v>
      </c>
      <c r="AA165" s="51">
        <v>26771</v>
      </c>
      <c r="AB165" s="51">
        <v>4824</v>
      </c>
      <c r="AC165" s="51">
        <v>4458</v>
      </c>
      <c r="AD165" s="51">
        <v>2274</v>
      </c>
      <c r="AE165" s="51">
        <v>2183</v>
      </c>
    </row>
    <row r="166" spans="1:31">
      <c r="K166" s="13"/>
      <c r="M166" s="23" t="s">
        <v>82</v>
      </c>
      <c r="N166" s="51">
        <v>270736</v>
      </c>
      <c r="O166" s="31">
        <v>255905</v>
      </c>
      <c r="P166" s="51">
        <v>5297</v>
      </c>
      <c r="Q166" s="51">
        <v>5218</v>
      </c>
      <c r="R166" s="51">
        <v>93642</v>
      </c>
      <c r="S166" s="51">
        <v>88004</v>
      </c>
      <c r="T166" s="31">
        <v>63194</v>
      </c>
      <c r="U166" s="31">
        <v>60057</v>
      </c>
      <c r="V166" s="51">
        <v>52356</v>
      </c>
      <c r="W166" s="31">
        <v>49527</v>
      </c>
      <c r="X166" s="51">
        <v>18028</v>
      </c>
      <c r="Y166" s="51">
        <v>17164</v>
      </c>
      <c r="Z166" s="51">
        <v>30149</v>
      </c>
      <c r="AA166" s="51">
        <v>28317</v>
      </c>
      <c r="AB166" s="51">
        <v>5613</v>
      </c>
      <c r="AC166" s="51">
        <v>5279</v>
      </c>
      <c r="AD166" s="51">
        <v>2457</v>
      </c>
      <c r="AE166" s="51">
        <v>2339</v>
      </c>
    </row>
    <row r="167" spans="1:31">
      <c r="A167" s="38" t="s">
        <v>76</v>
      </c>
      <c r="K167" s="13"/>
      <c r="M167" s="23" t="s">
        <v>83</v>
      </c>
      <c r="N167" s="51">
        <v>297291</v>
      </c>
      <c r="O167" s="31">
        <v>281897</v>
      </c>
      <c r="P167" s="51">
        <v>6099</v>
      </c>
      <c r="Q167" s="51">
        <v>5751</v>
      </c>
      <c r="R167" s="51">
        <v>100903</v>
      </c>
      <c r="S167" s="51">
        <v>95703</v>
      </c>
      <c r="T167" s="31">
        <v>69827</v>
      </c>
      <c r="U167" s="31">
        <v>66153</v>
      </c>
      <c r="V167" s="51">
        <v>56893</v>
      </c>
      <c r="W167" s="31">
        <v>54089</v>
      </c>
      <c r="X167" s="51">
        <v>20669</v>
      </c>
      <c r="Y167" s="51">
        <v>19788</v>
      </c>
      <c r="Z167" s="51">
        <v>33297</v>
      </c>
      <c r="AA167" s="51">
        <v>31496</v>
      </c>
      <c r="AB167" s="51">
        <v>6888</v>
      </c>
      <c r="AC167" s="51">
        <v>6349</v>
      </c>
      <c r="AD167" s="51">
        <v>2715</v>
      </c>
      <c r="AE167" s="51">
        <v>2568</v>
      </c>
    </row>
    <row r="168" spans="1:31">
      <c r="K168" s="13"/>
      <c r="M168" s="23" t="s">
        <v>84</v>
      </c>
      <c r="N168" s="51">
        <v>317404</v>
      </c>
      <c r="O168" s="31">
        <v>303231</v>
      </c>
      <c r="P168" s="51">
        <v>6767</v>
      </c>
      <c r="Q168" s="51">
        <v>6410</v>
      </c>
      <c r="R168" s="51">
        <v>108300</v>
      </c>
      <c r="S168" s="51">
        <v>103301</v>
      </c>
      <c r="T168" s="31">
        <v>74117</v>
      </c>
      <c r="U168" s="31">
        <v>71217</v>
      </c>
      <c r="V168" s="51">
        <v>59042</v>
      </c>
      <c r="W168" s="31">
        <v>56414</v>
      </c>
      <c r="X168" s="51">
        <v>22988</v>
      </c>
      <c r="Y168" s="51">
        <v>21384</v>
      </c>
      <c r="Z168" s="51">
        <v>35847</v>
      </c>
      <c r="AA168" s="51">
        <v>34524</v>
      </c>
      <c r="AB168" s="51">
        <v>7701</v>
      </c>
      <c r="AC168" s="51">
        <v>7447</v>
      </c>
      <c r="AD168" s="51">
        <v>2642</v>
      </c>
      <c r="AE168" s="51">
        <v>2534</v>
      </c>
    </row>
    <row r="169" spans="1:31" ht="13.15">
      <c r="A169" s="4"/>
      <c r="K169" s="13"/>
      <c r="M169" s="23" t="s">
        <v>85</v>
      </c>
      <c r="N169" s="51">
        <v>229978</v>
      </c>
      <c r="O169" s="31">
        <v>241698</v>
      </c>
      <c r="P169" s="51">
        <v>4967</v>
      </c>
      <c r="Q169" s="51">
        <v>5216</v>
      </c>
      <c r="R169" s="51">
        <v>76168</v>
      </c>
      <c r="S169" s="51">
        <v>79788</v>
      </c>
      <c r="T169" s="31">
        <v>54968</v>
      </c>
      <c r="U169" s="31">
        <v>57097</v>
      </c>
      <c r="V169" s="51">
        <v>39927</v>
      </c>
      <c r="W169" s="31">
        <v>42957</v>
      </c>
      <c r="X169" s="51">
        <v>19339</v>
      </c>
      <c r="Y169" s="51">
        <v>19945</v>
      </c>
      <c r="Z169" s="51">
        <v>27367</v>
      </c>
      <c r="AA169" s="51">
        <v>28858</v>
      </c>
      <c r="AB169" s="51">
        <v>5565</v>
      </c>
      <c r="AC169" s="51">
        <v>5841</v>
      </c>
      <c r="AD169" s="51">
        <v>1677</v>
      </c>
      <c r="AE169" s="51">
        <v>1996</v>
      </c>
    </row>
    <row r="170" spans="1:31" ht="13.15">
      <c r="A170" s="5"/>
      <c r="B170" s="6"/>
      <c r="C170" s="7"/>
      <c r="D170" s="6"/>
      <c r="E170" s="6"/>
      <c r="F170" s="6"/>
      <c r="G170" s="6"/>
      <c r="H170" s="6"/>
      <c r="I170" s="6"/>
      <c r="J170" s="6"/>
      <c r="K170" s="39"/>
      <c r="M170" s="23" t="s">
        <v>86</v>
      </c>
      <c r="N170" s="51">
        <v>175694</v>
      </c>
      <c r="O170" s="31">
        <v>217519</v>
      </c>
      <c r="P170" s="51">
        <v>4098</v>
      </c>
      <c r="Q170" s="51">
        <v>5538</v>
      </c>
      <c r="R170" s="51">
        <v>61346</v>
      </c>
      <c r="S170" s="51">
        <v>75667</v>
      </c>
      <c r="T170" s="31">
        <v>40074</v>
      </c>
      <c r="U170" s="31">
        <v>50009</v>
      </c>
      <c r="V170" s="51">
        <v>29826</v>
      </c>
      <c r="W170" s="31">
        <v>38741</v>
      </c>
      <c r="X170" s="51">
        <v>13173</v>
      </c>
      <c r="Y170" s="51">
        <v>15425</v>
      </c>
      <c r="Z170" s="51">
        <v>22706</v>
      </c>
      <c r="AA170" s="51">
        <v>26124</v>
      </c>
      <c r="AB170" s="51">
        <v>3039</v>
      </c>
      <c r="AC170" s="51">
        <v>3878</v>
      </c>
      <c r="AD170" s="51">
        <v>1432</v>
      </c>
      <c r="AE170" s="51">
        <v>2137</v>
      </c>
    </row>
    <row r="171" spans="1:31" ht="17.649999999999999">
      <c r="A171" s="256" t="s">
        <v>119</v>
      </c>
      <c r="B171" s="257"/>
      <c r="C171" s="257"/>
      <c r="D171" s="258"/>
      <c r="E171" s="258"/>
      <c r="F171" s="258"/>
      <c r="G171" s="258"/>
      <c r="H171" s="258"/>
      <c r="I171" s="256" t="s">
        <v>32</v>
      </c>
      <c r="J171" s="258"/>
      <c r="K171" s="258"/>
      <c r="M171" s="23" t="s">
        <v>87</v>
      </c>
      <c r="N171" s="51">
        <v>263173</v>
      </c>
      <c r="O171" s="31">
        <v>309179</v>
      </c>
      <c r="P171" s="51">
        <v>5762</v>
      </c>
      <c r="Q171" s="51">
        <v>6740</v>
      </c>
      <c r="R171" s="51">
        <v>94345</v>
      </c>
      <c r="S171" s="51">
        <v>109568</v>
      </c>
      <c r="T171" s="31">
        <v>63313</v>
      </c>
      <c r="U171" s="31">
        <v>75724</v>
      </c>
      <c r="V171" s="51">
        <v>46525</v>
      </c>
      <c r="W171" s="31">
        <v>56117</v>
      </c>
      <c r="X171" s="51">
        <v>17102</v>
      </c>
      <c r="Y171" s="51">
        <v>19464</v>
      </c>
      <c r="Z171" s="51">
        <v>29455</v>
      </c>
      <c r="AA171" s="51">
        <v>33196</v>
      </c>
      <c r="AB171" s="51">
        <v>4512</v>
      </c>
      <c r="AC171" s="51">
        <v>5568</v>
      </c>
      <c r="AD171" s="51">
        <v>2159</v>
      </c>
      <c r="AE171" s="51">
        <v>2802</v>
      </c>
    </row>
    <row r="172" spans="1:31" ht="13.15">
      <c r="A172" s="9" t="s">
        <v>120</v>
      </c>
      <c r="C172" s="41" t="s">
        <v>121</v>
      </c>
      <c r="E172" s="12"/>
      <c r="F172" s="2"/>
      <c r="G172" s="2"/>
      <c r="H172" s="2"/>
      <c r="I172" s="2"/>
      <c r="J172" s="111"/>
      <c r="K172" s="42"/>
      <c r="M172" s="23" t="s">
        <v>88</v>
      </c>
      <c r="N172" s="51">
        <v>314918</v>
      </c>
      <c r="O172" s="31">
        <v>357284</v>
      </c>
      <c r="P172" s="51">
        <v>6426</v>
      </c>
      <c r="Q172" s="51">
        <v>7516</v>
      </c>
      <c r="R172" s="51">
        <v>108440</v>
      </c>
      <c r="S172" s="51">
        <v>122202</v>
      </c>
      <c r="T172" s="31">
        <v>78146</v>
      </c>
      <c r="U172" s="31">
        <v>89647</v>
      </c>
      <c r="V172" s="51">
        <v>56756</v>
      </c>
      <c r="W172" s="31">
        <v>65515</v>
      </c>
      <c r="X172" s="51">
        <v>21136</v>
      </c>
      <c r="Y172" s="51">
        <v>23706</v>
      </c>
      <c r="Z172" s="51">
        <v>35220</v>
      </c>
      <c r="AA172" s="51">
        <v>38409</v>
      </c>
      <c r="AB172" s="51">
        <v>6077</v>
      </c>
      <c r="AC172" s="51">
        <v>7118</v>
      </c>
      <c r="AD172" s="51">
        <v>2717</v>
      </c>
      <c r="AE172" s="51">
        <v>3171</v>
      </c>
    </row>
    <row r="173" spans="1:31">
      <c r="K173" s="13"/>
      <c r="M173" s="23" t="s">
        <v>89</v>
      </c>
      <c r="N173" s="51">
        <v>332650</v>
      </c>
      <c r="O173" s="31">
        <v>363254</v>
      </c>
      <c r="P173" s="51">
        <v>6655</v>
      </c>
      <c r="Q173" s="51">
        <v>7567</v>
      </c>
      <c r="R173" s="51">
        <v>114329</v>
      </c>
      <c r="S173" s="51">
        <v>123066</v>
      </c>
      <c r="T173" s="31">
        <v>80505</v>
      </c>
      <c r="U173" s="31">
        <v>88326</v>
      </c>
      <c r="V173" s="51">
        <v>60184</v>
      </c>
      <c r="W173" s="31">
        <v>66938</v>
      </c>
      <c r="X173" s="51">
        <v>23748</v>
      </c>
      <c r="Y173" s="51">
        <v>26343</v>
      </c>
      <c r="Z173" s="51">
        <v>37312</v>
      </c>
      <c r="AA173" s="51">
        <v>39706</v>
      </c>
      <c r="AB173" s="51">
        <v>6918</v>
      </c>
      <c r="AC173" s="51">
        <v>8141</v>
      </c>
      <c r="AD173" s="51">
        <v>2999</v>
      </c>
      <c r="AE173" s="51">
        <v>3167</v>
      </c>
    </row>
    <row r="174" spans="1:31">
      <c r="A174" s="14" t="s">
        <v>76</v>
      </c>
      <c r="B174" s="3" t="s">
        <v>76</v>
      </c>
      <c r="C174" s="3" t="s">
        <v>76</v>
      </c>
      <c r="D174" s="3" t="s">
        <v>76</v>
      </c>
      <c r="E174" s="3" t="s">
        <v>76</v>
      </c>
      <c r="F174" s="3" t="s">
        <v>76</v>
      </c>
      <c r="G174" s="3" t="s">
        <v>76</v>
      </c>
      <c r="H174" s="3" t="s">
        <v>76</v>
      </c>
      <c r="K174" s="13"/>
      <c r="M174" s="23" t="s">
        <v>90</v>
      </c>
      <c r="N174" s="51">
        <v>362390</v>
      </c>
      <c r="O174" s="31">
        <v>391350</v>
      </c>
      <c r="P174" s="51">
        <v>7225</v>
      </c>
      <c r="Q174" s="51">
        <v>8252</v>
      </c>
      <c r="R174" s="51">
        <v>121970</v>
      </c>
      <c r="S174" s="51">
        <v>130686</v>
      </c>
      <c r="T174" s="31">
        <v>86976</v>
      </c>
      <c r="U174" s="31">
        <v>93406</v>
      </c>
      <c r="V174" s="51">
        <v>66005</v>
      </c>
      <c r="W174" s="31">
        <v>72349</v>
      </c>
      <c r="X174" s="51">
        <v>27795</v>
      </c>
      <c r="Y174" s="51">
        <v>30703</v>
      </c>
      <c r="Z174" s="51">
        <v>40454</v>
      </c>
      <c r="AA174" s="51">
        <v>42774</v>
      </c>
      <c r="AB174" s="51">
        <v>8809</v>
      </c>
      <c r="AC174" s="51">
        <v>9906</v>
      </c>
      <c r="AD174" s="51">
        <v>3156</v>
      </c>
      <c r="AE174" s="51">
        <v>3274</v>
      </c>
    </row>
    <row r="175" spans="1:31">
      <c r="A175" s="14" t="s">
        <v>76</v>
      </c>
      <c r="B175" s="3" t="s">
        <v>76</v>
      </c>
      <c r="C175" s="3" t="s">
        <v>76</v>
      </c>
      <c r="E175" s="3" t="s">
        <v>76</v>
      </c>
      <c r="F175" s="3" t="s">
        <v>76</v>
      </c>
      <c r="G175" s="3" t="s">
        <v>76</v>
      </c>
      <c r="K175" s="37" t="s">
        <v>76</v>
      </c>
      <c r="M175" s="23" t="s">
        <v>91</v>
      </c>
      <c r="N175" s="51">
        <v>358219</v>
      </c>
      <c r="O175" s="31">
        <v>385398</v>
      </c>
      <c r="P175" s="51">
        <v>7292</v>
      </c>
      <c r="Q175" s="51">
        <v>8134</v>
      </c>
      <c r="R175" s="51">
        <v>118634</v>
      </c>
      <c r="S175" s="51">
        <v>126610</v>
      </c>
      <c r="T175" s="31">
        <v>85248</v>
      </c>
      <c r="U175" s="31">
        <v>92049</v>
      </c>
      <c r="V175" s="51">
        <v>65918</v>
      </c>
      <c r="W175" s="31">
        <v>71323</v>
      </c>
      <c r="X175" s="51">
        <v>28787</v>
      </c>
      <c r="Y175" s="51">
        <v>31751</v>
      </c>
      <c r="Z175" s="51">
        <v>40254</v>
      </c>
      <c r="AA175" s="51">
        <v>42588</v>
      </c>
      <c r="AB175" s="51">
        <v>9104</v>
      </c>
      <c r="AC175" s="51">
        <v>9948</v>
      </c>
      <c r="AD175" s="51">
        <v>2982</v>
      </c>
      <c r="AE175" s="51">
        <v>2995</v>
      </c>
    </row>
    <row r="176" spans="1:31">
      <c r="A176" s="14" t="s">
        <v>76</v>
      </c>
      <c r="B176" s="3" t="s">
        <v>76</v>
      </c>
      <c r="C176" s="3" t="s">
        <v>76</v>
      </c>
      <c r="D176" s="3" t="s">
        <v>76</v>
      </c>
      <c r="E176" s="3" t="s">
        <v>76</v>
      </c>
      <c r="F176" s="3" t="s">
        <v>76</v>
      </c>
      <c r="G176" s="3" t="s">
        <v>76</v>
      </c>
      <c r="H176" s="3" t="s">
        <v>76</v>
      </c>
      <c r="K176" s="13"/>
      <c r="M176" s="23" t="s">
        <v>92</v>
      </c>
      <c r="N176" s="51">
        <v>354240</v>
      </c>
      <c r="O176" s="31">
        <v>366553</v>
      </c>
      <c r="P176" s="51">
        <v>7273</v>
      </c>
      <c r="Q176" s="51">
        <v>7562</v>
      </c>
      <c r="R176" s="51">
        <v>117081</v>
      </c>
      <c r="S176" s="51">
        <v>119600</v>
      </c>
      <c r="T176" s="31">
        <v>82959</v>
      </c>
      <c r="U176" s="31">
        <v>87779</v>
      </c>
      <c r="V176" s="51">
        <v>66327</v>
      </c>
      <c r="W176" s="31">
        <v>68891</v>
      </c>
      <c r="X176" s="51">
        <v>29460</v>
      </c>
      <c r="Y176" s="51">
        <v>31331</v>
      </c>
      <c r="Z176" s="51">
        <v>39276</v>
      </c>
      <c r="AA176" s="51">
        <v>39279</v>
      </c>
      <c r="AB176" s="51">
        <v>9099</v>
      </c>
      <c r="AC176" s="51">
        <v>9612</v>
      </c>
      <c r="AD176" s="51">
        <v>2765</v>
      </c>
      <c r="AE176" s="51">
        <v>2499</v>
      </c>
    </row>
    <row r="177" spans="1:31">
      <c r="K177" s="13"/>
      <c r="M177" s="23" t="s">
        <v>93</v>
      </c>
      <c r="N177" s="51">
        <v>281586</v>
      </c>
      <c r="O177" s="31">
        <v>282211</v>
      </c>
      <c r="P177" s="51">
        <v>5177</v>
      </c>
      <c r="Q177" s="51">
        <v>5059</v>
      </c>
      <c r="R177" s="51">
        <v>93787</v>
      </c>
      <c r="S177" s="51">
        <v>94027</v>
      </c>
      <c r="T177" s="31">
        <v>66579</v>
      </c>
      <c r="U177" s="31">
        <v>67392</v>
      </c>
      <c r="V177" s="51">
        <v>53513</v>
      </c>
      <c r="W177" s="31">
        <v>53988</v>
      </c>
      <c r="X177" s="51">
        <v>23673</v>
      </c>
      <c r="Y177" s="51">
        <v>24139</v>
      </c>
      <c r="Z177" s="51">
        <v>29630</v>
      </c>
      <c r="AA177" s="51">
        <v>28617</v>
      </c>
      <c r="AB177" s="51">
        <v>7397</v>
      </c>
      <c r="AC177" s="51">
        <v>7501</v>
      </c>
      <c r="AD177" s="51">
        <v>1830</v>
      </c>
      <c r="AE177" s="51">
        <v>1488</v>
      </c>
    </row>
    <row r="178" spans="1:31">
      <c r="A178" s="38" t="s">
        <v>76</v>
      </c>
      <c r="E178" s="8" t="s">
        <v>76</v>
      </c>
      <c r="K178" s="13"/>
      <c r="M178" s="23" t="s">
        <v>94</v>
      </c>
      <c r="N178" s="51">
        <v>198060</v>
      </c>
      <c r="O178" s="31">
        <v>198234</v>
      </c>
      <c r="P178" s="51">
        <v>3128</v>
      </c>
      <c r="Q178" s="51">
        <v>3168</v>
      </c>
      <c r="R178" s="51">
        <v>65832</v>
      </c>
      <c r="S178" s="51">
        <v>64932</v>
      </c>
      <c r="T178" s="31">
        <v>47848</v>
      </c>
      <c r="U178" s="31">
        <v>48382</v>
      </c>
      <c r="V178" s="51">
        <v>37636</v>
      </c>
      <c r="W178" s="31">
        <v>38069</v>
      </c>
      <c r="X178" s="51">
        <v>16555</v>
      </c>
      <c r="Y178" s="51">
        <v>17058</v>
      </c>
      <c r="Z178" s="51">
        <v>20789</v>
      </c>
      <c r="AA178" s="51">
        <v>20443</v>
      </c>
      <c r="AB178" s="51">
        <v>5314</v>
      </c>
      <c r="AC178" s="51">
        <v>5496</v>
      </c>
      <c r="AD178" s="51">
        <v>958</v>
      </c>
      <c r="AE178" s="51">
        <v>686</v>
      </c>
    </row>
    <row r="179" spans="1:31">
      <c r="K179" s="13"/>
      <c r="M179" s="23" t="s">
        <v>95</v>
      </c>
      <c r="N179" s="51">
        <v>139577</v>
      </c>
      <c r="O179" s="31">
        <v>149159</v>
      </c>
      <c r="P179" s="51">
        <v>1938</v>
      </c>
      <c r="Q179" s="51">
        <v>2123</v>
      </c>
      <c r="R179" s="51">
        <v>46469</v>
      </c>
      <c r="S179" s="51">
        <v>48607</v>
      </c>
      <c r="T179" s="31">
        <v>34629</v>
      </c>
      <c r="U179" s="31">
        <v>37940</v>
      </c>
      <c r="V179" s="51">
        <v>26083</v>
      </c>
      <c r="W179" s="31">
        <v>28080</v>
      </c>
      <c r="X179" s="51">
        <v>12171</v>
      </c>
      <c r="Y179" s="51">
        <v>13071</v>
      </c>
      <c r="Z179" s="51">
        <v>14108</v>
      </c>
      <c r="AA179" s="51">
        <v>14899</v>
      </c>
      <c r="AB179" s="51">
        <v>3793</v>
      </c>
      <c r="AC179" s="51">
        <v>4132</v>
      </c>
      <c r="AD179" s="51">
        <v>386</v>
      </c>
      <c r="AE179" s="51">
        <v>307</v>
      </c>
    </row>
    <row r="180" spans="1:31">
      <c r="K180" s="13"/>
      <c r="M180" s="23" t="s">
        <v>96</v>
      </c>
      <c r="N180" s="51">
        <v>112976</v>
      </c>
      <c r="O180" s="31">
        <v>130275</v>
      </c>
      <c r="P180" s="51">
        <v>1425</v>
      </c>
      <c r="Q180" s="51">
        <v>1600</v>
      </c>
      <c r="R180" s="51">
        <v>37305</v>
      </c>
      <c r="S180" s="51">
        <v>41912</v>
      </c>
      <c r="T180" s="31">
        <v>29453</v>
      </c>
      <c r="U180" s="31">
        <v>34765</v>
      </c>
      <c r="V180" s="51">
        <v>20417</v>
      </c>
      <c r="W180" s="31">
        <v>23849</v>
      </c>
      <c r="X180" s="51">
        <v>10228</v>
      </c>
      <c r="Y180" s="51">
        <v>12307</v>
      </c>
      <c r="Z180" s="51">
        <v>10803</v>
      </c>
      <c r="AA180" s="51">
        <v>12096</v>
      </c>
      <c r="AB180" s="51">
        <v>3105</v>
      </c>
      <c r="AC180" s="51">
        <v>3537</v>
      </c>
      <c r="AD180" s="51">
        <v>240</v>
      </c>
      <c r="AE180" s="51">
        <v>209</v>
      </c>
    </row>
    <row r="181" spans="1:31" ht="12.75" customHeight="1">
      <c r="K181" s="13"/>
      <c r="M181" s="23" t="s">
        <v>97</v>
      </c>
      <c r="N181" s="51">
        <v>55215</v>
      </c>
      <c r="O181" s="31">
        <v>94766</v>
      </c>
      <c r="P181" s="51">
        <v>722</v>
      </c>
      <c r="Q181" s="51">
        <v>1204</v>
      </c>
      <c r="R181" s="51">
        <v>17887</v>
      </c>
      <c r="S181" s="51">
        <v>29712</v>
      </c>
      <c r="T181" s="31">
        <v>14968</v>
      </c>
      <c r="U181" s="31">
        <v>26220</v>
      </c>
      <c r="V181" s="51">
        <v>9704</v>
      </c>
      <c r="W181" s="31">
        <v>16884</v>
      </c>
      <c r="X181" s="51">
        <v>5396</v>
      </c>
      <c r="Y181" s="51">
        <v>9808</v>
      </c>
      <c r="Z181" s="51">
        <v>5140</v>
      </c>
      <c r="AA181" s="51">
        <v>8292</v>
      </c>
      <c r="AB181" s="51">
        <v>1324</v>
      </c>
      <c r="AC181" s="51">
        <v>2537</v>
      </c>
      <c r="AD181" s="51">
        <v>74</v>
      </c>
      <c r="AE181" s="51">
        <v>109</v>
      </c>
    </row>
    <row r="182" spans="1:31">
      <c r="K182" s="13"/>
      <c r="M182" s="23" t="s">
        <v>98</v>
      </c>
      <c r="N182" s="51">
        <v>20521</v>
      </c>
      <c r="O182" s="31">
        <v>51744</v>
      </c>
      <c r="P182" s="51">
        <v>216</v>
      </c>
      <c r="Q182" s="51">
        <v>586</v>
      </c>
      <c r="R182" s="51">
        <v>6529</v>
      </c>
      <c r="S182" s="51">
        <v>15950</v>
      </c>
      <c r="T182" s="31">
        <v>5822</v>
      </c>
      <c r="U182" s="31">
        <v>14510</v>
      </c>
      <c r="V182" s="51">
        <v>3556</v>
      </c>
      <c r="W182" s="31">
        <v>9578</v>
      </c>
      <c r="X182" s="51">
        <v>2105</v>
      </c>
      <c r="Y182" s="51">
        <v>5438</v>
      </c>
      <c r="Z182" s="51">
        <v>1857</v>
      </c>
      <c r="AA182" s="51">
        <v>4331</v>
      </c>
      <c r="AB182" s="51">
        <v>419</v>
      </c>
      <c r="AC182" s="51">
        <v>1301</v>
      </c>
      <c r="AD182" s="51">
        <v>17</v>
      </c>
      <c r="AE182" s="51">
        <v>50</v>
      </c>
    </row>
    <row r="183" spans="1:31">
      <c r="K183" s="13"/>
      <c r="M183" s="23" t="s">
        <v>99</v>
      </c>
      <c r="N183" s="51">
        <v>7376</v>
      </c>
      <c r="O183" s="31">
        <v>22549</v>
      </c>
      <c r="P183" s="51">
        <v>90</v>
      </c>
      <c r="Q183" s="51">
        <v>253</v>
      </c>
      <c r="R183" s="51">
        <v>2257</v>
      </c>
      <c r="S183" s="51">
        <v>6738</v>
      </c>
      <c r="T183" s="31">
        <v>2230</v>
      </c>
      <c r="U183" s="31">
        <v>6584</v>
      </c>
      <c r="V183" s="51">
        <v>1298</v>
      </c>
      <c r="W183" s="31">
        <v>4064</v>
      </c>
      <c r="X183" s="51">
        <v>714</v>
      </c>
      <c r="Y183" s="51">
        <v>2409</v>
      </c>
      <c r="Z183" s="51">
        <v>618</v>
      </c>
      <c r="AA183" s="51">
        <v>1913</v>
      </c>
      <c r="AB183" s="51">
        <v>157</v>
      </c>
      <c r="AC183" s="51">
        <v>566</v>
      </c>
      <c r="AD183" s="51">
        <v>12</v>
      </c>
      <c r="AE183" s="51">
        <v>22</v>
      </c>
    </row>
    <row r="184" spans="1:31">
      <c r="K184" s="13"/>
      <c r="M184" s="45" t="s">
        <v>100</v>
      </c>
      <c r="N184" s="52">
        <v>1534</v>
      </c>
      <c r="O184" s="46">
        <v>6107</v>
      </c>
      <c r="P184" s="52">
        <v>14</v>
      </c>
      <c r="Q184" s="52">
        <v>42</v>
      </c>
      <c r="R184" s="52">
        <v>458</v>
      </c>
      <c r="S184" s="52">
        <v>1791</v>
      </c>
      <c r="T184" s="46">
        <v>467</v>
      </c>
      <c r="U184" s="46">
        <v>1846</v>
      </c>
      <c r="V184" s="52">
        <v>288</v>
      </c>
      <c r="W184" s="46">
        <v>1126</v>
      </c>
      <c r="X184" s="52">
        <v>143</v>
      </c>
      <c r="Y184" s="52">
        <v>642</v>
      </c>
      <c r="Z184" s="52">
        <v>136</v>
      </c>
      <c r="AA184" s="52">
        <v>524</v>
      </c>
      <c r="AB184" s="52">
        <v>27</v>
      </c>
      <c r="AC184" s="52">
        <v>133</v>
      </c>
      <c r="AD184" s="52">
        <v>1</v>
      </c>
      <c r="AE184" s="52">
        <v>3</v>
      </c>
    </row>
    <row r="185" spans="1:31" ht="12.95" customHeight="1">
      <c r="K185" s="13"/>
      <c r="M185" s="40">
        <v>37955</v>
      </c>
      <c r="N185" s="40"/>
      <c r="O185" s="40"/>
      <c r="P185" s="40"/>
      <c r="X185" s="40">
        <v>37955</v>
      </c>
    </row>
    <row r="186" spans="1:31" ht="13.15" customHeight="1">
      <c r="K186" s="13"/>
      <c r="M186" s="380" t="s">
        <v>122</v>
      </c>
      <c r="N186" s="378" t="s">
        <v>27</v>
      </c>
      <c r="O186" s="379"/>
      <c r="P186" s="378" t="s">
        <v>68</v>
      </c>
      <c r="Q186" s="379"/>
      <c r="R186" s="378" t="s">
        <v>61</v>
      </c>
      <c r="S186" s="379"/>
      <c r="T186" s="378" t="s">
        <v>62</v>
      </c>
      <c r="U186" s="379"/>
      <c r="V186" s="378" t="s">
        <v>63</v>
      </c>
      <c r="W186" s="379"/>
      <c r="X186" s="378" t="s">
        <v>64</v>
      </c>
      <c r="Y186" s="379"/>
      <c r="Z186" s="378" t="s">
        <v>65</v>
      </c>
      <c r="AA186" s="379"/>
      <c r="AB186" s="378" t="s">
        <v>66</v>
      </c>
      <c r="AC186" s="379"/>
      <c r="AD186" s="378" t="s">
        <v>67</v>
      </c>
      <c r="AE186" s="379"/>
    </row>
    <row r="187" spans="1:31" ht="13.15">
      <c r="A187" s="38" t="s">
        <v>76</v>
      </c>
      <c r="E187" s="8" t="s">
        <v>76</v>
      </c>
      <c r="K187" s="13"/>
      <c r="M187" s="381"/>
      <c r="N187" s="48" t="s">
        <v>78</v>
      </c>
      <c r="O187" s="49" t="s">
        <v>79</v>
      </c>
      <c r="P187" s="48" t="s">
        <v>78</v>
      </c>
      <c r="Q187" s="49" t="s">
        <v>79</v>
      </c>
      <c r="R187" s="48" t="s">
        <v>78</v>
      </c>
      <c r="S187" s="49" t="s">
        <v>79</v>
      </c>
      <c r="T187" s="48" t="s">
        <v>78</v>
      </c>
      <c r="U187" s="49" t="s">
        <v>79</v>
      </c>
      <c r="V187" s="48" t="s">
        <v>78</v>
      </c>
      <c r="W187" s="49" t="s">
        <v>79</v>
      </c>
      <c r="X187" s="48" t="s">
        <v>78</v>
      </c>
      <c r="Y187" s="49" t="s">
        <v>79</v>
      </c>
      <c r="Z187" s="48" t="s">
        <v>78</v>
      </c>
      <c r="AA187" s="49" t="s">
        <v>79</v>
      </c>
      <c r="AB187" s="48" t="s">
        <v>78</v>
      </c>
      <c r="AC187" s="49" t="s">
        <v>79</v>
      </c>
      <c r="AD187" s="48" t="s">
        <v>78</v>
      </c>
      <c r="AE187" s="49" t="s">
        <v>79</v>
      </c>
    </row>
    <row r="188" spans="1:31">
      <c r="K188" s="13"/>
      <c r="M188" s="23" t="s">
        <v>81</v>
      </c>
      <c r="N188" s="51">
        <f>Australia!$W$7</f>
        <v>273195</v>
      </c>
      <c r="O188" s="31">
        <f>Australia!$X$7</f>
        <v>257142</v>
      </c>
      <c r="P188" s="51">
        <f>ACT!$W$7</f>
        <v>5596</v>
      </c>
      <c r="Q188" s="31">
        <f>ACT!$X$7</f>
        <v>5301</v>
      </c>
      <c r="R188" s="51">
        <f>NSW!$W$7</f>
        <v>92926</v>
      </c>
      <c r="S188" s="31">
        <f>NSW!$X$7</f>
        <v>87027</v>
      </c>
      <c r="T188" s="51">
        <f>VIC!$W$7</f>
        <v>65010</v>
      </c>
      <c r="U188" s="31">
        <f>VIC!$X$7</f>
        <v>61863</v>
      </c>
      <c r="V188" s="51">
        <f>QLD!$W$7</f>
        <v>53297</v>
      </c>
      <c r="W188" s="31">
        <f>QLD!$X$7</f>
        <v>49482</v>
      </c>
      <c r="X188" s="51">
        <f>SA!$W$7</f>
        <v>17568</v>
      </c>
      <c r="Y188" s="31">
        <f>SA!$X$7</f>
        <v>16825</v>
      </c>
      <c r="Z188" s="51">
        <f>WA!$W$7</f>
        <v>31210</v>
      </c>
      <c r="AA188" s="31">
        <f>WA!$X$7</f>
        <v>29572</v>
      </c>
      <c r="AB188" s="51">
        <f>TAS!$W$7</f>
        <v>5064</v>
      </c>
      <c r="AC188" s="31">
        <f>TAS!$X$7</f>
        <v>4700</v>
      </c>
      <c r="AD188" s="51">
        <f>NT!$W$7</f>
        <v>2524</v>
      </c>
      <c r="AE188" s="31">
        <f>NT!$X$7</f>
        <v>2372</v>
      </c>
    </row>
    <row r="189" spans="1:31">
      <c r="K189" s="13"/>
      <c r="M189" s="23" t="s">
        <v>82</v>
      </c>
      <c r="N189" s="51">
        <f>Australia!$W$8</f>
        <v>281980</v>
      </c>
      <c r="O189" s="31">
        <f>Australia!$X$8</f>
        <v>266259</v>
      </c>
      <c r="P189" s="51">
        <f>ACT!$W$8</f>
        <v>5694</v>
      </c>
      <c r="Q189" s="31">
        <f>ACT!$X$8</f>
        <v>5502</v>
      </c>
      <c r="R189" s="51">
        <f>NSW!$W$8</f>
        <v>96528</v>
      </c>
      <c r="S189" s="31">
        <f>NSW!$X$8</f>
        <v>90651</v>
      </c>
      <c r="T189" s="51">
        <f>VIC!$W$8</f>
        <v>65707</v>
      </c>
      <c r="U189" s="31">
        <f>VIC!$X$8</f>
        <v>62128</v>
      </c>
      <c r="V189" s="51">
        <f>QLD!$W$8</f>
        <v>55434</v>
      </c>
      <c r="W189" s="31">
        <f>QLD!$X$8</f>
        <v>52428</v>
      </c>
      <c r="X189" s="51">
        <f>SA!$W$8</f>
        <v>18432</v>
      </c>
      <c r="Y189" s="31">
        <f>SA!$X$8</f>
        <v>17517</v>
      </c>
      <c r="Z189" s="51">
        <f>WA!$W$8</f>
        <v>31914</v>
      </c>
      <c r="AA189" s="31">
        <f>WA!$X$8</f>
        <v>30227</v>
      </c>
      <c r="AB189" s="51">
        <f>TAS!$W$8</f>
        <v>5701</v>
      </c>
      <c r="AC189" s="31">
        <f>TAS!$X$8</f>
        <v>5352</v>
      </c>
      <c r="AD189" s="51">
        <f>NT!$W$8</f>
        <v>2570</v>
      </c>
      <c r="AE189" s="31">
        <f>NT!$X$8</f>
        <v>2454</v>
      </c>
    </row>
    <row r="190" spans="1:31" ht="12.75" customHeight="1">
      <c r="K190" s="13"/>
      <c r="M190" s="23" t="s">
        <v>83</v>
      </c>
      <c r="N190" s="51">
        <f>Australia!$W$9</f>
        <v>303064</v>
      </c>
      <c r="O190" s="31">
        <f>Australia!$X$9</f>
        <v>287242</v>
      </c>
      <c r="P190" s="51">
        <f>ACT!$W$9</f>
        <v>6303</v>
      </c>
      <c r="Q190" s="31">
        <f>ACT!$X$9</f>
        <v>6033</v>
      </c>
      <c r="R190" s="51">
        <f>NSW!$W$9</f>
        <v>101394</v>
      </c>
      <c r="S190" s="31">
        <f>NSW!$X$9</f>
        <v>96212</v>
      </c>
      <c r="T190" s="51">
        <f>VIC!$W$9</f>
        <v>70731</v>
      </c>
      <c r="U190" s="31">
        <f>VIC!$X$9</f>
        <v>67106</v>
      </c>
      <c r="V190" s="51">
        <f>QLD!$W$9</f>
        <v>59206</v>
      </c>
      <c r="W190" s="31">
        <f>QLD!$X$9</f>
        <v>56135</v>
      </c>
      <c r="X190" s="51">
        <f>SA!$W$9</f>
        <v>20904</v>
      </c>
      <c r="Y190" s="31">
        <f>SA!$X$9</f>
        <v>19871</v>
      </c>
      <c r="Z190" s="51">
        <f>WA!$W$9</f>
        <v>35060</v>
      </c>
      <c r="AA190" s="31">
        <f>WA!$X$9</f>
        <v>32964</v>
      </c>
      <c r="AB190" s="51">
        <f>TAS!$W$9</f>
        <v>6711</v>
      </c>
      <c r="AC190" s="31">
        <f>TAS!$X$9</f>
        <v>6308</v>
      </c>
      <c r="AD190" s="51">
        <f>NT!$W$9</f>
        <v>2755</v>
      </c>
      <c r="AE190" s="31">
        <f>NT!$X$9</f>
        <v>2613</v>
      </c>
    </row>
    <row r="191" spans="1:31">
      <c r="K191" s="13"/>
      <c r="M191" s="23" t="s">
        <v>84</v>
      </c>
      <c r="N191" s="51">
        <f>Australia!$W$10</f>
        <v>324903</v>
      </c>
      <c r="O191" s="31">
        <f>Australia!$X$10</f>
        <v>309954</v>
      </c>
      <c r="P191" s="51">
        <f>ACT!$W$10</f>
        <v>6683</v>
      </c>
      <c r="Q191" s="31">
        <f>ACT!$X$10</f>
        <v>6338</v>
      </c>
      <c r="R191" s="51">
        <f>NSW!$W$10</f>
        <v>110083</v>
      </c>
      <c r="S191" s="31">
        <f>NSW!$X$10</f>
        <v>104436</v>
      </c>
      <c r="T191" s="51">
        <f>VIC!$W$10</f>
        <v>75938</v>
      </c>
      <c r="U191" s="31">
        <f>VIC!$X$10</f>
        <v>72734</v>
      </c>
      <c r="V191" s="51">
        <f>QLD!$W$10</f>
        <v>61606</v>
      </c>
      <c r="W191" s="31">
        <f>QLD!$X$10</f>
        <v>59164</v>
      </c>
      <c r="X191" s="51">
        <f>SA!$W$10</f>
        <v>23055</v>
      </c>
      <c r="Y191" s="31">
        <f>SA!$X$10</f>
        <v>21696</v>
      </c>
      <c r="Z191" s="51">
        <f>WA!$W$10</f>
        <v>37028</v>
      </c>
      <c r="AA191" s="31">
        <f>WA!$X$10</f>
        <v>35565</v>
      </c>
      <c r="AB191" s="51">
        <f>TAS!$W$10</f>
        <v>7720</v>
      </c>
      <c r="AC191" s="31">
        <f>TAS!$X$10</f>
        <v>7380</v>
      </c>
      <c r="AD191" s="51">
        <f>NT!$W$10</f>
        <v>2790</v>
      </c>
      <c r="AE191" s="31">
        <f>NT!$X$10</f>
        <v>2641</v>
      </c>
    </row>
    <row r="192" spans="1:31">
      <c r="K192" s="13"/>
      <c r="M192" s="23" t="s">
        <v>85</v>
      </c>
      <c r="N192" s="51">
        <f>Australia!$W$11</f>
        <v>240053</v>
      </c>
      <c r="O192" s="31">
        <f>Australia!$X$11</f>
        <v>253814</v>
      </c>
      <c r="P192" s="51">
        <f>ACT!$W$11</f>
        <v>5327</v>
      </c>
      <c r="Q192" s="31">
        <f>ACT!$X$11</f>
        <v>5991</v>
      </c>
      <c r="R192" s="51">
        <f>NSW!$W$11</f>
        <v>77718</v>
      </c>
      <c r="S192" s="31">
        <f>NSW!$X$11</f>
        <v>82151</v>
      </c>
      <c r="T192" s="51">
        <f>VIC!$W$11</f>
        <v>57252</v>
      </c>
      <c r="U192" s="31">
        <f>VIC!$X$11</f>
        <v>59786</v>
      </c>
      <c r="V192" s="51">
        <f>QLD!$W$11</f>
        <v>42944</v>
      </c>
      <c r="W192" s="31">
        <f>QLD!$X$11</f>
        <v>46351</v>
      </c>
      <c r="X192" s="51">
        <f>SA!$W$11</f>
        <v>20196</v>
      </c>
      <c r="Y192" s="31">
        <f>SA!$X$11</f>
        <v>20548</v>
      </c>
      <c r="Z192" s="51">
        <f>WA!$W$11</f>
        <v>29188</v>
      </c>
      <c r="AA192" s="31">
        <f>WA!$X$11</f>
        <v>30857</v>
      </c>
      <c r="AB192" s="51">
        <f>TAS!$W$11</f>
        <v>5682</v>
      </c>
      <c r="AC192" s="31">
        <f>TAS!$X$11</f>
        <v>5973</v>
      </c>
      <c r="AD192" s="51">
        <f>NT!$W$11</f>
        <v>1746</v>
      </c>
      <c r="AE192" s="31">
        <f>NT!$X$11</f>
        <v>2157</v>
      </c>
    </row>
    <row r="193" spans="1:31">
      <c r="K193" s="13"/>
      <c r="M193" s="23" t="s">
        <v>86</v>
      </c>
      <c r="N193" s="51">
        <f>Australia!$W$12</f>
        <v>201145</v>
      </c>
      <c r="O193" s="31">
        <f>Australia!$X$12</f>
        <v>245383</v>
      </c>
      <c r="P193" s="51">
        <f>ACT!$W$12</f>
        <v>5572</v>
      </c>
      <c r="Q193" s="31">
        <f>ACT!$X$12</f>
        <v>6880</v>
      </c>
      <c r="R193" s="51">
        <f>NSW!$W$12</f>
        <v>67995</v>
      </c>
      <c r="S193" s="31">
        <f>NSW!$X$12</f>
        <v>83085</v>
      </c>
      <c r="T193" s="51">
        <f>VIC!$W$12</f>
        <v>45778</v>
      </c>
      <c r="U193" s="31">
        <f>VIC!$X$12</f>
        <v>56949</v>
      </c>
      <c r="V193" s="51">
        <f>QLD!$W$12</f>
        <v>35861</v>
      </c>
      <c r="W193" s="31">
        <f>QLD!$X$12</f>
        <v>44794</v>
      </c>
      <c r="X193" s="51">
        <f>SA!$W$12</f>
        <v>14300</v>
      </c>
      <c r="Y193" s="31">
        <f>SA!$X$12</f>
        <v>16711</v>
      </c>
      <c r="Z193" s="51">
        <f>WA!$W$12</f>
        <v>26627</v>
      </c>
      <c r="AA193" s="31">
        <f>WA!$X$12</f>
        <v>30337</v>
      </c>
      <c r="AB193" s="51">
        <f>TAS!$W$12</f>
        <v>3297</v>
      </c>
      <c r="AC193" s="31">
        <f>TAS!$X$12</f>
        <v>4157</v>
      </c>
      <c r="AD193" s="51">
        <f>NT!$W$12</f>
        <v>1715</v>
      </c>
      <c r="AE193" s="31">
        <f>NT!$X$12</f>
        <v>2470</v>
      </c>
    </row>
    <row r="194" spans="1:31">
      <c r="K194" s="13"/>
      <c r="M194" s="23" t="s">
        <v>87</v>
      </c>
      <c r="N194" s="51">
        <f>Australia!$W$13</f>
        <v>282201</v>
      </c>
      <c r="O194" s="31">
        <f>Australia!$X$13</f>
        <v>324320</v>
      </c>
      <c r="P194" s="51">
        <f>ACT!$W$13</f>
        <v>6638</v>
      </c>
      <c r="Q194" s="31">
        <f>ACT!$X$13</f>
        <v>7417</v>
      </c>
      <c r="R194" s="51">
        <f>NSW!$W$13</f>
        <v>98504</v>
      </c>
      <c r="S194" s="31">
        <f>NSW!$X$13</f>
        <v>113127</v>
      </c>
      <c r="T194" s="51">
        <f>VIC!$W$13</f>
        <v>68533</v>
      </c>
      <c r="U194" s="31">
        <f>VIC!$X$13</f>
        <v>79721</v>
      </c>
      <c r="V194" s="51">
        <f>QLD!$W$13</f>
        <v>50875</v>
      </c>
      <c r="W194" s="31">
        <f>QLD!$X$13</f>
        <v>59574</v>
      </c>
      <c r="X194" s="51">
        <f>SA!$W$13</f>
        <v>18068</v>
      </c>
      <c r="Y194" s="31">
        <f>SA!$X$13</f>
        <v>20196</v>
      </c>
      <c r="Z194" s="51">
        <f>WA!$W$13</f>
        <v>32556</v>
      </c>
      <c r="AA194" s="31">
        <f>WA!$X$13</f>
        <v>35662</v>
      </c>
      <c r="AB194" s="51">
        <f>TAS!$W$13</f>
        <v>4589</v>
      </c>
      <c r="AC194" s="31">
        <f>TAS!$X$13</f>
        <v>5562</v>
      </c>
      <c r="AD194" s="51">
        <f>NT!$W$13</f>
        <v>2438</v>
      </c>
      <c r="AE194" s="31">
        <f>NT!$X$13</f>
        <v>3061</v>
      </c>
    </row>
    <row r="195" spans="1:31">
      <c r="K195" s="13"/>
      <c r="M195" s="23" t="s">
        <v>88</v>
      </c>
      <c r="N195" s="51">
        <f>Australia!$W$14</f>
        <v>334354</v>
      </c>
      <c r="O195" s="31">
        <f>Australia!$X$14</f>
        <v>376367</v>
      </c>
      <c r="P195" s="51">
        <f>ACT!$W$14</f>
        <v>6936</v>
      </c>
      <c r="Q195" s="31">
        <f>ACT!$X$14</f>
        <v>7882</v>
      </c>
      <c r="R195" s="51">
        <f>NSW!$W$14</f>
        <v>114226</v>
      </c>
      <c r="S195" s="31">
        <f>NSW!$X$14</f>
        <v>128116</v>
      </c>
      <c r="T195" s="51">
        <f>VIC!$W$14</f>
        <v>82140</v>
      </c>
      <c r="U195" s="31">
        <f>VIC!$X$14</f>
        <v>93623</v>
      </c>
      <c r="V195" s="51">
        <f>QLD!$W$14</f>
        <v>61409</v>
      </c>
      <c r="W195" s="31">
        <f>QLD!$X$14</f>
        <v>70224</v>
      </c>
      <c r="X195" s="51">
        <f>SA!$W$14</f>
        <v>21939</v>
      </c>
      <c r="Y195" s="31">
        <f>SA!$X$14</f>
        <v>24506</v>
      </c>
      <c r="Z195" s="51">
        <f>WA!$W$14</f>
        <v>38642</v>
      </c>
      <c r="AA195" s="31">
        <f>WA!$X$14</f>
        <v>41220</v>
      </c>
      <c r="AB195" s="51">
        <f>TAS!$W$14</f>
        <v>6171</v>
      </c>
      <c r="AC195" s="31">
        <f>TAS!$X$14</f>
        <v>7365</v>
      </c>
      <c r="AD195" s="51">
        <f>NT!$W$14</f>
        <v>2891</v>
      </c>
      <c r="AE195" s="31">
        <f>NT!$X$14</f>
        <v>3431</v>
      </c>
    </row>
    <row r="196" spans="1:31">
      <c r="K196" s="13"/>
      <c r="M196" s="23" t="s">
        <v>89</v>
      </c>
      <c r="N196" s="51">
        <f>Australia!$W$15</f>
        <v>337065</v>
      </c>
      <c r="O196" s="31">
        <f>Australia!$X$15</f>
        <v>367978</v>
      </c>
      <c r="P196" s="51">
        <f>ACT!$W$15</f>
        <v>7046</v>
      </c>
      <c r="Q196" s="31">
        <f>ACT!$X$15</f>
        <v>7840</v>
      </c>
      <c r="R196" s="51">
        <f>NSW!$W$15</f>
        <v>113887</v>
      </c>
      <c r="S196" s="31">
        <f>NSW!$X$15</f>
        <v>123080</v>
      </c>
      <c r="T196" s="51">
        <f>VIC!$W$15</f>
        <v>81907</v>
      </c>
      <c r="U196" s="31">
        <f>VIC!$X$15</f>
        <v>89801</v>
      </c>
      <c r="V196" s="51">
        <f>QLD!$W$15</f>
        <v>62232</v>
      </c>
      <c r="W196" s="31">
        <f>QLD!$X$15</f>
        <v>68886</v>
      </c>
      <c r="X196" s="51">
        <f>SA!$W$15</f>
        <v>23510</v>
      </c>
      <c r="Y196" s="31">
        <f>SA!$X$15</f>
        <v>25998</v>
      </c>
      <c r="Z196" s="51">
        <f>WA!$W$15</f>
        <v>38710</v>
      </c>
      <c r="AA196" s="31">
        <f>WA!$X$15</f>
        <v>41327</v>
      </c>
      <c r="AB196" s="51">
        <f>TAS!$W$15</f>
        <v>6741</v>
      </c>
      <c r="AC196" s="31">
        <f>TAS!$X$15</f>
        <v>7887</v>
      </c>
      <c r="AD196" s="51">
        <f>NT!$W$15</f>
        <v>3032</v>
      </c>
      <c r="AE196" s="31">
        <f>NT!$X$15</f>
        <v>3159</v>
      </c>
    </row>
    <row r="197" spans="1:31">
      <c r="K197" s="13"/>
      <c r="M197" s="23" t="s">
        <v>90</v>
      </c>
      <c r="N197" s="51">
        <f>Australia!$W$16</f>
        <v>371490</v>
      </c>
      <c r="O197" s="31">
        <f>Australia!$X$16</f>
        <v>400121</v>
      </c>
      <c r="P197" s="51">
        <f>ACT!$W$16</f>
        <v>7383</v>
      </c>
      <c r="Q197" s="31">
        <f>ACT!$X$16</f>
        <v>8065</v>
      </c>
      <c r="R197" s="51">
        <f>NSW!$W$16</f>
        <v>123990</v>
      </c>
      <c r="S197" s="31">
        <f>NSW!$X$16</f>
        <v>132928</v>
      </c>
      <c r="T197" s="51">
        <f>VIC!$W$16</f>
        <v>88908</v>
      </c>
      <c r="U197" s="31">
        <f>VIC!$X$16</f>
        <v>95555</v>
      </c>
      <c r="V197" s="51">
        <f>QLD!$W$16</f>
        <v>68744</v>
      </c>
      <c r="W197" s="31">
        <f>QLD!$X$16</f>
        <v>75051</v>
      </c>
      <c r="X197" s="51">
        <f>SA!$W$16</f>
        <v>27877</v>
      </c>
      <c r="Y197" s="31">
        <f>SA!$X$16</f>
        <v>30701</v>
      </c>
      <c r="Z197" s="51">
        <f>WA!$W$16</f>
        <v>42522</v>
      </c>
      <c r="AA197" s="31">
        <f>WA!$X$16</f>
        <v>44523</v>
      </c>
      <c r="AB197" s="51">
        <f>TAS!$W$16</f>
        <v>8757</v>
      </c>
      <c r="AC197" s="31">
        <f>TAS!$X$16</f>
        <v>9880</v>
      </c>
      <c r="AD197" s="51">
        <f>NT!$W$16</f>
        <v>3309</v>
      </c>
      <c r="AE197" s="31">
        <f>NT!$X$16</f>
        <v>3418</v>
      </c>
    </row>
    <row r="198" spans="1:31">
      <c r="A198" s="38" t="s">
        <v>76</v>
      </c>
      <c r="E198" s="8" t="s">
        <v>76</v>
      </c>
      <c r="K198" s="13"/>
      <c r="M198" s="23" t="s">
        <v>91</v>
      </c>
      <c r="N198" s="51">
        <f>Australia!$W$17</f>
        <v>364978</v>
      </c>
      <c r="O198" s="31">
        <f>Australia!$X$17</f>
        <v>393157</v>
      </c>
      <c r="P198" s="51">
        <f>ACT!$W$17</f>
        <v>7460</v>
      </c>
      <c r="Q198" s="31">
        <f>ACT!$X$17</f>
        <v>8122</v>
      </c>
      <c r="R198" s="51">
        <f>NSW!$W$17</f>
        <v>120295</v>
      </c>
      <c r="S198" s="31">
        <f>NSW!$X$17</f>
        <v>128906</v>
      </c>
      <c r="T198" s="51">
        <f>VIC!$W$17</f>
        <v>86845</v>
      </c>
      <c r="U198" s="31">
        <f>VIC!$X$17</f>
        <v>93544</v>
      </c>
      <c r="V198" s="51">
        <f>QLD!$W$17</f>
        <v>67560</v>
      </c>
      <c r="W198" s="31">
        <f>QLD!$X$17</f>
        <v>73467</v>
      </c>
      <c r="X198" s="51">
        <f>SA!$W$17</f>
        <v>28875</v>
      </c>
      <c r="Y198" s="31">
        <f>SA!$X$17</f>
        <v>31859</v>
      </c>
      <c r="Z198" s="51">
        <f>WA!$W$17</f>
        <v>41768</v>
      </c>
      <c r="AA198" s="31">
        <f>WA!$X$17</f>
        <v>44023</v>
      </c>
      <c r="AB198" s="51">
        <f>TAS!$W$17</f>
        <v>9102</v>
      </c>
      <c r="AC198" s="31">
        <f>TAS!$X$17</f>
        <v>10068</v>
      </c>
      <c r="AD198" s="51">
        <f>NT!$W$17</f>
        <v>3073</v>
      </c>
      <c r="AE198" s="31">
        <f>NT!$X$17</f>
        <v>3168</v>
      </c>
    </row>
    <row r="199" spans="1:31">
      <c r="K199" s="13"/>
      <c r="M199" s="23" t="s">
        <v>92</v>
      </c>
      <c r="N199" s="51">
        <f>Australia!$W$18</f>
        <v>356363</v>
      </c>
      <c r="O199" s="31">
        <f>Australia!$X$18</f>
        <v>373641</v>
      </c>
      <c r="P199" s="51">
        <f>ACT!$W$18</f>
        <v>7298</v>
      </c>
      <c r="Q199" s="31">
        <f>ACT!$X$18</f>
        <v>7726</v>
      </c>
      <c r="R199" s="51">
        <f>NSW!$W$18</f>
        <v>116717</v>
      </c>
      <c r="S199" s="31">
        <f>NSW!$X$18</f>
        <v>121318</v>
      </c>
      <c r="T199" s="51">
        <f>VIC!$W$18</f>
        <v>83537</v>
      </c>
      <c r="U199" s="31">
        <f>VIC!$X$18</f>
        <v>89316</v>
      </c>
      <c r="V199" s="51">
        <f>QLD!$W$18</f>
        <v>67369</v>
      </c>
      <c r="W199" s="31">
        <f>QLD!$X$18</f>
        <v>70734</v>
      </c>
      <c r="X199" s="51">
        <f>SA!$W$18</f>
        <v>29237</v>
      </c>
      <c r="Y199" s="31">
        <f>SA!$X$18</f>
        <v>31625</v>
      </c>
      <c r="Z199" s="51">
        <f>WA!$W$18</f>
        <v>40108</v>
      </c>
      <c r="AA199" s="31">
        <f>WA!$X$18</f>
        <v>40519</v>
      </c>
      <c r="AB199" s="51">
        <f>TAS!$W$18</f>
        <v>9251</v>
      </c>
      <c r="AC199" s="31">
        <f>TAS!$X$18</f>
        <v>9806</v>
      </c>
      <c r="AD199" s="51">
        <f>NT!$W$18</f>
        <v>2846</v>
      </c>
      <c r="AE199" s="31">
        <f>NT!$X$18</f>
        <v>2597</v>
      </c>
    </row>
    <row r="200" spans="1:31">
      <c r="K200" s="13"/>
      <c r="M200" s="23" t="s">
        <v>93</v>
      </c>
      <c r="N200" s="51">
        <f>Australia!$W$19</f>
        <v>305069</v>
      </c>
      <c r="O200" s="31">
        <f>Australia!$X$19</f>
        <v>308583</v>
      </c>
      <c r="P200" s="51">
        <f>ACT!$W$19</f>
        <v>5728</v>
      </c>
      <c r="Q200" s="31">
        <f>ACT!$X$19</f>
        <v>5746</v>
      </c>
      <c r="R200" s="51">
        <f>NSW!$W$19</f>
        <v>101132</v>
      </c>
      <c r="S200" s="31">
        <f>NSW!$X$19</f>
        <v>102159</v>
      </c>
      <c r="T200" s="51">
        <f>VIC!$W$19</f>
        <v>71795</v>
      </c>
      <c r="U200" s="31">
        <f>VIC!$X$19</f>
        <v>73728</v>
      </c>
      <c r="V200" s="51">
        <f>QLD!$W$19</f>
        <v>58199</v>
      </c>
      <c r="W200" s="31">
        <f>QLD!$X$19</f>
        <v>59024</v>
      </c>
      <c r="X200" s="51">
        <f>SA!$W$19</f>
        <v>25704</v>
      </c>
      <c r="Y200" s="31">
        <f>SA!$X$19</f>
        <v>26537</v>
      </c>
      <c r="Z200" s="51">
        <f>WA!$W$19</f>
        <v>32528</v>
      </c>
      <c r="AA200" s="31">
        <f>WA!$X$19</f>
        <v>31487</v>
      </c>
      <c r="AB200" s="51">
        <f>TAS!$W$19</f>
        <v>7985</v>
      </c>
      <c r="AC200" s="31">
        <f>TAS!$X$19</f>
        <v>8260</v>
      </c>
      <c r="AD200" s="51">
        <f>NT!$W$19</f>
        <v>1998</v>
      </c>
      <c r="AE200" s="31">
        <f>NT!$X$19</f>
        <v>1642</v>
      </c>
    </row>
    <row r="201" spans="1:31">
      <c r="K201" s="13"/>
      <c r="M201" s="23" t="s">
        <v>94</v>
      </c>
      <c r="N201" s="51">
        <f>Australia!$W$20</f>
        <v>209786</v>
      </c>
      <c r="O201" s="31">
        <f>Australia!$X$20</f>
        <v>209858</v>
      </c>
      <c r="P201" s="51">
        <f>ACT!$W$20</f>
        <v>3388</v>
      </c>
      <c r="Q201" s="31">
        <f>ACT!$X$20</f>
        <v>3398</v>
      </c>
      <c r="R201" s="51">
        <f>NSW!$W$20</f>
        <v>69464</v>
      </c>
      <c r="S201" s="31">
        <f>NSW!$X$20</f>
        <v>68622</v>
      </c>
      <c r="T201" s="51">
        <f>VIC!$W$20</f>
        <v>50747</v>
      </c>
      <c r="U201" s="31">
        <f>VIC!$X$20</f>
        <v>51103</v>
      </c>
      <c r="V201" s="51">
        <f>QLD!$W$20</f>
        <v>40040</v>
      </c>
      <c r="W201" s="31">
        <f>QLD!$X$20</f>
        <v>40579</v>
      </c>
      <c r="X201" s="51">
        <f>SA!$W$20</f>
        <v>17426</v>
      </c>
      <c r="Y201" s="31">
        <f>SA!$X$20</f>
        <v>17963</v>
      </c>
      <c r="Z201" s="51">
        <f>WA!$W$20</f>
        <v>21976</v>
      </c>
      <c r="AA201" s="31">
        <f>WA!$X$20</f>
        <v>21685</v>
      </c>
      <c r="AB201" s="51">
        <f>TAS!$W$20</f>
        <v>5631</v>
      </c>
      <c r="AC201" s="31">
        <f>TAS!$X$20</f>
        <v>5710</v>
      </c>
      <c r="AD201" s="51">
        <f>NT!$W$20</f>
        <v>1114</v>
      </c>
      <c r="AE201" s="31">
        <f>NT!$X$20</f>
        <v>798</v>
      </c>
    </row>
    <row r="202" spans="1:31">
      <c r="K202" s="13"/>
      <c r="M202" s="23" t="s">
        <v>95</v>
      </c>
      <c r="N202" s="51">
        <f>Australia!$W$21</f>
        <v>147834</v>
      </c>
      <c r="O202" s="31">
        <f>Australia!$X$21</f>
        <v>157218</v>
      </c>
      <c r="P202" s="51">
        <f>ACT!$W$21</f>
        <v>2063</v>
      </c>
      <c r="Q202" s="31">
        <f>ACT!$X$21</f>
        <v>2268</v>
      </c>
      <c r="R202" s="51">
        <f>NSW!$W$21</f>
        <v>49224</v>
      </c>
      <c r="S202" s="31">
        <f>NSW!$X$21</f>
        <v>51138</v>
      </c>
      <c r="T202" s="51">
        <f>VIC!$W$21</f>
        <v>36358</v>
      </c>
      <c r="U202" s="31">
        <f>VIC!$X$21</f>
        <v>39663</v>
      </c>
      <c r="V202" s="51">
        <f>QLD!$W$21</f>
        <v>27795</v>
      </c>
      <c r="W202" s="31">
        <f>QLD!$X$21</f>
        <v>29765</v>
      </c>
      <c r="X202" s="51">
        <f>SA!$W$21</f>
        <v>12857</v>
      </c>
      <c r="Y202" s="31">
        <f>SA!$X$21</f>
        <v>13750</v>
      </c>
      <c r="Z202" s="51">
        <f>WA!$W$21</f>
        <v>15109</v>
      </c>
      <c r="AA202" s="31">
        <f>WA!$X$21</f>
        <v>15867</v>
      </c>
      <c r="AB202" s="51">
        <f>TAS!$W$21</f>
        <v>3986</v>
      </c>
      <c r="AC202" s="31">
        <f>TAS!$X$21</f>
        <v>4400</v>
      </c>
      <c r="AD202" s="51">
        <f>NT!$W$21</f>
        <v>442</v>
      </c>
      <c r="AE202" s="31">
        <f>NT!$X$21</f>
        <v>367</v>
      </c>
    </row>
    <row r="203" spans="1:31" ht="13.15">
      <c r="A203" s="4"/>
      <c r="K203" s="13"/>
      <c r="M203" s="23" t="s">
        <v>96</v>
      </c>
      <c r="N203" s="51">
        <f>Australia!$W$22</f>
        <v>115555</v>
      </c>
      <c r="O203" s="31">
        <f>Australia!$X$22</f>
        <v>132106</v>
      </c>
      <c r="P203" s="51">
        <f>ACT!$W$22</f>
        <v>1496</v>
      </c>
      <c r="Q203" s="31">
        <f>ACT!$X$22</f>
        <v>1654</v>
      </c>
      <c r="R203" s="51">
        <f>NSW!$W$22</f>
        <v>37957</v>
      </c>
      <c r="S203" s="31">
        <f>NSW!$X$22</f>
        <v>42568</v>
      </c>
      <c r="T203" s="51">
        <f>VIC!$W$22</f>
        <v>29973</v>
      </c>
      <c r="U203" s="31">
        <f>VIC!$X$22</f>
        <v>34976</v>
      </c>
      <c r="V203" s="51">
        <f>QLD!$W$22</f>
        <v>21150</v>
      </c>
      <c r="W203" s="31">
        <f>QLD!$X$22</f>
        <v>24373</v>
      </c>
      <c r="X203" s="51">
        <f>SA!$W$22</f>
        <v>10332</v>
      </c>
      <c r="Y203" s="31">
        <f>SA!$X$22</f>
        <v>12226</v>
      </c>
      <c r="Z203" s="51">
        <f>WA!$W$22</f>
        <v>11200</v>
      </c>
      <c r="AA203" s="31">
        <f>WA!$X$22</f>
        <v>12502</v>
      </c>
      <c r="AB203" s="51">
        <f>TAS!$W$22</f>
        <v>3219</v>
      </c>
      <c r="AC203" s="31">
        <f>TAS!$X$22</f>
        <v>3587</v>
      </c>
      <c r="AD203" s="51">
        <f>NT!$W$22</f>
        <v>228</v>
      </c>
      <c r="AE203" s="31">
        <f>NT!$X$22</f>
        <v>220</v>
      </c>
    </row>
    <row r="204" spans="1:31" ht="13.15">
      <c r="A204" s="5"/>
      <c r="B204" s="6"/>
      <c r="C204" s="7"/>
      <c r="D204" s="6"/>
      <c r="E204" s="6"/>
      <c r="F204" s="6"/>
      <c r="G204" s="6"/>
      <c r="H204" s="6"/>
      <c r="I204" s="6"/>
      <c r="J204" s="6"/>
      <c r="K204" s="39"/>
      <c r="M204" s="23" t="s">
        <v>97</v>
      </c>
      <c r="N204" s="51">
        <f>Australia!$W$23</f>
        <v>64752</v>
      </c>
      <c r="O204" s="31">
        <f>Australia!$X$23</f>
        <v>98550</v>
      </c>
      <c r="P204" s="51">
        <f>ACT!$W$23</f>
        <v>844</v>
      </c>
      <c r="Q204" s="31">
        <f>ACT!$X$23</f>
        <v>1261</v>
      </c>
      <c r="R204" s="51">
        <f>NSW!$W$23</f>
        <v>21234</v>
      </c>
      <c r="S204" s="31">
        <f>NSW!$X$23</f>
        <v>31106</v>
      </c>
      <c r="T204" s="51">
        <f>VIC!$W$23</f>
        <v>17362</v>
      </c>
      <c r="U204" s="31">
        <f>VIC!$X$23</f>
        <v>27104</v>
      </c>
      <c r="V204" s="51">
        <f>QLD!$W$23</f>
        <v>11480</v>
      </c>
      <c r="W204" s="31">
        <f>QLD!$X$23</f>
        <v>17579</v>
      </c>
      <c r="X204" s="51">
        <f>SA!$W$23</f>
        <v>6151</v>
      </c>
      <c r="Y204" s="31">
        <f>SA!$X$23</f>
        <v>9980</v>
      </c>
      <c r="Z204" s="51">
        <f>WA!$W$23</f>
        <v>5990</v>
      </c>
      <c r="AA204" s="31">
        <f>WA!$X$23</f>
        <v>8799</v>
      </c>
      <c r="AB204" s="51">
        <f>TAS!$W$23</f>
        <v>1598</v>
      </c>
      <c r="AC204" s="31">
        <f>TAS!$X$23</f>
        <v>2608</v>
      </c>
      <c r="AD204" s="51">
        <f>NT!$W$23</f>
        <v>93</v>
      </c>
      <c r="AE204" s="31">
        <f>NT!$X$23</f>
        <v>113</v>
      </c>
    </row>
    <row r="205" spans="1:31" ht="17.649999999999999">
      <c r="A205" s="256" t="s">
        <v>119</v>
      </c>
      <c r="B205" s="257"/>
      <c r="C205" s="257"/>
      <c r="D205" s="258"/>
      <c r="E205" s="258"/>
      <c r="F205" s="258"/>
      <c r="G205" s="258"/>
      <c r="H205" s="258"/>
      <c r="I205" s="256" t="s">
        <v>33</v>
      </c>
      <c r="J205" s="258"/>
      <c r="K205" s="258"/>
      <c r="M205" s="23" t="s">
        <v>98</v>
      </c>
      <c r="N205" s="51">
        <f>Australia!$W$24</f>
        <v>22155</v>
      </c>
      <c r="O205" s="31">
        <f>Australia!$X$24</f>
        <v>55041</v>
      </c>
      <c r="P205" s="51">
        <f>ACT!$W$24</f>
        <v>239</v>
      </c>
      <c r="Q205" s="31">
        <f>ACT!$X$24</f>
        <v>645</v>
      </c>
      <c r="R205" s="51">
        <f>NSW!$W$24</f>
        <v>7091</v>
      </c>
      <c r="S205" s="31">
        <f>NSW!$X$24</f>
        <v>16932</v>
      </c>
      <c r="T205" s="51">
        <f>VIC!$W$24</f>
        <v>6223</v>
      </c>
      <c r="U205" s="31">
        <f>VIC!$X$24</f>
        <v>15463</v>
      </c>
      <c r="V205" s="51">
        <f>QLD!$W$24</f>
        <v>3757</v>
      </c>
      <c r="W205" s="31">
        <f>QLD!$X$24</f>
        <v>10010</v>
      </c>
      <c r="X205" s="51">
        <f>SA!$W$24</f>
        <v>2269</v>
      </c>
      <c r="Y205" s="31">
        <f>SA!$X$24</f>
        <v>5812</v>
      </c>
      <c r="Z205" s="51">
        <f>WA!$W$24</f>
        <v>2091</v>
      </c>
      <c r="AA205" s="31">
        <f>WA!$X$24</f>
        <v>4740</v>
      </c>
      <c r="AB205" s="51">
        <f>TAS!$W$24</f>
        <v>461</v>
      </c>
      <c r="AC205" s="31">
        <f>TAS!$X$24</f>
        <v>1381</v>
      </c>
      <c r="AD205" s="51">
        <f>NT!$W$24</f>
        <v>24</v>
      </c>
      <c r="AE205" s="31">
        <f>NT!$X$24</f>
        <v>58</v>
      </c>
    </row>
    <row r="206" spans="1:31" ht="13.15">
      <c r="A206" s="9" t="s">
        <v>120</v>
      </c>
      <c r="C206" s="41" t="s">
        <v>121</v>
      </c>
      <c r="E206" s="12"/>
      <c r="F206" s="2"/>
      <c r="G206" s="2"/>
      <c r="H206" s="2"/>
      <c r="I206" s="2"/>
      <c r="J206" s="111"/>
      <c r="K206" s="42"/>
      <c r="M206" s="23" t="s">
        <v>99</v>
      </c>
      <c r="N206" s="51">
        <f>Australia!$W$25</f>
        <v>7630</v>
      </c>
      <c r="O206" s="31">
        <f>Australia!$X$25</f>
        <v>23082</v>
      </c>
      <c r="P206" s="51">
        <f>ACT!$W$25</f>
        <v>73</v>
      </c>
      <c r="Q206" s="31">
        <f>ACT!$X$25</f>
        <v>272</v>
      </c>
      <c r="R206" s="51">
        <f>NSW!$W$25</f>
        <v>2362</v>
      </c>
      <c r="S206" s="31">
        <f>NSW!$X$25</f>
        <v>6910</v>
      </c>
      <c r="T206" s="51">
        <f>VIC!$W$25</f>
        <v>2277</v>
      </c>
      <c r="U206" s="31">
        <f>VIC!$X$25</f>
        <v>6693</v>
      </c>
      <c r="V206" s="51">
        <f>QLD!$W$25</f>
        <v>1344</v>
      </c>
      <c r="W206" s="31">
        <f>QLD!$X$25</f>
        <v>4214</v>
      </c>
      <c r="X206" s="51">
        <f>SA!$W$25</f>
        <v>744</v>
      </c>
      <c r="Y206" s="31">
        <f>SA!$X$25</f>
        <v>2428</v>
      </c>
      <c r="Z206" s="51">
        <f>WA!$W$25</f>
        <v>646</v>
      </c>
      <c r="AA206" s="31">
        <f>WA!$X$25</f>
        <v>1949</v>
      </c>
      <c r="AB206" s="51">
        <f>TAS!$W$25</f>
        <v>174</v>
      </c>
      <c r="AC206" s="31">
        <f>TAS!$X$25</f>
        <v>597</v>
      </c>
      <c r="AD206" s="51">
        <f>NT!$W$25</f>
        <v>10</v>
      </c>
      <c r="AE206" s="31">
        <f>NT!$X$25</f>
        <v>19</v>
      </c>
    </row>
    <row r="207" spans="1:31">
      <c r="K207" s="13"/>
      <c r="M207" s="45" t="s">
        <v>100</v>
      </c>
      <c r="N207" s="52">
        <f>Australia!$W$26</f>
        <v>1627</v>
      </c>
      <c r="O207" s="46">
        <f>Australia!$X$26</f>
        <v>6474</v>
      </c>
      <c r="P207" s="52">
        <f>ACT!$W$26</f>
        <v>24</v>
      </c>
      <c r="Q207" s="46">
        <f>ACT!$X$26</f>
        <v>46</v>
      </c>
      <c r="R207" s="52">
        <f>NSW!$W$26</f>
        <v>488</v>
      </c>
      <c r="S207" s="46">
        <f>NSW!$X$26</f>
        <v>1926</v>
      </c>
      <c r="T207" s="52">
        <f>VIC!$W$26</f>
        <v>502</v>
      </c>
      <c r="U207" s="46">
        <f>VIC!$X$26</f>
        <v>1916</v>
      </c>
      <c r="V207" s="52">
        <f>QLD!$W$26</f>
        <v>290</v>
      </c>
      <c r="W207" s="46">
        <f>QLD!$X$26</f>
        <v>1188</v>
      </c>
      <c r="X207" s="52">
        <f>SA!$W$26</f>
        <v>140</v>
      </c>
      <c r="Y207" s="46">
        <f>SA!$X$26</f>
        <v>701</v>
      </c>
      <c r="Z207" s="52">
        <f>WA!$W$26</f>
        <v>146</v>
      </c>
      <c r="AA207" s="46">
        <f>WA!$X$26</f>
        <v>551</v>
      </c>
      <c r="AB207" s="52">
        <f>TAS!$W$26</f>
        <v>36</v>
      </c>
      <c r="AC207" s="46">
        <f>TAS!$X$26</f>
        <v>140</v>
      </c>
      <c r="AD207" s="52">
        <f>NT!$W$26</f>
        <v>1</v>
      </c>
      <c r="AE207" s="46">
        <f>NT!$X$26</f>
        <v>6</v>
      </c>
    </row>
    <row r="208" spans="1:31">
      <c r="A208" s="14" t="s">
        <v>76</v>
      </c>
      <c r="B208" s="3" t="s">
        <v>76</v>
      </c>
      <c r="C208" s="3" t="s">
        <v>76</v>
      </c>
      <c r="D208" s="3" t="s">
        <v>76</v>
      </c>
      <c r="E208" s="3" t="s">
        <v>76</v>
      </c>
      <c r="F208" s="3" t="s">
        <v>76</v>
      </c>
      <c r="G208" s="3" t="s">
        <v>76</v>
      </c>
      <c r="H208" s="3" t="s">
        <v>76</v>
      </c>
      <c r="K208" s="13"/>
      <c r="M208" s="40">
        <v>38321</v>
      </c>
      <c r="N208" s="40"/>
      <c r="O208" s="40"/>
      <c r="P208" s="40"/>
      <c r="X208" s="40">
        <v>38321</v>
      </c>
    </row>
    <row r="209" spans="1:31" ht="13.15" customHeight="1">
      <c r="A209" s="14" t="s">
        <v>76</v>
      </c>
      <c r="B209" s="3" t="s">
        <v>76</v>
      </c>
      <c r="C209" s="3" t="s">
        <v>76</v>
      </c>
      <c r="E209" s="3" t="s">
        <v>76</v>
      </c>
      <c r="F209" s="3" t="s">
        <v>76</v>
      </c>
      <c r="G209" s="3" t="s">
        <v>76</v>
      </c>
      <c r="K209" s="37" t="s">
        <v>76</v>
      </c>
      <c r="M209" s="380" t="s">
        <v>122</v>
      </c>
      <c r="N209" s="378" t="s">
        <v>27</v>
      </c>
      <c r="O209" s="379"/>
      <c r="P209" s="378" t="s">
        <v>68</v>
      </c>
      <c r="Q209" s="379"/>
      <c r="R209" s="378" t="s">
        <v>61</v>
      </c>
      <c r="S209" s="379"/>
      <c r="T209" s="378" t="s">
        <v>62</v>
      </c>
      <c r="U209" s="379"/>
      <c r="V209" s="378" t="s">
        <v>63</v>
      </c>
      <c r="W209" s="379"/>
      <c r="X209" s="378" t="s">
        <v>64</v>
      </c>
      <c r="Y209" s="379"/>
      <c r="Z209" s="378" t="s">
        <v>65</v>
      </c>
      <c r="AA209" s="379"/>
      <c r="AB209" s="378" t="s">
        <v>66</v>
      </c>
      <c r="AC209" s="379"/>
      <c r="AD209" s="378" t="s">
        <v>67</v>
      </c>
      <c r="AE209" s="379"/>
    </row>
    <row r="210" spans="1:31" ht="13.15">
      <c r="A210" s="14" t="s">
        <v>76</v>
      </c>
      <c r="B210" s="3" t="s">
        <v>76</v>
      </c>
      <c r="C210" s="3" t="s">
        <v>76</v>
      </c>
      <c r="D210" s="3" t="s">
        <v>76</v>
      </c>
      <c r="E210" s="3" t="s">
        <v>76</v>
      </c>
      <c r="F210" s="3" t="s">
        <v>76</v>
      </c>
      <c r="G210" s="3" t="s">
        <v>76</v>
      </c>
      <c r="H210" s="3" t="s">
        <v>76</v>
      </c>
      <c r="K210" s="13"/>
      <c r="M210" s="381"/>
      <c r="N210" s="48" t="s">
        <v>78</v>
      </c>
      <c r="O210" s="49" t="s">
        <v>79</v>
      </c>
      <c r="P210" s="48" t="s">
        <v>78</v>
      </c>
      <c r="Q210" s="49" t="s">
        <v>79</v>
      </c>
      <c r="R210" s="48" t="s">
        <v>78</v>
      </c>
      <c r="S210" s="49" t="s">
        <v>79</v>
      </c>
      <c r="T210" s="48" t="s">
        <v>78</v>
      </c>
      <c r="U210" s="49" t="s">
        <v>79</v>
      </c>
      <c r="V210" s="48" t="s">
        <v>78</v>
      </c>
      <c r="W210" s="49" t="s">
        <v>79</v>
      </c>
      <c r="X210" s="48" t="s">
        <v>78</v>
      </c>
      <c r="Y210" s="49" t="s">
        <v>79</v>
      </c>
      <c r="Z210" s="48" t="s">
        <v>78</v>
      </c>
      <c r="AA210" s="49" t="s">
        <v>79</v>
      </c>
      <c r="AB210" s="48" t="s">
        <v>78</v>
      </c>
      <c r="AC210" s="49" t="s">
        <v>79</v>
      </c>
      <c r="AD210" s="48" t="s">
        <v>78</v>
      </c>
      <c r="AE210" s="49" t="s">
        <v>79</v>
      </c>
    </row>
    <row r="211" spans="1:31">
      <c r="K211" s="13"/>
      <c r="M211" s="23" t="s">
        <v>81</v>
      </c>
      <c r="N211" s="51">
        <f>Australia!$Z$7</f>
        <v>285631</v>
      </c>
      <c r="O211" s="31">
        <f>Australia!$AA$7</f>
        <v>269176</v>
      </c>
      <c r="P211" s="51">
        <f>ACT!$Z$7</f>
        <v>5780</v>
      </c>
      <c r="Q211" s="31">
        <f>ACT!$AA$7</f>
        <v>5479</v>
      </c>
      <c r="R211" s="51">
        <f>NSW!$Z$7</f>
        <v>95683</v>
      </c>
      <c r="S211" s="31">
        <f>NSW!$AA$7</f>
        <v>89652</v>
      </c>
      <c r="T211" s="51">
        <f>VIC!$Z$7</f>
        <v>67788</v>
      </c>
      <c r="U211" s="31">
        <f>VIC!$AA$7</f>
        <v>64113</v>
      </c>
      <c r="V211" s="51">
        <f>QLD!$Z$7</f>
        <v>56337</v>
      </c>
      <c r="W211" s="31">
        <f>QLD!$AA$7</f>
        <v>52694</v>
      </c>
      <c r="X211" s="51">
        <f>SA!$Z$7</f>
        <v>18269</v>
      </c>
      <c r="Y211" s="31">
        <f>SA!$AA$7</f>
        <v>17657</v>
      </c>
      <c r="Z211" s="51">
        <f>WA!$Z$7</f>
        <v>33984</v>
      </c>
      <c r="AA211" s="31">
        <f>WA!$AA$7</f>
        <v>32241</v>
      </c>
      <c r="AB211" s="51">
        <f>TAS!$Z$7</f>
        <v>5140</v>
      </c>
      <c r="AC211" s="31">
        <f>TAS!$AA$7</f>
        <v>4808</v>
      </c>
      <c r="AD211" s="51">
        <f>NT!$Z$7</f>
        <v>2650</v>
      </c>
      <c r="AE211" s="31">
        <f>NT!$AA$7</f>
        <v>2532</v>
      </c>
    </row>
    <row r="212" spans="1:31">
      <c r="A212" s="38" t="s">
        <v>76</v>
      </c>
      <c r="E212" s="8" t="s">
        <v>76</v>
      </c>
      <c r="K212" s="13"/>
      <c r="M212" s="23" t="s">
        <v>82</v>
      </c>
      <c r="N212" s="51">
        <f>Australia!$Z$8</f>
        <v>290198</v>
      </c>
      <c r="O212" s="31">
        <f>Australia!$AA$8</f>
        <v>273826</v>
      </c>
      <c r="P212" s="51">
        <f>ACT!$Z$8</f>
        <v>5783</v>
      </c>
      <c r="Q212" s="31">
        <f>ACT!$AA$8</f>
        <v>5469</v>
      </c>
      <c r="R212" s="51">
        <f>NSW!$Z$8</f>
        <v>98470</v>
      </c>
      <c r="S212" s="31">
        <f>NSW!$AA$8</f>
        <v>92103</v>
      </c>
      <c r="T212" s="51">
        <f>VIC!$Z$8</f>
        <v>66962</v>
      </c>
      <c r="U212" s="31">
        <f>VIC!$AA$8</f>
        <v>63637</v>
      </c>
      <c r="V212" s="51">
        <f>QLD!$Z$8</f>
        <v>58055</v>
      </c>
      <c r="W212" s="31">
        <f>QLD!$AA$8</f>
        <v>54848</v>
      </c>
      <c r="X212" s="51">
        <f>SA!$Z$8</f>
        <v>18837</v>
      </c>
      <c r="Y212" s="31">
        <f>SA!$AA$8</f>
        <v>17813</v>
      </c>
      <c r="Z212" s="51">
        <f>WA!$Z$8</f>
        <v>33684</v>
      </c>
      <c r="AA212" s="31">
        <f>WA!$AA$8</f>
        <v>31974</v>
      </c>
      <c r="AB212" s="51">
        <f>TAS!$Z$8</f>
        <v>5740</v>
      </c>
      <c r="AC212" s="31">
        <f>TAS!$AA$8</f>
        <v>5354</v>
      </c>
      <c r="AD212" s="51">
        <f>NT!$Z$8</f>
        <v>2667</v>
      </c>
      <c r="AE212" s="31">
        <f>NT!$AA$8</f>
        <v>2628</v>
      </c>
    </row>
    <row r="213" spans="1:31">
      <c r="K213" s="13"/>
      <c r="M213" s="23" t="s">
        <v>83</v>
      </c>
      <c r="N213" s="51">
        <f>Australia!$Z$9</f>
        <v>305449</v>
      </c>
      <c r="O213" s="31">
        <f>Australia!$AA$9</f>
        <v>289600</v>
      </c>
      <c r="P213" s="51">
        <f>ACT!$Z$9</f>
        <v>6098</v>
      </c>
      <c r="Q213" s="31">
        <f>ACT!$AA$9</f>
        <v>5880</v>
      </c>
      <c r="R213" s="51">
        <f>NSW!$Z$9</f>
        <v>100966</v>
      </c>
      <c r="S213" s="31">
        <f>NSW!$AA$9</f>
        <v>95838</v>
      </c>
      <c r="T213" s="51">
        <f>VIC!$Z$9</f>
        <v>70826</v>
      </c>
      <c r="U213" s="31">
        <f>VIC!$AA$9</f>
        <v>66741</v>
      </c>
      <c r="V213" s="51">
        <f>QLD!$Z$9</f>
        <v>60806</v>
      </c>
      <c r="W213" s="31">
        <f>QLD!$AA$9</f>
        <v>57989</v>
      </c>
      <c r="X213" s="51">
        <f>SA!$Z$9</f>
        <v>20867</v>
      </c>
      <c r="Y213" s="31">
        <f>SA!$AA$9</f>
        <v>19993</v>
      </c>
      <c r="Z213" s="51">
        <f>WA!$Z$9</f>
        <v>36407</v>
      </c>
      <c r="AA213" s="31">
        <f>WA!$AA$9</f>
        <v>34269</v>
      </c>
      <c r="AB213" s="51">
        <f>TAS!$Z$9</f>
        <v>6576</v>
      </c>
      <c r="AC213" s="31">
        <f>TAS!$AA$9</f>
        <v>6238</v>
      </c>
      <c r="AD213" s="51">
        <f>NT!$Z$9</f>
        <v>2903</v>
      </c>
      <c r="AE213" s="31">
        <f>NT!$AA$9</f>
        <v>2652</v>
      </c>
    </row>
    <row r="214" spans="1:31">
      <c r="K214" s="13"/>
      <c r="M214" s="23" t="s">
        <v>84</v>
      </c>
      <c r="N214" s="51">
        <f>Australia!$Z$10</f>
        <v>327781</v>
      </c>
      <c r="O214" s="31">
        <f>Australia!$AA$10</f>
        <v>311764</v>
      </c>
      <c r="P214" s="51">
        <f>ACT!$Z$10</f>
        <v>6899</v>
      </c>
      <c r="Q214" s="31">
        <f>ACT!$AA$10</f>
        <v>6423</v>
      </c>
      <c r="R214" s="51">
        <f>NSW!$Z$10</f>
        <v>109012</v>
      </c>
      <c r="S214" s="31">
        <f>NSW!$AA$10</f>
        <v>103337</v>
      </c>
      <c r="T214" s="51">
        <f>VIC!$Z$10</f>
        <v>76204</v>
      </c>
      <c r="U214" s="31">
        <f>VIC!$AA$10</f>
        <v>72908</v>
      </c>
      <c r="V214" s="51">
        <f>QLD!$Z$10</f>
        <v>63643</v>
      </c>
      <c r="W214" s="31">
        <f>QLD!$AA$10</f>
        <v>60879</v>
      </c>
      <c r="X214" s="51">
        <f>SA!$Z$10</f>
        <v>22970</v>
      </c>
      <c r="Y214" s="31">
        <f>SA!$AA$10</f>
        <v>21623</v>
      </c>
      <c r="Z214" s="51">
        <f>WA!$Z$10</f>
        <v>38526</v>
      </c>
      <c r="AA214" s="31">
        <f>WA!$AA$10</f>
        <v>36682</v>
      </c>
      <c r="AB214" s="51">
        <f>TAS!$Z$10</f>
        <v>7693</v>
      </c>
      <c r="AC214" s="31">
        <f>TAS!$AA$10</f>
        <v>7174</v>
      </c>
      <c r="AD214" s="51">
        <f>NT!$Z$10</f>
        <v>2834</v>
      </c>
      <c r="AE214" s="31">
        <f>NT!$AA$10</f>
        <v>2738</v>
      </c>
    </row>
    <row r="215" spans="1:31">
      <c r="K215" s="13"/>
      <c r="M215" s="23" t="s">
        <v>85</v>
      </c>
      <c r="N215" s="51">
        <f>Australia!$Z$11</f>
        <v>249848</v>
      </c>
      <c r="O215" s="31">
        <f>Australia!$AA$11</f>
        <v>263694</v>
      </c>
      <c r="P215" s="51">
        <f>ACT!$Z$11</f>
        <v>5327</v>
      </c>
      <c r="Q215" s="31">
        <f>ACT!$AA$11</f>
        <v>5723</v>
      </c>
      <c r="R215" s="51">
        <f>NSW!$Z$11</f>
        <v>80435</v>
      </c>
      <c r="S215" s="31">
        <f>NSW!$AA$11</f>
        <v>84935</v>
      </c>
      <c r="T215" s="51">
        <f>VIC!$Z$11</f>
        <v>59258</v>
      </c>
      <c r="U215" s="31">
        <f>VIC!$AA$11</f>
        <v>61821</v>
      </c>
      <c r="V215" s="51">
        <f>QLD!$Z$11</f>
        <v>45374</v>
      </c>
      <c r="W215" s="31">
        <f>QLD!$AA$11</f>
        <v>48930</v>
      </c>
      <c r="X215" s="51">
        <f>SA!$Z$11</f>
        <v>20705</v>
      </c>
      <c r="Y215" s="31">
        <f>SA!$AA$11</f>
        <v>20842</v>
      </c>
      <c r="Z215" s="51">
        <f>WA!$Z$11</f>
        <v>31095</v>
      </c>
      <c r="AA215" s="31">
        <f>WA!$AA$11</f>
        <v>32977</v>
      </c>
      <c r="AB215" s="51">
        <f>TAS!$Z$11</f>
        <v>5754</v>
      </c>
      <c r="AC215" s="31">
        <f>TAS!$AA$11</f>
        <v>6155</v>
      </c>
      <c r="AD215" s="51">
        <f>NT!$Z$11</f>
        <v>1900</v>
      </c>
      <c r="AE215" s="31">
        <f>NT!$AA$11</f>
        <v>2311</v>
      </c>
    </row>
    <row r="216" spans="1:31">
      <c r="K216" s="13"/>
      <c r="M216" s="23" t="s">
        <v>86</v>
      </c>
      <c r="N216" s="51">
        <f>Australia!$Z$12</f>
        <v>215591</v>
      </c>
      <c r="O216" s="31">
        <f>Australia!$AA$12</f>
        <v>261834</v>
      </c>
      <c r="P216" s="51">
        <f>ACT!$Z$12</f>
        <v>5065</v>
      </c>
      <c r="Q216" s="31">
        <f>ACT!$AA$12</f>
        <v>6703</v>
      </c>
      <c r="R216" s="51">
        <f>NSW!$Z$12</f>
        <v>71054</v>
      </c>
      <c r="S216" s="31">
        <f>NSW!$AA$12</f>
        <v>86932</v>
      </c>
      <c r="T216" s="51">
        <f>VIC!$Z$12</f>
        <v>48317</v>
      </c>
      <c r="U216" s="31">
        <f>VIC!$AA$12</f>
        <v>60047</v>
      </c>
      <c r="V216" s="51">
        <f>QLD!$Z$12</f>
        <v>40281</v>
      </c>
      <c r="W216" s="31">
        <f>QLD!$AA$12</f>
        <v>49313</v>
      </c>
      <c r="X216" s="51">
        <f>SA!$Z$12</f>
        <v>15168</v>
      </c>
      <c r="Y216" s="31">
        <f>SA!$AA$12</f>
        <v>17893</v>
      </c>
      <c r="Z216" s="51">
        <f>WA!$Z$12</f>
        <v>30310</v>
      </c>
      <c r="AA216" s="31">
        <f>WA!$AA$12</f>
        <v>33962</v>
      </c>
      <c r="AB216" s="51">
        <f>TAS!$Z$12</f>
        <v>3499</v>
      </c>
      <c r="AC216" s="31">
        <f>TAS!$AA$12</f>
        <v>4282</v>
      </c>
      <c r="AD216" s="51">
        <f>NT!$Z$12</f>
        <v>1897</v>
      </c>
      <c r="AE216" s="31">
        <f>NT!$AA$12</f>
        <v>2702</v>
      </c>
    </row>
    <row r="217" spans="1:31">
      <c r="K217" s="13"/>
      <c r="M217" s="23" t="s">
        <v>87</v>
      </c>
      <c r="N217" s="51">
        <f>Australia!$Z$13</f>
        <v>292750</v>
      </c>
      <c r="O217" s="31">
        <f>Australia!$AA$13</f>
        <v>333451</v>
      </c>
      <c r="P217" s="51">
        <f>ACT!$Z$13</f>
        <v>6452</v>
      </c>
      <c r="Q217" s="31">
        <f>ACT!$AA$13</f>
        <v>7455</v>
      </c>
      <c r="R217" s="51">
        <f>NSW!$Z$13</f>
        <v>99673</v>
      </c>
      <c r="S217" s="31">
        <f>NSW!$AA$13</f>
        <v>114440</v>
      </c>
      <c r="T217" s="51">
        <f>VIC!$Z$13</f>
        <v>70734</v>
      </c>
      <c r="U217" s="31">
        <f>VIC!$AA$13</f>
        <v>81678</v>
      </c>
      <c r="V217" s="51">
        <f>QLD!$Z$13</f>
        <v>54221</v>
      </c>
      <c r="W217" s="31">
        <f>QLD!$AA$13</f>
        <v>62415</v>
      </c>
      <c r="X217" s="51">
        <f>SA!$Z$13</f>
        <v>18780</v>
      </c>
      <c r="Y217" s="31">
        <f>SA!$AA$13</f>
        <v>20743</v>
      </c>
      <c r="Z217" s="51">
        <f>WA!$Z$13</f>
        <v>35632</v>
      </c>
      <c r="AA217" s="31">
        <f>WA!$AA$13</f>
        <v>37929</v>
      </c>
      <c r="AB217" s="51">
        <f>TAS!$Z$13</f>
        <v>4621</v>
      </c>
      <c r="AC217" s="31">
        <f>TAS!$AA$13</f>
        <v>5560</v>
      </c>
      <c r="AD217" s="51">
        <f>NT!$Z$13</f>
        <v>2637</v>
      </c>
      <c r="AE217" s="31">
        <f>NT!$AA$13</f>
        <v>3231</v>
      </c>
    </row>
    <row r="218" spans="1:31" ht="12.75" customHeight="1">
      <c r="K218" s="13"/>
      <c r="M218" s="23" t="s">
        <v>88</v>
      </c>
      <c r="N218" s="51">
        <f>Australia!$Z$14</f>
        <v>342648</v>
      </c>
      <c r="O218" s="31">
        <f>Australia!$AA$14</f>
        <v>384269</v>
      </c>
      <c r="P218" s="51">
        <f>ACT!$Z$14</f>
        <v>7036</v>
      </c>
      <c r="Q218" s="31">
        <f>ACT!$AA$14</f>
        <v>8236</v>
      </c>
      <c r="R218" s="51">
        <f>NSW!$Z$14</f>
        <v>115959</v>
      </c>
      <c r="S218" s="31">
        <f>NSW!$AA$14</f>
        <v>129302</v>
      </c>
      <c r="T218" s="51">
        <f>VIC!$Z$14</f>
        <v>83009</v>
      </c>
      <c r="U218" s="31">
        <f>VIC!$AA$14</f>
        <v>94628</v>
      </c>
      <c r="V218" s="51">
        <f>QLD!$Z$14</f>
        <v>64676</v>
      </c>
      <c r="W218" s="31">
        <f>QLD!$AA$14</f>
        <v>73166</v>
      </c>
      <c r="X218" s="51">
        <f>SA!$Z$14</f>
        <v>22072</v>
      </c>
      <c r="Y218" s="31">
        <f>SA!$AA$14</f>
        <v>24738</v>
      </c>
      <c r="Z218" s="51">
        <f>WA!$Z$14</f>
        <v>40853</v>
      </c>
      <c r="AA218" s="31">
        <f>WA!$AA$14</f>
        <v>43404</v>
      </c>
      <c r="AB218" s="51">
        <f>TAS!$Z$14</f>
        <v>6029</v>
      </c>
      <c r="AC218" s="31">
        <f>TAS!$AA$14</f>
        <v>7261</v>
      </c>
      <c r="AD218" s="51">
        <f>NT!$Z$14</f>
        <v>3014</v>
      </c>
      <c r="AE218" s="31">
        <f>NT!$AA$14</f>
        <v>3534</v>
      </c>
    </row>
    <row r="219" spans="1:31">
      <c r="K219" s="13"/>
      <c r="M219" s="23" t="s">
        <v>89</v>
      </c>
      <c r="N219" s="51">
        <f>Australia!$Z$15</f>
        <v>338539</v>
      </c>
      <c r="O219" s="31">
        <f>Australia!$AA$15</f>
        <v>370795</v>
      </c>
      <c r="P219" s="51">
        <f>ACT!$Z$15</f>
        <v>6790</v>
      </c>
      <c r="Q219" s="31">
        <f>ACT!$AA$15</f>
        <v>7755</v>
      </c>
      <c r="R219" s="51">
        <f>NSW!$Z$15</f>
        <v>111998</v>
      </c>
      <c r="S219" s="31">
        <f>NSW!$AA$15</f>
        <v>122123</v>
      </c>
      <c r="T219" s="51">
        <f>VIC!$Z$15</f>
        <v>82608</v>
      </c>
      <c r="U219" s="31">
        <f>VIC!$AA$15</f>
        <v>91101</v>
      </c>
      <c r="V219" s="51">
        <f>QLD!$Z$15</f>
        <v>63833</v>
      </c>
      <c r="W219" s="31">
        <f>QLD!$AA$15</f>
        <v>70349</v>
      </c>
      <c r="X219" s="51">
        <f>SA!$Z$15</f>
        <v>23283</v>
      </c>
      <c r="Y219" s="31">
        <f>SA!$AA$15</f>
        <v>25745</v>
      </c>
      <c r="Z219" s="51">
        <f>WA!$Z$15</f>
        <v>40367</v>
      </c>
      <c r="AA219" s="31">
        <f>WA!$AA$15</f>
        <v>42739</v>
      </c>
      <c r="AB219" s="51">
        <f>TAS!$Z$15</f>
        <v>6617</v>
      </c>
      <c r="AC219" s="31">
        <f>TAS!$AA$15</f>
        <v>7743</v>
      </c>
      <c r="AD219" s="51">
        <f>NT!$Z$15</f>
        <v>3043</v>
      </c>
      <c r="AE219" s="31">
        <f>NT!$AA$15</f>
        <v>3240</v>
      </c>
    </row>
    <row r="220" spans="1:31">
      <c r="K220" s="13"/>
      <c r="M220" s="23" t="s">
        <v>90</v>
      </c>
      <c r="N220" s="51">
        <f>Australia!$Z$16</f>
        <v>375389</v>
      </c>
      <c r="O220" s="31">
        <f>Australia!$AA$16</f>
        <v>404650</v>
      </c>
      <c r="P220" s="51">
        <f>ACT!$Z$16</f>
        <v>7532</v>
      </c>
      <c r="Q220" s="31">
        <f>ACT!$AA$16</f>
        <v>8350</v>
      </c>
      <c r="R220" s="51">
        <f>NSW!$Z$16</f>
        <v>123704</v>
      </c>
      <c r="S220" s="31">
        <f>NSW!$AA$16</f>
        <v>132929</v>
      </c>
      <c r="T220" s="51">
        <f>VIC!$Z$16</f>
        <v>89289</v>
      </c>
      <c r="U220" s="31">
        <f>VIC!$AA$16</f>
        <v>96284</v>
      </c>
      <c r="V220" s="51">
        <f>QLD!$Z$16</f>
        <v>71008</v>
      </c>
      <c r="W220" s="31">
        <f>QLD!$AA$16</f>
        <v>77511</v>
      </c>
      <c r="X220" s="51">
        <f>SA!$Z$16</f>
        <v>27601</v>
      </c>
      <c r="Y220" s="31">
        <f>SA!$AA$16</f>
        <v>30447</v>
      </c>
      <c r="Z220" s="51">
        <f>WA!$Z$16</f>
        <v>44315</v>
      </c>
      <c r="AA220" s="31">
        <f>WA!$AA$16</f>
        <v>45871</v>
      </c>
      <c r="AB220" s="51">
        <f>TAS!$Z$16</f>
        <v>8597</v>
      </c>
      <c r="AC220" s="31">
        <f>TAS!$AA$16</f>
        <v>9739</v>
      </c>
      <c r="AD220" s="51">
        <f>NT!$Z$16</f>
        <v>3343</v>
      </c>
      <c r="AE220" s="31">
        <f>NT!$AA$16</f>
        <v>3519</v>
      </c>
    </row>
    <row r="221" spans="1:31">
      <c r="A221" s="38" t="s">
        <v>76</v>
      </c>
      <c r="E221" s="8" t="s">
        <v>76</v>
      </c>
      <c r="K221" s="13"/>
      <c r="M221" s="23" t="s">
        <v>91</v>
      </c>
      <c r="N221" s="51">
        <f>Australia!$Z$17</f>
        <v>368906</v>
      </c>
      <c r="O221" s="31">
        <f>Australia!$AA$17</f>
        <v>397946</v>
      </c>
      <c r="P221" s="51">
        <f>ACT!$Z$17</f>
        <v>7274</v>
      </c>
      <c r="Q221" s="31">
        <f>ACT!$AA$17</f>
        <v>8161</v>
      </c>
      <c r="R221" s="51">
        <f>NSW!$Z$17</f>
        <v>120659</v>
      </c>
      <c r="S221" s="31">
        <f>NSW!$AA$17</f>
        <v>129429</v>
      </c>
      <c r="T221" s="51">
        <f>VIC!$Z$17</f>
        <v>87710</v>
      </c>
      <c r="U221" s="31">
        <f>VIC!$AA$17</f>
        <v>94449</v>
      </c>
      <c r="V221" s="51">
        <f>QLD!$Z$17</f>
        <v>69106</v>
      </c>
      <c r="W221" s="31">
        <f>QLD!$AA$17</f>
        <v>75354</v>
      </c>
      <c r="X221" s="51">
        <f>SA!$Z$17</f>
        <v>28942</v>
      </c>
      <c r="Y221" s="31">
        <f>SA!$AA$17</f>
        <v>31797</v>
      </c>
      <c r="Z221" s="51">
        <f>WA!$Z$17</f>
        <v>42907</v>
      </c>
      <c r="AA221" s="31">
        <f>WA!$AA$17</f>
        <v>45334</v>
      </c>
      <c r="AB221" s="51">
        <f>TAS!$Z$17</f>
        <v>9137</v>
      </c>
      <c r="AC221" s="31">
        <f>TAS!$AA$17</f>
        <v>10171</v>
      </c>
      <c r="AD221" s="51">
        <f>NT!$Z$17</f>
        <v>3171</v>
      </c>
      <c r="AE221" s="31">
        <f>NT!$AA$17</f>
        <v>3251</v>
      </c>
    </row>
    <row r="222" spans="1:31">
      <c r="K222" s="13"/>
      <c r="M222" s="23" t="s">
        <v>92</v>
      </c>
      <c r="N222" s="51">
        <f>Australia!$Z$18</f>
        <v>358401</v>
      </c>
      <c r="O222" s="31">
        <f>Australia!$AA$18</f>
        <v>379702</v>
      </c>
      <c r="P222" s="51">
        <f>ACT!$Z$18</f>
        <v>7247</v>
      </c>
      <c r="Q222" s="31">
        <f>ACT!$AA$18</f>
        <v>7653</v>
      </c>
      <c r="R222" s="51">
        <f>NSW!$Z$18</f>
        <v>116315</v>
      </c>
      <c r="S222" s="31">
        <f>NSW!$AA$18</f>
        <v>122915</v>
      </c>
      <c r="T222" s="51">
        <f>VIC!$Z$18</f>
        <v>84188</v>
      </c>
      <c r="U222" s="31">
        <f>VIC!$AA$18</f>
        <v>90329</v>
      </c>
      <c r="V222" s="51">
        <f>QLD!$Z$18</f>
        <v>68272</v>
      </c>
      <c r="W222" s="31">
        <f>QLD!$AA$18</f>
        <v>72481</v>
      </c>
      <c r="X222" s="51">
        <f>SA!$Z$18</f>
        <v>29271</v>
      </c>
      <c r="Y222" s="31">
        <f>SA!$AA$18</f>
        <v>31910</v>
      </c>
      <c r="Z222" s="51">
        <f>WA!$Z$18</f>
        <v>40835</v>
      </c>
      <c r="AA222" s="31">
        <f>WA!$AA$18</f>
        <v>41682</v>
      </c>
      <c r="AB222" s="51">
        <f>TAS!$Z$18</f>
        <v>9325</v>
      </c>
      <c r="AC222" s="31">
        <f>TAS!$AA$18</f>
        <v>10028</v>
      </c>
      <c r="AD222" s="51">
        <f>NT!$Z$18</f>
        <v>2948</v>
      </c>
      <c r="AE222" s="31">
        <f>NT!$AA$18</f>
        <v>2704</v>
      </c>
    </row>
    <row r="223" spans="1:31" ht="21" customHeight="1">
      <c r="K223" s="13"/>
      <c r="M223" s="23" t="s">
        <v>93</v>
      </c>
      <c r="N223" s="51">
        <f>Australia!$Z$19</f>
        <v>320752</v>
      </c>
      <c r="O223" s="31">
        <f>Australia!$AA$19</f>
        <v>328140</v>
      </c>
      <c r="P223" s="51">
        <f>ACT!$Z$19</f>
        <v>6053</v>
      </c>
      <c r="Q223" s="31">
        <f>ACT!$AA$19</f>
        <v>6133</v>
      </c>
      <c r="R223" s="51">
        <f>NSW!$Z$19</f>
        <v>105579</v>
      </c>
      <c r="S223" s="31">
        <f>NSW!$AA$19</f>
        <v>107542</v>
      </c>
      <c r="T223" s="51">
        <f>VIC!$Z$19</f>
        <v>75244</v>
      </c>
      <c r="U223" s="31">
        <f>VIC!$AA$19</f>
        <v>78573</v>
      </c>
      <c r="V223" s="51">
        <f>QLD!$Z$19</f>
        <v>61688</v>
      </c>
      <c r="W223" s="31">
        <f>QLD!$AA$19</f>
        <v>62997</v>
      </c>
      <c r="X223" s="51">
        <f>SA!$Z$19</f>
        <v>26908</v>
      </c>
      <c r="Y223" s="31">
        <f>SA!$AA$19</f>
        <v>28282</v>
      </c>
      <c r="Z223" s="51">
        <f>WA!$Z$19</f>
        <v>34832</v>
      </c>
      <c r="AA223" s="31">
        <f>WA!$AA$19</f>
        <v>34110</v>
      </c>
      <c r="AB223" s="51">
        <f>TAS!$Z$19</f>
        <v>8309</v>
      </c>
      <c r="AC223" s="31">
        <f>TAS!$AA$19</f>
        <v>8693</v>
      </c>
      <c r="AD223" s="51">
        <f>NT!$Z$19</f>
        <v>2139</v>
      </c>
      <c r="AE223" s="31">
        <f>NT!$AA$19</f>
        <v>1810</v>
      </c>
    </row>
    <row r="224" spans="1:31">
      <c r="K224" s="13"/>
      <c r="M224" s="23" t="s">
        <v>94</v>
      </c>
      <c r="N224" s="51">
        <f>Australia!$Z$20</f>
        <v>222180</v>
      </c>
      <c r="O224" s="31">
        <f>Australia!$AA$20</f>
        <v>223333</v>
      </c>
      <c r="P224" s="51">
        <f>ACT!$Z$20</f>
        <v>3622</v>
      </c>
      <c r="Q224" s="31">
        <f>ACT!$AA$20</f>
        <v>3672</v>
      </c>
      <c r="R224" s="51">
        <f>NSW!$Z$20</f>
        <v>73521</v>
      </c>
      <c r="S224" s="31">
        <f>NSW!$AA$20</f>
        <v>73117</v>
      </c>
      <c r="T224" s="51">
        <f>VIC!$Z$20</f>
        <v>53394</v>
      </c>
      <c r="U224" s="31">
        <f>VIC!$AA$20</f>
        <v>54044</v>
      </c>
      <c r="V224" s="51">
        <f>QLD!$Z$20</f>
        <v>42595</v>
      </c>
      <c r="W224" s="31">
        <f>QLD!$AA$20</f>
        <v>43605</v>
      </c>
      <c r="X224" s="51">
        <f>SA!$Z$20</f>
        <v>18468</v>
      </c>
      <c r="Y224" s="31">
        <f>SA!$AA$20</f>
        <v>18990</v>
      </c>
      <c r="Z224" s="51">
        <f>WA!$Z$20</f>
        <v>23315</v>
      </c>
      <c r="AA224" s="31">
        <f>WA!$AA$20</f>
        <v>22927</v>
      </c>
      <c r="AB224" s="51">
        <f>TAS!$Z$20</f>
        <v>6092</v>
      </c>
      <c r="AC224" s="31">
        <f>TAS!$AA$20</f>
        <v>6105</v>
      </c>
      <c r="AD224" s="51">
        <f>NT!$Z$20</f>
        <v>1173</v>
      </c>
      <c r="AE224" s="31">
        <f>NT!$AA$20</f>
        <v>873</v>
      </c>
    </row>
    <row r="225" spans="1:31">
      <c r="K225" s="13"/>
      <c r="M225" s="23" t="s">
        <v>95</v>
      </c>
      <c r="N225" s="51">
        <f>Australia!$Z$21</f>
        <v>156780</v>
      </c>
      <c r="O225" s="31">
        <f>Australia!$AA$21</f>
        <v>165605</v>
      </c>
      <c r="P225" s="51">
        <f>ACT!$Z$21</f>
        <v>2251</v>
      </c>
      <c r="Q225" s="31">
        <f>ACT!$AA$21</f>
        <v>2395</v>
      </c>
      <c r="R225" s="51">
        <f>NSW!$Z$21</f>
        <v>52145</v>
      </c>
      <c r="S225" s="31">
        <f>NSW!$AA$21</f>
        <v>54079</v>
      </c>
      <c r="T225" s="51">
        <f>VIC!$Z$21</f>
        <v>38248</v>
      </c>
      <c r="U225" s="31">
        <f>VIC!$AA$21</f>
        <v>41480</v>
      </c>
      <c r="V225" s="51">
        <f>QLD!$Z$21</f>
        <v>29748</v>
      </c>
      <c r="W225" s="31">
        <f>QLD!$AA$21</f>
        <v>31385</v>
      </c>
      <c r="X225" s="51">
        <f>SA!$Z$21</f>
        <v>13472</v>
      </c>
      <c r="Y225" s="31">
        <f>SA!$AA$21</f>
        <v>14329</v>
      </c>
      <c r="Z225" s="51">
        <f>WA!$Z$21</f>
        <v>16210</v>
      </c>
      <c r="AA225" s="31">
        <f>WA!$AA$21</f>
        <v>16858</v>
      </c>
      <c r="AB225" s="51">
        <f>TAS!$Z$21</f>
        <v>4176</v>
      </c>
      <c r="AC225" s="31">
        <f>TAS!$AA$21</f>
        <v>4648</v>
      </c>
      <c r="AD225" s="51">
        <f>NT!$Z$21</f>
        <v>530</v>
      </c>
      <c r="AE225" s="31">
        <f>NT!$AA$21</f>
        <v>431</v>
      </c>
    </row>
    <row r="226" spans="1:31">
      <c r="K226" s="13"/>
      <c r="M226" s="23" t="s">
        <v>96</v>
      </c>
      <c r="N226" s="51">
        <f>Australia!$Z$22</f>
        <v>116769</v>
      </c>
      <c r="O226" s="31">
        <f>Australia!$AA$22</f>
        <v>133546</v>
      </c>
      <c r="P226" s="51">
        <f>ACT!$Z$22</f>
        <v>1500</v>
      </c>
      <c r="Q226" s="31">
        <f>ACT!$AA$22</f>
        <v>1681</v>
      </c>
      <c r="R226" s="51">
        <f>NSW!$Z$22</f>
        <v>38178</v>
      </c>
      <c r="S226" s="31">
        <f>NSW!$AA$22</f>
        <v>42884</v>
      </c>
      <c r="T226" s="51">
        <f>VIC!$Z$22</f>
        <v>30094</v>
      </c>
      <c r="U226" s="31">
        <f>VIC!$AA$22</f>
        <v>35189</v>
      </c>
      <c r="V226" s="51">
        <f>QLD!$Z$22</f>
        <v>21532</v>
      </c>
      <c r="W226" s="31">
        <f>QLD!$AA$22</f>
        <v>24722</v>
      </c>
      <c r="X226" s="51">
        <f>SA!$Z$22</f>
        <v>10406</v>
      </c>
      <c r="Y226" s="31">
        <f>SA!$AA$22</f>
        <v>12231</v>
      </c>
      <c r="Z226" s="51">
        <f>WA!$Z$22</f>
        <v>11486</v>
      </c>
      <c r="AA226" s="31">
        <f>WA!$AA$22</f>
        <v>12922</v>
      </c>
      <c r="AB226" s="51">
        <f>TAS!$Z$22</f>
        <v>3334</v>
      </c>
      <c r="AC226" s="31">
        <f>TAS!$AA$22</f>
        <v>3677</v>
      </c>
      <c r="AD226" s="51">
        <f>NT!$Z$22</f>
        <v>239</v>
      </c>
      <c r="AE226" s="31">
        <f>NT!$AA$22</f>
        <v>240</v>
      </c>
    </row>
    <row r="227" spans="1:31">
      <c r="K227" s="13"/>
      <c r="M227" s="23" t="s">
        <v>97</v>
      </c>
      <c r="N227" s="51">
        <f>Australia!$Z$23</f>
        <v>74147</v>
      </c>
      <c r="O227" s="31">
        <f>Australia!$AA$23</f>
        <v>102395</v>
      </c>
      <c r="P227" s="51">
        <f>ACT!$Z$23</f>
        <v>964</v>
      </c>
      <c r="Q227" s="31">
        <f>ACT!$AA$23</f>
        <v>1305</v>
      </c>
      <c r="R227" s="51">
        <f>NSW!$Z$23</f>
        <v>24446</v>
      </c>
      <c r="S227" s="31">
        <f>NSW!$AA$23</f>
        <v>32435</v>
      </c>
      <c r="T227" s="51">
        <f>VIC!$Z$23</f>
        <v>19773</v>
      </c>
      <c r="U227" s="31">
        <f>VIC!$AA$23</f>
        <v>27982</v>
      </c>
      <c r="V227" s="51">
        <f>QLD!$Z$23</f>
        <v>13197</v>
      </c>
      <c r="W227" s="31">
        <f>QLD!$AA$23</f>
        <v>18443</v>
      </c>
      <c r="X227" s="51">
        <f>SA!$Z$23</f>
        <v>6963</v>
      </c>
      <c r="Y227" s="31">
        <f>SA!$AA$23</f>
        <v>10179</v>
      </c>
      <c r="Z227" s="51">
        <f>WA!$Z$23</f>
        <v>6843</v>
      </c>
      <c r="AA227" s="31">
        <f>WA!$AA$23</f>
        <v>9255</v>
      </c>
      <c r="AB227" s="51">
        <f>TAS!$Z$23</f>
        <v>1842</v>
      </c>
      <c r="AC227" s="31">
        <f>TAS!$AA$23</f>
        <v>2669</v>
      </c>
      <c r="AD227" s="51">
        <f>NT!$Z$23</f>
        <v>119</v>
      </c>
      <c r="AE227" s="31">
        <f>NT!$AA$23</f>
        <v>127</v>
      </c>
    </row>
    <row r="228" spans="1:31" ht="16.5" customHeight="1">
      <c r="K228" s="13"/>
      <c r="M228" s="23" t="s">
        <v>98</v>
      </c>
      <c r="N228" s="51">
        <f>Australia!$Z$24</f>
        <v>23912</v>
      </c>
      <c r="O228" s="31">
        <f>Australia!$AA$24</f>
        <v>58045</v>
      </c>
      <c r="P228" s="51">
        <f>ACT!$Z$24</f>
        <v>261</v>
      </c>
      <c r="Q228" s="31">
        <f>ACT!$AA$24</f>
        <v>711</v>
      </c>
      <c r="R228" s="51">
        <f>NSW!$Z$24</f>
        <v>7694</v>
      </c>
      <c r="S228" s="31">
        <f>NSW!$AA$24</f>
        <v>18049</v>
      </c>
      <c r="T228" s="51">
        <f>VIC!$Z$24</f>
        <v>6721</v>
      </c>
      <c r="U228" s="31">
        <f>VIC!$AA$24</f>
        <v>16168</v>
      </c>
      <c r="V228" s="51">
        <f>QLD!$Z$24</f>
        <v>4045</v>
      </c>
      <c r="W228" s="31">
        <f>QLD!$AA$24</f>
        <v>10438</v>
      </c>
      <c r="X228" s="51">
        <f>SA!$Z$24</f>
        <v>2407</v>
      </c>
      <c r="Y228" s="31">
        <f>SA!$AA$24</f>
        <v>6105</v>
      </c>
      <c r="Z228" s="51">
        <f>WA!$Z$24</f>
        <v>2237</v>
      </c>
      <c r="AA228" s="31">
        <f>WA!$AA$24</f>
        <v>5038</v>
      </c>
      <c r="AB228" s="51">
        <f>TAS!$Z$24</f>
        <v>525</v>
      </c>
      <c r="AC228" s="31">
        <f>TAS!$AA$24</f>
        <v>1483</v>
      </c>
      <c r="AD228" s="51">
        <f>NT!$Z$24</f>
        <v>22</v>
      </c>
      <c r="AE228" s="31">
        <f>NT!$AA$24</f>
        <v>53</v>
      </c>
    </row>
    <row r="229" spans="1:31">
      <c r="K229" s="13"/>
      <c r="M229" s="23" t="s">
        <v>99</v>
      </c>
      <c r="N229" s="51">
        <f>Australia!$Z$25</f>
        <v>7598</v>
      </c>
      <c r="O229" s="31">
        <f>Australia!$AA$25</f>
        <v>23305</v>
      </c>
      <c r="P229" s="51">
        <f>ACT!$Z$25</f>
        <v>71</v>
      </c>
      <c r="Q229" s="31">
        <f>ACT!$AA$25</f>
        <v>271</v>
      </c>
      <c r="R229" s="51">
        <f>NSW!$Z$25</f>
        <v>2383</v>
      </c>
      <c r="S229" s="31">
        <f>NSW!$AA$25</f>
        <v>7065</v>
      </c>
      <c r="T229" s="51">
        <f>VIC!$Z$25</f>
        <v>2229</v>
      </c>
      <c r="U229" s="31">
        <f>VIC!$AA$25</f>
        <v>6666</v>
      </c>
      <c r="V229" s="51">
        <f>QLD!$Z$25</f>
        <v>1312</v>
      </c>
      <c r="W229" s="31">
        <f>QLD!$AA$25</f>
        <v>4320</v>
      </c>
      <c r="X229" s="51">
        <f>SA!$Z$25</f>
        <v>749</v>
      </c>
      <c r="Y229" s="31">
        <f>SA!$AA$25</f>
        <v>2435</v>
      </c>
      <c r="Z229" s="51">
        <f>WA!$Z$25</f>
        <v>687</v>
      </c>
      <c r="AA229" s="31">
        <f>WA!$AA$25</f>
        <v>1935</v>
      </c>
      <c r="AB229" s="51">
        <f>TAS!$Z$25</f>
        <v>156</v>
      </c>
      <c r="AC229" s="31">
        <f>TAS!$AA$25</f>
        <v>595</v>
      </c>
      <c r="AD229" s="51">
        <f>NT!$Z$25</f>
        <v>11</v>
      </c>
      <c r="AE229" s="31">
        <f>NT!$AA$25</f>
        <v>18</v>
      </c>
    </row>
    <row r="230" spans="1:31">
      <c r="K230" s="13"/>
      <c r="M230" s="45" t="s">
        <v>100</v>
      </c>
      <c r="N230" s="52">
        <f>Australia!$Z$26</f>
        <v>1695</v>
      </c>
      <c r="O230" s="46">
        <f>Australia!$AA$26</f>
        <v>6808</v>
      </c>
      <c r="P230" s="52">
        <f>ACT!$Z$26</f>
        <v>15</v>
      </c>
      <c r="Q230" s="46">
        <f>ACT!$AA$26</f>
        <v>59</v>
      </c>
      <c r="R230" s="52">
        <f>NSW!$Z$26</f>
        <v>505</v>
      </c>
      <c r="S230" s="46">
        <f>NSW!$AA$26</f>
        <v>2009</v>
      </c>
      <c r="T230" s="52">
        <f>VIC!$Z$26</f>
        <v>524</v>
      </c>
      <c r="U230" s="46">
        <f>VIC!$AA$26</f>
        <v>1997</v>
      </c>
      <c r="V230" s="52">
        <f>QLD!$Z$26</f>
        <v>317</v>
      </c>
      <c r="W230" s="46">
        <f>QLD!$AA$26</f>
        <v>1253</v>
      </c>
      <c r="X230" s="52">
        <f>SA!$Z$26</f>
        <v>149</v>
      </c>
      <c r="Y230" s="46">
        <f>SA!$AA$26</f>
        <v>733</v>
      </c>
      <c r="Z230" s="52">
        <f>WA!$Z$26</f>
        <v>145</v>
      </c>
      <c r="AA230" s="46">
        <f>WA!$AA$26</f>
        <v>603</v>
      </c>
      <c r="AB230" s="52">
        <f>TAS!$Z$26</f>
        <v>39</v>
      </c>
      <c r="AC230" s="46">
        <f>TAS!$AA$26</f>
        <v>148</v>
      </c>
      <c r="AD230" s="52">
        <f>NT!$Z$26</f>
        <v>1</v>
      </c>
      <c r="AE230" s="46">
        <f>NT!$AA$26</f>
        <v>6</v>
      </c>
    </row>
    <row r="231" spans="1:31">
      <c r="K231" s="13"/>
      <c r="M231" s="40">
        <v>38686</v>
      </c>
      <c r="N231" s="40"/>
      <c r="O231" s="40"/>
      <c r="P231" s="40"/>
      <c r="X231" s="40">
        <v>38686</v>
      </c>
    </row>
    <row r="232" spans="1:31" ht="12.75" customHeight="1">
      <c r="A232" s="38" t="s">
        <v>76</v>
      </c>
      <c r="E232" s="8" t="s">
        <v>76</v>
      </c>
      <c r="K232" s="13"/>
      <c r="M232" s="380" t="s">
        <v>122</v>
      </c>
      <c r="N232" s="378" t="s">
        <v>27</v>
      </c>
      <c r="O232" s="379"/>
      <c r="P232" s="378" t="s">
        <v>68</v>
      </c>
      <c r="Q232" s="379"/>
      <c r="R232" s="378" t="s">
        <v>61</v>
      </c>
      <c r="S232" s="379"/>
      <c r="T232" s="378" t="s">
        <v>62</v>
      </c>
      <c r="U232" s="379"/>
      <c r="V232" s="378" t="s">
        <v>63</v>
      </c>
      <c r="W232" s="379"/>
      <c r="X232" s="378" t="s">
        <v>64</v>
      </c>
      <c r="Y232" s="379"/>
      <c r="Z232" s="378" t="s">
        <v>65</v>
      </c>
      <c r="AA232" s="379"/>
      <c r="AB232" s="378" t="s">
        <v>66</v>
      </c>
      <c r="AC232" s="379"/>
      <c r="AD232" s="378" t="s">
        <v>67</v>
      </c>
      <c r="AE232" s="379"/>
    </row>
    <row r="233" spans="1:31" ht="13.15">
      <c r="K233" s="13"/>
      <c r="M233" s="381"/>
      <c r="N233" s="48" t="s">
        <v>78</v>
      </c>
      <c r="O233" s="49" t="s">
        <v>79</v>
      </c>
      <c r="P233" s="48" t="s">
        <v>78</v>
      </c>
      <c r="Q233" s="49" t="s">
        <v>79</v>
      </c>
      <c r="R233" s="48" t="s">
        <v>78</v>
      </c>
      <c r="S233" s="49" t="s">
        <v>79</v>
      </c>
      <c r="T233" s="48" t="s">
        <v>78</v>
      </c>
      <c r="U233" s="49" t="s">
        <v>79</v>
      </c>
      <c r="V233" s="48" t="s">
        <v>78</v>
      </c>
      <c r="W233" s="49" t="s">
        <v>79</v>
      </c>
      <c r="X233" s="48" t="s">
        <v>78</v>
      </c>
      <c r="Y233" s="49" t="s">
        <v>79</v>
      </c>
      <c r="Z233" s="48" t="s">
        <v>78</v>
      </c>
      <c r="AA233" s="49" t="s">
        <v>79</v>
      </c>
      <c r="AB233" s="48" t="s">
        <v>78</v>
      </c>
      <c r="AC233" s="49" t="s">
        <v>79</v>
      </c>
      <c r="AD233" s="48" t="s">
        <v>78</v>
      </c>
      <c r="AE233" s="49" t="s">
        <v>79</v>
      </c>
    </row>
    <row r="234" spans="1:31">
      <c r="K234" s="13"/>
      <c r="M234" s="23" t="s">
        <v>81</v>
      </c>
      <c r="N234" s="51">
        <f>Australia!$AC$7</f>
        <v>295491</v>
      </c>
      <c r="O234" s="31">
        <f>Australia!$AD$7</f>
        <v>278685</v>
      </c>
      <c r="P234" s="51">
        <f>ACT!$AC$7</f>
        <v>6070</v>
      </c>
      <c r="Q234" s="31">
        <f>ACT!$AD$7</f>
        <v>5696</v>
      </c>
      <c r="R234" s="51">
        <f>NSW!$AC$7</f>
        <v>99012</v>
      </c>
      <c r="S234" s="31">
        <f>NSW!$AD$7</f>
        <v>93060</v>
      </c>
      <c r="T234" s="51">
        <f>VIC!$AC$7</f>
        <v>70031</v>
      </c>
      <c r="U234" s="31">
        <f>VIC!$AD$7</f>
        <v>66007</v>
      </c>
      <c r="V234" s="51">
        <f>QLD!$AC$7</f>
        <v>58025</v>
      </c>
      <c r="W234" s="31">
        <f>QLD!$AD$7</f>
        <v>54458</v>
      </c>
      <c r="X234" s="51">
        <f>SA!$AC$7</f>
        <v>18752</v>
      </c>
      <c r="Y234" s="31">
        <f>SA!$AD$7</f>
        <v>18192</v>
      </c>
      <c r="Z234" s="51">
        <f>WA!$AC$7</f>
        <v>35660</v>
      </c>
      <c r="AA234" s="31">
        <f>WA!$AD$7</f>
        <v>33578</v>
      </c>
      <c r="AB234" s="51">
        <f>TAS!$AC$7</f>
        <v>5121</v>
      </c>
      <c r="AC234" s="31">
        <f>TAS!$AD$7</f>
        <v>4976</v>
      </c>
      <c r="AD234" s="51">
        <f>NT!$AC$7</f>
        <v>2820</v>
      </c>
      <c r="AE234" s="31">
        <f>NT!$AD$7</f>
        <v>2718</v>
      </c>
    </row>
    <row r="235" spans="1:31">
      <c r="A235" s="38" t="s">
        <v>76</v>
      </c>
      <c r="K235" s="13"/>
      <c r="M235" s="23" t="s">
        <v>82</v>
      </c>
      <c r="N235" s="51">
        <f>Australia!$AC$8</f>
        <v>296881</v>
      </c>
      <c r="O235" s="31">
        <f>Australia!$AD$8</f>
        <v>279568</v>
      </c>
      <c r="P235" s="51">
        <f>ACT!$AC$8</f>
        <v>5879</v>
      </c>
      <c r="Q235" s="31">
        <f>ACT!$AD$8</f>
        <v>5619</v>
      </c>
      <c r="R235" s="51">
        <f>NSW!$AC$8</f>
        <v>100148</v>
      </c>
      <c r="S235" s="31">
        <f>NSW!$AD$8</f>
        <v>93632</v>
      </c>
      <c r="T235" s="51">
        <f>VIC!$AC$8</f>
        <v>68551</v>
      </c>
      <c r="U235" s="31">
        <f>VIC!$AD$8</f>
        <v>65102</v>
      </c>
      <c r="V235" s="51">
        <f>QLD!$AC$8</f>
        <v>59774</v>
      </c>
      <c r="W235" s="31">
        <f>QLD!$AD$8</f>
        <v>56157</v>
      </c>
      <c r="X235" s="51">
        <f>SA!$AC$8</f>
        <v>19057</v>
      </c>
      <c r="Y235" s="31">
        <f>SA!$AD$8</f>
        <v>17938</v>
      </c>
      <c r="Z235" s="51">
        <f>WA!$AC$8</f>
        <v>34920</v>
      </c>
      <c r="AA235" s="31">
        <f>WA!$AD$8</f>
        <v>33130</v>
      </c>
      <c r="AB235" s="51">
        <f>TAS!$AC$8</f>
        <v>5802</v>
      </c>
      <c r="AC235" s="31">
        <f>TAS!$AD$8</f>
        <v>5287</v>
      </c>
      <c r="AD235" s="51">
        <f>NT!$AC$8</f>
        <v>2750</v>
      </c>
      <c r="AE235" s="31">
        <f>NT!$AD$8</f>
        <v>2703</v>
      </c>
    </row>
    <row r="236" spans="1:31">
      <c r="K236" s="13"/>
      <c r="M236" s="23" t="s">
        <v>83</v>
      </c>
      <c r="N236" s="51">
        <f>Australia!$AC$9</f>
        <v>307460</v>
      </c>
      <c r="O236" s="31">
        <f>Australia!$AD$9</f>
        <v>291299</v>
      </c>
      <c r="P236" s="51">
        <f>ACT!$AC$9</f>
        <v>6059</v>
      </c>
      <c r="Q236" s="31">
        <f>ACT!$AD$9</f>
        <v>5866</v>
      </c>
      <c r="R236" s="51">
        <f>NSW!$AC$9</f>
        <v>101218</v>
      </c>
      <c r="S236" s="31">
        <f>NSW!$AD$9</f>
        <v>96089</v>
      </c>
      <c r="T236" s="51">
        <f>VIC!$AC$9</f>
        <v>71011</v>
      </c>
      <c r="U236" s="31">
        <f>VIC!$AD$9</f>
        <v>66750</v>
      </c>
      <c r="V236" s="51">
        <f>QLD!$AC$9</f>
        <v>61563</v>
      </c>
      <c r="W236" s="31">
        <f>QLD!$AD$9</f>
        <v>58698</v>
      </c>
      <c r="X236" s="51">
        <f>SA!$AC$9</f>
        <v>20885</v>
      </c>
      <c r="Y236" s="31">
        <f>SA!$AD$9</f>
        <v>19982</v>
      </c>
      <c r="Z236" s="51">
        <f>WA!$AC$9</f>
        <v>37292</v>
      </c>
      <c r="AA236" s="31">
        <f>WA!$AD$9</f>
        <v>34990</v>
      </c>
      <c r="AB236" s="51">
        <f>TAS!$AC$9</f>
        <v>6456</v>
      </c>
      <c r="AC236" s="31">
        <f>TAS!$AD$9</f>
        <v>6201</v>
      </c>
      <c r="AD236" s="51">
        <f>NT!$AC$9</f>
        <v>2976</v>
      </c>
      <c r="AE236" s="31">
        <f>NT!$AD$9</f>
        <v>2723</v>
      </c>
    </row>
    <row r="237" spans="1:31" ht="13.15">
      <c r="A237" s="4"/>
      <c r="K237" s="13"/>
      <c r="M237" s="23" t="s">
        <v>84</v>
      </c>
      <c r="N237" s="51">
        <f>Australia!$AC$10</f>
        <v>329973</v>
      </c>
      <c r="O237" s="31">
        <f>Australia!$AD$10</f>
        <v>312912</v>
      </c>
      <c r="P237" s="51">
        <f>ACT!$AC$10</f>
        <v>6815</v>
      </c>
      <c r="Q237" s="31">
        <f>ACT!$AD$10</f>
        <v>6426</v>
      </c>
      <c r="R237" s="51">
        <f>NSW!$AC$10</f>
        <v>109040</v>
      </c>
      <c r="S237" s="31">
        <f>NSW!$AD$10</f>
        <v>102782</v>
      </c>
      <c r="T237" s="51">
        <f>VIC!$AC$10</f>
        <v>76699</v>
      </c>
      <c r="U237" s="31">
        <f>VIC!$AD$10</f>
        <v>73263</v>
      </c>
      <c r="V237" s="51">
        <f>QLD!$AC$10</f>
        <v>65048</v>
      </c>
      <c r="W237" s="31">
        <f>QLD!$AD$10</f>
        <v>61646</v>
      </c>
      <c r="X237" s="51">
        <f>SA!$AC$10</f>
        <v>22855</v>
      </c>
      <c r="Y237" s="31">
        <f>SA!$AD$10</f>
        <v>21700</v>
      </c>
      <c r="Z237" s="51">
        <f>WA!$AC$10</f>
        <v>39013</v>
      </c>
      <c r="AA237" s="31">
        <f>WA!$AD$10</f>
        <v>37235</v>
      </c>
      <c r="AB237" s="51">
        <f>TAS!$AC$10</f>
        <v>7587</v>
      </c>
      <c r="AC237" s="31">
        <f>TAS!$AD$10</f>
        <v>7050</v>
      </c>
      <c r="AD237" s="51">
        <f>NT!$AC$10</f>
        <v>2916</v>
      </c>
      <c r="AE237" s="31">
        <f>NT!$AD$10</f>
        <v>2810</v>
      </c>
    </row>
    <row r="238" spans="1:31" ht="13.15">
      <c r="A238" s="5"/>
      <c r="B238" s="6"/>
      <c r="C238" s="7"/>
      <c r="D238" s="6"/>
      <c r="E238" s="6"/>
      <c r="F238" s="6"/>
      <c r="G238" s="6"/>
      <c r="H238" s="6"/>
      <c r="I238" s="6"/>
      <c r="J238" s="6"/>
      <c r="K238" s="39"/>
      <c r="M238" s="23" t="s">
        <v>85</v>
      </c>
      <c r="N238" s="51">
        <f>Australia!$AC$11</f>
        <v>253801</v>
      </c>
      <c r="O238" s="31">
        <f>Australia!$AD$11</f>
        <v>266522</v>
      </c>
      <c r="P238" s="51">
        <f>ACT!$AC$11</f>
        <v>5302</v>
      </c>
      <c r="Q238" s="31">
        <f>ACT!$AD$11</f>
        <v>5692</v>
      </c>
      <c r="R238" s="51">
        <f>NSW!$AC$11</f>
        <v>81802</v>
      </c>
      <c r="S238" s="31">
        <f>NSW!$AD$11</f>
        <v>85759</v>
      </c>
      <c r="T238" s="51">
        <f>VIC!$AC$11</f>
        <v>60262</v>
      </c>
      <c r="U238" s="31">
        <f>VIC!$AD$11</f>
        <v>62596</v>
      </c>
      <c r="V238" s="51">
        <f>QLD!$AC$11</f>
        <v>46015</v>
      </c>
      <c r="W238" s="31">
        <f>QLD!$AD$11</f>
        <v>49703</v>
      </c>
      <c r="X238" s="51">
        <f>SA!$AC$11</f>
        <v>20829</v>
      </c>
      <c r="Y238" s="31">
        <f>SA!$AD$11</f>
        <v>20786</v>
      </c>
      <c r="Z238" s="51">
        <f>WA!$AC$11</f>
        <v>31742</v>
      </c>
      <c r="AA238" s="31">
        <f>WA!$AD$11</f>
        <v>33459</v>
      </c>
      <c r="AB238" s="51">
        <f>TAS!$AC$11</f>
        <v>5849</v>
      </c>
      <c r="AC238" s="31">
        <f>TAS!$AD$11</f>
        <v>6143</v>
      </c>
      <c r="AD238" s="51">
        <f>NT!$AC$11</f>
        <v>2000</v>
      </c>
      <c r="AE238" s="31">
        <f>NT!$AD$11</f>
        <v>2384</v>
      </c>
    </row>
    <row r="239" spans="1:31" ht="17.649999999999999">
      <c r="A239" s="256" t="s">
        <v>119</v>
      </c>
      <c r="B239" s="257"/>
      <c r="C239" s="257"/>
      <c r="D239" s="258"/>
      <c r="E239" s="258"/>
      <c r="F239" s="258"/>
      <c r="G239" s="258"/>
      <c r="H239" s="258"/>
      <c r="I239" s="256" t="s">
        <v>34</v>
      </c>
      <c r="J239" s="258"/>
      <c r="K239" s="258"/>
      <c r="M239" s="23" t="s">
        <v>86</v>
      </c>
      <c r="N239" s="51">
        <f>Australia!$AC$12</f>
        <v>223170</v>
      </c>
      <c r="O239" s="31">
        <f>Australia!$AD$12</f>
        <v>270811</v>
      </c>
      <c r="P239" s="51">
        <f>ACT!$AC$12</f>
        <v>5320</v>
      </c>
      <c r="Q239" s="31">
        <f>ACT!$AD$12</f>
        <v>6931</v>
      </c>
      <c r="R239" s="51">
        <f>NSW!$AC$12</f>
        <v>72614</v>
      </c>
      <c r="S239" s="31">
        <f>NSW!$AD$12</f>
        <v>89084</v>
      </c>
      <c r="T239" s="51">
        <f>VIC!$AC$12</f>
        <v>49602</v>
      </c>
      <c r="U239" s="31">
        <f>VIC!$AD$12</f>
        <v>61836</v>
      </c>
      <c r="V239" s="51">
        <f>QLD!$AC$12</f>
        <v>42210</v>
      </c>
      <c r="W239" s="31">
        <f>QLD!$AD$12</f>
        <v>51615</v>
      </c>
      <c r="X239" s="51">
        <f>SA!$AC$12</f>
        <v>15653</v>
      </c>
      <c r="Y239" s="31">
        <f>SA!$AD$12</f>
        <v>18415</v>
      </c>
      <c r="Z239" s="51">
        <f>WA!$AC$12</f>
        <v>32132</v>
      </c>
      <c r="AA239" s="31">
        <f>WA!$AD$12</f>
        <v>35454</v>
      </c>
      <c r="AB239" s="51">
        <f>TAS!$AC$12</f>
        <v>3620</v>
      </c>
      <c r="AC239" s="31">
        <f>TAS!$AD$12</f>
        <v>4500</v>
      </c>
      <c r="AD239" s="51">
        <f>NT!$AC$12</f>
        <v>2019</v>
      </c>
      <c r="AE239" s="31">
        <f>NT!$AD$12</f>
        <v>2976</v>
      </c>
    </row>
    <row r="240" spans="1:31" ht="13.15">
      <c r="A240" s="9" t="s">
        <v>120</v>
      </c>
      <c r="C240" s="41" t="s">
        <v>124</v>
      </c>
      <c r="E240" s="12"/>
      <c r="F240" s="2"/>
      <c r="G240" s="2"/>
      <c r="H240" s="2"/>
      <c r="I240" s="2"/>
      <c r="J240" s="111"/>
      <c r="K240" s="42"/>
      <c r="M240" s="23" t="s">
        <v>87</v>
      </c>
      <c r="N240" s="51">
        <f>Australia!$AC$13</f>
        <v>297904</v>
      </c>
      <c r="O240" s="31">
        <f>Australia!$AD$13</f>
        <v>339494</v>
      </c>
      <c r="P240" s="51">
        <f>ACT!$AC$13</f>
        <v>6690</v>
      </c>
      <c r="Q240" s="31">
        <f>ACT!$AD$13</f>
        <v>7673</v>
      </c>
      <c r="R240" s="51">
        <f>NSW!$AC$13</f>
        <v>100370</v>
      </c>
      <c r="S240" s="31">
        <f>NSW!$AD$13</f>
        <v>115426</v>
      </c>
      <c r="T240" s="51">
        <f>VIC!$AC$13</f>
        <v>72227</v>
      </c>
      <c r="U240" s="31">
        <f>VIC!$AD$13</f>
        <v>83031</v>
      </c>
      <c r="V240" s="51">
        <f>QLD!$AC$13</f>
        <v>54859</v>
      </c>
      <c r="W240" s="31">
        <f>QLD!$AD$13</f>
        <v>63504</v>
      </c>
      <c r="X240" s="51">
        <f>SA!$AC$13</f>
        <v>19124</v>
      </c>
      <c r="Y240" s="31">
        <f>SA!$AD$13</f>
        <v>21319</v>
      </c>
      <c r="Z240" s="51">
        <f>WA!$AC$13</f>
        <v>37247</v>
      </c>
      <c r="AA240" s="31">
        <f>WA!$AD$13</f>
        <v>39666</v>
      </c>
      <c r="AB240" s="51">
        <f>TAS!$AC$13</f>
        <v>4611</v>
      </c>
      <c r="AC240" s="31">
        <f>TAS!$AD$13</f>
        <v>5524</v>
      </c>
      <c r="AD240" s="51">
        <f>NT!$AC$13</f>
        <v>2776</v>
      </c>
      <c r="AE240" s="31">
        <f>NT!$AD$13</f>
        <v>3351</v>
      </c>
    </row>
    <row r="241" spans="1:31">
      <c r="K241" s="13"/>
      <c r="M241" s="23" t="s">
        <v>88</v>
      </c>
      <c r="N241" s="51">
        <f>Australia!$AC$14</f>
        <v>346955</v>
      </c>
      <c r="O241" s="31">
        <f>Australia!$AD$14</f>
        <v>388332</v>
      </c>
      <c r="P241" s="51">
        <f>ACT!$AC$14</f>
        <v>7139</v>
      </c>
      <c r="Q241" s="31">
        <f>ACT!$AD$14</f>
        <v>8308</v>
      </c>
      <c r="R241" s="51">
        <f>NSW!$AC$14</f>
        <v>117629</v>
      </c>
      <c r="S241" s="31">
        <f>NSW!$AD$14</f>
        <v>130866</v>
      </c>
      <c r="T241" s="51">
        <f>VIC!$AC$14</f>
        <v>83465</v>
      </c>
      <c r="U241" s="31">
        <f>VIC!$AD$14</f>
        <v>95413</v>
      </c>
      <c r="V241" s="51">
        <f>QLD!$AC$14</f>
        <v>65875</v>
      </c>
      <c r="W241" s="31">
        <f>QLD!$AD$14</f>
        <v>74109</v>
      </c>
      <c r="X241" s="51">
        <f>SA!$AC$14</f>
        <v>21936</v>
      </c>
      <c r="Y241" s="31">
        <f>SA!$AD$14</f>
        <v>24370</v>
      </c>
      <c r="Z241" s="51">
        <f>WA!$AC$14</f>
        <v>41895</v>
      </c>
      <c r="AA241" s="31">
        <f>WA!$AD$14</f>
        <v>44495</v>
      </c>
      <c r="AB241" s="51">
        <f>TAS!$AC$14</f>
        <v>5930</v>
      </c>
      <c r="AC241" s="31">
        <f>TAS!$AD$14</f>
        <v>7170</v>
      </c>
      <c r="AD241" s="51">
        <f>NT!$AC$14</f>
        <v>3086</v>
      </c>
      <c r="AE241" s="31">
        <f>NT!$AD$14</f>
        <v>3601</v>
      </c>
    </row>
    <row r="242" spans="1:31">
      <c r="A242" s="14" t="s">
        <v>76</v>
      </c>
      <c r="B242" s="3" t="s">
        <v>76</v>
      </c>
      <c r="C242" s="3" t="s">
        <v>76</v>
      </c>
      <c r="D242" s="3" t="s">
        <v>76</v>
      </c>
      <c r="E242" s="3" t="s">
        <v>76</v>
      </c>
      <c r="F242" s="3" t="s">
        <v>76</v>
      </c>
      <c r="G242" s="3" t="s">
        <v>76</v>
      </c>
      <c r="H242" s="3" t="s">
        <v>76</v>
      </c>
      <c r="K242" s="13"/>
      <c r="M242" s="23" t="s">
        <v>89</v>
      </c>
      <c r="N242" s="51">
        <f>Australia!$AC$15</f>
        <v>343895</v>
      </c>
      <c r="O242" s="31">
        <f>Australia!$AD$15</f>
        <v>377012</v>
      </c>
      <c r="P242" s="51">
        <f>ACT!$AC$15</f>
        <v>6817</v>
      </c>
      <c r="Q242" s="31">
        <f>ACT!$AD$15</f>
        <v>7939</v>
      </c>
      <c r="R242" s="51">
        <f>NSW!$AC$15</f>
        <v>113051</v>
      </c>
      <c r="S242" s="31">
        <f>NSW!$AD$15</f>
        <v>123335</v>
      </c>
      <c r="T242" s="51">
        <f>VIC!$AC$15</f>
        <v>84166</v>
      </c>
      <c r="U242" s="31">
        <f>VIC!$AD$15</f>
        <v>92880</v>
      </c>
      <c r="V242" s="51">
        <f>QLD!$AC$15</f>
        <v>64942</v>
      </c>
      <c r="W242" s="31">
        <f>QLD!$AD$15</f>
        <v>71905</v>
      </c>
      <c r="X242" s="51">
        <f>SA!$AC$15</f>
        <v>23274</v>
      </c>
      <c r="Y242" s="31">
        <f>SA!$AD$15</f>
        <v>25761</v>
      </c>
      <c r="Z242" s="51">
        <f>WA!$AC$15</f>
        <v>41947</v>
      </c>
      <c r="AA242" s="31">
        <f>WA!$AD$15</f>
        <v>44129</v>
      </c>
      <c r="AB242" s="51">
        <f>TAS!$AC$15</f>
        <v>6596</v>
      </c>
      <c r="AC242" s="31">
        <f>TAS!$AD$15</f>
        <v>7673</v>
      </c>
      <c r="AD242" s="51">
        <f>NT!$AC$15</f>
        <v>3102</v>
      </c>
      <c r="AE242" s="31">
        <f>NT!$AD$15</f>
        <v>3390</v>
      </c>
    </row>
    <row r="243" spans="1:31">
      <c r="A243" s="14" t="s">
        <v>76</v>
      </c>
      <c r="B243" s="3" t="s">
        <v>76</v>
      </c>
      <c r="C243" s="3" t="s">
        <v>76</v>
      </c>
      <c r="E243" s="3" t="s">
        <v>76</v>
      </c>
      <c r="F243" s="3" t="s">
        <v>76</v>
      </c>
      <c r="G243" s="3" t="s">
        <v>76</v>
      </c>
      <c r="K243" s="37" t="s">
        <v>76</v>
      </c>
      <c r="M243" s="23" t="s">
        <v>90</v>
      </c>
      <c r="N243" s="51">
        <f>Australia!$AC$16</f>
        <v>374775</v>
      </c>
      <c r="O243" s="31">
        <f>Australia!$AD$16</f>
        <v>404843</v>
      </c>
      <c r="P243" s="51">
        <f>ACT!$AC$16</f>
        <v>7393</v>
      </c>
      <c r="Q243" s="31">
        <f>ACT!$AD$16</f>
        <v>8315</v>
      </c>
      <c r="R243" s="51">
        <f>NSW!$AC$16</f>
        <v>123302</v>
      </c>
      <c r="S243" s="31">
        <f>NSW!$AD$16</f>
        <v>132762</v>
      </c>
      <c r="T243" s="51">
        <f>VIC!$AC$16</f>
        <v>89010</v>
      </c>
      <c r="U243" s="31">
        <f>VIC!$AD$16</f>
        <v>96385</v>
      </c>
      <c r="V243" s="51">
        <f>QLD!$AC$16</f>
        <v>71325</v>
      </c>
      <c r="W243" s="31">
        <f>QLD!$AD$16</f>
        <v>77908</v>
      </c>
      <c r="X243" s="51">
        <f>SA!$AC$16</f>
        <v>27136</v>
      </c>
      <c r="Y243" s="31">
        <f>SA!$AD$16</f>
        <v>29838</v>
      </c>
      <c r="Z243" s="51">
        <f>WA!$AC$16</f>
        <v>44895</v>
      </c>
      <c r="AA243" s="31">
        <f>WA!$AD$16</f>
        <v>46463</v>
      </c>
      <c r="AB243" s="51">
        <f>TAS!$AC$16</f>
        <v>8279</v>
      </c>
      <c r="AC243" s="31">
        <f>TAS!$AD$16</f>
        <v>9555</v>
      </c>
      <c r="AD243" s="51">
        <f>NT!$AC$16</f>
        <v>3435</v>
      </c>
      <c r="AE243" s="31">
        <f>NT!$AD$16</f>
        <v>3617</v>
      </c>
    </row>
    <row r="244" spans="1:31">
      <c r="A244" s="14" t="s">
        <v>76</v>
      </c>
      <c r="B244" s="3" t="s">
        <v>76</v>
      </c>
      <c r="C244" s="3" t="s">
        <v>76</v>
      </c>
      <c r="D244" s="3" t="s">
        <v>76</v>
      </c>
      <c r="E244" s="3" t="s">
        <v>76</v>
      </c>
      <c r="F244" s="3" t="s">
        <v>76</v>
      </c>
      <c r="G244" s="3" t="s">
        <v>76</v>
      </c>
      <c r="H244" s="3" t="s">
        <v>76</v>
      </c>
      <c r="K244" s="13"/>
      <c r="M244" s="23" t="s">
        <v>91</v>
      </c>
      <c r="N244" s="51">
        <f>Australia!$AC$17</f>
        <v>373617</v>
      </c>
      <c r="O244" s="31">
        <f>Australia!$AD$17</f>
        <v>403993</v>
      </c>
      <c r="P244" s="51">
        <f>ACT!$AC$17</f>
        <v>7254</v>
      </c>
      <c r="Q244" s="31">
        <f>ACT!$AD$17</f>
        <v>8257</v>
      </c>
      <c r="R244" s="51">
        <f>NSW!$AC$17</f>
        <v>121432</v>
      </c>
      <c r="S244" s="31">
        <f>NSW!$AD$17</f>
        <v>130945</v>
      </c>
      <c r="T244" s="51">
        <f>VIC!$AC$17</f>
        <v>89042</v>
      </c>
      <c r="U244" s="31">
        <f>VIC!$AD$17</f>
        <v>95962</v>
      </c>
      <c r="V244" s="51">
        <f>QLD!$AC$17</f>
        <v>70391</v>
      </c>
      <c r="W244" s="31">
        <f>QLD!$AD$17</f>
        <v>76881</v>
      </c>
      <c r="X244" s="51">
        <f>SA!$AC$17</f>
        <v>28914</v>
      </c>
      <c r="Y244" s="31">
        <f>SA!$AD$17</f>
        <v>31978</v>
      </c>
      <c r="Z244" s="51">
        <f>WA!$AC$17</f>
        <v>44002</v>
      </c>
      <c r="AA244" s="31">
        <f>WA!$AD$17</f>
        <v>46307</v>
      </c>
      <c r="AB244" s="51">
        <f>TAS!$AC$17</f>
        <v>9312</v>
      </c>
      <c r="AC244" s="31">
        <f>TAS!$AD$17</f>
        <v>10324</v>
      </c>
      <c r="AD244" s="51">
        <f>NT!$AC$17</f>
        <v>3270</v>
      </c>
      <c r="AE244" s="31">
        <f>NT!$AD$17</f>
        <v>3339</v>
      </c>
    </row>
    <row r="245" spans="1:31">
      <c r="K245" s="13"/>
      <c r="M245" s="23" t="s">
        <v>92</v>
      </c>
      <c r="N245" s="51">
        <f>Australia!$AC$18</f>
        <v>360076</v>
      </c>
      <c r="O245" s="31">
        <f>Australia!$AD$18</f>
        <v>385006</v>
      </c>
      <c r="P245" s="51">
        <f>ACT!$AC$18</f>
        <v>7132</v>
      </c>
      <c r="Q245" s="31">
        <f>ACT!$AD$18</f>
        <v>7664</v>
      </c>
      <c r="R245" s="51">
        <f>NSW!$AC$18</f>
        <v>116385</v>
      </c>
      <c r="S245" s="31">
        <f>NSW!$AD$18</f>
        <v>124254</v>
      </c>
      <c r="T245" s="51">
        <f>VIC!$AC$18</f>
        <v>84896</v>
      </c>
      <c r="U245" s="31">
        <f>VIC!$AD$18</f>
        <v>92000</v>
      </c>
      <c r="V245" s="51">
        <f>QLD!$AC$18</f>
        <v>68701</v>
      </c>
      <c r="W245" s="31">
        <f>QLD!$AD$18</f>
        <v>73499</v>
      </c>
      <c r="X245" s="51">
        <f>SA!$AC$18</f>
        <v>29148</v>
      </c>
      <c r="Y245" s="31">
        <f>SA!$AD$18</f>
        <v>32082</v>
      </c>
      <c r="Z245" s="51">
        <f>WA!$AC$18</f>
        <v>41436</v>
      </c>
      <c r="AA245" s="31">
        <f>WA!$AD$18</f>
        <v>42574</v>
      </c>
      <c r="AB245" s="51">
        <f>TAS!$AC$18</f>
        <v>9313</v>
      </c>
      <c r="AC245" s="31">
        <f>TAS!$AD$18</f>
        <v>10055</v>
      </c>
      <c r="AD245" s="51">
        <f>NT!$AC$18</f>
        <v>3065</v>
      </c>
      <c r="AE245" s="31">
        <f>NT!$AD$18</f>
        <v>2878</v>
      </c>
    </row>
    <row r="246" spans="1:31">
      <c r="A246" s="38" t="s">
        <v>76</v>
      </c>
      <c r="E246" s="8" t="s">
        <v>76</v>
      </c>
      <c r="K246" s="13"/>
      <c r="M246" s="23" t="s">
        <v>93</v>
      </c>
      <c r="N246" s="51">
        <f>Australia!$AC$19</f>
        <v>331897</v>
      </c>
      <c r="O246" s="31">
        <f>Australia!$AD$19</f>
        <v>344328</v>
      </c>
      <c r="P246" s="51">
        <f>ACT!$AC$19</f>
        <v>6335</v>
      </c>
      <c r="Q246" s="31">
        <f>ACT!$AD$19</f>
        <v>6456</v>
      </c>
      <c r="R246" s="51">
        <f>NSW!$AC$19</f>
        <v>108652</v>
      </c>
      <c r="S246" s="31">
        <f>NSW!$AD$19</f>
        <v>111995</v>
      </c>
      <c r="T246" s="51">
        <f>VIC!$AC$19</f>
        <v>77953</v>
      </c>
      <c r="U246" s="31">
        <f>VIC!$AD$19</f>
        <v>82344</v>
      </c>
      <c r="V246" s="51">
        <f>QLD!$AC$19</f>
        <v>63910</v>
      </c>
      <c r="W246" s="31">
        <f>QLD!$AD$19</f>
        <v>66395</v>
      </c>
      <c r="X246" s="51">
        <f>SA!$AC$19</f>
        <v>27705</v>
      </c>
      <c r="Y246" s="31">
        <f>SA!$AD$19</f>
        <v>29433</v>
      </c>
      <c r="Z246" s="51">
        <f>WA!$AC$19</f>
        <v>36413</v>
      </c>
      <c r="AA246" s="31">
        <f>WA!$AD$19</f>
        <v>36415</v>
      </c>
      <c r="AB246" s="51">
        <f>TAS!$AC$19</f>
        <v>8622</v>
      </c>
      <c r="AC246" s="31">
        <f>TAS!$AD$19</f>
        <v>9300</v>
      </c>
      <c r="AD246" s="51">
        <f>NT!$AC$19</f>
        <v>2307</v>
      </c>
      <c r="AE246" s="31">
        <f>NT!$AD$19</f>
        <v>1990</v>
      </c>
    </row>
    <row r="247" spans="1:31">
      <c r="K247" s="13"/>
      <c r="M247" s="23" t="s">
        <v>94</v>
      </c>
      <c r="N247" s="51">
        <f>Australia!$AC$20</f>
        <v>236508</v>
      </c>
      <c r="O247" s="31">
        <f>Australia!$AD$20</f>
        <v>238807</v>
      </c>
      <c r="P247" s="51">
        <f>ACT!$AC$20</f>
        <v>3800</v>
      </c>
      <c r="Q247" s="31">
        <f>ACT!$AD$20</f>
        <v>3955</v>
      </c>
      <c r="R247" s="51">
        <f>NSW!$AC$20</f>
        <v>78425</v>
      </c>
      <c r="S247" s="31">
        <f>NSW!$AD$20</f>
        <v>78621</v>
      </c>
      <c r="T247" s="51">
        <f>VIC!$AC$20</f>
        <v>56395</v>
      </c>
      <c r="U247" s="31">
        <f>VIC!$AD$20</f>
        <v>57618</v>
      </c>
      <c r="V247" s="51">
        <f>QLD!$AC$20</f>
        <v>45555</v>
      </c>
      <c r="W247" s="31">
        <f>QLD!$AD$20</f>
        <v>46533</v>
      </c>
      <c r="X247" s="51">
        <f>SA!$AC$20</f>
        <v>19706</v>
      </c>
      <c r="Y247" s="31">
        <f>SA!$AD$20</f>
        <v>20200</v>
      </c>
      <c r="Z247" s="51">
        <f>WA!$AC$20</f>
        <v>24952</v>
      </c>
      <c r="AA247" s="31">
        <f>WA!$AD$20</f>
        <v>24490</v>
      </c>
      <c r="AB247" s="51">
        <f>TAS!$AC$20</f>
        <v>6379</v>
      </c>
      <c r="AC247" s="31">
        <f>TAS!$AD$20</f>
        <v>6386</v>
      </c>
      <c r="AD247" s="51">
        <f>NT!$AC$20</f>
        <v>1296</v>
      </c>
      <c r="AE247" s="31">
        <f>NT!$AD$20</f>
        <v>1004</v>
      </c>
    </row>
    <row r="248" spans="1:31">
      <c r="K248" s="13"/>
      <c r="M248" s="23" t="s">
        <v>95</v>
      </c>
      <c r="N248" s="51">
        <f>Australia!$AC$21</f>
        <v>166044</v>
      </c>
      <c r="O248" s="31">
        <f>Australia!$AD$21</f>
        <v>175178</v>
      </c>
      <c r="P248" s="51">
        <f>ACT!$AC$21</f>
        <v>2445</v>
      </c>
      <c r="Q248" s="31">
        <f>ACT!$AD$21</f>
        <v>2565</v>
      </c>
      <c r="R248" s="51">
        <f>NSW!$AC$21</f>
        <v>55012</v>
      </c>
      <c r="S248" s="31">
        <f>NSW!$AD$21</f>
        <v>57111</v>
      </c>
      <c r="T248" s="51">
        <f>VIC!$AC$21</f>
        <v>40501</v>
      </c>
      <c r="U248" s="31">
        <f>VIC!$AD$21</f>
        <v>43719</v>
      </c>
      <c r="V248" s="51">
        <f>QLD!$AC$21</f>
        <v>31648</v>
      </c>
      <c r="W248" s="31">
        <f>QLD!$AD$21</f>
        <v>33334</v>
      </c>
      <c r="X248" s="51">
        <f>SA!$AC$21</f>
        <v>14102</v>
      </c>
      <c r="Y248" s="31">
        <f>SA!$AD$21</f>
        <v>15164</v>
      </c>
      <c r="Z248" s="51">
        <f>WA!$AC$21</f>
        <v>17300</v>
      </c>
      <c r="AA248" s="31">
        <f>WA!$AD$21</f>
        <v>17948</v>
      </c>
      <c r="AB248" s="51">
        <f>TAS!$AC$21</f>
        <v>4437</v>
      </c>
      <c r="AC248" s="31">
        <f>TAS!$AD$21</f>
        <v>4879</v>
      </c>
      <c r="AD248" s="51">
        <f>NT!$AC$21</f>
        <v>599</v>
      </c>
      <c r="AE248" s="31">
        <f>NT!$AD$21</f>
        <v>458</v>
      </c>
    </row>
    <row r="249" spans="1:31">
      <c r="K249" s="13"/>
      <c r="M249" s="23" t="s">
        <v>96</v>
      </c>
      <c r="N249" s="51">
        <f>Australia!$AC$22</f>
        <v>119036</v>
      </c>
      <c r="O249" s="31">
        <f>Australia!$AD$22</f>
        <v>135661</v>
      </c>
      <c r="P249" s="51">
        <f>ACT!$AC$22</f>
        <v>1517</v>
      </c>
      <c r="Q249" s="31">
        <f>ACT!$AD$22</f>
        <v>1751</v>
      </c>
      <c r="R249" s="51">
        <f>NSW!$AC$22</f>
        <v>39149</v>
      </c>
      <c r="S249" s="31">
        <f>NSW!$AD$22</f>
        <v>43504</v>
      </c>
      <c r="T249" s="51">
        <f>VIC!$AC$22</f>
        <v>30317</v>
      </c>
      <c r="U249" s="31">
        <f>VIC!$AD$22</f>
        <v>35408</v>
      </c>
      <c r="V249" s="51">
        <f>QLD!$AC$22</f>
        <v>22007</v>
      </c>
      <c r="W249" s="31">
        <f>QLD!$AD$22</f>
        <v>25408</v>
      </c>
      <c r="X249" s="51">
        <f>SA!$AC$22</f>
        <v>10538</v>
      </c>
      <c r="Y249" s="31">
        <f>SA!$AD$22</f>
        <v>12222</v>
      </c>
      <c r="Z249" s="51">
        <f>WA!$AC$22</f>
        <v>11853</v>
      </c>
      <c r="AA249" s="31">
        <f>WA!$AD$22</f>
        <v>13348</v>
      </c>
      <c r="AB249" s="51">
        <f>TAS!$AC$22</f>
        <v>3398</v>
      </c>
      <c r="AC249" s="31">
        <f>TAS!$AD$22</f>
        <v>3762</v>
      </c>
      <c r="AD249" s="51">
        <f>NT!$AC$22</f>
        <v>257</v>
      </c>
      <c r="AE249" s="31">
        <f>NT!$AD$22</f>
        <v>258</v>
      </c>
    </row>
    <row r="250" spans="1:31">
      <c r="K250" s="13"/>
      <c r="M250" s="23" t="s">
        <v>97</v>
      </c>
      <c r="N250" s="51">
        <f>Australia!$AC$23</f>
        <v>81890</v>
      </c>
      <c r="O250" s="31">
        <f>Australia!$AD$23</f>
        <v>105757</v>
      </c>
      <c r="P250" s="51">
        <f>ACT!$AC$23</f>
        <v>1080</v>
      </c>
      <c r="Q250" s="31">
        <f>ACT!$AD$23</f>
        <v>1333</v>
      </c>
      <c r="R250" s="51">
        <f>NSW!$AC$23</f>
        <v>26917</v>
      </c>
      <c r="S250" s="31">
        <f>NSW!$AD$23</f>
        <v>33570</v>
      </c>
      <c r="T250" s="51">
        <f>VIC!$AC$23</f>
        <v>21760</v>
      </c>
      <c r="U250" s="31">
        <f>VIC!$AD$23</f>
        <v>28705</v>
      </c>
      <c r="V250" s="51">
        <f>QLD!$AC$23</f>
        <v>14611</v>
      </c>
      <c r="W250" s="31">
        <f>QLD!$AD$23</f>
        <v>19020</v>
      </c>
      <c r="X250" s="51">
        <f>SA!$AC$23</f>
        <v>7656</v>
      </c>
      <c r="Y250" s="31">
        <f>SA!$AD$23</f>
        <v>10553</v>
      </c>
      <c r="Z250" s="51">
        <f>WA!$AC$23</f>
        <v>7649</v>
      </c>
      <c r="AA250" s="31">
        <f>WA!$AD$23</f>
        <v>9613</v>
      </c>
      <c r="AB250" s="51">
        <f>TAS!$AC$23</f>
        <v>2088</v>
      </c>
      <c r="AC250" s="31">
        <f>TAS!$AD$23</f>
        <v>2817</v>
      </c>
      <c r="AD250" s="51">
        <f>NT!$AC$23</f>
        <v>129</v>
      </c>
      <c r="AE250" s="31">
        <f>NT!$AD$23</f>
        <v>146</v>
      </c>
    </row>
    <row r="251" spans="1:31">
      <c r="K251" s="13"/>
      <c r="M251" s="23" t="s">
        <v>98</v>
      </c>
      <c r="N251" s="51">
        <f>Australia!$AC$24</f>
        <v>26862</v>
      </c>
      <c r="O251" s="31">
        <f>Australia!$AD$24</f>
        <v>61588</v>
      </c>
      <c r="P251" s="51">
        <f>ACT!$AC$24</f>
        <v>317</v>
      </c>
      <c r="Q251" s="31">
        <f>ACT!$AD$24</f>
        <v>790</v>
      </c>
      <c r="R251" s="51">
        <f>NSW!$AC$24</f>
        <v>8752</v>
      </c>
      <c r="S251" s="31">
        <f>NSW!$AD$24</f>
        <v>19253</v>
      </c>
      <c r="T251" s="51">
        <f>VIC!$AC$24</f>
        <v>7436</v>
      </c>
      <c r="U251" s="31">
        <f>VIC!$AD$24</f>
        <v>17199</v>
      </c>
      <c r="V251" s="51">
        <f>QLD!$AC$24</f>
        <v>4570</v>
      </c>
      <c r="W251" s="31">
        <f>QLD!$AD$24</f>
        <v>10802</v>
      </c>
      <c r="X251" s="51">
        <f>SA!$AC$24</f>
        <v>2672</v>
      </c>
      <c r="Y251" s="31">
        <f>SA!$AD$24</f>
        <v>6407</v>
      </c>
      <c r="Z251" s="51">
        <f>WA!$AC$24</f>
        <v>2479</v>
      </c>
      <c r="AA251" s="31">
        <f>WA!$AD$24</f>
        <v>5502</v>
      </c>
      <c r="AB251" s="51">
        <f>TAS!$AC$24</f>
        <v>607</v>
      </c>
      <c r="AC251" s="31">
        <f>TAS!$AD$24</f>
        <v>1576</v>
      </c>
      <c r="AD251" s="51">
        <f>NT!$AC$24</f>
        <v>29</v>
      </c>
      <c r="AE251" s="31">
        <f>NT!$AD$24</f>
        <v>59</v>
      </c>
    </row>
    <row r="252" spans="1:31">
      <c r="K252" s="13"/>
      <c r="M252" s="23" t="s">
        <v>99</v>
      </c>
      <c r="N252" s="51">
        <f>Australia!$AC$25</f>
        <v>7680</v>
      </c>
      <c r="O252" s="31">
        <f>Australia!$AD$25</f>
        <v>23405</v>
      </c>
      <c r="P252" s="51">
        <f>ACT!$AC$25</f>
        <v>70</v>
      </c>
      <c r="Q252" s="31">
        <f>ACT!$AD$25</f>
        <v>251</v>
      </c>
      <c r="R252" s="51">
        <f>NSW!$AC$25</f>
        <v>2433</v>
      </c>
      <c r="S252" s="31">
        <f>NSW!$AD$25</f>
        <v>7140</v>
      </c>
      <c r="T252" s="51">
        <f>VIC!$AC$25</f>
        <v>2243</v>
      </c>
      <c r="U252" s="31">
        <f>VIC!$AD$25</f>
        <v>6617</v>
      </c>
      <c r="V252" s="51">
        <f>QLD!$AC$25</f>
        <v>1294</v>
      </c>
      <c r="W252" s="31">
        <f>QLD!$AD$25</f>
        <v>4376</v>
      </c>
      <c r="X252" s="51">
        <f>SA!$AC$25</f>
        <v>767</v>
      </c>
      <c r="Y252" s="31">
        <f>SA!$AD$25</f>
        <v>2466</v>
      </c>
      <c r="Z252" s="51">
        <f>WA!$AC$25</f>
        <v>723</v>
      </c>
      <c r="AA252" s="31">
        <f>WA!$AD$25</f>
        <v>1974</v>
      </c>
      <c r="AB252" s="51">
        <f>TAS!$AC$25</f>
        <v>145</v>
      </c>
      <c r="AC252" s="31">
        <f>TAS!$AD$25</f>
        <v>560</v>
      </c>
      <c r="AD252" s="51">
        <f>NT!$AC$25</f>
        <v>5</v>
      </c>
      <c r="AE252" s="31">
        <f>NT!$AD$25</f>
        <v>21</v>
      </c>
    </row>
    <row r="253" spans="1:31">
      <c r="K253" s="13"/>
      <c r="M253" s="45" t="s">
        <v>100</v>
      </c>
      <c r="N253" s="52">
        <f>Australia!$AC$26</f>
        <v>1839</v>
      </c>
      <c r="O253" s="46">
        <f>Australia!$AD$26</f>
        <v>7246</v>
      </c>
      <c r="P253" s="52">
        <f>ACT!$AC$26</f>
        <v>19</v>
      </c>
      <c r="Q253" s="46">
        <f>ACT!$AD$26</f>
        <v>74</v>
      </c>
      <c r="R253" s="52">
        <f>NSW!$AC$26</f>
        <v>576</v>
      </c>
      <c r="S253" s="46">
        <f>NSW!$AD$26</f>
        <v>2145</v>
      </c>
      <c r="T253" s="52">
        <f>VIC!$AC$26</f>
        <v>557</v>
      </c>
      <c r="U253" s="46">
        <f>VIC!$AD$26</f>
        <v>2126</v>
      </c>
      <c r="V253" s="52">
        <f>QLD!$AC$26</f>
        <v>324</v>
      </c>
      <c r="W253" s="46">
        <f>QLD!$AD$26</f>
        <v>1331</v>
      </c>
      <c r="X253" s="52">
        <f>SA!$AC$26</f>
        <v>160</v>
      </c>
      <c r="Y253" s="46">
        <f>SA!$AD$26</f>
        <v>785</v>
      </c>
      <c r="Z253" s="52">
        <f>WA!$AC$26</f>
        <v>155</v>
      </c>
      <c r="AA253" s="46">
        <f>WA!$AD$26</f>
        <v>613</v>
      </c>
      <c r="AB253" s="52">
        <f>TAS!$AC$26</f>
        <v>45</v>
      </c>
      <c r="AC253" s="46">
        <f>TAS!$AD$26</f>
        <v>165</v>
      </c>
      <c r="AD253" s="52">
        <f>NT!$AC$26</f>
        <v>3</v>
      </c>
      <c r="AE253" s="46">
        <f>NT!$AD$26</f>
        <v>7</v>
      </c>
    </row>
    <row r="254" spans="1:31">
      <c r="K254" s="13"/>
      <c r="M254" s="40">
        <v>39051</v>
      </c>
      <c r="N254" s="40"/>
      <c r="O254" s="40"/>
      <c r="P254" s="40"/>
      <c r="X254" s="40">
        <v>39051</v>
      </c>
    </row>
    <row r="255" spans="1:31" ht="12.75" customHeight="1">
      <c r="A255" s="38" t="s">
        <v>76</v>
      </c>
      <c r="E255" s="8" t="s">
        <v>76</v>
      </c>
      <c r="K255" s="13"/>
      <c r="M255" s="380" t="s">
        <v>122</v>
      </c>
      <c r="N255" s="378" t="s">
        <v>27</v>
      </c>
      <c r="O255" s="379"/>
      <c r="P255" s="378" t="s">
        <v>68</v>
      </c>
      <c r="Q255" s="379"/>
      <c r="R255" s="378" t="s">
        <v>61</v>
      </c>
      <c r="S255" s="379"/>
      <c r="T255" s="378" t="s">
        <v>62</v>
      </c>
      <c r="U255" s="379"/>
      <c r="V255" s="378" t="s">
        <v>63</v>
      </c>
      <c r="W255" s="379"/>
      <c r="X255" s="378" t="s">
        <v>64</v>
      </c>
      <c r="Y255" s="379"/>
      <c r="Z255" s="378" t="s">
        <v>65</v>
      </c>
      <c r="AA255" s="379"/>
      <c r="AB255" s="378" t="s">
        <v>66</v>
      </c>
      <c r="AC255" s="379"/>
      <c r="AD255" s="378" t="s">
        <v>67</v>
      </c>
      <c r="AE255" s="379"/>
    </row>
    <row r="256" spans="1:31" ht="13.15">
      <c r="K256" s="13"/>
      <c r="M256" s="381"/>
      <c r="N256" s="48" t="s">
        <v>78</v>
      </c>
      <c r="O256" s="49" t="s">
        <v>79</v>
      </c>
      <c r="P256" s="48" t="s">
        <v>78</v>
      </c>
      <c r="Q256" s="49" t="s">
        <v>79</v>
      </c>
      <c r="R256" s="48" t="s">
        <v>78</v>
      </c>
      <c r="S256" s="49" t="s">
        <v>79</v>
      </c>
      <c r="T256" s="48" t="s">
        <v>78</v>
      </c>
      <c r="U256" s="49" t="s">
        <v>79</v>
      </c>
      <c r="V256" s="48" t="s">
        <v>78</v>
      </c>
      <c r="W256" s="49" t="s">
        <v>79</v>
      </c>
      <c r="X256" s="48" t="s">
        <v>78</v>
      </c>
      <c r="Y256" s="49" t="s">
        <v>79</v>
      </c>
      <c r="Z256" s="48" t="s">
        <v>78</v>
      </c>
      <c r="AA256" s="49" t="s">
        <v>79</v>
      </c>
      <c r="AB256" s="48" t="s">
        <v>78</v>
      </c>
      <c r="AC256" s="49" t="s">
        <v>79</v>
      </c>
      <c r="AD256" s="48" t="s">
        <v>78</v>
      </c>
      <c r="AE256" s="49" t="s">
        <v>79</v>
      </c>
    </row>
    <row r="257" spans="1:31">
      <c r="K257" s="13"/>
      <c r="M257" s="23" t="s">
        <v>81</v>
      </c>
      <c r="N257" s="51">
        <f>Australia!$AF$7</f>
        <v>303267</v>
      </c>
      <c r="O257" s="31">
        <f>Australia!$AG$7</f>
        <v>285615</v>
      </c>
      <c r="P257" s="51">
        <f>ACT!$AF$7</f>
        <v>6458</v>
      </c>
      <c r="Q257" s="31">
        <f>ACT!$AG$7</f>
        <v>5968</v>
      </c>
      <c r="R257" s="51">
        <f>NSW!$AF$7</f>
        <v>101992</v>
      </c>
      <c r="S257" s="31">
        <f>NSW!$AG$7</f>
        <v>95716</v>
      </c>
      <c r="T257" s="51">
        <f>VIC!$AF$7</f>
        <v>71102</v>
      </c>
      <c r="U257" s="31">
        <f>VIC!$AG$7</f>
        <v>66996</v>
      </c>
      <c r="V257" s="51">
        <f>QLD!$AF$7</f>
        <v>59309</v>
      </c>
      <c r="W257" s="31">
        <f>QLD!$AG$7</f>
        <v>55504</v>
      </c>
      <c r="X257" s="51">
        <f>SA!$AF$7</f>
        <v>18869</v>
      </c>
      <c r="Y257" s="31">
        <f>SA!$AG$7</f>
        <v>18264</v>
      </c>
      <c r="Z257" s="51">
        <f>WA!$AF$7</f>
        <v>37382</v>
      </c>
      <c r="AA257" s="31">
        <f>WA!$AG$7</f>
        <v>35384</v>
      </c>
      <c r="AB257" s="51">
        <f>TAS!$AF$7</f>
        <v>5229</v>
      </c>
      <c r="AC257" s="31">
        <f>TAS!$AG$7</f>
        <v>4970</v>
      </c>
      <c r="AD257" s="51">
        <f>NT!$AF$7</f>
        <v>2926</v>
      </c>
      <c r="AE257" s="31">
        <f>NT!$AG$7</f>
        <v>2813</v>
      </c>
    </row>
    <row r="258" spans="1:31">
      <c r="K258" s="13"/>
      <c r="M258" s="23" t="s">
        <v>82</v>
      </c>
      <c r="N258" s="51">
        <f>Australia!$AF$8</f>
        <v>305929</v>
      </c>
      <c r="O258" s="31">
        <f>Australia!$AG$8</f>
        <v>289050</v>
      </c>
      <c r="P258" s="51">
        <f>ACT!$AF$8</f>
        <v>6182</v>
      </c>
      <c r="Q258" s="31">
        <f>ACT!$AG$8</f>
        <v>5876</v>
      </c>
      <c r="R258" s="51">
        <f>NSW!$AF$8</f>
        <v>102740</v>
      </c>
      <c r="S258" s="31">
        <f>NSW!$AG$8</f>
        <v>96559</v>
      </c>
      <c r="T258" s="51">
        <f>VIC!$AF$8</f>
        <v>70523</v>
      </c>
      <c r="U258" s="31">
        <f>VIC!$AG$8</f>
        <v>67151</v>
      </c>
      <c r="V258" s="51">
        <f>QLD!$AF$8</f>
        <v>61685</v>
      </c>
      <c r="W258" s="31">
        <f>QLD!$AG$8</f>
        <v>58170</v>
      </c>
      <c r="X258" s="51">
        <f>SA!$AF$8</f>
        <v>19332</v>
      </c>
      <c r="Y258" s="31">
        <f>SA!$AG$8</f>
        <v>18420</v>
      </c>
      <c r="Z258" s="51">
        <f>WA!$AF$8</f>
        <v>36860</v>
      </c>
      <c r="AA258" s="31">
        <f>WA!$AG$8</f>
        <v>34658</v>
      </c>
      <c r="AB258" s="51">
        <f>TAS!$AF$8</f>
        <v>5755</v>
      </c>
      <c r="AC258" s="31">
        <f>TAS!$AG$8</f>
        <v>5384</v>
      </c>
      <c r="AD258" s="51">
        <f>NT!$AF$8</f>
        <v>2852</v>
      </c>
      <c r="AE258" s="31">
        <f>NT!$AG$8</f>
        <v>2832</v>
      </c>
    </row>
    <row r="259" spans="1:31">
      <c r="K259" s="13"/>
      <c r="M259" s="23" t="s">
        <v>83</v>
      </c>
      <c r="N259" s="51">
        <f>Australia!$AF$9</f>
        <v>310927</v>
      </c>
      <c r="O259" s="31">
        <f>Australia!$AG$9</f>
        <v>294088</v>
      </c>
      <c r="P259" s="51">
        <f>ACT!$AF$9</f>
        <v>6123</v>
      </c>
      <c r="Q259" s="31">
        <f>ACT!$AG$9</f>
        <v>5997</v>
      </c>
      <c r="R259" s="51">
        <f>NSW!$AF$9</f>
        <v>102732</v>
      </c>
      <c r="S259" s="31">
        <f>NSW!$AG$9</f>
        <v>96832</v>
      </c>
      <c r="T259" s="51">
        <f>VIC!$AF$9</f>
        <v>71270</v>
      </c>
      <c r="U259" s="31">
        <f>VIC!$AG$9</f>
        <v>67261</v>
      </c>
      <c r="V259" s="51">
        <f>QLD!$AF$9</f>
        <v>62738</v>
      </c>
      <c r="W259" s="31">
        <f>QLD!$AG$9</f>
        <v>59478</v>
      </c>
      <c r="X259" s="51">
        <f>SA!$AF$9</f>
        <v>20542</v>
      </c>
      <c r="Y259" s="31">
        <f>SA!$AG$9</f>
        <v>19562</v>
      </c>
      <c r="Z259" s="51">
        <f>WA!$AF$9</f>
        <v>38194</v>
      </c>
      <c r="AA259" s="31">
        <f>WA!$AG$9</f>
        <v>36134</v>
      </c>
      <c r="AB259" s="51">
        <f>TAS!$AF$9</f>
        <v>6343</v>
      </c>
      <c r="AC259" s="31">
        <f>TAS!$AG$9</f>
        <v>6031</v>
      </c>
      <c r="AD259" s="51">
        <f>NT!$AF$9</f>
        <v>2985</v>
      </c>
      <c r="AE259" s="31">
        <f>NT!$AG$9</f>
        <v>2793</v>
      </c>
    </row>
    <row r="260" spans="1:31">
      <c r="K260" s="13"/>
      <c r="M260" s="23" t="s">
        <v>84</v>
      </c>
      <c r="N260" s="51">
        <f>Australia!$AF$10</f>
        <v>331102</v>
      </c>
      <c r="O260" s="31">
        <f>Australia!$AG$10</f>
        <v>313785</v>
      </c>
      <c r="P260" s="51">
        <f>ACT!$AF$10</f>
        <v>6792</v>
      </c>
      <c r="Q260" s="31">
        <f>ACT!$AG$10</f>
        <v>6368</v>
      </c>
      <c r="R260" s="51">
        <f>NSW!$AF$10</f>
        <v>108293</v>
      </c>
      <c r="S260" s="31">
        <f>NSW!$AG$10</f>
        <v>102391</v>
      </c>
      <c r="T260" s="51">
        <f>VIC!$AF$10</f>
        <v>76940</v>
      </c>
      <c r="U260" s="31">
        <f>VIC!$AG$10</f>
        <v>73141</v>
      </c>
      <c r="V260" s="51">
        <f>QLD!$AF$10</f>
        <v>65741</v>
      </c>
      <c r="W260" s="31">
        <f>QLD!$AG$10</f>
        <v>62379</v>
      </c>
      <c r="X260" s="51">
        <f>SA!$AF$10</f>
        <v>22901</v>
      </c>
      <c r="Y260" s="31">
        <f>SA!$AG$10</f>
        <v>21749</v>
      </c>
      <c r="Z260" s="51">
        <f>WA!$AF$10</f>
        <v>39917</v>
      </c>
      <c r="AA260" s="31">
        <f>WA!$AG$10</f>
        <v>37901</v>
      </c>
      <c r="AB260" s="51">
        <f>TAS!$AF$10</f>
        <v>7459</v>
      </c>
      <c r="AC260" s="31">
        <f>TAS!$AG$10</f>
        <v>6926</v>
      </c>
      <c r="AD260" s="51">
        <f>NT!$AF$10</f>
        <v>3059</v>
      </c>
      <c r="AE260" s="31">
        <f>NT!$AG$10</f>
        <v>2930</v>
      </c>
    </row>
    <row r="261" spans="1:31" ht="12.95" customHeight="1">
      <c r="K261" s="13"/>
      <c r="M261" s="23" t="s">
        <v>85</v>
      </c>
      <c r="N261" s="51">
        <f>Australia!$AF$11</f>
        <v>261490</v>
      </c>
      <c r="O261" s="31">
        <f>Australia!$AG$11</f>
        <v>271551</v>
      </c>
      <c r="P261" s="51">
        <f>ACT!$AF$11</f>
        <v>5406</v>
      </c>
      <c r="Q261" s="31">
        <f>ACT!$AG$11</f>
        <v>5757</v>
      </c>
      <c r="R261" s="51">
        <f>NSW!$AF$11</f>
        <v>83809</v>
      </c>
      <c r="S261" s="31">
        <f>NSW!$AG$11</f>
        <v>87144</v>
      </c>
      <c r="T261" s="51">
        <f>VIC!$AF$11</f>
        <v>62227</v>
      </c>
      <c r="U261" s="31">
        <f>VIC!$AG$11</f>
        <v>63925</v>
      </c>
      <c r="V261" s="51">
        <f>QLD!$AF$11</f>
        <v>47580</v>
      </c>
      <c r="W261" s="31">
        <f>QLD!$AG$11</f>
        <v>50861</v>
      </c>
      <c r="X261" s="51">
        <f>SA!$AF$11</f>
        <v>21010</v>
      </c>
      <c r="Y261" s="31">
        <f>SA!$AG$11</f>
        <v>20815</v>
      </c>
      <c r="Z261" s="51">
        <f>WA!$AF$11</f>
        <v>33331</v>
      </c>
      <c r="AA261" s="31">
        <f>WA!$AG$11</f>
        <v>34340</v>
      </c>
      <c r="AB261" s="51">
        <f>TAS!$AF$11</f>
        <v>6028</v>
      </c>
      <c r="AC261" s="31">
        <f>TAS!$AG$11</f>
        <v>6181</v>
      </c>
      <c r="AD261" s="51">
        <f>NT!$AF$11</f>
        <v>2099</v>
      </c>
      <c r="AE261" s="31">
        <f>NT!$AG$11</f>
        <v>2528</v>
      </c>
    </row>
    <row r="262" spans="1:31">
      <c r="K262" s="13"/>
      <c r="M262" s="23" t="s">
        <v>86</v>
      </c>
      <c r="N262" s="51">
        <f>Australia!$AF$12</f>
        <v>232246</v>
      </c>
      <c r="O262" s="31">
        <f>Australia!$AG$12</f>
        <v>280063</v>
      </c>
      <c r="P262" s="51">
        <f>ACT!$AF$12</f>
        <v>5644</v>
      </c>
      <c r="Q262" s="31">
        <f>ACT!$AG$12</f>
        <v>7218</v>
      </c>
      <c r="R262" s="51">
        <f>NSW!$AF$12</f>
        <v>74599</v>
      </c>
      <c r="S262" s="31">
        <f>NSW!$AG$12</f>
        <v>91203</v>
      </c>
      <c r="T262" s="51">
        <f>VIC!$AF$12</f>
        <v>51172</v>
      </c>
      <c r="U262" s="31">
        <f>VIC!$AG$12</f>
        <v>63636</v>
      </c>
      <c r="V262" s="51">
        <f>QLD!$AF$12</f>
        <v>44089</v>
      </c>
      <c r="W262" s="31">
        <f>QLD!$AG$12</f>
        <v>53539</v>
      </c>
      <c r="X262" s="51">
        <f>SA!$AF$12</f>
        <v>16315</v>
      </c>
      <c r="Y262" s="31">
        <f>SA!$AG$12</f>
        <v>18935</v>
      </c>
      <c r="Z262" s="51">
        <f>WA!$AF$12</f>
        <v>34431</v>
      </c>
      <c r="AA262" s="31">
        <f>WA!$AG$12</f>
        <v>37660</v>
      </c>
      <c r="AB262" s="51">
        <f>TAS!$AF$12</f>
        <v>3805</v>
      </c>
      <c r="AC262" s="31">
        <f>TAS!$AG$12</f>
        <v>4750</v>
      </c>
      <c r="AD262" s="51">
        <f>NT!$AF$12</f>
        <v>2191</v>
      </c>
      <c r="AE262" s="31">
        <f>NT!$AG$12</f>
        <v>3122</v>
      </c>
    </row>
    <row r="263" spans="1:31">
      <c r="K263" s="13"/>
      <c r="M263" s="23" t="s">
        <v>87</v>
      </c>
      <c r="N263" s="51">
        <f>Australia!$AF$13</f>
        <v>309449</v>
      </c>
      <c r="O263" s="31">
        <f>Australia!$AG$13</f>
        <v>351171</v>
      </c>
      <c r="P263" s="51">
        <f>ACT!$AF$13</f>
        <v>7112</v>
      </c>
      <c r="Q263" s="31">
        <f>ACT!$AG$13</f>
        <v>8363</v>
      </c>
      <c r="R263" s="51">
        <f>NSW!$AF$13</f>
        <v>103797</v>
      </c>
      <c r="S263" s="31">
        <f>NSW!$AG$13</f>
        <v>118891</v>
      </c>
      <c r="T263" s="51">
        <f>VIC!$AF$13</f>
        <v>74471</v>
      </c>
      <c r="U263" s="31">
        <f>VIC!$AG$13</f>
        <v>85251</v>
      </c>
      <c r="V263" s="51">
        <f>QLD!$AF$13</f>
        <v>56810</v>
      </c>
      <c r="W263" s="31">
        <f>QLD!$AG$13</f>
        <v>65428</v>
      </c>
      <c r="X263" s="51">
        <f>SA!$AF$13</f>
        <v>19650</v>
      </c>
      <c r="Y263" s="31">
        <f>SA!$AG$13</f>
        <v>21689</v>
      </c>
      <c r="Z263" s="51">
        <f>WA!$AF$13</f>
        <v>40016</v>
      </c>
      <c r="AA263" s="31">
        <f>WA!$AG$13</f>
        <v>42352</v>
      </c>
      <c r="AB263" s="51">
        <f>TAS!$AF$13</f>
        <v>4747</v>
      </c>
      <c r="AC263" s="31">
        <f>TAS!$AG$13</f>
        <v>5626</v>
      </c>
      <c r="AD263" s="51">
        <f>NT!$AF$13</f>
        <v>2846</v>
      </c>
      <c r="AE263" s="31">
        <f>NT!$AG$13</f>
        <v>3571</v>
      </c>
    </row>
    <row r="264" spans="1:31">
      <c r="K264" s="13"/>
      <c r="M264" s="23" t="s">
        <v>88</v>
      </c>
      <c r="N264" s="51">
        <f>Australia!$AF$14</f>
        <v>350984</v>
      </c>
      <c r="O264" s="31">
        <f>Australia!$AG$14</f>
        <v>388945</v>
      </c>
      <c r="P264" s="51">
        <f>ACT!$AF$14</f>
        <v>7319</v>
      </c>
      <c r="Q264" s="31">
        <f>ACT!$AG$14</f>
        <v>8352</v>
      </c>
      <c r="R264" s="51">
        <f>NSW!$AF$14</f>
        <v>119413</v>
      </c>
      <c r="S264" s="31">
        <f>NSW!$AG$14</f>
        <v>131394</v>
      </c>
      <c r="T264" s="51">
        <f>VIC!$AF$14</f>
        <v>83750</v>
      </c>
      <c r="U264" s="31">
        <f>VIC!$AG$14</f>
        <v>94778</v>
      </c>
      <c r="V264" s="51">
        <f>QLD!$AF$14</f>
        <v>66542</v>
      </c>
      <c r="W264" s="31">
        <f>QLD!$AG$14</f>
        <v>74303</v>
      </c>
      <c r="X264" s="51">
        <f>SA!$AF$14</f>
        <v>21627</v>
      </c>
      <c r="Y264" s="31">
        <f>SA!$AG$14</f>
        <v>24024</v>
      </c>
      <c r="Z264" s="51">
        <f>WA!$AF$14</f>
        <v>43257</v>
      </c>
      <c r="AA264" s="31">
        <f>WA!$AG$14</f>
        <v>45469</v>
      </c>
      <c r="AB264" s="51">
        <f>TAS!$AF$14</f>
        <v>5882</v>
      </c>
      <c r="AC264" s="31">
        <f>TAS!$AG$14</f>
        <v>6965</v>
      </c>
      <c r="AD264" s="51">
        <f>NT!$AF$14</f>
        <v>3194</v>
      </c>
      <c r="AE264" s="31">
        <f>NT!$AG$14</f>
        <v>3660</v>
      </c>
    </row>
    <row r="265" spans="1:31">
      <c r="K265" s="13"/>
      <c r="M265" s="23" t="s">
        <v>89</v>
      </c>
      <c r="N265" s="51">
        <f>Australia!$AF$15</f>
        <v>355232</v>
      </c>
      <c r="O265" s="31">
        <f>Australia!$AG$15</f>
        <v>389656</v>
      </c>
      <c r="P265" s="51">
        <f>ACT!$AF$15</f>
        <v>7147</v>
      </c>
      <c r="Q265" s="31">
        <f>ACT!$AG$15</f>
        <v>8171</v>
      </c>
      <c r="R265" s="51">
        <f>NSW!$AF$15</f>
        <v>115680</v>
      </c>
      <c r="S265" s="31">
        <f>NSW!$AG$15</f>
        <v>127363</v>
      </c>
      <c r="T265" s="51">
        <f>VIC!$AF$15</f>
        <v>86854</v>
      </c>
      <c r="U265" s="31">
        <f>VIC!$AG$15</f>
        <v>96253</v>
      </c>
      <c r="V265" s="51">
        <f>QLD!$AF$15</f>
        <v>67412</v>
      </c>
      <c r="W265" s="31">
        <f>QLD!$AG$15</f>
        <v>74362</v>
      </c>
      <c r="X265" s="51">
        <f>SA!$AF$15</f>
        <v>23704</v>
      </c>
      <c r="Y265" s="31">
        <f>SA!$AG$15</f>
        <v>25865</v>
      </c>
      <c r="Z265" s="51">
        <f>WA!$AF$15</f>
        <v>44560</v>
      </c>
      <c r="AA265" s="31">
        <f>WA!$AG$15</f>
        <v>46253</v>
      </c>
      <c r="AB265" s="51">
        <f>TAS!$AF$15</f>
        <v>6660</v>
      </c>
      <c r="AC265" s="31">
        <f>TAS!$AG$15</f>
        <v>7810</v>
      </c>
      <c r="AD265" s="51">
        <f>NT!$AF$15</f>
        <v>3215</v>
      </c>
      <c r="AE265" s="31">
        <f>NT!$AG$15</f>
        <v>3579</v>
      </c>
    </row>
    <row r="266" spans="1:31" ht="12" customHeight="1">
      <c r="A266" s="38" t="s">
        <v>76</v>
      </c>
      <c r="E266" s="8" t="s">
        <v>76</v>
      </c>
      <c r="K266" s="13"/>
      <c r="M266" s="23" t="s">
        <v>90</v>
      </c>
      <c r="N266" s="51">
        <f>Australia!$AF$16</f>
        <v>373879</v>
      </c>
      <c r="O266" s="31">
        <f>Australia!$AG$16</f>
        <v>403676</v>
      </c>
      <c r="P266" s="51">
        <f>ACT!$AF$16</f>
        <v>7334</v>
      </c>
      <c r="Q266" s="31">
        <f>ACT!$AG$16</f>
        <v>8329</v>
      </c>
      <c r="R266" s="51">
        <f>NSW!$AF$16</f>
        <v>122754</v>
      </c>
      <c r="S266" s="31">
        <f>NSW!$AG$16</f>
        <v>131685</v>
      </c>
      <c r="T266" s="51">
        <f>VIC!$AF$16</f>
        <v>88880</v>
      </c>
      <c r="U266" s="31">
        <f>VIC!$AG$16</f>
        <v>96349</v>
      </c>
      <c r="V266" s="51">
        <f>QLD!$AF$16</f>
        <v>71273</v>
      </c>
      <c r="W266" s="31">
        <f>QLD!$AG$16</f>
        <v>77957</v>
      </c>
      <c r="X266" s="51">
        <f>SA!$AF$16</f>
        <v>26306</v>
      </c>
      <c r="Y266" s="31">
        <f>SA!$AG$16</f>
        <v>29062</v>
      </c>
      <c r="Z266" s="51">
        <f>WA!$AF$16</f>
        <v>45855</v>
      </c>
      <c r="AA266" s="31">
        <f>WA!$AG$16</f>
        <v>47508</v>
      </c>
      <c r="AB266" s="51">
        <f>TAS!$AF$16</f>
        <v>7959</v>
      </c>
      <c r="AC266" s="31">
        <f>TAS!$AG$16</f>
        <v>9160</v>
      </c>
      <c r="AD266" s="51">
        <f>NT!$AF$16</f>
        <v>3518</v>
      </c>
      <c r="AE266" s="31">
        <f>NT!$AG$16</f>
        <v>3626</v>
      </c>
    </row>
    <row r="267" spans="1:31">
      <c r="K267" s="13"/>
      <c r="M267" s="23" t="s">
        <v>91</v>
      </c>
      <c r="N267" s="51">
        <f>Australia!$AF$17</f>
        <v>380457</v>
      </c>
      <c r="O267" s="31">
        <f>Australia!$AG$17</f>
        <v>410593</v>
      </c>
      <c r="P267" s="51">
        <f>ACT!$AF$17</f>
        <v>7518</v>
      </c>
      <c r="Q267" s="31">
        <f>ACT!$AG$17</f>
        <v>8443</v>
      </c>
      <c r="R267" s="51">
        <f>NSW!$AF$17</f>
        <v>123153</v>
      </c>
      <c r="S267" s="31">
        <f>NSW!$AG$17</f>
        <v>132763</v>
      </c>
      <c r="T267" s="51">
        <f>VIC!$AF$17</f>
        <v>90572</v>
      </c>
      <c r="U267" s="31">
        <f>VIC!$AG$17</f>
        <v>97614</v>
      </c>
      <c r="V267" s="51">
        <f>QLD!$AF$17</f>
        <v>72052</v>
      </c>
      <c r="W267" s="31">
        <f>QLD!$AG$17</f>
        <v>78492</v>
      </c>
      <c r="X267" s="51">
        <f>SA!$AF$17</f>
        <v>28803</v>
      </c>
      <c r="Y267" s="31">
        <f>SA!$AG$17</f>
        <v>32015</v>
      </c>
      <c r="Z267" s="51">
        <f>WA!$AF$17</f>
        <v>45722</v>
      </c>
      <c r="AA267" s="31">
        <f>WA!$AG$17</f>
        <v>47314</v>
      </c>
      <c r="AB267" s="51">
        <f>TAS!$AF$17</f>
        <v>9282</v>
      </c>
      <c r="AC267" s="31">
        <f>TAS!$AG$17</f>
        <v>10433</v>
      </c>
      <c r="AD267" s="51">
        <f>NT!$AF$17</f>
        <v>3355</v>
      </c>
      <c r="AE267" s="31">
        <f>NT!$AG$17</f>
        <v>3519</v>
      </c>
    </row>
    <row r="268" spans="1:31">
      <c r="K268" s="13"/>
      <c r="M268" s="23" t="s">
        <v>92</v>
      </c>
      <c r="N268" s="51">
        <f>Australia!$AF$18</f>
        <v>363816</v>
      </c>
      <c r="O268" s="31">
        <f>Australia!$AG$18</f>
        <v>390597</v>
      </c>
      <c r="P268" s="51">
        <f>ACT!$AF$18</f>
        <v>7034</v>
      </c>
      <c r="Q268" s="31">
        <f>ACT!$AG$18</f>
        <v>7727</v>
      </c>
      <c r="R268" s="51">
        <f>NSW!$AF$18</f>
        <v>117085</v>
      </c>
      <c r="S268" s="31">
        <f>NSW!$AG$18</f>
        <v>125317</v>
      </c>
      <c r="T268" s="51">
        <f>VIC!$AF$18</f>
        <v>86027</v>
      </c>
      <c r="U268" s="31">
        <f>VIC!$AG$18</f>
        <v>93169</v>
      </c>
      <c r="V268" s="51">
        <f>QLD!$AF$18</f>
        <v>69590</v>
      </c>
      <c r="W268" s="31">
        <f>QLD!$AG$18</f>
        <v>74774</v>
      </c>
      <c r="X268" s="51">
        <f>SA!$AF$18</f>
        <v>29222</v>
      </c>
      <c r="Y268" s="31">
        <f>SA!$AG$18</f>
        <v>32141</v>
      </c>
      <c r="Z268" s="51">
        <f>WA!$AF$18</f>
        <v>42371</v>
      </c>
      <c r="AA268" s="31">
        <f>WA!$AG$18</f>
        <v>44206</v>
      </c>
      <c r="AB268" s="51">
        <f>TAS!$AF$18</f>
        <v>9381</v>
      </c>
      <c r="AC268" s="31">
        <f>TAS!$AG$18</f>
        <v>10254</v>
      </c>
      <c r="AD268" s="51">
        <f>NT!$AF$18</f>
        <v>3106</v>
      </c>
      <c r="AE268" s="31">
        <f>NT!$AG$18</f>
        <v>3009</v>
      </c>
    </row>
    <row r="269" spans="1:31">
      <c r="K269" s="13"/>
      <c r="M269" s="23" t="s">
        <v>93</v>
      </c>
      <c r="N269" s="51">
        <f>Australia!$AF$19</f>
        <v>345159</v>
      </c>
      <c r="O269" s="31">
        <f>Australia!$AG$19</f>
        <v>360911</v>
      </c>
      <c r="P269" s="51">
        <f>ACT!$AF$19</f>
        <v>6623</v>
      </c>
      <c r="Q269" s="31">
        <f>ACT!$AG$19</f>
        <v>6873</v>
      </c>
      <c r="R269" s="51">
        <f>NSW!$AF$19</f>
        <v>112214</v>
      </c>
      <c r="S269" s="31">
        <f>NSW!$AG$19</f>
        <v>116585</v>
      </c>
      <c r="T269" s="51">
        <f>VIC!$AF$19</f>
        <v>81087</v>
      </c>
      <c r="U269" s="31">
        <f>VIC!$AG$19</f>
        <v>86779</v>
      </c>
      <c r="V269" s="51">
        <f>QLD!$AF$19</f>
        <v>66356</v>
      </c>
      <c r="W269" s="31">
        <f>QLD!$AG$19</f>
        <v>69462</v>
      </c>
      <c r="X269" s="51">
        <f>SA!$AF$19</f>
        <v>28669</v>
      </c>
      <c r="Y269" s="31">
        <f>SA!$AG$19</f>
        <v>30713</v>
      </c>
      <c r="Z269" s="51">
        <f>WA!$AF$19</f>
        <v>38629</v>
      </c>
      <c r="AA269" s="31">
        <f>WA!$AG$19</f>
        <v>38704</v>
      </c>
      <c r="AB269" s="51">
        <f>TAS!$AF$19</f>
        <v>9043</v>
      </c>
      <c r="AC269" s="31">
        <f>TAS!$AG$19</f>
        <v>9651</v>
      </c>
      <c r="AD269" s="51">
        <f>NT!$AF$19</f>
        <v>2538</v>
      </c>
      <c r="AE269" s="31">
        <f>NT!$AG$19</f>
        <v>2144</v>
      </c>
    </row>
    <row r="270" spans="1:31">
      <c r="K270" s="13"/>
      <c r="M270" s="23" t="s">
        <v>94</v>
      </c>
      <c r="N270" s="51">
        <f>Australia!$AF$20</f>
        <v>249368</v>
      </c>
      <c r="O270" s="31">
        <f>Australia!$AG$20</f>
        <v>255423</v>
      </c>
      <c r="P270" s="51">
        <f>ACT!$AF$20</f>
        <v>4174</v>
      </c>
      <c r="Q270" s="31">
        <f>ACT!$AG$20</f>
        <v>4206</v>
      </c>
      <c r="R270" s="51">
        <f>NSW!$AF$20</f>
        <v>82159</v>
      </c>
      <c r="S270" s="31">
        <f>NSW!$AG$20</f>
        <v>83944</v>
      </c>
      <c r="T270" s="51">
        <f>VIC!$AF$20</f>
        <v>59388</v>
      </c>
      <c r="U270" s="31">
        <f>VIC!$AG$20</f>
        <v>61386</v>
      </c>
      <c r="V270" s="51">
        <f>QLD!$AF$20</f>
        <v>48346</v>
      </c>
      <c r="W270" s="31">
        <f>QLD!$AG$20</f>
        <v>49935</v>
      </c>
      <c r="X270" s="51">
        <f>SA!$AF$20</f>
        <v>20933</v>
      </c>
      <c r="Y270" s="31">
        <f>SA!$AG$20</f>
        <v>21918</v>
      </c>
      <c r="Z270" s="51">
        <f>WA!$AF$20</f>
        <v>26320</v>
      </c>
      <c r="AA270" s="31">
        <f>WA!$AG$20</f>
        <v>26053</v>
      </c>
      <c r="AB270" s="51">
        <f>TAS!$AF$20</f>
        <v>6696</v>
      </c>
      <c r="AC270" s="31">
        <f>TAS!$AG$20</f>
        <v>6875</v>
      </c>
      <c r="AD270" s="51">
        <f>NT!$AF$20</f>
        <v>1352</v>
      </c>
      <c r="AE270" s="31">
        <f>NT!$AG$20</f>
        <v>1106</v>
      </c>
    </row>
    <row r="271" spans="1:31" ht="13.15">
      <c r="A271" s="4"/>
      <c r="K271" s="13"/>
      <c r="M271" s="23" t="s">
        <v>95</v>
      </c>
      <c r="N271" s="51">
        <f>Australia!$AF$21</f>
        <v>176716</v>
      </c>
      <c r="O271" s="31">
        <f>Australia!$AG$21</f>
        <v>185046</v>
      </c>
      <c r="P271" s="51">
        <f>ACT!$AF$21</f>
        <v>2583</v>
      </c>
      <c r="Q271" s="31">
        <f>ACT!$AG$21</f>
        <v>2791</v>
      </c>
      <c r="R271" s="51">
        <f>NSW!$AF$21</f>
        <v>58558</v>
      </c>
      <c r="S271" s="31">
        <f>NSW!$AG$21</f>
        <v>60163</v>
      </c>
      <c r="T271" s="51">
        <f>VIC!$AF$21</f>
        <v>43035</v>
      </c>
      <c r="U271" s="31">
        <f>VIC!$AG$21</f>
        <v>45934</v>
      </c>
      <c r="V271" s="51">
        <f>QLD!$AF$21</f>
        <v>33669</v>
      </c>
      <c r="W271" s="31">
        <f>QLD!$AG$21</f>
        <v>35465</v>
      </c>
      <c r="X271" s="51">
        <f>SA!$AF$21</f>
        <v>15009</v>
      </c>
      <c r="Y271" s="31">
        <f>SA!$AG$21</f>
        <v>16067</v>
      </c>
      <c r="Z271" s="51">
        <f>WA!$AF$21</f>
        <v>18364</v>
      </c>
      <c r="AA271" s="31">
        <f>WA!$AG$21</f>
        <v>18954</v>
      </c>
      <c r="AB271" s="51">
        <f>TAS!$AF$21</f>
        <v>4782</v>
      </c>
      <c r="AC271" s="31">
        <f>TAS!$AG$21</f>
        <v>5130</v>
      </c>
      <c r="AD271" s="51">
        <f>NT!$AF$21</f>
        <v>716</v>
      </c>
      <c r="AE271" s="31">
        <f>NT!$AG$21</f>
        <v>542</v>
      </c>
    </row>
    <row r="272" spans="1:31" ht="13.15">
      <c r="A272" s="5"/>
      <c r="B272" s="6"/>
      <c r="C272" s="7"/>
      <c r="D272" s="6"/>
      <c r="E272" s="6"/>
      <c r="F272" s="6"/>
      <c r="G272" s="6"/>
      <c r="H272" s="6"/>
      <c r="I272" s="6"/>
      <c r="J272" s="6"/>
      <c r="K272" s="39"/>
      <c r="M272" s="23" t="s">
        <v>96</v>
      </c>
      <c r="N272" s="51">
        <f>Australia!$AF$22</f>
        <v>121603</v>
      </c>
      <c r="O272" s="31">
        <f>Australia!$AG$22</f>
        <v>137852</v>
      </c>
      <c r="P272" s="51">
        <f>ACT!$AF$22</f>
        <v>1589</v>
      </c>
      <c r="Q272" s="31">
        <f>ACT!$AG$22</f>
        <v>1844</v>
      </c>
      <c r="R272" s="51">
        <f>NSW!$AF$22</f>
        <v>39967</v>
      </c>
      <c r="S272" s="31">
        <f>NSW!$AG$22</f>
        <v>44267</v>
      </c>
      <c r="T272" s="51">
        <f>VIC!$AF$22</f>
        <v>30766</v>
      </c>
      <c r="U272" s="31">
        <f>VIC!$AG$22</f>
        <v>35799</v>
      </c>
      <c r="V272" s="51">
        <f>QLD!$AF$22</f>
        <v>22660</v>
      </c>
      <c r="W272" s="31">
        <f>QLD!$AG$22</f>
        <v>25776</v>
      </c>
      <c r="X272" s="51">
        <f>SA!$AF$22</f>
        <v>10703</v>
      </c>
      <c r="Y272" s="31">
        <f>SA!$AG$22</f>
        <v>12228</v>
      </c>
      <c r="Z272" s="51">
        <f>WA!$AF$22</f>
        <v>12239</v>
      </c>
      <c r="AA272" s="31">
        <f>WA!$AG$22</f>
        <v>13769</v>
      </c>
      <c r="AB272" s="51">
        <f>TAS!$AF$22</f>
        <v>3385</v>
      </c>
      <c r="AC272" s="31">
        <f>TAS!$AG$22</f>
        <v>3890</v>
      </c>
      <c r="AD272" s="51">
        <f>NT!$AF$22</f>
        <v>294</v>
      </c>
      <c r="AE272" s="31">
        <f>NT!$AG$22</f>
        <v>279</v>
      </c>
    </row>
    <row r="273" spans="1:31" ht="17.649999999999999">
      <c r="A273" s="256" t="s">
        <v>119</v>
      </c>
      <c r="B273" s="257"/>
      <c r="C273" s="257"/>
      <c r="D273" s="258"/>
      <c r="E273" s="258"/>
      <c r="F273" s="258"/>
      <c r="G273" s="258"/>
      <c r="H273" s="258"/>
      <c r="I273" s="256" t="s">
        <v>35</v>
      </c>
      <c r="J273" s="258"/>
      <c r="K273" s="258"/>
      <c r="M273" s="23" t="s">
        <v>97</v>
      </c>
      <c r="N273" s="51">
        <f>Australia!$AF$23</f>
        <v>88972</v>
      </c>
      <c r="O273" s="31">
        <f>Australia!$AG$23</f>
        <v>110265</v>
      </c>
      <c r="P273" s="51">
        <f>ACT!$AF$23</f>
        <v>1163</v>
      </c>
      <c r="Q273" s="31">
        <f>ACT!$AG$23</f>
        <v>1412</v>
      </c>
      <c r="R273" s="51">
        <f>NSW!$AF$23</f>
        <v>29197</v>
      </c>
      <c r="S273" s="31">
        <f>NSW!$AG$23</f>
        <v>34998</v>
      </c>
      <c r="T273" s="51">
        <f>VIC!$AF$23</f>
        <v>23538</v>
      </c>
      <c r="U273" s="31">
        <f>VIC!$AG$23</f>
        <v>29952</v>
      </c>
      <c r="V273" s="51">
        <f>QLD!$AF$23</f>
        <v>15863</v>
      </c>
      <c r="W273" s="31">
        <f>QLD!$AG$23</f>
        <v>19870</v>
      </c>
      <c r="X273" s="51">
        <f>SA!$AF$23</f>
        <v>8348</v>
      </c>
      <c r="Y273" s="31">
        <f>SA!$AG$23</f>
        <v>10716</v>
      </c>
      <c r="Z273" s="51">
        <f>WA!$AF$23</f>
        <v>8386</v>
      </c>
      <c r="AA273" s="31">
        <f>WA!$AG$23</f>
        <v>10237</v>
      </c>
      <c r="AB273" s="51">
        <f>TAS!$AF$23</f>
        <v>2323</v>
      </c>
      <c r="AC273" s="31">
        <f>TAS!$AG$23</f>
        <v>2925</v>
      </c>
      <c r="AD273" s="51">
        <f>NT!$AF$23</f>
        <v>154</v>
      </c>
      <c r="AE273" s="31">
        <f>NT!$AG$23</f>
        <v>155</v>
      </c>
    </row>
    <row r="274" spans="1:31" ht="13.15">
      <c r="A274" s="9" t="s">
        <v>120</v>
      </c>
      <c r="C274" s="41" t="s">
        <v>124</v>
      </c>
      <c r="E274" s="12"/>
      <c r="F274" s="2"/>
      <c r="G274" s="2"/>
      <c r="H274" s="2"/>
      <c r="I274" s="2"/>
      <c r="J274" s="111"/>
      <c r="K274" s="42"/>
      <c r="M274" s="23" t="s">
        <v>98</v>
      </c>
      <c r="N274" s="51">
        <f>Australia!$AF$24</f>
        <v>30900</v>
      </c>
      <c r="O274" s="31">
        <f>Australia!$AG$24</f>
        <v>64557</v>
      </c>
      <c r="P274" s="51">
        <f>ACT!$AF$24</f>
        <v>400</v>
      </c>
      <c r="Q274" s="31">
        <f>ACT!$AG$24</f>
        <v>840</v>
      </c>
      <c r="R274" s="51">
        <f>NSW!$AF$24</f>
        <v>10098</v>
      </c>
      <c r="S274" s="31">
        <f>NSW!$AG$24</f>
        <v>20348</v>
      </c>
      <c r="T274" s="51">
        <f>VIC!$AF$24</f>
        <v>8491</v>
      </c>
      <c r="U274" s="31">
        <f>VIC!$AG$24</f>
        <v>17878</v>
      </c>
      <c r="V274" s="51">
        <f>QLD!$AF$24</f>
        <v>5270</v>
      </c>
      <c r="W274" s="31">
        <f>QLD!$AG$24</f>
        <v>11311</v>
      </c>
      <c r="X274" s="51">
        <f>SA!$AF$24</f>
        <v>3053</v>
      </c>
      <c r="Y274" s="31">
        <f>SA!$AG$24</f>
        <v>6758</v>
      </c>
      <c r="Z274" s="51">
        <f>WA!$AF$24</f>
        <v>2814</v>
      </c>
      <c r="AA274" s="31">
        <f>WA!$AG$24</f>
        <v>5749</v>
      </c>
      <c r="AB274" s="51">
        <f>TAS!$AF$24</f>
        <v>737</v>
      </c>
      <c r="AC274" s="31">
        <f>TAS!$AG$24</f>
        <v>1609</v>
      </c>
      <c r="AD274" s="51">
        <f>NT!$AF$24</f>
        <v>37</v>
      </c>
      <c r="AE274" s="31">
        <f>NT!$AG$24</f>
        <v>64</v>
      </c>
    </row>
    <row r="275" spans="1:31">
      <c r="K275" s="13"/>
      <c r="M275" s="23" t="s">
        <v>99</v>
      </c>
      <c r="N275" s="51">
        <f>Australia!$AF$25</f>
        <v>8514</v>
      </c>
      <c r="O275" s="31">
        <f>Australia!$AG$25</f>
        <v>25149</v>
      </c>
      <c r="P275" s="51">
        <f>ACT!$AF$25</f>
        <v>80</v>
      </c>
      <c r="Q275" s="31">
        <f>ACT!$AG$25</f>
        <v>291</v>
      </c>
      <c r="R275" s="51">
        <f>NSW!$AF$25</f>
        <v>2690</v>
      </c>
      <c r="S275" s="31">
        <f>NSW!$AG$25</f>
        <v>7682</v>
      </c>
      <c r="T275" s="51">
        <f>VIC!$AF$25</f>
        <v>2502</v>
      </c>
      <c r="U275" s="31">
        <f>VIC!$AG$25</f>
        <v>7136</v>
      </c>
      <c r="V275" s="51">
        <f>QLD!$AF$25</f>
        <v>1392</v>
      </c>
      <c r="W275" s="31">
        <f>QLD!$AG$25</f>
        <v>4572</v>
      </c>
      <c r="X275" s="51">
        <f>SA!$AF$25</f>
        <v>878</v>
      </c>
      <c r="Y275" s="31">
        <f>SA!$AG$25</f>
        <v>2675</v>
      </c>
      <c r="Z275" s="51">
        <f>WA!$AF$25</f>
        <v>801</v>
      </c>
      <c r="AA275" s="31">
        <f>WA!$AG$25</f>
        <v>2176</v>
      </c>
      <c r="AB275" s="51">
        <f>TAS!$AF$25</f>
        <v>165</v>
      </c>
      <c r="AC275" s="31">
        <f>TAS!$AG$25</f>
        <v>601</v>
      </c>
      <c r="AD275" s="51">
        <f>NT!$AF$25</f>
        <v>6</v>
      </c>
      <c r="AE275" s="31">
        <f>NT!$AG$25</f>
        <v>16</v>
      </c>
    </row>
    <row r="276" spans="1:31">
      <c r="A276" s="14" t="s">
        <v>76</v>
      </c>
      <c r="B276" s="3" t="s">
        <v>76</v>
      </c>
      <c r="C276" s="3" t="s">
        <v>76</v>
      </c>
      <c r="D276" s="3" t="s">
        <v>76</v>
      </c>
      <c r="E276" s="3" t="s">
        <v>76</v>
      </c>
      <c r="F276" s="3" t="s">
        <v>76</v>
      </c>
      <c r="G276" s="3" t="s">
        <v>76</v>
      </c>
      <c r="H276" s="3" t="s">
        <v>76</v>
      </c>
      <c r="K276" s="13"/>
      <c r="M276" s="45" t="s">
        <v>100</v>
      </c>
      <c r="N276" s="52">
        <f>Australia!$AF$26</f>
        <v>1949</v>
      </c>
      <c r="O276" s="46">
        <f>Australia!$AG$26</f>
        <v>7570</v>
      </c>
      <c r="P276" s="52">
        <f>ACT!$AF$26</f>
        <v>19</v>
      </c>
      <c r="Q276" s="46">
        <f>ACT!$AG$26</f>
        <v>85</v>
      </c>
      <c r="R276" s="52">
        <f>NSW!$AF$26</f>
        <v>608</v>
      </c>
      <c r="S276" s="46">
        <f>NSW!$AG$26</f>
        <v>2266</v>
      </c>
      <c r="T276" s="52">
        <f>VIC!$AF$26</f>
        <v>590</v>
      </c>
      <c r="U276" s="46">
        <f>VIC!$AG$26</f>
        <v>2212</v>
      </c>
      <c r="V276" s="52">
        <f>QLD!$AF$26</f>
        <v>337</v>
      </c>
      <c r="W276" s="46">
        <f>QLD!$AG$26</f>
        <v>1408</v>
      </c>
      <c r="X276" s="52">
        <f>SA!$AF$26</f>
        <v>180</v>
      </c>
      <c r="Y276" s="46">
        <f>SA!$AG$26</f>
        <v>813</v>
      </c>
      <c r="Z276" s="52">
        <f>WA!$AF$26</f>
        <v>177</v>
      </c>
      <c r="AA276" s="46">
        <f>WA!$AG$26</f>
        <v>613</v>
      </c>
      <c r="AB276" s="52">
        <f>TAS!$AF$26</f>
        <v>36</v>
      </c>
      <c r="AC276" s="46">
        <f>TAS!$AG$26</f>
        <v>167</v>
      </c>
      <c r="AD276" s="52">
        <f>NT!$AF$26</f>
        <v>2</v>
      </c>
      <c r="AE276" s="46">
        <f>NT!$AG$26</f>
        <v>6</v>
      </c>
    </row>
    <row r="277" spans="1:31">
      <c r="A277" s="14" t="s">
        <v>76</v>
      </c>
      <c r="B277" s="3" t="s">
        <v>76</v>
      </c>
      <c r="C277" s="3" t="s">
        <v>76</v>
      </c>
      <c r="E277" s="3" t="s">
        <v>76</v>
      </c>
      <c r="F277" s="3" t="s">
        <v>76</v>
      </c>
      <c r="G277" s="3" t="s">
        <v>76</v>
      </c>
      <c r="K277" s="37" t="s">
        <v>76</v>
      </c>
      <c r="M277" s="40">
        <v>39416</v>
      </c>
      <c r="N277" s="40"/>
      <c r="O277" s="40"/>
      <c r="P277" s="40"/>
      <c r="X277" s="40">
        <v>39416</v>
      </c>
    </row>
    <row r="278" spans="1:31" ht="13.15" customHeight="1">
      <c r="A278" s="14" t="s">
        <v>76</v>
      </c>
      <c r="B278" s="3" t="s">
        <v>76</v>
      </c>
      <c r="C278" s="3" t="s">
        <v>76</v>
      </c>
      <c r="D278" s="3" t="s">
        <v>76</v>
      </c>
      <c r="E278" s="3" t="s">
        <v>76</v>
      </c>
      <c r="F278" s="3" t="s">
        <v>76</v>
      </c>
      <c r="G278" s="3" t="s">
        <v>76</v>
      </c>
      <c r="H278" s="3" t="s">
        <v>76</v>
      </c>
      <c r="K278" s="13"/>
      <c r="M278" s="380" t="s">
        <v>122</v>
      </c>
      <c r="N278" s="378" t="s">
        <v>27</v>
      </c>
      <c r="O278" s="379"/>
      <c r="P278" s="378" t="s">
        <v>68</v>
      </c>
      <c r="Q278" s="379"/>
      <c r="R278" s="378" t="s">
        <v>61</v>
      </c>
      <c r="S278" s="379"/>
      <c r="T278" s="378" t="s">
        <v>62</v>
      </c>
      <c r="U278" s="379"/>
      <c r="V278" s="378" t="s">
        <v>63</v>
      </c>
      <c r="W278" s="379"/>
      <c r="X278" s="378" t="s">
        <v>64</v>
      </c>
      <c r="Y278" s="379"/>
      <c r="Z278" s="378" t="s">
        <v>65</v>
      </c>
      <c r="AA278" s="379"/>
      <c r="AB278" s="378" t="s">
        <v>66</v>
      </c>
      <c r="AC278" s="379"/>
      <c r="AD278" s="378" t="s">
        <v>67</v>
      </c>
      <c r="AE278" s="379"/>
    </row>
    <row r="279" spans="1:31" ht="13.15">
      <c r="K279" s="13"/>
      <c r="M279" s="381"/>
      <c r="N279" s="48" t="s">
        <v>78</v>
      </c>
      <c r="O279" s="49" t="s">
        <v>79</v>
      </c>
      <c r="P279" s="48" t="s">
        <v>78</v>
      </c>
      <c r="Q279" s="49" t="s">
        <v>79</v>
      </c>
      <c r="R279" s="48" t="s">
        <v>78</v>
      </c>
      <c r="S279" s="49" t="s">
        <v>79</v>
      </c>
      <c r="T279" s="48" t="s">
        <v>78</v>
      </c>
      <c r="U279" s="49" t="s">
        <v>79</v>
      </c>
      <c r="V279" s="48" t="s">
        <v>78</v>
      </c>
      <c r="W279" s="49" t="s">
        <v>79</v>
      </c>
      <c r="X279" s="48" t="s">
        <v>78</v>
      </c>
      <c r="Y279" s="49" t="s">
        <v>79</v>
      </c>
      <c r="Z279" s="48" t="s">
        <v>78</v>
      </c>
      <c r="AA279" s="49" t="s">
        <v>79</v>
      </c>
      <c r="AB279" s="48" t="s">
        <v>78</v>
      </c>
      <c r="AC279" s="49" t="s">
        <v>79</v>
      </c>
      <c r="AD279" s="48" t="s">
        <v>78</v>
      </c>
      <c r="AE279" s="49" t="s">
        <v>79</v>
      </c>
    </row>
    <row r="280" spans="1:31">
      <c r="A280" s="38" t="s">
        <v>76</v>
      </c>
      <c r="E280" s="8" t="s">
        <v>76</v>
      </c>
      <c r="K280" s="13"/>
      <c r="M280" s="23" t="s">
        <v>81</v>
      </c>
      <c r="N280" s="51">
        <f>Australia!$AI$7</f>
        <v>313290</v>
      </c>
      <c r="O280" s="31">
        <f>Australia!$AJ$7</f>
        <v>295487</v>
      </c>
      <c r="P280" s="51">
        <f>ACT!$AI$7</f>
        <v>6772</v>
      </c>
      <c r="Q280" s="31">
        <f>ACT!$AJ$7</f>
        <v>6277</v>
      </c>
      <c r="R280" s="51">
        <f>NSW!$AI$7</f>
        <v>104867</v>
      </c>
      <c r="S280" s="31">
        <f>NSW!$AJ$7</f>
        <v>98852</v>
      </c>
      <c r="T280" s="51">
        <f>VIC!$AI$7</f>
        <v>72721</v>
      </c>
      <c r="U280" s="31">
        <f>VIC!$AJ$7</f>
        <v>68812</v>
      </c>
      <c r="V280" s="51">
        <f>QLD!$AI$7</f>
        <v>61512</v>
      </c>
      <c r="W280" s="31">
        <f>QLD!$AJ$7</f>
        <v>57756</v>
      </c>
      <c r="X280" s="51">
        <f>SA!$AI$7</f>
        <v>19441</v>
      </c>
      <c r="Y280" s="31">
        <f>SA!$AJ$7</f>
        <v>18579</v>
      </c>
      <c r="Z280" s="51">
        <f>WA!$AI$7</f>
        <v>39543</v>
      </c>
      <c r="AA280" s="31">
        <f>WA!$AJ$7</f>
        <v>37134</v>
      </c>
      <c r="AB280" s="51">
        <f>TAS!$AI$7</f>
        <v>5285</v>
      </c>
      <c r="AC280" s="31">
        <f>TAS!$AJ$7</f>
        <v>5124</v>
      </c>
      <c r="AD280" s="51">
        <f>NT!$AI$7</f>
        <v>3149</v>
      </c>
      <c r="AE280" s="31">
        <f>NT!$AJ$7</f>
        <v>2953</v>
      </c>
    </row>
    <row r="281" spans="1:31">
      <c r="K281" s="13"/>
      <c r="M281" s="23" t="s">
        <v>82</v>
      </c>
      <c r="N281" s="51">
        <f>Australia!$AI$8</f>
        <v>319666</v>
      </c>
      <c r="O281" s="31">
        <f>Australia!$AJ$8</f>
        <v>301247</v>
      </c>
      <c r="P281" s="51">
        <f>ACT!$AI$8</f>
        <v>6547</v>
      </c>
      <c r="Q281" s="31">
        <f>ACT!$AJ$8</f>
        <v>6248</v>
      </c>
      <c r="R281" s="51">
        <f>NSW!$AI$8</f>
        <v>107001</v>
      </c>
      <c r="S281" s="31">
        <f>NSW!$AJ$8</f>
        <v>100473</v>
      </c>
      <c r="T281" s="51">
        <f>VIC!$AI$8</f>
        <v>73873</v>
      </c>
      <c r="U281" s="31">
        <f>VIC!$AJ$8</f>
        <v>69825</v>
      </c>
      <c r="V281" s="51">
        <f>QLD!$AI$8</f>
        <v>64433</v>
      </c>
      <c r="W281" s="31">
        <f>QLD!$AJ$8</f>
        <v>60390</v>
      </c>
      <c r="X281" s="51">
        <f>SA!$AI$8</f>
        <v>19921</v>
      </c>
      <c r="Y281" s="31">
        <f>SA!$AJ$8</f>
        <v>18946</v>
      </c>
      <c r="Z281" s="51">
        <f>WA!$AI$8</f>
        <v>39069</v>
      </c>
      <c r="AA281" s="31">
        <f>WA!$AJ$8</f>
        <v>37016</v>
      </c>
      <c r="AB281" s="51">
        <f>TAS!$AI$8</f>
        <v>5871</v>
      </c>
      <c r="AC281" s="31">
        <f>TAS!$AJ$8</f>
        <v>5450</v>
      </c>
      <c r="AD281" s="51">
        <f>NT!$AI$8</f>
        <v>2951</v>
      </c>
      <c r="AE281" s="31">
        <f>NT!$AJ$8</f>
        <v>2899</v>
      </c>
    </row>
    <row r="282" spans="1:31">
      <c r="K282" s="13"/>
      <c r="M282" s="23" t="s">
        <v>83</v>
      </c>
      <c r="N282" s="51">
        <f>Australia!$AI$9</f>
        <v>316759</v>
      </c>
      <c r="O282" s="31">
        <f>Australia!$AJ$9</f>
        <v>299655</v>
      </c>
      <c r="P282" s="51">
        <f>ACT!$AI$9</f>
        <v>6270</v>
      </c>
      <c r="Q282" s="31">
        <f>ACT!$AJ$9</f>
        <v>6084</v>
      </c>
      <c r="R282" s="51">
        <f>NSW!$AI$9</f>
        <v>104328</v>
      </c>
      <c r="S282" s="31">
        <f>NSW!$AJ$9</f>
        <v>98294</v>
      </c>
      <c r="T282" s="51">
        <f>VIC!$AI$9</f>
        <v>71950</v>
      </c>
      <c r="U282" s="31">
        <f>VIC!$AJ$9</f>
        <v>68203</v>
      </c>
      <c r="V282" s="51">
        <f>QLD!$AI$9</f>
        <v>64837</v>
      </c>
      <c r="W282" s="31">
        <f>QLD!$AJ$9</f>
        <v>61488</v>
      </c>
      <c r="X282" s="51">
        <f>SA!$AI$9</f>
        <v>20568</v>
      </c>
      <c r="Y282" s="31">
        <f>SA!$AJ$9</f>
        <v>19559</v>
      </c>
      <c r="Z282" s="51">
        <f>WA!$AI$9</f>
        <v>39424</v>
      </c>
      <c r="AA282" s="31">
        <f>WA!$AJ$9</f>
        <v>37177</v>
      </c>
      <c r="AB282" s="51">
        <f>TAS!$AI$9</f>
        <v>6337</v>
      </c>
      <c r="AC282" s="31">
        <f>TAS!$AJ$9</f>
        <v>6005</v>
      </c>
      <c r="AD282" s="51">
        <f>NT!$AI$9</f>
        <v>3045</v>
      </c>
      <c r="AE282" s="31">
        <f>NT!$AJ$9</f>
        <v>2845</v>
      </c>
    </row>
    <row r="283" spans="1:31">
      <c r="K283" s="13"/>
      <c r="M283" s="23" t="s">
        <v>84</v>
      </c>
      <c r="N283" s="51">
        <f>Australia!$AI$10</f>
        <v>332916</v>
      </c>
      <c r="O283" s="31">
        <f>Australia!$AJ$10</f>
        <v>316127</v>
      </c>
      <c r="P283" s="51">
        <f>ACT!$AI$10</f>
        <v>6812</v>
      </c>
      <c r="Q283" s="31">
        <f>ACT!$AJ$10</f>
        <v>6374</v>
      </c>
      <c r="R283" s="51">
        <f>NSW!$AI$10</f>
        <v>108168</v>
      </c>
      <c r="S283" s="31">
        <f>NSW!$AJ$10</f>
        <v>102593</v>
      </c>
      <c r="T283" s="51">
        <f>VIC!$AI$10</f>
        <v>76997</v>
      </c>
      <c r="U283" s="31">
        <f>VIC!$AJ$10</f>
        <v>73314</v>
      </c>
      <c r="V283" s="51">
        <f>QLD!$AI$10</f>
        <v>66744</v>
      </c>
      <c r="W283" s="31">
        <f>QLD!$AJ$10</f>
        <v>63383</v>
      </c>
      <c r="X283" s="51">
        <f>SA!$AI$10</f>
        <v>22662</v>
      </c>
      <c r="Y283" s="31">
        <f>SA!$AJ$10</f>
        <v>21730</v>
      </c>
      <c r="Z283" s="51">
        <f>WA!$AI$10</f>
        <v>41036</v>
      </c>
      <c r="AA283" s="31">
        <f>WA!$AJ$10</f>
        <v>38965</v>
      </c>
      <c r="AB283" s="51">
        <f>TAS!$AI$10</f>
        <v>7368</v>
      </c>
      <c r="AC283" s="31">
        <f>TAS!$AJ$10</f>
        <v>6827</v>
      </c>
      <c r="AD283" s="51">
        <f>NT!$AI$10</f>
        <v>3129</v>
      </c>
      <c r="AE283" s="31">
        <f>NT!$AJ$10</f>
        <v>2941</v>
      </c>
    </row>
    <row r="284" spans="1:31">
      <c r="K284" s="13"/>
      <c r="M284" s="23" t="s">
        <v>85</v>
      </c>
      <c r="N284" s="51">
        <f>Australia!$AI$11</f>
        <v>268267</v>
      </c>
      <c r="O284" s="31">
        <f>Australia!$AJ$11</f>
        <v>276923</v>
      </c>
      <c r="P284" s="51">
        <f>ACT!$AI$11</f>
        <v>5504</v>
      </c>
      <c r="Q284" s="31">
        <f>ACT!$AJ$11</f>
        <v>5922</v>
      </c>
      <c r="R284" s="51">
        <f>NSW!$AI$11</f>
        <v>86178</v>
      </c>
      <c r="S284" s="31">
        <f>NSW!$AJ$11</f>
        <v>89042</v>
      </c>
      <c r="T284" s="51">
        <f>VIC!$AI$11</f>
        <v>63725</v>
      </c>
      <c r="U284" s="31">
        <f>VIC!$AJ$11</f>
        <v>64765</v>
      </c>
      <c r="V284" s="51">
        <f>QLD!$AI$11</f>
        <v>49191</v>
      </c>
      <c r="W284" s="31">
        <f>QLD!$AJ$11</f>
        <v>52286</v>
      </c>
      <c r="X284" s="51">
        <f>SA!$AI$11</f>
        <v>21084</v>
      </c>
      <c r="Y284" s="31">
        <f>SA!$AJ$11</f>
        <v>20688</v>
      </c>
      <c r="Z284" s="51">
        <f>WA!$AI$11</f>
        <v>34236</v>
      </c>
      <c r="AA284" s="31">
        <f>WA!$AJ$11</f>
        <v>35386</v>
      </c>
      <c r="AB284" s="51">
        <f>TAS!$AI$11</f>
        <v>6082</v>
      </c>
      <c r="AC284" s="31">
        <f>TAS!$AJ$11</f>
        <v>6248</v>
      </c>
      <c r="AD284" s="51">
        <f>NT!$AI$11</f>
        <v>2267</v>
      </c>
      <c r="AE284" s="31">
        <f>NT!$AJ$11</f>
        <v>2586</v>
      </c>
    </row>
    <row r="285" spans="1:31">
      <c r="K285" s="13"/>
      <c r="M285" s="23" t="s">
        <v>86</v>
      </c>
      <c r="N285" s="51">
        <f>Australia!$AI$12</f>
        <v>241077</v>
      </c>
      <c r="O285" s="31">
        <f>Australia!$AJ$12</f>
        <v>287657</v>
      </c>
      <c r="P285" s="51">
        <f>ACT!$AI$12</f>
        <v>5716</v>
      </c>
      <c r="Q285" s="31">
        <f>ACT!$AJ$12</f>
        <v>7272</v>
      </c>
      <c r="R285" s="51">
        <f>NSW!$AI$12</f>
        <v>76335</v>
      </c>
      <c r="S285" s="31">
        <f>NSW!$AJ$12</f>
        <v>92798</v>
      </c>
      <c r="T285" s="51">
        <f>VIC!$AI$12</f>
        <v>52985</v>
      </c>
      <c r="U285" s="31">
        <f>VIC!$AJ$12</f>
        <v>65159</v>
      </c>
      <c r="V285" s="51">
        <f>QLD!$AI$12</f>
        <v>45986</v>
      </c>
      <c r="W285" s="31">
        <f>QLD!$AJ$12</f>
        <v>55316</v>
      </c>
      <c r="X285" s="51">
        <f>SA!$AI$12</f>
        <v>16769</v>
      </c>
      <c r="Y285" s="31">
        <f>SA!$AJ$12</f>
        <v>19198</v>
      </c>
      <c r="Z285" s="51">
        <f>WA!$AI$12</f>
        <v>37043</v>
      </c>
      <c r="AA285" s="31">
        <f>WA!$AJ$12</f>
        <v>39934</v>
      </c>
      <c r="AB285" s="51">
        <f>TAS!$AI$12</f>
        <v>3916</v>
      </c>
      <c r="AC285" s="31">
        <f>TAS!$AJ$12</f>
        <v>4790</v>
      </c>
      <c r="AD285" s="51">
        <f>NT!$AI$12</f>
        <v>2327</v>
      </c>
      <c r="AE285" s="31">
        <f>NT!$AJ$12</f>
        <v>3190</v>
      </c>
    </row>
    <row r="286" spans="1:31">
      <c r="K286" s="13"/>
      <c r="M286" s="23" t="s">
        <v>87</v>
      </c>
      <c r="N286" s="51">
        <f>Australia!$AI$13</f>
        <v>326492</v>
      </c>
      <c r="O286" s="31">
        <f>Australia!$AJ$13</f>
        <v>367866</v>
      </c>
      <c r="P286" s="51">
        <f>ACT!$AI$13</f>
        <v>7611</v>
      </c>
      <c r="Q286" s="31">
        <f>ACT!$AJ$13</f>
        <v>8969</v>
      </c>
      <c r="R286" s="51">
        <f>NSW!$AI$13</f>
        <v>108849</v>
      </c>
      <c r="S286" s="31">
        <f>NSW!$AJ$13</f>
        <v>123812</v>
      </c>
      <c r="T286" s="51">
        <f>VIC!$AI$13</f>
        <v>77946</v>
      </c>
      <c r="U286" s="31">
        <f>VIC!$AJ$13</f>
        <v>89299</v>
      </c>
      <c r="V286" s="51">
        <f>QLD!$AI$13</f>
        <v>60563</v>
      </c>
      <c r="W286" s="31">
        <f>QLD!$AJ$13</f>
        <v>68497</v>
      </c>
      <c r="X286" s="51">
        <f>SA!$AI$13</f>
        <v>20218</v>
      </c>
      <c r="Y286" s="31">
        <f>SA!$AJ$13</f>
        <v>22438</v>
      </c>
      <c r="Z286" s="51">
        <f>WA!$AI$13</f>
        <v>43278</v>
      </c>
      <c r="AA286" s="31">
        <f>WA!$AJ$13</f>
        <v>45154</v>
      </c>
      <c r="AB286" s="51">
        <f>TAS!$AI$13</f>
        <v>4990</v>
      </c>
      <c r="AC286" s="31">
        <f>TAS!$AJ$13</f>
        <v>5886</v>
      </c>
      <c r="AD286" s="51">
        <f>NT!$AI$13</f>
        <v>3037</v>
      </c>
      <c r="AE286" s="31">
        <f>NT!$AJ$13</f>
        <v>3811</v>
      </c>
    </row>
    <row r="287" spans="1:31">
      <c r="K287" s="13"/>
      <c r="M287" s="23" t="s">
        <v>88</v>
      </c>
      <c r="N287" s="51">
        <f>Australia!$AI$14</f>
        <v>354589</v>
      </c>
      <c r="O287" s="31">
        <f>Australia!$AJ$14</f>
        <v>388754</v>
      </c>
      <c r="P287" s="51">
        <f>ACT!$AI$14</f>
        <v>7533</v>
      </c>
      <c r="Q287" s="31">
        <f>ACT!$AJ$14</f>
        <v>8489</v>
      </c>
      <c r="R287" s="51">
        <f>NSW!$AI$14</f>
        <v>120131</v>
      </c>
      <c r="S287" s="31">
        <f>NSW!$AJ$14</f>
        <v>131368</v>
      </c>
      <c r="T287" s="51">
        <f>VIC!$AI$14</f>
        <v>84456</v>
      </c>
      <c r="U287" s="31">
        <f>VIC!$AJ$14</f>
        <v>93883</v>
      </c>
      <c r="V287" s="51">
        <f>QLD!$AI$14</f>
        <v>67248</v>
      </c>
      <c r="W287" s="31">
        <f>QLD!$AJ$14</f>
        <v>74609</v>
      </c>
      <c r="X287" s="51">
        <f>SA!$AI$14</f>
        <v>21550</v>
      </c>
      <c r="Y287" s="31">
        <f>SA!$AJ$14</f>
        <v>23546</v>
      </c>
      <c r="Z287" s="51">
        <f>WA!$AI$14</f>
        <v>44735</v>
      </c>
      <c r="AA287" s="31">
        <f>WA!$AJ$14</f>
        <v>46460</v>
      </c>
      <c r="AB287" s="51">
        <f>TAS!$AI$14</f>
        <v>5640</v>
      </c>
      <c r="AC287" s="31">
        <f>TAS!$AJ$14</f>
        <v>6747</v>
      </c>
      <c r="AD287" s="51">
        <f>NT!$AI$14</f>
        <v>3296</v>
      </c>
      <c r="AE287" s="31">
        <f>NT!$AJ$14</f>
        <v>3652</v>
      </c>
    </row>
    <row r="288" spans="1:31">
      <c r="K288" s="13"/>
      <c r="M288" s="23" t="s">
        <v>89</v>
      </c>
      <c r="N288" s="51">
        <f>Australia!$AI$15</f>
        <v>372180</v>
      </c>
      <c r="O288" s="31">
        <f>Australia!$AJ$15</f>
        <v>407164</v>
      </c>
      <c r="P288" s="51">
        <f>ACT!$AI$15</f>
        <v>7506</v>
      </c>
      <c r="Q288" s="31">
        <f>ACT!$AJ$15</f>
        <v>8552</v>
      </c>
      <c r="R288" s="51">
        <f>NSW!$AI$15</f>
        <v>121194</v>
      </c>
      <c r="S288" s="31">
        <f>NSW!$AJ$15</f>
        <v>132842</v>
      </c>
      <c r="T288" s="51">
        <f>VIC!$AI$15</f>
        <v>89872</v>
      </c>
      <c r="U288" s="31">
        <f>VIC!$AJ$15</f>
        <v>99782</v>
      </c>
      <c r="V288" s="51">
        <f>QLD!$AI$15</f>
        <v>71530</v>
      </c>
      <c r="W288" s="31">
        <f>QLD!$AJ$15</f>
        <v>78724</v>
      </c>
      <c r="X288" s="51">
        <f>SA!$AI$15</f>
        <v>24150</v>
      </c>
      <c r="Y288" s="31">
        <f>SA!$AJ$15</f>
        <v>26504</v>
      </c>
      <c r="Z288" s="51">
        <f>WA!$AI$15</f>
        <v>47627</v>
      </c>
      <c r="AA288" s="31">
        <f>WA!$AJ$15</f>
        <v>48989</v>
      </c>
      <c r="AB288" s="51">
        <f>TAS!$AI$15</f>
        <v>6941</v>
      </c>
      <c r="AC288" s="31">
        <f>TAS!$AJ$15</f>
        <v>7945</v>
      </c>
      <c r="AD288" s="51">
        <f>NT!$AI$15</f>
        <v>3360</v>
      </c>
      <c r="AE288" s="31">
        <f>NT!$AJ$15</f>
        <v>3826</v>
      </c>
    </row>
    <row r="289" spans="1:31">
      <c r="A289" s="38" t="s">
        <v>76</v>
      </c>
      <c r="E289" s="8" t="s">
        <v>76</v>
      </c>
      <c r="K289" s="13"/>
      <c r="M289" s="23" t="s">
        <v>90</v>
      </c>
      <c r="N289" s="51">
        <f>Australia!$AI$16</f>
        <v>373197</v>
      </c>
      <c r="O289" s="31">
        <f>Australia!$AJ$16</f>
        <v>401656</v>
      </c>
      <c r="P289" s="51">
        <f>ACT!$AI$16</f>
        <v>7381</v>
      </c>
      <c r="Q289" s="31">
        <f>ACT!$AJ$16</f>
        <v>8274</v>
      </c>
      <c r="R289" s="51">
        <f>NSW!$AI$16</f>
        <v>121681</v>
      </c>
      <c r="S289" s="31">
        <f>NSW!$AJ$16</f>
        <v>130430</v>
      </c>
      <c r="T289" s="51">
        <f>VIC!$AI$16</f>
        <v>88630</v>
      </c>
      <c r="U289" s="31">
        <f>VIC!$AJ$16</f>
        <v>96333</v>
      </c>
      <c r="V289" s="51">
        <f>QLD!$AI$16</f>
        <v>71669</v>
      </c>
      <c r="W289" s="31">
        <f>QLD!$AJ$16</f>
        <v>77508</v>
      </c>
      <c r="X289" s="51">
        <f>SA!$AI$16</f>
        <v>25701</v>
      </c>
      <c r="Y289" s="31">
        <f>SA!$AJ$16</f>
        <v>28289</v>
      </c>
      <c r="Z289" s="51">
        <f>WA!$AI$16</f>
        <v>47039</v>
      </c>
      <c r="AA289" s="31">
        <f>WA!$AJ$16</f>
        <v>48306</v>
      </c>
      <c r="AB289" s="51">
        <f>TAS!$AI$16</f>
        <v>7549</v>
      </c>
      <c r="AC289" s="31">
        <f>TAS!$AJ$16</f>
        <v>8872</v>
      </c>
      <c r="AD289" s="51">
        <f>NT!$AI$16</f>
        <v>3547</v>
      </c>
      <c r="AE289" s="31">
        <f>NT!$AJ$16</f>
        <v>3644</v>
      </c>
    </row>
    <row r="290" spans="1:31">
      <c r="K290" s="13"/>
      <c r="M290" s="23" t="s">
        <v>91</v>
      </c>
      <c r="N290" s="51">
        <f>Australia!$AI$17</f>
        <v>388205</v>
      </c>
      <c r="O290" s="31">
        <f>Australia!$AJ$17</f>
        <v>418840</v>
      </c>
      <c r="P290" s="51">
        <f>ACT!$AI$17</f>
        <v>7547</v>
      </c>
      <c r="Q290" s="31">
        <f>ACT!$AJ$17</f>
        <v>8604</v>
      </c>
      <c r="R290" s="51">
        <f>NSW!$AI$17</f>
        <v>125673</v>
      </c>
      <c r="S290" s="31">
        <f>NSW!$AJ$17</f>
        <v>135334</v>
      </c>
      <c r="T290" s="51">
        <f>VIC!$AI$17</f>
        <v>92199</v>
      </c>
      <c r="U290" s="31">
        <f>VIC!$AJ$17</f>
        <v>99336</v>
      </c>
      <c r="V290" s="51">
        <f>QLD!$AI$17</f>
        <v>74204</v>
      </c>
      <c r="W290" s="31">
        <f>QLD!$AJ$17</f>
        <v>80719</v>
      </c>
      <c r="X290" s="51">
        <f>SA!$AI$17</f>
        <v>28753</v>
      </c>
      <c r="Y290" s="31">
        <f>SA!$AJ$17</f>
        <v>31913</v>
      </c>
      <c r="Z290" s="51">
        <f>WA!$AI$17</f>
        <v>46954</v>
      </c>
      <c r="AA290" s="31">
        <f>WA!$AJ$17</f>
        <v>48742</v>
      </c>
      <c r="AB290" s="51">
        <f>TAS!$AI$17</f>
        <v>9351</v>
      </c>
      <c r="AC290" s="31">
        <f>TAS!$AJ$17</f>
        <v>10627</v>
      </c>
      <c r="AD290" s="51">
        <f>NT!$AI$17</f>
        <v>3524</v>
      </c>
      <c r="AE290" s="31">
        <f>NT!$AJ$17</f>
        <v>3565</v>
      </c>
    </row>
    <row r="291" spans="1:31">
      <c r="K291" s="13"/>
      <c r="M291" s="23" t="s">
        <v>92</v>
      </c>
      <c r="N291" s="51">
        <f>Australia!$AI$18</f>
        <v>369244</v>
      </c>
      <c r="O291" s="31">
        <f>Australia!$AJ$18</f>
        <v>397791</v>
      </c>
      <c r="P291" s="51">
        <f>ACT!$AI$18</f>
        <v>7153</v>
      </c>
      <c r="Q291" s="31">
        <f>ACT!$AJ$18</f>
        <v>7765</v>
      </c>
      <c r="R291" s="51">
        <f>NSW!$AI$18</f>
        <v>118592</v>
      </c>
      <c r="S291" s="31">
        <f>NSW!$AJ$18</f>
        <v>127828</v>
      </c>
      <c r="T291" s="51">
        <f>VIC!$AI$18</f>
        <v>87573</v>
      </c>
      <c r="U291" s="31">
        <f>VIC!$AJ$18</f>
        <v>94834</v>
      </c>
      <c r="V291" s="51">
        <f>QLD!$AI$18</f>
        <v>70673</v>
      </c>
      <c r="W291" s="31">
        <f>QLD!$AJ$18</f>
        <v>76128</v>
      </c>
      <c r="X291" s="51">
        <f>SA!$AI$18</f>
        <v>29169</v>
      </c>
      <c r="Y291" s="31">
        <f>SA!$AJ$18</f>
        <v>32218</v>
      </c>
      <c r="Z291" s="51">
        <f>WA!$AI$18</f>
        <v>43490</v>
      </c>
      <c r="AA291" s="31">
        <f>WA!$AJ$18</f>
        <v>45443</v>
      </c>
      <c r="AB291" s="51">
        <f>TAS!$AI$18</f>
        <v>9442</v>
      </c>
      <c r="AC291" s="31">
        <f>TAS!$AJ$18</f>
        <v>10456</v>
      </c>
      <c r="AD291" s="51">
        <f>NT!$AI$18</f>
        <v>3152</v>
      </c>
      <c r="AE291" s="31">
        <f>NT!$AJ$18</f>
        <v>3119</v>
      </c>
    </row>
    <row r="292" spans="1:31" ht="12.75" customHeight="1">
      <c r="K292" s="13"/>
      <c r="M292" s="23" t="s">
        <v>93</v>
      </c>
      <c r="N292" s="51">
        <f>Australia!$AI$19</f>
        <v>348513</v>
      </c>
      <c r="O292" s="31">
        <f>Australia!$AJ$19</f>
        <v>366630</v>
      </c>
      <c r="P292" s="51">
        <f>ACT!$AI$19</f>
        <v>6601</v>
      </c>
      <c r="Q292" s="31">
        <f>ACT!$AJ$19</f>
        <v>6970</v>
      </c>
      <c r="R292" s="51">
        <f>NSW!$AI$19</f>
        <v>112994</v>
      </c>
      <c r="S292" s="31">
        <f>NSW!$AJ$19</f>
        <v>117840</v>
      </c>
      <c r="T292" s="51">
        <f>VIC!$AI$19</f>
        <v>81725</v>
      </c>
      <c r="U292" s="31">
        <f>VIC!$AJ$19</f>
        <v>87846</v>
      </c>
      <c r="V292" s="51">
        <f>QLD!$AI$19</f>
        <v>67154</v>
      </c>
      <c r="W292" s="31">
        <f>QLD!$AJ$19</f>
        <v>70889</v>
      </c>
      <c r="X292" s="51">
        <f>SA!$AI$19</f>
        <v>28573</v>
      </c>
      <c r="Y292" s="31">
        <f>SA!$AJ$19</f>
        <v>30986</v>
      </c>
      <c r="Z292" s="51">
        <f>WA!$AI$19</f>
        <v>39633</v>
      </c>
      <c r="AA292" s="31">
        <f>WA!$AJ$19</f>
        <v>39971</v>
      </c>
      <c r="AB292" s="51">
        <f>TAS!$AI$19</f>
        <v>9210</v>
      </c>
      <c r="AC292" s="31">
        <f>TAS!$AJ$19</f>
        <v>9839</v>
      </c>
      <c r="AD292" s="51">
        <f>NT!$AI$19</f>
        <v>2623</v>
      </c>
      <c r="AE292" s="31">
        <f>NT!$AJ$19</f>
        <v>2289</v>
      </c>
    </row>
    <row r="293" spans="1:31">
      <c r="K293" s="13"/>
      <c r="M293" s="23" t="s">
        <v>94</v>
      </c>
      <c r="N293" s="51">
        <f>Australia!$AI$20</f>
        <v>270379</v>
      </c>
      <c r="O293" s="31">
        <f>Australia!$AJ$20</f>
        <v>278804</v>
      </c>
      <c r="P293" s="51">
        <f>ACT!$AI$20</f>
        <v>4636</v>
      </c>
      <c r="Q293" s="31">
        <f>ACT!$AJ$20</f>
        <v>4672</v>
      </c>
      <c r="R293" s="51">
        <f>NSW!$AI$20</f>
        <v>88744</v>
      </c>
      <c r="S293" s="31">
        <f>NSW!$AJ$20</f>
        <v>91361</v>
      </c>
      <c r="T293" s="51">
        <f>VIC!$AI$20</f>
        <v>64432</v>
      </c>
      <c r="U293" s="31">
        <f>VIC!$AJ$20</f>
        <v>67300</v>
      </c>
      <c r="V293" s="51">
        <f>QLD!$AI$20</f>
        <v>52198</v>
      </c>
      <c r="W293" s="31">
        <f>QLD!$AJ$20</f>
        <v>54292</v>
      </c>
      <c r="X293" s="51">
        <f>SA!$AI$20</f>
        <v>22815</v>
      </c>
      <c r="Y293" s="31">
        <f>SA!$AJ$20</f>
        <v>23929</v>
      </c>
      <c r="Z293" s="51">
        <f>WA!$AI$20</f>
        <v>28756</v>
      </c>
      <c r="AA293" s="31">
        <f>WA!$AJ$20</f>
        <v>28442</v>
      </c>
      <c r="AB293" s="51">
        <f>TAS!$AI$20</f>
        <v>7293</v>
      </c>
      <c r="AC293" s="31">
        <f>TAS!$AJ$20</f>
        <v>7539</v>
      </c>
      <c r="AD293" s="51">
        <f>NT!$AI$20</f>
        <v>1505</v>
      </c>
      <c r="AE293" s="31">
        <f>NT!$AJ$20</f>
        <v>1269</v>
      </c>
    </row>
    <row r="294" spans="1:31">
      <c r="K294" s="13"/>
      <c r="M294" s="23" t="s">
        <v>95</v>
      </c>
      <c r="N294" s="51">
        <f>Australia!$AI$21</f>
        <v>185886</v>
      </c>
      <c r="O294" s="31">
        <f>Australia!$AJ$21</f>
        <v>194581</v>
      </c>
      <c r="P294" s="51">
        <f>ACT!$AI$21</f>
        <v>2736</v>
      </c>
      <c r="Q294" s="31">
        <f>ACT!$AJ$21</f>
        <v>3021</v>
      </c>
      <c r="R294" s="51">
        <f>NSW!$AI$21</f>
        <v>61168</v>
      </c>
      <c r="S294" s="31">
        <f>NSW!$AJ$21</f>
        <v>63085</v>
      </c>
      <c r="T294" s="51">
        <f>VIC!$AI$21</f>
        <v>45341</v>
      </c>
      <c r="U294" s="31">
        <f>VIC!$AJ$21</f>
        <v>48038</v>
      </c>
      <c r="V294" s="51">
        <f>QLD!$AI$21</f>
        <v>35659</v>
      </c>
      <c r="W294" s="31">
        <f>QLD!$AJ$21</f>
        <v>37549</v>
      </c>
      <c r="X294" s="51">
        <f>SA!$AI$21</f>
        <v>15618</v>
      </c>
      <c r="Y294" s="31">
        <f>SA!$AJ$21</f>
        <v>16762</v>
      </c>
      <c r="Z294" s="51">
        <f>WA!$AI$21</f>
        <v>19461</v>
      </c>
      <c r="AA294" s="31">
        <f>WA!$AJ$21</f>
        <v>20063</v>
      </c>
      <c r="AB294" s="51">
        <f>TAS!$AI$21</f>
        <v>5092</v>
      </c>
      <c r="AC294" s="31">
        <f>TAS!$AJ$21</f>
        <v>5447</v>
      </c>
      <c r="AD294" s="51">
        <f>NT!$AI$21</f>
        <v>811</v>
      </c>
      <c r="AE294" s="31">
        <f>NT!$AJ$21</f>
        <v>616</v>
      </c>
    </row>
    <row r="295" spans="1:31">
      <c r="K295" s="13"/>
      <c r="M295" s="23" t="s">
        <v>96</v>
      </c>
      <c r="N295" s="51">
        <f>Australia!$AI$22</f>
        <v>126661</v>
      </c>
      <c r="O295" s="31">
        <f>Australia!$AJ$22</f>
        <v>142840</v>
      </c>
      <c r="P295" s="51">
        <f>ACT!$AI$22</f>
        <v>1710</v>
      </c>
      <c r="Q295" s="31">
        <f>ACT!$AJ$22</f>
        <v>1977</v>
      </c>
      <c r="R295" s="51">
        <f>NSW!$AI$22</f>
        <v>41647</v>
      </c>
      <c r="S295" s="31">
        <f>NSW!$AJ$22</f>
        <v>46051</v>
      </c>
      <c r="T295" s="51">
        <f>VIC!$AI$22</f>
        <v>31748</v>
      </c>
      <c r="U295" s="31">
        <f>VIC!$AJ$22</f>
        <v>36705</v>
      </c>
      <c r="V295" s="51">
        <f>QLD!$AI$22</f>
        <v>23815</v>
      </c>
      <c r="W295" s="31">
        <f>QLD!$AJ$22</f>
        <v>26894</v>
      </c>
      <c r="X295" s="51">
        <f>SA!$AI$22</f>
        <v>11161</v>
      </c>
      <c r="Y295" s="31">
        <f>SA!$AJ$22</f>
        <v>12619</v>
      </c>
      <c r="Z295" s="51">
        <f>WA!$AI$22</f>
        <v>12792</v>
      </c>
      <c r="AA295" s="31">
        <f>WA!$AJ$22</f>
        <v>14310</v>
      </c>
      <c r="AB295" s="51">
        <f>TAS!$AI$22</f>
        <v>3468</v>
      </c>
      <c r="AC295" s="31">
        <f>TAS!$AJ$22</f>
        <v>4012</v>
      </c>
      <c r="AD295" s="51">
        <f>NT!$AI$22</f>
        <v>320</v>
      </c>
      <c r="AE295" s="31">
        <f>NT!$AJ$22</f>
        <v>272</v>
      </c>
    </row>
    <row r="296" spans="1:31">
      <c r="K296" s="13"/>
      <c r="M296" s="23" t="s">
        <v>97</v>
      </c>
      <c r="N296" s="51">
        <f>Australia!$AI$23</f>
        <v>92088</v>
      </c>
      <c r="O296" s="31">
        <f>Australia!$AJ$23</f>
        <v>112857</v>
      </c>
      <c r="P296" s="51">
        <f>ACT!$AI$23</f>
        <v>1182</v>
      </c>
      <c r="Q296" s="31">
        <f>ACT!$AJ$23</f>
        <v>1429</v>
      </c>
      <c r="R296" s="51">
        <f>NSW!$AI$23</f>
        <v>30237</v>
      </c>
      <c r="S296" s="31">
        <f>NSW!$AJ$23</f>
        <v>35984</v>
      </c>
      <c r="T296" s="51">
        <f>VIC!$AI$23</f>
        <v>24252</v>
      </c>
      <c r="U296" s="31">
        <f>VIC!$AJ$23</f>
        <v>30485</v>
      </c>
      <c r="V296" s="51">
        <f>QLD!$AI$23</f>
        <v>16511</v>
      </c>
      <c r="W296" s="31">
        <f>QLD!$AJ$23</f>
        <v>20416</v>
      </c>
      <c r="X296" s="51">
        <f>SA!$AI$23</f>
        <v>8400</v>
      </c>
      <c r="Y296" s="31">
        <f>SA!$AJ$23</f>
        <v>10706</v>
      </c>
      <c r="Z296" s="51">
        <f>WA!$AI$23</f>
        <v>8810</v>
      </c>
      <c r="AA296" s="31">
        <f>WA!$AJ$23</f>
        <v>10639</v>
      </c>
      <c r="AB296" s="51">
        <f>TAS!$AI$23</f>
        <v>2519</v>
      </c>
      <c r="AC296" s="31">
        <f>TAS!$AJ$23</f>
        <v>3019</v>
      </c>
      <c r="AD296" s="51">
        <f>NT!$AI$23</f>
        <v>177</v>
      </c>
      <c r="AE296" s="31">
        <f>NT!$AJ$23</f>
        <v>179</v>
      </c>
    </row>
    <row r="297" spans="1:31">
      <c r="K297" s="13"/>
      <c r="M297" s="23" t="s">
        <v>98</v>
      </c>
      <c r="N297" s="51">
        <f>Australia!$AI$24</f>
        <v>36776</v>
      </c>
      <c r="O297" s="31">
        <f>Australia!$AJ$24</f>
        <v>66942</v>
      </c>
      <c r="P297" s="51">
        <f>ACT!$AI$24</f>
        <v>505</v>
      </c>
      <c r="Q297" s="31">
        <f>ACT!$AJ$24</f>
        <v>889</v>
      </c>
      <c r="R297" s="51">
        <f>NSW!$AI$24</f>
        <v>11939</v>
      </c>
      <c r="S297" s="31">
        <f>NSW!$AJ$24</f>
        <v>21008</v>
      </c>
      <c r="T297" s="51">
        <f>VIC!$AI$24</f>
        <v>10058</v>
      </c>
      <c r="U297" s="31">
        <f>VIC!$AJ$24</f>
        <v>18546</v>
      </c>
      <c r="V297" s="51">
        <f>QLD!$AI$24</f>
        <v>6317</v>
      </c>
      <c r="W297" s="31">
        <f>QLD!$AJ$24</f>
        <v>11753</v>
      </c>
      <c r="X297" s="51">
        <f>SA!$AI$24</f>
        <v>3661</v>
      </c>
      <c r="Y297" s="31">
        <f>SA!$AJ$24</f>
        <v>6942</v>
      </c>
      <c r="Z297" s="51">
        <f>WA!$AI$24</f>
        <v>3384</v>
      </c>
      <c r="AA297" s="31">
        <f>WA!$AJ$24</f>
        <v>6032</v>
      </c>
      <c r="AB297" s="51">
        <f>TAS!$AI$24</f>
        <v>863</v>
      </c>
      <c r="AC297" s="31">
        <f>TAS!$AJ$24</f>
        <v>1704</v>
      </c>
      <c r="AD297" s="51">
        <f>NT!$AI$24</f>
        <v>49</v>
      </c>
      <c r="AE297" s="31">
        <f>NT!$AJ$24</f>
        <v>68</v>
      </c>
    </row>
    <row r="298" spans="1:31">
      <c r="K298" s="13"/>
      <c r="M298" s="23" t="s">
        <v>99</v>
      </c>
      <c r="N298" s="51">
        <f>Australia!$AI$25</f>
        <v>9243</v>
      </c>
      <c r="O298" s="31">
        <f>Australia!$AJ$25</f>
        <v>26648</v>
      </c>
      <c r="P298" s="51">
        <f>ACT!$AI$25</f>
        <v>97</v>
      </c>
      <c r="Q298" s="31">
        <f>ACT!$AJ$25</f>
        <v>330</v>
      </c>
      <c r="R298" s="51">
        <f>NSW!$AI$25</f>
        <v>2953</v>
      </c>
      <c r="S298" s="31">
        <f>NSW!$AJ$25</f>
        <v>8237</v>
      </c>
      <c r="T298" s="51">
        <f>VIC!$AI$25</f>
        <v>2674</v>
      </c>
      <c r="U298" s="31">
        <f>VIC!$AJ$25</f>
        <v>7425</v>
      </c>
      <c r="V298" s="51">
        <f>QLD!$AI$25</f>
        <v>1488</v>
      </c>
      <c r="W298" s="31">
        <f>QLD!$AJ$25</f>
        <v>4780</v>
      </c>
      <c r="X298" s="51">
        <f>SA!$AI$25</f>
        <v>956</v>
      </c>
      <c r="Y298" s="31">
        <f>SA!$AJ$25</f>
        <v>2842</v>
      </c>
      <c r="Z298" s="51">
        <f>WA!$AI$25</f>
        <v>883</v>
      </c>
      <c r="AA298" s="31">
        <f>WA!$AJ$25</f>
        <v>2368</v>
      </c>
      <c r="AB298" s="51">
        <f>TAS!$AI$25</f>
        <v>186</v>
      </c>
      <c r="AC298" s="31">
        <f>TAS!$AJ$25</f>
        <v>643</v>
      </c>
      <c r="AD298" s="51">
        <f>NT!$AI$25</f>
        <v>6</v>
      </c>
      <c r="AE298" s="31">
        <f>NT!$AJ$25</f>
        <v>23</v>
      </c>
    </row>
    <row r="299" spans="1:31" ht="12.95" customHeight="1">
      <c r="K299" s="13"/>
      <c r="M299" s="45" t="s">
        <v>100</v>
      </c>
      <c r="N299" s="52">
        <f>Australia!$AI$26</f>
        <v>2009</v>
      </c>
      <c r="O299" s="46">
        <f>Australia!$AJ$26</f>
        <v>7774</v>
      </c>
      <c r="P299" s="52">
        <f>ACT!$AI$26</f>
        <v>22</v>
      </c>
      <c r="Q299" s="46">
        <f>ACT!$AJ$26</f>
        <v>90</v>
      </c>
      <c r="R299" s="52">
        <f>NSW!$AI$26</f>
        <v>636</v>
      </c>
      <c r="S299" s="46">
        <f>NSW!$AJ$26</f>
        <v>2326</v>
      </c>
      <c r="T299" s="52">
        <f>VIC!$AI$26</f>
        <v>569</v>
      </c>
      <c r="U299" s="46">
        <f>VIC!$AJ$26</f>
        <v>2275</v>
      </c>
      <c r="V299" s="52">
        <f>QLD!$AI$26</f>
        <v>355</v>
      </c>
      <c r="W299" s="46">
        <f>QLD!$AJ$26</f>
        <v>1412</v>
      </c>
      <c r="X299" s="52">
        <f>SA!$AI$26</f>
        <v>195</v>
      </c>
      <c r="Y299" s="46">
        <f>SA!$AJ$26</f>
        <v>834</v>
      </c>
      <c r="Z299" s="52">
        <f>WA!$AI$26</f>
        <v>192</v>
      </c>
      <c r="AA299" s="46">
        <f>WA!$AJ$26</f>
        <v>643</v>
      </c>
      <c r="AB299" s="52">
        <f>TAS!$AI$26</f>
        <v>39</v>
      </c>
      <c r="AC299" s="46">
        <f>TAS!$AJ$26</f>
        <v>189</v>
      </c>
      <c r="AD299" s="52">
        <f>NT!$AI$26</f>
        <v>1</v>
      </c>
      <c r="AE299" s="46">
        <f>NT!$AJ$26</f>
        <v>5</v>
      </c>
    </row>
    <row r="300" spans="1:31">
      <c r="A300" s="38" t="s">
        <v>76</v>
      </c>
      <c r="E300" s="8" t="s">
        <v>76</v>
      </c>
      <c r="K300" s="13"/>
      <c r="M300" s="40">
        <v>39782</v>
      </c>
      <c r="N300" s="40"/>
      <c r="O300" s="40"/>
      <c r="P300" s="40"/>
      <c r="X300" s="40">
        <f>M300</f>
        <v>39782</v>
      </c>
    </row>
    <row r="301" spans="1:31" ht="12.75" customHeight="1">
      <c r="K301" s="13"/>
      <c r="M301" s="380" t="s">
        <v>122</v>
      </c>
      <c r="N301" s="378" t="s">
        <v>27</v>
      </c>
      <c r="O301" s="379"/>
      <c r="P301" s="378" t="s">
        <v>68</v>
      </c>
      <c r="Q301" s="379"/>
      <c r="R301" s="378" t="s">
        <v>61</v>
      </c>
      <c r="S301" s="379"/>
      <c r="T301" s="378" t="s">
        <v>62</v>
      </c>
      <c r="U301" s="379"/>
      <c r="V301" s="378" t="s">
        <v>63</v>
      </c>
      <c r="W301" s="379"/>
      <c r="X301" s="378" t="s">
        <v>64</v>
      </c>
      <c r="Y301" s="379"/>
      <c r="Z301" s="378" t="s">
        <v>65</v>
      </c>
      <c r="AA301" s="379"/>
      <c r="AB301" s="378" t="s">
        <v>66</v>
      </c>
      <c r="AC301" s="379"/>
      <c r="AD301" s="378" t="s">
        <v>67</v>
      </c>
      <c r="AE301" s="379"/>
    </row>
    <row r="302" spans="1:31" ht="13.15">
      <c r="K302" s="13"/>
      <c r="M302" s="381"/>
      <c r="N302" s="48" t="s">
        <v>78</v>
      </c>
      <c r="O302" s="49" t="s">
        <v>79</v>
      </c>
      <c r="P302" s="48" t="s">
        <v>78</v>
      </c>
      <c r="Q302" s="49" t="s">
        <v>79</v>
      </c>
      <c r="R302" s="48" t="s">
        <v>78</v>
      </c>
      <c r="S302" s="49" t="s">
        <v>79</v>
      </c>
      <c r="T302" s="48" t="s">
        <v>78</v>
      </c>
      <c r="U302" s="49" t="s">
        <v>79</v>
      </c>
      <c r="V302" s="48" t="s">
        <v>78</v>
      </c>
      <c r="W302" s="49" t="s">
        <v>79</v>
      </c>
      <c r="X302" s="48" t="s">
        <v>78</v>
      </c>
      <c r="Y302" s="49" t="s">
        <v>79</v>
      </c>
      <c r="Z302" s="48" t="s">
        <v>78</v>
      </c>
      <c r="AA302" s="49" t="s">
        <v>79</v>
      </c>
      <c r="AB302" s="48" t="s">
        <v>78</v>
      </c>
      <c r="AC302" s="49" t="s">
        <v>79</v>
      </c>
      <c r="AD302" s="48" t="s">
        <v>78</v>
      </c>
      <c r="AE302" s="49" t="s">
        <v>79</v>
      </c>
    </row>
    <row r="303" spans="1:31">
      <c r="A303" s="38" t="s">
        <v>76</v>
      </c>
      <c r="K303" s="13"/>
      <c r="M303" s="23" t="s">
        <v>81</v>
      </c>
      <c r="N303" s="51">
        <f>Australia!$AL$7</f>
        <v>321705</v>
      </c>
      <c r="O303" s="31">
        <f>Australia!$AM$7</f>
        <v>303024</v>
      </c>
      <c r="P303" s="51">
        <f>ACT!$AL$7</f>
        <v>7133</v>
      </c>
      <c r="Q303" s="31">
        <f>ACT!$AM$7</f>
        <v>6575</v>
      </c>
      <c r="R303" s="51">
        <f>NSW!$AL$7</f>
        <v>107502</v>
      </c>
      <c r="S303" s="31">
        <f>NSW!$AM$7</f>
        <v>100953</v>
      </c>
      <c r="T303" s="51">
        <f>VIC!$AL$7</f>
        <v>74113</v>
      </c>
      <c r="U303" s="31">
        <f>VIC!$AM$7</f>
        <v>70095</v>
      </c>
      <c r="V303" s="51">
        <f>QLD!$AL$7</f>
        <v>62951</v>
      </c>
      <c r="W303" s="31">
        <f>QLD!$AM$7</f>
        <v>59274</v>
      </c>
      <c r="X303" s="51">
        <f>SA!$AL$7</f>
        <v>19668</v>
      </c>
      <c r="Y303" s="31">
        <f>SA!$AM$7</f>
        <v>18690</v>
      </c>
      <c r="Z303" s="51">
        <f>WA!$AL$7</f>
        <v>41784</v>
      </c>
      <c r="AA303" s="31">
        <f>WA!$AM$7</f>
        <v>39282</v>
      </c>
      <c r="AB303" s="51">
        <f>TAS!$AL$7</f>
        <v>5264</v>
      </c>
      <c r="AC303" s="31">
        <f>TAS!$AM$7</f>
        <v>5075</v>
      </c>
      <c r="AD303" s="51">
        <f>NT!$AL$7</f>
        <v>3290</v>
      </c>
      <c r="AE303" s="31">
        <f>NT!$AM$7</f>
        <v>3080</v>
      </c>
    </row>
    <row r="304" spans="1:31" ht="12.75" customHeight="1">
      <c r="A304" s="4"/>
      <c r="K304" s="13"/>
      <c r="M304" s="23" t="s">
        <v>82</v>
      </c>
      <c r="N304" s="51">
        <f>Australia!$AL$8</f>
        <v>335865</v>
      </c>
      <c r="O304" s="31">
        <f>Australia!$AM$8</f>
        <v>317341</v>
      </c>
      <c r="P304" s="51">
        <f>ACT!$AL$8</f>
        <v>6915</v>
      </c>
      <c r="Q304" s="31">
        <f>ACT!$AM$8</f>
        <v>6536</v>
      </c>
      <c r="R304" s="51">
        <f>NSW!$AL$8</f>
        <v>111734</v>
      </c>
      <c r="S304" s="31">
        <f>NSW!$AM$8</f>
        <v>105149</v>
      </c>
      <c r="T304" s="51">
        <f>VIC!$AL$8</f>
        <v>76873</v>
      </c>
      <c r="U304" s="31">
        <f>VIC!$AM$8</f>
        <v>72873</v>
      </c>
      <c r="V304" s="51">
        <f>QLD!$AL$8</f>
        <v>68059</v>
      </c>
      <c r="W304" s="31">
        <f>QLD!$AM$8</f>
        <v>63907</v>
      </c>
      <c r="X304" s="51">
        <f>SA!$AL$8</f>
        <v>20683</v>
      </c>
      <c r="Y304" s="31">
        <f>SA!$AM$8</f>
        <v>19860</v>
      </c>
      <c r="Z304" s="51">
        <f>WA!$AL$8</f>
        <v>42369</v>
      </c>
      <c r="AA304" s="31">
        <f>WA!$AM$8</f>
        <v>40234</v>
      </c>
      <c r="AB304" s="51">
        <f>TAS!$AL$8</f>
        <v>6039</v>
      </c>
      <c r="AC304" s="31">
        <f>TAS!$AM$8</f>
        <v>5705</v>
      </c>
      <c r="AD304" s="51">
        <f>NT!$AL$8</f>
        <v>3193</v>
      </c>
      <c r="AE304" s="31">
        <f>NT!$AM$8</f>
        <v>3077</v>
      </c>
    </row>
    <row r="305" spans="1:31" ht="13.15">
      <c r="A305" s="5"/>
      <c r="B305" s="6"/>
      <c r="C305" s="7"/>
      <c r="D305" s="6"/>
      <c r="E305" s="6"/>
      <c r="F305" s="6"/>
      <c r="G305" s="6"/>
      <c r="H305" s="6"/>
      <c r="I305" s="6"/>
      <c r="J305" s="6"/>
      <c r="K305" s="39"/>
      <c r="M305" s="23" t="s">
        <v>83</v>
      </c>
      <c r="N305" s="51">
        <f>Australia!$AL$9</f>
        <v>324546</v>
      </c>
      <c r="O305" s="31">
        <f>Australia!$AM$9</f>
        <v>306656</v>
      </c>
      <c r="P305" s="51">
        <f>ACT!$AL$9</f>
        <v>6493</v>
      </c>
      <c r="Q305" s="31">
        <f>ACT!$AM$9</f>
        <v>6176</v>
      </c>
      <c r="R305" s="51">
        <f>NSW!$AL$9</f>
        <v>106596</v>
      </c>
      <c r="S305" s="31">
        <f>NSW!$AM$9</f>
        <v>100232</v>
      </c>
      <c r="T305" s="51">
        <f>VIC!$AL$9</f>
        <v>73491</v>
      </c>
      <c r="U305" s="31">
        <f>VIC!$AM$9</f>
        <v>69643</v>
      </c>
      <c r="V305" s="51">
        <f>QLD!$AL$9</f>
        <v>66846</v>
      </c>
      <c r="W305" s="31">
        <f>QLD!$AM$9</f>
        <v>63065</v>
      </c>
      <c r="X305" s="51">
        <f>SA!$AL$9</f>
        <v>20766</v>
      </c>
      <c r="Y305" s="31">
        <f>SA!$AM$9</f>
        <v>19600</v>
      </c>
      <c r="Z305" s="51">
        <f>WA!$AL$9</f>
        <v>40863</v>
      </c>
      <c r="AA305" s="31">
        <f>WA!$AM$9</f>
        <v>38935</v>
      </c>
      <c r="AB305" s="51">
        <f>TAS!$AL$9</f>
        <v>6371</v>
      </c>
      <c r="AC305" s="31">
        <f>TAS!$AM$9</f>
        <v>6002</v>
      </c>
      <c r="AD305" s="51">
        <f>NT!$AL$9</f>
        <v>3120</v>
      </c>
      <c r="AE305" s="31">
        <f>NT!$AM$9</f>
        <v>3003</v>
      </c>
    </row>
    <row r="306" spans="1:31">
      <c r="M306" s="23" t="s">
        <v>84</v>
      </c>
      <c r="N306" s="51">
        <f>Australia!$AL$10</f>
        <v>335258</v>
      </c>
      <c r="O306" s="31">
        <f>Australia!$AM$10</f>
        <v>318696</v>
      </c>
      <c r="P306" s="51">
        <f>ACT!$AL$10</f>
        <v>6755</v>
      </c>
      <c r="Q306" s="31">
        <f>ACT!$AM$10</f>
        <v>6519</v>
      </c>
      <c r="R306" s="51">
        <f>NSW!$AL$10</f>
        <v>108207</v>
      </c>
      <c r="S306" s="31">
        <f>NSW!$AM$10</f>
        <v>102996</v>
      </c>
      <c r="T306" s="51">
        <f>VIC!$AL$10</f>
        <v>76947</v>
      </c>
      <c r="U306" s="31">
        <f>VIC!$AM$10</f>
        <v>73104</v>
      </c>
      <c r="V306" s="51">
        <f>QLD!$AL$10</f>
        <v>67699</v>
      </c>
      <c r="W306" s="31">
        <f>QLD!$AM$10</f>
        <v>64414</v>
      </c>
      <c r="X306" s="51">
        <f>SA!$AL$10</f>
        <v>22657</v>
      </c>
      <c r="Y306" s="31">
        <f>SA!$AM$10</f>
        <v>21707</v>
      </c>
      <c r="Z306" s="51">
        <f>WA!$AL$10</f>
        <v>42589</v>
      </c>
      <c r="AA306" s="31">
        <f>WA!$AM$10</f>
        <v>40180</v>
      </c>
      <c r="AB306" s="51">
        <f>TAS!$AL$10</f>
        <v>7215</v>
      </c>
      <c r="AC306" s="31">
        <f>TAS!$AM$10</f>
        <v>6786</v>
      </c>
      <c r="AD306" s="51">
        <f>NT!$AL$10</f>
        <v>3189</v>
      </c>
      <c r="AE306" s="31">
        <f>NT!$AM$10</f>
        <v>2990</v>
      </c>
    </row>
    <row r="307" spans="1:31">
      <c r="M307" s="23" t="s">
        <v>85</v>
      </c>
      <c r="N307" s="51">
        <f>Australia!$AL$11</f>
        <v>276474</v>
      </c>
      <c r="O307" s="31">
        <f>Australia!$AM$11</f>
        <v>285397</v>
      </c>
      <c r="P307" s="51">
        <f>ACT!$AL$11</f>
        <v>5661</v>
      </c>
      <c r="Q307" s="31">
        <f>ACT!$AM$11</f>
        <v>5952</v>
      </c>
      <c r="R307" s="51">
        <f>NSW!$AL$11</f>
        <v>88610</v>
      </c>
      <c r="S307" s="31">
        <f>NSW!$AM$11</f>
        <v>91211</v>
      </c>
      <c r="T307" s="51">
        <f>VIC!$AL$11</f>
        <v>64979</v>
      </c>
      <c r="U307" s="31">
        <f>VIC!$AM$11</f>
        <v>66284</v>
      </c>
      <c r="V307" s="51">
        <f>QLD!$AL$11</f>
        <v>51356</v>
      </c>
      <c r="W307" s="31">
        <f>QLD!$AM$11</f>
        <v>54755</v>
      </c>
      <c r="X307" s="51">
        <f>SA!$AL$11</f>
        <v>21116</v>
      </c>
      <c r="Y307" s="31">
        <f>SA!$AM$11</f>
        <v>20856</v>
      </c>
      <c r="Z307" s="51">
        <f>WA!$AL$11</f>
        <v>36155</v>
      </c>
      <c r="AA307" s="31">
        <f>WA!$AM$11</f>
        <v>37313</v>
      </c>
      <c r="AB307" s="51">
        <f>TAS!$AL$11</f>
        <v>6130</v>
      </c>
      <c r="AC307" s="31">
        <f>TAS!$AM$11</f>
        <v>6304</v>
      </c>
      <c r="AD307" s="51">
        <f>NT!$AL$11</f>
        <v>2467</v>
      </c>
      <c r="AE307" s="31">
        <f>NT!$AM$11</f>
        <v>2722</v>
      </c>
    </row>
    <row r="308" spans="1:31">
      <c r="M308" s="23" t="s">
        <v>86</v>
      </c>
      <c r="N308" s="51">
        <f>Australia!$AL$12</f>
        <v>249045</v>
      </c>
      <c r="O308" s="31">
        <f>Australia!$AM$12</f>
        <v>294140</v>
      </c>
      <c r="P308" s="51">
        <f>ACT!$AL$12</f>
        <v>5880</v>
      </c>
      <c r="Q308" s="31">
        <f>ACT!$AM$12</f>
        <v>7352</v>
      </c>
      <c r="R308" s="51">
        <f>NSW!$AL$12</f>
        <v>77604</v>
      </c>
      <c r="S308" s="31">
        <f>NSW!$AM$12</f>
        <v>93874</v>
      </c>
      <c r="T308" s="51">
        <f>VIC!$AL$12</f>
        <v>54225</v>
      </c>
      <c r="U308" s="31">
        <f>VIC!$AM$12</f>
        <v>65864</v>
      </c>
      <c r="V308" s="51">
        <f>QLD!$AL$12</f>
        <v>47626</v>
      </c>
      <c r="W308" s="31">
        <f>QLD!$AM$12</f>
        <v>56537</v>
      </c>
      <c r="X308" s="51">
        <f>SA!$AL$12</f>
        <v>17041</v>
      </c>
      <c r="Y308" s="31">
        <f>SA!$AM$12</f>
        <v>19461</v>
      </c>
      <c r="Z308" s="51">
        <f>WA!$AL$12</f>
        <v>40100</v>
      </c>
      <c r="AA308" s="31">
        <f>WA!$AM$12</f>
        <v>42836</v>
      </c>
      <c r="AB308" s="51">
        <f>TAS!$AL$12</f>
        <v>4047</v>
      </c>
      <c r="AC308" s="31">
        <f>TAS!$AM$12</f>
        <v>4828</v>
      </c>
      <c r="AD308" s="51">
        <f>NT!$AL$12</f>
        <v>2522</v>
      </c>
      <c r="AE308" s="31">
        <f>NT!$AM$12</f>
        <v>3388</v>
      </c>
    </row>
    <row r="309" spans="1:31">
      <c r="M309" s="23" t="s">
        <v>87</v>
      </c>
      <c r="N309" s="51">
        <f>Australia!$AL$13</f>
        <v>343936</v>
      </c>
      <c r="O309" s="31">
        <f>Australia!$AM$13</f>
        <v>386945</v>
      </c>
      <c r="P309" s="51">
        <f>ACT!$AL$13</f>
        <v>8196</v>
      </c>
      <c r="Q309" s="31">
        <f>ACT!$AM$13</f>
        <v>9599</v>
      </c>
      <c r="R309" s="51">
        <f>NSW!$AL$13</f>
        <v>113427</v>
      </c>
      <c r="S309" s="31">
        <f>NSW!$AM$13</f>
        <v>128471</v>
      </c>
      <c r="T309" s="51">
        <f>VIC!$AL$13</f>
        <v>81079</v>
      </c>
      <c r="U309" s="31">
        <f>VIC!$AM$13</f>
        <v>93695</v>
      </c>
      <c r="V309" s="51">
        <f>QLD!$AL$13</f>
        <v>64321</v>
      </c>
      <c r="W309" s="31">
        <f>QLD!$AM$13</f>
        <v>72169</v>
      </c>
      <c r="X309" s="51">
        <f>SA!$AL$13</f>
        <v>20910</v>
      </c>
      <c r="Y309" s="31">
        <f>SA!$AM$13</f>
        <v>23308</v>
      </c>
      <c r="Z309" s="51">
        <f>WA!$AL$13</f>
        <v>47569</v>
      </c>
      <c r="AA309" s="31">
        <f>WA!$AM$13</f>
        <v>49532</v>
      </c>
      <c r="AB309" s="51">
        <f>TAS!$AL$13</f>
        <v>5103</v>
      </c>
      <c r="AC309" s="31">
        <f>TAS!$AM$13</f>
        <v>5997</v>
      </c>
      <c r="AD309" s="51">
        <f>NT!$AL$13</f>
        <v>3331</v>
      </c>
      <c r="AE309" s="31">
        <f>NT!$AM$13</f>
        <v>4174</v>
      </c>
    </row>
    <row r="310" spans="1:31">
      <c r="M310" s="23" t="s">
        <v>88</v>
      </c>
      <c r="N310" s="51">
        <f>Australia!$AL$14</f>
        <v>360888</v>
      </c>
      <c r="O310" s="31">
        <f>Australia!$AM$14</f>
        <v>391737</v>
      </c>
      <c r="P310" s="51">
        <f>ACT!$AL$14</f>
        <v>7778</v>
      </c>
      <c r="Q310" s="31">
        <f>ACT!$AM$14</f>
        <v>8747</v>
      </c>
      <c r="R310" s="51">
        <f>NSW!$AL$14</f>
        <v>121419</v>
      </c>
      <c r="S310" s="31">
        <f>NSW!$AM$14</f>
        <v>131454</v>
      </c>
      <c r="T310" s="51">
        <f>VIC!$AL$14</f>
        <v>85677</v>
      </c>
      <c r="U310" s="31">
        <f>VIC!$AM$14</f>
        <v>94142</v>
      </c>
      <c r="V310" s="51">
        <f>QLD!$AL$14</f>
        <v>68460</v>
      </c>
      <c r="W310" s="31">
        <f>QLD!$AM$14</f>
        <v>75403</v>
      </c>
      <c r="X310" s="51">
        <f>SA!$AL$14</f>
        <v>21645</v>
      </c>
      <c r="Y310" s="31">
        <f>SA!$AM$14</f>
        <v>23482</v>
      </c>
      <c r="Z310" s="51">
        <f>WA!$AL$14</f>
        <v>46881</v>
      </c>
      <c r="AA310" s="31">
        <f>WA!$AM$14</f>
        <v>48091</v>
      </c>
      <c r="AB310" s="51">
        <f>TAS!$AL$14</f>
        <v>5582</v>
      </c>
      <c r="AC310" s="31">
        <f>TAS!$AM$14</f>
        <v>6587</v>
      </c>
      <c r="AD310" s="51">
        <f>NT!$AL$14</f>
        <v>3446</v>
      </c>
      <c r="AE310" s="31">
        <f>NT!$AM$14</f>
        <v>3831</v>
      </c>
    </row>
    <row r="311" spans="1:31">
      <c r="M311" s="23" t="s">
        <v>89</v>
      </c>
      <c r="N311" s="51">
        <f>Australia!$AL$15</f>
        <v>387739</v>
      </c>
      <c r="O311" s="31">
        <f>Australia!$AM$15</f>
        <v>423118</v>
      </c>
      <c r="P311" s="51">
        <f>ACT!$AL$15</f>
        <v>7878</v>
      </c>
      <c r="Q311" s="31">
        <f>ACT!$AM$15</f>
        <v>8953</v>
      </c>
      <c r="R311" s="51">
        <f>NSW!$AL$15</f>
        <v>126057</v>
      </c>
      <c r="S311" s="31">
        <f>NSW!$AM$15</f>
        <v>137927</v>
      </c>
      <c r="T311" s="51">
        <f>VIC!$AL$15</f>
        <v>92404</v>
      </c>
      <c r="U311" s="31">
        <f>VIC!$AM$15</f>
        <v>102632</v>
      </c>
      <c r="V311" s="51">
        <f>QLD!$AL$15</f>
        <v>75261</v>
      </c>
      <c r="W311" s="31">
        <f>QLD!$AM$15</f>
        <v>82436</v>
      </c>
      <c r="X311" s="51">
        <f>SA!$AL$15</f>
        <v>24597</v>
      </c>
      <c r="Y311" s="31">
        <f>SA!$AM$15</f>
        <v>27015</v>
      </c>
      <c r="Z311" s="51">
        <f>WA!$AL$15</f>
        <v>51018</v>
      </c>
      <c r="AA311" s="31">
        <f>WA!$AM$15</f>
        <v>52018</v>
      </c>
      <c r="AB311" s="51">
        <f>TAS!$AL$15</f>
        <v>7003</v>
      </c>
      <c r="AC311" s="31">
        <f>TAS!$AM$15</f>
        <v>8145</v>
      </c>
      <c r="AD311" s="51">
        <f>NT!$AL$15</f>
        <v>3521</v>
      </c>
      <c r="AE311" s="31">
        <f>NT!$AM$15</f>
        <v>3992</v>
      </c>
    </row>
    <row r="312" spans="1:31">
      <c r="M312" s="23" t="s">
        <v>90</v>
      </c>
      <c r="N312" s="51">
        <f>Australia!$AL$16</f>
        <v>373535</v>
      </c>
      <c r="O312" s="31">
        <f>Australia!$AM$16</f>
        <v>402503</v>
      </c>
      <c r="P312" s="51">
        <f>ACT!$AL$16</f>
        <v>7349</v>
      </c>
      <c r="Q312" s="31">
        <f>ACT!$AM$16</f>
        <v>8284</v>
      </c>
      <c r="R312" s="51">
        <f>NSW!$AL$16</f>
        <v>120645</v>
      </c>
      <c r="S312" s="31">
        <f>NSW!$AM$16</f>
        <v>129731</v>
      </c>
      <c r="T312" s="51">
        <f>VIC!$AL$16</f>
        <v>88629</v>
      </c>
      <c r="U312" s="31">
        <f>VIC!$AM$16</f>
        <v>96621</v>
      </c>
      <c r="V312" s="51">
        <f>QLD!$AL$16</f>
        <v>72354</v>
      </c>
      <c r="W312" s="31">
        <f>QLD!$AM$16</f>
        <v>78201</v>
      </c>
      <c r="X312" s="51">
        <f>SA!$AL$16</f>
        <v>25272</v>
      </c>
      <c r="Y312" s="31">
        <f>SA!$AM$16</f>
        <v>27791</v>
      </c>
      <c r="Z312" s="51">
        <f>WA!$AL$16</f>
        <v>48409</v>
      </c>
      <c r="AA312" s="31">
        <f>WA!$AM$16</f>
        <v>49664</v>
      </c>
      <c r="AB312" s="51">
        <f>TAS!$AL$16</f>
        <v>7310</v>
      </c>
      <c r="AC312" s="31">
        <f>TAS!$AM$16</f>
        <v>8585</v>
      </c>
      <c r="AD312" s="51">
        <f>NT!$AL$16</f>
        <v>3567</v>
      </c>
      <c r="AE312" s="31">
        <f>NT!$AM$16</f>
        <v>3626</v>
      </c>
    </row>
    <row r="313" spans="1:31">
      <c r="M313" s="23" t="s">
        <v>91</v>
      </c>
      <c r="N313" s="51">
        <f>Australia!$AL$17</f>
        <v>396007</v>
      </c>
      <c r="O313" s="31">
        <f>Australia!$AM$17</f>
        <v>425624</v>
      </c>
      <c r="P313" s="51">
        <f>ACT!$AL$17</f>
        <v>7734</v>
      </c>
      <c r="Q313" s="31">
        <f>ACT!$AM$17</f>
        <v>8707</v>
      </c>
      <c r="R313" s="51">
        <f>NSW!$AL$17</f>
        <v>127398</v>
      </c>
      <c r="S313" s="31">
        <f>NSW!$AM$17</f>
        <v>136910</v>
      </c>
      <c r="T313" s="51">
        <f>VIC!$AL$17</f>
        <v>93550</v>
      </c>
      <c r="U313" s="31">
        <f>VIC!$AM$17</f>
        <v>100766</v>
      </c>
      <c r="V313" s="51">
        <f>QLD!$AL$17</f>
        <v>76314</v>
      </c>
      <c r="W313" s="31">
        <f>QLD!$AM$17</f>
        <v>82634</v>
      </c>
      <c r="X313" s="51">
        <f>SA!$AL$17</f>
        <v>28740</v>
      </c>
      <c r="Y313" s="31">
        <f>SA!$AM$17</f>
        <v>31645</v>
      </c>
      <c r="Z313" s="51">
        <f>WA!$AL$17</f>
        <v>49284</v>
      </c>
      <c r="AA313" s="31">
        <f>WA!$AM$17</f>
        <v>50540</v>
      </c>
      <c r="AB313" s="51">
        <f>TAS!$AL$17</f>
        <v>9274</v>
      </c>
      <c r="AC313" s="31">
        <f>TAS!$AM$17</f>
        <v>10630</v>
      </c>
      <c r="AD313" s="51">
        <f>NT!$AL$17</f>
        <v>3713</v>
      </c>
      <c r="AE313" s="31">
        <f>NT!$AM$17</f>
        <v>3792</v>
      </c>
    </row>
    <row r="314" spans="1:31">
      <c r="M314" s="23" t="s">
        <v>92</v>
      </c>
      <c r="N314" s="51">
        <f>Australia!$AL$18</f>
        <v>374739</v>
      </c>
      <c r="O314" s="31">
        <f>Australia!$AM$18</f>
        <v>404339</v>
      </c>
      <c r="P314" s="51">
        <f>ACT!$AL$18</f>
        <v>7110</v>
      </c>
      <c r="Q314" s="31">
        <f>ACT!$AM$18</f>
        <v>7790</v>
      </c>
      <c r="R314" s="51">
        <f>NSW!$AL$18</f>
        <v>120436</v>
      </c>
      <c r="S314" s="31">
        <f>NSW!$AM$18</f>
        <v>129944</v>
      </c>
      <c r="T314" s="51">
        <f>VIC!$AL$18</f>
        <v>88655</v>
      </c>
      <c r="U314" s="31">
        <f>VIC!$AM$18</f>
        <v>96025</v>
      </c>
      <c r="V314" s="51">
        <f>QLD!$AL$18</f>
        <v>71616</v>
      </c>
      <c r="W314" s="31">
        <f>QLD!$AM$18</f>
        <v>77569</v>
      </c>
      <c r="X314" s="51">
        <f>SA!$AL$18</f>
        <v>29097</v>
      </c>
      <c r="Y314" s="31">
        <f>SA!$AM$18</f>
        <v>32205</v>
      </c>
      <c r="Z314" s="51">
        <f>WA!$AL$18</f>
        <v>45090</v>
      </c>
      <c r="AA314" s="31">
        <f>WA!$AM$18</f>
        <v>46972</v>
      </c>
      <c r="AB314" s="51">
        <f>TAS!$AL$18</f>
        <v>9483</v>
      </c>
      <c r="AC314" s="31">
        <f>TAS!$AM$18</f>
        <v>10593</v>
      </c>
      <c r="AD314" s="51">
        <f>NT!$AL$18</f>
        <v>3252</v>
      </c>
      <c r="AE314" s="31">
        <f>NT!$AM$18</f>
        <v>3241</v>
      </c>
    </row>
    <row r="315" spans="1:31">
      <c r="M315" s="23" t="s">
        <v>93</v>
      </c>
      <c r="N315" s="51">
        <f>Australia!$AL$19</f>
        <v>350996</v>
      </c>
      <c r="O315" s="31">
        <f>Australia!$AM$19</f>
        <v>372585</v>
      </c>
      <c r="P315" s="51">
        <f>ACT!$AL$19</f>
        <v>6634</v>
      </c>
      <c r="Q315" s="31">
        <f>ACT!$AM$19</f>
        <v>7077</v>
      </c>
      <c r="R315" s="51">
        <f>NSW!$AL$19</f>
        <v>112757</v>
      </c>
      <c r="S315" s="31">
        <f>NSW!$AM$19</f>
        <v>119257</v>
      </c>
      <c r="T315" s="51">
        <f>VIC!$AL$19</f>
        <v>82251</v>
      </c>
      <c r="U315" s="31">
        <f>VIC!$AM$19</f>
        <v>89314</v>
      </c>
      <c r="V315" s="51">
        <f>QLD!$AL$19</f>
        <v>68283</v>
      </c>
      <c r="W315" s="31">
        <f>QLD!$AM$19</f>
        <v>72199</v>
      </c>
      <c r="X315" s="51">
        <f>SA!$AL$19</f>
        <v>28399</v>
      </c>
      <c r="Y315" s="31">
        <f>SA!$AM$19</f>
        <v>31201</v>
      </c>
      <c r="Z315" s="51">
        <f>WA!$AL$19</f>
        <v>40579</v>
      </c>
      <c r="AA315" s="31">
        <f>WA!$AM$19</f>
        <v>41066</v>
      </c>
      <c r="AB315" s="51">
        <f>TAS!$AL$19</f>
        <v>9388</v>
      </c>
      <c r="AC315" s="31">
        <f>TAS!$AM$19</f>
        <v>10060</v>
      </c>
      <c r="AD315" s="51">
        <f>NT!$AL$19</f>
        <v>2705</v>
      </c>
      <c r="AE315" s="31">
        <f>NT!$AM$19</f>
        <v>2411</v>
      </c>
    </row>
    <row r="316" spans="1:31">
      <c r="M316" s="23" t="s">
        <v>94</v>
      </c>
      <c r="N316" s="51">
        <f>Australia!$AL$20</f>
        <v>290605</v>
      </c>
      <c r="O316" s="31">
        <f>Australia!$AM$20</f>
        <v>303437</v>
      </c>
      <c r="P316" s="51">
        <f>ACT!$AL$20</f>
        <v>5074</v>
      </c>
      <c r="Q316" s="31">
        <f>ACT!$AM$20</f>
        <v>5210</v>
      </c>
      <c r="R316" s="51">
        <f>NSW!$AL$20</f>
        <v>95149</v>
      </c>
      <c r="S316" s="31">
        <f>NSW!$AM$20</f>
        <v>99192</v>
      </c>
      <c r="T316" s="51">
        <f>VIC!$AL$20</f>
        <v>68879</v>
      </c>
      <c r="U316" s="31">
        <f>VIC!$AM$20</f>
        <v>73094</v>
      </c>
      <c r="V316" s="51">
        <f>QLD!$AL$20</f>
        <v>56020</v>
      </c>
      <c r="W316" s="31">
        <f>QLD!$AM$20</f>
        <v>58997</v>
      </c>
      <c r="X316" s="51">
        <f>SA!$AL$20</f>
        <v>24662</v>
      </c>
      <c r="Y316" s="31">
        <f>SA!$AM$20</f>
        <v>26050</v>
      </c>
      <c r="Z316" s="51">
        <f>WA!$AL$20</f>
        <v>31271</v>
      </c>
      <c r="AA316" s="31">
        <f>WA!$AM$20</f>
        <v>31177</v>
      </c>
      <c r="AB316" s="51">
        <f>TAS!$AL$20</f>
        <v>7873</v>
      </c>
      <c r="AC316" s="31">
        <f>TAS!$AM$20</f>
        <v>8291</v>
      </c>
      <c r="AD316" s="51">
        <f>NT!$AL$20</f>
        <v>1677</v>
      </c>
      <c r="AE316" s="31">
        <f>NT!$AM$20</f>
        <v>1426</v>
      </c>
    </row>
    <row r="317" spans="1:31">
      <c r="M317" s="23" t="s">
        <v>95</v>
      </c>
      <c r="N317" s="51">
        <f>Australia!$AL$21</f>
        <v>195638</v>
      </c>
      <c r="O317" s="31">
        <f>Australia!$AM$21</f>
        <v>204708</v>
      </c>
      <c r="P317" s="51">
        <f>ACT!$AL$21</f>
        <v>2935</v>
      </c>
      <c r="Q317" s="31">
        <f>ACT!$AM$21</f>
        <v>3195</v>
      </c>
      <c r="R317" s="51">
        <f>NSW!$AL$21</f>
        <v>64190</v>
      </c>
      <c r="S317" s="31">
        <f>NSW!$AM$21</f>
        <v>66301</v>
      </c>
      <c r="T317" s="51">
        <f>VIC!$AL$21</f>
        <v>47784</v>
      </c>
      <c r="U317" s="31">
        <f>VIC!$AM$21</f>
        <v>50291</v>
      </c>
      <c r="V317" s="51">
        <f>QLD!$AL$21</f>
        <v>37676</v>
      </c>
      <c r="W317" s="31">
        <f>QLD!$AM$21</f>
        <v>39828</v>
      </c>
      <c r="X317" s="51">
        <f>SA!$AL$21</f>
        <v>16233</v>
      </c>
      <c r="Y317" s="31">
        <f>SA!$AM$21</f>
        <v>17568</v>
      </c>
      <c r="Z317" s="51">
        <f>WA!$AL$21</f>
        <v>20529</v>
      </c>
      <c r="AA317" s="31">
        <f>WA!$AM$21</f>
        <v>21164</v>
      </c>
      <c r="AB317" s="51">
        <f>TAS!$AL$21</f>
        <v>5371</v>
      </c>
      <c r="AC317" s="31">
        <f>TAS!$AM$21</f>
        <v>5677</v>
      </c>
      <c r="AD317" s="51">
        <f>NT!$AL$21</f>
        <v>920</v>
      </c>
      <c r="AE317" s="31">
        <f>NT!$AM$21</f>
        <v>684</v>
      </c>
    </row>
    <row r="318" spans="1:31">
      <c r="M318" s="23" t="s">
        <v>96</v>
      </c>
      <c r="N318" s="51">
        <f>Australia!$AL$22</f>
        <v>133441</v>
      </c>
      <c r="O318" s="31">
        <f>Australia!$AM$22</f>
        <v>149678</v>
      </c>
      <c r="P318" s="51">
        <f>ACT!$AL$22</f>
        <v>1795</v>
      </c>
      <c r="Q318" s="31">
        <f>ACT!$AM$22</f>
        <v>2109</v>
      </c>
      <c r="R318" s="51">
        <f>NSW!$AL$22</f>
        <v>43985</v>
      </c>
      <c r="S318" s="31">
        <f>NSW!$AM$22</f>
        <v>48208</v>
      </c>
      <c r="T318" s="51">
        <f>VIC!$AL$22</f>
        <v>33178</v>
      </c>
      <c r="U318" s="31">
        <f>VIC!$AM$22</f>
        <v>38202</v>
      </c>
      <c r="V318" s="51">
        <f>QLD!$AL$22</f>
        <v>25189</v>
      </c>
      <c r="W318" s="31">
        <f>QLD!$AM$22</f>
        <v>28368</v>
      </c>
      <c r="X318" s="51">
        <f>SA!$AL$22</f>
        <v>11681</v>
      </c>
      <c r="Y318" s="31">
        <f>SA!$AM$22</f>
        <v>13090</v>
      </c>
      <c r="Z318" s="51">
        <f>WA!$AL$22</f>
        <v>13601</v>
      </c>
      <c r="AA318" s="31">
        <f>WA!$AM$22</f>
        <v>15161</v>
      </c>
      <c r="AB318" s="51">
        <f>TAS!$AL$22</f>
        <v>3650</v>
      </c>
      <c r="AC318" s="31">
        <f>TAS!$AM$22</f>
        <v>4216</v>
      </c>
      <c r="AD318" s="51">
        <f>NT!$AL$22</f>
        <v>362</v>
      </c>
      <c r="AE318" s="31">
        <f>NT!$AM$22</f>
        <v>324</v>
      </c>
    </row>
    <row r="319" spans="1:31">
      <c r="M319" s="23" t="s">
        <v>97</v>
      </c>
      <c r="N319" s="51">
        <f>Australia!$AL$23</f>
        <v>93952</v>
      </c>
      <c r="O319" s="31">
        <f>Australia!$AM$23</f>
        <v>114771</v>
      </c>
      <c r="P319" s="51">
        <f>ACT!$AL$23</f>
        <v>1242</v>
      </c>
      <c r="Q319" s="31">
        <f>ACT!$AM$23</f>
        <v>1487</v>
      </c>
      <c r="R319" s="51">
        <f>NSW!$AL$23</f>
        <v>30757</v>
      </c>
      <c r="S319" s="31">
        <f>NSW!$AM$23</f>
        <v>36641</v>
      </c>
      <c r="T319" s="51">
        <f>VIC!$AL$23</f>
        <v>24461</v>
      </c>
      <c r="U319" s="31">
        <f>VIC!$AM$23</f>
        <v>30770</v>
      </c>
      <c r="V319" s="51">
        <f>QLD!$AL$23</f>
        <v>17066</v>
      </c>
      <c r="W319" s="31">
        <f>QLD!$AM$23</f>
        <v>20930</v>
      </c>
      <c r="X319" s="51">
        <f>SA!$AL$23</f>
        <v>8527</v>
      </c>
      <c r="Y319" s="31">
        <f>SA!$AM$23</f>
        <v>10700</v>
      </c>
      <c r="Z319" s="51">
        <f>WA!$AL$23</f>
        <v>9101</v>
      </c>
      <c r="AA319" s="31">
        <f>WA!$AM$23</f>
        <v>10992</v>
      </c>
      <c r="AB319" s="51">
        <f>TAS!$AL$23</f>
        <v>2625</v>
      </c>
      <c r="AC319" s="31">
        <f>TAS!$AM$23</f>
        <v>3060</v>
      </c>
      <c r="AD319" s="51">
        <f>NT!$AL$23</f>
        <v>173</v>
      </c>
      <c r="AE319" s="31">
        <f>NT!$AM$23</f>
        <v>191</v>
      </c>
    </row>
    <row r="320" spans="1:31">
      <c r="M320" s="23" t="s">
        <v>98</v>
      </c>
      <c r="N320" s="51">
        <f>Australia!$AL$24</f>
        <v>43328</v>
      </c>
      <c r="O320" s="31">
        <f>Australia!$AM$24</f>
        <v>69792</v>
      </c>
      <c r="P320" s="51">
        <f>ACT!$AL$24</f>
        <v>605</v>
      </c>
      <c r="Q320" s="31">
        <f>ACT!$AM$24</f>
        <v>937</v>
      </c>
      <c r="R320" s="51">
        <f>NSW!$AL$24</f>
        <v>14100</v>
      </c>
      <c r="S320" s="31">
        <f>NSW!$AM$24</f>
        <v>21963</v>
      </c>
      <c r="T320" s="51">
        <f>VIC!$AL$24</f>
        <v>11819</v>
      </c>
      <c r="U320" s="31">
        <f>VIC!$AM$24</f>
        <v>19322</v>
      </c>
      <c r="V320" s="51">
        <f>QLD!$AL$24</f>
        <v>7548</v>
      </c>
      <c r="W320" s="31">
        <f>QLD!$AM$24</f>
        <v>12277</v>
      </c>
      <c r="X320" s="51">
        <f>SA!$AL$24</f>
        <v>4178</v>
      </c>
      <c r="Y320" s="31">
        <f>SA!$AM$24</f>
        <v>7081</v>
      </c>
      <c r="Z320" s="51">
        <f>WA!$AL$24</f>
        <v>4015</v>
      </c>
      <c r="AA320" s="31">
        <f>WA!$AM$24</f>
        <v>6340</v>
      </c>
      <c r="AB320" s="51">
        <f>TAS!$AL$24</f>
        <v>996</v>
      </c>
      <c r="AC320" s="31">
        <f>TAS!$AM$24</f>
        <v>1793</v>
      </c>
      <c r="AD320" s="51">
        <f>NT!$AL$24</f>
        <v>67</v>
      </c>
      <c r="AE320" s="31">
        <f>NT!$AM$24</f>
        <v>79</v>
      </c>
    </row>
    <row r="321" spans="13:31">
      <c r="M321" s="23" t="s">
        <v>99</v>
      </c>
      <c r="N321" s="51">
        <f>Australia!$AL$25</f>
        <v>10028</v>
      </c>
      <c r="O321" s="31">
        <f>Australia!$AM$25</f>
        <v>28092</v>
      </c>
      <c r="P321" s="51">
        <f>ACT!$AL$25</f>
        <v>114</v>
      </c>
      <c r="Q321" s="31">
        <f>ACT!$AM$25</f>
        <v>350</v>
      </c>
      <c r="R321" s="51">
        <f>NSW!$AL$25</f>
        <v>3265</v>
      </c>
      <c r="S321" s="31">
        <f>NSW!$AM$25</f>
        <v>8667</v>
      </c>
      <c r="T321" s="51">
        <f>VIC!$AL$25</f>
        <v>2840</v>
      </c>
      <c r="U321" s="31">
        <f>VIC!$AM$25</f>
        <v>7863</v>
      </c>
      <c r="V321" s="51">
        <f>QLD!$AL$25</f>
        <v>1614</v>
      </c>
      <c r="W321" s="31">
        <f>QLD!$AM$25</f>
        <v>4972</v>
      </c>
      <c r="X321" s="51">
        <f>SA!$AL$25</f>
        <v>1035</v>
      </c>
      <c r="Y321" s="31">
        <f>SA!$AM$25</f>
        <v>2962</v>
      </c>
      <c r="Z321" s="51">
        <f>WA!$AL$25</f>
        <v>952</v>
      </c>
      <c r="AA321" s="31">
        <f>WA!$AM$25</f>
        <v>2587</v>
      </c>
      <c r="AB321" s="51">
        <f>TAS!$AL$25</f>
        <v>197</v>
      </c>
      <c r="AC321" s="31">
        <f>TAS!$AM$25</f>
        <v>663</v>
      </c>
      <c r="AD321" s="51">
        <f>NT!$AL$25</f>
        <v>11</v>
      </c>
      <c r="AE321" s="31">
        <f>NT!$AM$25</f>
        <v>28</v>
      </c>
    </row>
    <row r="322" spans="13:31">
      <c r="M322" s="45" t="s">
        <v>100</v>
      </c>
      <c r="N322" s="52">
        <f>Australia!$AL$26</f>
        <v>2064</v>
      </c>
      <c r="O322" s="46">
        <f>Australia!$AM$26</f>
        <v>7947</v>
      </c>
      <c r="P322" s="52">
        <f>ACT!$AL$26</f>
        <v>22</v>
      </c>
      <c r="Q322" s="46">
        <f>ACT!$AM$26</f>
        <v>100</v>
      </c>
      <c r="R322" s="52">
        <f>NSW!$AL$26</f>
        <v>645</v>
      </c>
      <c r="S322" s="46">
        <f>NSW!$AM$26</f>
        <v>2400</v>
      </c>
      <c r="T322" s="52">
        <f>VIC!$AL$26</f>
        <v>598</v>
      </c>
      <c r="U322" s="46">
        <f>VIC!$AM$26</f>
        <v>2281</v>
      </c>
      <c r="V322" s="52">
        <f>QLD!$AL$26</f>
        <v>355</v>
      </c>
      <c r="W322" s="46">
        <f>QLD!$AM$26</f>
        <v>1487</v>
      </c>
      <c r="X322" s="52">
        <f>SA!$AL$26</f>
        <v>209</v>
      </c>
      <c r="Y322" s="46">
        <f>SA!$AM$26</f>
        <v>821</v>
      </c>
      <c r="Z322" s="52">
        <f>WA!$AL$26</f>
        <v>191</v>
      </c>
      <c r="AA322" s="46">
        <f>WA!$AM$26</f>
        <v>666</v>
      </c>
      <c r="AB322" s="52">
        <f>TAS!$AL$26</f>
        <v>43</v>
      </c>
      <c r="AC322" s="46">
        <f>TAS!$AM$26</f>
        <v>187</v>
      </c>
      <c r="AD322" s="52">
        <f>NT!$AL$26</f>
        <v>1</v>
      </c>
      <c r="AE322" s="46">
        <f>NT!$AM$26</f>
        <v>5</v>
      </c>
    </row>
    <row r="323" spans="13:31">
      <c r="M323" s="40">
        <v>40147</v>
      </c>
      <c r="N323" s="40"/>
      <c r="O323" s="40"/>
      <c r="P323" s="40"/>
      <c r="X323" s="40">
        <f>M323</f>
        <v>40147</v>
      </c>
    </row>
    <row r="324" spans="13:31" ht="12.75" customHeight="1">
      <c r="M324" s="380" t="s">
        <v>122</v>
      </c>
      <c r="N324" s="378" t="s">
        <v>27</v>
      </c>
      <c r="O324" s="379"/>
      <c r="P324" s="378" t="s">
        <v>68</v>
      </c>
      <c r="Q324" s="379"/>
      <c r="R324" s="378" t="s">
        <v>61</v>
      </c>
      <c r="S324" s="379"/>
      <c r="T324" s="378" t="s">
        <v>62</v>
      </c>
      <c r="U324" s="379"/>
      <c r="V324" s="378" t="s">
        <v>63</v>
      </c>
      <c r="W324" s="379"/>
      <c r="X324" s="378" t="s">
        <v>64</v>
      </c>
      <c r="Y324" s="379"/>
      <c r="Z324" s="378" t="s">
        <v>65</v>
      </c>
      <c r="AA324" s="379"/>
      <c r="AB324" s="378" t="s">
        <v>66</v>
      </c>
      <c r="AC324" s="379"/>
      <c r="AD324" s="378" t="s">
        <v>67</v>
      </c>
      <c r="AE324" s="379"/>
    </row>
    <row r="325" spans="13:31" ht="13.15">
      <c r="M325" s="381"/>
      <c r="N325" s="48" t="s">
        <v>78</v>
      </c>
      <c r="O325" s="49" t="s">
        <v>79</v>
      </c>
      <c r="P325" s="48" t="s">
        <v>78</v>
      </c>
      <c r="Q325" s="49" t="s">
        <v>79</v>
      </c>
      <c r="R325" s="48" t="s">
        <v>78</v>
      </c>
      <c r="S325" s="49" t="s">
        <v>79</v>
      </c>
      <c r="T325" s="48" t="s">
        <v>78</v>
      </c>
      <c r="U325" s="49" t="s">
        <v>79</v>
      </c>
      <c r="V325" s="48" t="s">
        <v>78</v>
      </c>
      <c r="W325" s="49" t="s">
        <v>79</v>
      </c>
      <c r="X325" s="48" t="s">
        <v>78</v>
      </c>
      <c r="Y325" s="49" t="s">
        <v>79</v>
      </c>
      <c r="Z325" s="48" t="s">
        <v>78</v>
      </c>
      <c r="AA325" s="49" t="s">
        <v>79</v>
      </c>
      <c r="AB325" s="48" t="s">
        <v>78</v>
      </c>
      <c r="AC325" s="49" t="s">
        <v>79</v>
      </c>
      <c r="AD325" s="48" t="s">
        <v>78</v>
      </c>
      <c r="AE325" s="49" t="s">
        <v>79</v>
      </c>
    </row>
    <row r="326" spans="13:31">
      <c r="M326" s="23" t="s">
        <v>81</v>
      </c>
      <c r="N326" s="51">
        <f>Australia!$AO$7</f>
        <v>325818</v>
      </c>
      <c r="O326" s="31">
        <f>Australia!$AP$7</f>
        <v>306361</v>
      </c>
      <c r="P326" s="51">
        <f>ACT!$AO$7</f>
        <v>7312</v>
      </c>
      <c r="Q326" s="31">
        <f>ACT!$AP$7</f>
        <v>6810</v>
      </c>
      <c r="R326" s="51">
        <f>NSW!$AO$7</f>
        <v>108475</v>
      </c>
      <c r="S326" s="31">
        <f>NSW!$AP$7</f>
        <v>101390</v>
      </c>
      <c r="T326" s="51">
        <f>VIC!$AO$7</f>
        <v>75050</v>
      </c>
      <c r="U326" s="31">
        <f>VIC!$AP$7</f>
        <v>71037</v>
      </c>
      <c r="V326" s="51">
        <f>QLD!$AO$7</f>
        <v>63409</v>
      </c>
      <c r="W326" s="31">
        <f>QLD!$AP$7</f>
        <v>59665</v>
      </c>
      <c r="X326" s="51">
        <f>SA!$AO$7</f>
        <v>19704</v>
      </c>
      <c r="Y326" s="31">
        <f>SA!$AP$7</f>
        <v>18490</v>
      </c>
      <c r="Z326" s="51">
        <f>WA!$AO$7</f>
        <v>43161</v>
      </c>
      <c r="AA326" s="31">
        <f>WA!$AP$7</f>
        <v>40725</v>
      </c>
      <c r="AB326" s="51">
        <f>TAS!$AO$7</f>
        <v>5337</v>
      </c>
      <c r="AC326" s="31">
        <f>TAS!$AP$7</f>
        <v>4982</v>
      </c>
      <c r="AD326" s="51">
        <f>NT!$AO$7</f>
        <v>3370</v>
      </c>
      <c r="AE326" s="31">
        <f>NT!$AP$7</f>
        <v>3262</v>
      </c>
    </row>
    <row r="327" spans="13:31">
      <c r="M327" s="23" t="s">
        <v>82</v>
      </c>
      <c r="N327" s="51">
        <f>Australia!$AO$8</f>
        <v>349143</v>
      </c>
      <c r="O327" s="31">
        <f>Australia!$AP$8</f>
        <v>329953</v>
      </c>
      <c r="P327" s="51">
        <f>ACT!$AO$8</f>
        <v>7335</v>
      </c>
      <c r="Q327" s="31">
        <f>ACT!$AP$8</f>
        <v>6922</v>
      </c>
      <c r="R327" s="51">
        <f>NSW!$AO$8</f>
        <v>115567</v>
      </c>
      <c r="S327" s="31">
        <f>NSW!$AP$8</f>
        <v>108783</v>
      </c>
      <c r="T327" s="51">
        <f>VIC!$AO$8</f>
        <v>79669</v>
      </c>
      <c r="U327" s="31">
        <f>VIC!$AP$8</f>
        <v>75466</v>
      </c>
      <c r="V327" s="51">
        <f>QLD!$AO$8</f>
        <v>70758</v>
      </c>
      <c r="W327" s="31">
        <f>QLD!$AP$8</f>
        <v>66603</v>
      </c>
      <c r="X327" s="51">
        <f>SA!$AO$8</f>
        <v>21248</v>
      </c>
      <c r="Y327" s="31">
        <f>SA!$AP$8</f>
        <v>20518</v>
      </c>
      <c r="Z327" s="51">
        <f>WA!$AO$8</f>
        <v>45024</v>
      </c>
      <c r="AA327" s="31">
        <f>WA!$AP$8</f>
        <v>42617</v>
      </c>
      <c r="AB327" s="51">
        <f>TAS!$AO$8</f>
        <v>6174</v>
      </c>
      <c r="AC327" s="31">
        <f>TAS!$AP$8</f>
        <v>5872</v>
      </c>
      <c r="AD327" s="51">
        <f>NT!$AO$8</f>
        <v>3368</v>
      </c>
      <c r="AE327" s="31">
        <f>NT!$AP$8</f>
        <v>3172</v>
      </c>
    </row>
    <row r="328" spans="13:31">
      <c r="M328" s="23" t="s">
        <v>83</v>
      </c>
      <c r="N328" s="51">
        <f>Australia!$AO$9</f>
        <v>331412</v>
      </c>
      <c r="O328" s="31">
        <f>Australia!$AP$9</f>
        <v>312831</v>
      </c>
      <c r="P328" s="51">
        <f>ACT!$AO$9</f>
        <v>6543</v>
      </c>
      <c r="Q328" s="31">
        <f>ACT!$AP$9</f>
        <v>6335</v>
      </c>
      <c r="R328" s="51">
        <f>NSW!$AO$9</f>
        <v>109219</v>
      </c>
      <c r="S328" s="31">
        <f>NSW!$AP$9</f>
        <v>102529</v>
      </c>
      <c r="T328" s="51">
        <f>VIC!$AO$9</f>
        <v>74744</v>
      </c>
      <c r="U328" s="31">
        <f>VIC!$AP$9</f>
        <v>70962</v>
      </c>
      <c r="V328" s="51">
        <f>QLD!$AO$9</f>
        <v>68359</v>
      </c>
      <c r="W328" s="31">
        <f>QLD!$AP$9</f>
        <v>64346</v>
      </c>
      <c r="X328" s="51">
        <f>SA!$AO$9</f>
        <v>20984</v>
      </c>
      <c r="Y328" s="31">
        <f>SA!$AP$9</f>
        <v>19655</v>
      </c>
      <c r="Z328" s="51">
        <f>WA!$AO$9</f>
        <v>42089</v>
      </c>
      <c r="AA328" s="31">
        <f>WA!$AP$9</f>
        <v>39894</v>
      </c>
      <c r="AB328" s="51">
        <f>TAS!$AO$9</f>
        <v>6340</v>
      </c>
      <c r="AC328" s="31">
        <f>TAS!$AP$9</f>
        <v>5991</v>
      </c>
      <c r="AD328" s="51">
        <f>NT!$AO$9</f>
        <v>3134</v>
      </c>
      <c r="AE328" s="31">
        <f>NT!$AP$9</f>
        <v>3119</v>
      </c>
    </row>
    <row r="329" spans="13:31" ht="12.75" customHeight="1">
      <c r="M329" s="23" t="s">
        <v>84</v>
      </c>
      <c r="N329" s="51">
        <f>Australia!$AO$10</f>
        <v>337072</v>
      </c>
      <c r="O329" s="31">
        <f>Australia!$AP$10</f>
        <v>321135</v>
      </c>
      <c r="P329" s="51">
        <f>ACT!$AO$10</f>
        <v>6830</v>
      </c>
      <c r="Q329" s="31">
        <f>ACT!$AP$10</f>
        <v>6600</v>
      </c>
      <c r="R329" s="51">
        <f>NSW!$AO$10</f>
        <v>108424</v>
      </c>
      <c r="S329" s="31">
        <f>NSW!$AP$10</f>
        <v>103188</v>
      </c>
      <c r="T329" s="51">
        <f>VIC!$AO$10</f>
        <v>77301</v>
      </c>
      <c r="U329" s="31">
        <f>VIC!$AP$10</f>
        <v>73131</v>
      </c>
      <c r="V329" s="51">
        <f>QLD!$AO$10</f>
        <v>68239</v>
      </c>
      <c r="W329" s="31">
        <f>QLD!$AP$10</f>
        <v>65532</v>
      </c>
      <c r="X329" s="51">
        <f>SA!$AO$10</f>
        <v>22556</v>
      </c>
      <c r="Y329" s="31">
        <f>SA!$AP$10</f>
        <v>21618</v>
      </c>
      <c r="Z329" s="51">
        <f>WA!$AO$10</f>
        <v>43271</v>
      </c>
      <c r="AA329" s="31">
        <f>WA!$AP$10</f>
        <v>41324</v>
      </c>
      <c r="AB329" s="51">
        <f>TAS!$AO$10</f>
        <v>7154</v>
      </c>
      <c r="AC329" s="31">
        <f>TAS!$AP$10</f>
        <v>6728</v>
      </c>
      <c r="AD329" s="51">
        <f>NT!$AO$10</f>
        <v>3297</v>
      </c>
      <c r="AE329" s="31">
        <f>NT!$AP$10</f>
        <v>3014</v>
      </c>
    </row>
    <row r="330" spans="13:31">
      <c r="M330" s="23" t="s">
        <v>85</v>
      </c>
      <c r="N330" s="51">
        <f>Australia!$AO$11</f>
        <v>282721</v>
      </c>
      <c r="O330" s="31">
        <f>Australia!$AP$11</f>
        <v>290033</v>
      </c>
      <c r="P330" s="51">
        <f>ACT!$AO$11</f>
        <v>5669</v>
      </c>
      <c r="Q330" s="31">
        <f>ACT!$AP$11</f>
        <v>6011</v>
      </c>
      <c r="R330" s="51">
        <f>NSW!$AO$11</f>
        <v>90260</v>
      </c>
      <c r="S330" s="31">
        <f>NSW!$AP$11</f>
        <v>92243</v>
      </c>
      <c r="T330" s="51">
        <f>VIC!$AO$11</f>
        <v>66354</v>
      </c>
      <c r="U330" s="31">
        <f>VIC!$AP$11</f>
        <v>67294</v>
      </c>
      <c r="V330" s="51">
        <f>QLD!$AO$11</f>
        <v>53233</v>
      </c>
      <c r="W330" s="31">
        <f>QLD!$AP$11</f>
        <v>55891</v>
      </c>
      <c r="X330" s="51">
        <f>SA!$AO$11</f>
        <v>21150</v>
      </c>
      <c r="Y330" s="31">
        <f>SA!$AP$11</f>
        <v>21043</v>
      </c>
      <c r="Z330" s="51">
        <f>WA!$AO$11</f>
        <v>37375</v>
      </c>
      <c r="AA330" s="31">
        <f>WA!$AP$11</f>
        <v>38401</v>
      </c>
      <c r="AB330" s="51">
        <f>TAS!$AO$11</f>
        <v>6156</v>
      </c>
      <c r="AC330" s="31">
        <f>TAS!$AP$11</f>
        <v>6295</v>
      </c>
      <c r="AD330" s="51">
        <f>NT!$AO$11</f>
        <v>2524</v>
      </c>
      <c r="AE330" s="31">
        <f>NT!$AP$11</f>
        <v>2855</v>
      </c>
    </row>
    <row r="331" spans="13:31">
      <c r="M331" s="23" t="s">
        <v>86</v>
      </c>
      <c r="N331" s="51">
        <f>Australia!$AO$12</f>
        <v>253213</v>
      </c>
      <c r="O331" s="31">
        <f>Australia!$AP$12</f>
        <v>298127</v>
      </c>
      <c r="P331" s="51">
        <f>ACT!$AO$12</f>
        <v>5909</v>
      </c>
      <c r="Q331" s="31">
        <f>ACT!$AP$12</f>
        <v>7351</v>
      </c>
      <c r="R331" s="51">
        <f>NSW!$AO$12</f>
        <v>78613</v>
      </c>
      <c r="S331" s="31">
        <f>NSW!$AP$12</f>
        <v>94543</v>
      </c>
      <c r="T331" s="51">
        <f>VIC!$AO$12</f>
        <v>55302</v>
      </c>
      <c r="U331" s="31">
        <f>VIC!$AP$12</f>
        <v>67107</v>
      </c>
      <c r="V331" s="51">
        <f>QLD!$AO$12</f>
        <v>47551</v>
      </c>
      <c r="W331" s="31">
        <f>QLD!$AP$12</f>
        <v>56531</v>
      </c>
      <c r="X331" s="51">
        <f>SA!$AO$12</f>
        <v>17165</v>
      </c>
      <c r="Y331" s="31">
        <f>SA!$AP$12</f>
        <v>19461</v>
      </c>
      <c r="Z331" s="51">
        <f>WA!$AO$12</f>
        <v>41991</v>
      </c>
      <c r="AA331" s="31">
        <f>WA!$AP$12</f>
        <v>44726</v>
      </c>
      <c r="AB331" s="51">
        <f>TAS!$AO$12</f>
        <v>4070</v>
      </c>
      <c r="AC331" s="31">
        <f>TAS!$AP$12</f>
        <v>4915</v>
      </c>
      <c r="AD331" s="51">
        <f>NT!$AO$12</f>
        <v>2612</v>
      </c>
      <c r="AE331" s="31">
        <f>NT!$AP$12</f>
        <v>3493</v>
      </c>
    </row>
    <row r="332" spans="13:31">
      <c r="M332" s="23" t="s">
        <v>87</v>
      </c>
      <c r="N332" s="51">
        <f>Australia!$AO$13</f>
        <v>358106</v>
      </c>
      <c r="O332" s="31">
        <f>Australia!$AP$13</f>
        <v>403690</v>
      </c>
      <c r="P332" s="51">
        <f>ACT!$AO$13</f>
        <v>8570</v>
      </c>
      <c r="Q332" s="31">
        <f>ACT!$AP$13</f>
        <v>10085</v>
      </c>
      <c r="R332" s="51">
        <f>NSW!$AO$13</f>
        <v>116665</v>
      </c>
      <c r="S332" s="31">
        <f>NSW!$AP$13</f>
        <v>132889</v>
      </c>
      <c r="T332" s="51">
        <f>VIC!$AO$13</f>
        <v>83912</v>
      </c>
      <c r="U332" s="31">
        <f>VIC!$AP$13</f>
        <v>97251</v>
      </c>
      <c r="V332" s="51">
        <f>QLD!$AO$13</f>
        <v>67257</v>
      </c>
      <c r="W332" s="31">
        <f>QLD!$AP$13</f>
        <v>75370</v>
      </c>
      <c r="X332" s="51">
        <f>SA!$AO$13</f>
        <v>21676</v>
      </c>
      <c r="Y332" s="31">
        <f>SA!$AP$13</f>
        <v>24291</v>
      </c>
      <c r="Z332" s="51">
        <f>WA!$AO$13</f>
        <v>51095</v>
      </c>
      <c r="AA332" s="31">
        <f>WA!$AP$13</f>
        <v>53179</v>
      </c>
      <c r="AB332" s="51">
        <f>TAS!$AO$13</f>
        <v>5329</v>
      </c>
      <c r="AC332" s="31">
        <f>TAS!$AP$13</f>
        <v>6213</v>
      </c>
      <c r="AD332" s="51">
        <f>NT!$AO$13</f>
        <v>3602</v>
      </c>
      <c r="AE332" s="31">
        <f>NT!$AP$13</f>
        <v>4412</v>
      </c>
    </row>
    <row r="333" spans="13:31">
      <c r="M333" s="23" t="s">
        <v>88</v>
      </c>
      <c r="N333" s="51">
        <f>Australia!$AO$14</f>
        <v>367278</v>
      </c>
      <c r="O333" s="31">
        <f>Australia!$AP$14</f>
        <v>397624</v>
      </c>
      <c r="P333" s="51">
        <f>ACT!$AO$14</f>
        <v>8122</v>
      </c>
      <c r="Q333" s="31">
        <f>ACT!$AP$14</f>
        <v>8948</v>
      </c>
      <c r="R333" s="51">
        <f>NSW!$AO$14</f>
        <v>122439</v>
      </c>
      <c r="S333" s="31">
        <f>NSW!$AP$14</f>
        <v>133317</v>
      </c>
      <c r="T333" s="51">
        <f>VIC!$AO$14</f>
        <v>87423</v>
      </c>
      <c r="U333" s="31">
        <f>VIC!$AP$14</f>
        <v>95633</v>
      </c>
      <c r="V333" s="51">
        <f>QLD!$AO$14</f>
        <v>69254</v>
      </c>
      <c r="W333" s="31">
        <f>QLD!$AP$14</f>
        <v>75939</v>
      </c>
      <c r="X333" s="51">
        <f>SA!$AO$14</f>
        <v>21859</v>
      </c>
      <c r="Y333" s="31">
        <f>SA!$AP$14</f>
        <v>23478</v>
      </c>
      <c r="Z333" s="51">
        <f>WA!$AO$14</f>
        <v>49061</v>
      </c>
      <c r="AA333" s="31">
        <f>WA!$AP$14</f>
        <v>49764</v>
      </c>
      <c r="AB333" s="51">
        <f>TAS!$AO$14</f>
        <v>5596</v>
      </c>
      <c r="AC333" s="31">
        <f>TAS!$AP$14</f>
        <v>6552</v>
      </c>
      <c r="AD333" s="51">
        <f>NT!$AO$14</f>
        <v>3524</v>
      </c>
      <c r="AE333" s="31">
        <f>NT!$AP$14</f>
        <v>3993</v>
      </c>
    </row>
    <row r="334" spans="13:31">
      <c r="M334" s="23" t="s">
        <v>89</v>
      </c>
      <c r="N334" s="51">
        <f>Australia!$AO$15</f>
        <v>395219</v>
      </c>
      <c r="O334" s="31">
        <f>Australia!$AP$15</f>
        <v>430181</v>
      </c>
      <c r="P334" s="51">
        <f>ACT!$AO$15</f>
        <v>8130</v>
      </c>
      <c r="Q334" s="31">
        <f>ACT!$AP$15</f>
        <v>9248</v>
      </c>
      <c r="R334" s="51">
        <f>NSW!$AO$15</f>
        <v>129349</v>
      </c>
      <c r="S334" s="31">
        <f>NSW!$AP$15</f>
        <v>140492</v>
      </c>
      <c r="T334" s="51">
        <f>VIC!$AO$15</f>
        <v>93142</v>
      </c>
      <c r="U334" s="31">
        <f>VIC!$AP$15</f>
        <v>103598</v>
      </c>
      <c r="V334" s="51">
        <f>QLD!$AO$15</f>
        <v>77140</v>
      </c>
      <c r="W334" s="31">
        <f>QLD!$AP$15</f>
        <v>84284</v>
      </c>
      <c r="X334" s="51">
        <f>SA!$AO$15</f>
        <v>24402</v>
      </c>
      <c r="Y334" s="31">
        <f>SA!$AP$15</f>
        <v>27023</v>
      </c>
      <c r="Z334" s="51">
        <f>WA!$AO$15</f>
        <v>52493</v>
      </c>
      <c r="AA334" s="31">
        <f>WA!$AP$15</f>
        <v>53473</v>
      </c>
      <c r="AB334" s="51">
        <f>TAS!$AO$15</f>
        <v>6867</v>
      </c>
      <c r="AC334" s="31">
        <f>TAS!$AP$15</f>
        <v>8078</v>
      </c>
      <c r="AD334" s="51">
        <f>NT!$AO$15</f>
        <v>3696</v>
      </c>
      <c r="AE334" s="31">
        <f>NT!$AP$15</f>
        <v>3985</v>
      </c>
    </row>
    <row r="335" spans="13:31">
      <c r="M335" s="23" t="s">
        <v>90</v>
      </c>
      <c r="N335" s="51">
        <f>Australia!$AO$16</f>
        <v>374504</v>
      </c>
      <c r="O335" s="31">
        <f>Australia!$AP$16</f>
        <v>404111</v>
      </c>
      <c r="P335" s="51">
        <f>ACT!$AO$16</f>
        <v>7425</v>
      </c>
      <c r="Q335" s="31">
        <f>ACT!$AP$16</f>
        <v>8467</v>
      </c>
      <c r="R335" s="51">
        <f>NSW!$AO$16</f>
        <v>119770</v>
      </c>
      <c r="S335" s="31">
        <f>NSW!$AP$16</f>
        <v>129249</v>
      </c>
      <c r="T335" s="51">
        <f>VIC!$AO$16</f>
        <v>89518</v>
      </c>
      <c r="U335" s="31">
        <f>VIC!$AP$16</f>
        <v>97841</v>
      </c>
      <c r="V335" s="51">
        <f>QLD!$AO$16</f>
        <v>72575</v>
      </c>
      <c r="W335" s="31">
        <f>QLD!$AP$16</f>
        <v>78421</v>
      </c>
      <c r="X335" s="51">
        <f>SA!$AO$16</f>
        <v>24936</v>
      </c>
      <c r="Y335" s="31">
        <f>SA!$AP$16</f>
        <v>27459</v>
      </c>
      <c r="Z335" s="51">
        <f>WA!$AO$16</f>
        <v>49489</v>
      </c>
      <c r="AA335" s="31">
        <f>WA!$AP$16</f>
        <v>50532</v>
      </c>
      <c r="AB335" s="51">
        <f>TAS!$AO$16</f>
        <v>7204</v>
      </c>
      <c r="AC335" s="31">
        <f>TAS!$AP$16</f>
        <v>8446</v>
      </c>
      <c r="AD335" s="51">
        <f>NT!$AO$16</f>
        <v>3587</v>
      </c>
      <c r="AE335" s="31">
        <f>NT!$AP$16</f>
        <v>3696</v>
      </c>
    </row>
    <row r="336" spans="13:31">
      <c r="M336" s="23" t="s">
        <v>91</v>
      </c>
      <c r="N336" s="51">
        <f>Australia!$AO$17</f>
        <v>400758</v>
      </c>
      <c r="O336" s="31">
        <f>Australia!$AP$17</f>
        <v>430218</v>
      </c>
      <c r="P336" s="51">
        <f>ACT!$AO$17</f>
        <v>7731</v>
      </c>
      <c r="Q336" s="31">
        <f>ACT!$AP$17</f>
        <v>8647</v>
      </c>
      <c r="R336" s="51">
        <f>NSW!$AO$17</f>
        <v>128687</v>
      </c>
      <c r="S336" s="31">
        <f>NSW!$AP$17</f>
        <v>138403</v>
      </c>
      <c r="T336" s="51">
        <f>VIC!$AO$17</f>
        <v>94112</v>
      </c>
      <c r="U336" s="31">
        <f>VIC!$AP$17</f>
        <v>101632</v>
      </c>
      <c r="V336" s="51">
        <f>QLD!$AO$17</f>
        <v>77821</v>
      </c>
      <c r="W336" s="31">
        <f>QLD!$AP$17</f>
        <v>83918</v>
      </c>
      <c r="X336" s="51">
        <f>SA!$AO$17</f>
        <v>28578</v>
      </c>
      <c r="Y336" s="31">
        <f>SA!$AP$17</f>
        <v>31387</v>
      </c>
      <c r="Z336" s="51">
        <f>WA!$AO$17</f>
        <v>50879</v>
      </c>
      <c r="AA336" s="31">
        <f>WA!$AP$17</f>
        <v>51884</v>
      </c>
      <c r="AB336" s="51">
        <f>TAS!$AO$17</f>
        <v>9119</v>
      </c>
      <c r="AC336" s="31">
        <f>TAS!$AP$17</f>
        <v>10455</v>
      </c>
      <c r="AD336" s="51">
        <f>NT!$AO$17</f>
        <v>3831</v>
      </c>
      <c r="AE336" s="31">
        <f>NT!$AP$17</f>
        <v>3892</v>
      </c>
    </row>
    <row r="337" spans="13:31">
      <c r="M337" s="23" t="s">
        <v>92</v>
      </c>
      <c r="N337" s="51">
        <f>Australia!$AO$18</f>
        <v>379809</v>
      </c>
      <c r="O337" s="31">
        <f>Australia!$AP$18</f>
        <v>410305</v>
      </c>
      <c r="P337" s="51">
        <f>ACT!$AO$18</f>
        <v>7110</v>
      </c>
      <c r="Q337" s="31">
        <f>ACT!$AP$18</f>
        <v>7874</v>
      </c>
      <c r="R337" s="51">
        <f>NSW!$AO$18</f>
        <v>121914</v>
      </c>
      <c r="S337" s="31">
        <f>NSW!$AP$18</f>
        <v>131654</v>
      </c>
      <c r="T337" s="51">
        <f>VIC!$AO$18</f>
        <v>90151</v>
      </c>
      <c r="U337" s="31">
        <f>VIC!$AP$18</f>
        <v>97678</v>
      </c>
      <c r="V337" s="51">
        <f>QLD!$AO$18</f>
        <v>72561</v>
      </c>
      <c r="W337" s="31">
        <f>QLD!$AP$18</f>
        <v>78730</v>
      </c>
      <c r="X337" s="51">
        <f>SA!$AO$18</f>
        <v>28996</v>
      </c>
      <c r="Y337" s="31">
        <f>SA!$AP$18</f>
        <v>32286</v>
      </c>
      <c r="Z337" s="51">
        <f>WA!$AO$18</f>
        <v>46206</v>
      </c>
      <c r="AA337" s="31">
        <f>WA!$AP$18</f>
        <v>48037</v>
      </c>
      <c r="AB337" s="51">
        <f>TAS!$AO$18</f>
        <v>9520</v>
      </c>
      <c r="AC337" s="31">
        <f>TAS!$AP$18</f>
        <v>10677</v>
      </c>
      <c r="AD337" s="51">
        <f>NT!$AO$18</f>
        <v>3351</v>
      </c>
      <c r="AE337" s="31">
        <f>NT!$AP$18</f>
        <v>3369</v>
      </c>
    </row>
    <row r="338" spans="13:31">
      <c r="M338" s="23" t="s">
        <v>93</v>
      </c>
      <c r="N338" s="51">
        <f>Australia!$AO$19</f>
        <v>353522</v>
      </c>
      <c r="O338" s="31">
        <f>Australia!$AP$19</f>
        <v>379002</v>
      </c>
      <c r="P338" s="51">
        <f>ACT!$AO$19</f>
        <v>6676</v>
      </c>
      <c r="Q338" s="31">
        <f>ACT!$AP$19</f>
        <v>7123</v>
      </c>
      <c r="R338" s="51">
        <f>NSW!$AO$19</f>
        <v>113215</v>
      </c>
      <c r="S338" s="31">
        <f>NSW!$AP$19</f>
        <v>121522</v>
      </c>
      <c r="T338" s="51">
        <f>VIC!$AO$19</f>
        <v>83116</v>
      </c>
      <c r="U338" s="31">
        <f>VIC!$AP$19</f>
        <v>90666</v>
      </c>
      <c r="V338" s="51">
        <f>QLD!$AO$19</f>
        <v>68535</v>
      </c>
      <c r="W338" s="31">
        <f>QLD!$AP$19</f>
        <v>73459</v>
      </c>
      <c r="X338" s="51">
        <f>SA!$AO$19</f>
        <v>28555</v>
      </c>
      <c r="Y338" s="31">
        <f>SA!$AP$19</f>
        <v>31385</v>
      </c>
      <c r="Z338" s="51">
        <f>WA!$AO$19</f>
        <v>41212</v>
      </c>
      <c r="AA338" s="31">
        <f>WA!$AP$19</f>
        <v>42101</v>
      </c>
      <c r="AB338" s="51">
        <f>TAS!$AO$19</f>
        <v>9431</v>
      </c>
      <c r="AC338" s="31">
        <f>TAS!$AP$19</f>
        <v>10223</v>
      </c>
      <c r="AD338" s="51">
        <f>NT!$AO$19</f>
        <v>2782</v>
      </c>
      <c r="AE338" s="31">
        <f>NT!$AP$19</f>
        <v>2523</v>
      </c>
    </row>
    <row r="339" spans="13:31">
      <c r="M339" s="23" t="s">
        <v>94</v>
      </c>
      <c r="N339" s="51">
        <f>Australia!$AO$20</f>
        <v>305109</v>
      </c>
      <c r="O339" s="31">
        <f>Australia!$AP$20</f>
        <v>321873</v>
      </c>
      <c r="P339" s="51">
        <f>ACT!$AO$20</f>
        <v>5335</v>
      </c>
      <c r="Q339" s="31">
        <f>ACT!$AP$20</f>
        <v>5622</v>
      </c>
      <c r="R339" s="51">
        <f>NSW!$AO$20</f>
        <v>99705</v>
      </c>
      <c r="S339" s="31">
        <f>NSW!$AP$20</f>
        <v>104585</v>
      </c>
      <c r="T339" s="51">
        <f>VIC!$AO$20</f>
        <v>72261</v>
      </c>
      <c r="U339" s="31">
        <f>VIC!$AP$20</f>
        <v>77679</v>
      </c>
      <c r="V339" s="51">
        <f>QLD!$AO$20</f>
        <v>59015</v>
      </c>
      <c r="W339" s="31">
        <f>QLD!$AP$20</f>
        <v>62362</v>
      </c>
      <c r="X339" s="51">
        <f>SA!$AO$20</f>
        <v>25580</v>
      </c>
      <c r="Y339" s="31">
        <f>SA!$AP$20</f>
        <v>27697</v>
      </c>
      <c r="Z339" s="51">
        <f>WA!$AO$20</f>
        <v>33236</v>
      </c>
      <c r="AA339" s="31">
        <f>WA!$AP$20</f>
        <v>33636</v>
      </c>
      <c r="AB339" s="51">
        <f>TAS!$AO$20</f>
        <v>8163</v>
      </c>
      <c r="AC339" s="31">
        <f>TAS!$AP$20</f>
        <v>8748</v>
      </c>
      <c r="AD339" s="51">
        <f>NT!$AO$20</f>
        <v>1814</v>
      </c>
      <c r="AE339" s="31">
        <f>NT!$AP$20</f>
        <v>1544</v>
      </c>
    </row>
    <row r="340" spans="13:31">
      <c r="M340" s="23" t="s">
        <v>95</v>
      </c>
      <c r="N340" s="51">
        <f>Australia!$AO$21</f>
        <v>207472</v>
      </c>
      <c r="O340" s="31">
        <f>Australia!$AP$21</f>
        <v>217243</v>
      </c>
      <c r="P340" s="51">
        <f>ACT!$AO$21</f>
        <v>3151</v>
      </c>
      <c r="Q340" s="31">
        <f>ACT!$AP$21</f>
        <v>3485</v>
      </c>
      <c r="R340" s="51">
        <f>NSW!$AO$21</f>
        <v>68185</v>
      </c>
      <c r="S340" s="31">
        <f>NSW!$AP$21</f>
        <v>70414</v>
      </c>
      <c r="T340" s="51">
        <f>VIC!$AO$21</f>
        <v>50440</v>
      </c>
      <c r="U340" s="31">
        <f>VIC!$AP$21</f>
        <v>53266</v>
      </c>
      <c r="V340" s="51">
        <f>QLD!$AO$21</f>
        <v>39916</v>
      </c>
      <c r="W340" s="31">
        <f>QLD!$AP$21</f>
        <v>42654</v>
      </c>
      <c r="X340" s="51">
        <f>SA!$AO$21</f>
        <v>17302</v>
      </c>
      <c r="Y340" s="31">
        <f>SA!$AP$21</f>
        <v>18468</v>
      </c>
      <c r="Z340" s="51">
        <f>WA!$AO$21</f>
        <v>21752</v>
      </c>
      <c r="AA340" s="31">
        <f>WA!$AP$21</f>
        <v>22190</v>
      </c>
      <c r="AB340" s="51">
        <f>TAS!$AO$21</f>
        <v>5750</v>
      </c>
      <c r="AC340" s="31">
        <f>TAS!$AP$21</f>
        <v>6017</v>
      </c>
      <c r="AD340" s="51">
        <f>NT!$AO$21</f>
        <v>976</v>
      </c>
      <c r="AE340" s="31">
        <f>NT!$AP$21</f>
        <v>749</v>
      </c>
    </row>
    <row r="341" spans="13:31">
      <c r="M341" s="23" t="s">
        <v>96</v>
      </c>
      <c r="N341" s="51">
        <f>Australia!$AO$22</f>
        <v>141072</v>
      </c>
      <c r="O341" s="31">
        <f>Australia!$AP$22</f>
        <v>156998</v>
      </c>
      <c r="P341" s="51">
        <f>ACT!$AO$22</f>
        <v>1983</v>
      </c>
      <c r="Q341" s="31">
        <f>ACT!$AP$22</f>
        <v>2253</v>
      </c>
      <c r="R341" s="51">
        <f>NSW!$AO$22</f>
        <v>46492</v>
      </c>
      <c r="S341" s="31">
        <f>NSW!$AP$22</f>
        <v>50862</v>
      </c>
      <c r="T341" s="51">
        <f>VIC!$AO$22</f>
        <v>34816</v>
      </c>
      <c r="U341" s="31">
        <f>VIC!$AP$22</f>
        <v>39767</v>
      </c>
      <c r="V341" s="51">
        <f>QLD!$AO$22</f>
        <v>26752</v>
      </c>
      <c r="W341" s="31">
        <f>QLD!$AP$22</f>
        <v>29706</v>
      </c>
      <c r="X341" s="51">
        <f>SA!$AO$22</f>
        <v>12218</v>
      </c>
      <c r="Y341" s="31">
        <f>SA!$AP$22</f>
        <v>13659</v>
      </c>
      <c r="Z341" s="51">
        <f>WA!$AO$22</f>
        <v>14581</v>
      </c>
      <c r="AA341" s="31">
        <f>WA!$AP$22</f>
        <v>15930</v>
      </c>
      <c r="AB341" s="51">
        <f>TAS!$AO$22</f>
        <v>3811</v>
      </c>
      <c r="AC341" s="31">
        <f>TAS!$AP$22</f>
        <v>4444</v>
      </c>
      <c r="AD341" s="51">
        <f>NT!$AO$22</f>
        <v>419</v>
      </c>
      <c r="AE341" s="31">
        <f>NT!$AP$22</f>
        <v>377</v>
      </c>
    </row>
    <row r="342" spans="13:31">
      <c r="M342" s="23" t="s">
        <v>97</v>
      </c>
      <c r="N342" s="51">
        <f>Australia!$AO$23</f>
        <v>95425</v>
      </c>
      <c r="O342" s="31">
        <f>Australia!$AP$23</f>
        <v>116886</v>
      </c>
      <c r="P342" s="51">
        <f>ACT!$AO$23</f>
        <v>1251</v>
      </c>
      <c r="Q342" s="31">
        <f>ACT!$AP$23</f>
        <v>1527</v>
      </c>
      <c r="R342" s="51">
        <f>NSW!$AO$23</f>
        <v>31037</v>
      </c>
      <c r="S342" s="31">
        <f>NSW!$AP$23</f>
        <v>37247</v>
      </c>
      <c r="T342" s="51">
        <f>VIC!$AO$23</f>
        <v>24760</v>
      </c>
      <c r="U342" s="31">
        <f>VIC!$AP$23</f>
        <v>31185</v>
      </c>
      <c r="V342" s="51">
        <f>QLD!$AO$23</f>
        <v>17497</v>
      </c>
      <c r="W342" s="31">
        <f>QLD!$AP$23</f>
        <v>21439</v>
      </c>
      <c r="X342" s="51">
        <f>SA!$AO$23</f>
        <v>8600</v>
      </c>
      <c r="Y342" s="31">
        <f>SA!$AP$23</f>
        <v>10743</v>
      </c>
      <c r="Z342" s="51">
        <f>WA!$AO$23</f>
        <v>9385</v>
      </c>
      <c r="AA342" s="31">
        <f>WA!$AP$23</f>
        <v>11366</v>
      </c>
      <c r="AB342" s="51">
        <f>TAS!$AO$23</f>
        <v>2713</v>
      </c>
      <c r="AC342" s="31">
        <f>TAS!$AP$23</f>
        <v>3190</v>
      </c>
      <c r="AD342" s="51">
        <f>NT!$AO$23</f>
        <v>182</v>
      </c>
      <c r="AE342" s="31">
        <f>NT!$AP$23</f>
        <v>189</v>
      </c>
    </row>
    <row r="343" spans="13:31">
      <c r="M343" s="23" t="s">
        <v>98</v>
      </c>
      <c r="N343" s="51">
        <f>Australia!$AO$24</f>
        <v>49908</v>
      </c>
      <c r="O343" s="31">
        <f>Australia!$AP$24</f>
        <v>73195</v>
      </c>
      <c r="P343" s="51">
        <f>ACT!$AO$24</f>
        <v>698</v>
      </c>
      <c r="Q343" s="31">
        <f>ACT!$AP$24</f>
        <v>972</v>
      </c>
      <c r="R343" s="51">
        <f>NSW!$AO$24</f>
        <v>16399</v>
      </c>
      <c r="S343" s="31">
        <f>NSW!$AP$24</f>
        <v>23023</v>
      </c>
      <c r="T343" s="51">
        <f>VIC!$AO$24</f>
        <v>13521</v>
      </c>
      <c r="U343" s="31">
        <f>VIC!$AP$24</f>
        <v>20161</v>
      </c>
      <c r="V343" s="51">
        <f>QLD!$AO$24</f>
        <v>8706</v>
      </c>
      <c r="W343" s="31">
        <f>QLD!$AP$24</f>
        <v>13029</v>
      </c>
      <c r="X343" s="51">
        <f>SA!$AO$24</f>
        <v>4771</v>
      </c>
      <c r="Y343" s="31">
        <f>SA!$AP$24</f>
        <v>7312</v>
      </c>
      <c r="Z343" s="51">
        <f>WA!$AO$24</f>
        <v>4559</v>
      </c>
      <c r="AA343" s="31">
        <f>WA!$AP$24</f>
        <v>6760</v>
      </c>
      <c r="AB343" s="51">
        <f>TAS!$AO$24</f>
        <v>1177</v>
      </c>
      <c r="AC343" s="31">
        <f>TAS!$AP$24</f>
        <v>1838</v>
      </c>
      <c r="AD343" s="51">
        <f>NT!$AO$24</f>
        <v>77</v>
      </c>
      <c r="AE343" s="31">
        <f>NT!$AP$24</f>
        <v>100</v>
      </c>
    </row>
    <row r="344" spans="13:31">
      <c r="M344" s="23" t="s">
        <v>99</v>
      </c>
      <c r="N344" s="51">
        <f>Australia!$AO$25</f>
        <v>11003</v>
      </c>
      <c r="O344" s="31">
        <f>Australia!$AP$25</f>
        <v>29746</v>
      </c>
      <c r="P344" s="51">
        <f>ACT!$AO$25</f>
        <v>144</v>
      </c>
      <c r="Q344" s="31">
        <f>ACT!$AP$25</f>
        <v>410</v>
      </c>
      <c r="R344" s="51">
        <f>NSW!$AO$25</f>
        <v>3535</v>
      </c>
      <c r="S344" s="31">
        <f>NSW!$AP$25</f>
        <v>9261</v>
      </c>
      <c r="T344" s="51">
        <f>VIC!$AO$25</f>
        <v>3146</v>
      </c>
      <c r="U344" s="31">
        <f>VIC!$AP$25</f>
        <v>8267</v>
      </c>
      <c r="V344" s="51">
        <f>QLD!$AO$25</f>
        <v>1779</v>
      </c>
      <c r="W344" s="31">
        <f>QLD!$AP$25</f>
        <v>5231</v>
      </c>
      <c r="X344" s="51">
        <f>SA!$AO$25</f>
        <v>1133</v>
      </c>
      <c r="Y344" s="31">
        <f>SA!$AP$25</f>
        <v>3118</v>
      </c>
      <c r="Z344" s="51">
        <f>WA!$AO$25</f>
        <v>1037</v>
      </c>
      <c r="AA344" s="31">
        <f>WA!$AP$25</f>
        <v>2749</v>
      </c>
      <c r="AB344" s="51">
        <f>TAS!$AO$25</f>
        <v>221</v>
      </c>
      <c r="AC344" s="31">
        <f>TAS!$AP$25</f>
        <v>684</v>
      </c>
      <c r="AD344" s="51">
        <f>NT!$AO$25</f>
        <v>8</v>
      </c>
      <c r="AE344" s="31">
        <f>NT!$AP$25</f>
        <v>26</v>
      </c>
    </row>
    <row r="345" spans="13:31">
      <c r="M345" s="45" t="s">
        <v>100</v>
      </c>
      <c r="N345" s="52">
        <f>Australia!$AO$26</f>
        <v>2113</v>
      </c>
      <c r="O345" s="46">
        <f>Australia!$AP$26</f>
        <v>8239</v>
      </c>
      <c r="P345" s="52">
        <f>ACT!$AO$26</f>
        <v>22</v>
      </c>
      <c r="Q345" s="46">
        <f>ACT!$AP$26</f>
        <v>114</v>
      </c>
      <c r="R345" s="52">
        <f>NSW!$AO$26</f>
        <v>708</v>
      </c>
      <c r="S345" s="46">
        <f>NSW!$AP$26</f>
        <v>2560</v>
      </c>
      <c r="T345" s="52">
        <f>VIC!$AO$26</f>
        <v>615</v>
      </c>
      <c r="U345" s="46">
        <f>VIC!$AP$26</f>
        <v>2315</v>
      </c>
      <c r="V345" s="52">
        <f>QLD!$AO$26</f>
        <v>349</v>
      </c>
      <c r="W345" s="46">
        <f>QLD!$AP$26</f>
        <v>1542</v>
      </c>
      <c r="X345" s="52">
        <f>SA!$AO$26</f>
        <v>201</v>
      </c>
      <c r="Y345" s="46">
        <f>SA!$AP$26</f>
        <v>849</v>
      </c>
      <c r="Z345" s="52">
        <f>WA!$AO$26</f>
        <v>180</v>
      </c>
      <c r="AA345" s="46">
        <f>WA!$AP$26</f>
        <v>670</v>
      </c>
      <c r="AB345" s="52">
        <f>TAS!$AO$26</f>
        <v>37</v>
      </c>
      <c r="AC345" s="46">
        <f>TAS!$AP$26</f>
        <v>185</v>
      </c>
      <c r="AD345" s="52">
        <f>NT!$AO$26</f>
        <v>1</v>
      </c>
      <c r="AE345" s="46">
        <f>NT!$AP$26</f>
        <v>4</v>
      </c>
    </row>
    <row r="346" spans="13:31">
      <c r="M346" s="40">
        <v>40512</v>
      </c>
      <c r="N346" s="40"/>
      <c r="O346" s="40"/>
      <c r="P346" s="40"/>
      <c r="X346" s="40">
        <f>M346</f>
        <v>40512</v>
      </c>
    </row>
    <row r="347" spans="13:31" ht="12.75" customHeight="1">
      <c r="M347" s="380" t="s">
        <v>122</v>
      </c>
      <c r="N347" s="378" t="s">
        <v>27</v>
      </c>
      <c r="O347" s="379"/>
      <c r="P347" s="378" t="s">
        <v>68</v>
      </c>
      <c r="Q347" s="379"/>
      <c r="R347" s="378" t="s">
        <v>61</v>
      </c>
      <c r="S347" s="379"/>
      <c r="T347" s="378" t="s">
        <v>62</v>
      </c>
      <c r="U347" s="379"/>
      <c r="V347" s="378" t="s">
        <v>63</v>
      </c>
      <c r="W347" s="379"/>
      <c r="X347" s="378" t="s">
        <v>64</v>
      </c>
      <c r="Y347" s="379"/>
      <c r="Z347" s="378" t="s">
        <v>65</v>
      </c>
      <c r="AA347" s="379"/>
      <c r="AB347" s="378" t="s">
        <v>66</v>
      </c>
      <c r="AC347" s="379"/>
      <c r="AD347" s="378" t="s">
        <v>67</v>
      </c>
      <c r="AE347" s="379"/>
    </row>
    <row r="348" spans="13:31" ht="13.15">
      <c r="M348" s="381"/>
      <c r="N348" s="48" t="s">
        <v>78</v>
      </c>
      <c r="O348" s="49" t="s">
        <v>79</v>
      </c>
      <c r="P348" s="48" t="s">
        <v>78</v>
      </c>
      <c r="Q348" s="49" t="s">
        <v>79</v>
      </c>
      <c r="R348" s="48" t="s">
        <v>78</v>
      </c>
      <c r="S348" s="49" t="s">
        <v>79</v>
      </c>
      <c r="T348" s="48" t="s">
        <v>78</v>
      </c>
      <c r="U348" s="49" t="s">
        <v>79</v>
      </c>
      <c r="V348" s="48" t="s">
        <v>78</v>
      </c>
      <c r="W348" s="49" t="s">
        <v>79</v>
      </c>
      <c r="X348" s="48" t="s">
        <v>78</v>
      </c>
      <c r="Y348" s="49" t="s">
        <v>79</v>
      </c>
      <c r="Z348" s="48" t="s">
        <v>78</v>
      </c>
      <c r="AA348" s="49" t="s">
        <v>79</v>
      </c>
      <c r="AB348" s="48" t="s">
        <v>78</v>
      </c>
      <c r="AC348" s="49" t="s">
        <v>79</v>
      </c>
      <c r="AD348" s="48" t="s">
        <v>78</v>
      </c>
      <c r="AE348" s="49" t="s">
        <v>79</v>
      </c>
    </row>
    <row r="349" spans="13:31">
      <c r="M349" s="23" t="s">
        <v>81</v>
      </c>
      <c r="N349" s="51">
        <f>Australia!$AR$7</f>
        <v>329171</v>
      </c>
      <c r="O349" s="31">
        <f>Australia!$AS$7</f>
        <v>309119</v>
      </c>
      <c r="P349" s="51">
        <f>ACT!$AR$7</f>
        <v>7420</v>
      </c>
      <c r="Q349" s="31">
        <f>ACT!$AS$7</f>
        <v>6928</v>
      </c>
      <c r="R349" s="51">
        <f>NSW!$AR$7</f>
        <v>109578</v>
      </c>
      <c r="S349" s="31">
        <f>NSW!$AS$7</f>
        <v>102108</v>
      </c>
      <c r="T349" s="51">
        <f>VIC!$AR$7</f>
        <v>75905</v>
      </c>
      <c r="U349" s="31">
        <f>VIC!$AS$7</f>
        <v>71838</v>
      </c>
      <c r="V349" s="51">
        <f>QLD!$AR$7</f>
        <v>63124</v>
      </c>
      <c r="W349" s="31">
        <f>QLD!$AS$7</f>
        <v>59364</v>
      </c>
      <c r="X349" s="51">
        <f>SA!$AR$7</f>
        <v>19938</v>
      </c>
      <c r="Y349" s="31">
        <f>SA!$AS$7</f>
        <v>18613</v>
      </c>
      <c r="Z349" s="51">
        <f>WA!$AR$7</f>
        <v>44552</v>
      </c>
      <c r="AA349" s="31">
        <f>WA!$AS$7</f>
        <v>42047</v>
      </c>
      <c r="AB349" s="51">
        <f>TAS!$AR$7</f>
        <v>5249</v>
      </c>
      <c r="AC349" s="31">
        <f>TAS!$AS$7</f>
        <v>4929</v>
      </c>
      <c r="AD349" s="51">
        <f>NT!$AR$7</f>
        <v>3405</v>
      </c>
      <c r="AE349" s="31">
        <f>NT!$AS$7</f>
        <v>3292</v>
      </c>
    </row>
    <row r="350" spans="13:31">
      <c r="M350" s="23" t="s">
        <v>82</v>
      </c>
      <c r="N350" s="51">
        <f>Australia!$AR$8</f>
        <v>361576</v>
      </c>
      <c r="O350" s="31">
        <f>Australia!$AS$8</f>
        <v>342043</v>
      </c>
      <c r="P350" s="51">
        <f>ACT!$AR$8</f>
        <v>7604</v>
      </c>
      <c r="Q350" s="31">
        <f>ACT!$AS$8</f>
        <v>7283</v>
      </c>
      <c r="R350" s="51">
        <f>NSW!$AR$8</f>
        <v>119792</v>
      </c>
      <c r="S350" s="31">
        <f>NSW!$AS$8</f>
        <v>113093</v>
      </c>
      <c r="T350" s="51">
        <f>VIC!$AR$8</f>
        <v>82373</v>
      </c>
      <c r="U350" s="31">
        <f>VIC!$AS$8</f>
        <v>77767</v>
      </c>
      <c r="V350" s="51">
        <f>QLD!$AR$8</f>
        <v>72655</v>
      </c>
      <c r="W350" s="31">
        <f>QLD!$AS$8</f>
        <v>68406</v>
      </c>
      <c r="X350" s="51">
        <f>SA!$AR$8</f>
        <v>21789</v>
      </c>
      <c r="Y350" s="31">
        <f>SA!$AS$8</f>
        <v>21152</v>
      </c>
      <c r="Z350" s="51">
        <f>WA!$AR$8</f>
        <v>47610</v>
      </c>
      <c r="AA350" s="31">
        <f>WA!$AS$8</f>
        <v>44940</v>
      </c>
      <c r="AB350" s="51">
        <f>TAS!$AR$8</f>
        <v>6278</v>
      </c>
      <c r="AC350" s="31">
        <f>TAS!$AS$8</f>
        <v>6042</v>
      </c>
      <c r="AD350" s="51">
        <f>NT!$AR$8</f>
        <v>3475</v>
      </c>
      <c r="AE350" s="31">
        <f>NT!$AS$8</f>
        <v>3360</v>
      </c>
    </row>
    <row r="351" spans="13:31">
      <c r="M351" s="23" t="s">
        <v>83</v>
      </c>
      <c r="N351" s="51">
        <f>Australia!$AR$9</f>
        <v>337930</v>
      </c>
      <c r="O351" s="31">
        <f>Australia!$AS$9</f>
        <v>318923</v>
      </c>
      <c r="P351" s="51">
        <f>ACT!$AR$9</f>
        <v>6760</v>
      </c>
      <c r="Q351" s="31">
        <f>ACT!$AS$9</f>
        <v>6447</v>
      </c>
      <c r="R351" s="51">
        <f>NSW!$AR$9</f>
        <v>111088</v>
      </c>
      <c r="S351" s="31">
        <f>NSW!$AS$9</f>
        <v>104491</v>
      </c>
      <c r="T351" s="51">
        <f>VIC!$AR$9</f>
        <v>76395</v>
      </c>
      <c r="U351" s="31">
        <f>VIC!$AS$9</f>
        <v>72431</v>
      </c>
      <c r="V351" s="51">
        <f>QLD!$AR$9</f>
        <v>69347</v>
      </c>
      <c r="W351" s="31">
        <f>QLD!$AS$9</f>
        <v>65513</v>
      </c>
      <c r="X351" s="51">
        <f>SA!$AR$9</f>
        <v>21148</v>
      </c>
      <c r="Y351" s="31">
        <f>SA!$AS$9</f>
        <v>19814</v>
      </c>
      <c r="Z351" s="51">
        <f>WA!$AR$9</f>
        <v>43526</v>
      </c>
      <c r="AA351" s="31">
        <f>WA!$AS$9</f>
        <v>41257</v>
      </c>
      <c r="AB351" s="51">
        <f>TAS!$AR$9</f>
        <v>6454</v>
      </c>
      <c r="AC351" s="31">
        <f>TAS!$AS$9</f>
        <v>5895</v>
      </c>
      <c r="AD351" s="51">
        <f>NT!$AR$9</f>
        <v>3212</v>
      </c>
      <c r="AE351" s="31">
        <f>NT!$AS$9</f>
        <v>3075</v>
      </c>
    </row>
    <row r="352" spans="13:31">
      <c r="M352" s="23" t="s">
        <v>84</v>
      </c>
      <c r="N352" s="51">
        <f>Australia!$AR$10</f>
        <v>339304</v>
      </c>
      <c r="O352" s="31">
        <f>Australia!$AS$10</f>
        <v>322964</v>
      </c>
      <c r="P352" s="51">
        <f>ACT!$AR$10</f>
        <v>6842</v>
      </c>
      <c r="Q352" s="31">
        <f>ACT!$AS$10</f>
        <v>6653</v>
      </c>
      <c r="R352" s="51">
        <f>NSW!$AR$10</f>
        <v>109158</v>
      </c>
      <c r="S352" s="31">
        <f>NSW!$AS$10</f>
        <v>103737</v>
      </c>
      <c r="T352" s="51">
        <f>VIC!$AR$10</f>
        <v>77502</v>
      </c>
      <c r="U352" s="31">
        <f>VIC!$AS$10</f>
        <v>73261</v>
      </c>
      <c r="V352" s="51">
        <f>QLD!$AR$10</f>
        <v>68775</v>
      </c>
      <c r="W352" s="31">
        <f>QLD!$AS$10</f>
        <v>65831</v>
      </c>
      <c r="X352" s="51">
        <f>SA!$AR$10</f>
        <v>22523</v>
      </c>
      <c r="Y352" s="31">
        <f>SA!$AS$10</f>
        <v>21492</v>
      </c>
      <c r="Z352" s="51">
        <f>WA!$AR$10</f>
        <v>44284</v>
      </c>
      <c r="AA352" s="31">
        <f>WA!$AS$10</f>
        <v>42337</v>
      </c>
      <c r="AB352" s="51">
        <f>TAS!$AR$10</f>
        <v>6919</v>
      </c>
      <c r="AC352" s="31">
        <f>TAS!$AS$10</f>
        <v>6650</v>
      </c>
      <c r="AD352" s="51">
        <f>NT!$AR$10</f>
        <v>3301</v>
      </c>
      <c r="AE352" s="31">
        <f>NT!$AS$10</f>
        <v>3003</v>
      </c>
    </row>
    <row r="353" spans="13:31">
      <c r="M353" s="23" t="s">
        <v>85</v>
      </c>
      <c r="N353" s="51">
        <f>Australia!$AR$11</f>
        <v>285224</v>
      </c>
      <c r="O353" s="31">
        <f>Australia!$AS$11</f>
        <v>292227</v>
      </c>
      <c r="P353" s="51">
        <f>ACT!$AR$11</f>
        <v>5612</v>
      </c>
      <c r="Q353" s="31">
        <f>ACT!$AS$11</f>
        <v>6039</v>
      </c>
      <c r="R353" s="51">
        <f>NSW!$AR$11</f>
        <v>91229</v>
      </c>
      <c r="S353" s="31">
        <f>NSW!$AS$11</f>
        <v>93269</v>
      </c>
      <c r="T353" s="51">
        <f>VIC!$AR$11</f>
        <v>67236</v>
      </c>
      <c r="U353" s="31">
        <f>VIC!$AS$11</f>
        <v>67926</v>
      </c>
      <c r="V353" s="51">
        <f>QLD!$AR$11</f>
        <v>53847</v>
      </c>
      <c r="W353" s="31">
        <f>QLD!$AS$11</f>
        <v>56039</v>
      </c>
      <c r="X353" s="51">
        <f>SA!$AR$11</f>
        <v>21078</v>
      </c>
      <c r="Y353" s="31">
        <f>SA!$AS$11</f>
        <v>21099</v>
      </c>
      <c r="Z353" s="51">
        <f>WA!$AR$11</f>
        <v>37473</v>
      </c>
      <c r="AA353" s="31">
        <f>WA!$AS$11</f>
        <v>38812</v>
      </c>
      <c r="AB353" s="51">
        <f>TAS!$AR$11</f>
        <v>6168</v>
      </c>
      <c r="AC353" s="31">
        <f>TAS!$AS$11</f>
        <v>6177</v>
      </c>
      <c r="AD353" s="51">
        <f>NT!$AR$11</f>
        <v>2581</v>
      </c>
      <c r="AE353" s="31">
        <f>NT!$AS$11</f>
        <v>2866</v>
      </c>
    </row>
    <row r="354" spans="13:31">
      <c r="M354" s="23" t="s">
        <v>86</v>
      </c>
      <c r="N354" s="51">
        <f>Australia!$AR$12</f>
        <v>252731</v>
      </c>
      <c r="O354" s="31">
        <f>Australia!$AS$12</f>
        <v>297770</v>
      </c>
      <c r="P354" s="51">
        <f>ACT!$AR$12</f>
        <v>5713</v>
      </c>
      <c r="Q354" s="31">
        <f>ACT!$AS$12</f>
        <v>7114</v>
      </c>
      <c r="R354" s="51">
        <f>NSW!$AR$12</f>
        <v>78557</v>
      </c>
      <c r="S354" s="31">
        <f>NSW!$AS$12</f>
        <v>94670</v>
      </c>
      <c r="T354" s="51">
        <f>VIC!$AR$12</f>
        <v>55752</v>
      </c>
      <c r="U354" s="31">
        <f>VIC!$AS$12</f>
        <v>67042</v>
      </c>
      <c r="V354" s="51">
        <f>QLD!$AR$12</f>
        <v>46563</v>
      </c>
      <c r="W354" s="31">
        <f>QLD!$AS$12</f>
        <v>55507</v>
      </c>
      <c r="X354" s="51">
        <f>SA!$AR$12</f>
        <v>17256</v>
      </c>
      <c r="Y354" s="31">
        <f>SA!$AS$12</f>
        <v>19312</v>
      </c>
      <c r="Z354" s="51">
        <f>WA!$AR$12</f>
        <v>42048</v>
      </c>
      <c r="AA354" s="31">
        <f>WA!$AS$12</f>
        <v>45630</v>
      </c>
      <c r="AB354" s="51">
        <f>TAS!$AR$12</f>
        <v>4061</v>
      </c>
      <c r="AC354" s="31">
        <f>TAS!$AS$12</f>
        <v>4886</v>
      </c>
      <c r="AD354" s="51">
        <f>NT!$AR$12</f>
        <v>2781</v>
      </c>
      <c r="AE354" s="31">
        <f>NT!$AS$12</f>
        <v>3609</v>
      </c>
    </row>
    <row r="355" spans="13:31">
      <c r="M355" s="23" t="s">
        <v>87</v>
      </c>
      <c r="N355" s="51">
        <f>Australia!$AR$13</f>
        <v>372097</v>
      </c>
      <c r="O355" s="31">
        <f>Australia!$AS$13</f>
        <v>419162</v>
      </c>
      <c r="P355" s="51">
        <f>ACT!$AR$13</f>
        <v>8961</v>
      </c>
      <c r="Q355" s="31">
        <f>ACT!$AS$13</f>
        <v>10249</v>
      </c>
      <c r="R355" s="51">
        <f>NSW!$AR$13</f>
        <v>120676</v>
      </c>
      <c r="S355" s="31">
        <f>NSW!$AS$13</f>
        <v>137859</v>
      </c>
      <c r="T355" s="51">
        <f>VIC!$AR$13</f>
        <v>87311</v>
      </c>
      <c r="U355" s="31">
        <f>VIC!$AS$13</f>
        <v>101104</v>
      </c>
      <c r="V355" s="51">
        <f>QLD!$AR$13</f>
        <v>69439</v>
      </c>
      <c r="W355" s="31">
        <f>QLD!$AS$13</f>
        <v>77622</v>
      </c>
      <c r="X355" s="51">
        <f>SA!$AR$13</f>
        <v>22255</v>
      </c>
      <c r="Y355" s="31">
        <f>SA!$AS$13</f>
        <v>25062</v>
      </c>
      <c r="Z355" s="51">
        <f>WA!$AR$13</f>
        <v>54202</v>
      </c>
      <c r="AA355" s="31">
        <f>WA!$AS$13</f>
        <v>56175</v>
      </c>
      <c r="AB355" s="51">
        <f>TAS!$AR$13</f>
        <v>5426</v>
      </c>
      <c r="AC355" s="31">
        <f>TAS!$AS$13</f>
        <v>6450</v>
      </c>
      <c r="AD355" s="51">
        <f>NT!$AR$13</f>
        <v>3827</v>
      </c>
      <c r="AE355" s="31">
        <f>NT!$AS$13</f>
        <v>4641</v>
      </c>
    </row>
    <row r="356" spans="13:31">
      <c r="M356" s="23" t="s">
        <v>88</v>
      </c>
      <c r="N356" s="51">
        <f>Australia!$AR$14</f>
        <v>373895</v>
      </c>
      <c r="O356" s="31">
        <f>Australia!$AS$14</f>
        <v>404180</v>
      </c>
      <c r="P356" s="51">
        <f>ACT!$AR$14</f>
        <v>8247</v>
      </c>
      <c r="Q356" s="31">
        <f>ACT!$AS$14</f>
        <v>9215</v>
      </c>
      <c r="R356" s="51">
        <f>NSW!$AR$14</f>
        <v>124157</v>
      </c>
      <c r="S356" s="31">
        <f>NSW!$AS$14</f>
        <v>135099</v>
      </c>
      <c r="T356" s="51">
        <f>VIC!$AR$14</f>
        <v>89348</v>
      </c>
      <c r="U356" s="31">
        <f>VIC!$AS$14</f>
        <v>97333</v>
      </c>
      <c r="V356" s="51">
        <f>QLD!$AR$14</f>
        <v>69358</v>
      </c>
      <c r="W356" s="31">
        <f>QLD!$AS$14</f>
        <v>76038</v>
      </c>
      <c r="X356" s="51">
        <f>SA!$AR$14</f>
        <v>22302</v>
      </c>
      <c r="Y356" s="31">
        <f>SA!$AS$14</f>
        <v>23995</v>
      </c>
      <c r="Z356" s="51">
        <f>WA!$AR$14</f>
        <v>51168</v>
      </c>
      <c r="AA356" s="31">
        <f>WA!$AS$14</f>
        <v>51981</v>
      </c>
      <c r="AB356" s="51">
        <f>TAS!$AR$14</f>
        <v>5607</v>
      </c>
      <c r="AC356" s="31">
        <f>TAS!$AS$14</f>
        <v>6456</v>
      </c>
      <c r="AD356" s="51">
        <f>NT!$AR$14</f>
        <v>3708</v>
      </c>
      <c r="AE356" s="31">
        <f>NT!$AS$14</f>
        <v>4063</v>
      </c>
    </row>
    <row r="357" spans="13:31">
      <c r="M357" s="23" t="s">
        <v>89</v>
      </c>
      <c r="N357" s="51">
        <f>Australia!$AR$15</f>
        <v>400271</v>
      </c>
      <c r="O357" s="31">
        <f>Australia!$AS$15</f>
        <v>433926</v>
      </c>
      <c r="P357" s="51">
        <f>ACT!$AR$15</f>
        <v>8353</v>
      </c>
      <c r="Q357" s="31">
        <f>ACT!$AS$15</f>
        <v>9403</v>
      </c>
      <c r="R357" s="51">
        <f>NSW!$AR$15</f>
        <v>131995</v>
      </c>
      <c r="S357" s="31">
        <f>NSW!$AS$15</f>
        <v>142556</v>
      </c>
      <c r="T357" s="51">
        <f>VIC!$AR$15</f>
        <v>93606</v>
      </c>
      <c r="U357" s="31">
        <f>VIC!$AS$15</f>
        <v>104160</v>
      </c>
      <c r="V357" s="51">
        <f>QLD!$AR$15</f>
        <v>77951</v>
      </c>
      <c r="W357" s="31">
        <f>QLD!$AS$15</f>
        <v>84699</v>
      </c>
      <c r="X357" s="51">
        <f>SA!$AR$15</f>
        <v>24233</v>
      </c>
      <c r="Y357" s="31">
        <f>SA!$AS$15</f>
        <v>26609</v>
      </c>
      <c r="Z357" s="51">
        <f>WA!$AR$15</f>
        <v>53556</v>
      </c>
      <c r="AA357" s="31">
        <f>WA!$AS$15</f>
        <v>54423</v>
      </c>
      <c r="AB357" s="51">
        <f>TAS!$AR$15</f>
        <v>6776</v>
      </c>
      <c r="AC357" s="31">
        <f>TAS!$AS$15</f>
        <v>8025</v>
      </c>
      <c r="AD357" s="51">
        <f>NT!$AR$15</f>
        <v>3801</v>
      </c>
      <c r="AE357" s="31">
        <f>NT!$AS$15</f>
        <v>4051</v>
      </c>
    </row>
    <row r="358" spans="13:31">
      <c r="M358" s="23" t="s">
        <v>90</v>
      </c>
      <c r="N358" s="51">
        <f>Australia!$AR$16</f>
        <v>380743</v>
      </c>
      <c r="O358" s="31">
        <f>Australia!$AS$16</f>
        <v>410924</v>
      </c>
      <c r="P358" s="51">
        <f>ACT!$AR$16</f>
        <v>7538</v>
      </c>
      <c r="Q358" s="31">
        <f>ACT!$AS$16</f>
        <v>8595</v>
      </c>
      <c r="R358" s="51">
        <f>NSW!$AR$16</f>
        <v>121542</v>
      </c>
      <c r="S358" s="31">
        <f>NSW!$AS$16</f>
        <v>131130</v>
      </c>
      <c r="T358" s="51">
        <f>VIC!$AR$16</f>
        <v>91187</v>
      </c>
      <c r="U358" s="31">
        <f>VIC!$AS$16</f>
        <v>99918</v>
      </c>
      <c r="V358" s="51">
        <f>QLD!$AR$16</f>
        <v>73693</v>
      </c>
      <c r="W358" s="31">
        <f>QLD!$AS$16</f>
        <v>79730</v>
      </c>
      <c r="X358" s="51">
        <f>SA!$AR$16</f>
        <v>24978</v>
      </c>
      <c r="Y358" s="31">
        <f>SA!$AS$16</f>
        <v>27477</v>
      </c>
      <c r="Z358" s="51">
        <f>WA!$AR$16</f>
        <v>51026</v>
      </c>
      <c r="AA358" s="31">
        <f>WA!$AS$16</f>
        <v>51984</v>
      </c>
      <c r="AB358" s="51">
        <f>TAS!$AR$16</f>
        <v>7153</v>
      </c>
      <c r="AC358" s="31">
        <f>TAS!$AS$16</f>
        <v>8338</v>
      </c>
      <c r="AD358" s="51">
        <f>NT!$AR$16</f>
        <v>3626</v>
      </c>
      <c r="AE358" s="31">
        <f>NT!$AS$16</f>
        <v>3752</v>
      </c>
    </row>
    <row r="359" spans="13:31">
      <c r="M359" s="23" t="s">
        <v>91</v>
      </c>
      <c r="N359" s="51">
        <f>Australia!$AR$17</f>
        <v>401091</v>
      </c>
      <c r="O359" s="31">
        <f>Australia!$AS$17</f>
        <v>430855</v>
      </c>
      <c r="P359" s="51">
        <f>ACT!$AR$17</f>
        <v>7732</v>
      </c>
      <c r="Q359" s="31">
        <f>ACT!$AS$17</f>
        <v>8680</v>
      </c>
      <c r="R359" s="51">
        <f>NSW!$AR$17</f>
        <v>128955</v>
      </c>
      <c r="S359" s="31">
        <f>NSW!$AS$17</f>
        <v>138752</v>
      </c>
      <c r="T359" s="51">
        <f>VIC!$AR$17</f>
        <v>94322</v>
      </c>
      <c r="U359" s="31">
        <f>VIC!$AS$17</f>
        <v>101945</v>
      </c>
      <c r="V359" s="51">
        <f>QLD!$AR$17</f>
        <v>77734</v>
      </c>
      <c r="W359" s="31">
        <f>QLD!$AS$17</f>
        <v>83927</v>
      </c>
      <c r="X359" s="51">
        <f>SA!$AR$17</f>
        <v>28077</v>
      </c>
      <c r="Y359" s="31">
        <f>SA!$AS$17</f>
        <v>30896</v>
      </c>
      <c r="Z359" s="51">
        <f>WA!$AR$17</f>
        <v>51633</v>
      </c>
      <c r="AA359" s="31">
        <f>WA!$AS$17</f>
        <v>52533</v>
      </c>
      <c r="AB359" s="51">
        <f>TAS!$AR$17</f>
        <v>8788</v>
      </c>
      <c r="AC359" s="31">
        <f>TAS!$AS$17</f>
        <v>10228</v>
      </c>
      <c r="AD359" s="51">
        <f>NT!$AR$17</f>
        <v>3850</v>
      </c>
      <c r="AE359" s="31">
        <f>NT!$AS$17</f>
        <v>3894</v>
      </c>
    </row>
    <row r="360" spans="13:31">
      <c r="M360" s="23" t="s">
        <v>92</v>
      </c>
      <c r="N360" s="51">
        <f>Australia!$AR$18</f>
        <v>385412</v>
      </c>
      <c r="O360" s="31">
        <f>Australia!$AS$18</f>
        <v>416664</v>
      </c>
      <c r="P360" s="51">
        <f>ACT!$AR$18</f>
        <v>7211</v>
      </c>
      <c r="Q360" s="31">
        <f>ACT!$AS$18</f>
        <v>8028</v>
      </c>
      <c r="R360" s="51">
        <f>NSW!$AR$18</f>
        <v>123348</v>
      </c>
      <c r="S360" s="31">
        <f>NSW!$AS$18</f>
        <v>133623</v>
      </c>
      <c r="T360" s="51">
        <f>VIC!$AR$18</f>
        <v>91498</v>
      </c>
      <c r="U360" s="31">
        <f>VIC!$AS$18</f>
        <v>99173</v>
      </c>
      <c r="V360" s="51">
        <f>QLD!$AR$18</f>
        <v>73593</v>
      </c>
      <c r="W360" s="31">
        <f>QLD!$AS$18</f>
        <v>79972</v>
      </c>
      <c r="X360" s="51">
        <f>SA!$AR$18</f>
        <v>29068</v>
      </c>
      <c r="Y360" s="31">
        <f>SA!$AS$18</f>
        <v>32353</v>
      </c>
      <c r="Z360" s="51">
        <f>WA!$AR$18</f>
        <v>47532</v>
      </c>
      <c r="AA360" s="31">
        <f>WA!$AS$18</f>
        <v>49297</v>
      </c>
      <c r="AB360" s="51">
        <f>TAS!$AR$18</f>
        <v>9728</v>
      </c>
      <c r="AC360" s="31">
        <f>TAS!$AS$18</f>
        <v>10833</v>
      </c>
      <c r="AD360" s="51">
        <f>NT!$AR$18</f>
        <v>3434</v>
      </c>
      <c r="AE360" s="31">
        <f>NT!$AS$18</f>
        <v>3385</v>
      </c>
    </row>
    <row r="361" spans="13:31">
      <c r="M361" s="23" t="s">
        <v>93</v>
      </c>
      <c r="N361" s="51">
        <f>Australia!$AR$19</f>
        <v>356551</v>
      </c>
      <c r="O361" s="31">
        <f>Australia!$AS$19</f>
        <v>384348</v>
      </c>
      <c r="P361" s="51">
        <f>ACT!$AR$19</f>
        <v>6611</v>
      </c>
      <c r="Q361" s="31">
        <f>ACT!$AS$19</f>
        <v>7132</v>
      </c>
      <c r="R361" s="51">
        <f>NSW!$AR$19</f>
        <v>114162</v>
      </c>
      <c r="S361" s="31">
        <f>NSW!$AS$19</f>
        <v>123146</v>
      </c>
      <c r="T361" s="51">
        <f>VIC!$AR$19</f>
        <v>84197</v>
      </c>
      <c r="U361" s="31">
        <f>VIC!$AS$19</f>
        <v>92256</v>
      </c>
      <c r="V361" s="51">
        <f>QLD!$AR$19</f>
        <v>68792</v>
      </c>
      <c r="W361" s="31">
        <f>QLD!$AS$19</f>
        <v>74106</v>
      </c>
      <c r="X361" s="51">
        <f>SA!$AR$19</f>
        <v>28636</v>
      </c>
      <c r="Y361" s="31">
        <f>SA!$AS$19</f>
        <v>31723</v>
      </c>
      <c r="Z361" s="51">
        <f>WA!$AR$19</f>
        <v>41845</v>
      </c>
      <c r="AA361" s="31">
        <f>WA!$AS$19</f>
        <v>43059</v>
      </c>
      <c r="AB361" s="51">
        <f>TAS!$AR$19</f>
        <v>9457</v>
      </c>
      <c r="AC361" s="31">
        <f>TAS!$AS$19</f>
        <v>10304</v>
      </c>
      <c r="AD361" s="51">
        <f>NT!$AR$19</f>
        <v>2851</v>
      </c>
      <c r="AE361" s="31">
        <f>NT!$AS$19</f>
        <v>2622</v>
      </c>
    </row>
    <row r="362" spans="13:31">
      <c r="M362" s="23" t="s">
        <v>94</v>
      </c>
      <c r="N362" s="51">
        <f>Australia!$AR$20</f>
        <v>315474</v>
      </c>
      <c r="O362" s="31">
        <f>Australia!$AS$20</f>
        <v>337010</v>
      </c>
      <c r="P362" s="51">
        <f>ACT!$AR$20</f>
        <v>5724</v>
      </c>
      <c r="Q362" s="31">
        <f>ACT!$AS$20</f>
        <v>5986</v>
      </c>
      <c r="R362" s="51">
        <f>NSW!$AR$20</f>
        <v>102526</v>
      </c>
      <c r="S362" s="31">
        <f>NSW!$AS$20</f>
        <v>108682</v>
      </c>
      <c r="T362" s="51">
        <f>VIC!$AR$20</f>
        <v>74795</v>
      </c>
      <c r="U362" s="31">
        <f>VIC!$AS$20</f>
        <v>81481</v>
      </c>
      <c r="V362" s="51">
        <f>QLD!$AR$20</f>
        <v>61122</v>
      </c>
      <c r="W362" s="31">
        <f>QLD!$AS$20</f>
        <v>65535</v>
      </c>
      <c r="X362" s="51">
        <f>SA!$AR$20</f>
        <v>26282</v>
      </c>
      <c r="Y362" s="31">
        <f>SA!$AS$20</f>
        <v>28762</v>
      </c>
      <c r="Z362" s="51">
        <f>WA!$AR$20</f>
        <v>34608</v>
      </c>
      <c r="AA362" s="31">
        <f>WA!$AS$20</f>
        <v>35567</v>
      </c>
      <c r="AB362" s="51">
        <f>TAS!$AR$20</f>
        <v>8499</v>
      </c>
      <c r="AC362" s="31">
        <f>TAS!$AS$20</f>
        <v>9355</v>
      </c>
      <c r="AD362" s="51">
        <f>NT!$AR$20</f>
        <v>1918</v>
      </c>
      <c r="AE362" s="31">
        <f>NT!$AS$20</f>
        <v>1642</v>
      </c>
    </row>
    <row r="363" spans="13:31">
      <c r="M363" s="23" t="s">
        <v>95</v>
      </c>
      <c r="N363" s="51">
        <f>Australia!$AR$21</f>
        <v>220581</v>
      </c>
      <c r="O363" s="31">
        <f>Australia!$AS$21</f>
        <v>231646</v>
      </c>
      <c r="P363" s="51">
        <f>ACT!$AR$21</f>
        <v>3290</v>
      </c>
      <c r="Q363" s="31">
        <f>ACT!$AS$21</f>
        <v>3713</v>
      </c>
      <c r="R363" s="51">
        <f>NSW!$AR$21</f>
        <v>72736</v>
      </c>
      <c r="S363" s="31">
        <f>NSW!$AS$21</f>
        <v>75594</v>
      </c>
      <c r="T363" s="51">
        <f>VIC!$AR$21</f>
        <v>53216</v>
      </c>
      <c r="U363" s="31">
        <f>VIC!$AS$21</f>
        <v>56336</v>
      </c>
      <c r="V363" s="51">
        <f>QLD!$AR$21</f>
        <v>42544</v>
      </c>
      <c r="W363" s="31">
        <f>QLD!$AS$21</f>
        <v>45309</v>
      </c>
      <c r="X363" s="51">
        <f>SA!$AR$21</f>
        <v>18498</v>
      </c>
      <c r="Y363" s="31">
        <f>SA!$AS$21</f>
        <v>19766</v>
      </c>
      <c r="Z363" s="51">
        <f>WA!$AR$21</f>
        <v>23208</v>
      </c>
      <c r="AA363" s="31">
        <f>WA!$AS$21</f>
        <v>23752</v>
      </c>
      <c r="AB363" s="51">
        <f>TAS!$AR$21</f>
        <v>6059</v>
      </c>
      <c r="AC363" s="31">
        <f>TAS!$AS$21</f>
        <v>6327</v>
      </c>
      <c r="AD363" s="51">
        <f>NT!$AR$21</f>
        <v>1030</v>
      </c>
      <c r="AE363" s="31">
        <f>NT!$AS$21</f>
        <v>849</v>
      </c>
    </row>
    <row r="364" spans="13:31">
      <c r="M364" s="23" t="s">
        <v>96</v>
      </c>
      <c r="N364" s="51">
        <f>Australia!$AR$22</f>
        <v>149205</v>
      </c>
      <c r="O364" s="31">
        <f>Australia!$AS$22</f>
        <v>165083</v>
      </c>
      <c r="P364" s="51">
        <f>ACT!$AR$22</f>
        <v>2140</v>
      </c>
      <c r="Q364" s="31">
        <f>ACT!$AS$22</f>
        <v>2433</v>
      </c>
      <c r="R364" s="51">
        <f>NSW!$AR$22</f>
        <v>49018</v>
      </c>
      <c r="S364" s="31">
        <f>NSW!$AS$22</f>
        <v>53374</v>
      </c>
      <c r="T364" s="51">
        <f>VIC!$AR$22</f>
        <v>36771</v>
      </c>
      <c r="U364" s="31">
        <f>VIC!$AS$22</f>
        <v>41717</v>
      </c>
      <c r="V364" s="51">
        <f>QLD!$AR$22</f>
        <v>28406</v>
      </c>
      <c r="W364" s="31">
        <f>QLD!$AS$22</f>
        <v>31329</v>
      </c>
      <c r="X364" s="51">
        <f>SA!$AR$22</f>
        <v>12830</v>
      </c>
      <c r="Y364" s="31">
        <f>SA!$AS$22</f>
        <v>14344</v>
      </c>
      <c r="Z364" s="51">
        <f>WA!$AR$22</f>
        <v>15522</v>
      </c>
      <c r="AA364" s="31">
        <f>WA!$AS$22</f>
        <v>16857</v>
      </c>
      <c r="AB364" s="51">
        <f>TAS!$AR$22</f>
        <v>4037</v>
      </c>
      <c r="AC364" s="31">
        <f>TAS!$AS$22</f>
        <v>4625</v>
      </c>
      <c r="AD364" s="51">
        <f>NT!$AR$22</f>
        <v>481</v>
      </c>
      <c r="AE364" s="31">
        <f>NT!$AS$22</f>
        <v>404</v>
      </c>
    </row>
    <row r="365" spans="13:31">
      <c r="M365" s="23" t="s">
        <v>97</v>
      </c>
      <c r="N365" s="51">
        <f>Australia!$AR$23</f>
        <v>97457</v>
      </c>
      <c r="O365" s="31">
        <f>Australia!$AS$23</f>
        <v>118883</v>
      </c>
      <c r="P365" s="51">
        <f>ACT!$AR$23</f>
        <v>1267</v>
      </c>
      <c r="Q365" s="31">
        <f>ACT!$AS$23</f>
        <v>1573</v>
      </c>
      <c r="R365" s="51">
        <f>NSW!$AR$23</f>
        <v>31816</v>
      </c>
      <c r="S365" s="31">
        <f>NSW!$AS$23</f>
        <v>37883</v>
      </c>
      <c r="T365" s="51">
        <f>VIC!$AR$23</f>
        <v>24992</v>
      </c>
      <c r="U365" s="31">
        <f>VIC!$AS$23</f>
        <v>31370</v>
      </c>
      <c r="V365" s="51">
        <f>QLD!$AR$23</f>
        <v>17953</v>
      </c>
      <c r="W365" s="31">
        <f>QLD!$AS$23</f>
        <v>22163</v>
      </c>
      <c r="X365" s="51">
        <f>SA!$AR$23</f>
        <v>8714</v>
      </c>
      <c r="Y365" s="31">
        <f>SA!$AS$23</f>
        <v>10694</v>
      </c>
      <c r="Z365" s="51">
        <f>WA!$AR$23</f>
        <v>9737</v>
      </c>
      <c r="AA365" s="31">
        <f>WA!$AS$23</f>
        <v>11731</v>
      </c>
      <c r="AB365" s="51">
        <f>TAS!$AR$23</f>
        <v>2766</v>
      </c>
      <c r="AC365" s="31">
        <f>TAS!$AS$23</f>
        <v>3267</v>
      </c>
      <c r="AD365" s="51">
        <f>NT!$AR$23</f>
        <v>212</v>
      </c>
      <c r="AE365" s="31">
        <f>NT!$AS$23</f>
        <v>202</v>
      </c>
    </row>
    <row r="366" spans="13:31">
      <c r="M366" s="23" t="s">
        <v>98</v>
      </c>
      <c r="N366" s="51">
        <f>Australia!$AR$24</f>
        <v>55255</v>
      </c>
      <c r="O366" s="31">
        <f>Australia!$AS$24</f>
        <v>76268</v>
      </c>
      <c r="P366" s="51">
        <f>ACT!$AR$24</f>
        <v>781</v>
      </c>
      <c r="Q366" s="31">
        <f>ACT!$AS$24</f>
        <v>1024</v>
      </c>
      <c r="R366" s="51">
        <f>NSW!$AR$24</f>
        <v>18115</v>
      </c>
      <c r="S366" s="31">
        <f>NSW!$AS$24</f>
        <v>24000</v>
      </c>
      <c r="T366" s="51">
        <f>VIC!$AR$24</f>
        <v>14947</v>
      </c>
      <c r="U366" s="31">
        <f>VIC!$AS$24</f>
        <v>20879</v>
      </c>
      <c r="V366" s="51">
        <f>QLD!$AR$24</f>
        <v>9670</v>
      </c>
      <c r="W366" s="31">
        <f>QLD!$AS$24</f>
        <v>13573</v>
      </c>
      <c r="X366" s="51">
        <f>SA!$AR$24</f>
        <v>5175</v>
      </c>
      <c r="Y366" s="31">
        <f>SA!$AS$24</f>
        <v>7613</v>
      </c>
      <c r="Z366" s="51">
        <f>WA!$AR$24</f>
        <v>5128</v>
      </c>
      <c r="AA366" s="31">
        <f>WA!$AS$24</f>
        <v>7110</v>
      </c>
      <c r="AB366" s="51">
        <f>TAS!$AR$24</f>
        <v>1371</v>
      </c>
      <c r="AC366" s="31">
        <f>TAS!$AS$24</f>
        <v>1953</v>
      </c>
      <c r="AD366" s="51">
        <f>NT!$AR$24</f>
        <v>68</v>
      </c>
      <c r="AE366" s="31">
        <f>NT!$AS$24</f>
        <v>116</v>
      </c>
    </row>
    <row r="367" spans="13:31">
      <c r="M367" s="23" t="s">
        <v>99</v>
      </c>
      <c r="N367" s="51">
        <f>Australia!$AR$25</f>
        <v>12556</v>
      </c>
      <c r="O367" s="31">
        <f>Australia!$AS$25</f>
        <v>31749</v>
      </c>
      <c r="P367" s="51">
        <f>ACT!$AR$25</f>
        <v>195</v>
      </c>
      <c r="Q367" s="31">
        <f>ACT!$AS$25</f>
        <v>429</v>
      </c>
      <c r="R367" s="51">
        <f>NSW!$AR$25</f>
        <v>4087</v>
      </c>
      <c r="S367" s="31">
        <f>NSW!$AS$25</f>
        <v>9953</v>
      </c>
      <c r="T367" s="51">
        <f>VIC!$AR$25</f>
        <v>3513</v>
      </c>
      <c r="U367" s="31">
        <f>VIC!$AS$25</f>
        <v>8857</v>
      </c>
      <c r="V367" s="51">
        <f>QLD!$AR$25</f>
        <v>2050</v>
      </c>
      <c r="W367" s="31">
        <f>QLD!$AS$25</f>
        <v>5472</v>
      </c>
      <c r="X367" s="51">
        <f>SA!$AR$25</f>
        <v>1274</v>
      </c>
      <c r="Y367" s="31">
        <f>SA!$AS$25</f>
        <v>3305</v>
      </c>
      <c r="Z367" s="51">
        <f>WA!$AR$25</f>
        <v>1158</v>
      </c>
      <c r="AA367" s="31">
        <f>WA!$AS$25</f>
        <v>2959</v>
      </c>
      <c r="AB367" s="51">
        <f>TAS!$AR$25</f>
        <v>269</v>
      </c>
      <c r="AC367" s="31">
        <f>TAS!$AS$25</f>
        <v>742</v>
      </c>
      <c r="AD367" s="51">
        <f>NT!$AR$25</f>
        <v>10</v>
      </c>
      <c r="AE367" s="31">
        <f>NT!$AS$25</f>
        <v>32</v>
      </c>
    </row>
    <row r="368" spans="13:31">
      <c r="M368" s="45" t="s">
        <v>100</v>
      </c>
      <c r="N368" s="52">
        <f>Australia!$AR$26</f>
        <v>2194</v>
      </c>
      <c r="O368" s="46">
        <f>Australia!$AS$26</f>
        <v>8249</v>
      </c>
      <c r="P368" s="52">
        <f>ACT!$AR$26</f>
        <v>24</v>
      </c>
      <c r="Q368" s="46">
        <f>ACT!$AS$26</f>
        <v>110</v>
      </c>
      <c r="R368" s="52">
        <f>NSW!$AR$26</f>
        <v>732</v>
      </c>
      <c r="S368" s="46">
        <f>NSW!$AS$26</f>
        <v>2562</v>
      </c>
      <c r="T368" s="52">
        <f>VIC!$AR$26</f>
        <v>632</v>
      </c>
      <c r="U368" s="46">
        <f>VIC!$AS$26</f>
        <v>2329</v>
      </c>
      <c r="V368" s="52">
        <f>QLD!$AR$26</f>
        <v>347</v>
      </c>
      <c r="W368" s="46">
        <f>QLD!$AS$26</f>
        <v>1551</v>
      </c>
      <c r="X368" s="52">
        <f>SA!$AR$26</f>
        <v>235</v>
      </c>
      <c r="Y368" s="46">
        <f>SA!$AS$26</f>
        <v>842</v>
      </c>
      <c r="Z368" s="52">
        <f>WA!$AR$26</f>
        <v>189</v>
      </c>
      <c r="AA368" s="46">
        <f>WA!$AS$26</f>
        <v>690</v>
      </c>
      <c r="AB368" s="52">
        <f>TAS!$AR$26</f>
        <v>33</v>
      </c>
      <c r="AC368" s="46">
        <f>TAS!$AS$26</f>
        <v>160</v>
      </c>
      <c r="AD368" s="52">
        <f>NT!$AR$26</f>
        <v>2</v>
      </c>
      <c r="AE368" s="46">
        <f>NT!$AS$26</f>
        <v>5</v>
      </c>
    </row>
    <row r="369" spans="13:31">
      <c r="M369" s="40">
        <v>40877</v>
      </c>
      <c r="N369" s="40"/>
      <c r="O369" s="40"/>
      <c r="P369" s="40"/>
      <c r="X369" s="40">
        <f>M369</f>
        <v>40877</v>
      </c>
    </row>
    <row r="370" spans="13:31" ht="13.15">
      <c r="M370" s="380" t="s">
        <v>122</v>
      </c>
      <c r="N370" s="378" t="s">
        <v>27</v>
      </c>
      <c r="O370" s="379"/>
      <c r="P370" s="378" t="s">
        <v>68</v>
      </c>
      <c r="Q370" s="379"/>
      <c r="R370" s="378" t="s">
        <v>61</v>
      </c>
      <c r="S370" s="379"/>
      <c r="T370" s="378" t="s">
        <v>62</v>
      </c>
      <c r="U370" s="379"/>
      <c r="V370" s="378" t="s">
        <v>63</v>
      </c>
      <c r="W370" s="379"/>
      <c r="X370" s="378" t="s">
        <v>64</v>
      </c>
      <c r="Y370" s="379"/>
      <c r="Z370" s="378" t="s">
        <v>65</v>
      </c>
      <c r="AA370" s="379"/>
      <c r="AB370" s="378" t="s">
        <v>66</v>
      </c>
      <c r="AC370" s="379"/>
      <c r="AD370" s="378" t="s">
        <v>67</v>
      </c>
      <c r="AE370" s="379"/>
    </row>
    <row r="371" spans="13:31" ht="13.15">
      <c r="M371" s="381"/>
      <c r="N371" s="48" t="s">
        <v>78</v>
      </c>
      <c r="O371" s="49" t="s">
        <v>79</v>
      </c>
      <c r="P371" s="48" t="s">
        <v>78</v>
      </c>
      <c r="Q371" s="49" t="s">
        <v>79</v>
      </c>
      <c r="R371" s="48" t="s">
        <v>78</v>
      </c>
      <c r="S371" s="49" t="s">
        <v>79</v>
      </c>
      <c r="T371" s="48" t="s">
        <v>78</v>
      </c>
      <c r="U371" s="49" t="s">
        <v>79</v>
      </c>
      <c r="V371" s="48" t="s">
        <v>78</v>
      </c>
      <c r="W371" s="49" t="s">
        <v>79</v>
      </c>
      <c r="X371" s="48" t="s">
        <v>78</v>
      </c>
      <c r="Y371" s="49" t="s">
        <v>79</v>
      </c>
      <c r="Z371" s="48" t="s">
        <v>78</v>
      </c>
      <c r="AA371" s="49" t="s">
        <v>79</v>
      </c>
      <c r="AB371" s="48" t="s">
        <v>78</v>
      </c>
      <c r="AC371" s="49" t="s">
        <v>79</v>
      </c>
      <c r="AD371" s="48" t="s">
        <v>78</v>
      </c>
      <c r="AE371" s="49" t="s">
        <v>79</v>
      </c>
    </row>
    <row r="372" spans="13:31">
      <c r="M372" s="23" t="s">
        <v>81</v>
      </c>
      <c r="N372" s="51">
        <f>Australia!$AU$7</f>
        <v>329033</v>
      </c>
      <c r="O372" s="31">
        <f>Australia!$AV$7</f>
        <v>308300</v>
      </c>
      <c r="P372" s="51">
        <f>ACT!$AU$7</f>
        <v>7571</v>
      </c>
      <c r="Q372" s="31">
        <f>ACT!$AV$7</f>
        <v>7031</v>
      </c>
      <c r="R372" s="51">
        <f>NSW!$AU$7</f>
        <v>109856</v>
      </c>
      <c r="S372" s="31">
        <f>NSW!$AV$7</f>
        <v>102496</v>
      </c>
      <c r="T372" s="51">
        <f>VIC!$AU$7</f>
        <v>76253</v>
      </c>
      <c r="U372" s="31">
        <f>VIC!$AV$7</f>
        <v>72004</v>
      </c>
      <c r="V372" s="51">
        <f>QLD!$AU$7</f>
        <v>61658</v>
      </c>
      <c r="W372" s="31">
        <f>QLD!$AV$7</f>
        <v>57745</v>
      </c>
      <c r="X372" s="51">
        <f>SA!$AU$7</f>
        <v>19850</v>
      </c>
      <c r="Y372" s="31">
        <f>SA!$AV$7</f>
        <v>18438</v>
      </c>
      <c r="Z372" s="51">
        <f>WA!$AU$7</f>
        <v>45101</v>
      </c>
      <c r="AA372" s="31">
        <f>WA!$AV$7</f>
        <v>42247</v>
      </c>
      <c r="AB372" s="51">
        <f>TAS!$AU$7</f>
        <v>5173</v>
      </c>
      <c r="AC372" s="31">
        <f>TAS!$AV$7</f>
        <v>4891</v>
      </c>
      <c r="AD372" s="51">
        <f>NT!$AU$7</f>
        <v>3571</v>
      </c>
      <c r="AE372" s="31">
        <f>NT!$AV$7</f>
        <v>3448</v>
      </c>
    </row>
    <row r="373" spans="13:31">
      <c r="M373" s="23" t="s">
        <v>82</v>
      </c>
      <c r="N373" s="51">
        <f>Australia!$AU$8</f>
        <v>368022</v>
      </c>
      <c r="O373" s="31">
        <f>Australia!$AV$8</f>
        <v>347750</v>
      </c>
      <c r="P373" s="51">
        <f>ACT!$AU$8</f>
        <v>7930</v>
      </c>
      <c r="Q373" s="31">
        <f>ACT!$AV$8</f>
        <v>7575</v>
      </c>
      <c r="R373" s="51">
        <f>NSW!$AU$8</f>
        <v>122263</v>
      </c>
      <c r="S373" s="31">
        <f>NSW!$AV$8</f>
        <v>115696</v>
      </c>
      <c r="T373" s="51">
        <f>VIC!$AU$8</f>
        <v>84166</v>
      </c>
      <c r="U373" s="31">
        <f>VIC!$AV$8</f>
        <v>79278</v>
      </c>
      <c r="V373" s="51">
        <f>QLD!$AU$8</f>
        <v>72316</v>
      </c>
      <c r="W373" s="31">
        <f>QLD!$AV$8</f>
        <v>68050</v>
      </c>
      <c r="X373" s="51">
        <f>SA!$AU$8</f>
        <v>22154</v>
      </c>
      <c r="Y373" s="31">
        <f>SA!$AV$8</f>
        <v>21322</v>
      </c>
      <c r="Z373" s="51">
        <f>WA!$AU$8</f>
        <v>49215</v>
      </c>
      <c r="AA373" s="31">
        <f>WA!$AV$8</f>
        <v>46444</v>
      </c>
      <c r="AB373" s="51">
        <f>TAS!$AU$8</f>
        <v>6358</v>
      </c>
      <c r="AC373" s="31">
        <f>TAS!$AV$8</f>
        <v>5979</v>
      </c>
      <c r="AD373" s="51">
        <f>NT!$AU$8</f>
        <v>3620</v>
      </c>
      <c r="AE373" s="31">
        <f>NT!$AV$8</f>
        <v>3406</v>
      </c>
    </row>
    <row r="374" spans="13:31">
      <c r="M374" s="23" t="s">
        <v>83</v>
      </c>
      <c r="N374" s="51">
        <f>Australia!$AU$9</f>
        <v>343207</v>
      </c>
      <c r="O374" s="31">
        <f>Australia!$AV$9</f>
        <v>324873</v>
      </c>
      <c r="P374" s="51">
        <f>ACT!$AU$9</f>
        <v>6927</v>
      </c>
      <c r="Q374" s="31">
        <f>ACT!$AV$9</f>
        <v>6658</v>
      </c>
      <c r="R374" s="51">
        <f>NSW!$AU$9</f>
        <v>113054</v>
      </c>
      <c r="S374" s="31">
        <f>NSW!$AV$9</f>
        <v>106597</v>
      </c>
      <c r="T374" s="51">
        <f>VIC!$AU$9</f>
        <v>77731</v>
      </c>
      <c r="U374" s="31">
        <f>VIC!$AV$9</f>
        <v>74161</v>
      </c>
      <c r="V374" s="51">
        <f>QLD!$AU$9</f>
        <v>69807</v>
      </c>
      <c r="W374" s="31">
        <f>QLD!$AV$9</f>
        <v>66133</v>
      </c>
      <c r="X374" s="51">
        <f>SA!$AU$9</f>
        <v>21334</v>
      </c>
      <c r="Y374" s="31">
        <f>SA!$AV$9</f>
        <v>20141</v>
      </c>
      <c r="Z374" s="51">
        <f>WA!$AU$9</f>
        <v>44686</v>
      </c>
      <c r="AA374" s="31">
        <f>WA!$AV$9</f>
        <v>42071</v>
      </c>
      <c r="AB374" s="51">
        <f>TAS!$AU$9</f>
        <v>6385</v>
      </c>
      <c r="AC374" s="31">
        <f>TAS!$AV$9</f>
        <v>5938</v>
      </c>
      <c r="AD374" s="51">
        <f>NT!$AU$9</f>
        <v>3283</v>
      </c>
      <c r="AE374" s="31">
        <f>NT!$AV$9</f>
        <v>3174</v>
      </c>
    </row>
    <row r="375" spans="13:31">
      <c r="M375" s="23" t="s">
        <v>84</v>
      </c>
      <c r="N375" s="51">
        <f>Australia!$AU$10</f>
        <v>339541</v>
      </c>
      <c r="O375" s="31">
        <f>Australia!$AV$10</f>
        <v>322597</v>
      </c>
      <c r="P375" s="51">
        <f>ACT!$AU$10</f>
        <v>6896</v>
      </c>
      <c r="Q375" s="31">
        <f>ACT!$AV$10</f>
        <v>6703</v>
      </c>
      <c r="R375" s="51">
        <f>NSW!$AU$10</f>
        <v>110023</v>
      </c>
      <c r="S375" s="31">
        <f>NSW!$AV$10</f>
        <v>103932</v>
      </c>
      <c r="T375" s="51">
        <f>VIC!$AU$10</f>
        <v>77589</v>
      </c>
      <c r="U375" s="31">
        <f>VIC!$AV$10</f>
        <v>73244</v>
      </c>
      <c r="V375" s="51">
        <f>QLD!$AU$10</f>
        <v>68472</v>
      </c>
      <c r="W375" s="31">
        <f>QLD!$AV$10</f>
        <v>65389</v>
      </c>
      <c r="X375" s="51">
        <f>SA!$AU$10</f>
        <v>22160</v>
      </c>
      <c r="Y375" s="31">
        <f>SA!$AV$10</f>
        <v>21152</v>
      </c>
      <c r="Z375" s="51">
        <f>WA!$AU$10</f>
        <v>44423</v>
      </c>
      <c r="AA375" s="31">
        <f>WA!$AV$10</f>
        <v>42663</v>
      </c>
      <c r="AB375" s="51">
        <f>TAS!$AU$10</f>
        <v>6786</v>
      </c>
      <c r="AC375" s="31">
        <f>TAS!$AV$10</f>
        <v>6473</v>
      </c>
      <c r="AD375" s="51">
        <f>NT!$AU$10</f>
        <v>3192</v>
      </c>
      <c r="AE375" s="31">
        <f>NT!$AV$10</f>
        <v>3041</v>
      </c>
    </row>
    <row r="376" spans="13:31">
      <c r="M376" s="23" t="s">
        <v>85</v>
      </c>
      <c r="N376" s="51">
        <f>Australia!$AU$11</f>
        <v>280787</v>
      </c>
      <c r="O376" s="31">
        <f>Australia!$AV$11</f>
        <v>287568</v>
      </c>
      <c r="P376" s="51">
        <f>ACT!$AU$11</f>
        <v>5502</v>
      </c>
      <c r="Q376" s="31">
        <f>ACT!$AV$11</f>
        <v>5853</v>
      </c>
      <c r="R376" s="51">
        <f>NSW!$AU$11</f>
        <v>90466</v>
      </c>
      <c r="S376" s="31">
        <f>NSW!$AV$11</f>
        <v>92387</v>
      </c>
      <c r="T376" s="51">
        <f>VIC!$AU$11</f>
        <v>66106</v>
      </c>
      <c r="U376" s="31">
        <f>VIC!$AV$11</f>
        <v>66481</v>
      </c>
      <c r="V376" s="51">
        <f>QLD!$AU$11</f>
        <v>52349</v>
      </c>
      <c r="W376" s="31">
        <f>QLD!$AV$11</f>
        <v>54770</v>
      </c>
      <c r="X376" s="51">
        <f>SA!$AU$11</f>
        <v>20744</v>
      </c>
      <c r="Y376" s="31">
        <f>SA!$AV$11</f>
        <v>20783</v>
      </c>
      <c r="Z376" s="51">
        <f>WA!$AU$11</f>
        <v>37045</v>
      </c>
      <c r="AA376" s="31">
        <f>WA!$AV$11</f>
        <v>38393</v>
      </c>
      <c r="AB376" s="51">
        <f>TAS!$AU$11</f>
        <v>5965</v>
      </c>
      <c r="AC376" s="31">
        <f>TAS!$AV$11</f>
        <v>6030</v>
      </c>
      <c r="AD376" s="51">
        <f>NT!$AU$11</f>
        <v>2610</v>
      </c>
      <c r="AE376" s="31">
        <f>NT!$AV$11</f>
        <v>2871</v>
      </c>
    </row>
    <row r="377" spans="13:31">
      <c r="M377" s="23" t="s">
        <v>86</v>
      </c>
      <c r="N377" s="51">
        <f>Australia!$AU$12</f>
        <v>248518</v>
      </c>
      <c r="O377" s="31">
        <f>Australia!$AV$12</f>
        <v>293104</v>
      </c>
      <c r="P377" s="51">
        <f>ACT!$AU$12</f>
        <v>5477</v>
      </c>
      <c r="Q377" s="31">
        <f>ACT!$AV$12</f>
        <v>6847</v>
      </c>
      <c r="R377" s="51">
        <f>NSW!$AU$12</f>
        <v>78114</v>
      </c>
      <c r="S377" s="31">
        <f>NSW!$AV$12</f>
        <v>94291</v>
      </c>
      <c r="T377" s="51">
        <f>VIC!$AU$12</f>
        <v>55400</v>
      </c>
      <c r="U377" s="31">
        <f>VIC!$AV$12</f>
        <v>66328</v>
      </c>
      <c r="V377" s="51">
        <f>QLD!$AU$12</f>
        <v>44337</v>
      </c>
      <c r="W377" s="31">
        <f>QLD!$AV$12</f>
        <v>53159</v>
      </c>
      <c r="X377" s="51">
        <f>SA!$AU$12</f>
        <v>16946</v>
      </c>
      <c r="Y377" s="31">
        <f>SA!$AV$12</f>
        <v>19048</v>
      </c>
      <c r="Z377" s="51">
        <f>WA!$AU$12</f>
        <v>41310</v>
      </c>
      <c r="AA377" s="31">
        <f>WA!$AV$12</f>
        <v>45000</v>
      </c>
      <c r="AB377" s="51">
        <f>TAS!$AU$12</f>
        <v>4010</v>
      </c>
      <c r="AC377" s="31">
        <f>TAS!$AV$12</f>
        <v>4763</v>
      </c>
      <c r="AD377" s="51">
        <f>NT!$AU$12</f>
        <v>2924</v>
      </c>
      <c r="AE377" s="31">
        <f>NT!$AV$12</f>
        <v>3668</v>
      </c>
    </row>
    <row r="378" spans="13:31">
      <c r="M378" s="23" t="s">
        <v>87</v>
      </c>
      <c r="N378" s="51">
        <f>Australia!$AU$13</f>
        <v>378465</v>
      </c>
      <c r="O378" s="31">
        <f>Australia!$AV$13</f>
        <v>429257</v>
      </c>
      <c r="P378" s="51">
        <f>ACT!$AU$13</f>
        <v>8968</v>
      </c>
      <c r="Q378" s="31">
        <f>ACT!$AV$13</f>
        <v>10455</v>
      </c>
      <c r="R378" s="51">
        <f>NSW!$AU$13</f>
        <v>123030</v>
      </c>
      <c r="S378" s="31">
        <f>NSW!$AV$13</f>
        <v>141426</v>
      </c>
      <c r="T378" s="51">
        <f>VIC!$AU$13</f>
        <v>89300</v>
      </c>
      <c r="U378" s="31">
        <f>VIC!$AV$13</f>
        <v>103950</v>
      </c>
      <c r="V378" s="51">
        <f>QLD!$AU$13</f>
        <v>69060</v>
      </c>
      <c r="W378" s="31">
        <f>QLD!$AV$13</f>
        <v>78107</v>
      </c>
      <c r="X378" s="51">
        <f>SA!$AU$13</f>
        <v>22773</v>
      </c>
      <c r="Y378" s="31">
        <f>SA!$AV$13</f>
        <v>25494</v>
      </c>
      <c r="Z378" s="51">
        <f>WA!$AU$13</f>
        <v>55701</v>
      </c>
      <c r="AA378" s="31">
        <f>WA!$AV$13</f>
        <v>58413</v>
      </c>
      <c r="AB378" s="51">
        <f>TAS!$AU$13</f>
        <v>5537</v>
      </c>
      <c r="AC378" s="31">
        <f>TAS!$AV$13</f>
        <v>6587</v>
      </c>
      <c r="AD378" s="51">
        <f>NT!$AU$13</f>
        <v>4096</v>
      </c>
      <c r="AE378" s="31">
        <f>NT!$AV$13</f>
        <v>4825</v>
      </c>
    </row>
    <row r="379" spans="13:31">
      <c r="M379" s="23" t="s">
        <v>88</v>
      </c>
      <c r="N379" s="51">
        <f>Australia!$AU$14</f>
        <v>381174</v>
      </c>
      <c r="O379" s="31">
        <f>Australia!$AV$14</f>
        <v>412381</v>
      </c>
      <c r="P379" s="51">
        <f>ACT!$AU$14</f>
        <v>8588</v>
      </c>
      <c r="Q379" s="31">
        <f>ACT!$AV$14</f>
        <v>9704</v>
      </c>
      <c r="R379" s="51">
        <f>NSW!$AU$14</f>
        <v>127206</v>
      </c>
      <c r="S379" s="31">
        <f>NSW!$AV$14</f>
        <v>137907</v>
      </c>
      <c r="T379" s="51">
        <f>VIC!$AU$14</f>
        <v>91472</v>
      </c>
      <c r="U379" s="31">
        <f>VIC!$AV$14</f>
        <v>99792</v>
      </c>
      <c r="V379" s="51">
        <f>QLD!$AU$14</f>
        <v>69406</v>
      </c>
      <c r="W379" s="31">
        <f>QLD!$AV$14</f>
        <v>76174</v>
      </c>
      <c r="X379" s="51">
        <f>SA!$AU$14</f>
        <v>22404</v>
      </c>
      <c r="Y379" s="31">
        <f>SA!$AV$14</f>
        <v>24347</v>
      </c>
      <c r="Z379" s="51">
        <f>WA!$AU$14</f>
        <v>52602</v>
      </c>
      <c r="AA379" s="31">
        <f>WA!$AV$14</f>
        <v>53688</v>
      </c>
      <c r="AB379" s="51">
        <f>TAS!$AU$14</f>
        <v>5610</v>
      </c>
      <c r="AC379" s="31">
        <f>TAS!$AV$14</f>
        <v>6495</v>
      </c>
      <c r="AD379" s="51">
        <f>NT!$AU$14</f>
        <v>3886</v>
      </c>
      <c r="AE379" s="31">
        <f>NT!$AV$14</f>
        <v>4274</v>
      </c>
    </row>
    <row r="380" spans="13:31">
      <c r="M380" s="23" t="s">
        <v>89</v>
      </c>
      <c r="N380" s="51">
        <f>Australia!$AU$15</f>
        <v>398181</v>
      </c>
      <c r="O380" s="31">
        <f>Australia!$AV$15</f>
        <v>429465</v>
      </c>
      <c r="P380" s="51">
        <f>ACT!$AU$15</f>
        <v>8306</v>
      </c>
      <c r="Q380" s="31">
        <f>ACT!$AV$15</f>
        <v>9345</v>
      </c>
      <c r="R380" s="51">
        <f>NSW!$AU$15</f>
        <v>132565</v>
      </c>
      <c r="S380" s="31">
        <f>NSW!$AV$15</f>
        <v>142266</v>
      </c>
      <c r="T380" s="51">
        <f>VIC!$AU$15</f>
        <v>93334</v>
      </c>
      <c r="U380" s="31">
        <f>VIC!$AV$15</f>
        <v>102920</v>
      </c>
      <c r="V380" s="51">
        <f>QLD!$AU$15</f>
        <v>76518</v>
      </c>
      <c r="W380" s="31">
        <f>QLD!$AV$15</f>
        <v>83029</v>
      </c>
      <c r="X380" s="51">
        <f>SA!$AU$15</f>
        <v>23826</v>
      </c>
      <c r="Y380" s="31">
        <f>SA!$AV$15</f>
        <v>26044</v>
      </c>
      <c r="Z380" s="51">
        <f>WA!$AU$15</f>
        <v>53268</v>
      </c>
      <c r="AA380" s="31">
        <f>WA!$AV$15</f>
        <v>54151</v>
      </c>
      <c r="AB380" s="51">
        <f>TAS!$AU$15</f>
        <v>6569</v>
      </c>
      <c r="AC380" s="31">
        <f>TAS!$AV$15</f>
        <v>7681</v>
      </c>
      <c r="AD380" s="51">
        <f>NT!$AU$15</f>
        <v>3795</v>
      </c>
      <c r="AE380" s="31">
        <f>NT!$AV$15</f>
        <v>4029</v>
      </c>
    </row>
    <row r="381" spans="13:31">
      <c r="M381" s="23" t="s">
        <v>90</v>
      </c>
      <c r="N381" s="51">
        <f>Australia!$AU$16</f>
        <v>387623</v>
      </c>
      <c r="O381" s="31">
        <f>Australia!$AV$16</f>
        <v>419680</v>
      </c>
      <c r="P381" s="51">
        <f>ACT!$AU$16</f>
        <v>7838</v>
      </c>
      <c r="Q381" s="31">
        <f>ACT!$AV$16</f>
        <v>8815</v>
      </c>
      <c r="R381" s="51">
        <f>NSW!$AU$16</f>
        <v>123401</v>
      </c>
      <c r="S381" s="31">
        <f>NSW!$AV$16</f>
        <v>134211</v>
      </c>
      <c r="T381" s="51">
        <f>VIC!$AU$16</f>
        <v>93322</v>
      </c>
      <c r="U381" s="31">
        <f>VIC!$AV$16</f>
        <v>102560</v>
      </c>
      <c r="V381" s="51">
        <f>QLD!$AU$16</f>
        <v>74506</v>
      </c>
      <c r="W381" s="31">
        <f>QLD!$AV$16</f>
        <v>81064</v>
      </c>
      <c r="X381" s="51">
        <f>SA!$AU$16</f>
        <v>25237</v>
      </c>
      <c r="Y381" s="31">
        <f>SA!$AV$16</f>
        <v>27563</v>
      </c>
      <c r="Z381" s="51">
        <f>WA!$AU$16</f>
        <v>52346</v>
      </c>
      <c r="AA381" s="31">
        <f>WA!$AV$16</f>
        <v>53149</v>
      </c>
      <c r="AB381" s="51">
        <f>TAS!$AU$16</f>
        <v>7227</v>
      </c>
      <c r="AC381" s="31">
        <f>TAS!$AV$16</f>
        <v>8446</v>
      </c>
      <c r="AD381" s="51">
        <f>NT!$AU$16</f>
        <v>3746</v>
      </c>
      <c r="AE381" s="31">
        <f>NT!$AV$16</f>
        <v>3872</v>
      </c>
    </row>
    <row r="382" spans="13:31">
      <c r="M382" s="23" t="s">
        <v>91</v>
      </c>
      <c r="N382" s="51">
        <f>Australia!$AU$17</f>
        <v>395211</v>
      </c>
      <c r="O382" s="31">
        <f>Australia!$AV$17</f>
        <v>425467</v>
      </c>
      <c r="P382" s="51">
        <f>ACT!$AU$17</f>
        <v>7660</v>
      </c>
      <c r="Q382" s="31">
        <f>ACT!$AV$17</f>
        <v>8585</v>
      </c>
      <c r="R382" s="51">
        <f>NSW!$AU$17</f>
        <v>127479</v>
      </c>
      <c r="S382" s="31">
        <f>NSW!$AV$17</f>
        <v>137003</v>
      </c>
      <c r="T382" s="51">
        <f>VIC!$AU$17</f>
        <v>93224</v>
      </c>
      <c r="U382" s="31">
        <f>VIC!$AV$17</f>
        <v>101344</v>
      </c>
      <c r="V382" s="51">
        <f>QLD!$AU$17</f>
        <v>75917</v>
      </c>
      <c r="W382" s="31">
        <f>QLD!$AV$17</f>
        <v>82192</v>
      </c>
      <c r="X382" s="51">
        <f>SA!$AU$17</f>
        <v>27306</v>
      </c>
      <c r="Y382" s="31">
        <f>SA!$AV$17</f>
        <v>30229</v>
      </c>
      <c r="Z382" s="51">
        <f>WA!$AU$17</f>
        <v>51287</v>
      </c>
      <c r="AA382" s="31">
        <f>WA!$AV$17</f>
        <v>52472</v>
      </c>
      <c r="AB382" s="51">
        <f>TAS!$AU$17</f>
        <v>8432</v>
      </c>
      <c r="AC382" s="31">
        <f>TAS!$AV$17</f>
        <v>9782</v>
      </c>
      <c r="AD382" s="51">
        <f>NT!$AU$17</f>
        <v>3906</v>
      </c>
      <c r="AE382" s="31">
        <f>NT!$AV$17</f>
        <v>3860</v>
      </c>
    </row>
    <row r="383" spans="13:31">
      <c r="M383" s="23" t="s">
        <v>92</v>
      </c>
      <c r="N383" s="51">
        <f>Australia!$AU$18</f>
        <v>389041</v>
      </c>
      <c r="O383" s="31">
        <f>Australia!$AV$18</f>
        <v>420194</v>
      </c>
      <c r="P383" s="51">
        <f>ACT!$AU$18</f>
        <v>7416</v>
      </c>
      <c r="Q383" s="31">
        <f>ACT!$AV$18</f>
        <v>8148</v>
      </c>
      <c r="R383" s="51">
        <f>NSW!$AU$18</f>
        <v>124743</v>
      </c>
      <c r="S383" s="31">
        <f>NSW!$AV$18</f>
        <v>135055</v>
      </c>
      <c r="T383" s="51">
        <f>VIC!$AU$18</f>
        <v>92365</v>
      </c>
      <c r="U383" s="31">
        <f>VIC!$AV$18</f>
        <v>100187</v>
      </c>
      <c r="V383" s="51">
        <f>QLD!$AU$18</f>
        <v>74102</v>
      </c>
      <c r="W383" s="31">
        <f>QLD!$AV$18</f>
        <v>80320</v>
      </c>
      <c r="X383" s="51">
        <f>SA!$AU$18</f>
        <v>28964</v>
      </c>
      <c r="Y383" s="31">
        <f>SA!$AV$18</f>
        <v>32412</v>
      </c>
      <c r="Z383" s="51">
        <f>WA!$AU$18</f>
        <v>48363</v>
      </c>
      <c r="AA383" s="31">
        <f>WA!$AV$18</f>
        <v>49662</v>
      </c>
      <c r="AB383" s="51">
        <f>TAS!$AU$18</f>
        <v>9646</v>
      </c>
      <c r="AC383" s="31">
        <f>TAS!$AV$18</f>
        <v>10904</v>
      </c>
      <c r="AD383" s="51">
        <f>NT!$AU$18</f>
        <v>3442</v>
      </c>
      <c r="AE383" s="31">
        <f>NT!$AV$18</f>
        <v>3506</v>
      </c>
    </row>
    <row r="384" spans="13:31">
      <c r="M384" s="23" t="s">
        <v>93</v>
      </c>
      <c r="N384" s="51">
        <f>Australia!$AU$19</f>
        <v>357895</v>
      </c>
      <c r="O384" s="31">
        <f>Australia!$AV$19</f>
        <v>388038</v>
      </c>
      <c r="P384" s="51">
        <f>ACT!$AU$19</f>
        <v>6444</v>
      </c>
      <c r="Q384" s="31">
        <f>ACT!$AV$19</f>
        <v>7135</v>
      </c>
      <c r="R384" s="51">
        <f>NSW!$AU$19</f>
        <v>114793</v>
      </c>
      <c r="S384" s="31">
        <f>NSW!$AV$19</f>
        <v>124450</v>
      </c>
      <c r="T384" s="51">
        <f>VIC!$AU$19</f>
        <v>84860</v>
      </c>
      <c r="U384" s="31">
        <f>VIC!$AV$19</f>
        <v>93126</v>
      </c>
      <c r="V384" s="51">
        <f>QLD!$AU$19</f>
        <v>68662</v>
      </c>
      <c r="W384" s="31">
        <f>QLD!$AV$19</f>
        <v>74304</v>
      </c>
      <c r="X384" s="51">
        <f>SA!$AU$19</f>
        <v>28600</v>
      </c>
      <c r="Y384" s="31">
        <f>SA!$AV$19</f>
        <v>31673</v>
      </c>
      <c r="Z384" s="51">
        <f>WA!$AU$19</f>
        <v>42220</v>
      </c>
      <c r="AA384" s="31">
        <f>WA!$AV$19</f>
        <v>44303</v>
      </c>
      <c r="AB384" s="51">
        <f>TAS!$AU$19</f>
        <v>9453</v>
      </c>
      <c r="AC384" s="31">
        <f>TAS!$AV$19</f>
        <v>10418</v>
      </c>
      <c r="AD384" s="51">
        <f>NT!$AU$19</f>
        <v>2863</v>
      </c>
      <c r="AE384" s="31">
        <f>NT!$AV$19</f>
        <v>2629</v>
      </c>
    </row>
    <row r="385" spans="13:31">
      <c r="M385" s="23" t="s">
        <v>94</v>
      </c>
      <c r="N385" s="51">
        <f>Australia!$AU$20</f>
        <v>327600</v>
      </c>
      <c r="O385" s="31">
        <f>Australia!$AV$20</f>
        <v>351019</v>
      </c>
      <c r="P385" s="51">
        <f>ACT!$AU$20</f>
        <v>5958</v>
      </c>
      <c r="Q385" s="31">
        <f>ACT!$AV$20</f>
        <v>6263</v>
      </c>
      <c r="R385" s="51">
        <f>NSW!$AU$20</f>
        <v>106137</v>
      </c>
      <c r="S385" s="31">
        <f>NSW!$AV$20</f>
        <v>112829</v>
      </c>
      <c r="T385" s="51">
        <f>VIC!$AU$20</f>
        <v>77772</v>
      </c>
      <c r="U385" s="31">
        <f>VIC!$AV$20</f>
        <v>85092</v>
      </c>
      <c r="V385" s="51">
        <f>QLD!$AU$20</f>
        <v>62976</v>
      </c>
      <c r="W385" s="31">
        <f>QLD!$AV$20</f>
        <v>67931</v>
      </c>
      <c r="X385" s="51">
        <f>SA!$AU$20</f>
        <v>27249</v>
      </c>
      <c r="Y385" s="31">
        <f>SA!$AV$20</f>
        <v>29916</v>
      </c>
      <c r="Z385" s="51">
        <f>WA!$AU$20</f>
        <v>36543</v>
      </c>
      <c r="AA385" s="31">
        <f>WA!$AV$20</f>
        <v>37542</v>
      </c>
      <c r="AB385" s="51">
        <f>TAS!$AU$20</f>
        <v>8887</v>
      </c>
      <c r="AC385" s="31">
        <f>TAS!$AV$20</f>
        <v>9669</v>
      </c>
      <c r="AD385" s="51">
        <f>NT!$AU$20</f>
        <v>2078</v>
      </c>
      <c r="AE385" s="31">
        <f>NT!$AV$20</f>
        <v>1777</v>
      </c>
    </row>
    <row r="386" spans="13:31">
      <c r="M386" s="23" t="s">
        <v>95</v>
      </c>
      <c r="N386" s="51">
        <f>Australia!$AU$21</f>
        <v>230276</v>
      </c>
      <c r="O386" s="31">
        <f>Australia!$AV$21</f>
        <v>245880</v>
      </c>
      <c r="P386" s="51">
        <f>ACT!$AU$21</f>
        <v>3565</v>
      </c>
      <c r="Q386" s="31">
        <f>ACT!$AV$21</f>
        <v>3968</v>
      </c>
      <c r="R386" s="51">
        <f>NSW!$AU$21</f>
        <v>75674</v>
      </c>
      <c r="S386" s="31">
        <f>NSW!$AV$21</f>
        <v>80347</v>
      </c>
      <c r="T386" s="51">
        <f>VIC!$AU$21</f>
        <v>55366</v>
      </c>
      <c r="U386" s="31">
        <f>VIC!$AV$21</f>
        <v>59509</v>
      </c>
      <c r="V386" s="51">
        <f>QLD!$AU$21</f>
        <v>44598</v>
      </c>
      <c r="W386" s="31">
        <f>QLD!$AV$21</f>
        <v>48158</v>
      </c>
      <c r="X386" s="51">
        <f>SA!$AU$21</f>
        <v>19476</v>
      </c>
      <c r="Y386" s="31">
        <f>SA!$AV$21</f>
        <v>21200</v>
      </c>
      <c r="Z386" s="51">
        <f>WA!$AU$21</f>
        <v>24251</v>
      </c>
      <c r="AA386" s="31">
        <f>WA!$AV$21</f>
        <v>25008</v>
      </c>
      <c r="AB386" s="51">
        <f>TAS!$AU$21</f>
        <v>6277</v>
      </c>
      <c r="AC386" s="31">
        <f>TAS!$AV$21</f>
        <v>6771</v>
      </c>
      <c r="AD386" s="51">
        <f>NT!$AU$21</f>
        <v>1069</v>
      </c>
      <c r="AE386" s="31">
        <f>NT!$AV$21</f>
        <v>919</v>
      </c>
    </row>
    <row r="387" spans="13:31">
      <c r="M387" s="23" t="s">
        <v>96</v>
      </c>
      <c r="N387" s="51">
        <f>Australia!$AU$22</f>
        <v>157943</v>
      </c>
      <c r="O387" s="31">
        <f>Australia!$AV$22</f>
        <v>173050</v>
      </c>
      <c r="P387" s="51">
        <f>ACT!$AU$22</f>
        <v>2235</v>
      </c>
      <c r="Q387" s="31">
        <f>ACT!$AV$22</f>
        <v>2635</v>
      </c>
      <c r="R387" s="51">
        <f>NSW!$AU$22</f>
        <v>52001</v>
      </c>
      <c r="S387" s="31">
        <f>NSW!$AV$22</f>
        <v>55991</v>
      </c>
      <c r="T387" s="51">
        <f>VIC!$AU$22</f>
        <v>38917</v>
      </c>
      <c r="U387" s="31">
        <f>VIC!$AV$22</f>
        <v>43394</v>
      </c>
      <c r="V387" s="51">
        <f>QLD!$AU$22</f>
        <v>29973</v>
      </c>
      <c r="W387" s="31">
        <f>QLD!$AV$22</f>
        <v>32978</v>
      </c>
      <c r="X387" s="51">
        <f>SA!$AU$22</f>
        <v>13483</v>
      </c>
      <c r="Y387" s="31">
        <f>SA!$AV$22</f>
        <v>15078</v>
      </c>
      <c r="Z387" s="51">
        <f>WA!$AU$22</f>
        <v>16437</v>
      </c>
      <c r="AA387" s="31">
        <f>WA!$AV$22</f>
        <v>17699</v>
      </c>
      <c r="AB387" s="51">
        <f>TAS!$AU$22</f>
        <v>4347</v>
      </c>
      <c r="AC387" s="31">
        <f>TAS!$AV$22</f>
        <v>4811</v>
      </c>
      <c r="AD387" s="51">
        <f>NT!$AU$22</f>
        <v>550</v>
      </c>
      <c r="AE387" s="31">
        <f>NT!$AV$22</f>
        <v>464</v>
      </c>
    </row>
    <row r="388" spans="13:31">
      <c r="M388" s="23" t="s">
        <v>97</v>
      </c>
      <c r="N388" s="51">
        <f>Australia!$AU$23</f>
        <v>99138</v>
      </c>
      <c r="O388" s="31">
        <f>Australia!$AV$23</f>
        <v>120090</v>
      </c>
      <c r="P388" s="51">
        <f>ACT!$AU$23</f>
        <v>1327</v>
      </c>
      <c r="Q388" s="31">
        <f>ACT!$AV$23</f>
        <v>1613</v>
      </c>
      <c r="R388" s="51">
        <f>NSW!$AU$23</f>
        <v>32525</v>
      </c>
      <c r="S388" s="31">
        <f>NSW!$AV$23</f>
        <v>38408</v>
      </c>
      <c r="T388" s="51">
        <f>VIC!$AU$23</f>
        <v>25300</v>
      </c>
      <c r="U388" s="31">
        <f>VIC!$AV$23</f>
        <v>31474</v>
      </c>
      <c r="V388" s="51">
        <f>QLD!$AU$23</f>
        <v>18381</v>
      </c>
      <c r="W388" s="31">
        <f>QLD!$AV$23</f>
        <v>22329</v>
      </c>
      <c r="X388" s="51">
        <f>SA!$AU$23</f>
        <v>8722</v>
      </c>
      <c r="Y388" s="31">
        <f>SA!$AV$23</f>
        <v>10641</v>
      </c>
      <c r="Z388" s="51">
        <f>WA!$AU$23</f>
        <v>9964</v>
      </c>
      <c r="AA388" s="31">
        <f>WA!$AV$23</f>
        <v>12057</v>
      </c>
      <c r="AB388" s="51">
        <f>TAS!$AU$23</f>
        <v>2706</v>
      </c>
      <c r="AC388" s="31">
        <f>TAS!$AV$23</f>
        <v>3350</v>
      </c>
      <c r="AD388" s="51">
        <f>NT!$AU$23</f>
        <v>213</v>
      </c>
      <c r="AE388" s="31">
        <f>NT!$AV$23</f>
        <v>218</v>
      </c>
    </row>
    <row r="389" spans="13:31">
      <c r="M389" s="23" t="s">
        <v>98</v>
      </c>
      <c r="N389" s="51">
        <f>Australia!$AU$24</f>
        <v>59582</v>
      </c>
      <c r="O389" s="31">
        <f>Australia!$AV$24</f>
        <v>79683</v>
      </c>
      <c r="P389" s="51">
        <f>ACT!$AU$24</f>
        <v>851</v>
      </c>
      <c r="Q389" s="31">
        <f>ACT!$AV$24</f>
        <v>1091</v>
      </c>
      <c r="R389" s="51">
        <f>NSW!$AU$24</f>
        <v>19557</v>
      </c>
      <c r="S389" s="31">
        <f>NSW!$AV$24</f>
        <v>25100</v>
      </c>
      <c r="T389" s="51">
        <f>VIC!$AU$24</f>
        <v>15927</v>
      </c>
      <c r="U389" s="31">
        <f>VIC!$AV$24</f>
        <v>21782</v>
      </c>
      <c r="V389" s="51">
        <f>QLD!$AU$24</f>
        <v>10492</v>
      </c>
      <c r="W389" s="31">
        <f>QLD!$AV$24</f>
        <v>14197</v>
      </c>
      <c r="X389" s="51">
        <f>SA!$AU$24</f>
        <v>5551</v>
      </c>
      <c r="Y389" s="31">
        <f>SA!$AV$24</f>
        <v>7812</v>
      </c>
      <c r="Z389" s="51">
        <f>WA!$AU$24</f>
        <v>5619</v>
      </c>
      <c r="AA389" s="31">
        <f>WA!$AV$24</f>
        <v>7544</v>
      </c>
      <c r="AB389" s="51">
        <f>TAS!$AU$24</f>
        <v>1499</v>
      </c>
      <c r="AC389" s="31">
        <f>TAS!$AV$24</f>
        <v>2037</v>
      </c>
      <c r="AD389" s="51">
        <f>NT!$AU$24</f>
        <v>86</v>
      </c>
      <c r="AE389" s="31">
        <f>NT!$AV$24</f>
        <v>120</v>
      </c>
    </row>
    <row r="390" spans="13:31">
      <c r="M390" s="23" t="s">
        <v>99</v>
      </c>
      <c r="N390" s="51">
        <f>Australia!$AU$25</f>
        <v>14579</v>
      </c>
      <c r="O390" s="31">
        <f>Australia!$AV$25</f>
        <v>33173</v>
      </c>
      <c r="P390" s="51">
        <f>ACT!$AU$25</f>
        <v>219</v>
      </c>
      <c r="Q390" s="31">
        <f>ACT!$AV$25</f>
        <v>453</v>
      </c>
      <c r="R390" s="51">
        <f>NSW!$AU$25</f>
        <v>4786</v>
      </c>
      <c r="S390" s="31">
        <f>NSW!$AV$25</f>
        <v>10479</v>
      </c>
      <c r="T390" s="51">
        <f>VIC!$AU$25</f>
        <v>4008</v>
      </c>
      <c r="U390" s="31">
        <f>VIC!$AV$25</f>
        <v>9167</v>
      </c>
      <c r="V390" s="51">
        <f>QLD!$AU$25</f>
        <v>2452</v>
      </c>
      <c r="W390" s="31">
        <f>QLD!$AV$25</f>
        <v>5745</v>
      </c>
      <c r="X390" s="51">
        <f>SA!$AU$25</f>
        <v>1444</v>
      </c>
      <c r="Y390" s="31">
        <f>SA!$AV$25</f>
        <v>3399</v>
      </c>
      <c r="Z390" s="51">
        <f>WA!$AU$25</f>
        <v>1353</v>
      </c>
      <c r="AA390" s="31">
        <f>WA!$AV$25</f>
        <v>3117</v>
      </c>
      <c r="AB390" s="51">
        <f>TAS!$AU$25</f>
        <v>301</v>
      </c>
      <c r="AC390" s="31">
        <f>TAS!$AV$25</f>
        <v>780</v>
      </c>
      <c r="AD390" s="51">
        <f>NT!$AU$25</f>
        <v>16</v>
      </c>
      <c r="AE390" s="31">
        <f>NT!$AV$25</f>
        <v>33</v>
      </c>
    </row>
    <row r="391" spans="13:31">
      <c r="M391" s="45" t="s">
        <v>100</v>
      </c>
      <c r="N391" s="52">
        <f>Australia!$AU$26</f>
        <v>2412</v>
      </c>
      <c r="O391" s="46">
        <f>Australia!$AV$26</f>
        <v>8668</v>
      </c>
      <c r="P391" s="52">
        <f>ACT!$AU$26</f>
        <v>34</v>
      </c>
      <c r="Q391" s="46">
        <f>ACT!$AV$26</f>
        <v>113</v>
      </c>
      <c r="R391" s="52">
        <f>NSW!$AU$26</f>
        <v>812</v>
      </c>
      <c r="S391" s="46">
        <f>NSW!$AV$26</f>
        <v>2674</v>
      </c>
      <c r="T391" s="52">
        <f>VIC!$AU$26</f>
        <v>685</v>
      </c>
      <c r="U391" s="46">
        <f>VIC!$AV$26</f>
        <v>2445</v>
      </c>
      <c r="V391" s="52">
        <f>QLD!$AU$26</f>
        <v>377</v>
      </c>
      <c r="W391" s="46">
        <f>QLD!$AV$26</f>
        <v>1575</v>
      </c>
      <c r="X391" s="52">
        <f>SA!$AU$26</f>
        <v>243</v>
      </c>
      <c r="Y391" s="46">
        <f>SA!$AV$26</f>
        <v>872</v>
      </c>
      <c r="Z391" s="52">
        <f>WA!$AU$26</f>
        <v>222</v>
      </c>
      <c r="AA391" s="46">
        <f>WA!$AV$26</f>
        <v>811</v>
      </c>
      <c r="AB391" s="52">
        <f>TAS!$AU$26</f>
        <v>37</v>
      </c>
      <c r="AC391" s="46">
        <f>TAS!$AV$26</f>
        <v>171</v>
      </c>
      <c r="AD391" s="52">
        <f>NT!$AU$26</f>
        <v>2</v>
      </c>
      <c r="AE391" s="46">
        <f>NT!$AV$26</f>
        <v>7</v>
      </c>
    </row>
    <row r="392" spans="13:31">
      <c r="M392" s="40">
        <v>41243</v>
      </c>
      <c r="N392" s="40"/>
      <c r="O392" s="40"/>
      <c r="P392" s="40"/>
      <c r="X392" s="40">
        <f>M392</f>
        <v>41243</v>
      </c>
    </row>
    <row r="393" spans="13:31" ht="13.15">
      <c r="M393" s="380" t="s">
        <v>122</v>
      </c>
      <c r="N393" s="378" t="s">
        <v>27</v>
      </c>
      <c r="O393" s="379"/>
      <c r="P393" s="378" t="s">
        <v>68</v>
      </c>
      <c r="Q393" s="379"/>
      <c r="R393" s="378" t="s">
        <v>61</v>
      </c>
      <c r="S393" s="379"/>
      <c r="T393" s="378" t="s">
        <v>62</v>
      </c>
      <c r="U393" s="379"/>
      <c r="V393" s="378" t="s">
        <v>63</v>
      </c>
      <c r="W393" s="379"/>
      <c r="X393" s="378" t="s">
        <v>64</v>
      </c>
      <c r="Y393" s="379"/>
      <c r="Z393" s="378" t="s">
        <v>65</v>
      </c>
      <c r="AA393" s="379"/>
      <c r="AB393" s="378" t="s">
        <v>66</v>
      </c>
      <c r="AC393" s="379"/>
      <c r="AD393" s="378" t="s">
        <v>67</v>
      </c>
      <c r="AE393" s="379"/>
    </row>
    <row r="394" spans="13:31" ht="13.15">
      <c r="M394" s="381"/>
      <c r="N394" s="48" t="s">
        <v>78</v>
      </c>
      <c r="O394" s="49" t="s">
        <v>79</v>
      </c>
      <c r="P394" s="48" t="s">
        <v>78</v>
      </c>
      <c r="Q394" s="49" t="s">
        <v>79</v>
      </c>
      <c r="R394" s="48" t="s">
        <v>78</v>
      </c>
      <c r="S394" s="49" t="s">
        <v>79</v>
      </c>
      <c r="T394" s="48" t="s">
        <v>78</v>
      </c>
      <c r="U394" s="49" t="s">
        <v>79</v>
      </c>
      <c r="V394" s="48" t="s">
        <v>78</v>
      </c>
      <c r="W394" s="49" t="s">
        <v>79</v>
      </c>
      <c r="X394" s="48" t="s">
        <v>78</v>
      </c>
      <c r="Y394" s="49" t="s">
        <v>79</v>
      </c>
      <c r="Z394" s="48" t="s">
        <v>78</v>
      </c>
      <c r="AA394" s="49" t="s">
        <v>79</v>
      </c>
      <c r="AB394" s="48" t="s">
        <v>78</v>
      </c>
      <c r="AC394" s="49" t="s">
        <v>79</v>
      </c>
      <c r="AD394" s="48" t="s">
        <v>78</v>
      </c>
      <c r="AE394" s="49" t="s">
        <v>79</v>
      </c>
    </row>
    <row r="395" spans="13:31">
      <c r="M395" s="23" t="s">
        <v>81</v>
      </c>
      <c r="N395" s="51">
        <f>Australia!AX7</f>
        <v>323302</v>
      </c>
      <c r="O395" s="51">
        <f>Australia!AY7</f>
        <v>302448</v>
      </c>
      <c r="P395" s="51">
        <f>ACT!$AX$7</f>
        <v>7514</v>
      </c>
      <c r="Q395" s="31">
        <f>ACT!$AY$7</f>
        <v>6935</v>
      </c>
      <c r="R395" s="51">
        <f>NSW!$AX$7</f>
        <v>108700</v>
      </c>
      <c r="S395" s="31">
        <f>NSW!$AY$7</f>
        <v>101170</v>
      </c>
      <c r="T395" s="51">
        <f>VIC!$AX$7</f>
        <v>75152</v>
      </c>
      <c r="U395" s="31">
        <f>VIC!$AY$7</f>
        <v>71281</v>
      </c>
      <c r="V395" s="51">
        <f>QLD!$AX$7</f>
        <v>59097</v>
      </c>
      <c r="W395" s="31">
        <f>QLD!$AY$7</f>
        <v>55334</v>
      </c>
      <c r="X395" s="51">
        <f>SA!$AX$7</f>
        <v>19581</v>
      </c>
      <c r="Y395" s="31">
        <f>SA!$AY$7</f>
        <v>18136</v>
      </c>
      <c r="Z395" s="51">
        <f>WA!$AX$7</f>
        <v>44640</v>
      </c>
      <c r="AA395" s="31">
        <f>WA!$AY$7</f>
        <v>41455</v>
      </c>
      <c r="AB395" s="51">
        <f>TAS!$AX$7</f>
        <v>5050</v>
      </c>
      <c r="AC395" s="31">
        <f>TAS!$AY$7</f>
        <v>4734</v>
      </c>
      <c r="AD395" s="51">
        <f>NT!$AX$7</f>
        <v>3568</v>
      </c>
      <c r="AE395" s="31">
        <f>NT!$AY$7</f>
        <v>3403</v>
      </c>
    </row>
    <row r="396" spans="13:31">
      <c r="M396" s="23" t="s">
        <v>82</v>
      </c>
      <c r="N396" s="51">
        <f>Australia!AX8</f>
        <v>368320</v>
      </c>
      <c r="O396" s="51">
        <f>Australia!AY8</f>
        <v>348364</v>
      </c>
      <c r="P396" s="51">
        <f>ACT!$AX$8</f>
        <v>8112</v>
      </c>
      <c r="Q396" s="31">
        <f>ACT!$AY$8</f>
        <v>7696</v>
      </c>
      <c r="R396" s="51">
        <f>NSW!$AX$8</f>
        <v>123424</v>
      </c>
      <c r="S396" s="31">
        <f>NSW!$AY$8</f>
        <v>116734</v>
      </c>
      <c r="T396" s="51">
        <f>VIC!$AX$8</f>
        <v>84042</v>
      </c>
      <c r="U396" s="31">
        <f>VIC!$AY$8</f>
        <v>79402</v>
      </c>
      <c r="V396" s="51">
        <f>QLD!$AX$8</f>
        <v>71198</v>
      </c>
      <c r="W396" s="31">
        <f>QLD!$AY$8</f>
        <v>67262</v>
      </c>
      <c r="X396" s="51">
        <f>SA!$AX$8</f>
        <v>22208</v>
      </c>
      <c r="Y396" s="31">
        <f>SA!$AY$8</f>
        <v>21327</v>
      </c>
      <c r="Z396" s="51">
        <f>WA!$AX$8</f>
        <v>49324</v>
      </c>
      <c r="AA396" s="31">
        <f>WA!$AY$8</f>
        <v>46472</v>
      </c>
      <c r="AB396" s="51">
        <f>TAS!$AX$8</f>
        <v>6225</v>
      </c>
      <c r="AC396" s="31">
        <f>TAS!$AY$8</f>
        <v>5914</v>
      </c>
      <c r="AD396" s="51">
        <f>NT!$AX$8</f>
        <v>3787</v>
      </c>
      <c r="AE396" s="31">
        <f>NT!$AY$8</f>
        <v>3557</v>
      </c>
    </row>
    <row r="397" spans="13:31">
      <c r="M397" s="23" t="s">
        <v>83</v>
      </c>
      <c r="N397" s="51">
        <f>Australia!AX9</f>
        <v>351155</v>
      </c>
      <c r="O397" s="51">
        <f>Australia!AY9</f>
        <v>329814</v>
      </c>
      <c r="P397" s="51">
        <f>ACT!$AX$9</f>
        <v>7174</v>
      </c>
      <c r="Q397" s="31">
        <f>ACT!$AY$9</f>
        <v>6883</v>
      </c>
      <c r="R397" s="51">
        <f>NSW!$AX$9</f>
        <v>115601</v>
      </c>
      <c r="S397" s="31">
        <f>NSW!$AY$9</f>
        <v>108698</v>
      </c>
      <c r="T397" s="51">
        <f>VIC!$AX$9</f>
        <v>79952</v>
      </c>
      <c r="U397" s="31">
        <f>VIC!$AY$9</f>
        <v>75596</v>
      </c>
      <c r="V397" s="51">
        <f>QLD!$AX$9</f>
        <v>70205</v>
      </c>
      <c r="W397" s="31">
        <f>QLD!$AY$9</f>
        <v>65874</v>
      </c>
      <c r="X397" s="51">
        <f>SA!$AX$9</f>
        <v>23070</v>
      </c>
      <c r="Y397" s="31">
        <f>SA!$AY$9</f>
        <v>20460</v>
      </c>
      <c r="Z397" s="51">
        <f>WA!$AX$9</f>
        <v>45504</v>
      </c>
      <c r="AA397" s="31">
        <f>WA!$AY$9</f>
        <v>43146</v>
      </c>
      <c r="AB397" s="51">
        <f>TAS!$AX$9</f>
        <v>6374</v>
      </c>
      <c r="AC397" s="31">
        <f>TAS!$AY$9</f>
        <v>5972</v>
      </c>
      <c r="AD397" s="51">
        <f>NT!$AX$9</f>
        <v>3275</v>
      </c>
      <c r="AE397" s="31">
        <f>NT!$AY$9</f>
        <v>3185</v>
      </c>
    </row>
    <row r="398" spans="13:31">
      <c r="M398" s="23" t="s">
        <v>84</v>
      </c>
      <c r="N398" s="51">
        <f>Australia!AX10</f>
        <v>336579</v>
      </c>
      <c r="O398" s="51">
        <f>Australia!AY10</f>
        <v>320838</v>
      </c>
      <c r="P398" s="51">
        <f>ACT!$AX$10</f>
        <v>6838</v>
      </c>
      <c r="Q398" s="31">
        <f>ACT!$AY$10</f>
        <v>6637</v>
      </c>
      <c r="R398" s="51">
        <f>NSW!$AX$10</f>
        <v>110184</v>
      </c>
      <c r="S398" s="31">
        <f>NSW!$AY$10</f>
        <v>103761</v>
      </c>
      <c r="T398" s="51">
        <f>VIC!$AX$10</f>
        <v>77052</v>
      </c>
      <c r="U398" s="31">
        <f>VIC!$AY$10</f>
        <v>73044</v>
      </c>
      <c r="V398" s="51">
        <f>QLD!$AX$10</f>
        <v>68255</v>
      </c>
      <c r="W398" s="31">
        <f>QLD!$AY$10</f>
        <v>65024</v>
      </c>
      <c r="X398" s="51">
        <f>SA!$AX$10</f>
        <v>20358</v>
      </c>
      <c r="Y398" s="31">
        <f>SA!$AY$10</f>
        <v>20900</v>
      </c>
      <c r="Z398" s="51">
        <f>WA!$AX$10</f>
        <v>44060</v>
      </c>
      <c r="AA398" s="31">
        <f>WA!$AY$10</f>
        <v>42181</v>
      </c>
      <c r="AB398" s="51">
        <f>TAS!$AX$10</f>
        <v>6617</v>
      </c>
      <c r="AC398" s="31">
        <f>TAS!$AY$10</f>
        <v>6299</v>
      </c>
      <c r="AD398" s="51">
        <f>NT!$AX$10</f>
        <v>3215</v>
      </c>
      <c r="AE398" s="31">
        <f>NT!$AY$10</f>
        <v>2992</v>
      </c>
    </row>
    <row r="399" spans="13:31">
      <c r="M399" s="23" t="s">
        <v>85</v>
      </c>
      <c r="N399" s="51">
        <f>Australia!AX11</f>
        <v>275002</v>
      </c>
      <c r="O399" s="51">
        <f>Australia!AY11</f>
        <v>281315</v>
      </c>
      <c r="P399" s="51">
        <f>ACT!$AX$11</f>
        <v>5445</v>
      </c>
      <c r="Q399" s="31">
        <f>ACT!$AY$11</f>
        <v>5653</v>
      </c>
      <c r="R399" s="51">
        <f>NSW!$AX$11</f>
        <v>89367</v>
      </c>
      <c r="S399" s="31">
        <f>NSW!$AY$11</f>
        <v>91104</v>
      </c>
      <c r="T399" s="51">
        <f>VIC!$AX$11</f>
        <v>64965</v>
      </c>
      <c r="U399" s="31">
        <f>VIC!$AY$11</f>
        <v>65246</v>
      </c>
      <c r="V399" s="51">
        <f>QLD!$AX$11</f>
        <v>50529</v>
      </c>
      <c r="W399" s="31">
        <f>QLD!$AY$11</f>
        <v>53089</v>
      </c>
      <c r="X399" s="51">
        <f>SA!$AX$11</f>
        <v>20189</v>
      </c>
      <c r="Y399" s="31">
        <f>SA!$AY$11</f>
        <v>20334</v>
      </c>
      <c r="Z399" s="51">
        <f>WA!$AX$11</f>
        <v>36251</v>
      </c>
      <c r="AA399" s="31">
        <f>WA!$AY$11</f>
        <v>37294</v>
      </c>
      <c r="AB399" s="51">
        <f>TAS!$AX$11</f>
        <v>5741</v>
      </c>
      <c r="AC399" s="31">
        <f>TAS!$AY$11</f>
        <v>5826</v>
      </c>
      <c r="AD399" s="51">
        <f>NT!$AX$11</f>
        <v>2515</v>
      </c>
      <c r="AE399" s="31">
        <f>NT!$AY$11</f>
        <v>2769</v>
      </c>
    </row>
    <row r="400" spans="13:31">
      <c r="M400" s="23" t="s">
        <v>86</v>
      </c>
      <c r="N400" s="51">
        <f>Australia!AX12</f>
        <v>236821</v>
      </c>
      <c r="O400" s="51">
        <f>Australia!AY12</f>
        <v>280385</v>
      </c>
      <c r="P400" s="51">
        <f>ACT!$AX$12</f>
        <v>5196</v>
      </c>
      <c r="Q400" s="31">
        <f>ACT!$AY$12</f>
        <v>6448</v>
      </c>
      <c r="R400" s="51">
        <f>NSW!$AX$12</f>
        <v>75801</v>
      </c>
      <c r="S400" s="31">
        <f>NSW!$AY$12</f>
        <v>91528</v>
      </c>
      <c r="T400" s="51">
        <f>VIC!$AX$12</f>
        <v>53472</v>
      </c>
      <c r="U400" s="31">
        <f>VIC!$AY$12</f>
        <v>63500</v>
      </c>
      <c r="V400" s="51">
        <f>QLD!$AX$12</f>
        <v>40926</v>
      </c>
      <c r="W400" s="31">
        <f>QLD!$AY$12</f>
        <v>49878</v>
      </c>
      <c r="X400" s="51">
        <f>SA!$AX$12</f>
        <v>16279</v>
      </c>
      <c r="Y400" s="31">
        <f>SA!$AY$12</f>
        <v>18128</v>
      </c>
      <c r="Z400" s="51">
        <f>WA!$AX$12</f>
        <v>38454</v>
      </c>
      <c r="AA400" s="31">
        <f>WA!$AY$12</f>
        <v>42706</v>
      </c>
      <c r="AB400" s="51">
        <f>TAS!$AX$12</f>
        <v>3775</v>
      </c>
      <c r="AC400" s="31">
        <f>TAS!$AY$12</f>
        <v>4616</v>
      </c>
      <c r="AD400" s="51">
        <f>NT!$AX$12</f>
        <v>2918</v>
      </c>
      <c r="AE400" s="31">
        <f>NT!$AY$12</f>
        <v>3581</v>
      </c>
    </row>
    <row r="401" spans="13:31">
      <c r="M401" s="23" t="s">
        <v>87</v>
      </c>
      <c r="N401" s="51">
        <f>Australia!AX13</f>
        <v>371590</v>
      </c>
      <c r="O401" s="51">
        <f>Australia!AY13</f>
        <v>425000</v>
      </c>
      <c r="P401" s="51">
        <f>ACT!$AX$13</f>
        <v>8767</v>
      </c>
      <c r="Q401" s="31">
        <f>ACT!$AY$13</f>
        <v>10368</v>
      </c>
      <c r="R401" s="51">
        <f>NSW!$AX$13</f>
        <v>121533</v>
      </c>
      <c r="S401" s="31">
        <f>NSW!$AY$13</f>
        <v>140712</v>
      </c>
      <c r="T401" s="51">
        <f>VIC!$AX$13</f>
        <v>88418</v>
      </c>
      <c r="U401" s="31">
        <f>VIC!$AY$13</f>
        <v>103389</v>
      </c>
      <c r="V401" s="51">
        <f>QLD!$AX$13</f>
        <v>65984</v>
      </c>
      <c r="W401" s="31">
        <f>QLD!$AY$13</f>
        <v>75925</v>
      </c>
      <c r="X401" s="51">
        <f>SA!$AX$13</f>
        <v>22403</v>
      </c>
      <c r="Y401" s="31">
        <f>SA!$AY$13</f>
        <v>25335</v>
      </c>
      <c r="Z401" s="51">
        <f>WA!$AX$13</f>
        <v>54727</v>
      </c>
      <c r="AA401" s="31">
        <f>WA!$AY$13</f>
        <v>57922</v>
      </c>
      <c r="AB401" s="51">
        <f>TAS!$AX$13</f>
        <v>5533</v>
      </c>
      <c r="AC401" s="31">
        <f>TAS!$AY$13</f>
        <v>6354</v>
      </c>
      <c r="AD401" s="51">
        <f>NT!$AX$13</f>
        <v>4225</v>
      </c>
      <c r="AE401" s="31">
        <f>NT!$AY$13</f>
        <v>4995</v>
      </c>
    </row>
    <row r="402" spans="13:31">
      <c r="M402" s="23" t="s">
        <v>88</v>
      </c>
      <c r="N402" s="51">
        <f>Australia!AX14</f>
        <v>387049</v>
      </c>
      <c r="O402" s="51">
        <f>Australia!AY14</f>
        <v>420564</v>
      </c>
      <c r="P402" s="51">
        <f>ACT!$AX$14</f>
        <v>8948</v>
      </c>
      <c r="Q402" s="31">
        <f>ACT!$AY$14</f>
        <v>10103</v>
      </c>
      <c r="R402" s="51">
        <f>NSW!$AX$14</f>
        <v>130038</v>
      </c>
      <c r="S402" s="31">
        <f>NSW!$AY$14</f>
        <v>141161</v>
      </c>
      <c r="T402" s="51">
        <f>VIC!$AX$14</f>
        <v>93086</v>
      </c>
      <c r="U402" s="31">
        <f>VIC!$AY$14</f>
        <v>102206</v>
      </c>
      <c r="V402" s="51">
        <f>QLD!$AX$14</f>
        <v>69510</v>
      </c>
      <c r="W402" s="31">
        <f>QLD!$AY$14</f>
        <v>76471</v>
      </c>
      <c r="X402" s="51">
        <f>SA!$AX$14</f>
        <v>22569</v>
      </c>
      <c r="Y402" s="31">
        <f>SA!$AY$14</f>
        <v>24770</v>
      </c>
      <c r="Z402" s="51">
        <f>WA!$AX$14</f>
        <v>53144</v>
      </c>
      <c r="AA402" s="31">
        <f>WA!$AY$14</f>
        <v>54718</v>
      </c>
      <c r="AB402" s="51">
        <f>TAS!$AX$14</f>
        <v>5692</v>
      </c>
      <c r="AC402" s="31">
        <f>TAS!$AY$14</f>
        <v>6673</v>
      </c>
      <c r="AD402" s="51">
        <f>NT!$AX$14</f>
        <v>4062</v>
      </c>
      <c r="AE402" s="31">
        <f>NT!$AY$14</f>
        <v>4462</v>
      </c>
    </row>
    <row r="403" spans="13:31">
      <c r="M403" s="23" t="s">
        <v>89</v>
      </c>
      <c r="N403" s="51">
        <f>Australia!AX15</f>
        <v>388743</v>
      </c>
      <c r="O403" s="51">
        <f>Australia!AY15</f>
        <v>418607</v>
      </c>
      <c r="P403" s="51">
        <f>ACT!$AX$15</f>
        <v>8313</v>
      </c>
      <c r="Q403" s="31">
        <f>ACT!$AY$15</f>
        <v>9164</v>
      </c>
      <c r="R403" s="51">
        <f>NSW!$AX$15</f>
        <v>130162</v>
      </c>
      <c r="S403" s="31">
        <f>NSW!$AY$15</f>
        <v>139556</v>
      </c>
      <c r="T403" s="51">
        <f>VIC!$AX$15</f>
        <v>91821</v>
      </c>
      <c r="U403" s="31">
        <f>VIC!$AY$15</f>
        <v>100334</v>
      </c>
      <c r="V403" s="51">
        <f>QLD!$AX$15</f>
        <v>73489</v>
      </c>
      <c r="W403" s="31">
        <f>QLD!$AY$15</f>
        <v>80222</v>
      </c>
      <c r="X403" s="51">
        <f>SA!$AX$15</f>
        <v>23213</v>
      </c>
      <c r="Y403" s="31">
        <f>SA!$AY$15</f>
        <v>25069</v>
      </c>
      <c r="Z403" s="51">
        <f>WA!$AX$15</f>
        <v>51833</v>
      </c>
      <c r="AA403" s="31">
        <f>WA!$AY$15</f>
        <v>53025</v>
      </c>
      <c r="AB403" s="51">
        <f>TAS!$AX$15</f>
        <v>6167</v>
      </c>
      <c r="AC403" s="31">
        <f>TAS!$AY$15</f>
        <v>7252</v>
      </c>
      <c r="AD403" s="51">
        <f>NT!$AX$15</f>
        <v>3745</v>
      </c>
      <c r="AE403" s="31">
        <f>NT!$AY$15</f>
        <v>3985</v>
      </c>
    </row>
    <row r="404" spans="13:31">
      <c r="M404" s="23" t="s">
        <v>90</v>
      </c>
      <c r="N404" s="51">
        <f>Australia!AX16</f>
        <v>395345</v>
      </c>
      <c r="O404" s="51">
        <f>Australia!AY16</f>
        <v>429729</v>
      </c>
      <c r="P404" s="51">
        <f>ACT!$AX$16</f>
        <v>8049</v>
      </c>
      <c r="Q404" s="31">
        <f>ACT!$AY$16</f>
        <v>9019</v>
      </c>
      <c r="R404" s="51">
        <f>NSW!$AX$16</f>
        <v>126975</v>
      </c>
      <c r="S404" s="31">
        <f>NSW!$AY$16</f>
        <v>138346</v>
      </c>
      <c r="T404" s="51">
        <f>VIC!$AX$16</f>
        <v>94682</v>
      </c>
      <c r="U404" s="31">
        <f>VIC!$AY$16</f>
        <v>104673</v>
      </c>
      <c r="V404" s="51">
        <f>QLD!$AX$16</f>
        <v>75907</v>
      </c>
      <c r="W404" s="31">
        <f>QLD!$AY$16</f>
        <v>82932</v>
      </c>
      <c r="X404" s="51">
        <f>SA!$AX$16</f>
        <v>25338</v>
      </c>
      <c r="Y404" s="31">
        <f>SA!$AY$16</f>
        <v>27968</v>
      </c>
      <c r="Z404" s="51">
        <f>WA!$AX$16</f>
        <v>53218</v>
      </c>
      <c r="AA404" s="31">
        <f>WA!$AY$16</f>
        <v>54331</v>
      </c>
      <c r="AB404" s="51">
        <f>TAS!$AX$16</f>
        <v>7321</v>
      </c>
      <c r="AC404" s="31">
        <f>TAS!$AY$16</f>
        <v>8447</v>
      </c>
      <c r="AD404" s="51">
        <f>NT!$AX$16</f>
        <v>3855</v>
      </c>
      <c r="AE404" s="31">
        <f>NT!$AY$16</f>
        <v>4013</v>
      </c>
    </row>
    <row r="405" spans="13:31">
      <c r="M405" s="23" t="s">
        <v>91</v>
      </c>
      <c r="N405" s="51">
        <f>Australia!AX17</f>
        <v>385893</v>
      </c>
      <c r="O405" s="51">
        <f>Australia!AY17</f>
        <v>415317</v>
      </c>
      <c r="P405" s="51">
        <f>ACT!$AX$17</f>
        <v>7616</v>
      </c>
      <c r="Q405" s="31">
        <f>ACT!$AY$17</f>
        <v>8435</v>
      </c>
      <c r="R405" s="51">
        <f>NSW!$AX$17</f>
        <v>124431</v>
      </c>
      <c r="S405" s="31">
        <f>NSW!$AY$17</f>
        <v>133559</v>
      </c>
      <c r="T405" s="51">
        <f>VIC!$AX$17</f>
        <v>91595</v>
      </c>
      <c r="U405" s="31">
        <f>VIC!$AY$17</f>
        <v>99817</v>
      </c>
      <c r="V405" s="51">
        <f>QLD!$AX$17</f>
        <v>73651</v>
      </c>
      <c r="W405" s="31">
        <f>QLD!$AY$17</f>
        <v>79534</v>
      </c>
      <c r="X405" s="51">
        <f>SA!$AX$17</f>
        <v>26478</v>
      </c>
      <c r="Y405" s="31">
        <f>SA!$AY$17</f>
        <v>29234</v>
      </c>
      <c r="Z405" s="51">
        <f>WA!$AX$17</f>
        <v>50464</v>
      </c>
      <c r="AA405" s="31">
        <f>WA!$AY$17</f>
        <v>51685</v>
      </c>
      <c r="AB405" s="51">
        <f>TAS!$AX$17</f>
        <v>7868</v>
      </c>
      <c r="AC405" s="31">
        <f>TAS!$AY$17</f>
        <v>9286</v>
      </c>
      <c r="AD405" s="51">
        <f>NT!$AX$17</f>
        <v>3790</v>
      </c>
      <c r="AE405" s="31">
        <f>NT!$AY$17</f>
        <v>3767</v>
      </c>
    </row>
    <row r="406" spans="13:31">
      <c r="M406" s="23" t="s">
        <v>92</v>
      </c>
      <c r="N406" s="51">
        <f>Australia!AX18</f>
        <v>389543</v>
      </c>
      <c r="O406" s="51">
        <f>Australia!AY18</f>
        <v>422219</v>
      </c>
      <c r="P406" s="51">
        <f>ACT!$AX$18</f>
        <v>7306</v>
      </c>
      <c r="Q406" s="31">
        <f>ACT!$AY$18</f>
        <v>8184</v>
      </c>
      <c r="R406" s="51">
        <f>NSW!$AX$18</f>
        <v>125361</v>
      </c>
      <c r="S406" s="31">
        <f>NSW!$AY$18</f>
        <v>136096</v>
      </c>
      <c r="T406" s="51">
        <f>VIC!$AX$18</f>
        <v>92637</v>
      </c>
      <c r="U406" s="31">
        <f>VIC!$AY$18</f>
        <v>100717</v>
      </c>
      <c r="V406" s="51">
        <f>QLD!$AX$18</f>
        <v>74038</v>
      </c>
      <c r="W406" s="31">
        <f>QLD!$AY$18</f>
        <v>80650</v>
      </c>
      <c r="X406" s="51">
        <f>SA!$AX$18</f>
        <v>28800</v>
      </c>
      <c r="Y406" s="31">
        <f>SA!$AY$18</f>
        <v>32083</v>
      </c>
      <c r="Z406" s="51">
        <f>WA!$AX$18</f>
        <v>48312</v>
      </c>
      <c r="AA406" s="31">
        <f>WA!$AY$18</f>
        <v>50010</v>
      </c>
      <c r="AB406" s="51">
        <f>TAS!$AX$18</f>
        <v>9554</v>
      </c>
      <c r="AC406" s="31">
        <f>TAS!$AY$18</f>
        <v>10979</v>
      </c>
      <c r="AD406" s="51">
        <f>NT!$AX$18</f>
        <v>3535</v>
      </c>
      <c r="AE406" s="31">
        <f>NT!$AY$18</f>
        <v>3500</v>
      </c>
    </row>
    <row r="407" spans="13:31">
      <c r="M407" s="23" t="s">
        <v>93</v>
      </c>
      <c r="N407" s="51">
        <f>Australia!AX19</f>
        <v>359228</v>
      </c>
      <c r="O407" s="51">
        <f>Australia!AY19</f>
        <v>390804</v>
      </c>
      <c r="P407" s="51">
        <f>ACT!$AX$19</f>
        <v>6495</v>
      </c>
      <c r="Q407" s="31">
        <f>ACT!$AY$19</f>
        <v>7139</v>
      </c>
      <c r="R407" s="51">
        <f>NSW!$AX$19</f>
        <v>115468</v>
      </c>
      <c r="S407" s="31">
        <f>NSW!$AY$19</f>
        <v>125734</v>
      </c>
      <c r="T407" s="51">
        <f>VIC!$AX$19</f>
        <v>85611</v>
      </c>
      <c r="U407" s="31">
        <f>VIC!$AY$19</f>
        <v>93934</v>
      </c>
      <c r="V407" s="51">
        <f>QLD!$AX$19</f>
        <v>68327</v>
      </c>
      <c r="W407" s="31">
        <f>QLD!$AY$19</f>
        <v>74175</v>
      </c>
      <c r="X407" s="51">
        <f>SA!$AX$19</f>
        <v>28409</v>
      </c>
      <c r="Y407" s="31">
        <f>SA!$AY$19</f>
        <v>31716</v>
      </c>
      <c r="Z407" s="51">
        <f>WA!$AX$19</f>
        <v>42567</v>
      </c>
      <c r="AA407" s="31">
        <f>WA!$AY$19</f>
        <v>44963</v>
      </c>
      <c r="AB407" s="51">
        <f>TAS!$AX$19</f>
        <v>9435</v>
      </c>
      <c r="AC407" s="31">
        <f>TAS!$AY$19</f>
        <v>10425</v>
      </c>
      <c r="AD407" s="51">
        <f>NT!$AX$19</f>
        <v>2916</v>
      </c>
      <c r="AE407" s="31">
        <f>NT!$AY$19</f>
        <v>2718</v>
      </c>
    </row>
    <row r="408" spans="13:31">
      <c r="M408" s="23" t="s">
        <v>94</v>
      </c>
      <c r="N408" s="51">
        <f>Australia!AX20</f>
        <v>327278</v>
      </c>
      <c r="O408" s="51">
        <f>Australia!AY20</f>
        <v>353772</v>
      </c>
      <c r="P408" s="51">
        <f>ACT!$AX$20</f>
        <v>5879</v>
      </c>
      <c r="Q408" s="31">
        <f>ACT!$AY$20</f>
        <v>6362</v>
      </c>
      <c r="R408" s="51">
        <f>NSW!$AX$20</f>
        <v>105973</v>
      </c>
      <c r="S408" s="31">
        <f>NSW!$AY$20</f>
        <v>113208</v>
      </c>
      <c r="T408" s="51">
        <f>VIC!$AX$20</f>
        <v>77400</v>
      </c>
      <c r="U408" s="31">
        <f>VIC!$AY$20</f>
        <v>85592</v>
      </c>
      <c r="V408" s="51">
        <f>QLD!$AX$20</f>
        <v>62818</v>
      </c>
      <c r="W408" s="31">
        <f>QLD!$AY$20</f>
        <v>68462</v>
      </c>
      <c r="X408" s="51">
        <f>SA!$AX$20</f>
        <v>27107</v>
      </c>
      <c r="Y408" s="31">
        <f>SA!$AY$20</f>
        <v>30108</v>
      </c>
      <c r="Z408" s="51">
        <f>WA!$AX$20</f>
        <v>37076</v>
      </c>
      <c r="AA408" s="31">
        <f>WA!$AY$20</f>
        <v>38423</v>
      </c>
      <c r="AB408" s="51">
        <f>TAS!$AX$20</f>
        <v>8954</v>
      </c>
      <c r="AC408" s="31">
        <f>TAS!$AY$20</f>
        <v>9740</v>
      </c>
      <c r="AD408" s="51">
        <f>NT!$AX$20</f>
        <v>2071</v>
      </c>
      <c r="AE408" s="31">
        <f>NT!$AY$20</f>
        <v>1877</v>
      </c>
    </row>
    <row r="409" spans="13:31">
      <c r="M409" s="23" t="s">
        <v>95</v>
      </c>
      <c r="N409" s="51">
        <f>Australia!AX21</f>
        <v>246490</v>
      </c>
      <c r="O409" s="51">
        <f>Australia!AY21</f>
        <v>266310</v>
      </c>
      <c r="P409" s="51">
        <f>ACT!$AX$21</f>
        <v>3907</v>
      </c>
      <c r="Q409" s="31">
        <f>ACT!$AY$21</f>
        <v>4360</v>
      </c>
      <c r="R409" s="51">
        <f>NSW!$AX$21</f>
        <v>80906</v>
      </c>
      <c r="S409" s="31">
        <f>NSW!$AY$21</f>
        <v>86915</v>
      </c>
      <c r="T409" s="51">
        <f>VIC!$AX$21</f>
        <v>59340</v>
      </c>
      <c r="U409" s="31">
        <f>VIC!$AY$21</f>
        <v>64728</v>
      </c>
      <c r="V409" s="51">
        <f>QLD!$AX$21</f>
        <v>47236</v>
      </c>
      <c r="W409" s="31">
        <f>QLD!$AY$21</f>
        <v>51715</v>
      </c>
      <c r="X409" s="51">
        <f>SA!$AX$21</f>
        <v>21110</v>
      </c>
      <c r="Y409" s="31">
        <f>SA!$AY$21</f>
        <v>23184</v>
      </c>
      <c r="Z409" s="51">
        <f>WA!$AX$21</f>
        <v>26113</v>
      </c>
      <c r="AA409" s="31">
        <f>WA!$AY$21</f>
        <v>27058</v>
      </c>
      <c r="AB409" s="51">
        <f>TAS!$AX$21</f>
        <v>6705</v>
      </c>
      <c r="AC409" s="31">
        <f>TAS!$AY$21</f>
        <v>7315</v>
      </c>
      <c r="AD409" s="51">
        <f>NT!$AX$21</f>
        <v>1173</v>
      </c>
      <c r="AE409" s="31">
        <f>NT!$AY$21</f>
        <v>1035</v>
      </c>
    </row>
    <row r="410" spans="13:31">
      <c r="M410" s="23" t="s">
        <v>96</v>
      </c>
      <c r="N410" s="51">
        <f>Australia!AX22</f>
        <v>165228</v>
      </c>
      <c r="O410" s="51">
        <f>Australia!AY22</f>
        <v>180765</v>
      </c>
      <c r="P410" s="51">
        <f>ACT!$AX$22</f>
        <v>2374</v>
      </c>
      <c r="Q410" s="31">
        <f>ACT!$AY$22</f>
        <v>2830</v>
      </c>
      <c r="R410" s="51">
        <f>NSW!$AX$22</f>
        <v>54158</v>
      </c>
      <c r="S410" s="31">
        <f>NSW!$AY$22</f>
        <v>58428</v>
      </c>
      <c r="T410" s="51">
        <f>VIC!$AX$22</f>
        <v>40608</v>
      </c>
      <c r="U410" s="31">
        <f>VIC!$AY$22</f>
        <v>44988</v>
      </c>
      <c r="V410" s="51">
        <f>QLD!$AX$22</f>
        <v>31485</v>
      </c>
      <c r="W410" s="31">
        <f>QLD!$AY$22</f>
        <v>34655</v>
      </c>
      <c r="X410" s="51">
        <f>SA!$AX$22</f>
        <v>14067</v>
      </c>
      <c r="Y410" s="31">
        <f>SA!$AY$22</f>
        <v>15683</v>
      </c>
      <c r="Z410" s="51">
        <f>WA!$AX$22</f>
        <v>17326</v>
      </c>
      <c r="AA410" s="31">
        <f>WA!$AY$22</f>
        <v>18595</v>
      </c>
      <c r="AB410" s="51">
        <f>TAS!$AX$22</f>
        <v>4577</v>
      </c>
      <c r="AC410" s="31">
        <f>TAS!$AY$22</f>
        <v>5073</v>
      </c>
      <c r="AD410" s="51">
        <f>NT!$AX$22</f>
        <v>633</v>
      </c>
      <c r="AE410" s="31">
        <f>NT!$AY$22</f>
        <v>513</v>
      </c>
    </row>
    <row r="411" spans="13:31">
      <c r="M411" s="23" t="s">
        <v>97</v>
      </c>
      <c r="N411" s="51">
        <f>Australia!AX23</f>
        <v>102988</v>
      </c>
      <c r="O411" s="51">
        <f>Australia!AY23</f>
        <v>123569</v>
      </c>
      <c r="P411" s="51">
        <f>ACT!$AX$23</f>
        <v>1428</v>
      </c>
      <c r="Q411" s="31">
        <f>ACT!$AY$23</f>
        <v>1732</v>
      </c>
      <c r="R411" s="51">
        <f>NSW!$AX$23</f>
        <v>33717</v>
      </c>
      <c r="S411" s="31">
        <f>NSW!$AY$23</f>
        <v>39651</v>
      </c>
      <c r="T411" s="51">
        <f>VIC!$AX$23</f>
        <v>26015</v>
      </c>
      <c r="U411" s="31">
        <f>VIC!$AY$23</f>
        <v>32060</v>
      </c>
      <c r="V411" s="51">
        <f>QLD!$AX$23</f>
        <v>19253</v>
      </c>
      <c r="W411" s="31">
        <f>QLD!$AY$23</f>
        <v>23039</v>
      </c>
      <c r="X411" s="51">
        <f>SA!$AX$23</f>
        <v>9127</v>
      </c>
      <c r="Y411" s="31">
        <f>SA!$AY$23</f>
        <v>10980</v>
      </c>
      <c r="Z411" s="51">
        <f>WA!$AX$23</f>
        <v>10470</v>
      </c>
      <c r="AA411" s="31">
        <f>WA!$AY$23</f>
        <v>12508</v>
      </c>
      <c r="AB411" s="51">
        <f>TAS!$AX$23</f>
        <v>2741</v>
      </c>
      <c r="AC411" s="31">
        <f>TAS!$AY$23</f>
        <v>3375</v>
      </c>
      <c r="AD411" s="51">
        <f>NT!$AX$23</f>
        <v>237</v>
      </c>
      <c r="AE411" s="31">
        <f>NT!$AY$23</f>
        <v>224</v>
      </c>
    </row>
    <row r="412" spans="13:31">
      <c r="M412" s="23" t="s">
        <v>98</v>
      </c>
      <c r="N412" s="51">
        <f>Australia!AX24</f>
        <v>61563</v>
      </c>
      <c r="O412" s="51">
        <f>Australia!AY24</f>
        <v>81901</v>
      </c>
      <c r="P412" s="51">
        <f>ACT!$AX$24</f>
        <v>853</v>
      </c>
      <c r="Q412" s="31">
        <f>ACT!$AY$24</f>
        <v>1103</v>
      </c>
      <c r="R412" s="51">
        <f>NSW!$AX$24</f>
        <v>20213</v>
      </c>
      <c r="S412" s="31">
        <f>NSW!$AY$24</f>
        <v>25966</v>
      </c>
      <c r="T412" s="51">
        <f>VIC!$AX$24</f>
        <v>16333</v>
      </c>
      <c r="U412" s="31">
        <f>VIC!$AY$24</f>
        <v>22263</v>
      </c>
      <c r="V412" s="51">
        <f>QLD!$AX$24</f>
        <v>10906</v>
      </c>
      <c r="W412" s="31">
        <f>QLD!$AY$24</f>
        <v>14630</v>
      </c>
      <c r="X412" s="51">
        <f>SA!$AX$24</f>
        <v>5627</v>
      </c>
      <c r="Y412" s="31">
        <f>SA!$AY$24</f>
        <v>7818</v>
      </c>
      <c r="Z412" s="51">
        <f>WA!$AX$24</f>
        <v>5909</v>
      </c>
      <c r="AA412" s="31">
        <f>WA!$AY$24</f>
        <v>7918</v>
      </c>
      <c r="AB412" s="51">
        <f>TAS!$AX$24</f>
        <v>1623</v>
      </c>
      <c r="AC412" s="31">
        <f>TAS!$AY$24</f>
        <v>2072</v>
      </c>
      <c r="AD412" s="51">
        <f>NT!$AX$24</f>
        <v>99</v>
      </c>
      <c r="AE412" s="31">
        <f>NT!$AY$24</f>
        <v>131</v>
      </c>
    </row>
    <row r="413" spans="13:31">
      <c r="M413" s="23" t="s">
        <v>99</v>
      </c>
      <c r="N413" s="51">
        <f>Australia!AX25</f>
        <v>17495</v>
      </c>
      <c r="O413" s="51">
        <f>Australia!AY25</f>
        <v>34247</v>
      </c>
      <c r="P413" s="51">
        <f>ACT!$AX$25</f>
        <v>249</v>
      </c>
      <c r="Q413" s="31">
        <f>ACT!$AY$25</f>
        <v>459</v>
      </c>
      <c r="R413" s="51">
        <f>NSW!$AX$25</f>
        <v>5738</v>
      </c>
      <c r="S413" s="31">
        <f>NSW!$AY$25</f>
        <v>10808</v>
      </c>
      <c r="T413" s="51">
        <f>VIC!$AX$25</f>
        <v>4797</v>
      </c>
      <c r="U413" s="31">
        <f>VIC!$AY$25</f>
        <v>9476</v>
      </c>
      <c r="V413" s="51">
        <f>QLD!$AX$25</f>
        <v>2960</v>
      </c>
      <c r="W413" s="31">
        <f>QLD!$AY$25</f>
        <v>5896</v>
      </c>
      <c r="X413" s="51">
        <f>SA!$AX$25</f>
        <v>1719</v>
      </c>
      <c r="Y413" s="31">
        <f>SA!$AY$25</f>
        <v>3535</v>
      </c>
      <c r="Z413" s="51">
        <f>WA!$AX$25</f>
        <v>1624</v>
      </c>
      <c r="AA413" s="31">
        <f>WA!$AY$25</f>
        <v>3214</v>
      </c>
      <c r="AB413" s="51">
        <f>TAS!$AX$25</f>
        <v>391</v>
      </c>
      <c r="AC413" s="31">
        <f>TAS!$AY$25</f>
        <v>822</v>
      </c>
      <c r="AD413" s="51">
        <f>NT!$AX$25</f>
        <v>17</v>
      </c>
      <c r="AE413" s="31">
        <f>NT!$AY$25</f>
        <v>37</v>
      </c>
    </row>
    <row r="414" spans="13:31">
      <c r="M414" s="45" t="s">
        <v>100</v>
      </c>
      <c r="N414" s="52">
        <f>Australia!AX26</f>
        <v>2662</v>
      </c>
      <c r="O414" s="52">
        <f>Australia!AY26</f>
        <v>9270</v>
      </c>
      <c r="P414" s="52">
        <f>ACT!$AX$26</f>
        <v>41</v>
      </c>
      <c r="Q414" s="46">
        <f>ACT!$AY$26</f>
        <v>123</v>
      </c>
      <c r="R414" s="52">
        <f>NSW!$AX$26</f>
        <v>911</v>
      </c>
      <c r="S414" s="46">
        <f>NSW!$AY$26</f>
        <v>2899</v>
      </c>
      <c r="T414" s="52">
        <f>VIC!$AX$26</f>
        <v>763</v>
      </c>
      <c r="U414" s="46">
        <f>VIC!$AY$26</f>
        <v>2606</v>
      </c>
      <c r="V414" s="52">
        <f>QLD!$AX$26</f>
        <v>395</v>
      </c>
      <c r="W414" s="46">
        <f>QLD!$AY$26</f>
        <v>1626</v>
      </c>
      <c r="X414" s="52">
        <f>SA!$AX$26</f>
        <v>272</v>
      </c>
      <c r="Y414" s="46">
        <f>SA!$AY$26</f>
        <v>925</v>
      </c>
      <c r="Z414" s="52">
        <f>WA!$AX$26</f>
        <v>230</v>
      </c>
      <c r="AA414" s="46">
        <f>WA!$AY$26</f>
        <v>888</v>
      </c>
      <c r="AB414" s="52">
        <f>TAS!$AX$26</f>
        <v>46</v>
      </c>
      <c r="AC414" s="46">
        <f>TAS!$AY$26</f>
        <v>196</v>
      </c>
      <c r="AD414" s="52">
        <f>NT!$AX$26</f>
        <v>4</v>
      </c>
      <c r="AE414" s="46">
        <f>NT!$AY$26</f>
        <v>7</v>
      </c>
    </row>
    <row r="415" spans="13:31">
      <c r="M415" s="40">
        <v>41608</v>
      </c>
      <c r="N415" s="40"/>
      <c r="O415" s="40"/>
      <c r="P415" s="40"/>
      <c r="X415" s="40">
        <f>M415</f>
        <v>41608</v>
      </c>
    </row>
    <row r="416" spans="13:31" ht="13.15">
      <c r="M416" s="380" t="s">
        <v>122</v>
      </c>
      <c r="N416" s="378" t="s">
        <v>27</v>
      </c>
      <c r="O416" s="379"/>
      <c r="P416" s="378" t="s">
        <v>68</v>
      </c>
      <c r="Q416" s="379"/>
      <c r="R416" s="378" t="s">
        <v>61</v>
      </c>
      <c r="S416" s="379"/>
      <c r="T416" s="378" t="s">
        <v>62</v>
      </c>
      <c r="U416" s="379"/>
      <c r="V416" s="378" t="s">
        <v>63</v>
      </c>
      <c r="W416" s="379"/>
      <c r="X416" s="378" t="s">
        <v>64</v>
      </c>
      <c r="Y416" s="379"/>
      <c r="Z416" s="378" t="s">
        <v>65</v>
      </c>
      <c r="AA416" s="379"/>
      <c r="AB416" s="378" t="s">
        <v>66</v>
      </c>
      <c r="AC416" s="379"/>
      <c r="AD416" s="378" t="s">
        <v>67</v>
      </c>
      <c r="AE416" s="379"/>
    </row>
    <row r="417" spans="13:31" ht="13.15">
      <c r="M417" s="381"/>
      <c r="N417" s="48" t="s">
        <v>78</v>
      </c>
      <c r="O417" s="49" t="s">
        <v>79</v>
      </c>
      <c r="P417" s="48" t="s">
        <v>78</v>
      </c>
      <c r="Q417" s="49" t="s">
        <v>79</v>
      </c>
      <c r="R417" s="48" t="s">
        <v>78</v>
      </c>
      <c r="S417" s="49" t="s">
        <v>79</v>
      </c>
      <c r="T417" s="48" t="s">
        <v>78</v>
      </c>
      <c r="U417" s="49" t="s">
        <v>79</v>
      </c>
      <c r="V417" s="48" t="s">
        <v>78</v>
      </c>
      <c r="W417" s="49" t="s">
        <v>79</v>
      </c>
      <c r="X417" s="48" t="s">
        <v>78</v>
      </c>
      <c r="Y417" s="49" t="s">
        <v>79</v>
      </c>
      <c r="Z417" s="48" t="s">
        <v>78</v>
      </c>
      <c r="AA417" s="49" t="s">
        <v>79</v>
      </c>
      <c r="AB417" s="48" t="s">
        <v>78</v>
      </c>
      <c r="AC417" s="49" t="s">
        <v>79</v>
      </c>
      <c r="AD417" s="48" t="s">
        <v>78</v>
      </c>
      <c r="AE417" s="49" t="s">
        <v>79</v>
      </c>
    </row>
    <row r="418" spans="13:31">
      <c r="M418" s="23" t="s">
        <v>81</v>
      </c>
      <c r="N418" s="51">
        <f>Australia!BA7</f>
        <v>313229</v>
      </c>
      <c r="O418" s="51">
        <f>Australia!BB7</f>
        <v>292884</v>
      </c>
      <c r="P418" s="51">
        <f>ACT!BA7</f>
        <v>7237</v>
      </c>
      <c r="Q418" s="31">
        <f>ACT!BB7</f>
        <v>6714</v>
      </c>
      <c r="R418" s="51">
        <f>NSW!BA7</f>
        <v>105678</v>
      </c>
      <c r="S418" s="31">
        <f>NSW!BB7</f>
        <v>98754</v>
      </c>
      <c r="T418" s="51">
        <f>VIC!BA7</f>
        <v>73100</v>
      </c>
      <c r="U418" s="31">
        <f>VIC!BB7</f>
        <v>69135</v>
      </c>
      <c r="V418" s="51">
        <f>QLD!BA7</f>
        <v>56480</v>
      </c>
      <c r="W418" s="31">
        <f>QLD!BB7</f>
        <v>52714</v>
      </c>
      <c r="X418" s="51">
        <f>SA!BA7</f>
        <v>19124</v>
      </c>
      <c r="Y418" s="31">
        <f>SA!BB7</f>
        <v>17759</v>
      </c>
      <c r="Z418" s="51">
        <f>WA!BA7</f>
        <v>43169</v>
      </c>
      <c r="AA418" s="31">
        <f>WA!BB7</f>
        <v>39894</v>
      </c>
      <c r="AB418" s="51">
        <f>TAS!BA7</f>
        <v>4964</v>
      </c>
      <c r="AC418" s="31">
        <f>TAS!BB7</f>
        <v>4607</v>
      </c>
      <c r="AD418" s="51">
        <f>NT!BA7</f>
        <v>3477</v>
      </c>
      <c r="AE418" s="31">
        <f>NT!BB7</f>
        <v>3307</v>
      </c>
    </row>
    <row r="419" spans="13:31">
      <c r="M419" s="23" t="s">
        <v>82</v>
      </c>
      <c r="N419" s="51">
        <f>Australia!BA8</f>
        <v>367685</v>
      </c>
      <c r="O419" s="51">
        <f>Australia!BB8</f>
        <v>346314</v>
      </c>
      <c r="P419" s="51">
        <f>ACT!BA8</f>
        <v>8322</v>
      </c>
      <c r="Q419" s="31">
        <f>ACT!BB8</f>
        <v>7820</v>
      </c>
      <c r="R419" s="51">
        <f>NSW!BA8</f>
        <v>124035</v>
      </c>
      <c r="S419" s="31">
        <f>NSW!BB8</f>
        <v>116646</v>
      </c>
      <c r="T419" s="51">
        <f>VIC!BA8</f>
        <v>84531</v>
      </c>
      <c r="U419" s="31">
        <f>VIC!BB8</f>
        <v>79509</v>
      </c>
      <c r="V419" s="51">
        <f>QLD!BA8</f>
        <v>70024</v>
      </c>
      <c r="W419" s="31">
        <f>QLD!BB8</f>
        <v>65912</v>
      </c>
      <c r="X419" s="51">
        <f>SA!BA8</f>
        <v>22170</v>
      </c>
      <c r="Y419" s="31">
        <f>SA!BB8</f>
        <v>21075</v>
      </c>
      <c r="Z419" s="51">
        <f>WA!BA8</f>
        <v>48777</v>
      </c>
      <c r="AA419" s="31">
        <f>WA!BB8</f>
        <v>46100</v>
      </c>
      <c r="AB419" s="51">
        <f>TAS!BA8</f>
        <v>6066</v>
      </c>
      <c r="AC419" s="31">
        <f>TAS!BB8</f>
        <v>5711</v>
      </c>
      <c r="AD419" s="51">
        <f>NT!BA8</f>
        <v>3760</v>
      </c>
      <c r="AE419" s="31">
        <f>NT!BB8</f>
        <v>3541</v>
      </c>
    </row>
    <row r="420" spans="13:31">
      <c r="M420" s="23" t="s">
        <v>83</v>
      </c>
      <c r="N420" s="51">
        <f>Australia!BA9</f>
        <v>355627</v>
      </c>
      <c r="O420" s="51">
        <f>Australia!BB9</f>
        <v>336157</v>
      </c>
      <c r="P420" s="51">
        <f>ACT!BA9</f>
        <v>7354</v>
      </c>
      <c r="Q420" s="31">
        <f>ACT!BB9</f>
        <v>7068</v>
      </c>
      <c r="R420" s="51">
        <f>NSW!BA9</f>
        <v>117942</v>
      </c>
      <c r="S420" s="31">
        <f>NSW!BB9</f>
        <v>110948</v>
      </c>
      <c r="T420" s="51">
        <f>VIC!BA9</f>
        <v>81341</v>
      </c>
      <c r="U420" s="31">
        <f>VIC!BB9</f>
        <v>77196</v>
      </c>
      <c r="V420" s="51">
        <f>QLD!BA9</f>
        <v>70993</v>
      </c>
      <c r="W420" s="31">
        <f>QLD!BB9</f>
        <v>66481</v>
      </c>
      <c r="X420" s="51">
        <f>SA!BA9</f>
        <v>21819</v>
      </c>
      <c r="Y420" s="31">
        <f>SA!BB9</f>
        <v>20988</v>
      </c>
      <c r="Z420" s="51">
        <f>WA!BA9</f>
        <v>46467</v>
      </c>
      <c r="AA420" s="31">
        <f>WA!BB9</f>
        <v>44176</v>
      </c>
      <c r="AB420" s="51">
        <f>TAS!BA9</f>
        <v>6373</v>
      </c>
      <c r="AC420" s="31">
        <f>TAS!BB9</f>
        <v>6053</v>
      </c>
      <c r="AD420" s="51">
        <f>NT!BA9</f>
        <v>3338</v>
      </c>
      <c r="AE420" s="31">
        <f>NT!BB9</f>
        <v>3247</v>
      </c>
    </row>
    <row r="421" spans="13:31">
      <c r="M421" s="23" t="s">
        <v>84</v>
      </c>
      <c r="N421" s="51">
        <f>Australia!BA10</f>
        <v>336647</v>
      </c>
      <c r="O421" s="51">
        <f>Australia!BB10</f>
        <v>318651</v>
      </c>
      <c r="P421" s="51">
        <f>ACT!BA10</f>
        <v>6850</v>
      </c>
      <c r="Q421" s="31">
        <f>ACT!BB10</f>
        <v>6593</v>
      </c>
      <c r="R421" s="51">
        <f>NSW!BA10</f>
        <v>110510</v>
      </c>
      <c r="S421" s="31">
        <f>NSW!BB10</f>
        <v>103923</v>
      </c>
      <c r="T421" s="51">
        <f>VIC!BA10</f>
        <v>77021</v>
      </c>
      <c r="U421" s="31">
        <f>VIC!BB10</f>
        <v>72923</v>
      </c>
      <c r="V421" s="51">
        <f>QLD!BA10</f>
        <v>67556</v>
      </c>
      <c r="W421" s="31">
        <f>QLD!BB10</f>
        <v>63969</v>
      </c>
      <c r="X421" s="51">
        <f>SA!BA10</f>
        <v>21703</v>
      </c>
      <c r="Y421" s="31">
        <f>SA!BB10</f>
        <v>20491</v>
      </c>
      <c r="Z421" s="51">
        <f>WA!BA10</f>
        <v>43332</v>
      </c>
      <c r="AA421" s="31">
        <f>WA!BB10</f>
        <v>41576</v>
      </c>
      <c r="AB421" s="51">
        <f>TAS!BA10</f>
        <v>6516</v>
      </c>
      <c r="AC421" s="31">
        <f>TAS!BB10</f>
        <v>6156</v>
      </c>
      <c r="AD421" s="51">
        <f>NT!BA10</f>
        <v>3159</v>
      </c>
      <c r="AE421" s="31">
        <f>NT!BB10</f>
        <v>3020</v>
      </c>
    </row>
    <row r="422" spans="13:31">
      <c r="M422" s="23" t="s">
        <v>85</v>
      </c>
      <c r="N422" s="51">
        <f>Australia!BA11</f>
        <v>267872</v>
      </c>
      <c r="O422" s="51">
        <f>Australia!BB11</f>
        <v>273264</v>
      </c>
      <c r="P422" s="51">
        <f>ACT!BA11</f>
        <v>5238</v>
      </c>
      <c r="Q422" s="31">
        <f>ACT!BB11</f>
        <v>5648</v>
      </c>
      <c r="R422" s="51">
        <f>NSW!BA11</f>
        <v>87375</v>
      </c>
      <c r="S422" s="31">
        <f>NSW!BB11</f>
        <v>89154</v>
      </c>
      <c r="T422" s="51">
        <f>VIC!BA11</f>
        <v>63364</v>
      </c>
      <c r="U422" s="31">
        <f>VIC!BB11</f>
        <v>63205</v>
      </c>
      <c r="V422" s="51">
        <f>QLD!BA11</f>
        <v>49068</v>
      </c>
      <c r="W422" s="31">
        <f>QLD!BB11</f>
        <v>51251</v>
      </c>
      <c r="X422" s="51">
        <f>SA!BA11</f>
        <v>19666</v>
      </c>
      <c r="Y422" s="31">
        <f>SA!BB11</f>
        <v>19701</v>
      </c>
      <c r="Z422" s="51">
        <f>WA!BA11</f>
        <v>35209</v>
      </c>
      <c r="AA422" s="31">
        <f>WA!BB11</f>
        <v>36067</v>
      </c>
      <c r="AB422" s="51">
        <f>TAS!BA11</f>
        <v>5502</v>
      </c>
      <c r="AC422" s="31">
        <f>TAS!BB11</f>
        <v>5669</v>
      </c>
      <c r="AD422" s="51">
        <f>NT!BA11</f>
        <v>2450</v>
      </c>
      <c r="AE422" s="31">
        <f>NT!BB11</f>
        <v>2569</v>
      </c>
    </row>
    <row r="423" spans="13:31">
      <c r="M423" s="23" t="s">
        <v>86</v>
      </c>
      <c r="N423" s="51">
        <f>Australia!BA12</f>
        <v>223667</v>
      </c>
      <c r="O423" s="51">
        <f>Australia!BB12</f>
        <v>266003</v>
      </c>
      <c r="P423" s="51">
        <f>ACT!BA12</f>
        <v>4766</v>
      </c>
      <c r="Q423" s="31">
        <f>ACT!BB12</f>
        <v>6014</v>
      </c>
      <c r="R423" s="51">
        <f>NSW!BA12</f>
        <v>72845</v>
      </c>
      <c r="S423" s="31">
        <f>NSW!BB12</f>
        <v>87782</v>
      </c>
      <c r="T423" s="51">
        <f>VIC!BA12</f>
        <v>50931</v>
      </c>
      <c r="U423" s="31">
        <f>VIC!BB12</f>
        <v>60390</v>
      </c>
      <c r="V423" s="51">
        <f>QLD!BA12</f>
        <v>38223</v>
      </c>
      <c r="W423" s="31">
        <f>QLD!BB12</f>
        <v>47067</v>
      </c>
      <c r="X423" s="51">
        <f>SA!BA12</f>
        <v>15504</v>
      </c>
      <c r="Y423" s="31">
        <f>SA!BB12</f>
        <v>17430</v>
      </c>
      <c r="Z423" s="51">
        <f>WA!BA12</f>
        <v>35238</v>
      </c>
      <c r="AA423" s="31">
        <f>WA!BB12</f>
        <v>39575</v>
      </c>
      <c r="AB423" s="51">
        <f>TAS!BA12</f>
        <v>3475</v>
      </c>
      <c r="AC423" s="31">
        <f>TAS!BB12</f>
        <v>4358</v>
      </c>
      <c r="AD423" s="51">
        <f>NT!BA12</f>
        <v>2685</v>
      </c>
      <c r="AE423" s="31">
        <f>NT!BB12</f>
        <v>3387</v>
      </c>
    </row>
    <row r="424" spans="13:31">
      <c r="M424" s="23" t="s">
        <v>87</v>
      </c>
      <c r="N424" s="51">
        <f>Australia!BA13</f>
        <v>361071</v>
      </c>
      <c r="O424" s="51">
        <f>Australia!BB13</f>
        <v>416479</v>
      </c>
      <c r="P424" s="51">
        <f>ACT!BA13</f>
        <v>8419</v>
      </c>
      <c r="Q424" s="31">
        <f>ACT!BB13</f>
        <v>9989</v>
      </c>
      <c r="R424" s="51">
        <f>NSW!BA13</f>
        <v>118906</v>
      </c>
      <c r="S424" s="31">
        <f>NSW!BB13</f>
        <v>138881</v>
      </c>
      <c r="T424" s="51">
        <f>VIC!BA13</f>
        <v>86765</v>
      </c>
      <c r="U424" s="31">
        <f>VIC!BB13</f>
        <v>101564</v>
      </c>
      <c r="V424" s="51">
        <f>QLD!BA13</f>
        <v>62889</v>
      </c>
      <c r="W424" s="31">
        <f>QLD!BB13</f>
        <v>73144</v>
      </c>
      <c r="X424" s="51">
        <f>SA!BA13</f>
        <v>21753</v>
      </c>
      <c r="Y424" s="31">
        <f>SA!BB13</f>
        <v>24962</v>
      </c>
      <c r="Z424" s="51">
        <f>WA!BA13</f>
        <v>52855</v>
      </c>
      <c r="AA424" s="31">
        <f>WA!BB13</f>
        <v>56719</v>
      </c>
      <c r="AB424" s="51">
        <f>TAS!BA13</f>
        <v>5379</v>
      </c>
      <c r="AC424" s="31">
        <f>TAS!BB13</f>
        <v>6328</v>
      </c>
      <c r="AD424" s="51">
        <f>NT!BA13</f>
        <v>4105</v>
      </c>
      <c r="AE424" s="31">
        <f>NT!BB13</f>
        <v>4892</v>
      </c>
    </row>
    <row r="425" spans="13:31">
      <c r="M425" s="23" t="s">
        <v>88</v>
      </c>
      <c r="N425" s="51">
        <f>Australia!BA14</f>
        <v>391991</v>
      </c>
      <c r="O425" s="51">
        <f>Australia!BB14</f>
        <v>428519</v>
      </c>
      <c r="P425" s="51">
        <f>ACT!BA14</f>
        <v>9131</v>
      </c>
      <c r="Q425" s="31">
        <f>ACT!BB14</f>
        <v>10386</v>
      </c>
      <c r="R425" s="51">
        <f>NSW!BA14</f>
        <v>132232</v>
      </c>
      <c r="S425" s="31">
        <f>NSW!BB14</f>
        <v>143973</v>
      </c>
      <c r="T425" s="51">
        <f>VIC!BA14</f>
        <v>94720</v>
      </c>
      <c r="U425" s="31">
        <f>VIC!BB14</f>
        <v>105028</v>
      </c>
      <c r="V425" s="51">
        <f>QLD!BA14</f>
        <v>69745</v>
      </c>
      <c r="W425" s="31">
        <f>QLD!BB14</f>
        <v>76993</v>
      </c>
      <c r="X425" s="51">
        <f>SA!BA14</f>
        <v>22701</v>
      </c>
      <c r="Y425" s="31">
        <f>SA!BB14</f>
        <v>25224</v>
      </c>
      <c r="Z425" s="51">
        <f>WA!BA14</f>
        <v>53592</v>
      </c>
      <c r="AA425" s="31">
        <f>WA!BB14</f>
        <v>55673</v>
      </c>
      <c r="AB425" s="51">
        <f>TAS!BA14</f>
        <v>5745</v>
      </c>
      <c r="AC425" s="31">
        <f>TAS!BB14</f>
        <v>6650</v>
      </c>
      <c r="AD425" s="51">
        <f>NT!BA14</f>
        <v>4125</v>
      </c>
      <c r="AE425" s="31">
        <f>NT!BB14</f>
        <v>4592</v>
      </c>
    </row>
    <row r="426" spans="13:31">
      <c r="M426" s="23" t="s">
        <v>89</v>
      </c>
      <c r="N426" s="51">
        <f>Australia!BA15</f>
        <v>381535</v>
      </c>
      <c r="O426" s="51">
        <f>Australia!BB15</f>
        <v>409990</v>
      </c>
      <c r="P426" s="51">
        <f>ACT!BA15</f>
        <v>8272</v>
      </c>
      <c r="Q426" s="31">
        <f>ACT!BB15</f>
        <v>9173</v>
      </c>
      <c r="R426" s="51">
        <f>NSW!BA15</f>
        <v>128362</v>
      </c>
      <c r="S426" s="31">
        <f>NSW!BB15</f>
        <v>137136</v>
      </c>
      <c r="T426" s="51">
        <f>VIC!BA15</f>
        <v>91061</v>
      </c>
      <c r="U426" s="31">
        <f>VIC!BB15</f>
        <v>98529</v>
      </c>
      <c r="V426" s="51">
        <f>QLD!BA15</f>
        <v>71120</v>
      </c>
      <c r="W426" s="31">
        <f>QLD!BB15</f>
        <v>78022</v>
      </c>
      <c r="X426" s="51">
        <f>SA!BA15</f>
        <v>22693</v>
      </c>
      <c r="Y426" s="31">
        <f>SA!BB15</f>
        <v>24519</v>
      </c>
      <c r="Z426" s="51">
        <f>WA!BA15</f>
        <v>50366</v>
      </c>
      <c r="AA426" s="31">
        <f>WA!BB15</f>
        <v>51690</v>
      </c>
      <c r="AB426" s="51">
        <f>TAS!BA15</f>
        <v>5956</v>
      </c>
      <c r="AC426" s="31">
        <f>TAS!BB15</f>
        <v>7020</v>
      </c>
      <c r="AD426" s="51">
        <f>NT!BA15</f>
        <v>3705</v>
      </c>
      <c r="AE426" s="31">
        <f>NT!BB15</f>
        <v>3901</v>
      </c>
    </row>
    <row r="427" spans="13:31">
      <c r="M427" s="23" t="s">
        <v>90</v>
      </c>
      <c r="N427" s="51">
        <f>Australia!BA16</f>
        <v>400028</v>
      </c>
      <c r="O427" s="51">
        <f>Australia!BB16</f>
        <v>435133</v>
      </c>
      <c r="P427" s="51">
        <f>ACT!BA16</f>
        <v>8234</v>
      </c>
      <c r="Q427" s="31">
        <f>ACT!BB16</f>
        <v>9285</v>
      </c>
      <c r="R427" s="51">
        <f>NSW!BA16</f>
        <v>129566</v>
      </c>
      <c r="S427" s="31">
        <f>NSW!BB16</f>
        <v>141200</v>
      </c>
      <c r="T427" s="51">
        <f>VIC!BA16</f>
        <v>95612</v>
      </c>
      <c r="U427" s="31">
        <f>VIC!BB16</f>
        <v>105961</v>
      </c>
      <c r="V427" s="51">
        <f>QLD!BA16</f>
        <v>76711</v>
      </c>
      <c r="W427" s="31">
        <f>QLD!BB16</f>
        <v>83780</v>
      </c>
      <c r="X427" s="51">
        <f>SA!BA16</f>
        <v>25340</v>
      </c>
      <c r="Y427" s="31">
        <f>SA!BB16</f>
        <v>27885</v>
      </c>
      <c r="Z427" s="51">
        <f>WA!BA16</f>
        <v>53561</v>
      </c>
      <c r="AA427" s="31">
        <f>WA!BB16</f>
        <v>54614</v>
      </c>
      <c r="AB427" s="51">
        <f>TAS!BA16</f>
        <v>7197</v>
      </c>
      <c r="AC427" s="31">
        <f>TAS!BB16</f>
        <v>8433</v>
      </c>
      <c r="AD427" s="51">
        <f>NT!BA16</f>
        <v>3807</v>
      </c>
      <c r="AE427" s="31">
        <f>NT!BB16</f>
        <v>3975</v>
      </c>
    </row>
    <row r="428" spans="13:31">
      <c r="M428" s="23" t="s">
        <v>91</v>
      </c>
      <c r="N428" s="51">
        <f>Australia!BA17</f>
        <v>376372</v>
      </c>
      <c r="O428" s="51">
        <f>Australia!BB17</f>
        <v>406661</v>
      </c>
      <c r="P428" s="51">
        <f>ACT!BA17</f>
        <v>7465</v>
      </c>
      <c r="Q428" s="31">
        <f>ACT!BB17</f>
        <v>8261</v>
      </c>
      <c r="R428" s="51">
        <f>NSW!BA17</f>
        <v>121192</v>
      </c>
      <c r="S428" s="31">
        <f>NSW!BB17</f>
        <v>130658</v>
      </c>
      <c r="T428" s="51">
        <f>VIC!BA17</f>
        <v>90031</v>
      </c>
      <c r="U428" s="31">
        <f>VIC!BB17</f>
        <v>98165</v>
      </c>
      <c r="V428" s="51">
        <f>QLD!BA17</f>
        <v>71763</v>
      </c>
      <c r="W428" s="31">
        <f>QLD!BB17</f>
        <v>77930</v>
      </c>
      <c r="X428" s="51">
        <f>SA!BA17</f>
        <v>25569</v>
      </c>
      <c r="Y428" s="31">
        <f>SA!BB17</f>
        <v>28375</v>
      </c>
      <c r="Z428" s="51">
        <f>WA!BA17</f>
        <v>49223</v>
      </c>
      <c r="AA428" s="31">
        <f>WA!BB17</f>
        <v>50733</v>
      </c>
      <c r="AB428" s="51">
        <f>TAS!BA17</f>
        <v>7541</v>
      </c>
      <c r="AC428" s="31">
        <f>TAS!BB17</f>
        <v>8870</v>
      </c>
      <c r="AD428" s="51">
        <f>NT!BA17</f>
        <v>3588</v>
      </c>
      <c r="AE428" s="31">
        <f>NT!BB17</f>
        <v>3669</v>
      </c>
    </row>
    <row r="429" spans="13:31">
      <c r="M429" s="23" t="s">
        <v>92</v>
      </c>
      <c r="N429" s="51">
        <f>Australia!BA18</f>
        <v>388932</v>
      </c>
      <c r="O429" s="51">
        <f>Australia!BB18</f>
        <v>421350</v>
      </c>
      <c r="P429" s="51">
        <f>ACT!BA18</f>
        <v>7413</v>
      </c>
      <c r="Q429" s="31">
        <f>ACT!BB18</f>
        <v>8184</v>
      </c>
      <c r="R429" s="51">
        <f>NSW!BA18</f>
        <v>125386</v>
      </c>
      <c r="S429" s="31">
        <f>NSW!BB18</f>
        <v>136003</v>
      </c>
      <c r="T429" s="51">
        <f>VIC!BA18</f>
        <v>92497</v>
      </c>
      <c r="U429" s="31">
        <f>VIC!BB18</f>
        <v>100673</v>
      </c>
      <c r="V429" s="51">
        <f>QLD!BA18</f>
        <v>73948</v>
      </c>
      <c r="W429" s="31">
        <f>QLD!BB18</f>
        <v>80539</v>
      </c>
      <c r="X429" s="51">
        <f>SA!BA18</f>
        <v>28392</v>
      </c>
      <c r="Y429" s="31">
        <f>SA!BB18</f>
        <v>31602</v>
      </c>
      <c r="Z429" s="51">
        <f>WA!BA18</f>
        <v>48312</v>
      </c>
      <c r="AA429" s="31">
        <f>WA!BB18</f>
        <v>50043</v>
      </c>
      <c r="AB429" s="51">
        <f>TAS!BA18</f>
        <v>9348</v>
      </c>
      <c r="AC429" s="31">
        <f>TAS!BB18</f>
        <v>10738</v>
      </c>
      <c r="AD429" s="51">
        <f>NT!BA18</f>
        <v>3636</v>
      </c>
      <c r="AE429" s="31">
        <f>NT!BB18</f>
        <v>3568</v>
      </c>
    </row>
    <row r="430" spans="13:31">
      <c r="M430" s="23" t="s">
        <v>93</v>
      </c>
      <c r="N430" s="51">
        <f>Australia!BA19</f>
        <v>358999</v>
      </c>
      <c r="O430" s="51">
        <f>Australia!BB19</f>
        <v>391758</v>
      </c>
      <c r="P430" s="51">
        <f>ACT!BA19</f>
        <v>6396</v>
      </c>
      <c r="Q430" s="31">
        <f>ACT!BB19</f>
        <v>7038</v>
      </c>
      <c r="R430" s="51">
        <f>NSW!BA19</f>
        <v>115812</v>
      </c>
      <c r="S430" s="31">
        <f>NSW!BB19</f>
        <v>126463</v>
      </c>
      <c r="T430" s="51">
        <f>VIC!BA19</f>
        <v>85669</v>
      </c>
      <c r="U430" s="31">
        <f>VIC!BB19</f>
        <v>93959</v>
      </c>
      <c r="V430" s="51">
        <f>QLD!BA19</f>
        <v>67819</v>
      </c>
      <c r="W430" s="31">
        <f>QLD!BB19</f>
        <v>74132</v>
      </c>
      <c r="X430" s="51">
        <f>SA!BA19</f>
        <v>28152</v>
      </c>
      <c r="Y430" s="31">
        <f>SA!BB19</f>
        <v>31522</v>
      </c>
      <c r="Z430" s="51">
        <f>WA!BA19</f>
        <v>42889</v>
      </c>
      <c r="AA430" s="31">
        <f>WA!BB19</f>
        <v>45380</v>
      </c>
      <c r="AB430" s="51">
        <f>TAS!BA19</f>
        <v>9336</v>
      </c>
      <c r="AC430" s="31">
        <f>TAS!BB19</f>
        <v>10485</v>
      </c>
      <c r="AD430" s="51">
        <f>NT!BA19</f>
        <v>2926</v>
      </c>
      <c r="AE430" s="31">
        <f>NT!BB19</f>
        <v>2779</v>
      </c>
    </row>
    <row r="431" spans="13:31">
      <c r="M431" s="23" t="s">
        <v>94</v>
      </c>
      <c r="N431" s="51">
        <f>Australia!BA20</f>
        <v>325464</v>
      </c>
      <c r="O431" s="51">
        <f>Australia!BB20</f>
        <v>354977</v>
      </c>
      <c r="P431" s="51">
        <f>ACT!BA20</f>
        <v>5874</v>
      </c>
      <c r="Q431" s="31">
        <f>ACT!BB20</f>
        <v>6416</v>
      </c>
      <c r="R431" s="51">
        <f>NSW!BA20</f>
        <v>104859</v>
      </c>
      <c r="S431" s="31">
        <f>NSW!BB20</f>
        <v>113352</v>
      </c>
      <c r="T431" s="51">
        <f>VIC!BA20</f>
        <v>77102</v>
      </c>
      <c r="U431" s="31">
        <f>VIC!BB20</f>
        <v>85993</v>
      </c>
      <c r="V431" s="51">
        <f>QLD!BA20</f>
        <v>62517</v>
      </c>
      <c r="W431" s="31">
        <f>QLD!BB20</f>
        <v>68315</v>
      </c>
      <c r="X431" s="51">
        <f>SA!BA20</f>
        <v>26942</v>
      </c>
      <c r="Y431" s="31">
        <f>SA!BB20</f>
        <v>30249</v>
      </c>
      <c r="Z431" s="51">
        <f>WA!BA20</f>
        <v>37135</v>
      </c>
      <c r="AA431" s="31">
        <f>WA!BB20</f>
        <v>38892</v>
      </c>
      <c r="AB431" s="51">
        <f>TAS!BA20</f>
        <v>8957</v>
      </c>
      <c r="AC431" s="31">
        <f>TAS!BB20</f>
        <v>9835</v>
      </c>
      <c r="AD431" s="51">
        <f>NT!BA20</f>
        <v>2078</v>
      </c>
      <c r="AE431" s="31">
        <f>NT!BB20</f>
        <v>1925</v>
      </c>
    </row>
    <row r="432" spans="13:31">
      <c r="M432" s="23" t="s">
        <v>95</v>
      </c>
      <c r="N432" s="51">
        <f>Australia!BA21</f>
        <v>262466</v>
      </c>
      <c r="O432" s="51">
        <f>Australia!BB21</f>
        <v>286616</v>
      </c>
      <c r="P432" s="51">
        <f>ACT!BA21</f>
        <v>4265</v>
      </c>
      <c r="Q432" s="31">
        <f>ACT!BB21</f>
        <v>4876</v>
      </c>
      <c r="R432" s="51">
        <f>NSW!BA21</f>
        <v>86049</v>
      </c>
      <c r="S432" s="31">
        <f>NSW!BB21</f>
        <v>93363</v>
      </c>
      <c r="T432" s="51">
        <f>VIC!BA21</f>
        <v>62950</v>
      </c>
      <c r="U432" s="31">
        <f>VIC!BB21</f>
        <v>69538</v>
      </c>
      <c r="V432" s="51">
        <f>QLD!BA21</f>
        <v>49999</v>
      </c>
      <c r="W432" s="31">
        <f>QLD!BB21</f>
        <v>55355</v>
      </c>
      <c r="X432" s="51">
        <f>SA!BA21</f>
        <v>22641</v>
      </c>
      <c r="Y432" s="31">
        <f>SA!BB21</f>
        <v>25079</v>
      </c>
      <c r="Z432" s="51">
        <f>WA!BA21</f>
        <v>28086</v>
      </c>
      <c r="AA432" s="31">
        <f>WA!BB21</f>
        <v>29355</v>
      </c>
      <c r="AB432" s="51">
        <f>TAS!BA21</f>
        <v>7214</v>
      </c>
      <c r="AC432" s="31">
        <f>TAS!BB21</f>
        <v>7908</v>
      </c>
      <c r="AD432" s="51">
        <f>NT!BA21</f>
        <v>1262</v>
      </c>
      <c r="AE432" s="31">
        <f>NT!BB21</f>
        <v>1142</v>
      </c>
    </row>
    <row r="433" spans="13:31">
      <c r="M433" s="23" t="s">
        <v>96</v>
      </c>
      <c r="N433" s="51">
        <f>Australia!BA22</f>
        <v>172412</v>
      </c>
      <c r="O433" s="51">
        <f>Australia!BB22</f>
        <v>187982</v>
      </c>
      <c r="P433" s="51">
        <f>ACT!BA22</f>
        <v>2525</v>
      </c>
      <c r="Q433" s="31">
        <f>ACT!BB22</f>
        <v>2983</v>
      </c>
      <c r="R433" s="51">
        <f>NSW!BA22</f>
        <v>56490</v>
      </c>
      <c r="S433" s="31">
        <f>NSW!BB22</f>
        <v>60705</v>
      </c>
      <c r="T433" s="51">
        <f>VIC!BA22</f>
        <v>42377</v>
      </c>
      <c r="U433" s="31">
        <f>VIC!BB22</f>
        <v>46440</v>
      </c>
      <c r="V433" s="51">
        <f>QLD!BA22</f>
        <v>32866</v>
      </c>
      <c r="W433" s="31">
        <f>QLD!BB22</f>
        <v>36194</v>
      </c>
      <c r="X433" s="51">
        <f>SA!BA22</f>
        <v>14585</v>
      </c>
      <c r="Y433" s="31">
        <f>SA!BB22</f>
        <v>16437</v>
      </c>
      <c r="Z433" s="51">
        <f>WA!BA22</f>
        <v>18100</v>
      </c>
      <c r="AA433" s="31">
        <f>WA!BB22</f>
        <v>19425</v>
      </c>
      <c r="AB433" s="51">
        <f>TAS!BA22</f>
        <v>4783</v>
      </c>
      <c r="AC433" s="31">
        <f>TAS!BB22</f>
        <v>5233</v>
      </c>
      <c r="AD433" s="51">
        <f>NT!BA22</f>
        <v>686</v>
      </c>
      <c r="AE433" s="31">
        <f>NT!BB22</f>
        <v>565</v>
      </c>
    </row>
    <row r="434" spans="13:31">
      <c r="M434" s="23" t="s">
        <v>97</v>
      </c>
      <c r="N434" s="51">
        <f>Australia!BA23</f>
        <v>107553</v>
      </c>
      <c r="O434" s="51">
        <f>Australia!BB23</f>
        <v>128348</v>
      </c>
      <c r="P434" s="51">
        <f>ACT!BA23</f>
        <v>1478</v>
      </c>
      <c r="Q434" s="31">
        <f>ACT!BB23</f>
        <v>1841</v>
      </c>
      <c r="R434" s="51">
        <f>NSW!BA23</f>
        <v>35337</v>
      </c>
      <c r="S434" s="31">
        <f>NSW!BB23</f>
        <v>41229</v>
      </c>
      <c r="T434" s="51">
        <f>VIC!BA23</f>
        <v>26929</v>
      </c>
      <c r="U434" s="31">
        <f>VIC!BB23</f>
        <v>33006</v>
      </c>
      <c r="V434" s="51">
        <f>QLD!BA23</f>
        <v>20080</v>
      </c>
      <c r="W434" s="31">
        <f>QLD!BB23</f>
        <v>23985</v>
      </c>
      <c r="X434" s="51">
        <f>SA!BA23</f>
        <v>9587</v>
      </c>
      <c r="Y434" s="31">
        <f>SA!BB23</f>
        <v>11368</v>
      </c>
      <c r="Z434" s="51">
        <f>WA!BA23</f>
        <v>11002</v>
      </c>
      <c r="AA434" s="31">
        <f>WA!BB23</f>
        <v>13132</v>
      </c>
      <c r="AB434" s="51">
        <f>TAS!BA23</f>
        <v>2884</v>
      </c>
      <c r="AC434" s="31">
        <f>TAS!BB23</f>
        <v>3525</v>
      </c>
      <c r="AD434" s="51">
        <f>NT!BA23</f>
        <v>256</v>
      </c>
      <c r="AE434" s="31">
        <f>NT!BB23</f>
        <v>262</v>
      </c>
    </row>
    <row r="435" spans="13:31">
      <c r="M435" s="23" t="s">
        <v>98</v>
      </c>
      <c r="N435" s="51">
        <f>Australia!BA24</f>
        <v>62479</v>
      </c>
      <c r="O435" s="51">
        <f>Australia!BB24</f>
        <v>82881</v>
      </c>
      <c r="P435" s="51">
        <f>ACT!BA24</f>
        <v>867</v>
      </c>
      <c r="Q435" s="31">
        <f>ACT!BB24</f>
        <v>1117</v>
      </c>
      <c r="R435" s="51">
        <f>NSW!BA24</f>
        <v>20450</v>
      </c>
      <c r="S435" s="31">
        <f>NSW!BB24</f>
        <v>26407</v>
      </c>
      <c r="T435" s="51">
        <f>VIC!BA24</f>
        <v>16366</v>
      </c>
      <c r="U435" s="31">
        <f>VIC!BB24</f>
        <v>22333</v>
      </c>
      <c r="V435" s="51">
        <f>QLD!BA24</f>
        <v>11229</v>
      </c>
      <c r="W435" s="31">
        <f>QLD!BB24</f>
        <v>14905</v>
      </c>
      <c r="X435" s="51">
        <f>SA!BA24</f>
        <v>5678</v>
      </c>
      <c r="Y435" s="31">
        <f>SA!BB24</f>
        <v>7792</v>
      </c>
      <c r="Z435" s="51">
        <f>WA!BA24</f>
        <v>6139</v>
      </c>
      <c r="AA435" s="31">
        <f>WA!BB24</f>
        <v>8098</v>
      </c>
      <c r="AB435" s="51">
        <f>TAS!BA24</f>
        <v>1653</v>
      </c>
      <c r="AC435" s="31">
        <f>TAS!BB24</f>
        <v>2102</v>
      </c>
      <c r="AD435" s="51">
        <f>NT!BA24</f>
        <v>97</v>
      </c>
      <c r="AE435" s="31">
        <f>NT!BB24</f>
        <v>127</v>
      </c>
    </row>
    <row r="436" spans="13:31">
      <c r="M436" s="23" t="s">
        <v>99</v>
      </c>
      <c r="N436" s="51">
        <f>Australia!BA25</f>
        <v>20329</v>
      </c>
      <c r="O436" s="51">
        <f>Australia!BB25</f>
        <v>35671</v>
      </c>
      <c r="P436" s="51">
        <f>ACT!BA25</f>
        <v>310</v>
      </c>
      <c r="Q436" s="31">
        <f>ACT!BB25</f>
        <v>492</v>
      </c>
      <c r="R436" s="51">
        <f>NSW!BA25</f>
        <v>6677</v>
      </c>
      <c r="S436" s="31">
        <f>NSW!BB25</f>
        <v>11251</v>
      </c>
      <c r="T436" s="51">
        <f>VIC!BA25</f>
        <v>5643</v>
      </c>
      <c r="U436" s="31">
        <f>VIC!BB25</f>
        <v>9875</v>
      </c>
      <c r="V436" s="51">
        <f>QLD!BA25</f>
        <v>3408</v>
      </c>
      <c r="W436" s="31">
        <f>QLD!BB25</f>
        <v>6119</v>
      </c>
      <c r="X436" s="51">
        <f>SA!BA25</f>
        <v>1940</v>
      </c>
      <c r="Y436" s="31">
        <f>SA!BB25</f>
        <v>3659</v>
      </c>
      <c r="Z436" s="51">
        <f>WA!BA25</f>
        <v>1877</v>
      </c>
      <c r="AA436" s="31">
        <f>WA!BB25</f>
        <v>3362</v>
      </c>
      <c r="AB436" s="51">
        <f>TAS!BA25</f>
        <v>451</v>
      </c>
      <c r="AC436" s="31">
        <f>TAS!BB25</f>
        <v>865</v>
      </c>
      <c r="AD436" s="51">
        <f>NT!BA25</f>
        <v>23</v>
      </c>
      <c r="AE436" s="31">
        <f>NT!BB25</f>
        <v>48</v>
      </c>
    </row>
    <row r="437" spans="13:31">
      <c r="M437" s="45" t="s">
        <v>100</v>
      </c>
      <c r="N437" s="52">
        <f>Australia!BA26</f>
        <v>2835</v>
      </c>
      <c r="O437" s="52">
        <f>Australia!BB26</f>
        <v>9463</v>
      </c>
      <c r="P437" s="52">
        <f>ACT!BA26</f>
        <v>40</v>
      </c>
      <c r="Q437" s="46">
        <f>ACT!BB26</f>
        <v>126</v>
      </c>
      <c r="R437" s="52">
        <f>NSW!BA26</f>
        <v>945</v>
      </c>
      <c r="S437" s="46">
        <f>NSW!BB26</f>
        <v>2984</v>
      </c>
      <c r="T437" s="52">
        <f>VIC!BA26</f>
        <v>798</v>
      </c>
      <c r="U437" s="46">
        <f>VIC!BB26</f>
        <v>2635</v>
      </c>
      <c r="V437" s="52">
        <f>QLD!BA26</f>
        <v>429</v>
      </c>
      <c r="W437" s="46">
        <f>QLD!BB26</f>
        <v>1621</v>
      </c>
      <c r="X437" s="52">
        <f>SA!BA26</f>
        <v>300</v>
      </c>
      <c r="Y437" s="46">
        <f>SA!BB26</f>
        <v>956</v>
      </c>
      <c r="Z437" s="52">
        <f>WA!BA26</f>
        <v>266</v>
      </c>
      <c r="AA437" s="46">
        <f>WA!BB26</f>
        <v>922</v>
      </c>
      <c r="AB437" s="52">
        <f>TAS!BA26</f>
        <v>53</v>
      </c>
      <c r="AC437" s="46">
        <f>TAS!BB26</f>
        <v>212</v>
      </c>
      <c r="AD437" s="52">
        <f>NT!BA26</f>
        <v>4</v>
      </c>
      <c r="AE437" s="46">
        <f>NT!BB26</f>
        <v>7</v>
      </c>
    </row>
    <row r="438" spans="13:31">
      <c r="M438" s="40">
        <v>41973</v>
      </c>
      <c r="N438" s="40"/>
      <c r="O438" s="40"/>
      <c r="P438" s="40"/>
      <c r="X438" s="40">
        <f>M438</f>
        <v>41973</v>
      </c>
    </row>
    <row r="439" spans="13:31" ht="13.15">
      <c r="M439" s="380" t="s">
        <v>122</v>
      </c>
      <c r="N439" s="378" t="s">
        <v>27</v>
      </c>
      <c r="O439" s="379"/>
      <c r="P439" s="378" t="s">
        <v>68</v>
      </c>
      <c r="Q439" s="379"/>
      <c r="R439" s="378" t="s">
        <v>61</v>
      </c>
      <c r="S439" s="379"/>
      <c r="T439" s="378" t="s">
        <v>62</v>
      </c>
      <c r="U439" s="379"/>
      <c r="V439" s="378" t="s">
        <v>63</v>
      </c>
      <c r="W439" s="379"/>
      <c r="X439" s="378" t="s">
        <v>64</v>
      </c>
      <c r="Y439" s="379"/>
      <c r="Z439" s="378" t="s">
        <v>65</v>
      </c>
      <c r="AA439" s="379"/>
      <c r="AB439" s="378" t="s">
        <v>66</v>
      </c>
      <c r="AC439" s="379"/>
      <c r="AD439" s="378" t="s">
        <v>67</v>
      </c>
      <c r="AE439" s="379"/>
    </row>
    <row r="440" spans="13:31" ht="13.15">
      <c r="M440" s="381"/>
      <c r="N440" s="48" t="s">
        <v>78</v>
      </c>
      <c r="O440" s="49" t="s">
        <v>79</v>
      </c>
      <c r="P440" s="48" t="s">
        <v>78</v>
      </c>
      <c r="Q440" s="49" t="s">
        <v>79</v>
      </c>
      <c r="R440" s="48" t="s">
        <v>78</v>
      </c>
      <c r="S440" s="49" t="s">
        <v>79</v>
      </c>
      <c r="T440" s="48" t="s">
        <v>78</v>
      </c>
      <c r="U440" s="49" t="s">
        <v>79</v>
      </c>
      <c r="V440" s="48" t="s">
        <v>78</v>
      </c>
      <c r="W440" s="49" t="s">
        <v>79</v>
      </c>
      <c r="X440" s="48" t="s">
        <v>78</v>
      </c>
      <c r="Y440" s="49" t="s">
        <v>79</v>
      </c>
      <c r="Z440" s="48" t="s">
        <v>78</v>
      </c>
      <c r="AA440" s="49" t="s">
        <v>79</v>
      </c>
      <c r="AB440" s="48" t="s">
        <v>78</v>
      </c>
      <c r="AC440" s="49" t="s">
        <v>79</v>
      </c>
      <c r="AD440" s="48" t="s">
        <v>78</v>
      </c>
      <c r="AE440" s="49" t="s">
        <v>79</v>
      </c>
    </row>
    <row r="441" spans="13:31">
      <c r="M441" s="23" t="s">
        <v>81</v>
      </c>
      <c r="N441" s="51">
        <f>Australia!BD7</f>
        <v>301252</v>
      </c>
      <c r="O441" s="51">
        <f>Australia!BE7</f>
        <v>281127</v>
      </c>
      <c r="P441" s="51">
        <f>ACT!BD7</f>
        <v>6856</v>
      </c>
      <c r="Q441" s="51">
        <f>ACT!BE7</f>
        <v>6476</v>
      </c>
      <c r="R441" s="51">
        <f>NSW!BD7</f>
        <v>102218</v>
      </c>
      <c r="S441" s="31">
        <f>NSW!BE7</f>
        <v>95321</v>
      </c>
      <c r="T441" s="51">
        <f>VIC!BD7</f>
        <v>70751</v>
      </c>
      <c r="U441" s="31">
        <f>VIC!BE7</f>
        <v>66859</v>
      </c>
      <c r="V441" s="51">
        <f>QLD!BD7</f>
        <v>53509</v>
      </c>
      <c r="W441" s="31">
        <f>QLD!BE7</f>
        <v>49857</v>
      </c>
      <c r="X441" s="51">
        <f>SA!BD7</f>
        <v>18463</v>
      </c>
      <c r="Y441" s="31">
        <f>SA!BE7</f>
        <v>17096</v>
      </c>
      <c r="Z441" s="51">
        <f>WA!BD7</f>
        <v>41408</v>
      </c>
      <c r="AA441" s="31">
        <f>WA!BE7</f>
        <v>38025</v>
      </c>
      <c r="AB441" s="51">
        <f>TAS!BD7</f>
        <v>4794</v>
      </c>
      <c r="AC441" s="31">
        <f>TAS!BE7</f>
        <v>4434</v>
      </c>
      <c r="AD441" s="51">
        <f>NT!BD7</f>
        <v>3253</v>
      </c>
      <c r="AE441" s="31">
        <f>NT!BE7</f>
        <v>3059</v>
      </c>
    </row>
    <row r="442" spans="13:31">
      <c r="M442" s="23" t="s">
        <v>82</v>
      </c>
      <c r="N442" s="51">
        <f>Australia!BD8</f>
        <v>362930</v>
      </c>
      <c r="O442" s="51">
        <f>Australia!BE8</f>
        <v>341894</v>
      </c>
      <c r="P442" s="51">
        <f>ACT!BD8</f>
        <v>8384</v>
      </c>
      <c r="Q442" s="51">
        <f>ACT!BE8</f>
        <v>7918</v>
      </c>
      <c r="R442" s="51">
        <f>NSW!BD8</f>
        <v>122644</v>
      </c>
      <c r="S442" s="31">
        <f>NSW!BE8</f>
        <v>115198</v>
      </c>
      <c r="T442" s="51">
        <f>VIC!BD8</f>
        <v>83934</v>
      </c>
      <c r="U442" s="31">
        <f>VIC!BE8</f>
        <v>79374</v>
      </c>
      <c r="V442" s="51">
        <f>QLD!BD8</f>
        <v>68432</v>
      </c>
      <c r="W442" s="31">
        <f>QLD!BE8</f>
        <v>64338</v>
      </c>
      <c r="X442" s="51">
        <f>SA!BD8</f>
        <v>21973</v>
      </c>
      <c r="Y442" s="31">
        <f>SA!BE8</f>
        <v>20587</v>
      </c>
      <c r="Z442" s="51">
        <f>WA!BD8</f>
        <v>47964</v>
      </c>
      <c r="AA442" s="31">
        <f>WA!BE8</f>
        <v>45461</v>
      </c>
      <c r="AB442" s="51">
        <f>TAS!BD8</f>
        <v>5944</v>
      </c>
      <c r="AC442" s="31">
        <f>TAS!BE8</f>
        <v>5529</v>
      </c>
      <c r="AD442" s="51">
        <f>NT!BD8</f>
        <v>3655</v>
      </c>
      <c r="AE442" s="31">
        <f>NT!BE8</f>
        <v>3489</v>
      </c>
    </row>
    <row r="443" spans="13:31">
      <c r="M443" s="23" t="s">
        <v>83</v>
      </c>
      <c r="N443" s="51">
        <f>Australia!BD9</f>
        <v>360303</v>
      </c>
      <c r="O443" s="51">
        <f>Australia!BE9</f>
        <v>340713</v>
      </c>
      <c r="P443" s="51">
        <f>ACT!BD9</f>
        <v>7665</v>
      </c>
      <c r="Q443" s="51">
        <f>ACT!BE9</f>
        <v>7346</v>
      </c>
      <c r="R443" s="51">
        <f>NSW!BD9</f>
        <v>119576</v>
      </c>
      <c r="S443" s="31">
        <f>NSW!BE9</f>
        <v>112574</v>
      </c>
      <c r="T443" s="51">
        <f>VIC!BD9</f>
        <v>83038</v>
      </c>
      <c r="U443" s="31">
        <f>VIC!BE9</f>
        <v>78672</v>
      </c>
      <c r="V443" s="51">
        <f>QLD!BD9</f>
        <v>71293</v>
      </c>
      <c r="W443" s="31">
        <f>QLD!BE9</f>
        <v>66939</v>
      </c>
      <c r="X443" s="51">
        <f>SA!BD9</f>
        <v>22056</v>
      </c>
      <c r="Y443" s="31">
        <f>SA!BE9</f>
        <v>21250</v>
      </c>
      <c r="Z443" s="51">
        <f>WA!BD9</f>
        <v>46930</v>
      </c>
      <c r="AA443" s="31">
        <f>WA!BE9</f>
        <v>44630</v>
      </c>
      <c r="AB443" s="51">
        <f>TAS!BD9</f>
        <v>6372</v>
      </c>
      <c r="AC443" s="31">
        <f>TAS!BE9</f>
        <v>6038</v>
      </c>
      <c r="AD443" s="51">
        <f>NT!BD9</f>
        <v>3373</v>
      </c>
      <c r="AE443" s="31">
        <f>NT!BE9</f>
        <v>3264</v>
      </c>
    </row>
    <row r="444" spans="13:31">
      <c r="M444" s="23" t="s">
        <v>84</v>
      </c>
      <c r="N444" s="51">
        <f>Australia!BD10</f>
        <v>335561</v>
      </c>
      <c r="O444" s="51">
        <f>Australia!BE10</f>
        <v>316683</v>
      </c>
      <c r="P444" s="51">
        <f>ACT!BD10</f>
        <v>6784</v>
      </c>
      <c r="Q444" s="51">
        <f>ACT!BE10</f>
        <v>6555</v>
      </c>
      <c r="R444" s="51">
        <f>NSW!BD10</f>
        <v>110960</v>
      </c>
      <c r="S444" s="31">
        <f>NSW!BE10</f>
        <v>103686</v>
      </c>
      <c r="T444" s="51">
        <f>VIC!BD10</f>
        <v>76743</v>
      </c>
      <c r="U444" s="31">
        <f>VIC!BE10</f>
        <v>72823</v>
      </c>
      <c r="V444" s="51">
        <f>QLD!BD10</f>
        <v>66955</v>
      </c>
      <c r="W444" s="31">
        <f>QLD!BE10</f>
        <v>63146</v>
      </c>
      <c r="X444" s="51">
        <f>SA!BD10</f>
        <v>21580</v>
      </c>
      <c r="Y444" s="31">
        <f>SA!BE10</f>
        <v>20370</v>
      </c>
      <c r="Z444" s="51">
        <f>WA!BD10</f>
        <v>43079</v>
      </c>
      <c r="AA444" s="31">
        <f>WA!BE10</f>
        <v>41114</v>
      </c>
      <c r="AB444" s="51">
        <f>TAS!BD10</f>
        <v>6370</v>
      </c>
      <c r="AC444" s="31">
        <f>TAS!BE10</f>
        <v>5992</v>
      </c>
      <c r="AD444" s="51">
        <f>NT!BD10</f>
        <v>3090</v>
      </c>
      <c r="AE444" s="31">
        <f>NT!BE10</f>
        <v>2997</v>
      </c>
    </row>
    <row r="445" spans="13:31">
      <c r="M445" s="23" t="s">
        <v>85</v>
      </c>
      <c r="N445" s="51">
        <f>Australia!BD11</f>
        <v>259993</v>
      </c>
      <c r="O445" s="51">
        <f>Australia!BE11</f>
        <v>265136</v>
      </c>
      <c r="P445" s="51">
        <f>ACT!BD11</f>
        <v>5112</v>
      </c>
      <c r="Q445" s="51">
        <f>ACT!BE11</f>
        <v>5432</v>
      </c>
      <c r="R445" s="51">
        <f>NSW!BD11</f>
        <v>85122</v>
      </c>
      <c r="S445" s="31">
        <f>NSW!BE11</f>
        <v>86456</v>
      </c>
      <c r="T445" s="51">
        <f>VIC!BD11</f>
        <v>61088</v>
      </c>
      <c r="U445" s="31">
        <f>VIC!BE11</f>
        <v>60888</v>
      </c>
      <c r="V445" s="51">
        <f>QLD!BD11</f>
        <v>47428</v>
      </c>
      <c r="W445" s="31">
        <f>QLD!BE11</f>
        <v>49784</v>
      </c>
      <c r="X445" s="51">
        <f>SA!BD11</f>
        <v>19137</v>
      </c>
      <c r="Y445" s="31">
        <f>SA!BE11</f>
        <v>19301</v>
      </c>
      <c r="Z445" s="51">
        <f>WA!BD11</f>
        <v>34564</v>
      </c>
      <c r="AA445" s="31">
        <f>WA!BE11</f>
        <v>35428</v>
      </c>
      <c r="AB445" s="51">
        <f>TAS!BD11</f>
        <v>5219</v>
      </c>
      <c r="AC445" s="31">
        <f>TAS!BE11</f>
        <v>5434</v>
      </c>
      <c r="AD445" s="51">
        <f>NT!BD11</f>
        <v>2323</v>
      </c>
      <c r="AE445" s="31">
        <f>NT!BE11</f>
        <v>2413</v>
      </c>
    </row>
    <row r="446" spans="13:31">
      <c r="M446" s="23" t="s">
        <v>86</v>
      </c>
      <c r="N446" s="51">
        <f>Australia!BD12</f>
        <v>208735</v>
      </c>
      <c r="O446" s="51">
        <f>Australia!BE12</f>
        <v>246960</v>
      </c>
      <c r="P446" s="51">
        <f>ACT!BD12</f>
        <v>4369</v>
      </c>
      <c r="Q446" s="51">
        <f>ACT!BE12</f>
        <v>5520</v>
      </c>
      <c r="R446" s="51">
        <f>NSW!BD12</f>
        <v>69122</v>
      </c>
      <c r="S446" s="31">
        <f>NSW!BE12</f>
        <v>82396</v>
      </c>
      <c r="T446" s="51">
        <f>VIC!BD12</f>
        <v>48055</v>
      </c>
      <c r="U446" s="31">
        <f>VIC!BE12</f>
        <v>56354</v>
      </c>
      <c r="V446" s="51">
        <f>QLD!BD12</f>
        <v>34921</v>
      </c>
      <c r="W446" s="31">
        <f>QLD!BE12</f>
        <v>43224</v>
      </c>
      <c r="X446" s="51">
        <f>SA!BD12</f>
        <v>14517</v>
      </c>
      <c r="Y446" s="31">
        <f>SA!BE12</f>
        <v>16294</v>
      </c>
      <c r="Z446" s="51">
        <f>WA!BD12</f>
        <v>32063</v>
      </c>
      <c r="AA446" s="31">
        <f>WA!BE12</f>
        <v>36079</v>
      </c>
      <c r="AB446" s="51">
        <f>TAS!BD12</f>
        <v>3328</v>
      </c>
      <c r="AC446" s="31">
        <f>TAS!BE12</f>
        <v>4039</v>
      </c>
      <c r="AD446" s="51">
        <f>NT!BD12</f>
        <v>2360</v>
      </c>
      <c r="AE446" s="31">
        <f>NT!BE12</f>
        <v>3054</v>
      </c>
    </row>
    <row r="447" spans="13:31">
      <c r="M447" s="23" t="s">
        <v>87</v>
      </c>
      <c r="N447" s="51">
        <f>Australia!BD13</f>
        <v>346391</v>
      </c>
      <c r="O447" s="51">
        <f>Australia!BE13</f>
        <v>403449</v>
      </c>
      <c r="P447" s="51">
        <f>ACT!BD13</f>
        <v>8005</v>
      </c>
      <c r="Q447" s="51">
        <f>ACT!BE13</f>
        <v>9715</v>
      </c>
      <c r="R447" s="51">
        <f>NSW!BD13</f>
        <v>115034</v>
      </c>
      <c r="S447" s="31">
        <f>NSW!BE13</f>
        <v>135024</v>
      </c>
      <c r="T447" s="51">
        <f>VIC!BD13</f>
        <v>84204</v>
      </c>
      <c r="U447" s="31">
        <f>VIC!BE13</f>
        <v>99569</v>
      </c>
      <c r="V447" s="51">
        <f>QLD!BD13</f>
        <v>59052</v>
      </c>
      <c r="W447" s="31">
        <f>QLD!BE13</f>
        <v>69457</v>
      </c>
      <c r="X447" s="51">
        <f>SA!BD13</f>
        <v>21045</v>
      </c>
      <c r="Y447" s="31">
        <f>SA!BE13</f>
        <v>24110</v>
      </c>
      <c r="Z447" s="51">
        <f>WA!BD13</f>
        <v>50037</v>
      </c>
      <c r="AA447" s="31">
        <f>WA!BE13</f>
        <v>54659</v>
      </c>
      <c r="AB447" s="51">
        <f>TAS!BD13</f>
        <v>5145</v>
      </c>
      <c r="AC447" s="31">
        <f>TAS!BE13</f>
        <v>6254</v>
      </c>
      <c r="AD447" s="51">
        <f>NT!BD13</f>
        <v>3869</v>
      </c>
      <c r="AE447" s="31">
        <f>NT!BE13</f>
        <v>4661</v>
      </c>
    </row>
    <row r="448" spans="13:31">
      <c r="M448" s="23" t="s">
        <v>88</v>
      </c>
      <c r="N448" s="51">
        <f>Australia!BD14</f>
        <v>395714</v>
      </c>
      <c r="O448" s="51">
        <f>Australia!BE14</f>
        <v>435013</v>
      </c>
      <c r="P448" s="51">
        <f>ACT!BD14</f>
        <v>9307</v>
      </c>
      <c r="Q448" s="51">
        <f>ACT!BE14</f>
        <v>10626</v>
      </c>
      <c r="R448" s="51">
        <f>NSW!BD14</f>
        <v>133272</v>
      </c>
      <c r="S448" s="31">
        <f>NSW!BE14</f>
        <v>146080</v>
      </c>
      <c r="T448" s="51">
        <f>VIC!BD14</f>
        <v>96264</v>
      </c>
      <c r="U448" s="31">
        <f>VIC!BE14</f>
        <v>106899</v>
      </c>
      <c r="V448" s="51">
        <f>QLD!BD14</f>
        <v>70248</v>
      </c>
      <c r="W448" s="31">
        <f>QLD!BE14</f>
        <v>78217</v>
      </c>
      <c r="X448" s="51">
        <f>SA!BD14</f>
        <v>22888</v>
      </c>
      <c r="Y448" s="31">
        <f>SA!BE14</f>
        <v>25665</v>
      </c>
      <c r="Z448" s="51">
        <f>WA!BD14</f>
        <v>53823</v>
      </c>
      <c r="AA448" s="31">
        <f>WA!BE14</f>
        <v>56348</v>
      </c>
      <c r="AB448" s="51">
        <f>TAS!BD14</f>
        <v>5806</v>
      </c>
      <c r="AC448" s="31">
        <f>TAS!BE14</f>
        <v>6651</v>
      </c>
      <c r="AD448" s="51">
        <f>NT!BD14</f>
        <v>4106</v>
      </c>
      <c r="AE448" s="31">
        <f>NT!BE14</f>
        <v>4527</v>
      </c>
    </row>
    <row r="449" spans="13:31">
      <c r="M449" s="23" t="s">
        <v>89</v>
      </c>
      <c r="N449" s="51">
        <f>Australia!BD15</f>
        <v>377198</v>
      </c>
      <c r="O449" s="51">
        <f>Australia!BE15</f>
        <v>405798</v>
      </c>
      <c r="P449" s="51">
        <f>ACT!BD15</f>
        <v>8371</v>
      </c>
      <c r="Q449" s="51">
        <f>ACT!BE15</f>
        <v>9278</v>
      </c>
      <c r="R449" s="51">
        <f>NSW!BD15</f>
        <v>126821</v>
      </c>
      <c r="S449" s="31">
        <f>NSW!BE15</f>
        <v>135990</v>
      </c>
      <c r="T449" s="51">
        <f>VIC!BD15</f>
        <v>90976</v>
      </c>
      <c r="U449" s="31">
        <f>VIC!BE15</f>
        <v>98334</v>
      </c>
      <c r="V449" s="51">
        <f>QLD!BD15</f>
        <v>69379</v>
      </c>
      <c r="W449" s="31">
        <f>QLD!BE15</f>
        <v>76137</v>
      </c>
      <c r="X449" s="51">
        <f>SA!BD15</f>
        <v>22433</v>
      </c>
      <c r="Y449" s="31">
        <f>SA!BE15</f>
        <v>24238</v>
      </c>
      <c r="Z449" s="51">
        <f>WA!BD15</f>
        <v>49737</v>
      </c>
      <c r="AA449" s="31">
        <f>WA!BE15</f>
        <v>51082</v>
      </c>
      <c r="AB449" s="51">
        <f>TAS!BD15</f>
        <v>5836</v>
      </c>
      <c r="AC449" s="31">
        <f>TAS!BE15</f>
        <v>6844</v>
      </c>
      <c r="AD449" s="51">
        <f>NT!BD15</f>
        <v>3645</v>
      </c>
      <c r="AE449" s="31">
        <f>NT!BE15</f>
        <v>3895</v>
      </c>
    </row>
    <row r="450" spans="13:31">
      <c r="M450" s="23" t="s">
        <v>90</v>
      </c>
      <c r="N450" s="51">
        <f>Australia!BD16</f>
        <v>397517</v>
      </c>
      <c r="O450" s="51">
        <f>Australia!BE16</f>
        <v>432513</v>
      </c>
      <c r="P450" s="51">
        <f>ACT!BD16</f>
        <v>8366</v>
      </c>
      <c r="Q450" s="51">
        <f>ACT!BE16</f>
        <v>9406</v>
      </c>
      <c r="R450" s="51">
        <f>NSW!BD16</f>
        <v>130103</v>
      </c>
      <c r="S450" s="31">
        <f>NSW!BE16</f>
        <v>141075</v>
      </c>
      <c r="T450" s="51">
        <f>VIC!BD16</f>
        <v>94716</v>
      </c>
      <c r="U450" s="31">
        <f>VIC!BE16</f>
        <v>105009</v>
      </c>
      <c r="V450" s="51">
        <f>QLD!BD16</f>
        <v>76167</v>
      </c>
      <c r="W450" s="31">
        <f>QLD!BE16</f>
        <v>83402</v>
      </c>
      <c r="X450" s="51">
        <f>SA!BD16</f>
        <v>24763</v>
      </c>
      <c r="Y450" s="31">
        <f>SA!BE16</f>
        <v>27464</v>
      </c>
      <c r="Z450" s="51">
        <f>WA!BD16</f>
        <v>52676</v>
      </c>
      <c r="AA450" s="31">
        <f>WA!BE16</f>
        <v>53976</v>
      </c>
      <c r="AB450" s="51">
        <f>TAS!BD16</f>
        <v>6983</v>
      </c>
      <c r="AC450" s="31">
        <f>TAS!BE16</f>
        <v>8255</v>
      </c>
      <c r="AD450" s="51">
        <f>NT!BD16</f>
        <v>3743</v>
      </c>
      <c r="AE450" s="31">
        <f>NT!BE16</f>
        <v>3926</v>
      </c>
    </row>
    <row r="451" spans="13:31">
      <c r="M451" s="23" t="s">
        <v>91</v>
      </c>
      <c r="N451" s="51">
        <f>Australia!BD17</f>
        <v>369341</v>
      </c>
      <c r="O451" s="51">
        <f>Australia!BE17</f>
        <v>400172</v>
      </c>
      <c r="P451" s="51">
        <f>ACT!BD17</f>
        <v>7372</v>
      </c>
      <c r="Q451" s="51">
        <f>ACT!BE17</f>
        <v>8259</v>
      </c>
      <c r="R451" s="51">
        <f>NSW!BD17</f>
        <v>118294</v>
      </c>
      <c r="S451" s="31">
        <f>NSW!BE17</f>
        <v>128049</v>
      </c>
      <c r="T451" s="51">
        <f>VIC!BD17</f>
        <v>89346</v>
      </c>
      <c r="U451" s="31">
        <f>VIC!BE17</f>
        <v>97762</v>
      </c>
      <c r="V451" s="51">
        <f>QLD!BD17</f>
        <v>70216</v>
      </c>
      <c r="W451" s="31">
        <f>QLD!BE17</f>
        <v>76354</v>
      </c>
      <c r="X451" s="51">
        <f>SA!BD17</f>
        <v>24876</v>
      </c>
      <c r="Y451" s="31">
        <f>SA!BE17</f>
        <v>27761</v>
      </c>
      <c r="Z451" s="51">
        <f>WA!BD17</f>
        <v>48519</v>
      </c>
      <c r="AA451" s="31">
        <f>WA!BE17</f>
        <v>49842</v>
      </c>
      <c r="AB451" s="51">
        <f>TAS!BD17</f>
        <v>7231</v>
      </c>
      <c r="AC451" s="31">
        <f>TAS!BE17</f>
        <v>8534</v>
      </c>
      <c r="AD451" s="51">
        <f>NT!BD17</f>
        <v>3487</v>
      </c>
      <c r="AE451" s="31">
        <f>NT!BE17</f>
        <v>3611</v>
      </c>
    </row>
    <row r="452" spans="13:31">
      <c r="M452" s="23" t="s">
        <v>92</v>
      </c>
      <c r="N452" s="51">
        <f>Australia!BD18</f>
        <v>386490</v>
      </c>
      <c r="O452" s="51">
        <f>Australia!BE18</f>
        <v>418107</v>
      </c>
      <c r="P452" s="51">
        <f>ACT!BD18</f>
        <v>7389</v>
      </c>
      <c r="Q452" s="51">
        <f>ACT!BE18</f>
        <v>8049</v>
      </c>
      <c r="R452" s="51">
        <f>NSW!BD18</f>
        <v>124705</v>
      </c>
      <c r="S452" s="31">
        <f>NSW!BE18</f>
        <v>135039</v>
      </c>
      <c r="T452" s="51">
        <f>VIC!BD18</f>
        <v>91778</v>
      </c>
      <c r="U452" s="31">
        <f>VIC!BE18</f>
        <v>99890</v>
      </c>
      <c r="V452" s="51">
        <f>QLD!BD18</f>
        <v>73633</v>
      </c>
      <c r="W452" s="31">
        <f>QLD!BE18</f>
        <v>80082</v>
      </c>
      <c r="X452" s="51">
        <f>SA!BD18</f>
        <v>28052</v>
      </c>
      <c r="Y452" s="31">
        <f>SA!BE18</f>
        <v>31063</v>
      </c>
      <c r="Z452" s="51">
        <f>WA!BD18</f>
        <v>48220</v>
      </c>
      <c r="AA452" s="31">
        <f>WA!BE18</f>
        <v>49934</v>
      </c>
      <c r="AB452" s="51">
        <f>TAS!BD18</f>
        <v>9128</v>
      </c>
      <c r="AC452" s="31">
        <f>TAS!BE18</f>
        <v>10520</v>
      </c>
      <c r="AD452" s="51">
        <f>NT!BD18</f>
        <v>3585</v>
      </c>
      <c r="AE452" s="31">
        <f>NT!BE18</f>
        <v>3530</v>
      </c>
    </row>
    <row r="453" spans="13:31">
      <c r="M453" s="23" t="s">
        <v>93</v>
      </c>
      <c r="N453" s="51">
        <f>Australia!BD19</f>
        <v>358510</v>
      </c>
      <c r="O453" s="51">
        <f>Australia!BE19</f>
        <v>391661</v>
      </c>
      <c r="P453" s="51">
        <f>ACT!BD19</f>
        <v>6354</v>
      </c>
      <c r="Q453" s="51">
        <f>ACT!BE19</f>
        <v>7102</v>
      </c>
      <c r="R453" s="51">
        <f>NSW!BD19</f>
        <v>115480</v>
      </c>
      <c r="S453" s="31">
        <f>NSW!BE19</f>
        <v>126150</v>
      </c>
      <c r="T453" s="51">
        <f>VIC!BD19</f>
        <v>86039</v>
      </c>
      <c r="U453" s="31">
        <f>VIC!BE19</f>
        <v>94087</v>
      </c>
      <c r="V453" s="51">
        <f>QLD!BD19</f>
        <v>67526</v>
      </c>
      <c r="W453" s="31">
        <f>QLD!BE19</f>
        <v>74242</v>
      </c>
      <c r="X453" s="51">
        <f>SA!BD19</f>
        <v>27912</v>
      </c>
      <c r="Y453" s="31">
        <f>SA!BE19</f>
        <v>31363</v>
      </c>
      <c r="Z453" s="51">
        <f>WA!BD19</f>
        <v>42979</v>
      </c>
      <c r="AA453" s="31">
        <f>WA!BE19</f>
        <v>45471</v>
      </c>
      <c r="AB453" s="51">
        <f>TAS!BD19</f>
        <v>9322</v>
      </c>
      <c r="AC453" s="31">
        <f>TAS!BE19</f>
        <v>10443</v>
      </c>
      <c r="AD453" s="51">
        <f>NT!BD19</f>
        <v>2898</v>
      </c>
      <c r="AE453" s="31">
        <f>NT!BE19</f>
        <v>2803</v>
      </c>
    </row>
    <row r="454" spans="13:31">
      <c r="M454" s="23" t="s">
        <v>94</v>
      </c>
      <c r="N454" s="51">
        <f>Australia!BD20</f>
        <v>324661</v>
      </c>
      <c r="O454" s="51">
        <f>Australia!BE20</f>
        <v>356576</v>
      </c>
      <c r="P454" s="51">
        <f>ACT!BD20</f>
        <v>5864</v>
      </c>
      <c r="Q454" s="51">
        <f>ACT!BE20</f>
        <v>6399</v>
      </c>
      <c r="R454" s="51">
        <f>NSW!BD20</f>
        <v>104362</v>
      </c>
      <c r="S454" s="31">
        <f>NSW!BE20</f>
        <v>114118</v>
      </c>
      <c r="T454" s="51">
        <f>VIC!BD20</f>
        <v>77028</v>
      </c>
      <c r="U454" s="31">
        <f>VIC!BE20</f>
        <v>86119</v>
      </c>
      <c r="V454" s="51">
        <f>QLD!BD20</f>
        <v>62117</v>
      </c>
      <c r="W454" s="31">
        <f>QLD!BE20</f>
        <v>68400</v>
      </c>
      <c r="X454" s="51">
        <f>SA!BD20</f>
        <v>26990</v>
      </c>
      <c r="Y454" s="31">
        <f>SA!BE20</f>
        <v>30349</v>
      </c>
      <c r="Z454" s="51">
        <f>WA!BD20</f>
        <v>37271</v>
      </c>
      <c r="AA454" s="31">
        <f>WA!BE20</f>
        <v>39311</v>
      </c>
      <c r="AB454" s="51">
        <f>TAS!BD20</f>
        <v>8904</v>
      </c>
      <c r="AC454" s="31">
        <f>TAS!BE20</f>
        <v>9895</v>
      </c>
      <c r="AD454" s="51">
        <f>NT!BD20</f>
        <v>2125</v>
      </c>
      <c r="AE454" s="31">
        <f>NT!BE20</f>
        <v>1985</v>
      </c>
    </row>
    <row r="455" spans="13:31">
      <c r="M455" s="23" t="s">
        <v>95</v>
      </c>
      <c r="N455" s="51">
        <f>Australia!BD21</f>
        <v>272821</v>
      </c>
      <c r="O455" s="51">
        <f>Australia!BE21</f>
        <v>300641</v>
      </c>
      <c r="P455" s="51">
        <f>ACT!BD21</f>
        <v>4500</v>
      </c>
      <c r="Q455" s="51">
        <f>ACT!BE21</f>
        <v>5199</v>
      </c>
      <c r="R455" s="51">
        <f>NSW!BD21</f>
        <v>89208</v>
      </c>
      <c r="S455" s="31">
        <f>NSW!BE21</f>
        <v>97169</v>
      </c>
      <c r="T455" s="51">
        <f>VIC!BD21</f>
        <v>65276</v>
      </c>
      <c r="U455" s="31">
        <f>VIC!BE21</f>
        <v>72916</v>
      </c>
      <c r="V455" s="51">
        <f>QLD!BD21</f>
        <v>52134</v>
      </c>
      <c r="W455" s="31">
        <f>QLD!BE21</f>
        <v>57959</v>
      </c>
      <c r="X455" s="51">
        <f>SA!BD21</f>
        <v>23438</v>
      </c>
      <c r="Y455" s="31">
        <f>SA!BE21</f>
        <v>26578</v>
      </c>
      <c r="Z455" s="51">
        <f>WA!BD21</f>
        <v>29454</v>
      </c>
      <c r="AA455" s="31">
        <f>WA!BE21</f>
        <v>31345</v>
      </c>
      <c r="AB455" s="51">
        <f>TAS!BD21</f>
        <v>7461</v>
      </c>
      <c r="AC455" s="31">
        <f>TAS!BE21</f>
        <v>8225</v>
      </c>
      <c r="AD455" s="51">
        <f>NT!BD21</f>
        <v>1350</v>
      </c>
      <c r="AE455" s="31">
        <f>NT!BE21</f>
        <v>1250</v>
      </c>
    </row>
    <row r="456" spans="13:31">
      <c r="M456" s="23" t="s">
        <v>96</v>
      </c>
      <c r="N456" s="51">
        <f>Australia!BD22</f>
        <v>181288</v>
      </c>
      <c r="O456" s="51">
        <f>Australia!BE22</f>
        <v>197907</v>
      </c>
      <c r="P456" s="51">
        <f>ACT!BD22</f>
        <v>2701</v>
      </c>
      <c r="Q456" s="51">
        <f>ACT!BE22</f>
        <v>3197</v>
      </c>
      <c r="R456" s="51">
        <f>NSW!BD22</f>
        <v>59476</v>
      </c>
      <c r="S456" s="31">
        <f>NSW!BE22</f>
        <v>63966</v>
      </c>
      <c r="T456" s="51">
        <f>VIC!BD22</f>
        <v>44257</v>
      </c>
      <c r="U456" s="31">
        <f>VIC!BE22</f>
        <v>48700</v>
      </c>
      <c r="V456" s="51">
        <f>QLD!BD22</f>
        <v>34539</v>
      </c>
      <c r="W456" s="31">
        <f>QLD!BE22</f>
        <v>38419</v>
      </c>
      <c r="X456" s="51">
        <f>SA!BD22</f>
        <v>15496</v>
      </c>
      <c r="Y456" s="31">
        <f>SA!BE22</f>
        <v>17260</v>
      </c>
      <c r="Z456" s="51">
        <f>WA!BD22</f>
        <v>19018</v>
      </c>
      <c r="AA456" s="31">
        <f>WA!BE22</f>
        <v>20259</v>
      </c>
      <c r="AB456" s="51">
        <f>TAS!BD22</f>
        <v>5059</v>
      </c>
      <c r="AC456" s="31">
        <f>TAS!BE22</f>
        <v>5506</v>
      </c>
      <c r="AD456" s="51">
        <f>NT!BD22</f>
        <v>742</v>
      </c>
      <c r="AE456" s="31">
        <f>NT!BE22</f>
        <v>600</v>
      </c>
    </row>
    <row r="457" spans="13:31">
      <c r="M457" s="23" t="s">
        <v>97</v>
      </c>
      <c r="N457" s="51">
        <f>Australia!BD23</f>
        <v>113190</v>
      </c>
      <c r="O457" s="51">
        <f>Australia!BE23</f>
        <v>133677</v>
      </c>
      <c r="P457" s="51">
        <f>ACT!BD23</f>
        <v>1604</v>
      </c>
      <c r="Q457" s="51">
        <f>ACT!BE23</f>
        <v>1947</v>
      </c>
      <c r="R457" s="51">
        <f>NSW!BD23</f>
        <v>37211</v>
      </c>
      <c r="S457" s="31">
        <f>NSW!BE23</f>
        <v>43173</v>
      </c>
      <c r="T457" s="51">
        <f>VIC!BD23</f>
        <v>28165</v>
      </c>
      <c r="U457" s="31">
        <f>VIC!BE23</f>
        <v>34113</v>
      </c>
      <c r="V457" s="51">
        <f>QLD!BD23</f>
        <v>21173</v>
      </c>
      <c r="W457" s="31">
        <f>QLD!BE23</f>
        <v>24903</v>
      </c>
      <c r="X457" s="51">
        <f>SA!BD23</f>
        <v>9989</v>
      </c>
      <c r="Y457" s="31">
        <f>SA!BE23</f>
        <v>11838</v>
      </c>
      <c r="Z457" s="51">
        <f>WA!BD23</f>
        <v>11732</v>
      </c>
      <c r="AA457" s="31">
        <f>WA!BE23</f>
        <v>13737</v>
      </c>
      <c r="AB457" s="51">
        <f>TAS!BD23</f>
        <v>3011</v>
      </c>
      <c r="AC457" s="31">
        <f>TAS!BE23</f>
        <v>3666</v>
      </c>
      <c r="AD457" s="51">
        <f>NT!BD23</f>
        <v>305</v>
      </c>
      <c r="AE457" s="31">
        <f>NT!BE23</f>
        <v>300</v>
      </c>
    </row>
    <row r="458" spans="13:31">
      <c r="M458" s="23" t="s">
        <v>98</v>
      </c>
      <c r="N458" s="51">
        <f>Australia!BD24</f>
        <v>63272</v>
      </c>
      <c r="O458" s="51">
        <f>Australia!BE24</f>
        <v>84416</v>
      </c>
      <c r="P458" s="51">
        <f>ACT!BD24</f>
        <v>861</v>
      </c>
      <c r="Q458" s="51">
        <f>ACT!BE24</f>
        <v>1141</v>
      </c>
      <c r="R458" s="51">
        <f>NSW!BD24</f>
        <v>20629</v>
      </c>
      <c r="S458" s="31">
        <f>NSW!BE24</f>
        <v>26904</v>
      </c>
      <c r="T458" s="51">
        <f>VIC!BD24</f>
        <v>16495</v>
      </c>
      <c r="U458" s="31">
        <f>VIC!BE24</f>
        <v>22626</v>
      </c>
      <c r="V458" s="51">
        <f>QLD!BD24</f>
        <v>11410</v>
      </c>
      <c r="W458" s="31">
        <f>QLD!BE24</f>
        <v>15138</v>
      </c>
      <c r="X458" s="51">
        <f>SA!BD24</f>
        <v>5760</v>
      </c>
      <c r="Y458" s="31">
        <f>SA!BE24</f>
        <v>7877</v>
      </c>
      <c r="Z458" s="51">
        <f>WA!BD24</f>
        <v>6287</v>
      </c>
      <c r="AA458" s="31">
        <f>WA!BE24</f>
        <v>8383</v>
      </c>
      <c r="AB458" s="51">
        <f>TAS!BD24</f>
        <v>1730</v>
      </c>
      <c r="AC458" s="31">
        <f>TAS!BE24</f>
        <v>2214</v>
      </c>
      <c r="AD458" s="51">
        <f>NT!BD24</f>
        <v>100</v>
      </c>
      <c r="AE458" s="31">
        <f>NT!BE24</f>
        <v>133</v>
      </c>
    </row>
    <row r="459" spans="13:31">
      <c r="M459" s="23" t="s">
        <v>99</v>
      </c>
      <c r="N459" s="51">
        <f>Australia!BD25</f>
        <v>23299</v>
      </c>
      <c r="O459" s="51">
        <f>Australia!BE25</f>
        <v>37627</v>
      </c>
      <c r="P459" s="51">
        <f>ACT!BD25</f>
        <v>341</v>
      </c>
      <c r="Q459" s="51">
        <f>ACT!BE25</f>
        <v>538</v>
      </c>
      <c r="R459" s="51">
        <f>NSW!BD25</f>
        <v>7745</v>
      </c>
      <c r="S459" s="31">
        <f>NSW!BE25</f>
        <v>11879</v>
      </c>
      <c r="T459" s="51">
        <f>VIC!BD25</f>
        <v>6366</v>
      </c>
      <c r="U459" s="31">
        <f>VIC!BE25</f>
        <v>10366</v>
      </c>
      <c r="V459" s="51">
        <f>QLD!BD25</f>
        <v>3889</v>
      </c>
      <c r="W459" s="31">
        <f>QLD!BE25</f>
        <v>6456</v>
      </c>
      <c r="X459" s="51">
        <f>SA!BD25</f>
        <v>2188</v>
      </c>
      <c r="Y459" s="31">
        <f>SA!BE25</f>
        <v>3829</v>
      </c>
      <c r="Z459" s="51">
        <f>WA!BD25</f>
        <v>2202</v>
      </c>
      <c r="AA459" s="31">
        <f>WA!BE25</f>
        <v>3597</v>
      </c>
      <c r="AB459" s="51">
        <f>TAS!BD25</f>
        <v>536</v>
      </c>
      <c r="AC459" s="31">
        <f>TAS!BE25</f>
        <v>900</v>
      </c>
      <c r="AD459" s="51">
        <f>NT!BD25</f>
        <v>32</v>
      </c>
      <c r="AE459" s="31">
        <f>NT!BE25</f>
        <v>62</v>
      </c>
    </row>
    <row r="460" spans="13:31">
      <c r="M460" s="45" t="s">
        <v>100</v>
      </c>
      <c r="N460" s="52">
        <f>Australia!BD26</f>
        <v>3110</v>
      </c>
      <c r="O460" s="52">
        <f>Australia!BE26</f>
        <v>9991</v>
      </c>
      <c r="P460" s="52">
        <f>ACT!BD26</f>
        <v>40</v>
      </c>
      <c r="Q460" s="52">
        <f>ACT!BE26</f>
        <v>129</v>
      </c>
      <c r="R460" s="52">
        <f>NSW!BD26</f>
        <v>1055</v>
      </c>
      <c r="S460" s="46">
        <f>NSW!BE26</f>
        <v>3230</v>
      </c>
      <c r="T460" s="52">
        <f>VIC!BD26</f>
        <v>873</v>
      </c>
      <c r="U460" s="46">
        <f>VIC!BE26</f>
        <v>2725</v>
      </c>
      <c r="V460" s="52">
        <f>QLD!BD26</f>
        <v>491</v>
      </c>
      <c r="W460" s="46">
        <f>QLD!BE26</f>
        <v>1670</v>
      </c>
      <c r="X460" s="52">
        <f>SA!BD26</f>
        <v>324</v>
      </c>
      <c r="Y460" s="46">
        <f>SA!BE26</f>
        <v>1030</v>
      </c>
      <c r="Z460" s="52">
        <f>WA!BD26</f>
        <v>275</v>
      </c>
      <c r="AA460" s="46">
        <f>WA!BE26</f>
        <v>971</v>
      </c>
      <c r="AB460" s="52">
        <f>TAS!BD26</f>
        <v>51</v>
      </c>
      <c r="AC460" s="46">
        <f>TAS!BE26</f>
        <v>230</v>
      </c>
      <c r="AD460" s="52">
        <f>NT!BD26</f>
        <v>1</v>
      </c>
      <c r="AE460" s="46">
        <f>NT!BE26</f>
        <v>6</v>
      </c>
    </row>
    <row r="461" spans="13:31">
      <c r="M461" s="40">
        <v>42338</v>
      </c>
      <c r="N461" s="40"/>
      <c r="O461" s="40"/>
      <c r="P461" s="40"/>
      <c r="X461" s="40">
        <f>M461</f>
        <v>42338</v>
      </c>
    </row>
    <row r="462" spans="13:31" ht="13.15">
      <c r="M462" s="380" t="s">
        <v>122</v>
      </c>
      <c r="N462" s="378" t="s">
        <v>27</v>
      </c>
      <c r="O462" s="379"/>
      <c r="P462" s="378" t="s">
        <v>68</v>
      </c>
      <c r="Q462" s="379"/>
      <c r="R462" s="378" t="s">
        <v>61</v>
      </c>
      <c r="S462" s="379"/>
      <c r="T462" s="378" t="s">
        <v>62</v>
      </c>
      <c r="U462" s="379"/>
      <c r="V462" s="378" t="s">
        <v>63</v>
      </c>
      <c r="W462" s="379"/>
      <c r="X462" s="378" t="s">
        <v>64</v>
      </c>
      <c r="Y462" s="379"/>
      <c r="Z462" s="378" t="s">
        <v>65</v>
      </c>
      <c r="AA462" s="379"/>
      <c r="AB462" s="378" t="s">
        <v>66</v>
      </c>
      <c r="AC462" s="379"/>
      <c r="AD462" s="378" t="s">
        <v>67</v>
      </c>
      <c r="AE462" s="379"/>
    </row>
    <row r="463" spans="13:31" ht="13.15">
      <c r="M463" s="381"/>
      <c r="N463" s="48" t="s">
        <v>78</v>
      </c>
      <c r="O463" s="49" t="s">
        <v>79</v>
      </c>
      <c r="P463" s="48" t="s">
        <v>78</v>
      </c>
      <c r="Q463" s="49" t="s">
        <v>79</v>
      </c>
      <c r="R463" s="48" t="s">
        <v>78</v>
      </c>
      <c r="S463" s="49" t="s">
        <v>79</v>
      </c>
      <c r="T463" s="48" t="s">
        <v>78</v>
      </c>
      <c r="U463" s="49" t="s">
        <v>79</v>
      </c>
      <c r="V463" s="48" t="s">
        <v>78</v>
      </c>
      <c r="W463" s="49" t="s">
        <v>79</v>
      </c>
      <c r="X463" s="48" t="s">
        <v>78</v>
      </c>
      <c r="Y463" s="49" t="s">
        <v>79</v>
      </c>
      <c r="Z463" s="48" t="s">
        <v>78</v>
      </c>
      <c r="AA463" s="49" t="s">
        <v>79</v>
      </c>
      <c r="AB463" s="48" t="s">
        <v>78</v>
      </c>
      <c r="AC463" s="49" t="s">
        <v>79</v>
      </c>
      <c r="AD463" s="48" t="s">
        <v>78</v>
      </c>
      <c r="AE463" s="49" t="s">
        <v>79</v>
      </c>
    </row>
    <row r="464" spans="13:31">
      <c r="M464" s="23" t="s">
        <v>81</v>
      </c>
      <c r="N464" s="51">
        <f>Australia!BG7</f>
        <v>291872</v>
      </c>
      <c r="O464" s="51">
        <f>Australia!BH7</f>
        <v>271207</v>
      </c>
      <c r="P464" s="51">
        <f>ACT!BG7</f>
        <v>6615</v>
      </c>
      <c r="Q464" s="51">
        <f>ACT!BH7</f>
        <v>6200</v>
      </c>
      <c r="R464" s="51">
        <f>NSW!BG7</f>
        <v>99191</v>
      </c>
      <c r="S464" s="51">
        <f>NSW!BH7</f>
        <v>92150</v>
      </c>
      <c r="T464" s="51">
        <f>VIC!BG7</f>
        <v>68812</v>
      </c>
      <c r="U464" s="51">
        <f>VIC!BH7</f>
        <v>64638</v>
      </c>
      <c r="V464" s="51">
        <f>QLD!BG7</f>
        <v>51300</v>
      </c>
      <c r="W464" s="51">
        <f>QLD!BH7</f>
        <v>47550</v>
      </c>
      <c r="X464" s="51">
        <f>SA!BG7</f>
        <v>17932</v>
      </c>
      <c r="Y464" s="51">
        <f>SA!BH7</f>
        <v>16538</v>
      </c>
      <c r="Z464" s="51">
        <f>WA!BG7</f>
        <v>40384</v>
      </c>
      <c r="AA464" s="51">
        <f>WA!BH7</f>
        <v>37083</v>
      </c>
      <c r="AB464" s="51">
        <f>TAS!BG7</f>
        <v>4606</v>
      </c>
      <c r="AC464" s="51">
        <f>TAS!BH7</f>
        <v>4230</v>
      </c>
      <c r="AD464" s="51">
        <f>NT!BG7</f>
        <v>3032</v>
      </c>
      <c r="AE464" s="51">
        <f>NT!BH7</f>
        <v>2818</v>
      </c>
    </row>
    <row r="465" spans="13:31">
      <c r="M465" s="23" t="s">
        <v>82</v>
      </c>
      <c r="N465" s="51">
        <f>Australia!BG8</f>
        <v>360427</v>
      </c>
      <c r="O465" s="51">
        <f>Australia!BH8</f>
        <v>339527</v>
      </c>
      <c r="P465" s="51">
        <f>ACT!BG8</f>
        <v>8526</v>
      </c>
      <c r="Q465" s="51">
        <f>ACT!BH8</f>
        <v>7932</v>
      </c>
      <c r="R465" s="51">
        <f>NSW!BG8</f>
        <v>121865</v>
      </c>
      <c r="S465" s="51">
        <f>NSW!BH8</f>
        <v>114367</v>
      </c>
      <c r="T465" s="51">
        <f>VIC!BG8</f>
        <v>83942</v>
      </c>
      <c r="U465" s="51">
        <f>VIC!BH8</f>
        <v>79176</v>
      </c>
      <c r="V465" s="51">
        <f>QLD!BG8</f>
        <v>66997</v>
      </c>
      <c r="W465" s="51">
        <f>QLD!BH8</f>
        <v>63307</v>
      </c>
      <c r="X465" s="51">
        <f>SA!BG8</f>
        <v>21758</v>
      </c>
      <c r="Y465" s="51">
        <f>SA!BH8</f>
        <v>20428</v>
      </c>
      <c r="Z465" s="51">
        <f>WA!BG8</f>
        <v>48024</v>
      </c>
      <c r="AA465" s="51">
        <f>WA!BH8</f>
        <v>45465</v>
      </c>
      <c r="AB465" s="51">
        <f>TAS!BG8</f>
        <v>5805</v>
      </c>
      <c r="AC465" s="51">
        <f>TAS!BH8</f>
        <v>5464</v>
      </c>
      <c r="AD465" s="51">
        <f>NT!BG8</f>
        <v>3510</v>
      </c>
      <c r="AE465" s="51">
        <f>NT!BH8</f>
        <v>3388</v>
      </c>
    </row>
    <row r="466" spans="13:31">
      <c r="M466" s="23" t="s">
        <v>83</v>
      </c>
      <c r="N466" s="51">
        <f>Australia!BG9</f>
        <v>365618</v>
      </c>
      <c r="O466" s="51">
        <f>Australia!BH9</f>
        <v>345780</v>
      </c>
      <c r="P466" s="51">
        <f>ACT!BG9</f>
        <v>7940</v>
      </c>
      <c r="Q466" s="51">
        <f>ACT!BH9</f>
        <v>7614</v>
      </c>
      <c r="R466" s="51">
        <f>NSW!BG9</f>
        <v>121825</v>
      </c>
      <c r="S466" s="51">
        <f>NSW!BH9</f>
        <v>115004</v>
      </c>
      <c r="T466" s="51">
        <f>VIC!BG9</f>
        <v>84159</v>
      </c>
      <c r="U466" s="51">
        <f>VIC!BH9</f>
        <v>79800</v>
      </c>
      <c r="V466" s="51">
        <f>QLD!BG9</f>
        <v>71817</v>
      </c>
      <c r="W466" s="51">
        <f>QLD!BH9</f>
        <v>67332</v>
      </c>
      <c r="X466" s="51">
        <f>SA!BG9</f>
        <v>22290</v>
      </c>
      <c r="Y466" s="51">
        <f>SA!BH9</f>
        <v>21496</v>
      </c>
      <c r="Z466" s="51">
        <f>WA!BG9</f>
        <v>47783</v>
      </c>
      <c r="AA466" s="51">
        <f>WA!BH9</f>
        <v>45176</v>
      </c>
      <c r="AB466" s="51">
        <f>TAS!BG9</f>
        <v>6393</v>
      </c>
      <c r="AC466" s="51">
        <f>TAS!BH9</f>
        <v>6102</v>
      </c>
      <c r="AD466" s="51">
        <f>NT!BG9</f>
        <v>3411</v>
      </c>
      <c r="AE466" s="51">
        <f>NT!BH9</f>
        <v>3256</v>
      </c>
    </row>
    <row r="467" spans="13:31">
      <c r="M467" s="23" t="s">
        <v>84</v>
      </c>
      <c r="N467" s="51">
        <f>Australia!BG10</f>
        <v>335885</v>
      </c>
      <c r="O467" s="51">
        <f>Australia!BH10</f>
        <v>316502</v>
      </c>
      <c r="P467" s="51">
        <f>ACT!BG10</f>
        <v>6860</v>
      </c>
      <c r="Q467" s="51">
        <f>ACT!BH10</f>
        <v>6582</v>
      </c>
      <c r="R467" s="51">
        <f>NSW!BG10</f>
        <v>111086</v>
      </c>
      <c r="S467" s="51">
        <f>NSW!BH10</f>
        <v>103688</v>
      </c>
      <c r="T467" s="51">
        <f>VIC!BG10</f>
        <v>77212</v>
      </c>
      <c r="U467" s="51">
        <f>VIC!BH10</f>
        <v>73246</v>
      </c>
      <c r="V467" s="51">
        <f>QLD!BG10</f>
        <v>66704</v>
      </c>
      <c r="W467" s="51">
        <f>QLD!BH10</f>
        <v>62974</v>
      </c>
      <c r="X467" s="51">
        <f>SA!BG10</f>
        <v>21426</v>
      </c>
      <c r="Y467" s="51">
        <f>SA!BH10</f>
        <v>20212</v>
      </c>
      <c r="Z467" s="51">
        <f>WA!BG10</f>
        <v>43171</v>
      </c>
      <c r="AA467" s="51">
        <f>WA!BH10</f>
        <v>40992</v>
      </c>
      <c r="AB467" s="51">
        <f>TAS!BG10</f>
        <v>6339</v>
      </c>
      <c r="AC467" s="51">
        <f>TAS!BH10</f>
        <v>5841</v>
      </c>
      <c r="AD467" s="51">
        <f>NT!BG10</f>
        <v>3087</v>
      </c>
      <c r="AE467" s="51">
        <f>NT!BH10</f>
        <v>2967</v>
      </c>
    </row>
    <row r="468" spans="13:31">
      <c r="M468" s="23" t="s">
        <v>85</v>
      </c>
      <c r="N468" s="51">
        <f>Australia!BG11</f>
        <v>259369</v>
      </c>
      <c r="O468" s="51">
        <f>Australia!BH11</f>
        <v>262917</v>
      </c>
      <c r="P468" s="51">
        <f>ACT!BG11</f>
        <v>5098</v>
      </c>
      <c r="Q468" s="51">
        <f>ACT!BH11</f>
        <v>5392</v>
      </c>
      <c r="R468" s="51">
        <f>NSW!BG11</f>
        <v>84925</v>
      </c>
      <c r="S468" s="51">
        <f>NSW!BH11</f>
        <v>85762</v>
      </c>
      <c r="T468" s="51">
        <f>VIC!BG11</f>
        <v>60543</v>
      </c>
      <c r="U468" s="51">
        <f>VIC!BH11</f>
        <v>60168</v>
      </c>
      <c r="V468" s="51">
        <f>QLD!BG11</f>
        <v>47347</v>
      </c>
      <c r="W468" s="51">
        <f>QLD!BH11</f>
        <v>49374</v>
      </c>
      <c r="X468" s="51">
        <f>SA!BG11</f>
        <v>18960</v>
      </c>
      <c r="Y468" s="51">
        <f>SA!BH11</f>
        <v>19025</v>
      </c>
      <c r="Z468" s="51">
        <f>WA!BG11</f>
        <v>35157</v>
      </c>
      <c r="AA468" s="51">
        <f>WA!BH11</f>
        <v>35527</v>
      </c>
      <c r="AB468" s="51">
        <f>TAS!BG11</f>
        <v>5090</v>
      </c>
      <c r="AC468" s="51">
        <f>TAS!BH11</f>
        <v>5312</v>
      </c>
      <c r="AD468" s="51">
        <f>NT!BG11</f>
        <v>2249</v>
      </c>
      <c r="AE468" s="51">
        <f>NT!BH11</f>
        <v>2357</v>
      </c>
    </row>
    <row r="469" spans="13:31">
      <c r="M469" s="23" t="s">
        <v>86</v>
      </c>
      <c r="N469" s="51">
        <f>Australia!BG12</f>
        <v>199018</v>
      </c>
      <c r="O469" s="51">
        <f>Australia!BH12</f>
        <v>235252</v>
      </c>
      <c r="P469" s="51">
        <f>ACT!BG12</f>
        <v>4042</v>
      </c>
      <c r="Q469" s="51">
        <f>ACT!BH12</f>
        <v>5160</v>
      </c>
      <c r="R469" s="51">
        <f>NSW!BG12</f>
        <v>66481</v>
      </c>
      <c r="S469" s="51">
        <f>NSW!BH12</f>
        <v>78704</v>
      </c>
      <c r="T469" s="51">
        <f>VIC!BG12</f>
        <v>46251</v>
      </c>
      <c r="U469" s="51">
        <f>VIC!BH12</f>
        <v>53801</v>
      </c>
      <c r="V469" s="51">
        <f>QLD!BG12</f>
        <v>33014</v>
      </c>
      <c r="W469" s="51">
        <f>QLD!BH12</f>
        <v>41164</v>
      </c>
      <c r="X469" s="51">
        <f>SA!BG12</f>
        <v>14054</v>
      </c>
      <c r="Y469" s="51">
        <f>SA!BH12</f>
        <v>15948</v>
      </c>
      <c r="Z469" s="51">
        <f>WA!BG12</f>
        <v>29876</v>
      </c>
      <c r="AA469" s="51">
        <f>WA!BH12</f>
        <v>33804</v>
      </c>
      <c r="AB469" s="51">
        <f>TAS!BG12</f>
        <v>3226</v>
      </c>
      <c r="AC469" s="51">
        <f>TAS!BH12</f>
        <v>3872</v>
      </c>
      <c r="AD469" s="51">
        <f>NT!BG12</f>
        <v>2074</v>
      </c>
      <c r="AE469" s="51">
        <f>NT!BH12</f>
        <v>2799</v>
      </c>
    </row>
    <row r="470" spans="13:31">
      <c r="M470" s="23" t="s">
        <v>87</v>
      </c>
      <c r="N470" s="51">
        <f>Australia!BG13</f>
        <v>334214</v>
      </c>
      <c r="O470" s="51">
        <f>Australia!BH13</f>
        <v>392829</v>
      </c>
      <c r="P470" s="51">
        <f>ACT!BG13</f>
        <v>7634</v>
      </c>
      <c r="Q470" s="51">
        <f>ACT!BH13</f>
        <v>9453</v>
      </c>
      <c r="R470" s="51">
        <f>NSW!BG13</f>
        <v>111070</v>
      </c>
      <c r="S470" s="51">
        <f>NSW!BH13</f>
        <v>132028</v>
      </c>
      <c r="T470" s="51">
        <f>VIC!BG13</f>
        <v>82277</v>
      </c>
      <c r="U470" s="51">
        <f>VIC!BH13</f>
        <v>97311</v>
      </c>
      <c r="V470" s="51">
        <f>QLD!BG13</f>
        <v>56058</v>
      </c>
      <c r="W470" s="51">
        <f>QLD!BH13</f>
        <v>66902</v>
      </c>
      <c r="X470" s="51">
        <f>SA!BG13</f>
        <v>20592</v>
      </c>
      <c r="Y470" s="51">
        <f>SA!BH13</f>
        <v>23342</v>
      </c>
      <c r="Z470" s="51">
        <f>WA!BG13</f>
        <v>47942</v>
      </c>
      <c r="AA470" s="51">
        <f>WA!BH13</f>
        <v>53214</v>
      </c>
      <c r="AB470" s="51">
        <f>TAS!BG13</f>
        <v>5021</v>
      </c>
      <c r="AC470" s="51">
        <f>TAS!BH13</f>
        <v>6142</v>
      </c>
      <c r="AD470" s="51">
        <f>NT!BG13</f>
        <v>3620</v>
      </c>
      <c r="AE470" s="51">
        <f>NT!BH13</f>
        <v>4437</v>
      </c>
    </row>
    <row r="471" spans="13:31">
      <c r="M471" s="23" t="s">
        <v>88</v>
      </c>
      <c r="N471" s="51">
        <f>Australia!BG14</f>
        <v>398579</v>
      </c>
      <c r="O471" s="51">
        <f>Australia!BH14</f>
        <v>441143</v>
      </c>
      <c r="P471" s="51">
        <f>ACT!BG14</f>
        <v>9580</v>
      </c>
      <c r="Q471" s="51">
        <f>ACT!BH14</f>
        <v>10921</v>
      </c>
      <c r="R471" s="51">
        <f>NSW!BG14</f>
        <v>134645</v>
      </c>
      <c r="S471" s="51">
        <f>NSW!BH14</f>
        <v>148131</v>
      </c>
      <c r="T471" s="51">
        <f>VIC!BG14</f>
        <v>97278</v>
      </c>
      <c r="U471" s="51">
        <f>VIC!BH14</f>
        <v>109360</v>
      </c>
      <c r="V471" s="51">
        <f>QLD!BG14</f>
        <v>70014</v>
      </c>
      <c r="W471" s="51">
        <f>QLD!BH14</f>
        <v>78456</v>
      </c>
      <c r="X471" s="51">
        <f>SA!BG14</f>
        <v>22944</v>
      </c>
      <c r="Y471" s="51">
        <f>SA!BH14</f>
        <v>26030</v>
      </c>
      <c r="Z471" s="51">
        <f>WA!BG14</f>
        <v>54292</v>
      </c>
      <c r="AA471" s="51">
        <f>WA!BH14</f>
        <v>56899</v>
      </c>
      <c r="AB471" s="51">
        <f>TAS!BG14</f>
        <v>5862</v>
      </c>
      <c r="AC471" s="51">
        <f>TAS!BH14</f>
        <v>6858</v>
      </c>
      <c r="AD471" s="51">
        <f>NT!BG14</f>
        <v>3964</v>
      </c>
      <c r="AE471" s="51">
        <f>NT!BH14</f>
        <v>4488</v>
      </c>
    </row>
    <row r="472" spans="13:31">
      <c r="M472" s="23" t="s">
        <v>89</v>
      </c>
      <c r="N472" s="51">
        <f>Australia!BG15</f>
        <v>375465</v>
      </c>
      <c r="O472" s="51">
        <f>Australia!BH15</f>
        <v>404339</v>
      </c>
      <c r="P472" s="51">
        <f>ACT!BG15</f>
        <v>8496</v>
      </c>
      <c r="Q472" s="51">
        <f>ACT!BH15</f>
        <v>9375</v>
      </c>
      <c r="R472" s="51">
        <f>NSW!BG15</f>
        <v>126129</v>
      </c>
      <c r="S472" s="51">
        <f>NSW!BH15</f>
        <v>135374</v>
      </c>
      <c r="T472" s="51">
        <f>VIC!BG15</f>
        <v>91305</v>
      </c>
      <c r="U472" s="51">
        <f>VIC!BH15</f>
        <v>98073</v>
      </c>
      <c r="V472" s="51">
        <f>QLD!BG15</f>
        <v>68026</v>
      </c>
      <c r="W472" s="51">
        <f>QLD!BH15</f>
        <v>75174</v>
      </c>
      <c r="X472" s="51">
        <f>SA!BG15</f>
        <v>22309</v>
      </c>
      <c r="Y472" s="51">
        <f>SA!BH15</f>
        <v>24418</v>
      </c>
      <c r="Z472" s="51">
        <f>WA!BG15</f>
        <v>49805</v>
      </c>
      <c r="AA472" s="51">
        <f>WA!BH15</f>
        <v>51392</v>
      </c>
      <c r="AB472" s="51">
        <f>TAS!BG15</f>
        <v>5775</v>
      </c>
      <c r="AC472" s="51">
        <f>TAS!BH15</f>
        <v>6632</v>
      </c>
      <c r="AD472" s="51">
        <f>NT!BG15</f>
        <v>3620</v>
      </c>
      <c r="AE472" s="51">
        <f>NT!BH15</f>
        <v>3901</v>
      </c>
    </row>
    <row r="473" spans="13:31">
      <c r="M473" s="23" t="s">
        <v>90</v>
      </c>
      <c r="N473" s="51">
        <f>Australia!BG16</f>
        <v>394956</v>
      </c>
      <c r="O473" s="51">
        <f>Australia!BH16</f>
        <v>428394</v>
      </c>
      <c r="P473" s="51">
        <f>ACT!BG16</f>
        <v>8462</v>
      </c>
      <c r="Q473" s="51">
        <f>ACT!BH16</f>
        <v>9416</v>
      </c>
      <c r="R473" s="51">
        <f>NSW!BG16</f>
        <v>130345</v>
      </c>
      <c r="S473" s="51">
        <f>NSW!BH16</f>
        <v>140580</v>
      </c>
      <c r="T473" s="51">
        <f>VIC!BG16</f>
        <v>93828</v>
      </c>
      <c r="U473" s="51">
        <f>VIC!BH16</f>
        <v>103868</v>
      </c>
      <c r="V473" s="51">
        <f>QLD!BG16</f>
        <v>75585</v>
      </c>
      <c r="W473" s="51">
        <f>QLD!BH16</f>
        <v>82489</v>
      </c>
      <c r="X473" s="51">
        <f>SA!BG16</f>
        <v>24304</v>
      </c>
      <c r="Y473" s="51">
        <f>SA!BH16</f>
        <v>26687</v>
      </c>
      <c r="Z473" s="51">
        <f>WA!BG16</f>
        <v>51986</v>
      </c>
      <c r="AA473" s="51">
        <f>WA!BH16</f>
        <v>53506</v>
      </c>
      <c r="AB473" s="51">
        <f>TAS!BG16</f>
        <v>6803</v>
      </c>
      <c r="AC473" s="51">
        <f>TAS!BH16</f>
        <v>8052</v>
      </c>
      <c r="AD473" s="51">
        <f>NT!BG16</f>
        <v>3643</v>
      </c>
      <c r="AE473" s="51">
        <f>NT!BH16</f>
        <v>3796</v>
      </c>
    </row>
    <row r="474" spans="13:31">
      <c r="M474" s="23" t="s">
        <v>91</v>
      </c>
      <c r="N474" s="51">
        <f>Australia!BG17</f>
        <v>368785</v>
      </c>
      <c r="O474" s="51">
        <f>Australia!BH17</f>
        <v>400259</v>
      </c>
      <c r="P474" s="51">
        <f>ACT!BG17</f>
        <v>7399</v>
      </c>
      <c r="Q474" s="51">
        <f>ACT!BH17</f>
        <v>8391</v>
      </c>
      <c r="R474" s="51">
        <f>NSW!BG17</f>
        <v>117918</v>
      </c>
      <c r="S474" s="51">
        <f>NSW!BH17</f>
        <v>127719</v>
      </c>
      <c r="T474" s="51">
        <f>VIC!BG17</f>
        <v>89514</v>
      </c>
      <c r="U474" s="51">
        <f>VIC!BH17</f>
        <v>98274</v>
      </c>
      <c r="V474" s="51">
        <f>QLD!BG17</f>
        <v>70096</v>
      </c>
      <c r="W474" s="51">
        <f>QLD!BH17</f>
        <v>76317</v>
      </c>
      <c r="X474" s="51">
        <f>SA!BG17</f>
        <v>24656</v>
      </c>
      <c r="Y474" s="51">
        <f>SA!BH17</f>
        <v>27463</v>
      </c>
      <c r="Z474" s="51">
        <f>WA!BG17</f>
        <v>48702</v>
      </c>
      <c r="AA474" s="51">
        <f>WA!BH17</f>
        <v>50118</v>
      </c>
      <c r="AB474" s="51">
        <f>TAS!BG17</f>
        <v>7080</v>
      </c>
      <c r="AC474" s="51">
        <f>TAS!BH17</f>
        <v>8395</v>
      </c>
      <c r="AD474" s="51">
        <f>NT!BG17</f>
        <v>3420</v>
      </c>
      <c r="AE474" s="51">
        <f>NT!BH17</f>
        <v>3582</v>
      </c>
    </row>
    <row r="475" spans="13:31">
      <c r="M475" s="23" t="s">
        <v>92</v>
      </c>
      <c r="N475" s="51">
        <f>Australia!BG18</f>
        <v>381318</v>
      </c>
      <c r="O475" s="51">
        <f>Australia!BH18</f>
        <v>412749</v>
      </c>
      <c r="P475" s="51">
        <f>ACT!BG18</f>
        <v>7364</v>
      </c>
      <c r="Q475" s="51">
        <f>ACT!BH18</f>
        <v>8011</v>
      </c>
      <c r="R475" s="51">
        <f>NSW!BG18</f>
        <v>123093</v>
      </c>
      <c r="S475" s="51">
        <f>NSW!BH18</f>
        <v>133360</v>
      </c>
      <c r="T475" s="51">
        <f>VIC!BG18</f>
        <v>90669</v>
      </c>
      <c r="U475" s="51">
        <f>VIC!BH18</f>
        <v>98725</v>
      </c>
      <c r="V475" s="51">
        <f>QLD!BG18</f>
        <v>72452</v>
      </c>
      <c r="W475" s="51">
        <f>QLD!BH18</f>
        <v>79037</v>
      </c>
      <c r="X475" s="51">
        <f>SA!BG18</f>
        <v>27418</v>
      </c>
      <c r="Y475" s="51">
        <f>SA!BH18</f>
        <v>30381</v>
      </c>
      <c r="Z475" s="51">
        <f>WA!BG18</f>
        <v>48140</v>
      </c>
      <c r="AA475" s="51">
        <f>WA!BH18</f>
        <v>49584</v>
      </c>
      <c r="AB475" s="51">
        <f>TAS!BG18</f>
        <v>8708</v>
      </c>
      <c r="AC475" s="51">
        <f>TAS!BH18</f>
        <v>10173</v>
      </c>
      <c r="AD475" s="51">
        <f>NT!BG18</f>
        <v>3474</v>
      </c>
      <c r="AE475" s="51">
        <f>NT!BH18</f>
        <v>3478</v>
      </c>
    </row>
    <row r="476" spans="13:31">
      <c r="M476" s="23" t="s">
        <v>93</v>
      </c>
      <c r="N476" s="51">
        <f>Australia!BG19</f>
        <v>359690</v>
      </c>
      <c r="O476" s="51">
        <f>Australia!BH19</f>
        <v>393296</v>
      </c>
      <c r="P476" s="51">
        <f>ACT!BG19</f>
        <v>6404</v>
      </c>
      <c r="Q476" s="51">
        <f>ACT!BH19</f>
        <v>7169</v>
      </c>
      <c r="R476" s="51">
        <f>NSW!BG19</f>
        <v>115442</v>
      </c>
      <c r="S476" s="51">
        <f>NSW!BH19</f>
        <v>126603</v>
      </c>
      <c r="T476" s="51">
        <f>VIC!BG19</f>
        <v>86440</v>
      </c>
      <c r="U476" s="51">
        <f>VIC!BH19</f>
        <v>94372</v>
      </c>
      <c r="V476" s="51">
        <f>QLD!BG19</f>
        <v>67753</v>
      </c>
      <c r="W476" s="51">
        <f>QLD!BH19</f>
        <v>74583</v>
      </c>
      <c r="X476" s="51">
        <f>SA!BG19</f>
        <v>27824</v>
      </c>
      <c r="Y476" s="51">
        <f>SA!BH19</f>
        <v>31385</v>
      </c>
      <c r="Z476" s="51">
        <f>WA!BG19</f>
        <v>43498</v>
      </c>
      <c r="AA476" s="51">
        <f>WA!BH19</f>
        <v>45867</v>
      </c>
      <c r="AB476" s="51">
        <f>TAS!BG19</f>
        <v>9416</v>
      </c>
      <c r="AC476" s="51">
        <f>TAS!BH19</f>
        <v>10517</v>
      </c>
      <c r="AD476" s="51">
        <f>NT!BG19</f>
        <v>2913</v>
      </c>
      <c r="AE476" s="51">
        <f>NT!BH19</f>
        <v>2800</v>
      </c>
    </row>
    <row r="477" spans="13:31">
      <c r="M477" s="23" t="s">
        <v>94</v>
      </c>
      <c r="N477" s="51">
        <f>Australia!BG20</f>
        <v>324482</v>
      </c>
      <c r="O477" s="51">
        <f>Australia!BH20</f>
        <v>357721</v>
      </c>
      <c r="P477" s="51">
        <f>ACT!BG20</f>
        <v>5777</v>
      </c>
      <c r="Q477" s="51">
        <f>ACT!BH20</f>
        <v>6394</v>
      </c>
      <c r="R477" s="51">
        <f>NSW!BG20</f>
        <v>104084</v>
      </c>
      <c r="S477" s="51">
        <f>NSW!BH20</f>
        <v>114175</v>
      </c>
      <c r="T477" s="51">
        <f>VIC!BG20</f>
        <v>77292</v>
      </c>
      <c r="U477" s="51">
        <f>VIC!BH20</f>
        <v>86670</v>
      </c>
      <c r="V477" s="51">
        <f>QLD!BG20</f>
        <v>61825</v>
      </c>
      <c r="W477" s="51">
        <f>QLD!BH20</f>
        <v>68328</v>
      </c>
      <c r="X477" s="51">
        <f>SA!BG20</f>
        <v>27016</v>
      </c>
      <c r="Y477" s="51">
        <f>SA!BH20</f>
        <v>30504</v>
      </c>
      <c r="Z477" s="51">
        <f>WA!BG20</f>
        <v>37433</v>
      </c>
      <c r="AA477" s="51">
        <f>WA!BH20</f>
        <v>39748</v>
      </c>
      <c r="AB477" s="51">
        <f>TAS!BG20</f>
        <v>8929</v>
      </c>
      <c r="AC477" s="51">
        <f>TAS!BH20</f>
        <v>9866</v>
      </c>
      <c r="AD477" s="51">
        <f>NT!BG20</f>
        <v>2126</v>
      </c>
      <c r="AE477" s="51">
        <f>NT!BH20</f>
        <v>2036</v>
      </c>
    </row>
    <row r="478" spans="13:31">
      <c r="M478" s="23" t="s">
        <v>95</v>
      </c>
      <c r="N478" s="51">
        <f>Australia!BG21</f>
        <v>279515</v>
      </c>
      <c r="O478" s="51">
        <f>Australia!BH21</f>
        <v>311912</v>
      </c>
      <c r="P478" s="51">
        <f>ACT!BG21</f>
        <v>4822</v>
      </c>
      <c r="Q478" s="51">
        <f>ACT!BH21</f>
        <v>5476</v>
      </c>
      <c r="R478" s="51">
        <f>NSW!BG21</f>
        <v>90819</v>
      </c>
      <c r="S478" s="51">
        <f>NSW!BH21</f>
        <v>99859</v>
      </c>
      <c r="T478" s="51">
        <f>VIC!BG21</f>
        <v>66850</v>
      </c>
      <c r="U478" s="51">
        <f>VIC!BH21</f>
        <v>75616</v>
      </c>
      <c r="V478" s="51">
        <f>QLD!BG21</f>
        <v>53564</v>
      </c>
      <c r="W478" s="51">
        <f>QLD!BH21</f>
        <v>60391</v>
      </c>
      <c r="X478" s="51">
        <f>SA!BG21</f>
        <v>23888</v>
      </c>
      <c r="Y478" s="51">
        <f>SA!BH21</f>
        <v>27498</v>
      </c>
      <c r="Z478" s="51">
        <f>WA!BG21</f>
        <v>30461</v>
      </c>
      <c r="AA478" s="51">
        <f>WA!BH21</f>
        <v>32973</v>
      </c>
      <c r="AB478" s="51">
        <f>TAS!BG21</f>
        <v>7677</v>
      </c>
      <c r="AC478" s="51">
        <f>TAS!BH21</f>
        <v>8751</v>
      </c>
      <c r="AD478" s="51">
        <f>NT!BG21</f>
        <v>1434</v>
      </c>
      <c r="AE478" s="51">
        <f>NT!BH21</f>
        <v>1348</v>
      </c>
    </row>
    <row r="479" spans="13:31">
      <c r="M479" s="23" t="s">
        <v>96</v>
      </c>
      <c r="N479" s="51">
        <f>Australia!BG22</f>
        <v>191806</v>
      </c>
      <c r="O479" s="51">
        <f>Australia!BH22</f>
        <v>209648</v>
      </c>
      <c r="P479" s="51">
        <f>ACT!BG22</f>
        <v>2810</v>
      </c>
      <c r="Q479" s="51">
        <f>ACT!BH22</f>
        <v>3414</v>
      </c>
      <c r="R479" s="51">
        <f>NSW!BG22</f>
        <v>63061</v>
      </c>
      <c r="S479" s="51">
        <f>NSW!BH22</f>
        <v>68169</v>
      </c>
      <c r="T479" s="51">
        <f>VIC!BG22</f>
        <v>46363</v>
      </c>
      <c r="U479" s="51">
        <f>VIC!BH22</f>
        <v>51181</v>
      </c>
      <c r="V479" s="51">
        <f>QLD!BG22</f>
        <v>36661</v>
      </c>
      <c r="W479" s="51">
        <f>QLD!BH22</f>
        <v>40569</v>
      </c>
      <c r="X479" s="51">
        <f>SA!BG22</f>
        <v>16622</v>
      </c>
      <c r="Y479" s="51">
        <f>SA!BH22</f>
        <v>18411</v>
      </c>
      <c r="Z479" s="51">
        <f>WA!BG22</f>
        <v>20244</v>
      </c>
      <c r="AA479" s="51">
        <f>WA!BH22</f>
        <v>21485</v>
      </c>
      <c r="AB479" s="51">
        <f>TAS!BG22</f>
        <v>5256</v>
      </c>
      <c r="AC479" s="51">
        <f>TAS!BH22</f>
        <v>5733</v>
      </c>
      <c r="AD479" s="51">
        <f>NT!BG22</f>
        <v>789</v>
      </c>
      <c r="AE479" s="51">
        <f>NT!BH22</f>
        <v>686</v>
      </c>
    </row>
    <row r="480" spans="13:31">
      <c r="M480" s="23" t="s">
        <v>97</v>
      </c>
      <c r="N480" s="51">
        <f>Australia!BG23</f>
        <v>119430</v>
      </c>
      <c r="O480" s="51">
        <f>Australia!BH23</f>
        <v>139755</v>
      </c>
      <c r="P480" s="51">
        <f>ACT!BG23</f>
        <v>1735</v>
      </c>
      <c r="Q480" s="51">
        <f>ACT!BH23</f>
        <v>2100</v>
      </c>
      <c r="R480" s="51">
        <f>NSW!BG23</f>
        <v>39162</v>
      </c>
      <c r="S480" s="51">
        <f>NSW!BH23</f>
        <v>44945</v>
      </c>
      <c r="T480" s="51">
        <f>VIC!BG23</f>
        <v>29610</v>
      </c>
      <c r="U480" s="51">
        <f>VIC!BH23</f>
        <v>35512</v>
      </c>
      <c r="V480" s="51">
        <f>QLD!BG23</f>
        <v>22397</v>
      </c>
      <c r="W480" s="51">
        <f>QLD!BH23</f>
        <v>26204</v>
      </c>
      <c r="X480" s="51">
        <f>SA!BG23</f>
        <v>10546</v>
      </c>
      <c r="Y480" s="51">
        <f>SA!BH23</f>
        <v>12407</v>
      </c>
      <c r="Z480" s="51">
        <f>WA!BG23</f>
        <v>12431</v>
      </c>
      <c r="AA480" s="51">
        <f>WA!BH23</f>
        <v>14460</v>
      </c>
      <c r="AB480" s="51">
        <f>TAS!BG23</f>
        <v>3206</v>
      </c>
      <c r="AC480" s="51">
        <f>TAS!BH23</f>
        <v>3814</v>
      </c>
      <c r="AD480" s="51">
        <f>NT!BG23</f>
        <v>343</v>
      </c>
      <c r="AE480" s="51">
        <f>NT!BH23</f>
        <v>313</v>
      </c>
    </row>
    <row r="481" spans="13:31">
      <c r="M481" s="23" t="s">
        <v>98</v>
      </c>
      <c r="N481" s="51">
        <f>Australia!BG24</f>
        <v>64610</v>
      </c>
      <c r="O481" s="51">
        <f>Australia!BH24</f>
        <v>85634</v>
      </c>
      <c r="P481" s="51">
        <f>ACT!BG24</f>
        <v>897</v>
      </c>
      <c r="Q481" s="51">
        <f>ACT!BH24</f>
        <v>1159</v>
      </c>
      <c r="R481" s="51">
        <f>NSW!BG24</f>
        <v>21171</v>
      </c>
      <c r="S481" s="51">
        <f>NSW!BH24</f>
        <v>27346</v>
      </c>
      <c r="T481" s="51">
        <f>VIC!BG24</f>
        <v>16649</v>
      </c>
      <c r="U481" s="51">
        <f>VIC!BH24</f>
        <v>22678</v>
      </c>
      <c r="V481" s="51">
        <f>QLD!BG24</f>
        <v>11668</v>
      </c>
      <c r="W481" s="51">
        <f>QLD!BH24</f>
        <v>15565</v>
      </c>
      <c r="X481" s="51">
        <f>SA!BG24</f>
        <v>5846</v>
      </c>
      <c r="Y481" s="51">
        <f>SA!BH24</f>
        <v>7838</v>
      </c>
      <c r="Z481" s="51">
        <f>WA!BG24</f>
        <v>6506</v>
      </c>
      <c r="AA481" s="51">
        <f>WA!BH24</f>
        <v>8610</v>
      </c>
      <c r="AB481" s="51">
        <f>TAS!BG24</f>
        <v>1762</v>
      </c>
      <c r="AC481" s="51">
        <f>TAS!BH24</f>
        <v>2292</v>
      </c>
      <c r="AD481" s="51">
        <f>NT!BG24</f>
        <v>111</v>
      </c>
      <c r="AE481" s="51">
        <f>NT!BH24</f>
        <v>146</v>
      </c>
    </row>
    <row r="482" spans="13:31">
      <c r="M482" s="23" t="s">
        <v>99</v>
      </c>
      <c r="N482" s="51">
        <f>Australia!BG25</f>
        <v>25661</v>
      </c>
      <c r="O482" s="51">
        <f>Australia!BH25</f>
        <v>39424</v>
      </c>
      <c r="P482" s="51">
        <f>ACT!BG25</f>
        <v>386</v>
      </c>
      <c r="Q482" s="51">
        <f>ACT!BH25</f>
        <v>551</v>
      </c>
      <c r="R482" s="51">
        <f>NSW!BG25</f>
        <v>8461</v>
      </c>
      <c r="S482" s="51">
        <f>NSW!BH25</f>
        <v>12395</v>
      </c>
      <c r="T482" s="51">
        <f>VIC!BG25</f>
        <v>7038</v>
      </c>
      <c r="U482" s="51">
        <f>VIC!BH25</f>
        <v>10867</v>
      </c>
      <c r="V482" s="51">
        <f>QLD!BG25</f>
        <v>4331</v>
      </c>
      <c r="W482" s="51">
        <f>QLD!BH25</f>
        <v>6827</v>
      </c>
      <c r="X482" s="51">
        <f>SA!BG25</f>
        <v>2373</v>
      </c>
      <c r="Y482" s="51">
        <f>SA!BH25</f>
        <v>3986</v>
      </c>
      <c r="Z482" s="51">
        <f>WA!BG25</f>
        <v>2424</v>
      </c>
      <c r="AA482" s="51">
        <f>WA!BH25</f>
        <v>3791</v>
      </c>
      <c r="AB482" s="51">
        <f>TAS!BG25</f>
        <v>617</v>
      </c>
      <c r="AC482" s="51">
        <f>TAS!BH25</f>
        <v>943</v>
      </c>
      <c r="AD482" s="51">
        <f>NT!BG25</f>
        <v>31</v>
      </c>
      <c r="AE482" s="51">
        <f>NT!BH25</f>
        <v>64</v>
      </c>
    </row>
    <row r="483" spans="13:31">
      <c r="M483" s="45" t="s">
        <v>100</v>
      </c>
      <c r="N483" s="52">
        <f>Australia!BG26</f>
        <v>3509</v>
      </c>
      <c r="O483" s="52">
        <f>Australia!BH26</f>
        <v>10626</v>
      </c>
      <c r="P483" s="52">
        <f>ACT!BG26</f>
        <v>54</v>
      </c>
      <c r="Q483" s="52">
        <f>ACT!BH26</f>
        <v>140</v>
      </c>
      <c r="R483" s="52">
        <f>NSW!BG26</f>
        <v>1197</v>
      </c>
      <c r="S483" s="52">
        <f>NSW!BH26</f>
        <v>3403</v>
      </c>
      <c r="T483" s="52">
        <f>VIC!BG26</f>
        <v>971</v>
      </c>
      <c r="U483" s="52">
        <f>VIC!BH26</f>
        <v>2967</v>
      </c>
      <c r="V483" s="52">
        <f>QLD!BG26</f>
        <v>548</v>
      </c>
      <c r="W483" s="52">
        <f>QLD!BH26</f>
        <v>1758</v>
      </c>
      <c r="X483" s="52">
        <f>SA!BG26</f>
        <v>353</v>
      </c>
      <c r="Y483" s="52">
        <f>SA!BH26</f>
        <v>1087</v>
      </c>
      <c r="Z483" s="52">
        <f>WA!BG26</f>
        <v>312</v>
      </c>
      <c r="AA483" s="52">
        <f>WA!BH26</f>
        <v>1045</v>
      </c>
      <c r="AB483" s="52">
        <f>TAS!BG26</f>
        <v>71</v>
      </c>
      <c r="AC483" s="52">
        <f>TAS!BH26</f>
        <v>218</v>
      </c>
      <c r="AD483" s="52">
        <f>NT!BG26</f>
        <v>3</v>
      </c>
      <c r="AE483" s="52">
        <f>NT!BH26</f>
        <v>8</v>
      </c>
    </row>
    <row r="484" spans="13:31">
      <c r="M484" s="40">
        <v>42734</v>
      </c>
    </row>
    <row r="485" spans="13:31" ht="13.15">
      <c r="M485" s="380" t="s">
        <v>122</v>
      </c>
      <c r="N485" s="378" t="s">
        <v>27</v>
      </c>
      <c r="O485" s="379"/>
      <c r="P485" s="378" t="s">
        <v>68</v>
      </c>
      <c r="Q485" s="379"/>
      <c r="R485" s="378" t="s">
        <v>61</v>
      </c>
      <c r="S485" s="379"/>
      <c r="T485" s="378" t="s">
        <v>62</v>
      </c>
      <c r="U485" s="379"/>
      <c r="V485" s="378" t="s">
        <v>63</v>
      </c>
      <c r="W485" s="379"/>
      <c r="X485" s="378" t="s">
        <v>64</v>
      </c>
      <c r="Y485" s="379"/>
      <c r="Z485" s="378" t="s">
        <v>65</v>
      </c>
      <c r="AA485" s="379"/>
      <c r="AB485" s="378" t="s">
        <v>66</v>
      </c>
      <c r="AC485" s="379"/>
      <c r="AD485" s="378" t="s">
        <v>67</v>
      </c>
      <c r="AE485" s="379"/>
    </row>
    <row r="486" spans="13:31" ht="13.15">
      <c r="M486" s="381"/>
      <c r="N486" s="48" t="s">
        <v>78</v>
      </c>
      <c r="O486" s="49" t="s">
        <v>79</v>
      </c>
      <c r="P486" s="48" t="s">
        <v>78</v>
      </c>
      <c r="Q486" s="49" t="s">
        <v>79</v>
      </c>
      <c r="R486" s="48" t="s">
        <v>78</v>
      </c>
      <c r="S486" s="49" t="s">
        <v>79</v>
      </c>
      <c r="T486" s="48" t="s">
        <v>78</v>
      </c>
      <c r="U486" s="49" t="s">
        <v>79</v>
      </c>
      <c r="V486" s="48" t="s">
        <v>78</v>
      </c>
      <c r="W486" s="49" t="s">
        <v>79</v>
      </c>
      <c r="X486" s="48" t="s">
        <v>78</v>
      </c>
      <c r="Y486" s="49" t="s">
        <v>79</v>
      </c>
      <c r="Z486" s="48" t="s">
        <v>78</v>
      </c>
      <c r="AA486" s="49" t="s">
        <v>79</v>
      </c>
      <c r="AB486" s="48" t="s">
        <v>78</v>
      </c>
      <c r="AC486" s="49" t="s">
        <v>79</v>
      </c>
      <c r="AD486" s="48" t="s">
        <v>78</v>
      </c>
      <c r="AE486" s="49" t="s">
        <v>79</v>
      </c>
    </row>
    <row r="487" spans="13:31">
      <c r="M487" s="23" t="s">
        <v>81</v>
      </c>
      <c r="N487" s="51">
        <f>Australia!BJ7</f>
        <v>283621</v>
      </c>
      <c r="O487" s="51">
        <f>Australia!BK7</f>
        <v>264805</v>
      </c>
      <c r="P487" s="51">
        <f>ACT!BJ7</f>
        <v>6410</v>
      </c>
      <c r="Q487" s="51">
        <f>ACT!BK7</f>
        <v>5994</v>
      </c>
      <c r="R487" s="51">
        <f>NSW!BJ7</f>
        <v>96334</v>
      </c>
      <c r="S487" s="51">
        <f>NSW!BK7</f>
        <v>90095</v>
      </c>
      <c r="T487" s="51">
        <f>VIC!BJ7</f>
        <v>66337</v>
      </c>
      <c r="U487" s="51">
        <f>VIC!BK7</f>
        <v>62565</v>
      </c>
      <c r="V487" s="51">
        <f>QLD!BJ7</f>
        <v>49747</v>
      </c>
      <c r="W487" s="51">
        <f>QLD!BK7</f>
        <v>46314</v>
      </c>
      <c r="X487" s="51">
        <f>SA!BJ7</f>
        <v>17474</v>
      </c>
      <c r="Y487" s="51">
        <f>SA!BK7</f>
        <v>16251</v>
      </c>
      <c r="Z487" s="51">
        <f>WA!BJ7</f>
        <v>39933</v>
      </c>
      <c r="AA487" s="51">
        <f>WA!BK7</f>
        <v>36788</v>
      </c>
      <c r="AB487" s="51">
        <f>TAS!BJ7</f>
        <v>4474</v>
      </c>
      <c r="AC487" s="51">
        <f>TAS!BK7</f>
        <v>4096</v>
      </c>
      <c r="AD487" s="51">
        <f>NT!BJ7</f>
        <v>2912</v>
      </c>
      <c r="AE487" s="51">
        <f>NT!BK7</f>
        <v>2702</v>
      </c>
    </row>
    <row r="488" spans="13:31">
      <c r="M488" s="23" t="s">
        <v>82</v>
      </c>
      <c r="N488" s="51">
        <f>Australia!BJ8</f>
        <v>361346</v>
      </c>
      <c r="O488" s="51">
        <f>Australia!BK8</f>
        <v>339967</v>
      </c>
      <c r="P488" s="51">
        <f>ACT!BJ8</f>
        <v>8671</v>
      </c>
      <c r="Q488" s="51">
        <f>ACT!BK8</f>
        <v>8040</v>
      </c>
      <c r="R488" s="51">
        <f>NSW!BJ8</f>
        <v>121972</v>
      </c>
      <c r="S488" s="51">
        <f>NSW!BK8</f>
        <v>114306</v>
      </c>
      <c r="T488" s="51">
        <f>VIC!BJ8</f>
        <v>83586</v>
      </c>
      <c r="U488" s="51">
        <f>VIC!BK8</f>
        <v>79046</v>
      </c>
      <c r="V488" s="51">
        <f>QLD!BJ8</f>
        <v>66905</v>
      </c>
      <c r="W488" s="51">
        <f>QLD!BK8</f>
        <v>63072</v>
      </c>
      <c r="X488" s="51">
        <f>SA!BJ8</f>
        <v>21928</v>
      </c>
      <c r="Y488" s="51">
        <f>SA!BK8</f>
        <v>20502</v>
      </c>
      <c r="Z488" s="51">
        <f>WA!BJ8</f>
        <v>48936</v>
      </c>
      <c r="AA488" s="51">
        <f>WA!BK8</f>
        <v>46076</v>
      </c>
      <c r="AB488" s="51">
        <f>TAS!BJ8</f>
        <v>5811</v>
      </c>
      <c r="AC488" s="51">
        <f>TAS!BK8</f>
        <v>5479</v>
      </c>
      <c r="AD488" s="51">
        <f>NT!BJ8</f>
        <v>3537</v>
      </c>
      <c r="AE488" s="51">
        <f>NT!BK8</f>
        <v>3446</v>
      </c>
    </row>
    <row r="489" spans="13:31">
      <c r="M489" s="23" t="s">
        <v>83</v>
      </c>
      <c r="N489" s="51">
        <f>Australia!BJ9</f>
        <v>372341</v>
      </c>
      <c r="O489" s="51">
        <f>Australia!BK9</f>
        <v>352360</v>
      </c>
      <c r="P489" s="51">
        <f>ACT!BJ9</f>
        <v>8257</v>
      </c>
      <c r="Q489" s="51">
        <f>ACT!BK9</f>
        <v>7898</v>
      </c>
      <c r="R489" s="51">
        <f>NSW!BJ9</f>
        <v>124119</v>
      </c>
      <c r="S489" s="51">
        <f>NSW!BK9</f>
        <v>117140</v>
      </c>
      <c r="T489" s="51">
        <f>VIC!BJ9</f>
        <v>85518</v>
      </c>
      <c r="U489" s="51">
        <f>VIC!BK9</f>
        <v>81010</v>
      </c>
      <c r="V489" s="51">
        <f>QLD!BJ9</f>
        <v>72603</v>
      </c>
      <c r="W489" s="51">
        <f>QLD!BK9</f>
        <v>68333</v>
      </c>
      <c r="X489" s="51">
        <f>SA!BJ9</f>
        <v>22780</v>
      </c>
      <c r="Y489" s="51">
        <f>SA!BK9</f>
        <v>21875</v>
      </c>
      <c r="Z489" s="51">
        <f>WA!BJ9</f>
        <v>49186</v>
      </c>
      <c r="AA489" s="51">
        <f>WA!BK9</f>
        <v>46790</v>
      </c>
      <c r="AB489" s="51">
        <f>TAS!BJ9</f>
        <v>6411</v>
      </c>
      <c r="AC489" s="51">
        <f>TAS!BK9</f>
        <v>6040</v>
      </c>
      <c r="AD489" s="51">
        <f>NT!BJ9</f>
        <v>3467</v>
      </c>
      <c r="AE489" s="51">
        <f>NT!BK9</f>
        <v>3274</v>
      </c>
    </row>
    <row r="490" spans="13:31">
      <c r="M490" s="23" t="s">
        <v>84</v>
      </c>
      <c r="N490" s="51">
        <f>Australia!BJ10</f>
        <v>340342</v>
      </c>
      <c r="O490" s="51">
        <f>Australia!BK10</f>
        <v>322376</v>
      </c>
      <c r="P490" s="51">
        <f>ACT!BJ10</f>
        <v>6993</v>
      </c>
      <c r="Q490" s="51">
        <f>ACT!BK10</f>
        <v>6734</v>
      </c>
      <c r="R490" s="51">
        <f>NSW!BJ10</f>
        <v>112253</v>
      </c>
      <c r="S490" s="51">
        <f>NSW!BK10</f>
        <v>105785</v>
      </c>
      <c r="T490" s="51">
        <f>VIC!BJ10</f>
        <v>77981</v>
      </c>
      <c r="U490" s="51">
        <f>VIC!BK10</f>
        <v>74250</v>
      </c>
      <c r="V490" s="51">
        <f>QLD!BJ10</f>
        <v>67809</v>
      </c>
      <c r="W490" s="51">
        <f>QLD!BK10</f>
        <v>64374</v>
      </c>
      <c r="X490" s="51">
        <f>SA!BJ10</f>
        <v>21744</v>
      </c>
      <c r="Y490" s="51">
        <f>SA!BK10</f>
        <v>20583</v>
      </c>
      <c r="Z490" s="51">
        <f>WA!BJ10</f>
        <v>44096</v>
      </c>
      <c r="AA490" s="51">
        <f>WA!BK10</f>
        <v>41686</v>
      </c>
      <c r="AB490" s="51">
        <f>TAS!BJ10</f>
        <v>6328</v>
      </c>
      <c r="AC490" s="51">
        <f>TAS!BK10</f>
        <v>5912</v>
      </c>
      <c r="AD490" s="51">
        <f>NT!BJ10</f>
        <v>3138</v>
      </c>
      <c r="AE490" s="51">
        <f>NT!BK10</f>
        <v>3052</v>
      </c>
    </row>
    <row r="491" spans="13:31">
      <c r="M491" s="23" t="s">
        <v>85</v>
      </c>
      <c r="N491" s="51">
        <f>Australia!BJ11</f>
        <v>263811</v>
      </c>
      <c r="O491" s="51">
        <f>Australia!BK11</f>
        <v>268147</v>
      </c>
      <c r="P491" s="51">
        <f>ACT!BJ11</f>
        <v>5222</v>
      </c>
      <c r="Q491" s="51">
        <f>ACT!BK11</f>
        <v>5581</v>
      </c>
      <c r="R491" s="51">
        <f>NSW!BJ11</f>
        <v>86940</v>
      </c>
      <c r="S491" s="51">
        <f>NSW!BK11</f>
        <v>87132</v>
      </c>
      <c r="T491" s="51">
        <f>VIC!BJ11</f>
        <v>60791</v>
      </c>
      <c r="U491" s="51">
        <f>VIC!BK11</f>
        <v>61000</v>
      </c>
      <c r="V491" s="51">
        <f>QLD!BJ11</f>
        <v>48410</v>
      </c>
      <c r="W491" s="51">
        <f>QLD!BK11</f>
        <v>50918</v>
      </c>
      <c r="X491" s="51">
        <f>SA!BJ11</f>
        <v>18916</v>
      </c>
      <c r="Y491" s="51">
        <f>SA!BK11</f>
        <v>19110</v>
      </c>
      <c r="Z491" s="51">
        <f>WA!BJ11</f>
        <v>36203</v>
      </c>
      <c r="AA491" s="51">
        <f>WA!BK11</f>
        <v>36797</v>
      </c>
      <c r="AB491" s="51">
        <f>TAS!BJ11</f>
        <v>5078</v>
      </c>
      <c r="AC491" s="51">
        <f>TAS!BK11</f>
        <v>5242</v>
      </c>
      <c r="AD491" s="51">
        <f>NT!BJ11</f>
        <v>2251</v>
      </c>
      <c r="AE491" s="51">
        <f>NT!BK11</f>
        <v>2367</v>
      </c>
    </row>
    <row r="492" spans="13:31">
      <c r="M492" s="23" t="s">
        <v>86</v>
      </c>
      <c r="N492" s="51">
        <f>Australia!BJ12</f>
        <v>193549</v>
      </c>
      <c r="O492" s="51">
        <f>Australia!BK12</f>
        <v>231415</v>
      </c>
      <c r="P492" s="51">
        <f>ACT!BJ12</f>
        <v>4057</v>
      </c>
      <c r="Q492" s="51">
        <f>ACT!BK12</f>
        <v>5133</v>
      </c>
      <c r="R492" s="51">
        <f>NSW!BJ12</f>
        <v>64648</v>
      </c>
      <c r="S492" s="51">
        <f>NSW!BK12</f>
        <v>76930</v>
      </c>
      <c r="T492" s="51">
        <f>VIC!BJ12</f>
        <v>44335</v>
      </c>
      <c r="U492" s="51">
        <f>VIC!BK12</f>
        <v>52625</v>
      </c>
      <c r="V492" s="51">
        <f>QLD!BJ12</f>
        <v>32135</v>
      </c>
      <c r="W492" s="51">
        <f>QLD!BK12</f>
        <v>41009</v>
      </c>
      <c r="X492" s="51">
        <f>SA!BJ12</f>
        <v>13786</v>
      </c>
      <c r="Y492" s="51">
        <f>SA!BK12</f>
        <v>15766</v>
      </c>
      <c r="Z492" s="51">
        <f>WA!BJ12</f>
        <v>29471</v>
      </c>
      <c r="AA492" s="51">
        <f>WA!BK12</f>
        <v>33367</v>
      </c>
      <c r="AB492" s="51">
        <f>TAS!BJ12</f>
        <v>3118</v>
      </c>
      <c r="AC492" s="51">
        <f>TAS!BK12</f>
        <v>3899</v>
      </c>
      <c r="AD492" s="51">
        <f>NT!BJ12</f>
        <v>1999</v>
      </c>
      <c r="AE492" s="51">
        <f>NT!BK12</f>
        <v>2686</v>
      </c>
    </row>
    <row r="493" spans="13:31">
      <c r="M493" s="23" t="s">
        <v>87</v>
      </c>
      <c r="N493" s="51">
        <f>Australia!BJ13</f>
        <v>329638</v>
      </c>
      <c r="O493" s="51">
        <f>Australia!BK13</f>
        <v>390243</v>
      </c>
      <c r="P493" s="51">
        <f>ACT!BJ13</f>
        <v>7571</v>
      </c>
      <c r="Q493" s="51">
        <f>ACT!BK13</f>
        <v>9375</v>
      </c>
      <c r="R493" s="51">
        <f>NSW!BJ13</f>
        <v>109649</v>
      </c>
      <c r="S493" s="51">
        <f>NSW!BK13</f>
        <v>130995</v>
      </c>
      <c r="T493" s="51">
        <f>VIC!BJ13</f>
        <v>81100</v>
      </c>
      <c r="U493" s="51">
        <f>VIC!BK13</f>
        <v>96571</v>
      </c>
      <c r="V493" s="51">
        <f>QLD!BJ13</f>
        <v>55067</v>
      </c>
      <c r="W493" s="51">
        <f>QLD!BK13</f>
        <v>66492</v>
      </c>
      <c r="X493" s="51">
        <f>SA!BJ13</f>
        <v>20393</v>
      </c>
      <c r="Y493" s="51">
        <f>SA!BK13</f>
        <v>23277</v>
      </c>
      <c r="Z493" s="51">
        <f>WA!BJ13</f>
        <v>47241</v>
      </c>
      <c r="AA493" s="51">
        <f>WA!BK13</f>
        <v>53025</v>
      </c>
      <c r="AB493" s="51">
        <f>TAS!BJ13</f>
        <v>5061</v>
      </c>
      <c r="AC493" s="51">
        <f>TAS!BK13</f>
        <v>6156</v>
      </c>
      <c r="AD493" s="51">
        <f>NT!BJ13</f>
        <v>3556</v>
      </c>
      <c r="AE493" s="51">
        <f>NT!BK13</f>
        <v>4352</v>
      </c>
    </row>
    <row r="494" spans="13:31">
      <c r="M494" s="23" t="s">
        <v>88</v>
      </c>
      <c r="N494" s="51">
        <f>Australia!BJ14</f>
        <v>403100</v>
      </c>
      <c r="O494" s="51">
        <f>Australia!BK14</f>
        <v>450782</v>
      </c>
      <c r="P494" s="51">
        <f>ACT!BJ14</f>
        <v>9677</v>
      </c>
      <c r="Q494" s="51">
        <f>ACT!BK14</f>
        <v>11144</v>
      </c>
      <c r="R494" s="51">
        <f>NSW!BJ14</f>
        <v>135735</v>
      </c>
      <c r="S494" s="51">
        <f>NSW!BK14</f>
        <v>151365</v>
      </c>
      <c r="T494" s="51">
        <f>VIC!BJ14</f>
        <v>98357</v>
      </c>
      <c r="U494" s="51">
        <f>VIC!BK14</f>
        <v>111162</v>
      </c>
      <c r="V494" s="51">
        <f>QLD!BJ14</f>
        <v>70223</v>
      </c>
      <c r="W494" s="51">
        <f>QLD!BK14</f>
        <v>79752</v>
      </c>
      <c r="X494" s="51">
        <f>SA!BJ14</f>
        <v>23473</v>
      </c>
      <c r="Y494" s="51">
        <f>SA!BK14</f>
        <v>26705</v>
      </c>
      <c r="Z494" s="51">
        <f>WA!BJ14</f>
        <v>55656</v>
      </c>
      <c r="AA494" s="51">
        <f>WA!BK14</f>
        <v>58974</v>
      </c>
      <c r="AB494" s="51">
        <f>TAS!BJ14</f>
        <v>5997</v>
      </c>
      <c r="AC494" s="51">
        <f>TAS!BK14</f>
        <v>7101</v>
      </c>
      <c r="AD494" s="51">
        <f>NT!BJ14</f>
        <v>3982</v>
      </c>
      <c r="AE494" s="51">
        <f>NT!BK14</f>
        <v>4579</v>
      </c>
    </row>
    <row r="495" spans="13:31">
      <c r="M495" s="23" t="s">
        <v>89</v>
      </c>
      <c r="N495" s="51">
        <f>Australia!BJ15</f>
        <v>381983</v>
      </c>
      <c r="O495" s="51">
        <f>Australia!BK15</f>
        <v>412897</v>
      </c>
      <c r="P495" s="51">
        <f>ACT!BJ15</f>
        <v>8836</v>
      </c>
      <c r="Q495" s="51">
        <f>ACT!BK15</f>
        <v>9855</v>
      </c>
      <c r="R495" s="51">
        <f>NSW!BJ15</f>
        <v>128460</v>
      </c>
      <c r="S495" s="51">
        <f>NSW!BK15</f>
        <v>137905</v>
      </c>
      <c r="T495" s="51">
        <f>VIC!BJ15</f>
        <v>92566</v>
      </c>
      <c r="U495" s="51">
        <f>VIC!BK15</f>
        <v>99863</v>
      </c>
      <c r="V495" s="51">
        <f>QLD!BJ15</f>
        <v>68888</v>
      </c>
      <c r="W495" s="51">
        <f>QLD!BK15</f>
        <v>76394</v>
      </c>
      <c r="X495" s="51">
        <f>SA!BJ15</f>
        <v>22514</v>
      </c>
      <c r="Y495" s="51">
        <f>SA!BK15</f>
        <v>24931</v>
      </c>
      <c r="Z495" s="51">
        <f>WA!BJ15</f>
        <v>51323</v>
      </c>
      <c r="AA495" s="51">
        <f>WA!BK15</f>
        <v>53192</v>
      </c>
      <c r="AB495" s="51">
        <f>TAS!BJ15</f>
        <v>5797</v>
      </c>
      <c r="AC495" s="51">
        <f>TAS!BK15</f>
        <v>6692</v>
      </c>
      <c r="AD495" s="51">
        <f>NT!BJ15</f>
        <v>3599</v>
      </c>
      <c r="AE495" s="51">
        <f>NT!BK15</f>
        <v>4065</v>
      </c>
    </row>
    <row r="496" spans="13:31">
      <c r="M496" s="23" t="s">
        <v>90</v>
      </c>
      <c r="N496" s="51">
        <f>Australia!BJ16</f>
        <v>391958</v>
      </c>
      <c r="O496" s="51">
        <f>Australia!BK16</f>
        <v>423591</v>
      </c>
      <c r="P496" s="51">
        <f>ACT!BJ16</f>
        <v>8434</v>
      </c>
      <c r="Q496" s="51">
        <f>ACT!BK16</f>
        <v>9357</v>
      </c>
      <c r="R496" s="51">
        <f>NSW!BJ16</f>
        <v>130172</v>
      </c>
      <c r="S496" s="51">
        <f>NSW!BK16</f>
        <v>139480</v>
      </c>
      <c r="T496" s="51">
        <f>VIC!BJ16</f>
        <v>92610</v>
      </c>
      <c r="U496" s="51">
        <f>VIC!BK16</f>
        <v>101986</v>
      </c>
      <c r="V496" s="51">
        <f>QLD!BJ16</f>
        <v>74744</v>
      </c>
      <c r="W496" s="51">
        <f>QLD!BK16</f>
        <v>81934</v>
      </c>
      <c r="X496" s="51">
        <f>SA!BJ16</f>
        <v>23942</v>
      </c>
      <c r="Y496" s="51">
        <f>SA!BK16</f>
        <v>26287</v>
      </c>
      <c r="Z496" s="51">
        <f>WA!BJ16</f>
        <v>51759</v>
      </c>
      <c r="AA496" s="51">
        <f>WA!BK16</f>
        <v>53077</v>
      </c>
      <c r="AB496" s="51">
        <f>TAS!BJ16</f>
        <v>6654</v>
      </c>
      <c r="AC496" s="51">
        <f>TAS!BK16</f>
        <v>7763</v>
      </c>
      <c r="AD496" s="51">
        <f>NT!BJ16</f>
        <v>3643</v>
      </c>
      <c r="AE496" s="51">
        <f>NT!BK16</f>
        <v>3707</v>
      </c>
    </row>
    <row r="497" spans="13:31">
      <c r="M497" s="23" t="s">
        <v>91</v>
      </c>
      <c r="N497" s="51">
        <f>Australia!BJ17</f>
        <v>374858</v>
      </c>
      <c r="O497" s="51">
        <f>Australia!BK17</f>
        <v>407971</v>
      </c>
      <c r="P497" s="51">
        <f>ACT!BJ17</f>
        <v>7676</v>
      </c>
      <c r="Q497" s="51">
        <f>ACT!BK17</f>
        <v>8562</v>
      </c>
      <c r="R497" s="51">
        <f>NSW!BJ17</f>
        <v>119139</v>
      </c>
      <c r="S497" s="51">
        <f>NSW!BK17</f>
        <v>130153</v>
      </c>
      <c r="T497" s="51">
        <f>VIC!BJ17</f>
        <v>90756</v>
      </c>
      <c r="U497" s="51">
        <f>VIC!BK17</f>
        <v>100119</v>
      </c>
      <c r="V497" s="51">
        <f>QLD!BJ17</f>
        <v>71588</v>
      </c>
      <c r="W497" s="51">
        <f>QLD!BK17</f>
        <v>78100</v>
      </c>
      <c r="X497" s="51">
        <f>SA!BJ17</f>
        <v>24980</v>
      </c>
      <c r="Y497" s="51">
        <f>SA!BK17</f>
        <v>27607</v>
      </c>
      <c r="Z497" s="51">
        <f>WA!BJ17</f>
        <v>50129</v>
      </c>
      <c r="AA497" s="51">
        <f>WA!BK17</f>
        <v>51363</v>
      </c>
      <c r="AB497" s="51">
        <f>TAS!BJ17</f>
        <v>7115</v>
      </c>
      <c r="AC497" s="51">
        <f>TAS!BK17</f>
        <v>8444</v>
      </c>
      <c r="AD497" s="51">
        <f>NT!BJ17</f>
        <v>3475</v>
      </c>
      <c r="AE497" s="51">
        <f>NT!BK17</f>
        <v>3623</v>
      </c>
    </row>
    <row r="498" spans="13:31">
      <c r="M498" s="23" t="s">
        <v>92</v>
      </c>
      <c r="N498" s="51">
        <f>Australia!BJ18</f>
        <v>374427</v>
      </c>
      <c r="O498" s="51">
        <f>Australia!BK18</f>
        <v>406667</v>
      </c>
      <c r="P498" s="51">
        <f>ACT!BJ18</f>
        <v>7300</v>
      </c>
      <c r="Q498" s="51">
        <f>ACT!BK18</f>
        <v>8014</v>
      </c>
      <c r="R498" s="51">
        <f>NSW!BJ18</f>
        <v>120759</v>
      </c>
      <c r="S498" s="51">
        <f>NSW!BK18</f>
        <v>130892</v>
      </c>
      <c r="T498" s="51">
        <f>VIC!BJ18</f>
        <v>88881</v>
      </c>
      <c r="U498" s="51">
        <f>VIC!BK18</f>
        <v>97112</v>
      </c>
      <c r="V498" s="51">
        <f>QLD!BJ18</f>
        <v>71138</v>
      </c>
      <c r="W498" s="51">
        <f>QLD!BK18</f>
        <v>77897</v>
      </c>
      <c r="X498" s="51">
        <f>SA!BJ18</f>
        <v>26622</v>
      </c>
      <c r="Y498" s="51">
        <f>SA!BK18</f>
        <v>29813</v>
      </c>
      <c r="Z498" s="51">
        <f>WA!BJ18</f>
        <v>47949</v>
      </c>
      <c r="AA498" s="51">
        <f>WA!BK18</f>
        <v>49711</v>
      </c>
      <c r="AB498" s="51">
        <f>TAS!BJ18</f>
        <v>8302</v>
      </c>
      <c r="AC498" s="51">
        <f>TAS!BK18</f>
        <v>9787</v>
      </c>
      <c r="AD498" s="51">
        <f>NT!BJ18</f>
        <v>3476</v>
      </c>
      <c r="AE498" s="51">
        <f>NT!BK18</f>
        <v>3441</v>
      </c>
    </row>
    <row r="499" spans="13:31">
      <c r="M499" s="23" t="s">
        <v>93</v>
      </c>
      <c r="N499" s="51">
        <f>Australia!BJ19</f>
        <v>362076</v>
      </c>
      <c r="O499" s="51">
        <f>Australia!BK19</f>
        <v>395404</v>
      </c>
      <c r="P499" s="51">
        <f>ACT!BJ19</f>
        <v>6606</v>
      </c>
      <c r="Q499" s="51">
        <f>ACT!BK19</f>
        <v>7280</v>
      </c>
      <c r="R499" s="51">
        <f>NSW!BJ19</f>
        <v>116046</v>
      </c>
      <c r="S499" s="51">
        <f>NSW!BK19</f>
        <v>126871</v>
      </c>
      <c r="T499" s="51">
        <f>VIC!BJ19</f>
        <v>86454</v>
      </c>
      <c r="U499" s="51">
        <f>VIC!BK19</f>
        <v>94638</v>
      </c>
      <c r="V499" s="51">
        <f>QLD!BJ19</f>
        <v>68462</v>
      </c>
      <c r="W499" s="51">
        <f>QLD!BK19</f>
        <v>75269</v>
      </c>
      <c r="X499" s="51">
        <f>SA!BJ19</f>
        <v>27839</v>
      </c>
      <c r="Y499" s="51">
        <f>SA!BK19</f>
        <v>31474</v>
      </c>
      <c r="Z499" s="51">
        <f>WA!BJ19</f>
        <v>44420</v>
      </c>
      <c r="AA499" s="51">
        <f>WA!BK19</f>
        <v>46300</v>
      </c>
      <c r="AB499" s="51">
        <f>TAS!BJ19</f>
        <v>9346</v>
      </c>
      <c r="AC499" s="51">
        <f>TAS!BK19</f>
        <v>10643</v>
      </c>
      <c r="AD499" s="51">
        <f>NT!BJ19</f>
        <v>2903</v>
      </c>
      <c r="AE499" s="51">
        <f>NT!BK19</f>
        <v>2929</v>
      </c>
    </row>
    <row r="500" spans="13:31">
      <c r="M500" s="23" t="s">
        <v>94</v>
      </c>
      <c r="N500" s="51">
        <f>Australia!BJ20</f>
        <v>325324</v>
      </c>
      <c r="O500" s="51">
        <f>Australia!BK20</f>
        <v>360569</v>
      </c>
      <c r="P500" s="51">
        <f>ACT!BJ20</f>
        <v>5647</v>
      </c>
      <c r="Q500" s="51">
        <f>ACT!BK20</f>
        <v>6383</v>
      </c>
      <c r="R500" s="51">
        <f>NSW!BJ20</f>
        <v>104229</v>
      </c>
      <c r="S500" s="51">
        <f>NSW!BK20</f>
        <v>115111</v>
      </c>
      <c r="T500" s="51">
        <f>VIC!BJ20</f>
        <v>77703</v>
      </c>
      <c r="U500" s="51">
        <f>VIC!BK20</f>
        <v>86938</v>
      </c>
      <c r="V500" s="51">
        <f>QLD!BJ20</f>
        <v>61914</v>
      </c>
      <c r="W500" s="51">
        <f>QLD!BK20</f>
        <v>68809</v>
      </c>
      <c r="X500" s="51">
        <f>SA!BJ20</f>
        <v>26960</v>
      </c>
      <c r="Y500" s="51">
        <f>SA!BK20</f>
        <v>30492</v>
      </c>
      <c r="Z500" s="51">
        <f>WA!BJ20</f>
        <v>37728</v>
      </c>
      <c r="AA500" s="51">
        <f>WA!BK20</f>
        <v>40777</v>
      </c>
      <c r="AB500" s="51">
        <f>TAS!BJ20</f>
        <v>8931</v>
      </c>
      <c r="AC500" s="51">
        <f>TAS!BK20</f>
        <v>9977</v>
      </c>
      <c r="AD500" s="51">
        <f>NT!BJ20</f>
        <v>2212</v>
      </c>
      <c r="AE500" s="51">
        <f>NT!BK20</f>
        <v>2082</v>
      </c>
    </row>
    <row r="501" spans="13:31">
      <c r="M501" s="23" t="s">
        <v>95</v>
      </c>
      <c r="N501" s="51">
        <f>Australia!BJ21</f>
        <v>290398</v>
      </c>
      <c r="O501" s="51">
        <f>Australia!BK21</f>
        <v>324406</v>
      </c>
      <c r="P501" s="51">
        <f>ACT!BJ21</f>
        <v>5078</v>
      </c>
      <c r="Q501" s="51">
        <f>ACT!BK21</f>
        <v>5786</v>
      </c>
      <c r="R501" s="51">
        <f>NSW!BJ21</f>
        <v>93765</v>
      </c>
      <c r="S501" s="51">
        <f>NSW!BK21</f>
        <v>103296</v>
      </c>
      <c r="T501" s="51">
        <f>VIC!BJ21</f>
        <v>69274</v>
      </c>
      <c r="U501" s="51">
        <f>VIC!BK21</f>
        <v>78671</v>
      </c>
      <c r="V501" s="51">
        <f>QLD!BJ21</f>
        <v>55520</v>
      </c>
      <c r="W501" s="51">
        <f>QLD!BK21</f>
        <v>62705</v>
      </c>
      <c r="X501" s="51">
        <f>SA!BJ21</f>
        <v>24925</v>
      </c>
      <c r="Y501" s="51">
        <f>SA!BK21</f>
        <v>28615</v>
      </c>
      <c r="Z501" s="51">
        <f>WA!BJ21</f>
        <v>32238</v>
      </c>
      <c r="AA501" s="51">
        <f>WA!BK21</f>
        <v>34793</v>
      </c>
      <c r="AB501" s="51">
        <f>TAS!BJ21</f>
        <v>8083</v>
      </c>
      <c r="AC501" s="51">
        <f>TAS!BK21</f>
        <v>9081</v>
      </c>
      <c r="AD501" s="51">
        <f>NT!BJ21</f>
        <v>1515</v>
      </c>
      <c r="AE501" s="51">
        <f>NT!BK21</f>
        <v>1459</v>
      </c>
    </row>
    <row r="502" spans="13:31">
      <c r="M502" s="23" t="s">
        <v>96</v>
      </c>
      <c r="N502" s="51">
        <f>Australia!BJ22</f>
        <v>200003</v>
      </c>
      <c r="O502" s="51">
        <f>Australia!BK22</f>
        <v>222436</v>
      </c>
      <c r="P502" s="51">
        <f>ACT!BJ22</f>
        <v>3080</v>
      </c>
      <c r="Q502" s="51">
        <f>ACT!BK22</f>
        <v>3666</v>
      </c>
      <c r="R502" s="51">
        <f>NSW!BJ22</f>
        <v>65392</v>
      </c>
      <c r="S502" s="51">
        <f>NSW!BK22</f>
        <v>72070</v>
      </c>
      <c r="T502" s="51">
        <f>VIC!BJ22</f>
        <v>48071</v>
      </c>
      <c r="U502" s="51">
        <f>VIC!BK22</f>
        <v>53952</v>
      </c>
      <c r="V502" s="51">
        <f>QLD!BJ22</f>
        <v>38644</v>
      </c>
      <c r="W502" s="51">
        <f>QLD!BK22</f>
        <v>43359</v>
      </c>
      <c r="X502" s="51">
        <f>SA!BJ22</f>
        <v>17423</v>
      </c>
      <c r="Y502" s="51">
        <f>SA!BK22</f>
        <v>19777</v>
      </c>
      <c r="Z502" s="51">
        <f>WA!BJ22</f>
        <v>21134</v>
      </c>
      <c r="AA502" s="51">
        <f>WA!BK22</f>
        <v>22756</v>
      </c>
      <c r="AB502" s="51">
        <f>TAS!BJ22</f>
        <v>5432</v>
      </c>
      <c r="AC502" s="51">
        <f>TAS!BK22</f>
        <v>6124</v>
      </c>
      <c r="AD502" s="51">
        <f>NT!BJ22</f>
        <v>827</v>
      </c>
      <c r="AE502" s="51">
        <f>NT!BK22</f>
        <v>732</v>
      </c>
    </row>
    <row r="503" spans="13:31">
      <c r="M503" s="23" t="s">
        <v>97</v>
      </c>
      <c r="N503" s="51">
        <f>Australia!BJ23</f>
        <v>127098</v>
      </c>
      <c r="O503" s="51">
        <f>Australia!BK23</f>
        <v>146782</v>
      </c>
      <c r="P503" s="51">
        <f>ACT!BJ23</f>
        <v>1832</v>
      </c>
      <c r="Q503" s="51">
        <f>ACT!BK23</f>
        <v>2258</v>
      </c>
      <c r="R503" s="51">
        <f>NSW!BJ23</f>
        <v>41706</v>
      </c>
      <c r="S503" s="51">
        <f>NSW!BK23</f>
        <v>47149</v>
      </c>
      <c r="T503" s="51">
        <f>VIC!BJ23</f>
        <v>31421</v>
      </c>
      <c r="U503" s="51">
        <f>VIC!BK23</f>
        <v>37021</v>
      </c>
      <c r="V503" s="51">
        <f>QLD!BJ23</f>
        <v>23782</v>
      </c>
      <c r="W503" s="51">
        <f>QLD!BK23</f>
        <v>27774</v>
      </c>
      <c r="X503" s="51">
        <f>SA!BJ23</f>
        <v>11161</v>
      </c>
      <c r="Y503" s="51">
        <f>SA!BK23</f>
        <v>13092</v>
      </c>
      <c r="Z503" s="51">
        <f>WA!BJ23</f>
        <v>13302</v>
      </c>
      <c r="AA503" s="51">
        <f>WA!BK23</f>
        <v>15114</v>
      </c>
      <c r="AB503" s="51">
        <f>TAS!BJ23</f>
        <v>3492</v>
      </c>
      <c r="AC503" s="51">
        <f>TAS!BK23</f>
        <v>4003</v>
      </c>
      <c r="AD503" s="51">
        <f>NT!BJ23</f>
        <v>402</v>
      </c>
      <c r="AE503" s="51">
        <f>NT!BK23</f>
        <v>371</v>
      </c>
    </row>
    <row r="504" spans="13:31">
      <c r="M504" s="23" t="s">
        <v>98</v>
      </c>
      <c r="N504" s="51">
        <f>Australia!BJ24</f>
        <v>66216</v>
      </c>
      <c r="O504" s="51">
        <f>Australia!BK24</f>
        <v>87463</v>
      </c>
      <c r="P504" s="51">
        <f>ACT!BJ24</f>
        <v>960</v>
      </c>
      <c r="Q504" s="51">
        <f>ACT!BK24</f>
        <v>1203</v>
      </c>
      <c r="R504" s="51">
        <f>NSW!BJ24</f>
        <v>21699</v>
      </c>
      <c r="S504" s="51">
        <f>NSW!BK24</f>
        <v>27958</v>
      </c>
      <c r="T504" s="51">
        <f>VIC!BJ24</f>
        <v>16869</v>
      </c>
      <c r="U504" s="51">
        <f>VIC!BK24</f>
        <v>23012</v>
      </c>
      <c r="V504" s="51">
        <f>QLD!BJ24</f>
        <v>12124</v>
      </c>
      <c r="W504" s="51">
        <f>QLD!BK24</f>
        <v>15988</v>
      </c>
      <c r="X504" s="51">
        <f>SA!BJ24</f>
        <v>5909</v>
      </c>
      <c r="Y504" s="51">
        <f>SA!BK24</f>
        <v>7834</v>
      </c>
      <c r="Z504" s="51">
        <f>WA!BJ24</f>
        <v>6769</v>
      </c>
      <c r="AA504" s="51">
        <f>WA!BK24</f>
        <v>8935</v>
      </c>
      <c r="AB504" s="51">
        <f>TAS!BJ24</f>
        <v>1758</v>
      </c>
      <c r="AC504" s="51">
        <f>TAS!BK24</f>
        <v>2379</v>
      </c>
      <c r="AD504" s="51">
        <f>NT!BJ24</f>
        <v>128</v>
      </c>
      <c r="AE504" s="51">
        <f>NT!BK24</f>
        <v>154</v>
      </c>
    </row>
    <row r="505" spans="13:31">
      <c r="M505" s="23" t="s">
        <v>99</v>
      </c>
      <c r="N505" s="51">
        <f>Australia!BJ25</f>
        <v>28202</v>
      </c>
      <c r="O505" s="51">
        <f>Australia!BK25</f>
        <v>42109</v>
      </c>
      <c r="P505" s="51">
        <f>ACT!BJ25</f>
        <v>419</v>
      </c>
      <c r="Q505" s="51">
        <f>ACT!BK25</f>
        <v>581</v>
      </c>
      <c r="R505" s="51">
        <f>NSW!BJ25</f>
        <v>9333</v>
      </c>
      <c r="S505" s="51">
        <f>NSW!BK25</f>
        <v>13324</v>
      </c>
      <c r="T505" s="51">
        <f>VIC!BJ25</f>
        <v>7574</v>
      </c>
      <c r="U505" s="51">
        <f>VIC!BK25</f>
        <v>11548</v>
      </c>
      <c r="V505" s="51">
        <f>QLD!BJ25</f>
        <v>4832</v>
      </c>
      <c r="W505" s="51">
        <f>QLD!BK25</f>
        <v>7368</v>
      </c>
      <c r="X505" s="51">
        <f>SA!BJ25</f>
        <v>2639</v>
      </c>
      <c r="Y505" s="51">
        <f>SA!BK25</f>
        <v>4128</v>
      </c>
      <c r="Z505" s="51">
        <f>WA!BJ25</f>
        <v>2670</v>
      </c>
      <c r="AA505" s="51">
        <f>WA!BK25</f>
        <v>4074</v>
      </c>
      <c r="AB505" s="51">
        <f>TAS!BJ25</f>
        <v>702</v>
      </c>
      <c r="AC505" s="51">
        <f>TAS!BK25</f>
        <v>1015</v>
      </c>
      <c r="AD505" s="51">
        <f>NT!BJ25</f>
        <v>33</v>
      </c>
      <c r="AE505" s="51">
        <f>NT!BK25</f>
        <v>71</v>
      </c>
    </row>
    <row r="506" spans="13:31">
      <c r="M506" s="45" t="s">
        <v>100</v>
      </c>
      <c r="N506" s="52">
        <f>Australia!BJ26</f>
        <v>4195</v>
      </c>
      <c r="O506" s="52">
        <f>Australia!BK26</f>
        <v>11426</v>
      </c>
      <c r="P506" s="52">
        <f>ACT!BJ26</f>
        <v>73</v>
      </c>
      <c r="Q506" s="52">
        <f>ACT!BK26</f>
        <v>159</v>
      </c>
      <c r="R506" s="52">
        <f>NSW!BJ26</f>
        <v>1404</v>
      </c>
      <c r="S506" s="52">
        <f>NSW!BK26</f>
        <v>3656</v>
      </c>
      <c r="T506" s="52">
        <f>VIC!BJ26</f>
        <v>1172</v>
      </c>
      <c r="U506" s="52">
        <f>VIC!BK26</f>
        <v>3134</v>
      </c>
      <c r="V506" s="52">
        <f>QLD!BJ26</f>
        <v>645</v>
      </c>
      <c r="W506" s="52">
        <f>QLD!BK26</f>
        <v>1916</v>
      </c>
      <c r="X506" s="52">
        <f>SA!BJ26</f>
        <v>411</v>
      </c>
      <c r="Y506" s="52">
        <f>SA!BK26</f>
        <v>1204</v>
      </c>
      <c r="Z506" s="52">
        <f>WA!BJ26</f>
        <v>393</v>
      </c>
      <c r="AA506" s="52">
        <f>WA!BK26</f>
        <v>1112</v>
      </c>
      <c r="AB506" s="52">
        <f>TAS!BJ26</f>
        <v>93</v>
      </c>
      <c r="AC506" s="52">
        <f>TAS!BK26</f>
        <v>238</v>
      </c>
      <c r="AD506" s="52">
        <f>NT!BJ26</f>
        <v>4</v>
      </c>
      <c r="AE506" s="52">
        <f>NT!BK26</f>
        <v>7</v>
      </c>
    </row>
    <row r="507" spans="13:31">
      <c r="M507" s="40">
        <v>43099</v>
      </c>
    </row>
    <row r="508" spans="13:31" ht="13.15">
      <c r="M508" s="380" t="s">
        <v>122</v>
      </c>
      <c r="N508" s="378" t="s">
        <v>27</v>
      </c>
      <c r="O508" s="379"/>
      <c r="P508" s="378" t="s">
        <v>68</v>
      </c>
      <c r="Q508" s="379"/>
      <c r="R508" s="378" t="s">
        <v>61</v>
      </c>
      <c r="S508" s="379"/>
      <c r="T508" s="378" t="s">
        <v>62</v>
      </c>
      <c r="U508" s="379"/>
      <c r="V508" s="378" t="s">
        <v>63</v>
      </c>
      <c r="W508" s="379"/>
      <c r="X508" s="378" t="s">
        <v>64</v>
      </c>
      <c r="Y508" s="379"/>
      <c r="Z508" s="378" t="s">
        <v>65</v>
      </c>
      <c r="AA508" s="379"/>
      <c r="AB508" s="378" t="s">
        <v>66</v>
      </c>
      <c r="AC508" s="379"/>
      <c r="AD508" s="378" t="s">
        <v>67</v>
      </c>
      <c r="AE508" s="379"/>
    </row>
    <row r="509" spans="13:31" ht="13.15">
      <c r="M509" s="381"/>
      <c r="N509" s="48" t="s">
        <v>78</v>
      </c>
      <c r="O509" s="49" t="s">
        <v>79</v>
      </c>
      <c r="P509" s="48" t="s">
        <v>78</v>
      </c>
      <c r="Q509" s="49" t="s">
        <v>79</v>
      </c>
      <c r="R509" s="48" t="s">
        <v>78</v>
      </c>
      <c r="S509" s="49" t="s">
        <v>79</v>
      </c>
      <c r="T509" s="48" t="s">
        <v>78</v>
      </c>
      <c r="U509" s="49" t="s">
        <v>79</v>
      </c>
      <c r="V509" s="48" t="s">
        <v>78</v>
      </c>
      <c r="W509" s="49" t="s">
        <v>79</v>
      </c>
      <c r="X509" s="48" t="s">
        <v>78</v>
      </c>
      <c r="Y509" s="49" t="s">
        <v>79</v>
      </c>
      <c r="Z509" s="48" t="s">
        <v>78</v>
      </c>
      <c r="AA509" s="49" t="s">
        <v>79</v>
      </c>
      <c r="AB509" s="48" t="s">
        <v>78</v>
      </c>
      <c r="AC509" s="49" t="s">
        <v>79</v>
      </c>
      <c r="AD509" s="48" t="s">
        <v>78</v>
      </c>
      <c r="AE509" s="49" t="s">
        <v>79</v>
      </c>
    </row>
    <row r="510" spans="13:31">
      <c r="M510" s="23" t="s">
        <v>81</v>
      </c>
      <c r="N510" s="51">
        <f>Australia!BM7</f>
        <v>281763</v>
      </c>
      <c r="O510" s="51">
        <f>Australia!BN7</f>
        <v>263289</v>
      </c>
      <c r="P510" s="51">
        <f>ACT!BM7</f>
        <v>6267</v>
      </c>
      <c r="Q510" s="51">
        <f>ACT!BN7</f>
        <v>5837</v>
      </c>
      <c r="R510" s="51">
        <f>NSW!BM7</f>
        <v>95290</v>
      </c>
      <c r="S510" s="51">
        <f>NSW!BN7</f>
        <v>89011</v>
      </c>
      <c r="T510" s="51">
        <f>VIC!BM7</f>
        <v>66350</v>
      </c>
      <c r="U510" s="51">
        <f>VIC!BN7</f>
        <v>62662</v>
      </c>
      <c r="V510" s="51">
        <f>QLD!BM7</f>
        <v>49162</v>
      </c>
      <c r="W510" s="51">
        <f>QLD!BN7</f>
        <v>45565</v>
      </c>
      <c r="X510" s="51">
        <f>SA!BM7</f>
        <v>17443</v>
      </c>
      <c r="Y510" s="51">
        <f>SA!BN7</f>
        <v>16374</v>
      </c>
      <c r="Z510" s="51">
        <f>WA!BM7</f>
        <v>40017</v>
      </c>
      <c r="AA510" s="51">
        <f>WA!BN7</f>
        <v>37112</v>
      </c>
      <c r="AB510" s="51">
        <f>TAS!BM7</f>
        <v>4358</v>
      </c>
      <c r="AC510" s="51">
        <f>TAS!BN7</f>
        <v>4069</v>
      </c>
      <c r="AD510" s="51">
        <f>NT!BM7</f>
        <v>2876</v>
      </c>
      <c r="AE510" s="51">
        <f>NT!BN7</f>
        <v>2659</v>
      </c>
    </row>
    <row r="511" spans="13:31">
      <c r="M511" s="23" t="s">
        <v>82</v>
      </c>
      <c r="N511" s="51">
        <f>Australia!BM8</f>
        <v>366803</v>
      </c>
      <c r="O511" s="51">
        <f>Australia!BN8</f>
        <v>344634</v>
      </c>
      <c r="P511" s="51">
        <f>ACT!BM8</f>
        <v>8829</v>
      </c>
      <c r="Q511" s="51">
        <f>ACT!BN8</f>
        <v>8232</v>
      </c>
      <c r="R511" s="51">
        <f>NSW!BM8</f>
        <v>123253</v>
      </c>
      <c r="S511" s="51">
        <f>NSW!BN8</f>
        <v>115424</v>
      </c>
      <c r="T511" s="51">
        <f>VIC!BM8</f>
        <v>85180</v>
      </c>
      <c r="U511" s="51">
        <f>VIC!BN8</f>
        <v>80445</v>
      </c>
      <c r="V511" s="51">
        <f>QLD!BM8</f>
        <v>67114</v>
      </c>
      <c r="W511" s="51">
        <f>QLD!BN8</f>
        <v>63349</v>
      </c>
      <c r="X511" s="51">
        <f>SA!BM8</f>
        <v>22275</v>
      </c>
      <c r="Y511" s="51">
        <f>SA!BN8</f>
        <v>20770</v>
      </c>
      <c r="Z511" s="51">
        <f>WA!BM8</f>
        <v>50720</v>
      </c>
      <c r="AA511" s="51">
        <f>WA!BN8</f>
        <v>47495</v>
      </c>
      <c r="AB511" s="51">
        <f>TAS!BM8</f>
        <v>5895</v>
      </c>
      <c r="AC511" s="51">
        <f>TAS!BN8</f>
        <v>5486</v>
      </c>
      <c r="AD511" s="51">
        <f>NT!BM8</f>
        <v>3537</v>
      </c>
      <c r="AE511" s="51">
        <f>NT!BN8</f>
        <v>3433</v>
      </c>
    </row>
    <row r="512" spans="13:31">
      <c r="M512" s="23" t="s">
        <v>83</v>
      </c>
      <c r="N512" s="51">
        <f>Australia!BM9</f>
        <v>380948</v>
      </c>
      <c r="O512" s="51">
        <f>Australia!BN9</f>
        <v>361131</v>
      </c>
      <c r="P512" s="51">
        <f>ACT!BM9</f>
        <v>8566</v>
      </c>
      <c r="Q512" s="51">
        <f>ACT!BN9</f>
        <v>8227</v>
      </c>
      <c r="R512" s="51">
        <f>NSW!BM9</f>
        <v>126674</v>
      </c>
      <c r="S512" s="51">
        <f>NSW!BN9</f>
        <v>119844</v>
      </c>
      <c r="T512" s="51">
        <f>VIC!BM9</f>
        <v>87333</v>
      </c>
      <c r="U512" s="51">
        <f>VIC!BN9</f>
        <v>82919</v>
      </c>
      <c r="V512" s="51">
        <f>QLD!BM9</f>
        <v>73849</v>
      </c>
      <c r="W512" s="51">
        <f>QLD!BN9</f>
        <v>69907</v>
      </c>
      <c r="X512" s="51">
        <f>SA!BM9</f>
        <v>23505</v>
      </c>
      <c r="Y512" s="51">
        <f>SA!BN9</f>
        <v>22311</v>
      </c>
      <c r="Z512" s="51">
        <f>WA!BM9</f>
        <v>50920</v>
      </c>
      <c r="AA512" s="51">
        <f>WA!BN9</f>
        <v>48324</v>
      </c>
      <c r="AB512" s="51">
        <f>TAS!BM9</f>
        <v>6498</v>
      </c>
      <c r="AC512" s="51">
        <f>TAS!BN9</f>
        <v>6232</v>
      </c>
      <c r="AD512" s="51">
        <f>NT!BM9</f>
        <v>3603</v>
      </c>
      <c r="AE512" s="51">
        <f>NT!BN9</f>
        <v>3367</v>
      </c>
    </row>
    <row r="513" spans="13:31">
      <c r="M513" s="23" t="s">
        <v>84</v>
      </c>
      <c r="N513" s="51">
        <f>Australia!BM10</f>
        <v>352493</v>
      </c>
      <c r="O513" s="51">
        <f>Australia!BN10</f>
        <v>333806</v>
      </c>
      <c r="P513" s="51">
        <f>ACT!BM10</f>
        <v>7443</v>
      </c>
      <c r="Q513" s="51">
        <f>ACT!BN10</f>
        <v>7031</v>
      </c>
      <c r="R513" s="51">
        <f>NSW!BM10</f>
        <v>115955</v>
      </c>
      <c r="S513" s="51">
        <f>NSW!BN10</f>
        <v>109376</v>
      </c>
      <c r="T513" s="51">
        <f>VIC!BM10</f>
        <v>81404</v>
      </c>
      <c r="U513" s="51">
        <f>VIC!BN10</f>
        <v>77391</v>
      </c>
      <c r="V513" s="51">
        <f>QLD!BM10</f>
        <v>69875</v>
      </c>
      <c r="W513" s="51">
        <f>QLD!BN10</f>
        <v>65820</v>
      </c>
      <c r="X513" s="51">
        <f>SA!BM10</f>
        <v>22342</v>
      </c>
      <c r="Y513" s="51">
        <f>SA!BN10</f>
        <v>21164</v>
      </c>
      <c r="Z513" s="51">
        <f>WA!BM10</f>
        <v>45882</v>
      </c>
      <c r="AA513" s="51">
        <f>WA!BN10</f>
        <v>43872</v>
      </c>
      <c r="AB513" s="51">
        <f>TAS!BM10</f>
        <v>6464</v>
      </c>
      <c r="AC513" s="51">
        <f>TAS!BN10</f>
        <v>6047</v>
      </c>
      <c r="AD513" s="51">
        <f>NT!BM10</f>
        <v>3128</v>
      </c>
      <c r="AE513" s="51">
        <f>NT!BN10</f>
        <v>3105</v>
      </c>
    </row>
    <row r="514" spans="13:31">
      <c r="M514" s="23" t="s">
        <v>85</v>
      </c>
      <c r="N514" s="51">
        <f>Australia!BM11</f>
        <v>265678</v>
      </c>
      <c r="O514" s="51">
        <f>Australia!BN11</f>
        <v>270985</v>
      </c>
      <c r="P514" s="51">
        <f>ACT!BM11</f>
        <v>5287</v>
      </c>
      <c r="Q514" s="51">
        <f>ACT!BN11</f>
        <v>5587</v>
      </c>
      <c r="R514" s="51">
        <f>NSW!BM11</f>
        <v>87515</v>
      </c>
      <c r="S514" s="51">
        <f>NSW!BN11</f>
        <v>88215</v>
      </c>
      <c r="T514" s="51">
        <f>VIC!BM11</f>
        <v>61011</v>
      </c>
      <c r="U514" s="51">
        <f>VIC!BN11</f>
        <v>61796</v>
      </c>
      <c r="V514" s="51">
        <f>QLD!BM11</f>
        <v>48688</v>
      </c>
      <c r="W514" s="51">
        <f>QLD!BN11</f>
        <v>51308</v>
      </c>
      <c r="X514" s="51">
        <f>SA!BM11</f>
        <v>18768</v>
      </c>
      <c r="Y514" s="51">
        <f>SA!BN11</f>
        <v>19037</v>
      </c>
      <c r="Z514" s="51">
        <f>WA!BM11</f>
        <v>37108</v>
      </c>
      <c r="AA514" s="51">
        <f>WA!BN11</f>
        <v>37500</v>
      </c>
      <c r="AB514" s="51">
        <f>TAS!BM11</f>
        <v>5095</v>
      </c>
      <c r="AC514" s="51">
        <f>TAS!BN11</f>
        <v>5242</v>
      </c>
      <c r="AD514" s="51">
        <f>NT!BM11</f>
        <v>2206</v>
      </c>
      <c r="AE514" s="51">
        <f>NT!BN11</f>
        <v>2300</v>
      </c>
    </row>
    <row r="515" spans="13:31">
      <c r="M515" s="23" t="s">
        <v>86</v>
      </c>
      <c r="N515" s="51">
        <f>Australia!BM12</f>
        <v>196648</v>
      </c>
      <c r="O515" s="51">
        <f>Australia!BN12</f>
        <v>236159</v>
      </c>
      <c r="P515" s="51">
        <f>ACT!BM12</f>
        <v>4356</v>
      </c>
      <c r="Q515" s="51">
        <f>ACT!BN12</f>
        <v>5534</v>
      </c>
      <c r="R515" s="51">
        <f>NSW!BM12</f>
        <v>65473</v>
      </c>
      <c r="S515" s="51">
        <f>NSW!BN12</f>
        <v>77948</v>
      </c>
      <c r="T515" s="51">
        <f>VIC!BM12</f>
        <v>45171</v>
      </c>
      <c r="U515" s="51">
        <f>VIC!BN12</f>
        <v>54093</v>
      </c>
      <c r="V515" s="51">
        <f>QLD!BM12</f>
        <v>32282</v>
      </c>
      <c r="W515" s="51">
        <f>QLD!BN12</f>
        <v>41469</v>
      </c>
      <c r="X515" s="51">
        <f>SA!BM12</f>
        <v>13966</v>
      </c>
      <c r="Y515" s="51">
        <f>SA!BN12</f>
        <v>16280</v>
      </c>
      <c r="Z515" s="51">
        <f>WA!BM12</f>
        <v>30210</v>
      </c>
      <c r="AA515" s="51">
        <f>WA!BN12</f>
        <v>34081</v>
      </c>
      <c r="AB515" s="51">
        <f>TAS!BM12</f>
        <v>3243</v>
      </c>
      <c r="AC515" s="51">
        <f>TAS!BN12</f>
        <v>4107</v>
      </c>
      <c r="AD515" s="51">
        <f>NT!BM12</f>
        <v>1947</v>
      </c>
      <c r="AE515" s="51">
        <f>NT!BN12</f>
        <v>2647</v>
      </c>
    </row>
    <row r="516" spans="13:31">
      <c r="M516" s="23" t="s">
        <v>87</v>
      </c>
      <c r="N516" s="51">
        <f>Australia!BM13</f>
        <v>329862</v>
      </c>
      <c r="O516" s="51">
        <f>Australia!BN13</f>
        <v>392575</v>
      </c>
      <c r="P516" s="51">
        <f>ACT!BM13</f>
        <v>7687</v>
      </c>
      <c r="Q516" s="51">
        <f>ACT!BN13</f>
        <v>9447</v>
      </c>
      <c r="R516" s="51">
        <f>NSW!BM13</f>
        <v>109715</v>
      </c>
      <c r="S516" s="51">
        <f>NSW!BN13</f>
        <v>131720</v>
      </c>
      <c r="T516" s="51">
        <f>VIC!BM13</f>
        <v>81673</v>
      </c>
      <c r="U516" s="51">
        <f>VIC!BN13</f>
        <v>97476</v>
      </c>
      <c r="V516" s="51">
        <f>QLD!BM13</f>
        <v>54421</v>
      </c>
      <c r="W516" s="51">
        <f>QLD!BN13</f>
        <v>66438</v>
      </c>
      <c r="X516" s="51">
        <f>SA!BM13</f>
        <v>20591</v>
      </c>
      <c r="Y516" s="51">
        <f>SA!BN13</f>
        <v>23519</v>
      </c>
      <c r="Z516" s="51">
        <f>WA!BM13</f>
        <v>47118</v>
      </c>
      <c r="AA516" s="51">
        <f>WA!BN13</f>
        <v>53258</v>
      </c>
      <c r="AB516" s="51">
        <f>TAS!BM13</f>
        <v>5126</v>
      </c>
      <c r="AC516" s="51">
        <f>TAS!BN13</f>
        <v>6368</v>
      </c>
      <c r="AD516" s="51">
        <f>NT!BM13</f>
        <v>3531</v>
      </c>
      <c r="AE516" s="51">
        <f>NT!BN13</f>
        <v>4349</v>
      </c>
    </row>
    <row r="517" spans="13:31">
      <c r="M517" s="23" t="s">
        <v>88</v>
      </c>
      <c r="N517" s="51">
        <f>Australia!BM14</f>
        <v>409325</v>
      </c>
      <c r="O517" s="51">
        <f>Australia!BN14</f>
        <v>461197</v>
      </c>
      <c r="P517" s="51">
        <f>ACT!BM14</f>
        <v>9770</v>
      </c>
      <c r="Q517" s="51">
        <f>ACT!BN14</f>
        <v>11276</v>
      </c>
      <c r="R517" s="51">
        <f>NSW!BM14</f>
        <v>136547</v>
      </c>
      <c r="S517" s="51">
        <f>NSW!BN14</f>
        <v>153871</v>
      </c>
      <c r="T517" s="51">
        <f>VIC!BM14</f>
        <v>100629</v>
      </c>
      <c r="U517" s="51">
        <f>VIC!BN14</f>
        <v>114308</v>
      </c>
      <c r="V517" s="51">
        <f>QLD!BM14</f>
        <v>70543</v>
      </c>
      <c r="W517" s="51">
        <f>QLD!BN14</f>
        <v>81052</v>
      </c>
      <c r="X517" s="51">
        <f>SA!BM14</f>
        <v>24080</v>
      </c>
      <c r="Y517" s="51">
        <f>SA!BN14</f>
        <v>27564</v>
      </c>
      <c r="Z517" s="51">
        <f>WA!BM14</f>
        <v>57427</v>
      </c>
      <c r="AA517" s="51">
        <f>WA!BN14</f>
        <v>61193</v>
      </c>
      <c r="AB517" s="51">
        <f>TAS!BM14</f>
        <v>6192</v>
      </c>
      <c r="AC517" s="51">
        <f>TAS!BN14</f>
        <v>7191</v>
      </c>
      <c r="AD517" s="51">
        <f>NT!BM14</f>
        <v>4137</v>
      </c>
      <c r="AE517" s="51">
        <f>NT!BN14</f>
        <v>4742</v>
      </c>
    </row>
    <row r="518" spans="13:31">
      <c r="M518" s="23" t="s">
        <v>89</v>
      </c>
      <c r="N518" s="51">
        <f>Australia!BM15</f>
        <v>398092</v>
      </c>
      <c r="O518" s="51">
        <f>Australia!BN15</f>
        <v>430004</v>
      </c>
      <c r="P518" s="51">
        <f>ACT!BM15</f>
        <v>9363</v>
      </c>
      <c r="Q518" s="51">
        <f>ACT!BN15</f>
        <v>10412</v>
      </c>
      <c r="R518" s="51">
        <f>NSW!BM15</f>
        <v>133337</v>
      </c>
      <c r="S518" s="51">
        <f>NSW!BN15</f>
        <v>142938</v>
      </c>
      <c r="T518" s="51">
        <f>VIC!BM15</f>
        <v>96648</v>
      </c>
      <c r="U518" s="51">
        <f>VIC!BN15</f>
        <v>104599</v>
      </c>
      <c r="V518" s="51">
        <f>QLD!BM15</f>
        <v>71623</v>
      </c>
      <c r="W518" s="51">
        <f>QLD!BN15</f>
        <v>79086</v>
      </c>
      <c r="X518" s="51">
        <f>SA!BM15</f>
        <v>23365</v>
      </c>
      <c r="Y518" s="51">
        <f>SA!BN15</f>
        <v>26021</v>
      </c>
      <c r="Z518" s="51">
        <f>WA!BM15</f>
        <v>53919</v>
      </c>
      <c r="AA518" s="51">
        <f>WA!BN15</f>
        <v>55717</v>
      </c>
      <c r="AB518" s="51">
        <f>TAS!BM15</f>
        <v>6133</v>
      </c>
      <c r="AC518" s="51">
        <f>TAS!BN15</f>
        <v>7149</v>
      </c>
      <c r="AD518" s="51">
        <f>NT!BM15</f>
        <v>3704</v>
      </c>
      <c r="AE518" s="51">
        <f>NT!BN15</f>
        <v>4082</v>
      </c>
    </row>
    <row r="519" spans="13:31">
      <c r="M519" s="23" t="s">
        <v>90</v>
      </c>
      <c r="N519" s="51">
        <f>Australia!BM16</f>
        <v>391027</v>
      </c>
      <c r="O519" s="51">
        <f>Australia!BN16</f>
        <v>420934</v>
      </c>
      <c r="P519" s="51">
        <f>ACT!BM16</f>
        <v>8459</v>
      </c>
      <c r="Q519" s="51">
        <f>ACT!BN16</f>
        <v>9343</v>
      </c>
      <c r="R519" s="51">
        <f>NSW!BM16</f>
        <v>129438</v>
      </c>
      <c r="S519" s="51">
        <f>NSW!BN16</f>
        <v>138469</v>
      </c>
      <c r="T519" s="51">
        <f>VIC!BM16</f>
        <v>92792</v>
      </c>
      <c r="U519" s="51">
        <f>VIC!BN16</f>
        <v>101134</v>
      </c>
      <c r="V519" s="51">
        <f>QLD!BM16</f>
        <v>74245</v>
      </c>
      <c r="W519" s="51">
        <f>QLD!BN16</f>
        <v>81390</v>
      </c>
      <c r="X519" s="51">
        <f>SA!BM16</f>
        <v>23928</v>
      </c>
      <c r="Y519" s="51">
        <f>SA!BN16</f>
        <v>25840</v>
      </c>
      <c r="Z519" s="51">
        <f>WA!BM16</f>
        <v>52149</v>
      </c>
      <c r="AA519" s="51">
        <f>WA!BN16</f>
        <v>53407</v>
      </c>
      <c r="AB519" s="51">
        <f>TAS!BM16</f>
        <v>6454</v>
      </c>
      <c r="AC519" s="51">
        <f>TAS!BN16</f>
        <v>7602</v>
      </c>
      <c r="AD519" s="51">
        <f>NT!BM16</f>
        <v>3562</v>
      </c>
      <c r="AE519" s="51">
        <f>NT!BN16</f>
        <v>3749</v>
      </c>
    </row>
    <row r="520" spans="13:31">
      <c r="M520" s="23" t="s">
        <v>91</v>
      </c>
      <c r="N520" s="51">
        <f>Australia!BM17</f>
        <v>389459.1</v>
      </c>
      <c r="O520" s="51">
        <f>Australia!BN17</f>
        <v>424799</v>
      </c>
      <c r="P520" s="51">
        <f>ACT!BM17</f>
        <v>8071</v>
      </c>
      <c r="Q520" s="51">
        <f>ACT!BN17</f>
        <v>8967</v>
      </c>
      <c r="R520" s="51">
        <f>NSW!BM17</f>
        <v>123689.1</v>
      </c>
      <c r="S520" s="51">
        <f>NSW!BN17</f>
        <v>135320</v>
      </c>
      <c r="T520" s="51">
        <f>VIC!BM17</f>
        <v>93681</v>
      </c>
      <c r="U520" s="51">
        <f>VIC!BN17</f>
        <v>103928</v>
      </c>
      <c r="V520" s="51">
        <f>QLD!BM17</f>
        <v>74876</v>
      </c>
      <c r="W520" s="51">
        <f>QLD!BN17</f>
        <v>81827</v>
      </c>
      <c r="X520" s="51">
        <f>SA!BM17</f>
        <v>25625</v>
      </c>
      <c r="Y520" s="51">
        <f>SA!BN17</f>
        <v>28525</v>
      </c>
      <c r="Z520" s="51">
        <f>WA!BM17</f>
        <v>52519</v>
      </c>
      <c r="AA520" s="51">
        <f>WA!BN17</f>
        <v>53790</v>
      </c>
      <c r="AB520" s="51">
        <f>TAS!BM17</f>
        <v>7432</v>
      </c>
      <c r="AC520" s="51">
        <f>TAS!BN17</f>
        <v>8639</v>
      </c>
      <c r="AD520" s="51">
        <f>NT!BM17</f>
        <v>3566</v>
      </c>
      <c r="AE520" s="51">
        <f>NT!BN17</f>
        <v>3803</v>
      </c>
    </row>
    <row r="521" spans="13:31">
      <c r="M521" s="23" t="s">
        <v>92</v>
      </c>
      <c r="N521" s="51">
        <f>Australia!BM18</f>
        <v>371686</v>
      </c>
      <c r="O521" s="51">
        <f>Australia!BN18</f>
        <v>402465</v>
      </c>
      <c r="P521" s="51">
        <f>ACT!BM18</f>
        <v>7293</v>
      </c>
      <c r="Q521" s="51">
        <f>ACT!BN18</f>
        <v>7903</v>
      </c>
      <c r="R521" s="51">
        <f>NSW!BM18</f>
        <v>119034</v>
      </c>
      <c r="S521" s="51">
        <f>NSW!BN18</f>
        <v>128562</v>
      </c>
      <c r="T521" s="51">
        <f>VIC!BM18</f>
        <v>88436</v>
      </c>
      <c r="U521" s="51">
        <f>VIC!BN18</f>
        <v>96769</v>
      </c>
      <c r="V521" s="51">
        <f>QLD!BM18</f>
        <v>70829</v>
      </c>
      <c r="W521" s="51">
        <f>QLD!BN18</f>
        <v>77064</v>
      </c>
      <c r="X521" s="51">
        <f>SA!BM18</f>
        <v>26227</v>
      </c>
      <c r="Y521" s="51">
        <f>SA!BN18</f>
        <v>29304</v>
      </c>
      <c r="Z521" s="51">
        <f>WA!BM18</f>
        <v>48478</v>
      </c>
      <c r="AA521" s="51">
        <f>WA!BN18</f>
        <v>49945</v>
      </c>
      <c r="AB521" s="51">
        <f>TAS!BM18</f>
        <v>7974</v>
      </c>
      <c r="AC521" s="51">
        <f>TAS!BN18</f>
        <v>9500</v>
      </c>
      <c r="AD521" s="51">
        <f>NT!BM18</f>
        <v>3415</v>
      </c>
      <c r="AE521" s="51">
        <f>NT!BN18</f>
        <v>3418</v>
      </c>
    </row>
    <row r="522" spans="13:31">
      <c r="M522" s="23" t="s">
        <v>93</v>
      </c>
      <c r="N522" s="51">
        <f>Australia!BM19</f>
        <v>367416.59999999986</v>
      </c>
      <c r="O522" s="51">
        <f>Australia!BN19</f>
        <v>402307.59999999986</v>
      </c>
      <c r="P522" s="51">
        <f>ACT!BM19</f>
        <v>6618.1</v>
      </c>
      <c r="Q522" s="51">
        <f>ACT!BN19</f>
        <v>7410.1</v>
      </c>
      <c r="R522" s="51">
        <f>NSW!BM19</f>
        <v>117511</v>
      </c>
      <c r="S522" s="51">
        <f>NSW!BN19</f>
        <v>128828</v>
      </c>
      <c r="T522" s="51">
        <f>VIC!BM19</f>
        <v>87579</v>
      </c>
      <c r="U522" s="51">
        <f>VIC!BN19</f>
        <v>96135</v>
      </c>
      <c r="V522" s="51">
        <f>QLD!BM19</f>
        <v>69916.100000000006</v>
      </c>
      <c r="W522" s="51">
        <f>QLD!BN19</f>
        <v>77026.100000000006</v>
      </c>
      <c r="X522" s="51">
        <f>SA!BM19</f>
        <v>27960.1</v>
      </c>
      <c r="Y522" s="51">
        <f>SA!BN19</f>
        <v>31568.1</v>
      </c>
      <c r="Z522" s="51">
        <f>WA!BM19</f>
        <v>45359.1</v>
      </c>
      <c r="AA522" s="51">
        <f>WA!BN19</f>
        <v>47458.1</v>
      </c>
      <c r="AB522" s="51">
        <f>TAS!BM19</f>
        <v>9435.1</v>
      </c>
      <c r="AC522" s="51">
        <f>TAS!BN19</f>
        <v>10907.1</v>
      </c>
      <c r="AD522" s="51">
        <f>NT!BM19</f>
        <v>3038.1</v>
      </c>
      <c r="AE522" s="51">
        <f>NT!BN19</f>
        <v>2975.1</v>
      </c>
    </row>
    <row r="523" spans="13:31">
      <c r="M523" s="23" t="s">
        <v>94</v>
      </c>
      <c r="N523" s="51">
        <f>Australia!BM20</f>
        <v>330525.09999999998</v>
      </c>
      <c r="O523" s="51">
        <f>Australia!BN20</f>
        <v>366613</v>
      </c>
      <c r="P523" s="51">
        <f>ACT!BM20</f>
        <v>5724</v>
      </c>
      <c r="Q523" s="51">
        <f>ACT!BN20</f>
        <v>6398</v>
      </c>
      <c r="R523" s="51">
        <f>NSW!BM20</f>
        <v>105464</v>
      </c>
      <c r="S523" s="51">
        <f>NSW!BN20</f>
        <v>116865</v>
      </c>
      <c r="T523" s="51">
        <f>VIC!BM20</f>
        <v>79141.100000000006</v>
      </c>
      <c r="U523" s="51">
        <f>VIC!BN20</f>
        <v>88296</v>
      </c>
      <c r="V523" s="51">
        <f>QLD!BM20</f>
        <v>62946</v>
      </c>
      <c r="W523" s="51">
        <f>QLD!BN20</f>
        <v>70022</v>
      </c>
      <c r="X523" s="51">
        <f>SA!BM20</f>
        <v>27136</v>
      </c>
      <c r="Y523" s="51">
        <f>SA!BN20</f>
        <v>30855</v>
      </c>
      <c r="Z523" s="51">
        <f>WA!BM20</f>
        <v>38799</v>
      </c>
      <c r="AA523" s="51">
        <f>WA!BN20</f>
        <v>41947</v>
      </c>
      <c r="AB523" s="51">
        <f>TAS!BM20</f>
        <v>9023</v>
      </c>
      <c r="AC523" s="51">
        <f>TAS!BN20</f>
        <v>10058</v>
      </c>
      <c r="AD523" s="51">
        <f>NT!BM20</f>
        <v>2292</v>
      </c>
      <c r="AE523" s="51">
        <f>NT!BN20</f>
        <v>2172</v>
      </c>
    </row>
    <row r="524" spans="13:31">
      <c r="M524" s="23" t="s">
        <v>95</v>
      </c>
      <c r="N524" s="51">
        <f>Australia!BM21</f>
        <v>293484</v>
      </c>
      <c r="O524" s="51">
        <f>Australia!BN21</f>
        <v>328878.09999999998</v>
      </c>
      <c r="P524" s="51">
        <f>ACT!BM21</f>
        <v>5123</v>
      </c>
      <c r="Q524" s="51">
        <f>ACT!BN21</f>
        <v>5921</v>
      </c>
      <c r="R524" s="51">
        <f>NSW!BM21</f>
        <v>94492</v>
      </c>
      <c r="S524" s="51">
        <f>NSW!BN21</f>
        <v>104036.1</v>
      </c>
      <c r="T524" s="51">
        <f>VIC!BM21</f>
        <v>69708</v>
      </c>
      <c r="U524" s="51">
        <f>VIC!BN21</f>
        <v>79543</v>
      </c>
      <c r="V524" s="51">
        <f>QLD!BM21</f>
        <v>56218</v>
      </c>
      <c r="W524" s="51">
        <f>QLD!BN21</f>
        <v>63791</v>
      </c>
      <c r="X524" s="51">
        <f>SA!BM21</f>
        <v>25080</v>
      </c>
      <c r="Y524" s="51">
        <f>SA!BN21</f>
        <v>28952</v>
      </c>
      <c r="Z524" s="51">
        <f>WA!BM21</f>
        <v>33127</v>
      </c>
      <c r="AA524" s="51">
        <f>WA!BN21</f>
        <v>35861</v>
      </c>
      <c r="AB524" s="51">
        <f>TAS!BM21</f>
        <v>8189</v>
      </c>
      <c r="AC524" s="51">
        <f>TAS!BN21</f>
        <v>9231</v>
      </c>
      <c r="AD524" s="51">
        <f>NT!BM21</f>
        <v>1547</v>
      </c>
      <c r="AE524" s="51">
        <f>NT!BN21</f>
        <v>1543</v>
      </c>
    </row>
    <row r="525" spans="13:31">
      <c r="M525" s="23" t="s">
        <v>96</v>
      </c>
      <c r="N525" s="51">
        <f>Australia!BM22</f>
        <v>216121</v>
      </c>
      <c r="O525" s="51">
        <f>Australia!BN22</f>
        <v>242510.1</v>
      </c>
      <c r="P525" s="51">
        <f>ACT!BM22</f>
        <v>3462</v>
      </c>
      <c r="Q525" s="51">
        <f>ACT!BN22</f>
        <v>4091</v>
      </c>
      <c r="R525" s="51">
        <f>NSW!BM22</f>
        <v>70265</v>
      </c>
      <c r="S525" s="51">
        <f>NSW!BN22</f>
        <v>78221</v>
      </c>
      <c r="T525" s="51">
        <f>VIC!BM22</f>
        <v>51973</v>
      </c>
      <c r="U525" s="51">
        <f>VIC!BN22</f>
        <v>59002.1</v>
      </c>
      <c r="V525" s="51">
        <f>QLD!BM22</f>
        <v>41514</v>
      </c>
      <c r="W525" s="51">
        <f>QLD!BN22</f>
        <v>47050</v>
      </c>
      <c r="X525" s="51">
        <f>SA!BM22</f>
        <v>19052</v>
      </c>
      <c r="Y525" s="51">
        <f>SA!BN22</f>
        <v>21790</v>
      </c>
      <c r="Z525" s="51">
        <f>WA!BM22</f>
        <v>23043</v>
      </c>
      <c r="AA525" s="51">
        <f>WA!BN22</f>
        <v>24838</v>
      </c>
      <c r="AB525" s="51">
        <f>TAS!BM22</f>
        <v>5883</v>
      </c>
      <c r="AC525" s="51">
        <f>TAS!BN22</f>
        <v>6653</v>
      </c>
      <c r="AD525" s="51">
        <f>NT!BM22</f>
        <v>929</v>
      </c>
      <c r="AE525" s="51">
        <f>NT!BN22</f>
        <v>865</v>
      </c>
    </row>
    <row r="526" spans="13:31">
      <c r="M526" s="23" t="s">
        <v>97</v>
      </c>
      <c r="N526" s="51">
        <f>Australia!BM23</f>
        <v>134076</v>
      </c>
      <c r="O526" s="51">
        <f>Australia!BN23</f>
        <v>154763</v>
      </c>
      <c r="P526" s="51">
        <f>ACT!BM23</f>
        <v>1955</v>
      </c>
      <c r="Q526" s="51">
        <f>ACT!BN23</f>
        <v>2467</v>
      </c>
      <c r="R526" s="51">
        <f>NSW!BM23</f>
        <v>43750</v>
      </c>
      <c r="S526" s="51">
        <f>NSW!BN23</f>
        <v>49623</v>
      </c>
      <c r="T526" s="51">
        <f>VIC!BM23</f>
        <v>32959</v>
      </c>
      <c r="U526" s="51">
        <f>VIC!BN23</f>
        <v>38681</v>
      </c>
      <c r="V526" s="51">
        <f>QLD!BM23</f>
        <v>25312</v>
      </c>
      <c r="W526" s="51">
        <f>QLD!BN23</f>
        <v>29424</v>
      </c>
      <c r="X526" s="51">
        <f>SA!BM23</f>
        <v>11694</v>
      </c>
      <c r="Y526" s="51">
        <f>SA!BN23</f>
        <v>13750</v>
      </c>
      <c r="Z526" s="51">
        <f>WA!BM23</f>
        <v>14231</v>
      </c>
      <c r="AA526" s="51">
        <f>WA!BN23</f>
        <v>16163</v>
      </c>
      <c r="AB526" s="51">
        <f>TAS!BM23</f>
        <v>3710</v>
      </c>
      <c r="AC526" s="51">
        <f>TAS!BN23</f>
        <v>4227</v>
      </c>
      <c r="AD526" s="51">
        <f>NT!BM23</f>
        <v>465</v>
      </c>
      <c r="AE526" s="51">
        <f>NT!BN23</f>
        <v>428</v>
      </c>
    </row>
    <row r="527" spans="13:31">
      <c r="M527" s="23" t="s">
        <v>98</v>
      </c>
      <c r="N527" s="51">
        <f>Australia!BM24</f>
        <v>70073</v>
      </c>
      <c r="O527" s="51">
        <f>Australia!BN24</f>
        <v>91123</v>
      </c>
      <c r="P527" s="51">
        <f>ACT!BM24</f>
        <v>1042</v>
      </c>
      <c r="Q527" s="51">
        <f>ACT!BN24</f>
        <v>1319</v>
      </c>
      <c r="R527" s="51">
        <f>NSW!BM24</f>
        <v>22964</v>
      </c>
      <c r="S527" s="51">
        <f>NSW!BN24</f>
        <v>29160</v>
      </c>
      <c r="T527" s="51">
        <f>VIC!BM24</f>
        <v>17718</v>
      </c>
      <c r="U527" s="51">
        <f>VIC!BN24</f>
        <v>23644</v>
      </c>
      <c r="V527" s="51">
        <f>QLD!BM24</f>
        <v>12919</v>
      </c>
      <c r="W527" s="51">
        <f>QLD!BN24</f>
        <v>16871</v>
      </c>
      <c r="X527" s="51">
        <f>SA!BM24</f>
        <v>6287</v>
      </c>
      <c r="Y527" s="51">
        <f>SA!BN24</f>
        <v>8174</v>
      </c>
      <c r="Z527" s="51">
        <f>WA!BM24</f>
        <v>7181</v>
      </c>
      <c r="AA527" s="51">
        <f>WA!BN24</f>
        <v>9365</v>
      </c>
      <c r="AB527" s="51">
        <f>TAS!BM24</f>
        <v>1820</v>
      </c>
      <c r="AC527" s="51">
        <f>TAS!BN24</f>
        <v>2445</v>
      </c>
      <c r="AD527" s="51">
        <f>NT!BM24</f>
        <v>142</v>
      </c>
      <c r="AE527" s="51">
        <f>NT!BN24</f>
        <v>145</v>
      </c>
    </row>
    <row r="528" spans="13:31">
      <c r="M528" s="23" t="s">
        <v>99</v>
      </c>
      <c r="N528" s="51">
        <f>Australia!BM25</f>
        <v>29364</v>
      </c>
      <c r="O528" s="51">
        <f>Australia!BN25</f>
        <v>44354</v>
      </c>
      <c r="P528" s="51">
        <f>ACT!BM25</f>
        <v>440</v>
      </c>
      <c r="Q528" s="51">
        <f>ACT!BN25</f>
        <v>578</v>
      </c>
      <c r="R528" s="51">
        <f>NSW!BM25</f>
        <v>9667</v>
      </c>
      <c r="S528" s="51">
        <f>NSW!BN25</f>
        <v>14147</v>
      </c>
      <c r="T528" s="51">
        <f>VIC!BM25</f>
        <v>7728</v>
      </c>
      <c r="U528" s="51">
        <f>VIC!BN25</f>
        <v>12116</v>
      </c>
      <c r="V528" s="51">
        <f>QLD!BM25</f>
        <v>5117</v>
      </c>
      <c r="W528" s="51">
        <f>QLD!BN25</f>
        <v>7704</v>
      </c>
      <c r="X528" s="51">
        <f>SA!BM25</f>
        <v>2709</v>
      </c>
      <c r="Y528" s="51">
        <f>SA!BN25</f>
        <v>4263</v>
      </c>
      <c r="Z528" s="51">
        <f>WA!BM25</f>
        <v>2900</v>
      </c>
      <c r="AA528" s="51">
        <f>WA!BN25</f>
        <v>4409</v>
      </c>
      <c r="AB528" s="51">
        <f>TAS!BM25</f>
        <v>758</v>
      </c>
      <c r="AC528" s="51">
        <f>TAS!BN25</f>
        <v>1068</v>
      </c>
      <c r="AD528" s="51">
        <f>NT!BM25</f>
        <v>45</v>
      </c>
      <c r="AE528" s="51">
        <f>NT!BN25</f>
        <v>69</v>
      </c>
    </row>
    <row r="529" spans="13:31">
      <c r="M529" s="45" t="s">
        <v>100</v>
      </c>
      <c r="N529" s="52">
        <f>Australia!BM26</f>
        <v>5254</v>
      </c>
      <c r="O529" s="52">
        <f>Australia!BN26</f>
        <v>12183</v>
      </c>
      <c r="P529" s="52">
        <f>ACT!BM26</f>
        <v>83</v>
      </c>
      <c r="Q529" s="52">
        <f>ACT!BN26</f>
        <v>175</v>
      </c>
      <c r="R529" s="52">
        <f>NSW!BM26</f>
        <v>1705</v>
      </c>
      <c r="S529" s="52">
        <f>NSW!BN26</f>
        <v>3932</v>
      </c>
      <c r="T529" s="52">
        <f>VIC!BM26</f>
        <v>1485</v>
      </c>
      <c r="U529" s="52">
        <f>VIC!BN26</f>
        <v>3314</v>
      </c>
      <c r="V529" s="52">
        <f>QLD!BM26</f>
        <v>836</v>
      </c>
      <c r="W529" s="52">
        <f>QLD!BN26</f>
        <v>2054</v>
      </c>
      <c r="X529" s="52">
        <f>SA!BM26</f>
        <v>539</v>
      </c>
      <c r="Y529" s="52">
        <f>SA!BN26</f>
        <v>1275</v>
      </c>
      <c r="Z529" s="52">
        <f>WA!BM26</f>
        <v>494</v>
      </c>
      <c r="AA529" s="52">
        <f>WA!BN26</f>
        <v>1157</v>
      </c>
      <c r="AB529" s="52">
        <f>TAS!BM26</f>
        <v>105</v>
      </c>
      <c r="AC529" s="52">
        <f>TAS!BN26</f>
        <v>263</v>
      </c>
      <c r="AD529" s="52">
        <f>NT!BM26</f>
        <v>7</v>
      </c>
      <c r="AE529" s="52">
        <f>NT!BN26</f>
        <v>13</v>
      </c>
    </row>
    <row r="530" spans="13:31">
      <c r="M530" s="40">
        <v>43464</v>
      </c>
    </row>
    <row r="531" spans="13:31" ht="13.15">
      <c r="M531" s="380" t="s">
        <v>122</v>
      </c>
      <c r="N531" s="378" t="s">
        <v>27</v>
      </c>
      <c r="O531" s="379"/>
      <c r="P531" s="378" t="s">
        <v>68</v>
      </c>
      <c r="Q531" s="379"/>
      <c r="R531" s="378" t="s">
        <v>61</v>
      </c>
      <c r="S531" s="379"/>
      <c r="T531" s="378" t="s">
        <v>62</v>
      </c>
      <c r="U531" s="379"/>
      <c r="V531" s="378" t="s">
        <v>63</v>
      </c>
      <c r="W531" s="379"/>
      <c r="X531" s="378" t="s">
        <v>64</v>
      </c>
      <c r="Y531" s="379"/>
      <c r="Z531" s="378" t="s">
        <v>65</v>
      </c>
      <c r="AA531" s="379"/>
      <c r="AB531" s="378" t="s">
        <v>66</v>
      </c>
      <c r="AC531" s="379"/>
      <c r="AD531" s="378" t="s">
        <v>67</v>
      </c>
      <c r="AE531" s="379"/>
    </row>
    <row r="532" spans="13:31" ht="13.15">
      <c r="M532" s="381"/>
      <c r="N532" s="48" t="s">
        <v>78</v>
      </c>
      <c r="O532" s="49" t="s">
        <v>79</v>
      </c>
      <c r="P532" s="48" t="s">
        <v>78</v>
      </c>
      <c r="Q532" s="49" t="s">
        <v>79</v>
      </c>
      <c r="R532" s="48" t="s">
        <v>78</v>
      </c>
      <c r="S532" s="49" t="s">
        <v>79</v>
      </c>
      <c r="T532" s="48" t="s">
        <v>78</v>
      </c>
      <c r="U532" s="49" t="s">
        <v>79</v>
      </c>
      <c r="V532" s="48" t="s">
        <v>78</v>
      </c>
      <c r="W532" s="49" t="s">
        <v>79</v>
      </c>
      <c r="X532" s="48" t="s">
        <v>78</v>
      </c>
      <c r="Y532" s="49" t="s">
        <v>79</v>
      </c>
      <c r="Z532" s="48" t="s">
        <v>78</v>
      </c>
      <c r="AA532" s="49" t="s">
        <v>79</v>
      </c>
      <c r="AB532" s="48" t="s">
        <v>78</v>
      </c>
      <c r="AC532" s="49" t="s">
        <v>79</v>
      </c>
      <c r="AD532" s="48" t="s">
        <v>78</v>
      </c>
      <c r="AE532" s="49" t="s">
        <v>79</v>
      </c>
    </row>
    <row r="533" spans="13:31">
      <c r="M533" s="23" t="s">
        <v>81</v>
      </c>
      <c r="N533" s="51">
        <f>Australia!BP7</f>
        <v>282637</v>
      </c>
      <c r="O533" s="51">
        <f>Australia!BQ7</f>
        <v>264611</v>
      </c>
      <c r="P533" s="51">
        <f>ACT!BP7</f>
        <v>6186</v>
      </c>
      <c r="Q533" s="51">
        <f>ACT!BQ7</f>
        <v>5748</v>
      </c>
      <c r="R533" s="51">
        <f>NSW!BP7</f>
        <v>94794</v>
      </c>
      <c r="S533" s="51">
        <f>NSW!BQ7</f>
        <v>88607</v>
      </c>
      <c r="T533" s="51">
        <f>VIC!BP7</f>
        <v>66752</v>
      </c>
      <c r="U533" s="51">
        <f>VIC!BQ7</f>
        <v>63335</v>
      </c>
      <c r="V533" s="51">
        <f>QLD!BP7</f>
        <v>49756</v>
      </c>
      <c r="W533" s="51">
        <f>QLD!BQ7</f>
        <v>46408</v>
      </c>
      <c r="X533" s="51">
        <f>SA!BP7</f>
        <v>17590</v>
      </c>
      <c r="Y533" s="51">
        <f>SA!BQ7</f>
        <v>16331</v>
      </c>
      <c r="Z533" s="51">
        <f>WA!BP7</f>
        <v>40362</v>
      </c>
      <c r="AA533" s="51">
        <f>WA!BQ7</f>
        <v>37452</v>
      </c>
      <c r="AB533" s="51">
        <f>TAS!BP7</f>
        <v>4393</v>
      </c>
      <c r="AC533" s="51">
        <f>TAS!BQ7</f>
        <v>4112</v>
      </c>
      <c r="AD533" s="51">
        <f>NT!BP7</f>
        <v>2804</v>
      </c>
      <c r="AE533" s="51">
        <f>NT!BQ7</f>
        <v>2618</v>
      </c>
    </row>
    <row r="534" spans="13:31">
      <c r="M534" s="23" t="s">
        <v>82</v>
      </c>
      <c r="N534" s="51">
        <f>Australia!BP8</f>
        <v>366986</v>
      </c>
      <c r="O534" s="51">
        <f>Australia!BQ8</f>
        <v>344672</v>
      </c>
      <c r="P534" s="51">
        <f>ACT!BP8</f>
        <v>8747</v>
      </c>
      <c r="Q534" s="51">
        <f>ACT!BQ8</f>
        <v>8188</v>
      </c>
      <c r="R534" s="51">
        <f>NSW!BP8</f>
        <v>121637</v>
      </c>
      <c r="S534" s="51">
        <f>NSW!BQ8</f>
        <v>114466</v>
      </c>
      <c r="T534" s="51">
        <f>VIC!BP8</f>
        <v>85539</v>
      </c>
      <c r="U534" s="51">
        <f>VIC!BQ8</f>
        <v>80607</v>
      </c>
      <c r="V534" s="51">
        <f>QLD!BP8</f>
        <v>67427</v>
      </c>
      <c r="W534" s="51">
        <f>QLD!BQ8</f>
        <v>63274</v>
      </c>
      <c r="X534" s="51">
        <f>SA!BP8</f>
        <v>22471</v>
      </c>
      <c r="Y534" s="51">
        <f>SA!BQ8</f>
        <v>20922</v>
      </c>
      <c r="Z534" s="51">
        <f>WA!BP8</f>
        <v>51713</v>
      </c>
      <c r="AA534" s="51">
        <f>WA!BQ8</f>
        <v>48228</v>
      </c>
      <c r="AB534" s="51">
        <f>TAS!BP8</f>
        <v>5894</v>
      </c>
      <c r="AC534" s="51">
        <f>TAS!BQ8</f>
        <v>5542</v>
      </c>
      <c r="AD534" s="51">
        <f>NT!BP8</f>
        <v>3558</v>
      </c>
      <c r="AE534" s="51">
        <f>NT!BQ8</f>
        <v>3445</v>
      </c>
    </row>
    <row r="535" spans="13:31">
      <c r="M535" s="23" t="s">
        <v>83</v>
      </c>
      <c r="N535" s="51">
        <f>Australia!BP9</f>
        <v>389934</v>
      </c>
      <c r="O535" s="51">
        <f>Australia!BQ9</f>
        <v>368189</v>
      </c>
      <c r="P535" s="51">
        <f>ACT!BP9</f>
        <v>8957</v>
      </c>
      <c r="Q535" s="51">
        <f>ACT!BQ9</f>
        <v>8424</v>
      </c>
      <c r="R535" s="51">
        <f>NSW!BP9</f>
        <v>129244</v>
      </c>
      <c r="S535" s="51">
        <f>NSW!BQ9</f>
        <v>121747</v>
      </c>
      <c r="T535" s="51">
        <f>VIC!BP9</f>
        <v>89853</v>
      </c>
      <c r="U535" s="51">
        <f>VIC!BQ9</f>
        <v>84982</v>
      </c>
      <c r="V535" s="51">
        <f>QLD!BP9</f>
        <v>75323</v>
      </c>
      <c r="W535" s="51">
        <f>QLD!BQ9</f>
        <v>71198</v>
      </c>
      <c r="X535" s="51">
        <f>SA!BP9</f>
        <v>23953</v>
      </c>
      <c r="Y535" s="51">
        <f>SA!BQ9</f>
        <v>22505</v>
      </c>
      <c r="Z535" s="51">
        <f>WA!BP9</f>
        <v>52396</v>
      </c>
      <c r="AA535" s="51">
        <f>WA!BQ9</f>
        <v>49753</v>
      </c>
      <c r="AB535" s="51">
        <f>TAS!BP9</f>
        <v>6537</v>
      </c>
      <c r="AC535" s="51">
        <f>TAS!BQ9</f>
        <v>6164</v>
      </c>
      <c r="AD535" s="51">
        <f>NT!BP9</f>
        <v>3671</v>
      </c>
      <c r="AE535" s="51">
        <f>NT!BQ9</f>
        <v>3416</v>
      </c>
    </row>
    <row r="536" spans="13:31">
      <c r="M536" s="23" t="s">
        <v>84</v>
      </c>
      <c r="N536" s="51">
        <f>Australia!BP10</f>
        <v>366281</v>
      </c>
      <c r="O536" s="51">
        <f>Australia!BQ10</f>
        <v>347224</v>
      </c>
      <c r="P536" s="51">
        <f>ACT!BP10</f>
        <v>7796</v>
      </c>
      <c r="Q536" s="51">
        <f>ACT!BQ10</f>
        <v>7436</v>
      </c>
      <c r="R536" s="51">
        <f>NSW!BP10</f>
        <v>119950</v>
      </c>
      <c r="S536" s="51">
        <f>NSW!BQ10</f>
        <v>112872</v>
      </c>
      <c r="T536" s="51">
        <f>VIC!BP10</f>
        <v>84478</v>
      </c>
      <c r="U536" s="51">
        <f>VIC!BQ10</f>
        <v>80690</v>
      </c>
      <c r="V536" s="51">
        <f>QLD!BP10</f>
        <v>72759</v>
      </c>
      <c r="W536" s="51">
        <f>QLD!BQ10</f>
        <v>68608</v>
      </c>
      <c r="X536" s="51">
        <f>SA!BP10</f>
        <v>23039</v>
      </c>
      <c r="Y536" s="51">
        <f>SA!BQ10</f>
        <v>22110</v>
      </c>
      <c r="Z536" s="51">
        <f>WA!BP10</f>
        <v>48416</v>
      </c>
      <c r="AA536" s="51">
        <f>WA!BQ10</f>
        <v>46089</v>
      </c>
      <c r="AB536" s="51">
        <f>TAS!BP10</f>
        <v>6625</v>
      </c>
      <c r="AC536" s="51">
        <f>TAS!BQ10</f>
        <v>6322</v>
      </c>
      <c r="AD536" s="51">
        <f>NT!BP10</f>
        <v>3218</v>
      </c>
      <c r="AE536" s="51">
        <f>NT!BQ10</f>
        <v>3097</v>
      </c>
    </row>
    <row r="537" spans="13:31">
      <c r="M537" s="23" t="s">
        <v>85</v>
      </c>
      <c r="N537" s="51">
        <f>Australia!BP11</f>
        <v>273226</v>
      </c>
      <c r="O537" s="51">
        <f>Australia!BQ11</f>
        <v>276811</v>
      </c>
      <c r="P537" s="51">
        <f>ACT!BP11</f>
        <v>5407</v>
      </c>
      <c r="Q537" s="51">
        <f>ACT!BQ11</f>
        <v>5628</v>
      </c>
      <c r="R537" s="51">
        <f>NSW!BP11</f>
        <v>89552</v>
      </c>
      <c r="S537" s="51">
        <f>NSW!BQ11</f>
        <v>89714</v>
      </c>
      <c r="T537" s="51">
        <f>VIC!BP11</f>
        <v>62704</v>
      </c>
      <c r="U537" s="51">
        <f>VIC!BQ11</f>
        <v>63047</v>
      </c>
      <c r="V537" s="51">
        <f>QLD!BP11</f>
        <v>50670</v>
      </c>
      <c r="W537" s="51">
        <f>QLD!BQ11</f>
        <v>52648</v>
      </c>
      <c r="X537" s="51">
        <f>SA!BP11</f>
        <v>19117</v>
      </c>
      <c r="Y537" s="51">
        <f>SA!BQ11</f>
        <v>19211</v>
      </c>
      <c r="Z537" s="51">
        <f>WA!BP11</f>
        <v>38349</v>
      </c>
      <c r="AA537" s="51">
        <f>WA!BQ11</f>
        <v>38841</v>
      </c>
      <c r="AB537" s="51">
        <f>TAS!BP11</f>
        <v>5184</v>
      </c>
      <c r="AC537" s="51">
        <f>TAS!BQ11</f>
        <v>5318</v>
      </c>
      <c r="AD537" s="51">
        <f>NT!BP11</f>
        <v>2243</v>
      </c>
      <c r="AE537" s="51">
        <f>NT!BQ11</f>
        <v>2404</v>
      </c>
    </row>
    <row r="538" spans="13:31">
      <c r="M538" s="23" t="s">
        <v>86</v>
      </c>
      <c r="N538" s="51">
        <f>Australia!BP12</f>
        <v>210058</v>
      </c>
      <c r="O538" s="51">
        <f>Australia!BQ12</f>
        <v>247631</v>
      </c>
      <c r="P538" s="51">
        <f>ACT!BP12</f>
        <v>4693</v>
      </c>
      <c r="Q538" s="51">
        <f>ACT!BQ12</f>
        <v>5946</v>
      </c>
      <c r="R538" s="51">
        <f>NSW!BP12</f>
        <v>69156</v>
      </c>
      <c r="S538" s="51">
        <f>NSW!BQ12</f>
        <v>81132</v>
      </c>
      <c r="T538" s="51">
        <f>VIC!BP12</f>
        <v>48687</v>
      </c>
      <c r="U538" s="51">
        <f>VIC!BQ12</f>
        <v>56943</v>
      </c>
      <c r="V538" s="51">
        <f>QLD!BP12</f>
        <v>35047</v>
      </c>
      <c r="W538" s="51">
        <f>QLD!BQ12</f>
        <v>43851</v>
      </c>
      <c r="X538" s="51">
        <f>SA!BP12</f>
        <v>15097</v>
      </c>
      <c r="Y538" s="51">
        <f>SA!BQ12</f>
        <v>17407</v>
      </c>
      <c r="Z538" s="51">
        <f>WA!BP12</f>
        <v>31802</v>
      </c>
      <c r="AA538" s="51">
        <f>WA!BQ12</f>
        <v>35285</v>
      </c>
      <c r="AB538" s="51">
        <f>TAS!BP12</f>
        <v>3476</v>
      </c>
      <c r="AC538" s="51">
        <f>TAS!BQ12</f>
        <v>4294</v>
      </c>
      <c r="AD538" s="51">
        <f>NT!BP12</f>
        <v>2100</v>
      </c>
      <c r="AE538" s="51">
        <f>NT!BQ12</f>
        <v>2773</v>
      </c>
    </row>
    <row r="539" spans="13:31">
      <c r="M539" s="23" t="s">
        <v>87</v>
      </c>
      <c r="N539" s="51">
        <f>Australia!BP13</f>
        <v>332035</v>
      </c>
      <c r="O539" s="51">
        <f>Australia!BQ13</f>
        <v>395342</v>
      </c>
      <c r="P539" s="51">
        <f>ACT!BP13</f>
        <v>7866</v>
      </c>
      <c r="Q539" s="51">
        <f>ACT!BQ13</f>
        <v>9440</v>
      </c>
      <c r="R539" s="51">
        <f>NSW!BP13</f>
        <v>109181</v>
      </c>
      <c r="S539" s="51">
        <f>NSW!BQ13</f>
        <v>130799</v>
      </c>
      <c r="T539" s="51">
        <f>VIC!BP13</f>
        <v>82859</v>
      </c>
      <c r="U539" s="51">
        <f>VIC!BQ13</f>
        <v>99159</v>
      </c>
      <c r="V539" s="51">
        <f>QLD!BP13</f>
        <v>55221</v>
      </c>
      <c r="W539" s="51">
        <f>QLD!BQ13</f>
        <v>67487</v>
      </c>
      <c r="X539" s="51">
        <f>SA!BP13</f>
        <v>20972</v>
      </c>
      <c r="Y539" s="51">
        <f>SA!BQ13</f>
        <v>24154</v>
      </c>
      <c r="Z539" s="51">
        <f>WA!BP13</f>
        <v>47142</v>
      </c>
      <c r="AA539" s="51">
        <f>WA!BQ13</f>
        <v>53375</v>
      </c>
      <c r="AB539" s="51">
        <f>TAS!BP13</f>
        <v>5285</v>
      </c>
      <c r="AC539" s="51">
        <f>TAS!BQ13</f>
        <v>6629</v>
      </c>
      <c r="AD539" s="51">
        <f>NT!BP13</f>
        <v>3509</v>
      </c>
      <c r="AE539" s="51">
        <f>NT!BQ13</f>
        <v>4299</v>
      </c>
    </row>
    <row r="540" spans="13:31">
      <c r="M540" s="23" t="s">
        <v>88</v>
      </c>
      <c r="N540" s="51">
        <f>Australia!BP14</f>
        <v>413838</v>
      </c>
      <c r="O540" s="51">
        <f>Australia!BQ14</f>
        <v>468476</v>
      </c>
      <c r="P540" s="51">
        <f>ACT!BP14</f>
        <v>9677</v>
      </c>
      <c r="Q540" s="51">
        <f>ACT!BQ14</f>
        <v>11359</v>
      </c>
      <c r="R540" s="51">
        <f>NSW!BP14</f>
        <v>136409</v>
      </c>
      <c r="S540" s="51">
        <f>NSW!BQ14</f>
        <v>154473</v>
      </c>
      <c r="T540" s="51">
        <f>VIC!BP14</f>
        <v>102502</v>
      </c>
      <c r="U540" s="51">
        <f>VIC!BQ14</f>
        <v>116885</v>
      </c>
      <c r="V540" s="51">
        <f>QLD!BP14</f>
        <v>71225</v>
      </c>
      <c r="W540" s="51">
        <f>QLD!BQ14</f>
        <v>82457</v>
      </c>
      <c r="X540" s="51">
        <f>SA!BP14</f>
        <v>24600</v>
      </c>
      <c r="Y540" s="51">
        <f>SA!BQ14</f>
        <v>28209</v>
      </c>
      <c r="Z540" s="51">
        <f>WA!BP14</f>
        <v>58903</v>
      </c>
      <c r="AA540" s="51">
        <f>WA!BQ14</f>
        <v>62863</v>
      </c>
      <c r="AB540" s="51">
        <f>TAS!BP14</f>
        <v>6342</v>
      </c>
      <c r="AC540" s="51">
        <f>TAS!BQ14</f>
        <v>7436</v>
      </c>
      <c r="AD540" s="51">
        <f>NT!BP14</f>
        <v>4180</v>
      </c>
      <c r="AE540" s="51">
        <f>NT!BQ14</f>
        <v>4794</v>
      </c>
    </row>
    <row r="541" spans="13:31">
      <c r="M541" s="23" t="s">
        <v>89</v>
      </c>
      <c r="N541" s="51">
        <f>Australia!BP15</f>
        <v>415473</v>
      </c>
      <c r="O541" s="51">
        <f>Australia!BQ15</f>
        <v>449341</v>
      </c>
      <c r="P541" s="51">
        <f>ACT!BP15</f>
        <v>9822</v>
      </c>
      <c r="Q541" s="51">
        <f>ACT!BQ15</f>
        <v>10945</v>
      </c>
      <c r="R541" s="51">
        <f>NSW!BP15</f>
        <v>138216</v>
      </c>
      <c r="S541" s="51">
        <f>NSW!BQ15</f>
        <v>148106</v>
      </c>
      <c r="T541" s="51">
        <f>VIC!BP15</f>
        <v>101243</v>
      </c>
      <c r="U541" s="51">
        <f>VIC!BQ15</f>
        <v>109983</v>
      </c>
      <c r="V541" s="51">
        <f>QLD!BP15</f>
        <v>74754</v>
      </c>
      <c r="W541" s="51">
        <f>QLD!BQ15</f>
        <v>82515</v>
      </c>
      <c r="X541" s="51">
        <f>SA!BP15</f>
        <v>24348</v>
      </c>
      <c r="Y541" s="51">
        <f>SA!BQ15</f>
        <v>27319</v>
      </c>
      <c r="Z541" s="51">
        <f>WA!BP15</f>
        <v>56877</v>
      </c>
      <c r="AA541" s="51">
        <f>WA!BQ15</f>
        <v>58835</v>
      </c>
      <c r="AB541" s="51">
        <f>TAS!BP15</f>
        <v>6360</v>
      </c>
      <c r="AC541" s="51">
        <f>TAS!BQ15</f>
        <v>7348</v>
      </c>
      <c r="AD541" s="51">
        <f>NT!BP15</f>
        <v>3853</v>
      </c>
      <c r="AE541" s="51">
        <f>NT!BQ15</f>
        <v>4290</v>
      </c>
    </row>
    <row r="542" spans="13:31">
      <c r="M542" s="23" t="s">
        <v>90</v>
      </c>
      <c r="N542" s="51">
        <f>Australia!BP16</f>
        <v>392506</v>
      </c>
      <c r="O542" s="51">
        <f>Australia!BQ16</f>
        <v>420593</v>
      </c>
      <c r="P542" s="51">
        <f>ACT!BP16</f>
        <v>8606</v>
      </c>
      <c r="Q542" s="51">
        <f>ACT!BQ16</f>
        <v>9495</v>
      </c>
      <c r="R542" s="51">
        <f>NSW!BP16</f>
        <v>129384</v>
      </c>
      <c r="S542" s="51">
        <f>NSW!BQ16</f>
        <v>137824</v>
      </c>
      <c r="T542" s="51">
        <f>VIC!BP16</f>
        <v>93849</v>
      </c>
      <c r="U542" s="51">
        <f>VIC!BQ16</f>
        <v>101291</v>
      </c>
      <c r="V542" s="51">
        <f>QLD!BP16</f>
        <v>74299</v>
      </c>
      <c r="W542" s="51">
        <f>QLD!BQ16</f>
        <v>81165</v>
      </c>
      <c r="X542" s="51">
        <f>SA!BP16</f>
        <v>23926</v>
      </c>
      <c r="Y542" s="51">
        <f>SA!BQ16</f>
        <v>25889</v>
      </c>
      <c r="Z542" s="51">
        <f>WA!BP16</f>
        <v>52524</v>
      </c>
      <c r="AA542" s="51">
        <f>WA!BQ16</f>
        <v>53710</v>
      </c>
      <c r="AB542" s="51">
        <f>TAS!BP16</f>
        <v>6384</v>
      </c>
      <c r="AC542" s="51">
        <f>TAS!BQ16</f>
        <v>7477</v>
      </c>
      <c r="AD542" s="51">
        <f>NT!BP16</f>
        <v>3534</v>
      </c>
      <c r="AE542" s="51">
        <f>NT!BQ16</f>
        <v>3742</v>
      </c>
    </row>
    <row r="543" spans="13:31">
      <c r="M543" s="23" t="s">
        <v>91</v>
      </c>
      <c r="N543" s="51">
        <f>Australia!BP17</f>
        <v>402179</v>
      </c>
      <c r="O543" s="51">
        <f>Australia!BQ17</f>
        <v>438274</v>
      </c>
      <c r="P543" s="51">
        <f>ACT!BP17</f>
        <v>8377</v>
      </c>
      <c r="Q543" s="51">
        <f>ACT!BQ17</f>
        <v>9325</v>
      </c>
      <c r="R543" s="51">
        <f>NSW!BP17</f>
        <v>127715</v>
      </c>
      <c r="S543" s="51">
        <f>NSW!BQ17</f>
        <v>139676</v>
      </c>
      <c r="T543" s="51">
        <f>VIC!BP17</f>
        <v>96085</v>
      </c>
      <c r="U543" s="51">
        <f>VIC!BQ17</f>
        <v>106739</v>
      </c>
      <c r="V543" s="51">
        <f>QLD!BP17</f>
        <v>77990</v>
      </c>
      <c r="W543" s="51">
        <f>QLD!BQ17</f>
        <v>85178</v>
      </c>
      <c r="X543" s="51">
        <f>SA!BP17</f>
        <v>26198</v>
      </c>
      <c r="Y543" s="51">
        <f>SA!BQ17</f>
        <v>29006</v>
      </c>
      <c r="Z543" s="51">
        <f>WA!BP17</f>
        <v>54641</v>
      </c>
      <c r="AA543" s="51">
        <f>WA!BQ17</f>
        <v>55663</v>
      </c>
      <c r="AB543" s="51">
        <f>TAS!BP17</f>
        <v>7549</v>
      </c>
      <c r="AC543" s="51">
        <f>TAS!BQ17</f>
        <v>8892</v>
      </c>
      <c r="AD543" s="51">
        <f>NT!BP17</f>
        <v>3624</v>
      </c>
      <c r="AE543" s="51">
        <f>NT!BQ17</f>
        <v>3795</v>
      </c>
    </row>
    <row r="544" spans="13:31">
      <c r="M544" s="23" t="s">
        <v>92</v>
      </c>
      <c r="N544" s="51">
        <f>Australia!BP18</f>
        <v>369311</v>
      </c>
      <c r="O544" s="51">
        <f>Australia!BQ18</f>
        <v>400473</v>
      </c>
      <c r="P544" s="51">
        <f>ACT!BP18</f>
        <v>7200</v>
      </c>
      <c r="Q544" s="51">
        <f>ACT!BQ18</f>
        <v>7796</v>
      </c>
      <c r="R544" s="51">
        <f>NSW!BP18</f>
        <v>117181</v>
      </c>
      <c r="S544" s="51">
        <f>NSW!BQ18</f>
        <v>126969</v>
      </c>
      <c r="T544" s="51">
        <f>VIC!BP18</f>
        <v>88332</v>
      </c>
      <c r="U544" s="51">
        <f>VIC!BQ18</f>
        <v>96745</v>
      </c>
      <c r="V544" s="51">
        <f>QLD!BP18</f>
        <v>70934</v>
      </c>
      <c r="W544" s="51">
        <f>QLD!BQ18</f>
        <v>77227</v>
      </c>
      <c r="X544" s="51">
        <f>SA!BP18</f>
        <v>25751</v>
      </c>
      <c r="Y544" s="51">
        <f>SA!BQ18</f>
        <v>28937</v>
      </c>
      <c r="Z544" s="51">
        <f>WA!BP18</f>
        <v>48864</v>
      </c>
      <c r="AA544" s="51">
        <f>WA!BQ18</f>
        <v>50306</v>
      </c>
      <c r="AB544" s="51">
        <f>TAS!BP18</f>
        <v>7739</v>
      </c>
      <c r="AC544" s="51">
        <f>TAS!BQ18</f>
        <v>9180</v>
      </c>
      <c r="AD544" s="51">
        <f>NT!BP18</f>
        <v>3310</v>
      </c>
      <c r="AE544" s="51">
        <f>NT!BQ18</f>
        <v>3313</v>
      </c>
    </row>
    <row r="545" spans="13:31">
      <c r="M545" s="23" t="s">
        <v>93</v>
      </c>
      <c r="N545" s="51">
        <f>Australia!BP19</f>
        <v>372700</v>
      </c>
      <c r="O545" s="51">
        <f>Australia!BQ19</f>
        <v>406920</v>
      </c>
      <c r="P545" s="51">
        <f>ACT!BP19</f>
        <v>6755</v>
      </c>
      <c r="Q545" s="51">
        <f>ACT!BQ19</f>
        <v>7425</v>
      </c>
      <c r="R545" s="51">
        <f>NSW!BP19</f>
        <v>118806</v>
      </c>
      <c r="S545" s="51">
        <f>NSW!BQ19</f>
        <v>129749</v>
      </c>
      <c r="T545" s="51">
        <f>VIC!BP19</f>
        <v>88552</v>
      </c>
      <c r="U545" s="51">
        <f>VIC!BQ19</f>
        <v>97338</v>
      </c>
      <c r="V545" s="51">
        <f>QLD!BP19</f>
        <v>71514</v>
      </c>
      <c r="W545" s="51">
        <f>QLD!BQ19</f>
        <v>78506</v>
      </c>
      <c r="X545" s="51">
        <f>SA!BP19</f>
        <v>28053</v>
      </c>
      <c r="Y545" s="51">
        <f>SA!BQ19</f>
        <v>31502</v>
      </c>
      <c r="Z545" s="51">
        <f>WA!BP19</f>
        <v>46546</v>
      </c>
      <c r="AA545" s="51">
        <f>WA!BQ19</f>
        <v>48453</v>
      </c>
      <c r="AB545" s="51">
        <f>TAS!BP19</f>
        <v>9383</v>
      </c>
      <c r="AC545" s="51">
        <f>TAS!BQ19</f>
        <v>10885</v>
      </c>
      <c r="AD545" s="51">
        <f>NT!BP19</f>
        <v>3091</v>
      </c>
      <c r="AE545" s="51">
        <f>NT!BQ19</f>
        <v>3062</v>
      </c>
    </row>
    <row r="546" spans="13:31">
      <c r="M546" s="23" t="s">
        <v>94</v>
      </c>
      <c r="N546" s="51">
        <f>Australia!BP20</f>
        <v>335502</v>
      </c>
      <c r="O546" s="51">
        <f>Australia!BQ20</f>
        <v>372416</v>
      </c>
      <c r="P546" s="51">
        <f>ACT!BP20</f>
        <v>5723</v>
      </c>
      <c r="Q546" s="51">
        <f>ACT!BQ20</f>
        <v>6375</v>
      </c>
      <c r="R546" s="51">
        <f>NSW!BP20</f>
        <v>107028</v>
      </c>
      <c r="S546" s="51">
        <f>NSW!BQ20</f>
        <v>118575</v>
      </c>
      <c r="T546" s="51">
        <f>VIC!BP20</f>
        <v>80224</v>
      </c>
      <c r="U546" s="51">
        <f>VIC!BQ20</f>
        <v>89533</v>
      </c>
      <c r="V546" s="51">
        <f>QLD!BP20</f>
        <v>64019</v>
      </c>
      <c r="W546" s="51">
        <f>QLD!BQ20</f>
        <v>71407</v>
      </c>
      <c r="X546" s="51">
        <f>SA!BP20</f>
        <v>27152</v>
      </c>
      <c r="Y546" s="51">
        <f>SA!BQ20</f>
        <v>31124</v>
      </c>
      <c r="Z546" s="51">
        <f>WA!BP20</f>
        <v>39956</v>
      </c>
      <c r="AA546" s="51">
        <f>WA!BQ20</f>
        <v>43015</v>
      </c>
      <c r="AB546" s="51">
        <f>TAS!BP20</f>
        <v>9057</v>
      </c>
      <c r="AC546" s="51">
        <f>TAS!BQ20</f>
        <v>10141</v>
      </c>
      <c r="AD546" s="51">
        <f>NT!BP20</f>
        <v>2343</v>
      </c>
      <c r="AE546" s="51">
        <f>NT!BQ20</f>
        <v>2246</v>
      </c>
    </row>
    <row r="547" spans="13:31">
      <c r="M547" s="23" t="s">
        <v>95</v>
      </c>
      <c r="N547" s="51">
        <f>Australia!BP21</f>
        <v>296098</v>
      </c>
      <c r="O547" s="51">
        <f>Australia!BQ21</f>
        <v>333379</v>
      </c>
      <c r="P547" s="51">
        <f>ACT!BP21</f>
        <v>5151</v>
      </c>
      <c r="Q547" s="51">
        <f>ACT!BQ21</f>
        <v>6019</v>
      </c>
      <c r="R547" s="51">
        <f>NSW!BP21</f>
        <v>94504</v>
      </c>
      <c r="S547" s="51">
        <f>NSW!BQ21</f>
        <v>104964</v>
      </c>
      <c r="T547" s="51">
        <f>VIC!BP21</f>
        <v>70323</v>
      </c>
      <c r="U547" s="51">
        <f>VIC!BQ21</f>
        <v>80672</v>
      </c>
      <c r="V547" s="51">
        <f>QLD!BP21</f>
        <v>57178</v>
      </c>
      <c r="W547" s="51">
        <f>QLD!BQ21</f>
        <v>64693</v>
      </c>
      <c r="X547" s="51">
        <f>SA!BP21</f>
        <v>25311</v>
      </c>
      <c r="Y547" s="51">
        <f>SA!BQ21</f>
        <v>29318</v>
      </c>
      <c r="Z547" s="51">
        <f>WA!BP21</f>
        <v>33796</v>
      </c>
      <c r="AA547" s="51">
        <f>WA!BQ21</f>
        <v>36767</v>
      </c>
      <c r="AB547" s="51">
        <f>TAS!BP21</f>
        <v>8220</v>
      </c>
      <c r="AC547" s="51">
        <f>TAS!BQ21</f>
        <v>9341</v>
      </c>
      <c r="AD547" s="51">
        <f>NT!BP21</f>
        <v>1615</v>
      </c>
      <c r="AE547" s="51">
        <f>NT!BQ21</f>
        <v>1605</v>
      </c>
    </row>
    <row r="548" spans="13:31">
      <c r="M548" s="23" t="s">
        <v>96</v>
      </c>
      <c r="N548" s="51">
        <f>Australia!BP22</f>
        <v>232403</v>
      </c>
      <c r="O548" s="51">
        <f>Australia!BQ22</f>
        <v>263174</v>
      </c>
      <c r="P548" s="51">
        <f>ACT!BP22</f>
        <v>3796</v>
      </c>
      <c r="Q548" s="51">
        <f>ACT!BQ22</f>
        <v>4578</v>
      </c>
      <c r="R548" s="51">
        <f>NSW!BP22</f>
        <v>75205</v>
      </c>
      <c r="S548" s="51">
        <f>NSW!BQ22</f>
        <v>84462</v>
      </c>
      <c r="T548" s="51">
        <f>VIC!BP22</f>
        <v>55728</v>
      </c>
      <c r="U548" s="51">
        <f>VIC!BQ22</f>
        <v>64059</v>
      </c>
      <c r="V548" s="51">
        <f>QLD!BP22</f>
        <v>44678</v>
      </c>
      <c r="W548" s="51">
        <f>QLD!BQ22</f>
        <v>50922</v>
      </c>
      <c r="X548" s="51">
        <f>SA!BP22</f>
        <v>20588</v>
      </c>
      <c r="Y548" s="51">
        <f>SA!BQ22</f>
        <v>23676</v>
      </c>
      <c r="Z548" s="51">
        <f>WA!BP22</f>
        <v>24996</v>
      </c>
      <c r="AA548" s="51">
        <f>WA!BQ22</f>
        <v>27198</v>
      </c>
      <c r="AB548" s="51">
        <f>TAS!BP22</f>
        <v>6403</v>
      </c>
      <c r="AC548" s="51">
        <f>TAS!BQ22</f>
        <v>7302</v>
      </c>
      <c r="AD548" s="51">
        <f>NT!BP22</f>
        <v>1009</v>
      </c>
      <c r="AE548" s="51">
        <f>NT!BQ22</f>
        <v>977</v>
      </c>
    </row>
    <row r="549" spans="13:31">
      <c r="M549" s="23" t="s">
        <v>97</v>
      </c>
      <c r="N549" s="51">
        <f>Australia!BP23</f>
        <v>141084</v>
      </c>
      <c r="O549" s="51">
        <f>Australia!BQ23</f>
        <v>162130</v>
      </c>
      <c r="P549" s="51">
        <f>ACT!BP23</f>
        <v>2156</v>
      </c>
      <c r="Q549" s="51">
        <f>ACT!BQ23</f>
        <v>2633</v>
      </c>
      <c r="R549" s="51">
        <f>NSW!BP23</f>
        <v>45833</v>
      </c>
      <c r="S549" s="51">
        <f>NSW!BQ23</f>
        <v>51757</v>
      </c>
      <c r="T549" s="51">
        <f>VIC!BP23</f>
        <v>34657</v>
      </c>
      <c r="U549" s="51">
        <f>VIC!BQ23</f>
        <v>40342</v>
      </c>
      <c r="V549" s="51">
        <f>QLD!BP23</f>
        <v>26717</v>
      </c>
      <c r="W549" s="51">
        <f>QLD!BQ23</f>
        <v>31005</v>
      </c>
      <c r="X549" s="51">
        <f>SA!BP23</f>
        <v>12252</v>
      </c>
      <c r="Y549" s="51">
        <f>SA!BQ23</f>
        <v>14461</v>
      </c>
      <c r="Z549" s="51">
        <f>WA!BP23</f>
        <v>15071</v>
      </c>
      <c r="AA549" s="51">
        <f>WA!BQ23</f>
        <v>17094</v>
      </c>
      <c r="AB549" s="51">
        <f>TAS!BP23</f>
        <v>3878</v>
      </c>
      <c r="AC549" s="51">
        <f>TAS!BQ23</f>
        <v>4372</v>
      </c>
      <c r="AD549" s="51">
        <f>NT!BP23</f>
        <v>520</v>
      </c>
      <c r="AE549" s="51">
        <f>NT!BQ23</f>
        <v>466</v>
      </c>
    </row>
    <row r="550" spans="13:31">
      <c r="M550" s="23" t="s">
        <v>98</v>
      </c>
      <c r="N550" s="51">
        <f>Australia!BP24</f>
        <v>73875</v>
      </c>
      <c r="O550" s="51">
        <f>Australia!BQ24</f>
        <v>95560</v>
      </c>
      <c r="P550" s="51">
        <f>ACT!BP24</f>
        <v>1093</v>
      </c>
      <c r="Q550" s="51">
        <f>ACT!BQ24</f>
        <v>1422</v>
      </c>
      <c r="R550" s="51">
        <f>NSW!BP24</f>
        <v>24226</v>
      </c>
      <c r="S550" s="51">
        <f>NSW!BQ24</f>
        <v>30495</v>
      </c>
      <c r="T550" s="51">
        <f>VIC!BP24</f>
        <v>18618</v>
      </c>
      <c r="U550" s="51">
        <f>VIC!BQ24</f>
        <v>24560</v>
      </c>
      <c r="V550" s="51">
        <f>QLD!BP24</f>
        <v>13532</v>
      </c>
      <c r="W550" s="51">
        <f>QLD!BQ24</f>
        <v>17736</v>
      </c>
      <c r="X550" s="51">
        <f>SA!BP24</f>
        <v>6604</v>
      </c>
      <c r="Y550" s="51">
        <f>SA!BQ24</f>
        <v>8592</v>
      </c>
      <c r="Z550" s="51">
        <f>WA!BP24</f>
        <v>7717</v>
      </c>
      <c r="AA550" s="51">
        <f>WA!BQ24</f>
        <v>10010</v>
      </c>
      <c r="AB550" s="51">
        <f>TAS!BP24</f>
        <v>1923</v>
      </c>
      <c r="AC550" s="51">
        <f>TAS!BQ24</f>
        <v>2559</v>
      </c>
      <c r="AD550" s="51">
        <f>NT!BP24</f>
        <v>162</v>
      </c>
      <c r="AE550" s="51">
        <f>NT!BQ24</f>
        <v>186</v>
      </c>
    </row>
    <row r="551" spans="13:31">
      <c r="M551" s="23" t="s">
        <v>99</v>
      </c>
      <c r="N551" s="51">
        <f>Australia!BP25</f>
        <v>30014</v>
      </c>
      <c r="O551" s="51">
        <f>Australia!BQ25</f>
        <v>45329</v>
      </c>
      <c r="P551" s="51">
        <f>ACT!BP25</f>
        <v>461</v>
      </c>
      <c r="Q551" s="51">
        <f>ACT!BQ25</f>
        <v>594</v>
      </c>
      <c r="R551" s="51">
        <f>NSW!BP25</f>
        <v>9858</v>
      </c>
      <c r="S551" s="51">
        <f>NSW!BQ25</f>
        <v>14430</v>
      </c>
      <c r="T551" s="51">
        <f>VIC!BP25</f>
        <v>7750</v>
      </c>
      <c r="U551" s="51">
        <f>VIC!BQ25</f>
        <v>12267</v>
      </c>
      <c r="V551" s="51">
        <f>QLD!BP25</f>
        <v>5322</v>
      </c>
      <c r="W551" s="51">
        <f>QLD!BQ25</f>
        <v>8048</v>
      </c>
      <c r="X551" s="51">
        <f>SA!BP25</f>
        <v>2786</v>
      </c>
      <c r="Y551" s="51">
        <f>SA!BQ25</f>
        <v>4255</v>
      </c>
      <c r="Z551" s="51">
        <f>WA!BP25</f>
        <v>3054</v>
      </c>
      <c r="AA551" s="51">
        <f>WA!BQ25</f>
        <v>4554</v>
      </c>
      <c r="AB551" s="51">
        <f>TAS!BP25</f>
        <v>739</v>
      </c>
      <c r="AC551" s="51">
        <f>TAS!BQ25</f>
        <v>1119</v>
      </c>
      <c r="AD551" s="51">
        <f>NT!BP25</f>
        <v>44</v>
      </c>
      <c r="AE551" s="51">
        <f>NT!BQ25</f>
        <v>62</v>
      </c>
    </row>
    <row r="552" spans="13:31">
      <c r="M552" s="45" t="s">
        <v>100</v>
      </c>
      <c r="N552" s="52">
        <f>Australia!BP26</f>
        <v>6029</v>
      </c>
      <c r="O552" s="52">
        <f>Australia!BQ26</f>
        <v>12768</v>
      </c>
      <c r="P552" s="52">
        <f>ACT!BP26</f>
        <v>97</v>
      </c>
      <c r="Q552" s="52">
        <f>ACT!BQ26</f>
        <v>168</v>
      </c>
      <c r="R552" s="52">
        <f>NSW!BP26</f>
        <v>1962</v>
      </c>
      <c r="S552" s="52">
        <f>NSW!BQ26</f>
        <v>4036</v>
      </c>
      <c r="T552" s="52">
        <f>VIC!BP26</f>
        <v>1690</v>
      </c>
      <c r="U552" s="52">
        <f>VIC!BQ26</f>
        <v>3556</v>
      </c>
      <c r="V552" s="52">
        <f>QLD!BP26</f>
        <v>984</v>
      </c>
      <c r="W552" s="52">
        <f>QLD!BQ26</f>
        <v>2169</v>
      </c>
      <c r="X552" s="52">
        <f>SA!BP26</f>
        <v>579</v>
      </c>
      <c r="Y552" s="52">
        <f>SA!BQ26</f>
        <v>1302</v>
      </c>
      <c r="Z552" s="52">
        <f>WA!BP26</f>
        <v>589</v>
      </c>
      <c r="AA552" s="52">
        <f>WA!BQ26</f>
        <v>1240</v>
      </c>
      <c r="AB552" s="52">
        <f>TAS!BP26</f>
        <v>121</v>
      </c>
      <c r="AC552" s="52">
        <f>TAS!BQ26</f>
        <v>279</v>
      </c>
      <c r="AD552" s="52">
        <f>NT!BP26</f>
        <v>7</v>
      </c>
      <c r="AE552" s="52">
        <f>NT!BQ26</f>
        <v>18</v>
      </c>
    </row>
    <row r="553" spans="13:31">
      <c r="M553" s="40">
        <v>43829</v>
      </c>
    </row>
    <row r="554" spans="13:31" ht="13.15">
      <c r="M554" s="380" t="s">
        <v>122</v>
      </c>
      <c r="N554" s="378" t="s">
        <v>27</v>
      </c>
      <c r="O554" s="379"/>
      <c r="P554" s="378" t="s">
        <v>68</v>
      </c>
      <c r="Q554" s="379"/>
      <c r="R554" s="378" t="s">
        <v>61</v>
      </c>
      <c r="S554" s="379"/>
      <c r="T554" s="378" t="s">
        <v>62</v>
      </c>
      <c r="U554" s="379"/>
      <c r="V554" s="378" t="s">
        <v>63</v>
      </c>
      <c r="W554" s="379"/>
      <c r="X554" s="378" t="s">
        <v>64</v>
      </c>
      <c r="Y554" s="379"/>
      <c r="Z554" s="378" t="s">
        <v>65</v>
      </c>
      <c r="AA554" s="379"/>
      <c r="AB554" s="378" t="s">
        <v>66</v>
      </c>
      <c r="AC554" s="379"/>
      <c r="AD554" s="378" t="s">
        <v>67</v>
      </c>
      <c r="AE554" s="379"/>
    </row>
    <row r="555" spans="13:31" ht="13.15">
      <c r="M555" s="381"/>
      <c r="N555" s="48" t="s">
        <v>78</v>
      </c>
      <c r="O555" s="49" t="s">
        <v>79</v>
      </c>
      <c r="P555" s="48" t="s">
        <v>78</v>
      </c>
      <c r="Q555" s="49" t="s">
        <v>79</v>
      </c>
      <c r="R555" s="48" t="s">
        <v>78</v>
      </c>
      <c r="S555" s="49" t="s">
        <v>79</v>
      </c>
      <c r="T555" s="48" t="s">
        <v>78</v>
      </c>
      <c r="U555" s="49" t="s">
        <v>79</v>
      </c>
      <c r="V555" s="48" t="s">
        <v>78</v>
      </c>
      <c r="W555" s="49" t="s">
        <v>79</v>
      </c>
      <c r="X555" s="48" t="s">
        <v>78</v>
      </c>
      <c r="Y555" s="49" t="s">
        <v>79</v>
      </c>
      <c r="Z555" s="48" t="s">
        <v>78</v>
      </c>
      <c r="AA555" s="49" t="s">
        <v>79</v>
      </c>
      <c r="AB555" s="48" t="s">
        <v>78</v>
      </c>
      <c r="AC555" s="49" t="s">
        <v>79</v>
      </c>
      <c r="AD555" s="48" t="s">
        <v>78</v>
      </c>
      <c r="AE555" s="49" t="s">
        <v>79</v>
      </c>
    </row>
    <row r="556" spans="13:31">
      <c r="M556" s="23" t="s">
        <v>81</v>
      </c>
      <c r="N556" s="51">
        <f>Australia!BS7</f>
        <v>284238</v>
      </c>
      <c r="O556" s="51">
        <f>Australia!BT7</f>
        <v>265774</v>
      </c>
      <c r="P556" s="51">
        <f>ACT!BS7</f>
        <v>6175</v>
      </c>
      <c r="Q556" s="51">
        <f>ACT!BT7</f>
        <v>5696</v>
      </c>
      <c r="R556" s="51">
        <f>NSW!BS7</f>
        <v>94638</v>
      </c>
      <c r="S556" s="51">
        <f>NSW!BT7</f>
        <v>88133</v>
      </c>
      <c r="T556" s="51">
        <f>VIC!BS7</f>
        <v>67800</v>
      </c>
      <c r="U556" s="51">
        <f>VIC!BT7</f>
        <v>63766</v>
      </c>
      <c r="V556" s="51">
        <f>QLD!BS7</f>
        <v>49948</v>
      </c>
      <c r="W556" s="51">
        <f>QLD!BT7</f>
        <v>46786</v>
      </c>
      <c r="X556" s="51">
        <f>SA!BS7</f>
        <v>17766</v>
      </c>
      <c r="Y556" s="51">
        <f>SA!BT7</f>
        <v>16662</v>
      </c>
      <c r="Z556" s="51">
        <f>WA!BS7</f>
        <v>40774</v>
      </c>
      <c r="AA556" s="51">
        <f>WA!BT7</f>
        <v>38114</v>
      </c>
      <c r="AB556" s="51">
        <f>TAS!BS7</f>
        <v>4373</v>
      </c>
      <c r="AC556" s="51">
        <f>TAS!BT7</f>
        <v>4040</v>
      </c>
      <c r="AD556" s="51">
        <f>NT!BS7</f>
        <v>2764</v>
      </c>
      <c r="AE556" s="51">
        <f>NT!BT7</f>
        <v>2577</v>
      </c>
    </row>
    <row r="557" spans="13:31">
      <c r="M557" s="23" t="s">
        <v>82</v>
      </c>
      <c r="N557" s="51">
        <f>Australia!BS8</f>
        <v>367887</v>
      </c>
      <c r="O557" s="51">
        <f>Australia!BT8</f>
        <v>344997</v>
      </c>
      <c r="P557" s="51">
        <f>ACT!BS8</f>
        <v>8540</v>
      </c>
      <c r="Q557" s="51">
        <f>ACT!BT8</f>
        <v>8080</v>
      </c>
      <c r="R557" s="51">
        <f>NSW!BS8</f>
        <v>121045</v>
      </c>
      <c r="S557" s="51">
        <f>NSW!BT8</f>
        <v>113756</v>
      </c>
      <c r="T557" s="51">
        <f>VIC!BS8</f>
        <v>85816</v>
      </c>
      <c r="U557" s="51">
        <f>VIC!BT8</f>
        <v>81165</v>
      </c>
      <c r="V557" s="51">
        <f>QLD!BS8</f>
        <v>67664</v>
      </c>
      <c r="W557" s="51">
        <f>QLD!BT8</f>
        <v>63309</v>
      </c>
      <c r="X557" s="51">
        <f>SA!BS8</f>
        <v>22412</v>
      </c>
      <c r="Y557" s="51">
        <f>SA!BT8</f>
        <v>20960</v>
      </c>
      <c r="Z557" s="51">
        <f>WA!BS8</f>
        <v>52944</v>
      </c>
      <c r="AA557" s="51">
        <f>WA!BT8</f>
        <v>48852</v>
      </c>
      <c r="AB557" s="51">
        <f>TAS!BS8</f>
        <v>5886</v>
      </c>
      <c r="AC557" s="51">
        <f>TAS!BT8</f>
        <v>5489</v>
      </c>
      <c r="AD557" s="51">
        <f>NT!BS8</f>
        <v>3580</v>
      </c>
      <c r="AE557" s="51">
        <f>NT!BT8</f>
        <v>3386</v>
      </c>
    </row>
    <row r="558" spans="13:31">
      <c r="M558" s="23" t="s">
        <v>83</v>
      </c>
      <c r="N558" s="51">
        <f>Australia!BS9</f>
        <v>396790</v>
      </c>
      <c r="O558" s="51">
        <f>Australia!BT9</f>
        <v>374887</v>
      </c>
      <c r="P558" s="51">
        <f>ACT!BS9</f>
        <v>9260</v>
      </c>
      <c r="Q558" s="51">
        <f>ACT!BT9</f>
        <v>8622</v>
      </c>
      <c r="R558" s="51">
        <f>NSW!BS9</f>
        <v>130417</v>
      </c>
      <c r="S558" s="51">
        <f>NSW!BT9</f>
        <v>122900</v>
      </c>
      <c r="T558" s="51">
        <f>VIC!BS9</f>
        <v>91660</v>
      </c>
      <c r="U558" s="51">
        <f>VIC!BT9</f>
        <v>86753</v>
      </c>
      <c r="V558" s="51">
        <f>QLD!BS9</f>
        <v>76652</v>
      </c>
      <c r="W558" s="51">
        <f>QLD!BT9</f>
        <v>72617</v>
      </c>
      <c r="X558" s="51">
        <f>SA!BS9</f>
        <v>24466</v>
      </c>
      <c r="Y558" s="51">
        <f>SA!BT9</f>
        <v>22787</v>
      </c>
      <c r="Z558" s="51">
        <f>WA!BS9</f>
        <v>54011</v>
      </c>
      <c r="AA558" s="51">
        <f>WA!BT9</f>
        <v>51523</v>
      </c>
      <c r="AB558" s="51">
        <f>TAS!BS9</f>
        <v>6598</v>
      </c>
      <c r="AC558" s="51">
        <f>TAS!BT9</f>
        <v>6164</v>
      </c>
      <c r="AD558" s="51">
        <f>NT!BS9</f>
        <v>3726</v>
      </c>
      <c r="AE558" s="51">
        <f>NT!BT9</f>
        <v>3521</v>
      </c>
    </row>
    <row r="559" spans="13:31">
      <c r="M559" s="23" t="s">
        <v>84</v>
      </c>
      <c r="N559" s="51">
        <f>Australia!BS10</f>
        <v>380210</v>
      </c>
      <c r="O559" s="51">
        <f>Australia!BT10</f>
        <v>360378</v>
      </c>
      <c r="P559" s="51">
        <f>ACT!BS10</f>
        <v>8118</v>
      </c>
      <c r="Q559" s="51">
        <f>ACT!BT10</f>
        <v>7850</v>
      </c>
      <c r="R559" s="51">
        <f>NSW!BS10</f>
        <v>123813</v>
      </c>
      <c r="S559" s="51">
        <f>NSW!BT10</f>
        <v>116421</v>
      </c>
      <c r="T559" s="51">
        <f>VIC!BS10</f>
        <v>88080</v>
      </c>
      <c r="U559" s="51">
        <f>VIC!BT10</f>
        <v>83697</v>
      </c>
      <c r="V559" s="51">
        <f>QLD!BS10</f>
        <v>75721</v>
      </c>
      <c r="W559" s="51">
        <f>QLD!BT10</f>
        <v>71479</v>
      </c>
      <c r="X559" s="51">
        <f>SA!BS10</f>
        <v>23666</v>
      </c>
      <c r="Y559" s="51">
        <f>SA!BT10</f>
        <v>22913</v>
      </c>
      <c r="Z559" s="51">
        <f>WA!BS10</f>
        <v>50758</v>
      </c>
      <c r="AA559" s="51">
        <f>WA!BT10</f>
        <v>48422</v>
      </c>
      <c r="AB559" s="51">
        <f>TAS!BS10</f>
        <v>6742</v>
      </c>
      <c r="AC559" s="51">
        <f>TAS!BT10</f>
        <v>6430</v>
      </c>
      <c r="AD559" s="51">
        <f>NT!BS10</f>
        <v>3312</v>
      </c>
      <c r="AE559" s="51">
        <f>NT!BT10</f>
        <v>3166</v>
      </c>
    </row>
    <row r="560" spans="13:31">
      <c r="M560" s="23" t="s">
        <v>85</v>
      </c>
      <c r="N560" s="51">
        <f>Australia!BS11</f>
        <v>280045</v>
      </c>
      <c r="O560" s="51">
        <f>Australia!BT11</f>
        <v>282714</v>
      </c>
      <c r="P560" s="51">
        <f>ACT!BS11</f>
        <v>5485</v>
      </c>
      <c r="Q560" s="51">
        <f>ACT!BT11</f>
        <v>5764</v>
      </c>
      <c r="R560" s="51">
        <f>NSW!BS11</f>
        <v>91940</v>
      </c>
      <c r="S560" s="51">
        <f>NSW!BT11</f>
        <v>91435</v>
      </c>
      <c r="T560" s="51">
        <f>VIC!BS11</f>
        <v>64499</v>
      </c>
      <c r="U560" s="51">
        <f>VIC!BT11</f>
        <v>64686</v>
      </c>
      <c r="V560" s="51">
        <f>QLD!BS11</f>
        <v>51907</v>
      </c>
      <c r="W560" s="51">
        <f>QLD!BT11</f>
        <v>53888</v>
      </c>
      <c r="X560" s="51">
        <f>SA!BS11</f>
        <v>19205</v>
      </c>
      <c r="Y560" s="51">
        <f>SA!BT11</f>
        <v>19509</v>
      </c>
      <c r="Z560" s="51">
        <f>WA!BS11</f>
        <v>39598</v>
      </c>
      <c r="AA560" s="51">
        <f>WA!BT11</f>
        <v>39700</v>
      </c>
      <c r="AB560" s="51">
        <f>TAS!BS11</f>
        <v>5220</v>
      </c>
      <c r="AC560" s="51">
        <f>TAS!BT11</f>
        <v>5317</v>
      </c>
      <c r="AD560" s="51">
        <f>NT!BS11</f>
        <v>2191</v>
      </c>
      <c r="AE560" s="51">
        <f>NT!BT11</f>
        <v>2415</v>
      </c>
    </row>
    <row r="561" spans="13:31">
      <c r="M561" s="23" t="s">
        <v>86</v>
      </c>
      <c r="N561" s="51">
        <f>Australia!BS12</f>
        <v>230351</v>
      </c>
      <c r="O561" s="51">
        <f>Australia!BT12</f>
        <v>265675</v>
      </c>
      <c r="P561" s="51">
        <f>ACT!BS12</f>
        <v>5100</v>
      </c>
      <c r="Q561" s="51">
        <f>ACT!BT12</f>
        <v>6236</v>
      </c>
      <c r="R561" s="51">
        <f>NSW!BS12</f>
        <v>75195</v>
      </c>
      <c r="S561" s="51">
        <f>NSW!BT12</f>
        <v>86352</v>
      </c>
      <c r="T561" s="51">
        <f>VIC!BS12</f>
        <v>53856</v>
      </c>
      <c r="U561" s="51">
        <f>VIC!BT12</f>
        <v>61573</v>
      </c>
      <c r="V561" s="51">
        <f>QLD!BS12</f>
        <v>39377</v>
      </c>
      <c r="W561" s="51">
        <f>QLD!BT12</f>
        <v>47540</v>
      </c>
      <c r="X561" s="51">
        <f>SA!BS12</f>
        <v>16539</v>
      </c>
      <c r="Y561" s="51">
        <f>SA!BT12</f>
        <v>18758</v>
      </c>
      <c r="Z561" s="51">
        <f>WA!BS12</f>
        <v>34279</v>
      </c>
      <c r="AA561" s="51">
        <f>WA!BT12</f>
        <v>37682</v>
      </c>
      <c r="AB561" s="51">
        <f>TAS!BS12</f>
        <v>3671</v>
      </c>
      <c r="AC561" s="51">
        <f>TAS!BT12</f>
        <v>4588</v>
      </c>
      <c r="AD561" s="51">
        <f>NT!BS12</f>
        <v>2334</v>
      </c>
      <c r="AE561" s="51">
        <f>NT!BT12</f>
        <v>2946</v>
      </c>
    </row>
    <row r="562" spans="13:31">
      <c r="M562" s="23" t="s">
        <v>87</v>
      </c>
      <c r="N562" s="51">
        <f>Australia!BS13</f>
        <v>339052</v>
      </c>
      <c r="O562" s="51">
        <f>Australia!BT13</f>
        <v>399244</v>
      </c>
      <c r="P562" s="51">
        <f>ACT!BS13</f>
        <v>8093</v>
      </c>
      <c r="Q562" s="51">
        <f>ACT!BT13</f>
        <v>9590</v>
      </c>
      <c r="R562" s="51">
        <f>NSW!BS13</f>
        <v>110140</v>
      </c>
      <c r="S562" s="51">
        <f>NSW!BT13</f>
        <v>130252</v>
      </c>
      <c r="T562" s="51">
        <f>VIC!BS13</f>
        <v>85526</v>
      </c>
      <c r="U562" s="51">
        <f>VIC!BT13</f>
        <v>101400</v>
      </c>
      <c r="V562" s="51">
        <f>QLD!BS13</f>
        <v>56544</v>
      </c>
      <c r="W562" s="51">
        <f>QLD!BT13</f>
        <v>68543</v>
      </c>
      <c r="X562" s="51">
        <f>SA!BS13</f>
        <v>21436</v>
      </c>
      <c r="Y562" s="51">
        <f>SA!BT13</f>
        <v>24529</v>
      </c>
      <c r="Z562" s="51">
        <f>WA!BS13</f>
        <v>48212</v>
      </c>
      <c r="AA562" s="51">
        <f>WA!BT13</f>
        <v>53925</v>
      </c>
      <c r="AB562" s="51">
        <f>TAS!BS13</f>
        <v>5555</v>
      </c>
      <c r="AC562" s="51">
        <f>TAS!BT13</f>
        <v>6690</v>
      </c>
      <c r="AD562" s="51">
        <f>NT!BS13</f>
        <v>3546</v>
      </c>
      <c r="AE562" s="51">
        <f>NT!BT13</f>
        <v>4315</v>
      </c>
    </row>
    <row r="563" spans="13:31">
      <c r="M563" s="23" t="s">
        <v>88</v>
      </c>
      <c r="N563" s="51">
        <f>Australia!BS14</f>
        <v>418970</v>
      </c>
      <c r="O563" s="51">
        <f>Australia!BT14</f>
        <v>476997</v>
      </c>
      <c r="P563" s="51">
        <f>ACT!BS14</f>
        <v>9664</v>
      </c>
      <c r="Q563" s="51">
        <f>ACT!BT14</f>
        <v>11417</v>
      </c>
      <c r="R563" s="51">
        <f>NSW!BS14</f>
        <v>136461</v>
      </c>
      <c r="S563" s="51">
        <f>NSW!BT14</f>
        <v>155887</v>
      </c>
      <c r="T563" s="51">
        <f>VIC!BS14</f>
        <v>105104</v>
      </c>
      <c r="U563" s="51">
        <f>VIC!BT14</f>
        <v>120149</v>
      </c>
      <c r="V563" s="51">
        <f>QLD!BS14</f>
        <v>71905</v>
      </c>
      <c r="W563" s="51">
        <f>QLD!BT14</f>
        <v>83480</v>
      </c>
      <c r="X563" s="51">
        <f>SA!BS14</f>
        <v>25110</v>
      </c>
      <c r="Y563" s="51">
        <f>SA!BT14</f>
        <v>28779</v>
      </c>
      <c r="Z563" s="51">
        <f>WA!BS14</f>
        <v>60182</v>
      </c>
      <c r="AA563" s="51">
        <f>WA!BT14</f>
        <v>64855</v>
      </c>
      <c r="AB563" s="51">
        <f>TAS!BS14</f>
        <v>6369</v>
      </c>
      <c r="AC563" s="51">
        <f>TAS!BT14</f>
        <v>7608</v>
      </c>
      <c r="AD563" s="51">
        <f>NT!BS14</f>
        <v>4175</v>
      </c>
      <c r="AE563" s="51">
        <f>NT!BT14</f>
        <v>4822</v>
      </c>
    </row>
    <row r="564" spans="13:31">
      <c r="M564" s="23" t="s">
        <v>89</v>
      </c>
      <c r="N564" s="51">
        <f>Australia!BS15</f>
        <v>433941</v>
      </c>
      <c r="O564" s="51">
        <f>Australia!BT15</f>
        <v>469760</v>
      </c>
      <c r="P564" s="51">
        <f>ACT!BS15</f>
        <v>10275</v>
      </c>
      <c r="Q564" s="51">
        <f>ACT!BT15</f>
        <v>11470</v>
      </c>
      <c r="R564" s="51">
        <f>NSW!BS15</f>
        <v>142871</v>
      </c>
      <c r="S564" s="51">
        <f>NSW!BT15</f>
        <v>153322</v>
      </c>
      <c r="T564" s="51">
        <f>VIC!BS15</f>
        <v>106219</v>
      </c>
      <c r="U564" s="51">
        <f>VIC!BT15</f>
        <v>115368</v>
      </c>
      <c r="V564" s="51">
        <f>QLD!BS15</f>
        <v>78464</v>
      </c>
      <c r="W564" s="51">
        <f>QLD!BT15</f>
        <v>86746</v>
      </c>
      <c r="X564" s="51">
        <f>SA!BS15</f>
        <v>25466</v>
      </c>
      <c r="Y564" s="51">
        <f>SA!BT15</f>
        <v>28638</v>
      </c>
      <c r="Z564" s="51">
        <f>WA!BS15</f>
        <v>59923</v>
      </c>
      <c r="AA564" s="51">
        <f>WA!BT15</f>
        <v>62172</v>
      </c>
      <c r="AB564" s="51">
        <f>TAS!BS15</f>
        <v>6681</v>
      </c>
      <c r="AC564" s="51">
        <f>TAS!BT15</f>
        <v>7625</v>
      </c>
      <c r="AD564" s="51">
        <f>NT!BS15</f>
        <v>4042</v>
      </c>
      <c r="AE564" s="51">
        <f>NT!BT15</f>
        <v>4419</v>
      </c>
    </row>
    <row r="565" spans="13:31">
      <c r="M565" s="23" t="s">
        <v>90</v>
      </c>
      <c r="N565" s="51">
        <f>Australia!BS16</f>
        <v>399372</v>
      </c>
      <c r="O565" s="51">
        <f>Australia!BT16</f>
        <v>426381</v>
      </c>
      <c r="P565" s="51">
        <f>ACT!BS16</f>
        <v>8866</v>
      </c>
      <c r="Q565" s="51">
        <f>ACT!BT16</f>
        <v>9710</v>
      </c>
      <c r="R565" s="51">
        <f>NSW!BS16</f>
        <v>130768</v>
      </c>
      <c r="S565" s="51">
        <f>NSW!BT16</f>
        <v>139097</v>
      </c>
      <c r="T565" s="51">
        <f>VIC!BS16</f>
        <v>96006</v>
      </c>
      <c r="U565" s="51">
        <f>VIC!BT16</f>
        <v>102969</v>
      </c>
      <c r="V565" s="51">
        <f>QLD!BS16</f>
        <v>75440</v>
      </c>
      <c r="W565" s="51">
        <f>QLD!BT16</f>
        <v>81987</v>
      </c>
      <c r="X565" s="51">
        <f>SA!BS16</f>
        <v>24271</v>
      </c>
      <c r="Y565" s="51">
        <f>SA!BT16</f>
        <v>26346</v>
      </c>
      <c r="Z565" s="51">
        <f>WA!BS16</f>
        <v>54102</v>
      </c>
      <c r="AA565" s="51">
        <f>WA!BT16</f>
        <v>54998</v>
      </c>
      <c r="AB565" s="51">
        <f>TAS!BS16</f>
        <v>6373</v>
      </c>
      <c r="AC565" s="51">
        <f>TAS!BT16</f>
        <v>7441</v>
      </c>
      <c r="AD565" s="51">
        <f>NT!BS16</f>
        <v>3546</v>
      </c>
      <c r="AE565" s="51">
        <f>NT!BT16</f>
        <v>3833</v>
      </c>
    </row>
    <row r="566" spans="13:31">
      <c r="M566" s="23" t="s">
        <v>91</v>
      </c>
      <c r="N566" s="51">
        <f>Australia!BS17</f>
        <v>409417</v>
      </c>
      <c r="O566" s="51">
        <f>Australia!BT17</f>
        <v>444901</v>
      </c>
      <c r="P566" s="51">
        <f>ACT!BS17</f>
        <v>8534</v>
      </c>
      <c r="Q566" s="51">
        <f>ACT!BT17</f>
        <v>9523</v>
      </c>
      <c r="R566" s="51">
        <f>NSW!BS17</f>
        <v>130483</v>
      </c>
      <c r="S566" s="51">
        <f>NSW!BT17</f>
        <v>141761</v>
      </c>
      <c r="T566" s="51">
        <f>VIC!BS17</f>
        <v>97257</v>
      </c>
      <c r="U566" s="51">
        <f>VIC!BT17</f>
        <v>107755</v>
      </c>
      <c r="V566" s="51">
        <f>QLD!BS17</f>
        <v>79934</v>
      </c>
      <c r="W566" s="51">
        <f>QLD!BT17</f>
        <v>87306</v>
      </c>
      <c r="X566" s="51">
        <f>SA!BS17</f>
        <v>26285</v>
      </c>
      <c r="Y566" s="51">
        <f>SA!BT17</f>
        <v>29075</v>
      </c>
      <c r="Z566" s="51">
        <f>WA!BS17</f>
        <v>55796</v>
      </c>
      <c r="AA566" s="51">
        <f>WA!BT17</f>
        <v>56863</v>
      </c>
      <c r="AB566" s="51">
        <f>TAS!BS17</f>
        <v>7470</v>
      </c>
      <c r="AC566" s="51">
        <f>TAS!BT17</f>
        <v>8831</v>
      </c>
      <c r="AD566" s="51">
        <f>NT!BS17</f>
        <v>3658</v>
      </c>
      <c r="AE566" s="51">
        <f>NT!BT17</f>
        <v>3787</v>
      </c>
    </row>
    <row r="567" spans="13:31">
      <c r="M567" s="23" t="s">
        <v>92</v>
      </c>
      <c r="N567" s="51">
        <f>Australia!BS18</f>
        <v>370257</v>
      </c>
      <c r="O567" s="51">
        <f>Australia!BT18</f>
        <v>402158</v>
      </c>
      <c r="P567" s="51">
        <f>ACT!BS18</f>
        <v>7266</v>
      </c>
      <c r="Q567" s="51">
        <f>ACT!BT18</f>
        <v>7916</v>
      </c>
      <c r="R567" s="51">
        <f>NSW!BS18</f>
        <v>116172</v>
      </c>
      <c r="S567" s="51">
        <f>NSW!BT18</f>
        <v>126386</v>
      </c>
      <c r="T567" s="51">
        <f>VIC!BS18</f>
        <v>89196</v>
      </c>
      <c r="U567" s="51">
        <f>VIC!BT18</f>
        <v>98059</v>
      </c>
      <c r="V567" s="51">
        <f>QLD!BS18</f>
        <v>71417</v>
      </c>
      <c r="W567" s="51">
        <f>QLD!BT18</f>
        <v>77621</v>
      </c>
      <c r="X567" s="51">
        <f>SA!BS18</f>
        <v>25538</v>
      </c>
      <c r="Y567" s="51">
        <f>SA!BT18</f>
        <v>28683</v>
      </c>
      <c r="Z567" s="51">
        <f>WA!BS18</f>
        <v>49741</v>
      </c>
      <c r="AA567" s="51">
        <f>WA!BT18</f>
        <v>51087</v>
      </c>
      <c r="AB567" s="51">
        <f>TAS!BS18</f>
        <v>7601</v>
      </c>
      <c r="AC567" s="51">
        <f>TAS!BT18</f>
        <v>9037</v>
      </c>
      <c r="AD567" s="51">
        <f>NT!BS18</f>
        <v>3326</v>
      </c>
      <c r="AE567" s="51">
        <f>NT!BT18</f>
        <v>3369</v>
      </c>
    </row>
    <row r="568" spans="13:31">
      <c r="M568" s="23" t="s">
        <v>93</v>
      </c>
      <c r="N568" s="51">
        <f>Australia!BS19</f>
        <v>377428</v>
      </c>
      <c r="O568" s="51">
        <f>Australia!BT19</f>
        <v>410947</v>
      </c>
      <c r="P568" s="51">
        <f>ACT!BS19</f>
        <v>6805</v>
      </c>
      <c r="Q568" s="51">
        <f>ACT!BT19</f>
        <v>7364</v>
      </c>
      <c r="R568" s="51">
        <f>NSW!BS19</f>
        <v>120027</v>
      </c>
      <c r="S568" s="51">
        <f>NSW!BT19</f>
        <v>130887</v>
      </c>
      <c r="T568" s="51">
        <f>VIC!BS19</f>
        <v>89335</v>
      </c>
      <c r="U568" s="51">
        <f>VIC!BT19</f>
        <v>98003</v>
      </c>
      <c r="V568" s="51">
        <f>QLD!BS19</f>
        <v>72838</v>
      </c>
      <c r="W568" s="51">
        <f>QLD!BT19</f>
        <v>79721</v>
      </c>
      <c r="X568" s="51">
        <f>SA!BS19</f>
        <v>28036</v>
      </c>
      <c r="Y568" s="51">
        <f>SA!BT19</f>
        <v>31569</v>
      </c>
      <c r="Z568" s="51">
        <f>WA!BS19</f>
        <v>47945</v>
      </c>
      <c r="AA568" s="51">
        <f>WA!BT19</f>
        <v>49577</v>
      </c>
      <c r="AB568" s="51">
        <f>TAS!BS19</f>
        <v>9282</v>
      </c>
      <c r="AC568" s="51">
        <f>TAS!BT19</f>
        <v>10716</v>
      </c>
      <c r="AD568" s="51">
        <f>NT!BS19</f>
        <v>3160</v>
      </c>
      <c r="AE568" s="51">
        <f>NT!BT19</f>
        <v>3110</v>
      </c>
    </row>
    <row r="569" spans="13:31">
      <c r="M569" s="23" t="s">
        <v>94</v>
      </c>
      <c r="N569" s="51">
        <f>Australia!BS20</f>
        <v>340971</v>
      </c>
      <c r="O569" s="51">
        <f>Australia!BT20</f>
        <v>378333</v>
      </c>
      <c r="P569" s="51">
        <f>ACT!BS20</f>
        <v>5778</v>
      </c>
      <c r="Q569" s="51">
        <f>ACT!BT20</f>
        <v>6551</v>
      </c>
      <c r="R569" s="51">
        <f>NSW!BS20</f>
        <v>108226</v>
      </c>
      <c r="S569" s="51">
        <f>NSW!BT20</f>
        <v>119761</v>
      </c>
      <c r="T569" s="51">
        <f>VIC!BS20</f>
        <v>81756</v>
      </c>
      <c r="U569" s="51">
        <f>VIC!BT20</f>
        <v>91207</v>
      </c>
      <c r="V569" s="51">
        <f>QLD!BS20</f>
        <v>65257</v>
      </c>
      <c r="W569" s="51">
        <f>QLD!BT20</f>
        <v>72789</v>
      </c>
      <c r="X569" s="51">
        <f>SA!BS20</f>
        <v>27333</v>
      </c>
      <c r="Y569" s="51">
        <f>SA!BT20</f>
        <v>31228</v>
      </c>
      <c r="Z569" s="51">
        <f>WA!BS20</f>
        <v>41090</v>
      </c>
      <c r="AA569" s="51">
        <f>WA!BT20</f>
        <v>44200</v>
      </c>
      <c r="AB569" s="51">
        <f>TAS!BS20</f>
        <v>9159</v>
      </c>
      <c r="AC569" s="51">
        <f>TAS!BT20</f>
        <v>10297</v>
      </c>
      <c r="AD569" s="51">
        <f>NT!BS20</f>
        <v>2372</v>
      </c>
      <c r="AE569" s="51">
        <f>NT!BT20</f>
        <v>2300</v>
      </c>
    </row>
    <row r="570" spans="13:31">
      <c r="M570" s="23" t="s">
        <v>95</v>
      </c>
      <c r="N570" s="51">
        <f>Australia!BS21</f>
        <v>300015</v>
      </c>
      <c r="O570" s="51">
        <f>Australia!BT21</f>
        <v>339196</v>
      </c>
      <c r="P570" s="51">
        <f>ACT!BS21</f>
        <v>5251</v>
      </c>
      <c r="Q570" s="51">
        <f>ACT!BT21</f>
        <v>6008</v>
      </c>
      <c r="R570" s="51">
        <f>NSW!BS21</f>
        <v>95257</v>
      </c>
      <c r="S570" s="51">
        <f>NSW!BT21</f>
        <v>106944</v>
      </c>
      <c r="T570" s="51">
        <f>VIC!BS21</f>
        <v>71592</v>
      </c>
      <c r="U570" s="51">
        <f>VIC!BT21</f>
        <v>81916</v>
      </c>
      <c r="V570" s="51">
        <f>QLD!BS21</f>
        <v>57814</v>
      </c>
      <c r="W570" s="51">
        <f>QLD!BT21</f>
        <v>65792</v>
      </c>
      <c r="X570" s="51">
        <f>SA!BS21</f>
        <v>25556</v>
      </c>
      <c r="Y570" s="51">
        <f>SA!BT21</f>
        <v>29683</v>
      </c>
      <c r="Z570" s="51">
        <f>WA!BS21</f>
        <v>34531</v>
      </c>
      <c r="AA570" s="51">
        <f>WA!BT21</f>
        <v>37714</v>
      </c>
      <c r="AB570" s="51">
        <f>TAS!BS21</f>
        <v>8331</v>
      </c>
      <c r="AC570" s="51">
        <f>TAS!BT21</f>
        <v>9504</v>
      </c>
      <c r="AD570" s="51">
        <f>NT!BS21</f>
        <v>1683</v>
      </c>
      <c r="AE570" s="51">
        <f>NT!BT21</f>
        <v>1635</v>
      </c>
    </row>
    <row r="571" spans="13:31">
      <c r="M571" s="23" t="s">
        <v>96</v>
      </c>
      <c r="N571" s="51">
        <f>Australia!BS22</f>
        <v>244252</v>
      </c>
      <c r="O571" s="51">
        <f>Australia!BT22</f>
        <v>278835</v>
      </c>
      <c r="P571" s="51">
        <f>ACT!BS22</f>
        <v>4003</v>
      </c>
      <c r="Q571" s="51">
        <f>ACT!BT22</f>
        <v>4929</v>
      </c>
      <c r="R571" s="51">
        <f>NSW!BS22</f>
        <v>78898</v>
      </c>
      <c r="S571" s="51">
        <f>NSW!BT22</f>
        <v>88706</v>
      </c>
      <c r="T571" s="51">
        <f>VIC!BS22</f>
        <v>58338</v>
      </c>
      <c r="U571" s="51">
        <f>VIC!BT22</f>
        <v>67776</v>
      </c>
      <c r="V571" s="51">
        <f>QLD!BS22</f>
        <v>47058</v>
      </c>
      <c r="W571" s="51">
        <f>QLD!BT22</f>
        <v>54084</v>
      </c>
      <c r="X571" s="51">
        <f>SA!BS22</f>
        <v>21479</v>
      </c>
      <c r="Y571" s="51">
        <f>SA!BT22</f>
        <v>25152</v>
      </c>
      <c r="Z571" s="51">
        <f>WA!BS22</f>
        <v>26642</v>
      </c>
      <c r="AA571" s="51">
        <f>WA!BT22</f>
        <v>29457</v>
      </c>
      <c r="AB571" s="51">
        <f>TAS!BS22</f>
        <v>6735</v>
      </c>
      <c r="AC571" s="51">
        <f>TAS!BT22</f>
        <v>7644</v>
      </c>
      <c r="AD571" s="51">
        <f>NT!BS22</f>
        <v>1099</v>
      </c>
      <c r="AE571" s="51">
        <f>NT!BT22</f>
        <v>1087</v>
      </c>
    </row>
    <row r="572" spans="13:31">
      <c r="M572" s="23" t="s">
        <v>97</v>
      </c>
      <c r="N572" s="51">
        <f>Australia!BS23</f>
        <v>149730</v>
      </c>
      <c r="O572" s="51">
        <f>Australia!BT23</f>
        <v>171996</v>
      </c>
      <c r="P572" s="51">
        <f>ACT!BS23</f>
        <v>2312</v>
      </c>
      <c r="Q572" s="51">
        <f>ACT!BT23</f>
        <v>2878</v>
      </c>
      <c r="R572" s="51">
        <f>NSW!BS23</f>
        <v>48519</v>
      </c>
      <c r="S572" s="51">
        <f>NSW!BT23</f>
        <v>54773</v>
      </c>
      <c r="T572" s="51">
        <f>VIC!BS23</f>
        <v>36684</v>
      </c>
      <c r="U572" s="51">
        <f>VIC!BT23</f>
        <v>42649</v>
      </c>
      <c r="V572" s="51">
        <f>QLD!BS23</f>
        <v>28520</v>
      </c>
      <c r="W572" s="51">
        <f>QLD!BT23</f>
        <v>33190</v>
      </c>
      <c r="X572" s="51">
        <f>SA!BS23</f>
        <v>13040</v>
      </c>
      <c r="Y572" s="51">
        <f>SA!BT23</f>
        <v>15341</v>
      </c>
      <c r="Z572" s="51">
        <f>WA!BS23</f>
        <v>15978</v>
      </c>
      <c r="AA572" s="51">
        <f>WA!BT23</f>
        <v>17993</v>
      </c>
      <c r="AB572" s="51">
        <f>TAS!BS23</f>
        <v>4115</v>
      </c>
      <c r="AC572" s="51">
        <f>TAS!BT23</f>
        <v>4669</v>
      </c>
      <c r="AD572" s="51">
        <f>NT!BS23</f>
        <v>562</v>
      </c>
      <c r="AE572" s="51">
        <f>NT!BT23</f>
        <v>503</v>
      </c>
    </row>
    <row r="573" spans="13:31">
      <c r="M573" s="23" t="s">
        <v>98</v>
      </c>
      <c r="N573" s="51">
        <f>Australia!BS24</f>
        <v>78519</v>
      </c>
      <c r="O573" s="51">
        <f>Australia!BT24</f>
        <v>100615</v>
      </c>
      <c r="P573" s="51">
        <f>ACT!BS24</f>
        <v>1174</v>
      </c>
      <c r="Q573" s="51">
        <f>ACT!BT24</f>
        <v>1531</v>
      </c>
      <c r="R573" s="51">
        <f>NSW!BS24</f>
        <v>25684</v>
      </c>
      <c r="S573" s="51">
        <f>NSW!BT24</f>
        <v>32237</v>
      </c>
      <c r="T573" s="51">
        <f>VIC!BS24</f>
        <v>19645</v>
      </c>
      <c r="U573" s="51">
        <f>VIC!BT24</f>
        <v>25733</v>
      </c>
      <c r="V573" s="51">
        <f>QLD!BS24</f>
        <v>14451</v>
      </c>
      <c r="W573" s="51">
        <f>QLD!BT24</f>
        <v>18577</v>
      </c>
      <c r="X573" s="51">
        <f>SA!BS24</f>
        <v>7017</v>
      </c>
      <c r="Y573" s="51">
        <f>SA!BT24</f>
        <v>9074</v>
      </c>
      <c r="Z573" s="51">
        <f>WA!BS24</f>
        <v>8314</v>
      </c>
      <c r="AA573" s="51">
        <f>WA!BT24</f>
        <v>10606</v>
      </c>
      <c r="AB573" s="51">
        <f>TAS!BS24</f>
        <v>2037</v>
      </c>
      <c r="AC573" s="51">
        <f>TAS!BT24</f>
        <v>2648</v>
      </c>
      <c r="AD573" s="51">
        <f>NT!BS24</f>
        <v>197</v>
      </c>
      <c r="AE573" s="51">
        <f>NT!BT24</f>
        <v>209</v>
      </c>
    </row>
    <row r="574" spans="13:31">
      <c r="M574" s="23" t="s">
        <v>99</v>
      </c>
      <c r="N574" s="51">
        <f>Australia!BS25</f>
        <v>30519</v>
      </c>
      <c r="O574" s="51">
        <f>Australia!BT25</f>
        <v>46468</v>
      </c>
      <c r="P574" s="51">
        <f>ACT!BS25</f>
        <v>478</v>
      </c>
      <c r="Q574" s="51">
        <f>ACT!BT25</f>
        <v>644</v>
      </c>
      <c r="R574" s="51">
        <f>NSW!BS25</f>
        <v>10010</v>
      </c>
      <c r="S574" s="51">
        <f>NSW!BT25</f>
        <v>14808</v>
      </c>
      <c r="T574" s="51">
        <f>VIC!BS25</f>
        <v>7843</v>
      </c>
      <c r="U574" s="51">
        <f>VIC!BT25</f>
        <v>12470</v>
      </c>
      <c r="V574" s="51">
        <f>QLD!BS25</f>
        <v>5415</v>
      </c>
      <c r="W574" s="51">
        <f>QLD!BT25</f>
        <v>8333</v>
      </c>
      <c r="X574" s="51">
        <f>SA!BS25</f>
        <v>2790</v>
      </c>
      <c r="Y574" s="51">
        <f>SA!BT25</f>
        <v>4259</v>
      </c>
      <c r="Z574" s="51">
        <f>WA!BS25</f>
        <v>3152</v>
      </c>
      <c r="AA574" s="51">
        <f>WA!BT25</f>
        <v>4731</v>
      </c>
      <c r="AB574" s="51">
        <f>TAS!BS25</f>
        <v>780</v>
      </c>
      <c r="AC574" s="51">
        <f>TAS!BT25</f>
        <v>1159</v>
      </c>
      <c r="AD574" s="51">
        <f>NT!BS25</f>
        <v>51</v>
      </c>
      <c r="AE574" s="51">
        <f>NT!BT25</f>
        <v>64</v>
      </c>
    </row>
    <row r="575" spans="13:31">
      <c r="M575" s="45" t="s">
        <v>100</v>
      </c>
      <c r="N575" s="52">
        <f>Australia!BS26</f>
        <v>6884</v>
      </c>
      <c r="O575" s="52">
        <f>Australia!BT26</f>
        <v>13817</v>
      </c>
      <c r="P575" s="52">
        <f>ACT!BS26</f>
        <v>98</v>
      </c>
      <c r="Q575" s="52">
        <f>ACT!BT26</f>
        <v>198</v>
      </c>
      <c r="R575" s="52">
        <f>NSW!BS26</f>
        <v>2308</v>
      </c>
      <c r="S575" s="52">
        <f>NSW!BT26</f>
        <v>4421</v>
      </c>
      <c r="T575" s="52">
        <f>VIC!BS26</f>
        <v>1901</v>
      </c>
      <c r="U575" s="52">
        <f>VIC!BT26</f>
        <v>3817</v>
      </c>
      <c r="V575" s="52">
        <f>QLD!BS26</f>
        <v>1128</v>
      </c>
      <c r="W575" s="52">
        <f>QLD!BT26</f>
        <v>2339</v>
      </c>
      <c r="X575" s="52">
        <f>SA!BS26</f>
        <v>640</v>
      </c>
      <c r="Y575" s="52">
        <f>SA!BT26</f>
        <v>1369</v>
      </c>
      <c r="Z575" s="52">
        <f>WA!BS26</f>
        <v>662</v>
      </c>
      <c r="AA575" s="52">
        <f>WA!BT26</f>
        <v>1374</v>
      </c>
      <c r="AB575" s="52">
        <f>TAS!BS26</f>
        <v>136</v>
      </c>
      <c r="AC575" s="52">
        <f>TAS!BT26</f>
        <v>276</v>
      </c>
      <c r="AD575" s="52">
        <f>NT!BS26</f>
        <v>11</v>
      </c>
      <c r="AE575" s="52">
        <f>NT!BT26</f>
        <v>23</v>
      </c>
    </row>
  </sheetData>
  <mergeCells count="250">
    <mergeCell ref="M209:M210"/>
    <mergeCell ref="R278:S278"/>
    <mergeCell ref="P209:Q209"/>
    <mergeCell ref="M255:M256"/>
    <mergeCell ref="N255:O255"/>
    <mergeCell ref="N48:O48"/>
    <mergeCell ref="M94:M95"/>
    <mergeCell ref="N94:O94"/>
    <mergeCell ref="P94:Q94"/>
    <mergeCell ref="R94:S94"/>
    <mergeCell ref="R209:S209"/>
    <mergeCell ref="M71:M72"/>
    <mergeCell ref="N71:O71"/>
    <mergeCell ref="M278:M279"/>
    <mergeCell ref="N278:O278"/>
    <mergeCell ref="N140:O140"/>
    <mergeCell ref="P255:Q255"/>
    <mergeCell ref="N209:O209"/>
    <mergeCell ref="P278:Q278"/>
    <mergeCell ref="P163:Q163"/>
    <mergeCell ref="R163:S163"/>
    <mergeCell ref="M186:M187"/>
    <mergeCell ref="N186:O186"/>
    <mergeCell ref="P71:Q71"/>
    <mergeCell ref="V2:W2"/>
    <mergeCell ref="R255:S255"/>
    <mergeCell ref="R71:S71"/>
    <mergeCell ref="M140:M141"/>
    <mergeCell ref="M163:M164"/>
    <mergeCell ref="N163:O163"/>
    <mergeCell ref="T209:U209"/>
    <mergeCell ref="X255:Y255"/>
    <mergeCell ref="T255:U255"/>
    <mergeCell ref="X209:Y209"/>
    <mergeCell ref="V255:W255"/>
    <mergeCell ref="V209:W209"/>
    <mergeCell ref="X163:Y163"/>
    <mergeCell ref="V163:W163"/>
    <mergeCell ref="N2:O2"/>
    <mergeCell ref="P2:Q2"/>
    <mergeCell ref="R2:S2"/>
    <mergeCell ref="T2:U2"/>
    <mergeCell ref="M2:M3"/>
    <mergeCell ref="M25:M26"/>
    <mergeCell ref="N25:O25"/>
    <mergeCell ref="P25:Q25"/>
    <mergeCell ref="R25:S25"/>
    <mergeCell ref="M48:M49"/>
    <mergeCell ref="AD2:AE2"/>
    <mergeCell ref="P140:Q140"/>
    <mergeCell ref="R140:S140"/>
    <mergeCell ref="AD25:AE25"/>
    <mergeCell ref="Z48:AA48"/>
    <mergeCell ref="P48:Q48"/>
    <mergeCell ref="R48:S48"/>
    <mergeCell ref="T48:U48"/>
    <mergeCell ref="V48:W48"/>
    <mergeCell ref="X48:Y48"/>
    <mergeCell ref="AB25:AC25"/>
    <mergeCell ref="X71:Y71"/>
    <mergeCell ref="Z71:AA71"/>
    <mergeCell ref="AB71:AC71"/>
    <mergeCell ref="T25:U25"/>
    <mergeCell ref="V25:W25"/>
    <mergeCell ref="X25:Y25"/>
    <mergeCell ref="Z25:AA25"/>
    <mergeCell ref="AD71:AE71"/>
    <mergeCell ref="Z2:AA2"/>
    <mergeCell ref="AB2:AC2"/>
    <mergeCell ref="X94:Y94"/>
    <mergeCell ref="X2:Y2"/>
    <mergeCell ref="Z94:AA94"/>
    <mergeCell ref="AB94:AC94"/>
    <mergeCell ref="AD94:AE94"/>
    <mergeCell ref="X186:Y186"/>
    <mergeCell ref="Z186:AA186"/>
    <mergeCell ref="T94:U94"/>
    <mergeCell ref="V94:W94"/>
    <mergeCell ref="AB48:AC48"/>
    <mergeCell ref="AD48:AE48"/>
    <mergeCell ref="T71:U71"/>
    <mergeCell ref="V71:W71"/>
    <mergeCell ref="X140:Y140"/>
    <mergeCell ref="Z140:AA140"/>
    <mergeCell ref="AD140:AE140"/>
    <mergeCell ref="T140:U140"/>
    <mergeCell ref="V140:W140"/>
    <mergeCell ref="AB140:AC140"/>
    <mergeCell ref="Z163:AA163"/>
    <mergeCell ref="AB186:AC186"/>
    <mergeCell ref="AB163:AC163"/>
    <mergeCell ref="AD163:AE163"/>
    <mergeCell ref="T163:U163"/>
    <mergeCell ref="AD117:AE117"/>
    <mergeCell ref="P186:Q186"/>
    <mergeCell ref="R186:S186"/>
    <mergeCell ref="T186:U186"/>
    <mergeCell ref="V186:W186"/>
    <mergeCell ref="AD186:AE186"/>
    <mergeCell ref="M301:M302"/>
    <mergeCell ref="N301:O301"/>
    <mergeCell ref="P301:Q301"/>
    <mergeCell ref="R301:S301"/>
    <mergeCell ref="T301:U301"/>
    <mergeCell ref="V301:W301"/>
    <mergeCell ref="X301:Y301"/>
    <mergeCell ref="Z301:AA301"/>
    <mergeCell ref="AB301:AC301"/>
    <mergeCell ref="Z255:AA255"/>
    <mergeCell ref="AB255:AC255"/>
    <mergeCell ref="AD278:AE278"/>
    <mergeCell ref="AD255:AE255"/>
    <mergeCell ref="Z209:AA209"/>
    <mergeCell ref="AB209:AC209"/>
    <mergeCell ref="AD209:AE209"/>
    <mergeCell ref="T278:U278"/>
    <mergeCell ref="X232:Y232"/>
    <mergeCell ref="Z232:AA232"/>
    <mergeCell ref="AD347:AE347"/>
    <mergeCell ref="M347:M348"/>
    <mergeCell ref="N347:O347"/>
    <mergeCell ref="P347:Q347"/>
    <mergeCell ref="R347:S347"/>
    <mergeCell ref="T347:U347"/>
    <mergeCell ref="V347:W347"/>
    <mergeCell ref="X347:Y347"/>
    <mergeCell ref="Z347:AA347"/>
    <mergeCell ref="AB347:AC347"/>
    <mergeCell ref="M117:M118"/>
    <mergeCell ref="N117:O117"/>
    <mergeCell ref="P117:Q117"/>
    <mergeCell ref="R117:S117"/>
    <mergeCell ref="T117:U117"/>
    <mergeCell ref="V117:W117"/>
    <mergeCell ref="X117:Y117"/>
    <mergeCell ref="Z117:AA117"/>
    <mergeCell ref="AB117:AC117"/>
    <mergeCell ref="M232:M233"/>
    <mergeCell ref="N232:O232"/>
    <mergeCell ref="P232:Q232"/>
    <mergeCell ref="R232:S232"/>
    <mergeCell ref="T232:U232"/>
    <mergeCell ref="V232:W232"/>
    <mergeCell ref="AB232:AC232"/>
    <mergeCell ref="AD232:AE232"/>
    <mergeCell ref="M324:M325"/>
    <mergeCell ref="N324:O324"/>
    <mergeCell ref="P324:Q324"/>
    <mergeCell ref="R324:S324"/>
    <mergeCell ref="T324:U324"/>
    <mergeCell ref="V324:W324"/>
    <mergeCell ref="X324:Y324"/>
    <mergeCell ref="Z324:AA324"/>
    <mergeCell ref="AB324:AC324"/>
    <mergeCell ref="AD324:AE324"/>
    <mergeCell ref="V278:W278"/>
    <mergeCell ref="X278:Y278"/>
    <mergeCell ref="Z278:AA278"/>
    <mergeCell ref="AB278:AC278"/>
    <mergeCell ref="AD301:AE301"/>
    <mergeCell ref="AD370:AE370"/>
    <mergeCell ref="M370:M371"/>
    <mergeCell ref="N370:O370"/>
    <mergeCell ref="P370:Q370"/>
    <mergeCell ref="R370:S370"/>
    <mergeCell ref="T370:U370"/>
    <mergeCell ref="V370:W370"/>
    <mergeCell ref="X370:Y370"/>
    <mergeCell ref="Z370:AA370"/>
    <mergeCell ref="AB370:AC370"/>
    <mergeCell ref="AD393:AE393"/>
    <mergeCell ref="M393:M394"/>
    <mergeCell ref="N393:O393"/>
    <mergeCell ref="P393:Q393"/>
    <mergeCell ref="R393:S393"/>
    <mergeCell ref="T393:U393"/>
    <mergeCell ref="V393:W393"/>
    <mergeCell ref="X393:Y393"/>
    <mergeCell ref="Z393:AA393"/>
    <mergeCell ref="AB393:AC393"/>
    <mergeCell ref="AD416:AE416"/>
    <mergeCell ref="M416:M417"/>
    <mergeCell ref="N416:O416"/>
    <mergeCell ref="P416:Q416"/>
    <mergeCell ref="R416:S416"/>
    <mergeCell ref="T416:U416"/>
    <mergeCell ref="V416:W416"/>
    <mergeCell ref="X416:Y416"/>
    <mergeCell ref="Z416:AA416"/>
    <mergeCell ref="AB416:AC416"/>
    <mergeCell ref="AD439:AE439"/>
    <mergeCell ref="M439:M440"/>
    <mergeCell ref="N439:O439"/>
    <mergeCell ref="P439:Q439"/>
    <mergeCell ref="R439:S439"/>
    <mergeCell ref="T439:U439"/>
    <mergeCell ref="V439:W439"/>
    <mergeCell ref="X439:Y439"/>
    <mergeCell ref="Z439:AA439"/>
    <mergeCell ref="AB439:AC439"/>
    <mergeCell ref="AD485:AE485"/>
    <mergeCell ref="M485:M486"/>
    <mergeCell ref="N485:O485"/>
    <mergeCell ref="P485:Q485"/>
    <mergeCell ref="R485:S485"/>
    <mergeCell ref="T485:U485"/>
    <mergeCell ref="V485:W485"/>
    <mergeCell ref="X485:Y485"/>
    <mergeCell ref="Z485:AA485"/>
    <mergeCell ref="AB485:AC485"/>
    <mergeCell ref="AD462:AE462"/>
    <mergeCell ref="M462:M463"/>
    <mergeCell ref="N462:O462"/>
    <mergeCell ref="P462:Q462"/>
    <mergeCell ref="R462:S462"/>
    <mergeCell ref="T462:U462"/>
    <mergeCell ref="V462:W462"/>
    <mergeCell ref="X462:Y462"/>
    <mergeCell ref="Z462:AA462"/>
    <mergeCell ref="AB462:AC462"/>
    <mergeCell ref="R508:S508"/>
    <mergeCell ref="T508:U508"/>
    <mergeCell ref="V508:W508"/>
    <mergeCell ref="X508:Y508"/>
    <mergeCell ref="Z508:AA508"/>
    <mergeCell ref="AB508:AC508"/>
    <mergeCell ref="AD531:AE531"/>
    <mergeCell ref="M531:M532"/>
    <mergeCell ref="N531:O531"/>
    <mergeCell ref="P531:Q531"/>
    <mergeCell ref="R531:S531"/>
    <mergeCell ref="T531:U531"/>
    <mergeCell ref="V531:W531"/>
    <mergeCell ref="X531:Y531"/>
    <mergeCell ref="Z531:AA531"/>
    <mergeCell ref="AB531:AC531"/>
    <mergeCell ref="AD508:AE508"/>
    <mergeCell ref="M508:M509"/>
    <mergeCell ref="N508:O508"/>
    <mergeCell ref="P508:Q508"/>
    <mergeCell ref="AD554:AE554"/>
    <mergeCell ref="M554:M555"/>
    <mergeCell ref="N554:O554"/>
    <mergeCell ref="P554:Q554"/>
    <mergeCell ref="R554:S554"/>
    <mergeCell ref="T554:U554"/>
    <mergeCell ref="V554:W554"/>
    <mergeCell ref="X554:Y554"/>
    <mergeCell ref="Z554:AA554"/>
    <mergeCell ref="AB554:AC554"/>
  </mergeCells>
  <phoneticPr fontId="9" type="noConversion"/>
  <printOptions horizontalCentered="1"/>
  <pageMargins left="0.70866141732283472" right="0.70866141732283472" top="0.74803149606299213" bottom="0.74803149606299213" header="0.31496062992125984" footer="0.31496062992125984"/>
  <pageSetup paperSize="9" scale="69" fitToHeight="0" orientation="landscape" r:id="rId1"/>
  <headerFooter>
    <oddHeader>&amp;C&amp;B&amp;"Arial"&amp;12&amp;Kff0000​‌OFFICIAL: Sensitive‌​</oddHeader>
    <oddFooter>&amp;RAustralian Prudential Regulation Authority          &amp;P</oddFooter>
  </headerFooter>
  <rowBreaks count="9" manualBreakCount="9">
    <brk id="34" max="10" man="1"/>
    <brk id="68" max="10" man="1"/>
    <brk id="102" max="10" man="1"/>
    <brk id="136" max="10" man="1"/>
    <brk id="170" max="10" man="1"/>
    <brk id="204" max="10" man="1"/>
    <brk id="238" max="10" man="1"/>
    <brk id="272" max="10" man="1"/>
    <brk id="305" max="10"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HZ460"/>
  <sheetViews>
    <sheetView showGridLines="0" zoomScaleNormal="100" zoomScaleSheetLayoutView="100" workbookViewId="0"/>
  </sheetViews>
  <sheetFormatPr defaultColWidth="10.7109375" defaultRowHeight="12.75"/>
  <cols>
    <col min="1" max="1" width="28.7109375" style="14" customWidth="1"/>
    <col min="2" max="3" width="14.5703125" style="3" customWidth="1"/>
    <col min="4" max="10" width="11" style="3" customWidth="1"/>
    <col min="11" max="12" width="3.5703125" style="3" customWidth="1"/>
    <col min="13" max="23" width="10.7109375" style="3"/>
    <col min="36" max="16384" width="10.7109375" style="3"/>
  </cols>
  <sheetData>
    <row r="1" spans="1:233" ht="17.649999999999999">
      <c r="A1" s="256" t="s">
        <v>125</v>
      </c>
      <c r="B1" s="258"/>
      <c r="C1" s="257"/>
      <c r="D1" s="258"/>
      <c r="E1" s="258"/>
      <c r="F1" s="258"/>
      <c r="G1" s="258"/>
      <c r="H1" s="258"/>
      <c r="I1" s="258"/>
      <c r="J1" s="258"/>
      <c r="K1" s="259"/>
      <c r="L1" s="125"/>
      <c r="N1" s="119"/>
      <c r="O1" s="119"/>
      <c r="P1" s="119"/>
      <c r="Q1" s="119"/>
      <c r="R1" s="119"/>
      <c r="S1" s="119"/>
      <c r="T1" s="119"/>
      <c r="U1" s="119"/>
      <c r="V1" s="119"/>
      <c r="W1"/>
      <c r="AJ1"/>
      <c r="AK1"/>
      <c r="AL1"/>
      <c r="AM1"/>
      <c r="AN1"/>
      <c r="AO1"/>
    </row>
    <row r="2" spans="1:233" s="10" customFormat="1" ht="12.95" customHeight="1">
      <c r="A2" s="9" t="s">
        <v>120</v>
      </c>
      <c r="B2" s="3"/>
      <c r="C2" s="41" t="s">
        <v>124</v>
      </c>
      <c r="D2" s="3"/>
      <c r="E2" s="12"/>
      <c r="F2" s="2"/>
      <c r="G2" s="2"/>
      <c r="H2" s="2"/>
      <c r="I2" s="2"/>
      <c r="J2" s="111"/>
      <c r="K2" s="42"/>
      <c r="L2" s="3"/>
      <c r="M2" s="3" t="s">
        <v>126</v>
      </c>
      <c r="N2" s="3"/>
      <c r="O2" s="3"/>
      <c r="P2" s="3"/>
      <c r="Q2" s="3"/>
      <c r="R2" s="3"/>
      <c r="S2" s="3"/>
      <c r="T2" s="3"/>
      <c r="U2" s="3"/>
      <c r="V2"/>
      <c r="W2"/>
      <c r="X2"/>
      <c r="Y2"/>
      <c r="Z2"/>
      <c r="AA2"/>
      <c r="AB2"/>
      <c r="AC2"/>
      <c r="AD2"/>
      <c r="AE2"/>
      <c r="AF2"/>
      <c r="AG2"/>
      <c r="AH2"/>
      <c r="AI2"/>
      <c r="AJ2"/>
      <c r="AK2"/>
      <c r="AL2"/>
      <c r="AM2"/>
      <c r="AN2"/>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row>
    <row r="3" spans="1:233" ht="12.75" customHeight="1">
      <c r="K3" s="13"/>
      <c r="M3" s="159" t="s">
        <v>127</v>
      </c>
      <c r="N3" s="162" t="s">
        <v>61</v>
      </c>
      <c r="O3" s="162" t="s">
        <v>62</v>
      </c>
      <c r="P3" s="162" t="s">
        <v>63</v>
      </c>
      <c r="Q3" s="162" t="s">
        <v>64</v>
      </c>
      <c r="R3" s="162" t="s">
        <v>65</v>
      </c>
      <c r="S3" s="162" t="s">
        <v>66</v>
      </c>
      <c r="T3" s="162" t="s">
        <v>67</v>
      </c>
      <c r="U3" s="162" t="s">
        <v>68</v>
      </c>
      <c r="V3" s="162" t="s">
        <v>69</v>
      </c>
      <c r="W3"/>
      <c r="AJ3"/>
      <c r="AK3"/>
      <c r="AL3"/>
      <c r="AM3"/>
      <c r="AN3"/>
      <c r="AO3"/>
    </row>
    <row r="4" spans="1:233" ht="12.75" customHeight="1">
      <c r="K4" s="13"/>
      <c r="M4" s="160">
        <v>1998</v>
      </c>
      <c r="N4" s="163">
        <v>1900</v>
      </c>
      <c r="O4" s="163">
        <v>1367</v>
      </c>
      <c r="P4" s="163">
        <v>987</v>
      </c>
      <c r="Q4" s="163">
        <v>486</v>
      </c>
      <c r="R4" s="163">
        <v>628</v>
      </c>
      <c r="S4" s="163">
        <v>158</v>
      </c>
      <c r="T4" s="163">
        <v>46</v>
      </c>
      <c r="U4" s="163">
        <v>104</v>
      </c>
      <c r="V4" s="51">
        <v>5676</v>
      </c>
      <c r="W4"/>
      <c r="AJ4"/>
      <c r="AK4"/>
      <c r="AL4"/>
      <c r="AM4"/>
      <c r="AN4"/>
      <c r="AO4"/>
    </row>
    <row r="5" spans="1:233">
      <c r="K5" s="13"/>
      <c r="M5" s="160">
        <v>1999</v>
      </c>
      <c r="N5" s="51">
        <v>2026</v>
      </c>
      <c r="O5" s="51">
        <v>1439</v>
      </c>
      <c r="P5" s="51">
        <v>1036</v>
      </c>
      <c r="Q5" s="51">
        <v>480</v>
      </c>
      <c r="R5" s="51">
        <v>670</v>
      </c>
      <c r="S5" s="51">
        <v>160</v>
      </c>
      <c r="T5" s="51">
        <v>49</v>
      </c>
      <c r="U5" s="51">
        <v>109</v>
      </c>
      <c r="V5" s="51">
        <v>5970</v>
      </c>
      <c r="W5"/>
      <c r="AJ5"/>
      <c r="AK5"/>
      <c r="AL5"/>
      <c r="AM5"/>
      <c r="AN5"/>
      <c r="AO5"/>
    </row>
    <row r="6" spans="1:233">
      <c r="K6" s="13"/>
      <c r="M6" s="160">
        <v>2000</v>
      </c>
      <c r="N6" s="51">
        <v>2972.4850000000001</v>
      </c>
      <c r="O6" s="51">
        <v>2164.8719999999998</v>
      </c>
      <c r="P6" s="51">
        <v>1530.405</v>
      </c>
      <c r="Q6" s="51">
        <v>695.65</v>
      </c>
      <c r="R6" s="51">
        <v>915.37800000000004</v>
      </c>
      <c r="S6" s="51">
        <v>214.107</v>
      </c>
      <c r="T6" s="51">
        <v>74.125</v>
      </c>
      <c r="U6" s="51">
        <v>175.84800000000001</v>
      </c>
      <c r="V6" s="51">
        <v>8742.8700000000008</v>
      </c>
      <c r="W6"/>
      <c r="AJ6"/>
      <c r="AK6"/>
      <c r="AL6"/>
      <c r="AM6"/>
      <c r="AN6"/>
      <c r="AO6"/>
      <c r="AP6" s="24"/>
      <c r="AQ6" s="24"/>
      <c r="AR6" s="24"/>
      <c r="AS6" s="24"/>
      <c r="AT6" s="24"/>
      <c r="AU6" s="24"/>
      <c r="AV6" s="24"/>
      <c r="AW6" s="24"/>
    </row>
    <row r="7" spans="1:233">
      <c r="K7" s="13"/>
      <c r="M7" s="160">
        <v>2001</v>
      </c>
      <c r="N7" s="51">
        <v>2972.3829999999998</v>
      </c>
      <c r="O7" s="51">
        <v>2156.4659999999999</v>
      </c>
      <c r="P7" s="51">
        <v>1552.75</v>
      </c>
      <c r="Q7" s="51">
        <v>695.59400000000005</v>
      </c>
      <c r="R7" s="51">
        <v>918.43499999999995</v>
      </c>
      <c r="S7" s="51">
        <v>214.59399999999999</v>
      </c>
      <c r="T7" s="51">
        <v>70.962999999999994</v>
      </c>
      <c r="U7" s="51">
        <v>177.422</v>
      </c>
      <c r="V7" s="51">
        <v>8758.607</v>
      </c>
      <c r="W7"/>
      <c r="AJ7"/>
      <c r="AK7"/>
      <c r="AL7"/>
      <c r="AM7"/>
      <c r="AN7"/>
      <c r="AO7"/>
    </row>
    <row r="8" spans="1:233" ht="14.1" customHeight="1">
      <c r="K8" s="13"/>
      <c r="M8" s="160">
        <v>2002</v>
      </c>
      <c r="N8" s="51">
        <v>2978.59</v>
      </c>
      <c r="O8" s="51">
        <v>2133.6729999999998</v>
      </c>
      <c r="P8" s="51">
        <v>1555.655</v>
      </c>
      <c r="Q8" s="51">
        <v>689.03800000000001</v>
      </c>
      <c r="R8" s="51">
        <v>911.59299999999996</v>
      </c>
      <c r="S8" s="51">
        <v>212.214</v>
      </c>
      <c r="T8" s="51">
        <v>68.66</v>
      </c>
      <c r="U8" s="51">
        <v>167.67500000000001</v>
      </c>
      <c r="V8" s="51">
        <v>8717.098</v>
      </c>
      <c r="W8"/>
      <c r="AJ8"/>
      <c r="AK8"/>
      <c r="AL8"/>
      <c r="AM8"/>
      <c r="AN8"/>
      <c r="AO8"/>
    </row>
    <row r="9" spans="1:233">
      <c r="K9" s="13"/>
      <c r="M9" s="160">
        <v>2003</v>
      </c>
      <c r="N9" s="51">
        <v>2970.681</v>
      </c>
      <c r="O9" s="51">
        <v>2116.0259999999998</v>
      </c>
      <c r="P9" s="51">
        <v>1558.761</v>
      </c>
      <c r="Q9" s="51">
        <v>681.33600000000001</v>
      </c>
      <c r="R9" s="51">
        <v>909.98599999999999</v>
      </c>
      <c r="S9" s="51">
        <v>208.31</v>
      </c>
      <c r="T9" s="51">
        <v>66.772999999999996</v>
      </c>
      <c r="U9" s="51">
        <v>167.82499999999999</v>
      </c>
      <c r="V9" s="51">
        <v>8679.6980000000003</v>
      </c>
      <c r="W9"/>
      <c r="AJ9"/>
      <c r="AK9"/>
      <c r="AL9"/>
      <c r="AM9"/>
      <c r="AN9"/>
      <c r="AO9"/>
    </row>
    <row r="10" spans="1:233">
      <c r="K10" s="13"/>
      <c r="M10" s="160">
        <v>2004</v>
      </c>
      <c r="N10" s="51">
        <v>2971.6550000000002</v>
      </c>
      <c r="O10" s="51">
        <v>2115.306</v>
      </c>
      <c r="P10" s="51">
        <v>1574.896</v>
      </c>
      <c r="Q10" s="51">
        <v>676.89499999999998</v>
      </c>
      <c r="R10" s="51">
        <v>921.76300000000003</v>
      </c>
      <c r="S10" s="51">
        <v>207.39699999999999</v>
      </c>
      <c r="T10" s="51">
        <v>66.805999999999997</v>
      </c>
      <c r="U10" s="51">
        <v>168.81299999999999</v>
      </c>
      <c r="V10" s="51">
        <v>8703.5310000000009</v>
      </c>
      <c r="W10"/>
      <c r="AJ10"/>
      <c r="AK10"/>
      <c r="AL10"/>
      <c r="AM10"/>
      <c r="AN10"/>
      <c r="AO10"/>
    </row>
    <row r="11" spans="1:233">
      <c r="K11" s="13"/>
      <c r="M11" s="160">
        <v>2005</v>
      </c>
      <c r="N11" s="51">
        <v>2995.393</v>
      </c>
      <c r="O11" s="51">
        <v>2127.1350000000002</v>
      </c>
      <c r="P11" s="51">
        <v>1609.7840000000001</v>
      </c>
      <c r="Q11" s="51">
        <v>679.84400000000005</v>
      </c>
      <c r="R11" s="51">
        <v>947.90200000000004</v>
      </c>
      <c r="S11" s="51">
        <v>207.30699999999999</v>
      </c>
      <c r="T11" s="51">
        <v>66.873000000000005</v>
      </c>
      <c r="U11" s="51">
        <v>171.10300000000001</v>
      </c>
      <c r="V11" s="51">
        <v>8805.3410000000003</v>
      </c>
      <c r="W11"/>
      <c r="AJ11"/>
      <c r="AK11"/>
      <c r="AL11"/>
      <c r="AM11"/>
      <c r="AN11"/>
      <c r="AO11"/>
    </row>
    <row r="12" spans="1:233">
      <c r="K12" s="13"/>
      <c r="M12" s="160">
        <v>2006</v>
      </c>
      <c r="N12" s="51">
        <v>3034.58</v>
      </c>
      <c r="O12" s="51">
        <v>2170.3000000000002</v>
      </c>
      <c r="P12" s="51">
        <v>1665.557</v>
      </c>
      <c r="Q12" s="51">
        <v>687.48500000000001</v>
      </c>
      <c r="R12" s="51">
        <v>985.95699999999999</v>
      </c>
      <c r="S12" s="51">
        <v>208.43299999999999</v>
      </c>
      <c r="T12" s="51">
        <v>68.031999999999996</v>
      </c>
      <c r="U12" s="51">
        <v>178.45500000000001</v>
      </c>
      <c r="V12" s="51">
        <v>8998.7990000000009</v>
      </c>
      <c r="W12"/>
      <c r="AJ12"/>
      <c r="AK12"/>
      <c r="AL12"/>
      <c r="AM12"/>
      <c r="AN12"/>
      <c r="AO12"/>
    </row>
    <row r="13" spans="1:233">
      <c r="K13" s="13"/>
      <c r="M13" s="160">
        <v>2007</v>
      </c>
      <c r="N13" s="51">
        <f>NSW!$Y$27/1000</f>
        <v>3135.6129999999998</v>
      </c>
      <c r="O13" s="51">
        <f>VIC!$Y$27/1000</f>
        <v>2260.2950000000001</v>
      </c>
      <c r="P13" s="51">
        <f>QLD!$Y$27/1000</f>
        <v>1763.614</v>
      </c>
      <c r="Q13" s="51">
        <f>SA!$Y$27/1000</f>
        <v>707.03399999999999</v>
      </c>
      <c r="R13" s="51">
        <f>WA!$Y$27/1000</f>
        <v>1049.395</v>
      </c>
      <c r="S13" s="51">
        <f>TAS!$Y$27/1000</f>
        <v>212.99700000000001</v>
      </c>
      <c r="T13" s="51">
        <f>NT!$Y$27/1000</f>
        <v>72.363</v>
      </c>
      <c r="U13" s="51">
        <f>ACT!$Y$27/1000</f>
        <v>190.178</v>
      </c>
      <c r="V13" s="51">
        <f>Australia!$Y$27/1000</f>
        <v>9391.4889999999996</v>
      </c>
      <c r="W13"/>
      <c r="AJ13"/>
      <c r="AK13"/>
      <c r="AL13"/>
      <c r="AM13"/>
      <c r="AN13"/>
      <c r="AO13"/>
    </row>
    <row r="14" spans="1:233">
      <c r="K14" s="13"/>
      <c r="M14" s="160">
        <v>2008</v>
      </c>
      <c r="N14" s="51">
        <f>NSW!$AB$27/1000</f>
        <v>3189.4940000000001</v>
      </c>
      <c r="O14" s="51">
        <f>VIC!$AB$27/1000</f>
        <v>2312.9549999999999</v>
      </c>
      <c r="P14" s="51">
        <f>QLD!$AB$27/1000</f>
        <v>1843.1379999999999</v>
      </c>
      <c r="Q14" s="51">
        <f>SA!$AB$27/1000</f>
        <v>720.77200000000005</v>
      </c>
      <c r="R14" s="51">
        <f>WA!$AB$27/1000</f>
        <v>1107.3820000000001</v>
      </c>
      <c r="S14" s="51">
        <f>TAS!$AB$27/1000</f>
        <v>215.732</v>
      </c>
      <c r="T14" s="51">
        <f>NT!$AB$27/1000</f>
        <v>75.840999999999994</v>
      </c>
      <c r="U14" s="51">
        <f>ACT!$AB$27/1000</f>
        <v>191.53399999999999</v>
      </c>
      <c r="V14" s="51">
        <f>Australia!$AB$27/1000</f>
        <v>9656.848</v>
      </c>
      <c r="W14"/>
      <c r="AJ14"/>
      <c r="AK14"/>
      <c r="AL14"/>
      <c r="AM14"/>
      <c r="AN14"/>
      <c r="AO14"/>
    </row>
    <row r="15" spans="1:233">
      <c r="K15" s="13"/>
      <c r="M15" s="160">
        <v>2009</v>
      </c>
      <c r="N15" s="51">
        <f>SUMIFS(Table_phiac_sql_ReturnsDB_vw_AgeCohort_HT[InsuredPersons],Table_phiac_sql_ReturnsDB_vw_AgeCohort_HT[Year],$M15,Table_phiac_sql_ReturnsDB_vw_AgeCohort_HT[MonthEnd],"Dec*",Table_phiac_sql_ReturnsDB_vw_AgeCohort_HT[State],N$3)/1000</f>
        <v>3247.252</v>
      </c>
      <c r="O15" s="51">
        <f>SUMIFS(Table_phiac_sql_ReturnsDB_vw_AgeCohort_HT[InsuredPersons],Table_phiac_sql_ReturnsDB_vw_AgeCohort_HT[Year],$M15,Table_phiac_sql_ReturnsDB_vw_AgeCohort_HT[MonthEnd],"Dec*",Table_phiac_sql_ReturnsDB_vw_AgeCohort_HT[State],O$3)/1000</f>
        <v>2361.085</v>
      </c>
      <c r="P15" s="51">
        <f>SUMIFS(Table_phiac_sql_ReturnsDB_vw_AgeCohort_HT[InsuredPersons],Table_phiac_sql_ReturnsDB_vw_AgeCohort_HT[Year],$M15,Table_phiac_sql_ReturnsDB_vw_AgeCohort_HT[MonthEnd],"Dec*",Table_phiac_sql_ReturnsDB_vw_AgeCohort_HT[State],P$3)/1000</f>
        <v>1889.9290000000001</v>
      </c>
      <c r="Q15" s="51">
        <f>SUMIFS(Table_phiac_sql_ReturnsDB_vw_AgeCohort_HT[InsuredPersons],Table_phiac_sql_ReturnsDB_vw_AgeCohort_HT[Year],$M15,Table_phiac_sql_ReturnsDB_vw_AgeCohort_HT[MonthEnd],"Dec*",Table_phiac_sql_ReturnsDB_vw_AgeCohort_HT[State],Q$3)/1000</f>
        <v>730.46</v>
      </c>
      <c r="R15" s="51">
        <f>SUMIFS(Table_phiac_sql_ReturnsDB_vw_AgeCohort_HT[InsuredPersons],Table_phiac_sql_ReturnsDB_vw_AgeCohort_HT[Year],$M15,Table_phiac_sql_ReturnsDB_vw_AgeCohort_HT[MonthEnd],"Dec*",Table_phiac_sql_ReturnsDB_vw_AgeCohort_HT[State],R$3)/1000</f>
        <v>1145.088</v>
      </c>
      <c r="S15" s="51">
        <f>SUMIFS(Table_phiac_sql_ReturnsDB_vw_AgeCohort_HT[InsuredPersons],Table_phiac_sql_ReturnsDB_vw_AgeCohort_HT[Year],$M15,Table_phiac_sql_ReturnsDB_vw_AgeCohort_HT[MonthEnd],"Dec*",Table_phiac_sql_ReturnsDB_vw_AgeCohort_HT[State],S$3)/1000</f>
        <v>218.1</v>
      </c>
      <c r="T15" s="51">
        <f>SUMIFS(Table_phiac_sql_ReturnsDB_vw_AgeCohort_HT[InsuredPersons],Table_phiac_sql_ReturnsDB_vw_AgeCohort_HT[Year],$M15,Table_phiac_sql_ReturnsDB_vw_AgeCohort_HT[MonthEnd],"Dec*",Table_phiac_sql_ReturnsDB_vw_AgeCohort_HT[State],T$3)/1000</f>
        <v>79.272999999999996</v>
      </c>
      <c r="U15" s="51">
        <f>SUMIFS(Table_phiac_sql_ReturnsDB_vw_AgeCohort_HT[InsuredPersons],Table_phiac_sql_ReturnsDB_vw_AgeCohort_HT[Year],$M15,Table_phiac_sql_ReturnsDB_vw_AgeCohort_HT[MonthEnd],"Dec*",Table_phiac_sql_ReturnsDB_vw_AgeCohort_HT[State],U$3)/1000</f>
        <v>195.01400000000001</v>
      </c>
      <c r="V15" s="51">
        <f>SUMIFS(Table_phiac_sql_ReturnsDB_vw_AgeCohort_HT[InsuredPersons],Table_phiac_sql_ReturnsDB_vw_AgeCohort_HT[Year],$M15,Table_phiac_sql_ReturnsDB_vw_AgeCohort_HT[MonthEnd],"Dec*")/1000</f>
        <v>9866.2009999999991</v>
      </c>
      <c r="W15"/>
      <c r="AJ15"/>
      <c r="AK15"/>
      <c r="AL15"/>
      <c r="AM15"/>
      <c r="AN15"/>
      <c r="AO15"/>
    </row>
    <row r="16" spans="1:233">
      <c r="K16" s="13"/>
      <c r="M16" s="160">
        <v>2010</v>
      </c>
      <c r="N16" s="51">
        <f>SUMIFS(Table_phiac_sql_ReturnsDB_vw_AgeCohort_HT[InsuredPersons],Table_phiac_sql_ReturnsDB_vw_AgeCohort_HT[Year],$M16,Table_phiac_sql_ReturnsDB_vw_AgeCohort_HT[MonthEnd],"Dec*",Table_phiac_sql_ReturnsDB_vw_AgeCohort_HT[State],N$3)/1000</f>
        <v>3319.049</v>
      </c>
      <c r="O16" s="51">
        <f>SUMIFS(Table_phiac_sql_ReturnsDB_vw_AgeCohort_HT[InsuredPersons],Table_phiac_sql_ReturnsDB_vw_AgeCohort_HT[Year],$M16,Table_phiac_sql_ReturnsDB_vw_AgeCohort_HT[MonthEnd],"Dec*",Table_phiac_sql_ReturnsDB_vw_AgeCohort_HT[State],O$3)/1000</f>
        <v>2415.7849999999999</v>
      </c>
      <c r="P16" s="51">
        <f>SUMIFS(Table_phiac_sql_ReturnsDB_vw_AgeCohort_HT[InsuredPersons],Table_phiac_sql_ReturnsDB_vw_AgeCohort_HT[Year],$M16,Table_phiac_sql_ReturnsDB_vw_AgeCohort_HT[MonthEnd],"Dec*",Table_phiac_sql_ReturnsDB_vw_AgeCohort_HT[State],P$3)/1000</f>
        <v>1941.76</v>
      </c>
      <c r="Q16" s="51">
        <f>SUMIFS(Table_phiac_sql_ReturnsDB_vw_AgeCohort_HT[InsuredPersons],Table_phiac_sql_ReturnsDB_vw_AgeCohort_HT[Year],$M16,Table_phiac_sql_ReturnsDB_vw_AgeCohort_HT[MonthEnd],"Dec*",Table_phiac_sql_ReturnsDB_vw_AgeCohort_HT[State],Q$3)/1000</f>
        <v>740.48299999999995</v>
      </c>
      <c r="R16" s="51">
        <f>SUMIFS(Table_phiac_sql_ReturnsDB_vw_AgeCohort_HT[InsuredPersons],Table_phiac_sql_ReturnsDB_vw_AgeCohort_HT[Year],$M16,Table_phiac_sql_ReturnsDB_vw_AgeCohort_HT[MonthEnd],"Dec*",Table_phiac_sql_ReturnsDB_vw_AgeCohort_HT[State],R$3)/1000</f>
        <v>1195.06</v>
      </c>
      <c r="S16" s="51">
        <f>SUMIFS(Table_phiac_sql_ReturnsDB_vw_AgeCohort_HT[InsuredPersons],Table_phiac_sql_ReturnsDB_vw_AgeCohort_HT[Year],$M16,Table_phiac_sql_ReturnsDB_vw_AgeCohort_HT[MonthEnd],"Dec*",Table_phiac_sql_ReturnsDB_vw_AgeCohort_HT[State],S$3)/1000</f>
        <v>221.035</v>
      </c>
      <c r="T16" s="51">
        <f>SUMIFS(Table_phiac_sql_ReturnsDB_vw_AgeCohort_HT[InsuredPersons],Table_phiac_sql_ReturnsDB_vw_AgeCohort_HT[Year],$M16,Table_phiac_sql_ReturnsDB_vw_AgeCohort_HT[MonthEnd],"Dec*",Table_phiac_sql_ReturnsDB_vw_AgeCohort_HT[State],T$3)/1000</f>
        <v>82.739000000000004</v>
      </c>
      <c r="U16" s="51">
        <f>SUMIFS(Table_phiac_sql_ReturnsDB_vw_AgeCohort_HT[InsuredPersons],Table_phiac_sql_ReturnsDB_vw_AgeCohort_HT[Year],$M16,Table_phiac_sql_ReturnsDB_vw_AgeCohort_HT[MonthEnd],"Dec*",Table_phiac_sql_ReturnsDB_vw_AgeCohort_HT[State],U$3)/1000</f>
        <v>201.61099999999999</v>
      </c>
      <c r="V16" s="51">
        <f>SUMIFS(Table_phiac_sql_ReturnsDB_vw_AgeCohort_HT[InsuredPersons],Table_phiac_sql_ReturnsDB_vw_AgeCohort_HT[Year],$M16,Table_phiac_sql_ReturnsDB_vw_AgeCohort_HT[MonthEnd],"Dec*")/1000</f>
        <v>10117.522000000001</v>
      </c>
      <c r="W16"/>
      <c r="AJ16"/>
      <c r="AK16"/>
      <c r="AL16"/>
      <c r="AM16"/>
      <c r="AN16"/>
      <c r="AO16"/>
    </row>
    <row r="17" spans="11:41">
      <c r="K17" s="13"/>
      <c r="M17" s="160">
        <v>2011</v>
      </c>
      <c r="N17" s="51">
        <f>SUMIFS(Table_phiac_sql_ReturnsDB_vw_AgeCohort_HT[InsuredPersons],Table_phiac_sql_ReturnsDB_vw_AgeCohort_HT[Year],$M17,Table_phiac_sql_ReturnsDB_vw_AgeCohort_HT[MonthEnd],"Dec*",Table_phiac_sql_ReturnsDB_vw_AgeCohort_HT[State],N$3)/1000</f>
        <v>3402.873</v>
      </c>
      <c r="O17" s="51">
        <f>SUMIFS(Table_phiac_sql_ReturnsDB_vw_AgeCohort_HT[InsuredPersons],Table_phiac_sql_ReturnsDB_vw_AgeCohort_HT[Year],$M17,Table_phiac_sql_ReturnsDB_vw_AgeCohort_HT[MonthEnd],"Dec*",Table_phiac_sql_ReturnsDB_vw_AgeCohort_HT[State],O$3)/1000</f>
        <v>2475.8910000000001</v>
      </c>
      <c r="P17" s="51">
        <f>SUMIFS(Table_phiac_sql_ReturnsDB_vw_AgeCohort_HT[InsuredPersons],Table_phiac_sql_ReturnsDB_vw_AgeCohort_HT[Year],$M17,Table_phiac_sql_ReturnsDB_vw_AgeCohort_HT[MonthEnd],"Dec*",Table_phiac_sql_ReturnsDB_vw_AgeCohort_HT[State],P$3)/1000</f>
        <v>2006.876</v>
      </c>
      <c r="Q17" s="51">
        <f>SUMIFS(Table_phiac_sql_ReturnsDB_vw_AgeCohort_HT[InsuredPersons],Table_phiac_sql_ReturnsDB_vw_AgeCohort_HT[Year],$M17,Table_phiac_sql_ReturnsDB_vw_AgeCohort_HT[MonthEnd],"Dec*",Table_phiac_sql_ReturnsDB_vw_AgeCohort_HT[State],Q$3)/1000</f>
        <v>750.59299999999996</v>
      </c>
      <c r="R17" s="51">
        <f>SUMIFS(Table_phiac_sql_ReturnsDB_vw_AgeCohort_HT[InsuredPersons],Table_phiac_sql_ReturnsDB_vw_AgeCohort_HT[Year],$M17,Table_phiac_sql_ReturnsDB_vw_AgeCohort_HT[MonthEnd],"Dec*",Table_phiac_sql_ReturnsDB_vw_AgeCohort_HT[State],R$3)/1000</f>
        <v>1248.559</v>
      </c>
      <c r="S17" s="51">
        <f>SUMIFS(Table_phiac_sql_ReturnsDB_vw_AgeCohort_HT[InsuredPersons],Table_phiac_sql_ReturnsDB_vw_AgeCohort_HT[Year],$M17,Table_phiac_sql_ReturnsDB_vw_AgeCohort_HT[MonthEnd],"Dec*",Table_phiac_sql_ReturnsDB_vw_AgeCohort_HT[State],S$3)/1000</f>
        <v>224.81100000000001</v>
      </c>
      <c r="T17" s="51">
        <f>SUMIFS(Table_phiac_sql_ReturnsDB_vw_AgeCohort_HT[InsuredPersons],Table_phiac_sql_ReturnsDB_vw_AgeCohort_HT[Year],$M17,Table_phiac_sql_ReturnsDB_vw_AgeCohort_HT[MonthEnd],"Dec*",Table_phiac_sql_ReturnsDB_vw_AgeCohort_HT[State],T$3)/1000</f>
        <v>86.028000000000006</v>
      </c>
      <c r="U17" s="51">
        <f>SUMIFS(Table_phiac_sql_ReturnsDB_vw_AgeCohort_HT[InsuredPersons],Table_phiac_sql_ReturnsDB_vw_AgeCohort_HT[Year],$M17,Table_phiac_sql_ReturnsDB_vw_AgeCohort_HT[MonthEnd],"Dec*",Table_phiac_sql_ReturnsDB_vw_AgeCohort_HT[State],U$3)/1000</f>
        <v>208.04900000000001</v>
      </c>
      <c r="V17" s="51">
        <f>SUMIFS(Table_phiac_sql_ReturnsDB_vw_AgeCohort_HT[InsuredPersons],Table_phiac_sql_ReturnsDB_vw_AgeCohort_HT[Year],$M17,Table_phiac_sql_ReturnsDB_vw_AgeCohort_HT[MonthEnd],"Dec*")/1000</f>
        <v>10403.68</v>
      </c>
      <c r="W17"/>
      <c r="AJ17"/>
      <c r="AK17"/>
      <c r="AL17"/>
      <c r="AM17"/>
      <c r="AN17"/>
      <c r="AO17"/>
    </row>
    <row r="18" spans="11:41">
      <c r="K18" s="13"/>
      <c r="M18" s="160">
        <v>2012</v>
      </c>
      <c r="N18" s="51">
        <f>SUMIFS(Table_phiac_sql_ReturnsDB_vw_AgeCohort_HT[InsuredPersons],Table_phiac_sql_ReturnsDB_vw_AgeCohort_HT[Year],$M18,Table_phiac_sql_ReturnsDB_vw_AgeCohort_HT[MonthEnd],"Dec*",Table_phiac_sql_ReturnsDB_vw_AgeCohort_HT[State],N$3)/1000</f>
        <v>3485.9639999999999</v>
      </c>
      <c r="O18" s="51">
        <f>SUMIFS(Table_phiac_sql_ReturnsDB_vw_AgeCohort_HT[InsuredPersons],Table_phiac_sql_ReturnsDB_vw_AgeCohort_HT[Year],$M18,Table_phiac_sql_ReturnsDB_vw_AgeCohort_HT[MonthEnd],"Dec*",Table_phiac_sql_ReturnsDB_vw_AgeCohort_HT[State],O$3)/1000</f>
        <v>2535.3130000000001</v>
      </c>
      <c r="P18" s="51">
        <f>SUMIFS(Table_phiac_sql_ReturnsDB_vw_AgeCohort_HT[InsuredPersons],Table_phiac_sql_ReturnsDB_vw_AgeCohort_HT[Year],$M18,Table_phiac_sql_ReturnsDB_vw_AgeCohort_HT[MonthEnd],"Dec*",Table_phiac_sql_ReturnsDB_vw_AgeCohort_HT[State],P$3)/1000</f>
        <v>2076.0360000000001</v>
      </c>
      <c r="Q18" s="51">
        <f>SUMIFS(Table_phiac_sql_ReturnsDB_vw_AgeCohort_HT[InsuredPersons],Table_phiac_sql_ReturnsDB_vw_AgeCohort_HT[Year],$M18,Table_phiac_sql_ReturnsDB_vw_AgeCohort_HT[MonthEnd],"Dec*",Table_phiac_sql_ReturnsDB_vw_AgeCohort_HT[State],Q$3)/1000</f>
        <v>762.20899999999995</v>
      </c>
      <c r="R18" s="51">
        <f>SUMIFS(Table_phiac_sql_ReturnsDB_vw_AgeCohort_HT[InsuredPersons],Table_phiac_sql_ReturnsDB_vw_AgeCohort_HT[Year],$M18,Table_phiac_sql_ReturnsDB_vw_AgeCohort_HT[MonthEnd],"Dec*",Table_phiac_sql_ReturnsDB_vw_AgeCohort_HT[State],R$3)/1000</f>
        <v>1317.1</v>
      </c>
      <c r="S18" s="51">
        <f>SUMIFS(Table_phiac_sql_ReturnsDB_vw_AgeCohort_HT[InsuredPersons],Table_phiac_sql_ReturnsDB_vw_AgeCohort_HT[Year],$M18,Table_phiac_sql_ReturnsDB_vw_AgeCohort_HT[MonthEnd],"Dec*",Table_phiac_sql_ReturnsDB_vw_AgeCohort_HT[State],S$3)/1000</f>
        <v>228.148</v>
      </c>
      <c r="T18" s="51">
        <f>SUMIFS(Table_phiac_sql_ReturnsDB_vw_AgeCohort_HT[InsuredPersons],Table_phiac_sql_ReturnsDB_vw_AgeCohort_HT[Year],$M18,Table_phiac_sql_ReturnsDB_vw_AgeCohort_HT[MonthEnd],"Dec*",Table_phiac_sql_ReturnsDB_vw_AgeCohort_HT[State],T$3)/1000</f>
        <v>90.590999999999994</v>
      </c>
      <c r="U18" s="51">
        <f>SUMIFS(Table_phiac_sql_ReturnsDB_vw_AgeCohort_HT[InsuredPersons],Table_phiac_sql_ReturnsDB_vw_AgeCohort_HT[Year],$M18,Table_phiac_sql_ReturnsDB_vw_AgeCohort_HT[MonthEnd],"Dec*",Table_phiac_sql_ReturnsDB_vw_AgeCohort_HT[State],U$3)/1000</f>
        <v>214.958</v>
      </c>
      <c r="V18" s="51">
        <f>SUMIFS(Table_phiac_sql_ReturnsDB_vw_AgeCohort_HT[InsuredPersons],Table_phiac_sql_ReturnsDB_vw_AgeCohort_HT[Year],$M18,Table_phiac_sql_ReturnsDB_vw_AgeCohort_HT[MonthEnd],"Dec*")/1000</f>
        <v>10710.319</v>
      </c>
      <c r="W18"/>
      <c r="AJ18"/>
      <c r="AK18"/>
      <c r="AL18"/>
      <c r="AM18"/>
      <c r="AN18"/>
      <c r="AO18"/>
    </row>
    <row r="19" spans="11:41">
      <c r="K19" s="13"/>
      <c r="M19" s="160">
        <v>2013</v>
      </c>
      <c r="N19" s="51">
        <f>SUMIFS(Table_phiac_sql_ReturnsDB_vw_AgeCohort_HT[InsuredPersons],Table_phiac_sql_ReturnsDB_vw_AgeCohort_HT[Year],$M19,Table_phiac_sql_ReturnsDB_vw_AgeCohort_HT[MonthEnd],"Dec*",Table_phiac_sql_ReturnsDB_vw_AgeCohort_HT[State],N$3)/1000</f>
        <v>3556.8119999999999</v>
      </c>
      <c r="O19" s="51">
        <f>SUMIFS(Table_phiac_sql_ReturnsDB_vw_AgeCohort_HT[InsuredPersons],Table_phiac_sql_ReturnsDB_vw_AgeCohort_HT[Year],$M19,Table_phiac_sql_ReturnsDB_vw_AgeCohort_HT[MonthEnd],"Dec*",Table_phiac_sql_ReturnsDB_vw_AgeCohort_HT[State],O$3)/1000</f>
        <v>2591.2890000000002</v>
      </c>
      <c r="P19" s="51">
        <f>SUMIFS(Table_phiac_sql_ReturnsDB_vw_AgeCohort_HT[InsuredPersons],Table_phiac_sql_ReturnsDB_vw_AgeCohort_HT[Year],$M19,Table_phiac_sql_ReturnsDB_vw_AgeCohort_HT[MonthEnd],"Dec*",Table_phiac_sql_ReturnsDB_vw_AgeCohort_HT[State],P$3)/1000</f>
        <v>2125.3580000000002</v>
      </c>
      <c r="Q19" s="51">
        <f>SUMIFS(Table_phiac_sql_ReturnsDB_vw_AgeCohort_HT[InsuredPersons],Table_phiac_sql_ReturnsDB_vw_AgeCohort_HT[Year],$M19,Table_phiac_sql_ReturnsDB_vw_AgeCohort_HT[MonthEnd],"Dec*",Table_phiac_sql_ReturnsDB_vw_AgeCohort_HT[State],Q$3)/1000</f>
        <v>771.55399999999997</v>
      </c>
      <c r="R19" s="51">
        <f>SUMIFS(Table_phiac_sql_ReturnsDB_vw_AgeCohort_HT[InsuredPersons],Table_phiac_sql_ReturnsDB_vw_AgeCohort_HT[Year],$M19,Table_phiac_sql_ReturnsDB_vw_AgeCohort_HT[MonthEnd],"Dec*",Table_phiac_sql_ReturnsDB_vw_AgeCohort_HT[State],R$3)/1000</f>
        <v>1368.0340000000001</v>
      </c>
      <c r="S19" s="51">
        <f>SUMIFS(Table_phiac_sql_ReturnsDB_vw_AgeCohort_HT[InsuredPersons],Table_phiac_sql_ReturnsDB_vw_AgeCohort_HT[Year],$M19,Table_phiac_sql_ReturnsDB_vw_AgeCohort_HT[MonthEnd],"Dec*",Table_phiac_sql_ReturnsDB_vw_AgeCohort_HT[State],S$3)/1000</f>
        <v>230.702</v>
      </c>
      <c r="T19" s="51">
        <f>SUMIFS(Table_phiac_sql_ReturnsDB_vw_AgeCohort_HT[InsuredPersons],Table_phiac_sql_ReturnsDB_vw_AgeCohort_HT[Year],$M19,Table_phiac_sql_ReturnsDB_vw_AgeCohort_HT[MonthEnd],"Dec*",Table_phiac_sql_ReturnsDB_vw_AgeCohort_HT[State],T$3)/1000</f>
        <v>93.929000000000002</v>
      </c>
      <c r="U19" s="51">
        <f>SUMIFS(Table_phiac_sql_ReturnsDB_vw_AgeCohort_HT[InsuredPersons],Table_phiac_sql_ReturnsDB_vw_AgeCohort_HT[Year],$M19,Table_phiac_sql_ReturnsDB_vw_AgeCohort_HT[MonthEnd],"Dec*",Table_phiac_sql_ReturnsDB_vw_AgeCohort_HT[State],U$3)/1000</f>
        <v>220.75</v>
      </c>
      <c r="V19" s="51">
        <f>SUMIFS(Table_phiac_sql_ReturnsDB_vw_AgeCohort_HT[InsuredPersons],Table_phiac_sql_ReturnsDB_vw_AgeCohort_HT[Year],$M19,Table_phiac_sql_ReturnsDB_vw_AgeCohort_HT[MonthEnd],"Dec*")/1000</f>
        <v>10958.428</v>
      </c>
      <c r="W19"/>
      <c r="AJ19"/>
      <c r="AK19"/>
      <c r="AL19"/>
      <c r="AM19"/>
      <c r="AN19"/>
      <c r="AO19"/>
    </row>
    <row r="20" spans="11:41">
      <c r="K20" s="13"/>
      <c r="M20" s="160">
        <v>2014</v>
      </c>
      <c r="N20" s="51">
        <f>SUMIFS(Table_phiac_sql_ReturnsDB_vw_AgeCohort_HT[InsuredPersons],Table_phiac_sql_ReturnsDB_vw_AgeCohort_HT[Year],$M20,Table_phiac_sql_ReturnsDB_vw_AgeCohort_HT[MonthEnd],"Dec*",Table_phiac_sql_ReturnsDB_vw_AgeCohort_HT[State],N$3)/1000</f>
        <v>3628.848</v>
      </c>
      <c r="O20" s="51">
        <f>SUMIFS(Table_phiac_sql_ReturnsDB_vw_AgeCohort_HT[InsuredPersons],Table_phiac_sql_ReturnsDB_vw_AgeCohort_HT[Year],$M20,Table_phiac_sql_ReturnsDB_vw_AgeCohort_HT[MonthEnd],"Dec*",Table_phiac_sql_ReturnsDB_vw_AgeCohort_HT[State],O$3)/1000</f>
        <v>2644.6210000000001</v>
      </c>
      <c r="P20" s="51">
        <f>SUMIFS(Table_phiac_sql_ReturnsDB_vw_AgeCohort_HT[InsuredPersons],Table_phiac_sql_ReturnsDB_vw_AgeCohort_HT[Year],$M20,Table_phiac_sql_ReturnsDB_vw_AgeCohort_HT[MonthEnd],"Dec*",Table_phiac_sql_ReturnsDB_vw_AgeCohort_HT[State],P$3)/1000</f>
        <v>2158.6489999999999</v>
      </c>
      <c r="Q20" s="51">
        <f>SUMIFS(Table_phiac_sql_ReturnsDB_vw_AgeCohort_HT[InsuredPersons],Table_phiac_sql_ReturnsDB_vw_AgeCohort_HT[Year],$M20,Table_phiac_sql_ReturnsDB_vw_AgeCohort_HT[MonthEnd],"Dec*",Table_phiac_sql_ReturnsDB_vw_AgeCohort_HT[State],Q$3)/1000</f>
        <v>781.21199999999999</v>
      </c>
      <c r="R20" s="51">
        <f>SUMIFS(Table_phiac_sql_ReturnsDB_vw_AgeCohort_HT[InsuredPersons],Table_phiac_sql_ReturnsDB_vw_AgeCohort_HT[Year],$M20,Table_phiac_sql_ReturnsDB_vw_AgeCohort_HT[MonthEnd],"Dec*",Table_phiac_sql_ReturnsDB_vw_AgeCohort_HT[State],R$3)/1000</f>
        <v>1413.146</v>
      </c>
      <c r="S20" s="51">
        <f>SUMIFS(Table_phiac_sql_ReturnsDB_vw_AgeCohort_HT[InsuredPersons],Table_phiac_sql_ReturnsDB_vw_AgeCohort_HT[Year],$M20,Table_phiac_sql_ReturnsDB_vw_AgeCohort_HT[MonthEnd],"Dec*",Table_phiac_sql_ReturnsDB_vw_AgeCohort_HT[State],S$3)/1000</f>
        <v>232.74</v>
      </c>
      <c r="T20" s="51">
        <f>SUMIFS(Table_phiac_sql_ReturnsDB_vw_AgeCohort_HT[InsuredPersons],Table_phiac_sql_ReturnsDB_vw_AgeCohort_HT[Year],$M20,Table_phiac_sql_ReturnsDB_vw_AgeCohort_HT[MonthEnd],"Dec*",Table_phiac_sql_ReturnsDB_vw_AgeCohort_HT[State],T$3)/1000</f>
        <v>96.436000000000007</v>
      </c>
      <c r="U20" s="51">
        <f>SUMIFS(Table_phiac_sql_ReturnsDB_vw_AgeCohort_HT[InsuredPersons],Table_phiac_sql_ReturnsDB_vw_AgeCohort_HT[Year],$M20,Table_phiac_sql_ReturnsDB_vw_AgeCohort_HT[MonthEnd],"Dec*",Table_phiac_sql_ReturnsDB_vw_AgeCohort_HT[State],U$3)/1000</f>
        <v>225.059</v>
      </c>
      <c r="V20" s="51">
        <f>SUMIFS(Table_phiac_sql_ReturnsDB_vw_AgeCohort_HT[InsuredPersons],Table_phiac_sql_ReturnsDB_vw_AgeCohort_HT[Year],$M20,Table_phiac_sql_ReturnsDB_vw_AgeCohort_HT[MonthEnd],"Dec*")/1000</f>
        <v>11180.710999999999</v>
      </c>
      <c r="W20"/>
      <c r="AJ20"/>
      <c r="AK20"/>
      <c r="AL20"/>
      <c r="AM20"/>
      <c r="AN20"/>
      <c r="AO20"/>
    </row>
    <row r="21" spans="11:41">
      <c r="K21" s="13"/>
      <c r="M21" s="160">
        <v>2015</v>
      </c>
      <c r="N21" s="51">
        <f>SUMIFS(Table_phiac_sql_ReturnsDB_vw_AgeCohort_HT[InsuredPersons],Table_phiac_sql_ReturnsDB_vw_AgeCohort_HT[Year],$M21,Table_phiac_sql_ReturnsDB_vw_AgeCohort_HT[MonthEnd],"Dec*",Table_phiac_sql_ReturnsDB_vw_AgeCohort_HT[State],N$3)/1000</f>
        <v>3682.03</v>
      </c>
      <c r="O21" s="51">
        <f>SUMIFS(Table_phiac_sql_ReturnsDB_vw_AgeCohort_HT[InsuredPersons],Table_phiac_sql_ReturnsDB_vw_AgeCohort_HT[Year],$M21,Table_phiac_sql_ReturnsDB_vw_AgeCohort_HT[MonthEnd],"Dec*",Table_phiac_sql_ReturnsDB_vw_AgeCohort_HT[State],O$3)/1000</f>
        <v>2681.335</v>
      </c>
      <c r="P21" s="51">
        <f>SUMIFS(Table_phiac_sql_ReturnsDB_vw_AgeCohort_HT[InsuredPersons],Table_phiac_sql_ReturnsDB_vw_AgeCohort_HT[Year],$M21,Table_phiac_sql_ReturnsDB_vw_AgeCohort_HT[MonthEnd],"Dec*",Table_phiac_sql_ReturnsDB_vw_AgeCohort_HT[State],P$3)/1000</f>
        <v>2159.7080000000001</v>
      </c>
      <c r="Q21" s="51">
        <f>SUMIFS(Table_phiac_sql_ReturnsDB_vw_AgeCohort_HT[InsuredPersons],Table_phiac_sql_ReturnsDB_vw_AgeCohort_HT[Year],$M21,Table_phiac_sql_ReturnsDB_vw_AgeCohort_HT[MonthEnd],"Dec*",Table_phiac_sql_ReturnsDB_vw_AgeCohort_HT[State],Q$3)/1000</f>
        <v>786.03</v>
      </c>
      <c r="R21" s="51">
        <f>SUMIFS(Table_phiac_sql_ReturnsDB_vw_AgeCohort_HT[InsuredPersons],Table_phiac_sql_ReturnsDB_vw_AgeCohort_HT[Year],$M21,Table_phiac_sql_ReturnsDB_vw_AgeCohort_HT[MonthEnd],"Dec*",Table_phiac_sql_ReturnsDB_vw_AgeCohort_HT[State],R$3)/1000</f>
        <v>1438.39</v>
      </c>
      <c r="S21" s="51">
        <f>SUMIFS(Table_phiac_sql_ReturnsDB_vw_AgeCohort_HT[InsuredPersons],Table_phiac_sql_ReturnsDB_vw_AgeCohort_HT[Year],$M21,Table_phiac_sql_ReturnsDB_vw_AgeCohort_HT[MonthEnd],"Dec*",Table_phiac_sql_ReturnsDB_vw_AgeCohort_HT[State],S$3)/1000</f>
        <v>233.18100000000001</v>
      </c>
      <c r="T21" s="51">
        <f>SUMIFS(Table_phiac_sql_ReturnsDB_vw_AgeCohort_HT[InsuredPersons],Table_phiac_sql_ReturnsDB_vw_AgeCohort_HT[Year],$M21,Table_phiac_sql_ReturnsDB_vw_AgeCohort_HT[MonthEnd],"Dec*",Table_phiac_sql_ReturnsDB_vw_AgeCohort_HT[State],T$3)/1000</f>
        <v>99.088999999999999</v>
      </c>
      <c r="U21" s="51">
        <f>SUMIFS(Table_phiac_sql_ReturnsDB_vw_AgeCohort_HT[InsuredPersons],Table_phiac_sql_ReturnsDB_vw_AgeCohort_HT[Year],$M21,Table_phiac_sql_ReturnsDB_vw_AgeCohort_HT[MonthEnd],"Dec*",Table_phiac_sql_ReturnsDB_vw_AgeCohort_HT[State],U$3)/1000</f>
        <v>228.702</v>
      </c>
      <c r="V21" s="51">
        <f>SUMIFS(Table_phiac_sql_ReturnsDB_vw_AgeCohort_HT[InsuredPersons],Table_phiac_sql_ReturnsDB_vw_AgeCohort_HT[Year],$M21,Table_phiac_sql_ReturnsDB_vw_AgeCohort_HT[MonthEnd],"Dec*")/1000</f>
        <v>11308.465</v>
      </c>
      <c r="W21"/>
      <c r="AJ21"/>
      <c r="AK21"/>
      <c r="AL21"/>
      <c r="AM21"/>
      <c r="AN21"/>
      <c r="AO21"/>
    </row>
    <row r="22" spans="11:41">
      <c r="K22" s="13"/>
      <c r="M22" s="160">
        <v>2016</v>
      </c>
      <c r="N22" s="51">
        <f>SUMIFS(Table_phiac_sql_ReturnsDB_vw_AgeCohort_HT[InsuredPersons],Table_phiac_sql_ReturnsDB_vw_AgeCohort_HT[Year],$M22,Table_phiac_sql_ReturnsDB_vw_AgeCohort_HT[MonthEnd],"Dec*",Table_phiac_sql_ReturnsDB_vw_AgeCohort_HT[State],N$3)/1000</f>
        <v>3704.6950000000002</v>
      </c>
      <c r="O22" s="51">
        <f>SUMIFS(Table_phiac_sql_ReturnsDB_vw_AgeCohort_HT[InsuredPersons],Table_phiac_sql_ReturnsDB_vw_AgeCohort_HT[Year],$M22,Table_phiac_sql_ReturnsDB_vw_AgeCohort_HT[MonthEnd],"Dec*",Table_phiac_sql_ReturnsDB_vw_AgeCohort_HT[State],O$3)/1000</f>
        <v>2692.5929999999998</v>
      </c>
      <c r="P22" s="51">
        <f>SUMIFS(Table_phiac_sql_ReturnsDB_vw_AgeCohort_HT[InsuredPersons],Table_phiac_sql_ReturnsDB_vw_AgeCohort_HT[Year],$M22,Table_phiac_sql_ReturnsDB_vw_AgeCohort_HT[MonthEnd],"Dec*",Table_phiac_sql_ReturnsDB_vw_AgeCohort_HT[State],P$3)/1000</f>
        <v>2142.5619999999999</v>
      </c>
      <c r="Q22" s="51">
        <f>SUMIFS(Table_phiac_sql_ReturnsDB_vw_AgeCohort_HT[InsuredPersons],Table_phiac_sql_ReturnsDB_vw_AgeCohort_HT[Year],$M22,Table_phiac_sql_ReturnsDB_vw_AgeCohort_HT[MonthEnd],"Dec*",Table_phiac_sql_ReturnsDB_vw_AgeCohort_HT[State],Q$3)/1000</f>
        <v>785.61699999999996</v>
      </c>
      <c r="R22" s="51">
        <f>SUMIFS(Table_phiac_sql_ReturnsDB_vw_AgeCohort_HT[InsuredPersons],Table_phiac_sql_ReturnsDB_vw_AgeCohort_HT[Year],$M22,Table_phiac_sql_ReturnsDB_vw_AgeCohort_HT[MonthEnd],"Dec*",Table_phiac_sql_ReturnsDB_vw_AgeCohort_HT[State],R$3)/1000</f>
        <v>1439.758</v>
      </c>
      <c r="S22" s="51">
        <f>SUMIFS(Table_phiac_sql_ReturnsDB_vw_AgeCohort_HT[InsuredPersons],Table_phiac_sql_ReturnsDB_vw_AgeCohort_HT[Year],$M22,Table_phiac_sql_ReturnsDB_vw_AgeCohort_HT[MonthEnd],"Dec*",Table_phiac_sql_ReturnsDB_vw_AgeCohort_HT[State],S$3)/1000</f>
        <v>231.75899999999999</v>
      </c>
      <c r="T22" s="51">
        <f>SUMIFS(Table_phiac_sql_ReturnsDB_vw_AgeCohort_HT[InsuredPersons],Table_phiac_sql_ReturnsDB_vw_AgeCohort_HT[Year],$M22,Table_phiac_sql_ReturnsDB_vw_AgeCohort_HT[MonthEnd],"Dec*",Table_phiac_sql_ReturnsDB_vw_AgeCohort_HT[State],T$3)/1000</f>
        <v>100.39100000000001</v>
      </c>
      <c r="U22" s="51">
        <f>SUMIFS(Table_phiac_sql_ReturnsDB_vw_AgeCohort_HT[InsuredPersons],Table_phiac_sql_ReturnsDB_vw_AgeCohort_HT[Year],$M22,Table_phiac_sql_ReturnsDB_vw_AgeCohort_HT[MonthEnd],"Dec*",Table_phiac_sql_ReturnsDB_vw_AgeCohort_HT[State],U$3)/1000</f>
        <v>230.137</v>
      </c>
      <c r="V22" s="51">
        <f>SUMIFS(Table_phiac_sql_ReturnsDB_vw_AgeCohort_HT[InsuredPersons],Table_phiac_sql_ReturnsDB_vw_AgeCohort_HT[Year],$M22,Table_phiac_sql_ReturnsDB_vw_AgeCohort_HT[MonthEnd],"Dec*")/1000</f>
        <v>11327.512000000001</v>
      </c>
      <c r="W22"/>
      <c r="AJ22"/>
      <c r="AK22"/>
      <c r="AL22"/>
      <c r="AM22"/>
      <c r="AN22"/>
      <c r="AO22"/>
    </row>
    <row r="23" spans="11:41">
      <c r="K23" s="13"/>
      <c r="M23" s="160">
        <v>2017</v>
      </c>
      <c r="N23" s="51">
        <f>SUMIFS(Table_phiac_sql_ReturnsDB_vw_AgeCohort_HT[InsuredPersons],Table_phiac_sql_ReturnsDB_vw_AgeCohort_HT[Year],$M23,Table_phiac_sql_ReturnsDB_vw_AgeCohort_HT[MonthEnd],"Dec*",Table_phiac_sql_ReturnsDB_vw_AgeCohort_HT[State],N$3)/1000</f>
        <v>3711.46</v>
      </c>
      <c r="O23" s="51">
        <f>SUMIFS(Table_phiac_sql_ReturnsDB_vw_AgeCohort_HT[InsuredPersons],Table_phiac_sql_ReturnsDB_vw_AgeCohort_HT[Year],$M23,Table_phiac_sql_ReturnsDB_vw_AgeCohort_HT[MonthEnd],"Dec*",Table_phiac_sql_ReturnsDB_vw_AgeCohort_HT[State],O$3)/1000</f>
        <v>2694.8649999999998</v>
      </c>
      <c r="P23" s="51">
        <f>SUMIFS(Table_phiac_sql_ReturnsDB_vw_AgeCohort_HT[InsuredPersons],Table_phiac_sql_ReturnsDB_vw_AgeCohort_HT[Year],$M23,Table_phiac_sql_ReturnsDB_vw_AgeCohort_HT[MonthEnd],"Dec*",Table_phiac_sql_ReturnsDB_vw_AgeCohort_HT[State],P$3)/1000</f>
        <v>2125.2950000000001</v>
      </c>
      <c r="Q23" s="51">
        <f>SUMIFS(Table_phiac_sql_ReturnsDB_vw_AgeCohort_HT[InsuredPersons],Table_phiac_sql_ReturnsDB_vw_AgeCohort_HT[Year],$M23,Table_phiac_sql_ReturnsDB_vw_AgeCohort_HT[MonthEnd],"Dec*",Table_phiac_sql_ReturnsDB_vw_AgeCohort_HT[State],Q$3)/1000</f>
        <v>783.33199999999999</v>
      </c>
      <c r="R23" s="51">
        <f>SUMIFS(Table_phiac_sql_ReturnsDB_vw_AgeCohort_HT[InsuredPersons],Table_phiac_sql_ReturnsDB_vw_AgeCohort_HT[Year],$M23,Table_phiac_sql_ReturnsDB_vw_AgeCohort_HT[MonthEnd],"Dec*",Table_phiac_sql_ReturnsDB_vw_AgeCohort_HT[State],R$3)/1000</f>
        <v>1431.021</v>
      </c>
      <c r="S23" s="51">
        <f>SUMIFS(Table_phiac_sql_ReturnsDB_vw_AgeCohort_HT[InsuredPersons],Table_phiac_sql_ReturnsDB_vw_AgeCohort_HT[Year],$M23,Table_phiac_sql_ReturnsDB_vw_AgeCohort_HT[MonthEnd],"Dec*",Table_phiac_sql_ReturnsDB_vw_AgeCohort_HT[State],S$3)/1000</f>
        <v>230.15100000000001</v>
      </c>
      <c r="T23" s="51">
        <f>SUMIFS(Table_phiac_sql_ReturnsDB_vw_AgeCohort_HT[InsuredPersons],Table_phiac_sql_ReturnsDB_vw_AgeCohort_HT[Year],$M23,Table_phiac_sql_ReturnsDB_vw_AgeCohort_HT[MonthEnd],"Dec*",Table_phiac_sql_ReturnsDB_vw_AgeCohort_HT[State],T$3)/1000</f>
        <v>99.69</v>
      </c>
      <c r="U23" s="51">
        <f>SUMIFS(Table_phiac_sql_ReturnsDB_vw_AgeCohort_HT[InsuredPersons],Table_phiac_sql_ReturnsDB_vw_AgeCohort_HT[Year],$M23,Table_phiac_sql_ReturnsDB_vw_AgeCohort_HT[MonthEnd],"Dec*",Table_phiac_sql_ReturnsDB_vw_AgeCohort_HT[State],U$3)/1000</f>
        <v>230.48</v>
      </c>
      <c r="V23" s="51">
        <f>SUMIFS(Table_phiac_sql_ReturnsDB_vw_AgeCohort_HT[InsuredPersons],Table_phiac_sql_ReturnsDB_vw_AgeCohort_HT[Year],$M23,Table_phiac_sql_ReturnsDB_vw_AgeCohort_HT[MonthEnd],"Dec*")/1000</f>
        <v>11306.294</v>
      </c>
      <c r="W23"/>
      <c r="AJ23"/>
      <c r="AK23"/>
      <c r="AL23"/>
      <c r="AM23"/>
      <c r="AN23"/>
      <c r="AO23"/>
    </row>
    <row r="24" spans="11:41">
      <c r="K24" s="13"/>
      <c r="M24" s="160">
        <v>2018</v>
      </c>
      <c r="N24" s="51">
        <f>SUMIFS(Table_phiac_sql_ReturnsDB_vw_AgeCohort_HT[InsuredPersons],Table_phiac_sql_ReturnsDB_vw_AgeCohort_HT[Year],$M24,Table_phiac_sql_ReturnsDB_vw_AgeCohort_HT[MonthEnd],"Dec*",Table_phiac_sql_ReturnsDB_vw_AgeCohort_HT[State],N$3)/1000</f>
        <v>3696.5140000000001</v>
      </c>
      <c r="O24" s="51">
        <f>SUMIFS(Table_phiac_sql_ReturnsDB_vw_AgeCohort_HT[InsuredPersons],Table_phiac_sql_ReturnsDB_vw_AgeCohort_HT[Year],$M24,Table_phiac_sql_ReturnsDB_vw_AgeCohort_HT[MonthEnd],"Dec*",Table_phiac_sql_ReturnsDB_vw_AgeCohort_HT[State],O$3)/1000</f>
        <v>2689.4769999999999</v>
      </c>
      <c r="P24" s="51">
        <f>SUMIFS(Table_phiac_sql_ReturnsDB_vw_AgeCohort_HT[InsuredPersons],Table_phiac_sql_ReturnsDB_vw_AgeCohort_HT[Year],$M24,Table_phiac_sql_ReturnsDB_vw_AgeCohort_HT[MonthEnd],"Dec*",Table_phiac_sql_ReturnsDB_vw_AgeCohort_HT[State],P$3)/1000</f>
        <v>2102.636</v>
      </c>
      <c r="Q24" s="51">
        <f>SUMIFS(Table_phiac_sql_ReturnsDB_vw_AgeCohort_HT[InsuredPersons],Table_phiac_sql_ReturnsDB_vw_AgeCohort_HT[Year],$M24,Table_phiac_sql_ReturnsDB_vw_AgeCohort_HT[MonthEnd],"Dec*",Table_phiac_sql_ReturnsDB_vw_AgeCohort_HT[State],Q$3)/1000</f>
        <v>779.20299999999997</v>
      </c>
      <c r="R24" s="51">
        <f>SUMIFS(Table_phiac_sql_ReturnsDB_vw_AgeCohort_HT[InsuredPersons],Table_phiac_sql_ReturnsDB_vw_AgeCohort_HT[Year],$M24,Table_phiac_sql_ReturnsDB_vw_AgeCohort_HT[MonthEnd],"Dec*",Table_phiac_sql_ReturnsDB_vw_AgeCohort_HT[State],R$3)/1000</f>
        <v>1417.89</v>
      </c>
      <c r="S24" s="51">
        <f>SUMIFS(Table_phiac_sql_ReturnsDB_vw_AgeCohort_HT[InsuredPersons],Table_phiac_sql_ReturnsDB_vw_AgeCohort_HT[Year],$M24,Table_phiac_sql_ReturnsDB_vw_AgeCohort_HT[MonthEnd],"Dec*",Table_phiac_sql_ReturnsDB_vw_AgeCohort_HT[State],S$3)/1000</f>
        <v>227.833</v>
      </c>
      <c r="T24" s="51">
        <f>SUMIFS(Table_phiac_sql_ReturnsDB_vw_AgeCohort_HT[InsuredPersons],Table_phiac_sql_ReturnsDB_vw_AgeCohort_HT[Year],$M24,Table_phiac_sql_ReturnsDB_vw_AgeCohort_HT[MonthEnd],"Dec*",Table_phiac_sql_ReturnsDB_vw_AgeCohort_HT[State],T$3)/1000</f>
        <v>97.606999999999999</v>
      </c>
      <c r="U24" s="51">
        <f>SUMIFS(Table_phiac_sql_ReturnsDB_vw_AgeCohort_HT[InsuredPersons],Table_phiac_sql_ReturnsDB_vw_AgeCohort_HT[Year],$M24,Table_phiac_sql_ReturnsDB_vw_AgeCohort_HT[MonthEnd],"Dec*",Table_phiac_sql_ReturnsDB_vw_AgeCohort_HT[State],U$3)/1000</f>
        <v>230.477</v>
      </c>
      <c r="V24" s="51">
        <f>SUMIFS(Table_phiac_sql_ReturnsDB_vw_AgeCohort_HT[InsuredPersons],Table_phiac_sql_ReturnsDB_vw_AgeCohort_HT[Year],$M24,Table_phiac_sql_ReturnsDB_vw_AgeCohort_HT[MonthEnd],"Dec*")/1000</f>
        <v>11241.637000000001</v>
      </c>
      <c r="W24"/>
      <c r="AJ24"/>
      <c r="AK24"/>
      <c r="AL24"/>
      <c r="AM24"/>
      <c r="AN24"/>
      <c r="AO24"/>
    </row>
    <row r="25" spans="11:41">
      <c r="K25" s="13"/>
      <c r="M25" s="160">
        <v>2019</v>
      </c>
      <c r="N25" s="51">
        <f>SUMIFS(Table_phiac_sql_ReturnsDB_vw_AgeCohort_HT[InsuredPersons],Table_phiac_sql_ReturnsDB_vw_AgeCohort_HT[Year],$M25,Table_phiac_sql_ReturnsDB_vw_AgeCohort_HT[MonthEnd],"Dec*",Table_phiac_sql_ReturnsDB_vw_AgeCohort_HT[State],N$3)/1000</f>
        <v>3695.732</v>
      </c>
      <c r="O25" s="51">
        <f>SUMIFS(Table_phiac_sql_ReturnsDB_vw_AgeCohort_HT[InsuredPersons],Table_phiac_sql_ReturnsDB_vw_AgeCohort_HT[Year],$M25,Table_phiac_sql_ReturnsDB_vw_AgeCohort_HT[MonthEnd],"Dec*",Table_phiac_sql_ReturnsDB_vw_AgeCohort_HT[State],O$3)/1000</f>
        <v>2693.306</v>
      </c>
      <c r="P25" s="51">
        <f>SUMIFS(Table_phiac_sql_ReturnsDB_vw_AgeCohort_HT[InsuredPersons],Table_phiac_sql_ReturnsDB_vw_AgeCohort_HT[Year],$M25,Table_phiac_sql_ReturnsDB_vw_AgeCohort_HT[MonthEnd],"Dec*",Table_phiac_sql_ReturnsDB_vw_AgeCohort_HT[State],P$3)/1000</f>
        <v>2092.4580000000001</v>
      </c>
      <c r="Q25" s="51">
        <f>SUMIFS(Table_phiac_sql_ReturnsDB_vw_AgeCohort_HT[InsuredPersons],Table_phiac_sql_ReturnsDB_vw_AgeCohort_HT[Year],$M25,Table_phiac_sql_ReturnsDB_vw_AgeCohort_HT[MonthEnd],"Dec*",Table_phiac_sql_ReturnsDB_vw_AgeCohort_HT[State],Q$3)/1000</f>
        <v>778.19500000000005</v>
      </c>
      <c r="R25" s="51">
        <f>SUMIFS(Table_phiac_sql_ReturnsDB_vw_AgeCohort_HT[InsuredPersons],Table_phiac_sql_ReturnsDB_vw_AgeCohort_HT[Year],$M25,Table_phiac_sql_ReturnsDB_vw_AgeCohort_HT[MonthEnd],"Dec*",Table_phiac_sql_ReturnsDB_vw_AgeCohort_HT[State],R$3)/1000</f>
        <v>1419.31</v>
      </c>
      <c r="S25" s="51">
        <f>SUMIFS(Table_phiac_sql_ReturnsDB_vw_AgeCohort_HT[InsuredPersons],Table_phiac_sql_ReturnsDB_vw_AgeCohort_HT[Year],$M25,Table_phiac_sql_ReturnsDB_vw_AgeCohort_HT[MonthEnd],"Dec*",Table_phiac_sql_ReturnsDB_vw_AgeCohort_HT[State],S$3)/1000</f>
        <v>226.84899999999999</v>
      </c>
      <c r="T25" s="51">
        <f>SUMIFS(Table_phiac_sql_ReturnsDB_vw_AgeCohort_HT[InsuredPersons],Table_phiac_sql_ReturnsDB_vw_AgeCohort_HT[Year],$M25,Table_phiac_sql_ReturnsDB_vw_AgeCohort_HT[MonthEnd],"Dec*",Table_phiac_sql_ReturnsDB_vw_AgeCohort_HT[State],T$3)/1000</f>
        <v>95.522000000000006</v>
      </c>
      <c r="U25" s="51">
        <f>SUMIFS(Table_phiac_sql_ReturnsDB_vw_AgeCohort_HT[InsuredPersons],Table_phiac_sql_ReturnsDB_vw_AgeCohort_HT[Year],$M25,Table_phiac_sql_ReturnsDB_vw_AgeCohort_HT[MonthEnd],"Dec*",Table_phiac_sql_ReturnsDB_vw_AgeCohort_HT[State],U$3)/1000</f>
        <v>231.751</v>
      </c>
      <c r="V25" s="51">
        <f>SUMIFS(Table_phiac_sql_ReturnsDB_vw_AgeCohort_HT[InsuredPersons],Table_phiac_sql_ReturnsDB_vw_AgeCohort_HT[Year],$M25,Table_phiac_sql_ReturnsDB_vw_AgeCohort_HT[MonthEnd],"Dec*")/1000</f>
        <v>11233.123</v>
      </c>
      <c r="W25"/>
      <c r="AJ25"/>
      <c r="AK25"/>
      <c r="AL25"/>
      <c r="AM25"/>
      <c r="AN25"/>
    </row>
    <row r="26" spans="11:41">
      <c r="K26" s="13"/>
      <c r="M26" s="160">
        <v>2020</v>
      </c>
      <c r="N26" s="51">
        <f>SUMIFS(Table_phiac_sql_ReturnsDB_vw_AgeCohort_HT[InsuredPersons],Table_phiac_sql_ReturnsDB_vw_AgeCohort_HT[Year],$M26,Table_phiac_sql_ReturnsDB_vw_AgeCohort_HT[MonthEnd],"Dec*",Table_phiac_sql_ReturnsDB_vw_AgeCohort_HT[State],N$3)/1000</f>
        <v>3725.3670000000002</v>
      </c>
      <c r="O26" s="51">
        <f>SUMIFS(Table_phiac_sql_ReturnsDB_vw_AgeCohort_HT[InsuredPersons],Table_phiac_sql_ReturnsDB_vw_AgeCohort_HT[Year],$M26,Table_phiac_sql_ReturnsDB_vw_AgeCohort_HT[MonthEnd],"Dec*",Table_phiac_sql_ReturnsDB_vw_AgeCohort_HT[State],O$3)/1000</f>
        <v>2707.5790000000002</v>
      </c>
      <c r="P26" s="51">
        <f>SUMIFS(Table_phiac_sql_ReturnsDB_vw_AgeCohort_HT[InsuredPersons],Table_phiac_sql_ReturnsDB_vw_AgeCohort_HT[Year],$M26,Table_phiac_sql_ReturnsDB_vw_AgeCohort_HT[MonthEnd],"Dec*",Table_phiac_sql_ReturnsDB_vw_AgeCohort_HT[State],P$3)/1000</f>
        <v>2112.9569999999999</v>
      </c>
      <c r="Q26" s="51">
        <f>SUMIFS(Table_phiac_sql_ReturnsDB_vw_AgeCohort_HT[InsuredPersons],Table_phiac_sql_ReturnsDB_vw_AgeCohort_HT[Year],$M26,Table_phiac_sql_ReturnsDB_vw_AgeCohort_HT[MonthEnd],"Dec*",Table_phiac_sql_ReturnsDB_vw_AgeCohort_HT[State],Q$3)/1000</f>
        <v>785.14200000000005</v>
      </c>
      <c r="R26" s="51">
        <f>SUMIFS(Table_phiac_sql_ReturnsDB_vw_AgeCohort_HT[InsuredPersons],Table_phiac_sql_ReturnsDB_vw_AgeCohort_HT[Year],$M26,Table_phiac_sql_ReturnsDB_vw_AgeCohort_HT[MonthEnd],"Dec*",Table_phiac_sql_ReturnsDB_vw_AgeCohort_HT[State],R$3)/1000</f>
        <v>1445.2429999999999</v>
      </c>
      <c r="S26" s="51">
        <f>SUMIFS(Table_phiac_sql_ReturnsDB_vw_AgeCohort_HT[InsuredPersons],Table_phiac_sql_ReturnsDB_vw_AgeCohort_HT[Year],$M26,Table_phiac_sql_ReturnsDB_vw_AgeCohort_HT[MonthEnd],"Dec*",Table_phiac_sql_ReturnsDB_vw_AgeCohort_HT[State],S$3)/1000</f>
        <v>228.054</v>
      </c>
      <c r="T26" s="51">
        <f>SUMIFS(Table_phiac_sql_ReturnsDB_vw_AgeCohort_HT[InsuredPersons],Table_phiac_sql_ReturnsDB_vw_AgeCohort_HT[Year],$M26,Table_phiac_sql_ReturnsDB_vw_AgeCohort_HT[MonthEnd],"Dec*",Table_phiac_sql_ReturnsDB_vw_AgeCohort_HT[State],T$3)/1000</f>
        <v>96.158000000000001</v>
      </c>
      <c r="U26" s="51">
        <f>SUMIFS(Table_phiac_sql_ReturnsDB_vw_AgeCohort_HT[InsuredPersons],Table_phiac_sql_ReturnsDB_vw_AgeCohort_HT[Year],$M26,Table_phiac_sql_ReturnsDB_vw_AgeCohort_HT[MonthEnd],"Dec*",Table_phiac_sql_ReturnsDB_vw_AgeCohort_HT[State],U$3)/1000</f>
        <v>235.80199999999999</v>
      </c>
      <c r="V26" s="51">
        <f>SUMIFS(Table_phiac_sql_ReturnsDB_vw_AgeCohort_HT[InsuredPersons],Table_phiac_sql_ReturnsDB_vw_AgeCohort_HT[Year],$M26,Table_phiac_sql_ReturnsDB_vw_AgeCohort_HT[MonthEnd],"Dec*")/1000</f>
        <v>11336.302</v>
      </c>
      <c r="W26"/>
      <c r="AJ26"/>
      <c r="AK26"/>
      <c r="AL26"/>
      <c r="AM26"/>
      <c r="AN26"/>
      <c r="AO26"/>
    </row>
    <row r="27" spans="11:41" ht="12.75" customHeight="1">
      <c r="K27" s="13"/>
      <c r="M27" s="160">
        <v>2021</v>
      </c>
      <c r="N27" s="51">
        <f>SUMIFS(Table_phiac_sql_ReturnsDB_vw_AgeCohort_HT[InsuredPersons],Table_phiac_sql_ReturnsDB_vw_AgeCohort_HT[Year],$M27,Table_phiac_sql_ReturnsDB_vw_AgeCohort_HT[MonthEnd],"Dec*",Table_phiac_sql_ReturnsDB_vw_AgeCohort_HT[State],N$3)/1000</f>
        <v>3787.2482</v>
      </c>
      <c r="O27" s="51">
        <f>SUMIFS(Table_phiac_sql_ReturnsDB_vw_AgeCohort_HT[InsuredPersons],Table_phiac_sql_ReturnsDB_vw_AgeCohort_HT[Year],$M27,Table_phiac_sql_ReturnsDB_vw_AgeCohort_HT[MonthEnd],"Dec*",Table_phiac_sql_ReturnsDB_vw_AgeCohort_HT[State],O$3)/1000</f>
        <v>2766.8502000000003</v>
      </c>
      <c r="P27" s="51">
        <f>SUMIFS(Table_phiac_sql_ReturnsDB_vw_AgeCohort_HT[InsuredPersons],Table_phiac_sql_ReturnsDB_vw_AgeCohort_HT[Year],$M27,Table_phiac_sql_ReturnsDB_vw_AgeCohort_HT[MonthEnd],"Dec*",Table_phiac_sql_ReturnsDB_vw_AgeCohort_HT[State],P$3)/1000</f>
        <v>2150.5022000000004</v>
      </c>
      <c r="Q27" s="51">
        <f>SUMIFS(Table_phiac_sql_ReturnsDB_vw_AgeCohort_HT[InsuredPersons],Table_phiac_sql_ReturnsDB_vw_AgeCohort_HT[Year],$M27,Table_phiac_sql_ReturnsDB_vw_AgeCohort_HT[MonthEnd],"Dec*",Table_phiac_sql_ReturnsDB_vw_AgeCohort_HT[State],Q$3)/1000</f>
        <v>799.90819999999997</v>
      </c>
      <c r="R27" s="51">
        <f>SUMIFS(Table_phiac_sql_ReturnsDB_vw_AgeCohort_HT[InsuredPersons],Table_phiac_sql_ReturnsDB_vw_AgeCohort_HT[Year],$M27,Table_phiac_sql_ReturnsDB_vw_AgeCohort_HT[MonthEnd],"Dec*",Table_phiac_sql_ReturnsDB_vw_AgeCohort_HT[State],R$3)/1000</f>
        <v>1488.4932000000001</v>
      </c>
      <c r="S27" s="51">
        <f>SUMIFS(Table_phiac_sql_ReturnsDB_vw_AgeCohort_HT[InsuredPersons],Table_phiac_sql_ReturnsDB_vw_AgeCohort_HT[Year],$M27,Table_phiac_sql_ReturnsDB_vw_AgeCohort_HT[MonthEnd],"Dec*",Table_phiac_sql_ReturnsDB_vw_AgeCohort_HT[State],S$3)/1000</f>
        <v>232.27120000000002</v>
      </c>
      <c r="T27" s="51">
        <f>SUMIFS(Table_phiac_sql_ReturnsDB_vw_AgeCohort_HT[InsuredPersons],Table_phiac_sql_ReturnsDB_vw_AgeCohort_HT[Year],$M27,Table_phiac_sql_ReturnsDB_vw_AgeCohort_HT[MonthEnd],"Dec*",Table_phiac_sql_ReturnsDB_vw_AgeCohort_HT[State],T$3)/1000</f>
        <v>97.541200000000018</v>
      </c>
      <c r="U27" s="51">
        <f>SUMIFS(Table_phiac_sql_ReturnsDB_vw_AgeCohort_HT[InsuredPersons],Table_phiac_sql_ReturnsDB_vw_AgeCohort_HT[Year],$M27,Table_phiac_sql_ReturnsDB_vw_AgeCohort_HT[MonthEnd],"Dec*",Table_phiac_sql_ReturnsDB_vw_AgeCohort_HT[State],U$3)/1000</f>
        <v>241.9932</v>
      </c>
      <c r="V27" s="51">
        <f>SUMIFS(Table_phiac_sql_ReturnsDB_vw_AgeCohort_HT[InsuredPersons],Table_phiac_sql_ReturnsDB_vw_AgeCohort_HT[Year],$M27,Table_phiac_sql_ReturnsDB_vw_AgeCohort_HT[MonthEnd],"Dec*")/1000</f>
        <v>11564.807599999996</v>
      </c>
      <c r="W27"/>
      <c r="AJ27"/>
      <c r="AK27"/>
      <c r="AL27"/>
      <c r="AM27"/>
      <c r="AN27"/>
      <c r="AO27"/>
    </row>
    <row r="28" spans="11:41" ht="12.75" customHeight="1">
      <c r="K28" s="13"/>
      <c r="M28" s="160">
        <v>2022</v>
      </c>
      <c r="N28" s="51">
        <f>SUMIFS(Table_phiac_sql_ReturnsDB_vw_AgeCohort_HT[InsuredPersons],Table_phiac_sql_ReturnsDB_vw_AgeCohort_HT[Year],$M28,Table_phiac_sql_ReturnsDB_vw_AgeCohort_HT[MonthEnd],"Dec*",Table_phiac_sql_ReturnsDB_vw_AgeCohort_HT[State],N$3)/1000</f>
        <v>3844.694</v>
      </c>
      <c r="O28" s="51">
        <f>SUMIFS(Table_phiac_sql_ReturnsDB_vw_AgeCohort_HT[InsuredPersons],Table_phiac_sql_ReturnsDB_vw_AgeCohort_HT[Year],$M28,Table_phiac_sql_ReturnsDB_vw_AgeCohort_HT[MonthEnd],"Dec*",Table_phiac_sql_ReturnsDB_vw_AgeCohort_HT[State],O$3)/1000</f>
        <v>2833.1579999999999</v>
      </c>
      <c r="P28" s="51">
        <f>SUMIFS(Table_phiac_sql_ReturnsDB_vw_AgeCohort_HT[InsuredPersons],Table_phiac_sql_ReturnsDB_vw_AgeCohort_HT[Year],$M28,Table_phiac_sql_ReturnsDB_vw_AgeCohort_HT[MonthEnd],"Dec*",Table_phiac_sql_ReturnsDB_vw_AgeCohort_HT[State],P$3)/1000</f>
        <v>2205.8510000000001</v>
      </c>
      <c r="Q28" s="51">
        <f>SUMIFS(Table_phiac_sql_ReturnsDB_vw_AgeCohort_HT[InsuredPersons],Table_phiac_sql_ReturnsDB_vw_AgeCohort_HT[Year],$M28,Table_phiac_sql_ReturnsDB_vw_AgeCohort_HT[MonthEnd],"Dec*",Table_phiac_sql_ReturnsDB_vw_AgeCohort_HT[State],Q$3)/1000</f>
        <v>816.61699999999996</v>
      </c>
      <c r="R28" s="51">
        <f>SUMIFS(Table_phiac_sql_ReturnsDB_vw_AgeCohort_HT[InsuredPersons],Table_phiac_sql_ReturnsDB_vw_AgeCohort_HT[Year],$M28,Table_phiac_sql_ReturnsDB_vw_AgeCohort_HT[MonthEnd],"Dec*",Table_phiac_sql_ReturnsDB_vw_AgeCohort_HT[State],R$3)/1000</f>
        <v>1532.4449999999999</v>
      </c>
      <c r="S28" s="51">
        <f>SUMIFS(Table_phiac_sql_ReturnsDB_vw_AgeCohort_HT[InsuredPersons],Table_phiac_sql_ReturnsDB_vw_AgeCohort_HT[Year],$M28,Table_phiac_sql_ReturnsDB_vw_AgeCohort_HT[MonthEnd],"Dec*",Table_phiac_sql_ReturnsDB_vw_AgeCohort_HT[State],S$3)/1000</f>
        <v>236.20400000000001</v>
      </c>
      <c r="T28" s="51">
        <f>SUMIFS(Table_phiac_sql_ReturnsDB_vw_AgeCohort_HT[InsuredPersons],Table_phiac_sql_ReturnsDB_vw_AgeCohort_HT[Year],$M28,Table_phiac_sql_ReturnsDB_vw_AgeCohort_HT[MonthEnd],"Dec*",Table_phiac_sql_ReturnsDB_vw_AgeCohort_HT[State],T$3)/1000</f>
        <v>99.003</v>
      </c>
      <c r="U28" s="51">
        <f>SUMIFS(Table_phiac_sql_ReturnsDB_vw_AgeCohort_HT[InsuredPersons],Table_phiac_sql_ReturnsDB_vw_AgeCohort_HT[Year],$M28,Table_phiac_sql_ReturnsDB_vw_AgeCohort_HT[MonthEnd],"Dec*",Table_phiac_sql_ReturnsDB_vw_AgeCohort_HT[State],U$3)/1000</f>
        <v>247.51</v>
      </c>
      <c r="V28" s="51">
        <f>SUMIFS(Table_phiac_sql_ReturnsDB_vw_AgeCohort_HT[InsuredPersons],Table_phiac_sql_ReturnsDB_vw_AgeCohort_HT[Year],$M28,Table_phiac_sql_ReturnsDB_vw_AgeCohort_HT[MonthEnd],"Dec*")/1000</f>
        <v>11815.482</v>
      </c>
      <c r="W28"/>
      <c r="AJ28"/>
      <c r="AK28"/>
      <c r="AL28"/>
      <c r="AM28"/>
      <c r="AN28"/>
      <c r="AO28"/>
    </row>
    <row r="29" spans="11:41" ht="12.75" customHeight="1">
      <c r="K29" s="13"/>
      <c r="M29" s="161">
        <v>2023</v>
      </c>
      <c r="N29" s="52">
        <f>SUMIFS(Table_phiac_sql_ReturnsDB_vw_AgeCohort_HT[InsuredPersons],Table_phiac_sql_ReturnsDB_vw_AgeCohort_HT[Year],$M29,Table_phiac_sql_ReturnsDB_vw_AgeCohort_HT[MonthEnd],"Dec*",Table_phiac_sql_ReturnsDB_vw_AgeCohort_HT[State],N$3)/1000</f>
        <v>3911.1109999999999</v>
      </c>
      <c r="O29" s="52">
        <f>SUMIFS(Table_phiac_sql_ReturnsDB_vw_AgeCohort_HT[InsuredPersons],Table_phiac_sql_ReturnsDB_vw_AgeCohort_HT[Year],$M29,Table_phiac_sql_ReturnsDB_vw_AgeCohort_HT[MonthEnd],"Dec*",Table_phiac_sql_ReturnsDB_vw_AgeCohort_HT[State],O$3)/1000</f>
        <v>2909.0239999999999</v>
      </c>
      <c r="P29" s="52">
        <f>SUMIFS(Table_phiac_sql_ReturnsDB_vw_AgeCohort_HT[InsuredPersons],Table_phiac_sql_ReturnsDB_vw_AgeCohort_HT[Year],$M29,Table_phiac_sql_ReturnsDB_vw_AgeCohort_HT[MonthEnd],"Dec*",Table_phiac_sql_ReturnsDB_vw_AgeCohort_HT[State],P$3)/1000</f>
        <v>2263.5810000000001</v>
      </c>
      <c r="Q29" s="52">
        <f>SUMIFS(Table_phiac_sql_ReturnsDB_vw_AgeCohort_HT[InsuredPersons],Table_phiac_sql_ReturnsDB_vw_AgeCohort_HT[Year],$M29,Table_phiac_sql_ReturnsDB_vw_AgeCohort_HT[MonthEnd],"Dec*",Table_phiac_sql_ReturnsDB_vw_AgeCohort_HT[State],Q$3)/1000</f>
        <v>833.36500000000001</v>
      </c>
      <c r="R29" s="52">
        <f>SUMIFS(Table_phiac_sql_ReturnsDB_vw_AgeCohort_HT[InsuredPersons],Table_phiac_sql_ReturnsDB_vw_AgeCohort_HT[Year],$M29,Table_phiac_sql_ReturnsDB_vw_AgeCohort_HT[MonthEnd],"Dec*",Table_phiac_sql_ReturnsDB_vw_AgeCohort_HT[State],R$3)/1000</f>
        <v>1582.479</v>
      </c>
      <c r="S29" s="52">
        <f>SUMIFS(Table_phiac_sql_ReturnsDB_vw_AgeCohort_HT[InsuredPersons],Table_phiac_sql_ReturnsDB_vw_AgeCohort_HT[Year],$M29,Table_phiac_sql_ReturnsDB_vw_AgeCohort_HT[MonthEnd],"Dec*",Table_phiac_sql_ReturnsDB_vw_AgeCohort_HT[State],S$3)/1000</f>
        <v>239.28700000000001</v>
      </c>
      <c r="T29" s="52">
        <f>SUMIFS(Table_phiac_sql_ReturnsDB_vw_AgeCohort_HT[InsuredPersons],Table_phiac_sql_ReturnsDB_vw_AgeCohort_HT[Year],$M29,Table_phiac_sql_ReturnsDB_vw_AgeCohort_HT[MonthEnd],"Dec*",Table_phiac_sql_ReturnsDB_vw_AgeCohort_HT[State],T$3)/1000</f>
        <v>100.822</v>
      </c>
      <c r="U29" s="52">
        <f>SUMIFS(Table_phiac_sql_ReturnsDB_vw_AgeCohort_HT[InsuredPersons],Table_phiac_sql_ReturnsDB_vw_AgeCohort_HT[Year],$M29,Table_phiac_sql_ReturnsDB_vw_AgeCohort_HT[MonthEnd],"Dec*",Table_phiac_sql_ReturnsDB_vw_AgeCohort_HT[State],U$3)/1000</f>
        <v>253.25200000000001</v>
      </c>
      <c r="V29" s="52">
        <f>SUMIFS(Table_phiac_sql_ReturnsDB_vw_AgeCohort_HT[InsuredPersons],Table_phiac_sql_ReturnsDB_vw_AgeCohort_HT[Year],$M29,Table_phiac_sql_ReturnsDB_vw_AgeCohort_HT[MonthEnd],"Dec*")/1000</f>
        <v>12092.921</v>
      </c>
      <c r="W29"/>
      <c r="AJ29"/>
      <c r="AK29"/>
      <c r="AL29"/>
      <c r="AM29"/>
      <c r="AN29"/>
      <c r="AO29"/>
    </row>
    <row r="30" spans="11:41" ht="12.75" customHeight="1">
      <c r="K30" s="13"/>
      <c r="N30" s="24"/>
      <c r="O30" s="24"/>
      <c r="P30" s="24"/>
      <c r="Q30" s="24"/>
      <c r="R30" s="24"/>
      <c r="S30" s="24"/>
      <c r="T30" s="24"/>
      <c r="U30" s="24"/>
      <c r="V30" s="24"/>
      <c r="W30"/>
      <c r="AJ30"/>
      <c r="AK30"/>
      <c r="AL30"/>
      <c r="AM30"/>
      <c r="AN30"/>
      <c r="AO30"/>
    </row>
    <row r="31" spans="11:41">
      <c r="K31" s="13"/>
      <c r="M31" s="3" t="s">
        <v>128</v>
      </c>
      <c r="V31"/>
      <c r="W31"/>
      <c r="AJ31"/>
      <c r="AK31"/>
      <c r="AL31"/>
      <c r="AM31"/>
      <c r="AN31"/>
      <c r="AO31"/>
    </row>
    <row r="32" spans="11:41" ht="13.15">
      <c r="K32" s="13"/>
      <c r="M32" s="159" t="s">
        <v>127</v>
      </c>
      <c r="N32" s="162" t="s">
        <v>61</v>
      </c>
      <c r="O32" s="162" t="s">
        <v>62</v>
      </c>
      <c r="P32" s="162" t="s">
        <v>63</v>
      </c>
      <c r="Q32" s="162" t="s">
        <v>64</v>
      </c>
      <c r="R32" s="162" t="s">
        <v>65</v>
      </c>
      <c r="S32" s="162" t="s">
        <v>66</v>
      </c>
      <c r="T32" s="162" t="s">
        <v>67</v>
      </c>
      <c r="U32" s="162" t="s">
        <v>68</v>
      </c>
      <c r="V32" s="162" t="s">
        <v>69</v>
      </c>
      <c r="W32"/>
      <c r="AJ32"/>
      <c r="AK32"/>
      <c r="AL32"/>
      <c r="AM32"/>
      <c r="AN32"/>
      <c r="AO32"/>
    </row>
    <row r="33" spans="1:234">
      <c r="K33" s="13"/>
      <c r="M33" s="160">
        <v>1998</v>
      </c>
      <c r="N33" s="164">
        <f>N4*1000/(N62)</f>
        <v>0.29974174881956966</v>
      </c>
      <c r="O33" s="164">
        <f t="shared" ref="O33:V33" si="0">O4*1000/(O62)</f>
        <v>0.29529015443869489</v>
      </c>
      <c r="P33" s="164">
        <f t="shared" si="0"/>
        <v>0.28796456897947631</v>
      </c>
      <c r="Q33" s="164">
        <f t="shared" si="0"/>
        <v>0.32682331770050882</v>
      </c>
      <c r="R33" s="164">
        <f t="shared" si="0"/>
        <v>0.34128988010290867</v>
      </c>
      <c r="S33" s="164">
        <f t="shared" si="0"/>
        <v>0.33372056183335091</v>
      </c>
      <c r="T33" s="164">
        <f t="shared" si="0"/>
        <v>0.23663768712382324</v>
      </c>
      <c r="U33" s="164">
        <f t="shared" si="0"/>
        <v>0.33301312840217739</v>
      </c>
      <c r="V33" s="164">
        <f t="shared" si="0"/>
        <v>0.30343821803286924</v>
      </c>
      <c r="W33"/>
      <c r="AJ33"/>
      <c r="AK33"/>
      <c r="AL33"/>
      <c r="AM33"/>
      <c r="AN33"/>
      <c r="AO33"/>
    </row>
    <row r="34" spans="1:234">
      <c r="K34" s="13"/>
      <c r="M34" s="160">
        <v>1999</v>
      </c>
      <c r="N34" s="164">
        <f t="shared" ref="N34:V34" si="1">N5*1000/(N63)</f>
        <v>0.31607007270391707</v>
      </c>
      <c r="O34" s="164">
        <f t="shared" si="1"/>
        <v>0.30763764432940871</v>
      </c>
      <c r="P34" s="164">
        <f t="shared" si="1"/>
        <v>0.29761272081800982</v>
      </c>
      <c r="Q34" s="164">
        <f t="shared" si="1"/>
        <v>0.32102342267147665</v>
      </c>
      <c r="R34" s="164">
        <f t="shared" si="1"/>
        <v>0.35900582178843843</v>
      </c>
      <c r="S34" s="164">
        <f t="shared" si="1"/>
        <v>0.3380562610132391</v>
      </c>
      <c r="T34" s="164">
        <f t="shared" si="1"/>
        <v>0.24777883968709072</v>
      </c>
      <c r="U34" s="164">
        <f t="shared" si="1"/>
        <v>0.34555893364951445</v>
      </c>
      <c r="V34" s="164">
        <f t="shared" si="1"/>
        <v>0.31555228785979966</v>
      </c>
      <c r="W34"/>
      <c r="AJ34"/>
      <c r="AK34"/>
      <c r="AL34"/>
      <c r="AM34"/>
      <c r="AN34"/>
      <c r="AO34"/>
    </row>
    <row r="35" spans="1:234">
      <c r="K35" s="13"/>
      <c r="M35" s="160">
        <v>2000</v>
      </c>
      <c r="N35" s="164">
        <f t="shared" ref="N35:V35" si="2">N6*1000/(N64)</f>
        <v>0.45835742067061308</v>
      </c>
      <c r="O35" s="164">
        <f t="shared" si="2"/>
        <v>0.45760692306147621</v>
      </c>
      <c r="P35" s="164">
        <f t="shared" si="2"/>
        <v>0.43260253217513223</v>
      </c>
      <c r="Q35" s="164">
        <f t="shared" si="2"/>
        <v>0.46372678616305663</v>
      </c>
      <c r="R35" s="164">
        <f t="shared" si="2"/>
        <v>0.48367926337798428</v>
      </c>
      <c r="S35" s="164">
        <f t="shared" si="2"/>
        <v>0.45246618765849533</v>
      </c>
      <c r="T35" s="164">
        <f t="shared" si="2"/>
        <v>0.37054162813366992</v>
      </c>
      <c r="U35" s="164">
        <f t="shared" si="2"/>
        <v>0.55134962265748211</v>
      </c>
      <c r="V35" s="164">
        <f t="shared" si="2"/>
        <v>0.45676054315973286</v>
      </c>
      <c r="W35"/>
      <c r="AJ35"/>
      <c r="AK35"/>
      <c r="AL35"/>
      <c r="AM35"/>
      <c r="AN35"/>
      <c r="AO35"/>
    </row>
    <row r="36" spans="1:234">
      <c r="K36" s="13"/>
      <c r="M36" s="160">
        <v>2001</v>
      </c>
      <c r="N36" s="164">
        <f t="shared" ref="N36:V36" si="3">N7*1000/(N65)</f>
        <v>0.45321190079902612</v>
      </c>
      <c r="O36" s="164">
        <f t="shared" si="3"/>
        <v>0.4501817456095889</v>
      </c>
      <c r="P36" s="164">
        <f t="shared" si="3"/>
        <v>0.42998136632030931</v>
      </c>
      <c r="Q36" s="164">
        <f t="shared" si="3"/>
        <v>0.46132276623613483</v>
      </c>
      <c r="R36" s="164">
        <f t="shared" si="3"/>
        <v>0.47891228897167099</v>
      </c>
      <c r="S36" s="164">
        <f t="shared" si="3"/>
        <v>0.4528350461077465</v>
      </c>
      <c r="T36" s="164">
        <f t="shared" si="3"/>
        <v>0.35173555521410055</v>
      </c>
      <c r="U36" s="164">
        <f t="shared" si="3"/>
        <v>0.54950847699102434</v>
      </c>
      <c r="V36" s="164">
        <f t="shared" si="3"/>
        <v>0.45178988573520457</v>
      </c>
      <c r="W36"/>
      <c r="AJ36"/>
      <c r="AK36"/>
      <c r="AL36"/>
      <c r="AM36"/>
      <c r="AN36"/>
      <c r="AO36"/>
    </row>
    <row r="37" spans="1:234">
      <c r="A37" s="382"/>
      <c r="B37" s="383"/>
      <c r="C37" s="383"/>
      <c r="D37" s="383"/>
      <c r="E37" s="383"/>
      <c r="F37" s="383"/>
      <c r="G37" s="383"/>
      <c r="H37" s="383"/>
      <c r="I37" s="383"/>
      <c r="J37" s="383"/>
      <c r="K37" s="13"/>
      <c r="M37" s="160">
        <v>2002</v>
      </c>
      <c r="N37" s="164">
        <f t="shared" ref="N37:V37" si="4">N8*1000/(N66)</f>
        <v>0.45133974225998841</v>
      </c>
      <c r="O37" s="164">
        <f t="shared" si="4"/>
        <v>0.440384402636602</v>
      </c>
      <c r="P37" s="164">
        <f t="shared" si="4"/>
        <v>0.42035743169500789</v>
      </c>
      <c r="Q37" s="164">
        <f t="shared" si="4"/>
        <v>0.45459361637977386</v>
      </c>
      <c r="R37" s="164">
        <f t="shared" si="4"/>
        <v>0.47023021649532398</v>
      </c>
      <c r="S37" s="164">
        <f t="shared" si="4"/>
        <v>0.44582960432606861</v>
      </c>
      <c r="T37" s="164">
        <f t="shared" si="4"/>
        <v>0.3406615760931585</v>
      </c>
      <c r="U37" s="164">
        <f t="shared" si="4"/>
        <v>0.51441938947691368</v>
      </c>
      <c r="V37" s="164">
        <f t="shared" si="4"/>
        <v>0.44462646874405937</v>
      </c>
      <c r="W37"/>
      <c r="AJ37"/>
      <c r="AK37"/>
      <c r="AL37"/>
      <c r="AM37"/>
      <c r="AN37"/>
      <c r="AO37"/>
    </row>
    <row r="38" spans="1:234" ht="14.1" customHeight="1">
      <c r="A38" s="382"/>
      <c r="B38" s="383"/>
      <c r="C38" s="383"/>
      <c r="D38" s="383"/>
      <c r="E38" s="383"/>
      <c r="F38" s="383"/>
      <c r="G38" s="383"/>
      <c r="H38" s="383"/>
      <c r="I38" s="383"/>
      <c r="J38" s="383"/>
      <c r="K38" s="13"/>
      <c r="M38" s="160">
        <v>2003</v>
      </c>
      <c r="N38" s="164">
        <f t="shared" ref="N38:V38" si="5">N9*1000/(N67)</f>
        <v>0.44776199715758919</v>
      </c>
      <c r="O38" s="164">
        <f t="shared" si="5"/>
        <v>0.43182653031238061</v>
      </c>
      <c r="P38" s="164">
        <f t="shared" si="5"/>
        <v>0.41143891082627698</v>
      </c>
      <c r="Q38" s="164">
        <f t="shared" si="5"/>
        <v>0.44685769977182799</v>
      </c>
      <c r="R38" s="164">
        <f t="shared" si="5"/>
        <v>0.46283104372549122</v>
      </c>
      <c r="S38" s="164">
        <f t="shared" si="5"/>
        <v>0.43270718782911066</v>
      </c>
      <c r="T38" s="164">
        <f t="shared" si="5"/>
        <v>0.33103793602633508</v>
      </c>
      <c r="U38" s="164">
        <f t="shared" si="5"/>
        <v>0.51229257988498023</v>
      </c>
      <c r="V38" s="164">
        <f t="shared" si="5"/>
        <v>0.43776820224585927</v>
      </c>
      <c r="W38"/>
      <c r="AJ38"/>
      <c r="AK38"/>
      <c r="AL38"/>
      <c r="AM38"/>
      <c r="AN38"/>
      <c r="AO38"/>
    </row>
    <row r="39" spans="1:234" ht="14.1" customHeight="1">
      <c r="A39" s="382"/>
      <c r="B39" s="383"/>
      <c r="C39" s="383"/>
      <c r="D39" s="383"/>
      <c r="E39" s="383"/>
      <c r="F39" s="383"/>
      <c r="G39" s="383"/>
      <c r="H39" s="383"/>
      <c r="I39" s="383"/>
      <c r="J39" s="383"/>
      <c r="K39" s="13"/>
      <c r="M39" s="160">
        <v>2004</v>
      </c>
      <c r="N39" s="164">
        <f t="shared" ref="N39:V39" si="6">N10*1000/(N68)</f>
        <v>0.44557852913825124</v>
      </c>
      <c r="O39" s="164">
        <f t="shared" si="6"/>
        <v>0.42671843300188594</v>
      </c>
      <c r="P39" s="164">
        <f t="shared" si="6"/>
        <v>0.40670280147641574</v>
      </c>
      <c r="Q39" s="164">
        <f t="shared" si="6"/>
        <v>0.44167544282058407</v>
      </c>
      <c r="R39" s="164">
        <f t="shared" si="6"/>
        <v>0.46221244072306206</v>
      </c>
      <c r="S39" s="164">
        <f t="shared" si="6"/>
        <v>0.42781850661539922</v>
      </c>
      <c r="T39" s="164">
        <f t="shared" si="6"/>
        <v>0.3277101105186479</v>
      </c>
      <c r="U39" s="164">
        <f t="shared" si="6"/>
        <v>0.51233391401465256</v>
      </c>
      <c r="V39" s="164">
        <f t="shared" si="6"/>
        <v>0.4341778757590728</v>
      </c>
      <c r="W39"/>
      <c r="AJ39"/>
      <c r="AK39"/>
      <c r="AL39"/>
      <c r="AM39"/>
      <c r="AN39"/>
      <c r="AO39"/>
    </row>
    <row r="40" spans="1:234" ht="14.1" customHeight="1">
      <c r="A40" s="109"/>
      <c r="B40" s="110"/>
      <c r="C40" s="110"/>
      <c r="D40" s="110"/>
      <c r="E40" s="110"/>
      <c r="F40" s="110"/>
      <c r="G40" s="110"/>
      <c r="H40" s="110"/>
      <c r="I40" s="110"/>
      <c r="J40" s="110"/>
      <c r="K40" s="13"/>
      <c r="M40" s="160">
        <v>2005</v>
      </c>
      <c r="N40" s="164">
        <f t="shared" ref="N40:V40" si="7">N11*1000/(N69)</f>
        <v>0.44587418054388916</v>
      </c>
      <c r="O40" s="164">
        <f t="shared" si="7"/>
        <v>0.42346188278673985</v>
      </c>
      <c r="P40" s="164">
        <f t="shared" si="7"/>
        <v>0.4060829806958573</v>
      </c>
      <c r="Q40" s="164">
        <f t="shared" si="7"/>
        <v>0.44007063459800683</v>
      </c>
      <c r="R40" s="164">
        <f t="shared" si="7"/>
        <v>0.46696151996910246</v>
      </c>
      <c r="S40" s="164">
        <f t="shared" si="7"/>
        <v>0.42472413326831909</v>
      </c>
      <c r="T40" s="164">
        <f t="shared" si="7"/>
        <v>0.32245822986233336</v>
      </c>
      <c r="U40" s="164">
        <f t="shared" si="7"/>
        <v>0.5130447819373023</v>
      </c>
      <c r="V40" s="164">
        <f t="shared" si="7"/>
        <v>0.43351413528750621</v>
      </c>
      <c r="W40"/>
      <c r="AJ40"/>
      <c r="AK40"/>
      <c r="AL40"/>
      <c r="AM40"/>
      <c r="AN40"/>
      <c r="AO40"/>
    </row>
    <row r="41" spans="1:234" ht="14.1" customHeight="1">
      <c r="A41" s="4"/>
      <c r="K41" s="13"/>
      <c r="M41" s="160">
        <v>2006</v>
      </c>
      <c r="N41" s="164">
        <f t="shared" ref="N41:V41" si="8">N12*1000/(N70)</f>
        <v>0.44717189102526317</v>
      </c>
      <c r="O41" s="164">
        <f t="shared" si="8"/>
        <v>0.42521843312013308</v>
      </c>
      <c r="P41" s="164">
        <f t="shared" si="8"/>
        <v>0.41065597921025088</v>
      </c>
      <c r="Q41" s="164">
        <f t="shared" si="8"/>
        <v>0.44032857234355988</v>
      </c>
      <c r="R41" s="164">
        <f t="shared" si="8"/>
        <v>0.47473285482411731</v>
      </c>
      <c r="S41" s="164">
        <f t="shared" si="8"/>
        <v>0.424062337873717</v>
      </c>
      <c r="T41" s="164">
        <f t="shared" si="8"/>
        <v>0.32238223182595754</v>
      </c>
      <c r="U41" s="164">
        <f t="shared" si="8"/>
        <v>0.52737890129764964</v>
      </c>
      <c r="V41" s="164">
        <f t="shared" si="8"/>
        <v>0.43625153296220825</v>
      </c>
      <c r="W41"/>
      <c r="AJ41"/>
      <c r="AK41"/>
      <c r="AL41"/>
      <c r="AM41"/>
      <c r="AN41"/>
      <c r="AO41"/>
    </row>
    <row r="42" spans="1:234" ht="13.15">
      <c r="A42" s="5"/>
      <c r="B42" s="6"/>
      <c r="C42" s="7"/>
      <c r="D42" s="6"/>
      <c r="E42" s="6"/>
      <c r="F42" s="6"/>
      <c r="G42" s="6"/>
      <c r="H42" s="6"/>
      <c r="I42" s="6"/>
      <c r="J42" s="6"/>
      <c r="K42" s="39"/>
      <c r="M42" s="160">
        <v>2007</v>
      </c>
      <c r="N42" s="164">
        <f t="shared" ref="N42:V42" si="9">N13*1000/(N71)</f>
        <v>0.45550267495582414</v>
      </c>
      <c r="O42" s="164">
        <f t="shared" si="9"/>
        <v>0.43471366397903799</v>
      </c>
      <c r="P42" s="164">
        <f t="shared" si="9"/>
        <v>0.4239466921795485</v>
      </c>
      <c r="Q42" s="164">
        <f t="shared" si="9"/>
        <v>0.44791823066236131</v>
      </c>
      <c r="R42" s="164">
        <f t="shared" si="9"/>
        <v>0.49151852500648713</v>
      </c>
      <c r="S42" s="164">
        <f t="shared" si="9"/>
        <v>0.42955241218251999</v>
      </c>
      <c r="T42" s="164">
        <f t="shared" si="9"/>
        <v>0.33405811151427861</v>
      </c>
      <c r="U42" s="164">
        <f t="shared" si="9"/>
        <v>0.55256031797684901</v>
      </c>
      <c r="V42" s="164">
        <f t="shared" si="9"/>
        <v>0.44687071415319696</v>
      </c>
      <c r="W42"/>
      <c r="AJ42"/>
      <c r="AK42"/>
      <c r="AL42"/>
      <c r="AM42"/>
      <c r="AN42"/>
      <c r="AO42"/>
    </row>
    <row r="43" spans="1:234" ht="17.649999999999999">
      <c r="A43" s="256" t="s">
        <v>129</v>
      </c>
      <c r="B43" s="258"/>
      <c r="C43" s="257"/>
      <c r="D43" s="258"/>
      <c r="E43" s="258"/>
      <c r="F43" s="258"/>
      <c r="G43" s="258"/>
      <c r="H43" s="258"/>
      <c r="I43" s="258"/>
      <c r="J43" s="258"/>
      <c r="K43" s="259"/>
      <c r="M43" s="160">
        <v>2008</v>
      </c>
      <c r="N43" s="164">
        <f t="shared" ref="N43:V43" si="10">N14*1000/(N72)</f>
        <v>0.45552603608624204</v>
      </c>
      <c r="O43" s="164">
        <f t="shared" si="10"/>
        <v>0.43531544044785853</v>
      </c>
      <c r="P43" s="164">
        <f t="shared" si="10"/>
        <v>0.43108782938152301</v>
      </c>
      <c r="Q43" s="164">
        <f t="shared" si="10"/>
        <v>0.45108018124014321</v>
      </c>
      <c r="R43" s="164">
        <f t="shared" si="10"/>
        <v>0.50132100276695302</v>
      </c>
      <c r="S43" s="164">
        <f t="shared" si="10"/>
        <v>0.42993857792552026</v>
      </c>
      <c r="T43" s="164">
        <f t="shared" si="10"/>
        <v>0.34081860097247063</v>
      </c>
      <c r="U43" s="164">
        <f t="shared" si="10"/>
        <v>0.54552393755642958</v>
      </c>
      <c r="V43" s="164">
        <f t="shared" si="10"/>
        <v>0.44966551613748146</v>
      </c>
      <c r="W43"/>
      <c r="AJ43"/>
      <c r="AK43"/>
      <c r="AL43"/>
      <c r="AM43"/>
      <c r="AN43"/>
      <c r="AO43"/>
    </row>
    <row r="44" spans="1:234" ht="13.15">
      <c r="A44" s="9" t="s">
        <v>120</v>
      </c>
      <c r="C44" s="41" t="s">
        <v>124</v>
      </c>
      <c r="E44" s="12"/>
      <c r="F44" s="2"/>
      <c r="G44" s="2"/>
      <c r="H44" s="2"/>
      <c r="I44" s="2"/>
      <c r="J44" s="111"/>
      <c r="K44" s="42"/>
      <c r="L44" s="125"/>
      <c r="M44" s="160">
        <v>2009</v>
      </c>
      <c r="N44" s="164">
        <f t="shared" ref="N44:V44" si="11">N15*1000/(N73)</f>
        <v>0.45726257423779526</v>
      </c>
      <c r="O44" s="164">
        <f t="shared" si="11"/>
        <v>0.43568490763203538</v>
      </c>
      <c r="P44" s="164">
        <f t="shared" si="11"/>
        <v>0.43273014438160079</v>
      </c>
      <c r="Q44" s="164">
        <f t="shared" si="11"/>
        <v>0.45129737337341791</v>
      </c>
      <c r="R44" s="164">
        <f t="shared" si="11"/>
        <v>0.50583744561560984</v>
      </c>
      <c r="S44" s="164">
        <f t="shared" si="11"/>
        <v>0.4306353302623499</v>
      </c>
      <c r="T44" s="164">
        <f t="shared" si="11"/>
        <v>0.34801982588691871</v>
      </c>
      <c r="U44" s="164">
        <f t="shared" si="11"/>
        <v>0.54494647333167534</v>
      </c>
      <c r="V44" s="164">
        <f t="shared" si="11"/>
        <v>0.45128142147549916</v>
      </c>
      <c r="W44"/>
      <c r="AJ44"/>
      <c r="AK44"/>
      <c r="AL44"/>
      <c r="AM44"/>
      <c r="AN44"/>
      <c r="AO44"/>
    </row>
    <row r="45" spans="1:234" ht="15" customHeight="1">
      <c r="K45" s="13"/>
      <c r="M45" s="160">
        <v>2010</v>
      </c>
      <c r="N45" s="164">
        <f t="shared" ref="N45:V45" si="12">N16*1000/(N74)</f>
        <v>0.46227010967158139</v>
      </c>
      <c r="O45" s="164">
        <f t="shared" si="12"/>
        <v>0.43957642605297115</v>
      </c>
      <c r="P45" s="164">
        <f t="shared" si="12"/>
        <v>0.43764066747774677</v>
      </c>
      <c r="Q45" s="164">
        <f t="shared" si="12"/>
        <v>0.45359336274458156</v>
      </c>
      <c r="R45" s="164">
        <f t="shared" si="12"/>
        <v>0.51532019613093738</v>
      </c>
      <c r="S45" s="164">
        <f t="shared" si="12"/>
        <v>0.43321593276612591</v>
      </c>
      <c r="T45" s="164">
        <f t="shared" si="12"/>
        <v>0.35926773455377575</v>
      </c>
      <c r="U45" s="164">
        <f t="shared" si="12"/>
        <v>0.55261174290702875</v>
      </c>
      <c r="V45" s="164">
        <f t="shared" si="12"/>
        <v>0.45637370102366415</v>
      </c>
      <c r="W45"/>
      <c r="AJ45"/>
      <c r="AK45"/>
      <c r="AL45"/>
      <c r="AM45"/>
      <c r="AN45"/>
      <c r="AO45"/>
    </row>
    <row r="46" spans="1:234" s="10" customFormat="1">
      <c r="A46" s="14"/>
      <c r="B46" s="3"/>
      <c r="C46" s="3"/>
      <c r="D46" s="3"/>
      <c r="E46" s="3"/>
      <c r="F46" s="3"/>
      <c r="G46" s="3"/>
      <c r="H46" s="3"/>
      <c r="I46" s="3"/>
      <c r="J46" s="3"/>
      <c r="K46" s="13"/>
      <c r="L46" s="3"/>
      <c r="M46" s="160">
        <v>2011</v>
      </c>
      <c r="N46" s="164">
        <f t="shared" ref="N46:V46" si="13">N17*1000/(N75)</f>
        <v>0.4687978131687644</v>
      </c>
      <c r="O46" s="164">
        <f t="shared" si="13"/>
        <v>0.44277031190929317</v>
      </c>
      <c r="P46" s="164">
        <f t="shared" si="13"/>
        <v>0.44413186330693089</v>
      </c>
      <c r="Q46" s="164">
        <f t="shared" si="13"/>
        <v>0.45568282334142596</v>
      </c>
      <c r="R46" s="164">
        <f t="shared" si="13"/>
        <v>0.52329703886968149</v>
      </c>
      <c r="S46" s="164">
        <f t="shared" si="13"/>
        <v>0.4393079284557167</v>
      </c>
      <c r="T46" s="164">
        <f t="shared" si="13"/>
        <v>0.36929496205226831</v>
      </c>
      <c r="U46" s="164">
        <f t="shared" si="13"/>
        <v>0.55916628591394091</v>
      </c>
      <c r="V46" s="164">
        <f t="shared" si="13"/>
        <v>0.4619940068599605</v>
      </c>
      <c r="W46"/>
      <c r="X46"/>
      <c r="Y46"/>
      <c r="Z46"/>
      <c r="AA46"/>
      <c r="AB46"/>
      <c r="AC46"/>
      <c r="AD46"/>
      <c r="AE46"/>
      <c r="AF46"/>
      <c r="AG46"/>
      <c r="AH46"/>
      <c r="AI46"/>
      <c r="AJ46"/>
      <c r="AK46"/>
      <c r="AL46"/>
      <c r="AM46"/>
      <c r="AN46"/>
      <c r="AO46"/>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row>
    <row r="47" spans="1:234">
      <c r="K47" s="13"/>
      <c r="M47" s="160">
        <v>2012</v>
      </c>
      <c r="N47" s="164">
        <f t="shared" ref="N47:V47" si="14">N18*1000/(N76)</f>
        <v>0.47407512577196098</v>
      </c>
      <c r="O47" s="164">
        <f t="shared" si="14"/>
        <v>0.44404497979363128</v>
      </c>
      <c r="P47" s="164">
        <f t="shared" si="14"/>
        <v>0.45020584199176633</v>
      </c>
      <c r="Q47" s="164">
        <f t="shared" si="14"/>
        <v>0.45831113559042791</v>
      </c>
      <c r="R47" s="164">
        <f t="shared" si="14"/>
        <v>0.53595356886643242</v>
      </c>
      <c r="S47" s="164">
        <f t="shared" si="14"/>
        <v>0.44576437097142901</v>
      </c>
      <c r="T47" s="164">
        <f t="shared" si="14"/>
        <v>0.37947371066653263</v>
      </c>
      <c r="U47" s="164">
        <f t="shared" si="14"/>
        <v>0.56595894811117076</v>
      </c>
      <c r="V47" s="164">
        <f t="shared" si="14"/>
        <v>0.46718942632199439</v>
      </c>
      <c r="W47"/>
      <c r="AJ47"/>
      <c r="AK47"/>
      <c r="AL47"/>
      <c r="AM47"/>
      <c r="AN47"/>
      <c r="AO47"/>
    </row>
    <row r="48" spans="1:234">
      <c r="K48" s="13"/>
      <c r="M48" s="160">
        <v>2013</v>
      </c>
      <c r="N48" s="164">
        <f t="shared" ref="N48:V48" si="15">N19*1000/(N77)</f>
        <v>0.47710819325392106</v>
      </c>
      <c r="O48" s="164">
        <f t="shared" si="15"/>
        <v>0.44427796594477403</v>
      </c>
      <c r="P48" s="164">
        <f t="shared" si="15"/>
        <v>0.45360914953753534</v>
      </c>
      <c r="Q48" s="164">
        <f t="shared" si="15"/>
        <v>0.45979147249310509</v>
      </c>
      <c r="R48" s="164">
        <f t="shared" si="15"/>
        <v>0.54673509744271809</v>
      </c>
      <c r="S48" s="164">
        <f t="shared" si="15"/>
        <v>0.44969835190004193</v>
      </c>
      <c r="T48" s="164">
        <f t="shared" si="15"/>
        <v>0.38764939910195456</v>
      </c>
      <c r="U48" s="164">
        <f t="shared" si="15"/>
        <v>0.57142043601385384</v>
      </c>
      <c r="V48" s="164">
        <f t="shared" si="15"/>
        <v>0.47042299798680731</v>
      </c>
      <c r="W48"/>
      <c r="AJ48"/>
      <c r="AK48"/>
      <c r="AL48"/>
      <c r="AM48"/>
      <c r="AN48"/>
      <c r="AO48"/>
    </row>
    <row r="49" spans="2:41" ht="13.15">
      <c r="B49" s="11"/>
      <c r="K49" s="13"/>
      <c r="M49" s="160">
        <v>2014</v>
      </c>
      <c r="N49" s="164">
        <f t="shared" ref="N49:V49" si="16">N20*1000/(N78)</f>
        <v>0.47986854568615284</v>
      </c>
      <c r="O49" s="164">
        <f t="shared" si="16"/>
        <v>0.44391366731615478</v>
      </c>
      <c r="P49" s="164">
        <f t="shared" si="16"/>
        <v>0.45471443229498765</v>
      </c>
      <c r="Q49" s="164">
        <f t="shared" si="16"/>
        <v>0.46140734165058678</v>
      </c>
      <c r="R49" s="164">
        <f>R20*1000/(R78)</f>
        <v>0.55886078527449168</v>
      </c>
      <c r="S49" s="164">
        <f t="shared" si="16"/>
        <v>0.45276632168702824</v>
      </c>
      <c r="T49" s="164">
        <f t="shared" si="16"/>
        <v>0.39725976609969804</v>
      </c>
      <c r="U49" s="164">
        <f t="shared" si="16"/>
        <v>0.57415793112421265</v>
      </c>
      <c r="V49" s="164">
        <f t="shared" si="16"/>
        <v>0.47300842062209258</v>
      </c>
      <c r="W49"/>
      <c r="AJ49"/>
      <c r="AK49"/>
      <c r="AL49"/>
      <c r="AM49"/>
      <c r="AN49"/>
      <c r="AO49"/>
    </row>
    <row r="50" spans="2:41">
      <c r="K50" s="13"/>
      <c r="M50" s="160">
        <v>2015</v>
      </c>
      <c r="N50" s="164">
        <f t="shared" ref="N50:V50" si="17">N21*1000/(N79)</f>
        <v>0.47996839169272992</v>
      </c>
      <c r="O50" s="164">
        <f t="shared" si="17"/>
        <v>0.4400645719409117</v>
      </c>
      <c r="P50" s="164">
        <f t="shared" si="17"/>
        <v>0.4494772351664425</v>
      </c>
      <c r="Q50" s="164">
        <f t="shared" si="17"/>
        <v>0.46076144664193341</v>
      </c>
      <c r="R50" s="164">
        <f t="shared" si="17"/>
        <v>0.56457377013790622</v>
      </c>
      <c r="S50" s="164">
        <f t="shared" si="17"/>
        <v>0.45216930970691921</v>
      </c>
      <c r="T50" s="164">
        <f t="shared" si="17"/>
        <v>0.40595272235650787</v>
      </c>
      <c r="U50" s="164">
        <f t="shared" si="17"/>
        <v>0.57336903383023208</v>
      </c>
      <c r="V50" s="164">
        <f t="shared" si="17"/>
        <v>0.4715451429407303</v>
      </c>
      <c r="W50"/>
      <c r="AJ50"/>
      <c r="AK50"/>
      <c r="AL50"/>
      <c r="AM50"/>
      <c r="AN50"/>
      <c r="AO50"/>
    </row>
    <row r="51" spans="2:41">
      <c r="K51" s="13"/>
      <c r="M51" s="160">
        <v>2016</v>
      </c>
      <c r="N51" s="164">
        <f t="shared" ref="N51:V51" si="18">N22*1000/(N80)</f>
        <v>0.47522745129479677</v>
      </c>
      <c r="O51" s="164">
        <f t="shared" si="18"/>
        <v>0.43179723598375247</v>
      </c>
      <c r="P51" s="164">
        <f t="shared" si="18"/>
        <v>0.43878532990070118</v>
      </c>
      <c r="Q51" s="164">
        <f t="shared" si="18"/>
        <v>0.4568656299794136</v>
      </c>
      <c r="R51" s="164">
        <f t="shared" si="18"/>
        <v>0.56030301921773218</v>
      </c>
      <c r="S51" s="164">
        <f t="shared" si="18"/>
        <v>0.44399891950090137</v>
      </c>
      <c r="T51" s="164">
        <f t="shared" si="18"/>
        <v>0.40798569483673014</v>
      </c>
      <c r="U51" s="164">
        <f t="shared" si="18"/>
        <v>0.5628500432891963</v>
      </c>
      <c r="V51" s="164">
        <f t="shared" si="18"/>
        <v>0.46461446269152895</v>
      </c>
      <c r="W51"/>
      <c r="AJ51"/>
      <c r="AK51"/>
      <c r="AL51"/>
      <c r="AM51"/>
      <c r="AN51"/>
      <c r="AO51"/>
    </row>
    <row r="52" spans="2:41" ht="12.75" customHeight="1">
      <c r="K52" s="13"/>
      <c r="M52" s="160">
        <v>2017</v>
      </c>
      <c r="N52" s="164">
        <f t="shared" ref="N52:V52" si="19">N23*1000/(N81)</f>
        <v>0.46974881235740634</v>
      </c>
      <c r="O52" s="164">
        <f t="shared" si="19"/>
        <v>0.42384020030794833</v>
      </c>
      <c r="P52" s="164">
        <f t="shared" si="19"/>
        <v>0.42840354648742734</v>
      </c>
      <c r="Q52" s="164">
        <f t="shared" si="19"/>
        <v>0.45131806224051568</v>
      </c>
      <c r="R52" s="164">
        <f t="shared" si="19"/>
        <v>0.55040793437356728</v>
      </c>
      <c r="S52" s="164">
        <f t="shared" si="19"/>
        <v>0.43297194489437713</v>
      </c>
      <c r="T52" s="164">
        <f t="shared" si="19"/>
        <v>0.40382885984882244</v>
      </c>
      <c r="U52" s="164">
        <f t="shared" si="19"/>
        <v>0.54846677740073202</v>
      </c>
      <c r="V52" s="164">
        <f t="shared" si="19"/>
        <v>0.45673964723455496</v>
      </c>
      <c r="W52"/>
      <c r="AJ52"/>
      <c r="AK52"/>
      <c r="AL52"/>
      <c r="AM52"/>
      <c r="AN52"/>
      <c r="AO52"/>
    </row>
    <row r="53" spans="2:41">
      <c r="K53" s="13"/>
      <c r="M53" s="160">
        <v>2018</v>
      </c>
      <c r="N53" s="164">
        <f>N24*1000/(N82)</f>
        <v>0.46185849204179535</v>
      </c>
      <c r="O53" s="164">
        <f t="shared" ref="O53:V53" si="20">O24*1000/(O82)</f>
        <v>0.41506228302412385</v>
      </c>
      <c r="P53" s="164">
        <f t="shared" si="20"/>
        <v>0.41665778250542856</v>
      </c>
      <c r="Q53" s="164">
        <f t="shared" si="20"/>
        <v>0.4438095021116753</v>
      </c>
      <c r="R53" s="164">
        <f t="shared" si="20"/>
        <v>0.53781211073871837</v>
      </c>
      <c r="S53" s="164">
        <f t="shared" si="20"/>
        <v>0.41963836758901291</v>
      </c>
      <c r="T53" s="164">
        <f t="shared" si="20"/>
        <v>0.39690549772283668</v>
      </c>
      <c r="U53" s="164">
        <f t="shared" si="20"/>
        <v>0.53504984237089037</v>
      </c>
      <c r="V53" s="164">
        <f t="shared" si="20"/>
        <v>0.44713617374867931</v>
      </c>
      <c r="W53"/>
      <c r="AJ53"/>
      <c r="AK53"/>
      <c r="AL53"/>
      <c r="AM53"/>
      <c r="AN53"/>
      <c r="AO53"/>
    </row>
    <row r="54" spans="2:41">
      <c r="K54" s="13"/>
      <c r="M54" s="160">
        <v>2019</v>
      </c>
      <c r="N54" s="164">
        <f t="shared" ref="N54:V54" si="21">N25*1000/(N83)</f>
        <v>0.45691976409064827</v>
      </c>
      <c r="O54" s="164">
        <f t="shared" si="21"/>
        <v>0.40869280202729874</v>
      </c>
      <c r="P54" s="164">
        <f t="shared" si="21"/>
        <v>0.40790714384995264</v>
      </c>
      <c r="Q54" s="164">
        <f t="shared" si="21"/>
        <v>0.43745165627838789</v>
      </c>
      <c r="R54" s="164">
        <f t="shared" si="21"/>
        <v>0.52786020821935742</v>
      </c>
      <c r="S54" s="164">
        <f t="shared" si="21"/>
        <v>0.40996313297430154</v>
      </c>
      <c r="T54" s="164">
        <f t="shared" si="21"/>
        <v>0.38796489218684632</v>
      </c>
      <c r="U54" s="164">
        <f t="shared" si="21"/>
        <v>0.52638739673879709</v>
      </c>
      <c r="V54" s="164">
        <f t="shared" si="21"/>
        <v>0.44024359277792074</v>
      </c>
      <c r="W54"/>
      <c r="AJ54"/>
      <c r="AK54"/>
      <c r="AL54"/>
      <c r="AM54"/>
      <c r="AN54"/>
      <c r="AO54"/>
    </row>
    <row r="55" spans="2:41" ht="12.75" customHeight="1">
      <c r="K55" s="13"/>
      <c r="M55" s="160">
        <v>2020</v>
      </c>
      <c r="N55" s="164">
        <f t="shared" ref="N55:V55" si="22">N26*1000/(N84)</f>
        <v>0.46024572847559392</v>
      </c>
      <c r="O55" s="164">
        <f t="shared" si="22"/>
        <v>0.41228850369145426</v>
      </c>
      <c r="P55" s="164">
        <f t="shared" si="22"/>
        <v>0.40756614790457935</v>
      </c>
      <c r="Q55" s="164">
        <f t="shared" si="22"/>
        <v>0.4375234743222956</v>
      </c>
      <c r="R55" s="164">
        <f t="shared" si="22"/>
        <v>0.52974484520305976</v>
      </c>
      <c r="S55" s="164">
        <f t="shared" si="22"/>
        <v>0.40587597729768404</v>
      </c>
      <c r="T55" s="164">
        <f t="shared" si="22"/>
        <v>0.38801706083875731</v>
      </c>
      <c r="U55" s="164">
        <f t="shared" si="22"/>
        <v>0.52675527756059426</v>
      </c>
      <c r="V55" s="164">
        <f t="shared" si="22"/>
        <v>0.44237716760891094</v>
      </c>
      <c r="W55"/>
      <c r="AJ55"/>
      <c r="AK55"/>
      <c r="AL55"/>
      <c r="AM55"/>
      <c r="AN55"/>
      <c r="AO55"/>
    </row>
    <row r="56" spans="2:41" ht="12.75" customHeight="1">
      <c r="K56" s="13"/>
      <c r="M56" s="160">
        <v>2021</v>
      </c>
      <c r="N56" s="164">
        <f>N27*1000/(N85)</f>
        <v>0.46749092081528926</v>
      </c>
      <c r="O56" s="164">
        <f t="shared" ref="O56:V56" si="23">O27*1000/(O85)</f>
        <v>0.42138462269489985</v>
      </c>
      <c r="P56" s="164">
        <f t="shared" si="23"/>
        <v>0.40876207847463569</v>
      </c>
      <c r="Q56" s="164">
        <f t="shared" si="23"/>
        <v>0.44298254503849682</v>
      </c>
      <c r="R56" s="164">
        <f t="shared" si="23"/>
        <v>0.53872063669578352</v>
      </c>
      <c r="S56" s="164">
        <f t="shared" si="23"/>
        <v>0.40847654353988899</v>
      </c>
      <c r="T56" s="164">
        <f t="shared" si="23"/>
        <v>0.39311314861460961</v>
      </c>
      <c r="U56" s="164">
        <f t="shared" si="23"/>
        <v>0.53459076148187423</v>
      </c>
      <c r="V56" s="164">
        <f t="shared" si="23"/>
        <v>0.4488311760488366</v>
      </c>
      <c r="W56"/>
      <c r="AJ56"/>
      <c r="AK56"/>
      <c r="AL56"/>
      <c r="AM56"/>
      <c r="AN56"/>
      <c r="AO56"/>
    </row>
    <row r="57" spans="2:41" ht="12.75" customHeight="1">
      <c r="K57" s="13"/>
      <c r="M57" s="160">
        <v>2022</v>
      </c>
      <c r="N57" s="164">
        <f>N28*1000/(N86)</f>
        <v>0.46606334238259151</v>
      </c>
      <c r="O57" s="164">
        <f t="shared" ref="O57:V57" si="24">O28*1000/(O86)</f>
        <v>0.42163308002530553</v>
      </c>
      <c r="P57" s="164">
        <f t="shared" si="24"/>
        <v>0.40948324031161443</v>
      </c>
      <c r="Q57" s="164">
        <f t="shared" si="24"/>
        <v>0.44475724580849801</v>
      </c>
      <c r="R57" s="164">
        <f t="shared" si="24"/>
        <v>0.54071338621517739</v>
      </c>
      <c r="S57" s="164">
        <f t="shared" si="24"/>
        <v>0.412690092810019</v>
      </c>
      <c r="T57" s="164">
        <f t="shared" si="24"/>
        <v>0.39404492772081767</v>
      </c>
      <c r="U57" s="164">
        <f t="shared" si="24"/>
        <v>0.53675134345059705</v>
      </c>
      <c r="V57" s="164">
        <f t="shared" si="24"/>
        <v>0.44907627657029181</v>
      </c>
      <c r="W57"/>
      <c r="AJ57"/>
      <c r="AK57"/>
      <c r="AL57"/>
      <c r="AM57"/>
      <c r="AN57"/>
      <c r="AO57"/>
    </row>
    <row r="58" spans="2:41" ht="12.75" customHeight="1">
      <c r="K58" s="13"/>
      <c r="M58" s="161">
        <v>2023</v>
      </c>
      <c r="N58" s="165">
        <f>N29*1000/(N87)</f>
        <v>0.46318193047233741</v>
      </c>
      <c r="O58" s="165">
        <f t="shared" ref="O58:V58" si="25">O29*1000/(O87)</f>
        <v>0.42123273488563096</v>
      </c>
      <c r="P58" s="165">
        <f t="shared" si="25"/>
        <v>0.40945395069580259</v>
      </c>
      <c r="Q58" s="165">
        <f t="shared" si="25"/>
        <v>0.44652894094146872</v>
      </c>
      <c r="R58" s="165">
        <f t="shared" si="25"/>
        <v>0.54048481362675072</v>
      </c>
      <c r="S58" s="165">
        <f t="shared" si="25"/>
        <v>0.41636491765340478</v>
      </c>
      <c r="T58" s="165">
        <f t="shared" si="25"/>
        <v>0.39750979758234306</v>
      </c>
      <c r="U58" s="165">
        <f t="shared" si="25"/>
        <v>0.53672141570414322</v>
      </c>
      <c r="V58" s="165">
        <f t="shared" si="25"/>
        <v>0.44833976583186735</v>
      </c>
      <c r="W58"/>
      <c r="AJ58"/>
      <c r="AK58"/>
      <c r="AL58"/>
      <c r="AM58"/>
      <c r="AN58"/>
      <c r="AO58"/>
    </row>
    <row r="59" spans="2:41">
      <c r="K59" s="13"/>
      <c r="N59" s="166"/>
      <c r="O59" s="166"/>
      <c r="P59" s="166"/>
      <c r="Q59" s="166"/>
      <c r="R59" s="166"/>
      <c r="S59" s="166"/>
      <c r="T59" s="166"/>
      <c r="U59" s="166"/>
      <c r="V59" s="166"/>
      <c r="W59"/>
      <c r="AJ59"/>
      <c r="AK59"/>
      <c r="AL59"/>
      <c r="AM59"/>
      <c r="AN59"/>
      <c r="AO59"/>
    </row>
    <row r="60" spans="2:41">
      <c r="K60" s="13"/>
      <c r="M60" s="3" t="s">
        <v>130</v>
      </c>
      <c r="N60" s="24"/>
      <c r="O60" s="24"/>
      <c r="P60" s="24"/>
      <c r="Q60" s="24"/>
      <c r="R60" s="24"/>
      <c r="S60" s="24"/>
      <c r="T60" s="24"/>
      <c r="U60" s="24"/>
      <c r="V60" s="24"/>
      <c r="W60"/>
      <c r="AJ60"/>
      <c r="AK60"/>
      <c r="AL60"/>
      <c r="AM60"/>
      <c r="AN60"/>
      <c r="AO60"/>
    </row>
    <row r="61" spans="2:41" ht="13.15">
      <c r="K61" s="13"/>
      <c r="M61" s="159" t="s">
        <v>127</v>
      </c>
      <c r="N61" s="162" t="s">
        <v>61</v>
      </c>
      <c r="O61" s="162" t="s">
        <v>62</v>
      </c>
      <c r="P61" s="162" t="s">
        <v>63</v>
      </c>
      <c r="Q61" s="162" t="s">
        <v>64</v>
      </c>
      <c r="R61" s="162" t="s">
        <v>65</v>
      </c>
      <c r="S61" s="162" t="s">
        <v>66</v>
      </c>
      <c r="T61" s="162" t="s">
        <v>67</v>
      </c>
      <c r="U61" s="162" t="s">
        <v>68</v>
      </c>
      <c r="V61" s="162" t="s">
        <v>69</v>
      </c>
      <c r="W61"/>
      <c r="AJ61"/>
      <c r="AK61"/>
      <c r="AL61"/>
      <c r="AM61"/>
      <c r="AN61"/>
      <c r="AO61"/>
    </row>
    <row r="62" spans="2:41">
      <c r="K62" s="13"/>
      <c r="M62" s="160">
        <v>1998</v>
      </c>
      <c r="N62" s="168">
        <v>6338790</v>
      </c>
      <c r="O62" s="168">
        <v>4629345</v>
      </c>
      <c r="P62" s="168">
        <v>3427505</v>
      </c>
      <c r="Q62" s="168">
        <v>1487042</v>
      </c>
      <c r="R62" s="168">
        <v>1840078</v>
      </c>
      <c r="S62" s="168">
        <v>473450</v>
      </c>
      <c r="T62" s="168">
        <v>194390</v>
      </c>
      <c r="U62" s="168">
        <v>312300</v>
      </c>
      <c r="V62" s="168">
        <v>18705620</v>
      </c>
      <c r="W62"/>
      <c r="AJ62"/>
      <c r="AK62"/>
      <c r="AL62"/>
      <c r="AM62"/>
      <c r="AN62"/>
      <c r="AO62"/>
    </row>
    <row r="63" spans="2:41">
      <c r="K63" s="13"/>
      <c r="M63" s="160">
        <v>1999</v>
      </c>
      <c r="N63" s="168">
        <v>6409971</v>
      </c>
      <c r="O63" s="168">
        <v>4677581</v>
      </c>
      <c r="P63" s="168">
        <v>3481034</v>
      </c>
      <c r="Q63" s="168">
        <v>1495218</v>
      </c>
      <c r="R63" s="168">
        <v>1866265</v>
      </c>
      <c r="S63" s="168">
        <v>473294</v>
      </c>
      <c r="T63" s="168">
        <v>197757</v>
      </c>
      <c r="U63" s="168">
        <v>315431</v>
      </c>
      <c r="V63" s="168">
        <v>18919210</v>
      </c>
      <c r="W63"/>
      <c r="AJ63"/>
      <c r="AK63"/>
      <c r="AL63"/>
      <c r="AM63"/>
      <c r="AN63"/>
      <c r="AO63"/>
    </row>
    <row r="64" spans="2:41">
      <c r="K64" s="13"/>
      <c r="M64" s="160">
        <v>2000</v>
      </c>
      <c r="N64" s="168">
        <v>6485081</v>
      </c>
      <c r="O64" s="168">
        <v>4730855</v>
      </c>
      <c r="P64" s="168">
        <v>3537670</v>
      </c>
      <c r="Q64" s="168">
        <v>1500129</v>
      </c>
      <c r="R64" s="168">
        <v>1892531</v>
      </c>
      <c r="S64" s="168">
        <v>473200</v>
      </c>
      <c r="T64" s="168">
        <v>200045</v>
      </c>
      <c r="U64" s="168">
        <v>318941</v>
      </c>
      <c r="V64" s="168">
        <v>19141036</v>
      </c>
      <c r="W64"/>
      <c r="AJ64"/>
      <c r="AK64"/>
      <c r="AL64"/>
      <c r="AM64"/>
      <c r="AN64"/>
      <c r="AO64"/>
    </row>
    <row r="65" spans="1:41">
      <c r="K65" s="13"/>
      <c r="M65" s="160">
        <v>2001</v>
      </c>
      <c r="N65" s="168">
        <v>6558484</v>
      </c>
      <c r="O65" s="168">
        <v>4790212</v>
      </c>
      <c r="P65" s="168">
        <v>3611203</v>
      </c>
      <c r="Q65" s="168">
        <v>1507825</v>
      </c>
      <c r="R65" s="168">
        <v>1917752</v>
      </c>
      <c r="S65" s="168">
        <v>473890</v>
      </c>
      <c r="T65" s="168">
        <v>201751</v>
      </c>
      <c r="U65" s="168">
        <v>322874</v>
      </c>
      <c r="V65" s="168">
        <v>19386461</v>
      </c>
      <c r="W65"/>
      <c r="AJ65"/>
      <c r="AK65"/>
      <c r="AL65"/>
      <c r="AM65"/>
      <c r="AN65"/>
      <c r="AO65"/>
    </row>
    <row r="66" spans="1:41">
      <c r="K66" s="13"/>
      <c r="M66" s="160">
        <v>2002</v>
      </c>
      <c r="N66" s="168">
        <v>6599441</v>
      </c>
      <c r="O66" s="168">
        <v>4845024</v>
      </c>
      <c r="P66" s="168">
        <v>3700791</v>
      </c>
      <c r="Q66" s="168">
        <v>1515723</v>
      </c>
      <c r="R66" s="168">
        <v>1938610</v>
      </c>
      <c r="S66" s="168">
        <v>475998</v>
      </c>
      <c r="T66" s="168">
        <v>201549</v>
      </c>
      <c r="U66" s="168">
        <v>325950</v>
      </c>
      <c r="V66" s="168">
        <v>19605441</v>
      </c>
      <c r="X66" s="3"/>
      <c r="Y66" s="3"/>
      <c r="Z66" s="3"/>
      <c r="AA66" s="3"/>
      <c r="AB66" s="3"/>
      <c r="AC66" s="3"/>
      <c r="AD66" s="3"/>
      <c r="AE66" s="3"/>
      <c r="AF66" s="3"/>
      <c r="AG66" s="3"/>
      <c r="AH66" s="3"/>
      <c r="AI66" s="3"/>
    </row>
    <row r="67" spans="1:41">
      <c r="K67" s="13"/>
      <c r="M67" s="160">
        <v>2003</v>
      </c>
      <c r="N67" s="168">
        <v>6634509</v>
      </c>
      <c r="O67" s="168">
        <v>4900176</v>
      </c>
      <c r="P67" s="168">
        <v>3788560</v>
      </c>
      <c r="Q67" s="168">
        <v>1524727</v>
      </c>
      <c r="R67" s="168">
        <v>1966130</v>
      </c>
      <c r="S67" s="168">
        <v>481411</v>
      </c>
      <c r="T67" s="168">
        <v>201708</v>
      </c>
      <c r="U67" s="168">
        <v>327596</v>
      </c>
      <c r="V67" s="168">
        <v>19827155</v>
      </c>
      <c r="W67"/>
      <c r="AJ67"/>
      <c r="AK67"/>
      <c r="AL67"/>
      <c r="AM67"/>
      <c r="AN67"/>
      <c r="AO67"/>
    </row>
    <row r="68" spans="1:41">
      <c r="K68" s="13"/>
      <c r="M68" s="160">
        <v>2004</v>
      </c>
      <c r="N68" s="168">
        <v>6669206</v>
      </c>
      <c r="O68" s="168">
        <v>4957147</v>
      </c>
      <c r="P68" s="168">
        <v>3872351</v>
      </c>
      <c r="Q68" s="168">
        <v>1532562</v>
      </c>
      <c r="R68" s="168">
        <v>1994241</v>
      </c>
      <c r="S68" s="168">
        <v>484778</v>
      </c>
      <c r="T68" s="168">
        <v>203857</v>
      </c>
      <c r="U68" s="168">
        <v>329498</v>
      </c>
      <c r="V68" s="168">
        <v>20046003</v>
      </c>
      <c r="W68"/>
      <c r="AJ68"/>
      <c r="AK68"/>
      <c r="AL68"/>
      <c r="AM68"/>
      <c r="AN68"/>
      <c r="AO68"/>
    </row>
    <row r="69" spans="1:41">
      <c r="K69" s="13"/>
      <c r="M69" s="160">
        <v>2005</v>
      </c>
      <c r="N69" s="168">
        <v>6718023</v>
      </c>
      <c r="O69" s="168">
        <v>5023203</v>
      </c>
      <c r="P69" s="168">
        <v>3964175</v>
      </c>
      <c r="Q69" s="168">
        <v>1544852</v>
      </c>
      <c r="R69" s="168">
        <v>2029936</v>
      </c>
      <c r="S69" s="168">
        <v>488098</v>
      </c>
      <c r="T69" s="168">
        <v>207385</v>
      </c>
      <c r="U69" s="168">
        <v>333505</v>
      </c>
      <c r="V69" s="168">
        <v>20311543</v>
      </c>
      <c r="W69"/>
      <c r="AJ69"/>
      <c r="AK69"/>
      <c r="AL69"/>
      <c r="AM69"/>
      <c r="AN69"/>
      <c r="AO69"/>
    </row>
    <row r="70" spans="1:41">
      <c r="K70" s="13"/>
      <c r="M70" s="160">
        <v>2006</v>
      </c>
      <c r="N70" s="168">
        <v>6786160</v>
      </c>
      <c r="O70" s="168">
        <v>5103965</v>
      </c>
      <c r="P70" s="168">
        <v>4055845</v>
      </c>
      <c r="Q70" s="168">
        <v>1561300</v>
      </c>
      <c r="R70" s="168">
        <v>2076867</v>
      </c>
      <c r="S70" s="168">
        <v>491515</v>
      </c>
      <c r="T70" s="168">
        <v>211029</v>
      </c>
      <c r="U70" s="168">
        <v>338381</v>
      </c>
      <c r="V70" s="168">
        <v>20627547</v>
      </c>
      <c r="W70"/>
      <c r="AJ70"/>
      <c r="AK70"/>
      <c r="AL70"/>
      <c r="AM70"/>
      <c r="AN70"/>
      <c r="AO70"/>
    </row>
    <row r="71" spans="1:41">
      <c r="K71" s="13"/>
      <c r="M71" s="160">
        <v>2007</v>
      </c>
      <c r="N71" s="168">
        <v>6883852</v>
      </c>
      <c r="O71" s="168">
        <v>5199503</v>
      </c>
      <c r="P71" s="168">
        <v>4159990</v>
      </c>
      <c r="Q71" s="168">
        <v>1578489</v>
      </c>
      <c r="R71" s="168">
        <v>2135006</v>
      </c>
      <c r="S71" s="168">
        <v>495858</v>
      </c>
      <c r="T71" s="168">
        <v>216618</v>
      </c>
      <c r="U71" s="168">
        <v>344176</v>
      </c>
      <c r="V71" s="168">
        <v>21016121</v>
      </c>
      <c r="W71"/>
      <c r="AJ71"/>
      <c r="AK71"/>
      <c r="AL71"/>
      <c r="AM71"/>
      <c r="AN71"/>
      <c r="AO71"/>
    </row>
    <row r="72" spans="1:41">
      <c r="K72" s="13"/>
      <c r="M72" s="160">
        <v>2008</v>
      </c>
      <c r="N72" s="168">
        <v>7001782</v>
      </c>
      <c r="O72" s="168">
        <v>5313285</v>
      </c>
      <c r="P72" s="168">
        <v>4275551</v>
      </c>
      <c r="Q72" s="168">
        <v>1597880</v>
      </c>
      <c r="R72" s="168">
        <v>2208928</v>
      </c>
      <c r="S72" s="168">
        <v>501774</v>
      </c>
      <c r="T72" s="168">
        <v>222526</v>
      </c>
      <c r="U72" s="168">
        <v>351101</v>
      </c>
      <c r="V72" s="168">
        <v>21475625</v>
      </c>
      <c r="W72"/>
      <c r="AJ72"/>
      <c r="AK72"/>
      <c r="AL72"/>
      <c r="AM72"/>
      <c r="AN72"/>
      <c r="AO72"/>
    </row>
    <row r="73" spans="1:41">
      <c r="K73" s="13"/>
      <c r="M73" s="160">
        <v>2009</v>
      </c>
      <c r="N73" s="168">
        <f>SUMIFS(Table_phiac_sql_ReturnsDB_vw_Population_State[Population],Table_phiac_sql_ReturnsDB_vw_Population_State[Year],$M15,Table_phiac_sql_ReturnsDB_vw_Population_State[MonthEnd],"Dec*",Table_phiac_sql_ReturnsDB_vw_Population_State[StateShortName],N$3)</f>
        <v>7101504</v>
      </c>
      <c r="O73" s="168">
        <f>SUMIFS(Table_phiac_sql_ReturnsDB_vw_Population_State[Population],Table_phiac_sql_ReturnsDB_vw_Population_State[Year],$M15,Table_phiac_sql_ReturnsDB_vw_Population_State[MonthEnd],"Dec*",Table_phiac_sql_ReturnsDB_vw_Population_State[StateShortName],O$3)</f>
        <v>5419249</v>
      </c>
      <c r="P73" s="168">
        <f>SUMIFS(Table_phiac_sql_ReturnsDB_vw_Population_State[Population],Table_phiac_sql_ReturnsDB_vw_Population_State[Year],$M15,Table_phiac_sql_ReturnsDB_vw_Population_State[MonthEnd],"Dec*",Table_phiac_sql_ReturnsDB_vw_Population_State[StateShortName],P$3)</f>
        <v>4367454</v>
      </c>
      <c r="Q73" s="168">
        <f>SUMIFS(Table_phiac_sql_ReturnsDB_vw_Population_State[Population],Table_phiac_sql_ReturnsDB_vw_Population_State[Year],$M15,Table_phiac_sql_ReturnsDB_vw_Population_State[MonthEnd],"Dec*",Table_phiac_sql_ReturnsDB_vw_Population_State[StateShortName],Q$3)</f>
        <v>1618578</v>
      </c>
      <c r="R73" s="168">
        <f>SUMIFS(Table_phiac_sql_ReturnsDB_vw_Population_State[Population],Table_phiac_sql_ReturnsDB_vw_Population_State[Year],$M15,Table_phiac_sql_ReturnsDB_vw_Population_State[MonthEnd],"Dec*",Table_phiac_sql_ReturnsDB_vw_Population_State[StateShortName],R$3)</f>
        <v>2263747</v>
      </c>
      <c r="S73" s="168">
        <f>SUMIFS(Table_phiac_sql_ReturnsDB_vw_Population_State[Population],Table_phiac_sql_ReturnsDB_vw_Population_State[Year],$M15,Table_phiac_sql_ReturnsDB_vw_Population_State[MonthEnd],"Dec*",Table_phiac_sql_ReturnsDB_vw_Population_State[StateShortName],S$3)</f>
        <v>506461</v>
      </c>
      <c r="T73" s="168">
        <f>SUMIFS(Table_phiac_sql_ReturnsDB_vw_Population_State[Population],Table_phiac_sql_ReturnsDB_vw_Population_State[Year],$M15,Table_phiac_sql_ReturnsDB_vw_Population_State[MonthEnd],"Dec*",Table_phiac_sql_ReturnsDB_vw_Population_State[StateShortName],T$3)</f>
        <v>227783</v>
      </c>
      <c r="U73" s="168">
        <f>SUMIFS(Table_phiac_sql_ReturnsDB_vw_Population_State[Population],Table_phiac_sql_ReturnsDB_vw_Population_State[Year],$M15,Table_phiac_sql_ReturnsDB_vw_Population_State[MonthEnd],"Dec*",Table_phiac_sql_ReturnsDB_vw_Population_State[StateShortName],U$3)</f>
        <v>357859</v>
      </c>
      <c r="V73" s="168">
        <f>SUMIFS(Table_phiac_sql_ReturnsDB_vw_Population_State[Population],Table_phiac_sql_ReturnsDB_vw_Population_State[Year],$M15,Table_phiac_sql_ReturnsDB_vw_Population_State[MonthEnd],"Dec*")</f>
        <v>21862635</v>
      </c>
      <c r="W73"/>
      <c r="AJ73"/>
      <c r="AK73"/>
      <c r="AL73"/>
      <c r="AM73"/>
      <c r="AN73"/>
      <c r="AO73"/>
    </row>
    <row r="74" spans="1:41">
      <c r="K74" s="13"/>
      <c r="M74" s="160">
        <v>2010</v>
      </c>
      <c r="N74" s="168">
        <f>SUMIFS(Table_phiac_sql_ReturnsDB_vw_Population_State[Population],Table_phiac_sql_ReturnsDB_vw_Population_State[Year],$M16,Table_phiac_sql_ReturnsDB_vw_Population_State[MonthEnd],"Dec*",Table_phiac_sql_ReturnsDB_vw_Population_State[StateShortName],N$3)</f>
        <v>7179891</v>
      </c>
      <c r="O74" s="168">
        <f>SUMIFS(Table_phiac_sql_ReturnsDB_vw_Population_State[Population],Table_phiac_sql_ReturnsDB_vw_Population_State[Year],$M16,Table_phiac_sql_ReturnsDB_vw_Population_State[MonthEnd],"Dec*",Table_phiac_sql_ReturnsDB_vw_Population_State[StateShortName],O$3)</f>
        <v>5495711</v>
      </c>
      <c r="P74" s="168">
        <f>SUMIFS(Table_phiac_sql_ReturnsDB_vw_Population_State[Population],Table_phiac_sql_ReturnsDB_vw_Population_State[Year],$M16,Table_phiac_sql_ReturnsDB_vw_Population_State[MonthEnd],"Dec*",Table_phiac_sql_ReturnsDB_vw_Population_State[StateShortName],P$3)</f>
        <v>4436882</v>
      </c>
      <c r="Q74" s="168">
        <f>SUMIFS(Table_phiac_sql_ReturnsDB_vw_Population_State[Population],Table_phiac_sql_ReturnsDB_vw_Population_State[Year],$M16,Table_phiac_sql_ReturnsDB_vw_Population_State[MonthEnd],"Dec*",Table_phiac_sql_ReturnsDB_vw_Population_State[StateShortName],Q$3)</f>
        <v>1632482</v>
      </c>
      <c r="R74" s="168">
        <f>SUMIFS(Table_phiac_sql_ReturnsDB_vw_Population_State[Population],Table_phiac_sql_ReturnsDB_vw_Population_State[Year],$M16,Table_phiac_sql_ReturnsDB_vw_Population_State[MonthEnd],"Dec*",Table_phiac_sql_ReturnsDB_vw_Population_State[StateShortName],R$3)</f>
        <v>2319063</v>
      </c>
      <c r="S74" s="168">
        <f>SUMIFS(Table_phiac_sql_ReturnsDB_vw_Population_State[Population],Table_phiac_sql_ReturnsDB_vw_Population_State[Year],$M16,Table_phiac_sql_ReturnsDB_vw_Population_State[MonthEnd],"Dec*",Table_phiac_sql_ReturnsDB_vw_Population_State[StateShortName],S$3)</f>
        <v>510219</v>
      </c>
      <c r="T74" s="168">
        <f>SUMIFS(Table_phiac_sql_ReturnsDB_vw_Population_State[Population],Table_phiac_sql_ReturnsDB_vw_Population_State[Year],$M16,Table_phiac_sql_ReturnsDB_vw_Population_State[MonthEnd],"Dec*",Table_phiac_sql_ReturnsDB_vw_Population_State[StateShortName],T$3)</f>
        <v>230299</v>
      </c>
      <c r="U74" s="168">
        <f>SUMIFS(Table_phiac_sql_ReturnsDB_vw_Population_State[Population],Table_phiac_sql_ReturnsDB_vw_Population_State[Year],$M16,Table_phiac_sql_ReturnsDB_vw_Population_State[MonthEnd],"Dec*",Table_phiac_sql_ReturnsDB_vw_Population_State[StateShortName],U$3)</f>
        <v>364833</v>
      </c>
      <c r="V74" s="168">
        <f>SUMIFS(Table_phiac_sql_ReturnsDB_vw_Population_State[Population],Table_phiac_sql_ReturnsDB_vw_Population_State[Year],$M16,Table_phiac_sql_ReturnsDB_vw_Population_State[MonthEnd],"Dec*")</f>
        <v>22169380</v>
      </c>
      <c r="W74"/>
      <c r="AJ74"/>
      <c r="AK74"/>
      <c r="AL74"/>
      <c r="AM74"/>
      <c r="AN74"/>
      <c r="AO74"/>
    </row>
    <row r="75" spans="1:41">
      <c r="K75" s="13"/>
      <c r="M75" s="160">
        <v>2011</v>
      </c>
      <c r="N75" s="168">
        <f>SUMIFS(Table_phiac_sql_ReturnsDB_vw_Population_State[Population],Table_phiac_sql_ReturnsDB_vw_Population_State[Year],$M17,Table_phiac_sql_ReturnsDB_vw_Population_State[MonthEnd],"Dec*",Table_phiac_sql_ReturnsDB_vw_Population_State[StateShortName],N$3)</f>
        <v>7258722</v>
      </c>
      <c r="O75" s="168">
        <f>SUMIFS(Table_phiac_sql_ReturnsDB_vw_Population_State[Population],Table_phiac_sql_ReturnsDB_vw_Population_State[Year],$M17,Table_phiac_sql_ReturnsDB_vw_Population_State[MonthEnd],"Dec*",Table_phiac_sql_ReturnsDB_vw_Population_State[StateShortName],O$3)</f>
        <v>5591818</v>
      </c>
      <c r="P75" s="168">
        <f>SUMIFS(Table_phiac_sql_ReturnsDB_vw_Population_State[Population],Table_phiac_sql_ReturnsDB_vw_Population_State[Year],$M17,Table_phiac_sql_ReturnsDB_vw_Population_State[MonthEnd],"Dec*",Table_phiac_sql_ReturnsDB_vw_Population_State[StateShortName],P$3)</f>
        <v>4518649</v>
      </c>
      <c r="Q75" s="168">
        <f>SUMIFS(Table_phiac_sql_ReturnsDB_vw_Population_State[Population],Table_phiac_sql_ReturnsDB_vw_Population_State[Year],$M17,Table_phiac_sql_ReturnsDB_vw_Population_State[MonthEnd],"Dec*",Table_phiac_sql_ReturnsDB_vw_Population_State[StateShortName],Q$3)</f>
        <v>1647183</v>
      </c>
      <c r="R75" s="168">
        <f>SUMIFS(Table_phiac_sql_ReturnsDB_vw_Population_State[Population],Table_phiac_sql_ReturnsDB_vw_Population_State[Year],$M17,Table_phiac_sql_ReturnsDB_vw_Population_State[MonthEnd],"Dec*",Table_phiac_sql_ReturnsDB_vw_Population_State[StateShortName],R$3)</f>
        <v>2385947</v>
      </c>
      <c r="S75" s="168">
        <f>SUMIFS(Table_phiac_sql_ReturnsDB_vw_Population_State[Population],Table_phiac_sql_ReturnsDB_vw_Population_State[Year],$M17,Table_phiac_sql_ReturnsDB_vw_Population_State[MonthEnd],"Dec*",Table_phiac_sql_ReturnsDB_vw_Population_State[StateShortName],S$3)</f>
        <v>511739</v>
      </c>
      <c r="T75" s="168">
        <f>SUMIFS(Table_phiac_sql_ReturnsDB_vw_Population_State[Population],Table_phiac_sql_ReturnsDB_vw_Population_State[Year],$M17,Table_phiac_sql_ReturnsDB_vw_Population_State[MonthEnd],"Dec*",Table_phiac_sql_ReturnsDB_vw_Population_State[StateShortName],T$3)</f>
        <v>232952</v>
      </c>
      <c r="U75" s="168">
        <f>SUMIFS(Table_phiac_sql_ReturnsDB_vw_Population_State[Population],Table_phiac_sql_ReturnsDB_vw_Population_State[Year],$M17,Table_phiac_sql_ReturnsDB_vw_Population_State[MonthEnd],"Dec*",Table_phiac_sql_ReturnsDB_vw_Population_State[StateShortName],U$3)</f>
        <v>372070</v>
      </c>
      <c r="V75" s="168">
        <f>SUMIFS(Table_phiac_sql_ReturnsDB_vw_Population_State[Population],Table_phiac_sql_ReturnsDB_vw_Population_State[Year],$M17,Table_phiac_sql_ReturnsDB_vw_Population_State[MonthEnd],"Dec*")</f>
        <v>22519080</v>
      </c>
      <c r="W75"/>
      <c r="AJ75"/>
      <c r="AK75"/>
      <c r="AL75"/>
      <c r="AM75"/>
      <c r="AN75"/>
      <c r="AO75"/>
    </row>
    <row r="76" spans="1:41">
      <c r="K76" s="13"/>
      <c r="M76" s="160">
        <v>2012</v>
      </c>
      <c r="N76" s="168">
        <f>SUMIFS(Table_phiac_sql_ReturnsDB_vw_Population_State[Population],Table_phiac_sql_ReturnsDB_vw_Population_State[Year],$M18,Table_phiac_sql_ReturnsDB_vw_Population_State[MonthEnd],"Dec*",Table_phiac_sql_ReturnsDB_vw_Population_State[StateShortName],N$3)</f>
        <v>7353189</v>
      </c>
      <c r="O76" s="168">
        <f>SUMIFS(Table_phiac_sql_ReturnsDB_vw_Population_State[Population],Table_phiac_sql_ReturnsDB_vw_Population_State[Year],$M18,Table_phiac_sql_ReturnsDB_vw_Population_State[MonthEnd],"Dec*",Table_phiac_sql_ReturnsDB_vw_Population_State[StateShortName],O$3)</f>
        <v>5709586</v>
      </c>
      <c r="P76" s="168">
        <f>SUMIFS(Table_phiac_sql_ReturnsDB_vw_Population_State[Population],Table_phiac_sql_ReturnsDB_vw_Population_State[Year],$M18,Table_phiac_sql_ReturnsDB_vw_Population_State[MonthEnd],"Dec*",Table_phiac_sql_ReturnsDB_vw_Population_State[StateShortName],P$3)</f>
        <v>4611304</v>
      </c>
      <c r="Q76" s="168">
        <f>SUMIFS(Table_phiac_sql_ReturnsDB_vw_Population_State[Population],Table_phiac_sql_ReturnsDB_vw_Population_State[Year],$M18,Table_phiac_sql_ReturnsDB_vw_Population_State[MonthEnd],"Dec*",Table_phiac_sql_ReturnsDB_vw_Population_State[StateShortName],Q$3)</f>
        <v>1663082</v>
      </c>
      <c r="R76" s="168">
        <f>SUMIFS(Table_phiac_sql_ReturnsDB_vw_Population_State[Population],Table_phiac_sql_ReturnsDB_vw_Population_State[Year],$M18,Table_phiac_sql_ReturnsDB_vw_Population_State[MonthEnd],"Dec*",Table_phiac_sql_ReturnsDB_vw_Population_State[StateShortName],R$3)</f>
        <v>2457489</v>
      </c>
      <c r="S76" s="168">
        <f>SUMIFS(Table_phiac_sql_ReturnsDB_vw_Population_State[Population],Table_phiac_sql_ReturnsDB_vw_Population_State[Year],$M18,Table_phiac_sql_ReturnsDB_vw_Population_State[MonthEnd],"Dec*",Table_phiac_sql_ReturnsDB_vw_Population_State[StateShortName],S$3)</f>
        <v>511813</v>
      </c>
      <c r="T76" s="168">
        <f>SUMIFS(Table_phiac_sql_ReturnsDB_vw_Population_State[Population],Table_phiac_sql_ReturnsDB_vw_Population_State[Year],$M18,Table_phiac_sql_ReturnsDB_vw_Population_State[MonthEnd],"Dec*",Table_phiac_sql_ReturnsDB_vw_Population_State[StateShortName],T$3)</f>
        <v>238728</v>
      </c>
      <c r="U76" s="168">
        <f>SUMIFS(Table_phiac_sql_ReturnsDB_vw_Population_State[Population],Table_phiac_sql_ReturnsDB_vw_Population_State[Year],$M18,Table_phiac_sql_ReturnsDB_vw_Population_State[MonthEnd],"Dec*",Table_phiac_sql_ReturnsDB_vw_Population_State[StateShortName],U$3)</f>
        <v>379812</v>
      </c>
      <c r="V76" s="168">
        <f>SUMIFS(Table_phiac_sql_ReturnsDB_vw_Population_State[Population],Table_phiac_sql_ReturnsDB_vw_Population_State[Year],$M18,Table_phiac_sql_ReturnsDB_vw_Population_State[MonthEnd],"Dec*")</f>
        <v>22925003</v>
      </c>
      <c r="W76"/>
      <c r="AJ76"/>
      <c r="AK76"/>
      <c r="AL76"/>
      <c r="AM76"/>
      <c r="AN76"/>
      <c r="AO76"/>
    </row>
    <row r="77" spans="1:41">
      <c r="K77" s="13"/>
      <c r="M77" s="160">
        <v>2013</v>
      </c>
      <c r="N77" s="168">
        <f>SUMIFS(Table_phiac_sql_ReturnsDB_vw_Population_State[Population],Table_phiac_sql_ReturnsDB_vw_Population_State[Year],$M19,Table_phiac_sql_ReturnsDB_vw_Population_State[MonthEnd],"Dec*",Table_phiac_sql_ReturnsDB_vw_Population_State[StateShortName],N$3)</f>
        <v>7454938</v>
      </c>
      <c r="O77" s="168">
        <f>SUMIFS(Table_phiac_sql_ReturnsDB_vw_Population_State[Population],Table_phiac_sql_ReturnsDB_vw_Population_State[Year],$M19,Table_phiac_sql_ReturnsDB_vw_Population_State[MonthEnd],"Dec*",Table_phiac_sql_ReturnsDB_vw_Population_State[StateShortName],O$3)</f>
        <v>5832585</v>
      </c>
      <c r="P77" s="168">
        <f>SUMIFS(Table_phiac_sql_ReturnsDB_vw_Population_State[Population],Table_phiac_sql_ReturnsDB_vw_Population_State[Year],$M19,Table_phiac_sql_ReturnsDB_vw_Population_State[MonthEnd],"Dec*",Table_phiac_sql_ReturnsDB_vw_Population_State[StateShortName],P$3)</f>
        <v>4685439</v>
      </c>
      <c r="Q77" s="168">
        <f>SUMIFS(Table_phiac_sql_ReturnsDB_vw_Population_State[Population],Table_phiac_sql_ReturnsDB_vw_Population_State[Year],$M19,Table_phiac_sql_ReturnsDB_vw_Population_State[MonthEnd],"Dec*",Table_phiac_sql_ReturnsDB_vw_Population_State[StateShortName],Q$3)</f>
        <v>1678052</v>
      </c>
      <c r="R77" s="168">
        <f>SUMIFS(Table_phiac_sql_ReturnsDB_vw_Population_State[Population],Table_phiac_sql_ReturnsDB_vw_Population_State[Year],$M19,Table_phiac_sql_ReturnsDB_vw_Population_State[MonthEnd],"Dec*",Table_phiac_sql_ReturnsDB_vw_Population_State[StateShortName],R$3)</f>
        <v>2502188</v>
      </c>
      <c r="S77" s="168">
        <f>SUMIFS(Table_phiac_sql_ReturnsDB_vw_Population_State[Population],Table_phiac_sql_ReturnsDB_vw_Population_State[Year],$M19,Table_phiac_sql_ReturnsDB_vw_Population_State[MonthEnd],"Dec*",Table_phiac_sql_ReturnsDB_vw_Population_State[StateShortName],S$3)</f>
        <v>513015</v>
      </c>
      <c r="T77" s="168">
        <f>SUMIFS(Table_phiac_sql_ReturnsDB_vw_Population_State[Population],Table_phiac_sql_ReturnsDB_vw_Population_State[Year],$M19,Table_phiac_sql_ReturnsDB_vw_Population_State[MonthEnd],"Dec*",Table_phiac_sql_ReturnsDB_vw_Population_State[StateShortName],T$3)</f>
        <v>242304</v>
      </c>
      <c r="U77" s="168">
        <f>SUMIFS(Table_phiac_sql_ReturnsDB_vw_Population_State[Population],Table_phiac_sql_ReturnsDB_vw_Population_State[Year],$M19,Table_phiac_sql_ReturnsDB_vw_Population_State[MonthEnd],"Dec*",Table_phiac_sql_ReturnsDB_vw_Population_State[StateShortName],U$3)</f>
        <v>386318</v>
      </c>
      <c r="V77" s="168">
        <f>SUMIFS(Table_phiac_sql_ReturnsDB_vw_Population_State[Population],Table_phiac_sql_ReturnsDB_vw_Population_State[Year],$M19,Table_phiac_sql_ReturnsDB_vw_Population_State[MonthEnd],"Dec*")</f>
        <v>23294839</v>
      </c>
      <c r="W77"/>
      <c r="AJ77"/>
      <c r="AK77"/>
      <c r="AL77"/>
      <c r="AM77"/>
      <c r="AN77"/>
      <c r="AO77"/>
    </row>
    <row r="78" spans="1:41">
      <c r="K78" s="13"/>
      <c r="M78" s="160">
        <v>2014</v>
      </c>
      <c r="N78" s="168">
        <f>SUMIFS(Table_phiac_sql_ReturnsDB_vw_Population_State[Population],Table_phiac_sql_ReturnsDB_vw_Population_State[Year],$M20,Table_phiac_sql_ReturnsDB_vw_Population_State[MonthEnd],"Dec*",Table_phiac_sql_ReturnsDB_vw_Population_State[StateShortName],N$3)</f>
        <v>7562171</v>
      </c>
      <c r="O78" s="168">
        <f>SUMIFS(Table_phiac_sql_ReturnsDB_vw_Population_State[Population],Table_phiac_sql_ReturnsDB_vw_Population_State[Year],$M20,Table_phiac_sql_ReturnsDB_vw_Population_State[MonthEnd],"Dec*",Table_phiac_sql_ReturnsDB_vw_Population_State[StateShortName],O$3)</f>
        <v>5957512</v>
      </c>
      <c r="P78" s="168">
        <f>SUMIFS(Table_phiac_sql_ReturnsDB_vw_Population_State[Population],Table_phiac_sql_ReturnsDB_vw_Population_State[Year],$M20,Table_phiac_sql_ReturnsDB_vw_Population_State[MonthEnd],"Dec*",Table_phiac_sql_ReturnsDB_vw_Population_State[StateShortName],P$3)</f>
        <v>4747263</v>
      </c>
      <c r="Q78" s="168">
        <f>SUMIFS(Table_phiac_sql_ReturnsDB_vw_Population_State[Population],Table_phiac_sql_ReturnsDB_vw_Population_State[Year],$M20,Table_phiac_sql_ReturnsDB_vw_Population_State[MonthEnd],"Dec*",Table_phiac_sql_ReturnsDB_vw_Population_State[StateShortName],Q$3)</f>
        <v>1693107</v>
      </c>
      <c r="R78" s="168">
        <f>SUMIFS(Table_phiac_sql_ReturnsDB_vw_Population_State[Population],Table_phiac_sql_ReturnsDB_vw_Population_State[Year],$M20,Table_phiac_sql_ReturnsDB_vw_Population_State[MonthEnd],"Dec*",Table_phiac_sql_ReturnsDB_vw_Population_State[StateShortName],R$3)</f>
        <v>2528619</v>
      </c>
      <c r="S78" s="168">
        <f>SUMIFS(Table_phiac_sql_ReturnsDB_vw_Population_State[Population],Table_phiac_sql_ReturnsDB_vw_Population_State[Year],$M20,Table_phiac_sql_ReturnsDB_vw_Population_State[MonthEnd],"Dec*",Table_phiac_sql_ReturnsDB_vw_Population_State[StateShortName],S$3)</f>
        <v>514040</v>
      </c>
      <c r="T78" s="168">
        <f>SUMIFS(Table_phiac_sql_ReturnsDB_vw_Population_State[Population],Table_phiac_sql_ReturnsDB_vw_Population_State[Year],$M20,Table_phiac_sql_ReturnsDB_vw_Population_State[MonthEnd],"Dec*",Table_phiac_sql_ReturnsDB_vw_Population_State[StateShortName],T$3)</f>
        <v>242753</v>
      </c>
      <c r="U78" s="168">
        <f>SUMIFS(Table_phiac_sql_ReturnsDB_vw_Population_State[Population],Table_phiac_sql_ReturnsDB_vw_Population_State[Year],$M20,Table_phiac_sql_ReturnsDB_vw_Population_State[MonthEnd],"Dec*",Table_phiac_sql_ReturnsDB_vw_Population_State[StateShortName],U$3)</f>
        <v>391981</v>
      </c>
      <c r="V78" s="168">
        <f>SUMIFS(Table_phiac_sql_ReturnsDB_vw_Population_State[Population],Table_phiac_sql_ReturnsDB_vw_Population_State[Year],$M20,Table_phiac_sql_ReturnsDB_vw_Population_State[MonthEnd],"Dec*")</f>
        <v>23637446</v>
      </c>
      <c r="W78"/>
      <c r="AJ78"/>
      <c r="AK78"/>
      <c r="AL78"/>
      <c r="AM78"/>
      <c r="AN78"/>
      <c r="AO78"/>
    </row>
    <row r="79" spans="1:41">
      <c r="A79" s="382"/>
      <c r="B79" s="383"/>
      <c r="C79" s="383"/>
      <c r="D79" s="383"/>
      <c r="E79" s="383"/>
      <c r="F79" s="383"/>
      <c r="G79" s="383"/>
      <c r="H79" s="383"/>
      <c r="I79" s="383"/>
      <c r="J79" s="383"/>
      <c r="K79" s="13"/>
      <c r="M79" s="160">
        <v>2015</v>
      </c>
      <c r="N79" s="168">
        <f>SUMIFS(Table_phiac_sql_ReturnsDB_vw_Population_State[Population],Table_phiac_sql_ReturnsDB_vw_Population_State[Year],$M21,Table_phiac_sql_ReturnsDB_vw_Population_State[MonthEnd],"Dec*",Table_phiac_sql_ReturnsDB_vw_Population_State[StateShortName],N$3)</f>
        <v>7671401</v>
      </c>
      <c r="O79" s="168">
        <f>SUMIFS(Table_phiac_sql_ReturnsDB_vw_Population_State[Population],Table_phiac_sql_ReturnsDB_vw_Population_State[Year],$M21,Table_phiac_sql_ReturnsDB_vw_Population_State[MonthEnd],"Dec*",Table_phiac_sql_ReturnsDB_vw_Population_State[StateShortName],O$3)</f>
        <v>6093049</v>
      </c>
      <c r="P79" s="168">
        <f>SUMIFS(Table_phiac_sql_ReturnsDB_vw_Population_State[Population],Table_phiac_sql_ReturnsDB_vw_Population_State[Year],$M21,Table_phiac_sql_ReturnsDB_vw_Population_State[MonthEnd],"Dec*",Table_phiac_sql_ReturnsDB_vw_Population_State[StateShortName],P$3)</f>
        <v>4804933</v>
      </c>
      <c r="Q79" s="168">
        <f>SUMIFS(Table_phiac_sql_ReturnsDB_vw_Population_State[Population],Table_phiac_sql_ReturnsDB_vw_Population_State[Year],$M21,Table_phiac_sql_ReturnsDB_vw_Population_State[MonthEnd],"Dec*",Table_phiac_sql_ReturnsDB_vw_Population_State[StateShortName],Q$3)</f>
        <v>1705937</v>
      </c>
      <c r="R79" s="168">
        <f>SUMIFS(Table_phiac_sql_ReturnsDB_vw_Population_State[Population],Table_phiac_sql_ReturnsDB_vw_Population_State[Year],$M21,Table_phiac_sql_ReturnsDB_vw_Population_State[MonthEnd],"Dec*",Table_phiac_sql_ReturnsDB_vw_Population_State[StateShortName],R$3)</f>
        <v>2547745</v>
      </c>
      <c r="S79" s="168">
        <f>SUMIFS(Table_phiac_sql_ReturnsDB_vw_Population_State[Population],Table_phiac_sql_ReturnsDB_vw_Population_State[Year],$M21,Table_phiac_sql_ReturnsDB_vw_Population_State[MonthEnd],"Dec*",Table_phiac_sql_ReturnsDB_vw_Population_State[StateShortName],S$3)</f>
        <v>515694</v>
      </c>
      <c r="T79" s="168">
        <f>SUMIFS(Table_phiac_sql_ReturnsDB_vw_Population_State[Population],Table_phiac_sql_ReturnsDB_vw_Population_State[Year],$M21,Table_phiac_sql_ReturnsDB_vw_Population_State[MonthEnd],"Dec*",Table_phiac_sql_ReturnsDB_vw_Population_State[StateShortName],T$3)</f>
        <v>244090</v>
      </c>
      <c r="U79" s="168">
        <f>SUMIFS(Table_phiac_sql_ReturnsDB_vw_Population_State[Population],Table_phiac_sql_ReturnsDB_vw_Population_State[Year],$M21,Table_phiac_sql_ReturnsDB_vw_Population_State[MonthEnd],"Dec*",Table_phiac_sql_ReturnsDB_vw_Population_State[StateShortName],U$3)</f>
        <v>398874</v>
      </c>
      <c r="V79" s="168">
        <f>SUMIFS(Table_phiac_sql_ReturnsDB_vw_Population_State[Population],Table_phiac_sql_ReturnsDB_vw_Population_State[Year],$M21,Table_phiac_sql_ReturnsDB_vw_Population_State[MonthEnd],"Dec*")</f>
        <v>23981723</v>
      </c>
      <c r="W79"/>
      <c r="AJ79"/>
      <c r="AK79"/>
      <c r="AL79"/>
      <c r="AM79"/>
      <c r="AN79"/>
      <c r="AO79"/>
    </row>
    <row r="80" spans="1:41">
      <c r="A80" s="382"/>
      <c r="B80" s="383"/>
      <c r="C80" s="383"/>
      <c r="D80" s="383"/>
      <c r="E80" s="383"/>
      <c r="F80" s="383"/>
      <c r="G80" s="383"/>
      <c r="H80" s="383"/>
      <c r="I80" s="383"/>
      <c r="J80" s="383"/>
      <c r="K80" s="13"/>
      <c r="M80" s="160">
        <v>2016</v>
      </c>
      <c r="N80" s="168">
        <f>SUMIFS(Table_phiac_sql_ReturnsDB_vw_Population_State[Population],Table_phiac_sql_ReturnsDB_vw_Population_State[Year],$M22,Table_phiac_sql_ReturnsDB_vw_Population_State[MonthEnd],"Dec*",Table_phiac_sql_ReturnsDB_vw_Population_State[StateShortName],N$3)</f>
        <v>7795625</v>
      </c>
      <c r="O80" s="168">
        <f>SUMIFS(Table_phiac_sql_ReturnsDB_vw_Population_State[Population],Table_phiac_sql_ReturnsDB_vw_Population_State[Year],$M22,Table_phiac_sql_ReturnsDB_vw_Population_State[MonthEnd],"Dec*",Table_phiac_sql_ReturnsDB_vw_Population_State[StateShortName],O$3)</f>
        <v>6235781</v>
      </c>
      <c r="P80" s="168">
        <f>SUMIFS(Table_phiac_sql_ReturnsDB_vw_Population_State[Population],Table_phiac_sql_ReturnsDB_vw_Population_State[Year],$M22,Table_phiac_sql_ReturnsDB_vw_Population_State[MonthEnd],"Dec*",Table_phiac_sql_ReturnsDB_vw_Population_State[StateShortName],P$3)</f>
        <v>4882939</v>
      </c>
      <c r="Q80" s="168">
        <f>SUMIFS(Table_phiac_sql_ReturnsDB_vw_Population_State[Population],Table_phiac_sql_ReturnsDB_vw_Population_State[Year],$M22,Table_phiac_sql_ReturnsDB_vw_Population_State[MonthEnd],"Dec*",Table_phiac_sql_ReturnsDB_vw_Population_State[StateShortName],Q$3)</f>
        <v>1719580</v>
      </c>
      <c r="R80" s="168">
        <f>SUMIFS(Table_phiac_sql_ReturnsDB_vw_Population_State[Population],Table_phiac_sql_ReturnsDB_vw_Population_State[Year],$M22,Table_phiac_sql_ReturnsDB_vw_Population_State[MonthEnd],"Dec*",Table_phiac_sql_ReturnsDB_vw_Population_State[StateShortName],R$3)</f>
        <v>2569606</v>
      </c>
      <c r="S80" s="168">
        <f>SUMIFS(Table_phiac_sql_ReturnsDB_vw_Population_State[Population],Table_phiac_sql_ReturnsDB_vw_Population_State[Year],$M22,Table_phiac_sql_ReturnsDB_vw_Population_State[MonthEnd],"Dec*",Table_phiac_sql_ReturnsDB_vw_Population_State[StateShortName],S$3)</f>
        <v>521981</v>
      </c>
      <c r="T80" s="168">
        <f>SUMIFS(Table_phiac_sql_ReturnsDB_vw_Population_State[Population],Table_phiac_sql_ReturnsDB_vw_Population_State[Year],$M22,Table_phiac_sql_ReturnsDB_vw_Population_State[MonthEnd],"Dec*",Table_phiac_sql_ReturnsDB_vw_Population_State[StateShortName],T$3)</f>
        <v>246065</v>
      </c>
      <c r="U80" s="168">
        <f>SUMIFS(Table_phiac_sql_ReturnsDB_vw_Population_State[Population],Table_phiac_sql_ReturnsDB_vw_Population_State[Year],$M22,Table_phiac_sql_ReturnsDB_vw_Population_State[MonthEnd],"Dec*",Table_phiac_sql_ReturnsDB_vw_Population_State[StateShortName],U$3)</f>
        <v>408878</v>
      </c>
      <c r="V80" s="168">
        <f>SUMIFS(Table_phiac_sql_ReturnsDB_vw_Population_State[Population],Table_phiac_sql_ReturnsDB_vw_Population_State[Year],$M22,Table_phiac_sql_ReturnsDB_vw_Population_State[MonthEnd],"Dec*")</f>
        <v>24380455</v>
      </c>
      <c r="W80"/>
      <c r="AJ80"/>
      <c r="AK80"/>
      <c r="AL80"/>
      <c r="AM80"/>
      <c r="AN80"/>
      <c r="AO80"/>
    </row>
    <row r="81" spans="1:41">
      <c r="A81" s="382"/>
      <c r="B81" s="383"/>
      <c r="C81" s="383"/>
      <c r="D81" s="383"/>
      <c r="E81" s="383"/>
      <c r="F81" s="383"/>
      <c r="G81" s="383"/>
      <c r="H81" s="383"/>
      <c r="I81" s="383"/>
      <c r="J81" s="383"/>
      <c r="K81" s="13"/>
      <c r="M81" s="160">
        <v>2017</v>
      </c>
      <c r="N81" s="168">
        <f>SUMIFS(Table_phiac_sql_ReturnsDB_vw_Population_State[Population],Table_phiac_sql_ReturnsDB_vw_Population_State[Year],$M23,Table_phiac_sql_ReturnsDB_vw_Population_State[MonthEnd],"Dec*",Table_phiac_sql_ReturnsDB_vw_Population_State[StateShortName],N$3)</f>
        <v>7900946</v>
      </c>
      <c r="O81" s="168">
        <f>SUMIFS(Table_phiac_sql_ReturnsDB_vw_Population_State[Population],Table_phiac_sql_ReturnsDB_vw_Population_State[Year],$M23,Table_phiac_sql_ReturnsDB_vw_Population_State[MonthEnd],"Dec*",Table_phiac_sql_ReturnsDB_vw_Population_State[StateShortName],O$3)</f>
        <v>6358210</v>
      </c>
      <c r="P81" s="168">
        <f>SUMIFS(Table_phiac_sql_ReturnsDB_vw_Population_State[Population],Table_phiac_sql_ReturnsDB_vw_Population_State[Year],$M23,Table_phiac_sql_ReturnsDB_vw_Population_State[MonthEnd],"Dec*",Table_phiac_sql_ReturnsDB_vw_Population_State[StateShortName],P$3)</f>
        <v>4960965</v>
      </c>
      <c r="Q81" s="168">
        <f>SUMIFS(Table_phiac_sql_ReturnsDB_vw_Population_State[Population],Table_phiac_sql_ReturnsDB_vw_Population_State[Year],$M23,Table_phiac_sql_ReturnsDB_vw_Population_State[MonthEnd],"Dec*",Table_phiac_sql_ReturnsDB_vw_Population_State[StateShortName],Q$3)</f>
        <v>1735654</v>
      </c>
      <c r="R81" s="168">
        <f>SUMIFS(Table_phiac_sql_ReturnsDB_vw_Population_State[Population],Table_phiac_sql_ReturnsDB_vw_Population_State[Year],$M23,Table_phiac_sql_ReturnsDB_vw_Population_State[MonthEnd],"Dec*",Table_phiac_sql_ReturnsDB_vw_Population_State[StateShortName],R$3)</f>
        <v>2599928</v>
      </c>
      <c r="S81" s="168">
        <f>SUMIFS(Table_phiac_sql_ReturnsDB_vw_Population_State[Population],Table_phiac_sql_ReturnsDB_vw_Population_State[Year],$M23,Table_phiac_sql_ReturnsDB_vw_Population_State[MonthEnd],"Dec*",Table_phiac_sql_ReturnsDB_vw_Population_State[StateShortName],S$3)</f>
        <v>531561</v>
      </c>
      <c r="T81" s="168">
        <f>SUMIFS(Table_phiac_sql_ReturnsDB_vw_Population_State[Population],Table_phiac_sql_ReturnsDB_vw_Population_State[Year],$M23,Table_phiac_sql_ReturnsDB_vw_Population_State[MonthEnd],"Dec*",Table_phiac_sql_ReturnsDB_vw_Population_State[StateShortName],T$3)</f>
        <v>246862</v>
      </c>
      <c r="U81" s="168">
        <f>SUMIFS(Table_phiac_sql_ReturnsDB_vw_Population_State[Population],Table_phiac_sql_ReturnsDB_vw_Population_State[Year],$M23,Table_phiac_sql_ReturnsDB_vw_Population_State[MonthEnd],"Dec*",Table_phiac_sql_ReturnsDB_vw_Population_State[StateShortName],U$3)</f>
        <v>420226</v>
      </c>
      <c r="V81" s="168">
        <f>SUMIFS(Table_phiac_sql_ReturnsDB_vw_Population_State[Population],Table_phiac_sql_ReturnsDB_vw_Population_State[Year],$M23,Table_phiac_sql_ReturnsDB_vw_Population_State[MonthEnd],"Dec*")</f>
        <v>24754352</v>
      </c>
      <c r="W81"/>
      <c r="AJ81"/>
      <c r="AK81"/>
      <c r="AL81"/>
      <c r="AM81"/>
      <c r="AN81"/>
      <c r="AO81"/>
    </row>
    <row r="82" spans="1:41" ht="14.1" customHeight="1">
      <c r="A82" s="4"/>
      <c r="K82" s="13"/>
      <c r="M82" s="160">
        <v>2018</v>
      </c>
      <c r="N82" s="168">
        <f>SUMIFS(Table_phiac_sql_ReturnsDB_vw_Population_State[Population],Table_phiac_sql_ReturnsDB_vw_Population_State[Year],$M24,Table_phiac_sql_ReturnsDB_vw_Population_State[MonthEnd],"Dec*",Table_phiac_sql_ReturnsDB_vw_Population_State[StateShortName],N$3)</f>
        <v>8003564</v>
      </c>
      <c r="O82" s="168">
        <f>SUMIFS(Table_phiac_sql_ReturnsDB_vw_Population_State[Population],Table_phiac_sql_ReturnsDB_vw_Population_State[Year],$M24,Table_phiac_sql_ReturnsDB_vw_Population_State[MonthEnd],"Dec*",Table_phiac_sql_ReturnsDB_vw_Population_State[StateShortName],O$3)</f>
        <v>6479695</v>
      </c>
      <c r="P82" s="168">
        <f>SUMIFS(Table_phiac_sql_ReturnsDB_vw_Population_State[Population],Table_phiac_sql_ReturnsDB_vw_Population_State[Year],$M24,Table_phiac_sql_ReturnsDB_vw_Population_State[MonthEnd],"Dec*",Table_phiac_sql_ReturnsDB_vw_Population_State[StateShortName],P$3)</f>
        <v>5046434</v>
      </c>
      <c r="Q82" s="168">
        <f>SUMIFS(Table_phiac_sql_ReturnsDB_vw_Population_State[Population],Table_phiac_sql_ReturnsDB_vw_Population_State[Year],$M24,Table_phiac_sql_ReturnsDB_vw_Population_State[MonthEnd],"Dec*",Table_phiac_sql_ReturnsDB_vw_Population_State[StateShortName],Q$3)</f>
        <v>1755715</v>
      </c>
      <c r="R82" s="168">
        <f>SUMIFS(Table_phiac_sql_ReturnsDB_vw_Population_State[Population],Table_phiac_sql_ReturnsDB_vw_Population_State[Year],$M24,Table_phiac_sql_ReturnsDB_vw_Population_State[MonthEnd],"Dec*",Table_phiac_sql_ReturnsDB_vw_Population_State[StateShortName],R$3)</f>
        <v>2636404</v>
      </c>
      <c r="S82" s="168">
        <f>SUMIFS(Table_phiac_sql_ReturnsDB_vw_Population_State[Population],Table_phiac_sql_ReturnsDB_vw_Population_State[Year],$M24,Table_phiac_sql_ReturnsDB_vw_Population_State[MonthEnd],"Dec*",Table_phiac_sql_ReturnsDB_vw_Population_State[StateShortName],S$3)</f>
        <v>542927</v>
      </c>
      <c r="T82" s="168">
        <f>SUMIFS(Table_phiac_sql_ReturnsDB_vw_Population_State[Population],Table_phiac_sql_ReturnsDB_vw_Population_State[Year],$M24,Table_phiac_sql_ReturnsDB_vw_Population_State[MonthEnd],"Dec*",Table_phiac_sql_ReturnsDB_vw_Population_State[StateShortName],T$3)</f>
        <v>245920</v>
      </c>
      <c r="U82" s="168">
        <f>SUMIFS(Table_phiac_sql_ReturnsDB_vw_Population_State[Population],Table_phiac_sql_ReturnsDB_vw_Population_State[Year],$M24,Table_phiac_sql_ReturnsDB_vw_Population_State[MonthEnd],"Dec*",Table_phiac_sql_ReturnsDB_vw_Population_State[StateShortName],U$3)</f>
        <v>430758</v>
      </c>
      <c r="V82" s="168">
        <f>SUMIFS(Table_phiac_sql_ReturnsDB_vw_Population_State[Population],Table_phiac_sql_ReturnsDB_vw_Population_State[Year],$M24,Table_phiac_sql_ReturnsDB_vw_Population_State[MonthEnd],"Dec*")</f>
        <v>25141417</v>
      </c>
      <c r="W82"/>
      <c r="AJ82"/>
      <c r="AK82"/>
      <c r="AL82"/>
      <c r="AM82"/>
      <c r="AN82"/>
      <c r="AO82"/>
    </row>
    <row r="83" spans="1:41" ht="14.1" customHeight="1">
      <c r="A83" s="5"/>
      <c r="B83" s="6"/>
      <c r="C83" s="7"/>
      <c r="D83" s="6"/>
      <c r="E83" s="6"/>
      <c r="F83" s="6"/>
      <c r="G83" s="6"/>
      <c r="H83" s="6"/>
      <c r="I83" s="6"/>
      <c r="J83" s="6"/>
      <c r="K83" s="39"/>
      <c r="M83" s="160">
        <v>2019</v>
      </c>
      <c r="N83" s="168">
        <f>SUMIFS(Table_phiac_sql_ReturnsDB_vw_Population_State[Population],Table_phiac_sql_ReturnsDB_vw_Population_State[Year],$M25,Table_phiac_sql_ReturnsDB_vw_Population_State[MonthEnd],"Dec*",Table_phiac_sql_ReturnsDB_vw_Population_State[StateShortName],N$3)</f>
        <v>8088361</v>
      </c>
      <c r="O83" s="168">
        <f>SUMIFS(Table_phiac_sql_ReturnsDB_vw_Population_State[Population],Table_phiac_sql_ReturnsDB_vw_Population_State[Year],$M25,Table_phiac_sql_ReturnsDB_vw_Population_State[MonthEnd],"Dec*",Table_phiac_sql_ReturnsDB_vw_Population_State[StateShortName],O$3)</f>
        <v>6590050</v>
      </c>
      <c r="P83" s="168">
        <f>SUMIFS(Table_phiac_sql_ReturnsDB_vw_Population_State[Population],Table_phiac_sql_ReturnsDB_vw_Population_State[Year],$M25,Table_phiac_sql_ReturnsDB_vw_Population_State[MonthEnd],"Dec*",Table_phiac_sql_ReturnsDB_vw_Population_State[StateShortName],P$3)</f>
        <v>5129741</v>
      </c>
      <c r="Q83" s="168">
        <f>SUMIFS(Table_phiac_sql_ReturnsDB_vw_Population_State[Population],Table_phiac_sql_ReturnsDB_vw_Population_State[Year],$M25,Table_phiac_sql_ReturnsDB_vw_Population_State[MonthEnd],"Dec*",Table_phiac_sql_ReturnsDB_vw_Population_State[StateShortName],Q$3)</f>
        <v>1778928</v>
      </c>
      <c r="R83" s="168">
        <f>SUMIFS(Table_phiac_sql_ReturnsDB_vw_Population_State[Population],Table_phiac_sql_ReturnsDB_vw_Population_State[Year],$M25,Table_phiac_sql_ReturnsDB_vw_Population_State[MonthEnd],"Dec*",Table_phiac_sql_ReturnsDB_vw_Population_State[StateShortName],R$3)</f>
        <v>2688799</v>
      </c>
      <c r="S83" s="168">
        <f>SUMIFS(Table_phiac_sql_ReturnsDB_vw_Population_State[Population],Table_phiac_sql_ReturnsDB_vw_Population_State[Year],$M25,Table_phiac_sql_ReturnsDB_vw_Population_State[MonthEnd],"Dec*",Table_phiac_sql_ReturnsDB_vw_Population_State[StateShortName],S$3)</f>
        <v>553340</v>
      </c>
      <c r="T83" s="168">
        <f>SUMIFS(Table_phiac_sql_ReturnsDB_vw_Population_State[Population],Table_phiac_sql_ReturnsDB_vw_Population_State[Year],$M25,Table_phiac_sql_ReturnsDB_vw_Population_State[MonthEnd],"Dec*",Table_phiac_sql_ReturnsDB_vw_Population_State[StateShortName],T$3)</f>
        <v>246213</v>
      </c>
      <c r="U83" s="168">
        <f>SUMIFS(Table_phiac_sql_ReturnsDB_vw_Population_State[Population],Table_phiac_sql_ReturnsDB_vw_Population_State[Year],$M25,Table_phiac_sql_ReturnsDB_vw_Population_State[MonthEnd],"Dec*",Table_phiac_sql_ReturnsDB_vw_Population_State[StateShortName],U$3)</f>
        <v>440267</v>
      </c>
      <c r="V83" s="168">
        <f>SUMIFS(Table_phiac_sql_ReturnsDB_vw_Population_State[Population],Table_phiac_sql_ReturnsDB_vw_Population_State[Year],$M25,Table_phiac_sql_ReturnsDB_vw_Population_State[MonthEnd],"Dec*")</f>
        <v>25515699</v>
      </c>
      <c r="W83"/>
      <c r="AJ83"/>
      <c r="AK83"/>
      <c r="AL83"/>
      <c r="AM83"/>
      <c r="AN83"/>
      <c r="AO83"/>
    </row>
    <row r="84" spans="1:41">
      <c r="M84" s="160">
        <v>2020</v>
      </c>
      <c r="N84" s="168">
        <f>SUMIFS(Table_phiac_sql_ReturnsDB_vw_Population_State[Population],Table_phiac_sql_ReturnsDB_vw_Population_State[Year],$M26,Table_phiac_sql_ReturnsDB_vw_Population_State[MonthEnd],"Dec*",Table_phiac_sql_ReturnsDB_vw_Population_State[StateShortName],N$3)</f>
        <v>8094300</v>
      </c>
      <c r="O84" s="168">
        <f>SUMIFS(Table_phiac_sql_ReturnsDB_vw_Population_State[Population],Table_phiac_sql_ReturnsDB_vw_Population_State[Year],$M26,Table_phiac_sql_ReturnsDB_vw_Population_State[MonthEnd],"Dec*",Table_phiac_sql_ReturnsDB_vw_Population_State[StateShortName],O$3)</f>
        <v>6567195</v>
      </c>
      <c r="P84" s="168">
        <f>SUMIFS(Table_phiac_sql_ReturnsDB_vw_Population_State[Population],Table_phiac_sql_ReturnsDB_vw_Population_State[Year],$M26,Table_phiac_sql_ReturnsDB_vw_Population_State[MonthEnd],"Dec*",Table_phiac_sql_ReturnsDB_vw_Population_State[StateShortName],P$3)</f>
        <v>5184329</v>
      </c>
      <c r="Q84" s="168">
        <f>SUMIFS(Table_phiac_sql_ReturnsDB_vw_Population_State[Population],Table_phiac_sql_ReturnsDB_vw_Population_State[Year],$M26,Table_phiac_sql_ReturnsDB_vw_Population_State[MonthEnd],"Dec*",Table_phiac_sql_ReturnsDB_vw_Population_State[StateShortName],Q$3)</f>
        <v>1794514</v>
      </c>
      <c r="R84" s="168">
        <f>SUMIFS(Table_phiac_sql_ReturnsDB_vw_Population_State[Population],Table_phiac_sql_ReturnsDB_vw_Population_State[Year],$M26,Table_phiac_sql_ReturnsDB_vw_Population_State[MonthEnd],"Dec*",Table_phiac_sql_ReturnsDB_vw_Population_State[StateShortName],R$3)</f>
        <v>2728187</v>
      </c>
      <c r="S84" s="168">
        <f>SUMIFS(Table_phiac_sql_ReturnsDB_vw_Population_State[Population],Table_phiac_sql_ReturnsDB_vw_Population_State[Year],$M26,Table_phiac_sql_ReturnsDB_vw_Population_State[MonthEnd],"Dec*",Table_phiac_sql_ReturnsDB_vw_Population_State[StateShortName],S$3)</f>
        <v>561881</v>
      </c>
      <c r="T84" s="168">
        <f>SUMIFS(Table_phiac_sql_ReturnsDB_vw_Population_State[Population],Table_phiac_sql_ReturnsDB_vw_Population_State[Year],$M26,Table_phiac_sql_ReturnsDB_vw_Population_State[MonthEnd],"Dec*",Table_phiac_sql_ReturnsDB_vw_Population_State[StateShortName],T$3)</f>
        <v>247819</v>
      </c>
      <c r="U84" s="168">
        <f>SUMIFS(Table_phiac_sql_ReturnsDB_vw_Population_State[Population],Table_phiac_sql_ReturnsDB_vw_Population_State[Year],$M26,Table_phiac_sql_ReturnsDB_vw_Population_State[MonthEnd],"Dec*",Table_phiac_sql_ReturnsDB_vw_Population_State[StateShortName],U$3)</f>
        <v>447650</v>
      </c>
      <c r="V84" s="168">
        <f>SUMIFS(Table_phiac_sql_ReturnsDB_vw_Population_State[Population],Table_phiac_sql_ReturnsDB_vw_Population_State[Year],$M26,Table_phiac_sql_ReturnsDB_vw_Population_State[MonthEnd],"Dec*")</f>
        <v>25625875</v>
      </c>
      <c r="W84"/>
      <c r="AJ84"/>
      <c r="AK84"/>
      <c r="AL84"/>
      <c r="AM84"/>
      <c r="AN84"/>
      <c r="AO84"/>
    </row>
    <row r="85" spans="1:41" ht="13.5" customHeight="1">
      <c r="A85" s="261"/>
      <c r="B85" s="262"/>
      <c r="C85" s="262"/>
      <c r="M85" s="160">
        <v>2021</v>
      </c>
      <c r="N85" s="168">
        <f>SUMIFS(Table_phiac_sql_ReturnsDB_vw_Population_State[Population],Table_phiac_sql_ReturnsDB_vw_Population_State[Year],$M27,Table_phiac_sql_ReturnsDB_vw_Population_State[MonthEnd],"Dec*",Table_phiac_sql_ReturnsDB_vw_Population_State[StateShortName],N$3)</f>
        <v>8101223</v>
      </c>
      <c r="O85" s="168">
        <f>SUMIFS(Table_phiac_sql_ReturnsDB_vw_Population_State[Population],Table_phiac_sql_ReturnsDB_vw_Population_State[Year],$M27,Table_phiac_sql_ReturnsDB_vw_Population_State[MonthEnd],"Dec*",Table_phiac_sql_ReturnsDB_vw_Population_State[StateShortName],O$3)</f>
        <v>6566092</v>
      </c>
      <c r="P85" s="168">
        <f>SUMIFS(Table_phiac_sql_ReturnsDB_vw_Population_State[Population],Table_phiac_sql_ReturnsDB_vw_Population_State[Year],$M27,Table_phiac_sql_ReturnsDB_vw_Population_State[MonthEnd],"Dec*",Table_phiac_sql_ReturnsDB_vw_Population_State[StateShortName],P$3)</f>
        <v>5261012</v>
      </c>
      <c r="Q85" s="168">
        <f>SUMIFS(Table_phiac_sql_ReturnsDB_vw_Population_State[Population],Table_phiac_sql_ReturnsDB_vw_Population_State[Year],$M27,Table_phiac_sql_ReturnsDB_vw_Population_State[MonthEnd],"Dec*",Table_phiac_sql_ReturnsDB_vw_Population_State[StateShortName],Q$3)</f>
        <v>1805733</v>
      </c>
      <c r="R85" s="168">
        <f>SUMIFS(Table_phiac_sql_ReturnsDB_vw_Population_State[Population],Table_phiac_sql_ReturnsDB_vw_Population_State[Year],$M27,Table_phiac_sql_ReturnsDB_vw_Population_State[MonthEnd],"Dec*",Table_phiac_sql_ReturnsDB_vw_Population_State[StateShortName],R$3)</f>
        <v>2763015</v>
      </c>
      <c r="S85" s="168">
        <f>SUMIFS(Table_phiac_sql_ReturnsDB_vw_Population_State[Population],Table_phiac_sql_ReturnsDB_vw_Population_State[Year],$M27,Table_phiac_sql_ReturnsDB_vw_Population_State[MonthEnd],"Dec*",Table_phiac_sql_ReturnsDB_vw_Population_State[StateShortName],S$3)</f>
        <v>568628</v>
      </c>
      <c r="T85" s="168">
        <f>SUMIFS(Table_phiac_sql_ReturnsDB_vw_Population_State[Population],Table_phiac_sql_ReturnsDB_vw_Population_State[Year],$M27,Table_phiac_sql_ReturnsDB_vw_Population_State[MonthEnd],"Dec*",Table_phiac_sql_ReturnsDB_vw_Population_State[StateShortName],T$3)</f>
        <v>248125</v>
      </c>
      <c r="U85" s="168">
        <f>SUMIFS(Table_phiac_sql_ReturnsDB_vw_Population_State[Population],Table_phiac_sql_ReturnsDB_vw_Population_State[Year],$M27,Table_phiac_sql_ReturnsDB_vw_Population_State[MonthEnd],"Dec*",Table_phiac_sql_ReturnsDB_vw_Population_State[StateShortName],U$3)</f>
        <v>452670</v>
      </c>
      <c r="V85" s="168">
        <f>SUMIFS(Table_phiac_sql_ReturnsDB_vw_Population_State[Population],Table_phiac_sql_ReturnsDB_vw_Population_State[Year],$M27,Table_phiac_sql_ReturnsDB_vw_Population_State[MonthEnd],"Dec*")</f>
        <v>25766498</v>
      </c>
      <c r="W85"/>
      <c r="AJ85"/>
      <c r="AK85"/>
      <c r="AL85"/>
      <c r="AM85"/>
      <c r="AN85"/>
      <c r="AO85"/>
    </row>
    <row r="86" spans="1:41" ht="17.649999999999999">
      <c r="A86" s="256" t="s">
        <v>131</v>
      </c>
      <c r="B86" s="257"/>
      <c r="C86" s="257"/>
      <c r="D86" s="258"/>
      <c r="E86" s="258"/>
      <c r="F86" s="258"/>
      <c r="G86" s="258"/>
      <c r="H86" s="258"/>
      <c r="I86" s="258"/>
      <c r="J86" s="258"/>
      <c r="K86" s="260"/>
      <c r="M86" s="160">
        <v>2022</v>
      </c>
      <c r="N86" s="168">
        <f>SUMIFS(Table_phiac_sql_ReturnsDB_vw_Population_State[Population],Table_phiac_sql_ReturnsDB_vw_Population_State[Year],$M28,Table_phiac_sql_ReturnsDB_vw_Population_State[MonthEnd],"Dec*",Table_phiac_sql_ReturnsDB_vw_Population_State[StateShortName],N$3)</f>
        <v>8249295</v>
      </c>
      <c r="O86" s="168">
        <f>SUMIFS(Table_phiac_sql_ReturnsDB_vw_Population_State[Population],Table_phiac_sql_ReturnsDB_vw_Population_State[Year],$M28,Table_phiac_sql_ReturnsDB_vw_Population_State[MonthEnd],"Dec*",Table_phiac_sql_ReturnsDB_vw_Population_State[StateShortName],O$3)</f>
        <v>6719487</v>
      </c>
      <c r="P86" s="168">
        <f>SUMIFS(Table_phiac_sql_ReturnsDB_vw_Population_State[Population],Table_phiac_sql_ReturnsDB_vw_Population_State[Year],$M28,Table_phiac_sql_ReturnsDB_vw_Population_State[MonthEnd],"Dec*",Table_phiac_sql_ReturnsDB_vw_Population_State[StateShortName],P$3)</f>
        <v>5386914</v>
      </c>
      <c r="Q86" s="168">
        <f>SUMIFS(Table_phiac_sql_ReturnsDB_vw_Population_State[Population],Table_phiac_sql_ReturnsDB_vw_Population_State[Year],$M28,Table_phiac_sql_ReturnsDB_vw_Population_State[MonthEnd],"Dec*",Table_phiac_sql_ReturnsDB_vw_Population_State[StateShortName],Q$3)</f>
        <v>1836096</v>
      </c>
      <c r="R86" s="168">
        <f>SUMIFS(Table_phiac_sql_ReturnsDB_vw_Population_State[Population],Table_phiac_sql_ReturnsDB_vw_Population_State[Year],$M28,Table_phiac_sql_ReturnsDB_vw_Population_State[MonthEnd],"Dec*",Table_phiac_sql_ReturnsDB_vw_Population_State[StateShortName],R$3)</f>
        <v>2834117</v>
      </c>
      <c r="S86" s="168">
        <f>SUMIFS(Table_phiac_sql_ReturnsDB_vw_Population_State[Population],Table_phiac_sql_ReturnsDB_vw_Population_State[Year],$M28,Table_phiac_sql_ReturnsDB_vw_Population_State[MonthEnd],"Dec*",Table_phiac_sql_ReturnsDB_vw_Population_State[StateShortName],S$3)</f>
        <v>572352</v>
      </c>
      <c r="T86" s="168">
        <f>SUMIFS(Table_phiac_sql_ReturnsDB_vw_Population_State[Population],Table_phiac_sql_ReturnsDB_vw_Population_State[Year],$M28,Table_phiac_sql_ReturnsDB_vw_Population_State[MonthEnd],"Dec*",Table_phiac_sql_ReturnsDB_vw_Population_State[StateShortName],T$3)</f>
        <v>251248</v>
      </c>
      <c r="U86" s="168">
        <f>SUMIFS(Table_phiac_sql_ReturnsDB_vw_Population_State[Population],Table_phiac_sql_ReturnsDB_vw_Population_State[Year],$M28,Table_phiac_sql_ReturnsDB_vw_Population_State[MonthEnd],"Dec*",Table_phiac_sql_ReturnsDB_vw_Population_State[StateShortName],U$3)</f>
        <v>461126</v>
      </c>
      <c r="V86" s="168">
        <f>SUMIFS(Table_phiac_sql_ReturnsDB_vw_Population_State[Population],Table_phiac_sql_ReturnsDB_vw_Population_State[Year],$M28,Table_phiac_sql_ReturnsDB_vw_Population_State[MonthEnd],"Dec*")</f>
        <v>26310635</v>
      </c>
      <c r="W86"/>
      <c r="AJ86"/>
      <c r="AK86"/>
      <c r="AL86"/>
      <c r="AM86"/>
      <c r="AN86"/>
      <c r="AO86"/>
    </row>
    <row r="87" spans="1:41" ht="17.649999999999999">
      <c r="A87" s="256"/>
      <c r="B87" s="257"/>
      <c r="C87" s="257"/>
      <c r="D87" s="258"/>
      <c r="E87" s="258"/>
      <c r="F87" s="258"/>
      <c r="G87" s="258"/>
      <c r="H87" s="258"/>
      <c r="I87" s="258"/>
      <c r="J87" s="258"/>
      <c r="K87" s="260"/>
      <c r="M87" s="161">
        <v>2023</v>
      </c>
      <c r="N87" s="240">
        <f>SUMIFS(Table_phiac_sql_ReturnsDB_vw_Population_State[Population],Table_phiac_sql_ReturnsDB_vw_Population_State[Year],$M29,Table_phiac_sql_ReturnsDB_vw_Population_State[MonthEnd],"Dec*",Table_phiac_sql_ReturnsDB_vw_Population_State[StateShortName],N$3)</f>
        <v>8444006</v>
      </c>
      <c r="O87" s="240">
        <f>SUMIFS(Table_phiac_sql_ReturnsDB_vw_Population_State[Population],Table_phiac_sql_ReturnsDB_vw_Population_State[Year],$M29,Table_phiac_sql_ReturnsDB_vw_Population_State[MonthEnd],"Dec*",Table_phiac_sql_ReturnsDB_vw_Population_State[StateShortName],O$3)</f>
        <v>6905978</v>
      </c>
      <c r="P87" s="240">
        <f>SUMIFS(Table_phiac_sql_ReturnsDB_vw_Population_State[Population],Table_phiac_sql_ReturnsDB_vw_Population_State[Year],$M29,Table_phiac_sql_ReturnsDB_vw_Population_State[MonthEnd],"Dec*",Table_phiac_sql_ReturnsDB_vw_Population_State[StateShortName],P$3)</f>
        <v>5528292</v>
      </c>
      <c r="Q87" s="240">
        <f>SUMIFS(Table_phiac_sql_ReturnsDB_vw_Population_State[Population],Table_phiac_sql_ReturnsDB_vw_Population_State[Year],$M29,Table_phiac_sql_ReturnsDB_vw_Population_State[MonthEnd],"Dec*",Table_phiac_sql_ReturnsDB_vw_Population_State[StateShortName],Q$3)</f>
        <v>1866318</v>
      </c>
      <c r="R87" s="240">
        <f>SUMIFS(Table_phiac_sql_ReturnsDB_vw_Population_State[Population],Table_phiac_sql_ReturnsDB_vw_Population_State[Year],$M29,Table_phiac_sql_ReturnsDB_vw_Population_State[MonthEnd],"Dec*",Table_phiac_sql_ReturnsDB_vw_Population_State[StateShortName],R$3)</f>
        <v>2927888</v>
      </c>
      <c r="S87" s="240">
        <f>SUMIFS(Table_phiac_sql_ReturnsDB_vw_Population_State[Population],Table_phiac_sql_ReturnsDB_vw_Population_State[Year],$M29,Table_phiac_sql_ReturnsDB_vw_Population_State[MonthEnd],"Dec*",Table_phiac_sql_ReturnsDB_vw_Population_State[StateShortName],S$3)</f>
        <v>574705</v>
      </c>
      <c r="T87" s="240">
        <f>SUMIFS(Table_phiac_sql_ReturnsDB_vw_Population_State[Population],Table_phiac_sql_ReturnsDB_vw_Population_State[Year],$M29,Table_phiac_sql_ReturnsDB_vw_Population_State[MonthEnd],"Dec*",Table_phiac_sql_ReturnsDB_vw_Population_State[StateShortName],T$3)</f>
        <v>253634</v>
      </c>
      <c r="U87" s="240">
        <f>SUMIFS(Table_phiac_sql_ReturnsDB_vw_Population_State[Population],Table_phiac_sql_ReturnsDB_vw_Population_State[Year],$M29,Table_phiac_sql_ReturnsDB_vw_Population_State[MonthEnd],"Dec*",Table_phiac_sql_ReturnsDB_vw_Population_State[StateShortName],U$3)</f>
        <v>471850</v>
      </c>
      <c r="V87" s="240">
        <f>SUMIFS(Table_phiac_sql_ReturnsDB_vw_Population_State[Population],Table_phiac_sql_ReturnsDB_vw_Population_State[Year],$M29,Table_phiac_sql_ReturnsDB_vw_Population_State[MonthEnd],"Dec*")</f>
        <v>26972671</v>
      </c>
      <c r="W87"/>
      <c r="AJ87"/>
      <c r="AK87"/>
      <c r="AL87"/>
      <c r="AM87"/>
      <c r="AN87"/>
      <c r="AO87"/>
    </row>
    <row r="88" spans="1:41" ht="14.1" customHeight="1">
      <c r="A88" s="9" t="s">
        <v>120</v>
      </c>
      <c r="C88" s="41" t="s">
        <v>124</v>
      </c>
      <c r="E88" s="12"/>
      <c r="F88" s="2"/>
      <c r="G88" s="2"/>
      <c r="H88" s="2"/>
      <c r="I88" s="2"/>
      <c r="J88" s="111"/>
      <c r="K88" s="42"/>
      <c r="L88" s="125"/>
      <c r="M88" s="40"/>
      <c r="N88" s="167"/>
      <c r="O88" s="167"/>
      <c r="P88" s="167"/>
      <c r="Q88" s="167"/>
      <c r="R88" s="167"/>
      <c r="S88" s="167"/>
      <c r="T88" s="167"/>
      <c r="U88" s="167"/>
      <c r="V88" s="167"/>
      <c r="W88"/>
      <c r="AJ88"/>
      <c r="AK88"/>
      <c r="AL88"/>
      <c r="AM88"/>
      <c r="AN88"/>
      <c r="AO88"/>
    </row>
    <row r="89" spans="1:41" ht="14.1" customHeight="1">
      <c r="K89" s="13"/>
      <c r="M89" s="3" t="s">
        <v>132</v>
      </c>
      <c r="N89" s="101"/>
      <c r="O89" s="101"/>
      <c r="P89" s="101"/>
      <c r="Q89" s="101"/>
      <c r="R89" s="101"/>
      <c r="S89" s="101"/>
      <c r="T89" s="101"/>
      <c r="U89" s="101"/>
      <c r="V89" s="101"/>
      <c r="W89"/>
      <c r="AJ89"/>
      <c r="AK89"/>
      <c r="AL89"/>
      <c r="AM89"/>
      <c r="AN89"/>
      <c r="AO89"/>
    </row>
    <row r="90" spans="1:41" ht="13.15">
      <c r="K90" s="13"/>
      <c r="M90" s="159" t="s">
        <v>127</v>
      </c>
      <c r="N90" s="162" t="s">
        <v>61</v>
      </c>
      <c r="O90" s="162" t="s">
        <v>62</v>
      </c>
      <c r="P90" s="162" t="s">
        <v>63</v>
      </c>
      <c r="Q90" s="162" t="s">
        <v>64</v>
      </c>
      <c r="R90" s="162" t="s">
        <v>65</v>
      </c>
      <c r="S90" s="162" t="s">
        <v>66</v>
      </c>
      <c r="T90" s="162" t="s">
        <v>67</v>
      </c>
      <c r="U90" s="162" t="s">
        <v>68</v>
      </c>
      <c r="V90" s="162" t="s">
        <v>69</v>
      </c>
      <c r="W90"/>
      <c r="AJ90"/>
      <c r="AK90"/>
      <c r="AL90"/>
      <c r="AM90"/>
      <c r="AN90"/>
      <c r="AO90"/>
    </row>
    <row r="91" spans="1:41">
      <c r="K91" s="13"/>
      <c r="M91" s="160">
        <v>1999</v>
      </c>
      <c r="N91" s="169">
        <f>N5-N4</f>
        <v>126</v>
      </c>
      <c r="O91" s="169">
        <f t="shared" ref="O91:V91" si="26">O5-O4</f>
        <v>72</v>
      </c>
      <c r="P91" s="169">
        <f t="shared" si="26"/>
        <v>49</v>
      </c>
      <c r="Q91" s="169">
        <f t="shared" si="26"/>
        <v>-6</v>
      </c>
      <c r="R91" s="169">
        <f t="shared" si="26"/>
        <v>42</v>
      </c>
      <c r="S91" s="169">
        <f t="shared" si="26"/>
        <v>2</v>
      </c>
      <c r="T91" s="169">
        <f t="shared" si="26"/>
        <v>3</v>
      </c>
      <c r="U91" s="169">
        <f t="shared" si="26"/>
        <v>5</v>
      </c>
      <c r="V91" s="169">
        <f t="shared" si="26"/>
        <v>294</v>
      </c>
      <c r="W91"/>
      <c r="AJ91"/>
      <c r="AK91"/>
      <c r="AL91"/>
      <c r="AM91"/>
      <c r="AN91"/>
      <c r="AO91"/>
    </row>
    <row r="92" spans="1:41">
      <c r="K92" s="13"/>
      <c r="M92" s="160">
        <v>2000</v>
      </c>
      <c r="N92" s="169">
        <f t="shared" ref="N92" si="27">N6-N5</f>
        <v>946.48500000000013</v>
      </c>
      <c r="O92" s="169">
        <f t="shared" ref="O92:U92" si="28">O6-O5</f>
        <v>725.87199999999984</v>
      </c>
      <c r="P92" s="169">
        <f t="shared" si="28"/>
        <v>494.40499999999997</v>
      </c>
      <c r="Q92" s="169">
        <f t="shared" si="28"/>
        <v>215.64999999999998</v>
      </c>
      <c r="R92" s="169">
        <f t="shared" si="28"/>
        <v>245.37800000000004</v>
      </c>
      <c r="S92" s="169">
        <f t="shared" si="28"/>
        <v>54.106999999999999</v>
      </c>
      <c r="T92" s="169">
        <f t="shared" si="28"/>
        <v>25.125</v>
      </c>
      <c r="U92" s="169">
        <f t="shared" si="28"/>
        <v>66.848000000000013</v>
      </c>
      <c r="V92" s="169">
        <f>V6-V5</f>
        <v>2772.8700000000008</v>
      </c>
      <c r="W92"/>
      <c r="AJ92"/>
      <c r="AK92"/>
      <c r="AL92"/>
      <c r="AM92"/>
      <c r="AN92"/>
      <c r="AO92"/>
    </row>
    <row r="93" spans="1:41">
      <c r="K93" s="13"/>
      <c r="M93" s="160">
        <v>2001</v>
      </c>
      <c r="N93" s="169">
        <f t="shared" ref="N93" si="29">N7-N6</f>
        <v>-0.1020000000003165</v>
      </c>
      <c r="O93" s="169">
        <f t="shared" ref="O93:V93" si="30">O7-O6</f>
        <v>-8.4059999999999491</v>
      </c>
      <c r="P93" s="169">
        <f t="shared" si="30"/>
        <v>22.345000000000027</v>
      </c>
      <c r="Q93" s="169">
        <f t="shared" si="30"/>
        <v>-5.5999999999926331E-2</v>
      </c>
      <c r="R93" s="169">
        <f t="shared" si="30"/>
        <v>3.0569999999999027</v>
      </c>
      <c r="S93" s="169">
        <f t="shared" si="30"/>
        <v>0.48699999999999477</v>
      </c>
      <c r="T93" s="169">
        <f t="shared" si="30"/>
        <v>-3.1620000000000061</v>
      </c>
      <c r="U93" s="169">
        <f t="shared" si="30"/>
        <v>1.5739999999999839</v>
      </c>
      <c r="V93" s="169">
        <f t="shared" si="30"/>
        <v>15.736999999999171</v>
      </c>
      <c r="W93"/>
      <c r="AJ93"/>
      <c r="AK93"/>
      <c r="AL93"/>
      <c r="AM93"/>
      <c r="AN93"/>
      <c r="AO93"/>
    </row>
    <row r="94" spans="1:41">
      <c r="K94" s="13"/>
      <c r="M94" s="160">
        <v>2002</v>
      </c>
      <c r="N94" s="169">
        <f t="shared" ref="N94" si="31">N8-N7</f>
        <v>6.2070000000003347</v>
      </c>
      <c r="O94" s="169">
        <f t="shared" ref="O94:V94" si="32">O8-O7</f>
        <v>-22.79300000000012</v>
      </c>
      <c r="P94" s="169">
        <f t="shared" si="32"/>
        <v>2.9049999999999727</v>
      </c>
      <c r="Q94" s="169">
        <f t="shared" si="32"/>
        <v>-6.55600000000004</v>
      </c>
      <c r="R94" s="169">
        <f t="shared" si="32"/>
        <v>-6.8419999999999845</v>
      </c>
      <c r="S94" s="169">
        <f t="shared" si="32"/>
        <v>-2.3799999999999955</v>
      </c>
      <c r="T94" s="169">
        <f t="shared" si="32"/>
        <v>-2.3029999999999973</v>
      </c>
      <c r="U94" s="169">
        <f t="shared" si="32"/>
        <v>-9.7469999999999857</v>
      </c>
      <c r="V94" s="169">
        <f t="shared" si="32"/>
        <v>-41.509000000000015</v>
      </c>
      <c r="W94"/>
      <c r="AJ94"/>
      <c r="AK94"/>
      <c r="AL94"/>
      <c r="AM94"/>
      <c r="AN94"/>
      <c r="AO94"/>
    </row>
    <row r="95" spans="1:41">
      <c r="K95" s="13"/>
      <c r="M95" s="160">
        <v>2003</v>
      </c>
      <c r="N95" s="169">
        <f t="shared" ref="N95" si="33">N9-N8</f>
        <v>-7.9090000000001055</v>
      </c>
      <c r="O95" s="169">
        <f t="shared" ref="O95:V95" si="34">O9-O8</f>
        <v>-17.646999999999935</v>
      </c>
      <c r="P95" s="169">
        <f t="shared" si="34"/>
        <v>3.1059999999999945</v>
      </c>
      <c r="Q95" s="169">
        <f t="shared" si="34"/>
        <v>-7.7019999999999982</v>
      </c>
      <c r="R95" s="169">
        <f t="shared" si="34"/>
        <v>-1.6069999999999709</v>
      </c>
      <c r="S95" s="169">
        <f t="shared" si="34"/>
        <v>-3.9039999999999964</v>
      </c>
      <c r="T95" s="169">
        <f t="shared" si="34"/>
        <v>-1.8870000000000005</v>
      </c>
      <c r="U95" s="169">
        <f t="shared" si="34"/>
        <v>0.14999999999997726</v>
      </c>
      <c r="V95" s="169">
        <f t="shared" si="34"/>
        <v>-37.399999999999636</v>
      </c>
      <c r="W95"/>
      <c r="AJ95"/>
      <c r="AK95"/>
      <c r="AL95"/>
      <c r="AM95"/>
      <c r="AN95"/>
      <c r="AO95"/>
    </row>
    <row r="96" spans="1:41">
      <c r="K96" s="13"/>
      <c r="M96" s="160">
        <v>2004</v>
      </c>
      <c r="N96" s="169">
        <f t="shared" ref="N96" si="35">N10-N9</f>
        <v>0.97400000000016007</v>
      </c>
      <c r="O96" s="169">
        <f t="shared" ref="O96:V96" si="36">O10-O9</f>
        <v>-0.71999999999979991</v>
      </c>
      <c r="P96" s="169">
        <f t="shared" si="36"/>
        <v>16.134999999999991</v>
      </c>
      <c r="Q96" s="169">
        <f t="shared" si="36"/>
        <v>-4.4410000000000309</v>
      </c>
      <c r="R96" s="169">
        <f t="shared" si="36"/>
        <v>11.777000000000044</v>
      </c>
      <c r="S96" s="169">
        <f t="shared" si="36"/>
        <v>-0.91300000000001091</v>
      </c>
      <c r="T96" s="169">
        <f t="shared" si="36"/>
        <v>3.3000000000001251E-2</v>
      </c>
      <c r="U96" s="169">
        <f t="shared" si="36"/>
        <v>0.98799999999999955</v>
      </c>
      <c r="V96" s="169">
        <f t="shared" si="36"/>
        <v>23.833000000000538</v>
      </c>
      <c r="W96"/>
      <c r="AJ96"/>
      <c r="AK96"/>
      <c r="AL96"/>
      <c r="AM96"/>
      <c r="AN96"/>
      <c r="AO96"/>
    </row>
    <row r="97" spans="11:41">
      <c r="K97" s="13"/>
      <c r="M97" s="160">
        <v>2005</v>
      </c>
      <c r="N97" s="169">
        <f t="shared" ref="N97" si="37">N11-N10</f>
        <v>23.737999999999829</v>
      </c>
      <c r="O97" s="169">
        <f t="shared" ref="O97:V97" si="38">O11-O10</f>
        <v>11.829000000000178</v>
      </c>
      <c r="P97" s="169">
        <f t="shared" si="38"/>
        <v>34.888000000000147</v>
      </c>
      <c r="Q97" s="169">
        <f t="shared" si="38"/>
        <v>2.9490000000000691</v>
      </c>
      <c r="R97" s="169">
        <f t="shared" si="38"/>
        <v>26.13900000000001</v>
      </c>
      <c r="S97" s="169">
        <f t="shared" si="38"/>
        <v>-9.0000000000003411E-2</v>
      </c>
      <c r="T97" s="169">
        <f t="shared" si="38"/>
        <v>6.7000000000007276E-2</v>
      </c>
      <c r="U97" s="169">
        <f t="shared" si="38"/>
        <v>2.2900000000000205</v>
      </c>
      <c r="V97" s="169">
        <f t="shared" si="38"/>
        <v>101.80999999999949</v>
      </c>
      <c r="W97"/>
      <c r="AJ97"/>
      <c r="AK97"/>
      <c r="AL97"/>
      <c r="AM97"/>
      <c r="AN97"/>
      <c r="AO97"/>
    </row>
    <row r="98" spans="11:41">
      <c r="K98" s="13"/>
      <c r="M98" s="160">
        <v>2006</v>
      </c>
      <c r="N98" s="169">
        <f t="shared" ref="N98" si="39">N12-N11</f>
        <v>39.186999999999898</v>
      </c>
      <c r="O98" s="169">
        <f t="shared" ref="O98:V98" si="40">O12-O11</f>
        <v>43.164999999999964</v>
      </c>
      <c r="P98" s="169">
        <f t="shared" si="40"/>
        <v>55.772999999999911</v>
      </c>
      <c r="Q98" s="169">
        <f t="shared" si="40"/>
        <v>7.6409999999999627</v>
      </c>
      <c r="R98" s="169">
        <f t="shared" si="40"/>
        <v>38.05499999999995</v>
      </c>
      <c r="S98" s="169">
        <f t="shared" si="40"/>
        <v>1.1260000000000048</v>
      </c>
      <c r="T98" s="169">
        <f t="shared" si="40"/>
        <v>1.1589999999999918</v>
      </c>
      <c r="U98" s="169">
        <f t="shared" si="40"/>
        <v>7.3520000000000039</v>
      </c>
      <c r="V98" s="169">
        <f t="shared" si="40"/>
        <v>193.45800000000054</v>
      </c>
      <c r="W98"/>
      <c r="AJ98"/>
      <c r="AK98"/>
      <c r="AL98"/>
      <c r="AM98"/>
      <c r="AN98"/>
      <c r="AO98"/>
    </row>
    <row r="99" spans="11:41">
      <c r="K99" s="13"/>
      <c r="M99" s="160">
        <v>2007</v>
      </c>
      <c r="N99" s="169">
        <f t="shared" ref="N99" si="41">N13-N12</f>
        <v>101.0329999999999</v>
      </c>
      <c r="O99" s="169">
        <f t="shared" ref="O99:V99" si="42">O13-O12</f>
        <v>89.994999999999891</v>
      </c>
      <c r="P99" s="169">
        <f t="shared" si="42"/>
        <v>98.057000000000016</v>
      </c>
      <c r="Q99" s="169">
        <f t="shared" si="42"/>
        <v>19.548999999999978</v>
      </c>
      <c r="R99" s="169">
        <f t="shared" si="42"/>
        <v>63.437999999999988</v>
      </c>
      <c r="S99" s="169">
        <f t="shared" si="42"/>
        <v>4.5640000000000214</v>
      </c>
      <c r="T99" s="169">
        <f t="shared" si="42"/>
        <v>4.3310000000000031</v>
      </c>
      <c r="U99" s="169">
        <f t="shared" si="42"/>
        <v>11.722999999999985</v>
      </c>
      <c r="V99" s="169">
        <f t="shared" si="42"/>
        <v>392.68999999999869</v>
      </c>
      <c r="W99"/>
      <c r="AJ99"/>
      <c r="AK99"/>
      <c r="AL99"/>
      <c r="AM99"/>
      <c r="AN99"/>
      <c r="AO99"/>
    </row>
    <row r="100" spans="11:41">
      <c r="K100" s="13"/>
      <c r="M100" s="160">
        <v>2008</v>
      </c>
      <c r="N100" s="169">
        <f t="shared" ref="N100" si="43">N14-N13</f>
        <v>53.881000000000313</v>
      </c>
      <c r="O100" s="169">
        <f t="shared" ref="O100:V100" si="44">O14-O13</f>
        <v>52.659999999999854</v>
      </c>
      <c r="P100" s="169">
        <f t="shared" si="44"/>
        <v>79.523999999999887</v>
      </c>
      <c r="Q100" s="169">
        <f t="shared" si="44"/>
        <v>13.738000000000056</v>
      </c>
      <c r="R100" s="169">
        <f t="shared" si="44"/>
        <v>57.98700000000008</v>
      </c>
      <c r="S100" s="169">
        <f t="shared" si="44"/>
        <v>2.7349999999999852</v>
      </c>
      <c r="T100" s="169">
        <f t="shared" si="44"/>
        <v>3.4779999999999944</v>
      </c>
      <c r="U100" s="169">
        <f t="shared" si="44"/>
        <v>1.3559999999999945</v>
      </c>
      <c r="V100" s="169">
        <f t="shared" si="44"/>
        <v>265.35900000000038</v>
      </c>
      <c r="W100"/>
      <c r="AJ100"/>
      <c r="AK100"/>
      <c r="AL100"/>
      <c r="AM100"/>
      <c r="AN100"/>
      <c r="AO100"/>
    </row>
    <row r="101" spans="11:41">
      <c r="K101" s="13"/>
      <c r="M101" s="160">
        <v>2009</v>
      </c>
      <c r="N101" s="169">
        <f t="shared" ref="N101" si="45">N15-N14</f>
        <v>57.757999999999811</v>
      </c>
      <c r="O101" s="169">
        <f t="shared" ref="O101:V101" si="46">O15-O14</f>
        <v>48.130000000000109</v>
      </c>
      <c r="P101" s="169">
        <f t="shared" si="46"/>
        <v>46.791000000000167</v>
      </c>
      <c r="Q101" s="169">
        <f t="shared" si="46"/>
        <v>9.6879999999999882</v>
      </c>
      <c r="R101" s="169">
        <f t="shared" si="46"/>
        <v>37.705999999999904</v>
      </c>
      <c r="S101" s="169">
        <f t="shared" si="46"/>
        <v>2.367999999999995</v>
      </c>
      <c r="T101" s="169">
        <f t="shared" si="46"/>
        <v>3.4320000000000022</v>
      </c>
      <c r="U101" s="169">
        <f t="shared" si="46"/>
        <v>3.4800000000000182</v>
      </c>
      <c r="V101" s="169">
        <f t="shared" si="46"/>
        <v>209.35299999999916</v>
      </c>
      <c r="W101"/>
      <c r="AJ101"/>
      <c r="AK101"/>
      <c r="AL101"/>
      <c r="AM101"/>
      <c r="AN101"/>
      <c r="AO101"/>
    </row>
    <row r="102" spans="11:41">
      <c r="K102" s="13"/>
      <c r="M102" s="160">
        <v>2010</v>
      </c>
      <c r="N102" s="169">
        <f t="shared" ref="N102" si="47">N16-N15</f>
        <v>71.797000000000025</v>
      </c>
      <c r="O102" s="169">
        <f t="shared" ref="O102:V102" si="48">O16-O15</f>
        <v>54.699999999999818</v>
      </c>
      <c r="P102" s="169">
        <f t="shared" si="48"/>
        <v>51.830999999999904</v>
      </c>
      <c r="Q102" s="169">
        <f t="shared" si="48"/>
        <v>10.022999999999911</v>
      </c>
      <c r="R102" s="169">
        <f t="shared" si="48"/>
        <v>49.97199999999998</v>
      </c>
      <c r="S102" s="169">
        <f t="shared" si="48"/>
        <v>2.9350000000000023</v>
      </c>
      <c r="T102" s="169">
        <f t="shared" si="48"/>
        <v>3.4660000000000082</v>
      </c>
      <c r="U102" s="169">
        <f t="shared" si="48"/>
        <v>6.59699999999998</v>
      </c>
      <c r="V102" s="169">
        <f t="shared" si="48"/>
        <v>251.32100000000173</v>
      </c>
      <c r="W102"/>
      <c r="AJ102"/>
      <c r="AK102"/>
      <c r="AL102"/>
      <c r="AM102"/>
      <c r="AN102"/>
      <c r="AO102"/>
    </row>
    <row r="103" spans="11:41">
      <c r="K103" s="13"/>
      <c r="M103" s="160">
        <v>2011</v>
      </c>
      <c r="N103" s="169">
        <f t="shared" ref="N103" si="49">N17-N16</f>
        <v>83.824000000000069</v>
      </c>
      <c r="O103" s="169">
        <f t="shared" ref="O103:V103" si="50">O17-O16</f>
        <v>60.106000000000222</v>
      </c>
      <c r="P103" s="169">
        <f t="shared" si="50"/>
        <v>65.115999999999985</v>
      </c>
      <c r="Q103" s="169">
        <f t="shared" si="50"/>
        <v>10.110000000000014</v>
      </c>
      <c r="R103" s="169">
        <f t="shared" si="50"/>
        <v>53.499000000000024</v>
      </c>
      <c r="S103" s="169">
        <f t="shared" si="50"/>
        <v>3.7760000000000105</v>
      </c>
      <c r="T103" s="169">
        <f t="shared" si="50"/>
        <v>3.2890000000000015</v>
      </c>
      <c r="U103" s="169">
        <f t="shared" si="50"/>
        <v>6.4380000000000166</v>
      </c>
      <c r="V103" s="169">
        <f t="shared" si="50"/>
        <v>286.15799999999945</v>
      </c>
      <c r="W103"/>
      <c r="AJ103"/>
      <c r="AK103"/>
      <c r="AL103"/>
      <c r="AM103"/>
      <c r="AN103"/>
      <c r="AO103"/>
    </row>
    <row r="104" spans="11:41">
      <c r="K104" s="13"/>
      <c r="M104" s="160">
        <v>2012</v>
      </c>
      <c r="N104" s="169">
        <f t="shared" ref="N104" si="51">N18-N17</f>
        <v>83.090999999999894</v>
      </c>
      <c r="O104" s="169">
        <f t="shared" ref="O104:V104" si="52">O18-O17</f>
        <v>59.422000000000025</v>
      </c>
      <c r="P104" s="169">
        <f t="shared" si="52"/>
        <v>69.160000000000082</v>
      </c>
      <c r="Q104" s="169">
        <f t="shared" si="52"/>
        <v>11.615999999999985</v>
      </c>
      <c r="R104" s="169">
        <f t="shared" si="52"/>
        <v>68.54099999999994</v>
      </c>
      <c r="S104" s="169">
        <f t="shared" si="52"/>
        <v>3.3369999999999891</v>
      </c>
      <c r="T104" s="169">
        <f t="shared" si="52"/>
        <v>4.5629999999999882</v>
      </c>
      <c r="U104" s="169">
        <f t="shared" si="52"/>
        <v>6.9089999999999918</v>
      </c>
      <c r="V104" s="169">
        <f t="shared" si="52"/>
        <v>306.63899999999921</v>
      </c>
      <c r="W104"/>
      <c r="AJ104"/>
      <c r="AK104"/>
      <c r="AL104"/>
      <c r="AM104"/>
      <c r="AN104"/>
      <c r="AO104"/>
    </row>
    <row r="105" spans="11:41">
      <c r="K105" s="13"/>
      <c r="M105" s="160">
        <v>2013</v>
      </c>
      <c r="N105" s="169">
        <f t="shared" ref="N105" si="53">N19-N18</f>
        <v>70.847999999999956</v>
      </c>
      <c r="O105" s="169">
        <f t="shared" ref="O105:V105" si="54">O19-O18</f>
        <v>55.976000000000113</v>
      </c>
      <c r="P105" s="169">
        <f t="shared" si="54"/>
        <v>49.322000000000116</v>
      </c>
      <c r="Q105" s="169">
        <f t="shared" si="54"/>
        <v>9.3450000000000273</v>
      </c>
      <c r="R105" s="169">
        <f t="shared" si="54"/>
        <v>50.934000000000196</v>
      </c>
      <c r="S105" s="169">
        <f t="shared" si="54"/>
        <v>2.554000000000002</v>
      </c>
      <c r="T105" s="169">
        <f t="shared" si="54"/>
        <v>3.3380000000000081</v>
      </c>
      <c r="U105" s="169">
        <f t="shared" si="54"/>
        <v>5.7920000000000016</v>
      </c>
      <c r="V105" s="169">
        <f t="shared" si="54"/>
        <v>248.10900000000038</v>
      </c>
      <c r="W105"/>
      <c r="AJ105"/>
      <c r="AK105"/>
      <c r="AL105"/>
      <c r="AM105"/>
      <c r="AN105"/>
      <c r="AO105"/>
    </row>
    <row r="106" spans="11:41">
      <c r="K106" s="13"/>
      <c r="M106" s="160">
        <v>2014</v>
      </c>
      <c r="N106" s="169">
        <f t="shared" ref="N106" si="55">N20-N19</f>
        <v>72.036000000000058</v>
      </c>
      <c r="O106" s="169">
        <f t="shared" ref="O106:V106" si="56">O20-O19</f>
        <v>53.33199999999988</v>
      </c>
      <c r="P106" s="169">
        <f t="shared" si="56"/>
        <v>33.290999999999713</v>
      </c>
      <c r="Q106" s="169">
        <f t="shared" si="56"/>
        <v>9.6580000000000155</v>
      </c>
      <c r="R106" s="169">
        <f t="shared" si="56"/>
        <v>45.111999999999853</v>
      </c>
      <c r="S106" s="169">
        <f t="shared" si="56"/>
        <v>2.0380000000000109</v>
      </c>
      <c r="T106" s="169">
        <f t="shared" si="56"/>
        <v>2.507000000000005</v>
      </c>
      <c r="U106" s="169">
        <f t="shared" si="56"/>
        <v>4.3089999999999975</v>
      </c>
      <c r="V106" s="169">
        <f t="shared" si="56"/>
        <v>222.28299999999945</v>
      </c>
      <c r="W106"/>
      <c r="AJ106"/>
      <c r="AK106"/>
      <c r="AL106"/>
      <c r="AM106"/>
      <c r="AN106"/>
      <c r="AO106"/>
    </row>
    <row r="107" spans="11:41">
      <c r="K107" s="13"/>
      <c r="M107" s="160">
        <v>2015</v>
      </c>
      <c r="N107" s="169">
        <f t="shared" ref="N107" si="57">N21-N20</f>
        <v>53.182000000000244</v>
      </c>
      <c r="O107" s="169">
        <f t="shared" ref="O107:V107" si="58">O21-O20</f>
        <v>36.713999999999942</v>
      </c>
      <c r="P107" s="169">
        <f t="shared" si="58"/>
        <v>1.0590000000001965</v>
      </c>
      <c r="Q107" s="169">
        <f t="shared" si="58"/>
        <v>4.8179999999999836</v>
      </c>
      <c r="R107" s="169">
        <f t="shared" si="58"/>
        <v>25.244000000000142</v>
      </c>
      <c r="S107" s="169">
        <f t="shared" si="58"/>
        <v>0.4410000000000025</v>
      </c>
      <c r="T107" s="169">
        <f t="shared" si="58"/>
        <v>2.6529999999999916</v>
      </c>
      <c r="U107" s="169">
        <f t="shared" si="58"/>
        <v>3.6430000000000007</v>
      </c>
      <c r="V107" s="169">
        <f t="shared" si="58"/>
        <v>127.75400000000081</v>
      </c>
      <c r="W107"/>
      <c r="AJ107"/>
      <c r="AK107"/>
      <c r="AL107"/>
      <c r="AM107"/>
      <c r="AN107"/>
      <c r="AO107"/>
    </row>
    <row r="108" spans="11:41">
      <c r="K108" s="13"/>
      <c r="M108" s="160">
        <v>2016</v>
      </c>
      <c r="N108" s="169">
        <f t="shared" ref="N108" si="59">N22-N21</f>
        <v>22.664999999999964</v>
      </c>
      <c r="O108" s="169">
        <f t="shared" ref="O108:V108" si="60">O22-O21</f>
        <v>11.257999999999811</v>
      </c>
      <c r="P108" s="169">
        <f t="shared" si="60"/>
        <v>-17.146000000000186</v>
      </c>
      <c r="Q108" s="169">
        <f t="shared" si="60"/>
        <v>-0.41300000000001091</v>
      </c>
      <c r="R108" s="169">
        <f t="shared" si="60"/>
        <v>1.3679999999999382</v>
      </c>
      <c r="S108" s="169">
        <f t="shared" si="60"/>
        <v>-1.4220000000000255</v>
      </c>
      <c r="T108" s="169">
        <f t="shared" si="60"/>
        <v>1.3020000000000067</v>
      </c>
      <c r="U108" s="169">
        <f t="shared" si="60"/>
        <v>1.4350000000000023</v>
      </c>
      <c r="V108" s="169">
        <f t="shared" si="60"/>
        <v>19.04700000000048</v>
      </c>
      <c r="W108"/>
      <c r="AJ108"/>
      <c r="AK108"/>
      <c r="AL108"/>
      <c r="AM108"/>
      <c r="AN108"/>
      <c r="AO108"/>
    </row>
    <row r="109" spans="11:41">
      <c r="K109" s="13"/>
      <c r="M109" s="160">
        <v>2017</v>
      </c>
      <c r="N109" s="169">
        <f t="shared" ref="N109" si="61">N23-N22</f>
        <v>6.7649999999998727</v>
      </c>
      <c r="O109" s="169">
        <f t="shared" ref="O109:V109" si="62">O23-O22</f>
        <v>2.2719999999999345</v>
      </c>
      <c r="P109" s="169">
        <f t="shared" si="62"/>
        <v>-17.266999999999825</v>
      </c>
      <c r="Q109" s="169">
        <f t="shared" si="62"/>
        <v>-2.2849999999999682</v>
      </c>
      <c r="R109" s="169">
        <f t="shared" si="62"/>
        <v>-8.73700000000008</v>
      </c>
      <c r="S109" s="169">
        <f t="shared" si="62"/>
        <v>-1.6079999999999757</v>
      </c>
      <c r="T109" s="169">
        <f t="shared" si="62"/>
        <v>-0.70100000000000762</v>
      </c>
      <c r="U109" s="169">
        <f t="shared" si="62"/>
        <v>0.34299999999998931</v>
      </c>
      <c r="V109" s="169">
        <f t="shared" si="62"/>
        <v>-21.218000000000757</v>
      </c>
      <c r="W109"/>
      <c r="AJ109"/>
      <c r="AK109"/>
      <c r="AL109"/>
      <c r="AM109"/>
      <c r="AN109"/>
      <c r="AO109"/>
    </row>
    <row r="110" spans="11:41">
      <c r="K110" s="13"/>
      <c r="M110" s="160">
        <v>2018</v>
      </c>
      <c r="N110" s="169">
        <f t="shared" ref="N110" si="63">N24-N23</f>
        <v>-14.945999999999913</v>
      </c>
      <c r="O110" s="169">
        <f t="shared" ref="O110:V110" si="64">O24-O23</f>
        <v>-5.38799999999992</v>
      </c>
      <c r="P110" s="169">
        <f t="shared" si="64"/>
        <v>-22.659000000000106</v>
      </c>
      <c r="Q110" s="169">
        <f t="shared" si="64"/>
        <v>-4.1290000000000191</v>
      </c>
      <c r="R110" s="169">
        <f t="shared" si="64"/>
        <v>-13.130999999999858</v>
      </c>
      <c r="S110" s="169">
        <f t="shared" si="64"/>
        <v>-2.3180000000000121</v>
      </c>
      <c r="T110" s="169">
        <f t="shared" si="64"/>
        <v>-2.0829999999999984</v>
      </c>
      <c r="U110" s="169">
        <f t="shared" si="64"/>
        <v>-2.9999999999859028E-3</v>
      </c>
      <c r="V110" s="169">
        <f t="shared" si="64"/>
        <v>-64.656999999999243</v>
      </c>
      <c r="W110"/>
      <c r="AJ110"/>
      <c r="AK110"/>
      <c r="AL110"/>
      <c r="AM110"/>
      <c r="AN110"/>
      <c r="AO110"/>
    </row>
    <row r="111" spans="11:41">
      <c r="K111" s="13"/>
      <c r="M111" s="160">
        <v>2019</v>
      </c>
      <c r="N111" s="169">
        <f t="shared" ref="N111" si="65">N25-N24</f>
        <v>-0.7820000000001528</v>
      </c>
      <c r="O111" s="169">
        <f t="shared" ref="O111:V111" si="66">O25-O24</f>
        <v>3.8290000000001783</v>
      </c>
      <c r="P111" s="169">
        <f t="shared" si="66"/>
        <v>-10.177999999999884</v>
      </c>
      <c r="Q111" s="169">
        <f t="shared" si="66"/>
        <v>-1.0079999999999245</v>
      </c>
      <c r="R111" s="169">
        <f t="shared" si="66"/>
        <v>1.4199999999998454</v>
      </c>
      <c r="S111" s="169">
        <f t="shared" si="66"/>
        <v>-0.98400000000000887</v>
      </c>
      <c r="T111" s="169">
        <f t="shared" si="66"/>
        <v>-2.0849999999999937</v>
      </c>
      <c r="U111" s="169">
        <f t="shared" si="66"/>
        <v>1.2740000000000009</v>
      </c>
      <c r="V111" s="169">
        <f t="shared" si="66"/>
        <v>-8.5140000000010332</v>
      </c>
      <c r="W111"/>
      <c r="AJ111"/>
      <c r="AK111"/>
      <c r="AL111"/>
      <c r="AM111"/>
      <c r="AN111"/>
      <c r="AO111"/>
    </row>
    <row r="112" spans="11:41">
      <c r="K112" s="13"/>
      <c r="M112" s="160">
        <v>2020</v>
      </c>
      <c r="N112" s="169">
        <f t="shared" ref="N112" si="67">N26-N25</f>
        <v>29.635000000000218</v>
      </c>
      <c r="O112" s="169">
        <f t="shared" ref="O112:V112" si="68">O26-O25</f>
        <v>14.273000000000138</v>
      </c>
      <c r="P112" s="169">
        <f t="shared" si="68"/>
        <v>20.498999999999796</v>
      </c>
      <c r="Q112" s="169">
        <f t="shared" si="68"/>
        <v>6.9470000000000027</v>
      </c>
      <c r="R112" s="169">
        <f t="shared" si="68"/>
        <v>25.932999999999993</v>
      </c>
      <c r="S112" s="169">
        <f t="shared" si="68"/>
        <v>1.2050000000000125</v>
      </c>
      <c r="T112" s="169">
        <f t="shared" si="68"/>
        <v>0.63599999999999568</v>
      </c>
      <c r="U112" s="169">
        <f t="shared" si="68"/>
        <v>4.0509999999999877</v>
      </c>
      <c r="V112" s="169">
        <f t="shared" si="68"/>
        <v>103.17900000000009</v>
      </c>
      <c r="W112"/>
      <c r="AJ112"/>
      <c r="AK112"/>
      <c r="AL112"/>
      <c r="AM112"/>
      <c r="AN112"/>
      <c r="AO112"/>
    </row>
    <row r="113" spans="1:41">
      <c r="K113" s="13"/>
      <c r="M113" s="160">
        <v>2021</v>
      </c>
      <c r="N113" s="169">
        <f t="shared" ref="N113" si="69">N27-N26</f>
        <v>61.881199999999808</v>
      </c>
      <c r="O113" s="169">
        <f t="shared" ref="O113:V113" si="70">O27-O26</f>
        <v>59.271200000000135</v>
      </c>
      <c r="P113" s="169">
        <f t="shared" si="70"/>
        <v>37.545200000000477</v>
      </c>
      <c r="Q113" s="169">
        <f t="shared" si="70"/>
        <v>14.766199999999913</v>
      </c>
      <c r="R113" s="169">
        <f t="shared" si="70"/>
        <v>43.250200000000177</v>
      </c>
      <c r="S113" s="169">
        <f t="shared" si="70"/>
        <v>4.2172000000000196</v>
      </c>
      <c r="T113" s="169">
        <f t="shared" si="70"/>
        <v>1.3832000000000164</v>
      </c>
      <c r="U113" s="169">
        <f t="shared" si="70"/>
        <v>6.1912000000000091</v>
      </c>
      <c r="V113" s="169">
        <f t="shared" si="70"/>
        <v>228.50559999999678</v>
      </c>
      <c r="W113"/>
      <c r="AJ113"/>
      <c r="AK113"/>
      <c r="AL113"/>
      <c r="AM113"/>
      <c r="AN113"/>
      <c r="AO113"/>
    </row>
    <row r="114" spans="1:41">
      <c r="K114" s="13"/>
      <c r="M114" s="160">
        <v>2022</v>
      </c>
      <c r="N114" s="169">
        <f>N28-N27</f>
        <v>57.445799999999963</v>
      </c>
      <c r="O114" s="169">
        <f t="shared" ref="O114:V114" si="71">O28-O27</f>
        <v>66.307799999999588</v>
      </c>
      <c r="P114" s="169">
        <f t="shared" si="71"/>
        <v>55.348799999999756</v>
      </c>
      <c r="Q114" s="169">
        <f t="shared" si="71"/>
        <v>16.708799999999997</v>
      </c>
      <c r="R114" s="169">
        <f t="shared" si="71"/>
        <v>43.951799999999821</v>
      </c>
      <c r="S114" s="169">
        <f t="shared" si="71"/>
        <v>3.9327999999999861</v>
      </c>
      <c r="T114" s="169">
        <f t="shared" si="71"/>
        <v>1.4617999999999824</v>
      </c>
      <c r="U114" s="169">
        <f t="shared" si="71"/>
        <v>5.5167999999999893</v>
      </c>
      <c r="V114" s="169">
        <f t="shared" si="71"/>
        <v>250.67440000000352</v>
      </c>
      <c r="W114"/>
      <c r="AJ114"/>
      <c r="AK114"/>
      <c r="AL114"/>
      <c r="AM114"/>
      <c r="AN114"/>
      <c r="AO114"/>
    </row>
    <row r="115" spans="1:41">
      <c r="K115" s="13"/>
      <c r="M115" s="161">
        <v>2023</v>
      </c>
      <c r="N115" s="170">
        <f>N29-N28</f>
        <v>66.416999999999916</v>
      </c>
      <c r="O115" s="170">
        <f t="shared" ref="O115:V115" si="72">O29-O28</f>
        <v>75.865999999999985</v>
      </c>
      <c r="P115" s="170">
        <f t="shared" si="72"/>
        <v>57.730000000000018</v>
      </c>
      <c r="Q115" s="170">
        <f t="shared" si="72"/>
        <v>16.748000000000047</v>
      </c>
      <c r="R115" s="170">
        <f t="shared" si="72"/>
        <v>50.034000000000106</v>
      </c>
      <c r="S115" s="170">
        <f t="shared" si="72"/>
        <v>3.0829999999999984</v>
      </c>
      <c r="T115" s="170">
        <f t="shared" si="72"/>
        <v>1.8190000000000026</v>
      </c>
      <c r="U115" s="170">
        <f t="shared" si="72"/>
        <v>5.7420000000000186</v>
      </c>
      <c r="V115" s="170">
        <f t="shared" si="72"/>
        <v>277.43900000000031</v>
      </c>
      <c r="W115"/>
      <c r="AJ115"/>
      <c r="AK115"/>
      <c r="AL115"/>
      <c r="AM115"/>
      <c r="AN115"/>
      <c r="AO115"/>
    </row>
    <row r="116" spans="1:41">
      <c r="K116" s="13"/>
      <c r="N116" s="107"/>
      <c r="O116" s="107"/>
      <c r="P116" s="107"/>
      <c r="Q116" s="107"/>
      <c r="R116" s="107"/>
      <c r="S116" s="107"/>
      <c r="T116" s="107"/>
      <c r="U116" s="107"/>
      <c r="V116" s="107"/>
      <c r="W116"/>
      <c r="AJ116"/>
      <c r="AK116"/>
      <c r="AL116"/>
      <c r="AM116"/>
      <c r="AN116"/>
      <c r="AO116"/>
    </row>
    <row r="117" spans="1:41" ht="12.75" customHeight="1">
      <c r="K117" s="13"/>
      <c r="M117" s="3" t="s">
        <v>133</v>
      </c>
      <c r="W117"/>
      <c r="AJ117"/>
      <c r="AK117"/>
      <c r="AL117"/>
      <c r="AM117"/>
      <c r="AN117"/>
      <c r="AO117"/>
    </row>
    <row r="118" spans="1:41" ht="13.15">
      <c r="K118" s="13"/>
      <c r="M118" s="159" t="s">
        <v>127</v>
      </c>
      <c r="N118" s="162" t="s">
        <v>61</v>
      </c>
      <c r="O118" s="162" t="s">
        <v>62</v>
      </c>
      <c r="P118" s="162" t="s">
        <v>63</v>
      </c>
      <c r="Q118" s="162" t="s">
        <v>64</v>
      </c>
      <c r="R118" s="162" t="s">
        <v>65</v>
      </c>
      <c r="S118" s="162" t="s">
        <v>66</v>
      </c>
      <c r="T118" s="162" t="s">
        <v>67</v>
      </c>
      <c r="U118" s="162" t="s">
        <v>68</v>
      </c>
      <c r="V118" s="162" t="s">
        <v>69</v>
      </c>
      <c r="W118"/>
      <c r="AJ118"/>
      <c r="AK118"/>
      <c r="AL118"/>
      <c r="AM118"/>
      <c r="AN118"/>
      <c r="AO118"/>
    </row>
    <row r="119" spans="1:41">
      <c r="K119" s="13"/>
      <c r="M119" s="160">
        <v>1999</v>
      </c>
      <c r="N119" s="164">
        <f t="shared" ref="N119:U119" si="73">N91/N4</f>
        <v>6.6315789473684217E-2</v>
      </c>
      <c r="O119" s="164">
        <f t="shared" si="73"/>
        <v>5.267008046817849E-2</v>
      </c>
      <c r="P119" s="164">
        <f t="shared" si="73"/>
        <v>4.9645390070921988E-2</v>
      </c>
      <c r="Q119" s="164">
        <f t="shared" si="73"/>
        <v>-1.2345679012345678E-2</v>
      </c>
      <c r="R119" s="164">
        <f t="shared" si="73"/>
        <v>6.6878980891719744E-2</v>
      </c>
      <c r="S119" s="164">
        <f t="shared" si="73"/>
        <v>1.2658227848101266E-2</v>
      </c>
      <c r="T119" s="164">
        <f t="shared" si="73"/>
        <v>6.5217391304347824E-2</v>
      </c>
      <c r="U119" s="164">
        <f t="shared" si="73"/>
        <v>4.807692307692308E-2</v>
      </c>
      <c r="V119" s="164">
        <f>V91/V4</f>
        <v>5.1797040169133189E-2</v>
      </c>
      <c r="W119" s="230"/>
      <c r="X119" s="230"/>
      <c r="Y119" s="230"/>
      <c r="Z119" s="230"/>
      <c r="AA119" s="230"/>
      <c r="AB119" s="230"/>
      <c r="AC119" s="230"/>
      <c r="AD119" s="230"/>
      <c r="AE119" s="230"/>
      <c r="AJ119"/>
      <c r="AK119"/>
      <c r="AL119"/>
      <c r="AM119"/>
      <c r="AN119"/>
      <c r="AO119"/>
    </row>
    <row r="120" spans="1:41">
      <c r="K120" s="13"/>
      <c r="M120" s="160">
        <v>2000</v>
      </c>
      <c r="N120" s="164">
        <f t="shared" ref="N120:U120" si="74">N92/N5</f>
        <v>0.46716929911154992</v>
      </c>
      <c r="O120" s="164">
        <f t="shared" si="74"/>
        <v>0.5044280750521194</v>
      </c>
      <c r="P120" s="164">
        <f t="shared" si="74"/>
        <v>0.47722490347490343</v>
      </c>
      <c r="Q120" s="164">
        <f t="shared" si="74"/>
        <v>0.44927083333333329</v>
      </c>
      <c r="R120" s="164">
        <f t="shared" si="74"/>
        <v>0.36623582089552248</v>
      </c>
      <c r="S120" s="164">
        <f t="shared" si="74"/>
        <v>0.33816875000000002</v>
      </c>
      <c r="T120" s="164">
        <f t="shared" si="74"/>
        <v>0.51275510204081631</v>
      </c>
      <c r="U120" s="164">
        <f t="shared" si="74"/>
        <v>0.61328440366972492</v>
      </c>
      <c r="V120" s="164">
        <f>V92/V5</f>
        <v>0.46446733668341722</v>
      </c>
      <c r="W120" s="230"/>
      <c r="X120" s="230"/>
      <c r="Y120" s="230"/>
      <c r="Z120" s="230"/>
      <c r="AA120" s="230"/>
      <c r="AB120" s="230"/>
      <c r="AC120" s="230"/>
      <c r="AD120" s="230"/>
      <c r="AE120" s="230"/>
      <c r="AJ120"/>
      <c r="AK120"/>
      <c r="AL120"/>
      <c r="AM120"/>
      <c r="AN120"/>
      <c r="AO120"/>
    </row>
    <row r="121" spans="1:41">
      <c r="K121" s="13"/>
      <c r="M121" s="160">
        <v>2001</v>
      </c>
      <c r="N121" s="164">
        <f t="shared" ref="N121:V121" si="75">N93/N6</f>
        <v>-3.431472320308311E-5</v>
      </c>
      <c r="O121" s="164">
        <f t="shared" si="75"/>
        <v>-3.8829085507133677E-3</v>
      </c>
      <c r="P121" s="164">
        <f t="shared" si="75"/>
        <v>1.4600710269503842E-2</v>
      </c>
      <c r="Q121" s="164">
        <f t="shared" si="75"/>
        <v>-8.0500251563180245E-5</v>
      </c>
      <c r="R121" s="164">
        <f t="shared" si="75"/>
        <v>3.3396039668857048E-3</v>
      </c>
      <c r="S121" s="164">
        <f t="shared" si="75"/>
        <v>2.2745636527530381E-3</v>
      </c>
      <c r="T121" s="164">
        <f t="shared" si="75"/>
        <v>-4.2657672849915763E-2</v>
      </c>
      <c r="U121" s="164">
        <f t="shared" si="75"/>
        <v>8.9509121514033917E-3</v>
      </c>
      <c r="V121" s="164">
        <f t="shared" si="75"/>
        <v>1.7999810130997222E-3</v>
      </c>
      <c r="W121" s="230"/>
      <c r="X121" s="230"/>
      <c r="Y121" s="230"/>
      <c r="Z121" s="230"/>
      <c r="AA121" s="230"/>
      <c r="AB121" s="230"/>
      <c r="AC121" s="230"/>
      <c r="AD121" s="230"/>
      <c r="AE121" s="230"/>
      <c r="AJ121"/>
      <c r="AK121"/>
      <c r="AL121"/>
      <c r="AM121"/>
      <c r="AN121"/>
      <c r="AO121"/>
    </row>
    <row r="122" spans="1:41">
      <c r="K122" s="13"/>
      <c r="M122" s="160">
        <v>2002</v>
      </c>
      <c r="N122" s="164">
        <f t="shared" ref="N122:V122" si="76">N94/N7</f>
        <v>2.088223489368744E-3</v>
      </c>
      <c r="O122" s="164">
        <f t="shared" si="76"/>
        <v>-1.0569607867687281E-2</v>
      </c>
      <c r="P122" s="164">
        <f t="shared" si="76"/>
        <v>1.8708742553533878E-3</v>
      </c>
      <c r="Q122" s="164">
        <f t="shared" si="76"/>
        <v>-9.4250381688169241E-3</v>
      </c>
      <c r="R122" s="164">
        <f t="shared" si="76"/>
        <v>-7.4496289884422792E-3</v>
      </c>
      <c r="S122" s="164">
        <f t="shared" si="76"/>
        <v>-1.1090710830684901E-2</v>
      </c>
      <c r="T122" s="164">
        <f t="shared" si="76"/>
        <v>-3.2453532122373598E-2</v>
      </c>
      <c r="U122" s="164">
        <f t="shared" si="76"/>
        <v>-5.4936817305632817E-2</v>
      </c>
      <c r="V122" s="164">
        <f t="shared" si="76"/>
        <v>-4.7392239428027784E-3</v>
      </c>
      <c r="W122" s="230"/>
      <c r="X122" s="230"/>
      <c r="Y122" s="230"/>
      <c r="Z122" s="230"/>
      <c r="AA122" s="230"/>
      <c r="AB122" s="230"/>
      <c r="AC122" s="230"/>
      <c r="AD122" s="230"/>
      <c r="AE122" s="230"/>
      <c r="AJ122"/>
      <c r="AK122"/>
      <c r="AL122"/>
      <c r="AM122"/>
      <c r="AN122"/>
      <c r="AO122"/>
    </row>
    <row r="123" spans="1:41">
      <c r="K123" s="13"/>
      <c r="M123" s="160">
        <v>2003</v>
      </c>
      <c r="N123" s="164">
        <f t="shared" ref="N123:V123" si="77">N95/N8</f>
        <v>-2.655283204469264E-3</v>
      </c>
      <c r="O123" s="164">
        <f t="shared" si="77"/>
        <v>-8.2707143971920416E-3</v>
      </c>
      <c r="P123" s="164">
        <f t="shared" si="77"/>
        <v>1.9965866467822201E-3</v>
      </c>
      <c r="Q123" s="164">
        <f t="shared" si="77"/>
        <v>-1.11779031054891E-2</v>
      </c>
      <c r="R123" s="164">
        <f t="shared" si="77"/>
        <v>-1.7628481131381779E-3</v>
      </c>
      <c r="S123" s="164">
        <f t="shared" si="77"/>
        <v>-1.8396524263243688E-2</v>
      </c>
      <c r="T123" s="164">
        <f t="shared" si="77"/>
        <v>-2.7483250801048652E-2</v>
      </c>
      <c r="U123" s="164">
        <f t="shared" si="77"/>
        <v>8.9458774414776952E-4</v>
      </c>
      <c r="V123" s="164">
        <f t="shared" si="77"/>
        <v>-4.290418669148797E-3</v>
      </c>
      <c r="W123" s="230"/>
      <c r="X123" s="230"/>
      <c r="Y123" s="230"/>
      <c r="Z123" s="230"/>
      <c r="AA123" s="230"/>
      <c r="AB123" s="230"/>
      <c r="AC123" s="230"/>
      <c r="AD123" s="230"/>
      <c r="AE123" s="230"/>
      <c r="AJ123"/>
      <c r="AK123"/>
      <c r="AL123"/>
      <c r="AM123"/>
      <c r="AN123"/>
      <c r="AO123"/>
    </row>
    <row r="124" spans="1:41">
      <c r="K124" s="13"/>
      <c r="M124" s="160">
        <v>2004</v>
      </c>
      <c r="N124" s="164">
        <f t="shared" ref="N124:V124" si="78">N96/N9</f>
        <v>3.2787094945575107E-4</v>
      </c>
      <c r="O124" s="164">
        <f t="shared" si="78"/>
        <v>-3.4026046938922296E-4</v>
      </c>
      <c r="P124" s="164">
        <f t="shared" si="78"/>
        <v>1.035116993560911E-2</v>
      </c>
      <c r="Q124" s="164">
        <f t="shared" si="78"/>
        <v>-6.5180762501908466E-3</v>
      </c>
      <c r="R124" s="164">
        <f t="shared" si="78"/>
        <v>1.2941957348794424E-2</v>
      </c>
      <c r="S124" s="164">
        <f t="shared" si="78"/>
        <v>-4.3828908837790356E-3</v>
      </c>
      <c r="T124" s="164">
        <f t="shared" si="78"/>
        <v>4.9421173228702099E-4</v>
      </c>
      <c r="U124" s="164">
        <f t="shared" si="78"/>
        <v>5.8870847609116617E-3</v>
      </c>
      <c r="V124" s="164">
        <f t="shared" si="78"/>
        <v>2.7458328619268248E-3</v>
      </c>
      <c r="W124" s="230"/>
      <c r="X124" s="230"/>
      <c r="Y124" s="230"/>
      <c r="Z124" s="230"/>
      <c r="AA124" s="230"/>
      <c r="AB124" s="230"/>
      <c r="AC124" s="230"/>
      <c r="AD124" s="230"/>
      <c r="AE124" s="230"/>
      <c r="AJ124"/>
      <c r="AK124"/>
      <c r="AL124"/>
      <c r="AM124"/>
      <c r="AN124"/>
      <c r="AO124"/>
    </row>
    <row r="125" spans="1:41">
      <c r="C125" s="110"/>
      <c r="D125" s="110"/>
      <c r="E125" s="110"/>
      <c r="F125" s="110"/>
      <c r="G125" s="110"/>
      <c r="H125" s="110"/>
      <c r="I125" s="110"/>
      <c r="J125" s="110"/>
      <c r="K125" s="13"/>
      <c r="M125" s="160">
        <v>2005</v>
      </c>
      <c r="N125" s="164">
        <f t="shared" ref="N125:V125" si="79">N97/N10</f>
        <v>7.988141288271966E-3</v>
      </c>
      <c r="O125" s="164">
        <f t="shared" si="79"/>
        <v>5.5920987318147722E-3</v>
      </c>
      <c r="P125" s="164">
        <f t="shared" si="79"/>
        <v>2.2152573884243878E-2</v>
      </c>
      <c r="Q125" s="164">
        <f t="shared" si="79"/>
        <v>4.3566579750183845E-3</v>
      </c>
      <c r="R125" s="164">
        <f t="shared" si="79"/>
        <v>2.8357614701392884E-2</v>
      </c>
      <c r="S125" s="164">
        <f t="shared" si="79"/>
        <v>-4.3395034643704301E-4</v>
      </c>
      <c r="T125" s="164">
        <f t="shared" si="79"/>
        <v>1.002903930784769E-3</v>
      </c>
      <c r="U125" s="164">
        <f t="shared" si="79"/>
        <v>1.3565305989467757E-2</v>
      </c>
      <c r="V125" s="164">
        <f t="shared" si="79"/>
        <v>1.1697551258219162E-2</v>
      </c>
      <c r="W125" s="230"/>
      <c r="X125" s="230"/>
      <c r="Y125" s="230"/>
      <c r="Z125" s="230"/>
      <c r="AA125" s="230"/>
      <c r="AB125" s="230"/>
      <c r="AC125" s="230"/>
      <c r="AD125" s="230"/>
      <c r="AE125" s="230"/>
      <c r="AJ125"/>
      <c r="AK125"/>
      <c r="AL125"/>
      <c r="AM125"/>
      <c r="AN125"/>
      <c r="AO125"/>
    </row>
    <row r="126" spans="1:41" ht="12.75" customHeight="1">
      <c r="A126" s="109"/>
      <c r="B126" s="110"/>
      <c r="C126" s="110"/>
      <c r="D126" s="110"/>
      <c r="E126" s="110"/>
      <c r="F126" s="110"/>
      <c r="G126" s="110"/>
      <c r="H126" s="110"/>
      <c r="I126" s="110"/>
      <c r="J126" s="110"/>
      <c r="K126" s="13"/>
      <c r="M126" s="160">
        <v>2006</v>
      </c>
      <c r="N126" s="164">
        <f t="shared" ref="N126:V126" si="80">N98/N11</f>
        <v>1.3082423575136851E-2</v>
      </c>
      <c r="O126" s="164">
        <f t="shared" si="80"/>
        <v>2.029255312897393E-2</v>
      </c>
      <c r="P126" s="164">
        <f t="shared" si="80"/>
        <v>3.4646263101136492E-2</v>
      </c>
      <c r="Q126" s="164">
        <f t="shared" si="80"/>
        <v>1.1239343143426965E-2</v>
      </c>
      <c r="R126" s="164">
        <f t="shared" si="80"/>
        <v>4.0146555234612809E-2</v>
      </c>
      <c r="S126" s="164">
        <f t="shared" si="80"/>
        <v>5.4315580274665346E-3</v>
      </c>
      <c r="T126" s="164">
        <f t="shared" si="80"/>
        <v>1.7331359442525261E-2</v>
      </c>
      <c r="U126" s="164">
        <f t="shared" si="80"/>
        <v>4.2968270573864882E-2</v>
      </c>
      <c r="V126" s="164">
        <f t="shared" si="80"/>
        <v>2.1970529023237206E-2</v>
      </c>
      <c r="W126" s="230"/>
      <c r="X126" s="230"/>
      <c r="Y126" s="230"/>
      <c r="Z126" s="230"/>
      <c r="AA126" s="230"/>
      <c r="AB126" s="230"/>
      <c r="AC126" s="230"/>
      <c r="AD126" s="230"/>
      <c r="AE126" s="230"/>
      <c r="AJ126"/>
      <c r="AK126"/>
      <c r="AL126"/>
      <c r="AM126"/>
      <c r="AN126"/>
      <c r="AO126"/>
    </row>
    <row r="127" spans="1:41" ht="13.15">
      <c r="A127" s="4"/>
      <c r="B127" s="110"/>
      <c r="C127" s="110"/>
      <c r="D127" s="110"/>
      <c r="E127" s="110"/>
      <c r="F127" s="110"/>
      <c r="G127" s="110"/>
      <c r="H127" s="110"/>
      <c r="I127" s="110"/>
      <c r="J127" s="110"/>
      <c r="K127" s="13"/>
      <c r="M127" s="160">
        <v>2007</v>
      </c>
      <c r="N127" s="164">
        <f t="shared" ref="N127:V127" si="81">N99/N12</f>
        <v>3.3293898990964119E-2</v>
      </c>
      <c r="O127" s="164">
        <f t="shared" si="81"/>
        <v>4.1466617518315388E-2</v>
      </c>
      <c r="P127" s="164">
        <f t="shared" si="81"/>
        <v>5.8873397908327373E-2</v>
      </c>
      <c r="Q127" s="164">
        <f t="shared" si="81"/>
        <v>2.8435529502461841E-2</v>
      </c>
      <c r="R127" s="164">
        <f t="shared" si="81"/>
        <v>6.4341548363671022E-2</v>
      </c>
      <c r="S127" s="164">
        <f t="shared" si="81"/>
        <v>2.189672460694814E-2</v>
      </c>
      <c r="T127" s="164">
        <f t="shared" si="81"/>
        <v>6.3661218250235227E-2</v>
      </c>
      <c r="U127" s="164">
        <f t="shared" si="81"/>
        <v>6.569163094337499E-2</v>
      </c>
      <c r="V127" s="164">
        <f t="shared" si="81"/>
        <v>4.3638045476957384E-2</v>
      </c>
      <c r="W127" s="230"/>
      <c r="X127" s="230"/>
      <c r="Y127" s="230"/>
      <c r="Z127" s="230"/>
      <c r="AA127" s="230"/>
      <c r="AB127" s="230"/>
      <c r="AC127" s="230"/>
      <c r="AD127" s="230"/>
      <c r="AE127" s="230"/>
      <c r="AJ127"/>
      <c r="AK127"/>
      <c r="AL127"/>
      <c r="AM127"/>
      <c r="AN127"/>
      <c r="AO127"/>
    </row>
    <row r="128" spans="1:41" ht="13.15">
      <c r="A128" s="4"/>
      <c r="B128" s="110"/>
      <c r="K128" s="13"/>
      <c r="M128" s="160">
        <v>2008</v>
      </c>
      <c r="N128" s="164">
        <f t="shared" ref="N128:V128" si="82">N100/N13</f>
        <v>1.7183561874504386E-2</v>
      </c>
      <c r="O128" s="164">
        <f t="shared" si="82"/>
        <v>2.3297843865513066E-2</v>
      </c>
      <c r="P128" s="164">
        <f t="shared" si="82"/>
        <v>4.5091499613861018E-2</v>
      </c>
      <c r="Q128" s="164">
        <f t="shared" si="82"/>
        <v>1.9430465861613525E-2</v>
      </c>
      <c r="R128" s="164">
        <f t="shared" si="82"/>
        <v>5.5257553161583657E-2</v>
      </c>
      <c r="S128" s="164">
        <f t="shared" si="82"/>
        <v>1.2840556439761992E-2</v>
      </c>
      <c r="T128" s="164">
        <f t="shared" si="82"/>
        <v>4.8063236737006403E-2</v>
      </c>
      <c r="U128" s="164">
        <f t="shared" si="82"/>
        <v>7.130162269032141E-3</v>
      </c>
      <c r="V128" s="164">
        <f t="shared" si="82"/>
        <v>2.8255263888399423E-2</v>
      </c>
      <c r="W128" s="230"/>
      <c r="X128" s="230"/>
      <c r="Y128" s="230"/>
      <c r="Z128" s="230"/>
      <c r="AA128" s="230"/>
      <c r="AB128" s="230"/>
      <c r="AC128" s="230"/>
      <c r="AD128" s="230"/>
      <c r="AE128" s="230"/>
      <c r="AJ128"/>
      <c r="AK128"/>
      <c r="AL128"/>
      <c r="AM128"/>
      <c r="AN128"/>
      <c r="AO128"/>
    </row>
    <row r="129" spans="1:41">
      <c r="A129" s="118"/>
      <c r="B129" s="6"/>
      <c r="C129" s="7"/>
      <c r="D129" s="6"/>
      <c r="E129" s="6"/>
      <c r="F129" s="6"/>
      <c r="G129" s="6"/>
      <c r="H129" s="6"/>
      <c r="I129" s="6"/>
      <c r="J129" s="6"/>
      <c r="K129" s="39"/>
      <c r="M129" s="160">
        <v>2009</v>
      </c>
      <c r="N129" s="164">
        <f t="shared" ref="N129:V129" si="83">N101/N14</f>
        <v>1.8108828547725692E-2</v>
      </c>
      <c r="O129" s="164">
        <f t="shared" si="83"/>
        <v>2.0808878685491118E-2</v>
      </c>
      <c r="P129" s="164">
        <f t="shared" si="83"/>
        <v>2.5386596120312299E-2</v>
      </c>
      <c r="Q129" s="164">
        <f t="shared" si="83"/>
        <v>1.3441143662628387E-2</v>
      </c>
      <c r="R129" s="164">
        <f t="shared" si="83"/>
        <v>3.4049677527718439E-2</v>
      </c>
      <c r="S129" s="164">
        <f t="shared" si="83"/>
        <v>1.0976582055513299E-2</v>
      </c>
      <c r="T129" s="164">
        <f t="shared" si="83"/>
        <v>4.5252567872259099E-2</v>
      </c>
      <c r="U129" s="164">
        <f t="shared" si="83"/>
        <v>1.8169097914730641E-2</v>
      </c>
      <c r="V129" s="164">
        <f t="shared" si="83"/>
        <v>2.1679227010718109E-2</v>
      </c>
      <c r="W129" s="230"/>
      <c r="X129" s="230"/>
      <c r="Y129" s="230"/>
      <c r="Z129" s="230"/>
      <c r="AA129" s="230"/>
      <c r="AB129" s="230"/>
      <c r="AC129" s="230"/>
      <c r="AD129" s="230"/>
      <c r="AE129" s="230"/>
      <c r="AJ129"/>
      <c r="AK129"/>
      <c r="AL129"/>
      <c r="AM129"/>
      <c r="AN129"/>
      <c r="AO129"/>
    </row>
    <row r="130" spans="1:41" ht="12.75" customHeight="1">
      <c r="M130" s="160">
        <v>2010</v>
      </c>
      <c r="N130" s="164">
        <f t="shared" ref="N130:V130" si="84">N102/N15</f>
        <v>2.2110079538021694E-2</v>
      </c>
      <c r="O130" s="164">
        <f t="shared" si="84"/>
        <v>2.3167315026777865E-2</v>
      </c>
      <c r="P130" s="164">
        <f t="shared" si="84"/>
        <v>2.7424839769112967E-2</v>
      </c>
      <c r="Q130" s="164">
        <f t="shared" si="84"/>
        <v>1.3721490567587424E-2</v>
      </c>
      <c r="R130" s="164">
        <f t="shared" si="84"/>
        <v>4.3640314106863386E-2</v>
      </c>
      <c r="S130" s="164">
        <f t="shared" si="84"/>
        <v>1.3457129756992215E-2</v>
      </c>
      <c r="T130" s="164">
        <f t="shared" si="84"/>
        <v>4.3722326643371744E-2</v>
      </c>
      <c r="U130" s="164">
        <f t="shared" si="84"/>
        <v>3.3828340529397788E-2</v>
      </c>
      <c r="V130" s="164">
        <f t="shared" si="84"/>
        <v>2.5472925191773587E-2</v>
      </c>
      <c r="W130" s="230"/>
      <c r="X130" s="230"/>
      <c r="Y130" s="230"/>
      <c r="Z130" s="230"/>
      <c r="AA130" s="230"/>
      <c r="AB130" s="230"/>
      <c r="AC130" s="230"/>
      <c r="AD130" s="230"/>
      <c r="AE130" s="230"/>
      <c r="AJ130"/>
      <c r="AK130"/>
      <c r="AL130"/>
      <c r="AM130"/>
      <c r="AN130"/>
      <c r="AO130"/>
    </row>
    <row r="131" spans="1:41">
      <c r="M131" s="160">
        <v>2011</v>
      </c>
      <c r="N131" s="164">
        <f t="shared" ref="N131:V131" si="85">N103/N16</f>
        <v>2.5255427081673113E-2</v>
      </c>
      <c r="O131" s="164">
        <f t="shared" si="85"/>
        <v>2.4880525377879333E-2</v>
      </c>
      <c r="P131" s="164">
        <f t="shared" si="85"/>
        <v>3.3534525379037568E-2</v>
      </c>
      <c r="Q131" s="164">
        <f t="shared" si="85"/>
        <v>1.3653250648563186E-2</v>
      </c>
      <c r="R131" s="164">
        <f t="shared" si="85"/>
        <v>4.4766789951968963E-2</v>
      </c>
      <c r="S131" s="164">
        <f t="shared" si="85"/>
        <v>1.7083267355848669E-2</v>
      </c>
      <c r="T131" s="164">
        <f t="shared" si="85"/>
        <v>3.9751507753296528E-2</v>
      </c>
      <c r="U131" s="164">
        <f t="shared" si="85"/>
        <v>3.1932781445456929E-2</v>
      </c>
      <c r="V131" s="164">
        <f t="shared" si="85"/>
        <v>2.8283407735609511E-2</v>
      </c>
      <c r="W131" s="230"/>
      <c r="X131" s="230"/>
      <c r="Y131" s="230"/>
      <c r="Z131" s="230"/>
      <c r="AA131" s="230"/>
      <c r="AB131" s="230"/>
      <c r="AC131" s="230"/>
      <c r="AD131" s="230"/>
      <c r="AE131" s="230"/>
      <c r="AJ131"/>
      <c r="AK131"/>
      <c r="AL131"/>
      <c r="AM131"/>
      <c r="AN131"/>
      <c r="AO131"/>
    </row>
    <row r="132" spans="1:41" ht="12.95" customHeight="1">
      <c r="M132" s="160">
        <v>2012</v>
      </c>
      <c r="N132" s="164">
        <f t="shared" ref="N132:V132" si="86">N104/N17</f>
        <v>2.441789628940013E-2</v>
      </c>
      <c r="O132" s="164">
        <f t="shared" si="86"/>
        <v>2.4000248799321142E-2</v>
      </c>
      <c r="P132" s="164">
        <f t="shared" si="86"/>
        <v>3.4461521289805688E-2</v>
      </c>
      <c r="Q132" s="164">
        <f t="shared" si="86"/>
        <v>1.5475763829398871E-2</v>
      </c>
      <c r="R132" s="164">
        <f t="shared" si="86"/>
        <v>5.4896084205872483E-2</v>
      </c>
      <c r="S132" s="164">
        <f t="shared" si="86"/>
        <v>1.4843579718074245E-2</v>
      </c>
      <c r="T132" s="164">
        <f t="shared" si="86"/>
        <v>5.3040870414283584E-2</v>
      </c>
      <c r="U132" s="164">
        <f t="shared" si="86"/>
        <v>3.320852299217969E-2</v>
      </c>
      <c r="V132" s="164">
        <f t="shared" si="86"/>
        <v>2.9474089937406689E-2</v>
      </c>
      <c r="W132" s="230"/>
      <c r="X132" s="230"/>
      <c r="Y132" s="230"/>
      <c r="Z132" s="230"/>
      <c r="AA132" s="230"/>
      <c r="AB132" s="230"/>
      <c r="AC132" s="230"/>
      <c r="AD132" s="230"/>
      <c r="AE132" s="230"/>
      <c r="AJ132"/>
      <c r="AK132"/>
      <c r="AL132"/>
      <c r="AM132"/>
      <c r="AN132"/>
      <c r="AO132"/>
    </row>
    <row r="133" spans="1:41">
      <c r="M133" s="160">
        <v>2013</v>
      </c>
      <c r="N133" s="164">
        <f t="shared" ref="N133:V133" si="87">N105/N18</f>
        <v>2.0323789918656635E-2</v>
      </c>
      <c r="O133" s="164">
        <f t="shared" si="87"/>
        <v>2.2078536259625581E-2</v>
      </c>
      <c r="P133" s="164">
        <f t="shared" si="87"/>
        <v>2.3757776840093388E-2</v>
      </c>
      <c r="Q133" s="164">
        <f t="shared" si="87"/>
        <v>1.2260416762331628E-2</v>
      </c>
      <c r="R133" s="164">
        <f t="shared" si="87"/>
        <v>3.8671323361931666E-2</v>
      </c>
      <c r="S133" s="164">
        <f t="shared" si="87"/>
        <v>1.1194487788628443E-2</v>
      </c>
      <c r="T133" s="164">
        <f t="shared" si="87"/>
        <v>3.6846927398969082E-2</v>
      </c>
      <c r="U133" s="164">
        <f t="shared" si="87"/>
        <v>2.694479851878042E-2</v>
      </c>
      <c r="V133" s="164">
        <f t="shared" si="87"/>
        <v>2.3165416454916085E-2</v>
      </c>
      <c r="W133" s="230"/>
      <c r="X133" s="230"/>
      <c r="Y133" s="230"/>
      <c r="Z133" s="230"/>
      <c r="AA133" s="230"/>
      <c r="AB133" s="230"/>
      <c r="AC133" s="230"/>
      <c r="AD133" s="230"/>
      <c r="AE133" s="230"/>
      <c r="AJ133"/>
      <c r="AK133"/>
      <c r="AL133"/>
      <c r="AM133"/>
      <c r="AN133"/>
      <c r="AO133"/>
    </row>
    <row r="134" spans="1:41">
      <c r="M134" s="160">
        <v>2014</v>
      </c>
      <c r="N134" s="164">
        <f t="shared" ref="N134:V134" si="88">N106/N19</f>
        <v>2.0252968107395065E-2</v>
      </c>
      <c r="O134" s="164">
        <f t="shared" si="88"/>
        <v>2.058126283868757E-2</v>
      </c>
      <c r="P134" s="164">
        <f t="shared" si="88"/>
        <v>1.5663714066053675E-2</v>
      </c>
      <c r="Q134" s="164">
        <f t="shared" si="88"/>
        <v>1.251759436150939E-2</v>
      </c>
      <c r="R134" s="164">
        <f t="shared" si="88"/>
        <v>3.2975788613440783E-2</v>
      </c>
      <c r="S134" s="164">
        <f t="shared" si="88"/>
        <v>8.8339069448899916E-3</v>
      </c>
      <c r="T134" s="164">
        <f t="shared" si="88"/>
        <v>2.6690372515410628E-2</v>
      </c>
      <c r="U134" s="164">
        <f t="shared" si="88"/>
        <v>1.9519818799546989E-2</v>
      </c>
      <c r="V134" s="164">
        <f t="shared" si="88"/>
        <v>2.0284204997286056E-2</v>
      </c>
      <c r="W134" s="230"/>
      <c r="X134" s="230"/>
      <c r="Y134" s="230"/>
      <c r="Z134" s="230"/>
      <c r="AA134" s="230"/>
      <c r="AB134" s="230"/>
      <c r="AC134" s="230"/>
      <c r="AD134" s="230"/>
      <c r="AE134" s="230"/>
      <c r="AJ134"/>
      <c r="AK134"/>
      <c r="AL134"/>
      <c r="AM134"/>
      <c r="AN134"/>
      <c r="AO134"/>
    </row>
    <row r="135" spans="1:41">
      <c r="M135" s="160">
        <v>2015</v>
      </c>
      <c r="N135" s="164">
        <f t="shared" ref="N135:V135" si="89">N107/N20</f>
        <v>1.465533965600109E-2</v>
      </c>
      <c r="O135" s="164">
        <f t="shared" si="89"/>
        <v>1.3882518515885619E-2</v>
      </c>
      <c r="P135" s="164">
        <f t="shared" si="89"/>
        <v>4.9058462028805819E-4</v>
      </c>
      <c r="Q135" s="164">
        <f t="shared" si="89"/>
        <v>6.1673399794165782E-3</v>
      </c>
      <c r="R135" s="164">
        <f t="shared" si="89"/>
        <v>1.786368853607493E-2</v>
      </c>
      <c r="S135" s="164">
        <f t="shared" si="89"/>
        <v>1.8948182521268475E-3</v>
      </c>
      <c r="T135" s="164">
        <f t="shared" si="89"/>
        <v>2.7510473267244508E-2</v>
      </c>
      <c r="U135" s="164">
        <f t="shared" si="89"/>
        <v>1.6186866554992251E-2</v>
      </c>
      <c r="V135" s="164">
        <f t="shared" si="89"/>
        <v>1.1426285859638159E-2</v>
      </c>
      <c r="W135" s="230"/>
      <c r="X135" s="230"/>
      <c r="Y135" s="230"/>
      <c r="Z135" s="230"/>
      <c r="AA135" s="230"/>
      <c r="AB135" s="230"/>
      <c r="AC135" s="230"/>
      <c r="AD135" s="230"/>
      <c r="AE135" s="230"/>
      <c r="AJ135"/>
      <c r="AK135"/>
      <c r="AL135"/>
      <c r="AM135"/>
      <c r="AN135"/>
      <c r="AO135"/>
    </row>
    <row r="136" spans="1:41">
      <c r="M136" s="160">
        <v>2016</v>
      </c>
      <c r="N136" s="164">
        <f t="shared" ref="N136:V136" si="90">N108/N21</f>
        <v>6.155571790561175E-3</v>
      </c>
      <c r="O136" s="164">
        <f t="shared" si="90"/>
        <v>4.1986547745805018E-3</v>
      </c>
      <c r="P136" s="164">
        <f t="shared" si="90"/>
        <v>-7.9390362030423486E-3</v>
      </c>
      <c r="Q136" s="164">
        <f t="shared" si="90"/>
        <v>-5.2542523822247359E-4</v>
      </c>
      <c r="R136" s="164">
        <f t="shared" si="90"/>
        <v>9.5106334165277707E-4</v>
      </c>
      <c r="S136" s="164">
        <f t="shared" si="90"/>
        <v>-6.098267011463307E-3</v>
      </c>
      <c r="T136" s="164">
        <f t="shared" si="90"/>
        <v>1.3139702691519813E-2</v>
      </c>
      <c r="U136" s="164">
        <f t="shared" si="90"/>
        <v>6.2745406686430475E-3</v>
      </c>
      <c r="V136" s="164">
        <f t="shared" si="90"/>
        <v>1.6843134766743745E-3</v>
      </c>
      <c r="W136" s="230"/>
      <c r="X136" s="230"/>
      <c r="Y136" s="230"/>
      <c r="Z136" s="230"/>
      <c r="AA136" s="230"/>
      <c r="AB136" s="230"/>
      <c r="AC136" s="230"/>
      <c r="AD136" s="230"/>
      <c r="AE136" s="230"/>
      <c r="AJ136"/>
      <c r="AK136"/>
      <c r="AL136"/>
      <c r="AM136"/>
      <c r="AN136"/>
      <c r="AO136"/>
    </row>
    <row r="137" spans="1:41">
      <c r="M137" s="160">
        <v>2017</v>
      </c>
      <c r="N137" s="164">
        <f t="shared" ref="N137:V137" si="91">N109/N22</f>
        <v>1.8260612547051436E-3</v>
      </c>
      <c r="O137" s="164">
        <f t="shared" si="91"/>
        <v>8.4379629598678105E-4</v>
      </c>
      <c r="P137" s="164">
        <f t="shared" si="91"/>
        <v>-8.0590433322348786E-3</v>
      </c>
      <c r="Q137" s="164">
        <f t="shared" si="91"/>
        <v>-2.9085419485575903E-3</v>
      </c>
      <c r="R137" s="164">
        <f t="shared" si="91"/>
        <v>-6.068380936240729E-3</v>
      </c>
      <c r="S137" s="164">
        <f t="shared" si="91"/>
        <v>-6.9382418805741123E-3</v>
      </c>
      <c r="T137" s="164">
        <f t="shared" si="91"/>
        <v>-6.9826976521800517E-3</v>
      </c>
      <c r="U137" s="164">
        <f t="shared" si="91"/>
        <v>1.4904165779513476E-3</v>
      </c>
      <c r="V137" s="164">
        <f t="shared" si="91"/>
        <v>-1.8731386027223591E-3</v>
      </c>
      <c r="W137" s="230"/>
      <c r="X137" s="230"/>
      <c r="Y137" s="230"/>
      <c r="Z137" s="230"/>
      <c r="AA137" s="230"/>
      <c r="AB137" s="230"/>
      <c r="AC137" s="230"/>
      <c r="AD137" s="230"/>
      <c r="AE137" s="230"/>
      <c r="AJ137"/>
      <c r="AK137"/>
      <c r="AL137"/>
      <c r="AM137"/>
      <c r="AN137"/>
      <c r="AO137"/>
    </row>
    <row r="138" spans="1:41">
      <c r="M138" s="160">
        <v>2018</v>
      </c>
      <c r="N138" s="164">
        <f t="shared" ref="N138:V138" si="92">N110/N23</f>
        <v>-4.0269866844853276E-3</v>
      </c>
      <c r="O138" s="164">
        <f t="shared" si="92"/>
        <v>-1.999358038343264E-3</v>
      </c>
      <c r="P138" s="164">
        <f t="shared" si="92"/>
        <v>-1.0661578745538905E-2</v>
      </c>
      <c r="Q138" s="164">
        <f t="shared" si="92"/>
        <v>-5.2710728018260699E-3</v>
      </c>
      <c r="R138" s="164">
        <f t="shared" si="92"/>
        <v>-9.175965971149171E-3</v>
      </c>
      <c r="S138" s="164">
        <f t="shared" si="92"/>
        <v>-1.0071648613301754E-2</v>
      </c>
      <c r="T138" s="164">
        <f t="shared" si="92"/>
        <v>-2.0894773798776189E-2</v>
      </c>
      <c r="U138" s="164">
        <f t="shared" si="92"/>
        <v>-1.3016313779876358E-5</v>
      </c>
      <c r="V138" s="164">
        <f t="shared" si="92"/>
        <v>-5.7186731567390025E-3</v>
      </c>
      <c r="W138" s="230"/>
      <c r="X138" s="230"/>
      <c r="Y138" s="230"/>
      <c r="Z138" s="230"/>
      <c r="AA138" s="230"/>
      <c r="AB138" s="230"/>
      <c r="AC138" s="230"/>
      <c r="AD138" s="230"/>
      <c r="AE138" s="230"/>
      <c r="AJ138"/>
      <c r="AK138"/>
      <c r="AL138"/>
      <c r="AM138"/>
      <c r="AN138"/>
      <c r="AO138"/>
    </row>
    <row r="139" spans="1:41">
      <c r="M139" s="160">
        <v>2019</v>
      </c>
      <c r="N139" s="164">
        <f t="shared" ref="N139:V139" si="93">N111/N24</f>
        <v>-2.1155066638464044E-4</v>
      </c>
      <c r="O139" s="164">
        <f t="shared" si="93"/>
        <v>1.4236968748943303E-3</v>
      </c>
      <c r="P139" s="164">
        <f t="shared" si="93"/>
        <v>-4.8405905729759615E-3</v>
      </c>
      <c r="Q139" s="164">
        <f t="shared" si="93"/>
        <v>-1.293629516313367E-3</v>
      </c>
      <c r="R139" s="164">
        <f t="shared" si="93"/>
        <v>1.0014881267234026E-3</v>
      </c>
      <c r="S139" s="164">
        <f t="shared" si="93"/>
        <v>-4.3189529172683889E-3</v>
      </c>
      <c r="T139" s="164">
        <f t="shared" si="93"/>
        <v>-2.1361172866700071E-2</v>
      </c>
      <c r="U139" s="164">
        <f t="shared" si="93"/>
        <v>5.5276665350555629E-3</v>
      </c>
      <c r="V139" s="164">
        <f t="shared" si="93"/>
        <v>-7.5736300682907945E-4</v>
      </c>
      <c r="W139" s="230"/>
      <c r="X139" s="230"/>
      <c r="Y139" s="230"/>
      <c r="Z139" s="230"/>
      <c r="AA139" s="230"/>
      <c r="AB139" s="230"/>
      <c r="AC139" s="230"/>
      <c r="AD139" s="230"/>
      <c r="AE139" s="230"/>
      <c r="AJ139"/>
      <c r="AK139"/>
      <c r="AL139"/>
      <c r="AM139"/>
      <c r="AN139"/>
      <c r="AO139"/>
    </row>
    <row r="140" spans="1:41" ht="12.75" customHeight="1">
      <c r="M140" s="160">
        <v>2020</v>
      </c>
      <c r="N140" s="164">
        <f t="shared" ref="N140:V140" si="94">N112/N25</f>
        <v>8.0187091488236207E-3</v>
      </c>
      <c r="O140" s="164">
        <f t="shared" si="94"/>
        <v>5.2994349695133555E-3</v>
      </c>
      <c r="P140" s="164">
        <f t="shared" si="94"/>
        <v>9.7966124051234466E-3</v>
      </c>
      <c r="Q140" s="164">
        <f t="shared" si="94"/>
        <v>8.927068408303835E-3</v>
      </c>
      <c r="R140" s="164">
        <f t="shared" si="94"/>
        <v>1.8271554487744042E-2</v>
      </c>
      <c r="S140" s="164">
        <f t="shared" si="94"/>
        <v>5.3119035129095236E-3</v>
      </c>
      <c r="T140" s="164">
        <f t="shared" si="94"/>
        <v>6.6581520487426528E-3</v>
      </c>
      <c r="U140" s="164">
        <f t="shared" si="94"/>
        <v>1.7479967723979563E-2</v>
      </c>
      <c r="V140" s="164">
        <f t="shared" si="94"/>
        <v>9.1852461688526066E-3</v>
      </c>
      <c r="W140"/>
      <c r="AJ140"/>
      <c r="AK140"/>
      <c r="AL140"/>
      <c r="AM140"/>
      <c r="AN140"/>
      <c r="AO140"/>
    </row>
    <row r="141" spans="1:41">
      <c r="M141" s="160">
        <v>2021</v>
      </c>
      <c r="N141" s="164">
        <f t="shared" ref="N141:V141" si="95">N113/N26</f>
        <v>1.6610766133913733E-2</v>
      </c>
      <c r="O141" s="164">
        <f t="shared" si="95"/>
        <v>2.1890847875537568E-2</v>
      </c>
      <c r="P141" s="164">
        <f t="shared" si="95"/>
        <v>1.7769031740825999E-2</v>
      </c>
      <c r="Q141" s="164">
        <f t="shared" si="95"/>
        <v>1.8807043821372327E-2</v>
      </c>
      <c r="R141" s="164">
        <f t="shared" si="95"/>
        <v>2.9925901734172162E-2</v>
      </c>
      <c r="S141" s="164">
        <f t="shared" si="95"/>
        <v>1.8492111517447708E-2</v>
      </c>
      <c r="T141" s="164">
        <f t="shared" si="95"/>
        <v>1.4384658582749395E-2</v>
      </c>
      <c r="U141" s="164">
        <f t="shared" si="95"/>
        <v>2.6255926582471775E-2</v>
      </c>
      <c r="V141" s="164">
        <f t="shared" si="95"/>
        <v>2.0156978880767007E-2</v>
      </c>
      <c r="W141"/>
      <c r="AJ141"/>
      <c r="AK141"/>
      <c r="AL141"/>
      <c r="AM141"/>
      <c r="AN141"/>
      <c r="AO141"/>
    </row>
    <row r="142" spans="1:41">
      <c r="M142" s="160">
        <v>2022</v>
      </c>
      <c r="N142" s="164">
        <f>N114/N28</f>
        <v>1.4941579225810939E-2</v>
      </c>
      <c r="O142" s="164">
        <f t="shared" ref="O142:U142" si="96">O114/O28</f>
        <v>2.3404201248218275E-2</v>
      </c>
      <c r="P142" s="164">
        <f t="shared" si="96"/>
        <v>2.5091812638296854E-2</v>
      </c>
      <c r="Q142" s="164">
        <f t="shared" si="96"/>
        <v>2.0460999464865411E-2</v>
      </c>
      <c r="R142" s="164">
        <f t="shared" si="96"/>
        <v>2.8680833569883307E-2</v>
      </c>
      <c r="S142" s="164">
        <f t="shared" si="96"/>
        <v>1.665001439433704E-2</v>
      </c>
      <c r="T142" s="164">
        <f t="shared" si="96"/>
        <v>1.4765209135076538E-2</v>
      </c>
      <c r="U142" s="164">
        <f t="shared" si="96"/>
        <v>2.2289200436345965E-2</v>
      </c>
      <c r="V142" s="164">
        <f>V114/V28</f>
        <v>2.1215757427416292E-2</v>
      </c>
      <c r="W142"/>
      <c r="AJ142"/>
      <c r="AK142"/>
      <c r="AL142"/>
      <c r="AM142"/>
      <c r="AN142"/>
      <c r="AO142"/>
    </row>
    <row r="143" spans="1:41">
      <c r="M143" s="161">
        <v>2023</v>
      </c>
      <c r="N143" s="165">
        <f>N115/N29</f>
        <v>1.6981619800614179E-2</v>
      </c>
      <c r="O143" s="165">
        <f t="shared" ref="O143:U143" si="97">O115/O29</f>
        <v>2.6079537329358572E-2</v>
      </c>
      <c r="P143" s="165">
        <f t="shared" si="97"/>
        <v>2.5503836619939827E-2</v>
      </c>
      <c r="Q143" s="165">
        <f t="shared" si="97"/>
        <v>2.0096836320219889E-2</v>
      </c>
      <c r="R143" s="165">
        <f t="shared" si="97"/>
        <v>3.1617481179845107E-2</v>
      </c>
      <c r="S143" s="165">
        <f t="shared" si="97"/>
        <v>1.2884109876424538E-2</v>
      </c>
      <c r="T143" s="165">
        <f t="shared" si="97"/>
        <v>1.8041697248616397E-2</v>
      </c>
      <c r="U143" s="165">
        <f t="shared" si="97"/>
        <v>2.2673068722063473E-2</v>
      </c>
      <c r="V143" s="165">
        <f>V115/V29</f>
        <v>2.2942265148345905E-2</v>
      </c>
      <c r="W143"/>
      <c r="AJ143"/>
      <c r="AK143"/>
      <c r="AL143"/>
      <c r="AM143"/>
      <c r="AN143"/>
      <c r="AO143"/>
    </row>
    <row r="144" spans="1:41">
      <c r="M144"/>
      <c r="N144"/>
      <c r="O144"/>
      <c r="P144"/>
      <c r="Q144"/>
      <c r="R144"/>
      <c r="S144"/>
      <c r="T144"/>
      <c r="U144"/>
      <c r="V144"/>
      <c r="W144"/>
      <c r="AJ144"/>
      <c r="AK144"/>
      <c r="AL144"/>
      <c r="AM144"/>
      <c r="AN144"/>
      <c r="AO144"/>
    </row>
    <row r="145" spans="23:41">
      <c r="W145"/>
      <c r="AJ145"/>
      <c r="AK145"/>
      <c r="AL145"/>
      <c r="AM145"/>
      <c r="AN145"/>
      <c r="AO145"/>
    </row>
    <row r="146" spans="23:41">
      <c r="W146"/>
      <c r="AJ146"/>
      <c r="AK146"/>
      <c r="AL146"/>
      <c r="AM146"/>
      <c r="AN146"/>
      <c r="AO146"/>
    </row>
    <row r="147" spans="23:41">
      <c r="W147"/>
      <c r="AJ147"/>
      <c r="AK147"/>
      <c r="AL147"/>
      <c r="AM147"/>
      <c r="AN147"/>
      <c r="AO147"/>
    </row>
    <row r="148" spans="23:41">
      <c r="W148"/>
      <c r="AJ148"/>
      <c r="AK148"/>
      <c r="AL148"/>
      <c r="AM148"/>
      <c r="AN148"/>
      <c r="AO148"/>
    </row>
    <row r="149" spans="23:41">
      <c r="W149"/>
      <c r="AJ149"/>
      <c r="AK149"/>
      <c r="AL149"/>
      <c r="AM149"/>
      <c r="AN149"/>
      <c r="AO149"/>
    </row>
    <row r="150" spans="23:41">
      <c r="W150"/>
      <c r="AJ150"/>
      <c r="AK150"/>
      <c r="AL150"/>
      <c r="AM150"/>
      <c r="AN150"/>
      <c r="AO150"/>
    </row>
    <row r="151" spans="23:41">
      <c r="W151"/>
      <c r="AJ151"/>
      <c r="AK151"/>
      <c r="AL151"/>
      <c r="AM151"/>
      <c r="AN151"/>
      <c r="AO151"/>
    </row>
    <row r="152" spans="23:41">
      <c r="W152"/>
      <c r="AJ152"/>
      <c r="AK152"/>
      <c r="AL152"/>
      <c r="AM152"/>
      <c r="AN152"/>
      <c r="AO152"/>
    </row>
    <row r="153" spans="23:41">
      <c r="W153"/>
      <c r="AJ153"/>
      <c r="AK153"/>
      <c r="AL153"/>
      <c r="AM153"/>
      <c r="AN153"/>
      <c r="AO153"/>
    </row>
    <row r="154" spans="23:41">
      <c r="W154"/>
      <c r="AJ154"/>
      <c r="AK154"/>
      <c r="AL154"/>
      <c r="AM154"/>
      <c r="AN154"/>
      <c r="AO154"/>
    </row>
    <row r="155" spans="23:41">
      <c r="W155"/>
      <c r="AJ155"/>
      <c r="AK155"/>
      <c r="AL155"/>
      <c r="AM155"/>
      <c r="AN155"/>
      <c r="AO155"/>
    </row>
    <row r="156" spans="23:41">
      <c r="W156"/>
      <c r="AJ156"/>
      <c r="AK156"/>
      <c r="AL156"/>
      <c r="AM156"/>
      <c r="AN156"/>
      <c r="AO156"/>
    </row>
    <row r="157" spans="23:41">
      <c r="W157"/>
      <c r="AJ157"/>
      <c r="AK157"/>
      <c r="AL157"/>
      <c r="AM157"/>
      <c r="AN157"/>
      <c r="AO157"/>
    </row>
    <row r="158" spans="23:41">
      <c r="W158"/>
      <c r="AJ158"/>
      <c r="AK158"/>
      <c r="AL158"/>
      <c r="AM158"/>
      <c r="AN158"/>
      <c r="AO158"/>
    </row>
    <row r="159" spans="23:41">
      <c r="W159"/>
      <c r="AJ159"/>
      <c r="AK159"/>
      <c r="AL159"/>
      <c r="AM159"/>
      <c r="AN159"/>
      <c r="AO159"/>
    </row>
    <row r="160" spans="23:41">
      <c r="W160"/>
      <c r="AJ160"/>
      <c r="AK160"/>
      <c r="AL160"/>
      <c r="AM160"/>
      <c r="AN160"/>
      <c r="AO160"/>
    </row>
    <row r="161" spans="23:41">
      <c r="W161"/>
      <c r="AJ161"/>
      <c r="AK161"/>
      <c r="AL161"/>
      <c r="AM161"/>
      <c r="AN161"/>
      <c r="AO161"/>
    </row>
    <row r="162" spans="23:41">
      <c r="W162"/>
      <c r="AJ162"/>
      <c r="AK162"/>
      <c r="AL162"/>
      <c r="AM162"/>
      <c r="AN162"/>
      <c r="AO162"/>
    </row>
    <row r="163" spans="23:41" ht="12.75" customHeight="1">
      <c r="W163"/>
      <c r="AJ163"/>
      <c r="AK163"/>
      <c r="AL163"/>
      <c r="AM163"/>
      <c r="AN163"/>
      <c r="AO163"/>
    </row>
    <row r="164" spans="23:41">
      <c r="W164"/>
      <c r="AJ164"/>
      <c r="AK164"/>
      <c r="AL164"/>
      <c r="AM164"/>
      <c r="AN164"/>
      <c r="AO164"/>
    </row>
    <row r="165" spans="23:41">
      <c r="W165"/>
      <c r="AJ165"/>
      <c r="AK165"/>
      <c r="AL165"/>
      <c r="AM165"/>
      <c r="AN165"/>
      <c r="AO165"/>
    </row>
    <row r="166" spans="23:41">
      <c r="W166"/>
      <c r="AJ166"/>
      <c r="AK166"/>
      <c r="AL166"/>
      <c r="AM166"/>
      <c r="AN166"/>
      <c r="AO166"/>
    </row>
    <row r="167" spans="23:41" ht="12.75" customHeight="1">
      <c r="W167"/>
      <c r="AJ167"/>
      <c r="AK167"/>
      <c r="AL167"/>
      <c r="AM167"/>
      <c r="AN167"/>
      <c r="AO167"/>
    </row>
    <row r="168" spans="23:41">
      <c r="W168"/>
      <c r="AJ168"/>
      <c r="AK168"/>
      <c r="AL168"/>
      <c r="AM168"/>
      <c r="AN168"/>
      <c r="AO168"/>
    </row>
    <row r="169" spans="23:41">
      <c r="W169"/>
      <c r="AJ169"/>
      <c r="AK169"/>
      <c r="AL169"/>
      <c r="AM169"/>
      <c r="AN169"/>
      <c r="AO169"/>
    </row>
    <row r="170" spans="23:41" ht="12.95" customHeight="1">
      <c r="W170"/>
      <c r="AJ170"/>
      <c r="AK170"/>
      <c r="AL170"/>
      <c r="AM170"/>
      <c r="AN170"/>
      <c r="AO170"/>
    </row>
    <row r="171" spans="23:41">
      <c r="W171"/>
      <c r="AJ171"/>
      <c r="AK171"/>
      <c r="AL171"/>
      <c r="AM171"/>
      <c r="AN171"/>
      <c r="AO171"/>
    </row>
    <row r="172" spans="23:41">
      <c r="W172"/>
      <c r="AJ172"/>
      <c r="AK172"/>
      <c r="AL172"/>
      <c r="AM172"/>
      <c r="AN172"/>
      <c r="AO172"/>
    </row>
    <row r="173" spans="23:41">
      <c r="W173"/>
      <c r="AJ173"/>
      <c r="AK173"/>
      <c r="AL173"/>
      <c r="AM173"/>
      <c r="AN173"/>
      <c r="AO173"/>
    </row>
    <row r="174" spans="23:41">
      <c r="W174"/>
      <c r="AJ174"/>
      <c r="AK174"/>
      <c r="AL174"/>
      <c r="AM174"/>
      <c r="AN174"/>
      <c r="AO174"/>
    </row>
    <row r="175" spans="23:41" ht="12" customHeight="1">
      <c r="W175"/>
      <c r="AJ175"/>
      <c r="AK175"/>
      <c r="AL175"/>
      <c r="AM175"/>
      <c r="AN175"/>
      <c r="AO175"/>
    </row>
    <row r="176" spans="23:41">
      <c r="W176"/>
      <c r="AJ176"/>
      <c r="AK176"/>
      <c r="AL176"/>
      <c r="AM176"/>
      <c r="AN176"/>
      <c r="AO176"/>
    </row>
    <row r="177" spans="23:41">
      <c r="W177"/>
      <c r="AJ177"/>
      <c r="AK177"/>
      <c r="AL177"/>
      <c r="AM177"/>
      <c r="AN177"/>
      <c r="AO177"/>
    </row>
    <row r="178" spans="23:41">
      <c r="W178"/>
      <c r="AJ178"/>
      <c r="AK178"/>
      <c r="AL178"/>
      <c r="AM178"/>
      <c r="AN178"/>
      <c r="AO178"/>
    </row>
    <row r="179" spans="23:41">
      <c r="W179"/>
      <c r="AJ179"/>
      <c r="AK179"/>
      <c r="AL179"/>
      <c r="AM179"/>
      <c r="AN179"/>
      <c r="AO179"/>
    </row>
    <row r="180" spans="23:41">
      <c r="W180"/>
      <c r="AJ180"/>
      <c r="AK180"/>
      <c r="AL180"/>
      <c r="AM180"/>
      <c r="AN180"/>
      <c r="AO180"/>
    </row>
    <row r="181" spans="23:41">
      <c r="W181"/>
      <c r="AJ181"/>
      <c r="AK181"/>
      <c r="AL181"/>
      <c r="AM181"/>
      <c r="AN181"/>
      <c r="AO181"/>
    </row>
    <row r="182" spans="23:41">
      <c r="W182"/>
      <c r="AJ182"/>
      <c r="AK182"/>
      <c r="AL182"/>
      <c r="AM182"/>
      <c r="AN182"/>
      <c r="AO182"/>
    </row>
    <row r="183" spans="23:41">
      <c r="W183"/>
      <c r="AJ183"/>
      <c r="AK183"/>
      <c r="AL183"/>
      <c r="AM183"/>
      <c r="AN183"/>
      <c r="AO183"/>
    </row>
    <row r="184" spans="23:41">
      <c r="W184"/>
      <c r="AJ184"/>
      <c r="AK184"/>
      <c r="AL184"/>
      <c r="AM184"/>
      <c r="AN184"/>
      <c r="AO184"/>
    </row>
    <row r="185" spans="23:41">
      <c r="W185"/>
      <c r="AJ185"/>
      <c r="AK185"/>
      <c r="AL185"/>
      <c r="AM185"/>
      <c r="AN185"/>
      <c r="AO185"/>
    </row>
    <row r="186" spans="23:41" ht="12.75" customHeight="1">
      <c r="W186"/>
      <c r="AJ186"/>
      <c r="AK186"/>
      <c r="AL186"/>
      <c r="AM186"/>
      <c r="AN186"/>
      <c r="AO186"/>
    </row>
    <row r="187" spans="23:41">
      <c r="W187"/>
      <c r="AJ187"/>
      <c r="AK187"/>
      <c r="AL187"/>
      <c r="AM187"/>
      <c r="AN187"/>
      <c r="AO187"/>
    </row>
    <row r="188" spans="23:41">
      <c r="W188"/>
      <c r="AJ188"/>
      <c r="AK188"/>
      <c r="AL188"/>
      <c r="AM188"/>
      <c r="AN188"/>
      <c r="AO188"/>
    </row>
    <row r="189" spans="23:41">
      <c r="W189"/>
      <c r="AJ189"/>
      <c r="AK189"/>
      <c r="AL189"/>
      <c r="AM189"/>
      <c r="AN189"/>
      <c r="AO189"/>
    </row>
    <row r="190" spans="23:41">
      <c r="W190"/>
      <c r="AJ190"/>
      <c r="AK190"/>
      <c r="AL190"/>
      <c r="AM190"/>
      <c r="AN190"/>
      <c r="AO190"/>
    </row>
    <row r="191" spans="23:41">
      <c r="W191"/>
      <c r="AJ191"/>
      <c r="AK191"/>
      <c r="AL191"/>
      <c r="AM191"/>
      <c r="AN191"/>
      <c r="AO191"/>
    </row>
    <row r="192" spans="23:41">
      <c r="W192"/>
      <c r="AJ192"/>
      <c r="AK192"/>
      <c r="AL192"/>
      <c r="AM192"/>
      <c r="AN192"/>
      <c r="AO192"/>
    </row>
    <row r="193" spans="23:41">
      <c r="W193"/>
      <c r="AJ193"/>
      <c r="AK193"/>
      <c r="AL193"/>
      <c r="AM193"/>
      <c r="AN193"/>
      <c r="AO193"/>
    </row>
    <row r="204" spans="23:41" ht="12.75" customHeight="1"/>
    <row r="208" spans="23:41" ht="12.95" customHeight="1"/>
    <row r="209" ht="12.75" customHeight="1"/>
    <row r="213" ht="12.75" customHeight="1"/>
    <row r="232" ht="12.75" customHeight="1"/>
    <row r="241" ht="12.75" customHeight="1"/>
    <row r="246" ht="21" customHeight="1"/>
    <row r="251" ht="6" customHeight="1"/>
    <row r="255" ht="12.75" customHeight="1"/>
    <row r="278" ht="12.75" customHeight="1"/>
    <row r="284" ht="12.95" customHeight="1"/>
    <row r="289" ht="12" customHeight="1"/>
    <row r="301" ht="12.75" customHeight="1"/>
    <row r="315" ht="12.75" customHeight="1"/>
    <row r="322" ht="12.95" customHeight="1"/>
    <row r="327" ht="5.0999999999999996" customHeight="1"/>
    <row r="352" ht="12.75" customHeight="1"/>
    <row r="360" ht="12.95" customHeight="1"/>
    <row r="388" ht="12.75" customHeight="1"/>
    <row r="396" ht="12.95" customHeight="1"/>
    <row r="424" ht="12.75" customHeight="1"/>
    <row r="432" ht="12.95" customHeight="1"/>
    <row r="460" ht="12.75" customHeight="1"/>
  </sheetData>
  <mergeCells count="2">
    <mergeCell ref="A37:J39"/>
    <mergeCell ref="A79:J81"/>
  </mergeCells>
  <printOptions horizontalCentered="1"/>
  <pageMargins left="0.70866141732283472" right="0.70866141732283472" top="0.74803149606299213" bottom="0.74803149606299213" header="0.31496062992125984" footer="0.31496062992125984"/>
  <pageSetup paperSize="9" scale="69" fitToHeight="0" orientation="landscape" r:id="rId1"/>
  <headerFooter>
    <oddHeader>&amp;C&amp;B&amp;"Arial"&amp;12&amp;Kff0000​‌OFFICIAL: Sensitive‌​</oddHeader>
    <oddFooter>&amp;RAustralian Prudential Regulation Authority          &amp;P</oddFooter>
  </headerFooter>
  <rowBreaks count="2" manualBreakCount="2">
    <brk id="42" max="10" man="1"/>
    <brk id="85" max="1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K578"/>
  <sheetViews>
    <sheetView zoomScaleNormal="100" zoomScaleSheetLayoutView="100" workbookViewId="0"/>
  </sheetViews>
  <sheetFormatPr defaultColWidth="11.42578125" defaultRowHeight="12.75"/>
  <cols>
    <col min="12" max="34" width="11.42578125" style="126"/>
    <col min="35" max="35" width="11.42578125" style="126" customWidth="1"/>
    <col min="36" max="16384" width="11.42578125" style="126"/>
  </cols>
  <sheetData>
    <row r="1" spans="1:37" ht="17.649999999999999">
      <c r="A1" s="263" t="s">
        <v>119</v>
      </c>
      <c r="B1" s="264"/>
      <c r="C1" s="264"/>
      <c r="D1" s="265"/>
      <c r="E1" s="265"/>
      <c r="F1" s="265"/>
      <c r="G1" s="265"/>
      <c r="H1" s="265"/>
      <c r="I1" s="265"/>
      <c r="J1" s="265"/>
      <c r="K1" s="266"/>
    </row>
    <row r="2" spans="1:37" ht="13.15">
      <c r="A2" s="187" t="s">
        <v>120</v>
      </c>
      <c r="B2" s="125"/>
      <c r="C2" s="126"/>
      <c r="D2" s="188" t="s">
        <v>134</v>
      </c>
      <c r="E2" s="189"/>
      <c r="F2" s="190"/>
      <c r="G2" s="190"/>
      <c r="H2" s="190"/>
      <c r="I2" s="190"/>
      <c r="J2" s="133"/>
      <c r="K2" s="191"/>
    </row>
    <row r="3" spans="1:37">
      <c r="A3" s="192"/>
      <c r="B3" s="126"/>
      <c r="C3" s="126"/>
      <c r="D3" s="126"/>
      <c r="E3" s="126"/>
      <c r="F3" s="126"/>
      <c r="G3" s="126"/>
      <c r="H3" s="126"/>
      <c r="I3" s="126"/>
      <c r="J3" s="126"/>
      <c r="K3" s="191"/>
      <c r="M3" s="3" t="s">
        <v>135</v>
      </c>
      <c r="N3" s="3"/>
      <c r="O3" s="3"/>
      <c r="P3" s="3"/>
      <c r="Q3" s="3"/>
      <c r="R3" s="3"/>
      <c r="S3" s="3"/>
      <c r="T3" s="3"/>
      <c r="U3" s="3"/>
      <c r="V3" s="3"/>
      <c r="W3"/>
      <c r="X3"/>
      <c r="Y3"/>
      <c r="Z3"/>
      <c r="AA3"/>
      <c r="AB3"/>
      <c r="AC3"/>
      <c r="AD3"/>
      <c r="AE3"/>
      <c r="AF3"/>
      <c r="AG3"/>
    </row>
    <row r="4" spans="1:37" ht="26.25">
      <c r="A4" s="192"/>
      <c r="B4" s="126"/>
      <c r="C4" s="126"/>
      <c r="D4" s="126"/>
      <c r="E4" s="126"/>
      <c r="F4" s="126"/>
      <c r="G4" s="126"/>
      <c r="H4" s="126"/>
      <c r="I4" s="126"/>
      <c r="J4" s="126"/>
      <c r="K4" s="191"/>
      <c r="M4" s="173" t="s">
        <v>122</v>
      </c>
      <c r="N4" s="174">
        <v>2000</v>
      </c>
      <c r="O4" s="172">
        <v>2001</v>
      </c>
      <c r="P4" s="171">
        <v>2002</v>
      </c>
      <c r="Q4" s="172">
        <v>2003</v>
      </c>
      <c r="R4" s="171">
        <v>2004</v>
      </c>
      <c r="S4" s="171">
        <v>2005</v>
      </c>
      <c r="T4" s="171">
        <v>2006</v>
      </c>
      <c r="U4" s="172">
        <v>2007</v>
      </c>
      <c r="V4" s="172">
        <v>2008</v>
      </c>
      <c r="W4" s="172">
        <v>2009</v>
      </c>
      <c r="X4" s="172">
        <v>2010</v>
      </c>
      <c r="Y4" s="172">
        <v>2011</v>
      </c>
      <c r="Z4" s="172">
        <v>2012</v>
      </c>
      <c r="AA4" s="172">
        <v>2013</v>
      </c>
      <c r="AB4" s="172">
        <v>2014</v>
      </c>
      <c r="AC4" s="172">
        <v>2015</v>
      </c>
      <c r="AD4" s="172">
        <v>2016</v>
      </c>
      <c r="AE4" s="172">
        <v>2017</v>
      </c>
      <c r="AF4" s="172">
        <v>2018</v>
      </c>
      <c r="AG4" s="172">
        <v>2019</v>
      </c>
      <c r="AH4" s="174">
        <v>2020</v>
      </c>
      <c r="AI4" s="174">
        <v>2021</v>
      </c>
      <c r="AJ4" s="174">
        <v>2022</v>
      </c>
      <c r="AK4" s="174">
        <v>2023</v>
      </c>
    </row>
    <row r="5" spans="1:37">
      <c r="A5" s="192"/>
      <c r="B5" s="126"/>
      <c r="C5" s="126"/>
      <c r="D5" s="126"/>
      <c r="E5" s="126"/>
      <c r="F5" s="126"/>
      <c r="G5" s="126"/>
      <c r="H5" s="126"/>
      <c r="I5" s="126"/>
      <c r="J5" s="126"/>
      <c r="K5" s="191"/>
      <c r="M5" s="175" t="s">
        <v>81</v>
      </c>
      <c r="N5" s="176">
        <v>0.51439290600884258</v>
      </c>
      <c r="O5" s="176">
        <v>-2.8039846412804548E-2</v>
      </c>
      <c r="P5" s="176">
        <v>-1.7626032293849403E-2</v>
      </c>
      <c r="Q5" s="176">
        <v>-7.3337515683814525E-3</v>
      </c>
      <c r="R5" s="176">
        <v>-1.6221010210815123E-4</v>
      </c>
      <c r="S5" s="176">
        <v>1.5404031891044445E-2</v>
      </c>
      <c r="T5" s="177">
        <v>3.1168620973715866E-2</v>
      </c>
      <c r="U5" s="177">
        <f>Australia!Y33</f>
        <v>6.7188116261661213E-2</v>
      </c>
      <c r="V5" s="177">
        <f>Australia!$AB33</f>
        <v>4.6140472944561584E-2</v>
      </c>
      <c r="W5" s="177">
        <f>Australia!$AE33</f>
        <v>3.4911239403973005E-2</v>
      </c>
      <c r="X5" s="177">
        <f>Australia!$AH33</f>
        <v>2.5612355793345642E-2</v>
      </c>
      <c r="Y5" s="177">
        <f>Australia!$AK33</f>
        <v>3.3784357477389282E-2</v>
      </c>
      <c r="Z5" s="177">
        <f>Australia!$AN33</f>
        <v>2.6203355251594562E-2</v>
      </c>
      <c r="AA5" s="177">
        <f>Australia!$AQ33</f>
        <v>1.1925170754038872E-2</v>
      </c>
      <c r="AB5" s="177">
        <f>Australia!$AT33</f>
        <v>9.6665659567938267E-3</v>
      </c>
      <c r="AC5" s="177">
        <f>Australia!$AW33</f>
        <v>-1.4993184915946811E-3</v>
      </c>
      <c r="AD5" s="177">
        <f>Australia!$AZ33</f>
        <v>-1.81741726852368E-2</v>
      </c>
      <c r="AE5" s="177">
        <f>Australia!$BC33</f>
        <v>-3.1381542149420683E-2</v>
      </c>
      <c r="AF5" s="177">
        <f>Australia!$BF33</f>
        <v>-3.915771481555419E-2</v>
      </c>
      <c r="AG5" s="177">
        <f>Australia!$BI33</f>
        <v>-3.3139931213179041E-2</v>
      </c>
      <c r="AH5" s="177">
        <f>Australia!$BL33</f>
        <v>-2.602299144525011E-2</v>
      </c>
      <c r="AI5" s="177">
        <f>Australia!$BO33</f>
        <v>-6.1521517944079784E-3</v>
      </c>
      <c r="AJ5" s="177">
        <f>Australia!$BR33</f>
        <v>4.0289733823561935E-3</v>
      </c>
      <c r="AK5" s="180">
        <f>Australia!$BU33</f>
        <v>5.050726544455264E-3</v>
      </c>
    </row>
    <row r="6" spans="1:37">
      <c r="A6" s="192"/>
      <c r="B6" s="126"/>
      <c r="C6" s="126"/>
      <c r="D6" s="126"/>
      <c r="E6" s="126"/>
      <c r="F6" s="126"/>
      <c r="G6" s="126"/>
      <c r="H6" s="126"/>
      <c r="I6" s="126"/>
      <c r="J6" s="126"/>
      <c r="K6" s="191"/>
      <c r="M6" s="175" t="s">
        <v>82</v>
      </c>
      <c r="N6" s="178">
        <v>0.60163622421907204</v>
      </c>
      <c r="O6" s="179">
        <v>-3.5388639510847364E-2</v>
      </c>
      <c r="P6" s="178">
        <v>-3.7134257557579042E-2</v>
      </c>
      <c r="Q6" s="179">
        <v>-2.9826020880375448E-2</v>
      </c>
      <c r="R6" s="178">
        <v>-2.1711613058891244E-2</v>
      </c>
      <c r="S6" s="178">
        <v>-1.0609153620240841E-2</v>
      </c>
      <c r="T6" s="180">
        <v>9.8581016299137403E-3</v>
      </c>
      <c r="U6" s="180">
        <f>Australia!Y34</f>
        <v>4.1010859389982945E-2</v>
      </c>
      <c r="V6" s="180">
        <f>Australia!$AB34</f>
        <v>2.8792187348948284E-2</v>
      </c>
      <c r="W6" s="180">
        <f>Australia!$AE34</f>
        <v>2.202920443101708E-2</v>
      </c>
      <c r="X6" s="180">
        <f>Australia!$AH34</f>
        <v>3.2145081351515836E-2</v>
      </c>
      <c r="Y6" s="180">
        <f>Australia!$AK34</f>
        <v>4.3588093025132002E-2</v>
      </c>
      <c r="Z6" s="180">
        <f>Australia!$AN34</f>
        <v>5.2008896576493102E-2</v>
      </c>
      <c r="AA6" s="180">
        <f>Australia!$AQ34</f>
        <v>3.9635275854783991E-2</v>
      </c>
      <c r="AB6" s="180">
        <f>Australia!$AT34</f>
        <v>3.6111242004076116E-2</v>
      </c>
      <c r="AC6" s="180">
        <f>Australia!$AW34</f>
        <v>1.7272131650793998E-2</v>
      </c>
      <c r="AD6" s="180">
        <f>Australia!$AZ34</f>
        <v>1.2741487512784033E-3</v>
      </c>
      <c r="AE6" s="180">
        <f>Australia!$BC34</f>
        <v>-3.7464210167940104E-3</v>
      </c>
      <c r="AF6" s="180">
        <f>Australia!$BF34</f>
        <v>-1.2850158053442695E-2</v>
      </c>
      <c r="AG6" s="180">
        <f>Australia!$BI34</f>
        <v>-6.9095263498405446E-3</v>
      </c>
      <c r="AH6" s="180">
        <f>Australia!$BL34</f>
        <v>1.9415561594047226E-3</v>
      </c>
      <c r="AI6" s="180">
        <f>Australia!$BO34</f>
        <v>1.4435779744564892E-2</v>
      </c>
      <c r="AJ6" s="180">
        <f>Australia!$BR34</f>
        <v>3.1063889002114209E-4</v>
      </c>
      <c r="AK6" s="180">
        <f>Australia!$BU34</f>
        <v>1.7227376071089484E-3</v>
      </c>
    </row>
    <row r="7" spans="1:37">
      <c r="A7" s="192"/>
      <c r="B7" s="126"/>
      <c r="C7" s="126"/>
      <c r="D7" s="126"/>
      <c r="E7" s="126"/>
      <c r="F7" s="126"/>
      <c r="G7" s="126"/>
      <c r="H7" s="126"/>
      <c r="I7" s="126"/>
      <c r="J7" s="126"/>
      <c r="K7" s="191"/>
      <c r="M7" s="175" t="s">
        <v>83</v>
      </c>
      <c r="N7" s="178">
        <v>0.58391204336163849</v>
      </c>
      <c r="O7" s="179">
        <v>-2.5793253083576717E-2</v>
      </c>
      <c r="P7" s="178">
        <v>-2.2613972978831054E-2</v>
      </c>
      <c r="Q7" s="179">
        <v>-2.7988648342889499E-2</v>
      </c>
      <c r="R7" s="178">
        <v>-1.9326434892729227E-2</v>
      </c>
      <c r="S7" s="178">
        <v>-1.8038339056712926E-2</v>
      </c>
      <c r="T7" s="180">
        <v>-5.6534032869741679E-3</v>
      </c>
      <c r="U7" s="180">
        <f>Australia!Y35</f>
        <v>1.9195839692811356E-2</v>
      </c>
      <c r="V7" s="180">
        <f>Australia!$AB35</f>
        <v>8.0348158412755222E-3</v>
      </c>
      <c r="W7" s="180">
        <f>Australia!$AE35</f>
        <v>6.2347806651217308E-3</v>
      </c>
      <c r="X7" s="180">
        <f>Australia!$AH35</f>
        <v>1.0448277186647648E-2</v>
      </c>
      <c r="Y7" s="180">
        <f>Australia!$AK35</f>
        <v>1.8840855185408678E-2</v>
      </c>
      <c r="Z7" s="180">
        <f>Australia!$AN35</f>
        <v>2.3990370108401216E-2</v>
      </c>
      <c r="AA7" s="180">
        <f>Australia!$AQ35</f>
        <v>2.0660580923381078E-2</v>
      </c>
      <c r="AB7" s="180">
        <f>Australia!$AT35</f>
        <v>1.9573359741588137E-2</v>
      </c>
      <c r="AC7" s="180">
        <f>Australia!$AW35</f>
        <v>1.709210432166719E-2</v>
      </c>
      <c r="AD7" s="180">
        <f>Australia!$AZ35</f>
        <v>1.929259968866015E-2</v>
      </c>
      <c r="AE7" s="180">
        <f>Australia!$BC35</f>
        <v>1.5881780227881226E-2</v>
      </c>
      <c r="AF7" s="180">
        <f>Australia!$BF35</f>
        <v>1.3345206018063438E-2</v>
      </c>
      <c r="AG7" s="180">
        <f>Australia!$BI35</f>
        <v>1.4809933011514786E-2</v>
      </c>
      <c r="AH7" s="180">
        <f>Australia!$BL35</f>
        <v>1.86997995496192E-2</v>
      </c>
      <c r="AI7" s="180">
        <f>Australia!$BO35</f>
        <v>2.3979544667386943E-2</v>
      </c>
      <c r="AJ7" s="180">
        <f>Australia!$BR35</f>
        <v>2.1620339613437345E-2</v>
      </c>
      <c r="AK7" s="180">
        <f>Australia!$BU35</f>
        <v>1.7878365383981132E-2</v>
      </c>
    </row>
    <row r="8" spans="1:37">
      <c r="A8" s="192"/>
      <c r="B8" s="126"/>
      <c r="C8" s="126"/>
      <c r="D8" s="126"/>
      <c r="E8" s="126"/>
      <c r="F8" s="126"/>
      <c r="G8" s="126"/>
      <c r="H8" s="126"/>
      <c r="I8" s="126"/>
      <c r="J8" s="126"/>
      <c r="K8" s="191"/>
      <c r="M8" s="175" t="s">
        <v>84</v>
      </c>
      <c r="N8" s="178">
        <v>0.52746451278757878</v>
      </c>
      <c r="O8" s="179">
        <v>3.5003794797910937E-2</v>
      </c>
      <c r="P8" s="178">
        <v>-7.904634806804034E-3</v>
      </c>
      <c r="Q8" s="179">
        <v>-1.274849863369798E-2</v>
      </c>
      <c r="R8" s="178">
        <v>-1.3914003464225222E-2</v>
      </c>
      <c r="S8" s="178">
        <v>-3.1415280083387787E-3</v>
      </c>
      <c r="T8" s="180">
        <v>1.4780892630370523E-3</v>
      </c>
      <c r="U8" s="180">
        <f>Australia!Y36</f>
        <v>2.2915240036414319E-2</v>
      </c>
      <c r="V8" s="180">
        <f>Australia!$AB36</f>
        <v>7.3843400954860527E-3</v>
      </c>
      <c r="W8" s="180">
        <f>Australia!$AE36</f>
        <v>5.2224628446786436E-3</v>
      </c>
      <c r="X8" s="180">
        <f>Australia!$AH36</f>
        <v>3.1140872784400919E-3</v>
      </c>
      <c r="Y8" s="180">
        <f>Australia!$AK36</f>
        <v>6.4445398961368028E-3</v>
      </c>
      <c r="Z8" s="180">
        <f>Australia!$AN36</f>
        <v>7.5665248681520136E-3</v>
      </c>
      <c r="AA8" s="180">
        <f>Australia!$AQ36</f>
        <v>6.503515537790161E-3</v>
      </c>
      <c r="AB8" s="180">
        <f>Australia!$AT36</f>
        <v>6.1697915701290906E-3</v>
      </c>
      <c r="AC8" s="180">
        <f>Australia!$AW36</f>
        <v>-1.9629515543551079E-4</v>
      </c>
      <c r="AD8" s="180">
        <f>Australia!$AZ36</f>
        <v>-7.1299336392112167E-3</v>
      </c>
      <c r="AE8" s="180">
        <f>Australia!$BC36</f>
        <v>-3.2232205738519371E-3</v>
      </c>
      <c r="AF8" s="180">
        <f>Australia!$BF36</f>
        <v>-4.6604750815659735E-3</v>
      </c>
      <c r="AG8" s="180">
        <f>Australia!$BI36</f>
        <v>2.1924310534093827E-4</v>
      </c>
      <c r="AH8" s="180">
        <f>Australia!$BL36</f>
        <v>1.583569261803186E-2</v>
      </c>
      <c r="AI8" s="180">
        <f>Australia!$BO36</f>
        <v>3.5582253688597465E-2</v>
      </c>
      <c r="AJ8" s="180">
        <f>Australia!$BR36</f>
        <v>3.9641613932120068E-2</v>
      </c>
      <c r="AK8" s="180">
        <f>Australia!$BU36</f>
        <v>3.7957687752713687E-2</v>
      </c>
    </row>
    <row r="9" spans="1:37">
      <c r="A9" s="192"/>
      <c r="B9" s="126"/>
      <c r="C9" s="126"/>
      <c r="D9" s="126"/>
      <c r="E9" s="126"/>
      <c r="F9" s="126"/>
      <c r="G9" s="126"/>
      <c r="H9" s="126"/>
      <c r="I9" s="126"/>
      <c r="J9" s="126"/>
      <c r="K9" s="191"/>
      <c r="M9" s="175" t="s">
        <v>123</v>
      </c>
      <c r="N9" s="178">
        <v>0.4035130204505073</v>
      </c>
      <c r="O9" s="179">
        <v>0.11373754593854368</v>
      </c>
      <c r="P9" s="178">
        <v>5.5019673184245388E-2</v>
      </c>
      <c r="Q9" s="179">
        <v>-2.6591316674515753E-3</v>
      </c>
      <c r="R9" s="178">
        <v>3.1264905084422479E-2</v>
      </c>
      <c r="S9" s="178">
        <v>3.6812894572531896E-2</v>
      </c>
      <c r="T9" s="180">
        <v>5.2028665169321142E-2</v>
      </c>
      <c r="U9" s="180">
        <f>Australia!Y37</f>
        <v>4.7047125569246617E-2</v>
      </c>
      <c r="V9" s="180">
        <f>Australia!$AB37</f>
        <v>3.9838661016022625E-2</v>
      </c>
      <c r="W9" s="180">
        <f>Australia!$AE37</f>
        <v>1.3204372767952721E-2</v>
      </c>
      <c r="X9" s="180">
        <f>Australia!$AH37</f>
        <v>2.4442509748752173E-2</v>
      </c>
      <c r="Y9" s="180">
        <f>Australia!$AK37</f>
        <v>2.2791867792533838E-2</v>
      </c>
      <c r="Z9" s="180">
        <f>Australia!$AN37</f>
        <v>3.0596672719602314E-2</v>
      </c>
      <c r="AA9" s="180">
        <f>Australia!$AQ37</f>
        <v>1.9369214641794974E-2</v>
      </c>
      <c r="AB9" s="180">
        <f>Australia!$AT37</f>
        <v>8.2007284104519407E-3</v>
      </c>
      <c r="AC9" s="180">
        <f>Australia!$AW37</f>
        <v>-1.5751985882784814E-2</v>
      </c>
      <c r="AD9" s="180">
        <f>Australia!$AZ37</f>
        <v>-2.1180424206701742E-2</v>
      </c>
      <c r="AE9" s="180">
        <f>Australia!$BC37</f>
        <v>-2.7288398520987189E-2</v>
      </c>
      <c r="AF9" s="180">
        <f>Australia!$BF37</f>
        <v>-2.9580364270719417E-2</v>
      </c>
      <c r="AG9" s="180">
        <f>Australia!$BI37</f>
        <v>-5.4139078207450231E-3</v>
      </c>
      <c r="AH9" s="180">
        <f>Australia!$BL37</f>
        <v>1.8518589431843813E-2</v>
      </c>
      <c r="AI9" s="180">
        <f>Australia!$BO37</f>
        <v>8.8446832268713749E-3</v>
      </c>
      <c r="AJ9" s="180">
        <f>Australia!$BR37</f>
        <v>2.4920667159837651E-2</v>
      </c>
      <c r="AK9" s="180">
        <f>Australia!$BU37</f>
        <v>2.3129353116244866E-2</v>
      </c>
    </row>
    <row r="10" spans="1:37">
      <c r="A10" s="192"/>
      <c r="B10" s="126"/>
      <c r="C10" s="126"/>
      <c r="D10" s="126"/>
      <c r="E10" s="126"/>
      <c r="F10" s="126"/>
      <c r="G10" s="126"/>
      <c r="H10" s="126"/>
      <c r="I10" s="126"/>
      <c r="J10" s="126"/>
      <c r="K10" s="191"/>
      <c r="M10" s="175" t="s">
        <v>86</v>
      </c>
      <c r="N10" s="178">
        <v>0.39217509298279407</v>
      </c>
      <c r="O10" s="179">
        <v>-2.5259527450094965E-2</v>
      </c>
      <c r="P10" s="178">
        <v>-3.3123455719797135E-2</v>
      </c>
      <c r="Q10" s="179">
        <v>-1.5831740818991191E-3</v>
      </c>
      <c r="R10" s="178">
        <v>-5.3239707785008861E-3</v>
      </c>
      <c r="S10" s="178">
        <v>3.343246354566376E-2</v>
      </c>
      <c r="T10" s="180">
        <v>7.3575143680122412E-2</v>
      </c>
      <c r="U10" s="180">
        <f>Australia!Y38</f>
        <v>0.13558809093290414</v>
      </c>
      <c r="V10" s="180">
        <f>Australia!$AB38</f>
        <v>6.9193869141464859E-2</v>
      </c>
      <c r="W10" s="180">
        <f>Australia!$AE38</f>
        <v>3.4677698067759444E-2</v>
      </c>
      <c r="X10" s="180">
        <f>Australia!$AH38</f>
        <v>3.7102641599575659E-2</v>
      </c>
      <c r="Y10" s="180">
        <f>Australia!$AK38</f>
        <v>3.2060728974115271E-2</v>
      </c>
      <c r="Z10" s="180">
        <f>Australia!$AN38</f>
        <v>2.7331323501042171E-2</v>
      </c>
      <c r="AA10" s="180">
        <f>Australia!$AQ38</f>
        <v>1.5013301177315252E-2</v>
      </c>
      <c r="AB10" s="180">
        <f>Australia!$AT38</f>
        <v>-1.5217470163600977E-3</v>
      </c>
      <c r="AC10" s="180">
        <f>Australia!$AW38</f>
        <v>-1.6128944361590625E-2</v>
      </c>
      <c r="AD10" s="180">
        <f>Australia!$AZ38</f>
        <v>-4.5079409625162992E-2</v>
      </c>
      <c r="AE10" s="180">
        <f>Australia!$BC38</f>
        <v>-5.32399082763928E-2</v>
      </c>
      <c r="AF10" s="180">
        <f>Australia!$BF38</f>
        <v>-6.9383462331774504E-2</v>
      </c>
      <c r="AG10" s="180">
        <f>Australia!$BI38</f>
        <v>-4.7016096292476273E-2</v>
      </c>
      <c r="AH10" s="180">
        <f>Australia!$BL38</f>
        <v>-2.1429064867478753E-2</v>
      </c>
      <c r="AI10" s="180">
        <f>Australia!$BO38</f>
        <v>1.845568095179817E-2</v>
      </c>
      <c r="AJ10" s="180">
        <f>Australia!$BR38</f>
        <v>5.7489828029583689E-2</v>
      </c>
      <c r="AK10" s="180">
        <f>Australia!$BU38</f>
        <v>8.3762117944717884E-2</v>
      </c>
    </row>
    <row r="11" spans="1:37">
      <c r="A11" s="192"/>
      <c r="B11" s="126"/>
      <c r="C11" s="126"/>
      <c r="D11" s="126"/>
      <c r="E11" s="126"/>
      <c r="F11" s="126"/>
      <c r="G11" s="126"/>
      <c r="H11" s="126"/>
      <c r="I11" s="126"/>
      <c r="J11" s="126"/>
      <c r="K11" s="191"/>
      <c r="M11" s="175" t="s">
        <v>87</v>
      </c>
      <c r="N11" s="178">
        <v>0.7891113280238613</v>
      </c>
      <c r="O11" s="179">
        <v>-2.663249988815064E-2</v>
      </c>
      <c r="P11" s="178">
        <v>-2.5945826002884642E-2</v>
      </c>
      <c r="Q11" s="179">
        <v>-2.8905233012236353E-2</v>
      </c>
      <c r="R11" s="178">
        <v>-2.6164719602678299E-2</v>
      </c>
      <c r="S11" s="178">
        <v>-1.4424077869028773E-2</v>
      </c>
      <c r="T11" s="180">
        <v>-7.7863400361033452E-4</v>
      </c>
      <c r="U11" s="180">
        <f>Australia!Y39</f>
        <v>5.9699275970032328E-2</v>
      </c>
      <c r="V11" s="180">
        <f>Australia!$AB39</f>
        <v>3.2447351369532029E-2</v>
      </c>
      <c r="W11" s="180">
        <f>Australia!$AE39</f>
        <v>1.788084017751479E-2</v>
      </c>
      <c r="X11" s="180">
        <f>Australia!$AH39</f>
        <v>3.6432495866005166E-2</v>
      </c>
      <c r="Y11" s="180">
        <f>Australia!$AK39</f>
        <v>5.1070206775453375E-2</v>
      </c>
      <c r="Z11" s="180">
        <f>Australia!$AN39</f>
        <v>5.2599667606623601E-2</v>
      </c>
      <c r="AA11" s="180">
        <f>Australia!$AQ39</f>
        <v>4.2298267433412473E-2</v>
      </c>
      <c r="AB11" s="180">
        <f>Australia!$AT39</f>
        <v>3.867570845738233E-2</v>
      </c>
      <c r="AC11" s="180">
        <f>Australia!$AW39</f>
        <v>2.0806082458461717E-2</v>
      </c>
      <c r="AD11" s="180">
        <f>Australia!$AZ39</f>
        <v>-1.3781969539024552E-2</v>
      </c>
      <c r="AE11" s="180">
        <f>Australia!$BC39</f>
        <v>-2.3901881771049127E-2</v>
      </c>
      <c r="AF11" s="180">
        <f>Australia!$BF39</f>
        <v>-3.5637579576876077E-2</v>
      </c>
      <c r="AG11" s="180">
        <f>Australia!$BI39</f>
        <v>-3.0402485863650908E-2</v>
      </c>
      <c r="AH11" s="180">
        <f>Australia!$BL39</f>
        <v>-9.8508616409208605E-3</v>
      </c>
      <c r="AI11" s="180">
        <f>Australia!$BO39</f>
        <v>3.5505868331016099E-3</v>
      </c>
      <c r="AJ11" s="180">
        <f>Australia!$BR39</f>
        <v>6.837966493964176E-3</v>
      </c>
      <c r="AK11" s="180">
        <f>Australia!$BU39</f>
        <v>1.5011472730097397E-2</v>
      </c>
    </row>
    <row r="12" spans="1:37">
      <c r="A12" s="192"/>
      <c r="B12" s="126"/>
      <c r="C12" s="126"/>
      <c r="D12" s="126"/>
      <c r="E12" s="126"/>
      <c r="F12" s="126"/>
      <c r="G12" s="126"/>
      <c r="H12" s="126"/>
      <c r="I12" s="126"/>
      <c r="J12" s="126"/>
      <c r="K12" s="191"/>
      <c r="M12" s="175" t="s">
        <v>88</v>
      </c>
      <c r="N12" s="178">
        <v>0.68211806518960927</v>
      </c>
      <c r="O12" s="179">
        <v>-4.9482174299941284E-2</v>
      </c>
      <c r="P12" s="178">
        <v>-4.3699286760029543E-2</v>
      </c>
      <c r="Q12" s="179">
        <v>-3.3035030165071033E-2</v>
      </c>
      <c r="R12" s="178">
        <v>-1.0037988648025742E-2</v>
      </c>
      <c r="S12" s="178">
        <v>1.0542316138929086E-2</v>
      </c>
      <c r="T12" s="180">
        <v>3.3854719389716958E-2</v>
      </c>
      <c r="U12" s="180">
        <f>Australia!Y40</f>
        <v>5.7302715552765449E-2</v>
      </c>
      <c r="V12" s="180">
        <f>Australia!$AB40</f>
        <v>2.2788126423730182E-2</v>
      </c>
      <c r="W12" s="180">
        <f>Australia!$AE40</f>
        <v>1.1514381972081988E-2</v>
      </c>
      <c r="X12" s="180">
        <f>Australia!$AH40</f>
        <v>6.3131811115930692E-3</v>
      </c>
      <c r="Y12" s="180">
        <f>Australia!$AK40</f>
        <v>4.6139562039060333E-3</v>
      </c>
      <c r="Z12" s="180">
        <f>Australia!$AN40</f>
        <v>1.2486833130869623E-2</v>
      </c>
      <c r="AA12" s="180">
        <f>Australia!$AQ40</f>
        <v>1.6312240491612728E-2</v>
      </c>
      <c r="AB12" s="180">
        <f>Australia!$AT40</f>
        <v>1.7221814036307848E-2</v>
      </c>
      <c r="AC12" s="180">
        <f>Australia!$AW40</f>
        <v>1.9895254313530231E-2</v>
      </c>
      <c r="AD12" s="180">
        <f>Australia!$AZ40</f>
        <v>1.7715218226840079E-2</v>
      </c>
      <c r="AE12" s="180">
        <f>Australia!$BC40</f>
        <v>1.5969282317149336E-2</v>
      </c>
      <c r="AF12" s="180">
        <f>Australia!$BF40</f>
        <v>1.245201155378961E-2</v>
      </c>
      <c r="AG12" s="180">
        <f>Australia!$BI40</f>
        <v>1.0827865231297418E-2</v>
      </c>
      <c r="AH12" s="180">
        <f>Australia!$BL40</f>
        <v>1.686272361567287E-2</v>
      </c>
      <c r="AI12" s="180">
        <f>Australia!$BO40</f>
        <v>1.9487470165666876E-2</v>
      </c>
      <c r="AJ12" s="180">
        <f>Australia!$BR40</f>
        <v>1.3545895451235079E-2</v>
      </c>
      <c r="AK12" s="180">
        <f>Australia!$BU40</f>
        <v>1.5474082922859678E-2</v>
      </c>
    </row>
    <row r="13" spans="1:37">
      <c r="A13" s="192"/>
      <c r="B13" s="126"/>
      <c r="C13" s="126"/>
      <c r="D13" s="126"/>
      <c r="E13" s="126"/>
      <c r="F13" s="126"/>
      <c r="G13" s="126"/>
      <c r="H13" s="126"/>
      <c r="I13" s="126"/>
      <c r="J13" s="126"/>
      <c r="K13" s="191"/>
      <c r="M13" s="175" t="s">
        <v>89</v>
      </c>
      <c r="N13" s="178">
        <v>0.63420765863648421</v>
      </c>
      <c r="O13" s="179">
        <v>-1.8240697231677538E-2</v>
      </c>
      <c r="P13" s="178">
        <v>-2.1754892970129225E-2</v>
      </c>
      <c r="Q13" s="179">
        <v>-1.9873213459368544E-2</v>
      </c>
      <c r="R13" s="178">
        <v>-2.2095717897761435E-2</v>
      </c>
      <c r="S13" s="178">
        <v>-2.1969676009185757E-2</v>
      </c>
      <c r="T13" s="180">
        <v>-1.5665246068129357E-2</v>
      </c>
      <c r="U13" s="180">
        <f>Australia!Y41</f>
        <v>1.3132558513818005E-2</v>
      </c>
      <c r="V13" s="180">
        <f>Australia!$AB41</f>
        <v>6.0861536104890313E-3</v>
      </c>
      <c r="W13" s="180">
        <f>Australia!$AE41</f>
        <v>1.6315304214939541E-2</v>
      </c>
      <c r="X13" s="180">
        <f>Australia!$AH41</f>
        <v>3.3265039734667656E-2</v>
      </c>
      <c r="Y13" s="180">
        <f>Australia!$AK41</f>
        <v>4.6256618444652009E-2</v>
      </c>
      <c r="Z13" s="180">
        <f>Australia!$AN41</f>
        <v>4.0435289166273147E-2</v>
      </c>
      <c r="AA13" s="180">
        <f>Australia!$AQ41</f>
        <v>1.7935344949849386E-2</v>
      </c>
      <c r="AB13" s="180">
        <f>Australia!$AT41</f>
        <v>1.0657862854373645E-2</v>
      </c>
      <c r="AC13" s="180">
        <f>Australia!$AW41</f>
        <v>-7.853061087488955E-3</v>
      </c>
      <c r="AD13" s="180">
        <f>Australia!$AZ41</f>
        <v>-2.4522561578259272E-2</v>
      </c>
      <c r="AE13" s="180">
        <f>Australia!$BC41</f>
        <v>-1.9601164302966545E-2</v>
      </c>
      <c r="AF13" s="180">
        <f>Australia!$BF41</f>
        <v>-1.0775401914026705E-2</v>
      </c>
      <c r="AG13" s="180">
        <f>Australia!$BI41</f>
        <v>-4.0766491782844305E-3</v>
      </c>
      <c r="AH13" s="180">
        <f>Australia!$BL41</f>
        <v>1.9333063179978627E-2</v>
      </c>
      <c r="AI13" s="180">
        <f>Australia!$BO41</f>
        <v>4.1787439613526489E-2</v>
      </c>
      <c r="AJ13" s="180">
        <f>Australia!$BR41</f>
        <v>4.4340269727181303E-2</v>
      </c>
      <c r="AK13" s="180">
        <f>Australia!$BU41</f>
        <v>4.4965738297483515E-2</v>
      </c>
    </row>
    <row r="14" spans="1:37">
      <c r="A14" s="192"/>
      <c r="B14" s="126"/>
      <c r="C14" s="126"/>
      <c r="D14" s="126"/>
      <c r="E14" s="126"/>
      <c r="F14" s="126"/>
      <c r="G14" s="126"/>
      <c r="H14" s="126"/>
      <c r="I14" s="126"/>
      <c r="J14" s="126"/>
      <c r="K14" s="191"/>
      <c r="M14" s="175" t="s">
        <v>90</v>
      </c>
      <c r="N14" s="178">
        <v>0.52391708738256537</v>
      </c>
      <c r="O14" s="179">
        <v>-9.9297178975860101E-3</v>
      </c>
      <c r="P14" s="178">
        <v>-1.6967494071473688E-2</v>
      </c>
      <c r="Q14" s="179">
        <v>-1.3423260664605419E-2</v>
      </c>
      <c r="R14" s="178">
        <v>-3.3607657954657366E-3</v>
      </c>
      <c r="S14" s="178">
        <v>2.1694995152099494E-4</v>
      </c>
      <c r="T14" s="180">
        <v>9.187578158681875E-3</v>
      </c>
      <c r="U14" s="180">
        <f>Australia!Y42</f>
        <v>2.3709767293761841E-2</v>
      </c>
      <c r="V14" s="180">
        <f>Australia!$AB42</f>
        <v>1.0922602192037223E-2</v>
      </c>
      <c r="W14" s="180">
        <f>Australia!$AE42</f>
        <v>-5.3971660391338716E-4</v>
      </c>
      <c r="X14" s="180">
        <f>Australia!$AH42</f>
        <v>-2.6461677385591909E-3</v>
      </c>
      <c r="Y14" s="180">
        <f>Australia!$AK42</f>
        <v>-3.4749953379503706E-3</v>
      </c>
      <c r="Z14" s="180">
        <f>Australia!$AN42</f>
        <v>1.5293223359784669E-3</v>
      </c>
      <c r="AA14" s="180">
        <f>Australia!$AQ42</f>
        <v>3.3207136763921952E-3</v>
      </c>
      <c r="AB14" s="180">
        <f>Australia!$AT42</f>
        <v>1.6763098578886915E-2</v>
      </c>
      <c r="AC14" s="180">
        <f>Australia!$AW42</f>
        <v>1.9750728526009009E-2</v>
      </c>
      <c r="AD14" s="180">
        <f>Australia!$AZ42</f>
        <v>2.2012800646102004E-2</v>
      </c>
      <c r="AE14" s="180">
        <f>Australia!$BC42</f>
        <v>1.2225570070078629E-2</v>
      </c>
      <c r="AF14" s="180">
        <f>Australia!$BF42</f>
        <v>-6.1437255810555813E-3</v>
      </c>
      <c r="AG14" s="180">
        <f>Australia!$BI42</f>
        <v>-8.0479018830644788E-3</v>
      </c>
      <c r="AH14" s="180">
        <f>Australia!$BL42</f>
        <v>-9.4747069897370695E-3</v>
      </c>
      <c r="AI14" s="180">
        <f>Australia!$BO42</f>
        <v>-4.3994904046231742E-3</v>
      </c>
      <c r="AJ14" s="180">
        <f>Australia!$BR42</f>
        <v>1.4015451481044217E-3</v>
      </c>
      <c r="AK14" s="180">
        <f>Australia!$BU42</f>
        <v>1.5562680559193964E-2</v>
      </c>
    </row>
    <row r="15" spans="1:37">
      <c r="A15" s="192"/>
      <c r="B15" s="126"/>
      <c r="C15" s="126"/>
      <c r="D15" s="126"/>
      <c r="E15" s="126"/>
      <c r="F15" s="126"/>
      <c r="G15" s="126"/>
      <c r="H15" s="126"/>
      <c r="I15" s="126"/>
      <c r="J15" s="126"/>
      <c r="K15" s="191"/>
      <c r="M15" s="175" t="s">
        <v>91</v>
      </c>
      <c r="N15" s="178">
        <v>0.45791860744743196</v>
      </c>
      <c r="O15" s="179">
        <v>-9.5168069417936874E-3</v>
      </c>
      <c r="P15" s="178">
        <v>-1.4150446717664966E-2</v>
      </c>
      <c r="Q15" s="179">
        <v>-7.7889168812824705E-3</v>
      </c>
      <c r="R15" s="178">
        <v>-5.9191661766546666E-3</v>
      </c>
      <c r="S15" s="178">
        <v>-1.4388586588700569E-3</v>
      </c>
      <c r="T15" s="180">
        <v>7.9976467940958695E-3</v>
      </c>
      <c r="U15" s="180">
        <f>Australia!Y43</f>
        <v>1.952349125961339E-2</v>
      </c>
      <c r="V15" s="180">
        <f>Australia!$AB43</f>
        <v>1.1497952211677376E-2</v>
      </c>
      <c r="W15" s="180">
        <f>Australia!$AE43</f>
        <v>1.4028782607334866E-2</v>
      </c>
      <c r="X15" s="180">
        <f>Australia!$AH43</f>
        <v>1.728372834711478E-2</v>
      </c>
      <c r="Y15" s="180">
        <f>Australia!$AK43</f>
        <v>2.0219960811579618E-2</v>
      </c>
      <c r="Z15" s="180">
        <f>Australia!$AN43</f>
        <v>1.8073341635224782E-2</v>
      </c>
      <c r="AA15" s="180">
        <f>Australia!$AQ43</f>
        <v>1.1373718859196025E-2</v>
      </c>
      <c r="AB15" s="180">
        <f>Australia!$AT43</f>
        <v>1.167302064078779E-3</v>
      </c>
      <c r="AC15" s="180">
        <f>Australia!$AW43</f>
        <v>-1.35441482980867E-2</v>
      </c>
      <c r="AD15" s="180">
        <f>Australia!$AZ43</f>
        <v>-2.372184949517353E-2</v>
      </c>
      <c r="AE15" s="180">
        <f>Australia!$BC43</f>
        <v>-2.2686936009285952E-2</v>
      </c>
      <c r="AF15" s="180">
        <f>Australia!$BF43</f>
        <v>-1.7266194400491375E-2</v>
      </c>
      <c r="AG15" s="180">
        <f>Australia!$BI43</f>
        <v>-6.0947638311503738E-4</v>
      </c>
      <c r="AH15" s="180">
        <f>Australia!$BL43</f>
        <v>1.792485215410311E-2</v>
      </c>
      <c r="AI15" s="180">
        <f>Australia!$BO43</f>
        <v>4.0148103864317664E-2</v>
      </c>
      <c r="AJ15" s="180">
        <f>Australia!$BR43</f>
        <v>3.2170266405701087E-2</v>
      </c>
      <c r="AK15" s="180">
        <f>Australia!$BU43</f>
        <v>1.6497055754456147E-2</v>
      </c>
    </row>
    <row r="16" spans="1:37">
      <c r="A16" s="192"/>
      <c r="B16" s="126"/>
      <c r="C16" s="126"/>
      <c r="D16" s="126"/>
      <c r="E16" s="126"/>
      <c r="F16" s="126"/>
      <c r="G16" s="126"/>
      <c r="H16" s="126"/>
      <c r="I16" s="126"/>
      <c r="J16" s="126"/>
      <c r="K16" s="191"/>
      <c r="M16" s="175" t="s">
        <v>92</v>
      </c>
      <c r="N16" s="178">
        <v>0.37743649557993053</v>
      </c>
      <c r="O16" s="179">
        <v>7.2182274941255953E-2</v>
      </c>
      <c r="P16" s="178">
        <v>6.3147096791190238E-2</v>
      </c>
      <c r="Q16" s="179">
        <v>4.0083385087636536E-2</v>
      </c>
      <c r="R16" s="178">
        <v>3.1203466555482784E-2</v>
      </c>
      <c r="S16" s="178">
        <v>3.3444762929322858E-2</v>
      </c>
      <c r="T16" s="180">
        <v>7.1498834668202171E-3</v>
      </c>
      <c r="U16" s="180">
        <f>Australia!Y44</f>
        <v>1.2778980927950156E-2</v>
      </c>
      <c r="V16" s="180">
        <f>Australia!$AB44</f>
        <v>1.10944597563849E-2</v>
      </c>
      <c r="W16" s="180">
        <f>Australia!$AE44</f>
        <v>9.4553199214744144E-3</v>
      </c>
      <c r="X16" s="180">
        <f>Australia!$AH44</f>
        <v>1.2523453794347494E-2</v>
      </c>
      <c r="Y16" s="180">
        <f>Australia!$AK44</f>
        <v>1.6730888783729858E-2</v>
      </c>
      <c r="Z16" s="180">
        <f>Australia!$AN44</f>
        <v>1.5700717698670763E-2</v>
      </c>
      <c r="AA16" s="180">
        <f>Australia!$AQ44</f>
        <v>1.4165462251533256E-2</v>
      </c>
      <c r="AB16" s="180">
        <f>Australia!$AT44</f>
        <v>1.5139587451937331E-2</v>
      </c>
      <c r="AC16" s="180">
        <f>Australia!$AW44</f>
        <v>8.9255880988834413E-3</v>
      </c>
      <c r="AD16" s="180">
        <f>Australia!$AZ44</f>
        <v>3.1227023052635694E-3</v>
      </c>
      <c r="AE16" s="180">
        <f>Australia!$BC44</f>
        <v>-1.8231944831120783E-3</v>
      </c>
      <c r="AF16" s="180">
        <f>Australia!$BF44</f>
        <v>-7.0160758846919968E-3</v>
      </c>
      <c r="AG16" s="180">
        <f>Australia!$BI44</f>
        <v>-1.3087297118930308E-2</v>
      </c>
      <c r="AH16" s="180">
        <f>Australia!$BL44</f>
        <v>-1.63374123342237E-2</v>
      </c>
      <c r="AI16" s="180">
        <f>Australia!$BO44</f>
        <v>-8.8888149185629706E-3</v>
      </c>
      <c r="AJ16" s="180">
        <f>Australia!$BR44</f>
        <v>-5.64101835430042E-3</v>
      </c>
      <c r="AK16" s="180">
        <f>Australia!$BU44</f>
        <v>3.4178418881141148E-3</v>
      </c>
    </row>
    <row r="17" spans="1:37">
      <c r="A17" s="192"/>
      <c r="B17" s="126"/>
      <c r="C17" s="126"/>
      <c r="D17" s="126"/>
      <c r="E17" s="126"/>
      <c r="F17" s="126"/>
      <c r="G17" s="126"/>
      <c r="H17" s="126"/>
      <c r="I17" s="126"/>
      <c r="J17" s="126"/>
      <c r="K17" s="191"/>
      <c r="M17" s="175" t="s">
        <v>93</v>
      </c>
      <c r="N17" s="178">
        <v>0.26350485516361233</v>
      </c>
      <c r="O17" s="179">
        <v>4.1768271187429651E-2</v>
      </c>
      <c r="P17" s="178">
        <v>3.8513688543910352E-2</v>
      </c>
      <c r="Q17" s="179">
        <v>4.6896629213483143E-2</v>
      </c>
      <c r="R17" s="178">
        <v>5.7735114377647001E-2</v>
      </c>
      <c r="S17" s="178">
        <v>5.6657723950110261E-2</v>
      </c>
      <c r="T17" s="180">
        <v>8.2798621047274201E-2</v>
      </c>
      <c r="U17" s="180">
        <f>Australia!Y45</f>
        <v>8.8427217597823349E-2</v>
      </c>
      <c r="V17" s="180">
        <f>Australia!$AB45</f>
        <v>5.7426684831141994E-2</v>
      </c>
      <c r="W17" s="180">
        <f>Australia!$AE45</f>
        <v>4.2122572015065751E-2</v>
      </c>
      <c r="X17" s="180">
        <f>Australia!$AH45</f>
        <v>4.413471847388073E-2</v>
      </c>
      <c r="Y17" s="180">
        <f>Australia!$AK45</f>
        <v>1.2850000708145126E-2</v>
      </c>
      <c r="Z17" s="180">
        <f>Australia!$AN45</f>
        <v>1.1799038793639971E-2</v>
      </c>
      <c r="AA17" s="180">
        <f>Australia!$AQ45</f>
        <v>1.2359362669832397E-2</v>
      </c>
      <c r="AB17" s="180">
        <f>Australia!$AT45</f>
        <v>1.1433072500013575E-2</v>
      </c>
      <c r="AC17" s="180">
        <f>Australia!$AW45</f>
        <v>6.7944483661066535E-3</v>
      </c>
      <c r="AD17" s="180">
        <f>Australia!$AZ45</f>
        <v>5.4951316002911366E-3</v>
      </c>
      <c r="AE17" s="180">
        <f>Australia!$BC45</f>
        <v>9.6662542398195939E-4</v>
      </c>
      <c r="AF17" s="180">
        <f>Australia!$BF45</f>
        <v>-7.8054550273920498E-4</v>
      </c>
      <c r="AG17" s="180">
        <f>Australia!$BI45</f>
        <v>3.7524777684021515E-3</v>
      </c>
      <c r="AH17" s="180">
        <f>Australia!$BL45</f>
        <v>5.9682384533046307E-3</v>
      </c>
      <c r="AI17" s="180">
        <f>Australia!$BO45</f>
        <v>1.6164387178539075E-2</v>
      </c>
      <c r="AJ17" s="180">
        <f>Australia!$BR45</f>
        <v>1.2856293202162972E-2</v>
      </c>
      <c r="AK17" s="180">
        <f>Australia!$BU45</f>
        <v>1.1229829917139167E-2</v>
      </c>
    </row>
    <row r="18" spans="1:37">
      <c r="A18" s="192"/>
      <c r="B18" s="126"/>
      <c r="C18" s="126"/>
      <c r="D18" s="126"/>
      <c r="E18" s="126"/>
      <c r="F18" s="126"/>
      <c r="G18" s="126"/>
      <c r="H18" s="126"/>
      <c r="I18" s="126"/>
      <c r="J18" s="126"/>
      <c r="K18" s="191"/>
      <c r="M18" s="175" t="s">
        <v>94</v>
      </c>
      <c r="N18" s="178">
        <v>9.4273201192368594E-2</v>
      </c>
      <c r="O18" s="179">
        <v>4.583923159825809E-2</v>
      </c>
      <c r="P18" s="178">
        <v>4.1956460642397664E-2</v>
      </c>
      <c r="Q18" s="179">
        <v>4.7800785621940456E-2</v>
      </c>
      <c r="R18" s="178">
        <v>5.3357596200789947E-2</v>
      </c>
      <c r="S18" s="178">
        <v>5.7803695526379428E-2</v>
      </c>
      <c r="T18" s="180">
        <v>5.2361276342623997E-2</v>
      </c>
      <c r="U18" s="180">
        <f>Australia!Y46</f>
        <v>5.8920902158498434E-2</v>
      </c>
      <c r="V18" s="180">
        <f>Australia!$AB46</f>
        <v>6.164510871119333E-2</v>
      </c>
      <c r="W18" s="180">
        <f>Australia!$AE46</f>
        <v>6.6893670891758461E-2</v>
      </c>
      <c r="X18" s="180">
        <f>Australia!$AH46</f>
        <v>6.2013612025709319E-2</v>
      </c>
      <c r="Y18" s="180">
        <f>Australia!$AK46</f>
        <v>8.7941346022413214E-2</v>
      </c>
      <c r="Z18" s="180">
        <f>Australia!$AN46</f>
        <v>8.1683154795396007E-2</v>
      </c>
      <c r="AA18" s="180">
        <f>Australia!$AQ46</f>
        <v>5.5450624703303752E-2</v>
      </c>
      <c r="AB18" s="180">
        <f>Australia!$AT46</f>
        <v>4.0674213932776482E-2</v>
      </c>
      <c r="AC18" s="180">
        <f>Australia!$AW46</f>
        <v>4.0054622029045861E-2</v>
      </c>
      <c r="AD18" s="180">
        <f>Australia!$AZ46</f>
        <v>3.5822751794452046E-3</v>
      </c>
      <c r="AE18" s="180">
        <f>Australia!$BC46</f>
        <v>-8.9420747375379417E-4</v>
      </c>
      <c r="AF18" s="180">
        <f>Australia!$BF46</f>
        <v>1.1698295664135383E-3</v>
      </c>
      <c r="AG18" s="180">
        <f>Australia!$BI46</f>
        <v>1.4180087106250294E-3</v>
      </c>
      <c r="AH18" s="180">
        <f>Australia!$BL46</f>
        <v>5.4089471902059039E-3</v>
      </c>
      <c r="AI18" s="180">
        <f>Australia!$BO46</f>
        <v>1.6394831263768506E-2</v>
      </c>
      <c r="AJ18" s="180">
        <f>Australia!$BR46</f>
        <v>1.5463076827962885E-2</v>
      </c>
      <c r="AK18" s="180">
        <f>Australia!$BU46</f>
        <v>1.6083783715063138E-2</v>
      </c>
    </row>
    <row r="19" spans="1:37">
      <c r="A19" s="192"/>
      <c r="B19" s="126"/>
      <c r="C19" s="126"/>
      <c r="D19" s="126"/>
      <c r="E19" s="126"/>
      <c r="F19" s="126"/>
      <c r="G19" s="126"/>
      <c r="H19" s="126"/>
      <c r="I19" s="126"/>
      <c r="J19" s="126"/>
      <c r="K19" s="191"/>
      <c r="M19" s="175" t="s">
        <v>95</v>
      </c>
      <c r="N19" s="178">
        <v>8.6106794819900134E-2</v>
      </c>
      <c r="O19" s="179">
        <v>1.9266958053166139E-2</v>
      </c>
      <c r="P19" s="178">
        <v>-9.212736515735731E-4</v>
      </c>
      <c r="Q19" s="179">
        <v>-2.9033918579115525E-3</v>
      </c>
      <c r="R19" s="178">
        <v>1.0848855131943003E-2</v>
      </c>
      <c r="S19" s="178">
        <v>1.9094964102790213E-2</v>
      </c>
      <c r="T19" s="180">
        <v>4.1004027213435101E-2</v>
      </c>
      <c r="U19" s="180">
        <f>Australia!Y47</f>
        <v>5.6508367505264223E-2</v>
      </c>
      <c r="V19" s="180">
        <f>Australia!$AB47</f>
        <v>5.6819820882997085E-2</v>
      </c>
      <c r="W19" s="180">
        <f>Australia!$AE47</f>
        <v>5.8430137878623389E-2</v>
      </c>
      <c r="X19" s="180">
        <f>Australia!$AH47</f>
        <v>6.0195415301475208E-2</v>
      </c>
      <c r="Y19" s="180">
        <f>Australia!$AK47</f>
        <v>5.1705264787346383E-2</v>
      </c>
      <c r="Z19" s="180">
        <f>Australia!$AN47</f>
        <v>5.2248946689200437E-2</v>
      </c>
      <c r="AA19" s="180">
        <f>Australia!$AQ47</f>
        <v>6.0869847581841663E-2</v>
      </c>
      <c r="AB19" s="180">
        <f>Australia!$AT47</f>
        <v>6.4777556714502582E-2</v>
      </c>
      <c r="AC19" s="180">
        <f>Australia!$AW47</f>
        <v>5.2913691575248611E-2</v>
      </c>
      <c r="AD19" s="180">
        <f>Australia!$AZ47</f>
        <v>7.695797175715513E-2</v>
      </c>
      <c r="AE19" s="180">
        <f>Australia!$BC47</f>
        <v>7.0752730109204354E-2</v>
      </c>
      <c r="AF19" s="180">
        <f>Australia!$BF47</f>
        <v>4.440138267144067E-2</v>
      </c>
      <c r="AG19" s="180">
        <f>Australia!$BI47</f>
        <v>3.1327271902933385E-2</v>
      </c>
      <c r="AH19" s="180">
        <f>Australia!$BL47</f>
        <v>3.9526433524340376E-2</v>
      </c>
      <c r="AI19" s="180">
        <f>Australia!$BO47</f>
        <v>1.2293511428032255E-2</v>
      </c>
      <c r="AJ19" s="180">
        <f>Australia!$BR47</f>
        <v>1.1432090739458722E-2</v>
      </c>
      <c r="AK19" s="180">
        <f>Australia!$BU47</f>
        <v>1.5463630919001048E-2</v>
      </c>
    </row>
    <row r="20" spans="1:37">
      <c r="A20" s="192"/>
      <c r="B20" s="126"/>
      <c r="C20" s="126"/>
      <c r="D20" s="126"/>
      <c r="E20" s="126"/>
      <c r="F20" s="126"/>
      <c r="G20" s="126"/>
      <c r="H20" s="126"/>
      <c r="I20" s="126"/>
      <c r="J20" s="126"/>
      <c r="K20" s="191"/>
      <c r="M20" s="175" t="s">
        <v>96</v>
      </c>
      <c r="N20" s="178">
        <v>8.4044999826639266E-2</v>
      </c>
      <c r="O20" s="179">
        <v>7.0168481401330141E-2</v>
      </c>
      <c r="P20" s="178">
        <v>6.3910769491381858E-2</v>
      </c>
      <c r="Q20" s="179">
        <v>6.3320678485597748E-2</v>
      </c>
      <c r="R20" s="178">
        <v>5.3504162318732007E-2</v>
      </c>
      <c r="S20" s="178">
        <v>5.4206993963675343E-2</v>
      </c>
      <c r="T20" s="180">
        <v>2.4900881010866183E-2</v>
      </c>
      <c r="U20" s="180">
        <f>Australia!Y48</f>
        <v>1.8129421872880247E-2</v>
      </c>
      <c r="V20" s="180">
        <f>Australia!$AB48</f>
        <v>1.0716261341107369E-2</v>
      </c>
      <c r="W20" s="180">
        <f>Australia!$AE48</f>
        <v>1.7505942512434425E-2</v>
      </c>
      <c r="X20" s="180">
        <f>Australia!$AH48</f>
        <v>1.8681020977867835E-2</v>
      </c>
      <c r="Y20" s="180">
        <f>Australia!$AK48</f>
        <v>3.8719623826867888E-2</v>
      </c>
      <c r="Z20" s="180">
        <f>Australia!$AN48</f>
        <v>5.0530424747960101E-2</v>
      </c>
      <c r="AA20" s="180">
        <f>Australia!$AQ48</f>
        <v>5.280818313147484E-2</v>
      </c>
      <c r="AB20" s="180">
        <f>Australia!$AT48</f>
        <v>5.4410037910557874E-2</v>
      </c>
      <c r="AC20" s="180">
        <f>Australia!$AW48</f>
        <v>5.3151886168100626E-2</v>
      </c>
      <c r="AD20" s="180">
        <f>Australia!$AZ48</f>
        <v>4.5318178934297793E-2</v>
      </c>
      <c r="AE20" s="180">
        <f>Australia!$BC48</f>
        <v>4.162222935146076E-2</v>
      </c>
      <c r="AF20" s="180">
        <f>Australia!$BF48</f>
        <v>5.2167905126056402E-2</v>
      </c>
      <c r="AG20" s="180">
        <f>Australia!$BI48</f>
        <v>5.8700668521473043E-2</v>
      </c>
      <c r="AH20" s="180">
        <f>Australia!$BL48</f>
        <v>5.2272489500664987E-2</v>
      </c>
      <c r="AI20" s="180">
        <f>Australia!$BO48</f>
        <v>8.5674144669407815E-2</v>
      </c>
      <c r="AJ20" s="180">
        <f>Australia!$BR48</f>
        <v>8.0556900742230653E-2</v>
      </c>
      <c r="AK20" s="180">
        <f>Australia!$BU48</f>
        <v>5.551105075497853E-2</v>
      </c>
    </row>
    <row r="21" spans="1:37">
      <c r="A21" s="192"/>
      <c r="B21" s="126"/>
      <c r="C21" s="126"/>
      <c r="D21" s="126"/>
      <c r="E21" s="126"/>
      <c r="F21" s="126"/>
      <c r="G21" s="126"/>
      <c r="H21" s="126"/>
      <c r="I21" s="126"/>
      <c r="J21" s="126"/>
      <c r="K21" s="191"/>
      <c r="M21" s="175" t="s">
        <v>97</v>
      </c>
      <c r="N21" s="178">
        <v>7.1493311994486053E-2</v>
      </c>
      <c r="O21" s="179">
        <v>4.8655376607701806E-2</v>
      </c>
      <c r="P21" s="178">
        <v>4.4248822069560934E-2</v>
      </c>
      <c r="Q21" s="179">
        <v>4.8203353052103992E-2</v>
      </c>
      <c r="R21" s="178">
        <v>6.8495288792501441E-2</v>
      </c>
      <c r="S21" s="178">
        <v>6.6764563424028811E-2</v>
      </c>
      <c r="T21" s="180">
        <v>8.0920772884189862E-2</v>
      </c>
      <c r="U21" s="180">
        <f>Australia!Y49</f>
        <v>8.8817916936145158E-2</v>
      </c>
      <c r="V21" s="180">
        <f>Australia!$AB49</f>
        <v>8.1076777994145921E-2</v>
      </c>
      <c r="W21" s="180">
        <f>Australia!$AE49</f>
        <v>6.2902878635112236E-2</v>
      </c>
      <c r="X21" s="180">
        <f>Australia!$AH49</f>
        <v>6.1764909644172361E-2</v>
      </c>
      <c r="Y21" s="180">
        <f>Australia!$AK49</f>
        <v>2.8649297068315649E-2</v>
      </c>
      <c r="Z21" s="180">
        <f>Australia!$AN49</f>
        <v>1.8434214057430065E-2</v>
      </c>
      <c r="AA21" s="180">
        <f>Australia!$AQ49</f>
        <v>1.7190247361335453E-2</v>
      </c>
      <c r="AB21" s="180">
        <f>Australia!$AT49</f>
        <v>1.8976878258780694E-2</v>
      </c>
      <c r="AC21" s="180">
        <f>Australia!$AW49</f>
        <v>1.334935749283539E-2</v>
      </c>
      <c r="AD21" s="180">
        <f>Australia!$AZ49</f>
        <v>3.3430948601456123E-2</v>
      </c>
      <c r="AE21" s="180">
        <f>Australia!$BC49</f>
        <v>4.1243483979749085E-2</v>
      </c>
      <c r="AF21" s="180">
        <f>Australia!$BF49</f>
        <v>4.648560201101315E-2</v>
      </c>
      <c r="AG21" s="180">
        <f>Australia!$BI49</f>
        <v>4.9897313128121512E-2</v>
      </c>
      <c r="AH21" s="180">
        <f>Australia!$BL49</f>
        <v>5.6696953913228043E-2</v>
      </c>
      <c r="AI21" s="180">
        <f>Australia!$BO49</f>
        <v>5.4618811158171354E-2</v>
      </c>
      <c r="AJ21" s="180">
        <f>Australia!$BR49</f>
        <v>4.9768209971644994E-2</v>
      </c>
      <c r="AK21" s="180">
        <f>Australia!$BU49</f>
        <v>6.1052589919990519E-2</v>
      </c>
    </row>
    <row r="22" spans="1:37">
      <c r="A22" s="192"/>
      <c r="B22" s="126"/>
      <c r="C22" s="126"/>
      <c r="D22" s="126"/>
      <c r="E22" s="126"/>
      <c r="F22" s="126"/>
      <c r="G22" s="126"/>
      <c r="H22" s="126"/>
      <c r="I22" s="126"/>
      <c r="J22" s="126"/>
      <c r="K22" s="191"/>
      <c r="M22" s="175" t="s">
        <v>98</v>
      </c>
      <c r="N22" s="178">
        <v>4.8518513261219809E-2</v>
      </c>
      <c r="O22" s="179">
        <v>3.4852546916890104E-2</v>
      </c>
      <c r="P22" s="178">
        <v>2.7311317810101432E-3</v>
      </c>
      <c r="Q22" s="179">
        <v>-2.1789544131611827E-4</v>
      </c>
      <c r="R22" s="178">
        <v>7.3166555100634412E-4</v>
      </c>
      <c r="S22" s="178">
        <v>6.3048347955945383E-2</v>
      </c>
      <c r="T22" s="180">
        <v>5.7479842545034243E-2</v>
      </c>
      <c r="U22" s="180">
        <f>Australia!Y50</f>
        <v>6.8234968518646744E-2</v>
      </c>
      <c r="V22" s="180">
        <f>Australia!$AB50</f>
        <v>6.1674180009327007E-2</v>
      </c>
      <c r="W22" s="180">
        <f>Australia!$AE50</f>
        <v>7.9224471369132576E-2</v>
      </c>
      <c r="X22" s="180">
        <f>Australia!$AH50</f>
        <v>7.9219898247597564E-2</v>
      </c>
      <c r="Y22" s="180">
        <f>Australia!$AK50</f>
        <v>8.6541584168787988E-2</v>
      </c>
      <c r="Z22" s="180">
        <f>Australia!$AN50</f>
        <v>9.0649646155922747E-2</v>
      </c>
      <c r="AA22" s="180">
        <f>Australia!$AQ50</f>
        <v>8.8251414427156893E-2</v>
      </c>
      <c r="AB22" s="180">
        <f>Australia!$AT50</f>
        <v>6.8398008172018576E-2</v>
      </c>
      <c r="AC22" s="180">
        <f>Australia!$AW50</f>
        <v>5.8864229070200613E-2</v>
      </c>
      <c r="AD22" s="180">
        <f>Australia!$AZ50</f>
        <v>3.0151150683947803E-2</v>
      </c>
      <c r="AE22" s="180">
        <f>Australia!$BC50</f>
        <v>1.3215859030837107E-2</v>
      </c>
      <c r="AF22" s="180">
        <f>Australia!$BF50</f>
        <v>1.6015410016510634E-2</v>
      </c>
      <c r="AG22" s="180">
        <f>Australia!$BI50</f>
        <v>1.7306754780347822E-2</v>
      </c>
      <c r="AH22" s="180">
        <f>Australia!$BL50</f>
        <v>2.2862809829344188E-2</v>
      </c>
      <c r="AI22" s="180">
        <f>Australia!$BO50</f>
        <v>4.8913644674939416E-2</v>
      </c>
      <c r="AJ22" s="180">
        <f>Australia!$BR50</f>
        <v>5.1111690116379949E-2</v>
      </c>
      <c r="AK22" s="180">
        <f>Australia!$BU50</f>
        <v>5.7243190604066463E-2</v>
      </c>
    </row>
    <row r="23" spans="1:37">
      <c r="A23" s="192"/>
      <c r="B23" s="126"/>
      <c r="C23" s="126"/>
      <c r="D23" s="126"/>
      <c r="E23" s="126"/>
      <c r="F23" s="126"/>
      <c r="G23" s="126"/>
      <c r="H23" s="126"/>
      <c r="I23" s="126"/>
      <c r="J23" s="126"/>
      <c r="K23" s="191"/>
      <c r="M23" s="175" t="s">
        <v>99</v>
      </c>
      <c r="N23" s="178">
        <v>7.2511547569428014E-2</v>
      </c>
      <c r="O23" s="179">
        <v>7.0499108734402904E-2</v>
      </c>
      <c r="P23" s="178">
        <v>4.6623928065939513E-2</v>
      </c>
      <c r="Q23" s="179">
        <v>4.2279850449447043E-2</v>
      </c>
      <c r="R23" s="178">
        <v>5.3501240221331736E-2</v>
      </c>
      <c r="S23" s="178">
        <v>3.9374071793385701E-2</v>
      </c>
      <c r="T23" s="180">
        <v>4.2900954903464239E-2</v>
      </c>
      <c r="U23" s="180">
        <f>Australia!Y51</f>
        <v>2.6299081035923155E-2</v>
      </c>
      <c r="V23" s="180">
        <f>Australia!$AB51</f>
        <v>6.2190674654858391E-3</v>
      </c>
      <c r="W23" s="180">
        <f>Australia!$AE51</f>
        <v>5.8893958515353617E-3</v>
      </c>
      <c r="X23" s="180">
        <f>Australia!$AH51</f>
        <v>8.293389094418524E-2</v>
      </c>
      <c r="Y23" s="180">
        <f>Australia!$AK51</f>
        <v>6.6185426135519698E-2</v>
      </c>
      <c r="Z23" s="180">
        <f>Australia!$AN51</f>
        <v>6.2104705915131841E-2</v>
      </c>
      <c r="AA23" s="180">
        <f>Australia!$AQ51</f>
        <v>6.8966421825813251E-2</v>
      </c>
      <c r="AB23" s="180">
        <f>Australia!$AT51</f>
        <v>8.7265945176568716E-2</v>
      </c>
      <c r="AC23" s="180">
        <f>Australia!$AW51</f>
        <v>7.7801602527931335E-2</v>
      </c>
      <c r="AD23" s="180">
        <f>Australia!$AZ51</f>
        <v>8.3556709666610773E-2</v>
      </c>
      <c r="AE23" s="180">
        <f>Australia!$BC51</f>
        <v>8.2292914846739507E-2</v>
      </c>
      <c r="AF23" s="180">
        <f>Australia!$BF51</f>
        <v>8.7964285714285717E-2</v>
      </c>
      <c r="AG23" s="180">
        <f>Australia!$BI51</f>
        <v>6.8263138889800734E-2</v>
      </c>
      <c r="AH23" s="180">
        <f>Australia!$BL51</f>
        <v>8.029499884766067E-2</v>
      </c>
      <c r="AI23" s="180">
        <f>Australia!$BO51</f>
        <v>4.8456144842201176E-2</v>
      </c>
      <c r="AJ23" s="180">
        <f>Australia!$BR51</f>
        <v>2.2043462926286672E-2</v>
      </c>
      <c r="AK23" s="180">
        <f>Australia!$BU51</f>
        <v>2.1820208911245809E-2</v>
      </c>
    </row>
    <row r="24" spans="1:37">
      <c r="A24" s="192"/>
      <c r="B24" s="126"/>
      <c r="C24" s="126"/>
      <c r="D24" s="126"/>
      <c r="E24" s="126"/>
      <c r="F24" s="126"/>
      <c r="G24" s="126"/>
      <c r="H24" s="126"/>
      <c r="I24" s="126"/>
      <c r="J24" s="126"/>
      <c r="K24" s="191"/>
      <c r="M24" s="181" t="s">
        <v>100</v>
      </c>
      <c r="N24" s="182">
        <v>0.21491097512037638</v>
      </c>
      <c r="O24" s="183">
        <v>1.4797763893455995E-2</v>
      </c>
      <c r="P24" s="182">
        <v>1.7498379779649964E-2</v>
      </c>
      <c r="Q24" s="183">
        <v>2.2133757961783518E-2</v>
      </c>
      <c r="R24" s="182">
        <v>3.4117463779404833E-2</v>
      </c>
      <c r="S24" s="182">
        <v>7.1557698101837985E-2</v>
      </c>
      <c r="T24" s="184">
        <v>7.4230282581189355E-2</v>
      </c>
      <c r="U24" s="184">
        <f>Australia!Y52</f>
        <v>6.0201544300484189E-2</v>
      </c>
      <c r="V24" s="184">
        <f>Australia!$AB52</f>
        <v>4.962350327120113E-2</v>
      </c>
      <c r="W24" s="184">
        <f>Australia!$AE52</f>
        <v>6.844643067152778E-2</v>
      </c>
      <c r="X24" s="184">
        <f>Australia!$AH52</f>
        <v>4.7771051183269186E-2</v>
      </c>
      <c r="Y24" s="184">
        <f>Australia!$AK52</f>
        <v>2.773400567286477E-2</v>
      </c>
      <c r="Z24" s="184">
        <f>Australia!$AN52</f>
        <v>2.3305734437289116E-2</v>
      </c>
      <c r="AA24" s="184">
        <f>Australia!$AQ52</f>
        <v>3.4062531215662828E-2</v>
      </c>
      <c r="AB24" s="184">
        <f>Australia!$AT52</f>
        <v>8.7905718701699609E-3</v>
      </c>
      <c r="AC24" s="184">
        <f>Australia!$AW52</f>
        <v>6.0997797567748702E-2</v>
      </c>
      <c r="AD24" s="184">
        <f>Australia!$AZ52</f>
        <v>7.6895306859205759E-2</v>
      </c>
      <c r="AE24" s="184">
        <f>Australia!$BC52</f>
        <v>3.0673818303721179E-2</v>
      </c>
      <c r="AF24" s="184">
        <f>Australia!$BF52</f>
        <v>6.5295169946332665E-2</v>
      </c>
      <c r="AG24" s="184">
        <f>Australia!$BI52</f>
        <v>7.8925272879932784E-2</v>
      </c>
      <c r="AH24" s="184">
        <f>Australia!$BL52</f>
        <v>0.10512911213300313</v>
      </c>
      <c r="AI24" s="184">
        <f>Australia!$BO52</f>
        <v>0.11625376096280648</v>
      </c>
      <c r="AJ24" s="184">
        <f>Australia!$BR52</f>
        <v>7.7995067958937847E-2</v>
      </c>
      <c r="AK24" s="184">
        <f>Australia!$BU52</f>
        <v>0.10129275948289629</v>
      </c>
    </row>
    <row r="25" spans="1:37">
      <c r="A25" s="192"/>
      <c r="B25" s="126"/>
      <c r="C25" s="126"/>
      <c r="D25" s="126"/>
      <c r="E25" s="126"/>
      <c r="F25" s="126"/>
      <c r="G25" s="126"/>
      <c r="H25" s="126"/>
      <c r="I25" s="126"/>
      <c r="J25" s="126"/>
      <c r="K25" s="191"/>
    </row>
    <row r="26" spans="1:37">
      <c r="A26" s="192"/>
      <c r="B26" s="126"/>
      <c r="C26" s="126"/>
      <c r="D26" s="126"/>
      <c r="E26" s="126"/>
      <c r="F26" s="126"/>
      <c r="G26" s="126"/>
      <c r="H26" s="126"/>
      <c r="I26" s="126"/>
      <c r="J26" s="126"/>
      <c r="K26" s="191"/>
      <c r="M26" s="125" t="s">
        <v>136</v>
      </c>
      <c r="N26" s="125"/>
      <c r="O26" s="125"/>
      <c r="P26" s="125"/>
      <c r="Q26" s="125"/>
      <c r="R26" s="125"/>
      <c r="S26" s="125"/>
      <c r="T26" s="125"/>
      <c r="U26" s="125"/>
    </row>
    <row r="27" spans="1:37" ht="26.25">
      <c r="A27" s="192"/>
      <c r="B27" s="126"/>
      <c r="C27" s="126"/>
      <c r="D27" s="126"/>
      <c r="E27" s="126"/>
      <c r="F27" s="126"/>
      <c r="G27" s="126"/>
      <c r="H27" s="126"/>
      <c r="I27" s="126"/>
      <c r="J27" s="126"/>
      <c r="K27" s="191"/>
      <c r="M27" s="173" t="s">
        <v>122</v>
      </c>
      <c r="N27" s="174">
        <v>2000</v>
      </c>
      <c r="O27" s="172">
        <v>2001</v>
      </c>
      <c r="P27" s="171">
        <v>2002</v>
      </c>
      <c r="Q27" s="172">
        <v>2003</v>
      </c>
      <c r="R27" s="171">
        <v>2004</v>
      </c>
      <c r="S27" s="171">
        <v>2005</v>
      </c>
      <c r="T27" s="171">
        <v>2006</v>
      </c>
      <c r="U27" s="172">
        <v>2007</v>
      </c>
      <c r="V27" s="172">
        <v>2008</v>
      </c>
      <c r="W27" s="172">
        <v>2009</v>
      </c>
      <c r="X27" s="172">
        <v>2010</v>
      </c>
      <c r="Y27" s="172">
        <v>2011</v>
      </c>
      <c r="Z27" s="172">
        <v>2012</v>
      </c>
      <c r="AA27" s="172">
        <v>2013</v>
      </c>
      <c r="AB27" s="172">
        <v>2014</v>
      </c>
      <c r="AC27" s="172">
        <v>2015</v>
      </c>
      <c r="AD27" s="172">
        <v>2016</v>
      </c>
      <c r="AE27" s="172">
        <v>2017</v>
      </c>
      <c r="AF27" s="172">
        <v>2018</v>
      </c>
      <c r="AG27" s="172">
        <v>2019</v>
      </c>
      <c r="AH27" s="172">
        <v>2020</v>
      </c>
      <c r="AI27" s="172">
        <v>2021</v>
      </c>
      <c r="AJ27" s="172">
        <v>2022</v>
      </c>
      <c r="AK27" s="282">
        <v>2023</v>
      </c>
    </row>
    <row r="28" spans="1:37">
      <c r="A28" s="192"/>
      <c r="B28" s="126"/>
      <c r="C28" s="126"/>
      <c r="D28" s="126"/>
      <c r="E28" s="126"/>
      <c r="F28" s="126"/>
      <c r="G28" s="126"/>
      <c r="H28" s="126"/>
      <c r="I28" s="126"/>
      <c r="J28" s="126"/>
      <c r="K28" s="191"/>
      <c r="M28" s="175" t="s">
        <v>81</v>
      </c>
      <c r="N28" s="178"/>
      <c r="O28" s="232">
        <f>Australia!G7-Australia!D7</f>
        <v>-14043</v>
      </c>
      <c r="P28" s="233">
        <f>Australia!J7-Australia!G7</f>
        <v>-8580</v>
      </c>
      <c r="Q28" s="233">
        <f>Australia!M7-Australia!J7</f>
        <v>-3507</v>
      </c>
      <c r="R28" s="233">
        <f>Australia!P7-Australia!M7</f>
        <v>-77</v>
      </c>
      <c r="S28" s="233">
        <f>Australia!S7-Australia!P7</f>
        <v>7311</v>
      </c>
      <c r="T28" s="233">
        <f>Australia!V7-Australia!S7</f>
        <v>15021</v>
      </c>
      <c r="U28" s="233">
        <f>Australia!Y7-Australia!V7</f>
        <v>33389</v>
      </c>
      <c r="V28" s="233">
        <f>Australia!$AB7-Australia!Y7</f>
        <v>24470</v>
      </c>
      <c r="W28" s="233">
        <f>Australia!$AE7-Australia!AB7</f>
        <v>19369</v>
      </c>
      <c r="X28" s="233">
        <f>Australia!AH7-Australia!AE7</f>
        <v>14706</v>
      </c>
      <c r="Y28" s="233">
        <f>Australia!AK7-Australia!AH7</f>
        <v>19895</v>
      </c>
      <c r="Z28" s="233">
        <f>Australia!AN7-Australia!AK7</f>
        <v>15952</v>
      </c>
      <c r="AA28" s="233">
        <f>Australia!AQ7-Australia!AN7</f>
        <v>7450</v>
      </c>
      <c r="AB28" s="233">
        <f>Australia!AT7-Australia!AQ7</f>
        <v>6111</v>
      </c>
      <c r="AC28" s="233">
        <f>Australia!AW7-Australia!AT7</f>
        <v>-957</v>
      </c>
      <c r="AD28" s="233">
        <f>Australia!AZ7-Australia!AW7</f>
        <v>-11583</v>
      </c>
      <c r="AE28" s="233">
        <f>Australia!BC7-Australia!AZ7</f>
        <v>-19637</v>
      </c>
      <c r="AF28" s="233">
        <f>Australia!BF7-Australia!BC7</f>
        <v>-23734</v>
      </c>
      <c r="AG28" s="233">
        <f>Australia!BI7-Australia!BF7</f>
        <v>-19300</v>
      </c>
      <c r="AH28" s="233">
        <f>Australia!BL7-Australia!BI7</f>
        <v>-14653</v>
      </c>
      <c r="AI28" s="233">
        <f>Australia!BO7-Australia!BL7</f>
        <v>-3374</v>
      </c>
      <c r="AJ28" s="233">
        <f>Australia!BR7-Australia!BO7</f>
        <v>2196</v>
      </c>
      <c r="AK28" s="231">
        <f>Australia!BU7-Australia!BR7</f>
        <v>2764</v>
      </c>
    </row>
    <row r="29" spans="1:37">
      <c r="A29" s="192"/>
      <c r="B29" s="126"/>
      <c r="C29" s="126"/>
      <c r="D29" s="126"/>
      <c r="E29" s="126"/>
      <c r="F29" s="126"/>
      <c r="G29" s="126"/>
      <c r="H29" s="126"/>
      <c r="I29" s="126"/>
      <c r="J29" s="126"/>
      <c r="K29" s="191"/>
      <c r="M29" s="175" t="s">
        <v>82</v>
      </c>
      <c r="N29" s="178"/>
      <c r="O29" s="231">
        <f>Australia!G8-Australia!D8</f>
        <v>-21160</v>
      </c>
      <c r="P29" s="231">
        <f>Australia!J8-Australia!G8</f>
        <v>-21418</v>
      </c>
      <c r="Q29" s="231">
        <f>Australia!M8-Australia!J8</f>
        <v>-16564</v>
      </c>
      <c r="R29" s="231">
        <f>Australia!P8-Australia!M8</f>
        <v>-11698</v>
      </c>
      <c r="S29" s="231">
        <f>Australia!S8-Australia!P8</f>
        <v>-5592</v>
      </c>
      <c r="T29" s="231">
        <f>Australia!V8-Australia!S8</f>
        <v>5141</v>
      </c>
      <c r="U29" s="231">
        <f>Australia!Y8-Australia!V8</f>
        <v>21598</v>
      </c>
      <c r="V29" s="231">
        <f>Australia!$AB8-Australia!Y8</f>
        <v>15785</v>
      </c>
      <c r="W29" s="231">
        <f>Australia!$AE8-Australia!AB8</f>
        <v>12425</v>
      </c>
      <c r="X29" s="231">
        <f>Australia!AH8-Australia!AE8</f>
        <v>18530</v>
      </c>
      <c r="Y29" s="231">
        <f>Australia!AK8-Australia!AH8</f>
        <v>25934</v>
      </c>
      <c r="Z29" s="231">
        <f>Australia!AN8-Australia!AK8</f>
        <v>32293</v>
      </c>
      <c r="AA29" s="231">
        <f>Australia!AQ8-Australia!AN8</f>
        <v>25890</v>
      </c>
      <c r="AB29" s="231">
        <f>Australia!AT8-Australia!AQ8</f>
        <v>24523</v>
      </c>
      <c r="AC29" s="231">
        <f>Australia!AW8-Australia!AT8</f>
        <v>12153</v>
      </c>
      <c r="AD29" s="231">
        <f>Australia!AZ8-Australia!AW8</f>
        <v>912</v>
      </c>
      <c r="AE29" s="231">
        <f>Australia!BC8-Australia!AZ8</f>
        <v>-2685</v>
      </c>
      <c r="AF29" s="231">
        <f>Australia!BF8-Australia!BC8</f>
        <v>-9175</v>
      </c>
      <c r="AG29" s="231">
        <f>Australia!BI8-Australia!BF8</f>
        <v>-4870</v>
      </c>
      <c r="AH29" s="231">
        <f>Australia!BL8-Australia!BI8</f>
        <v>1359</v>
      </c>
      <c r="AI29" s="231">
        <f>Australia!BO8-Australia!BL8</f>
        <v>10124</v>
      </c>
      <c r="AJ29" s="231">
        <f>Australia!BR8-Australia!BO8</f>
        <v>221</v>
      </c>
      <c r="AK29" s="231">
        <f>Australia!BU8-Australia!BR8</f>
        <v>1226</v>
      </c>
    </row>
    <row r="30" spans="1:37">
      <c r="A30" s="192"/>
      <c r="B30" s="126"/>
      <c r="C30" s="126"/>
      <c r="D30" s="126"/>
      <c r="E30" s="126"/>
      <c r="F30" s="126"/>
      <c r="G30" s="126"/>
      <c r="H30" s="126"/>
      <c r="I30" s="126"/>
      <c r="J30" s="126"/>
      <c r="K30" s="191"/>
      <c r="M30" s="175" t="s">
        <v>83</v>
      </c>
      <c r="N30" s="178"/>
      <c r="O30" s="231">
        <f>Australia!G9-Australia!D9</f>
        <v>-16857</v>
      </c>
      <c r="P30" s="231">
        <f>Australia!J9-Australia!G9</f>
        <v>-14398</v>
      </c>
      <c r="Q30" s="231">
        <f>Australia!M9-Australia!J9</f>
        <v>-17417</v>
      </c>
      <c r="R30" s="231">
        <f>Australia!P9-Australia!M9</f>
        <v>-11690</v>
      </c>
      <c r="S30" s="231">
        <f>Australia!S9-Australia!P9</f>
        <v>-10700</v>
      </c>
      <c r="T30" s="231">
        <f>Australia!V9-Australia!S9</f>
        <v>-3293</v>
      </c>
      <c r="U30" s="231">
        <f>Australia!Y9-Australia!V9</f>
        <v>11118</v>
      </c>
      <c r="V30" s="231">
        <f>Australia!$AB9-Australia!Y9</f>
        <v>4743</v>
      </c>
      <c r="W30" s="231">
        <f>Australia!$AE9-Australia!AB9</f>
        <v>3710</v>
      </c>
      <c r="X30" s="231">
        <f>Australia!AH9-Australia!AE9</f>
        <v>6256</v>
      </c>
      <c r="Y30" s="231">
        <f>Australia!AK9-Australia!AH9</f>
        <v>11399</v>
      </c>
      <c r="Z30" s="231">
        <f>Australia!AN9-Australia!AK9</f>
        <v>14788</v>
      </c>
      <c r="AA30" s="231">
        <f>Australia!AQ9-Australia!AN9</f>
        <v>13041</v>
      </c>
      <c r="AB30" s="231">
        <f>Australia!AT9-Australia!AQ9</f>
        <v>12610</v>
      </c>
      <c r="AC30" s="231">
        <f>Australia!AW9-Australia!AT9</f>
        <v>11227</v>
      </c>
      <c r="AD30" s="231">
        <f>Australia!AZ9-Australia!AW9</f>
        <v>12889</v>
      </c>
      <c r="AE30" s="231">
        <f>Australia!BC9-Australia!AZ9</f>
        <v>10815</v>
      </c>
      <c r="AF30" s="231">
        <f>Australia!BF9-Australia!BC9</f>
        <v>9232</v>
      </c>
      <c r="AG30" s="231">
        <f>Australia!BI9-Australia!BF9</f>
        <v>10382</v>
      </c>
      <c r="AH30" s="231">
        <f>Australia!BL9-Australia!BI9</f>
        <v>13303</v>
      </c>
      <c r="AI30" s="231">
        <f>Australia!BO9-Australia!BL9</f>
        <v>17378</v>
      </c>
      <c r="AJ30" s="231">
        <f>Australia!BR9-Australia!BO9</f>
        <v>16044</v>
      </c>
      <c r="AK30" s="231">
        <f>Australia!BU9-Australia!BR9</f>
        <v>13554</v>
      </c>
    </row>
    <row r="31" spans="1:37">
      <c r="A31" s="192"/>
      <c r="B31" s="126"/>
      <c r="C31" s="126"/>
      <c r="D31" s="126"/>
      <c r="E31" s="126"/>
      <c r="F31" s="126"/>
      <c r="G31" s="126"/>
      <c r="H31" s="126"/>
      <c r="I31" s="126"/>
      <c r="J31" s="126"/>
      <c r="K31" s="191"/>
      <c r="M31" s="175" t="s">
        <v>84</v>
      </c>
      <c r="N31" s="178"/>
      <c r="O31" s="231">
        <f>Australia!G10-Australia!D10</f>
        <v>21769</v>
      </c>
      <c r="P31" s="231">
        <f>Australia!J10-Australia!G10</f>
        <v>-5088</v>
      </c>
      <c r="Q31" s="231">
        <f>Australia!M10-Australia!J10</f>
        <v>-8141</v>
      </c>
      <c r="R31" s="231">
        <f>Australia!P10-Australia!M10</f>
        <v>-8772</v>
      </c>
      <c r="S31" s="231">
        <f>Australia!S10-Australia!P10</f>
        <v>-1953</v>
      </c>
      <c r="T31" s="231">
        <f>Australia!V10-Australia!S10</f>
        <v>916</v>
      </c>
      <c r="U31" s="231">
        <f>Australia!Y10-Australia!V10</f>
        <v>14222</v>
      </c>
      <c r="V31" s="231">
        <f>Australia!$AB10-Australia!Y10</f>
        <v>4688</v>
      </c>
      <c r="W31" s="231">
        <f>Australia!$AE10-Australia!AB10</f>
        <v>3340</v>
      </c>
      <c r="X31" s="231">
        <f>Australia!AH10-Australia!AE10</f>
        <v>2002</v>
      </c>
      <c r="Y31" s="231">
        <f>Australia!AK10-Australia!AH10</f>
        <v>4156</v>
      </c>
      <c r="Z31" s="231">
        <f>Australia!AN10-Australia!AK10</f>
        <v>4911</v>
      </c>
      <c r="AA31" s="231">
        <f>Australia!AQ10-Australia!AN10</f>
        <v>4253</v>
      </c>
      <c r="AB31" s="231">
        <f>Australia!AT10-Australia!AQ10</f>
        <v>4061</v>
      </c>
      <c r="AC31" s="231">
        <f>Australia!AW10-Australia!AT10</f>
        <v>-130</v>
      </c>
      <c r="AD31" s="231">
        <f>Australia!AZ10-Australia!AW10</f>
        <v>-4721</v>
      </c>
      <c r="AE31" s="231">
        <f>Australia!BC10-Australia!AZ10</f>
        <v>-2119</v>
      </c>
      <c r="AF31" s="231">
        <f>Australia!BF10-Australia!BC10</f>
        <v>-3054</v>
      </c>
      <c r="AG31" s="231">
        <f>Australia!BI10-Australia!BF10</f>
        <v>143</v>
      </c>
      <c r="AH31" s="231">
        <f>Australia!BL10-Australia!BI10</f>
        <v>10331</v>
      </c>
      <c r="AI31" s="231">
        <f>Australia!BO10-Australia!BL10</f>
        <v>23581</v>
      </c>
      <c r="AJ31" s="231">
        <f>Australia!BR10-Australia!BO10</f>
        <v>27206</v>
      </c>
      <c r="AK31" s="231">
        <f>Australia!BU10-Australia!BR10</f>
        <v>27083</v>
      </c>
    </row>
    <row r="32" spans="1:37" ht="18.75" customHeight="1">
      <c r="A32" s="187"/>
      <c r="B32" s="125"/>
      <c r="C32" s="125"/>
      <c r="D32" s="125"/>
      <c r="E32" s="125"/>
      <c r="F32" s="125"/>
      <c r="G32" s="125"/>
      <c r="H32" s="125"/>
      <c r="I32" s="125"/>
      <c r="J32" s="125"/>
      <c r="K32" s="193"/>
      <c r="M32" s="175" t="s">
        <v>123</v>
      </c>
      <c r="N32" s="178"/>
      <c r="O32" s="231">
        <f>Australia!G11-Australia!D11</f>
        <v>40697</v>
      </c>
      <c r="P32" s="231">
        <f>Australia!J11-Australia!G11</f>
        <v>21926</v>
      </c>
      <c r="Q32" s="231">
        <f>Australia!M11-Australia!J11</f>
        <v>-1118</v>
      </c>
      <c r="R32" s="231">
        <f>Australia!P11-Australia!M11</f>
        <v>13110</v>
      </c>
      <c r="S32" s="231">
        <f>Australia!S11-Australia!P11</f>
        <v>15919</v>
      </c>
      <c r="T32" s="231">
        <f>Australia!V11-Australia!S11</f>
        <v>23327</v>
      </c>
      <c r="U32" s="231">
        <f>Australia!Y11-Australia!V11</f>
        <v>22191</v>
      </c>
      <c r="V32" s="231">
        <f>Australia!$AB11-Australia!Y11</f>
        <v>19675</v>
      </c>
      <c r="W32" s="231">
        <f>Australia!$AE11-Australia!AB11</f>
        <v>6781</v>
      </c>
      <c r="X32" s="231">
        <f>Australia!AH11-Australia!AE11</f>
        <v>12718</v>
      </c>
      <c r="Y32" s="231">
        <f>Australia!AK11-Australia!AH11</f>
        <v>12149</v>
      </c>
      <c r="Z32" s="231">
        <f>Australia!AN11-Australia!AK11</f>
        <v>16681</v>
      </c>
      <c r="AA32" s="231">
        <f>Australia!AQ11-Australia!AN11</f>
        <v>10883</v>
      </c>
      <c r="AB32" s="231">
        <f>Australia!AT11-Australia!AQ11</f>
        <v>4697</v>
      </c>
      <c r="AC32" s="231">
        <f>Australia!AW11-Australia!AT11</f>
        <v>-9096</v>
      </c>
      <c r="AD32" s="231">
        <f>Australia!AZ11-Australia!AW11</f>
        <v>-12038</v>
      </c>
      <c r="AE32" s="231">
        <f>Australia!BC11-Australia!AZ11</f>
        <v>-15181</v>
      </c>
      <c r="AF32" s="231">
        <f>Australia!BF11-Australia!BC11</f>
        <v>-16007</v>
      </c>
      <c r="AG32" s="231">
        <f>Australia!BI11-Australia!BF11</f>
        <v>-2843</v>
      </c>
      <c r="AH32" s="231">
        <f>Australia!BL11-Australia!BI11</f>
        <v>9672</v>
      </c>
      <c r="AI32" s="231">
        <f>Australia!BO11-Australia!BL11</f>
        <v>4705</v>
      </c>
      <c r="AJ32" s="231">
        <f>Australia!BR11-Australia!BO11</f>
        <v>13374</v>
      </c>
      <c r="AK32" s="231">
        <f>Australia!BU11-Australia!BR11</f>
        <v>12722</v>
      </c>
    </row>
    <row r="33" spans="1:37" ht="13.15">
      <c r="A33" s="194"/>
      <c r="B33" s="195"/>
      <c r="C33" s="196"/>
      <c r="D33" s="195"/>
      <c r="E33" s="195"/>
      <c r="F33" s="195"/>
      <c r="G33" s="195"/>
      <c r="H33" s="195"/>
      <c r="I33" s="195"/>
      <c r="J33" s="195"/>
      <c r="K33" s="197"/>
      <c r="M33" s="175" t="s">
        <v>86</v>
      </c>
      <c r="N33" s="178"/>
      <c r="O33" s="231">
        <f>Australia!G12-Australia!D12</f>
        <v>-9565</v>
      </c>
      <c r="P33" s="231">
        <f>Australia!J12-Australia!G12</f>
        <v>-12226</v>
      </c>
      <c r="Q33" s="231">
        <f>Australia!M12-Australia!J12</f>
        <v>-565</v>
      </c>
      <c r="R33" s="231">
        <f>Australia!P12-Australia!M12</f>
        <v>-1897</v>
      </c>
      <c r="S33" s="231">
        <f>Australia!S12-Australia!P12</f>
        <v>11849</v>
      </c>
      <c r="T33" s="231">
        <f>Australia!V12-Australia!S12</f>
        <v>26948</v>
      </c>
      <c r="U33" s="231">
        <f>Australia!Y12-Australia!V12</f>
        <v>53315</v>
      </c>
      <c r="V33" s="231">
        <f>Australia!$AB12-Australia!Y12</f>
        <v>30897</v>
      </c>
      <c r="W33" s="231">
        <f>Australia!$AE12-Australia!AB12</f>
        <v>16556</v>
      </c>
      <c r="X33" s="231">
        <f>Australia!AH12-Australia!AE12</f>
        <v>18328</v>
      </c>
      <c r="Y33" s="231">
        <f>Australia!AK12-Australia!AH12</f>
        <v>16425</v>
      </c>
      <c r="Z33" s="231">
        <f>Australia!AN12-Australia!AK12</f>
        <v>14451</v>
      </c>
      <c r="AA33" s="231">
        <f>Australia!AQ12-Australia!AN12</f>
        <v>8155</v>
      </c>
      <c r="AB33" s="231">
        <f>Australia!AT12-Australia!AQ12</f>
        <v>-839</v>
      </c>
      <c r="AC33" s="231">
        <f>Australia!AW12-Australia!AT12</f>
        <v>-8879</v>
      </c>
      <c r="AD33" s="231">
        <f>Australia!AZ12-Australia!AW12</f>
        <v>-24416</v>
      </c>
      <c r="AE33" s="231">
        <f>Australia!BC12-Australia!AZ12</f>
        <v>-27536</v>
      </c>
      <c r="AF33" s="231">
        <f>Australia!BF12-Australia!BC12</f>
        <v>-33975</v>
      </c>
      <c r="AG33" s="231">
        <f>Australia!BI12-Australia!BF12</f>
        <v>-21425</v>
      </c>
      <c r="AH33" s="231">
        <f>Australia!BL12-Australia!BI12</f>
        <v>-9306</v>
      </c>
      <c r="AI33" s="231">
        <f>Australia!BO12-Australia!BL12</f>
        <v>7843</v>
      </c>
      <c r="AJ33" s="231">
        <f>Australia!BR12-Australia!BO12</f>
        <v>24882</v>
      </c>
      <c r="AK33" s="231">
        <f>Australia!BU12-Australia!BR12</f>
        <v>38337</v>
      </c>
    </row>
    <row r="34" spans="1:37" ht="17.649999999999999">
      <c r="A34" s="263" t="s">
        <v>119</v>
      </c>
      <c r="B34" s="257"/>
      <c r="C34" s="257"/>
      <c r="D34" s="258"/>
      <c r="E34" s="258"/>
      <c r="F34" s="258"/>
      <c r="G34" s="258"/>
      <c r="H34" s="258"/>
      <c r="I34" s="258"/>
      <c r="J34" s="258"/>
      <c r="K34" s="260"/>
      <c r="M34" s="175" t="s">
        <v>87</v>
      </c>
      <c r="N34" s="178"/>
      <c r="O34" s="231">
        <f>Australia!G13-Australia!D13</f>
        <v>-17263</v>
      </c>
      <c r="P34" s="231">
        <f>Australia!J13-Australia!G13</f>
        <v>-16370</v>
      </c>
      <c r="Q34" s="231">
        <f>Australia!M13-Australia!J13</f>
        <v>-17764</v>
      </c>
      <c r="R34" s="231">
        <f>Australia!P13-Australia!M13</f>
        <v>-15615</v>
      </c>
      <c r="S34" s="231">
        <f>Australia!S13-Australia!P13</f>
        <v>-8383</v>
      </c>
      <c r="T34" s="231">
        <f>Australia!V13-Australia!S13</f>
        <v>-446</v>
      </c>
      <c r="U34" s="231">
        <f>Australia!Y13-Australia!V13</f>
        <v>34169</v>
      </c>
      <c r="V34" s="231">
        <f>Australia!$AB13-Australia!Y13</f>
        <v>19680</v>
      </c>
      <c r="W34" s="231">
        <f>Australia!$AE13-Australia!AB13</f>
        <v>11197</v>
      </c>
      <c r="X34" s="231">
        <f>Australia!AH13-Australia!AE13</f>
        <v>23222</v>
      </c>
      <c r="Y34" s="231">
        <f>Australia!AK13-Australia!AH13</f>
        <v>33738</v>
      </c>
      <c r="Z34" s="231">
        <f>Australia!AN13-Australia!AK13</f>
        <v>36523</v>
      </c>
      <c r="AA34" s="231">
        <f>Australia!AQ13-Australia!AN13</f>
        <v>30915</v>
      </c>
      <c r="AB34" s="231">
        <f>Australia!AT13-Australia!AQ13</f>
        <v>29463</v>
      </c>
      <c r="AC34" s="231">
        <f>Australia!AW13-Australia!AT13</f>
        <v>16463</v>
      </c>
      <c r="AD34" s="231">
        <f>Australia!AZ13-Australia!AW13</f>
        <v>-11132</v>
      </c>
      <c r="AE34" s="231">
        <f>Australia!BC13-Australia!AZ13</f>
        <v>-19040</v>
      </c>
      <c r="AF34" s="231">
        <f>Australia!BF13-Australia!BC13</f>
        <v>-27710</v>
      </c>
      <c r="AG34" s="231">
        <f>Australia!BI13-Australia!BF13</f>
        <v>-22797</v>
      </c>
      <c r="AH34" s="231">
        <f>Australia!BL13-Australia!BI13</f>
        <v>-7162</v>
      </c>
      <c r="AI34" s="231">
        <f>Australia!BO13-Australia!BL13</f>
        <v>2556</v>
      </c>
      <c r="AJ34" s="231">
        <f>Australia!BR13-Australia!BO13</f>
        <v>4940</v>
      </c>
      <c r="AK34" s="231">
        <f>Australia!BU13-Australia!BR13</f>
        <v>10919</v>
      </c>
    </row>
    <row r="35" spans="1:37" ht="13.15">
      <c r="A35" s="4" t="s">
        <v>120</v>
      </c>
      <c r="B35" s="3"/>
      <c r="D35" s="41" t="s">
        <v>134</v>
      </c>
      <c r="E35" s="12"/>
      <c r="F35" s="47"/>
      <c r="G35" s="47"/>
      <c r="H35" s="47"/>
      <c r="I35" s="47"/>
      <c r="J35" s="111"/>
      <c r="K35" s="13"/>
      <c r="M35" s="175" t="s">
        <v>88</v>
      </c>
      <c r="N35" s="178"/>
      <c r="O35" s="231">
        <f>Australia!G14-Australia!D14</f>
        <v>-36589</v>
      </c>
      <c r="P35" s="231">
        <f>Australia!J14-Australia!G14</f>
        <v>-30714</v>
      </c>
      <c r="Q35" s="231">
        <f>Australia!M14-Australia!J14</f>
        <v>-22204</v>
      </c>
      <c r="R35" s="231">
        <f>Australia!P14-Australia!M14</f>
        <v>-6524</v>
      </c>
      <c r="S35" s="231">
        <f>Australia!S14-Australia!P14</f>
        <v>6783</v>
      </c>
      <c r="T35" s="231">
        <f>Australia!V14-Australia!S14</f>
        <v>22012</v>
      </c>
      <c r="U35" s="231">
        <f>Australia!Y14-Australia!V14</f>
        <v>38519</v>
      </c>
      <c r="V35" s="231">
        <f>Australia!$AB14-Australia!Y14</f>
        <v>16196</v>
      </c>
      <c r="W35" s="231">
        <f>Australia!$AE14-Australia!AB14</f>
        <v>8370</v>
      </c>
      <c r="X35" s="231">
        <f>Australia!AH14-Australia!AE14</f>
        <v>4642</v>
      </c>
      <c r="Y35" s="231">
        <f>Australia!AK14-Australia!AH14</f>
        <v>3414</v>
      </c>
      <c r="Z35" s="231">
        <f>Australia!AN14-Australia!AK14</f>
        <v>9282</v>
      </c>
      <c r="AA35" s="231">
        <f>Australia!AQ14-Australia!AN14</f>
        <v>12277</v>
      </c>
      <c r="AB35" s="231">
        <f>Australia!AT14-Australia!AQ14</f>
        <v>13173</v>
      </c>
      <c r="AC35" s="231">
        <f>Australia!AW14-Australia!AT14</f>
        <v>15480</v>
      </c>
      <c r="AD35" s="231">
        <f>Australia!AZ14-Australia!AW14</f>
        <v>14058</v>
      </c>
      <c r="AE35" s="231">
        <f>Australia!BC14-Australia!AZ14</f>
        <v>12897</v>
      </c>
      <c r="AF35" s="231">
        <f>Australia!BF14-Australia!BC14</f>
        <v>10217</v>
      </c>
      <c r="AG35" s="231">
        <f>Australia!BI14-Australia!BF14</f>
        <v>8995</v>
      </c>
      <c r="AH35" s="231">
        <f>Australia!BL14-Australia!BI14</f>
        <v>14160</v>
      </c>
      <c r="AI35" s="231">
        <f>Australia!BO14-Australia!BL14</f>
        <v>16640</v>
      </c>
      <c r="AJ35" s="231">
        <f>Australia!BR14-Australia!BO14</f>
        <v>11792</v>
      </c>
      <c r="AK35" s="231">
        <f>Australia!BU14-Australia!BR14</f>
        <v>13653</v>
      </c>
    </row>
    <row r="36" spans="1:37">
      <c r="A36" s="192"/>
      <c r="B36" s="126"/>
      <c r="C36" s="126"/>
      <c r="D36" s="126"/>
      <c r="E36" s="126"/>
      <c r="F36" s="126"/>
      <c r="G36" s="126"/>
      <c r="H36" s="126"/>
      <c r="I36" s="126"/>
      <c r="J36" s="126"/>
      <c r="K36" s="193"/>
      <c r="M36" s="175" t="s">
        <v>89</v>
      </c>
      <c r="N36" s="178"/>
      <c r="O36" s="231">
        <f>Australia!G15-Australia!D15</f>
        <v>-14324</v>
      </c>
      <c r="P36" s="231">
        <f>Australia!J15-Australia!G15</f>
        <v>-16772</v>
      </c>
      <c r="Q36" s="231">
        <f>Australia!M15-Australia!J15</f>
        <v>-14988</v>
      </c>
      <c r="R36" s="231">
        <f>Australia!P15-Australia!M15</f>
        <v>-16333</v>
      </c>
      <c r="S36" s="231">
        <f>Australia!S15-Australia!P15</f>
        <v>-15881</v>
      </c>
      <c r="T36" s="231">
        <f>Australia!V15-Australia!S15</f>
        <v>-11075</v>
      </c>
      <c r="U36" s="231">
        <f>Australia!Y15-Australia!V15</f>
        <v>9139</v>
      </c>
      <c r="V36" s="231">
        <f>Australia!$AB15-Australia!Y15</f>
        <v>4291</v>
      </c>
      <c r="W36" s="231">
        <f>Australia!$AE15-Australia!AB15</f>
        <v>11573</v>
      </c>
      <c r="X36" s="231">
        <f>Australia!AH15-Australia!AE15</f>
        <v>23981</v>
      </c>
      <c r="Y36" s="231">
        <f>Australia!AK15-Australia!AH15</f>
        <v>34456</v>
      </c>
      <c r="Z36" s="231">
        <f>Australia!AN15-Australia!AK15</f>
        <v>31513</v>
      </c>
      <c r="AA36" s="231">
        <f>Australia!AQ15-Australia!AN15</f>
        <v>14543</v>
      </c>
      <c r="AB36" s="231">
        <f>Australia!AT15-Australia!AQ15</f>
        <v>8797</v>
      </c>
      <c r="AC36" s="231">
        <f>Australia!AW15-Australia!AT15</f>
        <v>-6551</v>
      </c>
      <c r="AD36" s="231">
        <f>Australia!AZ15-Australia!AW15</f>
        <v>-20296</v>
      </c>
      <c r="AE36" s="231">
        <f>Australia!BC15-Australia!AZ15</f>
        <v>-15825</v>
      </c>
      <c r="AF36" s="231">
        <f>Australia!BF15-Australia!BC15</f>
        <v>-8529</v>
      </c>
      <c r="AG36" s="231">
        <f>Australia!BI15-Australia!BF15</f>
        <v>-3192</v>
      </c>
      <c r="AH36" s="231">
        <f>Australia!BL15-Australia!BI15</f>
        <v>15076</v>
      </c>
      <c r="AI36" s="231">
        <f>Australia!BO15-Australia!BL15</f>
        <v>33216</v>
      </c>
      <c r="AJ36" s="231">
        <f>Australia!BR15-Australia!BO15</f>
        <v>36718</v>
      </c>
      <c r="AK36" s="231">
        <f>Australia!BU15-Australia!BR15</f>
        <v>38887</v>
      </c>
    </row>
    <row r="37" spans="1:37">
      <c r="A37" s="192"/>
      <c r="B37" s="126"/>
      <c r="C37" s="126"/>
      <c r="D37" s="126"/>
      <c r="E37" s="126"/>
      <c r="F37" s="126"/>
      <c r="G37" s="126"/>
      <c r="H37" s="126"/>
      <c r="I37" s="126"/>
      <c r="J37" s="126"/>
      <c r="K37" s="191"/>
      <c r="M37" s="175" t="s">
        <v>90</v>
      </c>
      <c r="N37" s="178"/>
      <c r="O37" s="231">
        <f>Australia!G16-Australia!D16</f>
        <v>-7748</v>
      </c>
      <c r="P37" s="231">
        <f>Australia!J16-Australia!G16</f>
        <v>-13108</v>
      </c>
      <c r="Q37" s="231">
        <f>Australia!M16-Australia!J16</f>
        <v>-10194</v>
      </c>
      <c r="R37" s="231">
        <f>Australia!P16-Australia!M16</f>
        <v>-2518</v>
      </c>
      <c r="S37" s="231">
        <f>Australia!S16-Australia!P16</f>
        <v>162</v>
      </c>
      <c r="T37" s="231">
        <f>Australia!V16-Australia!S16</f>
        <v>6862</v>
      </c>
      <c r="U37" s="231">
        <f>Australia!Y16-Australia!V16</f>
        <v>17871</v>
      </c>
      <c r="V37" s="231">
        <f>Australia!$AB16-Australia!Y16</f>
        <v>8428</v>
      </c>
      <c r="W37" s="231">
        <f>Australia!$AE16-Australia!AB16</f>
        <v>-421</v>
      </c>
      <c r="X37" s="231">
        <f>Australia!AH16-Australia!AE16</f>
        <v>-2063</v>
      </c>
      <c r="Y37" s="231">
        <f>Australia!AK16-Australia!AH16</f>
        <v>-2702</v>
      </c>
      <c r="Z37" s="231">
        <f>Australia!AN16-Australia!AK16</f>
        <v>1185</v>
      </c>
      <c r="AA37" s="231">
        <f>Australia!AQ16-Australia!AN16</f>
        <v>2577</v>
      </c>
      <c r="AB37" s="231">
        <f>Australia!AT16-Australia!AQ16</f>
        <v>13052</v>
      </c>
      <c r="AC37" s="231">
        <f>Australia!AW16-Australia!AT16</f>
        <v>15636</v>
      </c>
      <c r="AD37" s="231">
        <f>Australia!AZ16-Australia!AW16</f>
        <v>17771</v>
      </c>
      <c r="AE37" s="231">
        <f>Australia!BC16-Australia!AZ16</f>
        <v>10087</v>
      </c>
      <c r="AF37" s="231">
        <f>Australia!BF16-Australia!BC16</f>
        <v>-5131</v>
      </c>
      <c r="AG37" s="231">
        <f>Australia!BI16-Australia!BF16</f>
        <v>-6680</v>
      </c>
      <c r="AH37" s="231">
        <f>Australia!BL16-Australia!BI16</f>
        <v>-7801</v>
      </c>
      <c r="AI37" s="231">
        <f>Australia!BO16-Australia!BL16</f>
        <v>-3588</v>
      </c>
      <c r="AJ37" s="231">
        <f>Australia!BR16-Australia!BO16</f>
        <v>1138</v>
      </c>
      <c r="AK37" s="231">
        <f>Australia!BU16-Australia!BR16</f>
        <v>12654</v>
      </c>
    </row>
    <row r="38" spans="1:37">
      <c r="A38" s="192"/>
      <c r="B38" s="126"/>
      <c r="C38" s="126"/>
      <c r="D38" s="126"/>
      <c r="E38" s="126"/>
      <c r="F38" s="126"/>
      <c r="G38" s="126"/>
      <c r="H38" s="126"/>
      <c r="I38" s="126"/>
      <c r="J38" s="126"/>
      <c r="K38" s="193"/>
      <c r="M38" s="175" t="s">
        <v>91</v>
      </c>
      <c r="N38" s="178"/>
      <c r="O38" s="231">
        <f>Australia!G17-Australia!D17</f>
        <v>-7300</v>
      </c>
      <c r="P38" s="231">
        <f>Australia!J17-Australia!G17</f>
        <v>-10751</v>
      </c>
      <c r="Q38" s="231">
        <f>Australia!M17-Australia!J17</f>
        <v>-5834</v>
      </c>
      <c r="R38" s="231">
        <f>Australia!P17-Australia!M17</f>
        <v>-4399</v>
      </c>
      <c r="S38" s="231">
        <f>Australia!S17-Australia!P17</f>
        <v>-1063</v>
      </c>
      <c r="T38" s="231">
        <f>Australia!V17-Australia!S17</f>
        <v>5900</v>
      </c>
      <c r="U38" s="231">
        <f>Australia!Y17-Australia!V17</f>
        <v>14518</v>
      </c>
      <c r="V38" s="231">
        <f>Australia!$AB17-Australia!Y17</f>
        <v>8717</v>
      </c>
      <c r="W38" s="231">
        <f>Australia!$AE17-Australia!AB17</f>
        <v>10758</v>
      </c>
      <c r="X38" s="231">
        <f>Australia!AH17-Australia!AE17</f>
        <v>13440</v>
      </c>
      <c r="Y38" s="231">
        <f>Australia!AK17-Australia!AH17</f>
        <v>15995</v>
      </c>
      <c r="Z38" s="231">
        <f>Australia!AN17-Australia!AK17</f>
        <v>14586</v>
      </c>
      <c r="AA38" s="231">
        <f>Australia!AQ17-Australia!AN17</f>
        <v>9345</v>
      </c>
      <c r="AB38" s="231">
        <f>Australia!AT17-Australia!AQ17</f>
        <v>970</v>
      </c>
      <c r="AC38" s="231">
        <f>Australia!AW17-Australia!AT17</f>
        <v>-11268</v>
      </c>
      <c r="AD38" s="231">
        <f>Australia!AZ17-Australia!AW17</f>
        <v>-19468</v>
      </c>
      <c r="AE38" s="231">
        <f>Australia!BC17-Australia!AZ17</f>
        <v>-18177</v>
      </c>
      <c r="AF38" s="231">
        <f>Australia!BF17-Australia!BC17</f>
        <v>-13520</v>
      </c>
      <c r="AG38" s="231">
        <f>Australia!BI17-Australia!BF17</f>
        <v>-469</v>
      </c>
      <c r="AH38" s="231">
        <f>Australia!BL17-Australia!BI17</f>
        <v>13785</v>
      </c>
      <c r="AI38" s="231">
        <f>Australia!BO17-Australia!BL17</f>
        <v>31429.099999999977</v>
      </c>
      <c r="AJ38" s="231">
        <f>Australia!BR17-Australia!BO17</f>
        <v>26194.900000000023</v>
      </c>
      <c r="AK38" s="231">
        <f>Australia!BU17-Australia!BR17</f>
        <v>13865</v>
      </c>
    </row>
    <row r="39" spans="1:37">
      <c r="A39" s="192"/>
      <c r="B39" s="126"/>
      <c r="C39" s="126"/>
      <c r="D39" s="126"/>
      <c r="E39" s="126"/>
      <c r="F39" s="126"/>
      <c r="G39" s="126"/>
      <c r="H39" s="126"/>
      <c r="I39" s="126"/>
      <c r="J39" s="126"/>
      <c r="K39" s="191"/>
      <c r="M39" s="175" t="s">
        <v>92</v>
      </c>
      <c r="N39" s="178"/>
      <c r="O39" s="231">
        <f>Australia!G18-Australia!D18</f>
        <v>40887</v>
      </c>
      <c r="P39" s="231">
        <f>Australia!J18-Australia!G18</f>
        <v>38351</v>
      </c>
      <c r="Q39" s="231">
        <f>Australia!M18-Australia!J18</f>
        <v>25881</v>
      </c>
      <c r="R39" s="231">
        <f>Australia!P18-Australia!M18</f>
        <v>20955</v>
      </c>
      <c r="S39" s="231">
        <f>Australia!S18-Australia!P18</f>
        <v>23161</v>
      </c>
      <c r="T39" s="231">
        <f>Australia!V18-Australia!S18</f>
        <v>5117</v>
      </c>
      <c r="U39" s="231">
        <f>Australia!Y18-Australia!V18</f>
        <v>9211</v>
      </c>
      <c r="V39" s="231">
        <f>Australia!$AB18-Australia!Y18</f>
        <v>8099</v>
      </c>
      <c r="W39" s="231">
        <f>Australia!$AE18-Australia!AB18</f>
        <v>6979</v>
      </c>
      <c r="X39" s="231">
        <f>Australia!AH18-Australia!AE18</f>
        <v>9331</v>
      </c>
      <c r="Y39" s="231">
        <f>Australia!AK18-Australia!AH18</f>
        <v>12622</v>
      </c>
      <c r="Z39" s="231">
        <f>Australia!AN18-Australia!AK18</f>
        <v>12043</v>
      </c>
      <c r="AA39" s="231">
        <f>Australia!AQ18-Australia!AN18</f>
        <v>11036</v>
      </c>
      <c r="AB39" s="231">
        <f>Australia!AT18-Australia!AQ18</f>
        <v>11962</v>
      </c>
      <c r="AC39" s="231">
        <f>Australia!AW18-Australia!AT18</f>
        <v>7159</v>
      </c>
      <c r="AD39" s="231">
        <f>Australia!AZ18-Australia!AW18</f>
        <v>2527</v>
      </c>
      <c r="AE39" s="231">
        <f>Australia!BC18-Australia!AZ18</f>
        <v>-1480</v>
      </c>
      <c r="AF39" s="231">
        <f>Australia!BF18-Australia!BC18</f>
        <v>-5685</v>
      </c>
      <c r="AG39" s="231">
        <f>Australia!BI18-Australia!BF18</f>
        <v>-10530</v>
      </c>
      <c r="AH39" s="231">
        <f>Australia!BL18-Australia!BI18</f>
        <v>-12973</v>
      </c>
      <c r="AI39" s="231">
        <f>Australia!BO18-Australia!BL18</f>
        <v>-6943</v>
      </c>
      <c r="AJ39" s="231">
        <f>Australia!BR18-Australia!BO18</f>
        <v>-4367</v>
      </c>
      <c r="AK39" s="231">
        <f>Australia!BU18-Australia!BR18</f>
        <v>2631</v>
      </c>
    </row>
    <row r="40" spans="1:37">
      <c r="A40" s="192"/>
      <c r="B40" s="126"/>
      <c r="C40" s="126"/>
      <c r="D40" s="126"/>
      <c r="E40" s="126"/>
      <c r="F40" s="126"/>
      <c r="G40" s="126"/>
      <c r="H40" s="126"/>
      <c r="I40" s="126"/>
      <c r="J40" s="126"/>
      <c r="K40" s="191"/>
      <c r="M40" s="175" t="s">
        <v>93</v>
      </c>
      <c r="N40" s="178"/>
      <c r="O40" s="231">
        <f>Australia!G19-Australia!D19</f>
        <v>17180</v>
      </c>
      <c r="P40" s="231">
        <f>Australia!J19-Australia!G19</f>
        <v>16503</v>
      </c>
      <c r="Q40" s="231">
        <f>Australia!M19-Australia!J19</f>
        <v>20869</v>
      </c>
      <c r="R40" s="231">
        <f>Australia!P19-Australia!M19</f>
        <v>26897</v>
      </c>
      <c r="S40" s="231">
        <f>Australia!S19-Australia!P19</f>
        <v>27919</v>
      </c>
      <c r="T40" s="231">
        <f>Australia!V19-Australia!S19</f>
        <v>43112</v>
      </c>
      <c r="U40" s="231">
        <f>Australia!Y19-Australia!V19</f>
        <v>49855</v>
      </c>
      <c r="V40" s="231">
        <f>Australia!$AB19-Australia!Y19</f>
        <v>35240</v>
      </c>
      <c r="W40" s="231">
        <f>Australia!$AE19-Australia!AB19</f>
        <v>27333</v>
      </c>
      <c r="X40" s="231">
        <f>Australia!AH19-Australia!AE19</f>
        <v>29845</v>
      </c>
      <c r="Y40" s="231">
        <f>Australia!AK19-Australia!AH19</f>
        <v>9073</v>
      </c>
      <c r="Z40" s="231">
        <f>Australia!AN19-Australia!AK19</f>
        <v>8438</v>
      </c>
      <c r="AA40" s="231">
        <f>Australia!AQ19-Australia!AN19</f>
        <v>8943</v>
      </c>
      <c r="AB40" s="231">
        <f>Australia!AT19-Australia!AQ19</f>
        <v>8375</v>
      </c>
      <c r="AC40" s="231">
        <f>Australia!AW19-Australia!AT19</f>
        <v>5034</v>
      </c>
      <c r="AD40" s="231">
        <f>Australia!AZ19-Australia!AW19</f>
        <v>4099</v>
      </c>
      <c r="AE40" s="231">
        <f>Australia!BC19-Australia!AZ19</f>
        <v>725</v>
      </c>
      <c r="AF40" s="231">
        <f>Australia!BF19-Australia!BC19</f>
        <v>-586</v>
      </c>
      <c r="AG40" s="231">
        <f>Australia!BI19-Australia!BF19</f>
        <v>2815</v>
      </c>
      <c r="AH40" s="231">
        <f>Australia!BL19-Australia!BI19</f>
        <v>4494</v>
      </c>
      <c r="AI40" s="231">
        <f>Australia!BO19-Australia!BL19</f>
        <v>12244.199999999721</v>
      </c>
      <c r="AJ40" s="231">
        <f>Australia!BR19-Australia!BO19</f>
        <v>9895.8000000002794</v>
      </c>
      <c r="AK40" s="231">
        <f>Australia!BU19-Australia!BR19</f>
        <v>8755</v>
      </c>
    </row>
    <row r="41" spans="1:37">
      <c r="A41" s="192"/>
      <c r="B41" s="126"/>
      <c r="C41" s="126"/>
      <c r="D41" s="126"/>
      <c r="E41" s="126"/>
      <c r="F41" s="126"/>
      <c r="G41" s="126"/>
      <c r="H41" s="126"/>
      <c r="I41" s="126"/>
      <c r="J41" s="126"/>
      <c r="K41" s="191"/>
      <c r="M41" s="175" t="s">
        <v>94</v>
      </c>
      <c r="N41" s="178"/>
      <c r="O41" s="231">
        <f>Australia!G20-Australia!D20</f>
        <v>13568</v>
      </c>
      <c r="P41" s="231">
        <f>Australia!J20-Australia!G20</f>
        <v>12988</v>
      </c>
      <c r="Q41" s="231">
        <f>Australia!M20-Australia!J20</f>
        <v>15418</v>
      </c>
      <c r="R41" s="231">
        <f>Australia!P20-Australia!M20</f>
        <v>18033</v>
      </c>
      <c r="S41" s="231">
        <f>Australia!S20-Australia!P20</f>
        <v>20578</v>
      </c>
      <c r="T41" s="231">
        <f>Australia!V20-Australia!S20</f>
        <v>19718</v>
      </c>
      <c r="U41" s="231">
        <f>Australia!Y20-Australia!V20</f>
        <v>23350</v>
      </c>
      <c r="V41" s="231">
        <f>Australia!$AB20-Australia!Y20</f>
        <v>25869</v>
      </c>
      <c r="W41" s="231">
        <f>Australia!$AE20-Australia!AB20</f>
        <v>29802</v>
      </c>
      <c r="X41" s="231">
        <f>Australia!AH20-Australia!AE20</f>
        <v>29476</v>
      </c>
      <c r="Y41" s="231">
        <f>Australia!AK20-Australia!AH20</f>
        <v>44392</v>
      </c>
      <c r="Z41" s="231">
        <f>Australia!AN20-Australia!AK20</f>
        <v>44859</v>
      </c>
      <c r="AA41" s="231">
        <f>Australia!AQ20-Australia!AN20</f>
        <v>32940</v>
      </c>
      <c r="AB41" s="231">
        <f>Australia!AT20-Australia!AQ20</f>
        <v>25502</v>
      </c>
      <c r="AC41" s="231">
        <f>Australia!AW20-Australia!AT20</f>
        <v>26135</v>
      </c>
      <c r="AD41" s="231">
        <f>Australia!AZ20-Australia!AW20</f>
        <v>2431</v>
      </c>
      <c r="AE41" s="231">
        <f>Australia!BC20-Australia!AZ20</f>
        <v>-609</v>
      </c>
      <c r="AF41" s="231">
        <f>Australia!BF20-Australia!BC20</f>
        <v>796</v>
      </c>
      <c r="AG41" s="231">
        <f>Australia!BI20-Australia!BF20</f>
        <v>966</v>
      </c>
      <c r="AH41" s="231">
        <f>Australia!BL20-Australia!BI20</f>
        <v>3690</v>
      </c>
      <c r="AI41" s="231">
        <f>Australia!BO20-Australia!BL20</f>
        <v>11245.099999999977</v>
      </c>
      <c r="AJ41" s="231">
        <f>Australia!BR20-Australia!BO20</f>
        <v>10779.900000000023</v>
      </c>
      <c r="AK41" s="231">
        <f>Australia!BU20-Australia!BR20</f>
        <v>11386</v>
      </c>
    </row>
    <row r="42" spans="1:37">
      <c r="A42" s="192"/>
      <c r="B42" s="126"/>
      <c r="C42" s="126"/>
      <c r="D42" s="126"/>
      <c r="E42" s="126"/>
      <c r="F42" s="126"/>
      <c r="G42" s="126"/>
      <c r="H42" s="126"/>
      <c r="I42" s="126"/>
      <c r="J42" s="126"/>
      <c r="K42" s="191"/>
      <c r="M42" s="175" t="s">
        <v>95</v>
      </c>
      <c r="N42" s="178"/>
      <c r="O42" s="231">
        <f>Australia!G21-Australia!D21</f>
        <v>5109</v>
      </c>
      <c r="P42" s="231">
        <f>Australia!J21-Australia!G21</f>
        <v>-249</v>
      </c>
      <c r="Q42" s="231">
        <f>Australia!M21-Australia!J21</f>
        <v>-784</v>
      </c>
      <c r="R42" s="231">
        <f>Australia!P21-Australia!M21</f>
        <v>2921</v>
      </c>
      <c r="S42" s="231">
        <f>Australia!S21-Australia!P21</f>
        <v>5197</v>
      </c>
      <c r="T42" s="231">
        <f>Australia!V21-Australia!S21</f>
        <v>11373</v>
      </c>
      <c r="U42" s="231">
        <f>Australia!Y21-Australia!V21</f>
        <v>16316</v>
      </c>
      <c r="V42" s="231">
        <f>Australia!$AB21-Australia!Y21</f>
        <v>17333</v>
      </c>
      <c r="W42" s="231">
        <f>Australia!$AE21-Australia!AB21</f>
        <v>18837</v>
      </c>
      <c r="X42" s="231">
        <f>Australia!AH21-Australia!AE21</f>
        <v>20540</v>
      </c>
      <c r="Y42" s="231">
        <f>Australia!AK21-Australia!AH21</f>
        <v>18705</v>
      </c>
      <c r="Z42" s="231">
        <f>Australia!AN21-Australia!AK21</f>
        <v>19879</v>
      </c>
      <c r="AA42" s="231">
        <f>Australia!AQ21-Australia!AN21</f>
        <v>24369</v>
      </c>
      <c r="AB42" s="231">
        <f>Australia!AT21-Australia!AQ21</f>
        <v>27512</v>
      </c>
      <c r="AC42" s="231">
        <f>Australia!AW21-Australia!AT21</f>
        <v>23929</v>
      </c>
      <c r="AD42" s="231">
        <f>Australia!AZ21-Australia!AW21</f>
        <v>36644</v>
      </c>
      <c r="AE42" s="231">
        <f>Australia!BC21-Australia!AZ21</f>
        <v>36282</v>
      </c>
      <c r="AF42" s="231">
        <f>Australia!BF21-Australia!BC21</f>
        <v>24380</v>
      </c>
      <c r="AG42" s="231">
        <f>Australia!BI21-Australia!BF21</f>
        <v>17965</v>
      </c>
      <c r="AH42" s="231">
        <f>Australia!BL21-Australia!BI21</f>
        <v>23377</v>
      </c>
      <c r="AI42" s="231">
        <f>Australia!BO21-Australia!BL21</f>
        <v>7558.0999999999767</v>
      </c>
      <c r="AJ42" s="231">
        <f>Australia!BR21-Australia!BO21</f>
        <v>7114.9000000000233</v>
      </c>
      <c r="AK42" s="231">
        <f>Australia!BU21-Australia!BR21</f>
        <v>9734</v>
      </c>
    </row>
    <row r="43" spans="1:37">
      <c r="A43" s="192"/>
      <c r="B43" s="126"/>
      <c r="C43" s="126"/>
      <c r="D43" s="126"/>
      <c r="E43" s="126"/>
      <c r="F43" s="126"/>
      <c r="G43" s="126"/>
      <c r="H43" s="126"/>
      <c r="I43" s="126"/>
      <c r="J43" s="126"/>
      <c r="K43" s="191"/>
      <c r="M43" s="175" t="s">
        <v>96</v>
      </c>
      <c r="N43" s="178"/>
      <c r="O43" s="231">
        <f>Australia!G22-Australia!D22</f>
        <v>12386</v>
      </c>
      <c r="P43" s="231">
        <f>Australia!J22-Australia!G22</f>
        <v>12073</v>
      </c>
      <c r="Q43" s="231">
        <f>Australia!M22-Australia!J22</f>
        <v>12726</v>
      </c>
      <c r="R43" s="231">
        <f>Australia!P22-Australia!M22</f>
        <v>11434</v>
      </c>
      <c r="S43" s="231">
        <f>Australia!S22-Australia!P22</f>
        <v>12204</v>
      </c>
      <c r="T43" s="231">
        <f>Australia!V22-Australia!S22</f>
        <v>5910</v>
      </c>
      <c r="U43" s="231">
        <f>Australia!Y22-Australia!V22</f>
        <v>4410</v>
      </c>
      <c r="V43" s="231">
        <f>Australia!$AB22-Australia!Y22</f>
        <v>2654</v>
      </c>
      <c r="W43" s="231">
        <f>Australia!$AE22-Australia!AB22</f>
        <v>4382</v>
      </c>
      <c r="X43" s="231">
        <f>Australia!AH22-Australia!AE22</f>
        <v>4758</v>
      </c>
      <c r="Y43" s="231">
        <f>Australia!AK22-Australia!AH22</f>
        <v>10046</v>
      </c>
      <c r="Z43" s="231">
        <f>Australia!AN22-Australia!AK22</f>
        <v>13618</v>
      </c>
      <c r="AA43" s="231">
        <f>Australia!AQ22-Australia!AN22</f>
        <v>14951</v>
      </c>
      <c r="AB43" s="231">
        <f>Australia!AT22-Australia!AQ22</f>
        <v>16218</v>
      </c>
      <c r="AC43" s="231">
        <f>Australia!AW22-Australia!AT22</f>
        <v>16705</v>
      </c>
      <c r="AD43" s="231">
        <f>Australia!AZ22-Australia!AW22</f>
        <v>15000</v>
      </c>
      <c r="AE43" s="231">
        <f>Australia!BC22-Australia!AZ22</f>
        <v>14401</v>
      </c>
      <c r="AF43" s="231">
        <f>Australia!BF22-Australia!BC22</f>
        <v>18801</v>
      </c>
      <c r="AG43" s="231">
        <f>Australia!BI22-Australia!BF22</f>
        <v>22259</v>
      </c>
      <c r="AH43" s="231">
        <f>Australia!BL22-Australia!BI22</f>
        <v>20985</v>
      </c>
      <c r="AI43" s="231">
        <f>Australia!BO22-Australia!BL22</f>
        <v>36192.099999999977</v>
      </c>
      <c r="AJ43" s="231">
        <f>Australia!BR22-Australia!BO22</f>
        <v>36945.900000000023</v>
      </c>
      <c r="AK43" s="231">
        <f>Australia!BU22-Australia!BR22</f>
        <v>27510</v>
      </c>
    </row>
    <row r="44" spans="1:37">
      <c r="A44" s="192"/>
      <c r="B44" s="126"/>
      <c r="C44" s="126"/>
      <c r="D44" s="126"/>
      <c r="E44" s="126"/>
      <c r="F44" s="126"/>
      <c r="G44" s="126"/>
      <c r="H44" s="126"/>
      <c r="I44" s="126"/>
      <c r="J44" s="126"/>
      <c r="K44" s="191"/>
      <c r="M44" s="175" t="s">
        <v>97</v>
      </c>
      <c r="N44" s="178"/>
      <c r="O44" s="231">
        <f>Australia!G23-Australia!D23</f>
        <v>5160</v>
      </c>
      <c r="P44" s="231">
        <f>Australia!J23-Australia!G23</f>
        <v>4921</v>
      </c>
      <c r="Q44" s="231">
        <f>Australia!M23-Australia!J23</f>
        <v>5598</v>
      </c>
      <c r="R44" s="231">
        <f>Australia!P23-Australia!M23</f>
        <v>8338</v>
      </c>
      <c r="S44" s="231">
        <f>Australia!S23-Australia!P23</f>
        <v>8684</v>
      </c>
      <c r="T44" s="231">
        <f>Australia!V23-Australia!S23</f>
        <v>11228</v>
      </c>
      <c r="U44" s="231">
        <f>Australia!Y23-Australia!V23</f>
        <v>13321</v>
      </c>
      <c r="V44" s="231">
        <f>Australia!$AB23-Australia!Y23</f>
        <v>13240</v>
      </c>
      <c r="W44" s="231">
        <f>Australia!$AE23-Australia!AB23</f>
        <v>11105</v>
      </c>
      <c r="X44" s="231">
        <f>Australia!AH23-Australia!AE23</f>
        <v>11590</v>
      </c>
      <c r="Y44" s="231">
        <f>Australia!AK23-Australia!AH23</f>
        <v>5708</v>
      </c>
      <c r="Z44" s="231">
        <f>Australia!AN23-Australia!AK23</f>
        <v>3778</v>
      </c>
      <c r="AA44" s="231">
        <f>Australia!AQ23-Australia!AN23</f>
        <v>3588</v>
      </c>
      <c r="AB44" s="231">
        <f>Australia!AT23-Australia!AQ23</f>
        <v>4029</v>
      </c>
      <c r="AC44" s="231">
        <f>Australia!AW23-Australia!AT23</f>
        <v>2888</v>
      </c>
      <c r="AD44" s="231">
        <f>Australia!AZ23-Australia!AW23</f>
        <v>7329</v>
      </c>
      <c r="AE44" s="231">
        <f>Australia!BC23-Australia!AZ23</f>
        <v>9344</v>
      </c>
      <c r="AF44" s="231">
        <f>Australia!BF23-Australia!BC23</f>
        <v>10966</v>
      </c>
      <c r="AG44" s="231">
        <f>Australia!BI23-Australia!BF23</f>
        <v>12318</v>
      </c>
      <c r="AH44" s="231">
        <f>Australia!BL23-Australia!BI23</f>
        <v>14695</v>
      </c>
      <c r="AI44" s="231">
        <f>Australia!BO23-Australia!BL23</f>
        <v>14959</v>
      </c>
      <c r="AJ44" s="231">
        <f>Australia!BR23-Australia!BO23</f>
        <v>14375</v>
      </c>
      <c r="AK44" s="231">
        <f>Australia!BU23-Australia!BR23</f>
        <v>18512</v>
      </c>
    </row>
    <row r="45" spans="1:37" ht="12.75" customHeight="1">
      <c r="A45" s="192"/>
      <c r="B45" s="126"/>
      <c r="C45" s="126"/>
      <c r="D45" s="126"/>
      <c r="E45" s="126"/>
      <c r="F45" s="126"/>
      <c r="G45" s="126"/>
      <c r="H45" s="126"/>
      <c r="I45" s="126"/>
      <c r="J45" s="126"/>
      <c r="K45" s="191"/>
      <c r="M45" s="175" t="s">
        <v>98</v>
      </c>
      <c r="N45" s="178"/>
      <c r="O45" s="231">
        <f>Australia!G24-Australia!D24</f>
        <v>2158</v>
      </c>
      <c r="P45" s="231">
        <f>Australia!J24-Australia!G24</f>
        <v>175</v>
      </c>
      <c r="Q45" s="231">
        <f>Australia!M24-Australia!J24</f>
        <v>-14</v>
      </c>
      <c r="R45" s="231">
        <f>Australia!P24-Australia!M24</f>
        <v>47</v>
      </c>
      <c r="S45" s="231">
        <f>Australia!S24-Australia!P24</f>
        <v>4053</v>
      </c>
      <c r="T45" s="231">
        <f>Australia!V24-Australia!S24</f>
        <v>3928</v>
      </c>
      <c r="U45" s="231">
        <f>Australia!Y24-Australia!V24</f>
        <v>4931</v>
      </c>
      <c r="V45" s="231">
        <f>Australia!$AB24-Australia!Y24</f>
        <v>4761</v>
      </c>
      <c r="W45" s="231">
        <f>Australia!$AE24-Australia!AB24</f>
        <v>6493</v>
      </c>
      <c r="X45" s="231">
        <f>Australia!AH24-Australia!AE24</f>
        <v>7007</v>
      </c>
      <c r="Y45" s="231">
        <f>Australia!AK24-Australia!AH24</f>
        <v>8261</v>
      </c>
      <c r="Z45" s="231">
        <f>Australia!AN24-Australia!AK24</f>
        <v>9402</v>
      </c>
      <c r="AA45" s="231">
        <f>Australia!AQ24-Australia!AN24</f>
        <v>9983</v>
      </c>
      <c r="AB45" s="231">
        <f>Australia!AT24-Australia!AQ24</f>
        <v>8420</v>
      </c>
      <c r="AC45" s="231">
        <f>Australia!AW24-Australia!AT24</f>
        <v>7742</v>
      </c>
      <c r="AD45" s="231">
        <f>Australia!AZ24-Australia!AW24</f>
        <v>4199</v>
      </c>
      <c r="AE45" s="231">
        <f>Australia!BC24-Australia!AZ24</f>
        <v>1896</v>
      </c>
      <c r="AF45" s="231">
        <f>Australia!BF24-Australia!BC24</f>
        <v>2328</v>
      </c>
      <c r="AG45" s="231">
        <f>Australia!BI24-Australia!BF24</f>
        <v>2556</v>
      </c>
      <c r="AH45" s="231">
        <f>Australia!BL24-Australia!BI24</f>
        <v>3435</v>
      </c>
      <c r="AI45" s="231">
        <f>Australia!BO24-Australia!BL24</f>
        <v>7517</v>
      </c>
      <c r="AJ45" s="231">
        <f>Australia!BR24-Australia!BO24</f>
        <v>8239</v>
      </c>
      <c r="AK45" s="231">
        <f>Australia!BU24-Australia!BR24</f>
        <v>9699</v>
      </c>
    </row>
    <row r="46" spans="1:37">
      <c r="A46" s="192"/>
      <c r="B46" s="126"/>
      <c r="C46" s="126"/>
      <c r="D46" s="126"/>
      <c r="E46" s="126"/>
      <c r="F46" s="126"/>
      <c r="G46" s="126"/>
      <c r="H46" s="126"/>
      <c r="I46" s="126"/>
      <c r="J46" s="126"/>
      <c r="K46" s="191"/>
      <c r="M46" s="175" t="s">
        <v>99</v>
      </c>
      <c r="N46" s="178"/>
      <c r="O46" s="231">
        <f>Australia!G25-Australia!D25</f>
        <v>1582</v>
      </c>
      <c r="P46" s="231">
        <f>Australia!J25-Australia!G25</f>
        <v>1120</v>
      </c>
      <c r="Q46" s="231">
        <f>Australia!M25-Australia!J25</f>
        <v>1063</v>
      </c>
      <c r="R46" s="231">
        <f>Australia!P25-Australia!M25</f>
        <v>1402</v>
      </c>
      <c r="S46" s="231">
        <f>Australia!S25-Australia!P25</f>
        <v>1087</v>
      </c>
      <c r="T46" s="231">
        <f>Australia!V25-Australia!S25</f>
        <v>1231</v>
      </c>
      <c r="U46" s="231">
        <f>Australia!Y25-Australia!V25</f>
        <v>787</v>
      </c>
      <c r="V46" s="231">
        <f>Australia!$AB25-Australia!Y25</f>
        <v>191</v>
      </c>
      <c r="W46" s="231">
        <f>Australia!$AE25-Australia!AB25</f>
        <v>182</v>
      </c>
      <c r="X46" s="231">
        <f>Australia!AH25-Australia!AE25</f>
        <v>2578</v>
      </c>
      <c r="Y46" s="231">
        <f>Australia!AK25-Australia!AH25</f>
        <v>2228</v>
      </c>
      <c r="Z46" s="231">
        <f>Australia!AN25-Australia!AK25</f>
        <v>2229</v>
      </c>
      <c r="AA46" s="231">
        <f>Australia!AQ25-Australia!AN25</f>
        <v>2629</v>
      </c>
      <c r="AB46" s="231">
        <f>Australia!AT25-Australia!AQ25</f>
        <v>3556</v>
      </c>
      <c r="AC46" s="231">
        <f>Australia!AW25-Australia!AT25</f>
        <v>3447</v>
      </c>
      <c r="AD46" s="231">
        <f>Australia!AZ25-Australia!AW25</f>
        <v>3990</v>
      </c>
      <c r="AE46" s="231">
        <f>Australia!BC25-Australia!AZ25</f>
        <v>4258</v>
      </c>
      <c r="AF46" s="231">
        <f>Australia!BF25-Australia!BC25</f>
        <v>4926</v>
      </c>
      <c r="AG46" s="231">
        <f>Australia!BI25-Australia!BF25</f>
        <v>4159</v>
      </c>
      <c r="AH46" s="231">
        <f>Australia!BL25-Australia!BI25</f>
        <v>5226</v>
      </c>
      <c r="AI46" s="231">
        <f>Australia!BO25-Australia!BL25</f>
        <v>3407</v>
      </c>
      <c r="AJ46" s="231">
        <f>Australia!BR25-Australia!BO25</f>
        <v>1625</v>
      </c>
      <c r="AK46" s="231">
        <f>Australia!BU25-Australia!BR25</f>
        <v>1644</v>
      </c>
    </row>
    <row r="47" spans="1:37">
      <c r="A47" s="192"/>
      <c r="B47" s="126"/>
      <c r="C47" s="126"/>
      <c r="D47" s="126"/>
      <c r="E47" s="126"/>
      <c r="F47" s="126"/>
      <c r="G47" s="126"/>
      <c r="H47" s="126"/>
      <c r="I47" s="126"/>
      <c r="J47" s="126"/>
      <c r="K47" s="191"/>
      <c r="M47" s="181" t="s">
        <v>100</v>
      </c>
      <c r="N47" s="182"/>
      <c r="O47" s="234">
        <f>Australia!G26-Australia!D26</f>
        <v>90</v>
      </c>
      <c r="P47" s="234">
        <f>Australia!J26-Australia!G26</f>
        <v>108</v>
      </c>
      <c r="Q47" s="234">
        <f>Australia!M26-Australia!J26</f>
        <v>139</v>
      </c>
      <c r="R47" s="234">
        <f>Australia!P26-Australia!M26</f>
        <v>219</v>
      </c>
      <c r="S47" s="234">
        <f>Australia!S26-Australia!P26</f>
        <v>475</v>
      </c>
      <c r="T47" s="234">
        <f>Australia!V26-Australia!S26</f>
        <v>528</v>
      </c>
      <c r="U47" s="234">
        <f>Australia!Y26-Australia!V26</f>
        <v>460</v>
      </c>
      <c r="V47" s="234">
        <f>Australia!$AB26-Australia!Y26</f>
        <v>402</v>
      </c>
      <c r="W47" s="234">
        <f>Australia!$AE26-Australia!AB26</f>
        <v>582</v>
      </c>
      <c r="X47" s="234">
        <f>Australia!AH26-Australia!AE26</f>
        <v>434</v>
      </c>
      <c r="Y47" s="234">
        <f>Australia!AK26-Australia!AH26</f>
        <v>264</v>
      </c>
      <c r="Z47" s="234">
        <f>Australia!AN26-Australia!AK26</f>
        <v>228</v>
      </c>
      <c r="AA47" s="234">
        <f>Australia!AQ26-Australia!AN26</f>
        <v>341</v>
      </c>
      <c r="AB47" s="234">
        <f>Australia!AT26-Australia!AQ26</f>
        <v>91</v>
      </c>
      <c r="AC47" s="234">
        <f>Australia!AW26-Australia!AT26</f>
        <v>637</v>
      </c>
      <c r="AD47" s="234">
        <f>Australia!AZ26-Australia!AW26</f>
        <v>852</v>
      </c>
      <c r="AE47" s="234">
        <f>Australia!BC26-Australia!AZ26</f>
        <v>366</v>
      </c>
      <c r="AF47" s="234">
        <f>Australia!BF26-Australia!BC26</f>
        <v>803</v>
      </c>
      <c r="AG47" s="234">
        <f>Australia!BI26-Australia!BF26</f>
        <v>1034</v>
      </c>
      <c r="AH47" s="234">
        <f>Australia!BL26-Australia!BI26</f>
        <v>1486</v>
      </c>
      <c r="AI47" s="234">
        <f>Australia!BO26-Australia!BL26</f>
        <v>1816</v>
      </c>
      <c r="AJ47" s="234">
        <f>Australia!BR26-Australia!BO26</f>
        <v>1360</v>
      </c>
      <c r="AK47" s="234">
        <f>Australia!BU26-Australia!BR26</f>
        <v>1904</v>
      </c>
    </row>
    <row r="48" spans="1:37">
      <c r="A48" s="192"/>
      <c r="B48" s="126"/>
      <c r="C48" s="126"/>
      <c r="D48" s="126"/>
      <c r="E48" s="126"/>
      <c r="F48" s="126"/>
      <c r="G48" s="126"/>
      <c r="H48" s="126"/>
      <c r="I48" s="126"/>
      <c r="J48" s="126"/>
      <c r="K48" s="191"/>
    </row>
    <row r="49" spans="1:37">
      <c r="A49" s="192"/>
      <c r="B49" s="126"/>
      <c r="C49" s="126"/>
      <c r="D49" s="126"/>
      <c r="E49" s="126"/>
      <c r="F49" s="126"/>
      <c r="G49" s="126"/>
      <c r="H49" s="126"/>
      <c r="I49" s="126"/>
      <c r="J49" s="126"/>
      <c r="K49" s="191"/>
      <c r="M49" s="126" t="s">
        <v>137</v>
      </c>
    </row>
    <row r="50" spans="1:37" ht="26.25">
      <c r="A50" s="192"/>
      <c r="B50" s="126"/>
      <c r="C50" s="126"/>
      <c r="D50" s="126"/>
      <c r="E50" s="126"/>
      <c r="F50" s="126"/>
      <c r="G50" s="126"/>
      <c r="H50" s="126"/>
      <c r="I50" s="126"/>
      <c r="J50" s="126"/>
      <c r="K50" s="191"/>
      <c r="M50" s="173" t="s">
        <v>122</v>
      </c>
      <c r="N50" s="174">
        <v>2000</v>
      </c>
      <c r="O50" s="174">
        <v>2001</v>
      </c>
      <c r="P50" s="174">
        <v>2002</v>
      </c>
      <c r="Q50" s="174">
        <v>2003</v>
      </c>
      <c r="R50" s="174">
        <v>2004</v>
      </c>
      <c r="S50" s="174">
        <v>2005</v>
      </c>
      <c r="T50" s="174">
        <v>2006</v>
      </c>
      <c r="U50" s="174">
        <v>2007</v>
      </c>
      <c r="V50" s="174">
        <v>2008</v>
      </c>
      <c r="W50" s="174">
        <v>2009</v>
      </c>
      <c r="X50" s="174">
        <v>2010</v>
      </c>
      <c r="Y50" s="174">
        <v>2011</v>
      </c>
      <c r="Z50" s="174">
        <v>2012</v>
      </c>
      <c r="AA50" s="174">
        <v>2013</v>
      </c>
      <c r="AB50" s="174">
        <v>2014</v>
      </c>
      <c r="AC50" s="174">
        <v>2015</v>
      </c>
      <c r="AD50" s="174">
        <v>2016</v>
      </c>
      <c r="AE50" s="174">
        <v>2017</v>
      </c>
      <c r="AF50" s="174">
        <v>2018</v>
      </c>
      <c r="AG50" s="174">
        <v>2019</v>
      </c>
      <c r="AH50" s="174">
        <v>2020</v>
      </c>
      <c r="AI50" s="174">
        <v>2021</v>
      </c>
      <c r="AJ50" s="174">
        <v>2022</v>
      </c>
      <c r="AK50" s="174">
        <v>2023</v>
      </c>
    </row>
    <row r="51" spans="1:37">
      <c r="A51" s="192"/>
      <c r="B51" s="126"/>
      <c r="C51" s="126"/>
      <c r="D51" s="126"/>
      <c r="E51" s="126"/>
      <c r="F51" s="126"/>
      <c r="G51" s="126"/>
      <c r="H51" s="126"/>
      <c r="I51" s="126"/>
      <c r="J51" s="126"/>
      <c r="K51" s="191"/>
      <c r="M51" s="175" t="s">
        <v>81</v>
      </c>
      <c r="N51" s="178"/>
      <c r="O51" s="235">
        <f>Australia!G7-(Australia!D7 - Australia!D7/5)</f>
        <v>86121.599999999977</v>
      </c>
      <c r="P51" s="235">
        <f>Australia!J7-(Australia!G7 - Australia!G7/5)</f>
        <v>88776</v>
      </c>
      <c r="Q51" s="235">
        <f>Australia!M7-(Australia!J7 - Australia!J7/5)</f>
        <v>92133</v>
      </c>
      <c r="R51" s="235">
        <f>Australia!P7-(Australia!M7 - Australia!M7/5)</f>
        <v>94861.599999999977</v>
      </c>
      <c r="S51" s="235">
        <f>Australia!S7-(Australia!P7 - Australia!P7/5)</f>
        <v>102234.20000000001</v>
      </c>
      <c r="T51" s="235">
        <f>Australia!V7-(Australia!S7 - Australia!S7/5)</f>
        <v>111406.40000000002</v>
      </c>
      <c r="U51" s="235">
        <f>Australia!Y7-(Australia!V7 - Australia!V7/5)</f>
        <v>132778.59999999998</v>
      </c>
      <c r="V51" s="235">
        <f>Australia!AB7-(Australia!Y7 - Australia!Y7/5)</f>
        <v>130537.40000000002</v>
      </c>
      <c r="W51" s="235">
        <f>Australia!AE7-(Australia!AB7 - Australia!AB7/5)</f>
        <v>130330.40000000002</v>
      </c>
      <c r="X51" s="235">
        <f>Australia!AH7-(Australia!AE7 - Australia!AE7/5)</f>
        <v>129541.20000000001</v>
      </c>
      <c r="Y51" s="235">
        <f>Australia!AK7-(Australia!AH7 - Australia!AH7/5)</f>
        <v>137671.40000000002</v>
      </c>
      <c r="Z51" s="235">
        <f>Australia!AN7-(Australia!AK7 - Australia!AK7/5)</f>
        <v>137707.40000000002</v>
      </c>
      <c r="AA51" s="235">
        <f>Australia!AQ7-(Australia!AN7 - Australia!AN7/5)</f>
        <v>132395.79999999999</v>
      </c>
      <c r="AB51" s="235">
        <f>Australia!AT7-(Australia!AQ7 - Australia!AQ7/5)</f>
        <v>132546.79999999999</v>
      </c>
      <c r="AC51" s="235">
        <f>Australia!AW7-(Australia!AT7 - Australia!AT7/5)</f>
        <v>126701</v>
      </c>
      <c r="AD51" s="235">
        <f>Australia!AZ7-(Australia!AW7 - Australia!AW7/5)</f>
        <v>115883.59999999998</v>
      </c>
      <c r="AE51" s="235">
        <f>Australia!BC7-(Australia!AZ7 - Australia!AZ7/5)</f>
        <v>105513</v>
      </c>
      <c r="AF51" s="235">
        <f>Australia!BF7-(Australia!BC7 - Australia!BC7/5)</f>
        <v>97488.599999999977</v>
      </c>
      <c r="AG51" s="235">
        <f>Australia!BI7-(Australia!BF7 - Australia!BF7/5)</f>
        <v>97175.799999999988</v>
      </c>
      <c r="AH51" s="235">
        <f>Australia!BL7-(Australia!BI7-Australia!BI7/5)</f>
        <v>97962.799999999988</v>
      </c>
      <c r="AI51" s="235">
        <f>Australia!BO7-(Australia!BL7-Australia!BL7/5)</f>
        <v>106311.20000000001</v>
      </c>
      <c r="AJ51" s="235">
        <f>Australia!BR7-(Australia!BO7-Australia!BO7/5)</f>
        <v>111206.40000000002</v>
      </c>
      <c r="AK51" s="235">
        <f>Australia!BU7-(Australia!BR7-Australia!BR7/5)</f>
        <v>112213.59999999998</v>
      </c>
    </row>
    <row r="52" spans="1:37">
      <c r="A52" s="192"/>
      <c r="B52" s="126"/>
      <c r="C52" s="126"/>
      <c r="D52" s="126"/>
      <c r="E52" s="126"/>
      <c r="F52" s="126"/>
      <c r="G52" s="126"/>
      <c r="H52" s="126"/>
      <c r="I52" s="126"/>
      <c r="J52" s="126"/>
      <c r="K52" s="191"/>
      <c r="M52" s="175" t="s">
        <v>82</v>
      </c>
      <c r="N52" s="178"/>
      <c r="O52" s="236">
        <f>Australia!G8-(Australia!D8 - (Australia!D8/5) + (Australia!D7/5))</f>
        <v>-1738.1999999999534</v>
      </c>
      <c r="P52" s="236">
        <f>Australia!J8-(Australia!G8 - (Australia!G8/5) + (Australia!G7/5))</f>
        <v>-3419.5999999999767</v>
      </c>
      <c r="Q52" s="236">
        <f>Australia!M8-(Australia!J8 - (Australia!J8/5) + (Australia!J7/5))</f>
        <v>-1133.1999999999534</v>
      </c>
      <c r="R52" s="236">
        <f>Australia!P8-(Australia!M8 - (Australia!M8/5) + (Australia!M7/5))</f>
        <v>1121.4000000000233</v>
      </c>
      <c r="S52" s="236">
        <f>Australia!S8-(Australia!P8 - (Australia!P8/5) + (Australia!P7/5))</f>
        <v>4903.2000000000116</v>
      </c>
      <c r="T52" s="236">
        <f>Australia!V8-(Australia!S8 - (Australia!S8/5) + (Australia!S7/5))</f>
        <v>13055.599999999977</v>
      </c>
      <c r="U52" s="236">
        <f>Australia!Y8-(Australia!V8 - (Australia!V8/5) + (Australia!V7/5))</f>
        <v>27536.599999999977</v>
      </c>
      <c r="V52" s="236">
        <f>Australia!AB8-(Australia!Y8 - (Australia!Y8/5) + (Australia!Y7/5))</f>
        <v>19365.400000000023</v>
      </c>
      <c r="W52" s="236">
        <f>Australia!AE8-(Australia!AB8 - (Australia!AB8/5) + (Australia!AB7/5))</f>
        <v>14268.400000000023</v>
      </c>
      <c r="X52" s="236">
        <f>Australia!AH8-(Australia!AE8 - (Australia!AE8/5) + (Australia!AE7/5))</f>
        <v>18984.599999999977</v>
      </c>
      <c r="Y52" s="236">
        <f>Australia!AK8-(Australia!AH8 - (Australia!AH8/5) + (Australia!AH7/5))</f>
        <v>27153.400000000023</v>
      </c>
      <c r="Z52" s="236">
        <f>Australia!AN8-(Australia!AK8 - (Australia!AK8/5) + (Australia!AK7/5))</f>
        <v>34720.199999999953</v>
      </c>
      <c r="AA52" s="236">
        <f>Australia!AQ8-(Australia!AN8 - (Australia!AN8/5) + (Australia!AN7/5))</f>
        <v>31585.400000000023</v>
      </c>
      <c r="AB52" s="236">
        <f>Australia!AT8-(Australia!AQ8 - (Australia!AQ8/5) + (Australia!AQ7/5))</f>
        <v>33906.399999999907</v>
      </c>
      <c r="AC52" s="236">
        <f>Australia!AW8-(Australia!AT8 - (Australia!AT8/5) + (Australia!AT7/5))</f>
        <v>25218.800000000047</v>
      </c>
      <c r="AD52" s="236">
        <f>Australia!AZ8-(Australia!AW8 - (Australia!AW8/5) + (Australia!AW7/5))</f>
        <v>16599.800000000047</v>
      </c>
      <c r="AE52" s="236">
        <f>Australia!BC8-(Australia!AZ8 - (Australia!AZ8/5) + (Australia!AZ7/5))</f>
        <v>15501.800000000047</v>
      </c>
      <c r="AF52" s="236">
        <f>Australia!BF8-(Australia!BC8 - (Australia!BC8/5) + (Australia!BC7/5))</f>
        <v>12402.20000000007</v>
      </c>
      <c r="AG52" s="236">
        <f>Australia!BI8-(Australia!BF8 - (Australia!BF8/5) + (Australia!BF7/5))</f>
        <v>19619</v>
      </c>
      <c r="AH52" s="235">
        <f>Australia!BL8-(Australia!BI8 - (Australia!BI8/5) + (Australia!BI7/5))</f>
        <v>28734</v>
      </c>
      <c r="AI52" s="235">
        <f>Australia!BO8-(Australia!BL8 - (Australia!BL8/5) + (Australia!BL7/5))</f>
        <v>40701.400000000023</v>
      </c>
      <c r="AJ52" s="235">
        <f>Australia!BR8-(Australia!BO8 - (Australia!BO8/5) + (Australia!BO7/5))</f>
        <v>33498</v>
      </c>
      <c r="AK52" s="235">
        <f>Australia!BU8-(Australia!BR8 - (Australia!BR8/5) + (Australia!BR7/5))</f>
        <v>34108</v>
      </c>
    </row>
    <row r="53" spans="1:37">
      <c r="A53" s="192"/>
      <c r="B53" s="126"/>
      <c r="C53" s="126"/>
      <c r="D53" s="126"/>
      <c r="E53" s="126"/>
      <c r="F53" s="126"/>
      <c r="G53" s="126"/>
      <c r="H53" s="126"/>
      <c r="I53" s="126"/>
      <c r="J53" s="126"/>
      <c r="K53" s="191"/>
      <c r="M53" s="175" t="s">
        <v>83</v>
      </c>
      <c r="N53" s="178"/>
      <c r="O53" s="236">
        <f>Australia!G9-(Australia!D9 - (Australia!D9/5) + (Australia!D8/5))</f>
        <v>-5734.8000000000466</v>
      </c>
      <c r="P53" s="236">
        <f>Australia!J9-(Australia!G9 - (Australia!G9/5) + (Australia!G8/5))</f>
        <v>-2415.1999999999534</v>
      </c>
      <c r="Q53" s="236">
        <f>Australia!M9-(Australia!J9 - (Australia!J9/5) + (Australia!J8/5))</f>
        <v>-4030.2000000000698</v>
      </c>
      <c r="R53" s="236">
        <f>Australia!P9-(Australia!M9 - (Australia!M9/5) + (Australia!M8/5))</f>
        <v>1526.1999999999534</v>
      </c>
      <c r="S53" s="236">
        <f>Australia!S9-(Australia!P9 - (Australia!P9/5) + (Australia!P8/5))</f>
        <v>2517.8000000000466</v>
      </c>
      <c r="T53" s="236">
        <f>Australia!V9-(Australia!S9 - (Australia!S9/5) + (Australia!S8/5))</f>
        <v>8903.1999999999534</v>
      </c>
      <c r="U53" s="236">
        <f>Australia!Y9-(Australia!V9 - (Australia!V9/5) + (Australia!V8/5))</f>
        <v>21627.400000000023</v>
      </c>
      <c r="V53" s="236">
        <f>Australia!AB9-(Australia!Y9 - (Australia!Y9/5) + (Australia!Y8/5))</f>
        <v>13156.400000000023</v>
      </c>
      <c r="W53" s="236">
        <f>Australia!AE9-(Australia!AB9 - (Australia!AB9/5) + (Australia!AB8/5))</f>
        <v>9915</v>
      </c>
      <c r="X53" s="236">
        <f>Australia!AH9-(Australia!AE9 - (Australia!AE9/5) + (Australia!AE8/5))</f>
        <v>10718</v>
      </c>
      <c r="Y53" s="236">
        <f>Australia!AK9-(Australia!AH9 - (Australia!AH9/5) + (Australia!AH8/5))</f>
        <v>13406.199999999953</v>
      </c>
      <c r="Z53" s="236">
        <f>Australia!AN9-(Australia!AK9 - (Australia!AK9/5) + (Australia!AK8/5))</f>
        <v>13888.199999999953</v>
      </c>
      <c r="AA53" s="236">
        <f>Australia!AQ9-(Australia!AN9 - (Australia!AN9/5) + (Australia!AN8/5))</f>
        <v>8640.2000000000698</v>
      </c>
      <c r="AB53" s="236">
        <f>Australia!AT9-(Australia!AQ9 - (Australia!AQ9/5) + (Australia!AQ8/5))</f>
        <v>5639.3999999999069</v>
      </c>
      <c r="AC53" s="236">
        <f>Australia!AW9-(Australia!AT9 - (Australia!AT9/5) + (Australia!AT8/5))</f>
        <v>1873.8000000000466</v>
      </c>
      <c r="AD53" s="236">
        <f>Australia!AZ9-(Australia!AW9 - (Australia!AW9/5) + (Australia!AW8/5))</f>
        <v>3350.5999999999767</v>
      </c>
      <c r="AE53" s="236">
        <f>Australia!BC9-(Australia!AZ9 - (Australia!AZ9/5) + (Australia!AZ8/5))</f>
        <v>3672</v>
      </c>
      <c r="AF53" s="236">
        <f>Australia!BF9-(Australia!BC9 - (Australia!BC9/5) + (Australia!BC8/5))</f>
        <v>4789</v>
      </c>
      <c r="AG53" s="236">
        <f>Australia!BI9-(Australia!BF9 - (Australia!BF9/5) + (Australia!BF8/5))</f>
        <v>9620.3999999999069</v>
      </c>
      <c r="AH53" s="235">
        <f>Australia!BL9-(Australia!BI9 - (Australia!BI9/5) + (Australia!BI8/5))</f>
        <v>15591.800000000047</v>
      </c>
      <c r="AI53" s="235">
        <f>Australia!BO9-(Australia!BL9 - (Australia!BL9/5) + (Australia!BL8/5))</f>
        <v>22055.599999999977</v>
      </c>
      <c r="AJ53" s="235">
        <f>Australia!BR9-(Australia!BO9 - (Australia!BO9/5) + (Australia!BO8/5))</f>
        <v>22172.400000000023</v>
      </c>
      <c r="AK53" s="235">
        <f>Australia!BU9-(Australia!BR9 - (Australia!BR9/5) + (Australia!BR8/5))</f>
        <v>22847</v>
      </c>
    </row>
    <row r="54" spans="1:37">
      <c r="A54" s="192"/>
      <c r="B54" s="126"/>
      <c r="C54" s="126"/>
      <c r="D54" s="126"/>
      <c r="E54" s="126"/>
      <c r="F54" s="126"/>
      <c r="G54" s="126"/>
      <c r="H54" s="126"/>
      <c r="I54" s="126"/>
      <c r="J54" s="126"/>
      <c r="K54" s="191"/>
      <c r="M54" s="175" t="s">
        <v>84</v>
      </c>
      <c r="N54" s="178"/>
      <c r="O54" s="236">
        <f>Australia!G10-(Australia!D10 - (Australia!D10/5) + (Australia!D9/5))</f>
        <v>15441.199999999953</v>
      </c>
      <c r="P54" s="236">
        <f>Australia!J10-(Australia!G10 - (Australia!G10/5) + (Australia!G9/5))</f>
        <v>-3690.5999999999767</v>
      </c>
      <c r="Q54" s="236">
        <f>Australia!M10-(Australia!J10 - (Australia!J10/5) + (Australia!J9/5))</f>
        <v>-4881.5999999999767</v>
      </c>
      <c r="R54" s="236">
        <f>Australia!P10-(Australia!M10 - (Australia!M10/5) + (Australia!M9/5))</f>
        <v>-3657.4000000000233</v>
      </c>
      <c r="S54" s="236">
        <f>Australia!S10-(Australia!P10 - (Australia!P10/5) + (Australia!P9/5))</f>
        <v>3745.2000000000698</v>
      </c>
      <c r="T54" s="236">
        <f>Australia!V10-(Australia!S10 - (Australia!S10/5) + (Australia!S9/5))</f>
        <v>8363.5999999999767</v>
      </c>
      <c r="U54" s="236">
        <f>Australia!Y10-(Australia!V10 - (Australia!V10/5) + (Australia!V9/5))</f>
        <v>22511.400000000023</v>
      </c>
      <c r="V54" s="236">
        <f>Australia!AB10-(Australia!Y10 - (Australia!Y10/5) + (Australia!Y9/5))</f>
        <v>13598.20000000007</v>
      </c>
      <c r="W54" s="236">
        <f>Australia!AE10-(Australia!AB10 - (Australia!AB10/5) + (Australia!AB9/5))</f>
        <v>12239.199999999953</v>
      </c>
      <c r="X54" s="236">
        <f>Australia!AH10-(Australia!AE10 - (Australia!AE10/5) + (Australia!AE9/5))</f>
        <v>10827.199999999953</v>
      </c>
      <c r="Y54" s="236">
        <f>Australia!AK10-(Australia!AH10 - (Australia!AH10/5) + (Australia!AH9/5))</f>
        <v>12130.400000000023</v>
      </c>
      <c r="Z54" s="236">
        <f>Australia!AN10-(Australia!AK10 - (Australia!AK10/5) + (Australia!AK9/5))</f>
        <v>11436.79999999993</v>
      </c>
      <c r="AA54" s="236">
        <f>Australia!AQ10-(Australia!AN10 - (Australia!AN10/5) + (Australia!AN9/5))</f>
        <v>8803.4000000000233</v>
      </c>
      <c r="AB54" s="236">
        <f>Australia!AT10-(Australia!AQ10 - (Australia!AQ10/5) + (Australia!AQ9/5))</f>
        <v>6853.8000000000466</v>
      </c>
      <c r="AC54" s="236">
        <f>Australia!AW10-(Australia!AT10 - (Australia!AT10/5) + (Australia!AT9/5))</f>
        <v>953</v>
      </c>
      <c r="AD54" s="236">
        <f>Australia!AZ10-(Australia!AW10 - (Australia!AW10/5) + (Australia!AW9/5))</f>
        <v>-5909.4000000000233</v>
      </c>
      <c r="AE54" s="236">
        <f>Australia!BC10-(Australia!AZ10 - (Australia!AZ10/5) + (Australia!AZ9/5))</f>
        <v>-6829.3999999999069</v>
      </c>
      <c r="AF54" s="236">
        <f>Australia!BF10-(Australia!BC10 - (Australia!BC10/5) + (Australia!BC9/5))</f>
        <v>-10351.199999999953</v>
      </c>
      <c r="AG54" s="236">
        <f>Australia!BI10-(Australia!BF10 - (Australia!BF10/5) + (Australia!BF9/5))</f>
        <v>-9611.4000000000233</v>
      </c>
      <c r="AH54" s="235">
        <f>Australia!BL10-(Australia!BI10 - (Australia!BI10/5) + (Australia!BI9/5))</f>
        <v>-1471.1999999999534</v>
      </c>
      <c r="AI54" s="235">
        <f>Australia!BO10-(Australia!BL10 - (Australia!BL10/5) + (Australia!BL9/5))</f>
        <v>11184.399999999907</v>
      </c>
      <c r="AJ54" s="235">
        <f>Australia!BR10-(Australia!BO10 - (Australia!BO10/5) + (Australia!BO9/5))</f>
        <v>16050</v>
      </c>
      <c r="AK54" s="235">
        <f>Australia!BU10-(Australia!BR10 - (Australia!BR10/5) + (Australia!BR9/5))</f>
        <v>18159.400000000023</v>
      </c>
    </row>
    <row r="55" spans="1:37">
      <c r="A55" s="192"/>
      <c r="B55" s="126"/>
      <c r="C55" s="126"/>
      <c r="D55" s="126"/>
      <c r="E55" s="126"/>
      <c r="F55" s="126"/>
      <c r="G55" s="126"/>
      <c r="H55" s="126"/>
      <c r="I55" s="126"/>
      <c r="J55" s="126"/>
      <c r="K55" s="191"/>
      <c r="M55" s="175" t="s">
        <v>123</v>
      </c>
      <c r="N55" s="178"/>
      <c r="O55" s="236">
        <f>Australia!G11-(Australia!D11 - (Australia!D11/5) + (Australia!D10/5))</f>
        <v>-12120.799999999988</v>
      </c>
      <c r="P55" s="236">
        <f>Australia!J11-(Australia!G11 - (Australia!G11/5) + (Australia!G10/5))</f>
        <v>-27106.199999999953</v>
      </c>
      <c r="Q55" s="236">
        <f>Australia!M11-(Australia!J11 - (Australia!J11/5) + (Australia!J10/5))</f>
        <v>-44747.400000000023</v>
      </c>
      <c r="R55" s="236">
        <f>Australia!P11-(Australia!M11 - (Australia!M11/5) + (Australia!M10/5))</f>
        <v>-29114.799999999988</v>
      </c>
      <c r="S55" s="236">
        <f>Australia!S11-(Australia!P11 - (Australia!P11/5) + (Australia!P10/5))</f>
        <v>-21929.400000000023</v>
      </c>
      <c r="T55" s="236">
        <f>Australia!V11-(Australia!S11 - (Australia!S11/5) + (Australia!S10/5))</f>
        <v>-10947</v>
      </c>
      <c r="U55" s="236">
        <f>Australia!Y11-(Australia!V11 - (Australia!V11/5) + (Australia!V10/5))</f>
        <v>-7600.7999999999884</v>
      </c>
      <c r="V55" s="236">
        <f>Australia!AB11-(Australia!Y11 - (Australia!Y11/5) + (Australia!Y10/5))</f>
        <v>-8523</v>
      </c>
      <c r="W55" s="236">
        <f>Australia!AE11-(Australia!AB11 - (Australia!AB11/5) + (Australia!AB10/5))</f>
        <v>-18419.599999999977</v>
      </c>
      <c r="X55" s="236">
        <f>Australia!AH11-(Australia!AE11 - (Australia!AE11/5) + (Australia!AE10/5))</f>
        <v>-11794.400000000023</v>
      </c>
      <c r="Y55" s="236">
        <f>Australia!AK11-(Australia!AH11 - (Australia!AH11/5) + (Australia!AH10/5))</f>
        <v>-10220.199999999953</v>
      </c>
      <c r="Z55" s="236">
        <f>Australia!AN11-(Australia!AK11 - (Australia!AK11/5) + (Australia!AK10/5))</f>
        <v>-4089.5999999999767</v>
      </c>
      <c r="AA55" s="236">
        <f>Australia!AQ11-(Australia!AN11 - (Australia!AN11/5) + (Australia!AN10/5))</f>
        <v>-7533.5999999999767</v>
      </c>
      <c r="AB55" s="236">
        <f>Australia!AT11-(Australia!AQ11 - (Australia!AQ11/5) + (Australia!AQ10/5))</f>
        <v>-12393.599999999977</v>
      </c>
      <c r="AC55" s="236">
        <f>Australia!AW11-(Australia!AT11 - (Australia!AT11/5) + (Australia!AT10/5))</f>
        <v>-26059.400000000023</v>
      </c>
      <c r="AD55" s="236">
        <f>Australia!AZ11-(Australia!AW11 - (Australia!AW11/5) + (Australia!AW10/5))</f>
        <v>-30794.599999999977</v>
      </c>
      <c r="AE55" s="236">
        <f>Australia!BC11-(Australia!AZ11 - (Australia!AZ11/5) + (Australia!AZ10/5))</f>
        <v>-35401</v>
      </c>
      <c r="AF55" s="236">
        <f>Australia!BF11-(Australia!BC11 - (Australia!BC11/5) + (Australia!BC10/5))</f>
        <v>-38839.400000000023</v>
      </c>
      <c r="AG55" s="236">
        <f>Australia!BI11-(Australia!BF11 - (Australia!BF11/5) + (Australia!BF10/5))</f>
        <v>-28266</v>
      </c>
      <c r="AH55" s="235">
        <f>Australia!BL11-(Australia!BI11 - (Australia!BI11/5) + (Australia!BI10/5))</f>
        <v>-16348.199999999953</v>
      </c>
      <c r="AI55" s="235">
        <f>Australia!BO11-(Australia!BL11 - (Australia!BL11/5) + (Australia!BL10/5))</f>
        <v>-21447</v>
      </c>
      <c r="AJ55" s="235">
        <f>Australia!BR11-(Australia!BO11 - (Australia!BO11/5) + (Australia!BO10/5))</f>
        <v>-16553.199999999953</v>
      </c>
      <c r="AK55" s="235">
        <f>Australia!BU11-(Australia!BR11 - (Australia!BR11/5) + (Australia!BR10/5))</f>
        <v>-19971.599999999977</v>
      </c>
    </row>
    <row r="56" spans="1:37">
      <c r="A56" s="192"/>
      <c r="B56" s="126"/>
      <c r="C56" s="126"/>
      <c r="D56" s="126"/>
      <c r="E56" s="126"/>
      <c r="F56" s="126"/>
      <c r="G56" s="126"/>
      <c r="H56" s="126"/>
      <c r="I56" s="126"/>
      <c r="J56" s="126"/>
      <c r="K56" s="191"/>
      <c r="M56" s="175" t="s">
        <v>86</v>
      </c>
      <c r="N56" s="178"/>
      <c r="O56" s="236">
        <f>Australia!G12-(Australia!D12 - (Australia!D12/5) + (Australia!D11/5))</f>
        <v>-5394.2000000000116</v>
      </c>
      <c r="P56" s="236">
        <f>Australia!J12-(Australia!G12 - (Australia!G12/5) + (Australia!G11/5))</f>
        <v>-18107.599999999977</v>
      </c>
      <c r="Q56" s="236">
        <f>Australia!M12-(Australia!J12 - (Australia!J12/5) + (Australia!J11/5))</f>
        <v>-13277</v>
      </c>
      <c r="R56" s="236">
        <f>Australia!P12-(Australia!M12 - (Australia!M12/5) + (Australia!M11/5))</f>
        <v>-14498.400000000023</v>
      </c>
      <c r="S56" s="236">
        <f>Australia!S12-(Australia!P12 - (Australia!P12/5) + (Australia!P11/5))</f>
        <v>-3753.7999999999884</v>
      </c>
      <c r="T56" s="236">
        <f>Australia!V12-(Australia!S12 - (Australia!S12/5) + (Australia!S11/5))</f>
        <v>10531.200000000012</v>
      </c>
      <c r="U56" s="236">
        <f>Australia!Y12-(Australia!V12 - (Australia!V12/5) + (Australia!V11/5))</f>
        <v>37622.399999999965</v>
      </c>
      <c r="V56" s="236">
        <f>Australia!AB12-(Australia!Y12 - (Australia!Y12/5) + (Australia!Y11/5))</f>
        <v>21429.199999999953</v>
      </c>
      <c r="W56" s="236">
        <f>Australia!AE12-(Australia!AB12 - (Australia!AB12/5) + (Australia!AB11/5))</f>
        <v>9332.5999999999767</v>
      </c>
      <c r="X56" s="236">
        <f>Australia!AH12-(Australia!AE12 - (Australia!AE12/5) + (Australia!AE11/5))</f>
        <v>13059.599999999977</v>
      </c>
      <c r="Y56" s="236">
        <f>Australia!AK12-(Australia!AH12 - (Australia!AH12/5) + (Australia!AH11/5))</f>
        <v>12278.599999999977</v>
      </c>
      <c r="Z56" s="236">
        <f>Australia!AN12-(Australia!AK12 - (Australia!AK12/5) + (Australia!AK11/5))</f>
        <v>11159.800000000047</v>
      </c>
      <c r="AA56" s="236">
        <f>Australia!AQ12-(Australia!AN12 - (Australia!AN12/5) + (Australia!AN11/5))</f>
        <v>4417.8000000000466</v>
      </c>
      <c r="AB56" s="236">
        <f>Australia!AT12-(Australia!AQ12 - (Australia!AQ12/5) + (Australia!AQ11/5))</f>
        <v>-5121.8000000000466</v>
      </c>
      <c r="AC56" s="236">
        <f>Australia!AW12-(Australia!AT12 - (Australia!AT12/5) + (Australia!AT11/5))</f>
        <v>-14269</v>
      </c>
      <c r="AD56" s="236">
        <f>Australia!AZ12-(Australia!AW12 - (Australia!AW12/5) + (Australia!AW11/5))</f>
        <v>-29762.599999999977</v>
      </c>
      <c r="AE56" s="236">
        <f>Australia!BC12-(Australia!AZ12 - (Australia!AZ12/5) + (Australia!AZ11/5))</f>
        <v>-35358.199999999953</v>
      </c>
      <c r="AF56" s="236">
        <f>Australia!BF12-(Australia!BC12 - (Australia!BC12/5) + (Australia!BC11/5))</f>
        <v>-44268.200000000012</v>
      </c>
      <c r="AG56" s="236">
        <f>Australia!BI12-(Australia!BF12 - (Australia!BF12/5) + (Australia!BF11/5))</f>
        <v>-35311.799999999988</v>
      </c>
      <c r="AH56" s="235">
        <f>Australia!BL12-(Australia!BI12 - (Australia!BI12/5) + (Australia!BI11/5))</f>
        <v>-26909.200000000012</v>
      </c>
      <c r="AI56" s="235">
        <f>Australia!BO12-(Australia!BL12 - (Australia!BL12/5) + (Australia!BL11/5))</f>
        <v>-13555.800000000047</v>
      </c>
      <c r="AJ56" s="235">
        <f>Australia!BR12-(Australia!BO12 - (Australia!BO12/5) + (Australia!BO11/5))</f>
        <v>4110.8000000000466</v>
      </c>
      <c r="AK56" s="235">
        <f>Australia!BU12-(Australia!BR12 - (Australia!BR12/5) + (Australia!BR11/5))</f>
        <v>19867.400000000023</v>
      </c>
    </row>
    <row r="57" spans="1:37">
      <c r="A57" s="192"/>
      <c r="B57" s="126"/>
      <c r="C57" s="126"/>
      <c r="D57" s="126"/>
      <c r="E57" s="126"/>
      <c r="F57" s="126"/>
      <c r="G57" s="126"/>
      <c r="H57" s="126"/>
      <c r="I57" s="126"/>
      <c r="J57" s="126"/>
      <c r="K57" s="191"/>
      <c r="M57" s="175" t="s">
        <v>87</v>
      </c>
      <c r="N57" s="178"/>
      <c r="O57" s="236">
        <f>Australia!G13-(Australia!D13 - (Australia!D13/5) + (Australia!D12/5))</f>
        <v>36641.79999999993</v>
      </c>
      <c r="P57" s="236">
        <f>Australia!J13-(Australia!G13 - (Australia!G13/5) + (Australia!G12/5))</f>
        <v>35995.199999999953</v>
      </c>
      <c r="Q57" s="236">
        <f>Australia!M13-(Australia!J13 - (Australia!J13/5) + (Australia!J12/5))</f>
        <v>33772.400000000023</v>
      </c>
      <c r="R57" s="236">
        <f>Australia!P13-(Australia!M13 - (Australia!M13/5) + (Australia!M12/5))</f>
        <v>32481.599999999977</v>
      </c>
      <c r="S57" s="236">
        <f>Australia!S13-(Australia!P13 - (Australia!P13/5) + (Australia!P12/5))</f>
        <v>36970</v>
      </c>
      <c r="T57" s="236">
        <f>Australia!V13-(Australia!S13 - (Australia!S13/5) + (Australia!S12/5))</f>
        <v>40860.599999999977</v>
      </c>
      <c r="U57" s="236">
        <f>Australia!Y13-(Australia!V13 - (Australia!V13/5) + (Australia!V12/5))</f>
        <v>69996.800000000047</v>
      </c>
      <c r="V57" s="236">
        <f>Australia!AB13-(Australia!Y13 - (Australia!Y13/5) + (Australia!Y12/5))</f>
        <v>51678.599999999977</v>
      </c>
      <c r="W57" s="236">
        <f>Australia!AE13-(Australia!AB13 - (Australia!AB13/5) + (Australia!AB12/5))</f>
        <v>40952.199999999953</v>
      </c>
      <c r="X57" s="236">
        <f>Australia!AH13-(Australia!AE13 - (Australia!AE13/5) + (Australia!AE12/5))</f>
        <v>51905.400000000023</v>
      </c>
      <c r="Y57" s="236">
        <f>Australia!AK13-(Australia!AH13 - (Australia!AH13/5) + (Australia!AH12/5))</f>
        <v>63400.199999999953</v>
      </c>
      <c r="Z57" s="236">
        <f>Australia!AN13-(Australia!AK13 - (Australia!AK13/5) + (Australia!AK12/5))</f>
        <v>69647.79999999993</v>
      </c>
      <c r="AA57" s="236">
        <f>Australia!AQ13-(Australia!AN13 - (Australia!AN13/5) + (Australia!AN12/5))</f>
        <v>68454.199999999953</v>
      </c>
      <c r="AB57" s="236">
        <f>Australia!AT13-(Australia!AQ13 - (Australia!AQ13/5) + (Australia!AQ12/5))</f>
        <v>71554.199999999953</v>
      </c>
      <c r="AC57" s="236">
        <f>Australia!AW13-(Australia!AT13 - (Australia!AT13/5) + (Australia!AT12/5))</f>
        <v>64614.600000000093</v>
      </c>
      <c r="AD57" s="236">
        <f>Australia!AZ13-(Australia!AW13 - (Australia!AW13/5) + (Australia!AW12/5))</f>
        <v>42088</v>
      </c>
      <c r="AE57" s="236">
        <f>Australia!BC13-(Australia!AZ13 - (Australia!AZ13/5) + (Australia!AZ12/5))</f>
        <v>36836.800000000047</v>
      </c>
      <c r="AF57" s="236">
        <f>Australia!BF13-(Australia!BC13 - (Australia!BC13/5) + (Australia!BC12/5))</f>
        <v>29866</v>
      </c>
      <c r="AG57" s="236">
        <f>Australia!BI13-(Australia!BF13 - (Australia!BF13/5) + (Australia!BF12/5))</f>
        <v>36032</v>
      </c>
      <c r="AH57" s="235">
        <f>Australia!BL13-(Australia!BI13 - (Australia!BI13/5) + (Australia!BI12/5))</f>
        <v>51392.599999999977</v>
      </c>
      <c r="AI57" s="235">
        <f>Australia!BO13-(Australia!BL13 - (Australia!BL13/5) + (Australia!BL12/5))</f>
        <v>61539.399999999907</v>
      </c>
      <c r="AJ57" s="235">
        <f>Australia!BR13-(Australia!BO13 - (Australia!BO13/5) + (Australia!BO12/5))</f>
        <v>62866</v>
      </c>
      <c r="AK57" s="235">
        <f>Australia!BU13-(Australia!BR13 - (Australia!BR13/5) + (Australia!BR12/5))</f>
        <v>64856.599999999977</v>
      </c>
    </row>
    <row r="58" spans="1:37">
      <c r="A58" s="192"/>
      <c r="B58" s="126"/>
      <c r="C58" s="126"/>
      <c r="D58" s="126"/>
      <c r="E58" s="126"/>
      <c r="F58" s="126"/>
      <c r="G58" s="126"/>
      <c r="H58" s="126"/>
      <c r="I58" s="126"/>
      <c r="J58" s="126"/>
      <c r="K58" s="191"/>
      <c r="M58" s="175" t="s">
        <v>88</v>
      </c>
      <c r="N58" s="178"/>
      <c r="O58" s="236">
        <f>Australia!G14-(Australia!D14 - (Australia!D14/5) + (Australia!D13/5))</f>
        <v>-18340</v>
      </c>
      <c r="P58" s="236">
        <f>Australia!J14-(Australia!G14 - (Australia!G14/5) + (Australia!G13/5))</f>
        <v>-16330.199999999953</v>
      </c>
      <c r="Q58" s="236">
        <f>Australia!M14-(Australia!J14 - (Australia!J14/5) + (Australia!J13/5))</f>
        <v>-10689</v>
      </c>
      <c r="R58" s="236">
        <f>Australia!P14-(Australia!M14 - (Australia!M14/5) + (Australia!M13/5))</f>
        <v>4103</v>
      </c>
      <c r="S58" s="236">
        <f>Australia!S14-(Australia!P14 - (Australia!P14/5) + (Australia!P13/5))</f>
        <v>19228.20000000007</v>
      </c>
      <c r="T58" s="236">
        <f>Australia!V14-(Australia!S14 - (Australia!S14/5) + (Australia!S13/5))</f>
        <v>37490.400000000023</v>
      </c>
      <c r="U58" s="236">
        <f>Australia!Y14-(Australia!V14 - (Australia!V14/5) + (Australia!V13/5))</f>
        <v>58489</v>
      </c>
      <c r="V58" s="236">
        <f>Australia!AB14-(Australia!Y14 - (Australia!Y14/5) + (Australia!Y13/5))</f>
        <v>37036</v>
      </c>
      <c r="W58" s="236">
        <f>Australia!AE14-(Australia!AB14 - (Australia!AB14/5) + (Australia!AB13/5))</f>
        <v>28513.20000000007</v>
      </c>
      <c r="X58" s="236">
        <f>Australia!AH14-(Australia!AE14 - (Australia!AE14/5) + (Australia!AE13/5))</f>
        <v>24219.800000000047</v>
      </c>
      <c r="Y58" s="236">
        <f>Australia!AK14-(Australia!AH14 - (Australia!AH14/5) + (Australia!AH13/5))</f>
        <v>19275.800000000047</v>
      </c>
      <c r="Z58" s="236">
        <f>Australia!AN14-(Australia!AK14 - (Australia!AK14/5) + (Australia!AK13/5))</f>
        <v>19079</v>
      </c>
      <c r="AA58" s="236">
        <f>Australia!AQ14-(Australia!AN14 - (Australia!AN14/5) + (Australia!AN13/5))</f>
        <v>16625.800000000047</v>
      </c>
      <c r="AB58" s="236">
        <f>Australia!AT14-(Australia!AQ14 - (Australia!AQ14/5) + (Australia!AQ13/5))</f>
        <v>13794.199999999953</v>
      </c>
      <c r="AC58" s="236">
        <f>Australia!AW14-(Australia!AT14 - (Australia!AT14/5) + (Australia!AT13/5))</f>
        <v>12843.199999999953</v>
      </c>
      <c r="AD58" s="236">
        <f>Australia!AZ14-(Australia!AW14 - (Australia!AW14/5) + (Australia!AW13/5))</f>
        <v>11224.599999999977</v>
      </c>
      <c r="AE58" s="236">
        <f>Australia!BC14-(Australia!AZ14 - (Australia!AZ14/5) + (Australia!AZ13/5))</f>
        <v>15101.599999999977</v>
      </c>
      <c r="AF58" s="236">
        <f>Australia!BF14-(Australia!BC14 - (Australia!BC14/5) + (Australia!BC13/5))</f>
        <v>18809</v>
      </c>
      <c r="AG58" s="236">
        <f>Australia!BI14-(Australia!BF14 - (Australia!BF14/5) + (Australia!BF13/5))</f>
        <v>25172.400000000023</v>
      </c>
      <c r="AH58" s="235">
        <f>Australia!BL14-(Australia!BI14 - (Australia!BI14/5) + (Australia!BI13/5))</f>
        <v>36695.800000000047</v>
      </c>
      <c r="AI58" s="235">
        <f>Australia!BO14-(Australia!BL14 - (Australia!BL14/5) + (Australia!BL13/5))</f>
        <v>43440.199999999953</v>
      </c>
      <c r="AJ58" s="235">
        <f>Australia!BR14-(Australia!BO14 - (Australia!BO14/5) + (Australia!BO13/5))</f>
        <v>41409</v>
      </c>
      <c r="AK58" s="235">
        <f>Australia!BU14-(Australia!BR14 - (Australia!BR14/5) + (Australia!BR13/5))</f>
        <v>44640.400000000023</v>
      </c>
    </row>
    <row r="59" spans="1:37">
      <c r="A59" s="192"/>
      <c r="B59" s="126"/>
      <c r="C59" s="126"/>
      <c r="D59" s="126"/>
      <c r="E59" s="126"/>
      <c r="F59" s="126"/>
      <c r="G59" s="126"/>
      <c r="H59" s="126"/>
      <c r="I59" s="126"/>
      <c r="J59" s="126"/>
      <c r="K59" s="191"/>
      <c r="M59" s="175" t="s">
        <v>89</v>
      </c>
      <c r="N59" s="178"/>
      <c r="O59" s="236">
        <f>Australia!G15-(Australia!D15 - (Australia!D15/5) + (Australia!D14/5))</f>
        <v>-5156.1999999999534</v>
      </c>
      <c r="P59" s="236">
        <f>Australia!J15-(Australia!G15 - (Australia!G15/5) + (Australia!G14/5))</f>
        <v>-3151.1999999999534</v>
      </c>
      <c r="Q59" s="236">
        <f>Australia!M15-(Australia!J15 - (Australia!J15/5) + (Australia!J14/5))</f>
        <v>1421.1999999999534</v>
      </c>
      <c r="R59" s="236">
        <f>Australia!P15-(Australia!M15 - (Australia!M15/5) + (Australia!M14/5))</f>
        <v>1519.4000000000233</v>
      </c>
      <c r="S59" s="236">
        <f>Australia!S15-(Australia!P15 - (Australia!P15/5) + (Australia!P14/5))</f>
        <v>9.5999999999767169</v>
      </c>
      <c r="T59" s="236">
        <f>Australia!V15-(Australia!S15 - (Australia!S15/5) + (Australia!S14/5))</f>
        <v>282.80000000004657</v>
      </c>
      <c r="U59" s="236">
        <f>Australia!Y15-(Australia!V15 - (Australia!V15/5) + (Australia!V14/5))</f>
        <v>13879.400000000023</v>
      </c>
      <c r="V59" s="236">
        <f>Australia!AB15-(Australia!Y15 - (Australia!Y15/5) + (Australia!Y14/5))</f>
        <v>3155.3999999999069</v>
      </c>
      <c r="W59" s="236">
        <f>Australia!AE15-(Australia!AB15 - (Australia!AB15/5) + (Australia!AB14/5))</f>
        <v>8056.4000000000233</v>
      </c>
      <c r="X59" s="236">
        <f>Australia!AH15-(Australia!AE15 - (Australia!AE15/5) + (Australia!AE14/5))</f>
        <v>21105</v>
      </c>
      <c r="Y59" s="236">
        <f>Australia!AK15-(Australia!AH15 - (Australia!AH15/5) + (Australia!AH14/5))</f>
        <v>35447.800000000047</v>
      </c>
      <c r="Z59" s="236">
        <f>Australia!AN15-(Australia!AK15 - (Australia!AK15/5) + (Australia!AK14/5))</f>
        <v>38713.20000000007</v>
      </c>
      <c r="AA59" s="236">
        <f>Australia!AQ15-(Australia!AN15 - (Australia!AN15/5) + (Australia!AN14/5))</f>
        <v>26189.400000000023</v>
      </c>
      <c r="AB59" s="236">
        <f>Australia!AT15-(Australia!AQ15 - (Australia!AQ15/5) + (Australia!AQ14/5))</f>
        <v>20896.599999999977</v>
      </c>
      <c r="AC59" s="236">
        <f>Australia!AW15-(Australia!AT15 - (Australia!AT15/5) + (Australia!AT14/5))</f>
        <v>4673.4000000000233</v>
      </c>
      <c r="AD59" s="236">
        <f>Australia!AZ15-(Australia!AW15 - (Australia!AW15/5) + (Australia!AW14/5))</f>
        <v>-13477.800000000047</v>
      </c>
      <c r="AE59" s="236">
        <f>Australia!BC15-(Australia!AZ15 - (Australia!AZ15/5) + (Australia!AZ14/5))</f>
        <v>-15877.599999999977</v>
      </c>
      <c r="AF59" s="236">
        <f>Australia!BF15-(Australia!BC15 - (Australia!BC15/5) + (Australia!BC14/5))</f>
        <v>-14326</v>
      </c>
      <c r="AG59" s="236">
        <f>Australia!BI15-(Australia!BF15 - (Australia!BF15/5) + (Australia!BF14/5))</f>
        <v>-12738.20000000007</v>
      </c>
      <c r="AH59" s="235">
        <f>Australia!BL15-(Australia!BI15 - (Australia!BI15/5) + (Australia!BI14/5))</f>
        <v>3092.4000000000233</v>
      </c>
      <c r="AI59" s="235">
        <f>Australia!BO15-(Australia!BL15 - (Australia!BL15/5) + (Australia!BL14/5))</f>
        <v>21415.599999999977</v>
      </c>
      <c r="AJ59" s="235">
        <f>Australia!BR15-(Australia!BO15 - (Australia!BO15/5) + (Australia!BO14/5))</f>
        <v>28232.79999999993</v>
      </c>
      <c r="AK59" s="235">
        <f>Australia!BU15-(Australia!BR15 - (Australia!BR15/5) + (Australia!BR14/5))</f>
        <v>35387</v>
      </c>
    </row>
    <row r="60" spans="1:37">
      <c r="A60" s="192"/>
      <c r="B60" s="126"/>
      <c r="C60" s="126"/>
      <c r="D60" s="126"/>
      <c r="E60" s="126"/>
      <c r="F60" s="126"/>
      <c r="G60" s="126"/>
      <c r="H60" s="126"/>
      <c r="I60" s="126"/>
      <c r="J60" s="126"/>
      <c r="K60" s="191"/>
      <c r="M60" s="175" t="s">
        <v>90</v>
      </c>
      <c r="N60" s="178"/>
      <c r="O60" s="236">
        <f>Australia!G16-(Australia!D16 - (Australia!D16/5) + (Australia!D15/5))</f>
        <v>-8746.5999999999767</v>
      </c>
      <c r="P60" s="236">
        <f>Australia!J16-(Australia!G16 - (Australia!G16/5) + (Australia!G15/5))</f>
        <v>-12791.400000000023</v>
      </c>
      <c r="Q60" s="236">
        <f>Australia!M16-(Australia!J16 - (Australia!J16/5) + (Australia!J15/5))</f>
        <v>-9144.6000000000931</v>
      </c>
      <c r="R60" s="236">
        <f>Australia!P16-(Australia!M16 - (Australia!M16/5) + (Australia!M15/5))</f>
        <v>-509.79999999993015</v>
      </c>
      <c r="S60" s="236"/>
      <c r="T60" s="236">
        <f>Australia!V16-(Australia!S16 - (Australia!S16/5) + (Australia!S15/5))</f>
        <v>14841.800000000047</v>
      </c>
      <c r="U60" s="236">
        <f>Australia!Y16-(Australia!V16 - (Australia!V16/5) + (Australia!V15/5))</f>
        <v>29438.199999999953</v>
      </c>
      <c r="V60" s="236">
        <f>Australia!AB16-(Australia!Y16 - (Australia!Y16/5) + (Australia!Y15/5))</f>
        <v>21741.599999999977</v>
      </c>
      <c r="W60" s="236">
        <f>Australia!AE16-(Australia!AB16 - (Australia!AB16/5) + (Australia!AB15/5))</f>
        <v>13720</v>
      </c>
      <c r="X60" s="236">
        <f>Australia!AH16-(Australia!AE16 - (Australia!AE16/5) + (Australia!AE15/5))</f>
        <v>9679.1999999999534</v>
      </c>
      <c r="Y60" s="236">
        <f>Australia!AK16-(Australia!AH16 - (Australia!AH16/5) + (Australia!AH15/5))</f>
        <v>3831.4000000000233</v>
      </c>
      <c r="Z60" s="236">
        <f>Australia!AN16-(Australia!AK16 - (Australia!AK16/5) + (Australia!AK15/5))</f>
        <v>286.80000000004657</v>
      </c>
      <c r="AA60" s="236">
        <f>Australia!AQ16-(Australia!AN16 - (Australia!AN16/5) + (Australia!AN15/5))</f>
        <v>-4386.8000000000466</v>
      </c>
      <c r="AB60" s="236">
        <f>Australia!AT16-(Australia!AQ16 - (Australia!AQ16/5) + (Australia!AQ15/5))</f>
        <v>3695</v>
      </c>
      <c r="AC60" s="236">
        <f>Australia!AW16-(Australia!AT16 - (Australia!AT16/5) + (Australia!AT15/5))</f>
        <v>7130</v>
      </c>
      <c r="AD60" s="236">
        <f>Australia!AZ16-(Australia!AW16 - (Australia!AW16/5) + (Australia!AW15/5))</f>
        <v>13702.399999999907</v>
      </c>
      <c r="AE60" s="236">
        <f>Australia!BC16-(Australia!AZ16 - (Australia!AZ16/5) + (Australia!AZ15/5))</f>
        <v>13631.800000000047</v>
      </c>
      <c r="AF60" s="236">
        <f>Australia!BF16-(Australia!BC16 - (Australia!BC16/5) + (Australia!BC15/5))</f>
        <v>3596.1999999999534</v>
      </c>
      <c r="AG60" s="236">
        <f>Australia!BI16-(Australia!BF16 - (Australia!BF16/5) + (Australia!BF15/5))</f>
        <v>2726.8000000000466</v>
      </c>
      <c r="AH60" s="235">
        <f>Australia!BL16-(Australia!BI16 - (Australia!BI16/5) + (Australia!BI15/5))</f>
        <v>908.19999999995343</v>
      </c>
      <c r="AI60" s="235">
        <f>Australia!BO16-(Australia!BL16 - (Australia!BL16/5) + (Australia!BL15/5))</f>
        <v>545.80000000004657</v>
      </c>
      <c r="AJ60" s="235">
        <f>Australia!BR16-(Australia!BO16 - (Australia!BO16/5) + (Australia!BO15/5))</f>
        <v>-2089</v>
      </c>
      <c r="AK60" s="235">
        <f>Australia!BU16-(Australia!BR16 - (Australia!BR16/5) + (Australia!BR15/5))</f>
        <v>2311</v>
      </c>
    </row>
    <row r="61" spans="1:37">
      <c r="A61" s="192"/>
      <c r="B61" s="126"/>
      <c r="C61" s="126"/>
      <c r="D61" s="126"/>
      <c r="E61" s="126"/>
      <c r="F61" s="126"/>
      <c r="G61" s="126"/>
      <c r="H61" s="126"/>
      <c r="I61" s="126"/>
      <c r="J61" s="126"/>
      <c r="K61" s="191"/>
      <c r="M61" s="175" t="s">
        <v>91</v>
      </c>
      <c r="N61" s="178"/>
      <c r="O61" s="236">
        <f>Australia!G17-(Australia!D17 - (Australia!D17/5) + (Australia!D16/5))</f>
        <v>-9944</v>
      </c>
      <c r="P61" s="236">
        <f>Australia!J17-(Australia!G17 - (Australia!G17/5) + (Australia!G16/5))</f>
        <v>-13305.399999999907</v>
      </c>
      <c r="Q61" s="236">
        <f>Australia!M17-(Australia!J17 - (Australia!J17/5) + (Australia!J16/5))</f>
        <v>-7917</v>
      </c>
      <c r="R61" s="236">
        <f>Australia!P17-(Australia!M17 - (Australia!M17/5) + (Australia!M16/5))</f>
        <v>-5610</v>
      </c>
      <c r="S61" s="236">
        <f>Australia!S17-(Australia!P17 - (Australia!P17/5) + (Australia!P16/5))</f>
        <v>-2650.1999999999534</v>
      </c>
      <c r="T61" s="236">
        <f>Australia!V17-(Australia!S17 - (Australia!S17/5) + (Australia!S16/5))</f>
        <v>4067.8000000000466</v>
      </c>
      <c r="U61" s="236">
        <f>Australia!Y17-(Australia!V17 - (Australia!V17/5) + (Australia!V16/5))</f>
        <v>12493.400000000023</v>
      </c>
      <c r="V61" s="236">
        <f>Australia!AB17-(Australia!Y17 - (Australia!Y17/5) + (Australia!Y16/5))</f>
        <v>6021.8000000000466</v>
      </c>
      <c r="W61" s="236">
        <f>Australia!AE17-(Australia!AB17 - (Australia!AB17/5) + (Australia!AB16/5))</f>
        <v>8120.6000000000931</v>
      </c>
      <c r="X61" s="236">
        <f>Australia!AH17-(Australia!AE17 - (Australia!AE17/5) + (Australia!AE16/5))</f>
        <v>13038.400000000023</v>
      </c>
      <c r="Y61" s="236">
        <f>Australia!AK17-(Australia!AH17 - (Australia!AH17/5) + (Australia!AH16/5))</f>
        <v>18694</v>
      </c>
      <c r="Z61" s="236">
        <f>Australia!AN17-(Australia!AK17 - (Australia!AK17/5) + (Australia!AK16/5))</f>
        <v>21024.400000000023</v>
      </c>
      <c r="AA61" s="236">
        <f>Australia!AQ17-(Australia!AN17 - (Australia!AN17/5) + (Australia!AN16/5))</f>
        <v>18463.599999999977</v>
      </c>
      <c r="AB61" s="236">
        <f>Australia!AT17-(Australia!AQ17 - (Australia!AQ17/5) + (Australia!AQ16/5))</f>
        <v>11442.199999999953</v>
      </c>
      <c r="AC61" s="236">
        <f>Australia!AW17-(Australia!AT17 - (Australia!AT17/5) + (Australia!AT16/5))</f>
        <v>-3212.2000000000698</v>
      </c>
      <c r="AD61" s="236">
        <f>Australia!AZ17-(Australia!AW17 - (Australia!AW17/5) + (Australia!AW16/5))</f>
        <v>-16793</v>
      </c>
      <c r="AE61" s="236">
        <f>Australia!BC17-(Australia!AZ17 - (Australia!AZ17/5) + (Australia!AZ16/5))</f>
        <v>-22949.800000000047</v>
      </c>
      <c r="AF61" s="236">
        <f>Australia!BF17-(Australia!BC17 - (Australia!BC17/5) + (Australia!BC16/5))</f>
        <v>-23945.600000000093</v>
      </c>
      <c r="AG61" s="236">
        <f>Australia!BI17-(Australia!BF17 - (Australia!BF17/5) + (Australia!BF16/5))</f>
        <v>-12572.400000000023</v>
      </c>
      <c r="AH61" s="235">
        <f>Australia!BL17-(Australia!BI17 - (Australia!BI17/5) + (Australia!BI16/5))</f>
        <v>2923.8000000000466</v>
      </c>
      <c r="AI61" s="235">
        <f>Australia!BO17-(Australia!BL17 - (Australia!BL17/5) + (Australia!BL16/5))</f>
        <v>24885.099999999977</v>
      </c>
      <c r="AJ61" s="235">
        <f>Australia!BR17-(Australia!BO17 - (Australia!BO17/5) + (Australia!BO16/5))</f>
        <v>26654.320000000065</v>
      </c>
      <c r="AK61" s="235">
        <f>Australia!BU17-(Australia!BR17 - (Australia!BR17/5) + (Australia!BR16/5))</f>
        <v>19335.800000000047</v>
      </c>
    </row>
    <row r="62" spans="1:37">
      <c r="A62" s="192"/>
      <c r="B62" s="126"/>
      <c r="C62" s="126"/>
      <c r="D62" s="126"/>
      <c r="E62" s="126"/>
      <c r="F62" s="126"/>
      <c r="G62" s="126"/>
      <c r="H62" s="126"/>
      <c r="I62" s="126"/>
      <c r="J62" s="126"/>
      <c r="K62" s="191"/>
      <c r="M62" s="175" t="s">
        <v>92</v>
      </c>
      <c r="N62" s="178"/>
      <c r="O62" s="236">
        <f>Australia!G18-(Australia!D18 - (Australia!D18/5) + (Australia!D17/5))</f>
        <v>762.40000000002328</v>
      </c>
      <c r="P62" s="236">
        <f>Australia!J18-(Australia!G18 - (Australia!G18/5) + (Australia!G17/5))</f>
        <v>7863.8000000000466</v>
      </c>
      <c r="Q62" s="236">
        <f>Australia!M18-(Australia!J18 - (Australia!J18/5) + (Australia!J17/5))</f>
        <v>5214.1999999999534</v>
      </c>
      <c r="R62" s="236">
        <f>Australia!P18-(Australia!M18 - (Australia!M18/5) + (Australia!M17/5))</f>
        <v>6631.1999999999534</v>
      </c>
      <c r="S62" s="236">
        <f>Australia!S18-(Australia!P18 - (Australia!P18/5) + (Australia!P17/5))</f>
        <v>13908</v>
      </c>
      <c r="T62" s="236">
        <f>Australia!V18-(Australia!S18 - (Australia!S18/5) + (Australia!S17/5))</f>
        <v>708.79999999993015</v>
      </c>
      <c r="U62" s="236">
        <f>Australia!Y18-(Australia!V18 - (Australia!V18/5) + (Australia!V17/5))</f>
        <v>4646.1999999999534</v>
      </c>
      <c r="V62" s="236">
        <f>Australia!AB18-(Australia!Y18 - (Australia!Y18/5) + (Australia!Y17/5))</f>
        <v>2472.8000000000466</v>
      </c>
      <c r="W62" s="236">
        <f>Australia!AE18-(Australia!AB18 - (Australia!AB18/5) + (Australia!AB17/5))</f>
        <v>1229.1999999999534</v>
      </c>
      <c r="X62" s="236">
        <f>Australia!AH18-(Australia!AE18 - (Australia!AE18/5) + (Australia!AE17/5))</f>
        <v>2825.4000000000233</v>
      </c>
      <c r="Y62" s="236">
        <f>Australia!AK18-(Australia!AH18 - (Australia!AH18/5) + (Australia!AH17/5))</f>
        <v>5294.5999999999767</v>
      </c>
      <c r="Z62" s="236">
        <f>Australia!AN18-(Australia!AK18 - (Australia!AK18/5) + (Australia!AK17/5))</f>
        <v>4041</v>
      </c>
      <c r="AA62" s="236">
        <f>Australia!AQ18-(Australia!AN18 - (Australia!AN18/5) + (Australia!AN17/5))</f>
        <v>2525.3999999999069</v>
      </c>
      <c r="AB62" s="236">
        <f>Australia!AT18-(Australia!AQ18 - (Australia!AQ18/5) + (Australia!AQ17/5))</f>
        <v>3789.6000000000931</v>
      </c>
      <c r="AC62" s="236">
        <f>Australia!AW18-(Australia!AT18 - (Australia!AT18/5) + (Australia!AT17/5))</f>
        <v>1185</v>
      </c>
      <c r="AD62" s="236">
        <f>Australia!AZ18-(Australia!AW18 - (Australia!AW18/5) + (Australia!AW17/5))</f>
        <v>238.40000000002328</v>
      </c>
      <c r="AE62" s="236">
        <f>Australia!BC18-(Australia!AZ18 - (Australia!AZ18/5) + (Australia!AZ17/5))</f>
        <v>630.40000000002328</v>
      </c>
      <c r="AF62" s="236">
        <f>Australia!BF18-(Australia!BC18 - (Australia!BC18/5) + (Australia!BC17/5))</f>
        <v>-235.19999999995343</v>
      </c>
      <c r="AG62" s="236">
        <f>Australia!BI18-(Australia!BF18 - (Australia!BF18/5) + (Australia!BF17/5))</f>
        <v>-3513.1999999999534</v>
      </c>
      <c r="AH62" s="235">
        <f>Australia!BL18-(Australia!BI18 - (Australia!BI18/5) + (Australia!BI17/5))</f>
        <v>-7968.3999999999069</v>
      </c>
      <c r="AI62" s="235">
        <f>Australia!BO18-(Australia!BL18 - (Australia!BL18/5) + (Australia!BL17/5))</f>
        <v>-7290</v>
      </c>
      <c r="AJ62" s="235">
        <f>Australia!BR18-(Australia!BO18 - (Australia!BO18/5) + (Australia!BO17/5))</f>
        <v>-12388.420000000042</v>
      </c>
      <c r="AK62" s="235">
        <f>Australia!BU18-(Australia!BR18 - (Australia!BR18/5) + (Australia!BR17/5))</f>
        <v>-11502.79999999993</v>
      </c>
    </row>
    <row r="63" spans="1:37">
      <c r="A63" s="192"/>
      <c r="B63" s="126"/>
      <c r="C63" s="126"/>
      <c r="D63" s="126"/>
      <c r="E63" s="126"/>
      <c r="F63" s="126"/>
      <c r="G63" s="126"/>
      <c r="H63" s="126"/>
      <c r="I63" s="126"/>
      <c r="J63" s="126"/>
      <c r="K63" s="191"/>
      <c r="M63" s="175" t="s">
        <v>93</v>
      </c>
      <c r="N63" s="178"/>
      <c r="O63" s="236">
        <f>Australia!G19-(Australia!D19 - (Australia!D19/5) + (Australia!D18/5))</f>
        <v>-13844.799999999988</v>
      </c>
      <c r="P63" s="236">
        <f>Australia!J19-(Australia!G19 - (Australia!G19/5) + (Australia!G18/5))</f>
        <v>-19263.199999999953</v>
      </c>
      <c r="Q63" s="236">
        <f>Australia!M19-(Australia!J19 - (Australia!J19/5) + (Australia!J18/5))</f>
        <v>-19266.799999999988</v>
      </c>
      <c r="R63" s="236">
        <f>Australia!P19-(Australia!M19 - (Australia!M19/5) + (Australia!M18/5))</f>
        <v>-14241.200000000012</v>
      </c>
      <c r="S63" s="236">
        <f>Australia!S19-(Australia!P19 - (Australia!P19/5) + (Australia!P18/5))</f>
        <v>-12030.800000000047</v>
      </c>
      <c r="T63" s="236">
        <f>Australia!V19-(Australia!S19 - (Australia!S19/5) + (Australia!S18/5))</f>
        <v>4113.8000000000466</v>
      </c>
      <c r="U63" s="236">
        <f>Australia!Y19-(Australia!V19 - (Australia!V19/5) + (Australia!V18/5))</f>
        <v>18455.800000000047</v>
      </c>
      <c r="V63" s="236">
        <f>Australia!AB19-(Australia!Y19 - (Australia!Y19/5) + (Australia!Y18/5))</f>
        <v>11969.600000000093</v>
      </c>
      <c r="W63" s="236">
        <f>Australia!AE19-(Australia!AB19 - (Australia!AB19/5) + (Australia!AB18/5))</f>
        <v>9490.8000000000466</v>
      </c>
      <c r="X63" s="236">
        <f>Australia!AH19-(Australia!AE19 - (Australia!AE19/5) + (Australia!AE18/5))</f>
        <v>16073.599999999977</v>
      </c>
      <c r="Y63" s="236">
        <f>Australia!AK19-(Australia!AH19 - (Australia!AH19/5) + (Australia!AH18/5))</f>
        <v>-595.59999999997672</v>
      </c>
      <c r="Z63" s="236">
        <f>Australia!AN19-(Australia!AK19 - (Australia!AK19/5) + (Australia!AK18/5))</f>
        <v>-1940.4000000000233</v>
      </c>
      <c r="AA63" s="236">
        <f>Australia!AQ19-(Australia!AN19 - (Australia!AN19/5) + (Australia!AN18/5))</f>
        <v>-2156.4000000000233</v>
      </c>
      <c r="AB63" s="236">
        <f>Australia!AT19-(Australia!AQ19 - (Australia!AQ19/5) + (Australia!AQ18/5))</f>
        <v>-3143</v>
      </c>
      <c r="AC63" s="236">
        <f>Australia!AW19-(Australia!AT19 - (Australia!AT19/5) + (Australia!AT18/5))</f>
        <v>-7201.3999999999069</v>
      </c>
      <c r="AD63" s="236">
        <f>Australia!AZ19-(Australia!AW19 - (Australia!AW19/5) + (Australia!AW18/5))</f>
        <v>-8561.4000000000233</v>
      </c>
      <c r="AE63" s="236">
        <f>Australia!BC19-(Australia!AZ19 - (Australia!AZ19/5) + (Australia!AZ18/5))</f>
        <v>-11621</v>
      </c>
      <c r="AF63" s="236">
        <f>Australia!BF19-(Australia!BC19 - (Australia!BC19/5) + (Australia!BC18/5))</f>
        <v>-12491</v>
      </c>
      <c r="AG63" s="236">
        <f>Australia!BI19-(Australia!BF19 - (Australia!BF19/5) + (Australia!BF18/5))</f>
        <v>-8070.2000000000698</v>
      </c>
      <c r="AH63" s="235">
        <f>Australia!BL19-(Australia!BI19 - (Australia!BI19/5) + (Australia!BI18/5))</f>
        <v>-3722.2000000000698</v>
      </c>
      <c r="AI63" s="235">
        <f>Australia!BO19-(Australia!BL19 - (Australia!BL19/5) + (Australia!BL18/5))</f>
        <v>7521.399999999674</v>
      </c>
      <c r="AJ63" s="235">
        <f>Australia!BR19-(Australia!BO19 - (Australia!BO19/5) + (Australia!BO18/5))</f>
        <v>9010.440000000177</v>
      </c>
      <c r="AK63" s="235">
        <f>Australia!BU19-(Australia!BR19 - (Australia!BR19/5) + (Australia!BR18/5))</f>
        <v>10722.199999999953</v>
      </c>
    </row>
    <row r="64" spans="1:37">
      <c r="A64" s="192"/>
      <c r="B64" s="126"/>
      <c r="C64" s="126"/>
      <c r="D64" s="126"/>
      <c r="E64" s="126"/>
      <c r="F64" s="126"/>
      <c r="G64" s="126"/>
      <c r="H64" s="126"/>
      <c r="I64" s="126"/>
      <c r="J64" s="126"/>
      <c r="K64" s="191"/>
      <c r="M64" s="175" t="s">
        <v>94</v>
      </c>
      <c r="N64" s="178"/>
      <c r="O64" s="236">
        <f>Australia!G20-(Australia!D20 - (Australia!D20/5) + (Australia!D19/5))</f>
        <v>-9497.1999999999534</v>
      </c>
      <c r="P64" s="236">
        <f>Australia!J20-(Australia!G20 - (Australia!G20/5) + (Australia!G19/5))</f>
        <v>-10799.599999999977</v>
      </c>
      <c r="Q64" s="236">
        <f>Australia!M20-(Australia!J20 - (Australia!J20/5) + (Australia!J19/5))</f>
        <v>-9072.5999999999767</v>
      </c>
      <c r="R64" s="236">
        <f>Australia!P20-(Australia!M20 - (Australia!M20/5) + (Australia!M19/5))</f>
        <v>-7547.7999999999884</v>
      </c>
      <c r="S64" s="236">
        <f>Australia!S20-(Australia!P20 - (Australia!P20/5) + (Australia!P19/5))</f>
        <v>-6775.6000000000349</v>
      </c>
      <c r="T64" s="236">
        <f>Australia!V20-(Australia!S20 - (Australia!S20/5) + (Australia!S19/5))</f>
        <v>-9103.7999999999884</v>
      </c>
      <c r="U64" s="236">
        <f>Australia!Y20-(Australia!V20 - (Australia!V20/5) + (Australia!V19/5))</f>
        <v>-10150.599999999977</v>
      </c>
      <c r="V64" s="236">
        <f>Australia!AB20-(Australia!Y20 - (Australia!Y20/5) + (Australia!Y19/5))</f>
        <v>-12932.599999999977</v>
      </c>
      <c r="W64" s="236">
        <f>Australia!AE20-(Australia!AB20 - (Australia!AB20/5) + (Australia!AB19/5))</f>
        <v>-10873.800000000047</v>
      </c>
      <c r="X64" s="236">
        <f>Australia!AH20-(Australia!AE20 - (Australia!AE20/5) + (Australia!AE19/5))</f>
        <v>-10706</v>
      </c>
      <c r="Y64" s="236">
        <f>Australia!AK20-(Australia!AH20 - (Australia!AH20/5) + (Australia!AH19/5))</f>
        <v>4136.1999999999534</v>
      </c>
      <c r="Z64" s="236">
        <f>Australia!AN20-(Australia!AK20 - (Australia!AK20/5) + (Australia!AK19/5))</f>
        <v>11667</v>
      </c>
      <c r="AA64" s="236">
        <f>Australia!AQ20-(Australia!AN20 - (Australia!AN20/5) + (Australia!AN19/5))</f>
        <v>7032.1999999999534</v>
      </c>
      <c r="AB64" s="236">
        <f>Australia!AT20-(Australia!AQ20 - (Australia!AQ20/5) + (Australia!AQ19/5))</f>
        <v>4393.6000000000931</v>
      </c>
      <c r="AC64" s="236">
        <f>Australia!AW20-(Australia!AT20 - (Australia!AT20/5) + (Australia!AT19/5))</f>
        <v>8452</v>
      </c>
      <c r="AD64" s="236">
        <f>Australia!AZ20-(Australia!AW20 - (Australia!AW20/5) + (Australia!AW19/5))</f>
        <v>-11031.79999999993</v>
      </c>
      <c r="AE64" s="236">
        <f>Australia!BC20-(Australia!AZ20 - (Australia!AZ20/5) + (Australia!AZ19/5))</f>
        <v>-14405.400000000023</v>
      </c>
      <c r="AF64" s="236">
        <f>Australia!BF20-(Australia!BC20 - (Australia!BC20/5) + (Australia!BC19/5))</f>
        <v>-13267.20000000007</v>
      </c>
      <c r="AG64" s="236">
        <f>Australia!BI20-(Australia!BF20 - (Australia!BF20/5) + (Australia!BF19/5))</f>
        <v>-12820.800000000047</v>
      </c>
      <c r="AH64" s="235">
        <f>Australia!BL20-(Australia!BI20 - (Australia!BI20/5) + (Australia!BI19/5))</f>
        <v>-10466.600000000093</v>
      </c>
      <c r="AI64" s="235">
        <f>Australia!BO20-(Australia!BL20 - (Australia!BL20/5) + (Australia!BL19/5))</f>
        <v>-3072.3000000000466</v>
      </c>
      <c r="AJ64" s="235">
        <f>Australia!BR20-(Australia!BO20 - (Australia!BO20/5) + (Australia!BO19/5))</f>
        <v>-3737.3199999999488</v>
      </c>
      <c r="AK64" s="235">
        <f>Australia!BU20-(Australia!BR20 - (Australia!BR20/5) + (Australia!BR19/5))</f>
        <v>-2954.4000000000233</v>
      </c>
    </row>
    <row r="65" spans="1:37">
      <c r="A65" s="192"/>
      <c r="B65" s="126"/>
      <c r="C65" s="126"/>
      <c r="D65" s="126"/>
      <c r="E65" s="126"/>
      <c r="F65" s="126"/>
      <c r="G65" s="126"/>
      <c r="H65" s="126"/>
      <c r="I65" s="126"/>
      <c r="J65" s="126"/>
      <c r="K65" s="191"/>
      <c r="M65" s="175" t="s">
        <v>95</v>
      </c>
      <c r="N65" s="178"/>
      <c r="O65" s="236">
        <f>Australia!G21-(Australia!D21 - (Australia!D21/5) + (Australia!D20/5))</f>
        <v>-1055.4000000000233</v>
      </c>
      <c r="P65" s="236">
        <f>Australia!J21-(Australia!G21 - (Australia!G21/5) + (Australia!G20/5))</f>
        <v>-8105.2000000000116</v>
      </c>
      <c r="Q65" s="236">
        <f>Australia!M21-(Australia!J21 - (Australia!J21/5) + (Australia!J20/5))</f>
        <v>-11287.600000000035</v>
      </c>
      <c r="R65" s="236">
        <f>Australia!P21-(Australia!M21 - (Australia!M21/5) + (Australia!M20/5))</f>
        <v>-10823</v>
      </c>
      <c r="S65" s="236">
        <f>Australia!S21-(Australia!P21 - (Australia!P21/5) + (Australia!P20/5))</f>
        <v>-11569.400000000023</v>
      </c>
      <c r="T65" s="236">
        <f>Australia!V21-(Australia!S21 - (Australia!S21/5) + (Australia!S20/5))</f>
        <v>-8469.5999999999767</v>
      </c>
      <c r="U65" s="236">
        <f>Australia!Y21-(Australia!V21 - (Australia!V21/5) + (Australia!V20/5))</f>
        <v>-5195.5999999999767</v>
      </c>
      <c r="V65" s="236">
        <f>Australia!AB21-(Australia!Y21 - (Australia!Y21/5) + (Australia!Y20/5))</f>
        <v>-5585.4000000000233</v>
      </c>
      <c r="W65" s="236">
        <f>Australia!AE21-(Australia!AB21 - (Australia!AB21/5) + (Australia!AB20/5))</f>
        <v>-5788.5999999999767</v>
      </c>
      <c r="X65" s="236">
        <f>Australia!AH21-(Australia!AE21 - (Australia!AE21/5) + (Australia!AE20/5))</f>
        <v>-6278.5999999999767</v>
      </c>
      <c r="Y65" s="236">
        <f>Australia!AK21-(Australia!AH21 - (Australia!AH21/5) + (Australia!AH20/5))</f>
        <v>-9900.7999999999884</v>
      </c>
      <c r="Z65" s="236">
        <f>Australia!AN21-(Australia!AK21 - (Australia!AK21/5) + (Australia!AK20/5))</f>
        <v>-13864.199999999953</v>
      </c>
      <c r="AA65" s="236">
        <f>Australia!AQ21-(Australia!AN21 - (Australia!AN21/5) + (Australia!AN20/5))</f>
        <v>-14370.199999999953</v>
      </c>
      <c r="AB65" s="236">
        <f>Australia!AT21-(Australia!AQ21 - (Australia!AQ21/5) + (Australia!AQ20/5))</f>
        <v>-12941.400000000023</v>
      </c>
      <c r="AC65" s="236">
        <f>Australia!AW21-(Australia!AT21 - (Australia!AT21/5) + (Australia!AT20/5))</f>
        <v>-16122.399999999965</v>
      </c>
      <c r="AD65" s="236">
        <f>Australia!AZ21-(Australia!AW21 - (Australia!AW21/5) + (Australia!AW20/5))</f>
        <v>-3848.5999999999767</v>
      </c>
      <c r="AE65" s="236">
        <f>Australia!BC21-(Australia!AZ21 - (Australia!AZ21/5) + (Australia!AZ20/5))</f>
        <v>2632</v>
      </c>
      <c r="AF65" s="236">
        <f>Australia!BF21-(Australia!BC21 - (Australia!BC21/5) + (Australia!BC20/5))</f>
        <v>-1891.8000000000466</v>
      </c>
      <c r="AG65" s="236">
        <f>Australia!BI21-(Australia!BF21 - (Australia!BF21/5) + (Australia!BF20/5))</f>
        <v>-3590</v>
      </c>
      <c r="AH65" s="235">
        <f>Australia!BL21-(Australia!BI21 - (Australia!BI21/5) + (Australia!BI20/5))</f>
        <v>5221.8000000000466</v>
      </c>
      <c r="AI65" s="235">
        <f>Australia!BO21-(Australia!BL21 - (Australia!BL21/5) + (Australia!BL20/5))</f>
        <v>-6659.7000000000698</v>
      </c>
      <c r="AJ65" s="235">
        <f>Australia!BR21-(Australia!BO21 - (Australia!BO21/5) + (Australia!BO20/5))</f>
        <v>-7840.3000000000466</v>
      </c>
      <c r="AK65" s="235">
        <f>Australia!BU21-(Australia!BR21 - (Australia!BR21/5) + (Australia!BR20/5))</f>
        <v>-5954.1999999999534</v>
      </c>
    </row>
    <row r="66" spans="1:37">
      <c r="A66" s="192"/>
      <c r="B66" s="126"/>
      <c r="C66" s="126"/>
      <c r="D66" s="126"/>
      <c r="E66" s="126"/>
      <c r="F66" s="126"/>
      <c r="G66" s="126"/>
      <c r="H66" s="126"/>
      <c r="I66" s="126"/>
      <c r="J66" s="126"/>
      <c r="K66" s="191"/>
      <c r="M66" s="175" t="s">
        <v>96</v>
      </c>
      <c r="N66" s="178"/>
      <c r="O66" s="236">
        <f>Australia!G22-(Australia!D22 - (Australia!D22/5) + (Australia!D21/5))</f>
        <v>-5344.2000000000116</v>
      </c>
      <c r="P66" s="236">
        <f>Australia!J22-(Australia!G22 - (Australia!G22/5) + (Australia!G21/5))</f>
        <v>-4201.8000000000175</v>
      </c>
      <c r="Q66" s="236">
        <f>Australia!M22-(Australia!J22 - (Australia!J22/5) + (Australia!J21/5))</f>
        <v>-1084.4000000000233</v>
      </c>
      <c r="R66" s="236">
        <f>Australia!P22-(Australia!M22 - (Australia!M22/5) + (Australia!M21/5))</f>
        <v>325.60000000000582</v>
      </c>
      <c r="S66" s="236">
        <f>Australia!S22-(Australia!P22 - (Australia!P22/5) + (Australia!P21/5))</f>
        <v>2798.2000000000116</v>
      </c>
      <c r="T66" s="236">
        <f>Australia!V22-(Australia!S22 - (Australia!S22/5) + (Australia!S21/5))</f>
        <v>-2094.3999999999942</v>
      </c>
      <c r="U66" s="236">
        <f>Australia!Y22-(Australia!V22 - (Australia!V22/5) + (Australia!V21/5))</f>
        <v>-4687</v>
      </c>
      <c r="V66" s="236">
        <f>Australia!AB22-(Australia!Y22 - (Australia!Y22/5) + (Australia!Y21/5))</f>
        <v>-8824.1999999999825</v>
      </c>
      <c r="W66" s="236">
        <f>Australia!AE22-(Australia!AB22 - (Australia!AB22/5) + (Australia!AB21/5))</f>
        <v>-10032</v>
      </c>
      <c r="X66" s="236">
        <f>Australia!AH22-(Australia!AE22 - (Australia!AE22/5) + (Australia!AE21/5))</f>
        <v>-12547</v>
      </c>
      <c r="Y66" s="236">
        <f>Australia!AK22-(Australia!AH22 - (Australia!AH22/5) + (Australia!AH21/5))</f>
        <v>-10415.400000000023</v>
      </c>
      <c r="Z66" s="236">
        <f>Australia!AN22-(Australia!AK22 - (Australia!AK22/5) + (Australia!AK21/5))</f>
        <v>-8575.1999999999534</v>
      </c>
      <c r="AA66" s="236">
        <f>Australia!AQ22-(Australia!AN22 - (Australia!AN22/5) + (Australia!AN21/5))</f>
        <v>-8494.4000000000233</v>
      </c>
      <c r="AB66" s="236">
        <f>Australia!AT22-(Australia!AQ22 - (Australia!AQ22/5) + (Australia!AQ21/5))</f>
        <v>-9111</v>
      </c>
      <c r="AC66" s="236">
        <f>Australia!AW22-(Australia!AT22 - (Australia!AT22/5) + (Australia!AT21/5))</f>
        <v>-10882.799999999988</v>
      </c>
      <c r="AD66" s="236">
        <f>Australia!AZ22-(Australia!AW22 - (Australia!AW22/5) + (Australia!AW21/5))</f>
        <v>-14032.600000000035</v>
      </c>
      <c r="AE66" s="236">
        <f>Australia!BC22-(Australia!AZ22 - (Australia!AZ22/5) + (Australia!AZ21/5))</f>
        <v>-18960.400000000023</v>
      </c>
      <c r="AF66" s="236">
        <f>Australia!BF22-(Australia!BC22 - (Australia!BC22/5) + (Australia!BC21/5))</f>
        <v>-18936.599999999977</v>
      </c>
      <c r="AG66" s="236">
        <f>Australia!BI22-(Australia!BF22 - (Australia!BF22/5) + (Australia!BF21/5))</f>
        <v>-16594.400000000023</v>
      </c>
      <c r="AH66" s="235">
        <f>Australia!BL22-(Australia!BI22 - (Australia!BI22/5) + (Australia!BI21/5))</f>
        <v>-17009.599999999977</v>
      </c>
      <c r="AI66" s="235">
        <f>Australia!BO22-(Australia!BL22 - (Australia!BL22/5) + (Australia!BL21/5))</f>
        <v>-2280.9000000000233</v>
      </c>
      <c r="AJ66" s="235">
        <f>Australia!BR22-(Australia!BO22 - (Australia!BO22/5) + (Australia!BO21/5))</f>
        <v>4199.7000000000116</v>
      </c>
      <c r="AK66" s="235">
        <f>Australia!BU22-(Australia!BR22 - (Australia!BR22/5) + (Australia!BR21/5))</f>
        <v>730</v>
      </c>
    </row>
    <row r="67" spans="1:37" ht="13.15">
      <c r="A67" s="187"/>
      <c r="B67" s="125"/>
      <c r="C67" s="125"/>
      <c r="D67" s="125"/>
      <c r="E67" s="125"/>
      <c r="F67" s="125"/>
      <c r="G67" s="125"/>
      <c r="H67" s="125"/>
      <c r="I67" s="125"/>
      <c r="J67" s="125"/>
      <c r="K67" s="191"/>
      <c r="M67" s="175" t="s">
        <v>97</v>
      </c>
      <c r="N67" s="178"/>
      <c r="O67" s="236">
        <f>Australia!G23-(Australia!D23 - (Australia!D23/5) + (Australia!D22/5))</f>
        <v>-8933.2000000000116</v>
      </c>
      <c r="P67" s="236">
        <f>Australia!J23-(Australia!G23 - (Australia!G23/5) + (Australia!G22/5))</f>
        <v>-10617.400000000009</v>
      </c>
      <c r="Q67" s="236">
        <f>Australia!M23-(Australia!J23 - (Australia!J23/5) + (Australia!J22/5))</f>
        <v>-11370.799999999988</v>
      </c>
      <c r="R67" s="236">
        <f>Australia!P23-(Australia!M23 - (Australia!M23/5) + (Australia!M22/5))</f>
        <v>-10056.399999999994</v>
      </c>
      <c r="S67" s="236">
        <f>Australia!S23-(Australia!P23 - (Australia!P23/5) + (Australia!P22/5))</f>
        <v>-10329.600000000006</v>
      </c>
      <c r="T67" s="236">
        <f>Australia!V23-(Australia!S23 - (Australia!S23/5) + (Australia!S22/5))</f>
        <v>-8489.5999999999767</v>
      </c>
      <c r="U67" s="236">
        <f>Australia!Y23-(Australia!V23 - (Australia!V23/5) + (Australia!V22/5))</f>
        <v>-5333</v>
      </c>
      <c r="V67" s="236">
        <f>Australia!AB23-(Australia!Y23 - (Australia!Y23/5) + (Australia!Y22/5))</f>
        <v>-3631.7999999999884</v>
      </c>
      <c r="W67" s="236">
        <f>Australia!AE23-(Australia!AB23 - (Australia!AB23/5) + (Australia!AB22/5))</f>
        <v>-3649.6000000000058</v>
      </c>
      <c r="X67" s="236">
        <f>Australia!AH23-(Australia!AE23 - (Australia!AE23/5) + (Australia!AE22/5))</f>
        <v>-1820</v>
      </c>
      <c r="Y67" s="236">
        <f>Australia!AK23-(Australia!AH23 - (Australia!AH23/5) + (Australia!AH22/5))</f>
        <v>-6335.6000000000058</v>
      </c>
      <c r="Z67" s="236">
        <f>Australia!AN23-(Australia!AK23 - (Australia!AK23/5) + (Australia!AK22/5))</f>
        <v>-9133.2000000000116</v>
      </c>
      <c r="AA67" s="236">
        <f>Australia!AQ23-(Australia!AN23 - (Australia!AN23/5) + (Australia!AN22/5))</f>
        <v>-11291.200000000012</v>
      </c>
      <c r="AB67" s="236">
        <f>Australia!AT23-(Australia!AQ23 - (Australia!AQ23/5) + (Australia!AQ22/5))</f>
        <v>-13122.799999999988</v>
      </c>
      <c r="AC67" s="236">
        <f>Australia!AW23-(Australia!AT23 - (Australia!AT23/5) + (Australia!AT22/5))</f>
        <v>-16701.600000000006</v>
      </c>
      <c r="AD67" s="236">
        <f>Australia!AZ23-(Australia!AW23 - (Australia!AW23/5) + (Australia!AW22/5))</f>
        <v>-15024</v>
      </c>
      <c r="AE67" s="236">
        <f>Australia!BC23-(Australia!AZ23 - (Australia!AZ23/5) + (Australia!AZ22/5))</f>
        <v>-14543.200000000012</v>
      </c>
      <c r="AF67" s="236">
        <f>Australia!BF23-(Australia!BC23 - (Australia!BC23/5) + (Australia!BC22/5))</f>
        <v>-13932.599999999977</v>
      </c>
      <c r="AG67" s="236">
        <f>Australia!BI23-(Australia!BF23 - (Australia!BF23/5) + (Australia!BF22/5))</f>
        <v>-14147.599999999977</v>
      </c>
      <c r="AH67" s="235">
        <f>Australia!BL23-(Australia!BI23 - (Australia!BI23/5) + (Australia!BI22/5))</f>
        <v>-13758.799999999988</v>
      </c>
      <c r="AI67" s="235">
        <f>Australia!BO23-(Australia!BL23 - (Australia!BL23/5) + (Australia!BL22/5))</f>
        <v>-14752.799999999988</v>
      </c>
      <c r="AJ67" s="235">
        <f>Australia!BR23-(Australia!BO23 - (Australia!BO23/5) + (Australia!BO22/5))</f>
        <v>-19583.420000000042</v>
      </c>
      <c r="AK67" s="235">
        <f>Australia!BU23-(Australia!BR23 - (Australia!BR23/5) + (Australia!BR22/5))</f>
        <v>-19960.599999999977</v>
      </c>
    </row>
    <row r="68" spans="1:37" ht="13.15">
      <c r="A68" s="194"/>
      <c r="B68" s="195"/>
      <c r="C68" s="196"/>
      <c r="D68" s="195"/>
      <c r="E68" s="195"/>
      <c r="F68" s="195"/>
      <c r="G68" s="195"/>
      <c r="H68" s="195"/>
      <c r="I68" s="195"/>
      <c r="J68" s="195"/>
      <c r="K68" s="198"/>
      <c r="M68" s="175" t="s">
        <v>98</v>
      </c>
      <c r="N68" s="178"/>
      <c r="O68" s="236">
        <f>Australia!G24-(Australia!D24 - (Australia!D24/5) + (Australia!D23/5))</f>
        <v>-6668.8000000000029</v>
      </c>
      <c r="P68" s="236">
        <f>Australia!J24-(Australia!G24 - (Australia!G24/5) + (Australia!G23/5))</f>
        <v>-9252.2000000000116</v>
      </c>
      <c r="Q68" s="236">
        <f>Australia!M24-(Australia!J24 - (Australia!J24/5) + (Australia!J23/5))</f>
        <v>-10390.399999999994</v>
      </c>
      <c r="R68" s="236">
        <f>Australia!P24-(Australia!M24 - (Australia!M24/5) + (Australia!M23/5))</f>
        <v>-11451.800000000003</v>
      </c>
      <c r="S68" s="236">
        <f>Australia!S24-(Australia!P24 - (Australia!P24/5) + (Australia!P23/5))</f>
        <v>-9104</v>
      </c>
      <c r="T68" s="236">
        <f>Australia!V24-(Australia!S24 - (Australia!S24/5) + (Australia!S23/5))</f>
        <v>-10155.199999999997</v>
      </c>
      <c r="U68" s="236">
        <f>Australia!Y24-(Australia!V24 - (Australia!V24/5) + (Australia!V23/5))</f>
        <v>-10612.199999999997</v>
      </c>
      <c r="V68" s="236">
        <f>Australia!AB24-(Australia!Y24 - (Australia!Y24/5) + (Australia!Y23/5))</f>
        <v>-12460.200000000012</v>
      </c>
      <c r="W68" s="236">
        <f>Australia!AE24-(Australia!AB24 - (Australia!AB24/5) + (Australia!AB23/5))</f>
        <v>-12424</v>
      </c>
      <c r="X68" s="236">
        <f>Australia!AH24-(Australia!AE24 - (Australia!AE24/5) + (Australia!AE23/5))</f>
        <v>-12832.399999999994</v>
      </c>
      <c r="Y68" s="236">
        <f>Australia!AK24-(Australia!AH24 - (Australia!AH24/5) + (Australia!AH23/5))</f>
        <v>-12495</v>
      </c>
      <c r="Z68" s="236">
        <f>Australia!AN24-(Australia!AK24 - (Australia!AK24/5) + (Australia!AK23/5))</f>
        <v>-10843.399999999994</v>
      </c>
      <c r="AA68" s="236">
        <f>Australia!AQ24-(Australia!AN24 - (Australia!AN24/5) + (Australia!AN23/5))</f>
        <v>-9137.6000000000058</v>
      </c>
      <c r="AB68" s="236">
        <f>Australia!AT24-(Australia!AQ24 - (Australia!AQ24/5) + (Australia!AQ23/5))</f>
        <v>-9421.5999999999767</v>
      </c>
      <c r="AC68" s="236">
        <f>Australia!AW24-(Australia!AT24 - (Australia!AT24/5) + (Australia!AT23/5))</f>
        <v>-9221.3999999999942</v>
      </c>
      <c r="AD68" s="236">
        <f>Australia!AZ24-(Australia!AW24 - (Australia!AW24/5) + (Australia!AW23/5))</f>
        <v>-11793.600000000006</v>
      </c>
      <c r="AE68" s="236">
        <f>Australia!BC24-(Australia!AZ24 - (Australia!AZ24/5) + (Australia!AZ23/5))</f>
        <v>-14722.600000000006</v>
      </c>
      <c r="AF68" s="236">
        <f>Australia!BF24-(Australia!BC24 - (Australia!BC24/5) + (Australia!BC23/5))</f>
        <v>-15780.200000000012</v>
      </c>
      <c r="AG68" s="236">
        <f>Australia!BI24-(Australia!BF24 - (Australia!BF24/5) + (Australia!BF23/5))</f>
        <v>-17279.799999999988</v>
      </c>
      <c r="AH68" s="235">
        <f>Australia!BL24-(Australia!BI24 - (Australia!BI24/5) + (Australia!BI23/5))</f>
        <v>-18353.200000000012</v>
      </c>
      <c r="AI68" s="235">
        <f>Australia!BO24-(Australia!BL24 - (Australia!BL24/5) + (Australia!BL23/5))</f>
        <v>-16523.200000000012</v>
      </c>
      <c r="AJ68" s="235">
        <f>Australia!BR24-(Australia!BO24 - (Australia!BO24/5) + (Australia!BO23/5))</f>
        <v>-17289.600000000006</v>
      </c>
      <c r="AK68" s="235">
        <f>Australia!BU24-(Australia!BR24 - (Australia!BR24/5) + (Australia!BR23/5))</f>
        <v>-17056.799999999988</v>
      </c>
    </row>
    <row r="69" spans="1:37" ht="17.649999999999999">
      <c r="A69" s="263" t="s">
        <v>119</v>
      </c>
      <c r="B69" s="257"/>
      <c r="C69" s="257"/>
      <c r="D69" s="258"/>
      <c r="E69" s="258"/>
      <c r="F69" s="258"/>
      <c r="G69" s="258"/>
      <c r="H69" s="258"/>
      <c r="I69" s="258"/>
      <c r="J69" s="258"/>
      <c r="K69" s="260"/>
      <c r="M69" s="175" t="s">
        <v>99</v>
      </c>
      <c r="N69" s="178"/>
      <c r="O69" s="236">
        <f>Australia!G25-(Australia!D25 - (Australia!D25/5) + (Australia!D24/5))</f>
        <v>-6313.5999999999985</v>
      </c>
      <c r="P69" s="236">
        <f>Australia!J25-(Australia!G25 - (Australia!G25/5) + (Australia!G24/5))</f>
        <v>-6890.7999999999993</v>
      </c>
      <c r="Q69" s="236">
        <f>Australia!M25-(Australia!J25 - (Australia!J25/5) + (Australia!J24/5))</f>
        <v>-6758.8000000000029</v>
      </c>
      <c r="R69" s="236">
        <f>Australia!P25-(Australia!M25 - (Australia!M25/5) + (Australia!M24/5))</f>
        <v>-6204.4000000000015</v>
      </c>
      <c r="S69" s="236">
        <f>Australia!S25-(Australia!P25 - (Australia!P25/5) + (Australia!P24/5))</f>
        <v>-6248.3999999999942</v>
      </c>
      <c r="T69" s="236">
        <f>Australia!V25-(Australia!S25 - (Australia!S25/5) + (Australia!S24/5))</f>
        <v>-6697.5999999999985</v>
      </c>
      <c r="U69" s="236">
        <f>Australia!Y25-(Australia!V25 - (Australia!V25/5) + (Australia!V24/5))</f>
        <v>-7681</v>
      </c>
      <c r="V69" s="236">
        <f>Australia!AB25-(Australia!Y25 - (Australia!Y25/5) + (Australia!Y24/5))</f>
        <v>-9105.8000000000029</v>
      </c>
      <c r="W69" s="236">
        <f>Australia!AE25-(Australia!AB25 - (Australia!AB25/5) + (Australia!AB24/5))</f>
        <v>-10028.800000000003</v>
      </c>
      <c r="X69" s="236">
        <f>Australia!AH25-(Australia!AE25 - (Australia!AE25/5) + (Australia!AE24/5))</f>
        <v>-8895</v>
      </c>
      <c r="Y69" s="236">
        <f>Australia!AK25-(Australia!AH25 - (Australia!AH25/5) + (Australia!AH24/5))</f>
        <v>-10130.800000000003</v>
      </c>
      <c r="Z69" s="236">
        <f>Australia!AN25-(Australia!AK25 - (Australia!AK25/5) + (Australia!AK24/5))</f>
        <v>-11336.399999999994</v>
      </c>
      <c r="AA69" s="236">
        <f>Australia!AQ25-(Australia!AN25 - (Australia!AN25/5) + (Australia!AN24/5))</f>
        <v>-12371</v>
      </c>
      <c r="AB69" s="236">
        <f>Australia!AT25-(Australia!AQ25 - (Australia!AQ25/5) + (Australia!AQ24/5))</f>
        <v>-12914.800000000003</v>
      </c>
      <c r="AC69" s="236">
        <f>Australia!AW25-(Australia!AT25 - (Australia!AT25/5) + (Australia!AT24/5))</f>
        <v>-13996.599999999999</v>
      </c>
      <c r="AD69" s="236">
        <f>Australia!AZ25-(Australia!AW25 - (Australia!AW25/5) + (Australia!AW24/5))</f>
        <v>-14312.600000000006</v>
      </c>
      <c r="AE69" s="236">
        <f>Australia!BC25-(Australia!AZ25 - (Australia!AZ25/5) + (Australia!AZ24/5))</f>
        <v>-14086.399999999994</v>
      </c>
      <c r="AF69" s="236">
        <f>Australia!BF25-(Australia!BC25 - (Australia!BC25/5) + (Australia!BC24/5))</f>
        <v>-12946</v>
      </c>
      <c r="AG69" s="236">
        <f>Australia!BI25-(Australia!BF25 - (Australia!BF25/5) + (Australia!BF24/5))</f>
        <v>-13193.399999999994</v>
      </c>
      <c r="AH69" s="235">
        <f>Australia!BL25-(Australia!BI25 - (Australia!BI25/5) + (Australia!BI24/5))</f>
        <v>-11805.800000000003</v>
      </c>
      <c r="AI69" s="235">
        <f>Australia!BO25-(Australia!BL25 - (Australia!BL25/5) + (Australia!BL24/5))</f>
        <v>-13266.600000000006</v>
      </c>
      <c r="AJ69" s="235">
        <f>Australia!BR25-(Australia!BO25 - (Australia!BO25/5) + (Australia!BO24/5))</f>
        <v>-15870.600000000006</v>
      </c>
      <c r="AK69" s="235">
        <f>Australia!BU25-(Australia!BR25 - (Australia!BR25/5) + (Australia!BR24/5))</f>
        <v>-17174.399999999994</v>
      </c>
    </row>
    <row r="70" spans="1:37" ht="13.15">
      <c r="A70" s="187" t="s">
        <v>120</v>
      </c>
      <c r="B70" s="125"/>
      <c r="C70" s="126"/>
      <c r="D70" s="188" t="s">
        <v>134</v>
      </c>
      <c r="E70" s="189"/>
      <c r="F70" s="190"/>
      <c r="G70" s="190"/>
      <c r="H70" s="190"/>
      <c r="I70" s="190"/>
      <c r="J70" s="133"/>
      <c r="K70" s="193"/>
      <c r="M70" s="181" t="s">
        <v>100</v>
      </c>
      <c r="N70" s="182"/>
      <c r="O70" s="237">
        <f>Australia!G26-(Australia!D26 + Australia!D25/5)</f>
        <v>-4398</v>
      </c>
      <c r="P70" s="237">
        <f>Australia!J26-(Australia!G26 + Australia!G25/5)</f>
        <v>-4696.3999999999996</v>
      </c>
      <c r="Q70" s="237">
        <f>Australia!M26-(Australia!J26 + Australia!J25/5)</f>
        <v>-4889.3999999999996</v>
      </c>
      <c r="R70" s="237">
        <f>Australia!P26-(Australia!M26 + Australia!M25/5)</f>
        <v>-5022</v>
      </c>
      <c r="S70" s="237">
        <f>Australia!S26-(Australia!P26 + Australia!P25/5)</f>
        <v>-5046.3999999999996</v>
      </c>
      <c r="T70" s="237">
        <f>Australia!V26-(Australia!S26 + Australia!S25/5)</f>
        <v>-5210.7999999999993</v>
      </c>
      <c r="U70" s="237">
        <f>Australia!Y26-(Australia!V26 + Australia!V25/5)</f>
        <v>-5525</v>
      </c>
      <c r="V70" s="237">
        <f>Australia!AB26-(Australia!Y26 + Australia!Y25/5)</f>
        <v>-5740.4</v>
      </c>
      <c r="W70" s="237">
        <f>Australia!AE26-(Australia!AB26 + Australia!AB25/5)</f>
        <v>-5598.6</v>
      </c>
      <c r="X70" s="237">
        <f>Australia!AH26-(Australia!AE26 + Australia!AE25/5)</f>
        <v>-5783</v>
      </c>
      <c r="Y70" s="237">
        <f>Australia!AK26-(Australia!AH26 + Australia!AH25/5)</f>
        <v>-6468.6</v>
      </c>
      <c r="Z70" s="237">
        <f>Australia!AN26-(Australia!AK26 + Australia!AK25/5)</f>
        <v>-6950.2000000000007</v>
      </c>
      <c r="AA70" s="237">
        <f>Australia!AQ26-(Australia!AN26 + Australia!AN25/5)</f>
        <v>-7283</v>
      </c>
      <c r="AB70" s="238">
        <f>Australia!AT26-(Australia!AQ26 + Australia!AQ25/5)</f>
        <v>-8058.7999999999993</v>
      </c>
      <c r="AC70" s="238">
        <f>Australia!AW26-(Australia!AT26 + Australia!AT25/5)</f>
        <v>-8224</v>
      </c>
      <c r="AD70" s="238">
        <f>Australia!AZ26-(Australia!AW26 + Australia!AW25/5)</f>
        <v>-8698.4000000000015</v>
      </c>
      <c r="AE70" s="238">
        <f>Australia!BC26-(Australia!AZ26 + Australia!AZ25/5)</f>
        <v>-9982.4000000000015</v>
      </c>
      <c r="AF70" s="238">
        <f>Australia!BF26-(Australia!BC26 + Australia!BC25/5)</f>
        <v>-10397</v>
      </c>
      <c r="AG70" s="238">
        <f>Australia!BI26-(Australia!BF26 + Australia!BF25/5)</f>
        <v>-11151.2</v>
      </c>
      <c r="AH70" s="237">
        <f>Australia!BL26-(Australia!BI26 - Australia!BI26/5)</f>
        <v>4313</v>
      </c>
      <c r="AI70" s="237">
        <f>Australia!BO26-(Australia!BL26 - (Australia!BL26/5) + (Australia!BL25/5))</f>
        <v>-9122</v>
      </c>
      <c r="AJ70" s="237">
        <f>Australia!BR26-(Australia!BO26 - (Australia!BO26/5) + (Australia!BO25/5))</f>
        <v>-9896.2000000000007</v>
      </c>
      <c r="AK70" s="237">
        <f>Australia!BU26-(Australia!BR26 - (Australia!BR26/5) + (Australia!BR25/5))</f>
        <v>-9405.2000000000007</v>
      </c>
    </row>
    <row r="71" spans="1:37">
      <c r="A71" s="192"/>
      <c r="B71" s="126"/>
      <c r="C71" s="126"/>
      <c r="D71" s="126"/>
      <c r="E71" s="126"/>
      <c r="F71" s="126"/>
      <c r="G71" s="126"/>
      <c r="H71" s="126"/>
      <c r="I71" s="126"/>
      <c r="J71" s="126"/>
      <c r="K71" s="193"/>
    </row>
    <row r="72" spans="1:37">
      <c r="A72" s="192"/>
      <c r="B72" s="126"/>
      <c r="C72" s="126"/>
      <c r="D72" s="126"/>
      <c r="E72" s="126"/>
      <c r="F72" s="126"/>
      <c r="G72" s="126"/>
      <c r="H72" s="126"/>
      <c r="I72" s="126"/>
      <c r="J72" s="126"/>
      <c r="K72" s="191"/>
      <c r="M72" s="185"/>
      <c r="O72" s="186"/>
      <c r="P72" s="186"/>
      <c r="Q72" s="186"/>
      <c r="R72" s="186"/>
      <c r="S72" s="186"/>
      <c r="T72" s="186"/>
      <c r="U72" s="186"/>
      <c r="V72" s="186"/>
      <c r="W72" s="186"/>
      <c r="X72" s="186"/>
      <c r="Y72" s="186"/>
      <c r="Z72" s="186"/>
      <c r="AA72" s="186"/>
      <c r="AB72" s="186"/>
      <c r="AC72" s="186"/>
      <c r="AD72" s="186"/>
      <c r="AE72" s="186"/>
      <c r="AF72" s="186"/>
      <c r="AG72" s="186"/>
    </row>
    <row r="73" spans="1:37">
      <c r="A73" s="192"/>
      <c r="B73" s="126"/>
      <c r="C73" s="126"/>
      <c r="D73" s="126"/>
      <c r="E73" s="126"/>
      <c r="F73" s="126"/>
      <c r="G73" s="126"/>
      <c r="H73" s="126"/>
      <c r="I73" s="126"/>
      <c r="J73" s="126"/>
      <c r="K73" s="193"/>
      <c r="M73" s="185"/>
      <c r="O73" s="186"/>
      <c r="P73" s="186"/>
      <c r="Q73" s="186"/>
      <c r="R73" s="186"/>
      <c r="S73" s="186"/>
      <c r="T73" s="186"/>
      <c r="U73" s="186"/>
      <c r="V73" s="186"/>
      <c r="W73" s="186"/>
      <c r="X73" s="186"/>
      <c r="Y73" s="186"/>
      <c r="Z73" s="186"/>
      <c r="AA73" s="186"/>
      <c r="AB73" s="186"/>
      <c r="AC73" s="186"/>
      <c r="AD73" s="186"/>
      <c r="AE73" s="186"/>
      <c r="AF73" s="186"/>
      <c r="AG73" s="186"/>
    </row>
    <row r="74" spans="1:37">
      <c r="A74" s="192"/>
      <c r="B74" s="126"/>
      <c r="C74" s="126"/>
      <c r="D74" s="126"/>
      <c r="E74" s="126"/>
      <c r="F74" s="126"/>
      <c r="G74" s="126"/>
      <c r="H74" s="126"/>
      <c r="I74" s="126"/>
      <c r="J74" s="126"/>
      <c r="K74" s="191"/>
    </row>
    <row r="75" spans="1:37">
      <c r="A75" s="192"/>
      <c r="B75" s="126"/>
      <c r="C75" s="126"/>
      <c r="D75" s="126"/>
      <c r="E75" s="126"/>
      <c r="F75" s="126"/>
      <c r="G75" s="126"/>
      <c r="H75" s="126"/>
      <c r="I75" s="126"/>
      <c r="J75" s="126"/>
      <c r="K75" s="191"/>
    </row>
    <row r="76" spans="1:37">
      <c r="A76" s="192"/>
      <c r="B76" s="126"/>
      <c r="C76" s="126"/>
      <c r="D76" s="126"/>
      <c r="E76" s="126"/>
      <c r="F76" s="126"/>
      <c r="G76" s="126"/>
      <c r="H76" s="126"/>
      <c r="I76" s="126"/>
      <c r="J76" s="126"/>
      <c r="K76" s="191"/>
    </row>
    <row r="77" spans="1:37">
      <c r="A77" s="192"/>
      <c r="B77" s="126"/>
      <c r="C77" s="126"/>
      <c r="D77" s="126"/>
      <c r="E77" s="126"/>
      <c r="F77" s="126"/>
      <c r="G77" s="126"/>
      <c r="H77" s="126"/>
      <c r="I77" s="126"/>
      <c r="J77" s="126"/>
      <c r="K77" s="191"/>
    </row>
    <row r="78" spans="1:37">
      <c r="A78" s="192"/>
      <c r="B78" s="126"/>
      <c r="C78" s="126"/>
      <c r="D78" s="126"/>
      <c r="E78" s="126"/>
      <c r="F78" s="126"/>
      <c r="G78" s="126"/>
      <c r="H78" s="126"/>
      <c r="I78" s="126"/>
      <c r="J78" s="126"/>
      <c r="K78" s="191"/>
    </row>
    <row r="79" spans="1:37">
      <c r="A79" s="192"/>
      <c r="B79" s="126"/>
      <c r="C79" s="126"/>
      <c r="D79" s="126"/>
      <c r="E79" s="126"/>
      <c r="F79" s="126"/>
      <c r="G79" s="126"/>
      <c r="H79" s="126"/>
      <c r="I79" s="126"/>
      <c r="J79" s="126"/>
      <c r="K79" s="191"/>
    </row>
    <row r="80" spans="1:37">
      <c r="A80" s="192"/>
      <c r="B80" s="126"/>
      <c r="C80" s="126"/>
      <c r="D80" s="126"/>
      <c r="E80" s="126"/>
      <c r="F80" s="126"/>
      <c r="G80" s="126"/>
      <c r="H80" s="126"/>
      <c r="I80" s="126"/>
      <c r="J80" s="126"/>
      <c r="K80" s="191"/>
    </row>
    <row r="81" spans="1:11">
      <c r="A81" s="192"/>
      <c r="B81" s="126"/>
      <c r="C81" s="126"/>
      <c r="D81" s="126"/>
      <c r="E81" s="126"/>
      <c r="F81" s="126"/>
      <c r="G81" s="126"/>
      <c r="H81" s="126"/>
      <c r="I81" s="126"/>
      <c r="J81" s="126"/>
      <c r="K81" s="191"/>
    </row>
    <row r="82" spans="1:11">
      <c r="A82" s="192"/>
      <c r="B82" s="126"/>
      <c r="C82" s="126"/>
      <c r="D82" s="126"/>
      <c r="E82" s="126"/>
      <c r="F82" s="126"/>
      <c r="G82" s="126"/>
      <c r="H82" s="126"/>
      <c r="I82" s="126"/>
      <c r="J82" s="126"/>
      <c r="K82" s="191"/>
    </row>
    <row r="83" spans="1:11">
      <c r="A83" s="192"/>
      <c r="B83" s="126"/>
      <c r="C83" s="126"/>
      <c r="D83" s="126"/>
      <c r="E83" s="126"/>
      <c r="F83" s="126"/>
      <c r="G83" s="126"/>
      <c r="H83" s="126"/>
      <c r="I83" s="126"/>
      <c r="J83" s="126"/>
      <c r="K83" s="191"/>
    </row>
    <row r="84" spans="1:11">
      <c r="A84" s="192"/>
      <c r="B84" s="126"/>
      <c r="C84" s="126"/>
      <c r="D84" s="126"/>
      <c r="E84" s="126"/>
      <c r="F84" s="126"/>
      <c r="G84" s="126"/>
      <c r="H84" s="126"/>
      <c r="I84" s="126"/>
      <c r="J84" s="126"/>
      <c r="K84" s="191"/>
    </row>
    <row r="85" spans="1:11">
      <c r="A85" s="192"/>
      <c r="B85" s="126"/>
      <c r="C85" s="126"/>
      <c r="D85" s="126"/>
      <c r="E85" s="126"/>
      <c r="F85" s="126"/>
      <c r="G85" s="126"/>
      <c r="H85" s="126"/>
      <c r="I85" s="126"/>
      <c r="J85" s="126"/>
      <c r="K85" s="191"/>
    </row>
    <row r="86" spans="1:11">
      <c r="A86" s="192"/>
      <c r="B86" s="126"/>
      <c r="C86" s="126"/>
      <c r="D86" s="126"/>
      <c r="E86" s="126"/>
      <c r="F86" s="126"/>
      <c r="G86" s="126"/>
      <c r="H86" s="126"/>
      <c r="I86" s="126"/>
      <c r="J86" s="126"/>
      <c r="K86" s="191"/>
    </row>
    <row r="87" spans="1:11">
      <c r="A87" s="192"/>
      <c r="B87" s="126"/>
      <c r="C87" s="126"/>
      <c r="D87" s="126"/>
      <c r="E87" s="126"/>
      <c r="F87" s="126"/>
      <c r="G87" s="126"/>
      <c r="H87" s="126"/>
      <c r="I87" s="126"/>
      <c r="J87" s="126"/>
      <c r="K87" s="191"/>
    </row>
    <row r="88" spans="1:11">
      <c r="A88" s="192"/>
      <c r="B88" s="126"/>
      <c r="C88" s="126"/>
      <c r="D88" s="126"/>
      <c r="E88" s="126"/>
      <c r="F88" s="126"/>
      <c r="G88" s="126"/>
      <c r="H88" s="126"/>
      <c r="I88" s="126"/>
      <c r="J88" s="126"/>
      <c r="K88" s="191"/>
    </row>
    <row r="89" spans="1:11">
      <c r="A89" s="192"/>
      <c r="B89" s="126"/>
      <c r="C89" s="126"/>
      <c r="D89" s="126"/>
      <c r="E89" s="126"/>
      <c r="F89" s="126"/>
      <c r="G89" s="126"/>
      <c r="H89" s="126"/>
      <c r="I89" s="126"/>
      <c r="J89" s="126"/>
      <c r="K89" s="191"/>
    </row>
    <row r="90" spans="1:11">
      <c r="A90" s="192"/>
      <c r="B90" s="126"/>
      <c r="C90" s="126"/>
      <c r="D90" s="126"/>
      <c r="E90" s="126"/>
      <c r="F90" s="126"/>
      <c r="G90" s="126"/>
      <c r="H90" s="126"/>
      <c r="I90" s="126"/>
      <c r="J90" s="126"/>
      <c r="K90" s="191"/>
    </row>
    <row r="91" spans="1:11">
      <c r="A91" s="192"/>
      <c r="B91" s="126"/>
      <c r="C91" s="126"/>
      <c r="D91" s="126"/>
      <c r="E91" s="126"/>
      <c r="F91" s="126"/>
      <c r="G91" s="126"/>
      <c r="H91" s="126"/>
      <c r="I91" s="126"/>
      <c r="J91" s="126"/>
      <c r="K91" s="191"/>
    </row>
    <row r="92" spans="1:11">
      <c r="A92" s="192"/>
      <c r="B92" s="126"/>
      <c r="C92" s="126"/>
      <c r="D92" s="126"/>
      <c r="E92" s="126"/>
      <c r="F92" s="126"/>
      <c r="G92" s="126"/>
      <c r="H92" s="126"/>
      <c r="I92" s="126"/>
      <c r="J92" s="126"/>
      <c r="K92" s="191"/>
    </row>
    <row r="93" spans="1:11">
      <c r="A93" s="192"/>
      <c r="B93" s="126"/>
      <c r="C93" s="126"/>
      <c r="D93" s="126"/>
      <c r="E93" s="126"/>
      <c r="F93" s="126"/>
      <c r="G93" s="126"/>
      <c r="H93" s="126"/>
      <c r="I93" s="126"/>
      <c r="J93" s="126"/>
      <c r="K93" s="191"/>
    </row>
    <row r="94" spans="1:11">
      <c r="A94" s="192"/>
      <c r="B94" s="126"/>
      <c r="C94" s="126"/>
      <c r="D94" s="126"/>
      <c r="E94" s="126"/>
      <c r="F94" s="126"/>
      <c r="G94" s="126"/>
      <c r="H94" s="126"/>
      <c r="I94" s="126"/>
      <c r="J94" s="126"/>
      <c r="K94" s="191"/>
    </row>
    <row r="95" spans="1:11">
      <c r="A95" s="192"/>
      <c r="B95" s="126"/>
      <c r="C95" s="126"/>
      <c r="D95" s="126"/>
      <c r="E95" s="126"/>
      <c r="F95" s="126"/>
      <c r="G95" s="126"/>
      <c r="H95" s="126"/>
      <c r="I95" s="126"/>
      <c r="J95" s="126"/>
      <c r="K95" s="191"/>
    </row>
    <row r="96" spans="1:11">
      <c r="A96" s="192"/>
      <c r="B96" s="126"/>
      <c r="C96" s="126"/>
      <c r="D96" s="126"/>
      <c r="E96" s="126"/>
      <c r="F96" s="126"/>
      <c r="G96" s="126"/>
      <c r="H96" s="126"/>
      <c r="I96" s="126"/>
      <c r="J96" s="126"/>
      <c r="K96" s="191"/>
    </row>
    <row r="97" spans="1:11">
      <c r="A97" s="192"/>
      <c r="B97" s="126"/>
      <c r="C97" s="126"/>
      <c r="D97" s="126"/>
      <c r="E97" s="126"/>
      <c r="F97" s="126"/>
      <c r="G97" s="126"/>
      <c r="H97" s="126"/>
      <c r="I97" s="126"/>
      <c r="J97" s="126"/>
      <c r="K97" s="191"/>
    </row>
    <row r="98" spans="1:11">
      <c r="A98" s="192"/>
      <c r="B98" s="126"/>
      <c r="C98" s="126"/>
      <c r="D98" s="126"/>
      <c r="E98" s="126"/>
      <c r="F98" s="126"/>
      <c r="G98" s="126"/>
      <c r="H98" s="126"/>
      <c r="I98" s="126"/>
      <c r="J98" s="126"/>
      <c r="K98" s="191"/>
    </row>
    <row r="99" spans="1:11">
      <c r="A99" s="192"/>
      <c r="B99" s="126"/>
      <c r="C99" s="126"/>
      <c r="D99" s="126"/>
      <c r="E99" s="126"/>
      <c r="F99" s="126"/>
      <c r="G99" s="126"/>
      <c r="H99" s="126"/>
      <c r="I99" s="126"/>
      <c r="J99" s="126"/>
      <c r="K99" s="191"/>
    </row>
    <row r="100" spans="1:11">
      <c r="A100" s="192"/>
      <c r="B100" s="126"/>
      <c r="C100" s="126"/>
      <c r="D100" s="126"/>
      <c r="E100" s="126"/>
      <c r="F100" s="126"/>
      <c r="G100" s="126"/>
      <c r="H100" s="126"/>
      <c r="I100" s="126"/>
      <c r="J100" s="126"/>
      <c r="K100" s="191"/>
    </row>
    <row r="101" spans="1:11">
      <c r="A101" s="192"/>
      <c r="B101" s="126"/>
      <c r="C101" s="126"/>
      <c r="D101" s="126"/>
      <c r="E101" s="126"/>
      <c r="F101" s="126"/>
      <c r="G101" s="126"/>
      <c r="H101" s="126"/>
      <c r="I101" s="126"/>
      <c r="J101" s="126"/>
      <c r="K101" s="191"/>
    </row>
    <row r="102" spans="1:11" ht="13.15">
      <c r="A102" s="187"/>
      <c r="B102" s="125"/>
      <c r="C102" s="125"/>
      <c r="D102" s="125"/>
      <c r="E102" s="125"/>
      <c r="F102" s="125"/>
      <c r="G102" s="125"/>
      <c r="H102" s="125"/>
      <c r="I102" s="125"/>
      <c r="J102" s="125"/>
      <c r="K102" s="191"/>
    </row>
    <row r="103" spans="1:11" ht="13.15">
      <c r="A103" s="194"/>
      <c r="B103" s="195"/>
      <c r="C103" s="196"/>
      <c r="D103" s="195"/>
      <c r="E103" s="195"/>
      <c r="F103" s="195"/>
      <c r="G103" s="195"/>
      <c r="H103" s="195"/>
      <c r="I103" s="195"/>
      <c r="J103" s="195"/>
      <c r="K103" s="198"/>
    </row>
    <row r="104" spans="1:11">
      <c r="A104" s="126"/>
      <c r="B104" s="126"/>
      <c r="C104" s="126"/>
      <c r="D104" s="126"/>
      <c r="E104" s="126"/>
      <c r="F104" s="126"/>
      <c r="G104" s="126"/>
      <c r="H104" s="126"/>
      <c r="I104" s="126"/>
      <c r="J104" s="126"/>
      <c r="K104" s="126"/>
    </row>
    <row r="105" spans="1:11">
      <c r="A105" s="126"/>
      <c r="B105" s="126"/>
      <c r="C105" s="126"/>
      <c r="D105" s="126"/>
      <c r="E105" s="126"/>
      <c r="F105" s="126"/>
      <c r="G105" s="126"/>
      <c r="H105" s="126"/>
      <c r="I105" s="126"/>
      <c r="J105" s="126"/>
      <c r="K105" s="126"/>
    </row>
    <row r="106" spans="1:11">
      <c r="A106" s="126"/>
      <c r="B106" s="126"/>
      <c r="C106" s="126"/>
      <c r="D106" s="126"/>
      <c r="E106" s="126"/>
      <c r="F106" s="126"/>
      <c r="G106" s="126"/>
      <c r="H106" s="126"/>
      <c r="I106" s="126"/>
      <c r="J106" s="126"/>
      <c r="K106" s="126"/>
    </row>
    <row r="107" spans="1:11">
      <c r="A107" s="126"/>
      <c r="B107" s="126"/>
      <c r="C107" s="126"/>
      <c r="D107" s="126"/>
      <c r="E107" s="126"/>
      <c r="F107" s="126"/>
      <c r="G107" s="126"/>
      <c r="H107" s="126"/>
      <c r="I107" s="126"/>
      <c r="J107" s="126"/>
      <c r="K107" s="126"/>
    </row>
    <row r="108" spans="1:11">
      <c r="A108" s="126"/>
      <c r="B108" s="126"/>
      <c r="C108" s="126"/>
      <c r="D108" s="126"/>
      <c r="E108" s="126"/>
      <c r="F108" s="126"/>
      <c r="G108" s="126"/>
      <c r="H108" s="126"/>
      <c r="I108" s="126"/>
      <c r="J108" s="126"/>
      <c r="K108" s="126"/>
    </row>
    <row r="109" spans="1:11">
      <c r="A109" s="126"/>
      <c r="B109" s="126"/>
      <c r="C109" s="126"/>
      <c r="D109" s="126"/>
      <c r="E109" s="126"/>
      <c r="F109" s="126"/>
      <c r="G109" s="126"/>
      <c r="H109" s="126"/>
      <c r="I109" s="126"/>
      <c r="J109" s="126"/>
      <c r="K109" s="126"/>
    </row>
    <row r="110" spans="1:11">
      <c r="A110" s="126"/>
      <c r="B110" s="126"/>
      <c r="C110" s="126"/>
      <c r="D110" s="126"/>
      <c r="E110" s="126"/>
      <c r="F110" s="126"/>
      <c r="G110" s="126"/>
      <c r="H110" s="126"/>
      <c r="I110" s="126"/>
      <c r="J110" s="126"/>
      <c r="K110" s="126"/>
    </row>
    <row r="111" spans="1:11">
      <c r="A111" s="126"/>
      <c r="B111" s="126"/>
      <c r="C111" s="126"/>
      <c r="D111" s="126"/>
      <c r="E111" s="126"/>
      <c r="F111" s="126"/>
      <c r="G111" s="126"/>
      <c r="H111" s="126"/>
      <c r="I111" s="126"/>
      <c r="J111" s="126"/>
      <c r="K111" s="126"/>
    </row>
    <row r="112" spans="1:11">
      <c r="A112" s="126"/>
      <c r="B112" s="126"/>
      <c r="C112" s="126"/>
      <c r="D112" s="126"/>
      <c r="E112" s="126"/>
      <c r="F112" s="126"/>
      <c r="G112" s="126"/>
      <c r="H112" s="126"/>
      <c r="I112" s="126"/>
      <c r="J112" s="126"/>
      <c r="K112" s="126"/>
    </row>
    <row r="113" s="126" customFormat="1"/>
    <row r="114" s="126" customFormat="1"/>
    <row r="115" s="126" customFormat="1"/>
    <row r="116" s="126" customFormat="1"/>
    <row r="117" s="126" customFormat="1"/>
    <row r="118" s="126" customFormat="1"/>
    <row r="119" s="126" customFormat="1"/>
    <row r="120" s="126" customFormat="1"/>
    <row r="121" s="126" customFormat="1"/>
    <row r="122" s="126" customFormat="1"/>
    <row r="123" s="126" customFormat="1"/>
    <row r="124" s="126" customFormat="1"/>
    <row r="125" s="126" customFormat="1"/>
    <row r="126" s="126" customFormat="1"/>
    <row r="127" s="126" customFormat="1"/>
    <row r="128" s="126" customFormat="1"/>
    <row r="129" s="126" customFormat="1"/>
    <row r="130" s="126" customFormat="1"/>
    <row r="131" s="126" customFormat="1"/>
    <row r="132" s="126" customFormat="1"/>
    <row r="133" s="126" customFormat="1"/>
    <row r="134" s="126" customFormat="1"/>
    <row r="135" s="126" customFormat="1"/>
    <row r="136" s="126" customFormat="1"/>
    <row r="137" s="126" customFormat="1"/>
    <row r="138" s="126" customFormat="1"/>
    <row r="139" s="126" customFormat="1"/>
    <row r="140" s="126" customFormat="1"/>
    <row r="141" s="126" customFormat="1"/>
    <row r="142" s="126" customFormat="1"/>
    <row r="143" s="126" customFormat="1"/>
    <row r="144" s="126" customFormat="1"/>
    <row r="145" s="126" customFormat="1"/>
    <row r="146" s="126" customFormat="1"/>
    <row r="147" s="126" customFormat="1"/>
    <row r="148" s="126" customFormat="1"/>
    <row r="149" s="126" customFormat="1"/>
    <row r="150" s="126" customFormat="1"/>
    <row r="151" s="126" customFormat="1"/>
    <row r="152" s="126" customFormat="1"/>
    <row r="153" s="126" customFormat="1"/>
    <row r="154" s="126" customFormat="1"/>
    <row r="155" s="126" customFormat="1"/>
    <row r="156" s="126" customFormat="1"/>
    <row r="157" s="126" customFormat="1"/>
    <row r="158" s="126" customFormat="1"/>
    <row r="159" s="126" customFormat="1"/>
    <row r="160" s="126" customFormat="1"/>
    <row r="161" s="126" customFormat="1"/>
    <row r="162" s="126" customFormat="1"/>
    <row r="163" s="126" customFormat="1"/>
    <row r="164" s="126" customFormat="1"/>
    <row r="165" s="126" customFormat="1"/>
    <row r="166" s="126" customFormat="1"/>
    <row r="167" s="126" customFormat="1"/>
    <row r="168" s="126" customFormat="1"/>
    <row r="169" s="126" customFormat="1"/>
    <row r="170" s="126" customFormat="1"/>
    <row r="171" s="126" customFormat="1"/>
    <row r="172" s="126" customFormat="1"/>
    <row r="173" s="126" customFormat="1"/>
    <row r="174" s="126" customFormat="1"/>
    <row r="175" s="126" customFormat="1"/>
    <row r="176" s="126" customFormat="1"/>
    <row r="177" s="126" customFormat="1"/>
    <row r="178" s="126" customFormat="1"/>
    <row r="179" s="126" customFormat="1"/>
    <row r="180" s="126" customFormat="1"/>
    <row r="181" s="126" customFormat="1"/>
    <row r="182" s="126" customFormat="1"/>
    <row r="183" s="126" customFormat="1"/>
    <row r="184" s="126" customFormat="1"/>
    <row r="185" s="126" customFormat="1"/>
    <row r="186" s="126" customFormat="1"/>
    <row r="187" s="126" customFormat="1"/>
    <row r="188" s="126" customFormat="1"/>
    <row r="189" s="126" customFormat="1"/>
    <row r="190" s="126" customFormat="1"/>
    <row r="191" s="126" customFormat="1"/>
    <row r="192" s="126" customFormat="1"/>
    <row r="193" s="126" customFormat="1"/>
    <row r="194" s="126" customFormat="1"/>
    <row r="195" s="126" customFormat="1"/>
    <row r="196" s="126" customFormat="1"/>
    <row r="197" s="126" customFormat="1"/>
    <row r="198" s="126" customFormat="1"/>
    <row r="199" s="126" customFormat="1"/>
    <row r="200" s="126" customFormat="1"/>
    <row r="201" s="126" customFormat="1"/>
    <row r="202" s="126" customFormat="1"/>
    <row r="203" s="126" customFormat="1"/>
    <row r="204" s="126" customFormat="1"/>
    <row r="205" s="126" customFormat="1"/>
    <row r="206" s="126" customFormat="1"/>
    <row r="207" s="126" customFormat="1"/>
    <row r="208" s="126" customFormat="1"/>
    <row r="209" s="126" customFormat="1"/>
    <row r="210" s="126" customFormat="1"/>
    <row r="211" s="126" customFormat="1"/>
    <row r="212" s="126" customFormat="1"/>
    <row r="213" s="126" customFormat="1"/>
    <row r="214" s="126" customFormat="1"/>
    <row r="215" s="126" customFormat="1"/>
    <row r="216" s="126" customFormat="1"/>
    <row r="217" s="126" customFormat="1"/>
    <row r="218" s="126" customFormat="1"/>
    <row r="219" s="126" customFormat="1"/>
    <row r="220" s="126" customFormat="1"/>
    <row r="221" s="126" customFormat="1"/>
    <row r="222" s="126" customFormat="1"/>
    <row r="223" s="126" customFormat="1"/>
    <row r="224" s="126" customFormat="1"/>
    <row r="225" s="126" customFormat="1"/>
    <row r="226" s="126" customFormat="1"/>
    <row r="227" s="126" customFormat="1"/>
    <row r="228" s="126" customFormat="1"/>
    <row r="229" s="126" customFormat="1"/>
    <row r="230" s="126" customFormat="1"/>
    <row r="231" s="126" customFormat="1"/>
    <row r="232" s="126" customFormat="1"/>
    <row r="233" s="126" customFormat="1"/>
    <row r="234" s="126" customFormat="1"/>
    <row r="235" s="126" customFormat="1"/>
    <row r="236" s="126" customFormat="1"/>
    <row r="237" s="126" customFormat="1"/>
    <row r="238" s="126" customFormat="1"/>
    <row r="239" s="126" customFormat="1"/>
    <row r="240" s="126" customFormat="1"/>
    <row r="241" s="126" customFormat="1"/>
    <row r="242" s="126" customFormat="1"/>
    <row r="243" s="126" customFormat="1"/>
    <row r="244" s="126" customFormat="1"/>
    <row r="245" s="126" customFormat="1"/>
    <row r="246" s="126" customFormat="1"/>
    <row r="247" s="126" customFormat="1"/>
    <row r="248" s="126" customFormat="1"/>
    <row r="249" s="126" customFormat="1"/>
    <row r="250" s="126" customFormat="1"/>
    <row r="251" s="126" customFormat="1"/>
    <row r="252" s="126" customFormat="1"/>
    <row r="253" s="126" customFormat="1"/>
    <row r="254" s="126" customFormat="1"/>
    <row r="255" s="126" customFormat="1"/>
    <row r="256" s="126" customFormat="1"/>
    <row r="257" s="126" customFormat="1"/>
    <row r="258" s="126" customFormat="1"/>
    <row r="259" s="126" customFormat="1"/>
    <row r="260" s="126" customFormat="1"/>
    <row r="261" s="126" customFormat="1"/>
    <row r="262" s="126" customFormat="1"/>
    <row r="263" s="126" customFormat="1"/>
    <row r="264" s="126" customFormat="1"/>
    <row r="265" s="126" customFormat="1"/>
    <row r="266" s="126" customFormat="1"/>
    <row r="267" s="126" customFormat="1"/>
    <row r="268" s="126" customFormat="1"/>
    <row r="269" s="126" customFormat="1"/>
    <row r="270" s="126" customFormat="1"/>
    <row r="271" s="126" customFormat="1"/>
    <row r="272" s="126" customFormat="1"/>
    <row r="273" s="126" customFormat="1"/>
    <row r="274" s="126" customFormat="1"/>
    <row r="275" s="126" customFormat="1"/>
    <row r="276" s="126" customFormat="1"/>
    <row r="277" s="126" customFormat="1"/>
    <row r="278" s="126" customFormat="1"/>
    <row r="279" s="126" customFormat="1"/>
    <row r="280" s="126" customFormat="1"/>
    <row r="281" s="126" customFormat="1"/>
    <row r="282" s="126" customFormat="1"/>
    <row r="283" s="126" customFormat="1"/>
    <row r="284" s="126" customFormat="1"/>
    <row r="285" s="126" customFormat="1"/>
    <row r="286" s="126" customFormat="1"/>
    <row r="287" s="126" customFormat="1"/>
    <row r="288" s="126" customFormat="1"/>
    <row r="289" s="126" customFormat="1"/>
    <row r="290" s="126" customFormat="1"/>
    <row r="291" s="126" customFormat="1"/>
    <row r="292" s="126" customFormat="1"/>
    <row r="293" s="126" customFormat="1"/>
    <row r="294" s="126" customFormat="1"/>
    <row r="295" s="126" customFormat="1"/>
    <row r="296" s="126" customFormat="1"/>
    <row r="297" s="126" customFormat="1"/>
    <row r="298" s="126" customFormat="1"/>
    <row r="299" s="126" customFormat="1"/>
    <row r="300" s="126" customFormat="1"/>
    <row r="301" s="126" customFormat="1"/>
    <row r="302" s="126" customFormat="1"/>
    <row r="303" s="126" customFormat="1"/>
    <row r="304" s="126" customFormat="1"/>
    <row r="305" s="126" customFormat="1"/>
    <row r="306" s="126" customFormat="1"/>
    <row r="307" s="126" customFormat="1"/>
    <row r="308" s="126" customFormat="1"/>
    <row r="309" s="126" customFormat="1"/>
    <row r="310" s="126" customFormat="1"/>
    <row r="311" s="126" customFormat="1"/>
    <row r="312" s="126" customFormat="1"/>
    <row r="313" s="126" customFormat="1"/>
    <row r="314" s="126" customFormat="1"/>
    <row r="315" s="126" customFormat="1"/>
    <row r="316" s="126" customFormat="1"/>
    <row r="317" s="126" customFormat="1"/>
    <row r="318" s="126" customFormat="1"/>
    <row r="319" s="126" customFormat="1"/>
    <row r="320" s="126" customFormat="1"/>
    <row r="321" s="126" customFormat="1"/>
    <row r="322" s="126" customFormat="1"/>
    <row r="323" s="126" customFormat="1"/>
    <row r="324" s="126" customFormat="1"/>
    <row r="325" s="126" customFormat="1"/>
    <row r="326" s="126" customFormat="1"/>
    <row r="327" s="126" customFormat="1"/>
    <row r="328" s="126" customFormat="1"/>
    <row r="329" s="126" customFormat="1"/>
    <row r="330" s="126" customFormat="1"/>
    <row r="331" s="126" customFormat="1"/>
    <row r="332" s="126" customFormat="1"/>
    <row r="333" s="126" customFormat="1"/>
    <row r="334" s="126" customFormat="1"/>
    <row r="335" s="126" customFormat="1"/>
    <row r="336" s="126" customFormat="1"/>
    <row r="337" s="126" customFormat="1"/>
    <row r="338" s="126" customFormat="1"/>
    <row r="339" s="126" customFormat="1"/>
    <row r="340" s="126" customFormat="1"/>
    <row r="341" s="126" customFormat="1"/>
    <row r="342" s="126" customFormat="1"/>
    <row r="343" s="126" customFormat="1"/>
    <row r="344" s="126" customFormat="1"/>
    <row r="345" s="126" customFormat="1"/>
    <row r="346" s="126" customFormat="1"/>
    <row r="347" s="126" customFormat="1"/>
    <row r="348" s="126" customFormat="1"/>
    <row r="349" s="126" customFormat="1"/>
    <row r="350" s="126" customFormat="1"/>
    <row r="351" s="126" customFormat="1"/>
    <row r="352" s="126" customFormat="1"/>
    <row r="353" s="126" customFormat="1"/>
    <row r="354" s="126" customFormat="1"/>
    <row r="355" s="126" customFormat="1"/>
    <row r="356" s="126" customFormat="1"/>
    <row r="357" s="126" customFormat="1"/>
    <row r="358" s="126" customFormat="1"/>
    <row r="359" s="126" customFormat="1"/>
    <row r="360" s="126" customFormat="1"/>
    <row r="361" s="126" customFormat="1"/>
    <row r="362" s="126" customFormat="1"/>
    <row r="363" s="126" customFormat="1"/>
    <row r="364" s="126" customFormat="1"/>
    <row r="365" s="126" customFormat="1"/>
    <row r="366" s="126" customFormat="1"/>
    <row r="367" s="126" customFormat="1"/>
    <row r="368" s="126" customFormat="1"/>
    <row r="369" s="126" customFormat="1"/>
    <row r="370" s="126" customFormat="1"/>
    <row r="371" s="126" customFormat="1"/>
    <row r="372" s="126" customFormat="1"/>
    <row r="373" s="126" customFormat="1"/>
    <row r="374" s="126" customFormat="1"/>
    <row r="375" s="126" customFormat="1"/>
    <row r="376" s="126" customFormat="1"/>
    <row r="377" s="126" customFormat="1"/>
    <row r="378" s="126" customFormat="1"/>
    <row r="379" s="126" customFormat="1"/>
    <row r="380" s="126" customFormat="1"/>
    <row r="381" s="126" customFormat="1"/>
    <row r="382" s="126" customFormat="1"/>
    <row r="383" s="126" customFormat="1"/>
    <row r="384" s="126" customFormat="1"/>
    <row r="385" s="126" customFormat="1"/>
    <row r="386" s="126" customFormat="1"/>
    <row r="387" s="126" customFormat="1"/>
    <row r="388" s="126" customFormat="1"/>
    <row r="389" s="126" customFormat="1"/>
    <row r="390" s="126" customFormat="1"/>
    <row r="391" s="126" customFormat="1"/>
    <row r="392" s="126" customFormat="1"/>
    <row r="393" s="126" customFormat="1"/>
    <row r="394" s="126" customFormat="1"/>
    <row r="395" s="126" customFormat="1"/>
    <row r="396" s="126" customFormat="1"/>
    <row r="397" s="126" customFormat="1"/>
    <row r="398" s="126" customFormat="1"/>
    <row r="399" s="126" customFormat="1"/>
    <row r="400" s="126" customFormat="1"/>
    <row r="401" s="126" customFormat="1"/>
    <row r="402" s="126" customFormat="1"/>
    <row r="403" s="126" customFormat="1"/>
    <row r="404" s="126" customFormat="1"/>
    <row r="405" s="126" customFormat="1"/>
    <row r="406" s="126" customFormat="1"/>
    <row r="407" s="126" customFormat="1"/>
    <row r="408" s="126" customFormat="1"/>
    <row r="409" s="126" customFormat="1"/>
    <row r="410" s="126" customFormat="1"/>
    <row r="411" s="126" customFormat="1"/>
    <row r="412" s="126" customFormat="1"/>
    <row r="413" s="126" customFormat="1"/>
    <row r="414" s="126" customFormat="1"/>
    <row r="415" s="126" customFormat="1"/>
    <row r="416" s="126" customFormat="1"/>
    <row r="417" s="126" customFormat="1"/>
    <row r="418" s="126" customFormat="1"/>
    <row r="419" s="126" customFormat="1"/>
    <row r="420" s="126" customFormat="1"/>
    <row r="421" s="126" customFormat="1"/>
    <row r="422" s="126" customFormat="1"/>
    <row r="423" s="126" customFormat="1"/>
    <row r="424" s="126" customFormat="1"/>
    <row r="425" s="126" customFormat="1"/>
    <row r="426" s="126" customFormat="1"/>
    <row r="427" s="126" customFormat="1"/>
    <row r="428" s="126" customFormat="1"/>
    <row r="429" s="126" customFormat="1"/>
    <row r="430" s="126" customFormat="1"/>
    <row r="431" s="126" customFormat="1"/>
    <row r="432" s="126" customFormat="1"/>
    <row r="433" s="126" customFormat="1"/>
    <row r="434" s="126" customFormat="1"/>
    <row r="435" s="126" customFormat="1"/>
    <row r="436" s="126" customFormat="1"/>
    <row r="437" s="126" customFormat="1"/>
    <row r="438" s="126" customFormat="1"/>
    <row r="439" s="126" customFormat="1"/>
    <row r="440" s="126" customFormat="1"/>
    <row r="441" s="126" customFormat="1"/>
    <row r="442" s="126" customFormat="1"/>
    <row r="443" s="126" customFormat="1"/>
    <row r="444" s="126" customFormat="1"/>
    <row r="445" s="126" customFormat="1"/>
    <row r="446" s="126" customFormat="1"/>
    <row r="447" s="126" customFormat="1"/>
    <row r="448" s="126" customFormat="1"/>
    <row r="449" s="126" customFormat="1"/>
    <row r="450" s="126" customFormat="1"/>
    <row r="451" s="126" customFormat="1"/>
    <row r="452" s="126" customFormat="1"/>
    <row r="453" s="126" customFormat="1"/>
    <row r="454" s="126" customFormat="1"/>
    <row r="455" s="126" customFormat="1"/>
    <row r="456" s="126" customFormat="1"/>
    <row r="457" s="126" customFormat="1"/>
    <row r="458" s="126" customFormat="1"/>
    <row r="459" s="126" customFormat="1"/>
    <row r="460" s="126" customFormat="1"/>
    <row r="461" s="126" customFormat="1"/>
    <row r="462" s="126" customFormat="1"/>
    <row r="463" s="126" customFormat="1"/>
    <row r="464" s="126" customFormat="1"/>
    <row r="465" s="126" customFormat="1"/>
    <row r="466" s="126" customFormat="1"/>
    <row r="467" s="126" customFormat="1"/>
    <row r="468" s="126" customFormat="1"/>
    <row r="469" s="126" customFormat="1"/>
    <row r="470" s="126" customFormat="1"/>
    <row r="471" s="126" customFormat="1"/>
    <row r="472" s="126" customFormat="1"/>
    <row r="473" s="126" customFormat="1"/>
    <row r="474" s="126" customFormat="1"/>
    <row r="475" s="126" customFormat="1"/>
    <row r="476" s="126" customFormat="1"/>
    <row r="477" s="126" customFormat="1"/>
    <row r="478" s="126" customFormat="1"/>
    <row r="479" s="126" customFormat="1"/>
    <row r="480" s="126" customFormat="1"/>
    <row r="481" s="126" customFormat="1"/>
    <row r="482" s="126" customFormat="1"/>
    <row r="483" s="126" customFormat="1"/>
    <row r="484" s="126" customFormat="1"/>
    <row r="485" s="126" customFormat="1"/>
    <row r="486" s="126" customFormat="1"/>
    <row r="487" s="126" customFormat="1"/>
    <row r="488" s="126" customFormat="1"/>
    <row r="489" s="126" customFormat="1"/>
    <row r="490" s="126" customFormat="1"/>
    <row r="491" s="126" customFormat="1"/>
    <row r="492" s="126" customFormat="1"/>
    <row r="493" s="126" customFormat="1"/>
    <row r="494" s="126" customFormat="1"/>
    <row r="495" s="126" customFormat="1"/>
    <row r="496" s="126" customFormat="1"/>
    <row r="497" s="126" customFormat="1"/>
    <row r="498" s="126" customFormat="1"/>
    <row r="499" s="126" customFormat="1"/>
    <row r="500" s="126" customFormat="1"/>
    <row r="501" s="126" customFormat="1"/>
    <row r="502" s="126" customFormat="1"/>
    <row r="503" s="126" customFormat="1"/>
    <row r="504" s="126" customFormat="1"/>
    <row r="505" s="126" customFormat="1"/>
    <row r="506" s="126" customFormat="1"/>
    <row r="507" s="126" customFormat="1"/>
    <row r="508" s="126" customFormat="1"/>
    <row r="509" s="126" customFormat="1"/>
    <row r="510" s="126" customFormat="1"/>
    <row r="511" s="126" customFormat="1"/>
    <row r="512" s="126" customFormat="1"/>
    <row r="513" s="126" customFormat="1"/>
    <row r="514" s="126" customFormat="1"/>
    <row r="515" s="126" customFormat="1"/>
    <row r="516" s="126" customFormat="1"/>
    <row r="517" s="126" customFormat="1"/>
    <row r="518" s="126" customFormat="1"/>
    <row r="519" s="126" customFormat="1"/>
    <row r="520" s="126" customFormat="1"/>
    <row r="521" s="126" customFormat="1"/>
    <row r="522" s="126" customFormat="1"/>
    <row r="523" s="126" customFormat="1"/>
    <row r="524" s="126" customFormat="1"/>
    <row r="525" s="126" customFormat="1"/>
    <row r="526" s="126" customFormat="1"/>
    <row r="527" s="126" customFormat="1"/>
    <row r="528" s="126" customFormat="1"/>
    <row r="529" s="126" customFormat="1"/>
    <row r="530" s="126" customFormat="1"/>
    <row r="531" s="126" customFormat="1"/>
    <row r="532" s="126" customFormat="1"/>
    <row r="533" s="126" customFormat="1"/>
    <row r="534" s="126" customFormat="1"/>
    <row r="535" s="126" customFormat="1"/>
    <row r="536" s="126" customFormat="1"/>
    <row r="537" s="126" customFormat="1"/>
    <row r="538" s="126" customFormat="1"/>
    <row r="539" s="126" customFormat="1"/>
    <row r="540" s="126" customFormat="1"/>
    <row r="541" s="126" customFormat="1"/>
    <row r="542" s="126" customFormat="1"/>
    <row r="543" s="126" customFormat="1"/>
    <row r="544" s="126" customFormat="1"/>
    <row r="545" s="126" customFormat="1"/>
    <row r="546" s="126" customFormat="1"/>
    <row r="547" s="126" customFormat="1"/>
    <row r="548" s="126" customFormat="1"/>
    <row r="549" s="126" customFormat="1"/>
    <row r="550" s="126" customFormat="1"/>
    <row r="551" s="126" customFormat="1"/>
    <row r="552" s="126" customFormat="1"/>
    <row r="553" s="126" customFormat="1"/>
    <row r="554" s="126" customFormat="1"/>
    <row r="555" s="126" customFormat="1"/>
    <row r="556" s="126" customFormat="1"/>
    <row r="557" s="126" customFormat="1"/>
    <row r="558" s="126" customFormat="1"/>
    <row r="559" s="126" customFormat="1"/>
    <row r="560" s="126" customFormat="1"/>
    <row r="561" s="126" customFormat="1"/>
    <row r="562" s="126" customFormat="1"/>
    <row r="563" s="126" customFormat="1"/>
    <row r="564" s="126" customFormat="1"/>
    <row r="565" s="126" customFormat="1"/>
    <row r="566" s="126" customFormat="1"/>
    <row r="567" s="126" customFormat="1"/>
    <row r="568" s="126" customFormat="1"/>
    <row r="569" s="126" customFormat="1"/>
    <row r="570" s="126" customFormat="1"/>
    <row r="571" s="126" customFormat="1"/>
    <row r="572" s="126" customFormat="1"/>
    <row r="573" s="126" customFormat="1"/>
    <row r="574" s="126" customFormat="1"/>
    <row r="575" s="126" customFormat="1"/>
    <row r="576" s="126" customFormat="1"/>
    <row r="577" s="126" customFormat="1"/>
    <row r="578" s="126" customFormat="1"/>
  </sheetData>
  <phoneticPr fontId="9" type="noConversion"/>
  <printOptions horizontalCentered="1"/>
  <pageMargins left="0.70866141732283472" right="0.70866141732283472" top="0.74803149606299213" bottom="0.74803149606299213" header="0.31496062992125984" footer="0.31496062992125984"/>
  <pageSetup paperSize="9" scale="69" fitToHeight="0" orientation="landscape" r:id="rId1"/>
  <headerFooter>
    <oddHeader>&amp;C&amp;B&amp;"Arial"&amp;12&amp;Kff0000​‌OFFICIAL: Sensitive‌​</oddHeader>
    <oddFooter>&amp;RAustralian Prudential Regulation Authority          &amp;P</oddFooter>
  </headerFooter>
  <rowBreaks count="2" manualBreakCount="2">
    <brk id="33" max="10" man="1"/>
    <brk id="68"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74279-8C8A-47CA-B007-88D6A4C1BB61}">
  <sheetPr>
    <pageSetUpPr fitToPage="1"/>
  </sheetPr>
  <dimension ref="A1:O41"/>
  <sheetViews>
    <sheetView showGridLines="0" zoomScaleNormal="100" zoomScaleSheetLayoutView="100" workbookViewId="0">
      <selection activeCell="B1" sqref="B1"/>
    </sheetView>
  </sheetViews>
  <sheetFormatPr defaultColWidth="9" defaultRowHeight="12.75"/>
  <cols>
    <col min="1" max="1" width="1.42578125" style="126" customWidth="1"/>
    <col min="2" max="11" width="9" style="126"/>
    <col min="12" max="12" width="9.5703125" style="126" customWidth="1"/>
    <col min="13" max="21" width="9" style="126"/>
    <col min="22" max="22" width="7.28515625" style="126" customWidth="1"/>
    <col min="23" max="16384" width="9" style="126"/>
  </cols>
  <sheetData>
    <row r="1" spans="1:12" ht="17.649999999999999">
      <c r="A1" s="255"/>
      <c r="B1" s="256" t="s">
        <v>138</v>
      </c>
      <c r="C1" s="257"/>
      <c r="D1" s="257"/>
      <c r="E1" s="258"/>
      <c r="F1" s="258"/>
      <c r="G1" s="258"/>
      <c r="H1" s="258"/>
      <c r="I1" s="258"/>
      <c r="J1" s="258"/>
      <c r="K1" s="258"/>
      <c r="L1" s="258"/>
    </row>
    <row r="2" spans="1:12" customFormat="1" ht="17.649999999999999">
      <c r="A2" s="278"/>
      <c r="B2" s="261"/>
      <c r="C2" s="262"/>
      <c r="D2" s="262"/>
      <c r="E2" s="3"/>
      <c r="F2" s="3"/>
      <c r="G2" s="3"/>
      <c r="H2" s="3"/>
      <c r="I2" s="3"/>
      <c r="J2" s="3"/>
      <c r="K2" s="3"/>
      <c r="L2" s="3"/>
    </row>
    <row r="3" spans="1:12" s="270" customFormat="1" ht="14.25">
      <c r="A3" s="267"/>
      <c r="B3" s="276" t="s">
        <v>52</v>
      </c>
      <c r="C3" s="277"/>
      <c r="D3" s="277"/>
      <c r="E3" s="269"/>
      <c r="F3" s="269"/>
      <c r="G3" s="269"/>
      <c r="H3" s="269"/>
      <c r="I3" s="269"/>
      <c r="J3" s="269"/>
      <c r="K3" s="269"/>
      <c r="L3" s="269"/>
    </row>
    <row r="4" spans="1:12" ht="15">
      <c r="B4" s="135"/>
      <c r="C4" s="135"/>
      <c r="D4" s="135"/>
      <c r="E4" s="135"/>
      <c r="F4" s="135"/>
      <c r="G4" s="135"/>
      <c r="H4" s="135"/>
      <c r="I4" s="135"/>
      <c r="J4" s="135"/>
      <c r="K4" s="135"/>
      <c r="L4" s="135"/>
    </row>
    <row r="5" spans="1:12" ht="15">
      <c r="B5" s="135"/>
      <c r="C5" s="135"/>
      <c r="D5" s="135"/>
      <c r="E5" s="135"/>
      <c r="F5" s="135"/>
      <c r="G5" s="135"/>
      <c r="H5" s="135"/>
      <c r="I5" s="135"/>
      <c r="J5" s="135"/>
      <c r="K5" s="135"/>
      <c r="L5" s="135"/>
    </row>
    <row r="6" spans="1:12" ht="15">
      <c r="B6" s="135"/>
      <c r="C6" s="135"/>
      <c r="D6" s="135"/>
      <c r="E6" s="135"/>
      <c r="F6" s="135"/>
      <c r="G6" s="135"/>
      <c r="H6" s="135"/>
      <c r="I6" s="135"/>
      <c r="J6" s="135"/>
      <c r="K6" s="135"/>
      <c r="L6" s="135"/>
    </row>
    <row r="7" spans="1:12" ht="15">
      <c r="B7" s="135"/>
      <c r="C7" s="135"/>
      <c r="D7" s="135"/>
      <c r="E7" s="135"/>
      <c r="F7" s="135"/>
      <c r="G7" s="135"/>
      <c r="H7" s="135"/>
      <c r="I7" s="135"/>
      <c r="J7" s="135"/>
      <c r="K7" s="135"/>
      <c r="L7" s="135"/>
    </row>
    <row r="8" spans="1:12" ht="15">
      <c r="B8" s="135"/>
      <c r="C8" s="135"/>
      <c r="D8" s="135"/>
      <c r="E8" s="135"/>
      <c r="F8" s="135"/>
      <c r="G8" s="135"/>
      <c r="H8" s="135"/>
      <c r="I8" s="135"/>
      <c r="J8" s="135"/>
      <c r="K8" s="135"/>
      <c r="L8" s="135"/>
    </row>
    <row r="9" spans="1:12" ht="15">
      <c r="B9" s="135"/>
      <c r="C9" s="135"/>
      <c r="D9" s="135"/>
      <c r="E9" s="135"/>
      <c r="F9" s="135"/>
      <c r="G9" s="135"/>
      <c r="H9" s="135"/>
      <c r="I9" s="135"/>
      <c r="J9" s="135"/>
      <c r="K9" s="135"/>
      <c r="L9" s="135"/>
    </row>
    <row r="10" spans="1:12" ht="15">
      <c r="B10" s="135"/>
      <c r="C10" s="135"/>
      <c r="D10" s="135"/>
      <c r="E10" s="135"/>
      <c r="F10" s="135"/>
      <c r="G10" s="135"/>
      <c r="H10" s="135"/>
      <c r="I10" s="135"/>
      <c r="J10" s="135"/>
      <c r="K10" s="135"/>
      <c r="L10" s="135"/>
    </row>
    <row r="11" spans="1:12" ht="15">
      <c r="B11" s="135"/>
      <c r="C11" s="135"/>
      <c r="D11" s="135"/>
      <c r="E11" s="135"/>
      <c r="F11" s="135"/>
      <c r="G11" s="135"/>
      <c r="H11" s="135"/>
      <c r="I11" s="135"/>
      <c r="J11" s="135"/>
      <c r="K11" s="135"/>
      <c r="L11" s="135"/>
    </row>
    <row r="12" spans="1:12" ht="15">
      <c r="B12" s="135"/>
      <c r="C12" s="135"/>
      <c r="D12" s="135"/>
      <c r="E12" s="135"/>
      <c r="F12" s="135"/>
      <c r="G12" s="135"/>
      <c r="H12" s="135"/>
      <c r="I12" s="135"/>
      <c r="J12" s="135"/>
      <c r="K12" s="135"/>
      <c r="L12" s="135"/>
    </row>
    <row r="13" spans="1:12" ht="15">
      <c r="B13" s="135"/>
      <c r="C13" s="135"/>
      <c r="D13" s="135"/>
      <c r="E13" s="135"/>
      <c r="F13" s="135"/>
      <c r="G13" s="135"/>
      <c r="H13" s="135"/>
      <c r="I13" s="135"/>
      <c r="J13" s="135"/>
      <c r="K13" s="135"/>
      <c r="L13" s="135"/>
    </row>
    <row r="14" spans="1:12" ht="15">
      <c r="B14" s="135"/>
      <c r="C14" s="135"/>
      <c r="D14" s="135"/>
      <c r="E14" s="135"/>
      <c r="F14" s="135"/>
      <c r="G14" s="135"/>
      <c r="H14" s="135"/>
      <c r="I14" s="135"/>
      <c r="J14" s="135"/>
      <c r="K14" s="135"/>
      <c r="L14" s="135"/>
    </row>
    <row r="15" spans="1:12" ht="15">
      <c r="B15" s="135"/>
      <c r="C15" s="135"/>
      <c r="D15" s="135"/>
      <c r="E15" s="135"/>
      <c r="F15" s="135"/>
      <c r="G15" s="135"/>
      <c r="H15" s="135"/>
      <c r="I15" s="135"/>
      <c r="J15" s="135"/>
      <c r="K15" s="135"/>
      <c r="L15" s="135"/>
    </row>
    <row r="16" spans="1:12" ht="15">
      <c r="B16" s="135"/>
      <c r="C16" s="135"/>
      <c r="D16" s="135"/>
      <c r="E16" s="135"/>
      <c r="F16" s="135"/>
      <c r="G16" s="135"/>
      <c r="H16" s="135"/>
      <c r="I16" s="135"/>
      <c r="J16" s="135"/>
      <c r="K16" s="135"/>
      <c r="L16" s="135"/>
    </row>
    <row r="17" spans="1:12" ht="15">
      <c r="B17" s="135"/>
      <c r="C17" s="135"/>
      <c r="D17" s="135"/>
      <c r="E17" s="135"/>
      <c r="F17" s="135"/>
      <c r="G17" s="135"/>
      <c r="H17" s="135"/>
      <c r="I17" s="135"/>
      <c r="J17" s="135"/>
      <c r="K17" s="135"/>
      <c r="L17" s="135"/>
    </row>
    <row r="18" spans="1:12" ht="15">
      <c r="B18" s="135"/>
      <c r="C18" s="135"/>
      <c r="D18" s="135"/>
      <c r="E18" s="135"/>
      <c r="F18" s="135"/>
      <c r="G18" s="135"/>
      <c r="H18" s="135"/>
      <c r="I18" s="135"/>
      <c r="J18" s="135"/>
      <c r="K18" s="135"/>
      <c r="L18" s="135"/>
    </row>
    <row r="19" spans="1:12" ht="15" customHeight="1">
      <c r="B19" s="384" t="s">
        <v>139</v>
      </c>
      <c r="C19" s="385"/>
      <c r="D19" s="385"/>
      <c r="E19" s="385"/>
      <c r="F19" s="385"/>
      <c r="G19" s="385"/>
      <c r="H19" s="385"/>
      <c r="I19" s="385"/>
      <c r="J19" s="385"/>
      <c r="K19" s="385"/>
      <c r="L19" s="385"/>
    </row>
    <row r="20" spans="1:12" ht="15" customHeight="1">
      <c r="B20" s="385"/>
      <c r="C20" s="385"/>
      <c r="D20" s="385"/>
      <c r="E20" s="385"/>
      <c r="F20" s="385"/>
      <c r="G20" s="385"/>
      <c r="H20" s="385"/>
      <c r="I20" s="385"/>
      <c r="J20" s="385"/>
      <c r="K20" s="385"/>
      <c r="L20" s="385"/>
    </row>
    <row r="21" spans="1:12" s="270" customFormat="1" ht="14.25">
      <c r="A21" s="267"/>
      <c r="B21" s="276" t="s">
        <v>53</v>
      </c>
      <c r="C21" s="277"/>
      <c r="D21" s="277"/>
      <c r="E21" s="269"/>
      <c r="F21" s="269"/>
      <c r="G21" s="269"/>
      <c r="H21" s="269"/>
      <c r="I21" s="269"/>
      <c r="J21" s="269"/>
      <c r="K21" s="269"/>
      <c r="L21" s="269"/>
    </row>
    <row r="22" spans="1:12" ht="13.5" customHeight="1">
      <c r="B22" s="386"/>
      <c r="C22" s="386"/>
      <c r="D22" s="386"/>
      <c r="E22" s="386"/>
      <c r="F22" s="386"/>
      <c r="G22" s="386"/>
      <c r="H22" s="386"/>
      <c r="I22" s="386"/>
      <c r="J22" s="386"/>
      <c r="K22" s="386"/>
      <c r="L22" s="386"/>
    </row>
    <row r="23" spans="1:12" ht="15" customHeight="1">
      <c r="B23" s="135"/>
      <c r="C23" s="135"/>
      <c r="D23" s="135"/>
      <c r="E23" s="135"/>
      <c r="F23" s="135"/>
      <c r="G23" s="135"/>
      <c r="H23" s="135"/>
      <c r="I23" s="135"/>
      <c r="J23" s="135"/>
      <c r="K23" s="135"/>
      <c r="L23" s="135"/>
    </row>
    <row r="24" spans="1:12" ht="15" customHeight="1">
      <c r="B24" s="135"/>
      <c r="C24" s="135"/>
      <c r="D24" s="135"/>
      <c r="E24" s="135"/>
      <c r="F24" s="135"/>
      <c r="G24" s="135"/>
      <c r="H24" s="135"/>
      <c r="I24" s="135"/>
      <c r="J24" s="135"/>
      <c r="K24" s="135"/>
      <c r="L24" s="135"/>
    </row>
    <row r="25" spans="1:12" ht="15" customHeight="1">
      <c r="B25" s="135"/>
      <c r="C25" s="135"/>
      <c r="D25" s="135"/>
      <c r="E25" s="135"/>
      <c r="F25" s="135"/>
      <c r="G25" s="135"/>
      <c r="H25" s="135"/>
      <c r="I25" s="135"/>
      <c r="J25" s="135"/>
      <c r="K25" s="135"/>
      <c r="L25" s="135"/>
    </row>
    <row r="26" spans="1:12" ht="9" customHeight="1">
      <c r="B26" s="135"/>
      <c r="C26" s="135"/>
      <c r="D26" s="135"/>
      <c r="E26" s="135"/>
      <c r="F26" s="135"/>
      <c r="G26" s="135"/>
      <c r="H26" s="135"/>
      <c r="I26" s="135"/>
      <c r="J26" s="135"/>
      <c r="K26" s="135"/>
      <c r="L26" s="135"/>
    </row>
    <row r="27" spans="1:12" ht="15.4">
      <c r="B27" s="136"/>
      <c r="C27" s="136"/>
      <c r="D27" s="136"/>
      <c r="E27" s="136"/>
      <c r="F27" s="136"/>
      <c r="G27" s="136"/>
      <c r="H27" s="136"/>
      <c r="I27" s="136"/>
      <c r="J27" s="136"/>
      <c r="K27" s="136"/>
      <c r="L27" s="136"/>
    </row>
    <row r="28" spans="1:12" ht="15.4">
      <c r="B28" s="136"/>
      <c r="C28" s="136"/>
      <c r="D28" s="136"/>
      <c r="E28" s="136"/>
      <c r="F28" s="136"/>
      <c r="G28" s="136"/>
      <c r="H28" s="136"/>
      <c r="I28" s="136"/>
      <c r="J28" s="136"/>
      <c r="K28" s="136"/>
      <c r="L28" s="136"/>
    </row>
    <row r="29" spans="1:12" ht="15.4">
      <c r="B29" s="136"/>
      <c r="C29" s="136"/>
      <c r="D29" s="136"/>
      <c r="E29" s="136"/>
      <c r="F29" s="136"/>
      <c r="G29" s="136"/>
      <c r="H29" s="136"/>
      <c r="I29" s="136"/>
      <c r="J29" s="136"/>
      <c r="K29" s="136"/>
      <c r="L29" s="136"/>
    </row>
    <row r="30" spans="1:12" ht="15.4">
      <c r="B30" s="136"/>
      <c r="C30" s="136"/>
      <c r="D30" s="136"/>
      <c r="E30" s="136"/>
      <c r="F30" s="136"/>
      <c r="G30" s="136"/>
      <c r="H30" s="136"/>
      <c r="I30" s="136"/>
      <c r="J30" s="136"/>
      <c r="K30" s="136"/>
      <c r="L30" s="136"/>
    </row>
    <row r="31" spans="1:12" ht="15.4">
      <c r="B31" s="136"/>
      <c r="C31" s="136"/>
      <c r="D31" s="136"/>
      <c r="E31" s="136"/>
      <c r="F31" s="136"/>
      <c r="G31" s="136"/>
      <c r="H31" s="136"/>
      <c r="I31" s="136"/>
      <c r="J31" s="136"/>
      <c r="K31" s="136"/>
      <c r="L31" s="136"/>
    </row>
    <row r="32" spans="1:12" ht="15.4">
      <c r="B32" s="136"/>
      <c r="C32" s="136"/>
      <c r="D32" s="136"/>
      <c r="E32" s="136"/>
      <c r="F32" s="136"/>
      <c r="G32" s="136"/>
      <c r="H32" s="136"/>
      <c r="I32" s="136"/>
      <c r="J32" s="136"/>
      <c r="K32" s="136"/>
      <c r="L32" s="136"/>
    </row>
    <row r="33" spans="1:15" ht="15.4">
      <c r="B33" s="136"/>
      <c r="C33" s="136"/>
      <c r="D33" s="136"/>
      <c r="E33" s="136"/>
      <c r="F33" s="136"/>
      <c r="G33" s="136"/>
      <c r="H33" s="136"/>
      <c r="I33" s="136"/>
      <c r="J33" s="136"/>
      <c r="K33" s="136"/>
      <c r="L33" s="136"/>
    </row>
    <row r="34" spans="1:15" ht="15.4">
      <c r="B34" s="136"/>
      <c r="C34" s="136"/>
      <c r="D34" s="136"/>
      <c r="E34" s="136"/>
      <c r="F34" s="136"/>
      <c r="G34" s="136"/>
      <c r="H34" s="136"/>
      <c r="I34" s="136"/>
      <c r="J34" s="136"/>
      <c r="K34" s="136"/>
      <c r="L34" s="136"/>
    </row>
    <row r="35" spans="1:15" ht="15.4">
      <c r="B35" s="136" t="s">
        <v>140</v>
      </c>
      <c r="C35" s="136"/>
      <c r="D35" s="136"/>
      <c r="E35" s="136"/>
      <c r="F35" s="136"/>
      <c r="G35" s="136"/>
      <c r="H35" s="136"/>
      <c r="I35" s="136"/>
      <c r="J35" s="136"/>
      <c r="K35" s="136"/>
      <c r="L35" s="136"/>
    </row>
    <row r="36" spans="1:15" ht="15.4">
      <c r="B36" s="136"/>
      <c r="C36" s="136"/>
      <c r="D36" s="136"/>
      <c r="E36" s="136"/>
      <c r="F36" s="136"/>
      <c r="G36" s="136"/>
      <c r="H36" s="136"/>
      <c r="I36" s="136"/>
      <c r="J36" s="136"/>
      <c r="K36" s="136"/>
      <c r="L36" s="136"/>
    </row>
    <row r="37" spans="1:15">
      <c r="B37" s="387"/>
      <c r="C37" s="387"/>
      <c r="D37" s="387"/>
      <c r="E37" s="387"/>
      <c r="F37" s="387"/>
      <c r="G37" s="387"/>
      <c r="H37" s="387"/>
      <c r="I37" s="387"/>
      <c r="J37" s="387"/>
      <c r="K37" s="387"/>
      <c r="L37" s="387"/>
    </row>
    <row r="38" spans="1:15">
      <c r="B38" s="387"/>
      <c r="C38" s="387"/>
      <c r="D38" s="387"/>
      <c r="E38" s="387"/>
      <c r="F38" s="387"/>
      <c r="G38" s="387"/>
      <c r="H38" s="387"/>
      <c r="I38" s="387"/>
      <c r="J38" s="387"/>
      <c r="K38" s="387"/>
      <c r="L38" s="387"/>
    </row>
    <row r="39" spans="1:15" ht="13.15">
      <c r="B39" s="387"/>
      <c r="C39" s="387"/>
      <c r="D39" s="387"/>
      <c r="E39" s="387"/>
      <c r="F39" s="387"/>
      <c r="G39" s="387"/>
      <c r="H39" s="387"/>
      <c r="I39" s="387"/>
      <c r="J39" s="387"/>
      <c r="K39" s="387"/>
      <c r="L39" s="387"/>
      <c r="N39" s="229"/>
      <c r="O39" s="229"/>
    </row>
    <row r="40" spans="1:15" s="270" customFormat="1" ht="14.25">
      <c r="A40" s="276"/>
      <c r="B40" s="276" t="s">
        <v>54</v>
      </c>
      <c r="C40" s="268"/>
      <c r="D40" s="268"/>
      <c r="E40" s="269"/>
      <c r="F40" s="269"/>
      <c r="G40" s="269"/>
      <c r="H40" s="269"/>
      <c r="I40" s="269"/>
      <c r="J40" s="269"/>
      <c r="K40" s="269"/>
      <c r="L40" s="269"/>
    </row>
    <row r="41" spans="1:15" s="275" customFormat="1" ht="6.4" customHeight="1">
      <c r="A41" s="271"/>
      <c r="B41" s="272"/>
      <c r="C41" s="273"/>
      <c r="D41" s="273"/>
      <c r="E41" s="274"/>
      <c r="F41" s="274"/>
      <c r="G41" s="274"/>
      <c r="H41" s="274"/>
      <c r="I41" s="274"/>
      <c r="J41" s="274"/>
      <c r="K41" s="274"/>
      <c r="L41" s="274"/>
    </row>
  </sheetData>
  <mergeCells count="3">
    <mergeCell ref="B19:L20"/>
    <mergeCell ref="B22:L22"/>
    <mergeCell ref="B37:L39"/>
  </mergeCells>
  <pageMargins left="0.70866141732283472" right="0.70866141732283472" top="0.74803149606299213" bottom="0.74803149606299213" header="0.31496062992125984" footer="0.31496062992125984"/>
  <pageSetup paperSize="9" scale="88" orientation="portrait" useFirstPageNumber="1" r:id="rId1"/>
  <headerFooter>
    <oddHeader>&amp;C&amp;B&amp;"Arial"&amp;12&amp;Kff0000​‌OFFICIAL: Sensitive‌​</oddHead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AA73"/>
  <sheetViews>
    <sheetView showGridLines="0" zoomScaleNormal="100" zoomScaleSheetLayoutView="100" workbookViewId="0"/>
  </sheetViews>
  <sheetFormatPr defaultColWidth="9.140625" defaultRowHeight="12.75"/>
  <cols>
    <col min="1" max="1" width="116.5703125" style="345" customWidth="1"/>
    <col min="2" max="4" width="9" style="3" customWidth="1"/>
    <col min="5" max="5" width="11.140625" style="3" customWidth="1"/>
    <col min="6" max="15" width="9" style="3" customWidth="1"/>
    <col min="16" max="16" width="9.140625" style="3"/>
    <col min="17" max="17" width="6.7109375" style="3" customWidth="1"/>
    <col min="18" max="18" width="23.42578125" style="3" customWidth="1"/>
    <col min="19" max="26" width="8.7109375" style="3" customWidth="1"/>
    <col min="27" max="27" width="9.5703125" style="3" customWidth="1"/>
    <col min="28" max="28" width="4" style="3" customWidth="1"/>
    <col min="29" max="16384" width="9.140625" style="3"/>
  </cols>
  <sheetData>
    <row r="1" spans="1:27" s="142" customFormat="1" ht="20.25" customHeight="1">
      <c r="A1" s="318" t="s">
        <v>141</v>
      </c>
      <c r="B1" s="342"/>
      <c r="C1" s="342"/>
      <c r="D1" s="342"/>
      <c r="E1" s="342"/>
      <c r="F1" s="342"/>
      <c r="G1" s="342"/>
      <c r="H1" s="342"/>
      <c r="Q1" s="3"/>
      <c r="R1" s="3"/>
      <c r="S1" s="3"/>
      <c r="T1" s="3"/>
      <c r="U1" s="3"/>
      <c r="V1" s="3"/>
      <c r="W1" s="3"/>
      <c r="X1" s="3"/>
      <c r="Y1" s="3"/>
      <c r="Z1" s="3"/>
      <c r="AA1" s="3"/>
    </row>
    <row r="2" spans="1:27" s="142" customFormat="1" ht="12" customHeight="1">
      <c r="A2" s="343"/>
      <c r="B2" s="343"/>
      <c r="C2" s="343"/>
      <c r="D2" s="3"/>
      <c r="E2" s="343"/>
      <c r="F2" s="343"/>
      <c r="G2" s="343"/>
      <c r="H2" s="343"/>
      <c r="Q2" s="3"/>
      <c r="R2" s="3"/>
      <c r="S2" s="3"/>
      <c r="T2" s="3"/>
      <c r="U2" s="3"/>
      <c r="V2" s="3"/>
      <c r="W2" s="3"/>
      <c r="X2" s="3"/>
      <c r="Y2" s="3"/>
      <c r="Z2" s="3"/>
      <c r="AA2" s="3"/>
    </row>
    <row r="3" spans="1:27" s="1" customFormat="1" ht="15">
      <c r="A3" s="352" t="s">
        <v>142</v>
      </c>
      <c r="B3" s="352"/>
      <c r="C3" s="352"/>
      <c r="D3" s="352"/>
      <c r="E3" s="352"/>
      <c r="F3" s="352"/>
      <c r="G3" s="352"/>
      <c r="H3" s="352"/>
      <c r="N3" s="315"/>
    </row>
    <row r="4" spans="1:27" ht="81.75" customHeight="1">
      <c r="A4" s="344" t="s">
        <v>143</v>
      </c>
      <c r="B4" s="390"/>
      <c r="C4" s="390"/>
      <c r="D4" s="390"/>
      <c r="E4" s="390"/>
      <c r="F4" s="390"/>
      <c r="G4" s="390"/>
      <c r="H4" s="390"/>
      <c r="I4" s="390"/>
      <c r="J4" s="390"/>
      <c r="K4" s="390"/>
      <c r="L4" s="390"/>
      <c r="M4" s="390"/>
      <c r="N4" s="390"/>
      <c r="O4" s="120"/>
    </row>
    <row r="5" spans="1:27">
      <c r="A5" s="345" t="s">
        <v>144</v>
      </c>
      <c r="B5" s="390"/>
      <c r="C5" s="390"/>
      <c r="D5" s="390"/>
      <c r="E5" s="390"/>
      <c r="F5" s="390"/>
      <c r="G5" s="390"/>
      <c r="H5" s="390"/>
      <c r="I5" s="390"/>
      <c r="J5" s="390"/>
      <c r="K5" s="390"/>
      <c r="L5" s="390"/>
      <c r="M5" s="390"/>
    </row>
    <row r="6" spans="1:27">
      <c r="B6" s="390"/>
      <c r="C6" s="390"/>
      <c r="D6" s="390"/>
      <c r="E6" s="390"/>
      <c r="F6" s="390"/>
      <c r="G6" s="390"/>
      <c r="H6" s="390"/>
      <c r="I6" s="390"/>
      <c r="J6" s="390"/>
      <c r="K6" s="390"/>
      <c r="L6" s="390"/>
      <c r="M6" s="390"/>
    </row>
    <row r="7" spans="1:27" s="1" customFormat="1" ht="15">
      <c r="A7" s="352" t="s">
        <v>145</v>
      </c>
      <c r="B7" s="392"/>
      <c r="C7" s="392"/>
      <c r="D7" s="392"/>
      <c r="E7" s="392"/>
      <c r="F7" s="392"/>
      <c r="G7" s="392"/>
      <c r="H7" s="392"/>
      <c r="I7" s="392"/>
      <c r="J7" s="392"/>
      <c r="K7" s="392"/>
      <c r="L7" s="392"/>
      <c r="M7" s="392"/>
    </row>
    <row r="8" spans="1:27" ht="55.15" customHeight="1">
      <c r="A8" s="344" t="s">
        <v>146</v>
      </c>
      <c r="B8" s="390"/>
      <c r="C8" s="390"/>
      <c r="D8" s="390"/>
      <c r="E8" s="390"/>
      <c r="F8" s="390"/>
      <c r="G8" s="390"/>
      <c r="H8" s="390"/>
      <c r="I8" s="390"/>
      <c r="J8" s="390"/>
      <c r="K8" s="390"/>
      <c r="L8" s="390"/>
      <c r="M8" s="390"/>
    </row>
    <row r="9" spans="1:27">
      <c r="B9" s="117"/>
      <c r="C9" s="113"/>
      <c r="D9" s="113"/>
    </row>
    <row r="10" spans="1:27" s="1" customFormat="1" ht="15">
      <c r="A10" s="352" t="s">
        <v>147</v>
      </c>
      <c r="B10" s="116"/>
      <c r="O10" s="316"/>
    </row>
    <row r="11" spans="1:27" ht="25.5">
      <c r="A11" s="344" t="s">
        <v>148</v>
      </c>
      <c r="B11" s="390"/>
      <c r="C11" s="390"/>
      <c r="D11" s="390"/>
      <c r="E11" s="390"/>
      <c r="F11" s="390"/>
      <c r="G11" s="390"/>
      <c r="H11" s="390"/>
      <c r="I11" s="390"/>
      <c r="J11" s="390"/>
      <c r="K11" s="390"/>
      <c r="L11" s="390"/>
      <c r="M11" s="390"/>
      <c r="N11" s="390"/>
      <c r="O11" s="120"/>
    </row>
    <row r="12" spans="1:27" ht="15" customHeight="1">
      <c r="B12" s="117"/>
      <c r="C12" s="113"/>
      <c r="D12" s="113"/>
    </row>
    <row r="13" spans="1:27" s="1" customFormat="1" ht="15" customHeight="1">
      <c r="A13" s="352" t="s">
        <v>149</v>
      </c>
      <c r="B13" s="121"/>
      <c r="C13" s="121"/>
      <c r="D13" s="121"/>
    </row>
    <row r="14" spans="1:27" ht="15" customHeight="1">
      <c r="A14" s="345" t="s">
        <v>139</v>
      </c>
      <c r="B14" s="390"/>
      <c r="C14" s="390"/>
      <c r="D14" s="390"/>
      <c r="E14" s="390"/>
      <c r="F14" s="390"/>
      <c r="G14" s="390"/>
      <c r="H14" s="390"/>
      <c r="Q14" s="388"/>
      <c r="R14" s="388"/>
      <c r="S14" s="388"/>
      <c r="T14" s="388"/>
      <c r="U14" s="388"/>
      <c r="V14" s="388"/>
      <c r="W14" s="388"/>
      <c r="X14" s="388"/>
      <c r="Y14" s="388"/>
      <c r="Z14" s="388"/>
      <c r="AA14" s="388"/>
    </row>
    <row r="15" spans="1:27" ht="15" customHeight="1">
      <c r="B15" s="390"/>
      <c r="C15" s="390"/>
      <c r="D15" s="390"/>
      <c r="E15" s="390"/>
      <c r="F15" s="390"/>
      <c r="G15" s="390"/>
      <c r="H15" s="390"/>
    </row>
    <row r="16" spans="1:27" s="1" customFormat="1" ht="15" customHeight="1">
      <c r="A16" s="352" t="s">
        <v>150</v>
      </c>
      <c r="B16" s="392"/>
      <c r="C16" s="392"/>
      <c r="D16" s="392"/>
      <c r="E16" s="392"/>
      <c r="F16" s="392"/>
      <c r="G16" s="392"/>
      <c r="H16" s="392"/>
      <c r="Q16" s="389"/>
      <c r="R16" s="389"/>
      <c r="S16" s="389"/>
      <c r="T16" s="389"/>
      <c r="U16" s="389"/>
      <c r="V16" s="389"/>
      <c r="W16" s="389"/>
      <c r="X16" s="389"/>
      <c r="Y16" s="389"/>
      <c r="Z16" s="389"/>
      <c r="AA16" s="389"/>
    </row>
    <row r="17" spans="1:27" ht="51">
      <c r="A17" s="344" t="s">
        <v>151</v>
      </c>
      <c r="C17" s="391"/>
      <c r="D17" s="391"/>
    </row>
    <row r="18" spans="1:27" ht="17.25" customHeight="1">
      <c r="B18" s="394"/>
      <c r="C18" s="394"/>
      <c r="D18" s="394"/>
      <c r="E18" s="394"/>
      <c r="Q18" s="347"/>
    </row>
    <row r="19" spans="1:27" s="1" customFormat="1" ht="15.75" customHeight="1">
      <c r="A19" s="352" t="s">
        <v>152</v>
      </c>
      <c r="B19" s="392"/>
      <c r="C19" s="392"/>
      <c r="D19" s="392"/>
      <c r="E19" s="392"/>
      <c r="F19" s="392"/>
      <c r="G19" s="392"/>
      <c r="H19" s="392"/>
      <c r="I19" s="392"/>
      <c r="J19" s="392"/>
      <c r="K19" s="392"/>
      <c r="L19" s="392"/>
      <c r="M19" s="392"/>
      <c r="N19" s="392"/>
      <c r="O19" s="392"/>
      <c r="Y19" s="317"/>
      <c r="Z19" s="317"/>
    </row>
    <row r="20" spans="1:27" ht="15.75" customHeight="1">
      <c r="A20" s="3" t="s">
        <v>153</v>
      </c>
      <c r="B20" s="120"/>
      <c r="C20" s="120"/>
      <c r="D20" s="120"/>
      <c r="E20" s="120"/>
      <c r="F20" s="120"/>
      <c r="G20" s="120"/>
      <c r="H20" s="120"/>
      <c r="I20" s="120"/>
      <c r="J20" s="120"/>
      <c r="K20" s="120"/>
      <c r="L20" s="120"/>
      <c r="M20" s="120"/>
      <c r="N20" s="120"/>
      <c r="O20" s="120"/>
      <c r="Y20" s="348"/>
      <c r="Z20" s="348"/>
    </row>
    <row r="21" spans="1:27" ht="15.75" customHeight="1">
      <c r="B21" s="394"/>
      <c r="C21" s="394"/>
      <c r="D21" s="394"/>
      <c r="E21" s="394"/>
      <c r="F21" s="346"/>
      <c r="Q21" s="117"/>
    </row>
    <row r="22" spans="1:27" s="1" customFormat="1" ht="15.75" customHeight="1">
      <c r="A22" s="352" t="s">
        <v>154</v>
      </c>
      <c r="B22" s="393"/>
      <c r="C22" s="393"/>
      <c r="D22" s="393"/>
      <c r="E22" s="393"/>
      <c r="F22" s="393"/>
      <c r="G22" s="393"/>
      <c r="H22" s="393"/>
      <c r="I22" s="393"/>
      <c r="J22" s="393"/>
      <c r="K22" s="393"/>
      <c r="L22" s="393"/>
      <c r="M22" s="393"/>
    </row>
    <row r="23" spans="1:27" ht="46.9" customHeight="1">
      <c r="A23" s="344" t="s">
        <v>155</v>
      </c>
      <c r="B23" s="393"/>
      <c r="C23" s="393"/>
      <c r="D23" s="393"/>
      <c r="E23" s="393"/>
      <c r="F23" s="393"/>
      <c r="G23" s="393"/>
      <c r="H23" s="393"/>
      <c r="I23" s="393"/>
      <c r="J23" s="393"/>
      <c r="K23" s="393"/>
      <c r="L23" s="393"/>
      <c r="M23" s="393"/>
    </row>
    <row r="24" spans="1:27">
      <c r="B24" s="393"/>
      <c r="C24" s="393"/>
      <c r="D24" s="393"/>
      <c r="E24" s="393"/>
      <c r="F24" s="393"/>
      <c r="G24" s="393"/>
      <c r="H24" s="393"/>
      <c r="I24" s="393"/>
      <c r="J24" s="393"/>
      <c r="K24" s="393"/>
      <c r="L24" s="393"/>
      <c r="M24" s="393"/>
    </row>
    <row r="25" spans="1:27">
      <c r="B25" s="393"/>
      <c r="C25" s="393"/>
      <c r="D25" s="393"/>
      <c r="E25" s="393"/>
      <c r="F25" s="393"/>
      <c r="G25" s="393"/>
      <c r="H25" s="393"/>
      <c r="I25" s="393"/>
      <c r="J25" s="393"/>
      <c r="K25" s="393"/>
      <c r="L25" s="393"/>
      <c r="M25" s="393"/>
    </row>
    <row r="27" spans="1:27" ht="13.15">
      <c r="O27" s="115"/>
      <c r="Q27" s="11"/>
      <c r="R27" s="11"/>
      <c r="S27" s="11"/>
      <c r="T27" s="11"/>
      <c r="U27" s="11"/>
      <c r="V27" s="11"/>
      <c r="W27" s="11"/>
      <c r="X27" s="11"/>
      <c r="Y27" s="11"/>
      <c r="Z27" s="11"/>
      <c r="AA27" s="11"/>
    </row>
    <row r="28" spans="1:27" ht="13.15">
      <c r="O28" s="115"/>
      <c r="Q28" s="11"/>
      <c r="R28" s="11"/>
      <c r="S28" s="11"/>
      <c r="T28" s="11"/>
      <c r="U28" s="11"/>
      <c r="V28" s="11"/>
      <c r="W28" s="11"/>
      <c r="X28" s="11"/>
      <c r="Y28" s="11"/>
      <c r="Z28" s="11"/>
      <c r="AA28" s="11"/>
    </row>
    <row r="29" spans="1:27">
      <c r="O29" s="115"/>
    </row>
    <row r="30" spans="1:27">
      <c r="O30" s="115"/>
    </row>
    <row r="31" spans="1:27" ht="13.15">
      <c r="O31" s="115"/>
      <c r="Q31" s="11"/>
      <c r="R31" s="11"/>
      <c r="S31" s="11"/>
      <c r="T31" s="11"/>
      <c r="U31" s="11"/>
      <c r="V31" s="11"/>
      <c r="W31" s="11"/>
      <c r="X31" s="11"/>
      <c r="Y31" s="11"/>
      <c r="Z31" s="11"/>
      <c r="AA31" s="11"/>
    </row>
    <row r="32" spans="1:27" ht="54" customHeight="1">
      <c r="B32" s="388"/>
      <c r="C32" s="388"/>
      <c r="D32" s="388"/>
      <c r="E32" s="388"/>
      <c r="F32" s="388"/>
      <c r="G32" s="388"/>
      <c r="H32" s="388"/>
      <c r="I32" s="388"/>
      <c r="J32" s="388"/>
      <c r="K32" s="388"/>
      <c r="L32" s="388"/>
      <c r="M32" s="388"/>
      <c r="N32" s="388"/>
      <c r="O32" s="115"/>
      <c r="Q32" s="11"/>
      <c r="R32" s="11"/>
      <c r="S32" s="11"/>
      <c r="T32" s="11"/>
      <c r="U32" s="11"/>
      <c r="V32" s="11"/>
      <c r="W32" s="11"/>
      <c r="X32" s="11"/>
      <c r="Y32" s="11"/>
      <c r="Z32" s="11"/>
      <c r="AA32" s="11"/>
    </row>
    <row r="33" spans="2:27">
      <c r="B33" s="114"/>
      <c r="C33" s="115"/>
      <c r="D33" s="115"/>
      <c r="E33" s="115"/>
      <c r="F33" s="115"/>
      <c r="G33" s="115"/>
      <c r="H33" s="115"/>
      <c r="I33" s="115"/>
      <c r="J33" s="115"/>
      <c r="K33" s="115"/>
      <c r="L33" s="115"/>
      <c r="M33" s="115"/>
      <c r="N33" s="115"/>
      <c r="O33" s="115"/>
    </row>
    <row r="34" spans="2:27">
      <c r="C34" s="115"/>
      <c r="D34" s="115"/>
      <c r="E34" s="115"/>
      <c r="F34" s="115"/>
      <c r="G34" s="115"/>
      <c r="H34" s="115"/>
      <c r="I34" s="115"/>
      <c r="J34" s="115"/>
      <c r="K34" s="115"/>
      <c r="L34" s="115"/>
      <c r="M34" s="115"/>
      <c r="N34" s="115"/>
      <c r="O34" s="115"/>
    </row>
    <row r="35" spans="2:27" ht="13.15">
      <c r="B35" s="114"/>
      <c r="C35" s="114"/>
      <c r="D35" s="114"/>
      <c r="Q35" s="11"/>
      <c r="R35" s="11"/>
      <c r="S35" s="11"/>
      <c r="T35" s="11"/>
      <c r="U35" s="11"/>
      <c r="V35" s="11"/>
      <c r="W35" s="11"/>
      <c r="X35" s="11"/>
      <c r="Y35" s="11"/>
      <c r="Z35" s="11"/>
      <c r="AA35" s="11"/>
    </row>
    <row r="36" spans="2:27" ht="13.15">
      <c r="Q36" s="11"/>
      <c r="R36" s="11"/>
      <c r="S36" s="11"/>
      <c r="T36" s="11"/>
      <c r="U36" s="11"/>
      <c r="V36" s="11"/>
      <c r="W36" s="11"/>
      <c r="X36" s="11"/>
      <c r="Y36" s="11"/>
      <c r="Z36" s="11"/>
      <c r="AA36" s="11"/>
    </row>
    <row r="37" spans="2:27">
      <c r="B37" s="314"/>
      <c r="C37" s="114"/>
      <c r="D37" s="114"/>
    </row>
    <row r="39" spans="2:27" ht="13.15">
      <c r="Q39" s="11"/>
      <c r="R39" s="11"/>
      <c r="S39" s="11"/>
      <c r="T39" s="11"/>
      <c r="U39" s="11"/>
      <c r="V39" s="11"/>
      <c r="W39" s="11"/>
      <c r="X39" s="11"/>
      <c r="Y39" s="11"/>
      <c r="Z39" s="11"/>
      <c r="AA39" s="11"/>
    </row>
    <row r="40" spans="2:27" ht="13.15">
      <c r="Q40" s="11"/>
      <c r="R40" s="11"/>
      <c r="S40" s="11"/>
      <c r="T40" s="11"/>
      <c r="U40" s="11"/>
      <c r="V40" s="11"/>
      <c r="W40" s="11"/>
      <c r="X40" s="11"/>
      <c r="Y40" s="11"/>
      <c r="Z40" s="11"/>
      <c r="AA40" s="11"/>
    </row>
    <row r="43" spans="2:27" ht="13.15">
      <c r="Q43" s="11"/>
      <c r="R43" s="11"/>
      <c r="S43" s="11"/>
      <c r="T43" s="11"/>
      <c r="U43" s="11"/>
      <c r="V43" s="11"/>
      <c r="W43" s="11"/>
      <c r="X43" s="11"/>
      <c r="Y43" s="11"/>
      <c r="Z43" s="11"/>
      <c r="AA43" s="11"/>
    </row>
    <row r="44" spans="2:27" ht="13.15">
      <c r="Q44" s="11"/>
      <c r="R44" s="11"/>
      <c r="S44" s="11"/>
      <c r="T44" s="11"/>
      <c r="U44" s="11"/>
      <c r="V44" s="11"/>
      <c r="W44" s="11"/>
      <c r="X44" s="11"/>
      <c r="Y44" s="11"/>
      <c r="Z44" s="11"/>
      <c r="AA44" s="11"/>
    </row>
    <row r="47" spans="2:27" ht="13.15">
      <c r="Q47" s="11"/>
      <c r="R47" s="11"/>
      <c r="S47" s="11"/>
      <c r="T47" s="11"/>
      <c r="U47" s="11"/>
      <c r="V47" s="11"/>
      <c r="W47" s="11"/>
      <c r="X47" s="11"/>
      <c r="Y47" s="11"/>
      <c r="Z47" s="11"/>
      <c r="AA47" s="11"/>
    </row>
    <row r="48" spans="2:27" ht="13.15">
      <c r="Q48" s="11"/>
      <c r="R48" s="11"/>
      <c r="S48" s="11"/>
      <c r="T48" s="11"/>
      <c r="U48" s="11"/>
      <c r="V48" s="11"/>
      <c r="W48" s="11"/>
      <c r="X48" s="11"/>
      <c r="Y48" s="11"/>
      <c r="Z48" s="11"/>
      <c r="AA48" s="11"/>
    </row>
    <row r="51" spans="17:27" ht="13.15">
      <c r="Q51" s="11"/>
      <c r="R51" s="11"/>
      <c r="S51" s="11"/>
      <c r="T51" s="11"/>
      <c r="U51" s="11"/>
      <c r="V51" s="11"/>
      <c r="W51" s="11"/>
      <c r="X51" s="11"/>
      <c r="Y51" s="11"/>
      <c r="Z51" s="11"/>
      <c r="AA51" s="11"/>
    </row>
    <row r="52" spans="17:27" ht="13.15">
      <c r="Q52" s="11"/>
      <c r="R52" s="11"/>
      <c r="S52" s="11"/>
      <c r="T52" s="11"/>
      <c r="U52" s="11"/>
      <c r="V52" s="11"/>
      <c r="W52" s="11"/>
      <c r="X52" s="11"/>
      <c r="Y52" s="11"/>
      <c r="Z52" s="11"/>
      <c r="AA52" s="11"/>
    </row>
    <row r="55" spans="17:27" ht="13.15">
      <c r="Q55" s="11"/>
      <c r="R55" s="11"/>
      <c r="S55" s="11"/>
      <c r="T55" s="11"/>
      <c r="U55" s="11"/>
      <c r="V55" s="11"/>
      <c r="W55" s="11"/>
      <c r="X55" s="11"/>
      <c r="Y55" s="11"/>
      <c r="Z55" s="11"/>
      <c r="AA55" s="11"/>
    </row>
    <row r="56" spans="17:27" ht="13.15">
      <c r="Q56" s="11"/>
      <c r="R56" s="11"/>
      <c r="S56" s="11"/>
      <c r="T56" s="11"/>
      <c r="U56" s="11"/>
      <c r="V56" s="11"/>
      <c r="W56" s="11"/>
      <c r="X56" s="11"/>
      <c r="Y56" s="11"/>
      <c r="Z56" s="11"/>
      <c r="AA56" s="11"/>
    </row>
    <row r="59" spans="17:27" ht="13.15">
      <c r="Q59" s="11"/>
      <c r="R59" s="11"/>
      <c r="S59" s="11"/>
      <c r="T59" s="11"/>
      <c r="U59" s="11"/>
      <c r="V59" s="11"/>
      <c r="W59" s="11"/>
      <c r="X59" s="11"/>
      <c r="Y59" s="11"/>
      <c r="Z59" s="11"/>
      <c r="AA59" s="11"/>
    </row>
    <row r="60" spans="17:27" ht="13.15">
      <c r="Q60" s="11"/>
      <c r="R60" s="11"/>
      <c r="S60" s="11"/>
      <c r="T60" s="11"/>
      <c r="U60" s="11"/>
      <c r="V60" s="11"/>
      <c r="W60" s="11"/>
      <c r="X60" s="11"/>
      <c r="Y60" s="11"/>
      <c r="Z60" s="11"/>
      <c r="AA60" s="11"/>
    </row>
    <row r="61" spans="17:27" ht="13.15">
      <c r="Q61" s="11"/>
      <c r="R61" s="11"/>
      <c r="S61" s="11"/>
      <c r="T61" s="11"/>
      <c r="U61" s="11"/>
      <c r="V61" s="11"/>
      <c r="W61" s="11"/>
      <c r="X61" s="11"/>
      <c r="Y61" s="11"/>
      <c r="Z61" s="11"/>
      <c r="AA61" s="11"/>
    </row>
    <row r="62" spans="17:27" ht="13.15">
      <c r="Q62" s="11"/>
      <c r="R62" s="11"/>
      <c r="S62" s="11"/>
      <c r="T62" s="11"/>
      <c r="U62" s="11"/>
      <c r="V62" s="11"/>
      <c r="W62" s="11"/>
      <c r="X62" s="11"/>
      <c r="Y62" s="11"/>
      <c r="Z62" s="11"/>
      <c r="AA62" s="11"/>
    </row>
    <row r="63" spans="17:27" ht="13.15">
      <c r="Q63" s="11"/>
      <c r="R63" s="11"/>
      <c r="S63" s="11"/>
      <c r="T63" s="11"/>
      <c r="U63" s="11"/>
      <c r="V63" s="11"/>
      <c r="W63" s="11"/>
      <c r="X63" s="11"/>
      <c r="Y63" s="11"/>
      <c r="Z63" s="11"/>
      <c r="AA63" s="11"/>
    </row>
    <row r="64" spans="17:27" ht="13.15">
      <c r="Q64" s="11"/>
      <c r="R64" s="11"/>
      <c r="S64" s="11"/>
      <c r="T64" s="11"/>
      <c r="U64" s="11"/>
      <c r="V64" s="11"/>
      <c r="W64" s="11"/>
      <c r="X64" s="11"/>
      <c r="Y64" s="11"/>
      <c r="Z64" s="11"/>
      <c r="AA64" s="11"/>
    </row>
    <row r="65" spans="17:27" ht="13.15">
      <c r="Q65" s="11"/>
      <c r="R65" s="11"/>
      <c r="S65" s="11"/>
      <c r="T65" s="11"/>
      <c r="U65" s="11"/>
      <c r="V65" s="11"/>
      <c r="W65" s="11"/>
      <c r="X65" s="11"/>
      <c r="Y65" s="11"/>
      <c r="Z65" s="11"/>
      <c r="AA65" s="11"/>
    </row>
    <row r="66" spans="17:27" ht="13.15">
      <c r="Q66" s="11"/>
      <c r="R66" s="11"/>
      <c r="S66" s="11"/>
      <c r="T66" s="11"/>
      <c r="U66" s="11"/>
      <c r="V66" s="11"/>
      <c r="W66" s="11"/>
      <c r="X66" s="11"/>
      <c r="Y66" s="11"/>
      <c r="Z66" s="11"/>
      <c r="AA66" s="11"/>
    </row>
    <row r="67" spans="17:27" ht="13.15">
      <c r="Q67" s="11"/>
      <c r="R67" s="11"/>
      <c r="S67" s="11"/>
      <c r="T67" s="11"/>
      <c r="U67" s="11"/>
      <c r="V67" s="11"/>
      <c r="W67" s="11"/>
      <c r="X67" s="11"/>
      <c r="Y67" s="11"/>
      <c r="Z67" s="11"/>
      <c r="AA67" s="11"/>
    </row>
    <row r="68" spans="17:27" ht="13.15">
      <c r="Q68" s="11"/>
      <c r="R68" s="11"/>
      <c r="S68" s="11"/>
      <c r="T68" s="11"/>
      <c r="U68" s="11"/>
      <c r="V68" s="11"/>
      <c r="W68" s="11"/>
      <c r="X68" s="11"/>
      <c r="Y68" s="11"/>
      <c r="Z68" s="11"/>
      <c r="AA68" s="11"/>
    </row>
    <row r="69" spans="17:27" ht="13.15">
      <c r="Q69" s="11"/>
      <c r="R69" s="11"/>
      <c r="S69" s="11"/>
      <c r="T69" s="11"/>
      <c r="U69" s="11"/>
      <c r="V69" s="11"/>
      <c r="W69" s="11"/>
      <c r="X69" s="11"/>
      <c r="Y69" s="11"/>
      <c r="Z69" s="11"/>
      <c r="AA69" s="11"/>
    </row>
    <row r="70" spans="17:27" ht="13.15">
      <c r="Q70" s="11"/>
      <c r="R70" s="11"/>
      <c r="S70" s="11"/>
      <c r="T70" s="11"/>
      <c r="U70" s="11"/>
      <c r="V70" s="11"/>
      <c r="W70" s="11"/>
      <c r="X70" s="11"/>
      <c r="Y70" s="11"/>
      <c r="Z70" s="11"/>
      <c r="AA70" s="11"/>
    </row>
    <row r="71" spans="17:27" ht="13.15">
      <c r="Q71" s="11"/>
      <c r="R71" s="11"/>
      <c r="S71" s="11"/>
      <c r="T71" s="11"/>
      <c r="U71" s="11"/>
      <c r="V71" s="11"/>
      <c r="W71" s="11"/>
      <c r="X71" s="11"/>
      <c r="Y71" s="11"/>
      <c r="Z71" s="11"/>
      <c r="AA71" s="11"/>
    </row>
    <row r="72" spans="17:27" ht="13.15">
      <c r="Q72" s="11"/>
      <c r="R72" s="11"/>
      <c r="S72" s="11"/>
      <c r="T72" s="11"/>
      <c r="U72" s="11"/>
      <c r="V72" s="11"/>
      <c r="W72" s="11"/>
      <c r="X72" s="11"/>
      <c r="Y72" s="11"/>
      <c r="Z72" s="11"/>
      <c r="AA72" s="11"/>
    </row>
    <row r="73" spans="17:27" ht="13.15">
      <c r="Q73" s="349"/>
      <c r="R73" s="349"/>
      <c r="S73" s="350"/>
      <c r="T73" s="350"/>
      <c r="U73" s="350"/>
      <c r="V73" s="350"/>
      <c r="W73" s="350"/>
      <c r="X73" s="350"/>
      <c r="Y73" s="350"/>
      <c r="Z73" s="350"/>
      <c r="AA73" s="351"/>
    </row>
  </sheetData>
  <mergeCells count="17">
    <mergeCell ref="B32:N32"/>
    <mergeCell ref="B22:M25"/>
    <mergeCell ref="B19:O19"/>
    <mergeCell ref="B18:E18"/>
    <mergeCell ref="B16:H16"/>
    <mergeCell ref="B21:E21"/>
    <mergeCell ref="Q14:AA14"/>
    <mergeCell ref="Q16:AA16"/>
    <mergeCell ref="B4:N4"/>
    <mergeCell ref="C17:D17"/>
    <mergeCell ref="B11:N11"/>
    <mergeCell ref="B15:H15"/>
    <mergeCell ref="B14:H14"/>
    <mergeCell ref="B5:M5"/>
    <mergeCell ref="B6:M6"/>
    <mergeCell ref="B7:M7"/>
    <mergeCell ref="B8:M8"/>
  </mergeCells>
  <pageMargins left="0.70866141732283472" right="0.70866141732283472" top="0.74803149606299213" bottom="0.74803149606299213" header="0.31496062992125984" footer="0.31496062992125984"/>
  <pageSetup paperSize="9" scale="69" orientation="portrait" r:id="rId1"/>
  <headerFooter>
    <oddHeader>&amp;C&amp;B&amp;"Arial"&amp;12&amp;Kff0000​‌OFFICIAL: Sensitive‌​</oddHeader>
    <oddFooter>&amp;RAustralian Prudential Regulation Authority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N96"/>
  <sheetViews>
    <sheetView showWhiteSpace="0" topLeftCell="B1" zoomScaleNormal="100" zoomScaleSheetLayoutView="100" workbookViewId="0">
      <selection activeCell="B1" sqref="B1"/>
    </sheetView>
  </sheetViews>
  <sheetFormatPr defaultColWidth="9.140625" defaultRowHeight="13.5"/>
  <cols>
    <col min="1" max="1" width="9" style="145" hidden="1" customWidth="1"/>
    <col min="2" max="2" width="99.42578125" style="329" customWidth="1"/>
    <col min="3" max="10" width="9" style="145" customWidth="1"/>
    <col min="11" max="11" width="7.140625" style="145" customWidth="1"/>
    <col min="12" max="16384" width="9.140625" style="145"/>
  </cols>
  <sheetData>
    <row r="1" spans="1:14" s="325" customFormat="1" ht="15" customHeight="1">
      <c r="A1" s="322"/>
      <c r="B1" s="323" t="s">
        <v>156</v>
      </c>
      <c r="C1" s="322"/>
      <c r="D1" s="322"/>
      <c r="E1" s="322"/>
      <c r="F1" s="324"/>
      <c r="G1" s="324"/>
      <c r="H1" s="324"/>
      <c r="I1" s="324"/>
      <c r="J1" s="324"/>
      <c r="K1" s="324"/>
    </row>
    <row r="2" spans="1:14" ht="15" customHeight="1">
      <c r="A2" s="284"/>
      <c r="B2" s="319"/>
      <c r="C2" s="284"/>
      <c r="D2" s="284"/>
      <c r="E2" s="284"/>
      <c r="F2" s="285"/>
      <c r="G2" s="285"/>
      <c r="H2" s="285"/>
      <c r="I2" s="285"/>
      <c r="J2" s="285"/>
      <c r="K2" s="285"/>
    </row>
    <row r="3" spans="1:14" s="331" customFormat="1" ht="23.45" customHeight="1">
      <c r="A3" s="330"/>
      <c r="B3" s="396" t="s">
        <v>157</v>
      </c>
      <c r="C3" s="396"/>
      <c r="D3" s="330"/>
      <c r="E3" s="330"/>
      <c r="F3" s="397"/>
      <c r="G3" s="397"/>
      <c r="H3" s="397"/>
      <c r="I3" s="397"/>
      <c r="J3" s="397"/>
      <c r="K3" s="397"/>
    </row>
    <row r="4" spans="1:14" ht="25.5">
      <c r="B4" s="213" t="s">
        <v>158</v>
      </c>
      <c r="C4" s="213"/>
      <c r="D4" s="213"/>
      <c r="E4" s="213"/>
      <c r="F4" s="213"/>
      <c r="G4" s="213"/>
      <c r="H4" s="213"/>
      <c r="I4" s="213"/>
      <c r="J4" s="213"/>
      <c r="N4" s="143"/>
    </row>
    <row r="5" spans="1:14" ht="52.5" customHeight="1">
      <c r="B5" s="321" t="s">
        <v>159</v>
      </c>
      <c r="C5" s="283"/>
      <c r="D5" s="283"/>
      <c r="E5" s="283"/>
      <c r="F5" s="283"/>
      <c r="G5" s="283"/>
      <c r="H5" s="283"/>
      <c r="I5" s="283"/>
      <c r="J5" s="283"/>
      <c r="N5" s="143"/>
    </row>
    <row r="6" spans="1:14" ht="20.25" customHeight="1">
      <c r="B6" s="321" t="s">
        <v>160</v>
      </c>
      <c r="C6" s="213"/>
      <c r="D6" s="213"/>
      <c r="E6" s="213"/>
      <c r="F6" s="213"/>
      <c r="G6" s="213"/>
      <c r="H6" s="213"/>
      <c r="I6" s="213"/>
      <c r="J6" s="213"/>
      <c r="N6" s="143"/>
    </row>
    <row r="7" spans="1:14" s="361" customFormat="1" ht="45.75" customHeight="1">
      <c r="B7" s="364" t="s">
        <v>161</v>
      </c>
      <c r="C7" s="362"/>
      <c r="D7" s="362"/>
      <c r="E7" s="362"/>
      <c r="F7" s="362"/>
      <c r="G7" s="362"/>
      <c r="H7" s="362"/>
      <c r="I7" s="362"/>
      <c r="J7" s="362"/>
      <c r="N7" s="363"/>
    </row>
    <row r="8" spans="1:14" ht="9.75" customHeight="1">
      <c r="B8" s="213"/>
      <c r="C8" s="213"/>
      <c r="D8" s="213"/>
      <c r="E8" s="213"/>
      <c r="F8" s="213"/>
      <c r="G8" s="213"/>
      <c r="H8" s="213"/>
      <c r="I8" s="213"/>
      <c r="J8" s="213"/>
      <c r="N8" s="143"/>
    </row>
    <row r="9" spans="1:14" ht="15" customHeight="1">
      <c r="B9" s="283" t="s">
        <v>162</v>
      </c>
      <c r="C9" s="214"/>
      <c r="D9" s="214"/>
      <c r="E9" s="214"/>
      <c r="F9" s="214"/>
      <c r="G9" s="214"/>
      <c r="H9" s="214"/>
      <c r="I9" s="214"/>
      <c r="J9" s="214"/>
      <c r="N9" s="143"/>
    </row>
    <row r="10" spans="1:14" ht="195.75" customHeight="1">
      <c r="B10" s="362" t="s">
        <v>163</v>
      </c>
      <c r="C10" s="283"/>
      <c r="D10" s="283"/>
      <c r="E10" s="283"/>
      <c r="F10" s="283"/>
      <c r="G10" s="283"/>
      <c r="H10" s="283"/>
      <c r="I10" s="283"/>
      <c r="J10" s="283"/>
      <c r="N10" s="143"/>
    </row>
    <row r="11" spans="1:14" ht="15">
      <c r="B11" s="396" t="s">
        <v>164</v>
      </c>
      <c r="C11" s="396"/>
      <c r="D11" s="283"/>
      <c r="E11" s="283"/>
      <c r="F11" s="283"/>
      <c r="G11" s="283"/>
      <c r="H11" s="283"/>
      <c r="I11" s="283"/>
      <c r="J11" s="283"/>
      <c r="N11" s="143"/>
    </row>
    <row r="12" spans="1:14" ht="15" customHeight="1">
      <c r="B12" s="213" t="s">
        <v>165</v>
      </c>
      <c r="C12" s="215"/>
      <c r="D12" s="215"/>
      <c r="E12" s="215"/>
      <c r="F12" s="215"/>
      <c r="G12" s="215"/>
      <c r="H12" s="216"/>
      <c r="I12" s="216"/>
      <c r="J12" s="216"/>
      <c r="K12" s="146"/>
      <c r="L12" s="326"/>
      <c r="M12" s="326"/>
    </row>
    <row r="13" spans="1:14" ht="15" customHeight="1">
      <c r="B13" s="320"/>
      <c r="C13" s="148"/>
      <c r="D13" s="148"/>
      <c r="E13" s="148"/>
      <c r="F13" s="148"/>
      <c r="G13" s="148"/>
      <c r="H13" s="148"/>
      <c r="I13" s="148"/>
      <c r="J13" s="149"/>
      <c r="K13" s="147"/>
    </row>
    <row r="14" spans="1:14" ht="15" customHeight="1">
      <c r="B14" s="320"/>
      <c r="C14" s="148"/>
      <c r="D14" s="148"/>
      <c r="E14" s="148"/>
      <c r="F14" s="148"/>
      <c r="G14" s="148"/>
      <c r="H14" s="148"/>
      <c r="I14" s="148"/>
      <c r="J14" s="149"/>
      <c r="K14" s="147"/>
    </row>
    <row r="15" spans="1:14" ht="15" customHeight="1">
      <c r="B15" s="144"/>
      <c r="C15" s="148"/>
      <c r="D15" s="148"/>
      <c r="E15" s="148"/>
      <c r="F15" s="148"/>
      <c r="G15" s="148"/>
      <c r="H15" s="150"/>
      <c r="I15" s="150"/>
      <c r="J15" s="151"/>
      <c r="K15" s="146"/>
      <c r="L15" s="326"/>
    </row>
    <row r="16" spans="1:14" ht="15" customHeight="1">
      <c r="B16" s="320"/>
      <c r="C16" s="148"/>
      <c r="D16" s="148"/>
      <c r="E16" s="148"/>
      <c r="F16" s="148"/>
      <c r="G16" s="148"/>
      <c r="H16" s="148"/>
      <c r="I16" s="148"/>
      <c r="J16" s="149"/>
      <c r="K16" s="147"/>
    </row>
    <row r="17" spans="2:13" ht="15" customHeight="1">
      <c r="B17" s="395"/>
      <c r="C17" s="395"/>
      <c r="D17" s="395"/>
      <c r="E17" s="395"/>
      <c r="F17" s="395"/>
      <c r="G17" s="395"/>
      <c r="H17" s="395"/>
      <c r="I17" s="395"/>
      <c r="J17" s="395"/>
      <c r="K17" s="146"/>
      <c r="L17" s="326"/>
      <c r="M17" s="326"/>
    </row>
    <row r="18" spans="2:13">
      <c r="B18" s="395"/>
      <c r="C18" s="395"/>
      <c r="D18" s="395"/>
      <c r="E18" s="395"/>
      <c r="F18" s="395"/>
      <c r="G18" s="395"/>
      <c r="H18" s="395"/>
      <c r="I18" s="395"/>
      <c r="J18" s="395"/>
      <c r="K18" s="146"/>
      <c r="L18" s="326"/>
      <c r="M18" s="326"/>
    </row>
    <row r="19" spans="2:13" ht="15" customHeight="1">
      <c r="B19" s="320"/>
      <c r="C19" s="148"/>
      <c r="D19" s="148"/>
      <c r="E19" s="148"/>
      <c r="F19" s="148"/>
      <c r="G19" s="148"/>
      <c r="H19" s="148"/>
      <c r="I19" s="148"/>
      <c r="J19" s="149"/>
      <c r="K19" s="147"/>
    </row>
    <row r="20" spans="2:13" ht="15" customHeight="1">
      <c r="B20" s="144"/>
      <c r="C20" s="148"/>
      <c r="D20" s="148"/>
      <c r="E20" s="148"/>
      <c r="F20" s="148"/>
      <c r="G20" s="148"/>
      <c r="H20" s="150"/>
      <c r="I20" s="150"/>
      <c r="J20" s="151"/>
      <c r="K20" s="146"/>
      <c r="L20" s="326"/>
    </row>
    <row r="21" spans="2:13" ht="15" customHeight="1">
      <c r="B21" s="144"/>
      <c r="C21" s="148"/>
      <c r="D21" s="148"/>
      <c r="E21" s="148"/>
      <c r="F21" s="148"/>
      <c r="G21" s="148"/>
      <c r="H21" s="144"/>
      <c r="I21" s="144"/>
      <c r="J21" s="152"/>
      <c r="K21" s="153"/>
      <c r="L21" s="327"/>
    </row>
    <row r="22" spans="2:13" ht="15" customHeight="1">
      <c r="B22" s="144"/>
      <c r="C22" s="148"/>
      <c r="D22" s="148"/>
      <c r="E22" s="148"/>
      <c r="F22" s="148"/>
      <c r="G22" s="148"/>
      <c r="H22" s="144"/>
      <c r="I22" s="144"/>
      <c r="J22" s="152"/>
      <c r="K22" s="153"/>
      <c r="L22" s="327"/>
    </row>
    <row r="23" spans="2:13" ht="15" customHeight="1">
      <c r="B23" s="395"/>
      <c r="C23" s="395"/>
      <c r="D23" s="395"/>
      <c r="E23" s="395"/>
      <c r="F23" s="395"/>
      <c r="G23" s="395"/>
      <c r="H23" s="395"/>
      <c r="I23" s="395"/>
      <c r="J23" s="395"/>
      <c r="K23" s="146"/>
      <c r="L23" s="326"/>
      <c r="M23" s="326"/>
    </row>
    <row r="24" spans="2:13" ht="15" customHeight="1">
      <c r="B24" s="395"/>
      <c r="C24" s="395"/>
      <c r="D24" s="395"/>
      <c r="E24" s="395"/>
      <c r="F24" s="395"/>
      <c r="G24" s="395"/>
      <c r="H24" s="395"/>
      <c r="I24" s="395"/>
      <c r="J24" s="395"/>
      <c r="K24" s="146"/>
      <c r="L24" s="326"/>
      <c r="M24" s="326"/>
    </row>
    <row r="25" spans="2:13" ht="15" customHeight="1">
      <c r="B25" s="320"/>
      <c r="C25" s="148"/>
      <c r="D25" s="148"/>
      <c r="E25" s="148"/>
      <c r="F25" s="148"/>
      <c r="G25" s="148"/>
      <c r="H25" s="148"/>
      <c r="I25" s="148"/>
      <c r="J25" s="149"/>
      <c r="K25" s="147"/>
    </row>
    <row r="26" spans="2:13" ht="15" customHeight="1">
      <c r="B26" s="395"/>
      <c r="C26" s="395"/>
      <c r="D26" s="395"/>
      <c r="E26" s="395"/>
      <c r="F26" s="395"/>
      <c r="G26" s="395"/>
      <c r="H26" s="395"/>
      <c r="I26" s="395"/>
      <c r="J26" s="395"/>
      <c r="K26" s="146"/>
      <c r="L26" s="326"/>
      <c r="M26" s="326"/>
    </row>
    <row r="27" spans="2:13" ht="15" customHeight="1">
      <c r="B27" s="395"/>
      <c r="C27" s="395"/>
      <c r="D27" s="395"/>
      <c r="E27" s="395"/>
      <c r="F27" s="395"/>
      <c r="G27" s="395"/>
      <c r="H27" s="395"/>
      <c r="I27" s="395"/>
      <c r="J27" s="395"/>
      <c r="K27" s="146"/>
      <c r="L27" s="326"/>
      <c r="M27" s="326"/>
    </row>
    <row r="28" spans="2:13" ht="15" customHeight="1">
      <c r="B28" s="395"/>
      <c r="C28" s="395"/>
      <c r="D28" s="395"/>
      <c r="E28" s="395"/>
      <c r="F28" s="395"/>
      <c r="G28" s="395"/>
      <c r="H28" s="395"/>
      <c r="I28" s="395"/>
      <c r="J28" s="395"/>
      <c r="K28" s="146"/>
      <c r="L28" s="326"/>
      <c r="M28" s="326"/>
    </row>
    <row r="29" spans="2:13" ht="15" customHeight="1">
      <c r="B29" s="320"/>
      <c r="C29" s="148"/>
      <c r="D29" s="148"/>
      <c r="E29" s="148"/>
      <c r="F29" s="148"/>
      <c r="G29" s="148"/>
      <c r="H29" s="148"/>
      <c r="I29" s="148"/>
      <c r="J29" s="149"/>
      <c r="K29" s="147"/>
    </row>
    <row r="30" spans="2:13" ht="15" customHeight="1">
      <c r="B30" s="395"/>
      <c r="C30" s="395"/>
      <c r="D30" s="395"/>
      <c r="E30" s="395"/>
      <c r="F30" s="395"/>
      <c r="G30" s="395"/>
      <c r="H30" s="395"/>
      <c r="I30" s="395"/>
      <c r="J30" s="395"/>
      <c r="K30" s="146"/>
      <c r="L30" s="326"/>
      <c r="M30" s="326"/>
    </row>
    <row r="31" spans="2:13" ht="15" customHeight="1">
      <c r="B31" s="395"/>
      <c r="C31" s="395"/>
      <c r="D31" s="395"/>
      <c r="E31" s="395"/>
      <c r="F31" s="395"/>
      <c r="G31" s="395"/>
      <c r="H31" s="395"/>
      <c r="I31" s="395"/>
      <c r="J31" s="395"/>
      <c r="K31" s="146"/>
      <c r="L31" s="326"/>
      <c r="M31" s="326"/>
    </row>
    <row r="32" spans="2:13" ht="30" customHeight="1">
      <c r="B32" s="395"/>
      <c r="C32" s="395"/>
      <c r="D32" s="395"/>
      <c r="E32" s="395"/>
      <c r="F32" s="395"/>
      <c r="G32" s="395"/>
      <c r="H32" s="395"/>
      <c r="I32" s="395"/>
      <c r="J32" s="395"/>
      <c r="K32" s="146"/>
      <c r="L32" s="326"/>
      <c r="M32" s="326"/>
    </row>
    <row r="33" spans="2:13" ht="15" customHeight="1">
      <c r="B33" s="320"/>
      <c r="C33" s="148"/>
      <c r="D33" s="148"/>
      <c r="E33" s="148"/>
      <c r="F33" s="148"/>
      <c r="G33" s="148"/>
      <c r="H33" s="148"/>
      <c r="I33" s="148"/>
      <c r="J33" s="149"/>
      <c r="K33" s="147"/>
    </row>
    <row r="34" spans="2:13" ht="15" customHeight="1">
      <c r="B34" s="144"/>
      <c r="C34" s="148"/>
      <c r="D34" s="148"/>
      <c r="E34" s="148"/>
      <c r="F34" s="148"/>
      <c r="G34" s="148"/>
      <c r="H34" s="150"/>
      <c r="I34" s="150"/>
      <c r="J34" s="151"/>
      <c r="K34" s="146"/>
      <c r="L34" s="326"/>
      <c r="M34" s="326"/>
    </row>
    <row r="35" spans="2:13" ht="15" customHeight="1">
      <c r="B35" s="320"/>
      <c r="C35" s="148"/>
      <c r="D35" s="148"/>
      <c r="E35" s="148"/>
      <c r="F35" s="148"/>
      <c r="G35" s="148"/>
      <c r="H35" s="148"/>
      <c r="I35" s="148"/>
      <c r="J35" s="149"/>
      <c r="K35" s="147"/>
    </row>
    <row r="36" spans="2:13" ht="15" customHeight="1">
      <c r="B36" s="320"/>
      <c r="C36" s="148"/>
      <c r="D36" s="148"/>
      <c r="E36" s="148"/>
      <c r="F36" s="148"/>
      <c r="G36" s="148"/>
      <c r="H36" s="148"/>
      <c r="I36" s="148"/>
      <c r="J36" s="149"/>
      <c r="K36" s="147"/>
    </row>
    <row r="37" spans="2:13" ht="15" customHeight="1">
      <c r="B37" s="320"/>
      <c r="C37" s="148"/>
      <c r="D37" s="148"/>
      <c r="E37" s="148"/>
      <c r="F37" s="148"/>
      <c r="G37" s="148"/>
      <c r="H37" s="148"/>
      <c r="I37" s="148"/>
      <c r="J37" s="149"/>
      <c r="K37" s="147"/>
    </row>
    <row r="38" spans="2:13" ht="15" customHeight="1">
      <c r="B38" s="144"/>
      <c r="C38" s="148"/>
      <c r="D38" s="148"/>
      <c r="E38" s="148"/>
      <c r="F38" s="148"/>
      <c r="G38" s="148"/>
      <c r="H38" s="150"/>
      <c r="I38" s="150"/>
      <c r="J38" s="151"/>
      <c r="K38" s="146"/>
      <c r="L38" s="326"/>
    </row>
    <row r="39" spans="2:13" ht="15" customHeight="1">
      <c r="B39" s="395"/>
      <c r="C39" s="395"/>
      <c r="D39" s="395"/>
      <c r="E39" s="395"/>
      <c r="F39" s="395"/>
      <c r="G39" s="395"/>
      <c r="H39" s="395"/>
      <c r="I39" s="395"/>
      <c r="J39" s="151"/>
      <c r="K39" s="146"/>
      <c r="L39" s="326"/>
      <c r="M39" s="326"/>
    </row>
    <row r="40" spans="2:13" ht="15" customHeight="1">
      <c r="B40" s="395"/>
      <c r="C40" s="395"/>
      <c r="D40" s="395"/>
      <c r="E40" s="395"/>
      <c r="F40" s="395"/>
      <c r="G40" s="395"/>
      <c r="H40" s="395"/>
      <c r="I40" s="395"/>
      <c r="J40" s="151"/>
      <c r="K40" s="146"/>
      <c r="L40" s="326"/>
      <c r="M40" s="326"/>
    </row>
    <row r="41" spans="2:13" ht="15" customHeight="1">
      <c r="B41" s="395"/>
      <c r="C41" s="395"/>
      <c r="D41" s="395"/>
      <c r="E41" s="395"/>
      <c r="F41" s="395"/>
      <c r="G41" s="395"/>
      <c r="H41" s="395"/>
      <c r="I41" s="395"/>
      <c r="J41" s="151"/>
      <c r="K41" s="146"/>
      <c r="L41" s="326"/>
      <c r="M41" s="326"/>
    </row>
    <row r="42" spans="2:13" ht="15" customHeight="1">
      <c r="B42" s="395"/>
      <c r="C42" s="395"/>
      <c r="D42" s="395"/>
      <c r="E42" s="395"/>
      <c r="F42" s="395"/>
      <c r="G42" s="395"/>
      <c r="H42" s="395"/>
      <c r="I42" s="395"/>
      <c r="J42" s="151"/>
      <c r="K42" s="146"/>
      <c r="L42" s="326"/>
      <c r="M42" s="326"/>
    </row>
    <row r="43" spans="2:13" ht="15" customHeight="1">
      <c r="B43" s="395"/>
      <c r="C43" s="395"/>
      <c r="D43" s="395"/>
      <c r="E43" s="395"/>
      <c r="F43" s="395"/>
      <c r="G43" s="395"/>
      <c r="H43" s="395"/>
      <c r="I43" s="395"/>
      <c r="J43" s="151"/>
      <c r="K43" s="146"/>
      <c r="L43" s="326"/>
      <c r="M43" s="326"/>
    </row>
    <row r="44" spans="2:13" ht="15" customHeight="1">
      <c r="B44" s="395"/>
      <c r="C44" s="395"/>
      <c r="D44" s="395"/>
      <c r="E44" s="395"/>
      <c r="F44" s="395"/>
      <c r="G44" s="395"/>
      <c r="H44" s="395"/>
      <c r="I44" s="395"/>
      <c r="J44" s="151"/>
      <c r="K44" s="146"/>
      <c r="L44" s="326"/>
      <c r="M44" s="326"/>
    </row>
    <row r="45" spans="2:13" ht="15" customHeight="1">
      <c r="B45" s="395"/>
      <c r="C45" s="395"/>
      <c r="D45" s="395"/>
      <c r="E45" s="395"/>
      <c r="F45" s="395"/>
      <c r="G45" s="395"/>
      <c r="H45" s="395"/>
      <c r="I45" s="395"/>
      <c r="J45" s="151"/>
      <c r="K45" s="146"/>
      <c r="L45" s="326"/>
      <c r="M45" s="326"/>
    </row>
    <row r="46" spans="2:13" ht="15" customHeight="1">
      <c r="B46" s="144"/>
      <c r="C46" s="148"/>
      <c r="D46" s="148"/>
      <c r="E46" s="148"/>
      <c r="F46" s="148"/>
      <c r="G46" s="148"/>
      <c r="H46" s="144"/>
      <c r="I46" s="144"/>
      <c r="J46" s="152"/>
      <c r="K46" s="153"/>
    </row>
    <row r="47" spans="2:13" ht="15" customHeight="1">
      <c r="B47" s="395"/>
      <c r="C47" s="395"/>
      <c r="D47" s="395"/>
      <c r="E47" s="395"/>
      <c r="F47" s="395"/>
      <c r="G47" s="395"/>
      <c r="H47" s="395"/>
      <c r="I47" s="395"/>
      <c r="J47" s="395"/>
      <c r="K47" s="146"/>
      <c r="L47" s="326"/>
      <c r="M47" s="326"/>
    </row>
    <row r="48" spans="2:13" ht="15" customHeight="1">
      <c r="B48" s="395"/>
      <c r="C48" s="395"/>
      <c r="D48" s="395"/>
      <c r="E48" s="395"/>
      <c r="F48" s="395"/>
      <c r="G48" s="395"/>
      <c r="H48" s="395"/>
      <c r="I48" s="395"/>
      <c r="J48" s="395"/>
      <c r="K48" s="146"/>
      <c r="L48" s="326"/>
      <c r="M48" s="326"/>
    </row>
    <row r="49" spans="2:13" ht="15" customHeight="1">
      <c r="B49" s="320"/>
      <c r="C49" s="148"/>
      <c r="D49" s="148"/>
      <c r="E49" s="148"/>
      <c r="F49" s="148"/>
      <c r="G49" s="148"/>
      <c r="H49" s="148"/>
      <c r="I49" s="148"/>
      <c r="J49" s="149"/>
      <c r="K49" s="147"/>
    </row>
    <row r="50" spans="2:13" ht="15" customHeight="1">
      <c r="B50" s="395"/>
      <c r="C50" s="395"/>
      <c r="D50" s="395"/>
      <c r="E50" s="395"/>
      <c r="F50" s="395"/>
      <c r="G50" s="395"/>
      <c r="H50" s="395"/>
      <c r="I50" s="395"/>
      <c r="J50" s="395"/>
      <c r="K50" s="146"/>
      <c r="L50" s="326"/>
      <c r="M50" s="326"/>
    </row>
    <row r="51" spans="2:13" ht="15" customHeight="1">
      <c r="B51" s="395"/>
      <c r="C51" s="395"/>
      <c r="D51" s="395"/>
      <c r="E51" s="395"/>
      <c r="F51" s="395"/>
      <c r="G51" s="395"/>
      <c r="H51" s="395"/>
      <c r="I51" s="395"/>
      <c r="J51" s="395"/>
      <c r="K51" s="146"/>
      <c r="L51" s="326"/>
      <c r="M51" s="326"/>
    </row>
    <row r="52" spans="2:13" ht="15" customHeight="1">
      <c r="B52" s="320"/>
      <c r="C52" s="148"/>
      <c r="D52" s="148"/>
      <c r="E52" s="148"/>
      <c r="F52" s="148"/>
      <c r="G52" s="148"/>
      <c r="H52" s="148"/>
      <c r="I52" s="148"/>
      <c r="J52" s="149"/>
      <c r="K52" s="147"/>
    </row>
    <row r="53" spans="2:13" ht="15" customHeight="1">
      <c r="B53" s="395"/>
      <c r="C53" s="395"/>
      <c r="D53" s="395"/>
      <c r="E53" s="395"/>
      <c r="F53" s="395"/>
      <c r="G53" s="395"/>
      <c r="H53" s="395"/>
      <c r="I53" s="395"/>
      <c r="J53" s="395"/>
      <c r="K53" s="146"/>
      <c r="L53" s="326"/>
      <c r="M53" s="326"/>
    </row>
    <row r="54" spans="2:13" ht="15" customHeight="1">
      <c r="B54" s="395"/>
      <c r="C54" s="395"/>
      <c r="D54" s="395"/>
      <c r="E54" s="395"/>
      <c r="F54" s="395"/>
      <c r="G54" s="395"/>
      <c r="H54" s="395"/>
      <c r="I54" s="395"/>
      <c r="J54" s="395"/>
      <c r="K54" s="146"/>
      <c r="L54" s="326"/>
      <c r="M54" s="326"/>
    </row>
    <row r="55" spans="2:13" ht="15" customHeight="1">
      <c r="B55" s="395"/>
      <c r="C55" s="395"/>
      <c r="D55" s="395"/>
      <c r="E55" s="395"/>
      <c r="F55" s="395"/>
      <c r="G55" s="395"/>
      <c r="H55" s="395"/>
      <c r="I55" s="395"/>
      <c r="J55" s="395"/>
      <c r="K55" s="146"/>
      <c r="L55" s="326"/>
      <c r="M55" s="326"/>
    </row>
    <row r="56" spans="2:13" ht="15" customHeight="1">
      <c r="B56" s="395"/>
      <c r="C56" s="395"/>
      <c r="D56" s="395"/>
      <c r="E56" s="395"/>
      <c r="F56" s="395"/>
      <c r="G56" s="395"/>
      <c r="H56" s="395"/>
      <c r="I56" s="395"/>
      <c r="J56" s="395"/>
      <c r="K56" s="146"/>
      <c r="L56" s="326"/>
      <c r="M56" s="326"/>
    </row>
    <row r="57" spans="2:13" ht="15" customHeight="1">
      <c r="B57" s="320"/>
      <c r="C57" s="148"/>
      <c r="D57" s="148"/>
      <c r="E57" s="148"/>
      <c r="F57" s="148"/>
      <c r="G57" s="148"/>
      <c r="H57" s="148"/>
      <c r="I57" s="148"/>
      <c r="J57" s="149"/>
      <c r="K57" s="147"/>
    </row>
    <row r="58" spans="2:13" ht="15" customHeight="1">
      <c r="B58" s="144"/>
      <c r="C58" s="148"/>
      <c r="D58" s="148"/>
      <c r="E58" s="148"/>
      <c r="F58" s="148"/>
      <c r="G58" s="148"/>
      <c r="H58" s="150"/>
      <c r="I58" s="150"/>
      <c r="J58" s="151"/>
      <c r="K58" s="146"/>
      <c r="L58" s="326"/>
      <c r="M58" s="326"/>
    </row>
    <row r="59" spans="2:13" ht="15" customHeight="1">
      <c r="B59" s="320"/>
      <c r="C59" s="148"/>
      <c r="D59" s="148"/>
      <c r="E59" s="148"/>
      <c r="F59" s="148"/>
      <c r="G59" s="148"/>
      <c r="H59" s="148"/>
      <c r="I59" s="148"/>
      <c r="J59" s="149"/>
      <c r="K59" s="147"/>
    </row>
    <row r="60" spans="2:13" ht="15" customHeight="1">
      <c r="B60" s="395"/>
      <c r="C60" s="395"/>
      <c r="D60" s="395"/>
      <c r="E60" s="395"/>
      <c r="F60" s="395"/>
      <c r="G60" s="395"/>
      <c r="H60" s="395"/>
      <c r="I60" s="395"/>
      <c r="J60" s="395"/>
      <c r="K60" s="146"/>
      <c r="L60" s="326"/>
      <c r="M60" s="326"/>
    </row>
    <row r="61" spans="2:13" ht="15" customHeight="1">
      <c r="B61" s="395"/>
      <c r="C61" s="395"/>
      <c r="D61" s="395"/>
      <c r="E61" s="395"/>
      <c r="F61" s="395"/>
      <c r="G61" s="395"/>
      <c r="H61" s="395"/>
      <c r="I61" s="395"/>
      <c r="J61" s="395"/>
      <c r="K61" s="146"/>
      <c r="L61" s="326"/>
      <c r="M61" s="326"/>
    </row>
    <row r="62" spans="2:13" ht="15" customHeight="1">
      <c r="B62" s="320"/>
      <c r="C62" s="148"/>
      <c r="D62" s="148"/>
      <c r="E62" s="148"/>
      <c r="F62" s="148"/>
      <c r="G62" s="148"/>
      <c r="H62" s="148"/>
      <c r="I62" s="148"/>
      <c r="J62" s="149"/>
      <c r="K62" s="147"/>
    </row>
    <row r="63" spans="2:13" ht="15" customHeight="1">
      <c r="B63" s="144"/>
      <c r="C63" s="148"/>
      <c r="D63" s="148"/>
      <c r="E63" s="148"/>
      <c r="F63" s="148"/>
      <c r="G63" s="148"/>
      <c r="H63" s="150"/>
      <c r="I63" s="150"/>
      <c r="J63" s="151"/>
      <c r="K63" s="146"/>
      <c r="L63" s="326"/>
    </row>
    <row r="64" spans="2:13" ht="15" customHeight="1">
      <c r="B64" s="320"/>
      <c r="C64" s="148"/>
      <c r="D64" s="148"/>
      <c r="E64" s="148"/>
      <c r="F64" s="148"/>
      <c r="G64" s="148"/>
      <c r="H64" s="148"/>
      <c r="I64" s="148"/>
      <c r="J64" s="149"/>
      <c r="K64" s="147"/>
    </row>
    <row r="65" spans="2:13" ht="15" customHeight="1">
      <c r="B65" s="395"/>
      <c r="C65" s="395"/>
      <c r="D65" s="395"/>
      <c r="E65" s="395"/>
      <c r="F65" s="395"/>
      <c r="G65" s="395"/>
      <c r="H65" s="395"/>
      <c r="I65" s="395"/>
      <c r="J65" s="395"/>
      <c r="K65" s="146"/>
      <c r="L65" s="146"/>
      <c r="M65" s="326"/>
    </row>
    <row r="66" spans="2:13" ht="15" customHeight="1">
      <c r="B66" s="395"/>
      <c r="C66" s="395"/>
      <c r="D66" s="395"/>
      <c r="E66" s="395"/>
      <c r="F66" s="395"/>
      <c r="G66" s="395"/>
      <c r="H66" s="395"/>
      <c r="I66" s="395"/>
      <c r="J66" s="395"/>
    </row>
    <row r="67" spans="2:13" ht="15" customHeight="1">
      <c r="B67" s="395"/>
      <c r="C67" s="395"/>
      <c r="D67" s="395"/>
      <c r="E67" s="395"/>
      <c r="F67" s="395"/>
      <c r="G67" s="395"/>
      <c r="H67" s="395"/>
      <c r="I67" s="395"/>
      <c r="J67" s="395"/>
    </row>
    <row r="68" spans="2:13" ht="15" customHeight="1">
      <c r="B68" s="328"/>
      <c r="C68" s="328"/>
      <c r="D68" s="328"/>
      <c r="E68" s="328"/>
      <c r="F68" s="328"/>
      <c r="G68" s="328"/>
      <c r="H68" s="328"/>
      <c r="I68" s="328"/>
      <c r="J68" s="327"/>
    </row>
    <row r="69" spans="2:13" ht="15" customHeight="1"/>
    <row r="70" spans="2:13" ht="15" customHeight="1"/>
    <row r="71" spans="2:13" ht="15" customHeight="1"/>
    <row r="72" spans="2:13" ht="15" customHeight="1"/>
    <row r="73" spans="2:13" ht="15" customHeight="1"/>
    <row r="74" spans="2:13" ht="15" customHeight="1"/>
    <row r="75" spans="2:13" ht="15" customHeight="1"/>
    <row r="76" spans="2:13" ht="15" customHeight="1"/>
    <row r="77" spans="2:13" ht="15" customHeight="1"/>
    <row r="78" spans="2:13" ht="15" customHeight="1"/>
    <row r="79" spans="2:13" ht="15" customHeight="1"/>
    <row r="80" spans="2:13"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sheetData>
  <mergeCells count="15">
    <mergeCell ref="B43:I45"/>
    <mergeCell ref="B17:J18"/>
    <mergeCell ref="B11:C11"/>
    <mergeCell ref="B3:C3"/>
    <mergeCell ref="F3:K3"/>
    <mergeCell ref="B23:J24"/>
    <mergeCell ref="B26:J28"/>
    <mergeCell ref="B30:J32"/>
    <mergeCell ref="B39:I40"/>
    <mergeCell ref="B41:I42"/>
    <mergeCell ref="B65:J67"/>
    <mergeCell ref="B50:J51"/>
    <mergeCell ref="B53:J56"/>
    <mergeCell ref="B60:J61"/>
    <mergeCell ref="B47:J48"/>
  </mergeCells>
  <pageMargins left="0.70866141732283472" right="0.70866141732283472" top="0.74803149606299213" bottom="0.74803149606299213" header="0.31496062992125984" footer="0.31496062992125984"/>
  <pageSetup paperSize="9" scale="53" orientation="portrait" r:id="rId1"/>
  <headerFooter>
    <oddHeader>&amp;C&amp;B&amp;"Arial"&amp;12&amp;Kff0000​‌OFFICIAL: Sensitive‌​</oddHeader>
    <oddFooter>&amp;LAustralian Prudential Regulation Authority&amp;R&amp;P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7DA24-DEB4-4027-869C-4D2450F1ABB0}">
  <dimension ref="A1:B73"/>
  <sheetViews>
    <sheetView showGridLines="0" zoomScaleNormal="100" zoomScaleSheetLayoutView="100" workbookViewId="0"/>
  </sheetViews>
  <sheetFormatPr defaultColWidth="10.28515625" defaultRowHeight="13.5"/>
  <cols>
    <col min="1" max="1" width="81.5703125" style="293" customWidth="1"/>
    <col min="2" max="16384" width="10.28515625" style="293"/>
  </cols>
  <sheetData>
    <row r="1" spans="1:2" s="299" customFormat="1" ht="20.65">
      <c r="A1" s="300" t="s">
        <v>4</v>
      </c>
      <c r="B1" s="300"/>
    </row>
    <row r="2" spans="1:2" s="303" customFormat="1" ht="38.25">
      <c r="A2" s="305" t="s">
        <v>5</v>
      </c>
      <c r="B2" s="305"/>
    </row>
    <row r="3" spans="1:2" s="303" customFormat="1" ht="38.25">
      <c r="A3" s="305" t="s">
        <v>6</v>
      </c>
      <c r="B3" s="305"/>
    </row>
    <row r="4" spans="1:2" s="303" customFormat="1" ht="12.75">
      <c r="A4" s="304" t="s">
        <v>7</v>
      </c>
      <c r="B4" s="304"/>
    </row>
    <row r="5" spans="1:2" s="303" customFormat="1" ht="12.75">
      <c r="A5" s="304"/>
      <c r="B5" s="304"/>
    </row>
    <row r="6" spans="1:2" s="299" customFormat="1" ht="20.65">
      <c r="A6" s="300" t="s">
        <v>8</v>
      </c>
      <c r="B6" s="300"/>
    </row>
    <row r="7" spans="1:2" ht="51">
      <c r="A7" s="294" t="s">
        <v>9</v>
      </c>
    </row>
    <row r="8" spans="1:2" ht="15" customHeight="1">
      <c r="A8" s="199"/>
    </row>
    <row r="9" spans="1:2" s="299" customFormat="1" ht="20.65">
      <c r="A9" s="300" t="s">
        <v>10</v>
      </c>
      <c r="B9" s="300"/>
    </row>
    <row r="10" spans="1:2" ht="15" customHeight="1">
      <c r="A10" s="294" t="s">
        <v>11</v>
      </c>
    </row>
    <row r="11" spans="1:2" ht="15" customHeight="1">
      <c r="A11" s="199"/>
    </row>
    <row r="12" spans="1:2" s="299" customFormat="1" ht="20.65">
      <c r="A12" s="300" t="s">
        <v>12</v>
      </c>
      <c r="B12" s="300"/>
    </row>
    <row r="13" spans="1:2" ht="29.25" customHeight="1">
      <c r="A13" s="302" t="s">
        <v>13</v>
      </c>
    </row>
    <row r="14" spans="1:2" ht="15" customHeight="1">
      <c r="A14" s="199"/>
    </row>
    <row r="15" spans="1:2" s="299" customFormat="1" ht="20.65">
      <c r="A15" s="300" t="s">
        <v>14</v>
      </c>
      <c r="B15" s="300"/>
    </row>
    <row r="16" spans="1:2" ht="15" customHeight="1">
      <c r="A16" s="301" t="s">
        <v>15</v>
      </c>
    </row>
    <row r="17" spans="1:2" ht="15" customHeight="1">
      <c r="A17" s="298"/>
    </row>
    <row r="18" spans="1:2" s="299" customFormat="1" ht="20.65">
      <c r="A18" s="300" t="s">
        <v>16</v>
      </c>
      <c r="B18" s="300"/>
    </row>
    <row r="19" spans="1:2" ht="15" customHeight="1">
      <c r="A19" s="298"/>
    </row>
    <row r="20" spans="1:2" ht="15" customHeight="1">
      <c r="A20" s="297" t="s">
        <v>17</v>
      </c>
    </row>
    <row r="21" spans="1:2" ht="15" customHeight="1">
      <c r="A21" s="296" t="s">
        <v>18</v>
      </c>
    </row>
    <row r="22" spans="1:2" ht="15" customHeight="1">
      <c r="A22" s="295"/>
    </row>
    <row r="23" spans="1:2" ht="15" customHeight="1">
      <c r="A23" s="294" t="s">
        <v>19</v>
      </c>
    </row>
    <row r="24" spans="1:2" ht="15" customHeight="1">
      <c r="A24" s="294" t="s">
        <v>20</v>
      </c>
    </row>
    <row r="25" spans="1:2" ht="15" customHeight="1">
      <c r="A25" s="294" t="s">
        <v>21</v>
      </c>
    </row>
    <row r="26" spans="1:2" ht="15" customHeight="1">
      <c r="A26" s="294" t="s">
        <v>22</v>
      </c>
    </row>
    <row r="27" spans="1:2" ht="15" customHeight="1"/>
    <row r="28" spans="1:2" ht="15" customHeight="1"/>
    <row r="29" spans="1:2" ht="15" customHeight="1"/>
    <row r="30" spans="1:2" ht="15" customHeight="1"/>
    <row r="31" spans="1:2" ht="15" customHeight="1"/>
    <row r="32" spans="1:2" ht="15" customHeight="1"/>
    <row r="33" s="293" customFormat="1" ht="15" customHeight="1"/>
    <row r="34" s="293" customFormat="1" ht="15" customHeight="1"/>
    <row r="35" s="293" customFormat="1" ht="15" customHeight="1"/>
    <row r="36" s="293" customFormat="1" ht="15" customHeight="1"/>
    <row r="37" s="293" customFormat="1" ht="15" customHeight="1"/>
    <row r="38" s="293" customFormat="1" ht="15" customHeight="1"/>
    <row r="39" s="293" customFormat="1" ht="15" customHeight="1"/>
    <row r="40" s="293" customFormat="1" ht="15" customHeight="1"/>
    <row r="41" s="293" customFormat="1" ht="15" customHeight="1"/>
    <row r="42" s="293" customFormat="1" ht="15" customHeight="1"/>
    <row r="43" s="293" customFormat="1" ht="15" customHeight="1"/>
    <row r="44" s="293" customFormat="1" ht="15" customHeight="1"/>
    <row r="45" s="293" customFormat="1" ht="15" customHeight="1"/>
    <row r="46" s="293" customFormat="1" ht="15" customHeight="1"/>
    <row r="47" s="293" customFormat="1" ht="15" customHeight="1"/>
    <row r="48" s="293" customFormat="1" ht="15" customHeight="1"/>
    <row r="49" s="293" customFormat="1" ht="15" customHeight="1"/>
    <row r="50" s="293" customFormat="1" ht="15" customHeight="1"/>
    <row r="51" s="293" customFormat="1" ht="15" customHeight="1"/>
    <row r="52" s="293" customFormat="1" ht="15" customHeight="1"/>
    <row r="53" s="293" customFormat="1" ht="15" customHeight="1"/>
    <row r="54" s="293" customFormat="1" ht="15" customHeight="1"/>
    <row r="55" s="293" customFormat="1" ht="15" customHeight="1"/>
    <row r="56" s="293" customFormat="1" ht="15" customHeight="1"/>
    <row r="57" s="293" customFormat="1" ht="15" customHeight="1"/>
    <row r="58" s="293" customFormat="1" ht="15" customHeight="1"/>
    <row r="59" s="293" customFormat="1" ht="15" customHeight="1"/>
    <row r="60" s="293" customFormat="1" ht="15" customHeight="1"/>
    <row r="61" s="293" customFormat="1" ht="15" customHeight="1"/>
    <row r="62" s="293" customFormat="1" ht="15" customHeight="1"/>
    <row r="63" s="293" customFormat="1" ht="15" customHeight="1"/>
    <row r="64" s="293" customFormat="1" ht="15" customHeight="1"/>
    <row r="65" s="293" customFormat="1" ht="15" customHeight="1"/>
    <row r="66" s="293" customFormat="1" ht="15" customHeight="1"/>
    <row r="67" s="293" customFormat="1" ht="15" customHeight="1"/>
    <row r="68" s="293" customFormat="1" ht="15" customHeight="1"/>
    <row r="69" s="293" customFormat="1" ht="15" customHeight="1"/>
    <row r="70" s="293" customFormat="1" ht="15" customHeight="1"/>
    <row r="71" s="293" customFormat="1" ht="15" customHeight="1"/>
    <row r="72" s="293" customFormat="1" ht="15" customHeight="1"/>
    <row r="73" s="293" customFormat="1" ht="15" customHeight="1"/>
  </sheetData>
  <hyperlinks>
    <hyperlink ref="A21" r:id="rId1" xr:uid="{BB079422-906A-4DE9-9CA6-C13A065B8152}"/>
  </hyperlinks>
  <pageMargins left="0.70866141732283472" right="0.70866141732283472" top="0.74803149606299213" bottom="0.74803149606299213" header="0.31496062992125984" footer="0.31496062992125984"/>
  <pageSetup paperSize="9" scale="74" orientation="portrait" errors="blank" r:id="rId2"/>
  <headerFooter>
    <oddHeader>&amp;C&amp;B&amp;"Arial"&amp;12&amp;Kff0000​‌OFFICIAL: Sensitive‌​</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M198"/>
  <sheetViews>
    <sheetView showWhiteSpace="0" zoomScaleNormal="100" zoomScaleSheetLayoutView="100" workbookViewId="0"/>
  </sheetViews>
  <sheetFormatPr defaultColWidth="9.140625" defaultRowHeight="13.5"/>
  <cols>
    <col min="1" max="1" width="81.5703125" style="154" customWidth="1"/>
    <col min="2" max="13" width="9" style="154" customWidth="1"/>
    <col min="14" max="16384" width="9.140625" style="154"/>
  </cols>
  <sheetData>
    <row r="1" spans="1:13" s="332" customFormat="1" ht="15" customHeight="1">
      <c r="A1" s="333" t="s">
        <v>57</v>
      </c>
      <c r="B1" s="333"/>
      <c r="C1" s="333"/>
      <c r="D1" s="333"/>
      <c r="E1" s="333"/>
      <c r="F1" s="333"/>
      <c r="G1" s="333"/>
      <c r="H1" s="400"/>
      <c r="I1" s="400"/>
      <c r="J1" s="400"/>
      <c r="K1" s="400"/>
      <c r="L1" s="400"/>
      <c r="M1" s="400"/>
    </row>
    <row r="2" spans="1:13" ht="15" customHeight="1">
      <c r="A2" s="401"/>
      <c r="B2" s="401"/>
      <c r="C2" s="401"/>
      <c r="D2" s="401"/>
      <c r="E2" s="401"/>
      <c r="F2" s="401"/>
      <c r="G2" s="401"/>
      <c r="H2" s="401"/>
      <c r="I2" s="401"/>
      <c r="J2" s="401"/>
      <c r="K2" s="401"/>
      <c r="L2" s="401"/>
      <c r="M2" s="401"/>
    </row>
    <row r="3" spans="1:13" s="341" customFormat="1" ht="15" customHeight="1">
      <c r="A3" s="340" t="s">
        <v>166</v>
      </c>
    </row>
    <row r="4" spans="1:13" ht="15" customHeight="1">
      <c r="B4" s="155"/>
      <c r="C4" s="155"/>
      <c r="D4" s="155"/>
      <c r="E4" s="155"/>
      <c r="F4" s="155"/>
      <c r="G4" s="155"/>
      <c r="H4" s="155"/>
    </row>
    <row r="5" spans="1:13" s="217" customFormat="1" ht="15" customHeight="1">
      <c r="A5" s="218" t="s">
        <v>167</v>
      </c>
      <c r="B5" s="219"/>
      <c r="C5" s="219"/>
      <c r="D5" s="219"/>
      <c r="E5" s="219"/>
      <c r="F5" s="219"/>
      <c r="G5" s="219"/>
      <c r="H5" s="219"/>
    </row>
    <row r="6" spans="1:13" s="217" customFormat="1" ht="15" customHeight="1">
      <c r="A6" s="398" t="s">
        <v>168</v>
      </c>
      <c r="B6" s="398"/>
      <c r="C6" s="398"/>
      <c r="D6" s="398"/>
      <c r="E6" s="398"/>
      <c r="F6" s="219"/>
      <c r="G6" s="219"/>
      <c r="H6" s="219"/>
    </row>
    <row r="7" spans="1:13" s="217" customFormat="1" ht="10.5" customHeight="1">
      <c r="B7" s="219"/>
      <c r="C7" s="219"/>
      <c r="D7" s="219"/>
      <c r="E7" s="219"/>
      <c r="F7" s="219"/>
      <c r="G7" s="219"/>
      <c r="H7" s="219"/>
    </row>
    <row r="8" spans="1:13" s="217" customFormat="1" ht="12.75">
      <c r="A8" s="218" t="s">
        <v>169</v>
      </c>
      <c r="B8" s="219"/>
      <c r="C8" s="219"/>
      <c r="D8" s="219"/>
      <c r="E8" s="219"/>
      <c r="F8" s="219"/>
      <c r="G8" s="219"/>
      <c r="H8" s="219"/>
    </row>
    <row r="9" spans="1:13" s="217" customFormat="1" ht="20.25" customHeight="1">
      <c r="A9" s="398" t="s">
        <v>170</v>
      </c>
      <c r="B9" s="398"/>
      <c r="C9" s="398"/>
      <c r="D9" s="221"/>
      <c r="E9" s="221"/>
      <c r="F9" s="221"/>
      <c r="G9" s="221"/>
      <c r="H9" s="221"/>
      <c r="I9" s="222"/>
      <c r="J9" s="222"/>
    </row>
    <row r="10" spans="1:13" s="217" customFormat="1" ht="9.75" customHeight="1">
      <c r="A10" s="222"/>
      <c r="B10" s="221"/>
      <c r="C10" s="221"/>
      <c r="D10" s="221"/>
      <c r="E10" s="221"/>
      <c r="F10" s="221"/>
      <c r="G10" s="221"/>
      <c r="H10" s="221"/>
      <c r="I10" s="222"/>
      <c r="J10" s="222"/>
    </row>
    <row r="11" spans="1:13" s="217" customFormat="1" ht="39.75" customHeight="1">
      <c r="A11" s="337" t="s">
        <v>171</v>
      </c>
      <c r="B11" s="334"/>
      <c r="C11" s="334"/>
      <c r="D11" s="334"/>
      <c r="E11" s="334"/>
      <c r="F11" s="334"/>
      <c r="G11" s="334"/>
      <c r="H11" s="334"/>
      <c r="I11" s="334"/>
      <c r="J11" s="334"/>
    </row>
    <row r="12" spans="1:13" s="217" customFormat="1" ht="24" customHeight="1">
      <c r="A12" s="399" t="s">
        <v>172</v>
      </c>
      <c r="B12" s="399"/>
      <c r="C12" s="399"/>
      <c r="D12" s="399"/>
      <c r="E12" s="219"/>
      <c r="F12" s="219"/>
      <c r="G12" s="219"/>
      <c r="H12" s="219"/>
    </row>
    <row r="13" spans="1:13" s="217" customFormat="1" ht="53.25" customHeight="1">
      <c r="A13" s="336" t="s">
        <v>173</v>
      </c>
      <c r="B13" s="286"/>
      <c r="C13" s="286"/>
      <c r="D13" s="286"/>
      <c r="E13" s="286"/>
      <c r="F13" s="286"/>
      <c r="G13" s="286"/>
      <c r="H13" s="286"/>
      <c r="I13" s="286"/>
      <c r="J13" s="286"/>
      <c r="K13" s="286"/>
    </row>
    <row r="14" spans="1:13" s="217" customFormat="1" ht="15" customHeight="1">
      <c r="A14" s="398" t="s">
        <v>174</v>
      </c>
      <c r="B14" s="398"/>
      <c r="C14" s="398"/>
      <c r="D14" s="398"/>
      <c r="E14" s="219"/>
      <c r="F14" s="219"/>
      <c r="G14" s="219"/>
      <c r="H14" s="219"/>
    </row>
    <row r="15" spans="1:13" s="217" customFormat="1" ht="38.25" customHeight="1">
      <c r="A15" s="338" t="s">
        <v>175</v>
      </c>
      <c r="B15" s="286"/>
      <c r="C15" s="286"/>
      <c r="D15" s="286"/>
      <c r="E15" s="286"/>
      <c r="F15" s="286"/>
      <c r="G15" s="286"/>
      <c r="H15" s="286"/>
      <c r="I15" s="286"/>
      <c r="J15" s="286"/>
      <c r="K15" s="286"/>
    </row>
    <row r="16" spans="1:13" s="217" customFormat="1" ht="31.5" customHeight="1">
      <c r="A16" s="398" t="s">
        <v>176</v>
      </c>
      <c r="B16" s="398"/>
      <c r="C16" s="398"/>
      <c r="D16" s="398"/>
      <c r="E16" s="398"/>
      <c r="F16" s="398"/>
      <c r="G16" s="398"/>
      <c r="H16" s="398"/>
    </row>
    <row r="17" spans="1:11" s="217" customFormat="1" ht="42.75" customHeight="1">
      <c r="A17" s="338" t="s">
        <v>177</v>
      </c>
      <c r="B17" s="335"/>
      <c r="C17" s="335"/>
      <c r="D17" s="335"/>
      <c r="E17" s="335"/>
      <c r="F17" s="335"/>
      <c r="G17" s="335"/>
      <c r="H17" s="335"/>
      <c r="I17" s="335"/>
      <c r="J17" s="335"/>
      <c r="K17" s="335"/>
    </row>
    <row r="18" spans="1:11" s="217" customFormat="1" ht="25.5" customHeight="1">
      <c r="A18" s="398" t="s">
        <v>178</v>
      </c>
      <c r="B18" s="398"/>
      <c r="C18" s="398"/>
      <c r="D18" s="219"/>
      <c r="E18" s="219"/>
      <c r="F18" s="219"/>
      <c r="G18" s="219"/>
      <c r="H18" s="219"/>
    </row>
    <row r="19" spans="1:11" s="217" customFormat="1" ht="25.5" customHeight="1">
      <c r="A19" s="339" t="s">
        <v>179</v>
      </c>
      <c r="B19" s="339"/>
      <c r="C19" s="339"/>
      <c r="D19" s="339"/>
      <c r="E19" s="339"/>
      <c r="F19" s="339"/>
      <c r="G19" s="339"/>
      <c r="H19" s="339"/>
      <c r="I19" s="339"/>
      <c r="J19" s="339"/>
      <c r="K19" s="339"/>
    </row>
    <row r="20" spans="1:11" s="217" customFormat="1" ht="28.5" customHeight="1">
      <c r="A20" s="398" t="s">
        <v>180</v>
      </c>
      <c r="B20" s="398"/>
      <c r="C20" s="398"/>
      <c r="D20" s="219"/>
      <c r="E20" s="219"/>
      <c r="F20" s="219"/>
      <c r="G20" s="219"/>
      <c r="H20" s="219"/>
    </row>
    <row r="21" spans="1:11" s="217" customFormat="1" ht="37.5" customHeight="1">
      <c r="A21" s="338" t="s">
        <v>181</v>
      </c>
      <c r="B21" s="338"/>
      <c r="C21" s="338"/>
      <c r="D21" s="338"/>
      <c r="E21" s="338"/>
      <c r="F21" s="338"/>
      <c r="G21" s="338"/>
      <c r="H21" s="338"/>
      <c r="I21" s="338"/>
      <c r="J21" s="338"/>
      <c r="K21" s="338"/>
    </row>
    <row r="22" spans="1:11" s="217" customFormat="1" ht="31.5" customHeight="1">
      <c r="A22" s="398" t="s">
        <v>182</v>
      </c>
      <c r="B22" s="398"/>
      <c r="C22" s="398"/>
      <c r="D22" s="398"/>
      <c r="E22" s="398"/>
      <c r="F22" s="398"/>
      <c r="G22" s="398"/>
      <c r="H22" s="398"/>
    </row>
    <row r="23" spans="1:11" s="217" customFormat="1" ht="39" customHeight="1">
      <c r="A23" s="338" t="s">
        <v>183</v>
      </c>
      <c r="B23" s="286"/>
      <c r="C23" s="286"/>
      <c r="D23" s="286"/>
      <c r="E23" s="286"/>
      <c r="F23" s="286"/>
      <c r="G23" s="286"/>
      <c r="H23" s="286"/>
      <c r="I23" s="286"/>
      <c r="J23" s="286"/>
      <c r="K23" s="286"/>
    </row>
    <row r="24" spans="1:11" s="217" customFormat="1" ht="27.75" customHeight="1">
      <c r="A24" s="223" t="s">
        <v>184</v>
      </c>
      <c r="B24" s="218"/>
      <c r="C24" s="218"/>
      <c r="D24" s="218"/>
      <c r="E24" s="218"/>
      <c r="F24" s="218"/>
      <c r="G24" s="218"/>
      <c r="H24" s="218"/>
      <c r="I24" s="218"/>
      <c r="J24" s="218"/>
    </row>
    <row r="25" spans="1:11" s="217" customFormat="1" ht="38.25">
      <c r="A25" s="286" t="s">
        <v>185</v>
      </c>
      <c r="B25" s="286"/>
      <c r="C25" s="286"/>
      <c r="D25" s="286"/>
      <c r="E25" s="286"/>
      <c r="F25" s="286"/>
      <c r="G25" s="286"/>
      <c r="H25" s="286"/>
      <c r="I25" s="286"/>
      <c r="J25" s="286"/>
    </row>
    <row r="26" spans="1:11" s="217" customFormat="1" ht="15" customHeight="1">
      <c r="A26" s="286"/>
      <c r="B26" s="286"/>
      <c r="C26" s="286"/>
      <c r="D26" s="286"/>
      <c r="E26" s="286"/>
      <c r="F26" s="286"/>
      <c r="G26" s="286"/>
      <c r="H26" s="286"/>
      <c r="I26" s="286"/>
      <c r="J26" s="286"/>
    </row>
    <row r="27" spans="1:11" s="217" customFormat="1" ht="15" customHeight="1">
      <c r="A27" s="220" t="s">
        <v>186</v>
      </c>
      <c r="B27" s="220"/>
      <c r="C27" s="220"/>
      <c r="D27" s="220"/>
    </row>
    <row r="28" spans="1:11" s="217" customFormat="1" ht="15" customHeight="1"/>
    <row r="29" spans="1:11" ht="15" customHeight="1"/>
    <row r="30" spans="1:11" ht="15" customHeight="1"/>
    <row r="31" spans="1:11" ht="15" customHeight="1"/>
    <row r="32" spans="1: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sheetData>
  <mergeCells count="11">
    <mergeCell ref="A12:D12"/>
    <mergeCell ref="H1:M1"/>
    <mergeCell ref="A2:G2"/>
    <mergeCell ref="H2:M2"/>
    <mergeCell ref="A6:E6"/>
    <mergeCell ref="A9:C9"/>
    <mergeCell ref="A14:D14"/>
    <mergeCell ref="A16:H16"/>
    <mergeCell ref="A18:C18"/>
    <mergeCell ref="A20:C20"/>
    <mergeCell ref="A22:H22"/>
  </mergeCells>
  <hyperlinks>
    <hyperlink ref="A6" r:id="rId1" display="www.apra.gov.au/PHI/Publications/Pages/Industry-Statistics.aspx" xr:uid="{00000000-0004-0000-1300-000000000000}"/>
    <hyperlink ref="A14" r:id="rId2" xr:uid="{00000000-0004-0000-1300-000001000000}"/>
    <hyperlink ref="A16" r:id="rId3" xr:uid="{00000000-0004-0000-1300-000002000000}"/>
    <hyperlink ref="A18" r:id="rId4" xr:uid="{00000000-0004-0000-1300-000003000000}"/>
    <hyperlink ref="A20" r:id="rId5" xr:uid="{00000000-0004-0000-1300-000004000000}"/>
    <hyperlink ref="A22" r:id="rId6" xr:uid="{00000000-0004-0000-1300-000005000000}"/>
    <hyperlink ref="A12" r:id="rId7" xr:uid="{00000000-0004-0000-1300-000006000000}"/>
    <hyperlink ref="A9" r:id="rId8" xr:uid="{00000000-0004-0000-1300-000008000000}"/>
    <hyperlink ref="A6:E6" r:id="rId9" display="https://www.apra.gov.au/publications" xr:uid="{A0509DAD-6137-4D99-BF9C-3C7E48875FAA}"/>
    <hyperlink ref="A27" r:id="rId10" display="www.apra.gov.au/PHI/Publications/Pages/Industry-Statistics.aspx" xr:uid="{00000000-0004-0000-1300-000007000000}"/>
    <hyperlink ref="A27:D27" r:id="rId11" display="https://www.apra.gov.au/operations-of-private-health-insurers-annual-report" xr:uid="{2E869528-9543-4A23-B32E-E7539F8E1F65}"/>
  </hyperlinks>
  <pageMargins left="0.70866141732283472" right="0.70866141732283472" top="0.74803149606299213" bottom="0.74803149606299213" header="0.31496062992125984" footer="0.31496062992125984"/>
  <pageSetup paperSize="9" scale="69" orientation="portrait" r:id="rId12"/>
  <headerFooter>
    <oddHeader>&amp;C&amp;B&amp;"Arial"&amp;12&amp;Kff0000​‌OFFICIAL: Sensitive‌​</oddHeader>
    <oddFooter>&amp;RAustralian Prudential Regulation Authority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FFFF00"/>
  </sheetPr>
  <dimension ref="A1:D1090"/>
  <sheetViews>
    <sheetView workbookViewId="0">
      <selection activeCell="X37" sqref="X37"/>
    </sheetView>
  </sheetViews>
  <sheetFormatPr defaultRowHeight="12.75"/>
  <cols>
    <col min="1" max="1" width="7.42578125" customWidth="1"/>
    <col min="2" max="2" width="12.28515625" bestFit="1" customWidth="1"/>
    <col min="3" max="3" width="18.28515625" bestFit="1" customWidth="1"/>
    <col min="4" max="4" width="13.140625" bestFit="1" customWidth="1"/>
  </cols>
  <sheetData>
    <row r="1" spans="1:4">
      <c r="A1" t="s">
        <v>127</v>
      </c>
      <c r="B1" t="s">
        <v>187</v>
      </c>
      <c r="C1" t="s">
        <v>188</v>
      </c>
      <c r="D1" t="s">
        <v>189</v>
      </c>
    </row>
    <row r="2" spans="1:4">
      <c r="A2" s="228" t="s">
        <v>127</v>
      </c>
      <c r="B2" s="228" t="s">
        <v>187</v>
      </c>
      <c r="C2" s="228" t="s">
        <v>190</v>
      </c>
      <c r="D2" s="228" t="s">
        <v>191</v>
      </c>
    </row>
    <row r="3" spans="1:4">
      <c r="A3" s="228">
        <v>1990</v>
      </c>
      <c r="B3" s="228" t="s">
        <v>192</v>
      </c>
      <c r="C3" s="228" t="s">
        <v>61</v>
      </c>
      <c r="D3" s="228">
        <v>6098810</v>
      </c>
    </row>
    <row r="4" spans="1:4">
      <c r="A4" s="228">
        <v>1990</v>
      </c>
      <c r="B4" s="228" t="s">
        <v>192</v>
      </c>
      <c r="C4" s="228" t="s">
        <v>62</v>
      </c>
      <c r="D4" s="228">
        <v>4364548</v>
      </c>
    </row>
    <row r="5" spans="1:4">
      <c r="A5" s="228">
        <v>1990</v>
      </c>
      <c r="B5" s="228" t="s">
        <v>192</v>
      </c>
      <c r="C5" s="228" t="s">
        <v>63</v>
      </c>
      <c r="D5" s="228">
        <v>2884170</v>
      </c>
    </row>
    <row r="6" spans="1:4">
      <c r="A6" s="228">
        <v>1990</v>
      </c>
      <c r="B6" s="228" t="s">
        <v>192</v>
      </c>
      <c r="C6" s="228" t="s">
        <v>64</v>
      </c>
      <c r="D6" s="228">
        <v>1429541</v>
      </c>
    </row>
    <row r="7" spans="1:4">
      <c r="A7" s="228">
        <v>1990</v>
      </c>
      <c r="B7" s="228" t="s">
        <v>192</v>
      </c>
      <c r="C7" s="228" t="s">
        <v>65</v>
      </c>
      <c r="D7" s="228">
        <v>1605959</v>
      </c>
    </row>
    <row r="8" spans="1:4">
      <c r="A8" s="228">
        <v>1990</v>
      </c>
      <c r="B8" s="228" t="s">
        <v>192</v>
      </c>
      <c r="C8" s="228" t="s">
        <v>66</v>
      </c>
      <c r="D8" s="228">
        <v>460070</v>
      </c>
    </row>
    <row r="9" spans="1:4">
      <c r="A9" s="228">
        <v>1990</v>
      </c>
      <c r="B9" s="228" t="s">
        <v>192</v>
      </c>
      <c r="C9" s="228" t="s">
        <v>68</v>
      </c>
      <c r="D9" s="228">
        <v>0</v>
      </c>
    </row>
    <row r="10" spans="1:4">
      <c r="A10" s="228">
        <v>1990</v>
      </c>
      <c r="B10" s="228" t="s">
        <v>192</v>
      </c>
      <c r="C10" s="228" t="s">
        <v>67</v>
      </c>
      <c r="D10" s="228">
        <v>162538</v>
      </c>
    </row>
    <row r="11" spans="1:4">
      <c r="A11" s="228">
        <v>1990</v>
      </c>
      <c r="B11" s="228" t="s">
        <v>193</v>
      </c>
      <c r="C11" s="228" t="s">
        <v>61</v>
      </c>
      <c r="D11" s="228">
        <v>6116232</v>
      </c>
    </row>
    <row r="12" spans="1:4">
      <c r="A12" s="228">
        <v>1990</v>
      </c>
      <c r="B12" s="228" t="s">
        <v>193</v>
      </c>
      <c r="C12" s="228" t="s">
        <v>62</v>
      </c>
      <c r="D12" s="228">
        <v>4378592</v>
      </c>
    </row>
    <row r="13" spans="1:4">
      <c r="A13" s="228">
        <v>1990</v>
      </c>
      <c r="B13" s="228" t="s">
        <v>193</v>
      </c>
      <c r="C13" s="228" t="s">
        <v>63</v>
      </c>
      <c r="D13" s="228">
        <v>2899283</v>
      </c>
    </row>
    <row r="14" spans="1:4">
      <c r="A14" s="228">
        <v>1990</v>
      </c>
      <c r="B14" s="228" t="s">
        <v>193</v>
      </c>
      <c r="C14" s="228" t="s">
        <v>64</v>
      </c>
      <c r="D14" s="228">
        <v>1432056</v>
      </c>
    </row>
    <row r="15" spans="1:4">
      <c r="A15" s="228">
        <v>1990</v>
      </c>
      <c r="B15" s="228" t="s">
        <v>193</v>
      </c>
      <c r="C15" s="228" t="s">
        <v>65</v>
      </c>
      <c r="D15" s="228">
        <v>1613049</v>
      </c>
    </row>
    <row r="16" spans="1:4">
      <c r="A16" s="228">
        <v>1990</v>
      </c>
      <c r="B16" s="228" t="s">
        <v>193</v>
      </c>
      <c r="C16" s="228" t="s">
        <v>66</v>
      </c>
      <c r="D16" s="228">
        <v>462188</v>
      </c>
    </row>
    <row r="17" spans="1:4">
      <c r="A17" s="228">
        <v>1990</v>
      </c>
      <c r="B17" s="228" t="s">
        <v>193</v>
      </c>
      <c r="C17" s="228" t="s">
        <v>68</v>
      </c>
      <c r="D17" s="228">
        <v>0</v>
      </c>
    </row>
    <row r="18" spans="1:4">
      <c r="A18" s="228">
        <v>1990</v>
      </c>
      <c r="B18" s="228" t="s">
        <v>193</v>
      </c>
      <c r="C18" s="228" t="s">
        <v>67</v>
      </c>
      <c r="D18" s="228">
        <v>163728</v>
      </c>
    </row>
    <row r="19" spans="1:4">
      <c r="A19" s="228">
        <v>1990</v>
      </c>
      <c r="B19" s="228" t="s">
        <v>194</v>
      </c>
      <c r="C19" s="228" t="s">
        <v>61</v>
      </c>
      <c r="D19" s="228">
        <v>6133205</v>
      </c>
    </row>
    <row r="20" spans="1:4">
      <c r="A20" s="228">
        <v>1990</v>
      </c>
      <c r="B20" s="228" t="s">
        <v>194</v>
      </c>
      <c r="C20" s="228" t="s">
        <v>62</v>
      </c>
      <c r="D20" s="228">
        <v>4391183</v>
      </c>
    </row>
    <row r="21" spans="1:4">
      <c r="A21" s="228">
        <v>1990</v>
      </c>
      <c r="B21" s="228" t="s">
        <v>194</v>
      </c>
      <c r="C21" s="228" t="s">
        <v>63</v>
      </c>
      <c r="D21" s="228">
        <v>2913538</v>
      </c>
    </row>
    <row r="22" spans="1:4">
      <c r="A22" s="228">
        <v>1990</v>
      </c>
      <c r="B22" s="228" t="s">
        <v>194</v>
      </c>
      <c r="C22" s="228" t="s">
        <v>64</v>
      </c>
      <c r="D22" s="228">
        <v>1435497</v>
      </c>
    </row>
    <row r="23" spans="1:4">
      <c r="A23" s="228">
        <v>1990</v>
      </c>
      <c r="B23" s="228" t="s">
        <v>194</v>
      </c>
      <c r="C23" s="228" t="s">
        <v>65</v>
      </c>
      <c r="D23" s="228">
        <v>1619848</v>
      </c>
    </row>
    <row r="24" spans="1:4">
      <c r="A24" s="228">
        <v>1990</v>
      </c>
      <c r="B24" s="228" t="s">
        <v>194</v>
      </c>
      <c r="C24" s="228" t="s">
        <v>66</v>
      </c>
      <c r="D24" s="228">
        <v>463469</v>
      </c>
    </row>
    <row r="25" spans="1:4">
      <c r="A25" s="228">
        <v>1990</v>
      </c>
      <c r="B25" s="228" t="s">
        <v>194</v>
      </c>
      <c r="C25" s="228" t="s">
        <v>68</v>
      </c>
      <c r="D25" s="228">
        <v>0</v>
      </c>
    </row>
    <row r="26" spans="1:4">
      <c r="A26" s="228">
        <v>1990</v>
      </c>
      <c r="B26" s="228" t="s">
        <v>194</v>
      </c>
      <c r="C26" s="228" t="s">
        <v>67</v>
      </c>
      <c r="D26" s="228">
        <v>164392</v>
      </c>
    </row>
    <row r="27" spans="1:4">
      <c r="A27" s="228">
        <v>1990</v>
      </c>
      <c r="B27" s="228" t="s">
        <v>195</v>
      </c>
      <c r="C27" s="228" t="s">
        <v>61</v>
      </c>
      <c r="D27" s="228">
        <v>6147509</v>
      </c>
    </row>
    <row r="28" spans="1:4">
      <c r="A28" s="228">
        <v>1990</v>
      </c>
      <c r="B28" s="228" t="s">
        <v>195</v>
      </c>
      <c r="C28" s="228" t="s">
        <v>62</v>
      </c>
      <c r="D28" s="228">
        <v>4400707</v>
      </c>
    </row>
    <row r="29" spans="1:4">
      <c r="A29" s="228">
        <v>1990</v>
      </c>
      <c r="B29" s="228" t="s">
        <v>195</v>
      </c>
      <c r="C29" s="228" t="s">
        <v>63</v>
      </c>
      <c r="D29" s="228">
        <v>2928713</v>
      </c>
    </row>
    <row r="30" spans="1:4">
      <c r="A30" s="228">
        <v>1990</v>
      </c>
      <c r="B30" s="228" t="s">
        <v>195</v>
      </c>
      <c r="C30" s="228" t="s">
        <v>64</v>
      </c>
      <c r="D30" s="228">
        <v>1438882</v>
      </c>
    </row>
    <row r="31" spans="1:4">
      <c r="A31" s="228">
        <v>1990</v>
      </c>
      <c r="B31" s="228" t="s">
        <v>195</v>
      </c>
      <c r="C31" s="228" t="s">
        <v>65</v>
      </c>
      <c r="D31" s="228">
        <v>1624390</v>
      </c>
    </row>
    <row r="32" spans="1:4">
      <c r="A32" s="228">
        <v>1990</v>
      </c>
      <c r="B32" s="228" t="s">
        <v>195</v>
      </c>
      <c r="C32" s="228" t="s">
        <v>66</v>
      </c>
      <c r="D32" s="228">
        <v>464520</v>
      </c>
    </row>
    <row r="33" spans="1:4">
      <c r="A33" s="228">
        <v>1990</v>
      </c>
      <c r="B33" s="228" t="s">
        <v>195</v>
      </c>
      <c r="C33" s="228" t="s">
        <v>68</v>
      </c>
      <c r="D33" s="228">
        <v>0</v>
      </c>
    </row>
    <row r="34" spans="1:4">
      <c r="A34" s="228">
        <v>1990</v>
      </c>
      <c r="B34" s="228" t="s">
        <v>195</v>
      </c>
      <c r="C34" s="228" t="s">
        <v>67</v>
      </c>
      <c r="D34" s="228">
        <v>165047</v>
      </c>
    </row>
    <row r="35" spans="1:4">
      <c r="A35" s="228">
        <v>1991</v>
      </c>
      <c r="B35" s="228" t="s">
        <v>192</v>
      </c>
      <c r="C35" s="228" t="s">
        <v>61</v>
      </c>
      <c r="D35" s="228">
        <v>6170548</v>
      </c>
    </row>
    <row r="36" spans="1:4">
      <c r="A36" s="228">
        <v>1991</v>
      </c>
      <c r="B36" s="228" t="s">
        <v>192</v>
      </c>
      <c r="C36" s="228" t="s">
        <v>62</v>
      </c>
      <c r="D36" s="228">
        <v>4413410</v>
      </c>
    </row>
    <row r="37" spans="1:4">
      <c r="A37" s="228">
        <v>1991</v>
      </c>
      <c r="B37" s="228" t="s">
        <v>192</v>
      </c>
      <c r="C37" s="228" t="s">
        <v>63</v>
      </c>
      <c r="D37" s="228">
        <v>2947512</v>
      </c>
    </row>
    <row r="38" spans="1:4">
      <c r="A38" s="228">
        <v>1991</v>
      </c>
      <c r="B38" s="228" t="s">
        <v>192</v>
      </c>
      <c r="C38" s="228" t="s">
        <v>64</v>
      </c>
      <c r="D38" s="228">
        <v>1443371</v>
      </c>
    </row>
    <row r="39" spans="1:4">
      <c r="A39" s="228">
        <v>1991</v>
      </c>
      <c r="B39" s="228" t="s">
        <v>192</v>
      </c>
      <c r="C39" s="228" t="s">
        <v>65</v>
      </c>
      <c r="D39" s="228">
        <v>1631357</v>
      </c>
    </row>
    <row r="40" spans="1:4">
      <c r="A40" s="228">
        <v>1991</v>
      </c>
      <c r="B40" s="228" t="s">
        <v>192</v>
      </c>
      <c r="C40" s="228" t="s">
        <v>66</v>
      </c>
      <c r="D40" s="228">
        <v>465870</v>
      </c>
    </row>
    <row r="41" spans="1:4">
      <c r="A41" s="228">
        <v>1991</v>
      </c>
      <c r="B41" s="228" t="s">
        <v>192</v>
      </c>
      <c r="C41" s="228" t="s">
        <v>68</v>
      </c>
      <c r="D41" s="228">
        <v>0</v>
      </c>
    </row>
    <row r="42" spans="1:4">
      <c r="A42" s="228">
        <v>1991</v>
      </c>
      <c r="B42" s="228" t="s">
        <v>192</v>
      </c>
      <c r="C42" s="228" t="s">
        <v>67</v>
      </c>
      <c r="D42" s="228">
        <v>165356</v>
      </c>
    </row>
    <row r="43" spans="1:4">
      <c r="A43" s="228">
        <v>1991</v>
      </c>
      <c r="B43" s="228" t="s">
        <v>193</v>
      </c>
      <c r="C43" s="228" t="s">
        <v>61</v>
      </c>
      <c r="D43" s="228">
        <v>6188051</v>
      </c>
    </row>
    <row r="44" spans="1:4">
      <c r="A44" s="228">
        <v>1991</v>
      </c>
      <c r="B44" s="228" t="s">
        <v>193</v>
      </c>
      <c r="C44" s="228" t="s">
        <v>62</v>
      </c>
      <c r="D44" s="228">
        <v>4420373</v>
      </c>
    </row>
    <row r="45" spans="1:4">
      <c r="A45" s="228">
        <v>1991</v>
      </c>
      <c r="B45" s="228" t="s">
        <v>193</v>
      </c>
      <c r="C45" s="228" t="s">
        <v>63</v>
      </c>
      <c r="D45" s="228">
        <v>2960951</v>
      </c>
    </row>
    <row r="46" spans="1:4">
      <c r="A46" s="228">
        <v>1991</v>
      </c>
      <c r="B46" s="228" t="s">
        <v>193</v>
      </c>
      <c r="C46" s="228" t="s">
        <v>64</v>
      </c>
      <c r="D46" s="228">
        <v>1446299</v>
      </c>
    </row>
    <row r="47" spans="1:4">
      <c r="A47" s="228">
        <v>1991</v>
      </c>
      <c r="B47" s="228" t="s">
        <v>193</v>
      </c>
      <c r="C47" s="228" t="s">
        <v>65</v>
      </c>
      <c r="D47" s="228">
        <v>1636067</v>
      </c>
    </row>
    <row r="48" spans="1:4">
      <c r="A48" s="228">
        <v>1991</v>
      </c>
      <c r="B48" s="228" t="s">
        <v>193</v>
      </c>
      <c r="C48" s="228" t="s">
        <v>66</v>
      </c>
      <c r="D48" s="228">
        <v>466802</v>
      </c>
    </row>
    <row r="49" spans="1:4">
      <c r="A49" s="228">
        <v>1991</v>
      </c>
      <c r="B49" s="228" t="s">
        <v>193</v>
      </c>
      <c r="C49" s="228" t="s">
        <v>68</v>
      </c>
      <c r="D49" s="228">
        <v>0</v>
      </c>
    </row>
    <row r="50" spans="1:4">
      <c r="A50" s="228">
        <v>1991</v>
      </c>
      <c r="B50" s="228" t="s">
        <v>193</v>
      </c>
      <c r="C50" s="228" t="s">
        <v>67</v>
      </c>
      <c r="D50" s="228">
        <v>165493</v>
      </c>
    </row>
    <row r="51" spans="1:4">
      <c r="A51" s="228">
        <v>1991</v>
      </c>
      <c r="B51" s="228" t="s">
        <v>194</v>
      </c>
      <c r="C51" s="228" t="s">
        <v>61</v>
      </c>
      <c r="D51" s="228">
        <v>6207231</v>
      </c>
    </row>
    <row r="52" spans="1:4">
      <c r="A52" s="228">
        <v>1991</v>
      </c>
      <c r="B52" s="228" t="s">
        <v>194</v>
      </c>
      <c r="C52" s="228" t="s">
        <v>62</v>
      </c>
      <c r="D52" s="228">
        <v>4429409</v>
      </c>
    </row>
    <row r="53" spans="1:4">
      <c r="A53" s="228">
        <v>1991</v>
      </c>
      <c r="B53" s="228" t="s">
        <v>194</v>
      </c>
      <c r="C53" s="228" t="s">
        <v>63</v>
      </c>
      <c r="D53" s="228">
        <v>2975984</v>
      </c>
    </row>
    <row r="54" spans="1:4">
      <c r="A54" s="228">
        <v>1991</v>
      </c>
      <c r="B54" s="228" t="s">
        <v>194</v>
      </c>
      <c r="C54" s="228" t="s">
        <v>64</v>
      </c>
      <c r="D54" s="228">
        <v>1449037</v>
      </c>
    </row>
    <row r="55" spans="1:4">
      <c r="A55" s="228">
        <v>1991</v>
      </c>
      <c r="B55" s="228" t="s">
        <v>194</v>
      </c>
      <c r="C55" s="228" t="s">
        <v>65</v>
      </c>
      <c r="D55" s="228">
        <v>1642746</v>
      </c>
    </row>
    <row r="56" spans="1:4">
      <c r="A56" s="228">
        <v>1991</v>
      </c>
      <c r="B56" s="228" t="s">
        <v>194</v>
      </c>
      <c r="C56" s="228" t="s">
        <v>66</v>
      </c>
      <c r="D56" s="228">
        <v>467736</v>
      </c>
    </row>
    <row r="57" spans="1:4">
      <c r="A57" s="228">
        <v>1991</v>
      </c>
      <c r="B57" s="228" t="s">
        <v>194</v>
      </c>
      <c r="C57" s="228" t="s">
        <v>68</v>
      </c>
      <c r="D57" s="228">
        <v>0</v>
      </c>
    </row>
    <row r="58" spans="1:4">
      <c r="A58" s="228">
        <v>1991</v>
      </c>
      <c r="B58" s="228" t="s">
        <v>194</v>
      </c>
      <c r="C58" s="228" t="s">
        <v>67</v>
      </c>
      <c r="D58" s="228">
        <v>166716</v>
      </c>
    </row>
    <row r="59" spans="1:4">
      <c r="A59" s="228">
        <v>1991</v>
      </c>
      <c r="B59" s="228" t="s">
        <v>195</v>
      </c>
      <c r="C59" s="228" t="s">
        <v>61</v>
      </c>
      <c r="D59" s="228">
        <v>6219595</v>
      </c>
    </row>
    <row r="60" spans="1:4">
      <c r="A60" s="228">
        <v>1991</v>
      </c>
      <c r="B60" s="228" t="s">
        <v>195</v>
      </c>
      <c r="C60" s="228" t="s">
        <v>62</v>
      </c>
      <c r="D60" s="228">
        <v>4435083</v>
      </c>
    </row>
    <row r="61" spans="1:4">
      <c r="A61" s="228">
        <v>1991</v>
      </c>
      <c r="B61" s="228" t="s">
        <v>195</v>
      </c>
      <c r="C61" s="228" t="s">
        <v>63</v>
      </c>
      <c r="D61" s="228">
        <v>2990441</v>
      </c>
    </row>
    <row r="62" spans="1:4">
      <c r="A62" s="228">
        <v>1991</v>
      </c>
      <c r="B62" s="228" t="s">
        <v>195</v>
      </c>
      <c r="C62" s="228" t="s">
        <v>64</v>
      </c>
      <c r="D62" s="228">
        <v>1450862</v>
      </c>
    </row>
    <row r="63" spans="1:4">
      <c r="A63" s="228">
        <v>1991</v>
      </c>
      <c r="B63" s="228" t="s">
        <v>195</v>
      </c>
      <c r="C63" s="228" t="s">
        <v>65</v>
      </c>
      <c r="D63" s="228">
        <v>1647408</v>
      </c>
    </row>
    <row r="64" spans="1:4">
      <c r="A64" s="228">
        <v>1991</v>
      </c>
      <c r="B64" s="228" t="s">
        <v>195</v>
      </c>
      <c r="C64" s="228" t="s">
        <v>66</v>
      </c>
      <c r="D64" s="228">
        <v>468549</v>
      </c>
    </row>
    <row r="65" spans="1:4">
      <c r="A65" s="228">
        <v>1991</v>
      </c>
      <c r="B65" s="228" t="s">
        <v>195</v>
      </c>
      <c r="C65" s="228" t="s">
        <v>68</v>
      </c>
      <c r="D65" s="228">
        <v>0</v>
      </c>
    </row>
    <row r="66" spans="1:4">
      <c r="A66" s="228">
        <v>1991</v>
      </c>
      <c r="B66" s="228" t="s">
        <v>195</v>
      </c>
      <c r="C66" s="228" t="s">
        <v>67</v>
      </c>
      <c r="D66" s="228">
        <v>167043</v>
      </c>
    </row>
    <row r="67" spans="1:4">
      <c r="A67" s="228">
        <v>1992</v>
      </c>
      <c r="B67" s="228" t="s">
        <v>192</v>
      </c>
      <c r="C67" s="228" t="s">
        <v>61</v>
      </c>
      <c r="D67" s="228">
        <v>6239870</v>
      </c>
    </row>
    <row r="68" spans="1:4">
      <c r="A68" s="228">
        <v>1992</v>
      </c>
      <c r="B68" s="228" t="s">
        <v>192</v>
      </c>
      <c r="C68" s="228" t="s">
        <v>62</v>
      </c>
      <c r="D68" s="228">
        <v>4445141</v>
      </c>
    </row>
    <row r="69" spans="1:4">
      <c r="A69" s="228">
        <v>1992</v>
      </c>
      <c r="B69" s="228" t="s">
        <v>192</v>
      </c>
      <c r="C69" s="228" t="s">
        <v>63</v>
      </c>
      <c r="D69" s="228">
        <v>3010322</v>
      </c>
    </row>
    <row r="70" spans="1:4">
      <c r="A70" s="228">
        <v>1992</v>
      </c>
      <c r="B70" s="228" t="s">
        <v>192</v>
      </c>
      <c r="C70" s="228" t="s">
        <v>64</v>
      </c>
      <c r="D70" s="228">
        <v>1454160</v>
      </c>
    </row>
    <row r="71" spans="1:4">
      <c r="A71" s="228">
        <v>1992</v>
      </c>
      <c r="B71" s="228" t="s">
        <v>192</v>
      </c>
      <c r="C71" s="228" t="s">
        <v>65</v>
      </c>
      <c r="D71" s="228">
        <v>1654244</v>
      </c>
    </row>
    <row r="72" spans="1:4">
      <c r="A72" s="228">
        <v>1992</v>
      </c>
      <c r="B72" s="228" t="s">
        <v>192</v>
      </c>
      <c r="C72" s="228" t="s">
        <v>66</v>
      </c>
      <c r="D72" s="228">
        <v>469433</v>
      </c>
    </row>
    <row r="73" spans="1:4">
      <c r="A73" s="228">
        <v>1992</v>
      </c>
      <c r="B73" s="228" t="s">
        <v>192</v>
      </c>
      <c r="C73" s="228" t="s">
        <v>68</v>
      </c>
      <c r="D73" s="228">
        <v>0</v>
      </c>
    </row>
    <row r="74" spans="1:4">
      <c r="A74" s="228">
        <v>1992</v>
      </c>
      <c r="B74" s="228" t="s">
        <v>192</v>
      </c>
      <c r="C74" s="228" t="s">
        <v>67</v>
      </c>
      <c r="D74" s="228">
        <v>168117</v>
      </c>
    </row>
    <row r="75" spans="1:4">
      <c r="A75" s="228">
        <v>1992</v>
      </c>
      <c r="B75" s="228" t="s">
        <v>193</v>
      </c>
      <c r="C75" s="228" t="s">
        <v>61</v>
      </c>
      <c r="D75" s="228">
        <v>6252709</v>
      </c>
    </row>
    <row r="76" spans="1:4">
      <c r="A76" s="228">
        <v>1992</v>
      </c>
      <c r="B76" s="228" t="s">
        <v>193</v>
      </c>
      <c r="C76" s="228" t="s">
        <v>62</v>
      </c>
      <c r="D76" s="228">
        <v>4450217</v>
      </c>
    </row>
    <row r="77" spans="1:4">
      <c r="A77" s="228">
        <v>1992</v>
      </c>
      <c r="B77" s="228" t="s">
        <v>193</v>
      </c>
      <c r="C77" s="228" t="s">
        <v>63</v>
      </c>
      <c r="D77" s="228">
        <v>3023198</v>
      </c>
    </row>
    <row r="78" spans="1:4">
      <c r="A78" s="228">
        <v>1992</v>
      </c>
      <c r="B78" s="228" t="s">
        <v>193</v>
      </c>
      <c r="C78" s="228" t="s">
        <v>64</v>
      </c>
      <c r="D78" s="228">
        <v>1455442</v>
      </c>
    </row>
    <row r="79" spans="1:4">
      <c r="A79" s="228">
        <v>1992</v>
      </c>
      <c r="B79" s="228" t="s">
        <v>193</v>
      </c>
      <c r="C79" s="228" t="s">
        <v>65</v>
      </c>
      <c r="D79" s="228">
        <v>1658544</v>
      </c>
    </row>
    <row r="80" spans="1:4">
      <c r="A80" s="228">
        <v>1992</v>
      </c>
      <c r="B80" s="228" t="s">
        <v>193</v>
      </c>
      <c r="C80" s="228" t="s">
        <v>66</v>
      </c>
      <c r="D80" s="228">
        <v>469979</v>
      </c>
    </row>
    <row r="81" spans="1:4">
      <c r="A81" s="228">
        <v>1992</v>
      </c>
      <c r="B81" s="228" t="s">
        <v>193</v>
      </c>
      <c r="C81" s="228" t="s">
        <v>68</v>
      </c>
      <c r="D81" s="228">
        <v>0</v>
      </c>
    </row>
    <row r="82" spans="1:4">
      <c r="A82" s="228">
        <v>1992</v>
      </c>
      <c r="B82" s="228" t="s">
        <v>193</v>
      </c>
      <c r="C82" s="228" t="s">
        <v>67</v>
      </c>
      <c r="D82" s="228">
        <v>168546</v>
      </c>
    </row>
    <row r="83" spans="1:4">
      <c r="A83" s="228">
        <v>1992</v>
      </c>
      <c r="B83" s="228" t="s">
        <v>194</v>
      </c>
      <c r="C83" s="228" t="s">
        <v>61</v>
      </c>
      <c r="D83" s="228">
        <v>6266841</v>
      </c>
    </row>
    <row r="84" spans="1:4">
      <c r="A84" s="228">
        <v>1992</v>
      </c>
      <c r="B84" s="228" t="s">
        <v>194</v>
      </c>
      <c r="C84" s="228" t="s">
        <v>62</v>
      </c>
      <c r="D84" s="228">
        <v>4454836</v>
      </c>
    </row>
    <row r="85" spans="1:4">
      <c r="A85" s="228">
        <v>1992</v>
      </c>
      <c r="B85" s="228" t="s">
        <v>194</v>
      </c>
      <c r="C85" s="228" t="s">
        <v>63</v>
      </c>
      <c r="D85" s="228">
        <v>3041149</v>
      </c>
    </row>
    <row r="86" spans="1:4">
      <c r="A86" s="228">
        <v>1992</v>
      </c>
      <c r="B86" s="228" t="s">
        <v>194</v>
      </c>
      <c r="C86" s="228" t="s">
        <v>64</v>
      </c>
      <c r="D86" s="228">
        <v>1456178</v>
      </c>
    </row>
    <row r="87" spans="1:4">
      <c r="A87" s="228">
        <v>1992</v>
      </c>
      <c r="B87" s="228" t="s">
        <v>194</v>
      </c>
      <c r="C87" s="228" t="s">
        <v>65</v>
      </c>
      <c r="D87" s="228">
        <v>1664755</v>
      </c>
    </row>
    <row r="88" spans="1:4">
      <c r="A88" s="228">
        <v>1992</v>
      </c>
      <c r="B88" s="228" t="s">
        <v>194</v>
      </c>
      <c r="C88" s="228" t="s">
        <v>66</v>
      </c>
      <c r="D88" s="228">
        <v>470443</v>
      </c>
    </row>
    <row r="89" spans="1:4">
      <c r="A89" s="228">
        <v>1992</v>
      </c>
      <c r="B89" s="228" t="s">
        <v>194</v>
      </c>
      <c r="C89" s="228" t="s">
        <v>68</v>
      </c>
      <c r="D89" s="228">
        <v>0</v>
      </c>
    </row>
    <row r="90" spans="1:4">
      <c r="A90" s="228">
        <v>1992</v>
      </c>
      <c r="B90" s="228" t="s">
        <v>194</v>
      </c>
      <c r="C90" s="228" t="s">
        <v>67</v>
      </c>
      <c r="D90" s="228">
        <v>169101</v>
      </c>
    </row>
    <row r="91" spans="1:4">
      <c r="A91" s="228">
        <v>1992</v>
      </c>
      <c r="B91" s="228" t="s">
        <v>195</v>
      </c>
      <c r="C91" s="228" t="s">
        <v>61</v>
      </c>
      <c r="D91" s="228">
        <v>6274342</v>
      </c>
    </row>
    <row r="92" spans="1:4">
      <c r="A92" s="228">
        <v>1992</v>
      </c>
      <c r="B92" s="228" t="s">
        <v>195</v>
      </c>
      <c r="C92" s="228" t="s">
        <v>62</v>
      </c>
      <c r="D92" s="228">
        <v>4458219</v>
      </c>
    </row>
    <row r="93" spans="1:4">
      <c r="A93" s="228">
        <v>1992</v>
      </c>
      <c r="B93" s="228" t="s">
        <v>195</v>
      </c>
      <c r="C93" s="228" t="s">
        <v>63</v>
      </c>
      <c r="D93" s="228">
        <v>3057138</v>
      </c>
    </row>
    <row r="94" spans="1:4">
      <c r="A94" s="228">
        <v>1992</v>
      </c>
      <c r="B94" s="228" t="s">
        <v>195</v>
      </c>
      <c r="C94" s="228" t="s">
        <v>64</v>
      </c>
      <c r="D94" s="228">
        <v>1457241</v>
      </c>
    </row>
    <row r="95" spans="1:4">
      <c r="A95" s="228">
        <v>1992</v>
      </c>
      <c r="B95" s="228" t="s">
        <v>195</v>
      </c>
      <c r="C95" s="228" t="s">
        <v>65</v>
      </c>
      <c r="D95" s="228">
        <v>1668515</v>
      </c>
    </row>
    <row r="96" spans="1:4">
      <c r="A96" s="228">
        <v>1992</v>
      </c>
      <c r="B96" s="228" t="s">
        <v>195</v>
      </c>
      <c r="C96" s="228" t="s">
        <v>66</v>
      </c>
      <c r="D96" s="228">
        <v>471258</v>
      </c>
    </row>
    <row r="97" spans="1:4">
      <c r="A97" s="228">
        <v>1992</v>
      </c>
      <c r="B97" s="228" t="s">
        <v>195</v>
      </c>
      <c r="C97" s="228" t="s">
        <v>68</v>
      </c>
      <c r="D97" s="228">
        <v>0</v>
      </c>
    </row>
    <row r="98" spans="1:4">
      <c r="A98" s="228">
        <v>1992</v>
      </c>
      <c r="B98" s="228" t="s">
        <v>195</v>
      </c>
      <c r="C98" s="228" t="s">
        <v>67</v>
      </c>
      <c r="D98" s="228">
        <v>170420</v>
      </c>
    </row>
    <row r="99" spans="1:4">
      <c r="A99" s="228">
        <v>1993</v>
      </c>
      <c r="B99" s="228" t="s">
        <v>192</v>
      </c>
      <c r="C99" s="228" t="s">
        <v>61</v>
      </c>
      <c r="D99" s="228">
        <v>6289628</v>
      </c>
    </row>
    <row r="100" spans="1:4">
      <c r="A100" s="228">
        <v>1993</v>
      </c>
      <c r="B100" s="228" t="s">
        <v>192</v>
      </c>
      <c r="C100" s="228" t="s">
        <v>62</v>
      </c>
      <c r="D100" s="228">
        <v>4463265</v>
      </c>
    </row>
    <row r="101" spans="1:4">
      <c r="A101" s="228">
        <v>1993</v>
      </c>
      <c r="B101" s="228" t="s">
        <v>192</v>
      </c>
      <c r="C101" s="228" t="s">
        <v>63</v>
      </c>
      <c r="D101" s="228">
        <v>3081331</v>
      </c>
    </row>
    <row r="102" spans="1:4">
      <c r="A102" s="228">
        <v>1993</v>
      </c>
      <c r="B102" s="228" t="s">
        <v>192</v>
      </c>
      <c r="C102" s="228" t="s">
        <v>64</v>
      </c>
      <c r="D102" s="228">
        <v>1457895</v>
      </c>
    </row>
    <row r="103" spans="1:4">
      <c r="A103" s="228">
        <v>1993</v>
      </c>
      <c r="B103" s="228" t="s">
        <v>192</v>
      </c>
      <c r="C103" s="228" t="s">
        <v>65</v>
      </c>
      <c r="D103" s="228">
        <v>1674250</v>
      </c>
    </row>
    <row r="104" spans="1:4">
      <c r="A104" s="228">
        <v>1993</v>
      </c>
      <c r="B104" s="228" t="s">
        <v>192</v>
      </c>
      <c r="C104" s="228" t="s">
        <v>66</v>
      </c>
      <c r="D104" s="228">
        <v>471864</v>
      </c>
    </row>
    <row r="105" spans="1:4">
      <c r="A105" s="228">
        <v>1993</v>
      </c>
      <c r="B105" s="228" t="s">
        <v>192</v>
      </c>
      <c r="C105" s="228" t="s">
        <v>68</v>
      </c>
      <c r="D105" s="228">
        <v>0</v>
      </c>
    </row>
    <row r="106" spans="1:4">
      <c r="A106" s="228">
        <v>1993</v>
      </c>
      <c r="B106" s="228" t="s">
        <v>192</v>
      </c>
      <c r="C106" s="228" t="s">
        <v>67</v>
      </c>
      <c r="D106" s="228">
        <v>171319</v>
      </c>
    </row>
    <row r="107" spans="1:4">
      <c r="A107" s="228">
        <v>1993</v>
      </c>
      <c r="B107" s="228" t="s">
        <v>193</v>
      </c>
      <c r="C107" s="228" t="s">
        <v>61</v>
      </c>
      <c r="D107" s="228">
        <v>6294808</v>
      </c>
    </row>
    <row r="108" spans="1:4">
      <c r="A108" s="228">
        <v>1993</v>
      </c>
      <c r="B108" s="228" t="s">
        <v>193</v>
      </c>
      <c r="C108" s="228" t="s">
        <v>62</v>
      </c>
      <c r="D108" s="228">
        <v>4462766</v>
      </c>
    </row>
    <row r="109" spans="1:4">
      <c r="A109" s="228">
        <v>1993</v>
      </c>
      <c r="B109" s="228" t="s">
        <v>193</v>
      </c>
      <c r="C109" s="228" t="s">
        <v>63</v>
      </c>
      <c r="D109" s="228">
        <v>3096185</v>
      </c>
    </row>
    <row r="110" spans="1:4">
      <c r="A110" s="228">
        <v>1993</v>
      </c>
      <c r="B110" s="228" t="s">
        <v>193</v>
      </c>
      <c r="C110" s="228" t="s">
        <v>64</v>
      </c>
      <c r="D110" s="228">
        <v>1458632</v>
      </c>
    </row>
    <row r="111" spans="1:4">
      <c r="A111" s="228">
        <v>1993</v>
      </c>
      <c r="B111" s="228" t="s">
        <v>193</v>
      </c>
      <c r="C111" s="228" t="s">
        <v>65</v>
      </c>
      <c r="D111" s="228">
        <v>1678722</v>
      </c>
    </row>
    <row r="112" spans="1:4">
      <c r="A112" s="228">
        <v>1993</v>
      </c>
      <c r="B112" s="228" t="s">
        <v>193</v>
      </c>
      <c r="C112" s="228" t="s">
        <v>66</v>
      </c>
      <c r="D112" s="228">
        <v>471987</v>
      </c>
    </row>
    <row r="113" spans="1:4">
      <c r="A113" s="228">
        <v>1993</v>
      </c>
      <c r="B113" s="228" t="s">
        <v>193</v>
      </c>
      <c r="C113" s="228" t="s">
        <v>68</v>
      </c>
      <c r="D113" s="228">
        <v>0</v>
      </c>
    </row>
    <row r="114" spans="1:4">
      <c r="A114" s="228">
        <v>1993</v>
      </c>
      <c r="B114" s="228" t="s">
        <v>193</v>
      </c>
      <c r="C114" s="228" t="s">
        <v>67</v>
      </c>
      <c r="D114" s="228">
        <v>171708</v>
      </c>
    </row>
    <row r="115" spans="1:4">
      <c r="A115" s="228">
        <v>1993</v>
      </c>
      <c r="B115" s="228" t="s">
        <v>194</v>
      </c>
      <c r="C115" s="228" t="s">
        <v>61</v>
      </c>
      <c r="D115" s="228">
        <v>6309689</v>
      </c>
    </row>
    <row r="116" spans="1:4">
      <c r="A116" s="228">
        <v>1993</v>
      </c>
      <c r="B116" s="228" t="s">
        <v>194</v>
      </c>
      <c r="C116" s="228" t="s">
        <v>62</v>
      </c>
      <c r="D116" s="228">
        <v>4464794</v>
      </c>
    </row>
    <row r="117" spans="1:4">
      <c r="A117" s="228">
        <v>1993</v>
      </c>
      <c r="B117" s="228" t="s">
        <v>194</v>
      </c>
      <c r="C117" s="228" t="s">
        <v>63</v>
      </c>
      <c r="D117" s="228">
        <v>3115843</v>
      </c>
    </row>
    <row r="118" spans="1:4">
      <c r="A118" s="228">
        <v>1993</v>
      </c>
      <c r="B118" s="228" t="s">
        <v>194</v>
      </c>
      <c r="C118" s="228" t="s">
        <v>64</v>
      </c>
      <c r="D118" s="228">
        <v>1460306</v>
      </c>
    </row>
    <row r="119" spans="1:4">
      <c r="A119" s="228">
        <v>1993</v>
      </c>
      <c r="B119" s="228" t="s">
        <v>194</v>
      </c>
      <c r="C119" s="228" t="s">
        <v>65</v>
      </c>
      <c r="D119" s="228">
        <v>1684972</v>
      </c>
    </row>
    <row r="120" spans="1:4">
      <c r="A120" s="228">
        <v>1993</v>
      </c>
      <c r="B120" s="228" t="s">
        <v>194</v>
      </c>
      <c r="C120" s="228" t="s">
        <v>66</v>
      </c>
      <c r="D120" s="228">
        <v>472574</v>
      </c>
    </row>
    <row r="121" spans="1:4">
      <c r="A121" s="228">
        <v>1993</v>
      </c>
      <c r="B121" s="228" t="s">
        <v>194</v>
      </c>
      <c r="C121" s="228" t="s">
        <v>68</v>
      </c>
      <c r="D121" s="228">
        <v>0</v>
      </c>
    </row>
    <row r="122" spans="1:4">
      <c r="A122" s="228">
        <v>1993</v>
      </c>
      <c r="B122" s="228" t="s">
        <v>194</v>
      </c>
      <c r="C122" s="228" t="s">
        <v>67</v>
      </c>
      <c r="D122" s="228">
        <v>172884</v>
      </c>
    </row>
    <row r="123" spans="1:4">
      <c r="A123" s="228">
        <v>1993</v>
      </c>
      <c r="B123" s="228" t="s">
        <v>195</v>
      </c>
      <c r="C123" s="228" t="s">
        <v>61</v>
      </c>
      <c r="D123" s="228">
        <v>6320661</v>
      </c>
    </row>
    <row r="124" spans="1:4">
      <c r="A124" s="228">
        <v>1993</v>
      </c>
      <c r="B124" s="228" t="s">
        <v>195</v>
      </c>
      <c r="C124" s="228" t="s">
        <v>62</v>
      </c>
      <c r="D124" s="228">
        <v>4466738</v>
      </c>
    </row>
    <row r="125" spans="1:4">
      <c r="A125" s="228">
        <v>1993</v>
      </c>
      <c r="B125" s="228" t="s">
        <v>195</v>
      </c>
      <c r="C125" s="228" t="s">
        <v>63</v>
      </c>
      <c r="D125" s="228">
        <v>3130986</v>
      </c>
    </row>
    <row r="126" spans="1:4">
      <c r="A126" s="228">
        <v>1993</v>
      </c>
      <c r="B126" s="228" t="s">
        <v>195</v>
      </c>
      <c r="C126" s="228" t="s">
        <v>64</v>
      </c>
      <c r="D126" s="228">
        <v>1461102</v>
      </c>
    </row>
    <row r="127" spans="1:4">
      <c r="A127" s="228">
        <v>1993</v>
      </c>
      <c r="B127" s="228" t="s">
        <v>195</v>
      </c>
      <c r="C127" s="228" t="s">
        <v>65</v>
      </c>
      <c r="D127" s="228">
        <v>1690348</v>
      </c>
    </row>
    <row r="128" spans="1:4">
      <c r="A128" s="228">
        <v>1993</v>
      </c>
      <c r="B128" s="228" t="s">
        <v>195</v>
      </c>
      <c r="C128" s="228" t="s">
        <v>66</v>
      </c>
      <c r="D128" s="228">
        <v>472983</v>
      </c>
    </row>
    <row r="129" spans="1:4">
      <c r="A129" s="228">
        <v>1993</v>
      </c>
      <c r="B129" s="228" t="s">
        <v>195</v>
      </c>
      <c r="C129" s="228" t="s">
        <v>68</v>
      </c>
      <c r="D129" s="228">
        <v>0</v>
      </c>
    </row>
    <row r="130" spans="1:4">
      <c r="A130" s="228">
        <v>1993</v>
      </c>
      <c r="B130" s="228" t="s">
        <v>195</v>
      </c>
      <c r="C130" s="228" t="s">
        <v>67</v>
      </c>
      <c r="D130" s="228">
        <v>173590</v>
      </c>
    </row>
    <row r="131" spans="1:4">
      <c r="A131" s="228">
        <v>1994</v>
      </c>
      <c r="B131" s="228" t="s">
        <v>192</v>
      </c>
      <c r="C131" s="228" t="s">
        <v>61</v>
      </c>
      <c r="D131" s="228">
        <v>6338509</v>
      </c>
    </row>
    <row r="132" spans="1:4">
      <c r="A132" s="228">
        <v>1994</v>
      </c>
      <c r="B132" s="228" t="s">
        <v>192</v>
      </c>
      <c r="C132" s="228" t="s">
        <v>62</v>
      </c>
      <c r="D132" s="228">
        <v>4471010</v>
      </c>
    </row>
    <row r="133" spans="1:4">
      <c r="A133" s="228">
        <v>1994</v>
      </c>
      <c r="B133" s="228" t="s">
        <v>192</v>
      </c>
      <c r="C133" s="228" t="s">
        <v>63</v>
      </c>
      <c r="D133" s="228">
        <v>3151365</v>
      </c>
    </row>
    <row r="134" spans="1:4">
      <c r="A134" s="228">
        <v>1994</v>
      </c>
      <c r="B134" s="228" t="s">
        <v>192</v>
      </c>
      <c r="C134" s="228" t="s">
        <v>64</v>
      </c>
      <c r="D134" s="228">
        <v>1462557</v>
      </c>
    </row>
    <row r="135" spans="1:4">
      <c r="A135" s="228">
        <v>1994</v>
      </c>
      <c r="B135" s="228" t="s">
        <v>192</v>
      </c>
      <c r="C135" s="228" t="s">
        <v>65</v>
      </c>
      <c r="D135" s="228">
        <v>1698534</v>
      </c>
    </row>
    <row r="136" spans="1:4">
      <c r="A136" s="228">
        <v>1994</v>
      </c>
      <c r="B136" s="228" t="s">
        <v>192</v>
      </c>
      <c r="C136" s="228" t="s">
        <v>66</v>
      </c>
      <c r="D136" s="228">
        <v>473143</v>
      </c>
    </row>
    <row r="137" spans="1:4">
      <c r="A137" s="228">
        <v>1994</v>
      </c>
      <c r="B137" s="228" t="s">
        <v>192</v>
      </c>
      <c r="C137" s="228" t="s">
        <v>68</v>
      </c>
      <c r="D137" s="228">
        <v>0</v>
      </c>
    </row>
    <row r="138" spans="1:4">
      <c r="A138" s="228">
        <v>1994</v>
      </c>
      <c r="B138" s="228" t="s">
        <v>192</v>
      </c>
      <c r="C138" s="228" t="s">
        <v>67</v>
      </c>
      <c r="D138" s="228">
        <v>174237</v>
      </c>
    </row>
    <row r="139" spans="1:4">
      <c r="A139" s="228">
        <v>1994</v>
      </c>
      <c r="B139" s="228" t="s">
        <v>193</v>
      </c>
      <c r="C139" s="228" t="s">
        <v>61</v>
      </c>
      <c r="D139" s="228">
        <v>6347013</v>
      </c>
    </row>
    <row r="140" spans="1:4">
      <c r="A140" s="228">
        <v>1994</v>
      </c>
      <c r="B140" s="228" t="s">
        <v>193</v>
      </c>
      <c r="C140" s="228" t="s">
        <v>62</v>
      </c>
      <c r="D140" s="228">
        <v>4472989</v>
      </c>
    </row>
    <row r="141" spans="1:4">
      <c r="A141" s="228">
        <v>1994</v>
      </c>
      <c r="B141" s="228" t="s">
        <v>193</v>
      </c>
      <c r="C141" s="228" t="s">
        <v>63</v>
      </c>
      <c r="D141" s="228">
        <v>3166566</v>
      </c>
    </row>
    <row r="142" spans="1:4">
      <c r="A142" s="228">
        <v>1994</v>
      </c>
      <c r="B142" s="228" t="s">
        <v>193</v>
      </c>
      <c r="C142" s="228" t="s">
        <v>64</v>
      </c>
      <c r="D142" s="228">
        <v>1463089</v>
      </c>
    </row>
    <row r="143" spans="1:4">
      <c r="A143" s="228">
        <v>1994</v>
      </c>
      <c r="B143" s="228" t="s">
        <v>193</v>
      </c>
      <c r="C143" s="228" t="s">
        <v>65</v>
      </c>
      <c r="D143" s="228">
        <v>1704649</v>
      </c>
    </row>
    <row r="144" spans="1:4">
      <c r="A144" s="228">
        <v>1994</v>
      </c>
      <c r="B144" s="228" t="s">
        <v>193</v>
      </c>
      <c r="C144" s="228" t="s">
        <v>66</v>
      </c>
      <c r="D144" s="228">
        <v>473499</v>
      </c>
    </row>
    <row r="145" spans="1:4">
      <c r="A145" s="228">
        <v>1994</v>
      </c>
      <c r="B145" s="228" t="s">
        <v>193</v>
      </c>
      <c r="C145" s="228" t="s">
        <v>68</v>
      </c>
      <c r="D145" s="228">
        <v>0</v>
      </c>
    </row>
    <row r="146" spans="1:4">
      <c r="A146" s="228">
        <v>1994</v>
      </c>
      <c r="B146" s="228" t="s">
        <v>193</v>
      </c>
      <c r="C146" s="228" t="s">
        <v>67</v>
      </c>
      <c r="D146" s="228">
        <v>174908</v>
      </c>
    </row>
    <row r="147" spans="1:4">
      <c r="A147" s="228">
        <v>1994</v>
      </c>
      <c r="B147" s="228" t="s">
        <v>194</v>
      </c>
      <c r="C147" s="228" t="s">
        <v>61</v>
      </c>
      <c r="D147" s="228">
        <v>6366192</v>
      </c>
    </row>
    <row r="148" spans="1:4">
      <c r="A148" s="228">
        <v>1994</v>
      </c>
      <c r="B148" s="228" t="s">
        <v>194</v>
      </c>
      <c r="C148" s="228" t="s">
        <v>62</v>
      </c>
      <c r="D148" s="228">
        <v>4479378</v>
      </c>
    </row>
    <row r="149" spans="1:4">
      <c r="A149" s="228">
        <v>1994</v>
      </c>
      <c r="B149" s="228" t="s">
        <v>194</v>
      </c>
      <c r="C149" s="228" t="s">
        <v>63</v>
      </c>
      <c r="D149" s="228">
        <v>3184148</v>
      </c>
    </row>
    <row r="150" spans="1:4">
      <c r="A150" s="228">
        <v>1994</v>
      </c>
      <c r="B150" s="228" t="s">
        <v>194</v>
      </c>
      <c r="C150" s="228" t="s">
        <v>64</v>
      </c>
      <c r="D150" s="228">
        <v>1463714</v>
      </c>
    </row>
    <row r="151" spans="1:4">
      <c r="A151" s="228">
        <v>1994</v>
      </c>
      <c r="B151" s="228" t="s">
        <v>194</v>
      </c>
      <c r="C151" s="228" t="s">
        <v>65</v>
      </c>
      <c r="D151" s="228">
        <v>1713520</v>
      </c>
    </row>
    <row r="152" spans="1:4">
      <c r="A152" s="228">
        <v>1994</v>
      </c>
      <c r="B152" s="228" t="s">
        <v>194</v>
      </c>
      <c r="C152" s="228" t="s">
        <v>66</v>
      </c>
      <c r="D152" s="228">
        <v>473972</v>
      </c>
    </row>
    <row r="153" spans="1:4">
      <c r="A153" s="228">
        <v>1994</v>
      </c>
      <c r="B153" s="228" t="s">
        <v>194</v>
      </c>
      <c r="C153" s="228" t="s">
        <v>68</v>
      </c>
      <c r="D153" s="228">
        <v>0</v>
      </c>
    </row>
    <row r="154" spans="1:4">
      <c r="A154" s="228">
        <v>1994</v>
      </c>
      <c r="B154" s="228" t="s">
        <v>194</v>
      </c>
      <c r="C154" s="228" t="s">
        <v>67</v>
      </c>
      <c r="D154" s="228">
        <v>175543</v>
      </c>
    </row>
    <row r="155" spans="1:4">
      <c r="A155" s="228">
        <v>1994</v>
      </c>
      <c r="B155" s="228" t="s">
        <v>195</v>
      </c>
      <c r="C155" s="228" t="s">
        <v>61</v>
      </c>
      <c r="D155" s="228">
        <v>6375161</v>
      </c>
    </row>
    <row r="156" spans="1:4">
      <c r="A156" s="228">
        <v>1994</v>
      </c>
      <c r="B156" s="228" t="s">
        <v>195</v>
      </c>
      <c r="C156" s="228" t="s">
        <v>62</v>
      </c>
      <c r="D156" s="228">
        <v>4483205</v>
      </c>
    </row>
    <row r="157" spans="1:4">
      <c r="A157" s="228">
        <v>1994</v>
      </c>
      <c r="B157" s="228" t="s">
        <v>195</v>
      </c>
      <c r="C157" s="228" t="s">
        <v>63</v>
      </c>
      <c r="D157" s="228">
        <v>3198877</v>
      </c>
    </row>
    <row r="158" spans="1:4">
      <c r="A158" s="228">
        <v>1994</v>
      </c>
      <c r="B158" s="228" t="s">
        <v>195</v>
      </c>
      <c r="C158" s="228" t="s">
        <v>64</v>
      </c>
      <c r="D158" s="228">
        <v>1463977</v>
      </c>
    </row>
    <row r="159" spans="1:4">
      <c r="A159" s="228">
        <v>1994</v>
      </c>
      <c r="B159" s="228" t="s">
        <v>195</v>
      </c>
      <c r="C159" s="228" t="s">
        <v>65</v>
      </c>
      <c r="D159" s="228">
        <v>1718549</v>
      </c>
    </row>
    <row r="160" spans="1:4">
      <c r="A160" s="228">
        <v>1994</v>
      </c>
      <c r="B160" s="228" t="s">
        <v>195</v>
      </c>
      <c r="C160" s="228" t="s">
        <v>66</v>
      </c>
      <c r="D160" s="228">
        <v>474076</v>
      </c>
    </row>
    <row r="161" spans="1:4">
      <c r="A161" s="228">
        <v>1994</v>
      </c>
      <c r="B161" s="228" t="s">
        <v>195</v>
      </c>
      <c r="C161" s="228" t="s">
        <v>68</v>
      </c>
      <c r="D161" s="228">
        <v>0</v>
      </c>
    </row>
    <row r="162" spans="1:4">
      <c r="A162" s="228">
        <v>1994</v>
      </c>
      <c r="B162" s="228" t="s">
        <v>195</v>
      </c>
      <c r="C162" s="228" t="s">
        <v>67</v>
      </c>
      <c r="D162" s="228">
        <v>176761</v>
      </c>
    </row>
    <row r="163" spans="1:4">
      <c r="A163" s="228">
        <v>1995</v>
      </c>
      <c r="B163" s="228" t="s">
        <v>192</v>
      </c>
      <c r="C163" s="228" t="s">
        <v>61</v>
      </c>
      <c r="D163" s="228">
        <v>6393298</v>
      </c>
    </row>
    <row r="164" spans="1:4">
      <c r="A164" s="228">
        <v>1995</v>
      </c>
      <c r="B164" s="228" t="s">
        <v>192</v>
      </c>
      <c r="C164" s="228" t="s">
        <v>62</v>
      </c>
      <c r="D164" s="228">
        <v>4491289</v>
      </c>
    </row>
    <row r="165" spans="1:4">
      <c r="A165" s="228">
        <v>1995</v>
      </c>
      <c r="B165" s="228" t="s">
        <v>192</v>
      </c>
      <c r="C165" s="228" t="s">
        <v>63</v>
      </c>
      <c r="D165" s="228">
        <v>3218314</v>
      </c>
    </row>
    <row r="166" spans="1:4">
      <c r="A166" s="228">
        <v>1995</v>
      </c>
      <c r="B166" s="228" t="s">
        <v>192</v>
      </c>
      <c r="C166" s="228" t="s">
        <v>64</v>
      </c>
      <c r="D166" s="228">
        <v>1464763</v>
      </c>
    </row>
    <row r="167" spans="1:4">
      <c r="A167" s="228">
        <v>1995</v>
      </c>
      <c r="B167" s="228" t="s">
        <v>192</v>
      </c>
      <c r="C167" s="228" t="s">
        <v>65</v>
      </c>
      <c r="D167" s="228">
        <v>1727907</v>
      </c>
    </row>
    <row r="168" spans="1:4">
      <c r="A168" s="228">
        <v>1995</v>
      </c>
      <c r="B168" s="228" t="s">
        <v>192</v>
      </c>
      <c r="C168" s="228" t="s">
        <v>66</v>
      </c>
      <c r="D168" s="228">
        <v>474411</v>
      </c>
    </row>
    <row r="169" spans="1:4">
      <c r="A169" s="228">
        <v>1995</v>
      </c>
      <c r="B169" s="228" t="s">
        <v>192</v>
      </c>
      <c r="C169" s="228" t="s">
        <v>68</v>
      </c>
      <c r="D169" s="228">
        <v>0</v>
      </c>
    </row>
    <row r="170" spans="1:4">
      <c r="A170" s="228">
        <v>1995</v>
      </c>
      <c r="B170" s="228" t="s">
        <v>192</v>
      </c>
      <c r="C170" s="228" t="s">
        <v>67</v>
      </c>
      <c r="D170" s="228">
        <v>178692</v>
      </c>
    </row>
    <row r="171" spans="1:4">
      <c r="A171" s="228">
        <v>1995</v>
      </c>
      <c r="B171" s="228" t="s">
        <v>193</v>
      </c>
      <c r="C171" s="228" t="s">
        <v>61</v>
      </c>
      <c r="D171" s="228">
        <v>6411398</v>
      </c>
    </row>
    <row r="172" spans="1:4">
      <c r="A172" s="228">
        <v>1995</v>
      </c>
      <c r="B172" s="228" t="s">
        <v>193</v>
      </c>
      <c r="C172" s="228" t="s">
        <v>62</v>
      </c>
      <c r="D172" s="228">
        <v>4497660</v>
      </c>
    </row>
    <row r="173" spans="1:4">
      <c r="A173" s="228">
        <v>1995</v>
      </c>
      <c r="B173" s="228" t="s">
        <v>193</v>
      </c>
      <c r="C173" s="228" t="s">
        <v>63</v>
      </c>
      <c r="D173" s="228">
        <v>3237380</v>
      </c>
    </row>
    <row r="174" spans="1:4">
      <c r="A174" s="228">
        <v>1995</v>
      </c>
      <c r="B174" s="228" t="s">
        <v>193</v>
      </c>
      <c r="C174" s="228" t="s">
        <v>64</v>
      </c>
      <c r="D174" s="228">
        <v>1465340</v>
      </c>
    </row>
    <row r="175" spans="1:4">
      <c r="A175" s="228">
        <v>1995</v>
      </c>
      <c r="B175" s="228" t="s">
        <v>193</v>
      </c>
      <c r="C175" s="228" t="s">
        <v>65</v>
      </c>
      <c r="D175" s="228">
        <v>1736066</v>
      </c>
    </row>
    <row r="176" spans="1:4">
      <c r="A176" s="228">
        <v>1995</v>
      </c>
      <c r="B176" s="228" t="s">
        <v>193</v>
      </c>
      <c r="C176" s="228" t="s">
        <v>66</v>
      </c>
      <c r="D176" s="228">
        <v>474515</v>
      </c>
    </row>
    <row r="177" spans="1:4">
      <c r="A177" s="228">
        <v>1995</v>
      </c>
      <c r="B177" s="228" t="s">
        <v>193</v>
      </c>
      <c r="C177" s="228" t="s">
        <v>68</v>
      </c>
      <c r="D177" s="228">
        <v>0</v>
      </c>
    </row>
    <row r="178" spans="1:4">
      <c r="A178" s="228">
        <v>1995</v>
      </c>
      <c r="B178" s="228" t="s">
        <v>193</v>
      </c>
      <c r="C178" s="228" t="s">
        <v>67</v>
      </c>
      <c r="D178" s="228">
        <v>179602</v>
      </c>
    </row>
    <row r="179" spans="1:4">
      <c r="A179" s="228">
        <v>1995</v>
      </c>
      <c r="B179" s="228" t="s">
        <v>194</v>
      </c>
      <c r="C179" s="228" t="s">
        <v>61</v>
      </c>
      <c r="D179" s="228">
        <v>6431528</v>
      </c>
    </row>
    <row r="180" spans="1:4">
      <c r="A180" s="228">
        <v>1995</v>
      </c>
      <c r="B180" s="228" t="s">
        <v>194</v>
      </c>
      <c r="C180" s="228" t="s">
        <v>62</v>
      </c>
      <c r="D180" s="228">
        <v>4506386</v>
      </c>
    </row>
    <row r="181" spans="1:4">
      <c r="A181" s="228">
        <v>1995</v>
      </c>
      <c r="B181" s="228" t="s">
        <v>194</v>
      </c>
      <c r="C181" s="228" t="s">
        <v>63</v>
      </c>
      <c r="D181" s="228">
        <v>3255117</v>
      </c>
    </row>
    <row r="182" spans="1:4">
      <c r="A182" s="228">
        <v>1995</v>
      </c>
      <c r="B182" s="228" t="s">
        <v>194</v>
      </c>
      <c r="C182" s="228" t="s">
        <v>64</v>
      </c>
      <c r="D182" s="228">
        <v>1465759</v>
      </c>
    </row>
    <row r="183" spans="1:4">
      <c r="A183" s="228">
        <v>1995</v>
      </c>
      <c r="B183" s="228" t="s">
        <v>194</v>
      </c>
      <c r="C183" s="228" t="s">
        <v>65</v>
      </c>
      <c r="D183" s="228">
        <v>1744788</v>
      </c>
    </row>
    <row r="184" spans="1:4">
      <c r="A184" s="228">
        <v>1995</v>
      </c>
      <c r="B184" s="228" t="s">
        <v>194</v>
      </c>
      <c r="C184" s="228" t="s">
        <v>66</v>
      </c>
      <c r="D184" s="228">
        <v>474941</v>
      </c>
    </row>
    <row r="185" spans="1:4">
      <c r="A185" s="228">
        <v>1995</v>
      </c>
      <c r="B185" s="228" t="s">
        <v>194</v>
      </c>
      <c r="C185" s="228" t="s">
        <v>68</v>
      </c>
      <c r="D185" s="228">
        <v>0</v>
      </c>
    </row>
    <row r="186" spans="1:4">
      <c r="A186" s="228">
        <v>1995</v>
      </c>
      <c r="B186" s="228" t="s">
        <v>194</v>
      </c>
      <c r="C186" s="228" t="s">
        <v>67</v>
      </c>
      <c r="D186" s="228">
        <v>180698</v>
      </c>
    </row>
    <row r="187" spans="1:4">
      <c r="A187" s="228">
        <v>1995</v>
      </c>
      <c r="B187" s="228" t="s">
        <v>195</v>
      </c>
      <c r="C187" s="228" t="s">
        <v>61</v>
      </c>
      <c r="D187" s="228">
        <v>6450993</v>
      </c>
    </row>
    <row r="188" spans="1:4">
      <c r="A188" s="228">
        <v>1995</v>
      </c>
      <c r="B188" s="228" t="s">
        <v>195</v>
      </c>
      <c r="C188" s="228" t="s">
        <v>62</v>
      </c>
      <c r="D188" s="228">
        <v>4517353</v>
      </c>
    </row>
    <row r="189" spans="1:4">
      <c r="A189" s="228">
        <v>1995</v>
      </c>
      <c r="B189" s="228" t="s">
        <v>195</v>
      </c>
      <c r="C189" s="228" t="s">
        <v>63</v>
      </c>
      <c r="D189" s="228">
        <v>3271743</v>
      </c>
    </row>
    <row r="190" spans="1:4">
      <c r="A190" s="228">
        <v>1995</v>
      </c>
      <c r="B190" s="228" t="s">
        <v>195</v>
      </c>
      <c r="C190" s="228" t="s">
        <v>64</v>
      </c>
      <c r="D190" s="228">
        <v>1466605</v>
      </c>
    </row>
    <row r="191" spans="1:4">
      <c r="A191" s="228">
        <v>1995</v>
      </c>
      <c r="B191" s="228" t="s">
        <v>195</v>
      </c>
      <c r="C191" s="228" t="s">
        <v>65</v>
      </c>
      <c r="D191" s="228">
        <v>1751933</v>
      </c>
    </row>
    <row r="192" spans="1:4">
      <c r="A192" s="228">
        <v>1995</v>
      </c>
      <c r="B192" s="228" t="s">
        <v>195</v>
      </c>
      <c r="C192" s="228" t="s">
        <v>66</v>
      </c>
      <c r="D192" s="228">
        <v>475148</v>
      </c>
    </row>
    <row r="193" spans="1:4">
      <c r="A193" s="228">
        <v>1995</v>
      </c>
      <c r="B193" s="228" t="s">
        <v>195</v>
      </c>
      <c r="C193" s="228" t="s">
        <v>68</v>
      </c>
      <c r="D193" s="228">
        <v>0</v>
      </c>
    </row>
    <row r="194" spans="1:4">
      <c r="A194" s="228">
        <v>1995</v>
      </c>
      <c r="B194" s="228" t="s">
        <v>195</v>
      </c>
      <c r="C194" s="228" t="s">
        <v>67</v>
      </c>
      <c r="D194" s="228">
        <v>182829</v>
      </c>
    </row>
    <row r="195" spans="1:4">
      <c r="A195" s="228">
        <v>1996</v>
      </c>
      <c r="B195" s="228" t="s">
        <v>192</v>
      </c>
      <c r="C195" s="228" t="s">
        <v>61</v>
      </c>
      <c r="D195" s="228">
        <v>6468318</v>
      </c>
    </row>
    <row r="196" spans="1:4">
      <c r="A196" s="228">
        <v>1996</v>
      </c>
      <c r="B196" s="228" t="s">
        <v>192</v>
      </c>
      <c r="C196" s="228" t="s">
        <v>62</v>
      </c>
      <c r="D196" s="228">
        <v>4527573</v>
      </c>
    </row>
    <row r="197" spans="1:4">
      <c r="A197" s="228">
        <v>1996</v>
      </c>
      <c r="B197" s="228" t="s">
        <v>192</v>
      </c>
      <c r="C197" s="228" t="s">
        <v>63</v>
      </c>
      <c r="D197" s="228">
        <v>3289507</v>
      </c>
    </row>
    <row r="198" spans="1:4">
      <c r="A198" s="228">
        <v>1996</v>
      </c>
      <c r="B198" s="228" t="s">
        <v>192</v>
      </c>
      <c r="C198" s="228" t="s">
        <v>64</v>
      </c>
      <c r="D198" s="228">
        <v>1467943</v>
      </c>
    </row>
    <row r="199" spans="1:4">
      <c r="A199" s="228">
        <v>1996</v>
      </c>
      <c r="B199" s="228" t="s">
        <v>192</v>
      </c>
      <c r="C199" s="228" t="s">
        <v>65</v>
      </c>
      <c r="D199" s="228">
        <v>1760445</v>
      </c>
    </row>
    <row r="200" spans="1:4">
      <c r="A200" s="228">
        <v>1996</v>
      </c>
      <c r="B200" s="228" t="s">
        <v>192</v>
      </c>
      <c r="C200" s="228" t="s">
        <v>66</v>
      </c>
      <c r="D200" s="228">
        <v>475282</v>
      </c>
    </row>
    <row r="201" spans="1:4">
      <c r="A201" s="228">
        <v>1996</v>
      </c>
      <c r="B201" s="228" t="s">
        <v>192</v>
      </c>
      <c r="C201" s="228" t="s">
        <v>68</v>
      </c>
      <c r="D201" s="228">
        <v>0</v>
      </c>
    </row>
    <row r="202" spans="1:4">
      <c r="A202" s="228">
        <v>1996</v>
      </c>
      <c r="B202" s="228" t="s">
        <v>192</v>
      </c>
      <c r="C202" s="228" t="s">
        <v>67</v>
      </c>
      <c r="D202" s="228">
        <v>183859</v>
      </c>
    </row>
    <row r="203" spans="1:4">
      <c r="A203" s="228">
        <v>1996</v>
      </c>
      <c r="B203" s="228" t="s">
        <v>193</v>
      </c>
      <c r="C203" s="228" t="s">
        <v>61</v>
      </c>
      <c r="D203" s="228">
        <v>6486090</v>
      </c>
    </row>
    <row r="204" spans="1:4">
      <c r="A204" s="228">
        <v>1996</v>
      </c>
      <c r="B204" s="228" t="s">
        <v>193</v>
      </c>
      <c r="C204" s="228" t="s">
        <v>62</v>
      </c>
      <c r="D204" s="228">
        <v>4534984</v>
      </c>
    </row>
    <row r="205" spans="1:4">
      <c r="A205" s="228">
        <v>1996</v>
      </c>
      <c r="B205" s="228" t="s">
        <v>193</v>
      </c>
      <c r="C205" s="228" t="s">
        <v>63</v>
      </c>
      <c r="D205" s="228">
        <v>3303192</v>
      </c>
    </row>
    <row r="206" spans="1:4">
      <c r="A206" s="228">
        <v>1996</v>
      </c>
      <c r="B206" s="228" t="s">
        <v>193</v>
      </c>
      <c r="C206" s="228" t="s">
        <v>64</v>
      </c>
      <c r="D206" s="228">
        <v>1469079</v>
      </c>
    </row>
    <row r="207" spans="1:4">
      <c r="A207" s="228">
        <v>1996</v>
      </c>
      <c r="B207" s="228" t="s">
        <v>193</v>
      </c>
      <c r="C207" s="228" t="s">
        <v>65</v>
      </c>
      <c r="D207" s="228">
        <v>1768206</v>
      </c>
    </row>
    <row r="208" spans="1:4">
      <c r="A208" s="228">
        <v>1996</v>
      </c>
      <c r="B208" s="228" t="s">
        <v>193</v>
      </c>
      <c r="C208" s="228" t="s">
        <v>66</v>
      </c>
      <c r="D208" s="228">
        <v>475605</v>
      </c>
    </row>
    <row r="209" spans="1:4">
      <c r="A209" s="228">
        <v>1996</v>
      </c>
      <c r="B209" s="228" t="s">
        <v>193</v>
      </c>
      <c r="C209" s="228" t="s">
        <v>68</v>
      </c>
      <c r="D209" s="228">
        <v>0</v>
      </c>
    </row>
    <row r="210" spans="1:4">
      <c r="A210" s="228">
        <v>1996</v>
      </c>
      <c r="B210" s="228" t="s">
        <v>193</v>
      </c>
      <c r="C210" s="228" t="s">
        <v>67</v>
      </c>
      <c r="D210" s="228">
        <v>184516</v>
      </c>
    </row>
    <row r="211" spans="1:4">
      <c r="A211" s="228">
        <v>1996</v>
      </c>
      <c r="B211" s="228" t="s">
        <v>194</v>
      </c>
      <c r="C211" s="228" t="s">
        <v>61</v>
      </c>
      <c r="D211" s="228">
        <v>6506478</v>
      </c>
    </row>
    <row r="212" spans="1:4">
      <c r="A212" s="228">
        <v>1996</v>
      </c>
      <c r="B212" s="228" t="s">
        <v>194</v>
      </c>
      <c r="C212" s="228" t="s">
        <v>62</v>
      </c>
      <c r="D212" s="228">
        <v>4544480</v>
      </c>
    </row>
    <row r="213" spans="1:4">
      <c r="A213" s="228">
        <v>1996</v>
      </c>
      <c r="B213" s="228" t="s">
        <v>194</v>
      </c>
      <c r="C213" s="228" t="s">
        <v>63</v>
      </c>
      <c r="D213" s="228">
        <v>3318599</v>
      </c>
    </row>
    <row r="214" spans="1:4">
      <c r="A214" s="228">
        <v>1996</v>
      </c>
      <c r="B214" s="228" t="s">
        <v>194</v>
      </c>
      <c r="C214" s="228" t="s">
        <v>64</v>
      </c>
      <c r="D214" s="228">
        <v>1470334</v>
      </c>
    </row>
    <row r="215" spans="1:4">
      <c r="A215" s="228">
        <v>1996</v>
      </c>
      <c r="B215" s="228" t="s">
        <v>194</v>
      </c>
      <c r="C215" s="228" t="s">
        <v>65</v>
      </c>
      <c r="D215" s="228">
        <v>1776454</v>
      </c>
    </row>
    <row r="216" spans="1:4">
      <c r="A216" s="228">
        <v>1996</v>
      </c>
      <c r="B216" s="228" t="s">
        <v>194</v>
      </c>
      <c r="C216" s="228" t="s">
        <v>66</v>
      </c>
      <c r="D216" s="228">
        <v>475731</v>
      </c>
    </row>
    <row r="217" spans="1:4">
      <c r="A217" s="228">
        <v>1996</v>
      </c>
      <c r="B217" s="228" t="s">
        <v>194</v>
      </c>
      <c r="C217" s="228" t="s">
        <v>68</v>
      </c>
      <c r="D217" s="228">
        <v>0</v>
      </c>
    </row>
    <row r="218" spans="1:4">
      <c r="A218" s="228">
        <v>1996</v>
      </c>
      <c r="B218" s="228" t="s">
        <v>194</v>
      </c>
      <c r="C218" s="228" t="s">
        <v>67</v>
      </c>
      <c r="D218" s="228">
        <v>186229</v>
      </c>
    </row>
    <row r="219" spans="1:4">
      <c r="A219" s="228">
        <v>1996</v>
      </c>
      <c r="B219" s="228" t="s">
        <v>195</v>
      </c>
      <c r="C219" s="228" t="s">
        <v>61</v>
      </c>
      <c r="D219" s="228">
        <v>6525203</v>
      </c>
    </row>
    <row r="220" spans="1:4">
      <c r="A220" s="228">
        <v>1996</v>
      </c>
      <c r="B220" s="228" t="s">
        <v>195</v>
      </c>
      <c r="C220" s="228" t="s">
        <v>62</v>
      </c>
      <c r="D220" s="228">
        <v>4552904</v>
      </c>
    </row>
    <row r="221" spans="1:4">
      <c r="A221" s="228">
        <v>1996</v>
      </c>
      <c r="B221" s="228" t="s">
        <v>195</v>
      </c>
      <c r="C221" s="228" t="s">
        <v>63</v>
      </c>
      <c r="D221" s="228">
        <v>3330579</v>
      </c>
    </row>
    <row r="222" spans="1:4">
      <c r="A222" s="228">
        <v>1996</v>
      </c>
      <c r="B222" s="228" t="s">
        <v>195</v>
      </c>
      <c r="C222" s="228" t="s">
        <v>64</v>
      </c>
      <c r="D222" s="228">
        <v>1471997</v>
      </c>
    </row>
    <row r="223" spans="1:4">
      <c r="A223" s="228">
        <v>1996</v>
      </c>
      <c r="B223" s="228" t="s">
        <v>195</v>
      </c>
      <c r="C223" s="228" t="s">
        <v>65</v>
      </c>
      <c r="D223" s="228">
        <v>1783556</v>
      </c>
    </row>
    <row r="224" spans="1:4">
      <c r="A224" s="228">
        <v>1996</v>
      </c>
      <c r="B224" s="228" t="s">
        <v>195</v>
      </c>
      <c r="C224" s="228" t="s">
        <v>66</v>
      </c>
      <c r="D224" s="228">
        <v>475529</v>
      </c>
    </row>
    <row r="225" spans="1:4">
      <c r="A225" s="228">
        <v>1996</v>
      </c>
      <c r="B225" s="228" t="s">
        <v>195</v>
      </c>
      <c r="C225" s="228" t="s">
        <v>68</v>
      </c>
      <c r="D225" s="228">
        <v>0</v>
      </c>
    </row>
    <row r="226" spans="1:4">
      <c r="A226" s="228">
        <v>1996</v>
      </c>
      <c r="B226" s="228" t="s">
        <v>195</v>
      </c>
      <c r="C226" s="228" t="s">
        <v>67</v>
      </c>
      <c r="D226" s="228">
        <v>187342</v>
      </c>
    </row>
    <row r="227" spans="1:4">
      <c r="A227" s="228">
        <v>1997</v>
      </c>
      <c r="B227" s="228" t="s">
        <v>192</v>
      </c>
      <c r="C227" s="228" t="s">
        <v>61</v>
      </c>
      <c r="D227" s="228">
        <v>6545213</v>
      </c>
    </row>
    <row r="228" spans="1:4">
      <c r="A228" s="228">
        <v>1997</v>
      </c>
      <c r="B228" s="228" t="s">
        <v>192</v>
      </c>
      <c r="C228" s="228" t="s">
        <v>62</v>
      </c>
      <c r="D228" s="228">
        <v>4565356</v>
      </c>
    </row>
    <row r="229" spans="1:4">
      <c r="A229" s="228">
        <v>1997</v>
      </c>
      <c r="B229" s="228" t="s">
        <v>192</v>
      </c>
      <c r="C229" s="228" t="s">
        <v>63</v>
      </c>
      <c r="D229" s="228">
        <v>3343777</v>
      </c>
    </row>
    <row r="230" spans="1:4">
      <c r="A230" s="228">
        <v>1997</v>
      </c>
      <c r="B230" s="228" t="s">
        <v>192</v>
      </c>
      <c r="C230" s="228" t="s">
        <v>64</v>
      </c>
      <c r="D230" s="228">
        <v>1474442</v>
      </c>
    </row>
    <row r="231" spans="1:4">
      <c r="A231" s="228">
        <v>1997</v>
      </c>
      <c r="B231" s="228" t="s">
        <v>192</v>
      </c>
      <c r="C231" s="228" t="s">
        <v>65</v>
      </c>
      <c r="D231" s="228">
        <v>1793345</v>
      </c>
    </row>
    <row r="232" spans="1:4">
      <c r="A232" s="228">
        <v>1997</v>
      </c>
      <c r="B232" s="228" t="s">
        <v>192</v>
      </c>
      <c r="C232" s="228" t="s">
        <v>66</v>
      </c>
      <c r="D232" s="228">
        <v>475444</v>
      </c>
    </row>
    <row r="233" spans="1:4">
      <c r="A233" s="228">
        <v>1997</v>
      </c>
      <c r="B233" s="228" t="s">
        <v>192</v>
      </c>
      <c r="C233" s="228" t="s">
        <v>68</v>
      </c>
      <c r="D233" s="228">
        <v>0</v>
      </c>
    </row>
    <row r="234" spans="1:4">
      <c r="A234" s="228">
        <v>1997</v>
      </c>
      <c r="B234" s="228" t="s">
        <v>192</v>
      </c>
      <c r="C234" s="228" t="s">
        <v>67</v>
      </c>
      <c r="D234" s="228">
        <v>188223</v>
      </c>
    </row>
    <row r="235" spans="1:4">
      <c r="A235" s="228">
        <v>1997</v>
      </c>
      <c r="B235" s="228" t="s">
        <v>193</v>
      </c>
      <c r="C235" s="228" t="s">
        <v>61</v>
      </c>
      <c r="D235" s="228">
        <v>6556800</v>
      </c>
    </row>
    <row r="236" spans="1:4">
      <c r="A236" s="228">
        <v>1997</v>
      </c>
      <c r="B236" s="228" t="s">
        <v>193</v>
      </c>
      <c r="C236" s="228" t="s">
        <v>62</v>
      </c>
      <c r="D236" s="228">
        <v>4569297</v>
      </c>
    </row>
    <row r="237" spans="1:4">
      <c r="A237" s="228">
        <v>1997</v>
      </c>
      <c r="B237" s="228" t="s">
        <v>193</v>
      </c>
      <c r="C237" s="228" t="s">
        <v>63</v>
      </c>
      <c r="D237" s="228">
        <v>3355417</v>
      </c>
    </row>
    <row r="238" spans="1:4">
      <c r="A238" s="228">
        <v>1997</v>
      </c>
      <c r="B238" s="228" t="s">
        <v>193</v>
      </c>
      <c r="C238" s="228" t="s">
        <v>64</v>
      </c>
      <c r="D238" s="228">
        <v>1475658</v>
      </c>
    </row>
    <row r="239" spans="1:4">
      <c r="A239" s="228">
        <v>1997</v>
      </c>
      <c r="B239" s="228" t="s">
        <v>193</v>
      </c>
      <c r="C239" s="228" t="s">
        <v>65</v>
      </c>
      <c r="D239" s="228">
        <v>1798341</v>
      </c>
    </row>
    <row r="240" spans="1:4">
      <c r="A240" s="228">
        <v>1997</v>
      </c>
      <c r="B240" s="228" t="s">
        <v>193</v>
      </c>
      <c r="C240" s="228" t="s">
        <v>66</v>
      </c>
      <c r="D240" s="228">
        <v>474908</v>
      </c>
    </row>
    <row r="241" spans="1:4">
      <c r="A241" s="228">
        <v>1997</v>
      </c>
      <c r="B241" s="228" t="s">
        <v>193</v>
      </c>
      <c r="C241" s="228" t="s">
        <v>68</v>
      </c>
      <c r="D241" s="228">
        <v>0</v>
      </c>
    </row>
    <row r="242" spans="1:4">
      <c r="A242" s="228">
        <v>1997</v>
      </c>
      <c r="B242" s="228" t="s">
        <v>193</v>
      </c>
      <c r="C242" s="228" t="s">
        <v>67</v>
      </c>
      <c r="D242" s="228">
        <v>189755</v>
      </c>
    </row>
    <row r="243" spans="1:4">
      <c r="A243" s="228">
        <v>1997</v>
      </c>
      <c r="B243" s="228" t="s">
        <v>194</v>
      </c>
      <c r="C243" s="228" t="s">
        <v>61</v>
      </c>
      <c r="D243" s="228">
        <v>6571125</v>
      </c>
    </row>
    <row r="244" spans="1:4">
      <c r="A244" s="228">
        <v>1997</v>
      </c>
      <c r="B244" s="228" t="s">
        <v>194</v>
      </c>
      <c r="C244" s="228" t="s">
        <v>62</v>
      </c>
      <c r="D244" s="228">
        <v>4578175</v>
      </c>
    </row>
    <row r="245" spans="1:4">
      <c r="A245" s="228">
        <v>1997</v>
      </c>
      <c r="B245" s="228" t="s">
        <v>194</v>
      </c>
      <c r="C245" s="228" t="s">
        <v>63</v>
      </c>
      <c r="D245" s="228">
        <v>3369184</v>
      </c>
    </row>
    <row r="246" spans="1:4">
      <c r="A246" s="228">
        <v>1997</v>
      </c>
      <c r="B246" s="228" t="s">
        <v>194</v>
      </c>
      <c r="C246" s="228" t="s">
        <v>64</v>
      </c>
      <c r="D246" s="228">
        <v>1477371</v>
      </c>
    </row>
    <row r="247" spans="1:4">
      <c r="A247" s="228">
        <v>1997</v>
      </c>
      <c r="B247" s="228" t="s">
        <v>194</v>
      </c>
      <c r="C247" s="228" t="s">
        <v>65</v>
      </c>
      <c r="D247" s="228">
        <v>1804800</v>
      </c>
    </row>
    <row r="248" spans="1:4">
      <c r="A248" s="228">
        <v>1997</v>
      </c>
      <c r="B248" s="228" t="s">
        <v>194</v>
      </c>
      <c r="C248" s="228" t="s">
        <v>66</v>
      </c>
      <c r="D248" s="228">
        <v>474528</v>
      </c>
    </row>
    <row r="249" spans="1:4">
      <c r="A249" s="228">
        <v>1997</v>
      </c>
      <c r="B249" s="228" t="s">
        <v>194</v>
      </c>
      <c r="C249" s="228" t="s">
        <v>68</v>
      </c>
      <c r="D249" s="228">
        <v>0</v>
      </c>
    </row>
    <row r="250" spans="1:4">
      <c r="A250" s="228">
        <v>1997</v>
      </c>
      <c r="B250" s="228" t="s">
        <v>194</v>
      </c>
      <c r="C250" s="228" t="s">
        <v>67</v>
      </c>
      <c r="D250" s="228">
        <v>190694</v>
      </c>
    </row>
    <row r="251" spans="1:4">
      <c r="A251" s="228">
        <v>1997</v>
      </c>
      <c r="B251" s="228" t="s">
        <v>195</v>
      </c>
      <c r="C251" s="228" t="s">
        <v>61</v>
      </c>
      <c r="D251" s="228">
        <v>6585247</v>
      </c>
    </row>
    <row r="252" spans="1:4">
      <c r="A252" s="228">
        <v>1997</v>
      </c>
      <c r="B252" s="228" t="s">
        <v>195</v>
      </c>
      <c r="C252" s="228" t="s">
        <v>62</v>
      </c>
      <c r="D252" s="228">
        <v>4586156</v>
      </c>
    </row>
    <row r="253" spans="1:4">
      <c r="A253" s="228">
        <v>1997</v>
      </c>
      <c r="B253" s="228" t="s">
        <v>195</v>
      </c>
      <c r="C253" s="228" t="s">
        <v>63</v>
      </c>
      <c r="D253" s="228">
        <v>3380394</v>
      </c>
    </row>
    <row r="254" spans="1:4">
      <c r="A254" s="228">
        <v>1997</v>
      </c>
      <c r="B254" s="228" t="s">
        <v>195</v>
      </c>
      <c r="C254" s="228" t="s">
        <v>64</v>
      </c>
      <c r="D254" s="228">
        <v>1479003</v>
      </c>
    </row>
    <row r="255" spans="1:4">
      <c r="A255" s="228">
        <v>1997</v>
      </c>
      <c r="B255" s="228" t="s">
        <v>195</v>
      </c>
      <c r="C255" s="228" t="s">
        <v>65</v>
      </c>
      <c r="D255" s="228">
        <v>1810928</v>
      </c>
    </row>
    <row r="256" spans="1:4">
      <c r="A256" s="228">
        <v>1997</v>
      </c>
      <c r="B256" s="228" t="s">
        <v>195</v>
      </c>
      <c r="C256" s="228" t="s">
        <v>66</v>
      </c>
      <c r="D256" s="228">
        <v>474215</v>
      </c>
    </row>
    <row r="257" spans="1:4">
      <c r="A257" s="228">
        <v>1997</v>
      </c>
      <c r="B257" s="228" t="s">
        <v>195</v>
      </c>
      <c r="C257" s="228" t="s">
        <v>68</v>
      </c>
      <c r="D257" s="228">
        <v>0</v>
      </c>
    </row>
    <row r="258" spans="1:4">
      <c r="A258" s="228">
        <v>1997</v>
      </c>
      <c r="B258" s="228" t="s">
        <v>195</v>
      </c>
      <c r="C258" s="228" t="s">
        <v>67</v>
      </c>
      <c r="D258" s="228">
        <v>191259</v>
      </c>
    </row>
    <row r="259" spans="1:4">
      <c r="A259" s="228">
        <v>1998</v>
      </c>
      <c r="B259" s="228" t="s">
        <v>192</v>
      </c>
      <c r="C259" s="228" t="s">
        <v>61</v>
      </c>
      <c r="D259" s="228">
        <v>6606286</v>
      </c>
    </row>
    <row r="260" spans="1:4">
      <c r="A260" s="228">
        <v>1998</v>
      </c>
      <c r="B260" s="228" t="s">
        <v>192</v>
      </c>
      <c r="C260" s="228" t="s">
        <v>62</v>
      </c>
      <c r="D260" s="228">
        <v>4600872</v>
      </c>
    </row>
    <row r="261" spans="1:4">
      <c r="A261" s="228">
        <v>1998</v>
      </c>
      <c r="B261" s="228" t="s">
        <v>192</v>
      </c>
      <c r="C261" s="228" t="s">
        <v>63</v>
      </c>
      <c r="D261" s="228">
        <v>3393483</v>
      </c>
    </row>
    <row r="262" spans="1:4">
      <c r="A262" s="228">
        <v>1998</v>
      </c>
      <c r="B262" s="228" t="s">
        <v>192</v>
      </c>
      <c r="C262" s="228" t="s">
        <v>64</v>
      </c>
      <c r="D262" s="228">
        <v>1482137</v>
      </c>
    </row>
    <row r="263" spans="1:4">
      <c r="A263" s="228">
        <v>1998</v>
      </c>
      <c r="B263" s="228" t="s">
        <v>192</v>
      </c>
      <c r="C263" s="228" t="s">
        <v>65</v>
      </c>
      <c r="D263" s="228">
        <v>1820812</v>
      </c>
    </row>
    <row r="264" spans="1:4">
      <c r="A264" s="228">
        <v>1998</v>
      </c>
      <c r="B264" s="228" t="s">
        <v>192</v>
      </c>
      <c r="C264" s="228" t="s">
        <v>66</v>
      </c>
      <c r="D264" s="228">
        <v>473982</v>
      </c>
    </row>
    <row r="265" spans="1:4">
      <c r="A265" s="228">
        <v>1998</v>
      </c>
      <c r="B265" s="228" t="s">
        <v>192</v>
      </c>
      <c r="C265" s="228" t="s">
        <v>68</v>
      </c>
      <c r="D265" s="228">
        <v>0</v>
      </c>
    </row>
    <row r="266" spans="1:4">
      <c r="A266" s="228">
        <v>1998</v>
      </c>
      <c r="B266" s="228" t="s">
        <v>192</v>
      </c>
      <c r="C266" s="228" t="s">
        <v>67</v>
      </c>
      <c r="D266" s="228">
        <v>192061</v>
      </c>
    </row>
    <row r="267" spans="1:4">
      <c r="A267" s="228">
        <v>1998</v>
      </c>
      <c r="B267" s="228" t="s">
        <v>193</v>
      </c>
      <c r="C267" s="228" t="s">
        <v>61</v>
      </c>
      <c r="D267" s="228">
        <v>6617331</v>
      </c>
    </row>
    <row r="268" spans="1:4">
      <c r="A268" s="228">
        <v>1998</v>
      </c>
      <c r="B268" s="228" t="s">
        <v>193</v>
      </c>
      <c r="C268" s="228" t="s">
        <v>62</v>
      </c>
      <c r="D268" s="228">
        <v>4606970</v>
      </c>
    </row>
    <row r="269" spans="1:4">
      <c r="A269" s="228">
        <v>1998</v>
      </c>
      <c r="B269" s="228" t="s">
        <v>193</v>
      </c>
      <c r="C269" s="228" t="s">
        <v>63</v>
      </c>
      <c r="D269" s="228">
        <v>3404484</v>
      </c>
    </row>
    <row r="270" spans="1:4">
      <c r="A270" s="228">
        <v>1998</v>
      </c>
      <c r="B270" s="228" t="s">
        <v>193</v>
      </c>
      <c r="C270" s="228" t="s">
        <v>64</v>
      </c>
      <c r="D270" s="228">
        <v>1483270</v>
      </c>
    </row>
    <row r="271" spans="1:4">
      <c r="A271" s="228">
        <v>1998</v>
      </c>
      <c r="B271" s="228" t="s">
        <v>193</v>
      </c>
      <c r="C271" s="228" t="s">
        <v>65</v>
      </c>
      <c r="D271" s="228">
        <v>1826440</v>
      </c>
    </row>
    <row r="272" spans="1:4">
      <c r="A272" s="228">
        <v>1998</v>
      </c>
      <c r="B272" s="228" t="s">
        <v>193</v>
      </c>
      <c r="C272" s="228" t="s">
        <v>66</v>
      </c>
      <c r="D272" s="228">
        <v>473430</v>
      </c>
    </row>
    <row r="273" spans="1:4">
      <c r="A273" s="228">
        <v>1998</v>
      </c>
      <c r="B273" s="228" t="s">
        <v>193</v>
      </c>
      <c r="C273" s="228" t="s">
        <v>68</v>
      </c>
      <c r="D273" s="228">
        <v>0</v>
      </c>
    </row>
    <row r="274" spans="1:4">
      <c r="A274" s="228">
        <v>1998</v>
      </c>
      <c r="B274" s="228" t="s">
        <v>193</v>
      </c>
      <c r="C274" s="228" t="s">
        <v>67</v>
      </c>
      <c r="D274" s="228">
        <v>192905</v>
      </c>
    </row>
    <row r="275" spans="1:4">
      <c r="A275" s="228">
        <v>1998</v>
      </c>
      <c r="B275" s="228" t="s">
        <v>194</v>
      </c>
      <c r="C275" s="228" t="s">
        <v>61</v>
      </c>
      <c r="D275" s="228">
        <v>6635843</v>
      </c>
    </row>
    <row r="276" spans="1:4">
      <c r="A276" s="228">
        <v>1998</v>
      </c>
      <c r="B276" s="228" t="s">
        <v>194</v>
      </c>
      <c r="C276" s="228" t="s">
        <v>62</v>
      </c>
      <c r="D276" s="228">
        <v>4617308</v>
      </c>
    </row>
    <row r="277" spans="1:4">
      <c r="A277" s="228">
        <v>1998</v>
      </c>
      <c r="B277" s="228" t="s">
        <v>194</v>
      </c>
      <c r="C277" s="228" t="s">
        <v>63</v>
      </c>
      <c r="D277" s="228">
        <v>3416076</v>
      </c>
    </row>
    <row r="278" spans="1:4">
      <c r="A278" s="228">
        <v>1998</v>
      </c>
      <c r="B278" s="228" t="s">
        <v>194</v>
      </c>
      <c r="C278" s="228" t="s">
        <v>64</v>
      </c>
      <c r="D278" s="228">
        <v>1484580</v>
      </c>
    </row>
    <row r="279" spans="1:4">
      <c r="A279" s="228">
        <v>1998</v>
      </c>
      <c r="B279" s="228" t="s">
        <v>194</v>
      </c>
      <c r="C279" s="228" t="s">
        <v>65</v>
      </c>
      <c r="D279" s="228">
        <v>1834703</v>
      </c>
    </row>
    <row r="280" spans="1:4">
      <c r="A280" s="228">
        <v>1998</v>
      </c>
      <c r="B280" s="228" t="s">
        <v>194</v>
      </c>
      <c r="C280" s="228" t="s">
        <v>66</v>
      </c>
      <c r="D280" s="228">
        <v>473430</v>
      </c>
    </row>
    <row r="281" spans="1:4">
      <c r="A281" s="228">
        <v>1998</v>
      </c>
      <c r="B281" s="228" t="s">
        <v>194</v>
      </c>
      <c r="C281" s="228" t="s">
        <v>68</v>
      </c>
      <c r="D281" s="228">
        <v>0</v>
      </c>
    </row>
    <row r="282" spans="1:4">
      <c r="A282" s="228">
        <v>1998</v>
      </c>
      <c r="B282" s="228" t="s">
        <v>194</v>
      </c>
      <c r="C282" s="228" t="s">
        <v>67</v>
      </c>
      <c r="D282" s="228">
        <v>193703</v>
      </c>
    </row>
    <row r="283" spans="1:4">
      <c r="A283" s="228">
        <v>1998</v>
      </c>
      <c r="B283" s="228" t="s">
        <v>195</v>
      </c>
      <c r="C283" s="228" t="s">
        <v>61</v>
      </c>
      <c r="D283" s="228">
        <v>6651090</v>
      </c>
    </row>
    <row r="284" spans="1:4">
      <c r="A284" s="228">
        <v>1998</v>
      </c>
      <c r="B284" s="228" t="s">
        <v>195</v>
      </c>
      <c r="C284" s="228" t="s">
        <v>62</v>
      </c>
      <c r="D284" s="228">
        <v>4629345</v>
      </c>
    </row>
    <row r="285" spans="1:4">
      <c r="A285" s="228">
        <v>1998</v>
      </c>
      <c r="B285" s="228" t="s">
        <v>195</v>
      </c>
      <c r="C285" s="228" t="s">
        <v>63</v>
      </c>
      <c r="D285" s="228">
        <v>3427505</v>
      </c>
    </row>
    <row r="286" spans="1:4">
      <c r="A286" s="228">
        <v>1998</v>
      </c>
      <c r="B286" s="228" t="s">
        <v>195</v>
      </c>
      <c r="C286" s="228" t="s">
        <v>64</v>
      </c>
      <c r="D286" s="228">
        <v>1487042</v>
      </c>
    </row>
    <row r="287" spans="1:4">
      <c r="A287" s="228">
        <v>1998</v>
      </c>
      <c r="B287" s="228" t="s">
        <v>195</v>
      </c>
      <c r="C287" s="228" t="s">
        <v>65</v>
      </c>
      <c r="D287" s="228">
        <v>1840078</v>
      </c>
    </row>
    <row r="288" spans="1:4">
      <c r="A288" s="228">
        <v>1998</v>
      </c>
      <c r="B288" s="228" t="s">
        <v>195</v>
      </c>
      <c r="C288" s="228" t="s">
        <v>66</v>
      </c>
      <c r="D288" s="228">
        <v>473450</v>
      </c>
    </row>
    <row r="289" spans="1:4">
      <c r="A289" s="228">
        <v>1998</v>
      </c>
      <c r="B289" s="228" t="s">
        <v>195</v>
      </c>
      <c r="C289" s="228" t="s">
        <v>68</v>
      </c>
      <c r="D289" s="228">
        <v>0</v>
      </c>
    </row>
    <row r="290" spans="1:4">
      <c r="A290" s="228">
        <v>1998</v>
      </c>
      <c r="B290" s="228" t="s">
        <v>195</v>
      </c>
      <c r="C290" s="228" t="s">
        <v>67</v>
      </c>
      <c r="D290" s="228">
        <v>194390</v>
      </c>
    </row>
    <row r="291" spans="1:4">
      <c r="A291" s="228">
        <v>1999</v>
      </c>
      <c r="B291" s="228" t="s">
        <v>192</v>
      </c>
      <c r="C291" s="228" t="s">
        <v>61</v>
      </c>
      <c r="D291" s="228">
        <v>6674018</v>
      </c>
    </row>
    <row r="292" spans="1:4">
      <c r="A292" s="228">
        <v>1999</v>
      </c>
      <c r="B292" s="228" t="s">
        <v>192</v>
      </c>
      <c r="C292" s="228" t="s">
        <v>62</v>
      </c>
      <c r="D292" s="228">
        <v>4645152</v>
      </c>
    </row>
    <row r="293" spans="1:4">
      <c r="A293" s="228">
        <v>1999</v>
      </c>
      <c r="B293" s="228" t="s">
        <v>192</v>
      </c>
      <c r="C293" s="228" t="s">
        <v>63</v>
      </c>
      <c r="D293" s="228">
        <v>3442196</v>
      </c>
    </row>
    <row r="294" spans="1:4">
      <c r="A294" s="228">
        <v>1999</v>
      </c>
      <c r="B294" s="228" t="s">
        <v>192</v>
      </c>
      <c r="C294" s="228" t="s">
        <v>64</v>
      </c>
      <c r="D294" s="228">
        <v>1489729</v>
      </c>
    </row>
    <row r="295" spans="1:4">
      <c r="A295" s="228">
        <v>1999</v>
      </c>
      <c r="B295" s="228" t="s">
        <v>192</v>
      </c>
      <c r="C295" s="228" t="s">
        <v>65</v>
      </c>
      <c r="D295" s="228">
        <v>1848303</v>
      </c>
    </row>
    <row r="296" spans="1:4">
      <c r="A296" s="228">
        <v>1999</v>
      </c>
      <c r="B296" s="228" t="s">
        <v>192</v>
      </c>
      <c r="C296" s="228" t="s">
        <v>66</v>
      </c>
      <c r="D296" s="228">
        <v>473189</v>
      </c>
    </row>
    <row r="297" spans="1:4">
      <c r="A297" s="228">
        <v>1999</v>
      </c>
      <c r="B297" s="228" t="s">
        <v>192</v>
      </c>
      <c r="C297" s="228" t="s">
        <v>68</v>
      </c>
      <c r="D297" s="228">
        <v>0</v>
      </c>
    </row>
    <row r="298" spans="1:4">
      <c r="A298" s="228">
        <v>1999</v>
      </c>
      <c r="B298" s="228" t="s">
        <v>192</v>
      </c>
      <c r="C298" s="228" t="s">
        <v>67</v>
      </c>
      <c r="D298" s="228">
        <v>195251</v>
      </c>
    </row>
    <row r="299" spans="1:4">
      <c r="A299" s="228">
        <v>1999</v>
      </c>
      <c r="B299" s="228" t="s">
        <v>193</v>
      </c>
      <c r="C299" s="228" t="s">
        <v>61</v>
      </c>
      <c r="D299" s="228">
        <v>6689274</v>
      </c>
    </row>
    <row r="300" spans="1:4">
      <c r="A300" s="228">
        <v>1999</v>
      </c>
      <c r="B300" s="228" t="s">
        <v>193</v>
      </c>
      <c r="C300" s="228" t="s">
        <v>62</v>
      </c>
      <c r="D300" s="228">
        <v>4652462</v>
      </c>
    </row>
    <row r="301" spans="1:4">
      <c r="A301" s="228">
        <v>1999</v>
      </c>
      <c r="B301" s="228" t="s">
        <v>193</v>
      </c>
      <c r="C301" s="228" t="s">
        <v>63</v>
      </c>
      <c r="D301" s="228">
        <v>3453936</v>
      </c>
    </row>
    <row r="302" spans="1:4">
      <c r="A302" s="228">
        <v>1999</v>
      </c>
      <c r="B302" s="228" t="s">
        <v>193</v>
      </c>
      <c r="C302" s="228" t="s">
        <v>64</v>
      </c>
      <c r="D302" s="228">
        <v>1490934</v>
      </c>
    </row>
    <row r="303" spans="1:4">
      <c r="A303" s="228">
        <v>1999</v>
      </c>
      <c r="B303" s="228" t="s">
        <v>193</v>
      </c>
      <c r="C303" s="228" t="s">
        <v>65</v>
      </c>
      <c r="D303" s="228">
        <v>1853936</v>
      </c>
    </row>
    <row r="304" spans="1:4">
      <c r="A304" s="228">
        <v>1999</v>
      </c>
      <c r="B304" s="228" t="s">
        <v>193</v>
      </c>
      <c r="C304" s="228" t="s">
        <v>66</v>
      </c>
      <c r="D304" s="228">
        <v>473030</v>
      </c>
    </row>
    <row r="305" spans="1:4">
      <c r="A305" s="228">
        <v>1999</v>
      </c>
      <c r="B305" s="228" t="s">
        <v>193</v>
      </c>
      <c r="C305" s="228" t="s">
        <v>68</v>
      </c>
      <c r="D305" s="228">
        <v>0</v>
      </c>
    </row>
    <row r="306" spans="1:4">
      <c r="A306" s="228">
        <v>1999</v>
      </c>
      <c r="B306" s="228" t="s">
        <v>193</v>
      </c>
      <c r="C306" s="228" t="s">
        <v>67</v>
      </c>
      <c r="D306" s="228">
        <v>196012</v>
      </c>
    </row>
    <row r="307" spans="1:4">
      <c r="A307" s="228">
        <v>1999</v>
      </c>
      <c r="B307" s="228" t="s">
        <v>194</v>
      </c>
      <c r="C307" s="228" t="s">
        <v>61</v>
      </c>
      <c r="D307" s="228">
        <v>6707933</v>
      </c>
    </row>
    <row r="308" spans="1:4">
      <c r="A308" s="228">
        <v>1999</v>
      </c>
      <c r="B308" s="228" t="s">
        <v>194</v>
      </c>
      <c r="C308" s="228" t="s">
        <v>62</v>
      </c>
      <c r="D308" s="228">
        <v>4665626</v>
      </c>
    </row>
    <row r="309" spans="1:4">
      <c r="A309" s="228">
        <v>1999</v>
      </c>
      <c r="B309" s="228" t="s">
        <v>194</v>
      </c>
      <c r="C309" s="228" t="s">
        <v>63</v>
      </c>
      <c r="D309" s="228">
        <v>3466399</v>
      </c>
    </row>
    <row r="310" spans="1:4">
      <c r="A310" s="228">
        <v>1999</v>
      </c>
      <c r="B310" s="228" t="s">
        <v>194</v>
      </c>
      <c r="C310" s="228" t="s">
        <v>64</v>
      </c>
      <c r="D310" s="228">
        <v>1493030</v>
      </c>
    </row>
    <row r="311" spans="1:4">
      <c r="A311" s="228">
        <v>1999</v>
      </c>
      <c r="B311" s="228" t="s">
        <v>194</v>
      </c>
      <c r="C311" s="228" t="s">
        <v>65</v>
      </c>
      <c r="D311" s="228">
        <v>1862033</v>
      </c>
    </row>
    <row r="312" spans="1:4">
      <c r="A312" s="228">
        <v>1999</v>
      </c>
      <c r="B312" s="228" t="s">
        <v>194</v>
      </c>
      <c r="C312" s="228" t="s">
        <v>66</v>
      </c>
      <c r="D312" s="228">
        <v>473181</v>
      </c>
    </row>
    <row r="313" spans="1:4">
      <c r="A313" s="228">
        <v>1999</v>
      </c>
      <c r="B313" s="228" t="s">
        <v>194</v>
      </c>
      <c r="C313" s="228" t="s">
        <v>68</v>
      </c>
      <c r="D313" s="228">
        <v>0</v>
      </c>
    </row>
    <row r="314" spans="1:4">
      <c r="A314" s="228">
        <v>1999</v>
      </c>
      <c r="B314" s="228" t="s">
        <v>194</v>
      </c>
      <c r="C314" s="228" t="s">
        <v>67</v>
      </c>
      <c r="D314" s="228">
        <v>196807</v>
      </c>
    </row>
    <row r="315" spans="1:4">
      <c r="A315" s="228">
        <v>1999</v>
      </c>
      <c r="B315" s="228" t="s">
        <v>195</v>
      </c>
      <c r="C315" s="228" t="s">
        <v>61</v>
      </c>
      <c r="D315" s="228">
        <v>6725402</v>
      </c>
    </row>
    <row r="316" spans="1:4">
      <c r="A316" s="228">
        <v>1999</v>
      </c>
      <c r="B316" s="228" t="s">
        <v>195</v>
      </c>
      <c r="C316" s="228" t="s">
        <v>62</v>
      </c>
      <c r="D316" s="228">
        <v>4677581</v>
      </c>
    </row>
    <row r="317" spans="1:4">
      <c r="A317" s="228">
        <v>1999</v>
      </c>
      <c r="B317" s="228" t="s">
        <v>195</v>
      </c>
      <c r="C317" s="228" t="s">
        <v>63</v>
      </c>
      <c r="D317" s="228">
        <v>3481034</v>
      </c>
    </row>
    <row r="318" spans="1:4">
      <c r="A318" s="228">
        <v>1999</v>
      </c>
      <c r="B318" s="228" t="s">
        <v>195</v>
      </c>
      <c r="C318" s="228" t="s">
        <v>64</v>
      </c>
      <c r="D318" s="228">
        <v>1495218</v>
      </c>
    </row>
    <row r="319" spans="1:4">
      <c r="A319" s="228">
        <v>1999</v>
      </c>
      <c r="B319" s="228" t="s">
        <v>195</v>
      </c>
      <c r="C319" s="228" t="s">
        <v>65</v>
      </c>
      <c r="D319" s="228">
        <v>1866265</v>
      </c>
    </row>
    <row r="320" spans="1:4">
      <c r="A320" s="228">
        <v>1999</v>
      </c>
      <c r="B320" s="228" t="s">
        <v>195</v>
      </c>
      <c r="C320" s="228" t="s">
        <v>66</v>
      </c>
      <c r="D320" s="228">
        <v>473294</v>
      </c>
    </row>
    <row r="321" spans="1:4">
      <c r="A321" s="228">
        <v>1999</v>
      </c>
      <c r="B321" s="228" t="s">
        <v>195</v>
      </c>
      <c r="C321" s="228" t="s">
        <v>68</v>
      </c>
      <c r="D321" s="228">
        <v>0</v>
      </c>
    </row>
    <row r="322" spans="1:4">
      <c r="A322" s="228">
        <v>1999</v>
      </c>
      <c r="B322" s="228" t="s">
        <v>195</v>
      </c>
      <c r="C322" s="228" t="s">
        <v>67</v>
      </c>
      <c r="D322" s="228">
        <v>197757</v>
      </c>
    </row>
    <row r="323" spans="1:4">
      <c r="A323" s="228">
        <v>2000</v>
      </c>
      <c r="B323" s="228" t="s">
        <v>192</v>
      </c>
      <c r="C323" s="228" t="s">
        <v>61</v>
      </c>
      <c r="D323" s="228">
        <v>6748557</v>
      </c>
    </row>
    <row r="324" spans="1:4">
      <c r="A324" s="228">
        <v>2000</v>
      </c>
      <c r="B324" s="228" t="s">
        <v>192</v>
      </c>
      <c r="C324" s="228" t="s">
        <v>62</v>
      </c>
      <c r="D324" s="228">
        <v>4695560</v>
      </c>
    </row>
    <row r="325" spans="1:4">
      <c r="A325" s="228">
        <v>2000</v>
      </c>
      <c r="B325" s="228" t="s">
        <v>192</v>
      </c>
      <c r="C325" s="228" t="s">
        <v>63</v>
      </c>
      <c r="D325" s="228">
        <v>3497147</v>
      </c>
    </row>
    <row r="326" spans="1:4">
      <c r="A326" s="228">
        <v>2000</v>
      </c>
      <c r="B326" s="228" t="s">
        <v>192</v>
      </c>
      <c r="C326" s="228" t="s">
        <v>64</v>
      </c>
      <c r="D326" s="228">
        <v>1496828</v>
      </c>
    </row>
    <row r="327" spans="1:4">
      <c r="A327" s="228">
        <v>2000</v>
      </c>
      <c r="B327" s="228" t="s">
        <v>192</v>
      </c>
      <c r="C327" s="228" t="s">
        <v>65</v>
      </c>
      <c r="D327" s="228">
        <v>1874371</v>
      </c>
    </row>
    <row r="328" spans="1:4">
      <c r="A328" s="228">
        <v>2000</v>
      </c>
      <c r="B328" s="228" t="s">
        <v>192</v>
      </c>
      <c r="C328" s="228" t="s">
        <v>66</v>
      </c>
      <c r="D328" s="228">
        <v>473303</v>
      </c>
    </row>
    <row r="329" spans="1:4">
      <c r="A329" s="228">
        <v>2000</v>
      </c>
      <c r="B329" s="228" t="s">
        <v>192</v>
      </c>
      <c r="C329" s="228" t="s">
        <v>68</v>
      </c>
      <c r="D329" s="228">
        <v>0</v>
      </c>
    </row>
    <row r="330" spans="1:4">
      <c r="A330" s="228">
        <v>2000</v>
      </c>
      <c r="B330" s="228" t="s">
        <v>192</v>
      </c>
      <c r="C330" s="228" t="s">
        <v>67</v>
      </c>
      <c r="D330" s="228">
        <v>198304</v>
      </c>
    </row>
    <row r="331" spans="1:4">
      <c r="A331" s="228">
        <v>2000</v>
      </c>
      <c r="B331" s="228" t="s">
        <v>193</v>
      </c>
      <c r="C331" s="228" t="s">
        <v>61</v>
      </c>
      <c r="D331" s="228">
        <v>6763793</v>
      </c>
    </row>
    <row r="332" spans="1:4">
      <c r="A332" s="228">
        <v>2000</v>
      </c>
      <c r="B332" s="228" t="s">
        <v>193</v>
      </c>
      <c r="C332" s="228" t="s">
        <v>62</v>
      </c>
      <c r="D332" s="228">
        <v>4704065</v>
      </c>
    </row>
    <row r="333" spans="1:4">
      <c r="A333" s="228">
        <v>2000</v>
      </c>
      <c r="B333" s="228" t="s">
        <v>193</v>
      </c>
      <c r="C333" s="228" t="s">
        <v>63</v>
      </c>
      <c r="D333" s="228">
        <v>3509458</v>
      </c>
    </row>
    <row r="334" spans="1:4">
      <c r="A334" s="228">
        <v>2000</v>
      </c>
      <c r="B334" s="228" t="s">
        <v>193</v>
      </c>
      <c r="C334" s="228" t="s">
        <v>64</v>
      </c>
      <c r="D334" s="228">
        <v>1497503</v>
      </c>
    </row>
    <row r="335" spans="1:4">
      <c r="A335" s="228">
        <v>2000</v>
      </c>
      <c r="B335" s="228" t="s">
        <v>193</v>
      </c>
      <c r="C335" s="228" t="s">
        <v>65</v>
      </c>
      <c r="D335" s="228">
        <v>1879093</v>
      </c>
    </row>
    <row r="336" spans="1:4">
      <c r="A336" s="228">
        <v>2000</v>
      </c>
      <c r="B336" s="228" t="s">
        <v>193</v>
      </c>
      <c r="C336" s="228" t="s">
        <v>66</v>
      </c>
      <c r="D336" s="228">
        <v>473123</v>
      </c>
    </row>
    <row r="337" spans="1:4">
      <c r="A337" s="228">
        <v>2000</v>
      </c>
      <c r="B337" s="228" t="s">
        <v>193</v>
      </c>
      <c r="C337" s="228" t="s">
        <v>68</v>
      </c>
      <c r="D337" s="228">
        <v>0</v>
      </c>
    </row>
    <row r="338" spans="1:4">
      <c r="A338" s="228">
        <v>2000</v>
      </c>
      <c r="B338" s="228" t="s">
        <v>193</v>
      </c>
      <c r="C338" s="228" t="s">
        <v>67</v>
      </c>
      <c r="D338" s="228">
        <v>199149</v>
      </c>
    </row>
    <row r="339" spans="1:4">
      <c r="A339" s="228">
        <v>2000</v>
      </c>
      <c r="B339" s="228" t="s">
        <v>194</v>
      </c>
      <c r="C339" s="228" t="s">
        <v>61</v>
      </c>
      <c r="D339" s="228">
        <v>6783693</v>
      </c>
    </row>
    <row r="340" spans="1:4">
      <c r="A340" s="228">
        <v>2000</v>
      </c>
      <c r="B340" s="228" t="s">
        <v>194</v>
      </c>
      <c r="C340" s="228" t="s">
        <v>62</v>
      </c>
      <c r="D340" s="228">
        <v>4718436</v>
      </c>
    </row>
    <row r="341" spans="1:4">
      <c r="A341" s="228">
        <v>2000</v>
      </c>
      <c r="B341" s="228" t="s">
        <v>194</v>
      </c>
      <c r="C341" s="228" t="s">
        <v>63</v>
      </c>
      <c r="D341" s="228">
        <v>3523446</v>
      </c>
    </row>
    <row r="342" spans="1:4">
      <c r="A342" s="228">
        <v>2000</v>
      </c>
      <c r="B342" s="228" t="s">
        <v>194</v>
      </c>
      <c r="C342" s="228" t="s">
        <v>64</v>
      </c>
      <c r="D342" s="228">
        <v>1498934</v>
      </c>
    </row>
    <row r="343" spans="1:4">
      <c r="A343" s="228">
        <v>2000</v>
      </c>
      <c r="B343" s="228" t="s">
        <v>194</v>
      </c>
      <c r="C343" s="228" t="s">
        <v>65</v>
      </c>
      <c r="D343" s="228">
        <v>1886084</v>
      </c>
    </row>
    <row r="344" spans="1:4">
      <c r="A344" s="228">
        <v>2000</v>
      </c>
      <c r="B344" s="228" t="s">
        <v>194</v>
      </c>
      <c r="C344" s="228" t="s">
        <v>66</v>
      </c>
      <c r="D344" s="228">
        <v>473035</v>
      </c>
    </row>
    <row r="345" spans="1:4">
      <c r="A345" s="228">
        <v>2000</v>
      </c>
      <c r="B345" s="228" t="s">
        <v>194</v>
      </c>
      <c r="C345" s="228" t="s">
        <v>68</v>
      </c>
      <c r="D345" s="228">
        <v>0</v>
      </c>
    </row>
    <row r="346" spans="1:4">
      <c r="A346" s="228">
        <v>2000</v>
      </c>
      <c r="B346" s="228" t="s">
        <v>194</v>
      </c>
      <c r="C346" s="228" t="s">
        <v>67</v>
      </c>
      <c r="D346" s="228">
        <v>199816</v>
      </c>
    </row>
    <row r="347" spans="1:4">
      <c r="A347" s="228">
        <v>2000</v>
      </c>
      <c r="B347" s="228" t="s">
        <v>195</v>
      </c>
      <c r="C347" s="228" t="s">
        <v>61</v>
      </c>
      <c r="D347" s="228">
        <v>6804022</v>
      </c>
    </row>
    <row r="348" spans="1:4">
      <c r="A348" s="228">
        <v>2000</v>
      </c>
      <c r="B348" s="228" t="s">
        <v>195</v>
      </c>
      <c r="C348" s="228" t="s">
        <v>62</v>
      </c>
      <c r="D348" s="228">
        <v>4730855</v>
      </c>
    </row>
    <row r="349" spans="1:4">
      <c r="A349" s="228">
        <v>2000</v>
      </c>
      <c r="B349" s="228" t="s">
        <v>195</v>
      </c>
      <c r="C349" s="228" t="s">
        <v>63</v>
      </c>
      <c r="D349" s="228">
        <v>3537670</v>
      </c>
    </row>
    <row r="350" spans="1:4">
      <c r="A350" s="228">
        <v>2000</v>
      </c>
      <c r="B350" s="228" t="s">
        <v>195</v>
      </c>
      <c r="C350" s="228" t="s">
        <v>64</v>
      </c>
      <c r="D350" s="228">
        <v>1500129</v>
      </c>
    </row>
    <row r="351" spans="1:4">
      <c r="A351" s="228">
        <v>2000</v>
      </c>
      <c r="B351" s="228" t="s">
        <v>195</v>
      </c>
      <c r="C351" s="228" t="s">
        <v>65</v>
      </c>
      <c r="D351" s="228">
        <v>1892531</v>
      </c>
    </row>
    <row r="352" spans="1:4">
      <c r="A352" s="228">
        <v>2000</v>
      </c>
      <c r="B352" s="228" t="s">
        <v>195</v>
      </c>
      <c r="C352" s="228" t="s">
        <v>66</v>
      </c>
      <c r="D352" s="228">
        <v>473200</v>
      </c>
    </row>
    <row r="353" spans="1:4">
      <c r="A353" s="228">
        <v>2000</v>
      </c>
      <c r="B353" s="228" t="s">
        <v>195</v>
      </c>
      <c r="C353" s="228" t="s">
        <v>68</v>
      </c>
      <c r="D353" s="228">
        <v>0</v>
      </c>
    </row>
    <row r="354" spans="1:4">
      <c r="A354" s="228">
        <v>2000</v>
      </c>
      <c r="B354" s="228" t="s">
        <v>195</v>
      </c>
      <c r="C354" s="228" t="s">
        <v>67</v>
      </c>
      <c r="D354" s="228">
        <v>200045</v>
      </c>
    </row>
    <row r="355" spans="1:4">
      <c r="A355" s="228">
        <v>2001</v>
      </c>
      <c r="B355" s="228" t="s">
        <v>192</v>
      </c>
      <c r="C355" s="228" t="s">
        <v>61</v>
      </c>
      <c r="D355" s="228">
        <v>6834370</v>
      </c>
    </row>
    <row r="356" spans="1:4">
      <c r="A356" s="228">
        <v>2001</v>
      </c>
      <c r="B356" s="228" t="s">
        <v>192</v>
      </c>
      <c r="C356" s="228" t="s">
        <v>62</v>
      </c>
      <c r="D356" s="228">
        <v>4753725</v>
      </c>
    </row>
    <row r="357" spans="1:4">
      <c r="A357" s="228">
        <v>2001</v>
      </c>
      <c r="B357" s="228" t="s">
        <v>192</v>
      </c>
      <c r="C357" s="228" t="s">
        <v>63</v>
      </c>
      <c r="D357" s="228">
        <v>3556466</v>
      </c>
    </row>
    <row r="358" spans="1:4">
      <c r="A358" s="228">
        <v>2001</v>
      </c>
      <c r="B358" s="228" t="s">
        <v>192</v>
      </c>
      <c r="C358" s="228" t="s">
        <v>64</v>
      </c>
      <c r="D358" s="228">
        <v>1502299</v>
      </c>
    </row>
    <row r="359" spans="1:4">
      <c r="A359" s="228">
        <v>2001</v>
      </c>
      <c r="B359" s="228" t="s">
        <v>192</v>
      </c>
      <c r="C359" s="228" t="s">
        <v>65</v>
      </c>
      <c r="D359" s="228">
        <v>1901295</v>
      </c>
    </row>
    <row r="360" spans="1:4">
      <c r="A360" s="228">
        <v>2001</v>
      </c>
      <c r="B360" s="228" t="s">
        <v>192</v>
      </c>
      <c r="C360" s="228" t="s">
        <v>66</v>
      </c>
      <c r="D360" s="228">
        <v>473662</v>
      </c>
    </row>
    <row r="361" spans="1:4">
      <c r="A361" s="228">
        <v>2001</v>
      </c>
      <c r="B361" s="228" t="s">
        <v>192</v>
      </c>
      <c r="C361" s="228" t="s">
        <v>68</v>
      </c>
      <c r="D361" s="228">
        <v>0</v>
      </c>
    </row>
    <row r="362" spans="1:4">
      <c r="A362" s="228">
        <v>2001</v>
      </c>
      <c r="B362" s="228" t="s">
        <v>192</v>
      </c>
      <c r="C362" s="228" t="s">
        <v>67</v>
      </c>
      <c r="D362" s="228">
        <v>200789</v>
      </c>
    </row>
    <row r="363" spans="1:4">
      <c r="A363" s="228">
        <v>2001</v>
      </c>
      <c r="B363" s="228" t="s">
        <v>193</v>
      </c>
      <c r="C363" s="228" t="s">
        <v>61</v>
      </c>
      <c r="D363" s="228">
        <v>6851887</v>
      </c>
    </row>
    <row r="364" spans="1:4">
      <c r="A364" s="228">
        <v>2001</v>
      </c>
      <c r="B364" s="228" t="s">
        <v>193</v>
      </c>
      <c r="C364" s="228" t="s">
        <v>62</v>
      </c>
      <c r="D364" s="228">
        <v>4763615</v>
      </c>
    </row>
    <row r="365" spans="1:4">
      <c r="A365" s="228">
        <v>2001</v>
      </c>
      <c r="B365" s="228" t="s">
        <v>193</v>
      </c>
      <c r="C365" s="228" t="s">
        <v>63</v>
      </c>
      <c r="D365" s="228">
        <v>3571469</v>
      </c>
    </row>
    <row r="366" spans="1:4">
      <c r="A366" s="228">
        <v>2001</v>
      </c>
      <c r="B366" s="228" t="s">
        <v>193</v>
      </c>
      <c r="C366" s="228" t="s">
        <v>64</v>
      </c>
      <c r="D366" s="228">
        <v>1503461</v>
      </c>
    </row>
    <row r="367" spans="1:4">
      <c r="A367" s="228">
        <v>2001</v>
      </c>
      <c r="B367" s="228" t="s">
        <v>193</v>
      </c>
      <c r="C367" s="228" t="s">
        <v>65</v>
      </c>
      <c r="D367" s="228">
        <v>1906274</v>
      </c>
    </row>
    <row r="368" spans="1:4">
      <c r="A368" s="228">
        <v>2001</v>
      </c>
      <c r="B368" s="228" t="s">
        <v>193</v>
      </c>
      <c r="C368" s="228" t="s">
        <v>66</v>
      </c>
      <c r="D368" s="228">
        <v>473668</v>
      </c>
    </row>
    <row r="369" spans="1:4">
      <c r="A369" s="228">
        <v>2001</v>
      </c>
      <c r="B369" s="228" t="s">
        <v>193</v>
      </c>
      <c r="C369" s="228" t="s">
        <v>68</v>
      </c>
      <c r="D369" s="228">
        <v>0</v>
      </c>
    </row>
    <row r="370" spans="1:4">
      <c r="A370" s="228">
        <v>2001</v>
      </c>
      <c r="B370" s="228" t="s">
        <v>193</v>
      </c>
      <c r="C370" s="228" t="s">
        <v>67</v>
      </c>
      <c r="D370" s="228">
        <v>201743</v>
      </c>
    </row>
    <row r="371" spans="1:4">
      <c r="A371" s="228">
        <v>2001</v>
      </c>
      <c r="B371" s="228" t="s">
        <v>194</v>
      </c>
      <c r="C371" s="228" t="s">
        <v>61</v>
      </c>
      <c r="D371" s="228">
        <v>6866833</v>
      </c>
    </row>
    <row r="372" spans="1:4">
      <c r="A372" s="228">
        <v>2001</v>
      </c>
      <c r="B372" s="228" t="s">
        <v>194</v>
      </c>
      <c r="C372" s="228" t="s">
        <v>62</v>
      </c>
      <c r="D372" s="228">
        <v>4776052</v>
      </c>
    </row>
    <row r="373" spans="1:4">
      <c r="A373" s="228">
        <v>2001</v>
      </c>
      <c r="B373" s="228" t="s">
        <v>194</v>
      </c>
      <c r="C373" s="228" t="s">
        <v>63</v>
      </c>
      <c r="D373" s="228">
        <v>3590969</v>
      </c>
    </row>
    <row r="374" spans="1:4">
      <c r="A374" s="228">
        <v>2001</v>
      </c>
      <c r="B374" s="228" t="s">
        <v>194</v>
      </c>
      <c r="C374" s="228" t="s">
        <v>64</v>
      </c>
      <c r="D374" s="228">
        <v>1504992</v>
      </c>
    </row>
    <row r="375" spans="1:4">
      <c r="A375" s="228">
        <v>2001</v>
      </c>
      <c r="B375" s="228" t="s">
        <v>194</v>
      </c>
      <c r="C375" s="228" t="s">
        <v>65</v>
      </c>
      <c r="D375" s="228">
        <v>1912214</v>
      </c>
    </row>
    <row r="376" spans="1:4">
      <c r="A376" s="228">
        <v>2001</v>
      </c>
      <c r="B376" s="228" t="s">
        <v>194</v>
      </c>
      <c r="C376" s="228" t="s">
        <v>66</v>
      </c>
      <c r="D376" s="228">
        <v>473530</v>
      </c>
    </row>
    <row r="377" spans="1:4">
      <c r="A377" s="228">
        <v>2001</v>
      </c>
      <c r="B377" s="228" t="s">
        <v>194</v>
      </c>
      <c r="C377" s="228" t="s">
        <v>68</v>
      </c>
      <c r="D377" s="228">
        <v>0</v>
      </c>
    </row>
    <row r="378" spans="1:4">
      <c r="A378" s="228">
        <v>2001</v>
      </c>
      <c r="B378" s="228" t="s">
        <v>194</v>
      </c>
      <c r="C378" s="228" t="s">
        <v>67</v>
      </c>
      <c r="D378" s="228">
        <v>201995</v>
      </c>
    </row>
    <row r="379" spans="1:4">
      <c r="A379" s="228">
        <v>2001</v>
      </c>
      <c r="B379" s="228" t="s">
        <v>195</v>
      </c>
      <c r="C379" s="228" t="s">
        <v>61</v>
      </c>
      <c r="D379" s="228">
        <v>6881358</v>
      </c>
    </row>
    <row r="380" spans="1:4">
      <c r="A380" s="228">
        <v>2001</v>
      </c>
      <c r="B380" s="228" t="s">
        <v>195</v>
      </c>
      <c r="C380" s="228" t="s">
        <v>62</v>
      </c>
      <c r="D380" s="228">
        <v>4790212</v>
      </c>
    </row>
    <row r="381" spans="1:4">
      <c r="A381" s="228">
        <v>2001</v>
      </c>
      <c r="B381" s="228" t="s">
        <v>195</v>
      </c>
      <c r="C381" s="228" t="s">
        <v>63</v>
      </c>
      <c r="D381" s="228">
        <v>3611203</v>
      </c>
    </row>
    <row r="382" spans="1:4">
      <c r="A382" s="228">
        <v>2001</v>
      </c>
      <c r="B382" s="228" t="s">
        <v>195</v>
      </c>
      <c r="C382" s="228" t="s">
        <v>64</v>
      </c>
      <c r="D382" s="228">
        <v>1507825</v>
      </c>
    </row>
    <row r="383" spans="1:4">
      <c r="A383" s="228">
        <v>2001</v>
      </c>
      <c r="B383" s="228" t="s">
        <v>195</v>
      </c>
      <c r="C383" s="228" t="s">
        <v>65</v>
      </c>
      <c r="D383" s="228">
        <v>1917752</v>
      </c>
    </row>
    <row r="384" spans="1:4">
      <c r="A384" s="228">
        <v>2001</v>
      </c>
      <c r="B384" s="228" t="s">
        <v>195</v>
      </c>
      <c r="C384" s="228" t="s">
        <v>66</v>
      </c>
      <c r="D384" s="228">
        <v>473890</v>
      </c>
    </row>
    <row r="385" spans="1:4">
      <c r="A385" s="228">
        <v>2001</v>
      </c>
      <c r="B385" s="228" t="s">
        <v>195</v>
      </c>
      <c r="C385" s="228" t="s">
        <v>68</v>
      </c>
      <c r="D385" s="228">
        <v>0</v>
      </c>
    </row>
    <row r="386" spans="1:4">
      <c r="A386" s="228">
        <v>2001</v>
      </c>
      <c r="B386" s="228" t="s">
        <v>195</v>
      </c>
      <c r="C386" s="228" t="s">
        <v>67</v>
      </c>
      <c r="D386" s="228">
        <v>201751</v>
      </c>
    </row>
    <row r="387" spans="1:4">
      <c r="A387" s="228">
        <v>2002</v>
      </c>
      <c r="B387" s="228" t="s">
        <v>192</v>
      </c>
      <c r="C387" s="228" t="s">
        <v>61</v>
      </c>
      <c r="D387" s="228">
        <v>6899483</v>
      </c>
    </row>
    <row r="388" spans="1:4">
      <c r="A388" s="228">
        <v>2002</v>
      </c>
      <c r="B388" s="228" t="s">
        <v>192</v>
      </c>
      <c r="C388" s="228" t="s">
        <v>62</v>
      </c>
      <c r="D388" s="228">
        <v>4808940</v>
      </c>
    </row>
    <row r="389" spans="1:4">
      <c r="A389" s="228">
        <v>2002</v>
      </c>
      <c r="B389" s="228" t="s">
        <v>192</v>
      </c>
      <c r="C389" s="228" t="s">
        <v>63</v>
      </c>
      <c r="D389" s="228">
        <v>3631451</v>
      </c>
    </row>
    <row r="390" spans="1:4">
      <c r="A390" s="228">
        <v>2002</v>
      </c>
      <c r="B390" s="228" t="s">
        <v>192</v>
      </c>
      <c r="C390" s="228" t="s">
        <v>64</v>
      </c>
      <c r="D390" s="228">
        <v>1510013</v>
      </c>
    </row>
    <row r="391" spans="1:4">
      <c r="A391" s="228">
        <v>2002</v>
      </c>
      <c r="B391" s="228" t="s">
        <v>192</v>
      </c>
      <c r="C391" s="228" t="s">
        <v>65</v>
      </c>
      <c r="D391" s="228">
        <v>1924935</v>
      </c>
    </row>
    <row r="392" spans="1:4">
      <c r="A392" s="228">
        <v>2002</v>
      </c>
      <c r="B392" s="228" t="s">
        <v>192</v>
      </c>
      <c r="C392" s="228" t="s">
        <v>66</v>
      </c>
      <c r="D392" s="228">
        <v>474218</v>
      </c>
    </row>
    <row r="393" spans="1:4">
      <c r="A393" s="228">
        <v>2002</v>
      </c>
      <c r="B393" s="228" t="s">
        <v>192</v>
      </c>
      <c r="C393" s="228" t="s">
        <v>68</v>
      </c>
      <c r="D393" s="228">
        <v>0</v>
      </c>
    </row>
    <row r="394" spans="1:4">
      <c r="A394" s="228">
        <v>2002</v>
      </c>
      <c r="B394" s="228" t="s">
        <v>192</v>
      </c>
      <c r="C394" s="228" t="s">
        <v>67</v>
      </c>
      <c r="D394" s="228">
        <v>201880</v>
      </c>
    </row>
    <row r="395" spans="1:4">
      <c r="A395" s="228">
        <v>2002</v>
      </c>
      <c r="B395" s="228" t="s">
        <v>193</v>
      </c>
      <c r="C395" s="228" t="s">
        <v>61</v>
      </c>
      <c r="D395" s="228">
        <v>6905434</v>
      </c>
    </row>
    <row r="396" spans="1:4">
      <c r="A396" s="228">
        <v>2002</v>
      </c>
      <c r="B396" s="228" t="s">
        <v>193</v>
      </c>
      <c r="C396" s="228" t="s">
        <v>62</v>
      </c>
      <c r="D396" s="228">
        <v>4817774</v>
      </c>
    </row>
    <row r="397" spans="1:4">
      <c r="A397" s="228">
        <v>2002</v>
      </c>
      <c r="B397" s="228" t="s">
        <v>193</v>
      </c>
      <c r="C397" s="228" t="s">
        <v>63</v>
      </c>
      <c r="D397" s="228">
        <v>3653123</v>
      </c>
    </row>
    <row r="398" spans="1:4">
      <c r="A398" s="228">
        <v>2002</v>
      </c>
      <c r="B398" s="228" t="s">
        <v>193</v>
      </c>
      <c r="C398" s="228" t="s">
        <v>64</v>
      </c>
      <c r="D398" s="228">
        <v>1511567</v>
      </c>
    </row>
    <row r="399" spans="1:4">
      <c r="A399" s="228">
        <v>2002</v>
      </c>
      <c r="B399" s="228" t="s">
        <v>193</v>
      </c>
      <c r="C399" s="228" t="s">
        <v>65</v>
      </c>
      <c r="D399" s="228">
        <v>1928512</v>
      </c>
    </row>
    <row r="400" spans="1:4">
      <c r="A400" s="228">
        <v>2002</v>
      </c>
      <c r="B400" s="228" t="s">
        <v>193</v>
      </c>
      <c r="C400" s="228" t="s">
        <v>66</v>
      </c>
      <c r="D400" s="228">
        <v>474152</v>
      </c>
    </row>
    <row r="401" spans="1:4">
      <c r="A401" s="228">
        <v>2002</v>
      </c>
      <c r="B401" s="228" t="s">
        <v>193</v>
      </c>
      <c r="C401" s="228" t="s">
        <v>68</v>
      </c>
      <c r="D401" s="228">
        <v>0</v>
      </c>
    </row>
    <row r="402" spans="1:4">
      <c r="A402" s="228">
        <v>2002</v>
      </c>
      <c r="B402" s="228" t="s">
        <v>193</v>
      </c>
      <c r="C402" s="228" t="s">
        <v>67</v>
      </c>
      <c r="D402" s="228">
        <v>202251</v>
      </c>
    </row>
    <row r="403" spans="1:4">
      <c r="A403" s="228">
        <v>2002</v>
      </c>
      <c r="B403" s="228" t="s">
        <v>194</v>
      </c>
      <c r="C403" s="228" t="s">
        <v>61</v>
      </c>
      <c r="D403" s="228">
        <v>6915914</v>
      </c>
    </row>
    <row r="404" spans="1:4">
      <c r="A404" s="228">
        <v>2002</v>
      </c>
      <c r="B404" s="228" t="s">
        <v>194</v>
      </c>
      <c r="C404" s="228" t="s">
        <v>62</v>
      </c>
      <c r="D404" s="228">
        <v>4830383</v>
      </c>
    </row>
    <row r="405" spans="1:4">
      <c r="A405" s="228">
        <v>2002</v>
      </c>
      <c r="B405" s="228" t="s">
        <v>194</v>
      </c>
      <c r="C405" s="228" t="s">
        <v>63</v>
      </c>
      <c r="D405" s="228">
        <v>3676870</v>
      </c>
    </row>
    <row r="406" spans="1:4">
      <c r="A406" s="228">
        <v>2002</v>
      </c>
      <c r="B406" s="228" t="s">
        <v>194</v>
      </c>
      <c r="C406" s="228" t="s">
        <v>64</v>
      </c>
      <c r="D406" s="228">
        <v>1513662</v>
      </c>
    </row>
    <row r="407" spans="1:4">
      <c r="A407" s="228">
        <v>2002</v>
      </c>
      <c r="B407" s="228" t="s">
        <v>194</v>
      </c>
      <c r="C407" s="228" t="s">
        <v>65</v>
      </c>
      <c r="D407" s="228">
        <v>1932977</v>
      </c>
    </row>
    <row r="408" spans="1:4">
      <c r="A408" s="228">
        <v>2002</v>
      </c>
      <c r="B408" s="228" t="s">
        <v>194</v>
      </c>
      <c r="C408" s="228" t="s">
        <v>66</v>
      </c>
      <c r="D408" s="228">
        <v>474626</v>
      </c>
    </row>
    <row r="409" spans="1:4">
      <c r="A409" s="228">
        <v>2002</v>
      </c>
      <c r="B409" s="228" t="s">
        <v>194</v>
      </c>
      <c r="C409" s="228" t="s">
        <v>68</v>
      </c>
      <c r="D409" s="228">
        <v>0</v>
      </c>
    </row>
    <row r="410" spans="1:4">
      <c r="A410" s="228">
        <v>2002</v>
      </c>
      <c r="B410" s="228" t="s">
        <v>194</v>
      </c>
      <c r="C410" s="228" t="s">
        <v>67</v>
      </c>
      <c r="D410" s="228">
        <v>202069</v>
      </c>
    </row>
    <row r="411" spans="1:4">
      <c r="A411" s="228">
        <v>2002</v>
      </c>
      <c r="B411" s="228" t="s">
        <v>195</v>
      </c>
      <c r="C411" s="228" t="s">
        <v>61</v>
      </c>
      <c r="D411" s="228">
        <v>6925391</v>
      </c>
    </row>
    <row r="412" spans="1:4">
      <c r="A412" s="228">
        <v>2002</v>
      </c>
      <c r="B412" s="228" t="s">
        <v>195</v>
      </c>
      <c r="C412" s="228" t="s">
        <v>62</v>
      </c>
      <c r="D412" s="228">
        <v>4845024</v>
      </c>
    </row>
    <row r="413" spans="1:4">
      <c r="A413" s="228">
        <v>2002</v>
      </c>
      <c r="B413" s="228" t="s">
        <v>195</v>
      </c>
      <c r="C413" s="228" t="s">
        <v>63</v>
      </c>
      <c r="D413" s="228">
        <v>3700791</v>
      </c>
    </row>
    <row r="414" spans="1:4">
      <c r="A414" s="228">
        <v>2002</v>
      </c>
      <c r="B414" s="228" t="s">
        <v>195</v>
      </c>
      <c r="C414" s="228" t="s">
        <v>64</v>
      </c>
      <c r="D414" s="228">
        <v>1515723</v>
      </c>
    </row>
    <row r="415" spans="1:4">
      <c r="A415" s="228">
        <v>2002</v>
      </c>
      <c r="B415" s="228" t="s">
        <v>195</v>
      </c>
      <c r="C415" s="228" t="s">
        <v>65</v>
      </c>
      <c r="D415" s="228">
        <v>1938610</v>
      </c>
    </row>
    <row r="416" spans="1:4">
      <c r="A416" s="228">
        <v>2002</v>
      </c>
      <c r="B416" s="228" t="s">
        <v>195</v>
      </c>
      <c r="C416" s="228" t="s">
        <v>66</v>
      </c>
      <c r="D416" s="228">
        <v>475998</v>
      </c>
    </row>
    <row r="417" spans="1:4">
      <c r="A417" s="228">
        <v>2002</v>
      </c>
      <c r="B417" s="228" t="s">
        <v>195</v>
      </c>
      <c r="C417" s="228" t="s">
        <v>68</v>
      </c>
      <c r="D417" s="228">
        <v>0</v>
      </c>
    </row>
    <row r="418" spans="1:4">
      <c r="A418" s="228">
        <v>2002</v>
      </c>
      <c r="B418" s="228" t="s">
        <v>195</v>
      </c>
      <c r="C418" s="228" t="s">
        <v>67</v>
      </c>
      <c r="D418" s="228">
        <v>201549</v>
      </c>
    </row>
    <row r="419" spans="1:4">
      <c r="A419" s="228">
        <v>2003</v>
      </c>
      <c r="B419" s="228" t="s">
        <v>192</v>
      </c>
      <c r="C419" s="228" t="s">
        <v>61</v>
      </c>
      <c r="D419" s="228">
        <v>6942795</v>
      </c>
    </row>
    <row r="420" spans="1:4">
      <c r="A420" s="228">
        <v>2003</v>
      </c>
      <c r="B420" s="228" t="s">
        <v>192</v>
      </c>
      <c r="C420" s="228" t="s">
        <v>62</v>
      </c>
      <c r="D420" s="228">
        <v>4864214</v>
      </c>
    </row>
    <row r="421" spans="1:4">
      <c r="A421" s="228">
        <v>2003</v>
      </c>
      <c r="B421" s="228" t="s">
        <v>192</v>
      </c>
      <c r="C421" s="228" t="s">
        <v>63</v>
      </c>
      <c r="D421" s="228">
        <v>3723239</v>
      </c>
    </row>
    <row r="422" spans="1:4">
      <c r="A422" s="228">
        <v>2003</v>
      </c>
      <c r="B422" s="228" t="s">
        <v>192</v>
      </c>
      <c r="C422" s="228" t="s">
        <v>64</v>
      </c>
      <c r="D422" s="228">
        <v>1518570</v>
      </c>
    </row>
    <row r="423" spans="1:4">
      <c r="A423" s="228">
        <v>2003</v>
      </c>
      <c r="B423" s="228" t="s">
        <v>192</v>
      </c>
      <c r="C423" s="228" t="s">
        <v>65</v>
      </c>
      <c r="D423" s="228">
        <v>1946831</v>
      </c>
    </row>
    <row r="424" spans="1:4">
      <c r="A424" s="228">
        <v>2003</v>
      </c>
      <c r="B424" s="228" t="s">
        <v>192</v>
      </c>
      <c r="C424" s="228" t="s">
        <v>66</v>
      </c>
      <c r="D424" s="228">
        <v>477576</v>
      </c>
    </row>
    <row r="425" spans="1:4">
      <c r="A425" s="228">
        <v>2003</v>
      </c>
      <c r="B425" s="228" t="s">
        <v>192</v>
      </c>
      <c r="C425" s="228" t="s">
        <v>68</v>
      </c>
      <c r="D425" s="228">
        <v>0</v>
      </c>
    </row>
    <row r="426" spans="1:4">
      <c r="A426" s="228">
        <v>2003</v>
      </c>
      <c r="B426" s="228" t="s">
        <v>192</v>
      </c>
      <c r="C426" s="228" t="s">
        <v>67</v>
      </c>
      <c r="D426" s="228">
        <v>201068</v>
      </c>
    </row>
    <row r="427" spans="1:4">
      <c r="A427" s="228">
        <v>2003</v>
      </c>
      <c r="B427" s="228" t="s">
        <v>193</v>
      </c>
      <c r="C427" s="228" t="s">
        <v>61</v>
      </c>
      <c r="D427" s="228">
        <v>6948072</v>
      </c>
    </row>
    <row r="428" spans="1:4">
      <c r="A428" s="228">
        <v>2003</v>
      </c>
      <c r="B428" s="228" t="s">
        <v>193</v>
      </c>
      <c r="C428" s="228" t="s">
        <v>62</v>
      </c>
      <c r="D428" s="228">
        <v>4873809</v>
      </c>
    </row>
    <row r="429" spans="1:4">
      <c r="A429" s="228">
        <v>2003</v>
      </c>
      <c r="B429" s="228" t="s">
        <v>193</v>
      </c>
      <c r="C429" s="228" t="s">
        <v>63</v>
      </c>
      <c r="D429" s="228">
        <v>3743121</v>
      </c>
    </row>
    <row r="430" spans="1:4">
      <c r="A430" s="228">
        <v>2003</v>
      </c>
      <c r="B430" s="228" t="s">
        <v>193</v>
      </c>
      <c r="C430" s="228" t="s">
        <v>64</v>
      </c>
      <c r="D430" s="228">
        <v>1520399</v>
      </c>
    </row>
    <row r="431" spans="1:4">
      <c r="A431" s="228">
        <v>2003</v>
      </c>
      <c r="B431" s="228" t="s">
        <v>193</v>
      </c>
      <c r="C431" s="228" t="s">
        <v>65</v>
      </c>
      <c r="D431" s="228">
        <v>1952741</v>
      </c>
    </row>
    <row r="432" spans="1:4">
      <c r="A432" s="228">
        <v>2003</v>
      </c>
      <c r="B432" s="228" t="s">
        <v>193</v>
      </c>
      <c r="C432" s="228" t="s">
        <v>66</v>
      </c>
      <c r="D432" s="228">
        <v>478534</v>
      </c>
    </row>
    <row r="433" spans="1:4">
      <c r="A433" s="228">
        <v>2003</v>
      </c>
      <c r="B433" s="228" t="s">
        <v>193</v>
      </c>
      <c r="C433" s="228" t="s">
        <v>68</v>
      </c>
      <c r="D433" s="228">
        <v>0</v>
      </c>
    </row>
    <row r="434" spans="1:4">
      <c r="A434" s="228">
        <v>2003</v>
      </c>
      <c r="B434" s="228" t="s">
        <v>193</v>
      </c>
      <c r="C434" s="228" t="s">
        <v>67</v>
      </c>
      <c r="D434" s="228">
        <v>201725</v>
      </c>
    </row>
    <row r="435" spans="1:4">
      <c r="A435" s="228">
        <v>2003</v>
      </c>
      <c r="B435" s="228" t="s">
        <v>194</v>
      </c>
      <c r="C435" s="228" t="s">
        <v>61</v>
      </c>
      <c r="D435" s="228">
        <v>6954925</v>
      </c>
    </row>
    <row r="436" spans="1:4">
      <c r="A436" s="228">
        <v>2003</v>
      </c>
      <c r="B436" s="228" t="s">
        <v>194</v>
      </c>
      <c r="C436" s="228" t="s">
        <v>62</v>
      </c>
      <c r="D436" s="228">
        <v>4887826</v>
      </c>
    </row>
    <row r="437" spans="1:4">
      <c r="A437" s="228">
        <v>2003</v>
      </c>
      <c r="B437" s="228" t="s">
        <v>194</v>
      </c>
      <c r="C437" s="228" t="s">
        <v>63</v>
      </c>
      <c r="D437" s="228">
        <v>3765109</v>
      </c>
    </row>
    <row r="438" spans="1:4">
      <c r="A438" s="228">
        <v>2003</v>
      </c>
      <c r="B438" s="228" t="s">
        <v>194</v>
      </c>
      <c r="C438" s="228" t="s">
        <v>64</v>
      </c>
      <c r="D438" s="228">
        <v>1522193</v>
      </c>
    </row>
    <row r="439" spans="1:4">
      <c r="A439" s="228">
        <v>2003</v>
      </c>
      <c r="B439" s="228" t="s">
        <v>194</v>
      </c>
      <c r="C439" s="228" t="s">
        <v>65</v>
      </c>
      <c r="D439" s="228">
        <v>1959430</v>
      </c>
    </row>
    <row r="440" spans="1:4">
      <c r="A440" s="228">
        <v>2003</v>
      </c>
      <c r="B440" s="228" t="s">
        <v>194</v>
      </c>
      <c r="C440" s="228" t="s">
        <v>66</v>
      </c>
      <c r="D440" s="228">
        <v>479829</v>
      </c>
    </row>
    <row r="441" spans="1:4">
      <c r="A441" s="228">
        <v>2003</v>
      </c>
      <c r="B441" s="228" t="s">
        <v>194</v>
      </c>
      <c r="C441" s="228" t="s">
        <v>68</v>
      </c>
      <c r="D441" s="228">
        <v>0</v>
      </c>
    </row>
    <row r="442" spans="1:4">
      <c r="A442" s="228">
        <v>2003</v>
      </c>
      <c r="B442" s="228" t="s">
        <v>194</v>
      </c>
      <c r="C442" s="228" t="s">
        <v>67</v>
      </c>
      <c r="D442" s="228">
        <v>201781</v>
      </c>
    </row>
    <row r="443" spans="1:4">
      <c r="A443" s="228">
        <v>2003</v>
      </c>
      <c r="B443" s="228" t="s">
        <v>195</v>
      </c>
      <c r="C443" s="228" t="s">
        <v>61</v>
      </c>
      <c r="D443" s="228">
        <v>6962105</v>
      </c>
    </row>
    <row r="444" spans="1:4">
      <c r="A444" s="228">
        <v>2003</v>
      </c>
      <c r="B444" s="228" t="s">
        <v>195</v>
      </c>
      <c r="C444" s="228" t="s">
        <v>62</v>
      </c>
      <c r="D444" s="228">
        <v>4900176</v>
      </c>
    </row>
    <row r="445" spans="1:4">
      <c r="A445" s="228">
        <v>2003</v>
      </c>
      <c r="B445" s="228" t="s">
        <v>195</v>
      </c>
      <c r="C445" s="228" t="s">
        <v>63</v>
      </c>
      <c r="D445" s="228">
        <v>3788560</v>
      </c>
    </row>
    <row r="446" spans="1:4">
      <c r="A446" s="228">
        <v>2003</v>
      </c>
      <c r="B446" s="228" t="s">
        <v>195</v>
      </c>
      <c r="C446" s="228" t="s">
        <v>64</v>
      </c>
      <c r="D446" s="228">
        <v>1524727</v>
      </c>
    </row>
    <row r="447" spans="1:4">
      <c r="A447" s="228">
        <v>2003</v>
      </c>
      <c r="B447" s="228" t="s">
        <v>195</v>
      </c>
      <c r="C447" s="228" t="s">
        <v>65</v>
      </c>
      <c r="D447" s="228">
        <v>1966130</v>
      </c>
    </row>
    <row r="448" spans="1:4">
      <c r="A448" s="228">
        <v>2003</v>
      </c>
      <c r="B448" s="228" t="s">
        <v>195</v>
      </c>
      <c r="C448" s="228" t="s">
        <v>66</v>
      </c>
      <c r="D448" s="228">
        <v>481411</v>
      </c>
    </row>
    <row r="449" spans="1:4">
      <c r="A449" s="228">
        <v>2003</v>
      </c>
      <c r="B449" s="228" t="s">
        <v>195</v>
      </c>
      <c r="C449" s="228" t="s">
        <v>68</v>
      </c>
      <c r="D449" s="228">
        <v>0</v>
      </c>
    </row>
    <row r="450" spans="1:4">
      <c r="A450" s="228">
        <v>2003</v>
      </c>
      <c r="B450" s="228" t="s">
        <v>195</v>
      </c>
      <c r="C450" s="228" t="s">
        <v>67</v>
      </c>
      <c r="D450" s="228">
        <v>201708</v>
      </c>
    </row>
    <row r="451" spans="1:4">
      <c r="A451" s="228">
        <v>2004</v>
      </c>
      <c r="B451" s="228" t="s">
        <v>192</v>
      </c>
      <c r="C451" s="228" t="s">
        <v>61</v>
      </c>
      <c r="D451" s="228">
        <v>6976840</v>
      </c>
    </row>
    <row r="452" spans="1:4">
      <c r="A452" s="228">
        <v>2004</v>
      </c>
      <c r="B452" s="228" t="s">
        <v>192</v>
      </c>
      <c r="C452" s="228" t="s">
        <v>62</v>
      </c>
      <c r="D452" s="228">
        <v>4918070</v>
      </c>
    </row>
    <row r="453" spans="1:4">
      <c r="A453" s="228">
        <v>2004</v>
      </c>
      <c r="B453" s="228" t="s">
        <v>192</v>
      </c>
      <c r="C453" s="228" t="s">
        <v>63</v>
      </c>
      <c r="D453" s="228">
        <v>3810921</v>
      </c>
    </row>
    <row r="454" spans="1:4">
      <c r="A454" s="228">
        <v>2004</v>
      </c>
      <c r="B454" s="228" t="s">
        <v>192</v>
      </c>
      <c r="C454" s="228" t="s">
        <v>64</v>
      </c>
      <c r="D454" s="228">
        <v>1526994</v>
      </c>
    </row>
    <row r="455" spans="1:4">
      <c r="A455" s="228">
        <v>2004</v>
      </c>
      <c r="B455" s="228" t="s">
        <v>192</v>
      </c>
      <c r="C455" s="228" t="s">
        <v>65</v>
      </c>
      <c r="D455" s="228">
        <v>1974145</v>
      </c>
    </row>
    <row r="456" spans="1:4">
      <c r="A456" s="228">
        <v>2004</v>
      </c>
      <c r="B456" s="228" t="s">
        <v>192</v>
      </c>
      <c r="C456" s="228" t="s">
        <v>66</v>
      </c>
      <c r="D456" s="228">
        <v>482778</v>
      </c>
    </row>
    <row r="457" spans="1:4">
      <c r="A457" s="228">
        <v>2004</v>
      </c>
      <c r="B457" s="228" t="s">
        <v>192</v>
      </c>
      <c r="C457" s="228" t="s">
        <v>68</v>
      </c>
      <c r="D457" s="228">
        <v>0</v>
      </c>
    </row>
    <row r="458" spans="1:4">
      <c r="A458" s="228">
        <v>2004</v>
      </c>
      <c r="B458" s="228" t="s">
        <v>192</v>
      </c>
      <c r="C458" s="228" t="s">
        <v>67</v>
      </c>
      <c r="D458" s="228">
        <v>202009</v>
      </c>
    </row>
    <row r="459" spans="1:4">
      <c r="A459" s="228">
        <v>2004</v>
      </c>
      <c r="B459" s="228" t="s">
        <v>193</v>
      </c>
      <c r="C459" s="228" t="s">
        <v>61</v>
      </c>
      <c r="D459" s="228">
        <v>6979675</v>
      </c>
    </row>
    <row r="460" spans="1:4">
      <c r="A460" s="228">
        <v>2004</v>
      </c>
      <c r="B460" s="228" t="s">
        <v>193</v>
      </c>
      <c r="C460" s="228" t="s">
        <v>62</v>
      </c>
      <c r="D460" s="228">
        <v>4927149</v>
      </c>
    </row>
    <row r="461" spans="1:4">
      <c r="A461" s="228">
        <v>2004</v>
      </c>
      <c r="B461" s="228" t="s">
        <v>193</v>
      </c>
      <c r="C461" s="228" t="s">
        <v>63</v>
      </c>
      <c r="D461" s="228">
        <v>3829970</v>
      </c>
    </row>
    <row r="462" spans="1:4">
      <c r="A462" s="228">
        <v>2004</v>
      </c>
      <c r="B462" s="228" t="s">
        <v>193</v>
      </c>
      <c r="C462" s="228" t="s">
        <v>64</v>
      </c>
      <c r="D462" s="228">
        <v>1528189</v>
      </c>
    </row>
    <row r="463" spans="1:4">
      <c r="A463" s="228">
        <v>2004</v>
      </c>
      <c r="B463" s="228" t="s">
        <v>193</v>
      </c>
      <c r="C463" s="228" t="s">
        <v>65</v>
      </c>
      <c r="D463" s="228">
        <v>1979542</v>
      </c>
    </row>
    <row r="464" spans="1:4">
      <c r="A464" s="228">
        <v>2004</v>
      </c>
      <c r="B464" s="228" t="s">
        <v>193</v>
      </c>
      <c r="C464" s="228" t="s">
        <v>66</v>
      </c>
      <c r="D464" s="228">
        <v>483178</v>
      </c>
    </row>
    <row r="465" spans="1:4">
      <c r="A465" s="228">
        <v>2004</v>
      </c>
      <c r="B465" s="228" t="s">
        <v>193</v>
      </c>
      <c r="C465" s="228" t="s">
        <v>68</v>
      </c>
      <c r="D465" s="228">
        <v>0</v>
      </c>
    </row>
    <row r="466" spans="1:4">
      <c r="A466" s="228">
        <v>2004</v>
      </c>
      <c r="B466" s="228" t="s">
        <v>193</v>
      </c>
      <c r="C466" s="228" t="s">
        <v>67</v>
      </c>
      <c r="D466" s="228">
        <v>202663</v>
      </c>
    </row>
    <row r="467" spans="1:4">
      <c r="A467" s="228">
        <v>2004</v>
      </c>
      <c r="B467" s="228" t="s">
        <v>194</v>
      </c>
      <c r="C467" s="228" t="s">
        <v>61</v>
      </c>
      <c r="D467" s="228">
        <v>6989547</v>
      </c>
    </row>
    <row r="468" spans="1:4">
      <c r="A468" s="228">
        <v>2004</v>
      </c>
      <c r="B468" s="228" t="s">
        <v>194</v>
      </c>
      <c r="C468" s="228" t="s">
        <v>62</v>
      </c>
      <c r="D468" s="228">
        <v>4943359</v>
      </c>
    </row>
    <row r="469" spans="1:4">
      <c r="A469" s="228">
        <v>2004</v>
      </c>
      <c r="B469" s="228" t="s">
        <v>194</v>
      </c>
      <c r="C469" s="228" t="s">
        <v>63</v>
      </c>
      <c r="D469" s="228">
        <v>3849852</v>
      </c>
    </row>
    <row r="470" spans="1:4">
      <c r="A470" s="228">
        <v>2004</v>
      </c>
      <c r="B470" s="228" t="s">
        <v>194</v>
      </c>
      <c r="C470" s="228" t="s">
        <v>64</v>
      </c>
      <c r="D470" s="228">
        <v>1530521</v>
      </c>
    </row>
    <row r="471" spans="1:4">
      <c r="A471" s="228">
        <v>2004</v>
      </c>
      <c r="B471" s="228" t="s">
        <v>194</v>
      </c>
      <c r="C471" s="228" t="s">
        <v>65</v>
      </c>
      <c r="D471" s="228">
        <v>1986513</v>
      </c>
    </row>
    <row r="472" spans="1:4">
      <c r="A472" s="228">
        <v>2004</v>
      </c>
      <c r="B472" s="228" t="s">
        <v>194</v>
      </c>
      <c r="C472" s="228" t="s">
        <v>66</v>
      </c>
      <c r="D472" s="228">
        <v>483995</v>
      </c>
    </row>
    <row r="473" spans="1:4">
      <c r="A473" s="228">
        <v>2004</v>
      </c>
      <c r="B473" s="228" t="s">
        <v>194</v>
      </c>
      <c r="C473" s="228" t="s">
        <v>68</v>
      </c>
      <c r="D473" s="228">
        <v>0</v>
      </c>
    </row>
    <row r="474" spans="1:4">
      <c r="A474" s="228">
        <v>2004</v>
      </c>
      <c r="B474" s="228" t="s">
        <v>194</v>
      </c>
      <c r="C474" s="228" t="s">
        <v>67</v>
      </c>
      <c r="D474" s="228">
        <v>203527</v>
      </c>
    </row>
    <row r="475" spans="1:4">
      <c r="A475" s="228">
        <v>2004</v>
      </c>
      <c r="B475" s="228" t="s">
        <v>195</v>
      </c>
      <c r="C475" s="228" t="s">
        <v>61</v>
      </c>
      <c r="D475" s="228">
        <v>6998704</v>
      </c>
    </row>
    <row r="476" spans="1:4">
      <c r="A476" s="228">
        <v>2004</v>
      </c>
      <c r="B476" s="228" t="s">
        <v>195</v>
      </c>
      <c r="C476" s="228" t="s">
        <v>62</v>
      </c>
      <c r="D476" s="228">
        <v>4957147</v>
      </c>
    </row>
    <row r="477" spans="1:4">
      <c r="A477" s="228">
        <v>2004</v>
      </c>
      <c r="B477" s="228" t="s">
        <v>195</v>
      </c>
      <c r="C477" s="228" t="s">
        <v>63</v>
      </c>
      <c r="D477" s="228">
        <v>3872351</v>
      </c>
    </row>
    <row r="478" spans="1:4">
      <c r="A478" s="228">
        <v>2004</v>
      </c>
      <c r="B478" s="228" t="s">
        <v>195</v>
      </c>
      <c r="C478" s="228" t="s">
        <v>64</v>
      </c>
      <c r="D478" s="228">
        <v>1532562</v>
      </c>
    </row>
    <row r="479" spans="1:4">
      <c r="A479" s="228">
        <v>2004</v>
      </c>
      <c r="B479" s="228" t="s">
        <v>195</v>
      </c>
      <c r="C479" s="228" t="s">
        <v>65</v>
      </c>
      <c r="D479" s="228">
        <v>1994241</v>
      </c>
    </row>
    <row r="480" spans="1:4">
      <c r="A480" s="228">
        <v>2004</v>
      </c>
      <c r="B480" s="228" t="s">
        <v>195</v>
      </c>
      <c r="C480" s="228" t="s">
        <v>66</v>
      </c>
      <c r="D480" s="228">
        <v>484778</v>
      </c>
    </row>
    <row r="481" spans="1:4">
      <c r="A481" s="228">
        <v>2004</v>
      </c>
      <c r="B481" s="228" t="s">
        <v>195</v>
      </c>
      <c r="C481" s="228" t="s">
        <v>68</v>
      </c>
      <c r="D481" s="228">
        <v>0</v>
      </c>
    </row>
    <row r="482" spans="1:4">
      <c r="A482" s="228">
        <v>2004</v>
      </c>
      <c r="B482" s="228" t="s">
        <v>195</v>
      </c>
      <c r="C482" s="228" t="s">
        <v>67</v>
      </c>
      <c r="D482" s="228">
        <v>203857</v>
      </c>
    </row>
    <row r="483" spans="1:4">
      <c r="A483" s="228">
        <v>2005</v>
      </c>
      <c r="B483" s="228" t="s">
        <v>192</v>
      </c>
      <c r="C483" s="228" t="s">
        <v>61</v>
      </c>
      <c r="D483" s="228">
        <v>7016791</v>
      </c>
    </row>
    <row r="484" spans="1:4">
      <c r="A484" s="228">
        <v>2005</v>
      </c>
      <c r="B484" s="228" t="s">
        <v>192</v>
      </c>
      <c r="C484" s="228" t="s">
        <v>62</v>
      </c>
      <c r="D484" s="228">
        <v>4978342</v>
      </c>
    </row>
    <row r="485" spans="1:4">
      <c r="A485" s="228">
        <v>2005</v>
      </c>
      <c r="B485" s="228" t="s">
        <v>192</v>
      </c>
      <c r="C485" s="228" t="s">
        <v>63</v>
      </c>
      <c r="D485" s="228">
        <v>3896951</v>
      </c>
    </row>
    <row r="486" spans="1:4">
      <c r="A486" s="228">
        <v>2005</v>
      </c>
      <c r="B486" s="228" t="s">
        <v>192</v>
      </c>
      <c r="C486" s="228" t="s">
        <v>64</v>
      </c>
      <c r="D486" s="228">
        <v>1536798</v>
      </c>
    </row>
    <row r="487" spans="1:4">
      <c r="A487" s="228">
        <v>2005</v>
      </c>
      <c r="B487" s="228" t="s">
        <v>192</v>
      </c>
      <c r="C487" s="228" t="s">
        <v>65</v>
      </c>
      <c r="D487" s="228">
        <v>2004644</v>
      </c>
    </row>
    <row r="488" spans="1:4">
      <c r="A488" s="228">
        <v>2005</v>
      </c>
      <c r="B488" s="228" t="s">
        <v>192</v>
      </c>
      <c r="C488" s="228" t="s">
        <v>66</v>
      </c>
      <c r="D488" s="228">
        <v>485755</v>
      </c>
    </row>
    <row r="489" spans="1:4">
      <c r="A489" s="228">
        <v>2005</v>
      </c>
      <c r="B489" s="228" t="s">
        <v>192</v>
      </c>
      <c r="C489" s="228" t="s">
        <v>68</v>
      </c>
      <c r="D489" s="228">
        <v>0</v>
      </c>
    </row>
    <row r="490" spans="1:4">
      <c r="A490" s="228">
        <v>2005</v>
      </c>
      <c r="B490" s="228" t="s">
        <v>192</v>
      </c>
      <c r="C490" s="228" t="s">
        <v>67</v>
      </c>
      <c r="D490" s="228">
        <v>204897</v>
      </c>
    </row>
    <row r="491" spans="1:4">
      <c r="A491" s="228">
        <v>2005</v>
      </c>
      <c r="B491" s="228" t="s">
        <v>193</v>
      </c>
      <c r="C491" s="228" t="s">
        <v>61</v>
      </c>
      <c r="D491" s="228">
        <v>7024605</v>
      </c>
    </row>
    <row r="492" spans="1:4">
      <c r="A492" s="228">
        <v>2005</v>
      </c>
      <c r="B492" s="228" t="s">
        <v>193</v>
      </c>
      <c r="C492" s="228" t="s">
        <v>62</v>
      </c>
      <c r="D492" s="228">
        <v>4989246</v>
      </c>
    </row>
    <row r="493" spans="1:4">
      <c r="A493" s="228">
        <v>2005</v>
      </c>
      <c r="B493" s="228" t="s">
        <v>193</v>
      </c>
      <c r="C493" s="228" t="s">
        <v>63</v>
      </c>
      <c r="D493" s="228">
        <v>3918494</v>
      </c>
    </row>
    <row r="494" spans="1:4">
      <c r="A494" s="228">
        <v>2005</v>
      </c>
      <c r="B494" s="228" t="s">
        <v>193</v>
      </c>
      <c r="C494" s="228" t="s">
        <v>64</v>
      </c>
      <c r="D494" s="228">
        <v>1538804</v>
      </c>
    </row>
    <row r="495" spans="1:4">
      <c r="A495" s="228">
        <v>2005</v>
      </c>
      <c r="B495" s="228" t="s">
        <v>193</v>
      </c>
      <c r="C495" s="228" t="s">
        <v>65</v>
      </c>
      <c r="D495" s="228">
        <v>2011207</v>
      </c>
    </row>
    <row r="496" spans="1:4">
      <c r="A496" s="228">
        <v>2005</v>
      </c>
      <c r="B496" s="228" t="s">
        <v>193</v>
      </c>
      <c r="C496" s="228" t="s">
        <v>66</v>
      </c>
      <c r="D496" s="228">
        <v>486202</v>
      </c>
    </row>
    <row r="497" spans="1:4">
      <c r="A497" s="228">
        <v>2005</v>
      </c>
      <c r="B497" s="228" t="s">
        <v>193</v>
      </c>
      <c r="C497" s="228" t="s">
        <v>68</v>
      </c>
      <c r="D497" s="228">
        <v>0</v>
      </c>
    </row>
    <row r="498" spans="1:4">
      <c r="A498" s="228">
        <v>2005</v>
      </c>
      <c r="B498" s="228" t="s">
        <v>193</v>
      </c>
      <c r="C498" s="228" t="s">
        <v>67</v>
      </c>
      <c r="D498" s="228">
        <v>205905</v>
      </c>
    </row>
    <row r="499" spans="1:4">
      <c r="A499" s="228">
        <v>2005</v>
      </c>
      <c r="B499" s="228" t="s">
        <v>194</v>
      </c>
      <c r="C499" s="228" t="s">
        <v>61</v>
      </c>
      <c r="D499" s="228">
        <v>7039606</v>
      </c>
    </row>
    <row r="500" spans="1:4">
      <c r="A500" s="228">
        <v>2005</v>
      </c>
      <c r="B500" s="228" t="s">
        <v>194</v>
      </c>
      <c r="C500" s="228" t="s">
        <v>62</v>
      </c>
      <c r="D500" s="228">
        <v>5006241</v>
      </c>
    </row>
    <row r="501" spans="1:4">
      <c r="A501" s="228">
        <v>2005</v>
      </c>
      <c r="B501" s="228" t="s">
        <v>194</v>
      </c>
      <c r="C501" s="228" t="s">
        <v>63</v>
      </c>
      <c r="D501" s="228">
        <v>3940494</v>
      </c>
    </row>
    <row r="502" spans="1:4">
      <c r="A502" s="228">
        <v>2005</v>
      </c>
      <c r="B502" s="228" t="s">
        <v>194</v>
      </c>
      <c r="C502" s="228" t="s">
        <v>64</v>
      </c>
      <c r="D502" s="228">
        <v>1542004</v>
      </c>
    </row>
    <row r="503" spans="1:4">
      <c r="A503" s="228">
        <v>2005</v>
      </c>
      <c r="B503" s="228" t="s">
        <v>194</v>
      </c>
      <c r="C503" s="228" t="s">
        <v>65</v>
      </c>
      <c r="D503" s="228">
        <v>2020359</v>
      </c>
    </row>
    <row r="504" spans="1:4">
      <c r="A504" s="228">
        <v>2005</v>
      </c>
      <c r="B504" s="228" t="s">
        <v>194</v>
      </c>
      <c r="C504" s="228" t="s">
        <v>66</v>
      </c>
      <c r="D504" s="228">
        <v>486893</v>
      </c>
    </row>
    <row r="505" spans="1:4">
      <c r="A505" s="228">
        <v>2005</v>
      </c>
      <c r="B505" s="228" t="s">
        <v>194</v>
      </c>
      <c r="C505" s="228" t="s">
        <v>68</v>
      </c>
      <c r="D505" s="228">
        <v>0</v>
      </c>
    </row>
    <row r="506" spans="1:4">
      <c r="A506" s="228">
        <v>2005</v>
      </c>
      <c r="B506" s="228" t="s">
        <v>194</v>
      </c>
      <c r="C506" s="228" t="s">
        <v>67</v>
      </c>
      <c r="D506" s="228">
        <v>206759</v>
      </c>
    </row>
    <row r="507" spans="1:4">
      <c r="A507" s="228">
        <v>2005</v>
      </c>
      <c r="B507" s="228" t="s">
        <v>195</v>
      </c>
      <c r="C507" s="228" t="s">
        <v>61</v>
      </c>
      <c r="D507" s="228">
        <v>7051528</v>
      </c>
    </row>
    <row r="508" spans="1:4">
      <c r="A508" s="228">
        <v>2005</v>
      </c>
      <c r="B508" s="228" t="s">
        <v>195</v>
      </c>
      <c r="C508" s="228" t="s">
        <v>62</v>
      </c>
      <c r="D508" s="228">
        <v>5023203</v>
      </c>
    </row>
    <row r="509" spans="1:4">
      <c r="A509" s="228">
        <v>2005</v>
      </c>
      <c r="B509" s="228" t="s">
        <v>195</v>
      </c>
      <c r="C509" s="228" t="s">
        <v>63</v>
      </c>
      <c r="D509" s="228">
        <v>3964175</v>
      </c>
    </row>
    <row r="510" spans="1:4">
      <c r="A510" s="228">
        <v>2005</v>
      </c>
      <c r="B510" s="228" t="s">
        <v>195</v>
      </c>
      <c r="C510" s="228" t="s">
        <v>64</v>
      </c>
      <c r="D510" s="228">
        <v>1544852</v>
      </c>
    </row>
    <row r="511" spans="1:4">
      <c r="A511" s="228">
        <v>2005</v>
      </c>
      <c r="B511" s="228" t="s">
        <v>195</v>
      </c>
      <c r="C511" s="228" t="s">
        <v>65</v>
      </c>
      <c r="D511" s="228">
        <v>2029936</v>
      </c>
    </row>
    <row r="512" spans="1:4">
      <c r="A512" s="228">
        <v>2005</v>
      </c>
      <c r="B512" s="228" t="s">
        <v>195</v>
      </c>
      <c r="C512" s="228" t="s">
        <v>66</v>
      </c>
      <c r="D512" s="228">
        <v>488098</v>
      </c>
    </row>
    <row r="513" spans="1:4">
      <c r="A513" s="228">
        <v>2005</v>
      </c>
      <c r="B513" s="228" t="s">
        <v>195</v>
      </c>
      <c r="C513" s="228" t="s">
        <v>68</v>
      </c>
      <c r="D513" s="228">
        <v>0</v>
      </c>
    </row>
    <row r="514" spans="1:4">
      <c r="A514" s="228">
        <v>2005</v>
      </c>
      <c r="B514" s="228" t="s">
        <v>195</v>
      </c>
      <c r="C514" s="228" t="s">
        <v>67</v>
      </c>
      <c r="D514" s="228">
        <v>207385</v>
      </c>
    </row>
    <row r="515" spans="1:4">
      <c r="A515" s="228">
        <v>2006</v>
      </c>
      <c r="B515" s="228" t="s">
        <v>192</v>
      </c>
      <c r="C515" s="228" t="s">
        <v>61</v>
      </c>
      <c r="D515" s="228">
        <v>7069827</v>
      </c>
    </row>
    <row r="516" spans="1:4">
      <c r="A516" s="228">
        <v>2006</v>
      </c>
      <c r="B516" s="228" t="s">
        <v>192</v>
      </c>
      <c r="C516" s="228" t="s">
        <v>62</v>
      </c>
      <c r="D516" s="228">
        <v>5048207</v>
      </c>
    </row>
    <row r="517" spans="1:4">
      <c r="A517" s="228">
        <v>2006</v>
      </c>
      <c r="B517" s="228" t="s">
        <v>192</v>
      </c>
      <c r="C517" s="228" t="s">
        <v>63</v>
      </c>
      <c r="D517" s="228">
        <v>3987653</v>
      </c>
    </row>
    <row r="518" spans="1:4">
      <c r="A518" s="228">
        <v>2006</v>
      </c>
      <c r="B518" s="228" t="s">
        <v>192</v>
      </c>
      <c r="C518" s="228" t="s">
        <v>64</v>
      </c>
      <c r="D518" s="228">
        <v>1550135</v>
      </c>
    </row>
    <row r="519" spans="1:4">
      <c r="A519" s="228">
        <v>2006</v>
      </c>
      <c r="B519" s="228" t="s">
        <v>192</v>
      </c>
      <c r="C519" s="228" t="s">
        <v>65</v>
      </c>
      <c r="D519" s="228">
        <v>2042450</v>
      </c>
    </row>
    <row r="520" spans="1:4">
      <c r="A520" s="228">
        <v>2006</v>
      </c>
      <c r="B520" s="228" t="s">
        <v>192</v>
      </c>
      <c r="C520" s="228" t="s">
        <v>66</v>
      </c>
      <c r="D520" s="228">
        <v>489140</v>
      </c>
    </row>
    <row r="521" spans="1:4">
      <c r="A521" s="228">
        <v>2006</v>
      </c>
      <c r="B521" s="228" t="s">
        <v>192</v>
      </c>
      <c r="C521" s="228" t="s">
        <v>68</v>
      </c>
      <c r="D521" s="228">
        <v>0</v>
      </c>
    </row>
    <row r="522" spans="1:4">
      <c r="A522" s="228">
        <v>2006</v>
      </c>
      <c r="B522" s="228" t="s">
        <v>192</v>
      </c>
      <c r="C522" s="228" t="s">
        <v>67</v>
      </c>
      <c r="D522" s="228">
        <v>208347</v>
      </c>
    </row>
    <row r="523" spans="1:4">
      <c r="A523" s="228">
        <v>2006</v>
      </c>
      <c r="B523" s="228" t="s">
        <v>193</v>
      </c>
      <c r="C523" s="228" t="s">
        <v>61</v>
      </c>
      <c r="D523" s="228">
        <v>7077860</v>
      </c>
    </row>
    <row r="524" spans="1:4">
      <c r="A524" s="228">
        <v>2006</v>
      </c>
      <c r="B524" s="228" t="s">
        <v>193</v>
      </c>
      <c r="C524" s="228" t="s">
        <v>62</v>
      </c>
      <c r="D524" s="228">
        <v>5061266</v>
      </c>
    </row>
    <row r="525" spans="1:4">
      <c r="A525" s="228">
        <v>2006</v>
      </c>
      <c r="B525" s="228" t="s">
        <v>193</v>
      </c>
      <c r="C525" s="228" t="s">
        <v>63</v>
      </c>
      <c r="D525" s="228">
        <v>4007992</v>
      </c>
    </row>
    <row r="526" spans="1:4">
      <c r="A526" s="228">
        <v>2006</v>
      </c>
      <c r="B526" s="228" t="s">
        <v>193</v>
      </c>
      <c r="C526" s="228" t="s">
        <v>64</v>
      </c>
      <c r="D526" s="228">
        <v>1552529</v>
      </c>
    </row>
    <row r="527" spans="1:4">
      <c r="A527" s="228">
        <v>2006</v>
      </c>
      <c r="B527" s="228" t="s">
        <v>193</v>
      </c>
      <c r="C527" s="228" t="s">
        <v>65</v>
      </c>
      <c r="D527" s="228">
        <v>2050581</v>
      </c>
    </row>
    <row r="528" spans="1:4">
      <c r="A528" s="228">
        <v>2006</v>
      </c>
      <c r="B528" s="228" t="s">
        <v>193</v>
      </c>
      <c r="C528" s="228" t="s">
        <v>66</v>
      </c>
      <c r="D528" s="228">
        <v>489302</v>
      </c>
    </row>
    <row r="529" spans="1:4">
      <c r="A529" s="228">
        <v>2006</v>
      </c>
      <c r="B529" s="228" t="s">
        <v>193</v>
      </c>
      <c r="C529" s="228" t="s">
        <v>68</v>
      </c>
      <c r="D529" s="228">
        <v>0</v>
      </c>
    </row>
    <row r="530" spans="1:4">
      <c r="A530" s="228">
        <v>2006</v>
      </c>
      <c r="B530" s="228" t="s">
        <v>193</v>
      </c>
      <c r="C530" s="228" t="s">
        <v>67</v>
      </c>
      <c r="D530" s="228">
        <v>209057</v>
      </c>
    </row>
    <row r="531" spans="1:4">
      <c r="A531" s="228">
        <v>2006</v>
      </c>
      <c r="B531" s="228" t="s">
        <v>194</v>
      </c>
      <c r="C531" s="228" t="s">
        <v>61</v>
      </c>
      <c r="D531" s="228">
        <v>7102680</v>
      </c>
    </row>
    <row r="532" spans="1:4">
      <c r="A532" s="228">
        <v>2006</v>
      </c>
      <c r="B532" s="228" t="s">
        <v>194</v>
      </c>
      <c r="C532" s="228" t="s">
        <v>62</v>
      </c>
      <c r="D532" s="228">
        <v>5083593</v>
      </c>
    </row>
    <row r="533" spans="1:4">
      <c r="A533" s="228">
        <v>2006</v>
      </c>
      <c r="B533" s="228" t="s">
        <v>194</v>
      </c>
      <c r="C533" s="228" t="s">
        <v>63</v>
      </c>
      <c r="D533" s="228">
        <v>4031580</v>
      </c>
    </row>
    <row r="534" spans="1:4">
      <c r="A534" s="228">
        <v>2006</v>
      </c>
      <c r="B534" s="228" t="s">
        <v>194</v>
      </c>
      <c r="C534" s="228" t="s">
        <v>64</v>
      </c>
      <c r="D534" s="228">
        <v>1557332</v>
      </c>
    </row>
    <row r="535" spans="1:4">
      <c r="A535" s="228">
        <v>2006</v>
      </c>
      <c r="B535" s="228" t="s">
        <v>194</v>
      </c>
      <c r="C535" s="228" t="s">
        <v>65</v>
      </c>
      <c r="D535" s="228">
        <v>2064032</v>
      </c>
    </row>
    <row r="536" spans="1:4">
      <c r="A536" s="228">
        <v>2006</v>
      </c>
      <c r="B536" s="228" t="s">
        <v>194</v>
      </c>
      <c r="C536" s="228" t="s">
        <v>66</v>
      </c>
      <c r="D536" s="228">
        <v>490354</v>
      </c>
    </row>
    <row r="537" spans="1:4">
      <c r="A537" s="228">
        <v>2006</v>
      </c>
      <c r="B537" s="228" t="s">
        <v>194</v>
      </c>
      <c r="C537" s="228" t="s">
        <v>68</v>
      </c>
      <c r="D537" s="228">
        <v>0</v>
      </c>
    </row>
    <row r="538" spans="1:4">
      <c r="A538" s="228">
        <v>2006</v>
      </c>
      <c r="B538" s="228" t="s">
        <v>194</v>
      </c>
      <c r="C538" s="228" t="s">
        <v>67</v>
      </c>
      <c r="D538" s="228">
        <v>210284</v>
      </c>
    </row>
    <row r="539" spans="1:4">
      <c r="A539" s="228">
        <v>2006</v>
      </c>
      <c r="B539" s="228" t="s">
        <v>195</v>
      </c>
      <c r="C539" s="228" t="s">
        <v>61</v>
      </c>
      <c r="D539" s="228">
        <v>7124541</v>
      </c>
    </row>
    <row r="540" spans="1:4">
      <c r="A540" s="228">
        <v>2006</v>
      </c>
      <c r="B540" s="228" t="s">
        <v>195</v>
      </c>
      <c r="C540" s="228" t="s">
        <v>62</v>
      </c>
      <c r="D540" s="228">
        <v>5103965</v>
      </c>
    </row>
    <row r="541" spans="1:4">
      <c r="A541" s="228">
        <v>2006</v>
      </c>
      <c r="B541" s="228" t="s">
        <v>195</v>
      </c>
      <c r="C541" s="228" t="s">
        <v>63</v>
      </c>
      <c r="D541" s="228">
        <v>4055845</v>
      </c>
    </row>
    <row r="542" spans="1:4">
      <c r="A542" s="228">
        <v>2006</v>
      </c>
      <c r="B542" s="228" t="s">
        <v>195</v>
      </c>
      <c r="C542" s="228" t="s">
        <v>64</v>
      </c>
      <c r="D542" s="228">
        <v>1561300</v>
      </c>
    </row>
    <row r="543" spans="1:4">
      <c r="A543" s="228">
        <v>2006</v>
      </c>
      <c r="B543" s="228" t="s">
        <v>195</v>
      </c>
      <c r="C543" s="228" t="s">
        <v>65</v>
      </c>
      <c r="D543" s="228">
        <v>2076867</v>
      </c>
    </row>
    <row r="544" spans="1:4">
      <c r="A544" s="228">
        <v>2006</v>
      </c>
      <c r="B544" s="228" t="s">
        <v>195</v>
      </c>
      <c r="C544" s="228" t="s">
        <v>66</v>
      </c>
      <c r="D544" s="228">
        <v>491515</v>
      </c>
    </row>
    <row r="545" spans="1:4">
      <c r="A545" s="228">
        <v>2006</v>
      </c>
      <c r="B545" s="228" t="s">
        <v>195</v>
      </c>
      <c r="C545" s="228" t="s">
        <v>68</v>
      </c>
      <c r="D545" s="228">
        <v>0</v>
      </c>
    </row>
    <row r="546" spans="1:4">
      <c r="A546" s="228">
        <v>2006</v>
      </c>
      <c r="B546" s="228" t="s">
        <v>195</v>
      </c>
      <c r="C546" s="228" t="s">
        <v>67</v>
      </c>
      <c r="D546" s="228">
        <v>211029</v>
      </c>
    </row>
    <row r="547" spans="1:4">
      <c r="A547" s="228">
        <v>2007</v>
      </c>
      <c r="B547" s="228" t="s">
        <v>192</v>
      </c>
      <c r="C547" s="228" t="s">
        <v>61</v>
      </c>
      <c r="D547" s="228">
        <v>7155903</v>
      </c>
    </row>
    <row r="548" spans="1:4">
      <c r="A548" s="228">
        <v>2007</v>
      </c>
      <c r="B548" s="228" t="s">
        <v>192</v>
      </c>
      <c r="C548" s="228" t="s">
        <v>62</v>
      </c>
      <c r="D548" s="228">
        <v>5134074</v>
      </c>
    </row>
    <row r="549" spans="1:4">
      <c r="A549" s="228">
        <v>2007</v>
      </c>
      <c r="B549" s="228" t="s">
        <v>192</v>
      </c>
      <c r="C549" s="228" t="s">
        <v>63</v>
      </c>
      <c r="D549" s="228">
        <v>4084531</v>
      </c>
    </row>
    <row r="550" spans="1:4">
      <c r="A550" s="228">
        <v>2007</v>
      </c>
      <c r="B550" s="228" t="s">
        <v>192</v>
      </c>
      <c r="C550" s="228" t="s">
        <v>64</v>
      </c>
      <c r="D550" s="228">
        <v>1567206</v>
      </c>
    </row>
    <row r="551" spans="1:4">
      <c r="A551" s="228">
        <v>2007</v>
      </c>
      <c r="B551" s="228" t="s">
        <v>192</v>
      </c>
      <c r="C551" s="228" t="s">
        <v>65</v>
      </c>
      <c r="D551" s="228">
        <v>2093633</v>
      </c>
    </row>
    <row r="552" spans="1:4">
      <c r="A552" s="228">
        <v>2007</v>
      </c>
      <c r="B552" s="228" t="s">
        <v>192</v>
      </c>
      <c r="C552" s="228" t="s">
        <v>66</v>
      </c>
      <c r="D552" s="228">
        <v>492625</v>
      </c>
    </row>
    <row r="553" spans="1:4">
      <c r="A553" s="228">
        <v>2007</v>
      </c>
      <c r="B553" s="228" t="s">
        <v>192</v>
      </c>
      <c r="C553" s="228" t="s">
        <v>68</v>
      </c>
      <c r="D553" s="228">
        <v>0</v>
      </c>
    </row>
    <row r="554" spans="1:4">
      <c r="A554" s="228">
        <v>2007</v>
      </c>
      <c r="B554" s="228" t="s">
        <v>192</v>
      </c>
      <c r="C554" s="228" t="s">
        <v>67</v>
      </c>
      <c r="D554" s="228">
        <v>212372</v>
      </c>
    </row>
    <row r="555" spans="1:4">
      <c r="A555" s="228">
        <v>2007</v>
      </c>
      <c r="B555" s="228" t="s">
        <v>193</v>
      </c>
      <c r="C555" s="228" t="s">
        <v>61</v>
      </c>
      <c r="D555" s="228">
        <v>7176800</v>
      </c>
    </row>
    <row r="556" spans="1:4">
      <c r="A556" s="228">
        <v>2007</v>
      </c>
      <c r="B556" s="228" t="s">
        <v>193</v>
      </c>
      <c r="C556" s="228" t="s">
        <v>62</v>
      </c>
      <c r="D556" s="228">
        <v>5153522</v>
      </c>
    </row>
    <row r="557" spans="1:4">
      <c r="A557" s="228">
        <v>2007</v>
      </c>
      <c r="B557" s="228" t="s">
        <v>193</v>
      </c>
      <c r="C557" s="228" t="s">
        <v>63</v>
      </c>
      <c r="D557" s="228">
        <v>4111018</v>
      </c>
    </row>
    <row r="558" spans="1:4">
      <c r="A558" s="228">
        <v>2007</v>
      </c>
      <c r="B558" s="228" t="s">
        <v>193</v>
      </c>
      <c r="C558" s="228" t="s">
        <v>64</v>
      </c>
      <c r="D558" s="228">
        <v>1570619</v>
      </c>
    </row>
    <row r="559" spans="1:4">
      <c r="A559" s="228">
        <v>2007</v>
      </c>
      <c r="B559" s="228" t="s">
        <v>193</v>
      </c>
      <c r="C559" s="228" t="s">
        <v>65</v>
      </c>
      <c r="D559" s="228">
        <v>2106139</v>
      </c>
    </row>
    <row r="560" spans="1:4">
      <c r="A560" s="228">
        <v>2007</v>
      </c>
      <c r="B560" s="228" t="s">
        <v>193</v>
      </c>
      <c r="C560" s="228" t="s">
        <v>66</v>
      </c>
      <c r="D560" s="228">
        <v>493262</v>
      </c>
    </row>
    <row r="561" spans="1:4">
      <c r="A561" s="228">
        <v>2007</v>
      </c>
      <c r="B561" s="228" t="s">
        <v>193</v>
      </c>
      <c r="C561" s="228" t="s">
        <v>68</v>
      </c>
      <c r="D561" s="228">
        <v>0</v>
      </c>
    </row>
    <row r="562" spans="1:4">
      <c r="A562" s="228">
        <v>2007</v>
      </c>
      <c r="B562" s="228" t="s">
        <v>193</v>
      </c>
      <c r="C562" s="228" t="s">
        <v>67</v>
      </c>
      <c r="D562" s="228">
        <v>213748</v>
      </c>
    </row>
    <row r="563" spans="1:4">
      <c r="A563" s="228">
        <v>2007</v>
      </c>
      <c r="B563" s="228" t="s">
        <v>194</v>
      </c>
      <c r="C563" s="228" t="s">
        <v>61</v>
      </c>
      <c r="D563" s="228">
        <v>7203077</v>
      </c>
    </row>
    <row r="564" spans="1:4">
      <c r="A564" s="228">
        <v>2007</v>
      </c>
      <c r="B564" s="228" t="s">
        <v>194</v>
      </c>
      <c r="C564" s="228" t="s">
        <v>62</v>
      </c>
      <c r="D564" s="228">
        <v>5178515</v>
      </c>
    </row>
    <row r="565" spans="1:4">
      <c r="A565" s="228">
        <v>2007</v>
      </c>
      <c r="B565" s="228" t="s">
        <v>194</v>
      </c>
      <c r="C565" s="228" t="s">
        <v>63</v>
      </c>
      <c r="D565" s="228">
        <v>4134958</v>
      </c>
    </row>
    <row r="566" spans="1:4">
      <c r="A566" s="228">
        <v>2007</v>
      </c>
      <c r="B566" s="228" t="s">
        <v>194</v>
      </c>
      <c r="C566" s="228" t="s">
        <v>64</v>
      </c>
      <c r="D566" s="228">
        <v>1574537</v>
      </c>
    </row>
    <row r="567" spans="1:4">
      <c r="A567" s="228">
        <v>2007</v>
      </c>
      <c r="B567" s="228" t="s">
        <v>194</v>
      </c>
      <c r="C567" s="228" t="s">
        <v>65</v>
      </c>
      <c r="D567" s="228">
        <v>2120776</v>
      </c>
    </row>
    <row r="568" spans="1:4">
      <c r="A568" s="228">
        <v>2007</v>
      </c>
      <c r="B568" s="228" t="s">
        <v>194</v>
      </c>
      <c r="C568" s="228" t="s">
        <v>66</v>
      </c>
      <c r="D568" s="228">
        <v>494547</v>
      </c>
    </row>
    <row r="569" spans="1:4">
      <c r="A569" s="228">
        <v>2007</v>
      </c>
      <c r="B569" s="228" t="s">
        <v>194</v>
      </c>
      <c r="C569" s="228" t="s">
        <v>68</v>
      </c>
      <c r="D569" s="228">
        <v>0</v>
      </c>
    </row>
    <row r="570" spans="1:4">
      <c r="A570" s="228">
        <v>2007</v>
      </c>
      <c r="B570" s="228" t="s">
        <v>194</v>
      </c>
      <c r="C570" s="228" t="s">
        <v>67</v>
      </c>
      <c r="D570" s="228">
        <v>215180</v>
      </c>
    </row>
    <row r="571" spans="1:4">
      <c r="A571" s="228">
        <v>2007</v>
      </c>
      <c r="B571" s="228" t="s">
        <v>195</v>
      </c>
      <c r="C571" s="228" t="s">
        <v>61</v>
      </c>
      <c r="D571" s="228">
        <v>7228028</v>
      </c>
    </row>
    <row r="572" spans="1:4">
      <c r="A572" s="228">
        <v>2007</v>
      </c>
      <c r="B572" s="228" t="s">
        <v>195</v>
      </c>
      <c r="C572" s="228" t="s">
        <v>62</v>
      </c>
      <c r="D572" s="228">
        <v>5199503</v>
      </c>
    </row>
    <row r="573" spans="1:4">
      <c r="A573" s="228">
        <v>2007</v>
      </c>
      <c r="B573" s="228" t="s">
        <v>195</v>
      </c>
      <c r="C573" s="228" t="s">
        <v>63</v>
      </c>
      <c r="D573" s="228">
        <v>4159990</v>
      </c>
    </row>
    <row r="574" spans="1:4">
      <c r="A574" s="228">
        <v>2007</v>
      </c>
      <c r="B574" s="228" t="s">
        <v>195</v>
      </c>
      <c r="C574" s="228" t="s">
        <v>64</v>
      </c>
      <c r="D574" s="228">
        <v>1578489</v>
      </c>
    </row>
    <row r="575" spans="1:4">
      <c r="A575" s="228">
        <v>2007</v>
      </c>
      <c r="B575" s="228" t="s">
        <v>195</v>
      </c>
      <c r="C575" s="228" t="s">
        <v>65</v>
      </c>
      <c r="D575" s="228">
        <v>2135006</v>
      </c>
    </row>
    <row r="576" spans="1:4">
      <c r="A576" s="228">
        <v>2007</v>
      </c>
      <c r="B576" s="228" t="s">
        <v>195</v>
      </c>
      <c r="C576" s="228" t="s">
        <v>66</v>
      </c>
      <c r="D576" s="228">
        <v>495858</v>
      </c>
    </row>
    <row r="577" spans="1:4">
      <c r="A577" s="228">
        <v>2007</v>
      </c>
      <c r="B577" s="228" t="s">
        <v>195</v>
      </c>
      <c r="C577" s="228" t="s">
        <v>68</v>
      </c>
      <c r="D577" s="228">
        <v>0</v>
      </c>
    </row>
    <row r="578" spans="1:4">
      <c r="A578" s="228">
        <v>2007</v>
      </c>
      <c r="B578" s="228" t="s">
        <v>195</v>
      </c>
      <c r="C578" s="228" t="s">
        <v>67</v>
      </c>
      <c r="D578" s="228">
        <v>216618</v>
      </c>
    </row>
    <row r="579" spans="1:4">
      <c r="A579" s="228">
        <v>2008</v>
      </c>
      <c r="B579" s="228" t="s">
        <v>192</v>
      </c>
      <c r="C579" s="228" t="s">
        <v>61</v>
      </c>
      <c r="D579" s="228">
        <v>7266384</v>
      </c>
    </row>
    <row r="580" spans="1:4">
      <c r="A580" s="228">
        <v>2008</v>
      </c>
      <c r="B580" s="228" t="s">
        <v>192</v>
      </c>
      <c r="C580" s="228" t="s">
        <v>62</v>
      </c>
      <c r="D580" s="228">
        <v>5233000</v>
      </c>
    </row>
    <row r="581" spans="1:4">
      <c r="A581" s="228">
        <v>2008</v>
      </c>
      <c r="B581" s="228" t="s">
        <v>192</v>
      </c>
      <c r="C581" s="228" t="s">
        <v>63</v>
      </c>
      <c r="D581" s="228">
        <v>4191479</v>
      </c>
    </row>
    <row r="582" spans="1:4">
      <c r="A582" s="228">
        <v>2008</v>
      </c>
      <c r="B582" s="228" t="s">
        <v>192</v>
      </c>
      <c r="C582" s="228" t="s">
        <v>64</v>
      </c>
      <c r="D582" s="228">
        <v>1584408</v>
      </c>
    </row>
    <row r="583" spans="1:4">
      <c r="A583" s="228">
        <v>2008</v>
      </c>
      <c r="B583" s="228" t="s">
        <v>192</v>
      </c>
      <c r="C583" s="228" t="s">
        <v>65</v>
      </c>
      <c r="D583" s="228">
        <v>2155552</v>
      </c>
    </row>
    <row r="584" spans="1:4">
      <c r="A584" s="228">
        <v>2008</v>
      </c>
      <c r="B584" s="228" t="s">
        <v>192</v>
      </c>
      <c r="C584" s="228" t="s">
        <v>66</v>
      </c>
      <c r="D584" s="228">
        <v>497552</v>
      </c>
    </row>
    <row r="585" spans="1:4">
      <c r="A585" s="228">
        <v>2008</v>
      </c>
      <c r="B585" s="228" t="s">
        <v>192</v>
      </c>
      <c r="C585" s="228" t="s">
        <v>68</v>
      </c>
      <c r="D585" s="228">
        <v>0</v>
      </c>
    </row>
    <row r="586" spans="1:4">
      <c r="A586" s="228">
        <v>2008</v>
      </c>
      <c r="B586" s="228" t="s">
        <v>192</v>
      </c>
      <c r="C586" s="228" t="s">
        <v>67</v>
      </c>
      <c r="D586" s="228">
        <v>217912</v>
      </c>
    </row>
    <row r="587" spans="1:4">
      <c r="A587" s="228">
        <v>2008</v>
      </c>
      <c r="B587" s="228" t="s">
        <v>193</v>
      </c>
      <c r="C587" s="228" t="s">
        <v>61</v>
      </c>
      <c r="D587" s="228">
        <v>7291829</v>
      </c>
    </row>
    <row r="588" spans="1:4">
      <c r="A588" s="228">
        <v>2008</v>
      </c>
      <c r="B588" s="228" t="s">
        <v>193</v>
      </c>
      <c r="C588" s="228" t="s">
        <v>62</v>
      </c>
      <c r="D588" s="228">
        <v>5256375</v>
      </c>
    </row>
    <row r="589" spans="1:4">
      <c r="A589" s="228">
        <v>2008</v>
      </c>
      <c r="B589" s="228" t="s">
        <v>193</v>
      </c>
      <c r="C589" s="228" t="s">
        <v>63</v>
      </c>
      <c r="D589" s="228">
        <v>4219505</v>
      </c>
    </row>
    <row r="590" spans="1:4">
      <c r="A590" s="228">
        <v>2008</v>
      </c>
      <c r="B590" s="228" t="s">
        <v>193</v>
      </c>
      <c r="C590" s="228" t="s">
        <v>64</v>
      </c>
      <c r="D590" s="228">
        <v>1588665</v>
      </c>
    </row>
    <row r="591" spans="1:4">
      <c r="A591" s="228">
        <v>2008</v>
      </c>
      <c r="B591" s="228" t="s">
        <v>193</v>
      </c>
      <c r="C591" s="228" t="s">
        <v>65</v>
      </c>
      <c r="D591" s="228">
        <v>2171700</v>
      </c>
    </row>
    <row r="592" spans="1:4">
      <c r="A592" s="228">
        <v>2008</v>
      </c>
      <c r="B592" s="228" t="s">
        <v>193</v>
      </c>
      <c r="C592" s="228" t="s">
        <v>66</v>
      </c>
      <c r="D592" s="228">
        <v>498568</v>
      </c>
    </row>
    <row r="593" spans="1:4">
      <c r="A593" s="228">
        <v>2008</v>
      </c>
      <c r="B593" s="228" t="s">
        <v>193</v>
      </c>
      <c r="C593" s="228" t="s">
        <v>68</v>
      </c>
      <c r="D593" s="228">
        <v>0</v>
      </c>
    </row>
    <row r="594" spans="1:4">
      <c r="A594" s="228">
        <v>2008</v>
      </c>
      <c r="B594" s="228" t="s">
        <v>193</v>
      </c>
      <c r="C594" s="228" t="s">
        <v>67</v>
      </c>
      <c r="D594" s="228">
        <v>219874</v>
      </c>
    </row>
    <row r="595" spans="1:4">
      <c r="A595" s="228">
        <v>2008</v>
      </c>
      <c r="B595" s="228" t="s">
        <v>194</v>
      </c>
      <c r="C595" s="228" t="s">
        <v>61</v>
      </c>
      <c r="D595" s="228">
        <v>7321938</v>
      </c>
    </row>
    <row r="596" spans="1:4">
      <c r="A596" s="228">
        <v>2008</v>
      </c>
      <c r="B596" s="228" t="s">
        <v>194</v>
      </c>
      <c r="C596" s="228" t="s">
        <v>62</v>
      </c>
      <c r="D596" s="228">
        <v>5286549</v>
      </c>
    </row>
    <row r="597" spans="1:4">
      <c r="A597" s="228">
        <v>2008</v>
      </c>
      <c r="B597" s="228" t="s">
        <v>194</v>
      </c>
      <c r="C597" s="228" t="s">
        <v>63</v>
      </c>
      <c r="D597" s="228">
        <v>4247991</v>
      </c>
    </row>
    <row r="598" spans="1:4">
      <c r="A598" s="228">
        <v>2008</v>
      </c>
      <c r="B598" s="228" t="s">
        <v>194</v>
      </c>
      <c r="C598" s="228" t="s">
        <v>64</v>
      </c>
      <c r="D598" s="228">
        <v>1593725</v>
      </c>
    </row>
    <row r="599" spans="1:4">
      <c r="A599" s="228">
        <v>2008</v>
      </c>
      <c r="B599" s="228" t="s">
        <v>194</v>
      </c>
      <c r="C599" s="228" t="s">
        <v>65</v>
      </c>
      <c r="D599" s="228">
        <v>2191582</v>
      </c>
    </row>
    <row r="600" spans="1:4">
      <c r="A600" s="228">
        <v>2008</v>
      </c>
      <c r="B600" s="228" t="s">
        <v>194</v>
      </c>
      <c r="C600" s="228" t="s">
        <v>66</v>
      </c>
      <c r="D600" s="228">
        <v>500062</v>
      </c>
    </row>
    <row r="601" spans="1:4">
      <c r="A601" s="228">
        <v>2008</v>
      </c>
      <c r="B601" s="228" t="s">
        <v>194</v>
      </c>
      <c r="C601" s="228" t="s">
        <v>68</v>
      </c>
      <c r="D601" s="228">
        <v>0</v>
      </c>
    </row>
    <row r="602" spans="1:4">
      <c r="A602" s="228">
        <v>2008</v>
      </c>
      <c r="B602" s="228" t="s">
        <v>194</v>
      </c>
      <c r="C602" s="228" t="s">
        <v>67</v>
      </c>
      <c r="D602" s="228">
        <v>221464</v>
      </c>
    </row>
    <row r="603" spans="1:4">
      <c r="A603" s="228">
        <v>2008</v>
      </c>
      <c r="B603" s="228" t="s">
        <v>195</v>
      </c>
      <c r="C603" s="228" t="s">
        <v>61</v>
      </c>
      <c r="D603" s="228">
        <v>7352883</v>
      </c>
    </row>
    <row r="604" spans="1:4">
      <c r="A604" s="228">
        <v>2008</v>
      </c>
      <c r="B604" s="228" t="s">
        <v>195</v>
      </c>
      <c r="C604" s="228" t="s">
        <v>62</v>
      </c>
      <c r="D604" s="228">
        <v>5313285</v>
      </c>
    </row>
    <row r="605" spans="1:4">
      <c r="A605" s="228">
        <v>2008</v>
      </c>
      <c r="B605" s="228" t="s">
        <v>195</v>
      </c>
      <c r="C605" s="228" t="s">
        <v>63</v>
      </c>
      <c r="D605" s="228">
        <v>4275551</v>
      </c>
    </row>
    <row r="606" spans="1:4">
      <c r="A606" s="228">
        <v>2008</v>
      </c>
      <c r="B606" s="228" t="s">
        <v>195</v>
      </c>
      <c r="C606" s="228" t="s">
        <v>64</v>
      </c>
      <c r="D606" s="228">
        <v>1597880</v>
      </c>
    </row>
    <row r="607" spans="1:4">
      <c r="A607" s="228">
        <v>2008</v>
      </c>
      <c r="B607" s="228" t="s">
        <v>195</v>
      </c>
      <c r="C607" s="228" t="s">
        <v>65</v>
      </c>
      <c r="D607" s="228">
        <v>2208928</v>
      </c>
    </row>
    <row r="608" spans="1:4">
      <c r="A608" s="228">
        <v>2008</v>
      </c>
      <c r="B608" s="228" t="s">
        <v>195</v>
      </c>
      <c r="C608" s="228" t="s">
        <v>66</v>
      </c>
      <c r="D608" s="228">
        <v>501774</v>
      </c>
    </row>
    <row r="609" spans="1:4">
      <c r="A609" s="228">
        <v>2008</v>
      </c>
      <c r="B609" s="228" t="s">
        <v>195</v>
      </c>
      <c r="C609" s="228" t="s">
        <v>68</v>
      </c>
      <c r="D609" s="228">
        <v>0</v>
      </c>
    </row>
    <row r="610" spans="1:4">
      <c r="A610" s="228">
        <v>2008</v>
      </c>
      <c r="B610" s="228" t="s">
        <v>195</v>
      </c>
      <c r="C610" s="228" t="s">
        <v>67</v>
      </c>
      <c r="D610" s="228">
        <v>222526</v>
      </c>
    </row>
    <row r="611" spans="1:4">
      <c r="A611" s="228">
        <v>2009</v>
      </c>
      <c r="B611" s="228" t="s">
        <v>192</v>
      </c>
      <c r="C611" s="228" t="s">
        <v>61</v>
      </c>
      <c r="D611" s="228">
        <v>7385774</v>
      </c>
    </row>
    <row r="612" spans="1:4">
      <c r="A612" s="228">
        <v>2009</v>
      </c>
      <c r="B612" s="228" t="s">
        <v>192</v>
      </c>
      <c r="C612" s="228" t="s">
        <v>62</v>
      </c>
      <c r="D612" s="228">
        <v>5347672</v>
      </c>
    </row>
    <row r="613" spans="1:4">
      <c r="A613" s="228">
        <v>2009</v>
      </c>
      <c r="B613" s="228" t="s">
        <v>192</v>
      </c>
      <c r="C613" s="228" t="s">
        <v>63</v>
      </c>
      <c r="D613" s="228">
        <v>4305605</v>
      </c>
    </row>
    <row r="614" spans="1:4">
      <c r="A614" s="228">
        <v>2009</v>
      </c>
      <c r="B614" s="228" t="s">
        <v>192</v>
      </c>
      <c r="C614" s="228" t="s">
        <v>64</v>
      </c>
      <c r="D614" s="228">
        <v>1604142</v>
      </c>
    </row>
    <row r="615" spans="1:4">
      <c r="A615" s="228">
        <v>2009</v>
      </c>
      <c r="B615" s="228" t="s">
        <v>192</v>
      </c>
      <c r="C615" s="228" t="s">
        <v>65</v>
      </c>
      <c r="D615" s="228">
        <v>2228317</v>
      </c>
    </row>
    <row r="616" spans="1:4">
      <c r="A616" s="228">
        <v>2009</v>
      </c>
      <c r="B616" s="228" t="s">
        <v>192</v>
      </c>
      <c r="C616" s="228" t="s">
        <v>66</v>
      </c>
      <c r="D616" s="228">
        <v>503431</v>
      </c>
    </row>
    <row r="617" spans="1:4">
      <c r="A617" s="228">
        <v>2009</v>
      </c>
      <c r="B617" s="228" t="s">
        <v>192</v>
      </c>
      <c r="C617" s="228" t="s">
        <v>68</v>
      </c>
      <c r="D617" s="228">
        <v>0</v>
      </c>
    </row>
    <row r="618" spans="1:4">
      <c r="A618" s="228">
        <v>2009</v>
      </c>
      <c r="B618" s="228" t="s">
        <v>192</v>
      </c>
      <c r="C618" s="228" t="s">
        <v>67</v>
      </c>
      <c r="D618" s="228">
        <v>223922</v>
      </c>
    </row>
    <row r="619" spans="1:4">
      <c r="A619" s="228">
        <v>2009</v>
      </c>
      <c r="B619" s="228" t="s">
        <v>193</v>
      </c>
      <c r="C619" s="228" t="s">
        <v>61</v>
      </c>
      <c r="D619" s="228">
        <v>7408540</v>
      </c>
    </row>
    <row r="620" spans="1:4">
      <c r="A620" s="228">
        <v>2009</v>
      </c>
      <c r="B620" s="228" t="s">
        <v>193</v>
      </c>
      <c r="C620" s="228" t="s">
        <v>62</v>
      </c>
      <c r="D620" s="228">
        <v>5371934</v>
      </c>
    </row>
    <row r="621" spans="1:4">
      <c r="A621" s="228">
        <v>2009</v>
      </c>
      <c r="B621" s="228" t="s">
        <v>193</v>
      </c>
      <c r="C621" s="228" t="s">
        <v>63</v>
      </c>
      <c r="D621" s="228">
        <v>4328771</v>
      </c>
    </row>
    <row r="622" spans="1:4">
      <c r="A622" s="228">
        <v>2009</v>
      </c>
      <c r="B622" s="228" t="s">
        <v>193</v>
      </c>
      <c r="C622" s="228" t="s">
        <v>64</v>
      </c>
      <c r="D622" s="228">
        <v>1608902</v>
      </c>
    </row>
    <row r="623" spans="1:4">
      <c r="A623" s="228">
        <v>2009</v>
      </c>
      <c r="B623" s="228" t="s">
        <v>193</v>
      </c>
      <c r="C623" s="228" t="s">
        <v>65</v>
      </c>
      <c r="D623" s="228">
        <v>2240250</v>
      </c>
    </row>
    <row r="624" spans="1:4">
      <c r="A624" s="228">
        <v>2009</v>
      </c>
      <c r="B624" s="228" t="s">
        <v>193</v>
      </c>
      <c r="C624" s="228" t="s">
        <v>66</v>
      </c>
      <c r="D624" s="228">
        <v>504353</v>
      </c>
    </row>
    <row r="625" spans="1:4">
      <c r="A625" s="228">
        <v>2009</v>
      </c>
      <c r="B625" s="228" t="s">
        <v>193</v>
      </c>
      <c r="C625" s="228" t="s">
        <v>68</v>
      </c>
      <c r="D625" s="228">
        <v>0</v>
      </c>
    </row>
    <row r="626" spans="1:4">
      <c r="A626" s="228">
        <v>2009</v>
      </c>
      <c r="B626" s="228" t="s">
        <v>193</v>
      </c>
      <c r="C626" s="228" t="s">
        <v>67</v>
      </c>
      <c r="D626" s="228">
        <v>226027</v>
      </c>
    </row>
    <row r="627" spans="1:4">
      <c r="A627" s="228">
        <v>2009</v>
      </c>
      <c r="B627" s="228" t="s">
        <v>194</v>
      </c>
      <c r="C627" s="228" t="s">
        <v>61</v>
      </c>
      <c r="D627" s="228">
        <v>7435485</v>
      </c>
    </row>
    <row r="628" spans="1:4">
      <c r="A628" s="228">
        <v>2009</v>
      </c>
      <c r="B628" s="228" t="s">
        <v>194</v>
      </c>
      <c r="C628" s="228" t="s">
        <v>62</v>
      </c>
      <c r="D628" s="228">
        <v>5398874</v>
      </c>
    </row>
    <row r="629" spans="1:4">
      <c r="A629" s="228">
        <v>2009</v>
      </c>
      <c r="B629" s="228" t="s">
        <v>194</v>
      </c>
      <c r="C629" s="228" t="s">
        <v>63</v>
      </c>
      <c r="D629" s="228">
        <v>4350135</v>
      </c>
    </row>
    <row r="630" spans="1:4">
      <c r="A630" s="228">
        <v>2009</v>
      </c>
      <c r="B630" s="228" t="s">
        <v>194</v>
      </c>
      <c r="C630" s="228" t="s">
        <v>64</v>
      </c>
      <c r="D630" s="228">
        <v>1614593</v>
      </c>
    </row>
    <row r="631" spans="1:4">
      <c r="A631" s="228">
        <v>2009</v>
      </c>
      <c r="B631" s="228" t="s">
        <v>194</v>
      </c>
      <c r="C631" s="228" t="s">
        <v>65</v>
      </c>
      <c r="D631" s="228">
        <v>2253355</v>
      </c>
    </row>
    <row r="632" spans="1:4">
      <c r="A632" s="228">
        <v>2009</v>
      </c>
      <c r="B632" s="228" t="s">
        <v>194</v>
      </c>
      <c r="C632" s="228" t="s">
        <v>66</v>
      </c>
      <c r="D632" s="228">
        <v>505468</v>
      </c>
    </row>
    <row r="633" spans="1:4">
      <c r="A633" s="228">
        <v>2009</v>
      </c>
      <c r="B633" s="228" t="s">
        <v>194</v>
      </c>
      <c r="C633" s="228" t="s">
        <v>68</v>
      </c>
      <c r="D633" s="228">
        <v>0</v>
      </c>
    </row>
    <row r="634" spans="1:4">
      <c r="A634" s="228">
        <v>2009</v>
      </c>
      <c r="B634" s="228" t="s">
        <v>194</v>
      </c>
      <c r="C634" s="228" t="s">
        <v>67</v>
      </c>
      <c r="D634" s="228">
        <v>227255</v>
      </c>
    </row>
    <row r="635" spans="1:4">
      <c r="A635" s="228">
        <v>2009</v>
      </c>
      <c r="B635" s="228" t="s">
        <v>195</v>
      </c>
      <c r="C635" s="228" t="s">
        <v>61</v>
      </c>
      <c r="D635" s="228">
        <v>7101504</v>
      </c>
    </row>
    <row r="636" spans="1:4">
      <c r="A636" s="228">
        <v>2009</v>
      </c>
      <c r="B636" s="228" t="s">
        <v>195</v>
      </c>
      <c r="C636" s="228" t="s">
        <v>62</v>
      </c>
      <c r="D636" s="228">
        <v>5419249</v>
      </c>
    </row>
    <row r="637" spans="1:4">
      <c r="A637" s="228">
        <v>2009</v>
      </c>
      <c r="B637" s="228" t="s">
        <v>195</v>
      </c>
      <c r="C637" s="228" t="s">
        <v>63</v>
      </c>
      <c r="D637" s="228">
        <v>4367454</v>
      </c>
    </row>
    <row r="638" spans="1:4">
      <c r="A638" s="228">
        <v>2009</v>
      </c>
      <c r="B638" s="228" t="s">
        <v>195</v>
      </c>
      <c r="C638" s="228" t="s">
        <v>64</v>
      </c>
      <c r="D638" s="228">
        <v>1618578</v>
      </c>
    </row>
    <row r="639" spans="1:4">
      <c r="A639" s="228">
        <v>2009</v>
      </c>
      <c r="B639" s="228" t="s">
        <v>195</v>
      </c>
      <c r="C639" s="228" t="s">
        <v>65</v>
      </c>
      <c r="D639" s="228">
        <v>2263747</v>
      </c>
    </row>
    <row r="640" spans="1:4">
      <c r="A640" s="228">
        <v>2009</v>
      </c>
      <c r="B640" s="228" t="s">
        <v>195</v>
      </c>
      <c r="C640" s="228" t="s">
        <v>66</v>
      </c>
      <c r="D640" s="228">
        <v>506461</v>
      </c>
    </row>
    <row r="641" spans="1:4">
      <c r="A641" s="228">
        <v>2009</v>
      </c>
      <c r="B641" s="228" t="s">
        <v>195</v>
      </c>
      <c r="C641" s="228" t="s">
        <v>68</v>
      </c>
      <c r="D641" s="228">
        <v>357859</v>
      </c>
    </row>
    <row r="642" spans="1:4">
      <c r="A642" s="228">
        <v>2009</v>
      </c>
      <c r="B642" s="228" t="s">
        <v>195</v>
      </c>
      <c r="C642" s="228" t="s">
        <v>67</v>
      </c>
      <c r="D642" s="228">
        <v>227783</v>
      </c>
    </row>
    <row r="643" spans="1:4">
      <c r="A643" s="228">
        <v>2010</v>
      </c>
      <c r="B643" s="228" t="s">
        <v>192</v>
      </c>
      <c r="C643" s="228" t="s">
        <v>61</v>
      </c>
      <c r="D643" s="228">
        <v>7128356</v>
      </c>
    </row>
    <row r="644" spans="1:4">
      <c r="A644" s="228">
        <v>2010</v>
      </c>
      <c r="B644" s="228" t="s">
        <v>192</v>
      </c>
      <c r="C644" s="228" t="s">
        <v>62</v>
      </c>
      <c r="D644" s="228">
        <v>5445172</v>
      </c>
    </row>
    <row r="645" spans="1:4">
      <c r="A645" s="228">
        <v>2010</v>
      </c>
      <c r="B645" s="228" t="s">
        <v>192</v>
      </c>
      <c r="C645" s="228" t="s">
        <v>63</v>
      </c>
      <c r="D645" s="228">
        <v>4387801</v>
      </c>
    </row>
    <row r="646" spans="1:4">
      <c r="A646" s="228">
        <v>2010</v>
      </c>
      <c r="B646" s="228" t="s">
        <v>192</v>
      </c>
      <c r="C646" s="228" t="s">
        <v>64</v>
      </c>
      <c r="D646" s="228">
        <v>1624033</v>
      </c>
    </row>
    <row r="647" spans="1:4">
      <c r="A647" s="228">
        <v>2010</v>
      </c>
      <c r="B647" s="228" t="s">
        <v>192</v>
      </c>
      <c r="C647" s="228" t="s">
        <v>65</v>
      </c>
      <c r="D647" s="228">
        <v>2278589</v>
      </c>
    </row>
    <row r="648" spans="1:4">
      <c r="A648" s="228">
        <v>2010</v>
      </c>
      <c r="B648" s="228" t="s">
        <v>192</v>
      </c>
      <c r="C648" s="228" t="s">
        <v>66</v>
      </c>
      <c r="D648" s="228">
        <v>508182</v>
      </c>
    </row>
    <row r="649" spans="1:4">
      <c r="A649" s="228">
        <v>2010</v>
      </c>
      <c r="B649" s="228" t="s">
        <v>192</v>
      </c>
      <c r="C649" s="228" t="s">
        <v>68</v>
      </c>
      <c r="D649" s="228">
        <v>360361</v>
      </c>
    </row>
    <row r="650" spans="1:4">
      <c r="A650" s="228">
        <v>2010</v>
      </c>
      <c r="B650" s="228" t="s">
        <v>192</v>
      </c>
      <c r="C650" s="228" t="s">
        <v>67</v>
      </c>
      <c r="D650" s="228">
        <v>228600</v>
      </c>
    </row>
    <row r="651" spans="1:4">
      <c r="A651" s="228">
        <v>2010</v>
      </c>
      <c r="B651" s="228" t="s">
        <v>193</v>
      </c>
      <c r="C651" s="228" t="s">
        <v>61</v>
      </c>
      <c r="D651" s="228">
        <v>7144292</v>
      </c>
    </row>
    <row r="652" spans="1:4">
      <c r="A652" s="228">
        <v>2010</v>
      </c>
      <c r="B652" s="228" t="s">
        <v>193</v>
      </c>
      <c r="C652" s="228" t="s">
        <v>62</v>
      </c>
      <c r="D652" s="228">
        <v>5461101</v>
      </c>
    </row>
    <row r="653" spans="1:4">
      <c r="A653" s="228">
        <v>2010</v>
      </c>
      <c r="B653" s="228" t="s">
        <v>193</v>
      </c>
      <c r="C653" s="228" t="s">
        <v>63</v>
      </c>
      <c r="D653" s="228">
        <v>4404744</v>
      </c>
    </row>
    <row r="654" spans="1:4">
      <c r="A654" s="228">
        <v>2010</v>
      </c>
      <c r="B654" s="228" t="s">
        <v>193</v>
      </c>
      <c r="C654" s="228" t="s">
        <v>64</v>
      </c>
      <c r="D654" s="228">
        <v>1627322</v>
      </c>
    </row>
    <row r="655" spans="1:4">
      <c r="A655" s="228">
        <v>2010</v>
      </c>
      <c r="B655" s="228" t="s">
        <v>193</v>
      </c>
      <c r="C655" s="228" t="s">
        <v>65</v>
      </c>
      <c r="D655" s="228">
        <v>2290845</v>
      </c>
    </row>
    <row r="656" spans="1:4">
      <c r="A656" s="228">
        <v>2010</v>
      </c>
      <c r="B656" s="228" t="s">
        <v>193</v>
      </c>
      <c r="C656" s="228" t="s">
        <v>66</v>
      </c>
      <c r="D656" s="228">
        <v>508847</v>
      </c>
    </row>
    <row r="657" spans="1:4">
      <c r="A657" s="228">
        <v>2010</v>
      </c>
      <c r="B657" s="228" t="s">
        <v>193</v>
      </c>
      <c r="C657" s="228" t="s">
        <v>68</v>
      </c>
      <c r="D657" s="228">
        <v>361766</v>
      </c>
    </row>
    <row r="658" spans="1:4">
      <c r="A658" s="228">
        <v>2010</v>
      </c>
      <c r="B658" s="228" t="s">
        <v>193</v>
      </c>
      <c r="C658" s="228" t="s">
        <v>67</v>
      </c>
      <c r="D658" s="228">
        <v>229778</v>
      </c>
    </row>
    <row r="659" spans="1:4">
      <c r="A659" s="228">
        <v>2010</v>
      </c>
      <c r="B659" s="228" t="s">
        <v>194</v>
      </c>
      <c r="C659" s="228" t="s">
        <v>61</v>
      </c>
      <c r="D659" s="228">
        <v>7162726</v>
      </c>
    </row>
    <row r="660" spans="1:4">
      <c r="A660" s="228">
        <v>2010</v>
      </c>
      <c r="B660" s="228" t="s">
        <v>194</v>
      </c>
      <c r="C660" s="228" t="s">
        <v>62</v>
      </c>
      <c r="D660" s="228">
        <v>5478710</v>
      </c>
    </row>
    <row r="661" spans="1:4">
      <c r="A661" s="228">
        <v>2010</v>
      </c>
      <c r="B661" s="228" t="s">
        <v>194</v>
      </c>
      <c r="C661" s="228" t="s">
        <v>63</v>
      </c>
      <c r="D661" s="228">
        <v>4421470</v>
      </c>
    </row>
    <row r="662" spans="1:4">
      <c r="A662" s="228">
        <v>2010</v>
      </c>
      <c r="B662" s="228" t="s">
        <v>194</v>
      </c>
      <c r="C662" s="228" t="s">
        <v>64</v>
      </c>
      <c r="D662" s="228">
        <v>1630230</v>
      </c>
    </row>
    <row r="663" spans="1:4">
      <c r="A663" s="228">
        <v>2010</v>
      </c>
      <c r="B663" s="228" t="s">
        <v>194</v>
      </c>
      <c r="C663" s="228" t="s">
        <v>65</v>
      </c>
      <c r="D663" s="228">
        <v>2305415</v>
      </c>
    </row>
    <row r="664" spans="1:4">
      <c r="A664" s="228">
        <v>2010</v>
      </c>
      <c r="B664" s="228" t="s">
        <v>194</v>
      </c>
      <c r="C664" s="228" t="s">
        <v>66</v>
      </c>
      <c r="D664" s="228">
        <v>509481</v>
      </c>
    </row>
    <row r="665" spans="1:4">
      <c r="A665" s="228">
        <v>2010</v>
      </c>
      <c r="B665" s="228" t="s">
        <v>194</v>
      </c>
      <c r="C665" s="228" t="s">
        <v>68</v>
      </c>
      <c r="D665" s="228">
        <v>362838</v>
      </c>
    </row>
    <row r="666" spans="1:4">
      <c r="A666" s="228">
        <v>2010</v>
      </c>
      <c r="B666" s="228" t="s">
        <v>194</v>
      </c>
      <c r="C666" s="228" t="s">
        <v>67</v>
      </c>
      <c r="D666" s="228">
        <v>230460</v>
      </c>
    </row>
    <row r="667" spans="1:4">
      <c r="A667" s="228">
        <v>2010</v>
      </c>
      <c r="B667" s="228" t="s">
        <v>195</v>
      </c>
      <c r="C667" s="228" t="s">
        <v>61</v>
      </c>
      <c r="D667" s="228">
        <v>7179891</v>
      </c>
    </row>
    <row r="668" spans="1:4">
      <c r="A668" s="228">
        <v>2010</v>
      </c>
      <c r="B668" s="228" t="s">
        <v>195</v>
      </c>
      <c r="C668" s="228" t="s">
        <v>62</v>
      </c>
      <c r="D668" s="228">
        <v>5495711</v>
      </c>
    </row>
    <row r="669" spans="1:4">
      <c r="A669" s="228">
        <v>2010</v>
      </c>
      <c r="B669" s="228" t="s">
        <v>195</v>
      </c>
      <c r="C669" s="228" t="s">
        <v>63</v>
      </c>
      <c r="D669" s="228">
        <v>4436882</v>
      </c>
    </row>
    <row r="670" spans="1:4">
      <c r="A670" s="228">
        <v>2010</v>
      </c>
      <c r="B670" s="228" t="s">
        <v>195</v>
      </c>
      <c r="C670" s="228" t="s">
        <v>64</v>
      </c>
      <c r="D670" s="228">
        <v>1632482</v>
      </c>
    </row>
    <row r="671" spans="1:4">
      <c r="A671" s="228">
        <v>2010</v>
      </c>
      <c r="B671" s="228" t="s">
        <v>195</v>
      </c>
      <c r="C671" s="228" t="s">
        <v>65</v>
      </c>
      <c r="D671" s="228">
        <v>2319063</v>
      </c>
    </row>
    <row r="672" spans="1:4">
      <c r="A672" s="228">
        <v>2010</v>
      </c>
      <c r="B672" s="228" t="s">
        <v>195</v>
      </c>
      <c r="C672" s="228" t="s">
        <v>66</v>
      </c>
      <c r="D672" s="228">
        <v>510219</v>
      </c>
    </row>
    <row r="673" spans="1:4">
      <c r="A673" s="228">
        <v>2010</v>
      </c>
      <c r="B673" s="228" t="s">
        <v>195</v>
      </c>
      <c r="C673" s="228" t="s">
        <v>68</v>
      </c>
      <c r="D673" s="228">
        <v>364833</v>
      </c>
    </row>
    <row r="674" spans="1:4">
      <c r="A674" s="228">
        <v>2010</v>
      </c>
      <c r="B674" s="228" t="s">
        <v>195</v>
      </c>
      <c r="C674" s="228" t="s">
        <v>67</v>
      </c>
      <c r="D674" s="228">
        <v>230299</v>
      </c>
    </row>
    <row r="675" spans="1:4">
      <c r="A675" s="228">
        <v>2011</v>
      </c>
      <c r="B675" s="228" t="s">
        <v>192</v>
      </c>
      <c r="C675" s="228" t="s">
        <v>61</v>
      </c>
      <c r="D675" s="228">
        <v>7204737</v>
      </c>
    </row>
    <row r="676" spans="1:4">
      <c r="A676" s="228">
        <v>2011</v>
      </c>
      <c r="B676" s="228" t="s">
        <v>192</v>
      </c>
      <c r="C676" s="228" t="s">
        <v>62</v>
      </c>
      <c r="D676" s="228">
        <v>5520378</v>
      </c>
    </row>
    <row r="677" spans="1:4">
      <c r="A677" s="228">
        <v>2011</v>
      </c>
      <c r="B677" s="228" t="s">
        <v>192</v>
      </c>
      <c r="C677" s="228" t="s">
        <v>63</v>
      </c>
      <c r="D677" s="228">
        <v>4457971</v>
      </c>
    </row>
    <row r="678" spans="1:4">
      <c r="A678" s="228">
        <v>2011</v>
      </c>
      <c r="B678" s="228" t="s">
        <v>192</v>
      </c>
      <c r="C678" s="228" t="s">
        <v>64</v>
      </c>
      <c r="D678" s="228">
        <v>1636759</v>
      </c>
    </row>
    <row r="679" spans="1:4">
      <c r="A679" s="228">
        <v>2011</v>
      </c>
      <c r="B679" s="228" t="s">
        <v>192</v>
      </c>
      <c r="C679" s="228" t="s">
        <v>65</v>
      </c>
      <c r="D679" s="228">
        <v>2337611</v>
      </c>
    </row>
    <row r="680" spans="1:4">
      <c r="A680" s="228">
        <v>2011</v>
      </c>
      <c r="B680" s="228" t="s">
        <v>192</v>
      </c>
      <c r="C680" s="228" t="s">
        <v>66</v>
      </c>
      <c r="D680" s="228">
        <v>511248</v>
      </c>
    </row>
    <row r="681" spans="1:4">
      <c r="A681" s="228">
        <v>2011</v>
      </c>
      <c r="B681" s="228" t="s">
        <v>192</v>
      </c>
      <c r="C681" s="228" t="s">
        <v>68</v>
      </c>
      <c r="D681" s="228">
        <v>366737</v>
      </c>
    </row>
    <row r="682" spans="1:4">
      <c r="A682" s="228">
        <v>2011</v>
      </c>
      <c r="B682" s="228" t="s">
        <v>192</v>
      </c>
      <c r="C682" s="228" t="s">
        <v>67</v>
      </c>
      <c r="D682" s="228">
        <v>230224</v>
      </c>
    </row>
    <row r="683" spans="1:4">
      <c r="A683" s="228">
        <v>2011</v>
      </c>
      <c r="B683" s="228" t="s">
        <v>193</v>
      </c>
      <c r="C683" s="228" t="s">
        <v>61</v>
      </c>
      <c r="D683" s="228">
        <v>7218529</v>
      </c>
    </row>
    <row r="684" spans="1:4">
      <c r="A684" s="228">
        <v>2011</v>
      </c>
      <c r="B684" s="228" t="s">
        <v>193</v>
      </c>
      <c r="C684" s="228" t="s">
        <v>62</v>
      </c>
      <c r="D684" s="228">
        <v>5537817</v>
      </c>
    </row>
    <row r="685" spans="1:4">
      <c r="A685" s="228">
        <v>2011</v>
      </c>
      <c r="B685" s="228" t="s">
        <v>193</v>
      </c>
      <c r="C685" s="228" t="s">
        <v>63</v>
      </c>
      <c r="D685" s="228">
        <v>4476778</v>
      </c>
    </row>
    <row r="686" spans="1:4">
      <c r="A686" s="228">
        <v>2011</v>
      </c>
      <c r="B686" s="228" t="s">
        <v>193</v>
      </c>
      <c r="C686" s="228" t="s">
        <v>64</v>
      </c>
      <c r="D686" s="228">
        <v>1639614</v>
      </c>
    </row>
    <row r="687" spans="1:4">
      <c r="A687" s="228">
        <v>2011</v>
      </c>
      <c r="B687" s="228" t="s">
        <v>193</v>
      </c>
      <c r="C687" s="228" t="s">
        <v>65</v>
      </c>
      <c r="D687" s="228">
        <v>2353409</v>
      </c>
    </row>
    <row r="688" spans="1:4">
      <c r="A688" s="228">
        <v>2011</v>
      </c>
      <c r="B688" s="228" t="s">
        <v>193</v>
      </c>
      <c r="C688" s="228" t="s">
        <v>66</v>
      </c>
      <c r="D688" s="228">
        <v>511483</v>
      </c>
    </row>
    <row r="689" spans="1:4">
      <c r="A689" s="228">
        <v>2011</v>
      </c>
      <c r="B689" s="228" t="s">
        <v>193</v>
      </c>
      <c r="C689" s="228" t="s">
        <v>68</v>
      </c>
      <c r="D689" s="228">
        <v>367985</v>
      </c>
    </row>
    <row r="690" spans="1:4">
      <c r="A690" s="228">
        <v>2011</v>
      </c>
      <c r="B690" s="228" t="s">
        <v>193</v>
      </c>
      <c r="C690" s="228" t="s">
        <v>67</v>
      </c>
      <c r="D690" s="228">
        <v>231292</v>
      </c>
    </row>
    <row r="691" spans="1:4">
      <c r="A691" s="228">
        <v>2011</v>
      </c>
      <c r="B691" s="228" t="s">
        <v>194</v>
      </c>
      <c r="C691" s="228" t="s">
        <v>61</v>
      </c>
      <c r="D691" s="228">
        <v>7239528</v>
      </c>
    </row>
    <row r="692" spans="1:4">
      <c r="A692" s="228">
        <v>2011</v>
      </c>
      <c r="B692" s="228" t="s">
        <v>194</v>
      </c>
      <c r="C692" s="228" t="s">
        <v>62</v>
      </c>
      <c r="D692" s="228">
        <v>5564662</v>
      </c>
    </row>
    <row r="693" spans="1:4">
      <c r="A693" s="228">
        <v>2011</v>
      </c>
      <c r="B693" s="228" t="s">
        <v>194</v>
      </c>
      <c r="C693" s="228" t="s">
        <v>63</v>
      </c>
      <c r="D693" s="228">
        <v>4498104</v>
      </c>
    </row>
    <row r="694" spans="1:4">
      <c r="A694" s="228">
        <v>2011</v>
      </c>
      <c r="B694" s="228" t="s">
        <v>194</v>
      </c>
      <c r="C694" s="228" t="s">
        <v>64</v>
      </c>
      <c r="D694" s="228">
        <v>1643402</v>
      </c>
    </row>
    <row r="695" spans="1:4">
      <c r="A695" s="228">
        <v>2011</v>
      </c>
      <c r="B695" s="228" t="s">
        <v>194</v>
      </c>
      <c r="C695" s="228" t="s">
        <v>65</v>
      </c>
      <c r="D695" s="228">
        <v>2369612</v>
      </c>
    </row>
    <row r="696" spans="1:4">
      <c r="A696" s="228">
        <v>2011</v>
      </c>
      <c r="B696" s="228" t="s">
        <v>194</v>
      </c>
      <c r="C696" s="228" t="s">
        <v>66</v>
      </c>
      <c r="D696" s="228">
        <v>511880</v>
      </c>
    </row>
    <row r="697" spans="1:4">
      <c r="A697" s="228">
        <v>2011</v>
      </c>
      <c r="B697" s="228" t="s">
        <v>194</v>
      </c>
      <c r="C697" s="228" t="s">
        <v>68</v>
      </c>
      <c r="D697" s="228">
        <v>369888</v>
      </c>
    </row>
    <row r="698" spans="1:4">
      <c r="A698" s="228">
        <v>2011</v>
      </c>
      <c r="B698" s="228" t="s">
        <v>194</v>
      </c>
      <c r="C698" s="228" t="s">
        <v>67</v>
      </c>
      <c r="D698" s="228">
        <v>232581</v>
      </c>
    </row>
    <row r="699" spans="1:4">
      <c r="A699" s="228">
        <v>2011</v>
      </c>
      <c r="B699" s="228" t="s">
        <v>195</v>
      </c>
      <c r="C699" s="228" t="s">
        <v>61</v>
      </c>
      <c r="D699" s="228">
        <v>7258722</v>
      </c>
    </row>
    <row r="700" spans="1:4">
      <c r="A700" s="228">
        <v>2011</v>
      </c>
      <c r="B700" s="228" t="s">
        <v>195</v>
      </c>
      <c r="C700" s="228" t="s">
        <v>62</v>
      </c>
      <c r="D700" s="228">
        <v>5591818</v>
      </c>
    </row>
    <row r="701" spans="1:4">
      <c r="A701" s="228">
        <v>2011</v>
      </c>
      <c r="B701" s="228" t="s">
        <v>195</v>
      </c>
      <c r="C701" s="228" t="s">
        <v>63</v>
      </c>
      <c r="D701" s="228">
        <v>4518649</v>
      </c>
    </row>
    <row r="702" spans="1:4">
      <c r="A702" s="228">
        <v>2011</v>
      </c>
      <c r="B702" s="228" t="s">
        <v>195</v>
      </c>
      <c r="C702" s="228" t="s">
        <v>64</v>
      </c>
      <c r="D702" s="228">
        <v>1647183</v>
      </c>
    </row>
    <row r="703" spans="1:4">
      <c r="A703" s="228">
        <v>2011</v>
      </c>
      <c r="B703" s="228" t="s">
        <v>195</v>
      </c>
      <c r="C703" s="228" t="s">
        <v>65</v>
      </c>
      <c r="D703" s="228">
        <v>2385947</v>
      </c>
    </row>
    <row r="704" spans="1:4">
      <c r="A704" s="228">
        <v>2011</v>
      </c>
      <c r="B704" s="228" t="s">
        <v>195</v>
      </c>
      <c r="C704" s="228" t="s">
        <v>66</v>
      </c>
      <c r="D704" s="228">
        <v>511739</v>
      </c>
    </row>
    <row r="705" spans="1:4">
      <c r="A705" s="228">
        <v>2011</v>
      </c>
      <c r="B705" s="228" t="s">
        <v>195</v>
      </c>
      <c r="C705" s="228" t="s">
        <v>68</v>
      </c>
      <c r="D705" s="228">
        <v>372070</v>
      </c>
    </row>
    <row r="706" spans="1:4">
      <c r="A706" s="228">
        <v>2011</v>
      </c>
      <c r="B706" s="228" t="s">
        <v>195</v>
      </c>
      <c r="C706" s="228" t="s">
        <v>67</v>
      </c>
      <c r="D706" s="228">
        <v>232952</v>
      </c>
    </row>
    <row r="707" spans="1:4">
      <c r="A707" s="228">
        <v>2012</v>
      </c>
      <c r="B707" s="228" t="s">
        <v>192</v>
      </c>
      <c r="C707" s="228" t="s">
        <v>61</v>
      </c>
      <c r="D707" s="228">
        <v>7284982</v>
      </c>
    </row>
    <row r="708" spans="1:4">
      <c r="A708" s="228">
        <v>2012</v>
      </c>
      <c r="B708" s="228" t="s">
        <v>192</v>
      </c>
      <c r="C708" s="228" t="s">
        <v>62</v>
      </c>
      <c r="D708" s="228">
        <v>5625354</v>
      </c>
    </row>
    <row r="709" spans="1:4">
      <c r="A709" s="228">
        <v>2012</v>
      </c>
      <c r="B709" s="228" t="s">
        <v>192</v>
      </c>
      <c r="C709" s="228" t="s">
        <v>63</v>
      </c>
      <c r="D709" s="228">
        <v>4545613</v>
      </c>
    </row>
    <row r="710" spans="1:4">
      <c r="A710" s="228">
        <v>2012</v>
      </c>
      <c r="B710" s="228" t="s">
        <v>192</v>
      </c>
      <c r="C710" s="228" t="s">
        <v>64</v>
      </c>
      <c r="D710" s="228">
        <v>1652716</v>
      </c>
    </row>
    <row r="711" spans="1:4">
      <c r="A711" s="228">
        <v>2012</v>
      </c>
      <c r="B711" s="228" t="s">
        <v>192</v>
      </c>
      <c r="C711" s="228" t="s">
        <v>65</v>
      </c>
      <c r="D711" s="228">
        <v>2408108</v>
      </c>
    </row>
    <row r="712" spans="1:4">
      <c r="A712" s="228">
        <v>2012</v>
      </c>
      <c r="B712" s="228" t="s">
        <v>192</v>
      </c>
      <c r="C712" s="228" t="s">
        <v>66</v>
      </c>
      <c r="D712" s="228">
        <v>511993</v>
      </c>
    </row>
    <row r="713" spans="1:4">
      <c r="A713" s="228">
        <v>2012</v>
      </c>
      <c r="B713" s="228" t="s">
        <v>192</v>
      </c>
      <c r="C713" s="228" t="s">
        <v>68</v>
      </c>
      <c r="D713" s="228">
        <v>374853</v>
      </c>
    </row>
    <row r="714" spans="1:4">
      <c r="A714" s="228">
        <v>2012</v>
      </c>
      <c r="B714" s="228" t="s">
        <v>192</v>
      </c>
      <c r="C714" s="228" t="s">
        <v>67</v>
      </c>
      <c r="D714" s="228">
        <v>234275</v>
      </c>
    </row>
    <row r="715" spans="1:4">
      <c r="A715" s="228">
        <v>2012</v>
      </c>
      <c r="B715" s="228" t="s">
        <v>193</v>
      </c>
      <c r="C715" s="228" t="s">
        <v>61</v>
      </c>
      <c r="D715" s="228">
        <v>7304244</v>
      </c>
    </row>
    <row r="716" spans="1:4">
      <c r="A716" s="228">
        <v>2012</v>
      </c>
      <c r="B716" s="228" t="s">
        <v>193</v>
      </c>
      <c r="C716" s="228" t="s">
        <v>62</v>
      </c>
      <c r="D716" s="228">
        <v>5651091</v>
      </c>
    </row>
    <row r="717" spans="1:4">
      <c r="A717" s="228">
        <v>2012</v>
      </c>
      <c r="B717" s="228" t="s">
        <v>193</v>
      </c>
      <c r="C717" s="228" t="s">
        <v>63</v>
      </c>
      <c r="D717" s="228">
        <v>4568687</v>
      </c>
    </row>
    <row r="718" spans="1:4">
      <c r="A718" s="228">
        <v>2012</v>
      </c>
      <c r="B718" s="228" t="s">
        <v>193</v>
      </c>
      <c r="C718" s="228" t="s">
        <v>64</v>
      </c>
      <c r="D718" s="228">
        <v>1656725</v>
      </c>
    </row>
    <row r="719" spans="1:4">
      <c r="A719" s="228">
        <v>2012</v>
      </c>
      <c r="B719" s="228" t="s">
        <v>193</v>
      </c>
      <c r="C719" s="228" t="s">
        <v>65</v>
      </c>
      <c r="D719" s="228">
        <v>2425507</v>
      </c>
    </row>
    <row r="720" spans="1:4">
      <c r="A720" s="228">
        <v>2012</v>
      </c>
      <c r="B720" s="228" t="s">
        <v>193</v>
      </c>
      <c r="C720" s="228" t="s">
        <v>66</v>
      </c>
      <c r="D720" s="228">
        <v>511724</v>
      </c>
    </row>
    <row r="721" spans="1:4">
      <c r="A721" s="228">
        <v>2012</v>
      </c>
      <c r="B721" s="228" t="s">
        <v>193</v>
      </c>
      <c r="C721" s="228" t="s">
        <v>68</v>
      </c>
      <c r="D721" s="228">
        <v>376539</v>
      </c>
    </row>
    <row r="722" spans="1:4">
      <c r="A722" s="228">
        <v>2012</v>
      </c>
      <c r="B722" s="228" t="s">
        <v>193</v>
      </c>
      <c r="C722" s="228" t="s">
        <v>67</v>
      </c>
      <c r="D722" s="228">
        <v>235915</v>
      </c>
    </row>
    <row r="723" spans="1:4">
      <c r="A723" s="228">
        <v>2012</v>
      </c>
      <c r="B723" s="228" t="s">
        <v>194</v>
      </c>
      <c r="C723" s="228" t="s">
        <v>61</v>
      </c>
      <c r="D723" s="228">
        <v>7327614</v>
      </c>
    </row>
    <row r="724" spans="1:4">
      <c r="A724" s="228">
        <v>2012</v>
      </c>
      <c r="B724" s="228" t="s">
        <v>194</v>
      </c>
      <c r="C724" s="228" t="s">
        <v>62</v>
      </c>
      <c r="D724" s="228">
        <v>5680420</v>
      </c>
    </row>
    <row r="725" spans="1:4">
      <c r="A725" s="228">
        <v>2012</v>
      </c>
      <c r="B725" s="228" t="s">
        <v>194</v>
      </c>
      <c r="C725" s="228" t="s">
        <v>63</v>
      </c>
      <c r="D725" s="228">
        <v>4592100</v>
      </c>
    </row>
    <row r="726" spans="1:4">
      <c r="A726" s="228">
        <v>2012</v>
      </c>
      <c r="B726" s="228" t="s">
        <v>194</v>
      </c>
      <c r="C726" s="228" t="s">
        <v>64</v>
      </c>
      <c r="D726" s="228">
        <v>1660198</v>
      </c>
    </row>
    <row r="727" spans="1:4">
      <c r="A727" s="228">
        <v>2012</v>
      </c>
      <c r="B727" s="228" t="s">
        <v>194</v>
      </c>
      <c r="C727" s="228" t="s">
        <v>65</v>
      </c>
      <c r="D727" s="228">
        <v>2442876</v>
      </c>
    </row>
    <row r="728" spans="1:4">
      <c r="A728" s="228">
        <v>2012</v>
      </c>
      <c r="B728" s="228" t="s">
        <v>194</v>
      </c>
      <c r="C728" s="228" t="s">
        <v>66</v>
      </c>
      <c r="D728" s="228">
        <v>511582</v>
      </c>
    </row>
    <row r="729" spans="1:4">
      <c r="A729" s="228">
        <v>2012</v>
      </c>
      <c r="B729" s="228" t="s">
        <v>194</v>
      </c>
      <c r="C729" s="228" t="s">
        <v>68</v>
      </c>
      <c r="D729" s="228">
        <v>378586</v>
      </c>
    </row>
    <row r="730" spans="1:4">
      <c r="A730" s="228">
        <v>2012</v>
      </c>
      <c r="B730" s="228" t="s">
        <v>194</v>
      </c>
      <c r="C730" s="228" t="s">
        <v>67</v>
      </c>
      <c r="D730" s="228">
        <v>237517</v>
      </c>
    </row>
    <row r="731" spans="1:4">
      <c r="A731" s="228">
        <v>2012</v>
      </c>
      <c r="B731" s="228" t="s">
        <v>195</v>
      </c>
      <c r="C731" s="228" t="s">
        <v>61</v>
      </c>
      <c r="D731" s="228">
        <v>7353189</v>
      </c>
    </row>
    <row r="732" spans="1:4">
      <c r="A732" s="228">
        <v>2012</v>
      </c>
      <c r="B732" s="228" t="s">
        <v>195</v>
      </c>
      <c r="C732" s="228" t="s">
        <v>62</v>
      </c>
      <c r="D732" s="228">
        <v>5709586</v>
      </c>
    </row>
    <row r="733" spans="1:4">
      <c r="A733" s="228">
        <v>2012</v>
      </c>
      <c r="B733" s="228" t="s">
        <v>195</v>
      </c>
      <c r="C733" s="228" t="s">
        <v>63</v>
      </c>
      <c r="D733" s="228">
        <v>4611304</v>
      </c>
    </row>
    <row r="734" spans="1:4">
      <c r="A734" s="228">
        <v>2012</v>
      </c>
      <c r="B734" s="228" t="s">
        <v>195</v>
      </c>
      <c r="C734" s="228" t="s">
        <v>64</v>
      </c>
      <c r="D734" s="228">
        <v>1663082</v>
      </c>
    </row>
    <row r="735" spans="1:4">
      <c r="A735" s="228">
        <v>2012</v>
      </c>
      <c r="B735" s="228" t="s">
        <v>195</v>
      </c>
      <c r="C735" s="228" t="s">
        <v>65</v>
      </c>
      <c r="D735" s="228">
        <v>2457489</v>
      </c>
    </row>
    <row r="736" spans="1:4">
      <c r="A736" s="228">
        <v>2012</v>
      </c>
      <c r="B736" s="228" t="s">
        <v>195</v>
      </c>
      <c r="C736" s="228" t="s">
        <v>66</v>
      </c>
      <c r="D736" s="228">
        <v>511813</v>
      </c>
    </row>
    <row r="737" spans="1:4">
      <c r="A737" s="228">
        <v>2012</v>
      </c>
      <c r="B737" s="228" t="s">
        <v>195</v>
      </c>
      <c r="C737" s="228" t="s">
        <v>68</v>
      </c>
      <c r="D737" s="228">
        <v>379812</v>
      </c>
    </row>
    <row r="738" spans="1:4">
      <c r="A738" s="228">
        <v>2012</v>
      </c>
      <c r="B738" s="228" t="s">
        <v>195</v>
      </c>
      <c r="C738" s="228" t="s">
        <v>67</v>
      </c>
      <c r="D738" s="228">
        <v>238728</v>
      </c>
    </row>
    <row r="739" spans="1:4">
      <c r="A739" s="228">
        <v>2013</v>
      </c>
      <c r="B739" s="228" t="s">
        <v>192</v>
      </c>
      <c r="C739" s="228" t="s">
        <v>61</v>
      </c>
      <c r="D739" s="228">
        <v>7382957</v>
      </c>
    </row>
    <row r="740" spans="1:4">
      <c r="A740" s="228">
        <v>2013</v>
      </c>
      <c r="B740" s="228" t="s">
        <v>192</v>
      </c>
      <c r="C740" s="228" t="s">
        <v>62</v>
      </c>
      <c r="D740" s="228">
        <v>5744915</v>
      </c>
    </row>
    <row r="741" spans="1:4">
      <c r="A741" s="228">
        <v>2013</v>
      </c>
      <c r="B741" s="228" t="s">
        <v>192</v>
      </c>
      <c r="C741" s="228" t="s">
        <v>63</v>
      </c>
      <c r="D741" s="228">
        <v>4634430</v>
      </c>
    </row>
    <row r="742" spans="1:4">
      <c r="A742" s="228">
        <v>2013</v>
      </c>
      <c r="B742" s="228" t="s">
        <v>192</v>
      </c>
      <c r="C742" s="228" t="s">
        <v>64</v>
      </c>
      <c r="D742" s="228">
        <v>1668056</v>
      </c>
    </row>
    <row r="743" spans="1:4">
      <c r="A743" s="228">
        <v>2013</v>
      </c>
      <c r="B743" s="228" t="s">
        <v>192</v>
      </c>
      <c r="C743" s="228" t="s">
        <v>65</v>
      </c>
      <c r="D743" s="228">
        <v>2475242</v>
      </c>
    </row>
    <row r="744" spans="1:4">
      <c r="A744" s="228">
        <v>2013</v>
      </c>
      <c r="B744" s="228" t="s">
        <v>192</v>
      </c>
      <c r="C744" s="228" t="s">
        <v>66</v>
      </c>
      <c r="D744" s="228">
        <v>512240</v>
      </c>
    </row>
    <row r="745" spans="1:4">
      <c r="A745" s="228">
        <v>2013</v>
      </c>
      <c r="B745" s="228" t="s">
        <v>192</v>
      </c>
      <c r="C745" s="228" t="s">
        <v>68</v>
      </c>
      <c r="D745" s="228">
        <v>382082</v>
      </c>
    </row>
    <row r="746" spans="1:4">
      <c r="A746" s="228">
        <v>2013</v>
      </c>
      <c r="B746" s="228" t="s">
        <v>192</v>
      </c>
      <c r="C746" s="228" t="s">
        <v>67</v>
      </c>
      <c r="D746" s="228">
        <v>240107</v>
      </c>
    </row>
    <row r="747" spans="1:4">
      <c r="A747" s="228">
        <v>2013</v>
      </c>
      <c r="B747" s="228" t="s">
        <v>193</v>
      </c>
      <c r="C747" s="228" t="s">
        <v>61</v>
      </c>
      <c r="D747" s="228">
        <v>7404032</v>
      </c>
    </row>
    <row r="748" spans="1:4">
      <c r="A748" s="228">
        <v>2013</v>
      </c>
      <c r="B748" s="228" t="s">
        <v>193</v>
      </c>
      <c r="C748" s="228" t="s">
        <v>62</v>
      </c>
      <c r="D748" s="228">
        <v>5772669</v>
      </c>
    </row>
    <row r="749" spans="1:4">
      <c r="A749" s="228">
        <v>2013</v>
      </c>
      <c r="B749" s="228" t="s">
        <v>193</v>
      </c>
      <c r="C749" s="228" t="s">
        <v>63</v>
      </c>
      <c r="D749" s="228">
        <v>4652824</v>
      </c>
    </row>
    <row r="750" spans="1:4">
      <c r="A750" s="228">
        <v>2013</v>
      </c>
      <c r="B750" s="228" t="s">
        <v>193</v>
      </c>
      <c r="C750" s="228" t="s">
        <v>64</v>
      </c>
      <c r="D750" s="228">
        <v>1671488</v>
      </c>
    </row>
    <row r="751" spans="1:4">
      <c r="A751" s="228">
        <v>2013</v>
      </c>
      <c r="B751" s="228" t="s">
        <v>193</v>
      </c>
      <c r="C751" s="228" t="s">
        <v>65</v>
      </c>
      <c r="D751" s="228">
        <v>2486944</v>
      </c>
    </row>
    <row r="752" spans="1:4">
      <c r="A752" s="228">
        <v>2013</v>
      </c>
      <c r="B752" s="228" t="s">
        <v>193</v>
      </c>
      <c r="C752" s="228" t="s">
        <v>66</v>
      </c>
      <c r="D752" s="228">
        <v>512231</v>
      </c>
    </row>
    <row r="753" spans="1:4">
      <c r="A753" s="228">
        <v>2013</v>
      </c>
      <c r="B753" s="228" t="s">
        <v>193</v>
      </c>
      <c r="C753" s="228" t="s">
        <v>68</v>
      </c>
      <c r="D753" s="228">
        <v>383257</v>
      </c>
    </row>
    <row r="754" spans="1:4">
      <c r="A754" s="228">
        <v>2013</v>
      </c>
      <c r="B754" s="228" t="s">
        <v>193</v>
      </c>
      <c r="C754" s="228" t="s">
        <v>67</v>
      </c>
      <c r="D754" s="228">
        <v>241722</v>
      </c>
    </row>
    <row r="755" spans="1:4">
      <c r="A755" s="228">
        <v>2013</v>
      </c>
      <c r="B755" s="228" t="s">
        <v>194</v>
      </c>
      <c r="C755" s="228" t="s">
        <v>61</v>
      </c>
      <c r="D755" s="228">
        <v>7430904</v>
      </c>
    </row>
    <row r="756" spans="1:4">
      <c r="A756" s="228">
        <v>2013</v>
      </c>
      <c r="B756" s="228" t="s">
        <v>194</v>
      </c>
      <c r="C756" s="228" t="s">
        <v>62</v>
      </c>
      <c r="D756" s="228">
        <v>5804499</v>
      </c>
    </row>
    <row r="757" spans="1:4">
      <c r="A757" s="228">
        <v>2013</v>
      </c>
      <c r="B757" s="228" t="s">
        <v>194</v>
      </c>
      <c r="C757" s="228" t="s">
        <v>63</v>
      </c>
      <c r="D757" s="228">
        <v>4670784</v>
      </c>
    </row>
    <row r="758" spans="1:4">
      <c r="A758" s="228">
        <v>2013</v>
      </c>
      <c r="B758" s="228" t="s">
        <v>194</v>
      </c>
      <c r="C758" s="228" t="s">
        <v>64</v>
      </c>
      <c r="D758" s="228">
        <v>1675313</v>
      </c>
    </row>
    <row r="759" spans="1:4">
      <c r="A759" s="228">
        <v>2013</v>
      </c>
      <c r="B759" s="228" t="s">
        <v>194</v>
      </c>
      <c r="C759" s="228" t="s">
        <v>65</v>
      </c>
      <c r="D759" s="228">
        <v>2496285</v>
      </c>
    </row>
    <row r="760" spans="1:4">
      <c r="A760" s="228">
        <v>2013</v>
      </c>
      <c r="B760" s="228" t="s">
        <v>194</v>
      </c>
      <c r="C760" s="228" t="s">
        <v>66</v>
      </c>
      <c r="D760" s="228">
        <v>512510</v>
      </c>
    </row>
    <row r="761" spans="1:4">
      <c r="A761" s="228">
        <v>2013</v>
      </c>
      <c r="B761" s="228" t="s">
        <v>194</v>
      </c>
      <c r="C761" s="228" t="s">
        <v>68</v>
      </c>
      <c r="D761" s="228">
        <v>384690</v>
      </c>
    </row>
    <row r="762" spans="1:4">
      <c r="A762" s="228">
        <v>2013</v>
      </c>
      <c r="B762" s="228" t="s">
        <v>194</v>
      </c>
      <c r="C762" s="228" t="s">
        <v>67</v>
      </c>
      <c r="D762" s="228">
        <v>242301</v>
      </c>
    </row>
    <row r="763" spans="1:4">
      <c r="A763" s="228">
        <v>2013</v>
      </c>
      <c r="B763" s="228" t="s">
        <v>195</v>
      </c>
      <c r="C763" s="228" t="s">
        <v>61</v>
      </c>
      <c r="D763" s="228">
        <v>7454938</v>
      </c>
    </row>
    <row r="764" spans="1:4">
      <c r="A764" s="228">
        <v>2013</v>
      </c>
      <c r="B764" s="228" t="s">
        <v>195</v>
      </c>
      <c r="C764" s="228" t="s">
        <v>62</v>
      </c>
      <c r="D764" s="228">
        <v>5832585</v>
      </c>
    </row>
    <row r="765" spans="1:4">
      <c r="A765" s="228">
        <v>2013</v>
      </c>
      <c r="B765" s="228" t="s">
        <v>195</v>
      </c>
      <c r="C765" s="228" t="s">
        <v>63</v>
      </c>
      <c r="D765" s="228">
        <v>4685439</v>
      </c>
    </row>
    <row r="766" spans="1:4">
      <c r="A766" s="228">
        <v>2013</v>
      </c>
      <c r="B766" s="228" t="s">
        <v>195</v>
      </c>
      <c r="C766" s="228" t="s">
        <v>64</v>
      </c>
      <c r="D766" s="228">
        <v>1678052</v>
      </c>
    </row>
    <row r="767" spans="1:4">
      <c r="A767" s="228">
        <v>2013</v>
      </c>
      <c r="B767" s="228" t="s">
        <v>195</v>
      </c>
      <c r="C767" s="228" t="s">
        <v>65</v>
      </c>
      <c r="D767" s="228">
        <v>2502188</v>
      </c>
    </row>
    <row r="768" spans="1:4">
      <c r="A768" s="228">
        <v>2013</v>
      </c>
      <c r="B768" s="228" t="s">
        <v>195</v>
      </c>
      <c r="C768" s="228" t="s">
        <v>66</v>
      </c>
      <c r="D768" s="228">
        <v>513015</v>
      </c>
    </row>
    <row r="769" spans="1:4">
      <c r="A769" s="228">
        <v>2013</v>
      </c>
      <c r="B769" s="228" t="s">
        <v>195</v>
      </c>
      <c r="C769" s="228" t="s">
        <v>68</v>
      </c>
      <c r="D769" s="228">
        <v>386318</v>
      </c>
    </row>
    <row r="770" spans="1:4">
      <c r="A770" s="228">
        <v>2013</v>
      </c>
      <c r="B770" s="228" t="s">
        <v>195</v>
      </c>
      <c r="C770" s="228" t="s">
        <v>67</v>
      </c>
      <c r="D770" s="228">
        <v>242304</v>
      </c>
    </row>
    <row r="771" spans="1:4">
      <c r="A771" s="228">
        <v>2014</v>
      </c>
      <c r="B771" s="228" t="s">
        <v>192</v>
      </c>
      <c r="C771" s="228" t="s">
        <v>61</v>
      </c>
      <c r="D771" s="228">
        <v>7487834</v>
      </c>
    </row>
    <row r="772" spans="1:4">
      <c r="A772" s="228">
        <v>2014</v>
      </c>
      <c r="B772" s="228" t="s">
        <v>192</v>
      </c>
      <c r="C772" s="228" t="s">
        <v>62</v>
      </c>
      <c r="D772" s="228">
        <v>5869511</v>
      </c>
    </row>
    <row r="773" spans="1:4">
      <c r="A773" s="228">
        <v>2014</v>
      </c>
      <c r="B773" s="228" t="s">
        <v>192</v>
      </c>
      <c r="C773" s="228" t="s">
        <v>63</v>
      </c>
      <c r="D773" s="228">
        <v>4705187</v>
      </c>
    </row>
    <row r="774" spans="1:4">
      <c r="A774" s="228">
        <v>2014</v>
      </c>
      <c r="B774" s="228" t="s">
        <v>192</v>
      </c>
      <c r="C774" s="228" t="s">
        <v>64</v>
      </c>
      <c r="D774" s="228">
        <v>1683544</v>
      </c>
    </row>
    <row r="775" spans="1:4">
      <c r="A775" s="228">
        <v>2014</v>
      </c>
      <c r="B775" s="228" t="s">
        <v>192</v>
      </c>
      <c r="C775" s="228" t="s">
        <v>65</v>
      </c>
      <c r="D775" s="228">
        <v>2512556</v>
      </c>
    </row>
    <row r="776" spans="1:4">
      <c r="A776" s="228">
        <v>2014</v>
      </c>
      <c r="B776" s="228" t="s">
        <v>192</v>
      </c>
      <c r="C776" s="228" t="s">
        <v>66</v>
      </c>
      <c r="D776" s="228">
        <v>513681</v>
      </c>
    </row>
    <row r="777" spans="1:4">
      <c r="A777" s="228">
        <v>2014</v>
      </c>
      <c r="B777" s="228" t="s">
        <v>192</v>
      </c>
      <c r="C777" s="228" t="s">
        <v>68</v>
      </c>
      <c r="D777" s="228">
        <v>388190</v>
      </c>
    </row>
    <row r="778" spans="1:4">
      <c r="A778" s="228">
        <v>2014</v>
      </c>
      <c r="B778" s="228" t="s">
        <v>192</v>
      </c>
      <c r="C778" s="228" t="s">
        <v>67</v>
      </c>
      <c r="D778" s="228">
        <v>242790</v>
      </c>
    </row>
    <row r="779" spans="1:4">
      <c r="A779" s="228">
        <v>2014</v>
      </c>
      <c r="B779" s="228" t="s">
        <v>193</v>
      </c>
      <c r="C779" s="228" t="s">
        <v>61</v>
      </c>
      <c r="D779" s="228">
        <v>7508353</v>
      </c>
    </row>
    <row r="780" spans="1:4">
      <c r="A780" s="228">
        <v>2014</v>
      </c>
      <c r="B780" s="228" t="s">
        <v>193</v>
      </c>
      <c r="C780" s="228" t="s">
        <v>62</v>
      </c>
      <c r="D780" s="228">
        <v>5894917</v>
      </c>
    </row>
    <row r="781" spans="1:4">
      <c r="A781" s="228">
        <v>2014</v>
      </c>
      <c r="B781" s="228" t="s">
        <v>193</v>
      </c>
      <c r="C781" s="228" t="s">
        <v>63</v>
      </c>
      <c r="D781" s="228">
        <v>4719653</v>
      </c>
    </row>
    <row r="782" spans="1:4">
      <c r="A782" s="228">
        <v>2014</v>
      </c>
      <c r="B782" s="228" t="s">
        <v>193</v>
      </c>
      <c r="C782" s="228" t="s">
        <v>64</v>
      </c>
      <c r="D782" s="228">
        <v>1686945</v>
      </c>
    </row>
    <row r="783" spans="1:4">
      <c r="A783" s="228">
        <v>2014</v>
      </c>
      <c r="B783" s="228" t="s">
        <v>193</v>
      </c>
      <c r="C783" s="228" t="s">
        <v>65</v>
      </c>
      <c r="D783" s="228">
        <v>2517608</v>
      </c>
    </row>
    <row r="784" spans="1:4">
      <c r="A784" s="228">
        <v>2014</v>
      </c>
      <c r="B784" s="228" t="s">
        <v>193</v>
      </c>
      <c r="C784" s="228" t="s">
        <v>66</v>
      </c>
      <c r="D784" s="228">
        <v>513621</v>
      </c>
    </row>
    <row r="785" spans="1:4">
      <c r="A785" s="228">
        <v>2014</v>
      </c>
      <c r="B785" s="228" t="s">
        <v>193</v>
      </c>
      <c r="C785" s="228" t="s">
        <v>68</v>
      </c>
      <c r="D785" s="228">
        <v>388799</v>
      </c>
    </row>
    <row r="786" spans="1:4">
      <c r="A786" s="228">
        <v>2014</v>
      </c>
      <c r="B786" s="228" t="s">
        <v>193</v>
      </c>
      <c r="C786" s="228" t="s">
        <v>67</v>
      </c>
      <c r="D786" s="228">
        <v>242894</v>
      </c>
    </row>
    <row r="787" spans="1:4">
      <c r="A787" s="228">
        <v>2014</v>
      </c>
      <c r="B787" s="228" t="s">
        <v>194</v>
      </c>
      <c r="C787" s="228" t="s">
        <v>61</v>
      </c>
      <c r="D787" s="228">
        <v>7536277</v>
      </c>
    </row>
    <row r="788" spans="1:4">
      <c r="A788" s="228">
        <v>2014</v>
      </c>
      <c r="B788" s="228" t="s">
        <v>194</v>
      </c>
      <c r="C788" s="228" t="s">
        <v>62</v>
      </c>
      <c r="D788" s="228">
        <v>5927199</v>
      </c>
    </row>
    <row r="789" spans="1:4">
      <c r="A789" s="228">
        <v>2014</v>
      </c>
      <c r="B789" s="228" t="s">
        <v>194</v>
      </c>
      <c r="C789" s="228" t="s">
        <v>63</v>
      </c>
      <c r="D789" s="228">
        <v>4734613</v>
      </c>
    </row>
    <row r="790" spans="1:4">
      <c r="A790" s="228">
        <v>2014</v>
      </c>
      <c r="B790" s="228" t="s">
        <v>194</v>
      </c>
      <c r="C790" s="228" t="s">
        <v>64</v>
      </c>
      <c r="D790" s="228">
        <v>1690133</v>
      </c>
    </row>
    <row r="791" spans="1:4">
      <c r="A791" s="228">
        <v>2014</v>
      </c>
      <c r="B791" s="228" t="s">
        <v>194</v>
      </c>
      <c r="C791" s="228" t="s">
        <v>65</v>
      </c>
      <c r="D791" s="228">
        <v>2524042</v>
      </c>
    </row>
    <row r="792" spans="1:4">
      <c r="A792" s="228">
        <v>2014</v>
      </c>
      <c r="B792" s="228" t="s">
        <v>194</v>
      </c>
      <c r="C792" s="228" t="s">
        <v>66</v>
      </c>
      <c r="D792" s="228">
        <v>513898</v>
      </c>
    </row>
    <row r="793" spans="1:4">
      <c r="A793" s="228">
        <v>2014</v>
      </c>
      <c r="B793" s="228" t="s">
        <v>194</v>
      </c>
      <c r="C793" s="228" t="s">
        <v>68</v>
      </c>
      <c r="D793" s="228">
        <v>390654</v>
      </c>
    </row>
    <row r="794" spans="1:4">
      <c r="A794" s="228">
        <v>2014</v>
      </c>
      <c r="B794" s="228" t="s">
        <v>194</v>
      </c>
      <c r="C794" s="228" t="s">
        <v>67</v>
      </c>
      <c r="D794" s="228">
        <v>243201</v>
      </c>
    </row>
    <row r="795" spans="1:4">
      <c r="A795" s="228">
        <v>2014</v>
      </c>
      <c r="B795" s="228" t="s">
        <v>195</v>
      </c>
      <c r="C795" s="228" t="s">
        <v>61</v>
      </c>
      <c r="D795" s="228">
        <v>7562171</v>
      </c>
    </row>
    <row r="796" spans="1:4">
      <c r="A796" s="228">
        <v>2014</v>
      </c>
      <c r="B796" s="228" t="s">
        <v>195</v>
      </c>
      <c r="C796" s="228" t="s">
        <v>62</v>
      </c>
      <c r="D796" s="228">
        <v>5957512</v>
      </c>
    </row>
    <row r="797" spans="1:4">
      <c r="A797" s="228">
        <v>2014</v>
      </c>
      <c r="B797" s="228" t="s">
        <v>195</v>
      </c>
      <c r="C797" s="228" t="s">
        <v>63</v>
      </c>
      <c r="D797" s="228">
        <v>4747263</v>
      </c>
    </row>
    <row r="798" spans="1:4">
      <c r="A798" s="228">
        <v>2014</v>
      </c>
      <c r="B798" s="228" t="s">
        <v>195</v>
      </c>
      <c r="C798" s="228" t="s">
        <v>64</v>
      </c>
      <c r="D798" s="228">
        <v>1693107</v>
      </c>
    </row>
    <row r="799" spans="1:4">
      <c r="A799" s="228">
        <v>2014</v>
      </c>
      <c r="B799" s="228" t="s">
        <v>195</v>
      </c>
      <c r="C799" s="228" t="s">
        <v>65</v>
      </c>
      <c r="D799" s="228">
        <v>2528619</v>
      </c>
    </row>
    <row r="800" spans="1:4">
      <c r="A800" s="228">
        <v>2014</v>
      </c>
      <c r="B800" s="228" t="s">
        <v>195</v>
      </c>
      <c r="C800" s="228" t="s">
        <v>66</v>
      </c>
      <c r="D800" s="228">
        <v>514040</v>
      </c>
    </row>
    <row r="801" spans="1:4">
      <c r="A801" s="228">
        <v>2014</v>
      </c>
      <c r="B801" s="228" t="s">
        <v>195</v>
      </c>
      <c r="C801" s="228" t="s">
        <v>68</v>
      </c>
      <c r="D801" s="228">
        <v>391981</v>
      </c>
    </row>
    <row r="802" spans="1:4">
      <c r="A802" s="228">
        <v>2014</v>
      </c>
      <c r="B802" s="228" t="s">
        <v>195</v>
      </c>
      <c r="C802" s="228" t="s">
        <v>67</v>
      </c>
      <c r="D802" s="228">
        <v>242753</v>
      </c>
    </row>
    <row r="803" spans="1:4">
      <c r="A803" s="228">
        <v>2015</v>
      </c>
      <c r="B803" s="228" t="s">
        <v>192</v>
      </c>
      <c r="C803" s="228" t="s">
        <v>61</v>
      </c>
      <c r="D803" s="228">
        <v>7595731</v>
      </c>
    </row>
    <row r="804" spans="1:4">
      <c r="A804" s="228">
        <v>2015</v>
      </c>
      <c r="B804" s="228" t="s">
        <v>192</v>
      </c>
      <c r="C804" s="228" t="s">
        <v>62</v>
      </c>
      <c r="D804" s="228">
        <v>5995205</v>
      </c>
    </row>
    <row r="805" spans="1:4">
      <c r="A805" s="228">
        <v>2015</v>
      </c>
      <c r="B805" s="228" t="s">
        <v>192</v>
      </c>
      <c r="C805" s="228" t="s">
        <v>63</v>
      </c>
      <c r="D805" s="228">
        <v>4764439</v>
      </c>
    </row>
    <row r="806" spans="1:4">
      <c r="A806" s="228">
        <v>2015</v>
      </c>
      <c r="B806" s="228" t="s">
        <v>192</v>
      </c>
      <c r="C806" s="228" t="s">
        <v>64</v>
      </c>
      <c r="D806" s="228">
        <v>1698433</v>
      </c>
    </row>
    <row r="807" spans="1:4">
      <c r="A807" s="228">
        <v>2015</v>
      </c>
      <c r="B807" s="228" t="s">
        <v>192</v>
      </c>
      <c r="C807" s="228" t="s">
        <v>65</v>
      </c>
      <c r="D807" s="228">
        <v>2536604</v>
      </c>
    </row>
    <row r="808" spans="1:4">
      <c r="A808" s="228">
        <v>2015</v>
      </c>
      <c r="B808" s="228" t="s">
        <v>192</v>
      </c>
      <c r="C808" s="228" t="s">
        <v>66</v>
      </c>
      <c r="D808" s="228">
        <v>514812</v>
      </c>
    </row>
    <row r="809" spans="1:4">
      <c r="A809" s="228">
        <v>2015</v>
      </c>
      <c r="B809" s="228" t="s">
        <v>192</v>
      </c>
      <c r="C809" s="228" t="s">
        <v>68</v>
      </c>
      <c r="D809" s="228">
        <v>394491</v>
      </c>
    </row>
    <row r="810" spans="1:4">
      <c r="A810" s="228">
        <v>2015</v>
      </c>
      <c r="B810" s="228" t="s">
        <v>192</v>
      </c>
      <c r="C810" s="228" t="s">
        <v>67</v>
      </c>
      <c r="D810" s="228">
        <v>243059</v>
      </c>
    </row>
    <row r="811" spans="1:4">
      <c r="A811" s="228">
        <v>2015</v>
      </c>
      <c r="B811" s="228" t="s">
        <v>193</v>
      </c>
      <c r="C811" s="228" t="s">
        <v>61</v>
      </c>
      <c r="D811" s="228">
        <v>7616168</v>
      </c>
    </row>
    <row r="812" spans="1:4">
      <c r="A812" s="228">
        <v>2015</v>
      </c>
      <c r="B812" s="228" t="s">
        <v>193</v>
      </c>
      <c r="C812" s="228" t="s">
        <v>62</v>
      </c>
      <c r="D812" s="228">
        <v>6022322</v>
      </c>
    </row>
    <row r="813" spans="1:4">
      <c r="A813" s="228">
        <v>2015</v>
      </c>
      <c r="B813" s="228" t="s">
        <v>193</v>
      </c>
      <c r="C813" s="228" t="s">
        <v>63</v>
      </c>
      <c r="D813" s="228">
        <v>4777692</v>
      </c>
    </row>
    <row r="814" spans="1:4">
      <c r="A814" s="228">
        <v>2015</v>
      </c>
      <c r="B814" s="228" t="s">
        <v>193</v>
      </c>
      <c r="C814" s="228" t="s">
        <v>64</v>
      </c>
      <c r="D814" s="228">
        <v>1700668</v>
      </c>
    </row>
    <row r="815" spans="1:4">
      <c r="A815" s="228">
        <v>2015</v>
      </c>
      <c r="B815" s="228" t="s">
        <v>193</v>
      </c>
      <c r="C815" s="228" t="s">
        <v>65</v>
      </c>
      <c r="D815" s="228">
        <v>2540672</v>
      </c>
    </row>
    <row r="816" spans="1:4">
      <c r="A816" s="228">
        <v>2015</v>
      </c>
      <c r="B816" s="228" t="s">
        <v>193</v>
      </c>
      <c r="C816" s="228" t="s">
        <v>66</v>
      </c>
      <c r="D816" s="228">
        <v>515117</v>
      </c>
    </row>
    <row r="817" spans="1:4">
      <c r="A817" s="228">
        <v>2015</v>
      </c>
      <c r="B817" s="228" t="s">
        <v>193</v>
      </c>
      <c r="C817" s="228" t="s">
        <v>68</v>
      </c>
      <c r="D817" s="228">
        <v>395813</v>
      </c>
    </row>
    <row r="818" spans="1:4">
      <c r="A818" s="228">
        <v>2015</v>
      </c>
      <c r="B818" s="228" t="s">
        <v>193</v>
      </c>
      <c r="C818" s="228" t="s">
        <v>67</v>
      </c>
      <c r="D818" s="228">
        <v>244692</v>
      </c>
    </row>
    <row r="819" spans="1:4">
      <c r="A819" s="228">
        <v>2015</v>
      </c>
      <c r="B819" s="228" t="s">
        <v>194</v>
      </c>
      <c r="C819" s="228" t="s">
        <v>61</v>
      </c>
      <c r="D819" s="228">
        <v>7645324</v>
      </c>
    </row>
    <row r="820" spans="1:4">
      <c r="A820" s="228">
        <v>2015</v>
      </c>
      <c r="B820" s="228" t="s">
        <v>194</v>
      </c>
      <c r="C820" s="228" t="s">
        <v>62</v>
      </c>
      <c r="D820" s="228">
        <v>6057558</v>
      </c>
    </row>
    <row r="821" spans="1:4">
      <c r="A821" s="228">
        <v>2015</v>
      </c>
      <c r="B821" s="228" t="s">
        <v>194</v>
      </c>
      <c r="C821" s="228" t="s">
        <v>63</v>
      </c>
      <c r="D821" s="228">
        <v>4791520</v>
      </c>
    </row>
    <row r="822" spans="1:4">
      <c r="A822" s="228">
        <v>2015</v>
      </c>
      <c r="B822" s="228" t="s">
        <v>194</v>
      </c>
      <c r="C822" s="228" t="s">
        <v>64</v>
      </c>
      <c r="D822" s="228">
        <v>1703703</v>
      </c>
    </row>
    <row r="823" spans="1:4">
      <c r="A823" s="228">
        <v>2015</v>
      </c>
      <c r="B823" s="228" t="s">
        <v>194</v>
      </c>
      <c r="C823" s="228" t="s">
        <v>65</v>
      </c>
      <c r="D823" s="228">
        <v>2545509</v>
      </c>
    </row>
    <row r="824" spans="1:4">
      <c r="A824" s="228">
        <v>2015</v>
      </c>
      <c r="B824" s="228" t="s">
        <v>194</v>
      </c>
      <c r="C824" s="228" t="s">
        <v>66</v>
      </c>
      <c r="D824" s="228">
        <v>515697</v>
      </c>
    </row>
    <row r="825" spans="1:4">
      <c r="A825" s="228">
        <v>2015</v>
      </c>
      <c r="B825" s="228" t="s">
        <v>194</v>
      </c>
      <c r="C825" s="228" t="s">
        <v>68</v>
      </c>
      <c r="D825" s="228">
        <v>397540</v>
      </c>
    </row>
    <row r="826" spans="1:4">
      <c r="A826" s="228">
        <v>2015</v>
      </c>
      <c r="B826" s="228" t="s">
        <v>194</v>
      </c>
      <c r="C826" s="228" t="s">
        <v>67</v>
      </c>
      <c r="D826" s="228">
        <v>244570</v>
      </c>
    </row>
    <row r="827" spans="1:4">
      <c r="A827" s="228">
        <v>2015</v>
      </c>
      <c r="B827" s="228" t="s">
        <v>195</v>
      </c>
      <c r="C827" s="228" t="s">
        <v>61</v>
      </c>
      <c r="D827" s="228">
        <v>7671401</v>
      </c>
    </row>
    <row r="828" spans="1:4">
      <c r="A828" s="228">
        <v>2015</v>
      </c>
      <c r="B828" s="228" t="s">
        <v>195</v>
      </c>
      <c r="C828" s="228" t="s">
        <v>62</v>
      </c>
      <c r="D828" s="228">
        <v>6093049</v>
      </c>
    </row>
    <row r="829" spans="1:4">
      <c r="A829" s="228">
        <v>2015</v>
      </c>
      <c r="B829" s="228" t="s">
        <v>195</v>
      </c>
      <c r="C829" s="228" t="s">
        <v>63</v>
      </c>
      <c r="D829" s="228">
        <v>4804933</v>
      </c>
    </row>
    <row r="830" spans="1:4">
      <c r="A830" s="228">
        <v>2015</v>
      </c>
      <c r="B830" s="228" t="s">
        <v>195</v>
      </c>
      <c r="C830" s="228" t="s">
        <v>64</v>
      </c>
      <c r="D830" s="228">
        <v>1705937</v>
      </c>
    </row>
    <row r="831" spans="1:4">
      <c r="A831" s="228">
        <v>2015</v>
      </c>
      <c r="B831" s="228" t="s">
        <v>195</v>
      </c>
      <c r="C831" s="228" t="s">
        <v>65</v>
      </c>
      <c r="D831" s="228">
        <v>2547745</v>
      </c>
    </row>
    <row r="832" spans="1:4">
      <c r="A832" s="228">
        <v>2015</v>
      </c>
      <c r="B832" s="228" t="s">
        <v>195</v>
      </c>
      <c r="C832" s="228" t="s">
        <v>66</v>
      </c>
      <c r="D832" s="228">
        <v>515694</v>
      </c>
    </row>
    <row r="833" spans="1:4">
      <c r="A833" s="228">
        <v>2015</v>
      </c>
      <c r="B833" s="228" t="s">
        <v>195</v>
      </c>
      <c r="C833" s="228" t="s">
        <v>68</v>
      </c>
      <c r="D833" s="228">
        <v>398874</v>
      </c>
    </row>
    <row r="834" spans="1:4">
      <c r="A834" s="228">
        <v>2015</v>
      </c>
      <c r="B834" s="228" t="s">
        <v>195</v>
      </c>
      <c r="C834" s="228" t="s">
        <v>67</v>
      </c>
      <c r="D834" s="228">
        <v>244090</v>
      </c>
    </row>
    <row r="835" spans="1:4">
      <c r="A835" s="228">
        <v>2016</v>
      </c>
      <c r="B835" s="228" t="s">
        <v>192</v>
      </c>
      <c r="C835" s="228" t="s">
        <v>61</v>
      </c>
      <c r="D835" s="228">
        <v>7707412</v>
      </c>
    </row>
    <row r="836" spans="1:4">
      <c r="A836" s="228">
        <v>2016</v>
      </c>
      <c r="B836" s="228" t="s">
        <v>192</v>
      </c>
      <c r="C836" s="228" t="s">
        <v>62</v>
      </c>
      <c r="D836" s="228">
        <v>6138627</v>
      </c>
    </row>
    <row r="837" spans="1:4">
      <c r="A837" s="228">
        <v>2016</v>
      </c>
      <c r="B837" s="228" t="s">
        <v>192</v>
      </c>
      <c r="C837" s="228" t="s">
        <v>63</v>
      </c>
      <c r="D837" s="228">
        <v>4826538</v>
      </c>
    </row>
    <row r="838" spans="1:4">
      <c r="A838" s="228">
        <v>2016</v>
      </c>
      <c r="B838" s="228" t="s">
        <v>192</v>
      </c>
      <c r="C838" s="228" t="s">
        <v>64</v>
      </c>
      <c r="D838" s="228">
        <v>1710334</v>
      </c>
    </row>
    <row r="839" spans="1:4">
      <c r="A839" s="228">
        <v>2016</v>
      </c>
      <c r="B839" s="228" t="s">
        <v>192</v>
      </c>
      <c r="C839" s="228" t="s">
        <v>65</v>
      </c>
      <c r="D839" s="228">
        <v>2554506</v>
      </c>
    </row>
    <row r="840" spans="1:4">
      <c r="A840" s="228">
        <v>2016</v>
      </c>
      <c r="B840" s="228" t="s">
        <v>192</v>
      </c>
      <c r="C840" s="228" t="s">
        <v>66</v>
      </c>
      <c r="D840" s="228">
        <v>516861</v>
      </c>
    </row>
    <row r="841" spans="1:4">
      <c r="A841" s="228">
        <v>2016</v>
      </c>
      <c r="B841" s="228" t="s">
        <v>192</v>
      </c>
      <c r="C841" s="228" t="s">
        <v>68</v>
      </c>
      <c r="D841" s="228">
        <v>401673</v>
      </c>
    </row>
    <row r="842" spans="1:4">
      <c r="A842" s="228">
        <v>2016</v>
      </c>
      <c r="B842" s="228" t="s">
        <v>192</v>
      </c>
      <c r="C842" s="228" t="s">
        <v>67</v>
      </c>
      <c r="D842" s="228">
        <v>244627</v>
      </c>
    </row>
    <row r="843" spans="1:4">
      <c r="A843" s="228">
        <v>2016</v>
      </c>
      <c r="B843" s="228" t="s">
        <v>193</v>
      </c>
      <c r="C843" s="228" t="s">
        <v>61</v>
      </c>
      <c r="D843" s="228">
        <v>7732858</v>
      </c>
    </row>
    <row r="844" spans="1:4">
      <c r="A844" s="228">
        <v>2016</v>
      </c>
      <c r="B844" s="228" t="s">
        <v>193</v>
      </c>
      <c r="C844" s="228" t="s">
        <v>62</v>
      </c>
      <c r="D844" s="228">
        <v>6173172</v>
      </c>
    </row>
    <row r="845" spans="1:4">
      <c r="A845" s="228">
        <v>2016</v>
      </c>
      <c r="B845" s="228" t="s">
        <v>193</v>
      </c>
      <c r="C845" s="228" t="s">
        <v>63</v>
      </c>
      <c r="D845" s="228">
        <v>4845152</v>
      </c>
    </row>
    <row r="846" spans="1:4">
      <c r="A846" s="228">
        <v>2016</v>
      </c>
      <c r="B846" s="228" t="s">
        <v>193</v>
      </c>
      <c r="C846" s="228" t="s">
        <v>64</v>
      </c>
      <c r="D846" s="228">
        <v>1712843</v>
      </c>
    </row>
    <row r="847" spans="1:4">
      <c r="A847" s="228">
        <v>2016</v>
      </c>
      <c r="B847" s="228" t="s">
        <v>193</v>
      </c>
      <c r="C847" s="228" t="s">
        <v>65</v>
      </c>
      <c r="D847" s="228">
        <v>2555978</v>
      </c>
    </row>
    <row r="848" spans="1:4">
      <c r="A848" s="228">
        <v>2016</v>
      </c>
      <c r="B848" s="228" t="s">
        <v>193</v>
      </c>
      <c r="C848" s="228" t="s">
        <v>66</v>
      </c>
      <c r="D848" s="228">
        <v>517514</v>
      </c>
    </row>
    <row r="849" spans="1:4">
      <c r="A849" s="228">
        <v>2016</v>
      </c>
      <c r="B849" s="228" t="s">
        <v>193</v>
      </c>
      <c r="C849" s="228" t="s">
        <v>68</v>
      </c>
      <c r="D849" s="228">
        <v>403104</v>
      </c>
    </row>
    <row r="850" spans="1:4">
      <c r="A850" s="228">
        <v>2016</v>
      </c>
      <c r="B850" s="228" t="s">
        <v>193</v>
      </c>
      <c r="C850" s="228" t="s">
        <v>67</v>
      </c>
      <c r="D850" s="228">
        <v>245678</v>
      </c>
    </row>
    <row r="851" spans="1:4">
      <c r="A851" s="228">
        <v>2016</v>
      </c>
      <c r="B851" s="228" t="s">
        <v>194</v>
      </c>
      <c r="C851" s="228" t="s">
        <v>61</v>
      </c>
      <c r="D851" s="228">
        <v>7767915</v>
      </c>
    </row>
    <row r="852" spans="1:4">
      <c r="A852" s="228">
        <v>2016</v>
      </c>
      <c r="B852" s="228" t="s">
        <v>194</v>
      </c>
      <c r="C852" s="228" t="s">
        <v>62</v>
      </c>
      <c r="D852" s="228">
        <v>6205852</v>
      </c>
    </row>
    <row r="853" spans="1:4">
      <c r="A853" s="228">
        <v>2016</v>
      </c>
      <c r="B853" s="228" t="s">
        <v>194</v>
      </c>
      <c r="C853" s="228" t="s">
        <v>63</v>
      </c>
      <c r="D853" s="228">
        <v>4865303</v>
      </c>
    </row>
    <row r="854" spans="1:4">
      <c r="A854" s="228">
        <v>2016</v>
      </c>
      <c r="B854" s="228" t="s">
        <v>194</v>
      </c>
      <c r="C854" s="228" t="s">
        <v>64</v>
      </c>
      <c r="D854" s="228">
        <v>1717275</v>
      </c>
    </row>
    <row r="855" spans="1:4">
      <c r="A855" s="228">
        <v>2016</v>
      </c>
      <c r="B855" s="228" t="s">
        <v>194</v>
      </c>
      <c r="C855" s="228" t="s">
        <v>65</v>
      </c>
      <c r="D855" s="228">
        <v>2564492</v>
      </c>
    </row>
    <row r="856" spans="1:4">
      <c r="A856" s="228">
        <v>2016</v>
      </c>
      <c r="B856" s="228" t="s">
        <v>194</v>
      </c>
      <c r="C856" s="228" t="s">
        <v>66</v>
      </c>
      <c r="D856" s="228">
        <v>519606</v>
      </c>
    </row>
    <row r="857" spans="1:4">
      <c r="A857" s="228">
        <v>2016</v>
      </c>
      <c r="B857" s="228" t="s">
        <v>194</v>
      </c>
      <c r="C857" s="228" t="s">
        <v>68</v>
      </c>
      <c r="D857" s="228">
        <v>406040</v>
      </c>
    </row>
    <row r="858" spans="1:4">
      <c r="A858" s="228">
        <v>2016</v>
      </c>
      <c r="B858" s="228" t="s">
        <v>194</v>
      </c>
      <c r="C858" s="228" t="s">
        <v>67</v>
      </c>
      <c r="D858" s="228">
        <v>246443</v>
      </c>
    </row>
    <row r="859" spans="1:4">
      <c r="A859" s="228">
        <v>2016</v>
      </c>
      <c r="B859" s="228" t="s">
        <v>195</v>
      </c>
      <c r="C859" s="228" t="s">
        <v>61</v>
      </c>
      <c r="D859" s="228">
        <v>7795625</v>
      </c>
    </row>
    <row r="860" spans="1:4">
      <c r="A860" s="228">
        <v>2016</v>
      </c>
      <c r="B860" s="228" t="s">
        <v>195</v>
      </c>
      <c r="C860" s="228" t="s">
        <v>62</v>
      </c>
      <c r="D860" s="228">
        <v>6235781</v>
      </c>
    </row>
    <row r="861" spans="1:4">
      <c r="A861" s="228">
        <v>2016</v>
      </c>
      <c r="B861" s="228" t="s">
        <v>195</v>
      </c>
      <c r="C861" s="228" t="s">
        <v>63</v>
      </c>
      <c r="D861" s="228">
        <v>4882939</v>
      </c>
    </row>
    <row r="862" spans="1:4">
      <c r="A862" s="228">
        <v>2016</v>
      </c>
      <c r="B862" s="228" t="s">
        <v>195</v>
      </c>
      <c r="C862" s="228" t="s">
        <v>64</v>
      </c>
      <c r="D862" s="228">
        <v>1719580</v>
      </c>
    </row>
    <row r="863" spans="1:4">
      <c r="A863" s="228">
        <v>2016</v>
      </c>
      <c r="B863" s="228" t="s">
        <v>195</v>
      </c>
      <c r="C863" s="228" t="s">
        <v>65</v>
      </c>
      <c r="D863" s="228">
        <v>2569606</v>
      </c>
    </row>
    <row r="864" spans="1:4">
      <c r="A864" s="228">
        <v>2016</v>
      </c>
      <c r="B864" s="228" t="s">
        <v>195</v>
      </c>
      <c r="C864" s="228" t="s">
        <v>66</v>
      </c>
      <c r="D864" s="228">
        <v>521981</v>
      </c>
    </row>
    <row r="865" spans="1:4">
      <c r="A865" s="228">
        <v>2016</v>
      </c>
      <c r="B865" s="228" t="s">
        <v>195</v>
      </c>
      <c r="C865" s="228" t="s">
        <v>68</v>
      </c>
      <c r="D865" s="228">
        <v>408878</v>
      </c>
    </row>
    <row r="866" spans="1:4">
      <c r="A866" s="228">
        <v>2016</v>
      </c>
      <c r="B866" s="228" t="s">
        <v>195</v>
      </c>
      <c r="C866" s="228" t="s">
        <v>67</v>
      </c>
      <c r="D866" s="228">
        <v>246065</v>
      </c>
    </row>
    <row r="867" spans="1:4">
      <c r="A867" s="228">
        <v>2017</v>
      </c>
      <c r="B867" s="228" t="s">
        <v>192</v>
      </c>
      <c r="C867" s="228" t="s">
        <v>61</v>
      </c>
      <c r="D867" s="228">
        <v>7833463</v>
      </c>
    </row>
    <row r="868" spans="1:4">
      <c r="A868" s="228">
        <v>2017</v>
      </c>
      <c r="B868" s="228" t="s">
        <v>192</v>
      </c>
      <c r="C868" s="228" t="s">
        <v>62</v>
      </c>
      <c r="D868" s="228">
        <v>6278555</v>
      </c>
    </row>
    <row r="869" spans="1:4">
      <c r="A869" s="228">
        <v>2017</v>
      </c>
      <c r="B869" s="228" t="s">
        <v>192</v>
      </c>
      <c r="C869" s="228" t="s">
        <v>63</v>
      </c>
      <c r="D869" s="228">
        <v>4906370</v>
      </c>
    </row>
    <row r="870" spans="1:4">
      <c r="A870" s="228">
        <v>2017</v>
      </c>
      <c r="B870" s="228" t="s">
        <v>192</v>
      </c>
      <c r="C870" s="228" t="s">
        <v>64</v>
      </c>
      <c r="D870" s="228">
        <v>1725253</v>
      </c>
    </row>
    <row r="871" spans="1:4">
      <c r="A871" s="228">
        <v>2017</v>
      </c>
      <c r="B871" s="228" t="s">
        <v>192</v>
      </c>
      <c r="C871" s="228" t="s">
        <v>65</v>
      </c>
      <c r="D871" s="228">
        <v>2579276</v>
      </c>
    </row>
    <row r="872" spans="1:4">
      <c r="A872" s="228">
        <v>2017</v>
      </c>
      <c r="B872" s="228" t="s">
        <v>192</v>
      </c>
      <c r="C872" s="228" t="s">
        <v>66</v>
      </c>
      <c r="D872" s="228">
        <v>524574</v>
      </c>
    </row>
    <row r="873" spans="1:4">
      <c r="A873" s="228">
        <v>2017</v>
      </c>
      <c r="B873" s="228" t="s">
        <v>192</v>
      </c>
      <c r="C873" s="228" t="s">
        <v>68</v>
      </c>
      <c r="D873" s="228">
        <v>413017</v>
      </c>
    </row>
    <row r="874" spans="1:4">
      <c r="A874" s="228">
        <v>2017</v>
      </c>
      <c r="B874" s="228" t="s">
        <v>192</v>
      </c>
      <c r="C874" s="228" t="s">
        <v>67</v>
      </c>
      <c r="D874" s="228">
        <v>246231</v>
      </c>
    </row>
    <row r="875" spans="1:4">
      <c r="A875" s="228">
        <v>2017</v>
      </c>
      <c r="B875" s="228" t="s">
        <v>193</v>
      </c>
      <c r="C875" s="228" t="s">
        <v>61</v>
      </c>
      <c r="D875" s="228">
        <v>7855316</v>
      </c>
    </row>
    <row r="876" spans="1:4">
      <c r="A876" s="228">
        <v>2017</v>
      </c>
      <c r="B876" s="228" t="s">
        <v>193</v>
      </c>
      <c r="C876" s="228" t="s">
        <v>62</v>
      </c>
      <c r="D876" s="228">
        <v>6302608</v>
      </c>
    </row>
    <row r="877" spans="1:4">
      <c r="A877" s="228">
        <v>2017</v>
      </c>
      <c r="B877" s="228" t="s">
        <v>193</v>
      </c>
      <c r="C877" s="228" t="s">
        <v>63</v>
      </c>
      <c r="D877" s="228">
        <v>4926380</v>
      </c>
    </row>
    <row r="878" spans="1:4">
      <c r="A878" s="228">
        <v>2017</v>
      </c>
      <c r="B878" s="228" t="s">
        <v>193</v>
      </c>
      <c r="C878" s="228" t="s">
        <v>64</v>
      </c>
      <c r="D878" s="228">
        <v>1728673</v>
      </c>
    </row>
    <row r="879" spans="1:4">
      <c r="A879" s="228">
        <v>2017</v>
      </c>
      <c r="B879" s="228" t="s">
        <v>193</v>
      </c>
      <c r="C879" s="228" t="s">
        <v>65</v>
      </c>
      <c r="D879" s="228">
        <v>2585720</v>
      </c>
    </row>
    <row r="880" spans="1:4">
      <c r="A880" s="228">
        <v>2017</v>
      </c>
      <c r="B880" s="228" t="s">
        <v>193</v>
      </c>
      <c r="C880" s="228" t="s">
        <v>66</v>
      </c>
      <c r="D880" s="228">
        <v>526762</v>
      </c>
    </row>
    <row r="881" spans="1:4">
      <c r="A881" s="228">
        <v>2017</v>
      </c>
      <c r="B881" s="228" t="s">
        <v>193</v>
      </c>
      <c r="C881" s="228" t="s">
        <v>68</v>
      </c>
      <c r="D881" s="228">
        <v>415046</v>
      </c>
    </row>
    <row r="882" spans="1:4">
      <c r="A882" s="228">
        <v>2017</v>
      </c>
      <c r="B882" s="228" t="s">
        <v>193</v>
      </c>
      <c r="C882" s="228" t="s">
        <v>67</v>
      </c>
      <c r="D882" s="228">
        <v>247412</v>
      </c>
    </row>
    <row r="883" spans="1:4">
      <c r="A883" s="228">
        <v>2017</v>
      </c>
      <c r="B883" s="228" t="s">
        <v>194</v>
      </c>
      <c r="C883" s="228" t="s">
        <v>61</v>
      </c>
      <c r="D883" s="228">
        <v>7884752</v>
      </c>
    </row>
    <row r="884" spans="1:4">
      <c r="A884" s="228">
        <v>2017</v>
      </c>
      <c r="B884" s="228" t="s">
        <v>194</v>
      </c>
      <c r="C884" s="228" t="s">
        <v>62</v>
      </c>
      <c r="D884" s="228">
        <v>6333514</v>
      </c>
    </row>
    <row r="885" spans="1:4">
      <c r="A885" s="228">
        <v>2017</v>
      </c>
      <c r="B885" s="228" t="s">
        <v>194</v>
      </c>
      <c r="C885" s="228" t="s">
        <v>63</v>
      </c>
      <c r="D885" s="228">
        <v>4945129</v>
      </c>
    </row>
    <row r="886" spans="1:4">
      <c r="A886" s="228">
        <v>2017</v>
      </c>
      <c r="B886" s="228" t="s">
        <v>194</v>
      </c>
      <c r="C886" s="228" t="s">
        <v>64</v>
      </c>
      <c r="D886" s="228">
        <v>1733055</v>
      </c>
    </row>
    <row r="887" spans="1:4">
      <c r="A887" s="228">
        <v>2017</v>
      </c>
      <c r="B887" s="228" t="s">
        <v>194</v>
      </c>
      <c r="C887" s="228" t="s">
        <v>65</v>
      </c>
      <c r="D887" s="228">
        <v>2594138</v>
      </c>
    </row>
    <row r="888" spans="1:4">
      <c r="A888" s="228">
        <v>2017</v>
      </c>
      <c r="B888" s="228" t="s">
        <v>194</v>
      </c>
      <c r="C888" s="228" t="s">
        <v>66</v>
      </c>
      <c r="D888" s="228">
        <v>529350</v>
      </c>
    </row>
    <row r="889" spans="1:4">
      <c r="A889" s="228">
        <v>2017</v>
      </c>
      <c r="B889" s="228" t="s">
        <v>194</v>
      </c>
      <c r="C889" s="228" t="s">
        <v>68</v>
      </c>
      <c r="D889" s="228">
        <v>417964</v>
      </c>
    </row>
    <row r="890" spans="1:4">
      <c r="A890" s="228">
        <v>2017</v>
      </c>
      <c r="B890" s="228" t="s">
        <v>194</v>
      </c>
      <c r="C890" s="228" t="s">
        <v>67</v>
      </c>
      <c r="D890" s="228">
        <v>247514</v>
      </c>
    </row>
    <row r="891" spans="1:4">
      <c r="A891" s="228">
        <v>2017</v>
      </c>
      <c r="B891" s="228" t="s">
        <v>195</v>
      </c>
      <c r="C891" s="228" t="s">
        <v>61</v>
      </c>
      <c r="D891" s="228">
        <v>7900946</v>
      </c>
    </row>
    <row r="892" spans="1:4">
      <c r="A892" s="228">
        <v>2017</v>
      </c>
      <c r="B892" s="228" t="s">
        <v>195</v>
      </c>
      <c r="C892" s="228" t="s">
        <v>62</v>
      </c>
      <c r="D892" s="228">
        <v>6358210</v>
      </c>
    </row>
    <row r="893" spans="1:4">
      <c r="A893" s="228">
        <v>2017</v>
      </c>
      <c r="B893" s="228" t="s">
        <v>195</v>
      </c>
      <c r="C893" s="228" t="s">
        <v>63</v>
      </c>
      <c r="D893" s="228">
        <v>4960965</v>
      </c>
    </row>
    <row r="894" spans="1:4">
      <c r="A894" s="228">
        <v>2017</v>
      </c>
      <c r="B894" s="228" t="s">
        <v>195</v>
      </c>
      <c r="C894" s="228" t="s">
        <v>64</v>
      </c>
      <c r="D894" s="228">
        <v>1735654</v>
      </c>
    </row>
    <row r="895" spans="1:4">
      <c r="A895" s="228">
        <v>2017</v>
      </c>
      <c r="B895" s="228" t="s">
        <v>195</v>
      </c>
      <c r="C895" s="228" t="s">
        <v>65</v>
      </c>
      <c r="D895" s="228">
        <v>2599928</v>
      </c>
    </row>
    <row r="896" spans="1:4">
      <c r="A896" s="228">
        <v>2017</v>
      </c>
      <c r="B896" s="228" t="s">
        <v>195</v>
      </c>
      <c r="C896" s="228" t="s">
        <v>66</v>
      </c>
      <c r="D896" s="228">
        <v>531561</v>
      </c>
    </row>
    <row r="897" spans="1:4">
      <c r="A897" s="228">
        <v>2017</v>
      </c>
      <c r="B897" s="228" t="s">
        <v>195</v>
      </c>
      <c r="C897" s="228" t="s">
        <v>68</v>
      </c>
      <c r="D897" s="228">
        <v>420226</v>
      </c>
    </row>
    <row r="898" spans="1:4">
      <c r="A898" s="228">
        <v>2017</v>
      </c>
      <c r="B898" s="228" t="s">
        <v>195</v>
      </c>
      <c r="C898" s="228" t="s">
        <v>67</v>
      </c>
      <c r="D898" s="228">
        <v>246862</v>
      </c>
    </row>
    <row r="899" spans="1:4">
      <c r="A899" s="228">
        <v>2018</v>
      </c>
      <c r="B899" s="228" t="s">
        <v>192</v>
      </c>
      <c r="C899" s="228" t="s">
        <v>61</v>
      </c>
      <c r="D899" s="228">
        <v>7934688</v>
      </c>
    </row>
    <row r="900" spans="1:4">
      <c r="A900" s="228">
        <v>2018</v>
      </c>
      <c r="B900" s="228" t="s">
        <v>192</v>
      </c>
      <c r="C900" s="228" t="s">
        <v>62</v>
      </c>
      <c r="D900" s="228">
        <v>6398586</v>
      </c>
    </row>
    <row r="901" spans="1:4">
      <c r="A901" s="228">
        <v>2018</v>
      </c>
      <c r="B901" s="228" t="s">
        <v>192</v>
      </c>
      <c r="C901" s="228" t="s">
        <v>63</v>
      </c>
      <c r="D901" s="228">
        <v>4985955</v>
      </c>
    </row>
    <row r="902" spans="1:4">
      <c r="A902" s="228">
        <v>2018</v>
      </c>
      <c r="B902" s="228" t="s">
        <v>192</v>
      </c>
      <c r="C902" s="228" t="s">
        <v>64</v>
      </c>
      <c r="D902" s="228">
        <v>1742255</v>
      </c>
    </row>
    <row r="903" spans="1:4">
      <c r="A903" s="228">
        <v>2018</v>
      </c>
      <c r="B903" s="228" t="s">
        <v>192</v>
      </c>
      <c r="C903" s="228" t="s">
        <v>65</v>
      </c>
      <c r="D903" s="228">
        <v>2610320</v>
      </c>
    </row>
    <row r="904" spans="1:4">
      <c r="A904" s="228">
        <v>2018</v>
      </c>
      <c r="B904" s="228" t="s">
        <v>192</v>
      </c>
      <c r="C904" s="228" t="s">
        <v>66</v>
      </c>
      <c r="D904" s="228">
        <v>534754</v>
      </c>
    </row>
    <row r="905" spans="1:4">
      <c r="A905" s="228">
        <v>2018</v>
      </c>
      <c r="B905" s="228" t="s">
        <v>192</v>
      </c>
      <c r="C905" s="228" t="s">
        <v>68</v>
      </c>
      <c r="D905" s="228">
        <v>423810</v>
      </c>
    </row>
    <row r="906" spans="1:4">
      <c r="A906" s="228">
        <v>2018</v>
      </c>
      <c r="B906" s="228" t="s">
        <v>192</v>
      </c>
      <c r="C906" s="228" t="s">
        <v>67</v>
      </c>
      <c r="D906" s="228">
        <v>246674</v>
      </c>
    </row>
    <row r="907" spans="1:4">
      <c r="A907" s="228">
        <v>2018</v>
      </c>
      <c r="B907" s="228" t="s">
        <v>193</v>
      </c>
      <c r="C907" s="228" t="s">
        <v>61</v>
      </c>
      <c r="D907" s="228">
        <v>7954476</v>
      </c>
    </row>
    <row r="908" spans="1:4">
      <c r="A908" s="228">
        <v>2018</v>
      </c>
      <c r="B908" s="228" t="s">
        <v>193</v>
      </c>
      <c r="C908" s="228" t="s">
        <v>62</v>
      </c>
      <c r="D908" s="228">
        <v>6423038</v>
      </c>
    </row>
    <row r="909" spans="1:4">
      <c r="A909" s="228">
        <v>2018</v>
      </c>
      <c r="B909" s="228" t="s">
        <v>193</v>
      </c>
      <c r="C909" s="228" t="s">
        <v>63</v>
      </c>
      <c r="D909" s="228">
        <v>5006623</v>
      </c>
    </row>
    <row r="910" spans="1:4">
      <c r="A910" s="228">
        <v>2018</v>
      </c>
      <c r="B910" s="228" t="s">
        <v>193</v>
      </c>
      <c r="C910" s="228" t="s">
        <v>64</v>
      </c>
      <c r="D910" s="228">
        <v>1746137</v>
      </c>
    </row>
    <row r="911" spans="1:4">
      <c r="A911" s="228">
        <v>2018</v>
      </c>
      <c r="B911" s="228" t="s">
        <v>193</v>
      </c>
      <c r="C911" s="228" t="s">
        <v>65</v>
      </c>
      <c r="D911" s="228">
        <v>2617792</v>
      </c>
    </row>
    <row r="912" spans="1:4">
      <c r="A912" s="228">
        <v>2018</v>
      </c>
      <c r="B912" s="228" t="s">
        <v>193</v>
      </c>
      <c r="C912" s="228" t="s">
        <v>66</v>
      </c>
      <c r="D912" s="228">
        <v>537291</v>
      </c>
    </row>
    <row r="913" spans="1:4">
      <c r="A913" s="228">
        <v>2018</v>
      </c>
      <c r="B913" s="228" t="s">
        <v>193</v>
      </c>
      <c r="C913" s="228" t="s">
        <v>68</v>
      </c>
      <c r="D913" s="228">
        <v>426081</v>
      </c>
    </row>
    <row r="914" spans="1:4">
      <c r="A914" s="228">
        <v>2018</v>
      </c>
      <c r="B914" s="228" t="s">
        <v>193</v>
      </c>
      <c r="C914" s="228" t="s">
        <v>67</v>
      </c>
      <c r="D914" s="228">
        <v>247095</v>
      </c>
    </row>
    <row r="915" spans="1:4">
      <c r="A915" s="228">
        <v>2018</v>
      </c>
      <c r="B915" s="228" t="s">
        <v>194</v>
      </c>
      <c r="C915" s="228" t="s">
        <v>61</v>
      </c>
      <c r="D915" s="228">
        <v>7984525</v>
      </c>
    </row>
    <row r="916" spans="1:4">
      <c r="A916" s="228">
        <v>2018</v>
      </c>
      <c r="B916" s="228" t="s">
        <v>194</v>
      </c>
      <c r="C916" s="228" t="s">
        <v>62</v>
      </c>
      <c r="D916" s="228">
        <v>6454976</v>
      </c>
    </row>
    <row r="917" spans="1:4">
      <c r="A917" s="228">
        <v>2018</v>
      </c>
      <c r="B917" s="228" t="s">
        <v>194</v>
      </c>
      <c r="C917" s="228" t="s">
        <v>63</v>
      </c>
      <c r="D917" s="228">
        <v>5027543</v>
      </c>
    </row>
    <row r="918" spans="1:4">
      <c r="A918" s="228">
        <v>2018</v>
      </c>
      <c r="B918" s="228" t="s">
        <v>194</v>
      </c>
      <c r="C918" s="228" t="s">
        <v>64</v>
      </c>
      <c r="D918" s="228">
        <v>1751849</v>
      </c>
    </row>
    <row r="919" spans="1:4">
      <c r="A919" s="228">
        <v>2018</v>
      </c>
      <c r="B919" s="228" t="s">
        <v>194</v>
      </c>
      <c r="C919" s="228" t="s">
        <v>65</v>
      </c>
      <c r="D919" s="228">
        <v>2628121</v>
      </c>
    </row>
    <row r="920" spans="1:4">
      <c r="A920" s="228">
        <v>2018</v>
      </c>
      <c r="B920" s="228" t="s">
        <v>194</v>
      </c>
      <c r="C920" s="228" t="s">
        <v>66</v>
      </c>
      <c r="D920" s="228">
        <v>540241</v>
      </c>
    </row>
    <row r="921" spans="1:4">
      <c r="A921" s="228">
        <v>2018</v>
      </c>
      <c r="B921" s="228" t="s">
        <v>194</v>
      </c>
      <c r="C921" s="228" t="s">
        <v>68</v>
      </c>
      <c r="D921" s="228">
        <v>428417</v>
      </c>
    </row>
    <row r="922" spans="1:4">
      <c r="A922" s="228">
        <v>2018</v>
      </c>
      <c r="B922" s="228" t="s">
        <v>194</v>
      </c>
      <c r="C922" s="228" t="s">
        <v>67</v>
      </c>
      <c r="D922" s="228">
        <v>247006</v>
      </c>
    </row>
    <row r="923" spans="1:4">
      <c r="A923" s="228">
        <v>2018</v>
      </c>
      <c r="B923" s="228" t="s">
        <v>195</v>
      </c>
      <c r="C923" s="228" t="s">
        <v>61</v>
      </c>
      <c r="D923" s="228">
        <v>8003564</v>
      </c>
    </row>
    <row r="924" spans="1:4">
      <c r="A924" s="228">
        <v>2018</v>
      </c>
      <c r="B924" s="228" t="s">
        <v>195</v>
      </c>
      <c r="C924" s="228" t="s">
        <v>62</v>
      </c>
      <c r="D924" s="228">
        <v>6479695</v>
      </c>
    </row>
    <row r="925" spans="1:4">
      <c r="A925" s="228">
        <v>2018</v>
      </c>
      <c r="B925" s="228" t="s">
        <v>195</v>
      </c>
      <c r="C925" s="228" t="s">
        <v>63</v>
      </c>
      <c r="D925" s="228">
        <v>5046434</v>
      </c>
    </row>
    <row r="926" spans="1:4">
      <c r="A926" s="228">
        <v>2018</v>
      </c>
      <c r="B926" s="228" t="s">
        <v>195</v>
      </c>
      <c r="C926" s="228" t="s">
        <v>64</v>
      </c>
      <c r="D926" s="228">
        <v>1755715</v>
      </c>
    </row>
    <row r="927" spans="1:4">
      <c r="A927" s="228">
        <v>2018</v>
      </c>
      <c r="B927" s="228" t="s">
        <v>195</v>
      </c>
      <c r="C927" s="228" t="s">
        <v>65</v>
      </c>
      <c r="D927" s="228">
        <v>2636404</v>
      </c>
    </row>
    <row r="928" spans="1:4">
      <c r="A928" s="228">
        <v>2018</v>
      </c>
      <c r="B928" s="228" t="s">
        <v>195</v>
      </c>
      <c r="C928" s="228" t="s">
        <v>66</v>
      </c>
      <c r="D928" s="228">
        <v>542927</v>
      </c>
    </row>
    <row r="929" spans="1:4">
      <c r="A929" s="228">
        <v>2018</v>
      </c>
      <c r="B929" s="228" t="s">
        <v>195</v>
      </c>
      <c r="C929" s="228" t="s">
        <v>68</v>
      </c>
      <c r="D929" s="228">
        <v>430758</v>
      </c>
    </row>
    <row r="930" spans="1:4">
      <c r="A930" s="228">
        <v>2018</v>
      </c>
      <c r="B930" s="228" t="s">
        <v>195</v>
      </c>
      <c r="C930" s="228" t="s">
        <v>67</v>
      </c>
      <c r="D930" s="228">
        <v>245920</v>
      </c>
    </row>
    <row r="931" spans="1:4">
      <c r="A931" s="228">
        <v>2019</v>
      </c>
      <c r="B931" s="228" t="s">
        <v>192</v>
      </c>
      <c r="C931" s="228" t="s">
        <v>61</v>
      </c>
      <c r="D931" s="228">
        <v>8032991</v>
      </c>
    </row>
    <row r="932" spans="1:4">
      <c r="A932" s="228">
        <v>2019</v>
      </c>
      <c r="B932" s="228" t="s">
        <v>192</v>
      </c>
      <c r="C932" s="228" t="s">
        <v>62</v>
      </c>
      <c r="D932" s="228">
        <v>6518716</v>
      </c>
    </row>
    <row r="933" spans="1:4">
      <c r="A933" s="228">
        <v>2019</v>
      </c>
      <c r="B933" s="228" t="s">
        <v>192</v>
      </c>
      <c r="C933" s="228" t="s">
        <v>63</v>
      </c>
      <c r="D933" s="228">
        <v>5070306</v>
      </c>
    </row>
    <row r="934" spans="1:4">
      <c r="A934" s="228">
        <v>2019</v>
      </c>
      <c r="B934" s="228" t="s">
        <v>192</v>
      </c>
      <c r="C934" s="228" t="s">
        <v>64</v>
      </c>
      <c r="D934" s="228">
        <v>1762889</v>
      </c>
    </row>
    <row r="935" spans="1:4">
      <c r="A935" s="228">
        <v>2019</v>
      </c>
      <c r="B935" s="228" t="s">
        <v>192</v>
      </c>
      <c r="C935" s="228" t="s">
        <v>65</v>
      </c>
      <c r="D935" s="228">
        <v>2649641</v>
      </c>
    </row>
    <row r="936" spans="1:4">
      <c r="A936" s="228">
        <v>2019</v>
      </c>
      <c r="B936" s="228" t="s">
        <v>192</v>
      </c>
      <c r="C936" s="228" t="s">
        <v>66</v>
      </c>
      <c r="D936" s="228">
        <v>545803</v>
      </c>
    </row>
    <row r="937" spans="1:4">
      <c r="A937" s="228">
        <v>2019</v>
      </c>
      <c r="B937" s="228" t="s">
        <v>192</v>
      </c>
      <c r="C937" s="228" t="s">
        <v>68</v>
      </c>
      <c r="D937" s="228">
        <v>433801</v>
      </c>
    </row>
    <row r="938" spans="1:4">
      <c r="A938" s="228">
        <v>2019</v>
      </c>
      <c r="B938" s="228" t="s">
        <v>192</v>
      </c>
      <c r="C938" s="228" t="s">
        <v>67</v>
      </c>
      <c r="D938" s="228">
        <v>246016</v>
      </c>
    </row>
    <row r="939" spans="1:4">
      <c r="A939" s="228">
        <v>2019</v>
      </c>
      <c r="B939" s="228" t="s">
        <v>193</v>
      </c>
      <c r="C939" s="228" t="s">
        <v>61</v>
      </c>
      <c r="D939" s="228">
        <v>8046748</v>
      </c>
    </row>
    <row r="940" spans="1:4">
      <c r="A940" s="228">
        <v>2019</v>
      </c>
      <c r="B940" s="228" t="s">
        <v>193</v>
      </c>
      <c r="C940" s="228" t="s">
        <v>62</v>
      </c>
      <c r="D940" s="228">
        <v>6537305</v>
      </c>
    </row>
    <row r="941" spans="1:4">
      <c r="A941" s="228">
        <v>2019</v>
      </c>
      <c r="B941" s="228" t="s">
        <v>193</v>
      </c>
      <c r="C941" s="228" t="s">
        <v>63</v>
      </c>
      <c r="D941" s="228">
        <v>5088847</v>
      </c>
    </row>
    <row r="942" spans="1:4">
      <c r="A942" s="228">
        <v>2019</v>
      </c>
      <c r="B942" s="228" t="s">
        <v>193</v>
      </c>
      <c r="C942" s="228" t="s">
        <v>64</v>
      </c>
      <c r="D942" s="228">
        <v>1767395</v>
      </c>
    </row>
    <row r="943" spans="1:4">
      <c r="A943" s="228">
        <v>2019</v>
      </c>
      <c r="B943" s="228" t="s">
        <v>193</v>
      </c>
      <c r="C943" s="228" t="s">
        <v>65</v>
      </c>
      <c r="D943" s="228">
        <v>2659625</v>
      </c>
    </row>
    <row r="944" spans="1:4">
      <c r="A944" s="228">
        <v>2019</v>
      </c>
      <c r="B944" s="228" t="s">
        <v>193</v>
      </c>
      <c r="C944" s="228" t="s">
        <v>66</v>
      </c>
      <c r="D944" s="228">
        <v>547841</v>
      </c>
    </row>
    <row r="945" spans="1:4">
      <c r="A945" s="228">
        <v>2019</v>
      </c>
      <c r="B945" s="228" t="s">
        <v>193</v>
      </c>
      <c r="C945" s="228" t="s">
        <v>68</v>
      </c>
      <c r="D945" s="228">
        <v>435730</v>
      </c>
    </row>
    <row r="946" spans="1:4">
      <c r="A946" s="228">
        <v>2019</v>
      </c>
      <c r="B946" s="228" t="s">
        <v>193</v>
      </c>
      <c r="C946" s="228" t="s">
        <v>67</v>
      </c>
      <c r="D946" s="228">
        <v>246559</v>
      </c>
    </row>
    <row r="947" spans="1:4">
      <c r="A947" s="228">
        <v>2019</v>
      </c>
      <c r="B947" s="228" t="s">
        <v>194</v>
      </c>
      <c r="C947" s="228" t="s">
        <v>61</v>
      </c>
      <c r="D947" s="228">
        <v>8071350</v>
      </c>
    </row>
    <row r="948" spans="1:4">
      <c r="A948" s="228">
        <v>2019</v>
      </c>
      <c r="B948" s="228" t="s">
        <v>194</v>
      </c>
      <c r="C948" s="228" t="s">
        <v>62</v>
      </c>
      <c r="D948" s="228">
        <v>6567898</v>
      </c>
    </row>
    <row r="949" spans="1:4">
      <c r="A949" s="228">
        <v>2019</v>
      </c>
      <c r="B949" s="228" t="s">
        <v>194</v>
      </c>
      <c r="C949" s="228" t="s">
        <v>63</v>
      </c>
      <c r="D949" s="228">
        <v>5110540</v>
      </c>
    </row>
    <row r="950" spans="1:4">
      <c r="A950" s="228">
        <v>2019</v>
      </c>
      <c r="B950" s="228" t="s">
        <v>194</v>
      </c>
      <c r="C950" s="228" t="s">
        <v>64</v>
      </c>
      <c r="D950" s="228">
        <v>1774006</v>
      </c>
    </row>
    <row r="951" spans="1:4">
      <c r="A951" s="228">
        <v>2019</v>
      </c>
      <c r="B951" s="228" t="s">
        <v>194</v>
      </c>
      <c r="C951" s="228" t="s">
        <v>65</v>
      </c>
      <c r="D951" s="228">
        <v>2674246</v>
      </c>
    </row>
    <row r="952" spans="1:4">
      <c r="A952" s="228">
        <v>2019</v>
      </c>
      <c r="B952" s="228" t="s">
        <v>194</v>
      </c>
      <c r="C952" s="228" t="s">
        <v>66</v>
      </c>
      <c r="D952" s="228">
        <v>549947</v>
      </c>
    </row>
    <row r="953" spans="1:4">
      <c r="A953" s="228">
        <v>2019</v>
      </c>
      <c r="B953" s="228" t="s">
        <v>194</v>
      </c>
      <c r="C953" s="228" t="s">
        <v>68</v>
      </c>
      <c r="D953" s="228">
        <v>438633</v>
      </c>
    </row>
    <row r="954" spans="1:4">
      <c r="A954" s="228">
        <v>2019</v>
      </c>
      <c r="B954" s="228" t="s">
        <v>194</v>
      </c>
      <c r="C954" s="228" t="s">
        <v>67</v>
      </c>
      <c r="D954" s="228">
        <v>246677</v>
      </c>
    </row>
    <row r="955" spans="1:4">
      <c r="A955" s="228">
        <v>2019</v>
      </c>
      <c r="B955" s="228" t="s">
        <v>195</v>
      </c>
      <c r="C955" s="228" t="s">
        <v>61</v>
      </c>
      <c r="D955" s="228">
        <v>8088361</v>
      </c>
    </row>
    <row r="956" spans="1:4">
      <c r="A956" s="228">
        <v>2019</v>
      </c>
      <c r="B956" s="228" t="s">
        <v>195</v>
      </c>
      <c r="C956" s="228" t="s">
        <v>62</v>
      </c>
      <c r="D956" s="228">
        <v>6590050</v>
      </c>
    </row>
    <row r="957" spans="1:4">
      <c r="A957" s="228">
        <v>2019</v>
      </c>
      <c r="B957" s="228" t="s">
        <v>195</v>
      </c>
      <c r="C957" s="228" t="s">
        <v>63</v>
      </c>
      <c r="D957" s="228">
        <v>5129741</v>
      </c>
    </row>
    <row r="958" spans="1:4">
      <c r="A958" s="228">
        <v>2019</v>
      </c>
      <c r="B958" s="228" t="s">
        <v>195</v>
      </c>
      <c r="C958" s="228" t="s">
        <v>64</v>
      </c>
      <c r="D958" s="228">
        <v>1778928</v>
      </c>
    </row>
    <row r="959" spans="1:4">
      <c r="A959" s="228">
        <v>2019</v>
      </c>
      <c r="B959" s="228" t="s">
        <v>195</v>
      </c>
      <c r="C959" s="228" t="s">
        <v>65</v>
      </c>
      <c r="D959" s="228">
        <v>2688799</v>
      </c>
    </row>
    <row r="960" spans="1:4">
      <c r="A960" s="228">
        <v>2019</v>
      </c>
      <c r="B960" s="228" t="s">
        <v>195</v>
      </c>
      <c r="C960" s="228" t="s">
        <v>66</v>
      </c>
      <c r="D960" s="228">
        <v>553340</v>
      </c>
    </row>
    <row r="961" spans="1:4">
      <c r="A961" s="228">
        <v>2019</v>
      </c>
      <c r="B961" s="228" t="s">
        <v>195</v>
      </c>
      <c r="C961" s="228" t="s">
        <v>68</v>
      </c>
      <c r="D961" s="228">
        <v>440267</v>
      </c>
    </row>
    <row r="962" spans="1:4">
      <c r="A962" s="228">
        <v>2019</v>
      </c>
      <c r="B962" s="228" t="s">
        <v>195</v>
      </c>
      <c r="C962" s="228" t="s">
        <v>67</v>
      </c>
      <c r="D962" s="228">
        <v>246213</v>
      </c>
    </row>
    <row r="963" spans="1:4">
      <c r="A963" s="228">
        <v>2020</v>
      </c>
      <c r="B963" s="228" t="s">
        <v>192</v>
      </c>
      <c r="C963" s="228" t="s">
        <v>61</v>
      </c>
      <c r="D963" s="228">
        <v>8112001</v>
      </c>
    </row>
    <row r="964" spans="1:4">
      <c r="A964" s="228">
        <v>2020</v>
      </c>
      <c r="B964" s="228" t="s">
        <v>192</v>
      </c>
      <c r="C964" s="228" t="s">
        <v>62</v>
      </c>
      <c r="D964" s="228">
        <v>6616636</v>
      </c>
    </row>
    <row r="965" spans="1:4">
      <c r="A965" s="228">
        <v>2020</v>
      </c>
      <c r="B965" s="228" t="s">
        <v>192</v>
      </c>
      <c r="C965" s="228" t="s">
        <v>63</v>
      </c>
      <c r="D965" s="228">
        <v>5154305</v>
      </c>
    </row>
    <row r="966" spans="1:4">
      <c r="A966" s="228">
        <v>2020</v>
      </c>
      <c r="B966" s="228" t="s">
        <v>192</v>
      </c>
      <c r="C966" s="228" t="s">
        <v>64</v>
      </c>
      <c r="D966" s="228">
        <v>1787847</v>
      </c>
    </row>
    <row r="967" spans="1:4">
      <c r="A967" s="228">
        <v>2020</v>
      </c>
      <c r="B967" s="228" t="s">
        <v>192</v>
      </c>
      <c r="C967" s="228" t="s">
        <v>65</v>
      </c>
      <c r="D967" s="228">
        <v>2706350</v>
      </c>
    </row>
    <row r="968" spans="1:4">
      <c r="A968" s="228">
        <v>2020</v>
      </c>
      <c r="B968" s="228" t="s">
        <v>192</v>
      </c>
      <c r="C968" s="228" t="s">
        <v>66</v>
      </c>
      <c r="D968" s="228">
        <v>555975</v>
      </c>
    </row>
    <row r="969" spans="1:4">
      <c r="A969" s="228">
        <v>2020</v>
      </c>
      <c r="B969" s="228" t="s">
        <v>192</v>
      </c>
      <c r="C969" s="228" t="s">
        <v>68</v>
      </c>
      <c r="D969" s="228">
        <v>443035</v>
      </c>
    </row>
    <row r="970" spans="1:4">
      <c r="A970" s="228">
        <v>2020</v>
      </c>
      <c r="B970" s="228" t="s">
        <v>192</v>
      </c>
      <c r="C970" s="228" t="s">
        <v>67</v>
      </c>
      <c r="D970" s="228">
        <v>246969</v>
      </c>
    </row>
    <row r="971" spans="1:4">
      <c r="A971" s="228">
        <v>2020</v>
      </c>
      <c r="B971" s="228" t="s">
        <v>193</v>
      </c>
      <c r="C971" s="228" t="s">
        <v>61</v>
      </c>
      <c r="D971" s="228">
        <v>8110610</v>
      </c>
    </row>
    <row r="972" spans="1:4">
      <c r="A972" s="228">
        <v>2020</v>
      </c>
      <c r="B972" s="228" t="s">
        <v>193</v>
      </c>
      <c r="C972" s="228" t="s">
        <v>62</v>
      </c>
      <c r="D972" s="228">
        <v>6615046</v>
      </c>
    </row>
    <row r="973" spans="1:4">
      <c r="A973" s="228">
        <v>2020</v>
      </c>
      <c r="B973" s="228" t="s">
        <v>193</v>
      </c>
      <c r="C973" s="228" t="s">
        <v>63</v>
      </c>
      <c r="D973" s="228">
        <v>5165613</v>
      </c>
    </row>
    <row r="974" spans="1:4">
      <c r="A974" s="228">
        <v>2020</v>
      </c>
      <c r="B974" s="228" t="s">
        <v>193</v>
      </c>
      <c r="C974" s="228" t="s">
        <v>64</v>
      </c>
      <c r="D974" s="228">
        <v>1790355</v>
      </c>
    </row>
    <row r="975" spans="1:4">
      <c r="A975" s="228">
        <v>2020</v>
      </c>
      <c r="B975" s="228" t="s">
        <v>193</v>
      </c>
      <c r="C975" s="228" t="s">
        <v>65</v>
      </c>
      <c r="D975" s="228">
        <v>2712912</v>
      </c>
    </row>
    <row r="976" spans="1:4">
      <c r="A976" s="228">
        <v>2020</v>
      </c>
      <c r="B976" s="228" t="s">
        <v>193</v>
      </c>
      <c r="C976" s="228" t="s">
        <v>66</v>
      </c>
      <c r="D976" s="228">
        <v>557578</v>
      </c>
    </row>
    <row r="977" spans="1:4">
      <c r="A977" s="228">
        <v>2020</v>
      </c>
      <c r="B977" s="228" t="s">
        <v>193</v>
      </c>
      <c r="C977" s="228" t="s">
        <v>68</v>
      </c>
      <c r="D977" s="228">
        <v>444903</v>
      </c>
    </row>
    <row r="978" spans="1:4">
      <c r="A978" s="228">
        <v>2020</v>
      </c>
      <c r="B978" s="228" t="s">
        <v>193</v>
      </c>
      <c r="C978" s="228" t="s">
        <v>67</v>
      </c>
      <c r="D978" s="228">
        <v>247428</v>
      </c>
    </row>
    <row r="979" spans="1:4">
      <c r="A979" s="228">
        <v>2020</v>
      </c>
      <c r="B979" s="228" t="s">
        <v>194</v>
      </c>
      <c r="C979" s="228" t="s">
        <v>61</v>
      </c>
      <c r="D979" s="228">
        <v>8098905</v>
      </c>
    </row>
    <row r="980" spans="1:4">
      <c r="A980" s="228">
        <v>2020</v>
      </c>
      <c r="B980" s="228" t="s">
        <v>194</v>
      </c>
      <c r="C980" s="228" t="s">
        <v>62</v>
      </c>
      <c r="D980" s="228">
        <v>6591437</v>
      </c>
    </row>
    <row r="981" spans="1:4">
      <c r="A981" s="228">
        <v>2020</v>
      </c>
      <c r="B981" s="228" t="s">
        <v>194</v>
      </c>
      <c r="C981" s="228" t="s">
        <v>63</v>
      </c>
      <c r="D981" s="228">
        <v>5173071</v>
      </c>
    </row>
    <row r="982" spans="1:4">
      <c r="A982" s="228">
        <v>2020</v>
      </c>
      <c r="B982" s="228" t="s">
        <v>194</v>
      </c>
      <c r="C982" s="228" t="s">
        <v>64</v>
      </c>
      <c r="D982" s="228">
        <v>1792178</v>
      </c>
    </row>
    <row r="983" spans="1:4">
      <c r="A983" s="228">
        <v>2020</v>
      </c>
      <c r="B983" s="228" t="s">
        <v>194</v>
      </c>
      <c r="C983" s="228" t="s">
        <v>65</v>
      </c>
      <c r="D983" s="228">
        <v>2720001</v>
      </c>
    </row>
    <row r="984" spans="1:4">
      <c r="A984" s="228">
        <v>2020</v>
      </c>
      <c r="B984" s="228" t="s">
        <v>194</v>
      </c>
      <c r="C984" s="228" t="s">
        <v>66</v>
      </c>
      <c r="D984" s="228">
        <v>559427</v>
      </c>
    </row>
    <row r="985" spans="1:4">
      <c r="A985" s="228">
        <v>2020</v>
      </c>
      <c r="B985" s="228" t="s">
        <v>194</v>
      </c>
      <c r="C985" s="228" t="s">
        <v>68</v>
      </c>
      <c r="D985" s="228">
        <v>445749</v>
      </c>
    </row>
    <row r="986" spans="1:4">
      <c r="A986" s="228">
        <v>2020</v>
      </c>
      <c r="B986" s="228" t="s">
        <v>194</v>
      </c>
      <c r="C986" s="228" t="s">
        <v>67</v>
      </c>
      <c r="D986" s="228">
        <v>247755</v>
      </c>
    </row>
    <row r="987" spans="1:4">
      <c r="A987" s="228">
        <v>2020</v>
      </c>
      <c r="B987" s="228" t="s">
        <v>195</v>
      </c>
      <c r="C987" s="228" t="s">
        <v>61</v>
      </c>
      <c r="D987" s="228">
        <v>8094300</v>
      </c>
    </row>
    <row r="988" spans="1:4">
      <c r="A988" s="228">
        <v>2020</v>
      </c>
      <c r="B988" s="228" t="s">
        <v>195</v>
      </c>
      <c r="C988" s="228" t="s">
        <v>62</v>
      </c>
      <c r="D988" s="228">
        <v>6567195</v>
      </c>
    </row>
    <row r="989" spans="1:4">
      <c r="A989" s="228">
        <v>2020</v>
      </c>
      <c r="B989" s="228" t="s">
        <v>195</v>
      </c>
      <c r="C989" s="228" t="s">
        <v>63</v>
      </c>
      <c r="D989" s="228">
        <v>5184329</v>
      </c>
    </row>
    <row r="990" spans="1:4">
      <c r="A990" s="228">
        <v>2020</v>
      </c>
      <c r="B990" s="228" t="s">
        <v>195</v>
      </c>
      <c r="C990" s="228" t="s">
        <v>64</v>
      </c>
      <c r="D990" s="228">
        <v>1794514</v>
      </c>
    </row>
    <row r="991" spans="1:4">
      <c r="A991" s="228">
        <v>2020</v>
      </c>
      <c r="B991" s="228" t="s">
        <v>195</v>
      </c>
      <c r="C991" s="228" t="s">
        <v>65</v>
      </c>
      <c r="D991" s="228">
        <v>2728187</v>
      </c>
    </row>
    <row r="992" spans="1:4">
      <c r="A992" s="228">
        <v>2020</v>
      </c>
      <c r="B992" s="228" t="s">
        <v>195</v>
      </c>
      <c r="C992" s="228" t="s">
        <v>66</v>
      </c>
      <c r="D992" s="228">
        <v>561881</v>
      </c>
    </row>
    <row r="993" spans="1:4">
      <c r="A993" s="228">
        <v>2020</v>
      </c>
      <c r="B993" s="228" t="s">
        <v>195</v>
      </c>
      <c r="C993" s="228" t="s">
        <v>68</v>
      </c>
      <c r="D993" s="228">
        <v>447650</v>
      </c>
    </row>
    <row r="994" spans="1:4">
      <c r="A994" s="228">
        <v>2020</v>
      </c>
      <c r="B994" s="228" t="s">
        <v>195</v>
      </c>
      <c r="C994" s="228" t="s">
        <v>67</v>
      </c>
      <c r="D994" s="228">
        <v>247819</v>
      </c>
    </row>
    <row r="995" spans="1:4">
      <c r="A995" s="228">
        <v>2021</v>
      </c>
      <c r="B995" s="228" t="s">
        <v>192</v>
      </c>
      <c r="C995" s="228" t="s">
        <v>61</v>
      </c>
      <c r="D995" s="228">
        <v>8093015</v>
      </c>
    </row>
    <row r="996" spans="1:4">
      <c r="A996" s="228">
        <v>2021</v>
      </c>
      <c r="B996" s="228" t="s">
        <v>192</v>
      </c>
      <c r="C996" s="228" t="s">
        <v>62</v>
      </c>
      <c r="D996" s="228">
        <v>6555302</v>
      </c>
    </row>
    <row r="997" spans="1:4">
      <c r="A997" s="228">
        <v>2021</v>
      </c>
      <c r="B997" s="228" t="s">
        <v>192</v>
      </c>
      <c r="C997" s="228" t="s">
        <v>63</v>
      </c>
      <c r="D997" s="228">
        <v>5199548</v>
      </c>
    </row>
    <row r="998" spans="1:4">
      <c r="A998" s="228">
        <v>2021</v>
      </c>
      <c r="B998" s="228" t="s">
        <v>192</v>
      </c>
      <c r="C998" s="228" t="s">
        <v>64</v>
      </c>
      <c r="D998" s="228">
        <v>1798586</v>
      </c>
    </row>
    <row r="999" spans="1:4">
      <c r="A999" s="228">
        <v>2021</v>
      </c>
      <c r="B999" s="228" t="s">
        <v>192</v>
      </c>
      <c r="C999" s="228" t="s">
        <v>65</v>
      </c>
      <c r="D999" s="228">
        <v>2739105</v>
      </c>
    </row>
    <row r="1000" spans="1:4">
      <c r="A1000" s="228">
        <v>2021</v>
      </c>
      <c r="B1000" s="228" t="s">
        <v>192</v>
      </c>
      <c r="C1000" s="228" t="s">
        <v>66</v>
      </c>
      <c r="D1000" s="228">
        <v>564840</v>
      </c>
    </row>
    <row r="1001" spans="1:4">
      <c r="A1001" s="228">
        <v>2021</v>
      </c>
      <c r="B1001" s="228" t="s">
        <v>192</v>
      </c>
      <c r="C1001" s="228" t="s">
        <v>68</v>
      </c>
      <c r="D1001" s="228">
        <v>449573</v>
      </c>
    </row>
    <row r="1002" spans="1:4">
      <c r="A1002" s="228">
        <v>2021</v>
      </c>
      <c r="B1002" s="228" t="s">
        <v>192</v>
      </c>
      <c r="C1002" s="228" t="s">
        <v>67</v>
      </c>
      <c r="D1002" s="228">
        <v>248185</v>
      </c>
    </row>
    <row r="1003" spans="1:4">
      <c r="A1003" s="228">
        <v>2021</v>
      </c>
      <c r="B1003" s="228" t="s">
        <v>193</v>
      </c>
      <c r="C1003" s="228" t="s">
        <v>61</v>
      </c>
      <c r="D1003" s="228">
        <v>8097062</v>
      </c>
    </row>
    <row r="1004" spans="1:4">
      <c r="A1004" s="228">
        <v>2021</v>
      </c>
      <c r="B1004" s="228" t="s">
        <v>193</v>
      </c>
      <c r="C1004" s="228" t="s">
        <v>62</v>
      </c>
      <c r="D1004" s="228">
        <v>6547822</v>
      </c>
    </row>
    <row r="1005" spans="1:4">
      <c r="A1005" s="228">
        <v>2021</v>
      </c>
      <c r="B1005" s="228" t="s">
        <v>193</v>
      </c>
      <c r="C1005" s="228" t="s">
        <v>63</v>
      </c>
      <c r="D1005" s="228">
        <v>5215814</v>
      </c>
    </row>
    <row r="1006" spans="1:4">
      <c r="A1006" s="228">
        <v>2021</v>
      </c>
      <c r="B1006" s="228" t="s">
        <v>193</v>
      </c>
      <c r="C1006" s="228" t="s">
        <v>64</v>
      </c>
      <c r="D1006" s="228">
        <v>1802601</v>
      </c>
    </row>
    <row r="1007" spans="1:4">
      <c r="A1007" s="228">
        <v>2021</v>
      </c>
      <c r="B1007" s="228" t="s">
        <v>193</v>
      </c>
      <c r="C1007" s="228" t="s">
        <v>65</v>
      </c>
      <c r="D1007" s="228">
        <v>2749365</v>
      </c>
    </row>
    <row r="1008" spans="1:4">
      <c r="A1008" s="228">
        <v>2021</v>
      </c>
      <c r="B1008" s="228" t="s">
        <v>193</v>
      </c>
      <c r="C1008" s="228" t="s">
        <v>66</v>
      </c>
      <c r="D1008" s="228">
        <v>567239</v>
      </c>
    </row>
    <row r="1009" spans="1:4">
      <c r="A1009" s="228">
        <v>2021</v>
      </c>
      <c r="B1009" s="228" t="s">
        <v>193</v>
      </c>
      <c r="C1009" s="228" t="s">
        <v>68</v>
      </c>
      <c r="D1009" s="228">
        <v>452508</v>
      </c>
    </row>
    <row r="1010" spans="1:4">
      <c r="A1010" s="228">
        <v>2021</v>
      </c>
      <c r="B1010" s="228" t="s">
        <v>193</v>
      </c>
      <c r="C1010" s="228" t="s">
        <v>67</v>
      </c>
      <c r="D1010" s="228">
        <v>248151</v>
      </c>
    </row>
    <row r="1011" spans="1:4">
      <c r="A1011" s="228">
        <v>2021</v>
      </c>
      <c r="B1011" s="228" t="s">
        <v>194</v>
      </c>
      <c r="C1011" s="228" t="s">
        <v>61</v>
      </c>
      <c r="D1011" s="228">
        <v>8088503</v>
      </c>
    </row>
    <row r="1012" spans="1:4">
      <c r="A1012" s="228">
        <v>2021</v>
      </c>
      <c r="B1012" s="228" t="s">
        <v>194</v>
      </c>
      <c r="C1012" s="228" t="s">
        <v>62</v>
      </c>
      <c r="D1012" s="228">
        <v>6552980</v>
      </c>
    </row>
    <row r="1013" spans="1:4">
      <c r="A1013" s="228">
        <v>2021</v>
      </c>
      <c r="B1013" s="228" t="s">
        <v>194</v>
      </c>
      <c r="C1013" s="228" t="s">
        <v>63</v>
      </c>
      <c r="D1013" s="228">
        <v>5235256</v>
      </c>
    </row>
    <row r="1014" spans="1:4">
      <c r="A1014" s="228">
        <v>2021</v>
      </c>
      <c r="B1014" s="228" t="s">
        <v>194</v>
      </c>
      <c r="C1014" s="228" t="s">
        <v>64</v>
      </c>
      <c r="D1014" s="228">
        <v>1802068</v>
      </c>
    </row>
    <row r="1015" spans="1:4">
      <c r="A1015" s="228">
        <v>2021</v>
      </c>
      <c r="B1015" s="228" t="s">
        <v>194</v>
      </c>
      <c r="C1015" s="228" t="s">
        <v>65</v>
      </c>
      <c r="D1015" s="228">
        <v>2753214</v>
      </c>
    </row>
    <row r="1016" spans="1:4">
      <c r="A1016" s="228">
        <v>2021</v>
      </c>
      <c r="B1016" s="228" t="s">
        <v>194</v>
      </c>
      <c r="C1016" s="228" t="s">
        <v>66</v>
      </c>
      <c r="D1016" s="228">
        <v>566928</v>
      </c>
    </row>
    <row r="1017" spans="1:4">
      <c r="A1017" s="228">
        <v>2021</v>
      </c>
      <c r="B1017" s="228" t="s">
        <v>194</v>
      </c>
      <c r="C1017" s="228" t="s">
        <v>68</v>
      </c>
      <c r="D1017" s="228">
        <v>451828</v>
      </c>
    </row>
    <row r="1018" spans="1:4">
      <c r="A1018" s="228">
        <v>2021</v>
      </c>
      <c r="B1018" s="228" t="s">
        <v>194</v>
      </c>
      <c r="C1018" s="228" t="s">
        <v>67</v>
      </c>
      <c r="D1018" s="228">
        <v>248387</v>
      </c>
    </row>
    <row r="1019" spans="1:4">
      <c r="A1019" s="228">
        <v>2021</v>
      </c>
      <c r="B1019" s="228" t="s">
        <v>195</v>
      </c>
      <c r="C1019" s="228" t="s">
        <v>61</v>
      </c>
      <c r="D1019" s="228">
        <v>8101223</v>
      </c>
    </row>
    <row r="1020" spans="1:4">
      <c r="A1020" s="228">
        <v>2021</v>
      </c>
      <c r="B1020" s="228" t="s">
        <v>195</v>
      </c>
      <c r="C1020" s="228" t="s">
        <v>62</v>
      </c>
      <c r="D1020" s="228">
        <v>6566092</v>
      </c>
    </row>
    <row r="1021" spans="1:4">
      <c r="A1021" s="228">
        <v>2021</v>
      </c>
      <c r="B1021" s="228" t="s">
        <v>195</v>
      </c>
      <c r="C1021" s="228" t="s">
        <v>63</v>
      </c>
      <c r="D1021" s="228">
        <v>5261012</v>
      </c>
    </row>
    <row r="1022" spans="1:4">
      <c r="A1022" s="228">
        <v>2021</v>
      </c>
      <c r="B1022" s="228" t="s">
        <v>195</v>
      </c>
      <c r="C1022" s="228" t="s">
        <v>64</v>
      </c>
      <c r="D1022" s="228">
        <v>1805733</v>
      </c>
    </row>
    <row r="1023" spans="1:4">
      <c r="A1023" s="228">
        <v>2021</v>
      </c>
      <c r="B1023" s="228" t="s">
        <v>195</v>
      </c>
      <c r="C1023" s="228" t="s">
        <v>65</v>
      </c>
      <c r="D1023" s="228">
        <v>2763015</v>
      </c>
    </row>
    <row r="1024" spans="1:4">
      <c r="A1024" s="228">
        <v>2021</v>
      </c>
      <c r="B1024" s="228" t="s">
        <v>195</v>
      </c>
      <c r="C1024" s="228" t="s">
        <v>66</v>
      </c>
      <c r="D1024" s="228">
        <v>568628</v>
      </c>
    </row>
    <row r="1025" spans="1:4">
      <c r="A1025" s="228">
        <v>2021</v>
      </c>
      <c r="B1025" s="228" t="s">
        <v>195</v>
      </c>
      <c r="C1025" s="228" t="s">
        <v>68</v>
      </c>
      <c r="D1025" s="228">
        <v>452670</v>
      </c>
    </row>
    <row r="1026" spans="1:4">
      <c r="A1026" s="228">
        <v>2021</v>
      </c>
      <c r="B1026" s="228" t="s">
        <v>195</v>
      </c>
      <c r="C1026" s="228" t="s">
        <v>67</v>
      </c>
      <c r="D1026" s="228">
        <v>248125</v>
      </c>
    </row>
    <row r="1027" spans="1:4">
      <c r="A1027" s="228">
        <v>2022</v>
      </c>
      <c r="B1027" s="228" t="s">
        <v>192</v>
      </c>
      <c r="C1027" s="228" t="s">
        <v>61</v>
      </c>
      <c r="D1027" s="228">
        <v>8137688</v>
      </c>
    </row>
    <row r="1028" spans="1:4">
      <c r="A1028" s="228">
        <v>2022</v>
      </c>
      <c r="B1028" s="228" t="s">
        <v>192</v>
      </c>
      <c r="C1028" s="228" t="s">
        <v>62</v>
      </c>
      <c r="D1028" s="228">
        <v>6604868</v>
      </c>
    </row>
    <row r="1029" spans="1:4">
      <c r="A1029" s="228">
        <v>2022</v>
      </c>
      <c r="B1029" s="228" t="s">
        <v>192</v>
      </c>
      <c r="C1029" s="228" t="s">
        <v>63</v>
      </c>
      <c r="D1029" s="228">
        <v>5294256</v>
      </c>
    </row>
    <row r="1030" spans="1:4">
      <c r="A1030" s="228">
        <v>2022</v>
      </c>
      <c r="B1030" s="228" t="s">
        <v>192</v>
      </c>
      <c r="C1030" s="228" t="s">
        <v>64</v>
      </c>
      <c r="D1030" s="228">
        <v>1815442</v>
      </c>
    </row>
    <row r="1031" spans="1:4">
      <c r="A1031" s="228">
        <v>2022</v>
      </c>
      <c r="B1031" s="228" t="s">
        <v>192</v>
      </c>
      <c r="C1031" s="228" t="s">
        <v>65</v>
      </c>
      <c r="D1031" s="228">
        <v>2777252</v>
      </c>
    </row>
    <row r="1032" spans="1:4">
      <c r="A1032" s="228">
        <v>2022</v>
      </c>
      <c r="B1032" s="228" t="s">
        <v>192</v>
      </c>
      <c r="C1032" s="228" t="s">
        <v>66</v>
      </c>
      <c r="D1032" s="228">
        <v>570272</v>
      </c>
    </row>
    <row r="1033" spans="1:4">
      <c r="A1033" s="228">
        <v>2022</v>
      </c>
      <c r="B1033" s="228" t="s">
        <v>192</v>
      </c>
      <c r="C1033" s="228" t="s">
        <v>68</v>
      </c>
      <c r="D1033" s="228">
        <v>455657</v>
      </c>
    </row>
    <row r="1034" spans="1:4">
      <c r="A1034" s="228">
        <v>2022</v>
      </c>
      <c r="B1034" s="228" t="s">
        <v>192</v>
      </c>
      <c r="C1034" s="228" t="s">
        <v>67</v>
      </c>
      <c r="D1034" s="228">
        <v>249525</v>
      </c>
    </row>
    <row r="1035" spans="1:4">
      <c r="A1035" s="228">
        <v>2022</v>
      </c>
      <c r="B1035" s="228" t="s">
        <v>193</v>
      </c>
      <c r="C1035" s="228" t="s">
        <v>61</v>
      </c>
      <c r="D1035" s="228">
        <v>8166704</v>
      </c>
    </row>
    <row r="1036" spans="1:4">
      <c r="A1036" s="228">
        <v>2022</v>
      </c>
      <c r="B1036" s="228" t="s">
        <v>193</v>
      </c>
      <c r="C1036" s="228" t="s">
        <v>62</v>
      </c>
      <c r="D1036" s="228">
        <v>6630631</v>
      </c>
    </row>
    <row r="1037" spans="1:4">
      <c r="A1037" s="228">
        <v>2022</v>
      </c>
      <c r="B1037" s="228" t="s">
        <v>193</v>
      </c>
      <c r="C1037" s="228" t="s">
        <v>63</v>
      </c>
      <c r="D1037" s="228">
        <v>5320941</v>
      </c>
    </row>
    <row r="1038" spans="1:4">
      <c r="A1038" s="228">
        <v>2022</v>
      </c>
      <c r="B1038" s="228" t="s">
        <v>193</v>
      </c>
      <c r="C1038" s="228" t="s">
        <v>64</v>
      </c>
      <c r="D1038" s="228">
        <v>1821215</v>
      </c>
    </row>
    <row r="1039" spans="1:4">
      <c r="A1039" s="228">
        <v>2022</v>
      </c>
      <c r="B1039" s="228" t="s">
        <v>193</v>
      </c>
      <c r="C1039" s="228" t="s">
        <v>65</v>
      </c>
      <c r="D1039" s="228">
        <v>2791794</v>
      </c>
    </row>
    <row r="1040" spans="1:4">
      <c r="A1040" s="228">
        <v>2022</v>
      </c>
      <c r="B1040" s="228" t="s">
        <v>193</v>
      </c>
      <c r="C1040" s="228" t="s">
        <v>66</v>
      </c>
      <c r="D1040" s="228">
        <v>571051</v>
      </c>
    </row>
    <row r="1041" spans="1:4">
      <c r="A1041" s="228">
        <v>2022</v>
      </c>
      <c r="B1041" s="228" t="s">
        <v>193</v>
      </c>
      <c r="C1041" s="228" t="s">
        <v>68</v>
      </c>
      <c r="D1041" s="228">
        <v>456915</v>
      </c>
    </row>
    <row r="1042" spans="1:4">
      <c r="A1042" s="228">
        <v>2022</v>
      </c>
      <c r="B1042" s="228" t="s">
        <v>193</v>
      </c>
      <c r="C1042" s="228" t="s">
        <v>67</v>
      </c>
      <c r="D1042" s="228">
        <v>250228</v>
      </c>
    </row>
    <row r="1043" spans="1:4">
      <c r="A1043" s="228">
        <v>2022</v>
      </c>
      <c r="B1043" s="228" t="s">
        <v>194</v>
      </c>
      <c r="C1043" s="228" t="s">
        <v>61</v>
      </c>
      <c r="D1043" s="228">
        <v>8208590</v>
      </c>
    </row>
    <row r="1044" spans="1:4">
      <c r="A1044" s="228">
        <v>2022</v>
      </c>
      <c r="B1044" s="228" t="s">
        <v>194</v>
      </c>
      <c r="C1044" s="228" t="s">
        <v>62</v>
      </c>
      <c r="D1044" s="228">
        <v>6672635</v>
      </c>
    </row>
    <row r="1045" spans="1:4">
      <c r="A1045" s="228">
        <v>2022</v>
      </c>
      <c r="B1045" s="228" t="s">
        <v>194</v>
      </c>
      <c r="C1045" s="228" t="s">
        <v>63</v>
      </c>
      <c r="D1045" s="228">
        <v>5351935</v>
      </c>
    </row>
    <row r="1046" spans="1:4">
      <c r="A1046" s="228">
        <v>2022</v>
      </c>
      <c r="B1046" s="228" t="s">
        <v>194</v>
      </c>
      <c r="C1046" s="228" t="s">
        <v>64</v>
      </c>
      <c r="D1046" s="228">
        <v>1829316</v>
      </c>
    </row>
    <row r="1047" spans="1:4">
      <c r="A1047" s="228">
        <v>2022</v>
      </c>
      <c r="B1047" s="228" t="s">
        <v>194</v>
      </c>
      <c r="C1047" s="228" t="s">
        <v>65</v>
      </c>
      <c r="D1047" s="228">
        <v>2812331</v>
      </c>
    </row>
    <row r="1048" spans="1:4">
      <c r="A1048" s="228">
        <v>2022</v>
      </c>
      <c r="B1048" s="228" t="s">
        <v>194</v>
      </c>
      <c r="C1048" s="228" t="s">
        <v>66</v>
      </c>
      <c r="D1048" s="228">
        <v>571691</v>
      </c>
    </row>
    <row r="1049" spans="1:4">
      <c r="A1049" s="228">
        <v>2022</v>
      </c>
      <c r="B1049" s="228" t="s">
        <v>194</v>
      </c>
      <c r="C1049" s="228" t="s">
        <v>68</v>
      </c>
      <c r="D1049" s="228">
        <v>459615</v>
      </c>
    </row>
    <row r="1050" spans="1:4">
      <c r="A1050" s="228">
        <v>2022</v>
      </c>
      <c r="B1050" s="228" t="s">
        <v>194</v>
      </c>
      <c r="C1050" s="228" t="s">
        <v>67</v>
      </c>
      <c r="D1050" s="228">
        <v>250704</v>
      </c>
    </row>
    <row r="1051" spans="1:4">
      <c r="A1051" s="228">
        <v>2022</v>
      </c>
      <c r="B1051" s="228" t="s">
        <v>195</v>
      </c>
      <c r="C1051" s="228" t="s">
        <v>61</v>
      </c>
      <c r="D1051" s="228">
        <v>8249295</v>
      </c>
    </row>
    <row r="1052" spans="1:4">
      <c r="A1052" s="228">
        <v>2022</v>
      </c>
      <c r="B1052" s="228" t="s">
        <v>195</v>
      </c>
      <c r="C1052" s="228" t="s">
        <v>62</v>
      </c>
      <c r="D1052" s="228">
        <v>6719487</v>
      </c>
    </row>
    <row r="1053" spans="1:4">
      <c r="A1053" s="228">
        <v>2022</v>
      </c>
      <c r="B1053" s="228" t="s">
        <v>195</v>
      </c>
      <c r="C1053" s="228" t="s">
        <v>63</v>
      </c>
      <c r="D1053" s="228">
        <v>5386914</v>
      </c>
    </row>
    <row r="1054" spans="1:4">
      <c r="A1054" s="228">
        <v>2022</v>
      </c>
      <c r="B1054" s="228" t="s">
        <v>195</v>
      </c>
      <c r="C1054" s="228" t="s">
        <v>64</v>
      </c>
      <c r="D1054" s="228">
        <v>1836096</v>
      </c>
    </row>
    <row r="1055" spans="1:4">
      <c r="A1055" s="228">
        <v>2022</v>
      </c>
      <c r="B1055" s="228" t="s">
        <v>195</v>
      </c>
      <c r="C1055" s="228" t="s">
        <v>65</v>
      </c>
      <c r="D1055" s="228">
        <v>2834117</v>
      </c>
    </row>
    <row r="1056" spans="1:4">
      <c r="A1056" s="228">
        <v>2022</v>
      </c>
      <c r="B1056" s="228" t="s">
        <v>195</v>
      </c>
      <c r="C1056" s="228" t="s">
        <v>66</v>
      </c>
      <c r="D1056" s="228">
        <v>572352</v>
      </c>
    </row>
    <row r="1057" spans="1:4">
      <c r="A1057" s="228">
        <v>2022</v>
      </c>
      <c r="B1057" s="228" t="s">
        <v>195</v>
      </c>
      <c r="C1057" s="228" t="s">
        <v>68</v>
      </c>
      <c r="D1057" s="228">
        <v>461126</v>
      </c>
    </row>
    <row r="1058" spans="1:4">
      <c r="A1058" s="228">
        <v>2022</v>
      </c>
      <c r="B1058" s="228" t="s">
        <v>195</v>
      </c>
      <c r="C1058" s="228" t="s">
        <v>67</v>
      </c>
      <c r="D1058" s="228">
        <v>251248</v>
      </c>
    </row>
    <row r="1059" spans="1:4">
      <c r="A1059" s="287">
        <v>2023</v>
      </c>
      <c r="B1059" s="287" t="s">
        <v>192</v>
      </c>
      <c r="C1059" s="287" t="s">
        <v>61</v>
      </c>
      <c r="D1059" s="287">
        <v>8303261</v>
      </c>
    </row>
    <row r="1060" spans="1:4">
      <c r="A1060" s="287">
        <v>2023</v>
      </c>
      <c r="B1060" s="287" t="s">
        <v>192</v>
      </c>
      <c r="C1060" s="287" t="s">
        <v>62</v>
      </c>
      <c r="D1060" s="287">
        <v>6776366</v>
      </c>
    </row>
    <row r="1061" spans="1:4">
      <c r="A1061" s="287">
        <v>2023</v>
      </c>
      <c r="B1061" s="287" t="s">
        <v>192</v>
      </c>
      <c r="C1061" s="287" t="s">
        <v>63</v>
      </c>
      <c r="D1061" s="287">
        <v>5426106</v>
      </c>
    </row>
    <row r="1062" spans="1:4">
      <c r="A1062" s="287">
        <v>2023</v>
      </c>
      <c r="B1062" s="287" t="s">
        <v>192</v>
      </c>
      <c r="C1062" s="287" t="s">
        <v>64</v>
      </c>
      <c r="D1062" s="287">
        <v>1846742</v>
      </c>
    </row>
    <row r="1063" spans="1:4">
      <c r="A1063" s="287">
        <v>2023</v>
      </c>
      <c r="B1063" s="287" t="s">
        <v>192</v>
      </c>
      <c r="C1063" s="287" t="s">
        <v>65</v>
      </c>
      <c r="D1063" s="287">
        <v>2862719</v>
      </c>
    </row>
    <row r="1064" spans="1:4">
      <c r="A1064" s="287">
        <v>2023</v>
      </c>
      <c r="B1064" s="287" t="s">
        <v>192</v>
      </c>
      <c r="C1064" s="287" t="s">
        <v>66</v>
      </c>
      <c r="D1064" s="287">
        <v>573261</v>
      </c>
    </row>
    <row r="1065" spans="1:4">
      <c r="A1065" s="287">
        <v>2023</v>
      </c>
      <c r="B1065" s="287" t="s">
        <v>192</v>
      </c>
      <c r="C1065" s="287" t="s">
        <v>68</v>
      </c>
      <c r="D1065" s="287">
        <v>464352</v>
      </c>
    </row>
    <row r="1066" spans="1:4">
      <c r="A1066" s="287">
        <v>2023</v>
      </c>
      <c r="B1066" s="287" t="s">
        <v>192</v>
      </c>
      <c r="C1066" s="287" t="s">
        <v>67</v>
      </c>
      <c r="D1066" s="287">
        <v>252166</v>
      </c>
    </row>
    <row r="1067" spans="1:4">
      <c r="A1067" s="287">
        <v>2023</v>
      </c>
      <c r="B1067" s="287" t="s">
        <v>193</v>
      </c>
      <c r="C1067" s="287" t="s">
        <v>61</v>
      </c>
      <c r="D1067" s="287">
        <v>8348299</v>
      </c>
    </row>
    <row r="1068" spans="1:4">
      <c r="A1068" s="287">
        <v>2023</v>
      </c>
      <c r="B1068" s="287" t="s">
        <v>193</v>
      </c>
      <c r="C1068" s="287" t="s">
        <v>62</v>
      </c>
      <c r="D1068" s="287">
        <v>6818442</v>
      </c>
    </row>
    <row r="1069" spans="1:4">
      <c r="A1069" s="287">
        <v>2023</v>
      </c>
      <c r="B1069" s="287" t="s">
        <v>193</v>
      </c>
      <c r="C1069" s="287" t="s">
        <v>63</v>
      </c>
      <c r="D1069" s="287">
        <v>5461367</v>
      </c>
    </row>
    <row r="1070" spans="1:4">
      <c r="A1070" s="287">
        <v>2023</v>
      </c>
      <c r="B1070" s="287" t="s">
        <v>193</v>
      </c>
      <c r="C1070" s="287" t="s">
        <v>64</v>
      </c>
      <c r="D1070" s="287">
        <v>1853064</v>
      </c>
    </row>
    <row r="1071" spans="1:4">
      <c r="A1071" s="287">
        <v>2023</v>
      </c>
      <c r="B1071" s="287" t="s">
        <v>193</v>
      </c>
      <c r="C1071" s="287" t="s">
        <v>65</v>
      </c>
      <c r="D1071" s="287">
        <v>2883245</v>
      </c>
    </row>
    <row r="1072" spans="1:4">
      <c r="A1072" s="287">
        <v>2023</v>
      </c>
      <c r="B1072" s="287" t="s">
        <v>193</v>
      </c>
      <c r="C1072" s="287" t="s">
        <v>66</v>
      </c>
      <c r="D1072" s="287">
        <v>573479</v>
      </c>
    </row>
    <row r="1073" spans="1:4">
      <c r="A1073" s="287">
        <v>2023</v>
      </c>
      <c r="B1073" s="287" t="s">
        <v>193</v>
      </c>
      <c r="C1073" s="287" t="s">
        <v>68</v>
      </c>
      <c r="D1073" s="287">
        <v>466734</v>
      </c>
    </row>
    <row r="1074" spans="1:4">
      <c r="A1074" s="287">
        <v>2023</v>
      </c>
      <c r="B1074" s="287" t="s">
        <v>193</v>
      </c>
      <c r="C1074" s="287" t="s">
        <v>67</v>
      </c>
      <c r="D1074" s="287">
        <v>252955</v>
      </c>
    </row>
    <row r="1075" spans="1:4">
      <c r="A1075" s="287">
        <v>2023</v>
      </c>
      <c r="B1075" s="287" t="s">
        <v>194</v>
      </c>
      <c r="C1075" s="287" t="s">
        <v>61</v>
      </c>
      <c r="D1075" s="287">
        <v>8395608</v>
      </c>
    </row>
    <row r="1076" spans="1:4">
      <c r="A1076" s="287">
        <v>2023</v>
      </c>
      <c r="B1076" s="287" t="s">
        <v>194</v>
      </c>
      <c r="C1076" s="287" t="s">
        <v>62</v>
      </c>
      <c r="D1076" s="287">
        <v>6869418</v>
      </c>
    </row>
    <row r="1077" spans="1:4">
      <c r="A1077" s="287">
        <v>2023</v>
      </c>
      <c r="B1077" s="287" t="s">
        <v>194</v>
      </c>
      <c r="C1077" s="287" t="s">
        <v>63</v>
      </c>
      <c r="D1077" s="287">
        <v>5498097</v>
      </c>
    </row>
    <row r="1078" spans="1:4">
      <c r="A1078" s="287">
        <v>2023</v>
      </c>
      <c r="B1078" s="287" t="s">
        <v>194</v>
      </c>
      <c r="C1078" s="287" t="s">
        <v>64</v>
      </c>
      <c r="D1078" s="287">
        <v>1861119</v>
      </c>
    </row>
    <row r="1079" spans="1:4">
      <c r="A1079" s="287">
        <v>2023</v>
      </c>
      <c r="B1079" s="287" t="s">
        <v>194</v>
      </c>
      <c r="C1079" s="287" t="s">
        <v>65</v>
      </c>
      <c r="D1079" s="287">
        <v>2908290</v>
      </c>
    </row>
    <row r="1080" spans="1:4">
      <c r="A1080" s="287">
        <v>2023</v>
      </c>
      <c r="B1080" s="287" t="s">
        <v>194</v>
      </c>
      <c r="C1080" s="287" t="s">
        <v>66</v>
      </c>
      <c r="D1080" s="287">
        <v>573793</v>
      </c>
    </row>
    <row r="1081" spans="1:4">
      <c r="A1081" s="287">
        <v>2023</v>
      </c>
      <c r="B1081" s="287" t="s">
        <v>194</v>
      </c>
      <c r="C1081" s="287" t="s">
        <v>68</v>
      </c>
      <c r="D1081" s="287">
        <v>469192</v>
      </c>
    </row>
    <row r="1082" spans="1:4">
      <c r="A1082" s="287">
        <v>2023</v>
      </c>
      <c r="B1082" s="287" t="s">
        <v>194</v>
      </c>
      <c r="C1082" s="287" t="s">
        <v>67</v>
      </c>
      <c r="D1082" s="287">
        <v>253701</v>
      </c>
    </row>
    <row r="1083" spans="1:4">
      <c r="A1083" s="287">
        <v>2023</v>
      </c>
      <c r="B1083" s="287" t="s">
        <v>195</v>
      </c>
      <c r="C1083" s="287" t="s">
        <v>61</v>
      </c>
      <c r="D1083" s="287">
        <v>8444006</v>
      </c>
    </row>
    <row r="1084" spans="1:4">
      <c r="A1084" s="287">
        <v>2023</v>
      </c>
      <c r="B1084" s="287" t="s">
        <v>195</v>
      </c>
      <c r="C1084" s="287" t="s">
        <v>62</v>
      </c>
      <c r="D1084" s="287">
        <v>6905978</v>
      </c>
    </row>
    <row r="1085" spans="1:4">
      <c r="A1085" s="287">
        <v>2023</v>
      </c>
      <c r="B1085" s="287" t="s">
        <v>195</v>
      </c>
      <c r="C1085" s="287" t="s">
        <v>63</v>
      </c>
      <c r="D1085" s="287">
        <v>5528292</v>
      </c>
    </row>
    <row r="1086" spans="1:4">
      <c r="A1086" s="287">
        <v>2023</v>
      </c>
      <c r="B1086" s="287" t="s">
        <v>195</v>
      </c>
      <c r="C1086" s="287" t="s">
        <v>64</v>
      </c>
      <c r="D1086" s="287">
        <v>1866318</v>
      </c>
    </row>
    <row r="1087" spans="1:4">
      <c r="A1087" s="287">
        <v>2023</v>
      </c>
      <c r="B1087" s="287" t="s">
        <v>195</v>
      </c>
      <c r="C1087" s="287" t="s">
        <v>65</v>
      </c>
      <c r="D1087" s="287">
        <v>2927888</v>
      </c>
    </row>
    <row r="1088" spans="1:4">
      <c r="A1088" s="287">
        <v>2023</v>
      </c>
      <c r="B1088" s="287" t="s">
        <v>195</v>
      </c>
      <c r="C1088" s="287" t="s">
        <v>66</v>
      </c>
      <c r="D1088" s="287">
        <v>574705</v>
      </c>
    </row>
    <row r="1089" spans="1:4">
      <c r="A1089" s="287">
        <v>2023</v>
      </c>
      <c r="B1089" s="287" t="s">
        <v>195</v>
      </c>
      <c r="C1089" s="287" t="s">
        <v>68</v>
      </c>
      <c r="D1089" s="287">
        <v>471850</v>
      </c>
    </row>
    <row r="1090" spans="1:4">
      <c r="A1090" s="287">
        <v>2023</v>
      </c>
      <c r="B1090" s="287" t="s">
        <v>195</v>
      </c>
      <c r="C1090" s="287" t="s">
        <v>67</v>
      </c>
      <c r="D1090" s="287">
        <v>253634</v>
      </c>
    </row>
  </sheetData>
  <pageMargins left="0.7" right="0.7" top="0.75" bottom="0.75" header="0.3" footer="0.3"/>
  <pageSetup paperSize="9" orientation="portrait" r:id="rId1"/>
  <headerFooter>
    <oddHeader>&amp;C&amp;B&amp;"Arial"&amp;12&amp;Kff0000​‌OFFICIAL: Sensitive‌​</oddHead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FF00"/>
  </sheetPr>
  <dimension ref="A1:L21042"/>
  <sheetViews>
    <sheetView workbookViewId="0">
      <selection activeCell="R39" sqref="R39"/>
    </sheetView>
  </sheetViews>
  <sheetFormatPr defaultRowHeight="12.75"/>
  <cols>
    <col min="1" max="1" width="7.42578125" bestFit="1" customWidth="1"/>
    <col min="2" max="2" width="12.28515625" bestFit="1" customWidth="1"/>
    <col min="3" max="3" width="8" bestFit="1" customWidth="1"/>
    <col min="4" max="4" width="10" bestFit="1" customWidth="1"/>
    <col min="5" max="5" width="6.85546875" bestFit="1" customWidth="1"/>
    <col min="6" max="6" width="17.28515625" bestFit="1" customWidth="1"/>
    <col min="7" max="7" width="11.28515625" bestFit="1" customWidth="1"/>
    <col min="8" max="8" width="7.5703125" bestFit="1" customWidth="1"/>
    <col min="9" max="9" width="18.140625" bestFit="1" customWidth="1"/>
    <col min="10" max="10" width="17.85546875" bestFit="1" customWidth="1"/>
    <col min="11" max="11" width="20.5703125" bestFit="1" customWidth="1"/>
    <col min="12" max="12" width="12" bestFit="1" customWidth="1"/>
  </cols>
  <sheetData>
    <row r="1" spans="1:12">
      <c r="A1" t="s">
        <v>127</v>
      </c>
      <c r="B1" t="s">
        <v>187</v>
      </c>
      <c r="C1" t="s">
        <v>190</v>
      </c>
      <c r="D1" t="s">
        <v>196</v>
      </c>
      <c r="E1" t="s">
        <v>197</v>
      </c>
      <c r="F1" t="s">
        <v>198</v>
      </c>
      <c r="G1" t="s">
        <v>199</v>
      </c>
      <c r="H1" t="s">
        <v>200</v>
      </c>
      <c r="I1" t="s">
        <v>201</v>
      </c>
      <c r="J1" t="s">
        <v>202</v>
      </c>
      <c r="K1" t="s">
        <v>203</v>
      </c>
      <c r="L1" t="s">
        <v>204</v>
      </c>
    </row>
    <row r="2" spans="1:12">
      <c r="A2" s="228" t="s">
        <v>127</v>
      </c>
      <c r="B2" s="228" t="s">
        <v>187</v>
      </c>
      <c r="C2" s="228" t="s">
        <v>190</v>
      </c>
      <c r="D2" s="228" t="s">
        <v>196</v>
      </c>
      <c r="E2" s="228" t="s">
        <v>197</v>
      </c>
      <c r="F2" s="228" t="s">
        <v>198</v>
      </c>
      <c r="G2" s="228" t="s">
        <v>199</v>
      </c>
      <c r="H2" s="228" t="s">
        <v>200</v>
      </c>
      <c r="I2" s="228" t="s">
        <v>201</v>
      </c>
      <c r="J2" s="228" t="s">
        <v>202</v>
      </c>
      <c r="K2" s="228" t="s">
        <v>203</v>
      </c>
      <c r="L2" s="228" t="s">
        <v>204</v>
      </c>
    </row>
    <row r="3" spans="1:12">
      <c r="A3" s="228">
        <v>2007</v>
      </c>
      <c r="B3" s="228" t="s">
        <v>193</v>
      </c>
      <c r="C3" s="228" t="s">
        <v>61</v>
      </c>
      <c r="D3" s="228" t="s">
        <v>205</v>
      </c>
      <c r="E3" s="228">
        <v>0</v>
      </c>
      <c r="F3" s="228">
        <v>95665</v>
      </c>
      <c r="G3" s="228">
        <v>4085</v>
      </c>
      <c r="H3" s="228">
        <v>12343</v>
      </c>
      <c r="I3" s="228">
        <v>4997808.87</v>
      </c>
      <c r="J3" s="228">
        <v>906321.38</v>
      </c>
      <c r="K3" s="228">
        <v>160098.06</v>
      </c>
      <c r="L3" s="228">
        <v>6927263.3799999999</v>
      </c>
    </row>
    <row r="4" spans="1:12">
      <c r="A4" s="228">
        <v>2007</v>
      </c>
      <c r="B4" s="228" t="s">
        <v>193</v>
      </c>
      <c r="C4" s="228" t="s">
        <v>61</v>
      </c>
      <c r="D4" s="228" t="s">
        <v>205</v>
      </c>
      <c r="E4" s="228">
        <v>5</v>
      </c>
      <c r="F4" s="228">
        <v>100263</v>
      </c>
      <c r="G4" s="228">
        <v>1591</v>
      </c>
      <c r="H4" s="228">
        <v>2549</v>
      </c>
      <c r="I4" s="228">
        <v>1338038.17</v>
      </c>
      <c r="J4" s="228">
        <v>345658.92</v>
      </c>
      <c r="K4" s="228">
        <v>86199.96</v>
      </c>
      <c r="L4" s="228">
        <v>2265091.02</v>
      </c>
    </row>
    <row r="5" spans="1:12">
      <c r="A5" s="228">
        <v>2007</v>
      </c>
      <c r="B5" s="228" t="s">
        <v>193</v>
      </c>
      <c r="C5" s="228" t="s">
        <v>61</v>
      </c>
      <c r="D5" s="228" t="s">
        <v>205</v>
      </c>
      <c r="E5" s="228">
        <v>10</v>
      </c>
      <c r="F5" s="228">
        <v>106800</v>
      </c>
      <c r="G5" s="228">
        <v>1496</v>
      </c>
      <c r="H5" s="228">
        <v>2953</v>
      </c>
      <c r="I5" s="228">
        <v>1479857.14</v>
      </c>
      <c r="J5" s="228">
        <v>375816.32</v>
      </c>
      <c r="K5" s="228">
        <v>287775.68</v>
      </c>
      <c r="L5" s="228">
        <v>2582145.64</v>
      </c>
    </row>
    <row r="6" spans="1:12">
      <c r="A6" s="228">
        <v>2007</v>
      </c>
      <c r="B6" s="228" t="s">
        <v>193</v>
      </c>
      <c r="C6" s="228" t="s">
        <v>61</v>
      </c>
      <c r="D6" s="228" t="s">
        <v>205</v>
      </c>
      <c r="E6" s="228">
        <v>15</v>
      </c>
      <c r="F6" s="228">
        <v>115588</v>
      </c>
      <c r="G6" s="228">
        <v>2475</v>
      </c>
      <c r="H6" s="228">
        <v>4951</v>
      </c>
      <c r="I6" s="228">
        <v>3274071.13</v>
      </c>
      <c r="J6" s="228">
        <v>696587.41</v>
      </c>
      <c r="K6" s="228">
        <v>488547.22</v>
      </c>
      <c r="L6" s="228">
        <v>5611342.5599999996</v>
      </c>
    </row>
    <row r="7" spans="1:12">
      <c r="A7" s="228">
        <v>2007</v>
      </c>
      <c r="B7" s="228" t="s">
        <v>193</v>
      </c>
      <c r="C7" s="228" t="s">
        <v>61</v>
      </c>
      <c r="D7" s="228" t="s">
        <v>205</v>
      </c>
      <c r="E7" s="228">
        <v>20</v>
      </c>
      <c r="F7" s="228">
        <v>79265</v>
      </c>
      <c r="G7" s="228">
        <v>2193</v>
      </c>
      <c r="H7" s="228">
        <v>4320</v>
      </c>
      <c r="I7" s="228">
        <v>2976936.3</v>
      </c>
      <c r="J7" s="228">
        <v>611886.69999999995</v>
      </c>
      <c r="K7" s="228">
        <v>488292.9</v>
      </c>
      <c r="L7" s="228">
        <v>5229781.6900000004</v>
      </c>
    </row>
    <row r="8" spans="1:12">
      <c r="A8" s="228">
        <v>2007</v>
      </c>
      <c r="B8" s="228" t="s">
        <v>193</v>
      </c>
      <c r="C8" s="228" t="s">
        <v>61</v>
      </c>
      <c r="D8" s="228" t="s">
        <v>205</v>
      </c>
      <c r="E8" s="228">
        <v>25</v>
      </c>
      <c r="F8" s="228">
        <v>68379</v>
      </c>
      <c r="G8" s="228">
        <v>1555</v>
      </c>
      <c r="H8" s="228">
        <v>3129</v>
      </c>
      <c r="I8" s="228">
        <v>2063006.48</v>
      </c>
      <c r="J8" s="228">
        <v>475844.83</v>
      </c>
      <c r="K8" s="228">
        <v>361343.38</v>
      </c>
      <c r="L8" s="228">
        <v>4165576.25</v>
      </c>
    </row>
    <row r="9" spans="1:12">
      <c r="A9" s="228">
        <v>2007</v>
      </c>
      <c r="B9" s="228" t="s">
        <v>193</v>
      </c>
      <c r="C9" s="228" t="s">
        <v>61</v>
      </c>
      <c r="D9" s="228" t="s">
        <v>205</v>
      </c>
      <c r="E9" s="228">
        <v>30</v>
      </c>
      <c r="F9" s="228">
        <v>102228</v>
      </c>
      <c r="G9" s="228">
        <v>2659</v>
      </c>
      <c r="H9" s="228">
        <v>4490</v>
      </c>
      <c r="I9" s="228">
        <v>2994727.52</v>
      </c>
      <c r="J9" s="228">
        <v>771042.43</v>
      </c>
      <c r="K9" s="228">
        <v>441737.25</v>
      </c>
      <c r="L9" s="228">
        <v>5528143.9000000004</v>
      </c>
    </row>
    <row r="10" spans="1:12">
      <c r="A10" s="228">
        <v>2007</v>
      </c>
      <c r="B10" s="228" t="s">
        <v>193</v>
      </c>
      <c r="C10" s="228" t="s">
        <v>61</v>
      </c>
      <c r="D10" s="228" t="s">
        <v>205</v>
      </c>
      <c r="E10" s="228">
        <v>35</v>
      </c>
      <c r="F10" s="228">
        <v>117624</v>
      </c>
      <c r="G10" s="228">
        <v>3390</v>
      </c>
      <c r="H10" s="228">
        <v>6486</v>
      </c>
      <c r="I10" s="228">
        <v>4235726.54</v>
      </c>
      <c r="J10" s="228">
        <v>1014807.61</v>
      </c>
      <c r="K10" s="228">
        <v>522533.84</v>
      </c>
      <c r="L10" s="228">
        <v>7413964.21</v>
      </c>
    </row>
    <row r="11" spans="1:12">
      <c r="A11" s="228">
        <v>2007</v>
      </c>
      <c r="B11" s="228" t="s">
        <v>193</v>
      </c>
      <c r="C11" s="228" t="s">
        <v>61</v>
      </c>
      <c r="D11" s="228" t="s">
        <v>205</v>
      </c>
      <c r="E11" s="228">
        <v>40</v>
      </c>
      <c r="F11" s="228">
        <v>120445</v>
      </c>
      <c r="G11" s="228">
        <v>4184</v>
      </c>
      <c r="H11" s="228">
        <v>8067</v>
      </c>
      <c r="I11" s="228">
        <v>5389704.1900000004</v>
      </c>
      <c r="J11" s="228">
        <v>1374731.3</v>
      </c>
      <c r="K11" s="228">
        <v>924485.77</v>
      </c>
      <c r="L11" s="228">
        <v>9632534.0600000005</v>
      </c>
    </row>
    <row r="12" spans="1:12">
      <c r="A12" s="228">
        <v>2007</v>
      </c>
      <c r="B12" s="228" t="s">
        <v>193</v>
      </c>
      <c r="C12" s="228" t="s">
        <v>61</v>
      </c>
      <c r="D12" s="228" t="s">
        <v>205</v>
      </c>
      <c r="E12" s="228">
        <v>45</v>
      </c>
      <c r="F12" s="228">
        <v>130274</v>
      </c>
      <c r="G12" s="228">
        <v>5686</v>
      </c>
      <c r="H12" s="228">
        <v>10582</v>
      </c>
      <c r="I12" s="228">
        <v>7627650.9000000004</v>
      </c>
      <c r="J12" s="228">
        <v>1972909.76</v>
      </c>
      <c r="K12" s="228">
        <v>1635040.23</v>
      </c>
      <c r="L12" s="228">
        <v>14011951.560000001</v>
      </c>
    </row>
    <row r="13" spans="1:12">
      <c r="A13" s="228">
        <v>2007</v>
      </c>
      <c r="B13" s="228" t="s">
        <v>193</v>
      </c>
      <c r="C13" s="228" t="s">
        <v>61</v>
      </c>
      <c r="D13" s="228" t="s">
        <v>205</v>
      </c>
      <c r="E13" s="228">
        <v>50</v>
      </c>
      <c r="F13" s="228">
        <v>126703</v>
      </c>
      <c r="G13" s="228">
        <v>7416</v>
      </c>
      <c r="H13" s="228">
        <v>14840</v>
      </c>
      <c r="I13" s="228">
        <v>10848224.58</v>
      </c>
      <c r="J13" s="228">
        <v>2782761.26</v>
      </c>
      <c r="K13" s="228">
        <v>2704916.41</v>
      </c>
      <c r="L13" s="228">
        <v>19955103</v>
      </c>
    </row>
    <row r="14" spans="1:12">
      <c r="A14" s="228">
        <v>2007</v>
      </c>
      <c r="B14" s="228" t="s">
        <v>193</v>
      </c>
      <c r="C14" s="228" t="s">
        <v>61</v>
      </c>
      <c r="D14" s="228" t="s">
        <v>205</v>
      </c>
      <c r="E14" s="228">
        <v>55</v>
      </c>
      <c r="F14" s="228">
        <v>123406</v>
      </c>
      <c r="G14" s="228">
        <v>12123</v>
      </c>
      <c r="H14" s="228">
        <v>26376</v>
      </c>
      <c r="I14" s="228">
        <v>19803023.09</v>
      </c>
      <c r="J14" s="228">
        <v>4083541.12</v>
      </c>
      <c r="K14" s="228">
        <v>5142419.21</v>
      </c>
      <c r="L14" s="228">
        <v>33629052.869999997</v>
      </c>
    </row>
    <row r="15" spans="1:12">
      <c r="A15" s="228">
        <v>2007</v>
      </c>
      <c r="B15" s="228" t="s">
        <v>193</v>
      </c>
      <c r="C15" s="228" t="s">
        <v>61</v>
      </c>
      <c r="D15" s="228" t="s">
        <v>205</v>
      </c>
      <c r="E15" s="228">
        <v>60</v>
      </c>
      <c r="F15" s="228">
        <v>102499</v>
      </c>
      <c r="G15" s="228">
        <v>12582</v>
      </c>
      <c r="H15" s="228">
        <v>30193</v>
      </c>
      <c r="I15" s="228">
        <v>22915704.760000002</v>
      </c>
      <c r="J15" s="228">
        <v>4782453.75</v>
      </c>
      <c r="K15" s="228">
        <v>7196642.3200000003</v>
      </c>
      <c r="L15" s="228">
        <v>39971356.659999996</v>
      </c>
    </row>
    <row r="16" spans="1:12">
      <c r="A16" s="228">
        <v>2007</v>
      </c>
      <c r="B16" s="228" t="s">
        <v>193</v>
      </c>
      <c r="C16" s="228" t="s">
        <v>61</v>
      </c>
      <c r="D16" s="228" t="s">
        <v>205</v>
      </c>
      <c r="E16" s="228">
        <v>65</v>
      </c>
      <c r="F16" s="228">
        <v>70812</v>
      </c>
      <c r="G16" s="228">
        <v>11202</v>
      </c>
      <c r="H16" s="228">
        <v>26810</v>
      </c>
      <c r="I16" s="228">
        <v>20130899.32</v>
      </c>
      <c r="J16" s="228">
        <v>4591254.17</v>
      </c>
      <c r="K16" s="228">
        <v>6228890.9800000004</v>
      </c>
      <c r="L16" s="228">
        <v>35197926.340000004</v>
      </c>
    </row>
    <row r="17" spans="1:12">
      <c r="A17" s="228">
        <v>2007</v>
      </c>
      <c r="B17" s="228" t="s">
        <v>193</v>
      </c>
      <c r="C17" s="228" t="s">
        <v>61</v>
      </c>
      <c r="D17" s="228" t="s">
        <v>205</v>
      </c>
      <c r="E17" s="228">
        <v>70</v>
      </c>
      <c r="F17" s="228">
        <v>49422</v>
      </c>
      <c r="G17" s="228">
        <v>9482</v>
      </c>
      <c r="H17" s="228">
        <v>26702</v>
      </c>
      <c r="I17" s="228">
        <v>19217667.510000002</v>
      </c>
      <c r="J17" s="228">
        <v>4352840.84</v>
      </c>
      <c r="K17" s="228">
        <v>5816251.4299999997</v>
      </c>
      <c r="L17" s="228">
        <v>32543234.609999999</v>
      </c>
    </row>
    <row r="18" spans="1:12">
      <c r="A18" s="228">
        <v>2007</v>
      </c>
      <c r="B18" s="228" t="s">
        <v>193</v>
      </c>
      <c r="C18" s="228" t="s">
        <v>61</v>
      </c>
      <c r="D18" s="228" t="s">
        <v>205</v>
      </c>
      <c r="E18" s="228">
        <v>75</v>
      </c>
      <c r="F18" s="228">
        <v>39028</v>
      </c>
      <c r="G18" s="228">
        <v>10532</v>
      </c>
      <c r="H18" s="228">
        <v>33015</v>
      </c>
      <c r="I18" s="228">
        <v>20540486.440000001</v>
      </c>
      <c r="J18" s="228">
        <v>4240939.7300000004</v>
      </c>
      <c r="K18" s="228">
        <v>5831433.0099999998</v>
      </c>
      <c r="L18" s="228">
        <v>33351049.850000001</v>
      </c>
    </row>
    <row r="19" spans="1:12">
      <c r="A19" s="228">
        <v>2007</v>
      </c>
      <c r="B19" s="228" t="s">
        <v>193</v>
      </c>
      <c r="C19" s="228" t="s">
        <v>61</v>
      </c>
      <c r="D19" s="228" t="s">
        <v>205</v>
      </c>
      <c r="E19" s="228">
        <v>80</v>
      </c>
      <c r="F19" s="228">
        <v>20252</v>
      </c>
      <c r="G19" s="228">
        <v>5361</v>
      </c>
      <c r="H19" s="228">
        <v>21602</v>
      </c>
      <c r="I19" s="228">
        <v>11508888.880000001</v>
      </c>
      <c r="J19" s="228">
        <v>2084763.94</v>
      </c>
      <c r="K19" s="228">
        <v>2576563.5099999998</v>
      </c>
      <c r="L19" s="228">
        <v>17429225.710000001</v>
      </c>
    </row>
    <row r="20" spans="1:12">
      <c r="A20" s="228">
        <v>2007</v>
      </c>
      <c r="B20" s="228" t="s">
        <v>193</v>
      </c>
      <c r="C20" s="228" t="s">
        <v>61</v>
      </c>
      <c r="D20" s="228" t="s">
        <v>205</v>
      </c>
      <c r="E20" s="228">
        <v>85</v>
      </c>
      <c r="F20" s="228">
        <v>7022</v>
      </c>
      <c r="G20" s="228">
        <v>2021</v>
      </c>
      <c r="H20" s="228">
        <v>10368</v>
      </c>
      <c r="I20" s="228">
        <v>4956671.5599999996</v>
      </c>
      <c r="J20" s="228">
        <v>666614.88</v>
      </c>
      <c r="K20" s="228">
        <v>739784.01</v>
      </c>
      <c r="L20" s="228">
        <v>6732787.7599999998</v>
      </c>
    </row>
    <row r="21" spans="1:12">
      <c r="A21" s="228">
        <v>2007</v>
      </c>
      <c r="B21" s="228" t="s">
        <v>193</v>
      </c>
      <c r="C21" s="228" t="s">
        <v>61</v>
      </c>
      <c r="D21" s="228" t="s">
        <v>205</v>
      </c>
      <c r="E21" s="228">
        <v>90</v>
      </c>
      <c r="F21" s="228">
        <v>2396</v>
      </c>
      <c r="G21" s="228">
        <v>610</v>
      </c>
      <c r="H21" s="228">
        <v>4478</v>
      </c>
      <c r="I21" s="228">
        <v>1846669.61</v>
      </c>
      <c r="J21" s="228">
        <v>200383.18</v>
      </c>
      <c r="K21" s="228">
        <v>227351.75</v>
      </c>
      <c r="L21" s="228">
        <v>2441443.5099999998</v>
      </c>
    </row>
    <row r="22" spans="1:12">
      <c r="A22" s="228">
        <v>2007</v>
      </c>
      <c r="B22" s="228" t="s">
        <v>193</v>
      </c>
      <c r="C22" s="228" t="s">
        <v>61</v>
      </c>
      <c r="D22" s="228" t="s">
        <v>205</v>
      </c>
      <c r="E22" s="228">
        <v>95</v>
      </c>
      <c r="F22" s="228">
        <v>482</v>
      </c>
      <c r="G22" s="228">
        <v>103</v>
      </c>
      <c r="H22" s="228">
        <v>1075</v>
      </c>
      <c r="I22" s="228">
        <v>386680.14</v>
      </c>
      <c r="J22" s="228">
        <v>34298.239999999998</v>
      </c>
      <c r="K22" s="228">
        <v>7118.5</v>
      </c>
      <c r="L22" s="228">
        <v>443981.76</v>
      </c>
    </row>
    <row r="23" spans="1:12">
      <c r="A23" s="228">
        <v>2007</v>
      </c>
      <c r="B23" s="228" t="s">
        <v>193</v>
      </c>
      <c r="C23" s="228" t="s">
        <v>61</v>
      </c>
      <c r="D23" s="228" t="s">
        <v>206</v>
      </c>
      <c r="E23" s="228">
        <v>0</v>
      </c>
      <c r="F23" s="228">
        <v>89606</v>
      </c>
      <c r="G23" s="228">
        <v>2762</v>
      </c>
      <c r="H23" s="228">
        <v>9781</v>
      </c>
      <c r="I23" s="228">
        <v>4070907.1</v>
      </c>
      <c r="J23" s="228">
        <v>592848.39</v>
      </c>
      <c r="K23" s="228">
        <v>56174.66</v>
      </c>
      <c r="L23" s="228">
        <v>5281758.9800000004</v>
      </c>
    </row>
    <row r="24" spans="1:12">
      <c r="A24" s="228">
        <v>2007</v>
      </c>
      <c r="B24" s="228" t="s">
        <v>193</v>
      </c>
      <c r="C24" s="228" t="s">
        <v>61</v>
      </c>
      <c r="D24" s="228" t="s">
        <v>206</v>
      </c>
      <c r="E24" s="228">
        <v>5</v>
      </c>
      <c r="F24" s="228">
        <v>94077</v>
      </c>
      <c r="G24" s="228">
        <v>1238</v>
      </c>
      <c r="H24" s="228">
        <v>2382</v>
      </c>
      <c r="I24" s="228">
        <v>1161291.27</v>
      </c>
      <c r="J24" s="228">
        <v>255053.75</v>
      </c>
      <c r="K24" s="228">
        <v>103974.75</v>
      </c>
      <c r="L24" s="228">
        <v>1878639.32</v>
      </c>
    </row>
    <row r="25" spans="1:12">
      <c r="A25" s="228">
        <v>2007</v>
      </c>
      <c r="B25" s="228" t="s">
        <v>193</v>
      </c>
      <c r="C25" s="228" t="s">
        <v>61</v>
      </c>
      <c r="D25" s="228" t="s">
        <v>206</v>
      </c>
      <c r="E25" s="228">
        <v>10</v>
      </c>
      <c r="F25" s="228">
        <v>101586</v>
      </c>
      <c r="G25" s="228">
        <v>1169</v>
      </c>
      <c r="H25" s="228">
        <v>2516</v>
      </c>
      <c r="I25" s="228">
        <v>1229324.6200000001</v>
      </c>
      <c r="J25" s="228">
        <v>277068.58</v>
      </c>
      <c r="K25" s="228">
        <v>211630.35</v>
      </c>
      <c r="L25" s="228">
        <v>2045576.76</v>
      </c>
    </row>
    <row r="26" spans="1:12">
      <c r="A26" s="228">
        <v>2007</v>
      </c>
      <c r="B26" s="228" t="s">
        <v>193</v>
      </c>
      <c r="C26" s="228" t="s">
        <v>61</v>
      </c>
      <c r="D26" s="228" t="s">
        <v>206</v>
      </c>
      <c r="E26" s="228">
        <v>15</v>
      </c>
      <c r="F26" s="228">
        <v>109738</v>
      </c>
      <c r="G26" s="228">
        <v>2811</v>
      </c>
      <c r="H26" s="228">
        <v>7167</v>
      </c>
      <c r="I26" s="228">
        <v>4264499.63</v>
      </c>
      <c r="J26" s="228">
        <v>711462.78</v>
      </c>
      <c r="K26" s="228">
        <v>381050.98</v>
      </c>
      <c r="L26" s="228">
        <v>6344761.3899999997</v>
      </c>
    </row>
    <row r="27" spans="1:12">
      <c r="A27" s="228">
        <v>2007</v>
      </c>
      <c r="B27" s="228" t="s">
        <v>193</v>
      </c>
      <c r="C27" s="228" t="s">
        <v>61</v>
      </c>
      <c r="D27" s="228" t="s">
        <v>206</v>
      </c>
      <c r="E27" s="228">
        <v>20</v>
      </c>
      <c r="F27" s="228">
        <v>83607</v>
      </c>
      <c r="G27" s="228">
        <v>3330</v>
      </c>
      <c r="H27" s="228">
        <v>7063</v>
      </c>
      <c r="I27" s="228">
        <v>4608886.58</v>
      </c>
      <c r="J27" s="228">
        <v>942010.97</v>
      </c>
      <c r="K27" s="228">
        <v>382990.44</v>
      </c>
      <c r="L27" s="228">
        <v>7216612.7999999998</v>
      </c>
    </row>
    <row r="28" spans="1:12">
      <c r="A28" s="228">
        <v>2007</v>
      </c>
      <c r="B28" s="228" t="s">
        <v>193</v>
      </c>
      <c r="C28" s="228" t="s">
        <v>61</v>
      </c>
      <c r="D28" s="228" t="s">
        <v>206</v>
      </c>
      <c r="E28" s="228">
        <v>25</v>
      </c>
      <c r="F28" s="228">
        <v>84564</v>
      </c>
      <c r="G28" s="228">
        <v>4920</v>
      </c>
      <c r="H28" s="228">
        <v>14101</v>
      </c>
      <c r="I28" s="228">
        <v>9590001.1899999995</v>
      </c>
      <c r="J28" s="228">
        <v>2113278.37</v>
      </c>
      <c r="K28" s="228">
        <v>328133.76000000001</v>
      </c>
      <c r="L28" s="228">
        <v>14536331.73</v>
      </c>
    </row>
    <row r="29" spans="1:12">
      <c r="A29" s="228">
        <v>2007</v>
      </c>
      <c r="B29" s="228" t="s">
        <v>193</v>
      </c>
      <c r="C29" s="228" t="s">
        <v>61</v>
      </c>
      <c r="D29" s="228" t="s">
        <v>206</v>
      </c>
      <c r="E29" s="228">
        <v>30</v>
      </c>
      <c r="F29" s="228">
        <v>118113</v>
      </c>
      <c r="G29" s="228">
        <v>9105</v>
      </c>
      <c r="H29" s="228">
        <v>27014</v>
      </c>
      <c r="I29" s="228">
        <v>19328917.039999999</v>
      </c>
      <c r="J29" s="228">
        <v>3934891.78</v>
      </c>
      <c r="K29" s="228">
        <v>586887.34</v>
      </c>
      <c r="L29" s="228">
        <v>28964498.77</v>
      </c>
    </row>
    <row r="30" spans="1:12">
      <c r="A30" s="228">
        <v>2007</v>
      </c>
      <c r="B30" s="228" t="s">
        <v>193</v>
      </c>
      <c r="C30" s="228" t="s">
        <v>61</v>
      </c>
      <c r="D30" s="228" t="s">
        <v>206</v>
      </c>
      <c r="E30" s="228">
        <v>35</v>
      </c>
      <c r="F30" s="228">
        <v>132370</v>
      </c>
      <c r="G30" s="228">
        <v>9400</v>
      </c>
      <c r="H30" s="228">
        <v>24690</v>
      </c>
      <c r="I30" s="228">
        <v>17169452.309999999</v>
      </c>
      <c r="J30" s="228">
        <v>3452938.47</v>
      </c>
      <c r="K30" s="228">
        <v>899159.56</v>
      </c>
      <c r="L30" s="228">
        <v>26500738.870000001</v>
      </c>
    </row>
    <row r="31" spans="1:12">
      <c r="A31" s="228">
        <v>2007</v>
      </c>
      <c r="B31" s="228" t="s">
        <v>193</v>
      </c>
      <c r="C31" s="228" t="s">
        <v>61</v>
      </c>
      <c r="D31" s="228" t="s">
        <v>206</v>
      </c>
      <c r="E31" s="228">
        <v>40</v>
      </c>
      <c r="F31" s="228">
        <v>130332</v>
      </c>
      <c r="G31" s="228">
        <v>7320</v>
      </c>
      <c r="H31" s="228">
        <v>15674</v>
      </c>
      <c r="I31" s="228">
        <v>10997108.890000001</v>
      </c>
      <c r="J31" s="228">
        <v>2431054.13</v>
      </c>
      <c r="K31" s="228">
        <v>1416793.68</v>
      </c>
      <c r="L31" s="228">
        <v>18448170.850000001</v>
      </c>
    </row>
    <row r="32" spans="1:12">
      <c r="A32" s="228">
        <v>2007</v>
      </c>
      <c r="B32" s="228" t="s">
        <v>193</v>
      </c>
      <c r="C32" s="228" t="s">
        <v>61</v>
      </c>
      <c r="D32" s="228" t="s">
        <v>206</v>
      </c>
      <c r="E32" s="228">
        <v>45</v>
      </c>
      <c r="F32" s="228">
        <v>139854</v>
      </c>
      <c r="G32" s="228">
        <v>8277</v>
      </c>
      <c r="H32" s="228">
        <v>17474</v>
      </c>
      <c r="I32" s="228">
        <v>11888868.800000001</v>
      </c>
      <c r="J32" s="228">
        <v>2791565.29</v>
      </c>
      <c r="K32" s="228">
        <v>1827554.94</v>
      </c>
      <c r="L32" s="228">
        <v>20162091.379999999</v>
      </c>
    </row>
    <row r="33" spans="1:12">
      <c r="A33" s="228">
        <v>2007</v>
      </c>
      <c r="B33" s="228" t="s">
        <v>193</v>
      </c>
      <c r="C33" s="228" t="s">
        <v>61</v>
      </c>
      <c r="D33" s="228" t="s">
        <v>206</v>
      </c>
      <c r="E33" s="228">
        <v>50</v>
      </c>
      <c r="F33" s="228">
        <v>135425</v>
      </c>
      <c r="G33" s="228">
        <v>9785</v>
      </c>
      <c r="H33" s="228">
        <v>21395</v>
      </c>
      <c r="I33" s="228">
        <v>14338459.43</v>
      </c>
      <c r="J33" s="228">
        <v>3202617.58</v>
      </c>
      <c r="K33" s="228">
        <v>2634559.92</v>
      </c>
      <c r="L33" s="228">
        <v>24136191.41</v>
      </c>
    </row>
    <row r="34" spans="1:12">
      <c r="A34" s="228">
        <v>2007</v>
      </c>
      <c r="B34" s="228" t="s">
        <v>193</v>
      </c>
      <c r="C34" s="228" t="s">
        <v>61</v>
      </c>
      <c r="D34" s="228" t="s">
        <v>206</v>
      </c>
      <c r="E34" s="228">
        <v>55</v>
      </c>
      <c r="F34" s="228">
        <v>127452</v>
      </c>
      <c r="G34" s="228">
        <v>12867</v>
      </c>
      <c r="H34" s="228">
        <v>28555</v>
      </c>
      <c r="I34" s="228">
        <v>19624764.98</v>
      </c>
      <c r="J34" s="228">
        <v>3866952.84</v>
      </c>
      <c r="K34" s="228">
        <v>4619476.1900000004</v>
      </c>
      <c r="L34" s="228">
        <v>32958974.579999998</v>
      </c>
    </row>
    <row r="35" spans="1:12">
      <c r="A35" s="228">
        <v>2007</v>
      </c>
      <c r="B35" s="228" t="s">
        <v>193</v>
      </c>
      <c r="C35" s="228" t="s">
        <v>61</v>
      </c>
      <c r="D35" s="228" t="s">
        <v>206</v>
      </c>
      <c r="E35" s="228">
        <v>60</v>
      </c>
      <c r="F35" s="228">
        <v>103034</v>
      </c>
      <c r="G35" s="228">
        <v>13038</v>
      </c>
      <c r="H35" s="228">
        <v>31286</v>
      </c>
      <c r="I35" s="228">
        <v>21209398.640000001</v>
      </c>
      <c r="J35" s="228">
        <v>4019130.8</v>
      </c>
      <c r="K35" s="228">
        <v>5353239.1100000003</v>
      </c>
      <c r="L35" s="228">
        <v>34885562.579999998</v>
      </c>
    </row>
    <row r="36" spans="1:12">
      <c r="A36" s="228">
        <v>2007</v>
      </c>
      <c r="B36" s="228" t="s">
        <v>193</v>
      </c>
      <c r="C36" s="228" t="s">
        <v>61</v>
      </c>
      <c r="D36" s="228" t="s">
        <v>206</v>
      </c>
      <c r="E36" s="228">
        <v>65</v>
      </c>
      <c r="F36" s="228">
        <v>69857</v>
      </c>
      <c r="G36" s="228">
        <v>10022</v>
      </c>
      <c r="H36" s="228">
        <v>26491</v>
      </c>
      <c r="I36" s="228">
        <v>17628159.859999999</v>
      </c>
      <c r="J36" s="228">
        <v>3791469.28</v>
      </c>
      <c r="K36" s="228">
        <v>5303076.51</v>
      </c>
      <c r="L36" s="228">
        <v>30084061.329999998</v>
      </c>
    </row>
    <row r="37" spans="1:12">
      <c r="A37" s="228">
        <v>2007</v>
      </c>
      <c r="B37" s="228" t="s">
        <v>193</v>
      </c>
      <c r="C37" s="228" t="s">
        <v>61</v>
      </c>
      <c r="D37" s="228" t="s">
        <v>206</v>
      </c>
      <c r="E37" s="228">
        <v>70</v>
      </c>
      <c r="F37" s="228">
        <v>51761</v>
      </c>
      <c r="G37" s="228">
        <v>9201</v>
      </c>
      <c r="H37" s="228">
        <v>28197</v>
      </c>
      <c r="I37" s="228">
        <v>18314204.550000001</v>
      </c>
      <c r="J37" s="228">
        <v>3685808.85</v>
      </c>
      <c r="K37" s="228">
        <v>5020559.95</v>
      </c>
      <c r="L37" s="228">
        <v>29949327.109999999</v>
      </c>
    </row>
    <row r="38" spans="1:12">
      <c r="A38" s="228">
        <v>2007</v>
      </c>
      <c r="B38" s="228" t="s">
        <v>193</v>
      </c>
      <c r="C38" s="228" t="s">
        <v>61</v>
      </c>
      <c r="D38" s="228" t="s">
        <v>206</v>
      </c>
      <c r="E38" s="228">
        <v>75</v>
      </c>
      <c r="F38" s="228">
        <v>43831</v>
      </c>
      <c r="G38" s="228">
        <v>9156</v>
      </c>
      <c r="H38" s="228">
        <v>34881</v>
      </c>
      <c r="I38" s="228">
        <v>20311164.34</v>
      </c>
      <c r="J38" s="228">
        <v>3786619.05</v>
      </c>
      <c r="K38" s="228">
        <v>5088192.09</v>
      </c>
      <c r="L38" s="228">
        <v>31843057.030000001</v>
      </c>
    </row>
    <row r="39" spans="1:12">
      <c r="A39" s="228">
        <v>2007</v>
      </c>
      <c r="B39" s="228" t="s">
        <v>193</v>
      </c>
      <c r="C39" s="228" t="s">
        <v>61</v>
      </c>
      <c r="D39" s="228" t="s">
        <v>206</v>
      </c>
      <c r="E39" s="228">
        <v>80</v>
      </c>
      <c r="F39" s="228">
        <v>31569</v>
      </c>
      <c r="G39" s="228">
        <v>6703</v>
      </c>
      <c r="H39" s="228">
        <v>34311</v>
      </c>
      <c r="I39" s="228">
        <v>17838935.079999998</v>
      </c>
      <c r="J39" s="228">
        <v>2701531</v>
      </c>
      <c r="K39" s="228">
        <v>3701676.7</v>
      </c>
      <c r="L39" s="228">
        <v>26081648.190000001</v>
      </c>
    </row>
    <row r="40" spans="1:12">
      <c r="A40" s="228">
        <v>2007</v>
      </c>
      <c r="B40" s="228" t="s">
        <v>193</v>
      </c>
      <c r="C40" s="228" t="s">
        <v>61</v>
      </c>
      <c r="D40" s="228" t="s">
        <v>206</v>
      </c>
      <c r="E40" s="228">
        <v>85</v>
      </c>
      <c r="F40" s="228">
        <v>17084</v>
      </c>
      <c r="G40" s="228">
        <v>3594</v>
      </c>
      <c r="H40" s="228">
        <v>25846</v>
      </c>
      <c r="I40" s="228">
        <v>11425470.220000001</v>
      </c>
      <c r="J40" s="228">
        <v>1239976.76</v>
      </c>
      <c r="K40" s="228">
        <v>1568181.01</v>
      </c>
      <c r="L40" s="228">
        <v>15158817.369999999</v>
      </c>
    </row>
    <row r="41" spans="1:12">
      <c r="A41" s="228">
        <v>2007</v>
      </c>
      <c r="B41" s="228" t="s">
        <v>193</v>
      </c>
      <c r="C41" s="228" t="s">
        <v>61</v>
      </c>
      <c r="D41" s="228" t="s">
        <v>206</v>
      </c>
      <c r="E41" s="228">
        <v>90</v>
      </c>
      <c r="F41" s="228">
        <v>7166</v>
      </c>
      <c r="G41" s="228">
        <v>1354</v>
      </c>
      <c r="H41" s="228">
        <v>13164</v>
      </c>
      <c r="I41" s="228">
        <v>5240038.55</v>
      </c>
      <c r="J41" s="228">
        <v>434815.46</v>
      </c>
      <c r="K41" s="228">
        <v>399601.66</v>
      </c>
      <c r="L41" s="228">
        <v>6385614</v>
      </c>
    </row>
    <row r="42" spans="1:12">
      <c r="A42" s="228">
        <v>2007</v>
      </c>
      <c r="B42" s="228" t="s">
        <v>193</v>
      </c>
      <c r="C42" s="228" t="s">
        <v>61</v>
      </c>
      <c r="D42" s="228" t="s">
        <v>206</v>
      </c>
      <c r="E42" s="228">
        <v>95</v>
      </c>
      <c r="F42" s="228">
        <v>1931</v>
      </c>
      <c r="G42" s="228">
        <v>347</v>
      </c>
      <c r="H42" s="228">
        <v>4094</v>
      </c>
      <c r="I42" s="228">
        <v>1526385</v>
      </c>
      <c r="J42" s="228">
        <v>98926.3</v>
      </c>
      <c r="K42" s="228">
        <v>72166.179999999993</v>
      </c>
      <c r="L42" s="228">
        <v>1808141.69</v>
      </c>
    </row>
    <row r="43" spans="1:12">
      <c r="A43" s="228">
        <v>2007</v>
      </c>
      <c r="B43" s="228" t="s">
        <v>193</v>
      </c>
      <c r="C43" s="228" t="s">
        <v>62</v>
      </c>
      <c r="D43" s="228" t="s">
        <v>205</v>
      </c>
      <c r="E43" s="228">
        <v>0</v>
      </c>
      <c r="F43" s="228">
        <v>63041</v>
      </c>
      <c r="G43" s="228">
        <v>2258</v>
      </c>
      <c r="H43" s="228">
        <v>8701</v>
      </c>
      <c r="I43" s="228">
        <v>3744500.7</v>
      </c>
      <c r="J43" s="228">
        <v>736311.16</v>
      </c>
      <c r="K43" s="228">
        <v>84593.05</v>
      </c>
      <c r="L43" s="228">
        <v>4959743.2</v>
      </c>
    </row>
    <row r="44" spans="1:12">
      <c r="A44" s="228">
        <v>2007</v>
      </c>
      <c r="B44" s="228" t="s">
        <v>193</v>
      </c>
      <c r="C44" s="228" t="s">
        <v>62</v>
      </c>
      <c r="D44" s="228" t="s">
        <v>205</v>
      </c>
      <c r="E44" s="228">
        <v>5</v>
      </c>
      <c r="F44" s="228">
        <v>64287</v>
      </c>
      <c r="G44" s="228">
        <v>909</v>
      </c>
      <c r="H44" s="228">
        <v>1254</v>
      </c>
      <c r="I44" s="228">
        <v>725252.91</v>
      </c>
      <c r="J44" s="228">
        <v>279846.89</v>
      </c>
      <c r="K44" s="228">
        <v>72658.41</v>
      </c>
      <c r="L44" s="228">
        <v>1220303.7</v>
      </c>
    </row>
    <row r="45" spans="1:12">
      <c r="A45" s="228">
        <v>2007</v>
      </c>
      <c r="B45" s="228" t="s">
        <v>193</v>
      </c>
      <c r="C45" s="228" t="s">
        <v>62</v>
      </c>
      <c r="D45" s="228" t="s">
        <v>205</v>
      </c>
      <c r="E45" s="228">
        <v>10</v>
      </c>
      <c r="F45" s="228">
        <v>70128</v>
      </c>
      <c r="G45" s="228">
        <v>804</v>
      </c>
      <c r="H45" s="228">
        <v>1307</v>
      </c>
      <c r="I45" s="228">
        <v>764960.8</v>
      </c>
      <c r="J45" s="228">
        <v>301198.08000000002</v>
      </c>
      <c r="K45" s="228">
        <v>203230.58</v>
      </c>
      <c r="L45" s="228">
        <v>1397106.21</v>
      </c>
    </row>
    <row r="46" spans="1:12">
      <c r="A46" s="228">
        <v>2007</v>
      </c>
      <c r="B46" s="228" t="s">
        <v>193</v>
      </c>
      <c r="C46" s="228" t="s">
        <v>62</v>
      </c>
      <c r="D46" s="228" t="s">
        <v>205</v>
      </c>
      <c r="E46" s="228">
        <v>15</v>
      </c>
      <c r="F46" s="228">
        <v>74675</v>
      </c>
      <c r="G46" s="228">
        <v>1630</v>
      </c>
      <c r="H46" s="228">
        <v>2684</v>
      </c>
      <c r="I46" s="228">
        <v>2145679.09</v>
      </c>
      <c r="J46" s="228">
        <v>744115.52</v>
      </c>
      <c r="K46" s="228">
        <v>488843.18</v>
      </c>
      <c r="L46" s="228">
        <v>3830064.86</v>
      </c>
    </row>
    <row r="47" spans="1:12">
      <c r="A47" s="228">
        <v>2007</v>
      </c>
      <c r="B47" s="228" t="s">
        <v>193</v>
      </c>
      <c r="C47" s="228" t="s">
        <v>62</v>
      </c>
      <c r="D47" s="228" t="s">
        <v>205</v>
      </c>
      <c r="E47" s="228">
        <v>20</v>
      </c>
      <c r="F47" s="228">
        <v>54522</v>
      </c>
      <c r="G47" s="228">
        <v>1483</v>
      </c>
      <c r="H47" s="228">
        <v>2775</v>
      </c>
      <c r="I47" s="228">
        <v>1914346.6</v>
      </c>
      <c r="J47" s="228">
        <v>631468.44999999995</v>
      </c>
      <c r="K47" s="228">
        <v>266933.06</v>
      </c>
      <c r="L47" s="228">
        <v>3219630.14</v>
      </c>
    </row>
    <row r="48" spans="1:12">
      <c r="A48" s="228">
        <v>2007</v>
      </c>
      <c r="B48" s="228" t="s">
        <v>193</v>
      </c>
      <c r="C48" s="228" t="s">
        <v>62</v>
      </c>
      <c r="D48" s="228" t="s">
        <v>205</v>
      </c>
      <c r="E48" s="228">
        <v>25</v>
      </c>
      <c r="F48" s="228">
        <v>42823</v>
      </c>
      <c r="G48" s="228">
        <v>1212</v>
      </c>
      <c r="H48" s="228">
        <v>2328</v>
      </c>
      <c r="I48" s="228">
        <v>1477524.29</v>
      </c>
      <c r="J48" s="228">
        <v>461778.72</v>
      </c>
      <c r="K48" s="228">
        <v>247376.64000000001</v>
      </c>
      <c r="L48" s="228">
        <v>2577347.4700000002</v>
      </c>
    </row>
    <row r="49" spans="1:12">
      <c r="A49" s="228">
        <v>2007</v>
      </c>
      <c r="B49" s="228" t="s">
        <v>193</v>
      </c>
      <c r="C49" s="228" t="s">
        <v>62</v>
      </c>
      <c r="D49" s="228" t="s">
        <v>205</v>
      </c>
      <c r="E49" s="228">
        <v>30</v>
      </c>
      <c r="F49" s="228">
        <v>65813</v>
      </c>
      <c r="G49" s="228">
        <v>1931</v>
      </c>
      <c r="H49" s="228">
        <v>3219</v>
      </c>
      <c r="I49" s="228">
        <v>2137584.41</v>
      </c>
      <c r="J49" s="228">
        <v>707925.13</v>
      </c>
      <c r="K49" s="228">
        <v>291593.65000000002</v>
      </c>
      <c r="L49" s="228">
        <v>3622203.8</v>
      </c>
    </row>
    <row r="50" spans="1:12">
      <c r="A50" s="228">
        <v>2007</v>
      </c>
      <c r="B50" s="228" t="s">
        <v>193</v>
      </c>
      <c r="C50" s="228" t="s">
        <v>62</v>
      </c>
      <c r="D50" s="228" t="s">
        <v>205</v>
      </c>
      <c r="E50" s="228">
        <v>35</v>
      </c>
      <c r="F50" s="228">
        <v>79989</v>
      </c>
      <c r="G50" s="228">
        <v>2757</v>
      </c>
      <c r="H50" s="228">
        <v>4723</v>
      </c>
      <c r="I50" s="228">
        <v>3165513.85</v>
      </c>
      <c r="J50" s="228">
        <v>1099876.1299999999</v>
      </c>
      <c r="K50" s="228">
        <v>588792.79</v>
      </c>
      <c r="L50" s="228">
        <v>5552972.8099999996</v>
      </c>
    </row>
    <row r="51" spans="1:12">
      <c r="A51" s="228">
        <v>2007</v>
      </c>
      <c r="B51" s="228" t="s">
        <v>193</v>
      </c>
      <c r="C51" s="228" t="s">
        <v>62</v>
      </c>
      <c r="D51" s="228" t="s">
        <v>205</v>
      </c>
      <c r="E51" s="228">
        <v>40</v>
      </c>
      <c r="F51" s="228">
        <v>80990</v>
      </c>
      <c r="G51" s="228">
        <v>3501</v>
      </c>
      <c r="H51" s="228">
        <v>6337</v>
      </c>
      <c r="I51" s="228">
        <v>4123168.16</v>
      </c>
      <c r="J51" s="228">
        <v>1347960.08</v>
      </c>
      <c r="K51" s="228">
        <v>969583.65</v>
      </c>
      <c r="L51" s="228">
        <v>7235635.4800000004</v>
      </c>
    </row>
    <row r="52" spans="1:12">
      <c r="A52" s="228">
        <v>2007</v>
      </c>
      <c r="B52" s="228" t="s">
        <v>193</v>
      </c>
      <c r="C52" s="228" t="s">
        <v>62</v>
      </c>
      <c r="D52" s="228" t="s">
        <v>205</v>
      </c>
      <c r="E52" s="228">
        <v>45</v>
      </c>
      <c r="F52" s="228">
        <v>88014</v>
      </c>
      <c r="G52" s="228">
        <v>4560</v>
      </c>
      <c r="H52" s="228">
        <v>8530</v>
      </c>
      <c r="I52" s="228">
        <v>5940414.46</v>
      </c>
      <c r="J52" s="228">
        <v>1904737.13</v>
      </c>
      <c r="K52" s="228">
        <v>1446192.53</v>
      </c>
      <c r="L52" s="228">
        <v>10343768.720000001</v>
      </c>
    </row>
    <row r="53" spans="1:12">
      <c r="A53" s="228">
        <v>2007</v>
      </c>
      <c r="B53" s="228" t="s">
        <v>193</v>
      </c>
      <c r="C53" s="228" t="s">
        <v>62</v>
      </c>
      <c r="D53" s="228" t="s">
        <v>205</v>
      </c>
      <c r="E53" s="228">
        <v>50</v>
      </c>
      <c r="F53" s="228">
        <v>85775</v>
      </c>
      <c r="G53" s="228">
        <v>6426</v>
      </c>
      <c r="H53" s="228">
        <v>11328</v>
      </c>
      <c r="I53" s="228">
        <v>8192412.9400000004</v>
      </c>
      <c r="J53" s="228">
        <v>2545101.59</v>
      </c>
      <c r="K53" s="228">
        <v>2003624.24</v>
      </c>
      <c r="L53" s="228">
        <v>13978310.189999999</v>
      </c>
    </row>
    <row r="54" spans="1:12">
      <c r="A54" s="228">
        <v>2007</v>
      </c>
      <c r="B54" s="228" t="s">
        <v>193</v>
      </c>
      <c r="C54" s="228" t="s">
        <v>62</v>
      </c>
      <c r="D54" s="228" t="s">
        <v>205</v>
      </c>
      <c r="E54" s="228">
        <v>55</v>
      </c>
      <c r="F54" s="228">
        <v>82728</v>
      </c>
      <c r="G54" s="228">
        <v>8736</v>
      </c>
      <c r="H54" s="228">
        <v>17041</v>
      </c>
      <c r="I54" s="228">
        <v>13037137.359999999</v>
      </c>
      <c r="J54" s="228">
        <v>3481377.31</v>
      </c>
      <c r="K54" s="228">
        <v>3656050.65</v>
      </c>
      <c r="L54" s="228">
        <v>21913055.420000002</v>
      </c>
    </row>
    <row r="55" spans="1:12">
      <c r="A55" s="228">
        <v>2007</v>
      </c>
      <c r="B55" s="228" t="s">
        <v>193</v>
      </c>
      <c r="C55" s="228" t="s">
        <v>62</v>
      </c>
      <c r="D55" s="228" t="s">
        <v>205</v>
      </c>
      <c r="E55" s="228">
        <v>60</v>
      </c>
      <c r="F55" s="228">
        <v>69029</v>
      </c>
      <c r="G55" s="228">
        <v>9578</v>
      </c>
      <c r="H55" s="228">
        <v>21209</v>
      </c>
      <c r="I55" s="228">
        <v>16353639.52</v>
      </c>
      <c r="J55" s="228">
        <v>4258212.0199999996</v>
      </c>
      <c r="K55" s="228">
        <v>4493038.8899999997</v>
      </c>
      <c r="L55" s="228">
        <v>26947669.199999999</v>
      </c>
    </row>
    <row r="56" spans="1:12">
      <c r="A56" s="228">
        <v>2007</v>
      </c>
      <c r="B56" s="228" t="s">
        <v>193</v>
      </c>
      <c r="C56" s="228" t="s">
        <v>62</v>
      </c>
      <c r="D56" s="228" t="s">
        <v>205</v>
      </c>
      <c r="E56" s="228">
        <v>65</v>
      </c>
      <c r="F56" s="228">
        <v>49078</v>
      </c>
      <c r="G56" s="228">
        <v>8867</v>
      </c>
      <c r="H56" s="228">
        <v>21179</v>
      </c>
      <c r="I56" s="228">
        <v>15578210.130000001</v>
      </c>
      <c r="J56" s="228">
        <v>4384635.92</v>
      </c>
      <c r="K56" s="228">
        <v>5404188.2800000003</v>
      </c>
      <c r="L56" s="228">
        <v>26763212.289999999</v>
      </c>
    </row>
    <row r="57" spans="1:12">
      <c r="A57" s="228">
        <v>2007</v>
      </c>
      <c r="B57" s="228" t="s">
        <v>193</v>
      </c>
      <c r="C57" s="228" t="s">
        <v>62</v>
      </c>
      <c r="D57" s="228" t="s">
        <v>205</v>
      </c>
      <c r="E57" s="228">
        <v>70</v>
      </c>
      <c r="F57" s="228">
        <v>35327</v>
      </c>
      <c r="G57" s="228">
        <v>7626</v>
      </c>
      <c r="H57" s="228">
        <v>20819</v>
      </c>
      <c r="I57" s="228">
        <v>15090729.640000001</v>
      </c>
      <c r="J57" s="228">
        <v>4045352.87</v>
      </c>
      <c r="K57" s="228">
        <v>4488527.4400000004</v>
      </c>
      <c r="L57" s="228">
        <v>24681168.949999999</v>
      </c>
    </row>
    <row r="58" spans="1:12">
      <c r="A58" s="228">
        <v>2007</v>
      </c>
      <c r="B58" s="228" t="s">
        <v>193</v>
      </c>
      <c r="C58" s="228" t="s">
        <v>62</v>
      </c>
      <c r="D58" s="228" t="s">
        <v>205</v>
      </c>
      <c r="E58" s="228">
        <v>75</v>
      </c>
      <c r="F58" s="228">
        <v>29661</v>
      </c>
      <c r="G58" s="228">
        <v>8188</v>
      </c>
      <c r="H58" s="228">
        <v>26878</v>
      </c>
      <c r="I58" s="228">
        <v>17771758.32</v>
      </c>
      <c r="J58" s="228">
        <v>4578746.29</v>
      </c>
      <c r="K58" s="228">
        <v>4676328.16</v>
      </c>
      <c r="L58" s="228">
        <v>28127103.460000001</v>
      </c>
    </row>
    <row r="59" spans="1:12">
      <c r="A59" s="228">
        <v>2007</v>
      </c>
      <c r="B59" s="228" t="s">
        <v>193</v>
      </c>
      <c r="C59" s="228" t="s">
        <v>62</v>
      </c>
      <c r="D59" s="228" t="s">
        <v>205</v>
      </c>
      <c r="E59" s="228">
        <v>80</v>
      </c>
      <c r="F59" s="228">
        <v>15994</v>
      </c>
      <c r="G59" s="228">
        <v>4760</v>
      </c>
      <c r="H59" s="228">
        <v>18604</v>
      </c>
      <c r="I59" s="228">
        <v>10842351.039999999</v>
      </c>
      <c r="J59" s="228">
        <v>2398318.0499999998</v>
      </c>
      <c r="K59" s="228">
        <v>2395730.29</v>
      </c>
      <c r="L59" s="228">
        <v>16158231.77</v>
      </c>
    </row>
    <row r="60" spans="1:12">
      <c r="A60" s="228">
        <v>2007</v>
      </c>
      <c r="B60" s="228" t="s">
        <v>193</v>
      </c>
      <c r="C60" s="228" t="s">
        <v>62</v>
      </c>
      <c r="D60" s="228" t="s">
        <v>205</v>
      </c>
      <c r="E60" s="228">
        <v>85</v>
      </c>
      <c r="F60" s="228">
        <v>6012</v>
      </c>
      <c r="G60" s="228">
        <v>2236</v>
      </c>
      <c r="H60" s="228">
        <v>11348</v>
      </c>
      <c r="I60" s="228">
        <v>5719107.0999999996</v>
      </c>
      <c r="J60" s="228">
        <v>914901.29</v>
      </c>
      <c r="K60" s="228">
        <v>935797.26</v>
      </c>
      <c r="L60" s="228">
        <v>7826628.6600000001</v>
      </c>
    </row>
    <row r="61" spans="1:12">
      <c r="A61" s="228">
        <v>2007</v>
      </c>
      <c r="B61" s="228" t="s">
        <v>193</v>
      </c>
      <c r="C61" s="228" t="s">
        <v>62</v>
      </c>
      <c r="D61" s="228" t="s">
        <v>205</v>
      </c>
      <c r="E61" s="228">
        <v>90</v>
      </c>
      <c r="F61" s="228">
        <v>2297</v>
      </c>
      <c r="G61" s="228">
        <v>789</v>
      </c>
      <c r="H61" s="228">
        <v>4932</v>
      </c>
      <c r="I61" s="228">
        <v>2331196.0099999998</v>
      </c>
      <c r="J61" s="228">
        <v>319829.44</v>
      </c>
      <c r="K61" s="228">
        <v>322856.7</v>
      </c>
      <c r="L61" s="228">
        <v>3057440.46</v>
      </c>
    </row>
    <row r="62" spans="1:12">
      <c r="A62" s="228">
        <v>2007</v>
      </c>
      <c r="B62" s="228" t="s">
        <v>193</v>
      </c>
      <c r="C62" s="228" t="s">
        <v>62</v>
      </c>
      <c r="D62" s="228" t="s">
        <v>205</v>
      </c>
      <c r="E62" s="228">
        <v>95</v>
      </c>
      <c r="F62" s="228">
        <v>485</v>
      </c>
      <c r="G62" s="228">
        <v>153</v>
      </c>
      <c r="H62" s="228">
        <v>1000</v>
      </c>
      <c r="I62" s="228">
        <v>431735.4</v>
      </c>
      <c r="J62" s="228">
        <v>47559.68</v>
      </c>
      <c r="K62" s="228">
        <v>31302</v>
      </c>
      <c r="L62" s="228">
        <v>520711.7</v>
      </c>
    </row>
    <row r="63" spans="1:12">
      <c r="A63" s="228">
        <v>2007</v>
      </c>
      <c r="B63" s="228" t="s">
        <v>193</v>
      </c>
      <c r="C63" s="228" t="s">
        <v>62</v>
      </c>
      <c r="D63" s="228" t="s">
        <v>206</v>
      </c>
      <c r="E63" s="228">
        <v>0</v>
      </c>
      <c r="F63" s="228">
        <v>60012</v>
      </c>
      <c r="G63" s="228">
        <v>1518</v>
      </c>
      <c r="H63" s="228">
        <v>7242</v>
      </c>
      <c r="I63" s="228">
        <v>3115475.47</v>
      </c>
      <c r="J63" s="228">
        <v>488250.41</v>
      </c>
      <c r="K63" s="228">
        <v>140785.42000000001</v>
      </c>
      <c r="L63" s="228">
        <v>3979187.16</v>
      </c>
    </row>
    <row r="64" spans="1:12">
      <c r="A64" s="228">
        <v>2007</v>
      </c>
      <c r="B64" s="228" t="s">
        <v>193</v>
      </c>
      <c r="C64" s="228" t="s">
        <v>62</v>
      </c>
      <c r="D64" s="228" t="s">
        <v>206</v>
      </c>
      <c r="E64" s="228">
        <v>5</v>
      </c>
      <c r="F64" s="228">
        <v>60843</v>
      </c>
      <c r="G64" s="228">
        <v>716</v>
      </c>
      <c r="H64" s="228">
        <v>1249</v>
      </c>
      <c r="I64" s="228">
        <v>625860.56000000006</v>
      </c>
      <c r="J64" s="228">
        <v>228745.95</v>
      </c>
      <c r="K64" s="228">
        <v>90829.92</v>
      </c>
      <c r="L64" s="228">
        <v>1069780.57</v>
      </c>
    </row>
    <row r="65" spans="1:12">
      <c r="A65" s="228">
        <v>2007</v>
      </c>
      <c r="B65" s="228" t="s">
        <v>193</v>
      </c>
      <c r="C65" s="228" t="s">
        <v>62</v>
      </c>
      <c r="D65" s="228" t="s">
        <v>206</v>
      </c>
      <c r="E65" s="228">
        <v>10</v>
      </c>
      <c r="F65" s="228">
        <v>66670</v>
      </c>
      <c r="G65" s="228">
        <v>714</v>
      </c>
      <c r="H65" s="228">
        <v>1108</v>
      </c>
      <c r="I65" s="228">
        <v>745415.66</v>
      </c>
      <c r="J65" s="228">
        <v>259546.41</v>
      </c>
      <c r="K65" s="228">
        <v>261738.12</v>
      </c>
      <c r="L65" s="228">
        <v>1397180.78</v>
      </c>
    </row>
    <row r="66" spans="1:12">
      <c r="A66" s="228">
        <v>2007</v>
      </c>
      <c r="B66" s="228" t="s">
        <v>193</v>
      </c>
      <c r="C66" s="228" t="s">
        <v>62</v>
      </c>
      <c r="D66" s="228" t="s">
        <v>206</v>
      </c>
      <c r="E66" s="228">
        <v>15</v>
      </c>
      <c r="F66" s="228">
        <v>71494</v>
      </c>
      <c r="G66" s="228">
        <v>2094</v>
      </c>
      <c r="H66" s="228">
        <v>4259</v>
      </c>
      <c r="I66" s="228">
        <v>2507721.9900000002</v>
      </c>
      <c r="J66" s="228">
        <v>593257.01</v>
      </c>
      <c r="K66" s="228">
        <v>266013.08</v>
      </c>
      <c r="L66" s="228">
        <v>3759444.14</v>
      </c>
    </row>
    <row r="67" spans="1:12">
      <c r="A67" s="228">
        <v>2007</v>
      </c>
      <c r="B67" s="228" t="s">
        <v>193</v>
      </c>
      <c r="C67" s="228" t="s">
        <v>62</v>
      </c>
      <c r="D67" s="228" t="s">
        <v>206</v>
      </c>
      <c r="E67" s="228">
        <v>20</v>
      </c>
      <c r="F67" s="228">
        <v>56848</v>
      </c>
      <c r="G67" s="228">
        <v>2384</v>
      </c>
      <c r="H67" s="228">
        <v>4616</v>
      </c>
      <c r="I67" s="228">
        <v>3136383.23</v>
      </c>
      <c r="J67" s="228">
        <v>844228.26</v>
      </c>
      <c r="K67" s="228">
        <v>320998.99</v>
      </c>
      <c r="L67" s="228">
        <v>4790707.24</v>
      </c>
    </row>
    <row r="68" spans="1:12">
      <c r="A68" s="228">
        <v>2007</v>
      </c>
      <c r="B68" s="228" t="s">
        <v>193</v>
      </c>
      <c r="C68" s="228" t="s">
        <v>62</v>
      </c>
      <c r="D68" s="228" t="s">
        <v>206</v>
      </c>
      <c r="E68" s="228">
        <v>25</v>
      </c>
      <c r="F68" s="228">
        <v>53288</v>
      </c>
      <c r="G68" s="228">
        <v>3440</v>
      </c>
      <c r="H68" s="228">
        <v>9541</v>
      </c>
      <c r="I68" s="228">
        <v>6819522.5099999998</v>
      </c>
      <c r="J68" s="228">
        <v>1641795.64</v>
      </c>
      <c r="K68" s="228">
        <v>366348.55</v>
      </c>
      <c r="L68" s="228">
        <v>9843234.5600000005</v>
      </c>
    </row>
    <row r="69" spans="1:12">
      <c r="A69" s="228">
        <v>2007</v>
      </c>
      <c r="B69" s="228" t="s">
        <v>193</v>
      </c>
      <c r="C69" s="228" t="s">
        <v>62</v>
      </c>
      <c r="D69" s="228" t="s">
        <v>206</v>
      </c>
      <c r="E69" s="228">
        <v>30</v>
      </c>
      <c r="F69" s="228">
        <v>77739</v>
      </c>
      <c r="G69" s="228">
        <v>7147</v>
      </c>
      <c r="H69" s="228">
        <v>20993</v>
      </c>
      <c r="I69" s="228">
        <v>16000172.42</v>
      </c>
      <c r="J69" s="228">
        <v>3613936.25</v>
      </c>
      <c r="K69" s="228">
        <v>508809.56</v>
      </c>
      <c r="L69" s="228">
        <v>22047103.670000002</v>
      </c>
    </row>
    <row r="70" spans="1:12">
      <c r="A70" s="228">
        <v>2007</v>
      </c>
      <c r="B70" s="228" t="s">
        <v>193</v>
      </c>
      <c r="C70" s="228" t="s">
        <v>62</v>
      </c>
      <c r="D70" s="228" t="s">
        <v>206</v>
      </c>
      <c r="E70" s="228">
        <v>35</v>
      </c>
      <c r="F70" s="228">
        <v>91419</v>
      </c>
      <c r="G70" s="228">
        <v>8403</v>
      </c>
      <c r="H70" s="228">
        <v>21489</v>
      </c>
      <c r="I70" s="228">
        <v>15932904.550000001</v>
      </c>
      <c r="J70" s="228">
        <v>3709964.01</v>
      </c>
      <c r="K70" s="228">
        <v>723076.93</v>
      </c>
      <c r="L70" s="228">
        <v>22604286.039999999</v>
      </c>
    </row>
    <row r="71" spans="1:12">
      <c r="A71" s="228">
        <v>2007</v>
      </c>
      <c r="B71" s="228" t="s">
        <v>193</v>
      </c>
      <c r="C71" s="228" t="s">
        <v>62</v>
      </c>
      <c r="D71" s="228" t="s">
        <v>206</v>
      </c>
      <c r="E71" s="228">
        <v>40</v>
      </c>
      <c r="F71" s="228">
        <v>89014</v>
      </c>
      <c r="G71" s="228">
        <v>6623</v>
      </c>
      <c r="H71" s="228">
        <v>13726</v>
      </c>
      <c r="I71" s="228">
        <v>9135321.7400000002</v>
      </c>
      <c r="J71" s="228">
        <v>2475928.0499999998</v>
      </c>
      <c r="K71" s="228">
        <v>977434.01</v>
      </c>
      <c r="L71" s="228">
        <v>14205839.18</v>
      </c>
    </row>
    <row r="72" spans="1:12">
      <c r="A72" s="228">
        <v>2007</v>
      </c>
      <c r="B72" s="228" t="s">
        <v>193</v>
      </c>
      <c r="C72" s="228" t="s">
        <v>62</v>
      </c>
      <c r="D72" s="228" t="s">
        <v>206</v>
      </c>
      <c r="E72" s="228">
        <v>45</v>
      </c>
      <c r="F72" s="228">
        <v>94460</v>
      </c>
      <c r="G72" s="228">
        <v>6933</v>
      </c>
      <c r="H72" s="228">
        <v>14202</v>
      </c>
      <c r="I72" s="228">
        <v>9094037.2100000009</v>
      </c>
      <c r="J72" s="228">
        <v>2677839.9900000002</v>
      </c>
      <c r="K72" s="228">
        <v>1309085.8500000001</v>
      </c>
      <c r="L72" s="228">
        <v>14655874.52</v>
      </c>
    </row>
    <row r="73" spans="1:12">
      <c r="A73" s="228">
        <v>2007</v>
      </c>
      <c r="B73" s="228" t="s">
        <v>193</v>
      </c>
      <c r="C73" s="228" t="s">
        <v>62</v>
      </c>
      <c r="D73" s="228" t="s">
        <v>206</v>
      </c>
      <c r="E73" s="228">
        <v>50</v>
      </c>
      <c r="F73" s="228">
        <v>92740</v>
      </c>
      <c r="G73" s="228">
        <v>8662</v>
      </c>
      <c r="H73" s="228">
        <v>16480</v>
      </c>
      <c r="I73" s="228">
        <v>10997443.49</v>
      </c>
      <c r="J73" s="228">
        <v>3156406.3</v>
      </c>
      <c r="K73" s="228">
        <v>2069017.2</v>
      </c>
      <c r="L73" s="228">
        <v>18030496.079999998</v>
      </c>
    </row>
    <row r="74" spans="1:12">
      <c r="A74" s="228">
        <v>2007</v>
      </c>
      <c r="B74" s="228" t="s">
        <v>193</v>
      </c>
      <c r="C74" s="228" t="s">
        <v>62</v>
      </c>
      <c r="D74" s="228" t="s">
        <v>206</v>
      </c>
      <c r="E74" s="228">
        <v>55</v>
      </c>
      <c r="F74" s="228">
        <v>87859</v>
      </c>
      <c r="G74" s="228">
        <v>10457</v>
      </c>
      <c r="H74" s="228">
        <v>21469</v>
      </c>
      <c r="I74" s="228">
        <v>14229993.77</v>
      </c>
      <c r="J74" s="228">
        <v>3575071.27</v>
      </c>
      <c r="K74" s="228">
        <v>3366157.12</v>
      </c>
      <c r="L74" s="228">
        <v>23085239.5</v>
      </c>
    </row>
    <row r="75" spans="1:12">
      <c r="A75" s="228">
        <v>2007</v>
      </c>
      <c r="B75" s="228" t="s">
        <v>193</v>
      </c>
      <c r="C75" s="228" t="s">
        <v>62</v>
      </c>
      <c r="D75" s="228" t="s">
        <v>206</v>
      </c>
      <c r="E75" s="228">
        <v>60</v>
      </c>
      <c r="F75" s="228">
        <v>70305</v>
      </c>
      <c r="G75" s="228">
        <v>10135</v>
      </c>
      <c r="H75" s="228">
        <v>22890</v>
      </c>
      <c r="I75" s="228">
        <v>15363323.75</v>
      </c>
      <c r="J75" s="228">
        <v>3823511.24</v>
      </c>
      <c r="K75" s="228">
        <v>3375979.48</v>
      </c>
      <c r="L75" s="228">
        <v>24241709.199999999</v>
      </c>
    </row>
    <row r="76" spans="1:12">
      <c r="A76" s="228">
        <v>2007</v>
      </c>
      <c r="B76" s="228" t="s">
        <v>193</v>
      </c>
      <c r="C76" s="228" t="s">
        <v>62</v>
      </c>
      <c r="D76" s="228" t="s">
        <v>206</v>
      </c>
      <c r="E76" s="228">
        <v>65</v>
      </c>
      <c r="F76" s="228">
        <v>49620</v>
      </c>
      <c r="G76" s="228">
        <v>7920</v>
      </c>
      <c r="H76" s="228">
        <v>20352</v>
      </c>
      <c r="I76" s="228">
        <v>13802725.48</v>
      </c>
      <c r="J76" s="228">
        <v>3600904.08</v>
      </c>
      <c r="K76" s="228">
        <v>3523852.55</v>
      </c>
      <c r="L76" s="228">
        <v>22152661.469999999</v>
      </c>
    </row>
    <row r="77" spans="1:12">
      <c r="A77" s="228">
        <v>2007</v>
      </c>
      <c r="B77" s="228" t="s">
        <v>193</v>
      </c>
      <c r="C77" s="228" t="s">
        <v>62</v>
      </c>
      <c r="D77" s="228" t="s">
        <v>206</v>
      </c>
      <c r="E77" s="228">
        <v>70</v>
      </c>
      <c r="F77" s="228">
        <v>38656</v>
      </c>
      <c r="G77" s="228">
        <v>7459</v>
      </c>
      <c r="H77" s="228">
        <v>21771</v>
      </c>
      <c r="I77" s="228">
        <v>14098786.49</v>
      </c>
      <c r="J77" s="228">
        <v>3603972.25</v>
      </c>
      <c r="K77" s="228">
        <v>4014343.88</v>
      </c>
      <c r="L77" s="228">
        <v>22690446.739999998</v>
      </c>
    </row>
    <row r="78" spans="1:12">
      <c r="A78" s="228">
        <v>2007</v>
      </c>
      <c r="B78" s="228" t="s">
        <v>193</v>
      </c>
      <c r="C78" s="228" t="s">
        <v>62</v>
      </c>
      <c r="D78" s="228" t="s">
        <v>206</v>
      </c>
      <c r="E78" s="228">
        <v>75</v>
      </c>
      <c r="F78" s="228">
        <v>34715</v>
      </c>
      <c r="G78" s="228">
        <v>7526</v>
      </c>
      <c r="H78" s="228">
        <v>27764</v>
      </c>
      <c r="I78" s="228">
        <v>17109396.140000001</v>
      </c>
      <c r="J78" s="228">
        <v>3823914.95</v>
      </c>
      <c r="K78" s="228">
        <v>3883188.77</v>
      </c>
      <c r="L78" s="228">
        <v>25824185.649999999</v>
      </c>
    </row>
    <row r="79" spans="1:12">
      <c r="A79" s="228">
        <v>2007</v>
      </c>
      <c r="B79" s="228" t="s">
        <v>193</v>
      </c>
      <c r="C79" s="228" t="s">
        <v>62</v>
      </c>
      <c r="D79" s="228" t="s">
        <v>206</v>
      </c>
      <c r="E79" s="228">
        <v>80</v>
      </c>
      <c r="F79" s="228">
        <v>26606</v>
      </c>
      <c r="G79" s="228">
        <v>5814</v>
      </c>
      <c r="H79" s="228">
        <v>28860</v>
      </c>
      <c r="I79" s="228">
        <v>16109715.57</v>
      </c>
      <c r="J79" s="228">
        <v>3043841.84</v>
      </c>
      <c r="K79" s="228">
        <v>2855742.34</v>
      </c>
      <c r="L79" s="228">
        <v>23033025.399999999</v>
      </c>
    </row>
    <row r="80" spans="1:12">
      <c r="A80" s="228">
        <v>2007</v>
      </c>
      <c r="B80" s="228" t="s">
        <v>193</v>
      </c>
      <c r="C80" s="228" t="s">
        <v>62</v>
      </c>
      <c r="D80" s="228" t="s">
        <v>206</v>
      </c>
      <c r="E80" s="228">
        <v>85</v>
      </c>
      <c r="F80" s="228">
        <v>14966</v>
      </c>
      <c r="G80" s="228">
        <v>3438</v>
      </c>
      <c r="H80" s="228">
        <v>23459</v>
      </c>
      <c r="I80" s="228">
        <v>11566932.99</v>
      </c>
      <c r="J80" s="228">
        <v>1676468.95</v>
      </c>
      <c r="K80" s="228">
        <v>1582739.97</v>
      </c>
      <c r="L80" s="228">
        <v>15303853.539999999</v>
      </c>
    </row>
    <row r="81" spans="1:12">
      <c r="A81" s="228">
        <v>2007</v>
      </c>
      <c r="B81" s="228" t="s">
        <v>193</v>
      </c>
      <c r="C81" s="228" t="s">
        <v>62</v>
      </c>
      <c r="D81" s="228" t="s">
        <v>206</v>
      </c>
      <c r="E81" s="228">
        <v>90</v>
      </c>
      <c r="F81" s="228">
        <v>6656</v>
      </c>
      <c r="G81" s="228">
        <v>1477</v>
      </c>
      <c r="H81" s="228">
        <v>12907</v>
      </c>
      <c r="I81" s="228">
        <v>5818507.7400000002</v>
      </c>
      <c r="J81" s="228">
        <v>711807.65</v>
      </c>
      <c r="K81" s="228">
        <v>491748.09</v>
      </c>
      <c r="L81" s="228">
        <v>7189403.3899999997</v>
      </c>
    </row>
    <row r="82" spans="1:12">
      <c r="A82" s="228">
        <v>2007</v>
      </c>
      <c r="B82" s="228" t="s">
        <v>193</v>
      </c>
      <c r="C82" s="228" t="s">
        <v>62</v>
      </c>
      <c r="D82" s="228" t="s">
        <v>206</v>
      </c>
      <c r="E82" s="228">
        <v>95</v>
      </c>
      <c r="F82" s="228">
        <v>1909</v>
      </c>
      <c r="G82" s="228">
        <v>380</v>
      </c>
      <c r="H82" s="228">
        <v>3930</v>
      </c>
      <c r="I82" s="228">
        <v>1535458.24</v>
      </c>
      <c r="J82" s="228">
        <v>141273.91</v>
      </c>
      <c r="K82" s="228">
        <v>75067.199999999997</v>
      </c>
      <c r="L82" s="228">
        <v>1822321.55</v>
      </c>
    </row>
    <row r="83" spans="1:12">
      <c r="A83" s="228">
        <v>2007</v>
      </c>
      <c r="B83" s="228" t="s">
        <v>193</v>
      </c>
      <c r="C83" s="228" t="s">
        <v>63</v>
      </c>
      <c r="D83" s="228" t="s">
        <v>205</v>
      </c>
      <c r="E83" s="228">
        <v>0</v>
      </c>
      <c r="F83" s="228">
        <v>50917</v>
      </c>
      <c r="G83" s="228">
        <v>1788</v>
      </c>
      <c r="H83" s="228">
        <v>6604</v>
      </c>
      <c r="I83" s="228">
        <v>3708742.08</v>
      </c>
      <c r="J83" s="228">
        <v>537049.9</v>
      </c>
      <c r="K83" s="228">
        <v>40521.71</v>
      </c>
      <c r="L83" s="228">
        <v>4662359.8</v>
      </c>
    </row>
    <row r="84" spans="1:12">
      <c r="A84" s="228">
        <v>2007</v>
      </c>
      <c r="B84" s="228" t="s">
        <v>193</v>
      </c>
      <c r="C84" s="228" t="s">
        <v>63</v>
      </c>
      <c r="D84" s="228" t="s">
        <v>205</v>
      </c>
      <c r="E84" s="228">
        <v>5</v>
      </c>
      <c r="F84" s="228">
        <v>53823</v>
      </c>
      <c r="G84" s="228">
        <v>800</v>
      </c>
      <c r="H84" s="228">
        <v>1244</v>
      </c>
      <c r="I84" s="228">
        <v>836157.11</v>
      </c>
      <c r="J84" s="228">
        <v>208008.63</v>
      </c>
      <c r="K84" s="228">
        <v>107617.55</v>
      </c>
      <c r="L84" s="228">
        <v>1336935.73</v>
      </c>
    </row>
    <row r="85" spans="1:12">
      <c r="A85" s="228">
        <v>2007</v>
      </c>
      <c r="B85" s="228" t="s">
        <v>193</v>
      </c>
      <c r="C85" s="228" t="s">
        <v>63</v>
      </c>
      <c r="D85" s="228" t="s">
        <v>205</v>
      </c>
      <c r="E85" s="228">
        <v>10</v>
      </c>
      <c r="F85" s="228">
        <v>57723</v>
      </c>
      <c r="G85" s="228">
        <v>710</v>
      </c>
      <c r="H85" s="228">
        <v>1156</v>
      </c>
      <c r="I85" s="228">
        <v>905289.25</v>
      </c>
      <c r="J85" s="228">
        <v>223592.83</v>
      </c>
      <c r="K85" s="228">
        <v>114454.22</v>
      </c>
      <c r="L85" s="228">
        <v>1533617.6</v>
      </c>
    </row>
    <row r="86" spans="1:12">
      <c r="A86" s="228">
        <v>2007</v>
      </c>
      <c r="B86" s="228" t="s">
        <v>193</v>
      </c>
      <c r="C86" s="228" t="s">
        <v>63</v>
      </c>
      <c r="D86" s="228" t="s">
        <v>205</v>
      </c>
      <c r="E86" s="228">
        <v>15</v>
      </c>
      <c r="F86" s="228">
        <v>60039</v>
      </c>
      <c r="G86" s="228">
        <v>1263</v>
      </c>
      <c r="H86" s="228">
        <v>2062</v>
      </c>
      <c r="I86" s="228">
        <v>1756753.15</v>
      </c>
      <c r="J86" s="228">
        <v>447519.72</v>
      </c>
      <c r="K86" s="228">
        <v>295019.02</v>
      </c>
      <c r="L86" s="228">
        <v>2940410.24</v>
      </c>
    </row>
    <row r="87" spans="1:12">
      <c r="A87" s="228">
        <v>2007</v>
      </c>
      <c r="B87" s="228" t="s">
        <v>193</v>
      </c>
      <c r="C87" s="228" t="s">
        <v>63</v>
      </c>
      <c r="D87" s="228" t="s">
        <v>205</v>
      </c>
      <c r="E87" s="228">
        <v>20</v>
      </c>
      <c r="F87" s="228">
        <v>40246</v>
      </c>
      <c r="G87" s="228">
        <v>1050</v>
      </c>
      <c r="H87" s="228">
        <v>1985</v>
      </c>
      <c r="I87" s="228">
        <v>1444675.6</v>
      </c>
      <c r="J87" s="228">
        <v>327999.39</v>
      </c>
      <c r="K87" s="228">
        <v>185150.22</v>
      </c>
      <c r="L87" s="228">
        <v>2396369.38</v>
      </c>
    </row>
    <row r="88" spans="1:12">
      <c r="A88" s="228">
        <v>2007</v>
      </c>
      <c r="B88" s="228" t="s">
        <v>193</v>
      </c>
      <c r="C88" s="228" t="s">
        <v>63</v>
      </c>
      <c r="D88" s="228" t="s">
        <v>205</v>
      </c>
      <c r="E88" s="228">
        <v>25</v>
      </c>
      <c r="F88" s="228">
        <v>32334</v>
      </c>
      <c r="G88" s="228">
        <v>961</v>
      </c>
      <c r="H88" s="228">
        <v>1766</v>
      </c>
      <c r="I88" s="228">
        <v>1152549.24</v>
      </c>
      <c r="J88" s="228">
        <v>284751.53999999998</v>
      </c>
      <c r="K88" s="228">
        <v>292416.94</v>
      </c>
      <c r="L88" s="228">
        <v>2131318.46</v>
      </c>
    </row>
    <row r="89" spans="1:12">
      <c r="A89" s="228">
        <v>2007</v>
      </c>
      <c r="B89" s="228" t="s">
        <v>193</v>
      </c>
      <c r="C89" s="228" t="s">
        <v>63</v>
      </c>
      <c r="D89" s="228" t="s">
        <v>205</v>
      </c>
      <c r="E89" s="228">
        <v>30</v>
      </c>
      <c r="F89" s="228">
        <v>48525</v>
      </c>
      <c r="G89" s="228">
        <v>1364</v>
      </c>
      <c r="H89" s="228">
        <v>2383</v>
      </c>
      <c r="I89" s="228">
        <v>1726830.17</v>
      </c>
      <c r="J89" s="228">
        <v>459458.03</v>
      </c>
      <c r="K89" s="228">
        <v>309047.18</v>
      </c>
      <c r="L89" s="228">
        <v>3074132.84</v>
      </c>
    </row>
    <row r="90" spans="1:12">
      <c r="A90" s="228">
        <v>2007</v>
      </c>
      <c r="B90" s="228" t="s">
        <v>193</v>
      </c>
      <c r="C90" s="228" t="s">
        <v>63</v>
      </c>
      <c r="D90" s="228" t="s">
        <v>205</v>
      </c>
      <c r="E90" s="228">
        <v>35</v>
      </c>
      <c r="F90" s="228">
        <v>58627</v>
      </c>
      <c r="G90" s="228">
        <v>2006</v>
      </c>
      <c r="H90" s="228">
        <v>3376</v>
      </c>
      <c r="I90" s="228">
        <v>2451130.5299999998</v>
      </c>
      <c r="J90" s="228">
        <v>679517.45</v>
      </c>
      <c r="K90" s="228">
        <v>510548.7</v>
      </c>
      <c r="L90" s="228">
        <v>4367887.25</v>
      </c>
    </row>
    <row r="91" spans="1:12">
      <c r="A91" s="228">
        <v>2007</v>
      </c>
      <c r="B91" s="228" t="s">
        <v>193</v>
      </c>
      <c r="C91" s="228" t="s">
        <v>63</v>
      </c>
      <c r="D91" s="228" t="s">
        <v>205</v>
      </c>
      <c r="E91" s="228">
        <v>40</v>
      </c>
      <c r="F91" s="228">
        <v>60976</v>
      </c>
      <c r="G91" s="228">
        <v>2593</v>
      </c>
      <c r="H91" s="228">
        <v>4421</v>
      </c>
      <c r="I91" s="228">
        <v>3162920.58</v>
      </c>
      <c r="J91" s="228">
        <v>920508.41</v>
      </c>
      <c r="K91" s="228">
        <v>537291.4</v>
      </c>
      <c r="L91" s="228">
        <v>5575459.54</v>
      </c>
    </row>
    <row r="92" spans="1:12">
      <c r="A92" s="228">
        <v>2007</v>
      </c>
      <c r="B92" s="228" t="s">
        <v>193</v>
      </c>
      <c r="C92" s="228" t="s">
        <v>63</v>
      </c>
      <c r="D92" s="228" t="s">
        <v>205</v>
      </c>
      <c r="E92" s="228">
        <v>45</v>
      </c>
      <c r="F92" s="228">
        <v>67291</v>
      </c>
      <c r="G92" s="228">
        <v>3647</v>
      </c>
      <c r="H92" s="228">
        <v>6147</v>
      </c>
      <c r="I92" s="228">
        <v>4775800.96</v>
      </c>
      <c r="J92" s="228">
        <v>1349618.11</v>
      </c>
      <c r="K92" s="228">
        <v>904467.33</v>
      </c>
      <c r="L92" s="228">
        <v>8287139.5300000003</v>
      </c>
    </row>
    <row r="93" spans="1:12">
      <c r="A93" s="228">
        <v>2007</v>
      </c>
      <c r="B93" s="228" t="s">
        <v>193</v>
      </c>
      <c r="C93" s="228" t="s">
        <v>63</v>
      </c>
      <c r="D93" s="228" t="s">
        <v>205</v>
      </c>
      <c r="E93" s="228">
        <v>50</v>
      </c>
      <c r="F93" s="228">
        <v>66502</v>
      </c>
      <c r="G93" s="228">
        <v>5172</v>
      </c>
      <c r="H93" s="228">
        <v>9299</v>
      </c>
      <c r="I93" s="228">
        <v>7508655.9100000001</v>
      </c>
      <c r="J93" s="228">
        <v>2035356.78</v>
      </c>
      <c r="K93" s="228">
        <v>1501403.51</v>
      </c>
      <c r="L93" s="228">
        <v>12725282.720000001</v>
      </c>
    </row>
    <row r="94" spans="1:12">
      <c r="A94" s="228">
        <v>2007</v>
      </c>
      <c r="B94" s="228" t="s">
        <v>193</v>
      </c>
      <c r="C94" s="228" t="s">
        <v>63</v>
      </c>
      <c r="D94" s="228" t="s">
        <v>205</v>
      </c>
      <c r="E94" s="228">
        <v>55</v>
      </c>
      <c r="F94" s="228">
        <v>66458</v>
      </c>
      <c r="G94" s="228">
        <v>8017</v>
      </c>
      <c r="H94" s="228">
        <v>16084</v>
      </c>
      <c r="I94" s="228">
        <v>12525982.66</v>
      </c>
      <c r="J94" s="228">
        <v>2861726.66</v>
      </c>
      <c r="K94" s="228">
        <v>3048462.79</v>
      </c>
      <c r="L94" s="228">
        <v>20856942.829999998</v>
      </c>
    </row>
    <row r="95" spans="1:12">
      <c r="A95" s="228">
        <v>2007</v>
      </c>
      <c r="B95" s="228" t="s">
        <v>193</v>
      </c>
      <c r="C95" s="228" t="s">
        <v>63</v>
      </c>
      <c r="D95" s="228" t="s">
        <v>205</v>
      </c>
      <c r="E95" s="228">
        <v>60</v>
      </c>
      <c r="F95" s="228">
        <v>55843</v>
      </c>
      <c r="G95" s="228">
        <v>8076</v>
      </c>
      <c r="H95" s="228">
        <v>18496</v>
      </c>
      <c r="I95" s="228">
        <v>15116139.93</v>
      </c>
      <c r="J95" s="228">
        <v>3427428.43</v>
      </c>
      <c r="K95" s="228">
        <v>4416787.87</v>
      </c>
      <c r="L95" s="228">
        <v>25660419.789999999</v>
      </c>
    </row>
    <row r="96" spans="1:12">
      <c r="A96" s="228">
        <v>2007</v>
      </c>
      <c r="B96" s="228" t="s">
        <v>193</v>
      </c>
      <c r="C96" s="228" t="s">
        <v>63</v>
      </c>
      <c r="D96" s="228" t="s">
        <v>205</v>
      </c>
      <c r="E96" s="228">
        <v>65</v>
      </c>
      <c r="F96" s="228">
        <v>38847</v>
      </c>
      <c r="G96" s="228">
        <v>6981</v>
      </c>
      <c r="H96" s="228">
        <v>16598</v>
      </c>
      <c r="I96" s="228">
        <v>13157742.380000001</v>
      </c>
      <c r="J96" s="228">
        <v>3237878.79</v>
      </c>
      <c r="K96" s="228">
        <v>3695328.13</v>
      </c>
      <c r="L96" s="228">
        <v>22455633.98</v>
      </c>
    </row>
    <row r="97" spans="1:12">
      <c r="A97" s="228">
        <v>2007</v>
      </c>
      <c r="B97" s="228" t="s">
        <v>193</v>
      </c>
      <c r="C97" s="228" t="s">
        <v>63</v>
      </c>
      <c r="D97" s="228" t="s">
        <v>205</v>
      </c>
      <c r="E97" s="228">
        <v>70</v>
      </c>
      <c r="F97" s="228">
        <v>26683</v>
      </c>
      <c r="G97" s="228">
        <v>6048</v>
      </c>
      <c r="H97" s="228">
        <v>15308</v>
      </c>
      <c r="I97" s="228">
        <v>11833075.67</v>
      </c>
      <c r="J97" s="228">
        <v>2844372.19</v>
      </c>
      <c r="K97" s="228">
        <v>3333066.56</v>
      </c>
      <c r="L97" s="228">
        <v>19706223.969999999</v>
      </c>
    </row>
    <row r="98" spans="1:12">
      <c r="A98" s="228">
        <v>2007</v>
      </c>
      <c r="B98" s="228" t="s">
        <v>193</v>
      </c>
      <c r="C98" s="228" t="s">
        <v>63</v>
      </c>
      <c r="D98" s="228" t="s">
        <v>205</v>
      </c>
      <c r="E98" s="228">
        <v>75</v>
      </c>
      <c r="F98" s="228">
        <v>20852</v>
      </c>
      <c r="G98" s="228">
        <v>6125</v>
      </c>
      <c r="H98" s="228">
        <v>18286</v>
      </c>
      <c r="I98" s="228">
        <v>12661242.42</v>
      </c>
      <c r="J98" s="228">
        <v>2683732.44</v>
      </c>
      <c r="K98" s="228">
        <v>3003463.46</v>
      </c>
      <c r="L98" s="228">
        <v>20025332.879999999</v>
      </c>
    </row>
    <row r="99" spans="1:12">
      <c r="A99" s="228">
        <v>2007</v>
      </c>
      <c r="B99" s="228" t="s">
        <v>193</v>
      </c>
      <c r="C99" s="228" t="s">
        <v>63</v>
      </c>
      <c r="D99" s="228" t="s">
        <v>205</v>
      </c>
      <c r="E99" s="228">
        <v>80</v>
      </c>
      <c r="F99" s="228">
        <v>10563</v>
      </c>
      <c r="G99" s="228">
        <v>3122</v>
      </c>
      <c r="H99" s="228">
        <v>10947</v>
      </c>
      <c r="I99" s="228">
        <v>6860097.8399999999</v>
      </c>
      <c r="J99" s="228">
        <v>1327993.3899999999</v>
      </c>
      <c r="K99" s="228">
        <v>1670458.78</v>
      </c>
      <c r="L99" s="228">
        <v>10575671.17</v>
      </c>
    </row>
    <row r="100" spans="1:12">
      <c r="A100" s="228">
        <v>2007</v>
      </c>
      <c r="B100" s="228" t="s">
        <v>193</v>
      </c>
      <c r="C100" s="228" t="s">
        <v>63</v>
      </c>
      <c r="D100" s="228" t="s">
        <v>205</v>
      </c>
      <c r="E100" s="228">
        <v>85</v>
      </c>
      <c r="F100" s="228">
        <v>3694</v>
      </c>
      <c r="G100" s="228">
        <v>1299</v>
      </c>
      <c r="H100" s="228">
        <v>5964</v>
      </c>
      <c r="I100" s="228">
        <v>3134125.95</v>
      </c>
      <c r="J100" s="228">
        <v>454535.97</v>
      </c>
      <c r="K100" s="228">
        <v>376003.06</v>
      </c>
      <c r="L100" s="228">
        <v>4260172.25</v>
      </c>
    </row>
    <row r="101" spans="1:12">
      <c r="A101" s="228">
        <v>2007</v>
      </c>
      <c r="B101" s="228" t="s">
        <v>193</v>
      </c>
      <c r="C101" s="228" t="s">
        <v>63</v>
      </c>
      <c r="D101" s="228" t="s">
        <v>205</v>
      </c>
      <c r="E101" s="228">
        <v>90</v>
      </c>
      <c r="F101" s="228">
        <v>1335</v>
      </c>
      <c r="G101" s="228">
        <v>340</v>
      </c>
      <c r="H101" s="228">
        <v>2019</v>
      </c>
      <c r="I101" s="228">
        <v>1009619.21</v>
      </c>
      <c r="J101" s="228">
        <v>116465.77</v>
      </c>
      <c r="K101" s="228">
        <v>45593.61</v>
      </c>
      <c r="L101" s="228">
        <v>1253208.3400000001</v>
      </c>
    </row>
    <row r="102" spans="1:12">
      <c r="A102" s="228">
        <v>2007</v>
      </c>
      <c r="B102" s="228" t="s">
        <v>193</v>
      </c>
      <c r="C102" s="228" t="s">
        <v>63</v>
      </c>
      <c r="D102" s="228" t="s">
        <v>205</v>
      </c>
      <c r="E102" s="228">
        <v>95</v>
      </c>
      <c r="F102" s="228">
        <v>294</v>
      </c>
      <c r="G102" s="228">
        <v>67</v>
      </c>
      <c r="H102" s="228">
        <v>721</v>
      </c>
      <c r="I102" s="228">
        <v>269831.40000000002</v>
      </c>
      <c r="J102" s="228">
        <v>20650.7</v>
      </c>
      <c r="K102" s="228">
        <v>12054.8</v>
      </c>
      <c r="L102" s="228">
        <v>327566.87</v>
      </c>
    </row>
    <row r="103" spans="1:12">
      <c r="A103" s="228">
        <v>2007</v>
      </c>
      <c r="B103" s="228" t="s">
        <v>193</v>
      </c>
      <c r="C103" s="228" t="s">
        <v>63</v>
      </c>
      <c r="D103" s="228" t="s">
        <v>206</v>
      </c>
      <c r="E103" s="228">
        <v>0</v>
      </c>
      <c r="F103" s="228">
        <v>47395</v>
      </c>
      <c r="G103" s="228">
        <v>1222</v>
      </c>
      <c r="H103" s="228">
        <v>5290</v>
      </c>
      <c r="I103" s="228">
        <v>3095792.55</v>
      </c>
      <c r="J103" s="228">
        <v>354989.03</v>
      </c>
      <c r="K103" s="228">
        <v>41795.800000000003</v>
      </c>
      <c r="L103" s="228">
        <v>3952506.81</v>
      </c>
    </row>
    <row r="104" spans="1:12">
      <c r="A104" s="228">
        <v>2007</v>
      </c>
      <c r="B104" s="228" t="s">
        <v>193</v>
      </c>
      <c r="C104" s="228" t="s">
        <v>63</v>
      </c>
      <c r="D104" s="228" t="s">
        <v>206</v>
      </c>
      <c r="E104" s="228">
        <v>5</v>
      </c>
      <c r="F104" s="228">
        <v>50772</v>
      </c>
      <c r="G104" s="228">
        <v>590</v>
      </c>
      <c r="H104" s="228">
        <v>862</v>
      </c>
      <c r="I104" s="228">
        <v>626821.13</v>
      </c>
      <c r="J104" s="228">
        <v>157158.46</v>
      </c>
      <c r="K104" s="228">
        <v>45637.96</v>
      </c>
      <c r="L104" s="228">
        <v>975874.08</v>
      </c>
    </row>
    <row r="105" spans="1:12">
      <c r="A105" s="228">
        <v>2007</v>
      </c>
      <c r="B105" s="228" t="s">
        <v>193</v>
      </c>
      <c r="C105" s="228" t="s">
        <v>63</v>
      </c>
      <c r="D105" s="228" t="s">
        <v>206</v>
      </c>
      <c r="E105" s="228">
        <v>10</v>
      </c>
      <c r="F105" s="228">
        <v>54628</v>
      </c>
      <c r="G105" s="228">
        <v>594</v>
      </c>
      <c r="H105" s="228">
        <v>887</v>
      </c>
      <c r="I105" s="228">
        <v>646265.11</v>
      </c>
      <c r="J105" s="228">
        <v>173412.09</v>
      </c>
      <c r="K105" s="228">
        <v>114951.56</v>
      </c>
      <c r="L105" s="228">
        <v>1102502.6299999999</v>
      </c>
    </row>
    <row r="106" spans="1:12">
      <c r="A106" s="228">
        <v>2007</v>
      </c>
      <c r="B106" s="228" t="s">
        <v>193</v>
      </c>
      <c r="C106" s="228" t="s">
        <v>63</v>
      </c>
      <c r="D106" s="228" t="s">
        <v>206</v>
      </c>
      <c r="E106" s="228">
        <v>15</v>
      </c>
      <c r="F106" s="228">
        <v>57589</v>
      </c>
      <c r="G106" s="228">
        <v>1498</v>
      </c>
      <c r="H106" s="228">
        <v>3294</v>
      </c>
      <c r="I106" s="228">
        <v>2132442.34</v>
      </c>
      <c r="J106" s="228">
        <v>443209.34</v>
      </c>
      <c r="K106" s="228">
        <v>188321.19</v>
      </c>
      <c r="L106" s="228">
        <v>3191269.19</v>
      </c>
    </row>
    <row r="107" spans="1:12">
      <c r="A107" s="228">
        <v>2007</v>
      </c>
      <c r="B107" s="228" t="s">
        <v>193</v>
      </c>
      <c r="C107" s="228" t="s">
        <v>63</v>
      </c>
      <c r="D107" s="228" t="s">
        <v>206</v>
      </c>
      <c r="E107" s="228">
        <v>20</v>
      </c>
      <c r="F107" s="228">
        <v>43597</v>
      </c>
      <c r="G107" s="228">
        <v>1853</v>
      </c>
      <c r="H107" s="228">
        <v>3918</v>
      </c>
      <c r="I107" s="228">
        <v>2699159.25</v>
      </c>
      <c r="J107" s="228">
        <v>696456.81</v>
      </c>
      <c r="K107" s="228">
        <v>103615.57</v>
      </c>
      <c r="L107" s="228">
        <v>4071165.96</v>
      </c>
    </row>
    <row r="108" spans="1:12">
      <c r="A108" s="228">
        <v>2007</v>
      </c>
      <c r="B108" s="228" t="s">
        <v>193</v>
      </c>
      <c r="C108" s="228" t="s">
        <v>63</v>
      </c>
      <c r="D108" s="228" t="s">
        <v>206</v>
      </c>
      <c r="E108" s="228">
        <v>25</v>
      </c>
      <c r="F108" s="228">
        <v>41071</v>
      </c>
      <c r="G108" s="228">
        <v>3294</v>
      </c>
      <c r="H108" s="228">
        <v>8644</v>
      </c>
      <c r="I108" s="228">
        <v>6294647.2300000004</v>
      </c>
      <c r="J108" s="228">
        <v>1738993.56</v>
      </c>
      <c r="K108" s="228">
        <v>153130.09</v>
      </c>
      <c r="L108" s="228">
        <v>8987377.9700000007</v>
      </c>
    </row>
    <row r="109" spans="1:12">
      <c r="A109" s="228">
        <v>2007</v>
      </c>
      <c r="B109" s="228" t="s">
        <v>193</v>
      </c>
      <c r="C109" s="228" t="s">
        <v>63</v>
      </c>
      <c r="D109" s="228" t="s">
        <v>206</v>
      </c>
      <c r="E109" s="228">
        <v>30</v>
      </c>
      <c r="F109" s="228">
        <v>57577</v>
      </c>
      <c r="G109" s="228">
        <v>5291</v>
      </c>
      <c r="H109" s="228">
        <v>14519</v>
      </c>
      <c r="I109" s="228">
        <v>11022194.859999999</v>
      </c>
      <c r="J109" s="228">
        <v>3026028.9</v>
      </c>
      <c r="K109" s="228">
        <v>293285.59999999998</v>
      </c>
      <c r="L109" s="228">
        <v>16593575.310000001</v>
      </c>
    </row>
    <row r="110" spans="1:12">
      <c r="A110" s="228">
        <v>2007</v>
      </c>
      <c r="B110" s="228" t="s">
        <v>193</v>
      </c>
      <c r="C110" s="228" t="s">
        <v>63</v>
      </c>
      <c r="D110" s="228" t="s">
        <v>206</v>
      </c>
      <c r="E110" s="228">
        <v>35</v>
      </c>
      <c r="F110" s="228">
        <v>67551</v>
      </c>
      <c r="G110" s="228">
        <v>5992</v>
      </c>
      <c r="H110" s="228">
        <v>13671</v>
      </c>
      <c r="I110" s="228">
        <v>9906184.2799999993</v>
      </c>
      <c r="J110" s="228">
        <v>2690482.36</v>
      </c>
      <c r="K110" s="228">
        <v>708676.74</v>
      </c>
      <c r="L110" s="228">
        <v>15400185.949999999</v>
      </c>
    </row>
    <row r="111" spans="1:12">
      <c r="A111" s="228">
        <v>2007</v>
      </c>
      <c r="B111" s="228" t="s">
        <v>193</v>
      </c>
      <c r="C111" s="228" t="s">
        <v>63</v>
      </c>
      <c r="D111" s="228" t="s">
        <v>206</v>
      </c>
      <c r="E111" s="228">
        <v>40</v>
      </c>
      <c r="F111" s="228">
        <v>67577</v>
      </c>
      <c r="G111" s="228">
        <v>5069</v>
      </c>
      <c r="H111" s="228">
        <v>9462</v>
      </c>
      <c r="I111" s="228">
        <v>6661428.4500000002</v>
      </c>
      <c r="J111" s="228">
        <v>1714648.34</v>
      </c>
      <c r="K111" s="228">
        <v>704723.32</v>
      </c>
      <c r="L111" s="228">
        <v>10842117.68</v>
      </c>
    </row>
    <row r="112" spans="1:12">
      <c r="A112" s="228">
        <v>2007</v>
      </c>
      <c r="B112" s="228" t="s">
        <v>193</v>
      </c>
      <c r="C112" s="228" t="s">
        <v>63</v>
      </c>
      <c r="D112" s="228" t="s">
        <v>206</v>
      </c>
      <c r="E112" s="228">
        <v>45</v>
      </c>
      <c r="F112" s="228">
        <v>73668</v>
      </c>
      <c r="G112" s="228">
        <v>5413</v>
      </c>
      <c r="H112" s="228">
        <v>11063</v>
      </c>
      <c r="I112" s="228">
        <v>7829036.4500000002</v>
      </c>
      <c r="J112" s="228">
        <v>1940411.85</v>
      </c>
      <c r="K112" s="228">
        <v>843887.72</v>
      </c>
      <c r="L112" s="228">
        <v>12497020.41</v>
      </c>
    </row>
    <row r="113" spans="1:12">
      <c r="A113" s="228">
        <v>2007</v>
      </c>
      <c r="B113" s="228" t="s">
        <v>193</v>
      </c>
      <c r="C113" s="228" t="s">
        <v>63</v>
      </c>
      <c r="D113" s="228" t="s">
        <v>206</v>
      </c>
      <c r="E113" s="228">
        <v>50</v>
      </c>
      <c r="F113" s="228">
        <v>72207</v>
      </c>
      <c r="G113" s="228">
        <v>7008</v>
      </c>
      <c r="H113" s="228">
        <v>13564</v>
      </c>
      <c r="I113" s="228">
        <v>9078065.9100000001</v>
      </c>
      <c r="J113" s="228">
        <v>2320151.4300000002</v>
      </c>
      <c r="K113" s="228">
        <v>1272930.99</v>
      </c>
      <c r="L113" s="228">
        <v>14808819.880000001</v>
      </c>
    </row>
    <row r="114" spans="1:12">
      <c r="A114" s="228">
        <v>2007</v>
      </c>
      <c r="B114" s="228" t="s">
        <v>193</v>
      </c>
      <c r="C114" s="228" t="s">
        <v>63</v>
      </c>
      <c r="D114" s="228" t="s">
        <v>206</v>
      </c>
      <c r="E114" s="228">
        <v>55</v>
      </c>
      <c r="F114" s="228">
        <v>69423</v>
      </c>
      <c r="G114" s="228">
        <v>8901</v>
      </c>
      <c r="H114" s="228">
        <v>17505</v>
      </c>
      <c r="I114" s="228">
        <v>12231679.57</v>
      </c>
      <c r="J114" s="228">
        <v>2809153.4</v>
      </c>
      <c r="K114" s="228">
        <v>2893385.55</v>
      </c>
      <c r="L114" s="228">
        <v>20410190.780000001</v>
      </c>
    </row>
    <row r="115" spans="1:12">
      <c r="A115" s="228">
        <v>2007</v>
      </c>
      <c r="B115" s="228" t="s">
        <v>193</v>
      </c>
      <c r="C115" s="228" t="s">
        <v>63</v>
      </c>
      <c r="D115" s="228" t="s">
        <v>206</v>
      </c>
      <c r="E115" s="228">
        <v>60</v>
      </c>
      <c r="F115" s="228">
        <v>56452</v>
      </c>
      <c r="G115" s="228">
        <v>8465</v>
      </c>
      <c r="H115" s="228">
        <v>18297</v>
      </c>
      <c r="I115" s="228">
        <v>12788833.32</v>
      </c>
      <c r="J115" s="228">
        <v>2931696.21</v>
      </c>
      <c r="K115" s="228">
        <v>3411508.79</v>
      </c>
      <c r="L115" s="228">
        <v>21562649.379999999</v>
      </c>
    </row>
    <row r="116" spans="1:12">
      <c r="A116" s="228">
        <v>2007</v>
      </c>
      <c r="B116" s="228" t="s">
        <v>193</v>
      </c>
      <c r="C116" s="228" t="s">
        <v>63</v>
      </c>
      <c r="D116" s="228" t="s">
        <v>206</v>
      </c>
      <c r="E116" s="228">
        <v>65</v>
      </c>
      <c r="F116" s="228">
        <v>39176</v>
      </c>
      <c r="G116" s="228">
        <v>6180</v>
      </c>
      <c r="H116" s="228">
        <v>15424</v>
      </c>
      <c r="I116" s="228">
        <v>10895325.1</v>
      </c>
      <c r="J116" s="228">
        <v>2666027.88</v>
      </c>
      <c r="K116" s="228">
        <v>2904153.69</v>
      </c>
      <c r="L116" s="228">
        <v>18319448.300000001</v>
      </c>
    </row>
    <row r="117" spans="1:12">
      <c r="A117" s="228">
        <v>2007</v>
      </c>
      <c r="B117" s="228" t="s">
        <v>193</v>
      </c>
      <c r="C117" s="228" t="s">
        <v>63</v>
      </c>
      <c r="D117" s="228" t="s">
        <v>206</v>
      </c>
      <c r="E117" s="228">
        <v>70</v>
      </c>
      <c r="F117" s="228">
        <v>28848</v>
      </c>
      <c r="G117" s="228">
        <v>5927</v>
      </c>
      <c r="H117" s="228">
        <v>15874</v>
      </c>
      <c r="I117" s="228">
        <v>10986253.689999999</v>
      </c>
      <c r="J117" s="228">
        <v>2567060.37</v>
      </c>
      <c r="K117" s="228">
        <v>2975094</v>
      </c>
      <c r="L117" s="228">
        <v>18154775.559999999</v>
      </c>
    </row>
    <row r="118" spans="1:12">
      <c r="A118" s="228">
        <v>2007</v>
      </c>
      <c r="B118" s="228" t="s">
        <v>193</v>
      </c>
      <c r="C118" s="228" t="s">
        <v>63</v>
      </c>
      <c r="D118" s="228" t="s">
        <v>206</v>
      </c>
      <c r="E118" s="228">
        <v>75</v>
      </c>
      <c r="F118" s="228">
        <v>24115</v>
      </c>
      <c r="G118" s="228">
        <v>5248</v>
      </c>
      <c r="H118" s="228">
        <v>17967</v>
      </c>
      <c r="I118" s="228">
        <v>11675841.689999999</v>
      </c>
      <c r="J118" s="228">
        <v>2402562.11</v>
      </c>
      <c r="K118" s="228">
        <v>2927496.15</v>
      </c>
      <c r="L118" s="228">
        <v>18501699.800000001</v>
      </c>
    </row>
    <row r="119" spans="1:12">
      <c r="A119" s="228">
        <v>2007</v>
      </c>
      <c r="B119" s="228" t="s">
        <v>193</v>
      </c>
      <c r="C119" s="228" t="s">
        <v>63</v>
      </c>
      <c r="D119" s="228" t="s">
        <v>206</v>
      </c>
      <c r="E119" s="228">
        <v>80</v>
      </c>
      <c r="F119" s="228">
        <v>17195</v>
      </c>
      <c r="G119" s="228">
        <v>3999</v>
      </c>
      <c r="H119" s="228">
        <v>18284</v>
      </c>
      <c r="I119" s="228">
        <v>10698585.640000001</v>
      </c>
      <c r="J119" s="228">
        <v>1810791.16</v>
      </c>
      <c r="K119" s="228">
        <v>2184208.67</v>
      </c>
      <c r="L119" s="228">
        <v>15755374.6</v>
      </c>
    </row>
    <row r="120" spans="1:12">
      <c r="A120" s="228">
        <v>2007</v>
      </c>
      <c r="B120" s="228" t="s">
        <v>193</v>
      </c>
      <c r="C120" s="228" t="s">
        <v>63</v>
      </c>
      <c r="D120" s="228" t="s">
        <v>206</v>
      </c>
      <c r="E120" s="228">
        <v>85</v>
      </c>
      <c r="F120" s="228">
        <v>9788</v>
      </c>
      <c r="G120" s="228">
        <v>2391</v>
      </c>
      <c r="H120" s="228">
        <v>14823</v>
      </c>
      <c r="I120" s="228">
        <v>7649682.0199999996</v>
      </c>
      <c r="J120" s="228">
        <v>890156.76</v>
      </c>
      <c r="K120" s="228">
        <v>821552.61</v>
      </c>
      <c r="L120" s="228">
        <v>10086290.67</v>
      </c>
    </row>
    <row r="121" spans="1:12">
      <c r="A121" s="228">
        <v>2007</v>
      </c>
      <c r="B121" s="228" t="s">
        <v>193</v>
      </c>
      <c r="C121" s="228" t="s">
        <v>63</v>
      </c>
      <c r="D121" s="228" t="s">
        <v>206</v>
      </c>
      <c r="E121" s="228">
        <v>90</v>
      </c>
      <c r="F121" s="228">
        <v>4137</v>
      </c>
      <c r="G121" s="228">
        <v>968</v>
      </c>
      <c r="H121" s="228">
        <v>7185</v>
      </c>
      <c r="I121" s="228">
        <v>3317108.67</v>
      </c>
      <c r="J121" s="228">
        <v>320919.99</v>
      </c>
      <c r="K121" s="228">
        <v>271681.68</v>
      </c>
      <c r="L121" s="228">
        <v>4170643.81</v>
      </c>
    </row>
    <row r="122" spans="1:12">
      <c r="A122" s="228">
        <v>2007</v>
      </c>
      <c r="B122" s="228" t="s">
        <v>193</v>
      </c>
      <c r="C122" s="228" t="s">
        <v>63</v>
      </c>
      <c r="D122" s="228" t="s">
        <v>206</v>
      </c>
      <c r="E122" s="228">
        <v>95</v>
      </c>
      <c r="F122" s="228">
        <v>1179</v>
      </c>
      <c r="G122" s="228">
        <v>181</v>
      </c>
      <c r="H122" s="228">
        <v>2168</v>
      </c>
      <c r="I122" s="228">
        <v>758819.25</v>
      </c>
      <c r="J122" s="228">
        <v>61992.81</v>
      </c>
      <c r="K122" s="228">
        <v>57433.1</v>
      </c>
      <c r="L122" s="228">
        <v>952598.46</v>
      </c>
    </row>
    <row r="123" spans="1:12">
      <c r="A123" s="228">
        <v>2007</v>
      </c>
      <c r="B123" s="228" t="s">
        <v>193</v>
      </c>
      <c r="C123" s="228" t="s">
        <v>64</v>
      </c>
      <c r="D123" s="228" t="s">
        <v>205</v>
      </c>
      <c r="E123" s="228">
        <v>0</v>
      </c>
      <c r="F123" s="228">
        <v>17013</v>
      </c>
      <c r="G123" s="228">
        <v>671</v>
      </c>
      <c r="H123" s="228">
        <v>2766</v>
      </c>
      <c r="I123" s="228">
        <v>1013541</v>
      </c>
      <c r="J123" s="228">
        <v>224584.49</v>
      </c>
      <c r="K123" s="228">
        <v>14823.4</v>
      </c>
      <c r="L123" s="228">
        <v>1305220.92</v>
      </c>
    </row>
    <row r="124" spans="1:12">
      <c r="A124" s="228">
        <v>2007</v>
      </c>
      <c r="B124" s="228" t="s">
        <v>193</v>
      </c>
      <c r="C124" s="228" t="s">
        <v>64</v>
      </c>
      <c r="D124" s="228" t="s">
        <v>205</v>
      </c>
      <c r="E124" s="228">
        <v>5</v>
      </c>
      <c r="F124" s="228">
        <v>18147</v>
      </c>
      <c r="G124" s="228">
        <v>301</v>
      </c>
      <c r="H124" s="228">
        <v>355</v>
      </c>
      <c r="I124" s="228">
        <v>205145.7</v>
      </c>
      <c r="J124" s="228">
        <v>79829.02</v>
      </c>
      <c r="K124" s="228">
        <v>2119.2199999999998</v>
      </c>
      <c r="L124" s="228">
        <v>309254.49</v>
      </c>
    </row>
    <row r="125" spans="1:12">
      <c r="A125" s="228">
        <v>2007</v>
      </c>
      <c r="B125" s="228" t="s">
        <v>193</v>
      </c>
      <c r="C125" s="228" t="s">
        <v>64</v>
      </c>
      <c r="D125" s="228" t="s">
        <v>205</v>
      </c>
      <c r="E125" s="228">
        <v>10</v>
      </c>
      <c r="F125" s="228">
        <v>20717</v>
      </c>
      <c r="G125" s="228">
        <v>236</v>
      </c>
      <c r="H125" s="228">
        <v>344</v>
      </c>
      <c r="I125" s="228">
        <v>196257.35</v>
      </c>
      <c r="J125" s="228">
        <v>84289.43</v>
      </c>
      <c r="K125" s="228">
        <v>32177.42</v>
      </c>
      <c r="L125" s="228">
        <v>328317.92</v>
      </c>
    </row>
    <row r="126" spans="1:12">
      <c r="A126" s="228">
        <v>2007</v>
      </c>
      <c r="B126" s="228" t="s">
        <v>193</v>
      </c>
      <c r="C126" s="228" t="s">
        <v>64</v>
      </c>
      <c r="D126" s="228" t="s">
        <v>205</v>
      </c>
      <c r="E126" s="228">
        <v>15</v>
      </c>
      <c r="F126" s="228">
        <v>22959</v>
      </c>
      <c r="G126" s="228">
        <v>610</v>
      </c>
      <c r="H126" s="228">
        <v>1045</v>
      </c>
      <c r="I126" s="228">
        <v>674407.52</v>
      </c>
      <c r="J126" s="228">
        <v>240827.17</v>
      </c>
      <c r="K126" s="228">
        <v>102236.87</v>
      </c>
      <c r="L126" s="228">
        <v>1081304.1499999999</v>
      </c>
    </row>
    <row r="127" spans="1:12">
      <c r="A127" s="228">
        <v>2007</v>
      </c>
      <c r="B127" s="228" t="s">
        <v>193</v>
      </c>
      <c r="C127" s="228" t="s">
        <v>64</v>
      </c>
      <c r="D127" s="228" t="s">
        <v>205</v>
      </c>
      <c r="E127" s="228">
        <v>20</v>
      </c>
      <c r="F127" s="228">
        <v>19607</v>
      </c>
      <c r="G127" s="228">
        <v>591</v>
      </c>
      <c r="H127" s="228">
        <v>885</v>
      </c>
      <c r="I127" s="228">
        <v>717153.55</v>
      </c>
      <c r="J127" s="228">
        <v>277129.55</v>
      </c>
      <c r="K127" s="228">
        <v>158337.51999999999</v>
      </c>
      <c r="L127" s="228">
        <v>1274311.6799999999</v>
      </c>
    </row>
    <row r="128" spans="1:12">
      <c r="A128" s="228">
        <v>2007</v>
      </c>
      <c r="B128" s="228" t="s">
        <v>193</v>
      </c>
      <c r="C128" s="228" t="s">
        <v>64</v>
      </c>
      <c r="D128" s="228" t="s">
        <v>205</v>
      </c>
      <c r="E128" s="228">
        <v>25</v>
      </c>
      <c r="F128" s="228">
        <v>13825</v>
      </c>
      <c r="G128" s="228">
        <v>434</v>
      </c>
      <c r="H128" s="228">
        <v>713</v>
      </c>
      <c r="I128" s="228">
        <v>450015.56</v>
      </c>
      <c r="J128" s="228">
        <v>175536.91</v>
      </c>
      <c r="K128" s="228">
        <v>45667.34</v>
      </c>
      <c r="L128" s="228">
        <v>739368.53</v>
      </c>
    </row>
    <row r="129" spans="1:12">
      <c r="A129" s="228">
        <v>2007</v>
      </c>
      <c r="B129" s="228" t="s">
        <v>193</v>
      </c>
      <c r="C129" s="228" t="s">
        <v>64</v>
      </c>
      <c r="D129" s="228" t="s">
        <v>205</v>
      </c>
      <c r="E129" s="228">
        <v>30</v>
      </c>
      <c r="F129" s="228">
        <v>17623</v>
      </c>
      <c r="G129" s="228">
        <v>599</v>
      </c>
      <c r="H129" s="228">
        <v>1140</v>
      </c>
      <c r="I129" s="228">
        <v>715072.46</v>
      </c>
      <c r="J129" s="228">
        <v>266945.89</v>
      </c>
      <c r="K129" s="228">
        <v>92774.58</v>
      </c>
      <c r="L129" s="228">
        <v>1177212.02</v>
      </c>
    </row>
    <row r="130" spans="1:12">
      <c r="A130" s="228">
        <v>2007</v>
      </c>
      <c r="B130" s="228" t="s">
        <v>193</v>
      </c>
      <c r="C130" s="228" t="s">
        <v>64</v>
      </c>
      <c r="D130" s="228" t="s">
        <v>205</v>
      </c>
      <c r="E130" s="228">
        <v>35</v>
      </c>
      <c r="F130" s="228">
        <v>21543</v>
      </c>
      <c r="G130" s="228">
        <v>817</v>
      </c>
      <c r="H130" s="228">
        <v>1303</v>
      </c>
      <c r="I130" s="228">
        <v>758421.66</v>
      </c>
      <c r="J130" s="228">
        <v>337767.48</v>
      </c>
      <c r="K130" s="228">
        <v>203391.93</v>
      </c>
      <c r="L130" s="228">
        <v>1388631.38</v>
      </c>
    </row>
    <row r="131" spans="1:12">
      <c r="A131" s="228">
        <v>2007</v>
      </c>
      <c r="B131" s="228" t="s">
        <v>193</v>
      </c>
      <c r="C131" s="228" t="s">
        <v>64</v>
      </c>
      <c r="D131" s="228" t="s">
        <v>205</v>
      </c>
      <c r="E131" s="228">
        <v>40</v>
      </c>
      <c r="F131" s="228">
        <v>23580</v>
      </c>
      <c r="G131" s="228">
        <v>1206</v>
      </c>
      <c r="H131" s="228">
        <v>2079</v>
      </c>
      <c r="I131" s="228">
        <v>1259636.95</v>
      </c>
      <c r="J131" s="228">
        <v>442499.5</v>
      </c>
      <c r="K131" s="228">
        <v>267031.5</v>
      </c>
      <c r="L131" s="228">
        <v>2105073.06</v>
      </c>
    </row>
    <row r="132" spans="1:12">
      <c r="A132" s="228">
        <v>2007</v>
      </c>
      <c r="B132" s="228" t="s">
        <v>193</v>
      </c>
      <c r="C132" s="228" t="s">
        <v>64</v>
      </c>
      <c r="D132" s="228" t="s">
        <v>205</v>
      </c>
      <c r="E132" s="228">
        <v>45</v>
      </c>
      <c r="F132" s="228">
        <v>27726</v>
      </c>
      <c r="G132" s="228">
        <v>1362</v>
      </c>
      <c r="H132" s="228">
        <v>2547</v>
      </c>
      <c r="I132" s="228">
        <v>1748865.47</v>
      </c>
      <c r="J132" s="228">
        <v>640505.52</v>
      </c>
      <c r="K132" s="228">
        <v>364362.21</v>
      </c>
      <c r="L132" s="228">
        <v>2870189.51</v>
      </c>
    </row>
    <row r="133" spans="1:12">
      <c r="A133" s="228">
        <v>2007</v>
      </c>
      <c r="B133" s="228" t="s">
        <v>193</v>
      </c>
      <c r="C133" s="228" t="s">
        <v>64</v>
      </c>
      <c r="D133" s="228" t="s">
        <v>205</v>
      </c>
      <c r="E133" s="228">
        <v>50</v>
      </c>
      <c r="F133" s="228">
        <v>28820</v>
      </c>
      <c r="G133" s="228">
        <v>2038</v>
      </c>
      <c r="H133" s="228">
        <v>3888</v>
      </c>
      <c r="I133" s="228">
        <v>2760507.62</v>
      </c>
      <c r="J133" s="228">
        <v>891687.44</v>
      </c>
      <c r="K133" s="228">
        <v>660740.96</v>
      </c>
      <c r="L133" s="228">
        <v>4366998.5599999996</v>
      </c>
    </row>
    <row r="134" spans="1:12">
      <c r="A134" s="228">
        <v>2007</v>
      </c>
      <c r="B134" s="228" t="s">
        <v>193</v>
      </c>
      <c r="C134" s="228" t="s">
        <v>64</v>
      </c>
      <c r="D134" s="228" t="s">
        <v>205</v>
      </c>
      <c r="E134" s="228">
        <v>55</v>
      </c>
      <c r="F134" s="228">
        <v>29231</v>
      </c>
      <c r="G134" s="228">
        <v>2874</v>
      </c>
      <c r="H134" s="228">
        <v>6183</v>
      </c>
      <c r="I134" s="228">
        <v>4389183.55</v>
      </c>
      <c r="J134" s="228">
        <v>1248849.48</v>
      </c>
      <c r="K134" s="228">
        <v>1147508.73</v>
      </c>
      <c r="L134" s="228">
        <v>7005418.5700000003</v>
      </c>
    </row>
    <row r="135" spans="1:12">
      <c r="A135" s="228">
        <v>2007</v>
      </c>
      <c r="B135" s="228" t="s">
        <v>193</v>
      </c>
      <c r="C135" s="228" t="s">
        <v>64</v>
      </c>
      <c r="D135" s="228" t="s">
        <v>205</v>
      </c>
      <c r="E135" s="228">
        <v>60</v>
      </c>
      <c r="F135" s="228">
        <v>24734</v>
      </c>
      <c r="G135" s="228">
        <v>3067</v>
      </c>
      <c r="H135" s="228">
        <v>6932</v>
      </c>
      <c r="I135" s="228">
        <v>4939423.7300000004</v>
      </c>
      <c r="J135" s="228">
        <v>1429485.86</v>
      </c>
      <c r="K135" s="228">
        <v>1411912.14</v>
      </c>
      <c r="L135" s="228">
        <v>8241792.5300000003</v>
      </c>
    </row>
    <row r="136" spans="1:12">
      <c r="A136" s="228">
        <v>2007</v>
      </c>
      <c r="B136" s="228" t="s">
        <v>193</v>
      </c>
      <c r="C136" s="228" t="s">
        <v>64</v>
      </c>
      <c r="D136" s="228" t="s">
        <v>205</v>
      </c>
      <c r="E136" s="228">
        <v>65</v>
      </c>
      <c r="F136" s="228">
        <v>16916</v>
      </c>
      <c r="G136" s="228">
        <v>2800</v>
      </c>
      <c r="H136" s="228">
        <v>7263</v>
      </c>
      <c r="I136" s="228">
        <v>4898480.45</v>
      </c>
      <c r="J136" s="228">
        <v>1402414.34</v>
      </c>
      <c r="K136" s="228">
        <v>1297644.6499999999</v>
      </c>
      <c r="L136" s="228">
        <v>7742051.0599999996</v>
      </c>
    </row>
    <row r="137" spans="1:12">
      <c r="A137" s="228">
        <v>2007</v>
      </c>
      <c r="B137" s="228" t="s">
        <v>193</v>
      </c>
      <c r="C137" s="228" t="s">
        <v>64</v>
      </c>
      <c r="D137" s="228" t="s">
        <v>205</v>
      </c>
      <c r="E137" s="228">
        <v>70</v>
      </c>
      <c r="F137" s="228">
        <v>12416</v>
      </c>
      <c r="G137" s="228">
        <v>2632</v>
      </c>
      <c r="H137" s="228">
        <v>6774</v>
      </c>
      <c r="I137" s="228">
        <v>4213534.45</v>
      </c>
      <c r="J137" s="228">
        <v>1224083.69</v>
      </c>
      <c r="K137" s="228">
        <v>1085203.45</v>
      </c>
      <c r="L137" s="228">
        <v>6661653.5</v>
      </c>
    </row>
    <row r="138" spans="1:12">
      <c r="A138" s="228">
        <v>2007</v>
      </c>
      <c r="B138" s="228" t="s">
        <v>193</v>
      </c>
      <c r="C138" s="228" t="s">
        <v>64</v>
      </c>
      <c r="D138" s="228" t="s">
        <v>205</v>
      </c>
      <c r="E138" s="228">
        <v>75</v>
      </c>
      <c r="F138" s="228">
        <v>10259</v>
      </c>
      <c r="G138" s="228">
        <v>2749</v>
      </c>
      <c r="H138" s="228">
        <v>8857</v>
      </c>
      <c r="I138" s="228">
        <v>4991589.1500000004</v>
      </c>
      <c r="J138" s="228">
        <v>1316308.05</v>
      </c>
      <c r="K138" s="228">
        <v>1214693.1299999999</v>
      </c>
      <c r="L138" s="228">
        <v>7832512.6799999997</v>
      </c>
    </row>
    <row r="139" spans="1:12">
      <c r="A139" s="228">
        <v>2007</v>
      </c>
      <c r="B139" s="228" t="s">
        <v>193</v>
      </c>
      <c r="C139" s="228" t="s">
        <v>64</v>
      </c>
      <c r="D139" s="228" t="s">
        <v>205</v>
      </c>
      <c r="E139" s="228">
        <v>80</v>
      </c>
      <c r="F139" s="228">
        <v>5750</v>
      </c>
      <c r="G139" s="228">
        <v>1748</v>
      </c>
      <c r="H139" s="228">
        <v>6874</v>
      </c>
      <c r="I139" s="228">
        <v>3407573.1</v>
      </c>
      <c r="J139" s="228">
        <v>771155.23</v>
      </c>
      <c r="K139" s="228">
        <v>624061.31999999995</v>
      </c>
      <c r="L139" s="228">
        <v>4943058.21</v>
      </c>
    </row>
    <row r="140" spans="1:12">
      <c r="A140" s="228">
        <v>2007</v>
      </c>
      <c r="B140" s="228" t="s">
        <v>193</v>
      </c>
      <c r="C140" s="228" t="s">
        <v>64</v>
      </c>
      <c r="D140" s="228" t="s">
        <v>205</v>
      </c>
      <c r="E140" s="228">
        <v>85</v>
      </c>
      <c r="F140" s="228">
        <v>2210</v>
      </c>
      <c r="G140" s="228">
        <v>733</v>
      </c>
      <c r="H140" s="228">
        <v>3730</v>
      </c>
      <c r="I140" s="228">
        <v>1694332.4</v>
      </c>
      <c r="J140" s="228">
        <v>300085.23</v>
      </c>
      <c r="K140" s="228">
        <v>199854.76</v>
      </c>
      <c r="L140" s="228">
        <v>2246592.96</v>
      </c>
    </row>
    <row r="141" spans="1:12">
      <c r="A141" s="228">
        <v>2007</v>
      </c>
      <c r="B141" s="228" t="s">
        <v>193</v>
      </c>
      <c r="C141" s="228" t="s">
        <v>64</v>
      </c>
      <c r="D141" s="228" t="s">
        <v>205</v>
      </c>
      <c r="E141" s="228">
        <v>90</v>
      </c>
      <c r="F141" s="228">
        <v>733</v>
      </c>
      <c r="G141" s="228">
        <v>186</v>
      </c>
      <c r="H141" s="228">
        <v>1720</v>
      </c>
      <c r="I141" s="228">
        <v>620937.19999999995</v>
      </c>
      <c r="J141" s="228">
        <v>80125.100000000006</v>
      </c>
      <c r="K141" s="228">
        <v>47009.35</v>
      </c>
      <c r="L141" s="228">
        <v>758368.22</v>
      </c>
    </row>
    <row r="142" spans="1:12">
      <c r="A142" s="228">
        <v>2007</v>
      </c>
      <c r="B142" s="228" t="s">
        <v>193</v>
      </c>
      <c r="C142" s="228" t="s">
        <v>64</v>
      </c>
      <c r="D142" s="228" t="s">
        <v>205</v>
      </c>
      <c r="E142" s="228">
        <v>95</v>
      </c>
      <c r="F142" s="228">
        <v>149</v>
      </c>
      <c r="G142" s="228">
        <v>47</v>
      </c>
      <c r="H142" s="228">
        <v>838</v>
      </c>
      <c r="I142" s="228">
        <v>210440.6</v>
      </c>
      <c r="J142" s="228">
        <v>18307.900000000001</v>
      </c>
      <c r="K142" s="228">
        <v>20914</v>
      </c>
      <c r="L142" s="228">
        <v>259962.5</v>
      </c>
    </row>
    <row r="143" spans="1:12">
      <c r="A143" s="228">
        <v>2007</v>
      </c>
      <c r="B143" s="228" t="s">
        <v>193</v>
      </c>
      <c r="C143" s="228" t="s">
        <v>64</v>
      </c>
      <c r="D143" s="228" t="s">
        <v>206</v>
      </c>
      <c r="E143" s="228">
        <v>0</v>
      </c>
      <c r="F143" s="228">
        <v>16387</v>
      </c>
      <c r="G143" s="228">
        <v>448</v>
      </c>
      <c r="H143" s="228">
        <v>1965</v>
      </c>
      <c r="I143" s="228">
        <v>700466.8</v>
      </c>
      <c r="J143" s="228">
        <v>136892.97</v>
      </c>
      <c r="K143" s="228">
        <v>3372.2</v>
      </c>
      <c r="L143" s="228">
        <v>903577.57</v>
      </c>
    </row>
    <row r="144" spans="1:12">
      <c r="A144" s="228">
        <v>2007</v>
      </c>
      <c r="B144" s="228" t="s">
        <v>193</v>
      </c>
      <c r="C144" s="228" t="s">
        <v>64</v>
      </c>
      <c r="D144" s="228" t="s">
        <v>206</v>
      </c>
      <c r="E144" s="228">
        <v>5</v>
      </c>
      <c r="F144" s="228">
        <v>17226</v>
      </c>
      <c r="G144" s="228">
        <v>237</v>
      </c>
      <c r="H144" s="228">
        <v>321</v>
      </c>
      <c r="I144" s="228">
        <v>180435.05</v>
      </c>
      <c r="J144" s="228">
        <v>67796.429999999993</v>
      </c>
      <c r="K144" s="228">
        <v>11015.73</v>
      </c>
      <c r="L144" s="228">
        <v>272948.03000000003</v>
      </c>
    </row>
    <row r="145" spans="1:12">
      <c r="A145" s="228">
        <v>2007</v>
      </c>
      <c r="B145" s="228" t="s">
        <v>193</v>
      </c>
      <c r="C145" s="228" t="s">
        <v>64</v>
      </c>
      <c r="D145" s="228" t="s">
        <v>206</v>
      </c>
      <c r="E145" s="228">
        <v>10</v>
      </c>
      <c r="F145" s="228">
        <v>19776</v>
      </c>
      <c r="G145" s="228">
        <v>248</v>
      </c>
      <c r="H145" s="228">
        <v>409</v>
      </c>
      <c r="I145" s="228">
        <v>227881</v>
      </c>
      <c r="J145" s="228">
        <v>81794.25</v>
      </c>
      <c r="K145" s="228">
        <v>25048.6</v>
      </c>
      <c r="L145" s="228">
        <v>353933.74</v>
      </c>
    </row>
    <row r="146" spans="1:12">
      <c r="A146" s="228">
        <v>2007</v>
      </c>
      <c r="B146" s="228" t="s">
        <v>193</v>
      </c>
      <c r="C146" s="228" t="s">
        <v>64</v>
      </c>
      <c r="D146" s="228" t="s">
        <v>206</v>
      </c>
      <c r="E146" s="228">
        <v>15</v>
      </c>
      <c r="F146" s="228">
        <v>21311</v>
      </c>
      <c r="G146" s="228">
        <v>544</v>
      </c>
      <c r="H146" s="228">
        <v>995</v>
      </c>
      <c r="I146" s="228">
        <v>647525.68000000005</v>
      </c>
      <c r="J146" s="228">
        <v>214165.35</v>
      </c>
      <c r="K146" s="228">
        <v>86279.3</v>
      </c>
      <c r="L146" s="228">
        <v>1034528.1</v>
      </c>
    </row>
    <row r="147" spans="1:12">
      <c r="A147" s="228">
        <v>2007</v>
      </c>
      <c r="B147" s="228" t="s">
        <v>193</v>
      </c>
      <c r="C147" s="228" t="s">
        <v>64</v>
      </c>
      <c r="D147" s="228" t="s">
        <v>206</v>
      </c>
      <c r="E147" s="228">
        <v>20</v>
      </c>
      <c r="F147" s="228">
        <v>20095</v>
      </c>
      <c r="G147" s="228">
        <v>866</v>
      </c>
      <c r="H147" s="228">
        <v>1766</v>
      </c>
      <c r="I147" s="228">
        <v>1225119.29</v>
      </c>
      <c r="J147" s="228">
        <v>373036.99</v>
      </c>
      <c r="K147" s="228">
        <v>75513.2</v>
      </c>
      <c r="L147" s="228">
        <v>1785004.8</v>
      </c>
    </row>
    <row r="148" spans="1:12">
      <c r="A148" s="228">
        <v>2007</v>
      </c>
      <c r="B148" s="228" t="s">
        <v>193</v>
      </c>
      <c r="C148" s="228" t="s">
        <v>64</v>
      </c>
      <c r="D148" s="228" t="s">
        <v>206</v>
      </c>
      <c r="E148" s="228">
        <v>25</v>
      </c>
      <c r="F148" s="228">
        <v>16178</v>
      </c>
      <c r="G148" s="228">
        <v>1089</v>
      </c>
      <c r="H148" s="228">
        <v>2934</v>
      </c>
      <c r="I148" s="228">
        <v>1876625.25</v>
      </c>
      <c r="J148" s="228">
        <v>692384.91</v>
      </c>
      <c r="K148" s="228">
        <v>104398.65</v>
      </c>
      <c r="L148" s="228">
        <v>2883068.15</v>
      </c>
    </row>
    <row r="149" spans="1:12">
      <c r="A149" s="228">
        <v>2007</v>
      </c>
      <c r="B149" s="228" t="s">
        <v>193</v>
      </c>
      <c r="C149" s="228" t="s">
        <v>64</v>
      </c>
      <c r="D149" s="228" t="s">
        <v>206</v>
      </c>
      <c r="E149" s="228">
        <v>30</v>
      </c>
      <c r="F149" s="228">
        <v>19860</v>
      </c>
      <c r="G149" s="228">
        <v>1772</v>
      </c>
      <c r="H149" s="228">
        <v>5124</v>
      </c>
      <c r="I149" s="228">
        <v>3360068.05</v>
      </c>
      <c r="J149" s="228">
        <v>1152655.08</v>
      </c>
      <c r="K149" s="228">
        <v>126985.06</v>
      </c>
      <c r="L149" s="228">
        <v>4917152.9000000004</v>
      </c>
    </row>
    <row r="150" spans="1:12">
      <c r="A150" s="228">
        <v>2007</v>
      </c>
      <c r="B150" s="228" t="s">
        <v>193</v>
      </c>
      <c r="C150" s="228" t="s">
        <v>64</v>
      </c>
      <c r="D150" s="228" t="s">
        <v>206</v>
      </c>
      <c r="E150" s="228">
        <v>35</v>
      </c>
      <c r="F150" s="228">
        <v>24106</v>
      </c>
      <c r="G150" s="228">
        <v>1814</v>
      </c>
      <c r="H150" s="228">
        <v>4915</v>
      </c>
      <c r="I150" s="228">
        <v>3343791.34</v>
      </c>
      <c r="J150" s="228">
        <v>1049847.43</v>
      </c>
      <c r="K150" s="228">
        <v>296710.14</v>
      </c>
      <c r="L150" s="228">
        <v>5000326.45</v>
      </c>
    </row>
    <row r="151" spans="1:12">
      <c r="A151" s="228">
        <v>2007</v>
      </c>
      <c r="B151" s="228" t="s">
        <v>193</v>
      </c>
      <c r="C151" s="228" t="s">
        <v>64</v>
      </c>
      <c r="D151" s="228" t="s">
        <v>206</v>
      </c>
      <c r="E151" s="228">
        <v>40</v>
      </c>
      <c r="F151" s="228">
        <v>26048</v>
      </c>
      <c r="G151" s="228">
        <v>1804</v>
      </c>
      <c r="H151" s="228">
        <v>3700</v>
      </c>
      <c r="I151" s="228">
        <v>2500031.02</v>
      </c>
      <c r="J151" s="228">
        <v>833134.33</v>
      </c>
      <c r="K151" s="228">
        <v>297497.42</v>
      </c>
      <c r="L151" s="228">
        <v>3850886.81</v>
      </c>
    </row>
    <row r="152" spans="1:12">
      <c r="A152" s="228">
        <v>2007</v>
      </c>
      <c r="B152" s="228" t="s">
        <v>193</v>
      </c>
      <c r="C152" s="228" t="s">
        <v>64</v>
      </c>
      <c r="D152" s="228" t="s">
        <v>206</v>
      </c>
      <c r="E152" s="228">
        <v>45</v>
      </c>
      <c r="F152" s="228">
        <v>30764</v>
      </c>
      <c r="G152" s="228">
        <v>2291</v>
      </c>
      <c r="H152" s="228">
        <v>4717</v>
      </c>
      <c r="I152" s="228">
        <v>3047775.94</v>
      </c>
      <c r="J152" s="228">
        <v>1002752.65</v>
      </c>
      <c r="K152" s="228">
        <v>452681.51</v>
      </c>
      <c r="L152" s="228">
        <v>4803010.72</v>
      </c>
    </row>
    <row r="153" spans="1:12">
      <c r="A153" s="228">
        <v>2007</v>
      </c>
      <c r="B153" s="228" t="s">
        <v>193</v>
      </c>
      <c r="C153" s="228" t="s">
        <v>64</v>
      </c>
      <c r="D153" s="228" t="s">
        <v>206</v>
      </c>
      <c r="E153" s="228">
        <v>50</v>
      </c>
      <c r="F153" s="228">
        <v>31753</v>
      </c>
      <c r="G153" s="228">
        <v>2960</v>
      </c>
      <c r="H153" s="228">
        <v>5778</v>
      </c>
      <c r="I153" s="228">
        <v>3833320.01</v>
      </c>
      <c r="J153" s="228">
        <v>1157413.3400000001</v>
      </c>
      <c r="K153" s="228">
        <v>530777.5</v>
      </c>
      <c r="L153" s="228">
        <v>5822371.8399999999</v>
      </c>
    </row>
    <row r="154" spans="1:12">
      <c r="A154" s="228">
        <v>2007</v>
      </c>
      <c r="B154" s="228" t="s">
        <v>193</v>
      </c>
      <c r="C154" s="228" t="s">
        <v>64</v>
      </c>
      <c r="D154" s="228" t="s">
        <v>206</v>
      </c>
      <c r="E154" s="228">
        <v>55</v>
      </c>
      <c r="F154" s="228">
        <v>31272</v>
      </c>
      <c r="G154" s="228">
        <v>3223</v>
      </c>
      <c r="H154" s="228">
        <v>7125</v>
      </c>
      <c r="I154" s="228">
        <v>4642611.82</v>
      </c>
      <c r="J154" s="228">
        <v>1342891.55</v>
      </c>
      <c r="K154" s="228">
        <v>1084773.0900000001</v>
      </c>
      <c r="L154" s="228">
        <v>7414562.0499999998</v>
      </c>
    </row>
    <row r="155" spans="1:12">
      <c r="A155" s="228">
        <v>2007</v>
      </c>
      <c r="B155" s="228" t="s">
        <v>193</v>
      </c>
      <c r="C155" s="228" t="s">
        <v>64</v>
      </c>
      <c r="D155" s="228" t="s">
        <v>206</v>
      </c>
      <c r="E155" s="228">
        <v>60</v>
      </c>
      <c r="F155" s="228">
        <v>25377</v>
      </c>
      <c r="G155" s="228">
        <v>3096</v>
      </c>
      <c r="H155" s="228">
        <v>7394</v>
      </c>
      <c r="I155" s="228">
        <v>5231995.25</v>
      </c>
      <c r="J155" s="228">
        <v>1413781.05</v>
      </c>
      <c r="K155" s="228">
        <v>1309817.1399999999</v>
      </c>
      <c r="L155" s="228">
        <v>8228139.9800000004</v>
      </c>
    </row>
    <row r="156" spans="1:12">
      <c r="A156" s="228">
        <v>2007</v>
      </c>
      <c r="B156" s="228" t="s">
        <v>193</v>
      </c>
      <c r="C156" s="228" t="s">
        <v>64</v>
      </c>
      <c r="D156" s="228" t="s">
        <v>206</v>
      </c>
      <c r="E156" s="228">
        <v>65</v>
      </c>
      <c r="F156" s="228">
        <v>17453</v>
      </c>
      <c r="G156" s="228">
        <v>2681</v>
      </c>
      <c r="H156" s="228">
        <v>7036</v>
      </c>
      <c r="I156" s="228">
        <v>4554363.3600000003</v>
      </c>
      <c r="J156" s="228">
        <v>1315420.6599999999</v>
      </c>
      <c r="K156" s="228">
        <v>1352166.17</v>
      </c>
      <c r="L156" s="228">
        <v>7427416.2000000002</v>
      </c>
    </row>
    <row r="157" spans="1:12">
      <c r="A157" s="228">
        <v>2007</v>
      </c>
      <c r="B157" s="228" t="s">
        <v>193</v>
      </c>
      <c r="C157" s="228" t="s">
        <v>64</v>
      </c>
      <c r="D157" s="228" t="s">
        <v>206</v>
      </c>
      <c r="E157" s="228">
        <v>70</v>
      </c>
      <c r="F157" s="228">
        <v>13324</v>
      </c>
      <c r="G157" s="228">
        <v>2384</v>
      </c>
      <c r="H157" s="228">
        <v>7457</v>
      </c>
      <c r="I157" s="228">
        <v>4442612.8899999997</v>
      </c>
      <c r="J157" s="228">
        <v>1254045.96</v>
      </c>
      <c r="K157" s="228">
        <v>1137947.49</v>
      </c>
      <c r="L157" s="228">
        <v>6969309</v>
      </c>
    </row>
    <row r="158" spans="1:12">
      <c r="A158" s="228">
        <v>2007</v>
      </c>
      <c r="B158" s="228" t="s">
        <v>193</v>
      </c>
      <c r="C158" s="228" t="s">
        <v>64</v>
      </c>
      <c r="D158" s="228" t="s">
        <v>206</v>
      </c>
      <c r="E158" s="228">
        <v>75</v>
      </c>
      <c r="F158" s="228">
        <v>12247</v>
      </c>
      <c r="G158" s="228">
        <v>2440</v>
      </c>
      <c r="H158" s="228">
        <v>9135</v>
      </c>
      <c r="I158" s="228">
        <v>5232120.2699999996</v>
      </c>
      <c r="J158" s="228">
        <v>1307235.79</v>
      </c>
      <c r="K158" s="228">
        <v>1222075.27</v>
      </c>
      <c r="L158" s="228">
        <v>7897157.0800000001</v>
      </c>
    </row>
    <row r="159" spans="1:12">
      <c r="A159" s="228">
        <v>2007</v>
      </c>
      <c r="B159" s="228" t="s">
        <v>193</v>
      </c>
      <c r="C159" s="228" t="s">
        <v>64</v>
      </c>
      <c r="D159" s="228" t="s">
        <v>206</v>
      </c>
      <c r="E159" s="228">
        <v>80</v>
      </c>
      <c r="F159" s="228">
        <v>9907</v>
      </c>
      <c r="G159" s="228">
        <v>1959</v>
      </c>
      <c r="H159" s="228">
        <v>9831</v>
      </c>
      <c r="I159" s="228">
        <v>5015315.55</v>
      </c>
      <c r="J159" s="228">
        <v>1099230.1200000001</v>
      </c>
      <c r="K159" s="228">
        <v>1054616.1100000001</v>
      </c>
      <c r="L159" s="228">
        <v>7441005.6900000004</v>
      </c>
    </row>
    <row r="160" spans="1:12">
      <c r="A160" s="228">
        <v>2007</v>
      </c>
      <c r="B160" s="228" t="s">
        <v>193</v>
      </c>
      <c r="C160" s="228" t="s">
        <v>64</v>
      </c>
      <c r="D160" s="228" t="s">
        <v>206</v>
      </c>
      <c r="E160" s="228">
        <v>85</v>
      </c>
      <c r="F160" s="228">
        <v>5651</v>
      </c>
      <c r="G160" s="228">
        <v>1159</v>
      </c>
      <c r="H160" s="228">
        <v>8679</v>
      </c>
      <c r="I160" s="228">
        <v>3509616.5</v>
      </c>
      <c r="J160" s="228">
        <v>583911.39</v>
      </c>
      <c r="K160" s="228">
        <v>546158.68000000005</v>
      </c>
      <c r="L160" s="228">
        <v>4810815.47</v>
      </c>
    </row>
    <row r="161" spans="1:12">
      <c r="A161" s="228">
        <v>2007</v>
      </c>
      <c r="B161" s="228" t="s">
        <v>193</v>
      </c>
      <c r="C161" s="228" t="s">
        <v>64</v>
      </c>
      <c r="D161" s="228" t="s">
        <v>206</v>
      </c>
      <c r="E161" s="228">
        <v>90</v>
      </c>
      <c r="F161" s="228">
        <v>2433</v>
      </c>
      <c r="G161" s="228">
        <v>469</v>
      </c>
      <c r="H161" s="228">
        <v>5215</v>
      </c>
      <c r="I161" s="228">
        <v>1580292.87</v>
      </c>
      <c r="J161" s="228">
        <v>227930.22</v>
      </c>
      <c r="K161" s="228">
        <v>127131.6</v>
      </c>
      <c r="L161" s="228">
        <v>2021489.33</v>
      </c>
    </row>
    <row r="162" spans="1:12">
      <c r="A162" s="228">
        <v>2007</v>
      </c>
      <c r="B162" s="228" t="s">
        <v>193</v>
      </c>
      <c r="C162" s="228" t="s">
        <v>64</v>
      </c>
      <c r="D162" s="228" t="s">
        <v>206</v>
      </c>
      <c r="E162" s="228">
        <v>95</v>
      </c>
      <c r="F162" s="228">
        <v>660</v>
      </c>
      <c r="G162" s="228">
        <v>106</v>
      </c>
      <c r="H162" s="228">
        <v>2032</v>
      </c>
      <c r="I162" s="228">
        <v>473413.36</v>
      </c>
      <c r="J162" s="228">
        <v>45415.85</v>
      </c>
      <c r="K162" s="228">
        <v>33607</v>
      </c>
      <c r="L162" s="228">
        <v>588238.66</v>
      </c>
    </row>
    <row r="163" spans="1:12">
      <c r="A163" s="228">
        <v>2007</v>
      </c>
      <c r="B163" s="228" t="s">
        <v>193</v>
      </c>
      <c r="C163" s="228" t="s">
        <v>65</v>
      </c>
      <c r="D163" s="228" t="s">
        <v>205</v>
      </c>
      <c r="E163" s="228">
        <v>0</v>
      </c>
      <c r="F163" s="228">
        <v>29692</v>
      </c>
      <c r="G163" s="228">
        <v>1172</v>
      </c>
      <c r="H163" s="228">
        <v>3233</v>
      </c>
      <c r="I163" s="228">
        <v>1499297.95</v>
      </c>
      <c r="J163" s="228">
        <v>315572.11</v>
      </c>
      <c r="K163" s="228">
        <v>6986.6</v>
      </c>
      <c r="L163" s="228">
        <v>1947171.83</v>
      </c>
    </row>
    <row r="164" spans="1:12">
      <c r="A164" s="228">
        <v>2007</v>
      </c>
      <c r="B164" s="228" t="s">
        <v>193</v>
      </c>
      <c r="C164" s="228" t="s">
        <v>65</v>
      </c>
      <c r="D164" s="228" t="s">
        <v>205</v>
      </c>
      <c r="E164" s="228">
        <v>5</v>
      </c>
      <c r="F164" s="228">
        <v>30797</v>
      </c>
      <c r="G164" s="228">
        <v>478</v>
      </c>
      <c r="H164" s="228">
        <v>668</v>
      </c>
      <c r="I164" s="228">
        <v>438538.35</v>
      </c>
      <c r="J164" s="228">
        <v>139083.51999999999</v>
      </c>
      <c r="K164" s="228">
        <v>19536.77</v>
      </c>
      <c r="L164" s="228">
        <v>654836.64</v>
      </c>
    </row>
    <row r="165" spans="1:12">
      <c r="A165" s="228">
        <v>2007</v>
      </c>
      <c r="B165" s="228" t="s">
        <v>193</v>
      </c>
      <c r="C165" s="228" t="s">
        <v>65</v>
      </c>
      <c r="D165" s="228" t="s">
        <v>205</v>
      </c>
      <c r="E165" s="228">
        <v>10</v>
      </c>
      <c r="F165" s="228">
        <v>33940</v>
      </c>
      <c r="G165" s="228">
        <v>388</v>
      </c>
      <c r="H165" s="228">
        <v>563</v>
      </c>
      <c r="I165" s="228">
        <v>405515.05</v>
      </c>
      <c r="J165" s="228">
        <v>126850.63</v>
      </c>
      <c r="K165" s="228">
        <v>101967.25</v>
      </c>
      <c r="L165" s="228">
        <v>695966.43</v>
      </c>
    </row>
    <row r="166" spans="1:12">
      <c r="A166" s="228">
        <v>2007</v>
      </c>
      <c r="B166" s="228" t="s">
        <v>193</v>
      </c>
      <c r="C166" s="228" t="s">
        <v>65</v>
      </c>
      <c r="D166" s="228" t="s">
        <v>205</v>
      </c>
      <c r="E166" s="228">
        <v>15</v>
      </c>
      <c r="F166" s="228">
        <v>35356</v>
      </c>
      <c r="G166" s="228">
        <v>790</v>
      </c>
      <c r="H166" s="228">
        <v>1322</v>
      </c>
      <c r="I166" s="228">
        <v>1034078.1</v>
      </c>
      <c r="J166" s="228">
        <v>280887.83</v>
      </c>
      <c r="K166" s="228">
        <v>258324.55</v>
      </c>
      <c r="L166" s="228">
        <v>1766852.32</v>
      </c>
    </row>
    <row r="167" spans="1:12">
      <c r="A167" s="228">
        <v>2007</v>
      </c>
      <c r="B167" s="228" t="s">
        <v>193</v>
      </c>
      <c r="C167" s="228" t="s">
        <v>65</v>
      </c>
      <c r="D167" s="228" t="s">
        <v>205</v>
      </c>
      <c r="E167" s="228">
        <v>20</v>
      </c>
      <c r="F167" s="228">
        <v>26673</v>
      </c>
      <c r="G167" s="228">
        <v>756</v>
      </c>
      <c r="H167" s="228">
        <v>1418</v>
      </c>
      <c r="I167" s="228">
        <v>1128143.1499999999</v>
      </c>
      <c r="J167" s="228">
        <v>294158.01</v>
      </c>
      <c r="K167" s="228">
        <v>177217.87</v>
      </c>
      <c r="L167" s="228">
        <v>1815629.91</v>
      </c>
    </row>
    <row r="168" spans="1:12">
      <c r="A168" s="228">
        <v>2007</v>
      </c>
      <c r="B168" s="228" t="s">
        <v>193</v>
      </c>
      <c r="C168" s="228" t="s">
        <v>65</v>
      </c>
      <c r="D168" s="228" t="s">
        <v>205</v>
      </c>
      <c r="E168" s="228">
        <v>25</v>
      </c>
      <c r="F168" s="228">
        <v>23981</v>
      </c>
      <c r="G168" s="228">
        <v>598</v>
      </c>
      <c r="H168" s="228">
        <v>1068</v>
      </c>
      <c r="I168" s="228">
        <v>824145.45</v>
      </c>
      <c r="J168" s="228">
        <v>234259.23</v>
      </c>
      <c r="K168" s="228">
        <v>143640.73000000001</v>
      </c>
      <c r="L168" s="228">
        <v>1368112.67</v>
      </c>
    </row>
    <row r="169" spans="1:12">
      <c r="A169" s="228">
        <v>2007</v>
      </c>
      <c r="B169" s="228" t="s">
        <v>193</v>
      </c>
      <c r="C169" s="228" t="s">
        <v>65</v>
      </c>
      <c r="D169" s="228" t="s">
        <v>205</v>
      </c>
      <c r="E169" s="228">
        <v>30</v>
      </c>
      <c r="F169" s="228">
        <v>30615</v>
      </c>
      <c r="G169" s="228">
        <v>856</v>
      </c>
      <c r="H169" s="228">
        <v>1516</v>
      </c>
      <c r="I169" s="228">
        <v>1183449.1000000001</v>
      </c>
      <c r="J169" s="228">
        <v>327725.53999999998</v>
      </c>
      <c r="K169" s="228">
        <v>150549.9</v>
      </c>
      <c r="L169" s="228">
        <v>1890657.64</v>
      </c>
    </row>
    <row r="170" spans="1:12">
      <c r="A170" s="228">
        <v>2007</v>
      </c>
      <c r="B170" s="228" t="s">
        <v>193</v>
      </c>
      <c r="C170" s="228" t="s">
        <v>65</v>
      </c>
      <c r="D170" s="228" t="s">
        <v>205</v>
      </c>
      <c r="E170" s="228">
        <v>35</v>
      </c>
      <c r="F170" s="228">
        <v>36601</v>
      </c>
      <c r="G170" s="228">
        <v>1203</v>
      </c>
      <c r="H170" s="228">
        <v>2032</v>
      </c>
      <c r="I170" s="228">
        <v>1545305.78</v>
      </c>
      <c r="J170" s="228">
        <v>432892.32</v>
      </c>
      <c r="K170" s="228">
        <v>258159.22</v>
      </c>
      <c r="L170" s="228">
        <v>2524852.13</v>
      </c>
    </row>
    <row r="171" spans="1:12">
      <c r="A171" s="228">
        <v>2007</v>
      </c>
      <c r="B171" s="228" t="s">
        <v>193</v>
      </c>
      <c r="C171" s="228" t="s">
        <v>65</v>
      </c>
      <c r="D171" s="228" t="s">
        <v>205</v>
      </c>
      <c r="E171" s="228">
        <v>40</v>
      </c>
      <c r="F171" s="228">
        <v>37635</v>
      </c>
      <c r="G171" s="228">
        <v>1324</v>
      </c>
      <c r="H171" s="228">
        <v>2207</v>
      </c>
      <c r="I171" s="228">
        <v>1783028.49</v>
      </c>
      <c r="J171" s="228">
        <v>551259.36</v>
      </c>
      <c r="K171" s="228">
        <v>257124.18</v>
      </c>
      <c r="L171" s="228">
        <v>2945497.77</v>
      </c>
    </row>
    <row r="172" spans="1:12">
      <c r="A172" s="228">
        <v>2007</v>
      </c>
      <c r="B172" s="228" t="s">
        <v>193</v>
      </c>
      <c r="C172" s="228" t="s">
        <v>65</v>
      </c>
      <c r="D172" s="228" t="s">
        <v>205</v>
      </c>
      <c r="E172" s="228">
        <v>45</v>
      </c>
      <c r="F172" s="228">
        <v>41416</v>
      </c>
      <c r="G172" s="228">
        <v>1803</v>
      </c>
      <c r="H172" s="228">
        <v>3290</v>
      </c>
      <c r="I172" s="228">
        <v>2733384.87</v>
      </c>
      <c r="J172" s="228">
        <v>807461.42</v>
      </c>
      <c r="K172" s="228">
        <v>549338.1</v>
      </c>
      <c r="L172" s="228">
        <v>4661640.5199999996</v>
      </c>
    </row>
    <row r="173" spans="1:12">
      <c r="A173" s="228">
        <v>2007</v>
      </c>
      <c r="B173" s="228" t="s">
        <v>193</v>
      </c>
      <c r="C173" s="228" t="s">
        <v>65</v>
      </c>
      <c r="D173" s="228" t="s">
        <v>205</v>
      </c>
      <c r="E173" s="228">
        <v>50</v>
      </c>
      <c r="F173" s="228">
        <v>40707</v>
      </c>
      <c r="G173" s="228">
        <v>2350</v>
      </c>
      <c r="H173" s="228">
        <v>4743</v>
      </c>
      <c r="I173" s="228">
        <v>3824128.55</v>
      </c>
      <c r="J173" s="228">
        <v>1158546.7</v>
      </c>
      <c r="K173" s="228">
        <v>961525.31</v>
      </c>
      <c r="L173" s="228">
        <v>6567891.8499999996</v>
      </c>
    </row>
    <row r="174" spans="1:12">
      <c r="A174" s="228">
        <v>2007</v>
      </c>
      <c r="B174" s="228" t="s">
        <v>193</v>
      </c>
      <c r="C174" s="228" t="s">
        <v>65</v>
      </c>
      <c r="D174" s="228" t="s">
        <v>205</v>
      </c>
      <c r="E174" s="228">
        <v>55</v>
      </c>
      <c r="F174" s="228">
        <v>39460</v>
      </c>
      <c r="G174" s="228">
        <v>3513</v>
      </c>
      <c r="H174" s="228">
        <v>6753</v>
      </c>
      <c r="I174" s="228">
        <v>5642510.6500000004</v>
      </c>
      <c r="J174" s="228">
        <v>1610288.05</v>
      </c>
      <c r="K174" s="228">
        <v>1818023.01</v>
      </c>
      <c r="L174" s="228">
        <v>9959070.7100000009</v>
      </c>
    </row>
    <row r="175" spans="1:12">
      <c r="A175" s="228">
        <v>2007</v>
      </c>
      <c r="B175" s="228" t="s">
        <v>193</v>
      </c>
      <c r="C175" s="228" t="s">
        <v>65</v>
      </c>
      <c r="D175" s="228" t="s">
        <v>205</v>
      </c>
      <c r="E175" s="228">
        <v>60</v>
      </c>
      <c r="F175" s="228">
        <v>31026</v>
      </c>
      <c r="G175" s="228">
        <v>3637</v>
      </c>
      <c r="H175" s="228">
        <v>8095</v>
      </c>
      <c r="I175" s="228">
        <v>6664631.1900000004</v>
      </c>
      <c r="J175" s="228">
        <v>1742114.02</v>
      </c>
      <c r="K175" s="228">
        <v>2088551.05</v>
      </c>
      <c r="L175" s="228">
        <v>11651252.140000001</v>
      </c>
    </row>
    <row r="176" spans="1:12">
      <c r="A176" s="228">
        <v>2007</v>
      </c>
      <c r="B176" s="228" t="s">
        <v>193</v>
      </c>
      <c r="C176" s="228" t="s">
        <v>65</v>
      </c>
      <c r="D176" s="228" t="s">
        <v>205</v>
      </c>
      <c r="E176" s="228">
        <v>65</v>
      </c>
      <c r="F176" s="228">
        <v>21415</v>
      </c>
      <c r="G176" s="228">
        <v>3193</v>
      </c>
      <c r="H176" s="228">
        <v>7254</v>
      </c>
      <c r="I176" s="228">
        <v>5961216.1500000004</v>
      </c>
      <c r="J176" s="228">
        <v>1770226.37</v>
      </c>
      <c r="K176" s="228">
        <v>1836126.53</v>
      </c>
      <c r="L176" s="228">
        <v>10249594.880000001</v>
      </c>
    </row>
    <row r="177" spans="1:12">
      <c r="A177" s="228">
        <v>2007</v>
      </c>
      <c r="B177" s="228" t="s">
        <v>193</v>
      </c>
      <c r="C177" s="228" t="s">
        <v>65</v>
      </c>
      <c r="D177" s="228" t="s">
        <v>205</v>
      </c>
      <c r="E177" s="228">
        <v>70</v>
      </c>
      <c r="F177" s="228">
        <v>14386</v>
      </c>
      <c r="G177" s="228">
        <v>2487</v>
      </c>
      <c r="H177" s="228">
        <v>6841</v>
      </c>
      <c r="I177" s="228">
        <v>5190679.3499999996</v>
      </c>
      <c r="J177" s="228">
        <v>1469241.22</v>
      </c>
      <c r="K177" s="228">
        <v>1806489.68</v>
      </c>
      <c r="L177" s="228">
        <v>8949445.4800000004</v>
      </c>
    </row>
    <row r="178" spans="1:12">
      <c r="A178" s="228">
        <v>2007</v>
      </c>
      <c r="B178" s="228" t="s">
        <v>193</v>
      </c>
      <c r="C178" s="228" t="s">
        <v>65</v>
      </c>
      <c r="D178" s="228" t="s">
        <v>205</v>
      </c>
      <c r="E178" s="228">
        <v>75</v>
      </c>
      <c r="F178" s="228">
        <v>11005</v>
      </c>
      <c r="G178" s="228">
        <v>2281</v>
      </c>
      <c r="H178" s="228">
        <v>7791</v>
      </c>
      <c r="I178" s="228">
        <v>5168097.3499999996</v>
      </c>
      <c r="J178" s="228">
        <v>1304912.8500000001</v>
      </c>
      <c r="K178" s="228">
        <v>1212587.96</v>
      </c>
      <c r="L178" s="228">
        <v>8028793.7599999998</v>
      </c>
    </row>
    <row r="179" spans="1:12">
      <c r="A179" s="228">
        <v>2007</v>
      </c>
      <c r="B179" s="228" t="s">
        <v>193</v>
      </c>
      <c r="C179" s="228" t="s">
        <v>65</v>
      </c>
      <c r="D179" s="228" t="s">
        <v>205</v>
      </c>
      <c r="E179" s="228">
        <v>80</v>
      </c>
      <c r="F179" s="228">
        <v>5531</v>
      </c>
      <c r="G179" s="228">
        <v>1168</v>
      </c>
      <c r="H179" s="228">
        <v>5247</v>
      </c>
      <c r="I179" s="228">
        <v>3164658.6</v>
      </c>
      <c r="J179" s="228">
        <v>663713.49</v>
      </c>
      <c r="K179" s="228">
        <v>710407.78</v>
      </c>
      <c r="L179" s="228">
        <v>4717523.17</v>
      </c>
    </row>
    <row r="180" spans="1:12">
      <c r="A180" s="228">
        <v>2007</v>
      </c>
      <c r="B180" s="228" t="s">
        <v>193</v>
      </c>
      <c r="C180" s="228" t="s">
        <v>65</v>
      </c>
      <c r="D180" s="228" t="s">
        <v>205</v>
      </c>
      <c r="E180" s="228">
        <v>85</v>
      </c>
      <c r="F180" s="228">
        <v>1952</v>
      </c>
      <c r="G180" s="228">
        <v>445</v>
      </c>
      <c r="H180" s="228">
        <v>2165</v>
      </c>
      <c r="I180" s="228">
        <v>1151694.45</v>
      </c>
      <c r="J180" s="228">
        <v>222447.25</v>
      </c>
      <c r="K180" s="228">
        <v>292269.57</v>
      </c>
      <c r="L180" s="228">
        <v>1729958.54</v>
      </c>
    </row>
    <row r="181" spans="1:12">
      <c r="A181" s="228">
        <v>2007</v>
      </c>
      <c r="B181" s="228" t="s">
        <v>193</v>
      </c>
      <c r="C181" s="228" t="s">
        <v>65</v>
      </c>
      <c r="D181" s="228" t="s">
        <v>205</v>
      </c>
      <c r="E181" s="228">
        <v>90</v>
      </c>
      <c r="F181" s="228">
        <v>625</v>
      </c>
      <c r="G181" s="228">
        <v>124</v>
      </c>
      <c r="H181" s="228">
        <v>1013</v>
      </c>
      <c r="I181" s="228">
        <v>333492.09999999998</v>
      </c>
      <c r="J181" s="228">
        <v>49615.85</v>
      </c>
      <c r="K181" s="228">
        <v>39752</v>
      </c>
      <c r="L181" s="228">
        <v>448545.2</v>
      </c>
    </row>
    <row r="182" spans="1:12">
      <c r="A182" s="228">
        <v>2007</v>
      </c>
      <c r="B182" s="228" t="s">
        <v>193</v>
      </c>
      <c r="C182" s="228" t="s">
        <v>65</v>
      </c>
      <c r="D182" s="228" t="s">
        <v>205</v>
      </c>
      <c r="E182" s="228">
        <v>95</v>
      </c>
      <c r="F182" s="228">
        <v>161</v>
      </c>
      <c r="G182" s="228">
        <v>26</v>
      </c>
      <c r="H182" s="228">
        <v>239</v>
      </c>
      <c r="I182" s="228">
        <v>93348</v>
      </c>
      <c r="J182" s="228">
        <v>12401.3</v>
      </c>
      <c r="K182" s="228">
        <v>214</v>
      </c>
      <c r="L182" s="228">
        <v>111004.55</v>
      </c>
    </row>
    <row r="183" spans="1:12">
      <c r="A183" s="228">
        <v>2007</v>
      </c>
      <c r="B183" s="228" t="s">
        <v>193</v>
      </c>
      <c r="C183" s="228" t="s">
        <v>65</v>
      </c>
      <c r="D183" s="228" t="s">
        <v>206</v>
      </c>
      <c r="E183" s="228">
        <v>0</v>
      </c>
      <c r="F183" s="228">
        <v>28077</v>
      </c>
      <c r="G183" s="228">
        <v>859</v>
      </c>
      <c r="H183" s="228">
        <v>2827</v>
      </c>
      <c r="I183" s="228">
        <v>1276229.2</v>
      </c>
      <c r="J183" s="228">
        <v>171524.27</v>
      </c>
      <c r="K183" s="228">
        <v>8803.06</v>
      </c>
      <c r="L183" s="228">
        <v>1547503.06</v>
      </c>
    </row>
    <row r="184" spans="1:12">
      <c r="A184" s="228">
        <v>2007</v>
      </c>
      <c r="B184" s="228" t="s">
        <v>193</v>
      </c>
      <c r="C184" s="228" t="s">
        <v>65</v>
      </c>
      <c r="D184" s="228" t="s">
        <v>206</v>
      </c>
      <c r="E184" s="228">
        <v>5</v>
      </c>
      <c r="F184" s="228">
        <v>29116</v>
      </c>
      <c r="G184" s="228">
        <v>349</v>
      </c>
      <c r="H184" s="228">
        <v>439</v>
      </c>
      <c r="I184" s="228">
        <v>322455.90000000002</v>
      </c>
      <c r="J184" s="228">
        <v>108617.1</v>
      </c>
      <c r="K184" s="228">
        <v>10346</v>
      </c>
      <c r="L184" s="228">
        <v>494859.19</v>
      </c>
    </row>
    <row r="185" spans="1:12">
      <c r="A185" s="228">
        <v>2007</v>
      </c>
      <c r="B185" s="228" t="s">
        <v>193</v>
      </c>
      <c r="C185" s="228" t="s">
        <v>65</v>
      </c>
      <c r="D185" s="228" t="s">
        <v>206</v>
      </c>
      <c r="E185" s="228">
        <v>10</v>
      </c>
      <c r="F185" s="228">
        <v>32019</v>
      </c>
      <c r="G185" s="228">
        <v>338</v>
      </c>
      <c r="H185" s="228">
        <v>456</v>
      </c>
      <c r="I185" s="228">
        <v>342104.25</v>
      </c>
      <c r="J185" s="228">
        <v>96763.64</v>
      </c>
      <c r="K185" s="228">
        <v>120953.44</v>
      </c>
      <c r="L185" s="228">
        <v>617694.11</v>
      </c>
    </row>
    <row r="186" spans="1:12">
      <c r="A186" s="228">
        <v>2007</v>
      </c>
      <c r="B186" s="228" t="s">
        <v>193</v>
      </c>
      <c r="C186" s="228" t="s">
        <v>65</v>
      </c>
      <c r="D186" s="228" t="s">
        <v>206</v>
      </c>
      <c r="E186" s="228">
        <v>15</v>
      </c>
      <c r="F186" s="228">
        <v>34109</v>
      </c>
      <c r="G186" s="228">
        <v>1023</v>
      </c>
      <c r="H186" s="228">
        <v>2031</v>
      </c>
      <c r="I186" s="228">
        <v>1365394.65</v>
      </c>
      <c r="J186" s="228">
        <v>301753.78999999998</v>
      </c>
      <c r="K186" s="228">
        <v>164649.9</v>
      </c>
      <c r="L186" s="228">
        <v>2078052.1</v>
      </c>
    </row>
    <row r="187" spans="1:12">
      <c r="A187" s="228">
        <v>2007</v>
      </c>
      <c r="B187" s="228" t="s">
        <v>193</v>
      </c>
      <c r="C187" s="228" t="s">
        <v>65</v>
      </c>
      <c r="D187" s="228" t="s">
        <v>206</v>
      </c>
      <c r="E187" s="228">
        <v>20</v>
      </c>
      <c r="F187" s="228">
        <v>28271</v>
      </c>
      <c r="G187" s="228">
        <v>1279</v>
      </c>
      <c r="H187" s="228">
        <v>3000</v>
      </c>
      <c r="I187" s="228">
        <v>2205896.2999999998</v>
      </c>
      <c r="J187" s="228">
        <v>514849.82</v>
      </c>
      <c r="K187" s="228">
        <v>173058.34</v>
      </c>
      <c r="L187" s="228">
        <v>3279107.3</v>
      </c>
    </row>
    <row r="188" spans="1:12">
      <c r="A188" s="228">
        <v>2007</v>
      </c>
      <c r="B188" s="228" t="s">
        <v>193</v>
      </c>
      <c r="C188" s="228" t="s">
        <v>65</v>
      </c>
      <c r="D188" s="228" t="s">
        <v>206</v>
      </c>
      <c r="E188" s="228">
        <v>25</v>
      </c>
      <c r="F188" s="228">
        <v>27390</v>
      </c>
      <c r="G188" s="228">
        <v>1682</v>
      </c>
      <c r="H188" s="228">
        <v>4979</v>
      </c>
      <c r="I188" s="228">
        <v>3918029.1</v>
      </c>
      <c r="J188" s="228">
        <v>1254151.46</v>
      </c>
      <c r="K188" s="228">
        <v>187118.66</v>
      </c>
      <c r="L188" s="228">
        <v>5848597.5700000003</v>
      </c>
    </row>
    <row r="189" spans="1:12">
      <c r="A189" s="228">
        <v>2007</v>
      </c>
      <c r="B189" s="228" t="s">
        <v>193</v>
      </c>
      <c r="C189" s="228" t="s">
        <v>65</v>
      </c>
      <c r="D189" s="228" t="s">
        <v>206</v>
      </c>
      <c r="E189" s="228">
        <v>30</v>
      </c>
      <c r="F189" s="228">
        <v>34173</v>
      </c>
      <c r="G189" s="228">
        <v>2946</v>
      </c>
      <c r="H189" s="228">
        <v>9194</v>
      </c>
      <c r="I189" s="228">
        <v>7055017.9199999999</v>
      </c>
      <c r="J189" s="228">
        <v>2286454.5699999998</v>
      </c>
      <c r="K189" s="228">
        <v>377160.86</v>
      </c>
      <c r="L189" s="228">
        <v>10624014.48</v>
      </c>
    </row>
    <row r="190" spans="1:12">
      <c r="A190" s="228">
        <v>2007</v>
      </c>
      <c r="B190" s="228" t="s">
        <v>193</v>
      </c>
      <c r="C190" s="228" t="s">
        <v>65</v>
      </c>
      <c r="D190" s="228" t="s">
        <v>206</v>
      </c>
      <c r="E190" s="228">
        <v>35</v>
      </c>
      <c r="F190" s="228">
        <v>39543</v>
      </c>
      <c r="G190" s="228">
        <v>2935</v>
      </c>
      <c r="H190" s="228">
        <v>8069</v>
      </c>
      <c r="I190" s="228">
        <v>6246598.0499999998</v>
      </c>
      <c r="J190" s="228">
        <v>1867911.66</v>
      </c>
      <c r="K190" s="228">
        <v>418710.75</v>
      </c>
      <c r="L190" s="228">
        <v>9443165.0600000005</v>
      </c>
    </row>
    <row r="191" spans="1:12">
      <c r="A191" s="228">
        <v>2007</v>
      </c>
      <c r="B191" s="228" t="s">
        <v>193</v>
      </c>
      <c r="C191" s="228" t="s">
        <v>65</v>
      </c>
      <c r="D191" s="228" t="s">
        <v>206</v>
      </c>
      <c r="E191" s="228">
        <v>40</v>
      </c>
      <c r="F191" s="228">
        <v>40252</v>
      </c>
      <c r="G191" s="228">
        <v>2551</v>
      </c>
      <c r="H191" s="228">
        <v>5669</v>
      </c>
      <c r="I191" s="228">
        <v>4341017.26</v>
      </c>
      <c r="J191" s="228">
        <v>1163660.97</v>
      </c>
      <c r="K191" s="228">
        <v>562652.31000000006</v>
      </c>
      <c r="L191" s="228">
        <v>6886423.9100000001</v>
      </c>
    </row>
    <row r="192" spans="1:12">
      <c r="A192" s="228">
        <v>2007</v>
      </c>
      <c r="B192" s="228" t="s">
        <v>193</v>
      </c>
      <c r="C192" s="228" t="s">
        <v>65</v>
      </c>
      <c r="D192" s="228" t="s">
        <v>206</v>
      </c>
      <c r="E192" s="228">
        <v>45</v>
      </c>
      <c r="F192" s="228">
        <v>43456</v>
      </c>
      <c r="G192" s="228">
        <v>2985</v>
      </c>
      <c r="H192" s="228">
        <v>6438</v>
      </c>
      <c r="I192" s="228">
        <v>4828569.03</v>
      </c>
      <c r="J192" s="228">
        <v>1285715.56</v>
      </c>
      <c r="K192" s="228">
        <v>808764.29</v>
      </c>
      <c r="L192" s="228">
        <v>8159470.6399999997</v>
      </c>
    </row>
    <row r="193" spans="1:12">
      <c r="A193" s="228">
        <v>2007</v>
      </c>
      <c r="B193" s="228" t="s">
        <v>193</v>
      </c>
      <c r="C193" s="228" t="s">
        <v>65</v>
      </c>
      <c r="D193" s="228" t="s">
        <v>206</v>
      </c>
      <c r="E193" s="228">
        <v>50</v>
      </c>
      <c r="F193" s="228">
        <v>43216</v>
      </c>
      <c r="G193" s="228">
        <v>3567</v>
      </c>
      <c r="H193" s="228">
        <v>7369</v>
      </c>
      <c r="I193" s="228">
        <v>5532370.8600000003</v>
      </c>
      <c r="J193" s="228">
        <v>1464359.89</v>
      </c>
      <c r="K193" s="228">
        <v>1210912.23</v>
      </c>
      <c r="L193" s="228">
        <v>9169850.9800000004</v>
      </c>
    </row>
    <row r="194" spans="1:12">
      <c r="A194" s="228">
        <v>2007</v>
      </c>
      <c r="B194" s="228" t="s">
        <v>193</v>
      </c>
      <c r="C194" s="228" t="s">
        <v>65</v>
      </c>
      <c r="D194" s="228" t="s">
        <v>206</v>
      </c>
      <c r="E194" s="228">
        <v>55</v>
      </c>
      <c r="F194" s="228">
        <v>39548</v>
      </c>
      <c r="G194" s="228">
        <v>3869</v>
      </c>
      <c r="H194" s="228">
        <v>8394</v>
      </c>
      <c r="I194" s="228">
        <v>6339095.29</v>
      </c>
      <c r="J194" s="228">
        <v>1618736.73</v>
      </c>
      <c r="K194" s="228">
        <v>1346357.4</v>
      </c>
      <c r="L194" s="228">
        <v>10671039.32</v>
      </c>
    </row>
    <row r="195" spans="1:12">
      <c r="A195" s="228">
        <v>2007</v>
      </c>
      <c r="B195" s="228" t="s">
        <v>193</v>
      </c>
      <c r="C195" s="228" t="s">
        <v>65</v>
      </c>
      <c r="D195" s="228" t="s">
        <v>206</v>
      </c>
      <c r="E195" s="228">
        <v>60</v>
      </c>
      <c r="F195" s="228">
        <v>30055</v>
      </c>
      <c r="G195" s="228">
        <v>3425</v>
      </c>
      <c r="H195" s="228">
        <v>7516</v>
      </c>
      <c r="I195" s="228">
        <v>5739899.6799999997</v>
      </c>
      <c r="J195" s="228">
        <v>1510667.02</v>
      </c>
      <c r="K195" s="228">
        <v>1310682.02</v>
      </c>
      <c r="L195" s="228">
        <v>9422133.8200000003</v>
      </c>
    </row>
    <row r="196" spans="1:12">
      <c r="A196" s="228">
        <v>2007</v>
      </c>
      <c r="B196" s="228" t="s">
        <v>193</v>
      </c>
      <c r="C196" s="228" t="s">
        <v>65</v>
      </c>
      <c r="D196" s="228" t="s">
        <v>206</v>
      </c>
      <c r="E196" s="228">
        <v>65</v>
      </c>
      <c r="F196" s="228">
        <v>21004</v>
      </c>
      <c r="G196" s="228">
        <v>2766</v>
      </c>
      <c r="H196" s="228">
        <v>7296</v>
      </c>
      <c r="I196" s="228">
        <v>5426863.9000000004</v>
      </c>
      <c r="J196" s="228">
        <v>1450904.49</v>
      </c>
      <c r="K196" s="228">
        <v>1636949.34</v>
      </c>
      <c r="L196" s="228">
        <v>9055307.3599999994</v>
      </c>
    </row>
    <row r="197" spans="1:12">
      <c r="A197" s="228">
        <v>2007</v>
      </c>
      <c r="B197" s="228" t="s">
        <v>193</v>
      </c>
      <c r="C197" s="228" t="s">
        <v>65</v>
      </c>
      <c r="D197" s="228" t="s">
        <v>206</v>
      </c>
      <c r="E197" s="228">
        <v>70</v>
      </c>
      <c r="F197" s="228">
        <v>15232</v>
      </c>
      <c r="G197" s="228">
        <v>2304</v>
      </c>
      <c r="H197" s="228">
        <v>6417</v>
      </c>
      <c r="I197" s="228">
        <v>4756411.3</v>
      </c>
      <c r="J197" s="228">
        <v>1275883.67</v>
      </c>
      <c r="K197" s="228">
        <v>1233440.4099999999</v>
      </c>
      <c r="L197" s="228">
        <v>7741754.1500000004</v>
      </c>
    </row>
    <row r="198" spans="1:12">
      <c r="A198" s="228">
        <v>2007</v>
      </c>
      <c r="B198" s="228" t="s">
        <v>193</v>
      </c>
      <c r="C198" s="228" t="s">
        <v>65</v>
      </c>
      <c r="D198" s="228" t="s">
        <v>206</v>
      </c>
      <c r="E198" s="228">
        <v>75</v>
      </c>
      <c r="F198" s="228">
        <v>12289</v>
      </c>
      <c r="G198" s="228">
        <v>1965</v>
      </c>
      <c r="H198" s="228">
        <v>7493</v>
      </c>
      <c r="I198" s="228">
        <v>4979223.8099999996</v>
      </c>
      <c r="J198" s="228">
        <v>1181021.79</v>
      </c>
      <c r="K198" s="228">
        <v>1386689.38</v>
      </c>
      <c r="L198" s="228">
        <v>7960080.8600000003</v>
      </c>
    </row>
    <row r="199" spans="1:12">
      <c r="A199" s="228">
        <v>2007</v>
      </c>
      <c r="B199" s="228" t="s">
        <v>193</v>
      </c>
      <c r="C199" s="228" t="s">
        <v>65</v>
      </c>
      <c r="D199" s="228" t="s">
        <v>206</v>
      </c>
      <c r="E199" s="228">
        <v>80</v>
      </c>
      <c r="F199" s="228">
        <v>8516</v>
      </c>
      <c r="G199" s="228">
        <v>1407</v>
      </c>
      <c r="H199" s="228">
        <v>7554</v>
      </c>
      <c r="I199" s="228">
        <v>4223060.26</v>
      </c>
      <c r="J199" s="228">
        <v>872524.76</v>
      </c>
      <c r="K199" s="228">
        <v>828825.77</v>
      </c>
      <c r="L199" s="228">
        <v>6166254.5899999999</v>
      </c>
    </row>
    <row r="200" spans="1:12">
      <c r="A200" s="228">
        <v>2007</v>
      </c>
      <c r="B200" s="228" t="s">
        <v>193</v>
      </c>
      <c r="C200" s="228" t="s">
        <v>65</v>
      </c>
      <c r="D200" s="228" t="s">
        <v>206</v>
      </c>
      <c r="E200" s="228">
        <v>85</v>
      </c>
      <c r="F200" s="228">
        <v>4509</v>
      </c>
      <c r="G200" s="228">
        <v>775</v>
      </c>
      <c r="H200" s="228">
        <v>5579</v>
      </c>
      <c r="I200" s="228">
        <v>2563645.7999999998</v>
      </c>
      <c r="J200" s="228">
        <v>367128.31</v>
      </c>
      <c r="K200" s="228">
        <v>265404.14</v>
      </c>
      <c r="L200" s="228">
        <v>3331098.35</v>
      </c>
    </row>
    <row r="201" spans="1:12">
      <c r="A201" s="228">
        <v>2007</v>
      </c>
      <c r="B201" s="228" t="s">
        <v>193</v>
      </c>
      <c r="C201" s="228" t="s">
        <v>65</v>
      </c>
      <c r="D201" s="228" t="s">
        <v>206</v>
      </c>
      <c r="E201" s="228">
        <v>90</v>
      </c>
      <c r="F201" s="228">
        <v>1951</v>
      </c>
      <c r="G201" s="228">
        <v>375</v>
      </c>
      <c r="H201" s="228">
        <v>4240</v>
      </c>
      <c r="I201" s="228">
        <v>1555080.05</v>
      </c>
      <c r="J201" s="228">
        <v>156652.23000000001</v>
      </c>
      <c r="K201" s="228">
        <v>95048.08</v>
      </c>
      <c r="L201" s="228">
        <v>1947555.13</v>
      </c>
    </row>
    <row r="202" spans="1:12">
      <c r="A202" s="228">
        <v>2007</v>
      </c>
      <c r="B202" s="228" t="s">
        <v>193</v>
      </c>
      <c r="C202" s="228" t="s">
        <v>65</v>
      </c>
      <c r="D202" s="228" t="s">
        <v>206</v>
      </c>
      <c r="E202" s="228">
        <v>95</v>
      </c>
      <c r="F202" s="228">
        <v>533</v>
      </c>
      <c r="G202" s="228">
        <v>94</v>
      </c>
      <c r="H202" s="228">
        <v>1887</v>
      </c>
      <c r="I202" s="228">
        <v>512963</v>
      </c>
      <c r="J202" s="228">
        <v>34505.5</v>
      </c>
      <c r="K202" s="228">
        <v>16246.2</v>
      </c>
      <c r="L202" s="228">
        <v>610099.6</v>
      </c>
    </row>
    <row r="203" spans="1:12">
      <c r="A203" s="228">
        <v>2007</v>
      </c>
      <c r="B203" s="228" t="s">
        <v>193</v>
      </c>
      <c r="C203" s="228" t="s">
        <v>66</v>
      </c>
      <c r="D203" s="228" t="s">
        <v>205</v>
      </c>
      <c r="E203" s="228">
        <v>0</v>
      </c>
      <c r="F203" s="228">
        <v>4971</v>
      </c>
      <c r="G203" s="228">
        <v>131</v>
      </c>
      <c r="H203" s="228">
        <v>501</v>
      </c>
      <c r="I203" s="228">
        <v>220498.45</v>
      </c>
      <c r="J203" s="228">
        <v>33615.1</v>
      </c>
      <c r="K203" s="228">
        <v>55327.25</v>
      </c>
      <c r="L203" s="228">
        <v>329007.90999999997</v>
      </c>
    </row>
    <row r="204" spans="1:12">
      <c r="A204" s="228">
        <v>2007</v>
      </c>
      <c r="B204" s="228" t="s">
        <v>193</v>
      </c>
      <c r="C204" s="228" t="s">
        <v>66</v>
      </c>
      <c r="D204" s="228" t="s">
        <v>205</v>
      </c>
      <c r="E204" s="228">
        <v>5</v>
      </c>
      <c r="F204" s="228">
        <v>5622</v>
      </c>
      <c r="G204" s="228">
        <v>91</v>
      </c>
      <c r="H204" s="228">
        <v>140</v>
      </c>
      <c r="I204" s="228">
        <v>80179.899999999994</v>
      </c>
      <c r="J204" s="228">
        <v>28248.45</v>
      </c>
      <c r="K204" s="228">
        <v>3464</v>
      </c>
      <c r="L204" s="228">
        <v>133255</v>
      </c>
    </row>
    <row r="205" spans="1:12">
      <c r="A205" s="228">
        <v>2007</v>
      </c>
      <c r="B205" s="228" t="s">
        <v>193</v>
      </c>
      <c r="C205" s="228" t="s">
        <v>66</v>
      </c>
      <c r="D205" s="228" t="s">
        <v>205</v>
      </c>
      <c r="E205" s="228">
        <v>10</v>
      </c>
      <c r="F205" s="228">
        <v>6738</v>
      </c>
      <c r="G205" s="228">
        <v>77</v>
      </c>
      <c r="H205" s="228">
        <v>122</v>
      </c>
      <c r="I205" s="228">
        <v>94087.360000000001</v>
      </c>
      <c r="J205" s="228">
        <v>20301.02</v>
      </c>
      <c r="K205" s="228">
        <v>1718.15</v>
      </c>
      <c r="L205" s="228">
        <v>133148.04</v>
      </c>
    </row>
    <row r="206" spans="1:12">
      <c r="A206" s="228">
        <v>2007</v>
      </c>
      <c r="B206" s="228" t="s">
        <v>193</v>
      </c>
      <c r="C206" s="228" t="s">
        <v>66</v>
      </c>
      <c r="D206" s="228" t="s">
        <v>205</v>
      </c>
      <c r="E206" s="228">
        <v>15</v>
      </c>
      <c r="F206" s="228">
        <v>7695</v>
      </c>
      <c r="G206" s="228">
        <v>169</v>
      </c>
      <c r="H206" s="228">
        <v>316</v>
      </c>
      <c r="I206" s="228">
        <v>221389.78</v>
      </c>
      <c r="J206" s="228">
        <v>57446.559999999998</v>
      </c>
      <c r="K206" s="228">
        <v>10897.52</v>
      </c>
      <c r="L206" s="228">
        <v>332240.53000000003</v>
      </c>
    </row>
    <row r="207" spans="1:12">
      <c r="A207" s="228">
        <v>2007</v>
      </c>
      <c r="B207" s="228" t="s">
        <v>193</v>
      </c>
      <c r="C207" s="228" t="s">
        <v>66</v>
      </c>
      <c r="D207" s="228" t="s">
        <v>205</v>
      </c>
      <c r="E207" s="228">
        <v>20</v>
      </c>
      <c r="F207" s="228">
        <v>5448</v>
      </c>
      <c r="G207" s="228">
        <v>137</v>
      </c>
      <c r="H207" s="228">
        <v>240</v>
      </c>
      <c r="I207" s="228">
        <v>190629.68</v>
      </c>
      <c r="J207" s="228">
        <v>60411.4</v>
      </c>
      <c r="K207" s="228">
        <v>72062.710000000006</v>
      </c>
      <c r="L207" s="228">
        <v>366891.79</v>
      </c>
    </row>
    <row r="208" spans="1:12">
      <c r="A208" s="228">
        <v>2007</v>
      </c>
      <c r="B208" s="228" t="s">
        <v>193</v>
      </c>
      <c r="C208" s="228" t="s">
        <v>66</v>
      </c>
      <c r="D208" s="228" t="s">
        <v>205</v>
      </c>
      <c r="E208" s="228">
        <v>25</v>
      </c>
      <c r="F208" s="228">
        <v>3141</v>
      </c>
      <c r="G208" s="228">
        <v>109</v>
      </c>
      <c r="H208" s="228">
        <v>199</v>
      </c>
      <c r="I208" s="228">
        <v>156861.37</v>
      </c>
      <c r="J208" s="228">
        <v>43116.99</v>
      </c>
      <c r="K208" s="228">
        <v>35217.51</v>
      </c>
      <c r="L208" s="228">
        <v>268433.06</v>
      </c>
    </row>
    <row r="209" spans="1:12">
      <c r="A209" s="228">
        <v>2007</v>
      </c>
      <c r="B209" s="228" t="s">
        <v>193</v>
      </c>
      <c r="C209" s="228" t="s">
        <v>66</v>
      </c>
      <c r="D209" s="228" t="s">
        <v>205</v>
      </c>
      <c r="E209" s="228">
        <v>30</v>
      </c>
      <c r="F209" s="228">
        <v>4557</v>
      </c>
      <c r="G209" s="228">
        <v>137</v>
      </c>
      <c r="H209" s="228">
        <v>231</v>
      </c>
      <c r="I209" s="228">
        <v>121167.6</v>
      </c>
      <c r="J209" s="228">
        <v>38992.33</v>
      </c>
      <c r="K209" s="228">
        <v>7069.44</v>
      </c>
      <c r="L209" s="228">
        <v>194183.79</v>
      </c>
    </row>
    <row r="210" spans="1:12">
      <c r="A210" s="228">
        <v>2007</v>
      </c>
      <c r="B210" s="228" t="s">
        <v>193</v>
      </c>
      <c r="C210" s="228" t="s">
        <v>66</v>
      </c>
      <c r="D210" s="228" t="s">
        <v>205</v>
      </c>
      <c r="E210" s="228">
        <v>35</v>
      </c>
      <c r="F210" s="228">
        <v>6111</v>
      </c>
      <c r="G210" s="228">
        <v>284</v>
      </c>
      <c r="H210" s="228">
        <v>645</v>
      </c>
      <c r="I210" s="228">
        <v>390543.71</v>
      </c>
      <c r="J210" s="228">
        <v>87230.74</v>
      </c>
      <c r="K210" s="228">
        <v>55524.57</v>
      </c>
      <c r="L210" s="228">
        <v>609134.56000000006</v>
      </c>
    </row>
    <row r="211" spans="1:12">
      <c r="A211" s="228">
        <v>2007</v>
      </c>
      <c r="B211" s="228" t="s">
        <v>193</v>
      </c>
      <c r="C211" s="228" t="s">
        <v>66</v>
      </c>
      <c r="D211" s="228" t="s">
        <v>205</v>
      </c>
      <c r="E211" s="228">
        <v>40</v>
      </c>
      <c r="F211" s="228">
        <v>6802</v>
      </c>
      <c r="G211" s="228">
        <v>240</v>
      </c>
      <c r="H211" s="228">
        <v>537</v>
      </c>
      <c r="I211" s="228">
        <v>365869.25</v>
      </c>
      <c r="J211" s="228">
        <v>93691.79</v>
      </c>
      <c r="K211" s="228">
        <v>24046.71</v>
      </c>
      <c r="L211" s="228">
        <v>562045.15</v>
      </c>
    </row>
    <row r="212" spans="1:12">
      <c r="A212" s="228">
        <v>2007</v>
      </c>
      <c r="B212" s="228" t="s">
        <v>193</v>
      </c>
      <c r="C212" s="228" t="s">
        <v>66</v>
      </c>
      <c r="D212" s="228" t="s">
        <v>205</v>
      </c>
      <c r="E212" s="228">
        <v>45</v>
      </c>
      <c r="F212" s="228">
        <v>8807</v>
      </c>
      <c r="G212" s="228">
        <v>399</v>
      </c>
      <c r="H212" s="228">
        <v>827</v>
      </c>
      <c r="I212" s="228">
        <v>682282.33</v>
      </c>
      <c r="J212" s="228">
        <v>178328.77</v>
      </c>
      <c r="K212" s="228">
        <v>211838.82</v>
      </c>
      <c r="L212" s="228">
        <v>1170546.42</v>
      </c>
    </row>
    <row r="213" spans="1:12">
      <c r="A213" s="228">
        <v>2007</v>
      </c>
      <c r="B213" s="228" t="s">
        <v>193</v>
      </c>
      <c r="C213" s="228" t="s">
        <v>66</v>
      </c>
      <c r="D213" s="228" t="s">
        <v>205</v>
      </c>
      <c r="E213" s="228">
        <v>50</v>
      </c>
      <c r="F213" s="228">
        <v>9080</v>
      </c>
      <c r="G213" s="228">
        <v>581</v>
      </c>
      <c r="H213" s="228">
        <v>1283</v>
      </c>
      <c r="I213" s="228">
        <v>911466.73</v>
      </c>
      <c r="J213" s="228">
        <v>210457.17</v>
      </c>
      <c r="K213" s="228">
        <v>235637.78</v>
      </c>
      <c r="L213" s="228">
        <v>1476666.5</v>
      </c>
    </row>
    <row r="214" spans="1:12">
      <c r="A214" s="228">
        <v>2007</v>
      </c>
      <c r="B214" s="228" t="s">
        <v>193</v>
      </c>
      <c r="C214" s="228" t="s">
        <v>66</v>
      </c>
      <c r="D214" s="228" t="s">
        <v>205</v>
      </c>
      <c r="E214" s="228">
        <v>55</v>
      </c>
      <c r="F214" s="228">
        <v>9070</v>
      </c>
      <c r="G214" s="228">
        <v>745</v>
      </c>
      <c r="H214" s="228">
        <v>1814</v>
      </c>
      <c r="I214" s="228">
        <v>1488023.02</v>
      </c>
      <c r="J214" s="228">
        <v>303909.31</v>
      </c>
      <c r="K214" s="228">
        <v>469921.46</v>
      </c>
      <c r="L214" s="228">
        <v>2441270.25</v>
      </c>
    </row>
    <row r="215" spans="1:12">
      <c r="A215" s="228">
        <v>2007</v>
      </c>
      <c r="B215" s="228" t="s">
        <v>193</v>
      </c>
      <c r="C215" s="228" t="s">
        <v>66</v>
      </c>
      <c r="D215" s="228" t="s">
        <v>205</v>
      </c>
      <c r="E215" s="228">
        <v>60</v>
      </c>
      <c r="F215" s="228">
        <v>7663</v>
      </c>
      <c r="G215" s="228">
        <v>1052</v>
      </c>
      <c r="H215" s="228">
        <v>2434</v>
      </c>
      <c r="I215" s="228">
        <v>1738306.76</v>
      </c>
      <c r="J215" s="228">
        <v>346353.34</v>
      </c>
      <c r="K215" s="228">
        <v>558276.82999999996</v>
      </c>
      <c r="L215" s="228">
        <v>2834469.88</v>
      </c>
    </row>
    <row r="216" spans="1:12">
      <c r="A216" s="228">
        <v>2007</v>
      </c>
      <c r="B216" s="228" t="s">
        <v>193</v>
      </c>
      <c r="C216" s="228" t="s">
        <v>66</v>
      </c>
      <c r="D216" s="228" t="s">
        <v>205</v>
      </c>
      <c r="E216" s="228">
        <v>65</v>
      </c>
      <c r="F216" s="228">
        <v>5438</v>
      </c>
      <c r="G216" s="228">
        <v>785</v>
      </c>
      <c r="H216" s="228">
        <v>2044</v>
      </c>
      <c r="I216" s="228">
        <v>1461944.39</v>
      </c>
      <c r="J216" s="228">
        <v>360432.98</v>
      </c>
      <c r="K216" s="228">
        <v>618678.17000000004</v>
      </c>
      <c r="L216" s="228">
        <v>2586447.1800000002</v>
      </c>
    </row>
    <row r="217" spans="1:12">
      <c r="A217" s="228">
        <v>2007</v>
      </c>
      <c r="B217" s="228" t="s">
        <v>193</v>
      </c>
      <c r="C217" s="228" t="s">
        <v>66</v>
      </c>
      <c r="D217" s="228" t="s">
        <v>205</v>
      </c>
      <c r="E217" s="228">
        <v>70</v>
      </c>
      <c r="F217" s="228">
        <v>3854</v>
      </c>
      <c r="G217" s="228">
        <v>738</v>
      </c>
      <c r="H217" s="228">
        <v>2036</v>
      </c>
      <c r="I217" s="228">
        <v>1416257.39</v>
      </c>
      <c r="J217" s="228">
        <v>294477.46000000002</v>
      </c>
      <c r="K217" s="228">
        <v>667163.06999999995</v>
      </c>
      <c r="L217" s="228">
        <v>2497289.7599999998</v>
      </c>
    </row>
    <row r="218" spans="1:12">
      <c r="A218" s="228">
        <v>2007</v>
      </c>
      <c r="B218" s="228" t="s">
        <v>193</v>
      </c>
      <c r="C218" s="228" t="s">
        <v>66</v>
      </c>
      <c r="D218" s="228" t="s">
        <v>205</v>
      </c>
      <c r="E218" s="228">
        <v>75</v>
      </c>
      <c r="F218" s="228">
        <v>3153</v>
      </c>
      <c r="G218" s="228">
        <v>802</v>
      </c>
      <c r="H218" s="228">
        <v>2471</v>
      </c>
      <c r="I218" s="228">
        <v>1640237.79</v>
      </c>
      <c r="J218" s="228">
        <v>355939.35</v>
      </c>
      <c r="K218" s="228">
        <v>463385.31</v>
      </c>
      <c r="L218" s="228">
        <v>2563359</v>
      </c>
    </row>
    <row r="219" spans="1:12">
      <c r="A219" s="228">
        <v>2007</v>
      </c>
      <c r="B219" s="228" t="s">
        <v>193</v>
      </c>
      <c r="C219" s="228" t="s">
        <v>66</v>
      </c>
      <c r="D219" s="228" t="s">
        <v>205</v>
      </c>
      <c r="E219" s="228">
        <v>80</v>
      </c>
      <c r="F219" s="228">
        <v>1439</v>
      </c>
      <c r="G219" s="228">
        <v>334</v>
      </c>
      <c r="H219" s="228">
        <v>1240</v>
      </c>
      <c r="I219" s="228">
        <v>738218.05</v>
      </c>
      <c r="J219" s="228">
        <v>147883.79</v>
      </c>
      <c r="K219" s="228">
        <v>134138.81</v>
      </c>
      <c r="L219" s="228">
        <v>1063060.71</v>
      </c>
    </row>
    <row r="220" spans="1:12">
      <c r="A220" s="228">
        <v>2007</v>
      </c>
      <c r="B220" s="228" t="s">
        <v>193</v>
      </c>
      <c r="C220" s="228" t="s">
        <v>66</v>
      </c>
      <c r="D220" s="228" t="s">
        <v>205</v>
      </c>
      <c r="E220" s="228">
        <v>85</v>
      </c>
      <c r="F220" s="228">
        <v>427</v>
      </c>
      <c r="G220" s="228">
        <v>121</v>
      </c>
      <c r="H220" s="228">
        <v>668</v>
      </c>
      <c r="I220" s="228">
        <v>311954.53000000003</v>
      </c>
      <c r="J220" s="228">
        <v>37166.400000000001</v>
      </c>
      <c r="K220" s="228">
        <v>71724.710000000006</v>
      </c>
      <c r="L220" s="228">
        <v>447905.29</v>
      </c>
    </row>
    <row r="221" spans="1:12">
      <c r="A221" s="228">
        <v>2007</v>
      </c>
      <c r="B221" s="228" t="s">
        <v>193</v>
      </c>
      <c r="C221" s="228" t="s">
        <v>66</v>
      </c>
      <c r="D221" s="228" t="s">
        <v>205</v>
      </c>
      <c r="E221" s="228">
        <v>90</v>
      </c>
      <c r="F221" s="228">
        <v>169</v>
      </c>
      <c r="G221" s="228">
        <v>47</v>
      </c>
      <c r="H221" s="228">
        <v>307</v>
      </c>
      <c r="I221" s="228">
        <v>111637.2</v>
      </c>
      <c r="J221" s="228">
        <v>13473.65</v>
      </c>
      <c r="K221" s="228">
        <v>15961.67</v>
      </c>
      <c r="L221" s="228">
        <v>148669.22</v>
      </c>
    </row>
    <row r="222" spans="1:12">
      <c r="A222" s="228">
        <v>2007</v>
      </c>
      <c r="B222" s="228" t="s">
        <v>193</v>
      </c>
      <c r="C222" s="228" t="s">
        <v>66</v>
      </c>
      <c r="D222" s="228" t="s">
        <v>205</v>
      </c>
      <c r="E222" s="228">
        <v>95</v>
      </c>
      <c r="F222" s="228">
        <v>32</v>
      </c>
      <c r="G222" s="228">
        <v>9</v>
      </c>
      <c r="H222" s="228">
        <v>109</v>
      </c>
      <c r="I222" s="228">
        <v>42555.3</v>
      </c>
      <c r="J222" s="228">
        <v>2490.6999999999998</v>
      </c>
      <c r="K222" s="228">
        <v>7310</v>
      </c>
      <c r="L222" s="228">
        <v>53498</v>
      </c>
    </row>
    <row r="223" spans="1:12">
      <c r="A223" s="228">
        <v>2007</v>
      </c>
      <c r="B223" s="228" t="s">
        <v>193</v>
      </c>
      <c r="C223" s="228" t="s">
        <v>66</v>
      </c>
      <c r="D223" s="228" t="s">
        <v>206</v>
      </c>
      <c r="E223" s="228">
        <v>0</v>
      </c>
      <c r="F223" s="228">
        <v>4613</v>
      </c>
      <c r="G223" s="228">
        <v>107</v>
      </c>
      <c r="H223" s="228">
        <v>708</v>
      </c>
      <c r="I223" s="228">
        <v>297967.40000000002</v>
      </c>
      <c r="J223" s="228">
        <v>35362.19</v>
      </c>
      <c r="K223" s="228">
        <v>212</v>
      </c>
      <c r="L223" s="228">
        <v>346633.6</v>
      </c>
    </row>
    <row r="224" spans="1:12">
      <c r="A224" s="228">
        <v>2007</v>
      </c>
      <c r="B224" s="228" t="s">
        <v>193</v>
      </c>
      <c r="C224" s="228" t="s">
        <v>66</v>
      </c>
      <c r="D224" s="228" t="s">
        <v>206</v>
      </c>
      <c r="E224" s="228">
        <v>5</v>
      </c>
      <c r="F224" s="228">
        <v>5340</v>
      </c>
      <c r="G224" s="228">
        <v>57</v>
      </c>
      <c r="H224" s="228">
        <v>64</v>
      </c>
      <c r="I224" s="228">
        <v>41394.1</v>
      </c>
      <c r="J224" s="228">
        <v>11707.67</v>
      </c>
      <c r="K224" s="228">
        <v>128</v>
      </c>
      <c r="L224" s="228">
        <v>61503.75</v>
      </c>
    </row>
    <row r="225" spans="1:12">
      <c r="A225" s="228">
        <v>2007</v>
      </c>
      <c r="B225" s="228" t="s">
        <v>193</v>
      </c>
      <c r="C225" s="228" t="s">
        <v>66</v>
      </c>
      <c r="D225" s="228" t="s">
        <v>206</v>
      </c>
      <c r="E225" s="228">
        <v>10</v>
      </c>
      <c r="F225" s="228">
        <v>6304</v>
      </c>
      <c r="G225" s="228">
        <v>72</v>
      </c>
      <c r="H225" s="228">
        <v>85</v>
      </c>
      <c r="I225" s="228">
        <v>73140.509999999995</v>
      </c>
      <c r="J225" s="228">
        <v>18824.400000000001</v>
      </c>
      <c r="K225" s="228">
        <v>13731.3</v>
      </c>
      <c r="L225" s="228">
        <v>117213.07</v>
      </c>
    </row>
    <row r="226" spans="1:12">
      <c r="A226" s="228">
        <v>2007</v>
      </c>
      <c r="B226" s="228" t="s">
        <v>193</v>
      </c>
      <c r="C226" s="228" t="s">
        <v>66</v>
      </c>
      <c r="D226" s="228" t="s">
        <v>206</v>
      </c>
      <c r="E226" s="228">
        <v>15</v>
      </c>
      <c r="F226" s="228">
        <v>7397</v>
      </c>
      <c r="G226" s="228">
        <v>202</v>
      </c>
      <c r="H226" s="228">
        <v>453</v>
      </c>
      <c r="I226" s="228">
        <v>308599.55</v>
      </c>
      <c r="J226" s="228">
        <v>62745.34</v>
      </c>
      <c r="K226" s="228">
        <v>23306.5</v>
      </c>
      <c r="L226" s="228">
        <v>450212.1</v>
      </c>
    </row>
    <row r="227" spans="1:12">
      <c r="A227" s="228">
        <v>2007</v>
      </c>
      <c r="B227" s="228" t="s">
        <v>193</v>
      </c>
      <c r="C227" s="228" t="s">
        <v>66</v>
      </c>
      <c r="D227" s="228" t="s">
        <v>206</v>
      </c>
      <c r="E227" s="228">
        <v>20</v>
      </c>
      <c r="F227" s="228">
        <v>5720</v>
      </c>
      <c r="G227" s="228">
        <v>333</v>
      </c>
      <c r="H227" s="228">
        <v>883</v>
      </c>
      <c r="I227" s="228">
        <v>550383.85</v>
      </c>
      <c r="J227" s="228">
        <v>99707.58</v>
      </c>
      <c r="K227" s="228">
        <v>16601.150000000001</v>
      </c>
      <c r="L227" s="228">
        <v>725068.49</v>
      </c>
    </row>
    <row r="228" spans="1:12">
      <c r="A228" s="228">
        <v>2007</v>
      </c>
      <c r="B228" s="228" t="s">
        <v>193</v>
      </c>
      <c r="C228" s="228" t="s">
        <v>66</v>
      </c>
      <c r="D228" s="228" t="s">
        <v>206</v>
      </c>
      <c r="E228" s="228">
        <v>25</v>
      </c>
      <c r="F228" s="228">
        <v>3999</v>
      </c>
      <c r="G228" s="228">
        <v>365</v>
      </c>
      <c r="H228" s="228">
        <v>1012</v>
      </c>
      <c r="I228" s="228">
        <v>676718.5</v>
      </c>
      <c r="J228" s="228">
        <v>168318.69</v>
      </c>
      <c r="K228" s="228">
        <v>16254.53</v>
      </c>
      <c r="L228" s="228">
        <v>962081.16</v>
      </c>
    </row>
    <row r="229" spans="1:12">
      <c r="A229" s="228">
        <v>2007</v>
      </c>
      <c r="B229" s="228" t="s">
        <v>193</v>
      </c>
      <c r="C229" s="228" t="s">
        <v>66</v>
      </c>
      <c r="D229" s="228" t="s">
        <v>206</v>
      </c>
      <c r="E229" s="228">
        <v>30</v>
      </c>
      <c r="F229" s="228">
        <v>5580</v>
      </c>
      <c r="G229" s="228">
        <v>670</v>
      </c>
      <c r="H229" s="228">
        <v>1768</v>
      </c>
      <c r="I229" s="228">
        <v>1210916.27</v>
      </c>
      <c r="J229" s="228">
        <v>306295.53999999998</v>
      </c>
      <c r="K229" s="228">
        <v>50403.83</v>
      </c>
      <c r="L229" s="228">
        <v>1734660.64</v>
      </c>
    </row>
    <row r="230" spans="1:12">
      <c r="A230" s="228">
        <v>2007</v>
      </c>
      <c r="B230" s="228" t="s">
        <v>193</v>
      </c>
      <c r="C230" s="228" t="s">
        <v>66</v>
      </c>
      <c r="D230" s="228" t="s">
        <v>206</v>
      </c>
      <c r="E230" s="228">
        <v>35</v>
      </c>
      <c r="F230" s="228">
        <v>7208</v>
      </c>
      <c r="G230" s="228">
        <v>633</v>
      </c>
      <c r="H230" s="228">
        <v>1527</v>
      </c>
      <c r="I230" s="228">
        <v>1114835.21</v>
      </c>
      <c r="J230" s="228">
        <v>253675.4</v>
      </c>
      <c r="K230" s="228">
        <v>78840.639999999999</v>
      </c>
      <c r="L230" s="228">
        <v>1617880.44</v>
      </c>
    </row>
    <row r="231" spans="1:12">
      <c r="A231" s="228">
        <v>2007</v>
      </c>
      <c r="B231" s="228" t="s">
        <v>193</v>
      </c>
      <c r="C231" s="228" t="s">
        <v>66</v>
      </c>
      <c r="D231" s="228" t="s">
        <v>206</v>
      </c>
      <c r="E231" s="228">
        <v>40</v>
      </c>
      <c r="F231" s="228">
        <v>8024</v>
      </c>
      <c r="G231" s="228">
        <v>598</v>
      </c>
      <c r="H231" s="228">
        <v>1183</v>
      </c>
      <c r="I231" s="228">
        <v>775289.59</v>
      </c>
      <c r="J231" s="228">
        <v>186291.96</v>
      </c>
      <c r="K231" s="228">
        <v>63270.65</v>
      </c>
      <c r="L231" s="228">
        <v>1201432.3899999999</v>
      </c>
    </row>
    <row r="232" spans="1:12">
      <c r="A232" s="228">
        <v>2007</v>
      </c>
      <c r="B232" s="228" t="s">
        <v>193</v>
      </c>
      <c r="C232" s="228" t="s">
        <v>66</v>
      </c>
      <c r="D232" s="228" t="s">
        <v>206</v>
      </c>
      <c r="E232" s="228">
        <v>45</v>
      </c>
      <c r="F232" s="228">
        <v>9868</v>
      </c>
      <c r="G232" s="228">
        <v>728</v>
      </c>
      <c r="H232" s="228">
        <v>2061</v>
      </c>
      <c r="I232" s="228">
        <v>1387482.16</v>
      </c>
      <c r="J232" s="228">
        <v>263706.90999999997</v>
      </c>
      <c r="K232" s="228">
        <v>236249.29</v>
      </c>
      <c r="L232" s="228">
        <v>2092133.5</v>
      </c>
    </row>
    <row r="233" spans="1:12">
      <c r="A233" s="228">
        <v>2007</v>
      </c>
      <c r="B233" s="228" t="s">
        <v>193</v>
      </c>
      <c r="C233" s="228" t="s">
        <v>66</v>
      </c>
      <c r="D233" s="228" t="s">
        <v>206</v>
      </c>
      <c r="E233" s="228">
        <v>50</v>
      </c>
      <c r="F233" s="228">
        <v>10049</v>
      </c>
      <c r="G233" s="228">
        <v>843</v>
      </c>
      <c r="H233" s="228">
        <v>2220</v>
      </c>
      <c r="I233" s="228">
        <v>1449825.51</v>
      </c>
      <c r="J233" s="228">
        <v>269438.18</v>
      </c>
      <c r="K233" s="228">
        <v>256905.69</v>
      </c>
      <c r="L233" s="228">
        <v>2146691.38</v>
      </c>
    </row>
    <row r="234" spans="1:12">
      <c r="A234" s="228">
        <v>2007</v>
      </c>
      <c r="B234" s="228" t="s">
        <v>193</v>
      </c>
      <c r="C234" s="228" t="s">
        <v>66</v>
      </c>
      <c r="D234" s="228" t="s">
        <v>206</v>
      </c>
      <c r="E234" s="228">
        <v>55</v>
      </c>
      <c r="F234" s="228">
        <v>9551</v>
      </c>
      <c r="G234" s="228">
        <v>1260</v>
      </c>
      <c r="H234" s="228">
        <v>2674</v>
      </c>
      <c r="I234" s="228">
        <v>1774467.11</v>
      </c>
      <c r="J234" s="228">
        <v>320015.21999999997</v>
      </c>
      <c r="K234" s="228">
        <v>432374.02</v>
      </c>
      <c r="L234" s="228">
        <v>2728815.14</v>
      </c>
    </row>
    <row r="235" spans="1:12">
      <c r="A235" s="228">
        <v>2007</v>
      </c>
      <c r="B235" s="228" t="s">
        <v>193</v>
      </c>
      <c r="C235" s="228" t="s">
        <v>66</v>
      </c>
      <c r="D235" s="228" t="s">
        <v>206</v>
      </c>
      <c r="E235" s="228">
        <v>60</v>
      </c>
      <c r="F235" s="228">
        <v>7841</v>
      </c>
      <c r="G235" s="228">
        <v>973</v>
      </c>
      <c r="H235" s="228">
        <v>2366</v>
      </c>
      <c r="I235" s="228">
        <v>1729333.02</v>
      </c>
      <c r="J235" s="228">
        <v>333609.62</v>
      </c>
      <c r="K235" s="228">
        <v>499953.84</v>
      </c>
      <c r="L235" s="228">
        <v>2768539.86</v>
      </c>
    </row>
    <row r="236" spans="1:12">
      <c r="A236" s="228">
        <v>2007</v>
      </c>
      <c r="B236" s="228" t="s">
        <v>193</v>
      </c>
      <c r="C236" s="228" t="s">
        <v>66</v>
      </c>
      <c r="D236" s="228" t="s">
        <v>206</v>
      </c>
      <c r="E236" s="228">
        <v>65</v>
      </c>
      <c r="F236" s="228">
        <v>5564</v>
      </c>
      <c r="G236" s="228">
        <v>740</v>
      </c>
      <c r="H236" s="228">
        <v>2412</v>
      </c>
      <c r="I236" s="228">
        <v>1644068.95</v>
      </c>
      <c r="J236" s="228">
        <v>296517.78000000003</v>
      </c>
      <c r="K236" s="228">
        <v>505091.93</v>
      </c>
      <c r="L236" s="228">
        <v>2574435.9300000002</v>
      </c>
    </row>
    <row r="237" spans="1:12">
      <c r="A237" s="228">
        <v>2007</v>
      </c>
      <c r="B237" s="228" t="s">
        <v>193</v>
      </c>
      <c r="C237" s="228" t="s">
        <v>66</v>
      </c>
      <c r="D237" s="228" t="s">
        <v>206</v>
      </c>
      <c r="E237" s="228">
        <v>70</v>
      </c>
      <c r="F237" s="228">
        <v>4200</v>
      </c>
      <c r="G237" s="228">
        <v>667</v>
      </c>
      <c r="H237" s="228">
        <v>2577</v>
      </c>
      <c r="I237" s="228">
        <v>1531634.33</v>
      </c>
      <c r="J237" s="228">
        <v>314214.87</v>
      </c>
      <c r="K237" s="228">
        <v>355636.39</v>
      </c>
      <c r="L237" s="228">
        <v>2299457.0699999998</v>
      </c>
    </row>
    <row r="238" spans="1:12">
      <c r="A238" s="228">
        <v>2007</v>
      </c>
      <c r="B238" s="228" t="s">
        <v>193</v>
      </c>
      <c r="C238" s="228" t="s">
        <v>66</v>
      </c>
      <c r="D238" s="228" t="s">
        <v>206</v>
      </c>
      <c r="E238" s="228">
        <v>75</v>
      </c>
      <c r="F238" s="228">
        <v>3572</v>
      </c>
      <c r="G238" s="228">
        <v>596</v>
      </c>
      <c r="H238" s="228">
        <v>2467</v>
      </c>
      <c r="I238" s="228">
        <v>1569815.59</v>
      </c>
      <c r="J238" s="228">
        <v>277131.94</v>
      </c>
      <c r="K238" s="228">
        <v>433277.92</v>
      </c>
      <c r="L238" s="228">
        <v>2365409.38</v>
      </c>
    </row>
    <row r="239" spans="1:12">
      <c r="A239" s="228">
        <v>2007</v>
      </c>
      <c r="B239" s="228" t="s">
        <v>193</v>
      </c>
      <c r="C239" s="228" t="s">
        <v>66</v>
      </c>
      <c r="D239" s="228" t="s">
        <v>206</v>
      </c>
      <c r="E239" s="228">
        <v>80</v>
      </c>
      <c r="F239" s="228">
        <v>2548</v>
      </c>
      <c r="G239" s="228">
        <v>510</v>
      </c>
      <c r="H239" s="228">
        <v>2378</v>
      </c>
      <c r="I239" s="228">
        <v>1322057.8899999999</v>
      </c>
      <c r="J239" s="228">
        <v>206088.86</v>
      </c>
      <c r="K239" s="228">
        <v>254303.51</v>
      </c>
      <c r="L239" s="228">
        <v>1883114.87</v>
      </c>
    </row>
    <row r="240" spans="1:12">
      <c r="A240" s="228">
        <v>2007</v>
      </c>
      <c r="B240" s="228" t="s">
        <v>193</v>
      </c>
      <c r="C240" s="228" t="s">
        <v>66</v>
      </c>
      <c r="D240" s="228" t="s">
        <v>206</v>
      </c>
      <c r="E240" s="228">
        <v>85</v>
      </c>
      <c r="F240" s="228">
        <v>1348</v>
      </c>
      <c r="G240" s="228">
        <v>250</v>
      </c>
      <c r="H240" s="228">
        <v>1652</v>
      </c>
      <c r="I240" s="228">
        <v>827717.65</v>
      </c>
      <c r="J240" s="228">
        <v>90725.7</v>
      </c>
      <c r="K240" s="228">
        <v>110269.83</v>
      </c>
      <c r="L240" s="228">
        <v>1055071.6399999999</v>
      </c>
    </row>
    <row r="241" spans="1:12">
      <c r="A241" s="228">
        <v>2007</v>
      </c>
      <c r="B241" s="228" t="s">
        <v>193</v>
      </c>
      <c r="C241" s="228" t="s">
        <v>66</v>
      </c>
      <c r="D241" s="228" t="s">
        <v>206</v>
      </c>
      <c r="E241" s="228">
        <v>90</v>
      </c>
      <c r="F241" s="228">
        <v>587</v>
      </c>
      <c r="G241" s="228">
        <v>93</v>
      </c>
      <c r="H241" s="228">
        <v>811</v>
      </c>
      <c r="I241" s="228">
        <v>381664.31</v>
      </c>
      <c r="J241" s="228">
        <v>31919.53</v>
      </c>
      <c r="K241" s="228">
        <v>35143.74</v>
      </c>
      <c r="L241" s="228">
        <v>457944.38</v>
      </c>
    </row>
    <row r="242" spans="1:12">
      <c r="A242" s="228">
        <v>2007</v>
      </c>
      <c r="B242" s="228" t="s">
        <v>193</v>
      </c>
      <c r="C242" s="228" t="s">
        <v>66</v>
      </c>
      <c r="D242" s="228" t="s">
        <v>206</v>
      </c>
      <c r="E242" s="228">
        <v>95</v>
      </c>
      <c r="F242" s="228">
        <v>140</v>
      </c>
      <c r="G242" s="228">
        <v>14</v>
      </c>
      <c r="H242" s="228">
        <v>122</v>
      </c>
      <c r="I242" s="228">
        <v>64077</v>
      </c>
      <c r="J242" s="228">
        <v>3151</v>
      </c>
      <c r="K242" s="228">
        <v>2125</v>
      </c>
      <c r="L242" s="228">
        <v>70039.149999999994</v>
      </c>
    </row>
    <row r="243" spans="1:12">
      <c r="A243" s="228">
        <v>2007</v>
      </c>
      <c r="B243" s="228" t="s">
        <v>193</v>
      </c>
      <c r="C243" s="228" t="s">
        <v>67</v>
      </c>
      <c r="D243" s="228" t="s">
        <v>205</v>
      </c>
      <c r="E243" s="228">
        <v>0</v>
      </c>
      <c r="F243" s="228">
        <v>2381</v>
      </c>
      <c r="G243" s="228">
        <v>70</v>
      </c>
      <c r="H243" s="228">
        <v>293</v>
      </c>
      <c r="I243" s="228">
        <v>124096.1</v>
      </c>
      <c r="J243" s="228">
        <v>20621.21</v>
      </c>
      <c r="K243" s="228">
        <v>40</v>
      </c>
      <c r="L243" s="228">
        <v>156159.71</v>
      </c>
    </row>
    <row r="244" spans="1:12">
      <c r="A244" s="228">
        <v>2007</v>
      </c>
      <c r="B244" s="228" t="s">
        <v>193</v>
      </c>
      <c r="C244" s="228" t="s">
        <v>67</v>
      </c>
      <c r="D244" s="228" t="s">
        <v>205</v>
      </c>
      <c r="E244" s="228">
        <v>5</v>
      </c>
      <c r="F244" s="228">
        <v>2496</v>
      </c>
      <c r="G244" s="228">
        <v>19</v>
      </c>
      <c r="H244" s="228">
        <v>21</v>
      </c>
      <c r="I244" s="228">
        <v>18145</v>
      </c>
      <c r="J244" s="228">
        <v>5437.95</v>
      </c>
      <c r="K244" s="228">
        <v>40</v>
      </c>
      <c r="L244" s="228">
        <v>30723.25</v>
      </c>
    </row>
    <row r="245" spans="1:12">
      <c r="A245" s="228">
        <v>2007</v>
      </c>
      <c r="B245" s="228" t="s">
        <v>193</v>
      </c>
      <c r="C245" s="228" t="s">
        <v>67</v>
      </c>
      <c r="D245" s="228" t="s">
        <v>205</v>
      </c>
      <c r="E245" s="228">
        <v>10</v>
      </c>
      <c r="F245" s="228">
        <v>2660</v>
      </c>
      <c r="G245" s="228">
        <v>13</v>
      </c>
      <c r="H245" s="228">
        <v>22</v>
      </c>
      <c r="I245" s="228">
        <v>18622</v>
      </c>
      <c r="J245" s="228">
        <v>4626.29</v>
      </c>
      <c r="K245" s="228">
        <v>95</v>
      </c>
      <c r="L245" s="228">
        <v>25324.44</v>
      </c>
    </row>
    <row r="246" spans="1:12">
      <c r="A246" s="228">
        <v>2007</v>
      </c>
      <c r="B246" s="228" t="s">
        <v>193</v>
      </c>
      <c r="C246" s="228" t="s">
        <v>67</v>
      </c>
      <c r="D246" s="228" t="s">
        <v>205</v>
      </c>
      <c r="E246" s="228">
        <v>15</v>
      </c>
      <c r="F246" s="228">
        <v>2684</v>
      </c>
      <c r="G246" s="228">
        <v>33</v>
      </c>
      <c r="H246" s="228">
        <v>81</v>
      </c>
      <c r="I246" s="228">
        <v>55501</v>
      </c>
      <c r="J246" s="228">
        <v>15854.86</v>
      </c>
      <c r="K246" s="228">
        <v>1930.11</v>
      </c>
      <c r="L246" s="228">
        <v>79382.13</v>
      </c>
    </row>
    <row r="247" spans="1:12">
      <c r="A247" s="228">
        <v>2007</v>
      </c>
      <c r="B247" s="228" t="s">
        <v>193</v>
      </c>
      <c r="C247" s="228" t="s">
        <v>67</v>
      </c>
      <c r="D247" s="228" t="s">
        <v>205</v>
      </c>
      <c r="E247" s="228">
        <v>20</v>
      </c>
      <c r="F247" s="228">
        <v>1646</v>
      </c>
      <c r="G247" s="228">
        <v>27</v>
      </c>
      <c r="H247" s="228">
        <v>49</v>
      </c>
      <c r="I247" s="228">
        <v>38771.040000000001</v>
      </c>
      <c r="J247" s="228">
        <v>12755.5</v>
      </c>
      <c r="K247" s="228">
        <v>5690.4</v>
      </c>
      <c r="L247" s="228">
        <v>69032.69</v>
      </c>
    </row>
    <row r="248" spans="1:12">
      <c r="A248" s="228">
        <v>2007</v>
      </c>
      <c r="B248" s="228" t="s">
        <v>193</v>
      </c>
      <c r="C248" s="228" t="s">
        <v>67</v>
      </c>
      <c r="D248" s="228" t="s">
        <v>205</v>
      </c>
      <c r="E248" s="228">
        <v>25</v>
      </c>
      <c r="F248" s="228">
        <v>1617</v>
      </c>
      <c r="G248" s="228">
        <v>42</v>
      </c>
      <c r="H248" s="228">
        <v>68</v>
      </c>
      <c r="I248" s="228">
        <v>56432.35</v>
      </c>
      <c r="J248" s="228">
        <v>16169.72</v>
      </c>
      <c r="K248" s="228">
        <v>7230.2</v>
      </c>
      <c r="L248" s="228">
        <v>94821.34</v>
      </c>
    </row>
    <row r="249" spans="1:12">
      <c r="A249" s="228">
        <v>2007</v>
      </c>
      <c r="B249" s="228" t="s">
        <v>193</v>
      </c>
      <c r="C249" s="228" t="s">
        <v>67</v>
      </c>
      <c r="D249" s="228" t="s">
        <v>205</v>
      </c>
      <c r="E249" s="228">
        <v>30</v>
      </c>
      <c r="F249" s="228">
        <v>2254</v>
      </c>
      <c r="G249" s="228">
        <v>48</v>
      </c>
      <c r="H249" s="228">
        <v>86</v>
      </c>
      <c r="I249" s="228">
        <v>57701.4</v>
      </c>
      <c r="J249" s="228">
        <v>15053.6</v>
      </c>
      <c r="K249" s="228">
        <v>9720</v>
      </c>
      <c r="L249" s="228">
        <v>95220.05</v>
      </c>
    </row>
    <row r="250" spans="1:12">
      <c r="A250" s="228">
        <v>2007</v>
      </c>
      <c r="B250" s="228" t="s">
        <v>193</v>
      </c>
      <c r="C250" s="228" t="s">
        <v>67</v>
      </c>
      <c r="D250" s="228" t="s">
        <v>205</v>
      </c>
      <c r="E250" s="228">
        <v>35</v>
      </c>
      <c r="F250" s="228">
        <v>2775</v>
      </c>
      <c r="G250" s="228">
        <v>85</v>
      </c>
      <c r="H250" s="228">
        <v>168</v>
      </c>
      <c r="I250" s="228">
        <v>115522.55</v>
      </c>
      <c r="J250" s="228">
        <v>26730.73</v>
      </c>
      <c r="K250" s="228">
        <v>36821</v>
      </c>
      <c r="L250" s="228">
        <v>196330.58</v>
      </c>
    </row>
    <row r="251" spans="1:12">
      <c r="A251" s="228">
        <v>2007</v>
      </c>
      <c r="B251" s="228" t="s">
        <v>193</v>
      </c>
      <c r="C251" s="228" t="s">
        <v>67</v>
      </c>
      <c r="D251" s="228" t="s">
        <v>205</v>
      </c>
      <c r="E251" s="228">
        <v>40</v>
      </c>
      <c r="F251" s="228">
        <v>2930</v>
      </c>
      <c r="G251" s="228">
        <v>105</v>
      </c>
      <c r="H251" s="228">
        <v>183</v>
      </c>
      <c r="I251" s="228">
        <v>153699.20000000001</v>
      </c>
      <c r="J251" s="228">
        <v>38135.019999999997</v>
      </c>
      <c r="K251" s="228">
        <v>69900.399999999994</v>
      </c>
      <c r="L251" s="228">
        <v>303766.19</v>
      </c>
    </row>
    <row r="252" spans="1:12">
      <c r="A252" s="228">
        <v>2007</v>
      </c>
      <c r="B252" s="228" t="s">
        <v>193</v>
      </c>
      <c r="C252" s="228" t="s">
        <v>67</v>
      </c>
      <c r="D252" s="228" t="s">
        <v>205</v>
      </c>
      <c r="E252" s="228">
        <v>45</v>
      </c>
      <c r="F252" s="228">
        <v>3244</v>
      </c>
      <c r="G252" s="228">
        <v>108</v>
      </c>
      <c r="H252" s="228">
        <v>277</v>
      </c>
      <c r="I252" s="228">
        <v>200238.3</v>
      </c>
      <c r="J252" s="228">
        <v>50339.95</v>
      </c>
      <c r="K252" s="228">
        <v>10208.700000000001</v>
      </c>
      <c r="L252" s="228">
        <v>304336.5</v>
      </c>
    </row>
    <row r="253" spans="1:12">
      <c r="A253" s="228">
        <v>2007</v>
      </c>
      <c r="B253" s="228" t="s">
        <v>193</v>
      </c>
      <c r="C253" s="228" t="s">
        <v>67</v>
      </c>
      <c r="D253" s="228" t="s">
        <v>205</v>
      </c>
      <c r="E253" s="228">
        <v>50</v>
      </c>
      <c r="F253" s="228">
        <v>3001</v>
      </c>
      <c r="G253" s="228">
        <v>116</v>
      </c>
      <c r="H253" s="228">
        <v>211</v>
      </c>
      <c r="I253" s="228">
        <v>200340.2</v>
      </c>
      <c r="J253" s="228">
        <v>45495.57</v>
      </c>
      <c r="K253" s="228">
        <v>51518.559999999998</v>
      </c>
      <c r="L253" s="228">
        <v>348211.98</v>
      </c>
    </row>
    <row r="254" spans="1:12">
      <c r="A254" s="228">
        <v>2007</v>
      </c>
      <c r="B254" s="228" t="s">
        <v>193</v>
      </c>
      <c r="C254" s="228" t="s">
        <v>67</v>
      </c>
      <c r="D254" s="228" t="s">
        <v>205</v>
      </c>
      <c r="E254" s="228">
        <v>55</v>
      </c>
      <c r="F254" s="228">
        <v>2776</v>
      </c>
      <c r="G254" s="228">
        <v>209</v>
      </c>
      <c r="H254" s="228">
        <v>437</v>
      </c>
      <c r="I254" s="228">
        <v>321447.09999999998</v>
      </c>
      <c r="J254" s="228">
        <v>75950.759999999995</v>
      </c>
      <c r="K254" s="228">
        <v>54215.42</v>
      </c>
      <c r="L254" s="228">
        <v>496697.46</v>
      </c>
    </row>
    <row r="255" spans="1:12">
      <c r="A255" s="228">
        <v>2007</v>
      </c>
      <c r="B255" s="228" t="s">
        <v>193</v>
      </c>
      <c r="C255" s="228" t="s">
        <v>67</v>
      </c>
      <c r="D255" s="228" t="s">
        <v>205</v>
      </c>
      <c r="E255" s="228">
        <v>60</v>
      </c>
      <c r="F255" s="228">
        <v>1917</v>
      </c>
      <c r="G255" s="228">
        <v>191</v>
      </c>
      <c r="H255" s="228">
        <v>588</v>
      </c>
      <c r="I255" s="228">
        <v>426976.3</v>
      </c>
      <c r="J255" s="228">
        <v>93133.54</v>
      </c>
      <c r="K255" s="228">
        <v>58178.92</v>
      </c>
      <c r="L255" s="228">
        <v>636342.27</v>
      </c>
    </row>
    <row r="256" spans="1:12">
      <c r="A256" s="228">
        <v>2007</v>
      </c>
      <c r="B256" s="228" t="s">
        <v>193</v>
      </c>
      <c r="C256" s="228" t="s">
        <v>67</v>
      </c>
      <c r="D256" s="228" t="s">
        <v>205</v>
      </c>
      <c r="E256" s="228">
        <v>65</v>
      </c>
      <c r="F256" s="228">
        <v>1046</v>
      </c>
      <c r="G256" s="228">
        <v>136</v>
      </c>
      <c r="H256" s="228">
        <v>382</v>
      </c>
      <c r="I256" s="228">
        <v>288698.3</v>
      </c>
      <c r="J256" s="228">
        <v>80503.73</v>
      </c>
      <c r="K256" s="228">
        <v>71902.850000000006</v>
      </c>
      <c r="L256" s="228">
        <v>484516.82</v>
      </c>
    </row>
    <row r="257" spans="1:12">
      <c r="A257" s="228">
        <v>2007</v>
      </c>
      <c r="B257" s="228" t="s">
        <v>193</v>
      </c>
      <c r="C257" s="228" t="s">
        <v>67</v>
      </c>
      <c r="D257" s="228" t="s">
        <v>205</v>
      </c>
      <c r="E257" s="228">
        <v>70</v>
      </c>
      <c r="F257" s="228">
        <v>410</v>
      </c>
      <c r="G257" s="228">
        <v>52</v>
      </c>
      <c r="H257" s="228">
        <v>104</v>
      </c>
      <c r="I257" s="228">
        <v>105585</v>
      </c>
      <c r="J257" s="228">
        <v>25842.6</v>
      </c>
      <c r="K257" s="228">
        <v>36065</v>
      </c>
      <c r="L257" s="228">
        <v>175975.07</v>
      </c>
    </row>
    <row r="258" spans="1:12">
      <c r="A258" s="228">
        <v>2007</v>
      </c>
      <c r="B258" s="228" t="s">
        <v>193</v>
      </c>
      <c r="C258" s="228" t="s">
        <v>67</v>
      </c>
      <c r="D258" s="228" t="s">
        <v>205</v>
      </c>
      <c r="E258" s="228">
        <v>75</v>
      </c>
      <c r="F258" s="228">
        <v>235</v>
      </c>
      <c r="G258" s="228">
        <v>61</v>
      </c>
      <c r="H258" s="228">
        <v>332</v>
      </c>
      <c r="I258" s="228">
        <v>114925</v>
      </c>
      <c r="J258" s="228">
        <v>24216.9</v>
      </c>
      <c r="K258" s="228">
        <v>14376</v>
      </c>
      <c r="L258" s="228">
        <v>167625.06</v>
      </c>
    </row>
    <row r="259" spans="1:12">
      <c r="A259" s="228">
        <v>2007</v>
      </c>
      <c r="B259" s="228" t="s">
        <v>193</v>
      </c>
      <c r="C259" s="228" t="s">
        <v>67</v>
      </c>
      <c r="D259" s="228" t="s">
        <v>205</v>
      </c>
      <c r="E259" s="228">
        <v>80</v>
      </c>
      <c r="F259" s="228">
        <v>84</v>
      </c>
      <c r="G259" s="228">
        <v>18</v>
      </c>
      <c r="H259" s="228">
        <v>72</v>
      </c>
      <c r="I259" s="228">
        <v>27236</v>
      </c>
      <c r="J259" s="228">
        <v>7752.15</v>
      </c>
      <c r="K259" s="228">
        <v>20838</v>
      </c>
      <c r="L259" s="228">
        <v>58518.9</v>
      </c>
    </row>
    <row r="260" spans="1:12">
      <c r="A260" s="228">
        <v>2007</v>
      </c>
      <c r="B260" s="228" t="s">
        <v>193</v>
      </c>
      <c r="C260" s="228" t="s">
        <v>67</v>
      </c>
      <c r="D260" s="228" t="s">
        <v>205</v>
      </c>
      <c r="E260" s="228">
        <v>85</v>
      </c>
      <c r="F260" s="228">
        <v>19</v>
      </c>
      <c r="G260" s="228">
        <v>2</v>
      </c>
      <c r="H260" s="228">
        <v>3</v>
      </c>
      <c r="I260" s="228">
        <v>2908</v>
      </c>
      <c r="J260" s="228">
        <v>657.2</v>
      </c>
      <c r="K260" s="228">
        <v>474</v>
      </c>
      <c r="L260" s="228">
        <v>4303.8</v>
      </c>
    </row>
    <row r="261" spans="1:12">
      <c r="A261" s="228">
        <v>2007</v>
      </c>
      <c r="B261" s="228" t="s">
        <v>193</v>
      </c>
      <c r="C261" s="228" t="s">
        <v>67</v>
      </c>
      <c r="D261" s="228" t="s">
        <v>205</v>
      </c>
      <c r="E261" s="228">
        <v>90</v>
      </c>
      <c r="F261" s="228">
        <v>10</v>
      </c>
      <c r="G261" s="228">
        <v>1</v>
      </c>
      <c r="H261" s="228">
        <v>4</v>
      </c>
      <c r="I261" s="228">
        <v>2743</v>
      </c>
      <c r="J261" s="228">
        <v>250.05</v>
      </c>
      <c r="K261" s="228">
        <v>0</v>
      </c>
      <c r="L261" s="228">
        <v>3193.05</v>
      </c>
    </row>
    <row r="262" spans="1:12">
      <c r="A262" s="228">
        <v>2007</v>
      </c>
      <c r="B262" s="228" t="s">
        <v>193</v>
      </c>
      <c r="C262" s="228" t="s">
        <v>67</v>
      </c>
      <c r="D262" s="228" t="s">
        <v>205</v>
      </c>
      <c r="E262" s="228">
        <v>95</v>
      </c>
      <c r="F262" s="228">
        <v>1</v>
      </c>
      <c r="G262" s="228">
        <v>0</v>
      </c>
      <c r="H262" s="228">
        <v>0</v>
      </c>
      <c r="I262" s="228">
        <v>0</v>
      </c>
      <c r="J262" s="228">
        <v>0</v>
      </c>
      <c r="K262" s="228">
        <v>0</v>
      </c>
      <c r="L262" s="228">
        <v>0</v>
      </c>
    </row>
    <row r="263" spans="1:12">
      <c r="A263" s="228">
        <v>2007</v>
      </c>
      <c r="B263" s="228" t="s">
        <v>193</v>
      </c>
      <c r="C263" s="228" t="s">
        <v>67</v>
      </c>
      <c r="D263" s="228" t="s">
        <v>206</v>
      </c>
      <c r="E263" s="228">
        <v>0</v>
      </c>
      <c r="F263" s="228">
        <v>2224</v>
      </c>
      <c r="G263" s="228">
        <v>44</v>
      </c>
      <c r="H263" s="228">
        <v>228</v>
      </c>
      <c r="I263" s="228">
        <v>105565</v>
      </c>
      <c r="J263" s="228">
        <v>11829.9</v>
      </c>
      <c r="K263" s="228">
        <v>500</v>
      </c>
      <c r="L263" s="228">
        <v>125900.55</v>
      </c>
    </row>
    <row r="264" spans="1:12">
      <c r="A264" s="228">
        <v>2007</v>
      </c>
      <c r="B264" s="228" t="s">
        <v>193</v>
      </c>
      <c r="C264" s="228" t="s">
        <v>67</v>
      </c>
      <c r="D264" s="228" t="s">
        <v>206</v>
      </c>
      <c r="E264" s="228">
        <v>5</v>
      </c>
      <c r="F264" s="228">
        <v>2362</v>
      </c>
      <c r="G264" s="228">
        <v>13</v>
      </c>
      <c r="H264" s="228">
        <v>18</v>
      </c>
      <c r="I264" s="228">
        <v>14164</v>
      </c>
      <c r="J264" s="228">
        <v>2249.75</v>
      </c>
      <c r="K264" s="228">
        <v>35</v>
      </c>
      <c r="L264" s="228">
        <v>18352</v>
      </c>
    </row>
    <row r="265" spans="1:12">
      <c r="A265" s="228">
        <v>2007</v>
      </c>
      <c r="B265" s="228" t="s">
        <v>193</v>
      </c>
      <c r="C265" s="228" t="s">
        <v>67</v>
      </c>
      <c r="D265" s="228" t="s">
        <v>206</v>
      </c>
      <c r="E265" s="228">
        <v>10</v>
      </c>
      <c r="F265" s="228">
        <v>2568</v>
      </c>
      <c r="G265" s="228">
        <v>8</v>
      </c>
      <c r="H265" s="228">
        <v>26</v>
      </c>
      <c r="I265" s="228">
        <v>11348</v>
      </c>
      <c r="J265" s="228">
        <v>3062</v>
      </c>
      <c r="K265" s="228">
        <v>0</v>
      </c>
      <c r="L265" s="228">
        <v>17193.05</v>
      </c>
    </row>
    <row r="266" spans="1:12">
      <c r="A266" s="228">
        <v>2007</v>
      </c>
      <c r="B266" s="228" t="s">
        <v>193</v>
      </c>
      <c r="C266" s="228" t="s">
        <v>67</v>
      </c>
      <c r="D266" s="228" t="s">
        <v>206</v>
      </c>
      <c r="E266" s="228">
        <v>15</v>
      </c>
      <c r="F266" s="228">
        <v>2549</v>
      </c>
      <c r="G266" s="228">
        <v>54</v>
      </c>
      <c r="H266" s="228">
        <v>100</v>
      </c>
      <c r="I266" s="228">
        <v>77308.7</v>
      </c>
      <c r="J266" s="228">
        <v>22689.439999999999</v>
      </c>
      <c r="K266" s="228">
        <v>1304</v>
      </c>
      <c r="L266" s="228">
        <v>112128.33</v>
      </c>
    </row>
    <row r="267" spans="1:12">
      <c r="A267" s="228">
        <v>2007</v>
      </c>
      <c r="B267" s="228" t="s">
        <v>193</v>
      </c>
      <c r="C267" s="228" t="s">
        <v>67</v>
      </c>
      <c r="D267" s="228" t="s">
        <v>206</v>
      </c>
      <c r="E267" s="228">
        <v>20</v>
      </c>
      <c r="F267" s="228">
        <v>2044</v>
      </c>
      <c r="G267" s="228">
        <v>81</v>
      </c>
      <c r="H267" s="228">
        <v>184</v>
      </c>
      <c r="I267" s="228">
        <v>133381.25</v>
      </c>
      <c r="J267" s="228">
        <v>28911.49</v>
      </c>
      <c r="K267" s="228">
        <v>1386.1</v>
      </c>
      <c r="L267" s="228">
        <v>180933.94</v>
      </c>
    </row>
    <row r="268" spans="1:12">
      <c r="A268" s="228">
        <v>2007</v>
      </c>
      <c r="B268" s="228" t="s">
        <v>193</v>
      </c>
      <c r="C268" s="228" t="s">
        <v>67</v>
      </c>
      <c r="D268" s="228" t="s">
        <v>206</v>
      </c>
      <c r="E268" s="228">
        <v>25</v>
      </c>
      <c r="F268" s="228">
        <v>2257</v>
      </c>
      <c r="G268" s="228">
        <v>134</v>
      </c>
      <c r="H268" s="228">
        <v>484</v>
      </c>
      <c r="I268" s="228">
        <v>329314.7</v>
      </c>
      <c r="J268" s="228">
        <v>49976.26</v>
      </c>
      <c r="K268" s="228">
        <v>12628</v>
      </c>
      <c r="L268" s="228">
        <v>419243.04</v>
      </c>
    </row>
    <row r="269" spans="1:12">
      <c r="A269" s="228">
        <v>2007</v>
      </c>
      <c r="B269" s="228" t="s">
        <v>193</v>
      </c>
      <c r="C269" s="228" t="s">
        <v>67</v>
      </c>
      <c r="D269" s="228" t="s">
        <v>206</v>
      </c>
      <c r="E269" s="228">
        <v>30</v>
      </c>
      <c r="F269" s="228">
        <v>2892</v>
      </c>
      <c r="G269" s="228">
        <v>204</v>
      </c>
      <c r="H269" s="228">
        <v>636</v>
      </c>
      <c r="I269" s="228">
        <v>438915.9</v>
      </c>
      <c r="J269" s="228">
        <v>77502.09</v>
      </c>
      <c r="K269" s="228">
        <v>17905.189999999999</v>
      </c>
      <c r="L269" s="228">
        <v>579727.79</v>
      </c>
    </row>
    <row r="270" spans="1:12">
      <c r="A270" s="228">
        <v>2007</v>
      </c>
      <c r="B270" s="228" t="s">
        <v>193</v>
      </c>
      <c r="C270" s="228" t="s">
        <v>67</v>
      </c>
      <c r="D270" s="228" t="s">
        <v>206</v>
      </c>
      <c r="E270" s="228">
        <v>35</v>
      </c>
      <c r="F270" s="228">
        <v>3265</v>
      </c>
      <c r="G270" s="228">
        <v>164</v>
      </c>
      <c r="H270" s="228">
        <v>455</v>
      </c>
      <c r="I270" s="228">
        <v>328068.55</v>
      </c>
      <c r="J270" s="228">
        <v>69427.77</v>
      </c>
      <c r="K270" s="228">
        <v>14968.9</v>
      </c>
      <c r="L270" s="228">
        <v>464686.15</v>
      </c>
    </row>
    <row r="271" spans="1:12">
      <c r="A271" s="228">
        <v>2007</v>
      </c>
      <c r="B271" s="228" t="s">
        <v>193</v>
      </c>
      <c r="C271" s="228" t="s">
        <v>67</v>
      </c>
      <c r="D271" s="228" t="s">
        <v>206</v>
      </c>
      <c r="E271" s="228">
        <v>40</v>
      </c>
      <c r="F271" s="228">
        <v>3165</v>
      </c>
      <c r="G271" s="228">
        <v>125</v>
      </c>
      <c r="H271" s="228">
        <v>308</v>
      </c>
      <c r="I271" s="228">
        <v>224090.15</v>
      </c>
      <c r="J271" s="228">
        <v>53084.25</v>
      </c>
      <c r="K271" s="228">
        <v>19147.8</v>
      </c>
      <c r="L271" s="228">
        <v>341035.67</v>
      </c>
    </row>
    <row r="272" spans="1:12">
      <c r="A272" s="228">
        <v>2007</v>
      </c>
      <c r="B272" s="228" t="s">
        <v>193</v>
      </c>
      <c r="C272" s="228" t="s">
        <v>67</v>
      </c>
      <c r="D272" s="228" t="s">
        <v>206</v>
      </c>
      <c r="E272" s="228">
        <v>45</v>
      </c>
      <c r="F272" s="228">
        <v>3280</v>
      </c>
      <c r="G272" s="228">
        <v>147</v>
      </c>
      <c r="H272" s="228">
        <v>344</v>
      </c>
      <c r="I272" s="228">
        <v>264198.59999999998</v>
      </c>
      <c r="J272" s="228">
        <v>65473.16</v>
      </c>
      <c r="K272" s="228">
        <v>31587</v>
      </c>
      <c r="L272" s="228">
        <v>410988.92</v>
      </c>
    </row>
    <row r="273" spans="1:12">
      <c r="A273" s="228">
        <v>2007</v>
      </c>
      <c r="B273" s="228" t="s">
        <v>193</v>
      </c>
      <c r="C273" s="228" t="s">
        <v>67</v>
      </c>
      <c r="D273" s="228" t="s">
        <v>206</v>
      </c>
      <c r="E273" s="228">
        <v>50</v>
      </c>
      <c r="F273" s="228">
        <v>3057</v>
      </c>
      <c r="G273" s="228">
        <v>180</v>
      </c>
      <c r="H273" s="228">
        <v>391</v>
      </c>
      <c r="I273" s="228">
        <v>292266.75</v>
      </c>
      <c r="J273" s="228">
        <v>68336.77</v>
      </c>
      <c r="K273" s="228">
        <v>46517.2</v>
      </c>
      <c r="L273" s="228">
        <v>467746.13</v>
      </c>
    </row>
    <row r="274" spans="1:12">
      <c r="A274" s="228">
        <v>2007</v>
      </c>
      <c r="B274" s="228" t="s">
        <v>193</v>
      </c>
      <c r="C274" s="228" t="s">
        <v>67</v>
      </c>
      <c r="D274" s="228" t="s">
        <v>206</v>
      </c>
      <c r="E274" s="228">
        <v>55</v>
      </c>
      <c r="F274" s="228">
        <v>2529</v>
      </c>
      <c r="G274" s="228">
        <v>204</v>
      </c>
      <c r="H274" s="228">
        <v>429</v>
      </c>
      <c r="I274" s="228">
        <v>315017.75</v>
      </c>
      <c r="J274" s="228">
        <v>59214.29</v>
      </c>
      <c r="K274" s="228">
        <v>68430.44</v>
      </c>
      <c r="L274" s="228">
        <v>500589.27</v>
      </c>
    </row>
    <row r="275" spans="1:12">
      <c r="A275" s="228">
        <v>2007</v>
      </c>
      <c r="B275" s="228" t="s">
        <v>193</v>
      </c>
      <c r="C275" s="228" t="s">
        <v>67</v>
      </c>
      <c r="D275" s="228" t="s">
        <v>206</v>
      </c>
      <c r="E275" s="228">
        <v>60</v>
      </c>
      <c r="F275" s="228">
        <v>1567</v>
      </c>
      <c r="G275" s="228">
        <v>140</v>
      </c>
      <c r="H275" s="228">
        <v>310</v>
      </c>
      <c r="I275" s="228">
        <v>248324.85</v>
      </c>
      <c r="J275" s="228">
        <v>57277.51</v>
      </c>
      <c r="K275" s="228">
        <v>98329.17</v>
      </c>
      <c r="L275" s="228">
        <v>436590.03</v>
      </c>
    </row>
    <row r="276" spans="1:12">
      <c r="A276" s="228">
        <v>2007</v>
      </c>
      <c r="B276" s="228" t="s">
        <v>193</v>
      </c>
      <c r="C276" s="228" t="s">
        <v>67</v>
      </c>
      <c r="D276" s="228" t="s">
        <v>206</v>
      </c>
      <c r="E276" s="228">
        <v>65</v>
      </c>
      <c r="F276" s="228">
        <v>754</v>
      </c>
      <c r="G276" s="228">
        <v>71</v>
      </c>
      <c r="H276" s="228">
        <v>158</v>
      </c>
      <c r="I276" s="228">
        <v>135931.35</v>
      </c>
      <c r="J276" s="228">
        <v>34609.61</v>
      </c>
      <c r="K276" s="228">
        <v>34378.74</v>
      </c>
      <c r="L276" s="228">
        <v>221882.65</v>
      </c>
    </row>
    <row r="277" spans="1:12">
      <c r="A277" s="228">
        <v>2007</v>
      </c>
      <c r="B277" s="228" t="s">
        <v>193</v>
      </c>
      <c r="C277" s="228" t="s">
        <v>67</v>
      </c>
      <c r="D277" s="228" t="s">
        <v>206</v>
      </c>
      <c r="E277" s="228">
        <v>70</v>
      </c>
      <c r="F277" s="228">
        <v>333</v>
      </c>
      <c r="G277" s="228">
        <v>37</v>
      </c>
      <c r="H277" s="228">
        <v>126</v>
      </c>
      <c r="I277" s="228">
        <v>79855.850000000006</v>
      </c>
      <c r="J277" s="228">
        <v>14941.09</v>
      </c>
      <c r="K277" s="228">
        <v>9814</v>
      </c>
      <c r="L277" s="228">
        <v>114915.77</v>
      </c>
    </row>
    <row r="278" spans="1:12">
      <c r="A278" s="228">
        <v>2007</v>
      </c>
      <c r="B278" s="228" t="s">
        <v>193</v>
      </c>
      <c r="C278" s="228" t="s">
        <v>67</v>
      </c>
      <c r="D278" s="228" t="s">
        <v>206</v>
      </c>
      <c r="E278" s="228">
        <v>75</v>
      </c>
      <c r="F278" s="228">
        <v>213</v>
      </c>
      <c r="G278" s="228">
        <v>22</v>
      </c>
      <c r="H278" s="228">
        <v>57</v>
      </c>
      <c r="I278" s="228">
        <v>41160</v>
      </c>
      <c r="J278" s="228">
        <v>7542.71</v>
      </c>
      <c r="K278" s="228">
        <v>14249</v>
      </c>
      <c r="L278" s="228">
        <v>65735.22</v>
      </c>
    </row>
    <row r="279" spans="1:12">
      <c r="A279" s="228">
        <v>2007</v>
      </c>
      <c r="B279" s="228" t="s">
        <v>193</v>
      </c>
      <c r="C279" s="228" t="s">
        <v>67</v>
      </c>
      <c r="D279" s="228" t="s">
        <v>206</v>
      </c>
      <c r="E279" s="228">
        <v>80</v>
      </c>
      <c r="F279" s="228">
        <v>114</v>
      </c>
      <c r="G279" s="228">
        <v>16</v>
      </c>
      <c r="H279" s="228">
        <v>133</v>
      </c>
      <c r="I279" s="228">
        <v>41927</v>
      </c>
      <c r="J279" s="228">
        <v>6517.12</v>
      </c>
      <c r="K279" s="228">
        <v>15895</v>
      </c>
      <c r="L279" s="228">
        <v>65985.87</v>
      </c>
    </row>
    <row r="280" spans="1:12">
      <c r="A280" s="228">
        <v>2007</v>
      </c>
      <c r="B280" s="228" t="s">
        <v>193</v>
      </c>
      <c r="C280" s="228" t="s">
        <v>67</v>
      </c>
      <c r="D280" s="228" t="s">
        <v>206</v>
      </c>
      <c r="E280" s="228">
        <v>85</v>
      </c>
      <c r="F280" s="228">
        <v>55</v>
      </c>
      <c r="G280" s="228">
        <v>4</v>
      </c>
      <c r="H280" s="228">
        <v>71</v>
      </c>
      <c r="I280" s="228">
        <v>26877</v>
      </c>
      <c r="J280" s="228">
        <v>3925.5</v>
      </c>
      <c r="K280" s="228">
        <v>474</v>
      </c>
      <c r="L280" s="228">
        <v>31731.55</v>
      </c>
    </row>
    <row r="281" spans="1:12">
      <c r="A281" s="228">
        <v>2007</v>
      </c>
      <c r="B281" s="228" t="s">
        <v>193</v>
      </c>
      <c r="C281" s="228" t="s">
        <v>67</v>
      </c>
      <c r="D281" s="228" t="s">
        <v>206</v>
      </c>
      <c r="E281" s="228">
        <v>90</v>
      </c>
      <c r="F281" s="228">
        <v>18</v>
      </c>
      <c r="G281" s="228">
        <v>1</v>
      </c>
      <c r="H281" s="228">
        <v>17</v>
      </c>
      <c r="I281" s="228">
        <v>1511</v>
      </c>
      <c r="J281" s="228">
        <v>82.4</v>
      </c>
      <c r="K281" s="228">
        <v>0</v>
      </c>
      <c r="L281" s="228">
        <v>1641.2</v>
      </c>
    </row>
    <row r="282" spans="1:12">
      <c r="A282" s="228">
        <v>2007</v>
      </c>
      <c r="B282" s="228" t="s">
        <v>193</v>
      </c>
      <c r="C282" s="228" t="s">
        <v>67</v>
      </c>
      <c r="D282" s="228" t="s">
        <v>206</v>
      </c>
      <c r="E282" s="228">
        <v>95</v>
      </c>
      <c r="F282" s="228">
        <v>6</v>
      </c>
      <c r="G282" s="228">
        <v>0</v>
      </c>
      <c r="H282" s="228">
        <v>0</v>
      </c>
      <c r="I282" s="228">
        <v>0</v>
      </c>
      <c r="J282" s="228">
        <v>0</v>
      </c>
      <c r="K282" s="228">
        <v>0</v>
      </c>
      <c r="L282" s="228">
        <v>0</v>
      </c>
    </row>
    <row r="283" spans="1:12">
      <c r="A283" s="228">
        <v>2007</v>
      </c>
      <c r="B283" s="228" t="s">
        <v>194</v>
      </c>
      <c r="C283" s="228" t="s">
        <v>61</v>
      </c>
      <c r="D283" s="228" t="s">
        <v>205</v>
      </c>
      <c r="E283" s="228">
        <v>0</v>
      </c>
      <c r="F283" s="228">
        <v>97614</v>
      </c>
      <c r="G283" s="228">
        <v>4898</v>
      </c>
      <c r="H283" s="228">
        <v>14970</v>
      </c>
      <c r="I283" s="228">
        <v>6580042.0700000003</v>
      </c>
      <c r="J283" s="228">
        <v>1023187.53</v>
      </c>
      <c r="K283" s="228">
        <v>202512.73</v>
      </c>
      <c r="L283" s="228">
        <v>8933216.2300000004</v>
      </c>
    </row>
    <row r="284" spans="1:12">
      <c r="A284" s="228">
        <v>2007</v>
      </c>
      <c r="B284" s="228" t="s">
        <v>194</v>
      </c>
      <c r="C284" s="228" t="s">
        <v>61</v>
      </c>
      <c r="D284" s="228" t="s">
        <v>205</v>
      </c>
      <c r="E284" s="228">
        <v>5</v>
      </c>
      <c r="F284" s="228">
        <v>101582</v>
      </c>
      <c r="G284" s="228">
        <v>1688</v>
      </c>
      <c r="H284" s="228">
        <v>2768</v>
      </c>
      <c r="I284" s="228">
        <v>1507845.49</v>
      </c>
      <c r="J284" s="228">
        <v>340735.35</v>
      </c>
      <c r="K284" s="228">
        <v>98201.94</v>
      </c>
      <c r="L284" s="228">
        <v>2425142.85</v>
      </c>
    </row>
    <row r="285" spans="1:12">
      <c r="A285" s="228">
        <v>2007</v>
      </c>
      <c r="B285" s="228" t="s">
        <v>194</v>
      </c>
      <c r="C285" s="228" t="s">
        <v>61</v>
      </c>
      <c r="D285" s="228" t="s">
        <v>205</v>
      </c>
      <c r="E285" s="228">
        <v>10</v>
      </c>
      <c r="F285" s="228">
        <v>107399</v>
      </c>
      <c r="G285" s="228">
        <v>1521</v>
      </c>
      <c r="H285" s="228">
        <v>3082</v>
      </c>
      <c r="I285" s="228">
        <v>1545468.99</v>
      </c>
      <c r="J285" s="228">
        <v>400312.02</v>
      </c>
      <c r="K285" s="228">
        <v>201971.39</v>
      </c>
      <c r="L285" s="228">
        <v>2601299.61</v>
      </c>
    </row>
    <row r="286" spans="1:12">
      <c r="A286" s="228">
        <v>2007</v>
      </c>
      <c r="B286" s="228" t="s">
        <v>194</v>
      </c>
      <c r="C286" s="228" t="s">
        <v>61</v>
      </c>
      <c r="D286" s="228" t="s">
        <v>205</v>
      </c>
      <c r="E286" s="228">
        <v>15</v>
      </c>
      <c r="F286" s="228">
        <v>116511</v>
      </c>
      <c r="G286" s="228">
        <v>2686</v>
      </c>
      <c r="H286" s="228">
        <v>5244</v>
      </c>
      <c r="I286" s="228">
        <v>3642233.04</v>
      </c>
      <c r="J286" s="228">
        <v>811254.67</v>
      </c>
      <c r="K286" s="228">
        <v>636896.93999999994</v>
      </c>
      <c r="L286" s="228">
        <v>6356339.3099999996</v>
      </c>
    </row>
    <row r="287" spans="1:12">
      <c r="A287" s="228">
        <v>2007</v>
      </c>
      <c r="B287" s="228" t="s">
        <v>194</v>
      </c>
      <c r="C287" s="228" t="s">
        <v>61</v>
      </c>
      <c r="D287" s="228" t="s">
        <v>205</v>
      </c>
      <c r="E287" s="228">
        <v>20</v>
      </c>
      <c r="F287" s="228">
        <v>81248</v>
      </c>
      <c r="G287" s="228">
        <v>2320</v>
      </c>
      <c r="H287" s="228">
        <v>4689</v>
      </c>
      <c r="I287" s="228">
        <v>3422573.54</v>
      </c>
      <c r="J287" s="228">
        <v>720900.47</v>
      </c>
      <c r="K287" s="228">
        <v>632042.17000000004</v>
      </c>
      <c r="L287" s="228">
        <v>6076825.5899999999</v>
      </c>
    </row>
    <row r="288" spans="1:12">
      <c r="A288" s="228">
        <v>2007</v>
      </c>
      <c r="B288" s="228" t="s">
        <v>194</v>
      </c>
      <c r="C288" s="228" t="s">
        <v>61</v>
      </c>
      <c r="D288" s="228" t="s">
        <v>205</v>
      </c>
      <c r="E288" s="228">
        <v>25</v>
      </c>
      <c r="F288" s="228">
        <v>71544</v>
      </c>
      <c r="G288" s="228">
        <v>1812</v>
      </c>
      <c r="H288" s="228">
        <v>3944</v>
      </c>
      <c r="I288" s="228">
        <v>2633338.08</v>
      </c>
      <c r="J288" s="228">
        <v>564846.31000000006</v>
      </c>
      <c r="K288" s="228">
        <v>444220.09</v>
      </c>
      <c r="L288" s="228">
        <v>4769836.82</v>
      </c>
    </row>
    <row r="289" spans="1:12">
      <c r="A289" s="228">
        <v>2007</v>
      </c>
      <c r="B289" s="228" t="s">
        <v>194</v>
      </c>
      <c r="C289" s="228" t="s">
        <v>61</v>
      </c>
      <c r="D289" s="228" t="s">
        <v>205</v>
      </c>
      <c r="E289" s="228">
        <v>30</v>
      </c>
      <c r="F289" s="228">
        <v>104401</v>
      </c>
      <c r="G289" s="228">
        <v>2693</v>
      </c>
      <c r="H289" s="228">
        <v>5011</v>
      </c>
      <c r="I289" s="228">
        <v>3340765.78</v>
      </c>
      <c r="J289" s="228">
        <v>813718.26</v>
      </c>
      <c r="K289" s="228">
        <v>558558.06999999995</v>
      </c>
      <c r="L289" s="228">
        <v>6193367.5300000003</v>
      </c>
    </row>
    <row r="290" spans="1:12">
      <c r="A290" s="228">
        <v>2007</v>
      </c>
      <c r="B290" s="228" t="s">
        <v>194</v>
      </c>
      <c r="C290" s="228" t="s">
        <v>61</v>
      </c>
      <c r="D290" s="228" t="s">
        <v>205</v>
      </c>
      <c r="E290" s="228">
        <v>35</v>
      </c>
      <c r="F290" s="228">
        <v>119959</v>
      </c>
      <c r="G290" s="228">
        <v>3734</v>
      </c>
      <c r="H290" s="228">
        <v>6778</v>
      </c>
      <c r="I290" s="228">
        <v>4636257.79</v>
      </c>
      <c r="J290" s="228">
        <v>1169253.22</v>
      </c>
      <c r="K290" s="228">
        <v>652384.41</v>
      </c>
      <c r="L290" s="228">
        <v>8326673.7400000002</v>
      </c>
    </row>
    <row r="291" spans="1:12">
      <c r="A291" s="228">
        <v>2007</v>
      </c>
      <c r="B291" s="228" t="s">
        <v>194</v>
      </c>
      <c r="C291" s="228" t="s">
        <v>61</v>
      </c>
      <c r="D291" s="228" t="s">
        <v>205</v>
      </c>
      <c r="E291" s="228">
        <v>40</v>
      </c>
      <c r="F291" s="228">
        <v>120976</v>
      </c>
      <c r="G291" s="228">
        <v>4763</v>
      </c>
      <c r="H291" s="228">
        <v>8198</v>
      </c>
      <c r="I291" s="228">
        <v>5644760.54</v>
      </c>
      <c r="J291" s="228">
        <v>1493394.46</v>
      </c>
      <c r="K291" s="228">
        <v>932473.4</v>
      </c>
      <c r="L291" s="228">
        <v>10089636.119999999</v>
      </c>
    </row>
    <row r="292" spans="1:12">
      <c r="A292" s="228">
        <v>2007</v>
      </c>
      <c r="B292" s="228" t="s">
        <v>194</v>
      </c>
      <c r="C292" s="228" t="s">
        <v>61</v>
      </c>
      <c r="D292" s="228" t="s">
        <v>205</v>
      </c>
      <c r="E292" s="228">
        <v>45</v>
      </c>
      <c r="F292" s="228">
        <v>130902</v>
      </c>
      <c r="G292" s="228">
        <v>5862</v>
      </c>
      <c r="H292" s="228">
        <v>11683</v>
      </c>
      <c r="I292" s="228">
        <v>8419165.6899999995</v>
      </c>
      <c r="J292" s="228">
        <v>2187351.0499999998</v>
      </c>
      <c r="K292" s="228">
        <v>2041853.09</v>
      </c>
      <c r="L292" s="228">
        <v>15195659.68</v>
      </c>
    </row>
    <row r="293" spans="1:12">
      <c r="A293" s="228">
        <v>2007</v>
      </c>
      <c r="B293" s="228" t="s">
        <v>194</v>
      </c>
      <c r="C293" s="228" t="s">
        <v>61</v>
      </c>
      <c r="D293" s="228" t="s">
        <v>205</v>
      </c>
      <c r="E293" s="228">
        <v>50</v>
      </c>
      <c r="F293" s="228">
        <v>127468</v>
      </c>
      <c r="G293" s="228">
        <v>8107</v>
      </c>
      <c r="H293" s="228">
        <v>16676</v>
      </c>
      <c r="I293" s="228">
        <v>11871528.41</v>
      </c>
      <c r="J293" s="228">
        <v>2959739.12</v>
      </c>
      <c r="K293" s="228">
        <v>3103162.77</v>
      </c>
      <c r="L293" s="228">
        <v>21240206.140000001</v>
      </c>
    </row>
    <row r="294" spans="1:12">
      <c r="A294" s="228">
        <v>2007</v>
      </c>
      <c r="B294" s="228" t="s">
        <v>194</v>
      </c>
      <c r="C294" s="228" t="s">
        <v>61</v>
      </c>
      <c r="D294" s="228" t="s">
        <v>205</v>
      </c>
      <c r="E294" s="228">
        <v>55</v>
      </c>
      <c r="F294" s="228">
        <v>123550</v>
      </c>
      <c r="G294" s="228">
        <v>10977</v>
      </c>
      <c r="H294" s="228">
        <v>23484</v>
      </c>
      <c r="I294" s="228">
        <v>17853680.57</v>
      </c>
      <c r="J294" s="228">
        <v>4413771.59</v>
      </c>
      <c r="K294" s="228">
        <v>5172104.6900000004</v>
      </c>
      <c r="L294" s="228">
        <v>31803316.789999999</v>
      </c>
    </row>
    <row r="295" spans="1:12">
      <c r="A295" s="228">
        <v>2007</v>
      </c>
      <c r="B295" s="228" t="s">
        <v>194</v>
      </c>
      <c r="C295" s="228" t="s">
        <v>61</v>
      </c>
      <c r="D295" s="228" t="s">
        <v>205</v>
      </c>
      <c r="E295" s="228">
        <v>60</v>
      </c>
      <c r="F295" s="228">
        <v>104578</v>
      </c>
      <c r="G295" s="228">
        <v>11781</v>
      </c>
      <c r="H295" s="228">
        <v>29744</v>
      </c>
      <c r="I295" s="228">
        <v>22603063.16</v>
      </c>
      <c r="J295" s="228">
        <v>5168300.63</v>
      </c>
      <c r="K295" s="228">
        <v>7204086.3399999999</v>
      </c>
      <c r="L295" s="228">
        <v>39780682.200000003</v>
      </c>
    </row>
    <row r="296" spans="1:12">
      <c r="A296" s="228">
        <v>2007</v>
      </c>
      <c r="B296" s="228" t="s">
        <v>194</v>
      </c>
      <c r="C296" s="228" t="s">
        <v>61</v>
      </c>
      <c r="D296" s="228" t="s">
        <v>205</v>
      </c>
      <c r="E296" s="228">
        <v>65</v>
      </c>
      <c r="F296" s="228">
        <v>71803</v>
      </c>
      <c r="G296" s="228">
        <v>12274</v>
      </c>
      <c r="H296" s="228">
        <v>30519</v>
      </c>
      <c r="I296" s="228">
        <v>22935812.260000002</v>
      </c>
      <c r="J296" s="228">
        <v>5212625.47</v>
      </c>
      <c r="K296" s="228">
        <v>7348622.54</v>
      </c>
      <c r="L296" s="228">
        <v>39900143.579999998</v>
      </c>
    </row>
    <row r="297" spans="1:12">
      <c r="A297" s="228">
        <v>2007</v>
      </c>
      <c r="B297" s="228" t="s">
        <v>194</v>
      </c>
      <c r="C297" s="228" t="s">
        <v>61</v>
      </c>
      <c r="D297" s="228" t="s">
        <v>205</v>
      </c>
      <c r="E297" s="228">
        <v>70</v>
      </c>
      <c r="F297" s="228">
        <v>50294</v>
      </c>
      <c r="G297" s="228">
        <v>10379</v>
      </c>
      <c r="H297" s="228">
        <v>31026</v>
      </c>
      <c r="I297" s="228">
        <v>22004741.850000001</v>
      </c>
      <c r="J297" s="228">
        <v>4871994.71</v>
      </c>
      <c r="K297" s="228">
        <v>7459788.4800000004</v>
      </c>
      <c r="L297" s="228">
        <v>37956841.960000001</v>
      </c>
    </row>
    <row r="298" spans="1:12">
      <c r="A298" s="228">
        <v>2007</v>
      </c>
      <c r="B298" s="228" t="s">
        <v>194</v>
      </c>
      <c r="C298" s="228" t="s">
        <v>61</v>
      </c>
      <c r="D298" s="228" t="s">
        <v>205</v>
      </c>
      <c r="E298" s="228">
        <v>75</v>
      </c>
      <c r="F298" s="228">
        <v>39275</v>
      </c>
      <c r="G298" s="228">
        <v>11420</v>
      </c>
      <c r="H298" s="228">
        <v>37389</v>
      </c>
      <c r="I298" s="228">
        <v>23286167.010000002</v>
      </c>
      <c r="J298" s="228">
        <v>4885514.87</v>
      </c>
      <c r="K298" s="228">
        <v>7034453.8499999996</v>
      </c>
      <c r="L298" s="228">
        <v>38013425.780000001</v>
      </c>
    </row>
    <row r="299" spans="1:12">
      <c r="A299" s="228">
        <v>2007</v>
      </c>
      <c r="B299" s="228" t="s">
        <v>194</v>
      </c>
      <c r="C299" s="228" t="s">
        <v>61</v>
      </c>
      <c r="D299" s="228" t="s">
        <v>205</v>
      </c>
      <c r="E299" s="228">
        <v>80</v>
      </c>
      <c r="F299" s="228">
        <v>21098</v>
      </c>
      <c r="G299" s="228">
        <v>6269</v>
      </c>
      <c r="H299" s="228">
        <v>25528</v>
      </c>
      <c r="I299" s="228">
        <v>13662529.140000001</v>
      </c>
      <c r="J299" s="228">
        <v>2532524.66</v>
      </c>
      <c r="K299" s="228">
        <v>3002177.84</v>
      </c>
      <c r="L299" s="228">
        <v>20694992.300000001</v>
      </c>
    </row>
    <row r="300" spans="1:12">
      <c r="A300" s="228">
        <v>2007</v>
      </c>
      <c r="B300" s="228" t="s">
        <v>194</v>
      </c>
      <c r="C300" s="228" t="s">
        <v>61</v>
      </c>
      <c r="D300" s="228" t="s">
        <v>205</v>
      </c>
      <c r="E300" s="228">
        <v>85</v>
      </c>
      <c r="F300" s="228">
        <v>7193</v>
      </c>
      <c r="G300" s="228">
        <v>2031</v>
      </c>
      <c r="H300" s="228">
        <v>11156</v>
      </c>
      <c r="I300" s="228">
        <v>5039581.97</v>
      </c>
      <c r="J300" s="228">
        <v>799433.23</v>
      </c>
      <c r="K300" s="228">
        <v>891503.93</v>
      </c>
      <c r="L300" s="228">
        <v>7080215.3600000003</v>
      </c>
    </row>
    <row r="301" spans="1:12">
      <c r="A301" s="228">
        <v>2007</v>
      </c>
      <c r="B301" s="228" t="s">
        <v>194</v>
      </c>
      <c r="C301" s="228" t="s">
        <v>61</v>
      </c>
      <c r="D301" s="228" t="s">
        <v>205</v>
      </c>
      <c r="E301" s="228">
        <v>90</v>
      </c>
      <c r="F301" s="228">
        <v>2403</v>
      </c>
      <c r="G301" s="228">
        <v>657</v>
      </c>
      <c r="H301" s="228">
        <v>5130</v>
      </c>
      <c r="I301" s="228">
        <v>2116872.9900000002</v>
      </c>
      <c r="J301" s="228">
        <v>262507.43</v>
      </c>
      <c r="K301" s="228">
        <v>291823.55</v>
      </c>
      <c r="L301" s="228">
        <v>2830196.53</v>
      </c>
    </row>
    <row r="302" spans="1:12">
      <c r="A302" s="228">
        <v>2007</v>
      </c>
      <c r="B302" s="228" t="s">
        <v>194</v>
      </c>
      <c r="C302" s="228" t="s">
        <v>61</v>
      </c>
      <c r="D302" s="228" t="s">
        <v>205</v>
      </c>
      <c r="E302" s="228">
        <v>95</v>
      </c>
      <c r="F302" s="228">
        <v>502</v>
      </c>
      <c r="G302" s="228">
        <v>131</v>
      </c>
      <c r="H302" s="228">
        <v>1348</v>
      </c>
      <c r="I302" s="228">
        <v>546158.94999999995</v>
      </c>
      <c r="J302" s="228">
        <v>48470.05</v>
      </c>
      <c r="K302" s="228">
        <v>30703.45</v>
      </c>
      <c r="L302" s="228">
        <v>656861.4</v>
      </c>
    </row>
    <row r="303" spans="1:12">
      <c r="A303" s="228">
        <v>2007</v>
      </c>
      <c r="B303" s="228" t="s">
        <v>194</v>
      </c>
      <c r="C303" s="228" t="s">
        <v>61</v>
      </c>
      <c r="D303" s="228" t="s">
        <v>206</v>
      </c>
      <c r="E303" s="228">
        <v>0</v>
      </c>
      <c r="F303" s="228">
        <v>91403</v>
      </c>
      <c r="G303" s="228">
        <v>3234</v>
      </c>
      <c r="H303" s="228">
        <v>10435</v>
      </c>
      <c r="I303" s="228">
        <v>4391656.5599999996</v>
      </c>
      <c r="J303" s="228">
        <v>626062.94999999995</v>
      </c>
      <c r="K303" s="228">
        <v>83949.82</v>
      </c>
      <c r="L303" s="228">
        <v>5765234.5300000003</v>
      </c>
    </row>
    <row r="304" spans="1:12">
      <c r="A304" s="228">
        <v>2007</v>
      </c>
      <c r="B304" s="228" t="s">
        <v>194</v>
      </c>
      <c r="C304" s="228" t="s">
        <v>61</v>
      </c>
      <c r="D304" s="228" t="s">
        <v>206</v>
      </c>
      <c r="E304" s="228">
        <v>5</v>
      </c>
      <c r="F304" s="228">
        <v>95552</v>
      </c>
      <c r="G304" s="228">
        <v>1421</v>
      </c>
      <c r="H304" s="228">
        <v>2509</v>
      </c>
      <c r="I304" s="228">
        <v>1315036.3600000001</v>
      </c>
      <c r="J304" s="228">
        <v>282435.99</v>
      </c>
      <c r="K304" s="228">
        <v>130962.12</v>
      </c>
      <c r="L304" s="228">
        <v>2173909.36</v>
      </c>
    </row>
    <row r="305" spans="1:12">
      <c r="A305" s="228">
        <v>2007</v>
      </c>
      <c r="B305" s="228" t="s">
        <v>194</v>
      </c>
      <c r="C305" s="228" t="s">
        <v>61</v>
      </c>
      <c r="D305" s="228" t="s">
        <v>206</v>
      </c>
      <c r="E305" s="228">
        <v>10</v>
      </c>
      <c r="F305" s="228">
        <v>102137</v>
      </c>
      <c r="G305" s="228">
        <v>1130</v>
      </c>
      <c r="H305" s="228">
        <v>2474</v>
      </c>
      <c r="I305" s="228">
        <v>1277111.1499999999</v>
      </c>
      <c r="J305" s="228">
        <v>301206.26</v>
      </c>
      <c r="K305" s="228">
        <v>308202.19</v>
      </c>
      <c r="L305" s="228">
        <v>2221415.87</v>
      </c>
    </row>
    <row r="306" spans="1:12">
      <c r="A306" s="228">
        <v>2007</v>
      </c>
      <c r="B306" s="228" t="s">
        <v>194</v>
      </c>
      <c r="C306" s="228" t="s">
        <v>61</v>
      </c>
      <c r="D306" s="228" t="s">
        <v>206</v>
      </c>
      <c r="E306" s="228">
        <v>15</v>
      </c>
      <c r="F306" s="228">
        <v>110517</v>
      </c>
      <c r="G306" s="228">
        <v>2916</v>
      </c>
      <c r="H306" s="228">
        <v>7192</v>
      </c>
      <c r="I306" s="228">
        <v>4202772.4400000004</v>
      </c>
      <c r="J306" s="228">
        <v>776106.52</v>
      </c>
      <c r="K306" s="228">
        <v>420289.3</v>
      </c>
      <c r="L306" s="228">
        <v>6517670.3099999996</v>
      </c>
    </row>
    <row r="307" spans="1:12">
      <c r="A307" s="228">
        <v>2007</v>
      </c>
      <c r="B307" s="228" t="s">
        <v>194</v>
      </c>
      <c r="C307" s="228" t="s">
        <v>61</v>
      </c>
      <c r="D307" s="228" t="s">
        <v>206</v>
      </c>
      <c r="E307" s="228">
        <v>20</v>
      </c>
      <c r="F307" s="228">
        <v>85848</v>
      </c>
      <c r="G307" s="228">
        <v>3747</v>
      </c>
      <c r="H307" s="228">
        <v>8665</v>
      </c>
      <c r="I307" s="228">
        <v>5160202.4000000004</v>
      </c>
      <c r="J307" s="228">
        <v>929027.59</v>
      </c>
      <c r="K307" s="228">
        <v>347024</v>
      </c>
      <c r="L307" s="228">
        <v>7809941.0899999999</v>
      </c>
    </row>
    <row r="308" spans="1:12">
      <c r="A308" s="228">
        <v>2007</v>
      </c>
      <c r="B308" s="228" t="s">
        <v>194</v>
      </c>
      <c r="C308" s="228" t="s">
        <v>61</v>
      </c>
      <c r="D308" s="228" t="s">
        <v>206</v>
      </c>
      <c r="E308" s="228">
        <v>25</v>
      </c>
      <c r="F308" s="228">
        <v>87802</v>
      </c>
      <c r="G308" s="228">
        <v>5041</v>
      </c>
      <c r="H308" s="228">
        <v>14560</v>
      </c>
      <c r="I308" s="228">
        <v>9770255.9399999995</v>
      </c>
      <c r="J308" s="228">
        <v>2159586.88</v>
      </c>
      <c r="K308" s="228">
        <v>386206.7</v>
      </c>
      <c r="L308" s="228">
        <v>14707959.91</v>
      </c>
    </row>
    <row r="309" spans="1:12">
      <c r="A309" s="228">
        <v>2007</v>
      </c>
      <c r="B309" s="228" t="s">
        <v>194</v>
      </c>
      <c r="C309" s="228" t="s">
        <v>61</v>
      </c>
      <c r="D309" s="228" t="s">
        <v>206</v>
      </c>
      <c r="E309" s="228">
        <v>30</v>
      </c>
      <c r="F309" s="228">
        <v>120157</v>
      </c>
      <c r="G309" s="228">
        <v>9215</v>
      </c>
      <c r="H309" s="228">
        <v>27511</v>
      </c>
      <c r="I309" s="228">
        <v>19841697.170000002</v>
      </c>
      <c r="J309" s="228">
        <v>4060822.92</v>
      </c>
      <c r="K309" s="228">
        <v>617670.56999999995</v>
      </c>
      <c r="L309" s="228">
        <v>29436904.829999998</v>
      </c>
    </row>
    <row r="310" spans="1:12">
      <c r="A310" s="228">
        <v>2007</v>
      </c>
      <c r="B310" s="228" t="s">
        <v>194</v>
      </c>
      <c r="C310" s="228" t="s">
        <v>61</v>
      </c>
      <c r="D310" s="228" t="s">
        <v>206</v>
      </c>
      <c r="E310" s="228">
        <v>35</v>
      </c>
      <c r="F310" s="228">
        <v>134638</v>
      </c>
      <c r="G310" s="228">
        <v>9491</v>
      </c>
      <c r="H310" s="228">
        <v>24262</v>
      </c>
      <c r="I310" s="228">
        <v>17536961.41</v>
      </c>
      <c r="J310" s="228">
        <v>3596335.87</v>
      </c>
      <c r="K310" s="228">
        <v>939825.23</v>
      </c>
      <c r="L310" s="228">
        <v>27378796.16</v>
      </c>
    </row>
    <row r="311" spans="1:12">
      <c r="A311" s="228">
        <v>2007</v>
      </c>
      <c r="B311" s="228" t="s">
        <v>194</v>
      </c>
      <c r="C311" s="228" t="s">
        <v>61</v>
      </c>
      <c r="D311" s="228" t="s">
        <v>206</v>
      </c>
      <c r="E311" s="228">
        <v>40</v>
      </c>
      <c r="F311" s="228">
        <v>130907</v>
      </c>
      <c r="G311" s="228">
        <v>7621</v>
      </c>
      <c r="H311" s="228">
        <v>16445</v>
      </c>
      <c r="I311" s="228">
        <v>11570429.24</v>
      </c>
      <c r="J311" s="228">
        <v>2618563.65</v>
      </c>
      <c r="K311" s="228">
        <v>1258557.56</v>
      </c>
      <c r="L311" s="228">
        <v>19191768.809999999</v>
      </c>
    </row>
    <row r="312" spans="1:12">
      <c r="A312" s="228">
        <v>2007</v>
      </c>
      <c r="B312" s="228" t="s">
        <v>194</v>
      </c>
      <c r="C312" s="228" t="s">
        <v>61</v>
      </c>
      <c r="D312" s="228" t="s">
        <v>206</v>
      </c>
      <c r="E312" s="228">
        <v>45</v>
      </c>
      <c r="F312" s="228">
        <v>140617</v>
      </c>
      <c r="G312" s="228">
        <v>8372</v>
      </c>
      <c r="H312" s="228">
        <v>18128</v>
      </c>
      <c r="I312" s="228">
        <v>12703191.6</v>
      </c>
      <c r="J312" s="228">
        <v>2961474.31</v>
      </c>
      <c r="K312" s="228">
        <v>1744061.69</v>
      </c>
      <c r="L312" s="228">
        <v>21091032.489999998</v>
      </c>
    </row>
    <row r="313" spans="1:12">
      <c r="A313" s="228">
        <v>2007</v>
      </c>
      <c r="B313" s="228" t="s">
        <v>194</v>
      </c>
      <c r="C313" s="228" t="s">
        <v>61</v>
      </c>
      <c r="D313" s="228" t="s">
        <v>206</v>
      </c>
      <c r="E313" s="228">
        <v>50</v>
      </c>
      <c r="F313" s="228">
        <v>136399</v>
      </c>
      <c r="G313" s="228">
        <v>10361</v>
      </c>
      <c r="H313" s="228">
        <v>21840</v>
      </c>
      <c r="I313" s="228">
        <v>15280702.539999999</v>
      </c>
      <c r="J313" s="228">
        <v>3613444.14</v>
      </c>
      <c r="K313" s="228">
        <v>2834129.3</v>
      </c>
      <c r="L313" s="228">
        <v>25979618.219999999</v>
      </c>
    </row>
    <row r="314" spans="1:12">
      <c r="A314" s="228">
        <v>2007</v>
      </c>
      <c r="B314" s="228" t="s">
        <v>194</v>
      </c>
      <c r="C314" s="228" t="s">
        <v>61</v>
      </c>
      <c r="D314" s="228" t="s">
        <v>206</v>
      </c>
      <c r="E314" s="228">
        <v>55</v>
      </c>
      <c r="F314" s="228">
        <v>128082</v>
      </c>
      <c r="G314" s="228">
        <v>12082</v>
      </c>
      <c r="H314" s="228">
        <v>27880</v>
      </c>
      <c r="I314" s="228">
        <v>18491585.190000001</v>
      </c>
      <c r="J314" s="228">
        <v>4208189.04</v>
      </c>
      <c r="K314" s="228">
        <v>4272323.4400000004</v>
      </c>
      <c r="L314" s="228">
        <v>31703173.010000002</v>
      </c>
    </row>
    <row r="315" spans="1:12">
      <c r="A315" s="228">
        <v>2007</v>
      </c>
      <c r="B315" s="228" t="s">
        <v>194</v>
      </c>
      <c r="C315" s="228" t="s">
        <v>61</v>
      </c>
      <c r="D315" s="228" t="s">
        <v>206</v>
      </c>
      <c r="E315" s="228">
        <v>60</v>
      </c>
      <c r="F315" s="228">
        <v>105341</v>
      </c>
      <c r="G315" s="228">
        <v>12189</v>
      </c>
      <c r="H315" s="228">
        <v>29998</v>
      </c>
      <c r="I315" s="228">
        <v>20244390</v>
      </c>
      <c r="J315" s="228">
        <v>4480281.4000000004</v>
      </c>
      <c r="K315" s="228">
        <v>5211325.04</v>
      </c>
      <c r="L315" s="228">
        <v>34312341.880000003</v>
      </c>
    </row>
    <row r="316" spans="1:12">
      <c r="A316" s="228">
        <v>2007</v>
      </c>
      <c r="B316" s="228" t="s">
        <v>194</v>
      </c>
      <c r="C316" s="228" t="s">
        <v>61</v>
      </c>
      <c r="D316" s="228" t="s">
        <v>206</v>
      </c>
      <c r="E316" s="228">
        <v>65</v>
      </c>
      <c r="F316" s="228">
        <v>71013</v>
      </c>
      <c r="G316" s="228">
        <v>10375</v>
      </c>
      <c r="H316" s="228">
        <v>28699</v>
      </c>
      <c r="I316" s="228">
        <v>19357152.359999999</v>
      </c>
      <c r="J316" s="228">
        <v>4167700.05</v>
      </c>
      <c r="K316" s="228">
        <v>5486361.8099999996</v>
      </c>
      <c r="L316" s="228">
        <v>32514600.690000001</v>
      </c>
    </row>
    <row r="317" spans="1:12">
      <c r="A317" s="228">
        <v>2007</v>
      </c>
      <c r="B317" s="228" t="s">
        <v>194</v>
      </c>
      <c r="C317" s="228" t="s">
        <v>61</v>
      </c>
      <c r="D317" s="228" t="s">
        <v>206</v>
      </c>
      <c r="E317" s="228">
        <v>70</v>
      </c>
      <c r="F317" s="228">
        <v>52466</v>
      </c>
      <c r="G317" s="228">
        <v>9637</v>
      </c>
      <c r="H317" s="228">
        <v>31016</v>
      </c>
      <c r="I317" s="228">
        <v>19307435.59</v>
      </c>
      <c r="J317" s="228">
        <v>3954518.45</v>
      </c>
      <c r="K317" s="228">
        <v>5412390.25</v>
      </c>
      <c r="L317" s="228">
        <v>31607595.879999999</v>
      </c>
    </row>
    <row r="318" spans="1:12">
      <c r="A318" s="228">
        <v>2007</v>
      </c>
      <c r="B318" s="228" t="s">
        <v>194</v>
      </c>
      <c r="C318" s="228" t="s">
        <v>61</v>
      </c>
      <c r="D318" s="228" t="s">
        <v>206</v>
      </c>
      <c r="E318" s="228">
        <v>75</v>
      </c>
      <c r="F318" s="228">
        <v>44125</v>
      </c>
      <c r="G318" s="228">
        <v>9647</v>
      </c>
      <c r="H318" s="228">
        <v>39259</v>
      </c>
      <c r="I318" s="228">
        <v>22170750.079999998</v>
      </c>
      <c r="J318" s="228">
        <v>4173746.29</v>
      </c>
      <c r="K318" s="228">
        <v>5373457.25</v>
      </c>
      <c r="L318" s="228">
        <v>34362103.240000002</v>
      </c>
    </row>
    <row r="319" spans="1:12">
      <c r="A319" s="228">
        <v>2007</v>
      </c>
      <c r="B319" s="228" t="s">
        <v>194</v>
      </c>
      <c r="C319" s="228" t="s">
        <v>61</v>
      </c>
      <c r="D319" s="228" t="s">
        <v>206</v>
      </c>
      <c r="E319" s="228">
        <v>80</v>
      </c>
      <c r="F319" s="228">
        <v>31923</v>
      </c>
      <c r="G319" s="228">
        <v>6938</v>
      </c>
      <c r="H319" s="228">
        <v>39836</v>
      </c>
      <c r="I319" s="228">
        <v>19932602.850000001</v>
      </c>
      <c r="J319" s="228">
        <v>3170342.89</v>
      </c>
      <c r="K319" s="228">
        <v>3441287.15</v>
      </c>
      <c r="L319" s="228">
        <v>28489253.16</v>
      </c>
    </row>
    <row r="320" spans="1:12">
      <c r="A320" s="228">
        <v>2007</v>
      </c>
      <c r="B320" s="228" t="s">
        <v>194</v>
      </c>
      <c r="C320" s="228" t="s">
        <v>61</v>
      </c>
      <c r="D320" s="228" t="s">
        <v>206</v>
      </c>
      <c r="E320" s="228">
        <v>85</v>
      </c>
      <c r="F320" s="228">
        <v>17271</v>
      </c>
      <c r="G320" s="228">
        <v>3641</v>
      </c>
      <c r="H320" s="228">
        <v>28532</v>
      </c>
      <c r="I320" s="228">
        <v>12196894.84</v>
      </c>
      <c r="J320" s="228">
        <v>1488445.72</v>
      </c>
      <c r="K320" s="228">
        <v>1468869.44</v>
      </c>
      <c r="L320" s="228">
        <v>16035812.59</v>
      </c>
    </row>
    <row r="321" spans="1:12">
      <c r="A321" s="228">
        <v>2007</v>
      </c>
      <c r="B321" s="228" t="s">
        <v>194</v>
      </c>
      <c r="C321" s="228" t="s">
        <v>61</v>
      </c>
      <c r="D321" s="228" t="s">
        <v>206</v>
      </c>
      <c r="E321" s="228">
        <v>90</v>
      </c>
      <c r="F321" s="228">
        <v>7200</v>
      </c>
      <c r="G321" s="228">
        <v>1439</v>
      </c>
      <c r="H321" s="228">
        <v>15229</v>
      </c>
      <c r="I321" s="228">
        <v>6001759.2699999996</v>
      </c>
      <c r="J321" s="228">
        <v>563592.06999999995</v>
      </c>
      <c r="K321" s="228">
        <v>401441.46</v>
      </c>
      <c r="L321" s="228">
        <v>7302495.7800000003</v>
      </c>
    </row>
    <row r="322" spans="1:12">
      <c r="A322" s="228">
        <v>2007</v>
      </c>
      <c r="B322" s="228" t="s">
        <v>194</v>
      </c>
      <c r="C322" s="228" t="s">
        <v>61</v>
      </c>
      <c r="D322" s="228" t="s">
        <v>206</v>
      </c>
      <c r="E322" s="228">
        <v>95</v>
      </c>
      <c r="F322" s="228">
        <v>1973</v>
      </c>
      <c r="G322" s="228">
        <v>345</v>
      </c>
      <c r="H322" s="228">
        <v>4000</v>
      </c>
      <c r="I322" s="228">
        <v>1429739.79</v>
      </c>
      <c r="J322" s="228">
        <v>119492.57</v>
      </c>
      <c r="K322" s="228">
        <v>64324.47</v>
      </c>
      <c r="L322" s="228">
        <v>1713288.19</v>
      </c>
    </row>
    <row r="323" spans="1:12">
      <c r="A323" s="228">
        <v>2007</v>
      </c>
      <c r="B323" s="228" t="s">
        <v>194</v>
      </c>
      <c r="C323" s="228" t="s">
        <v>62</v>
      </c>
      <c r="D323" s="228" t="s">
        <v>205</v>
      </c>
      <c r="E323" s="228">
        <v>0</v>
      </c>
      <c r="F323" s="228">
        <v>64455</v>
      </c>
      <c r="G323" s="228">
        <v>2586</v>
      </c>
      <c r="H323" s="228">
        <v>8804</v>
      </c>
      <c r="I323" s="228">
        <v>3984808.41</v>
      </c>
      <c r="J323" s="228">
        <v>755567.29</v>
      </c>
      <c r="K323" s="228">
        <v>83265.679999999993</v>
      </c>
      <c r="L323" s="228">
        <v>5228259.6399999997</v>
      </c>
    </row>
    <row r="324" spans="1:12">
      <c r="A324" s="228">
        <v>2007</v>
      </c>
      <c r="B324" s="228" t="s">
        <v>194</v>
      </c>
      <c r="C324" s="228" t="s">
        <v>62</v>
      </c>
      <c r="D324" s="228" t="s">
        <v>205</v>
      </c>
      <c r="E324" s="228">
        <v>5</v>
      </c>
      <c r="F324" s="228">
        <v>65359</v>
      </c>
      <c r="G324" s="228">
        <v>951</v>
      </c>
      <c r="H324" s="228">
        <v>1232</v>
      </c>
      <c r="I324" s="228">
        <v>889470.05</v>
      </c>
      <c r="J324" s="228">
        <v>335283.5</v>
      </c>
      <c r="K324" s="228">
        <v>91070.97</v>
      </c>
      <c r="L324" s="228">
        <v>1485324.75</v>
      </c>
    </row>
    <row r="325" spans="1:12">
      <c r="A325" s="228">
        <v>2007</v>
      </c>
      <c r="B325" s="228" t="s">
        <v>194</v>
      </c>
      <c r="C325" s="228" t="s">
        <v>62</v>
      </c>
      <c r="D325" s="228" t="s">
        <v>205</v>
      </c>
      <c r="E325" s="228">
        <v>10</v>
      </c>
      <c r="F325" s="228">
        <v>70591</v>
      </c>
      <c r="G325" s="228">
        <v>926</v>
      </c>
      <c r="H325" s="228">
        <v>1422</v>
      </c>
      <c r="I325" s="228">
        <v>866306.67</v>
      </c>
      <c r="J325" s="228">
        <v>326688.75</v>
      </c>
      <c r="K325" s="228">
        <v>225130.77</v>
      </c>
      <c r="L325" s="228">
        <v>1572809</v>
      </c>
    </row>
    <row r="326" spans="1:12">
      <c r="A326" s="228">
        <v>2007</v>
      </c>
      <c r="B326" s="228" t="s">
        <v>194</v>
      </c>
      <c r="C326" s="228" t="s">
        <v>62</v>
      </c>
      <c r="D326" s="228" t="s">
        <v>205</v>
      </c>
      <c r="E326" s="228">
        <v>15</v>
      </c>
      <c r="F326" s="228">
        <v>75540</v>
      </c>
      <c r="G326" s="228">
        <v>1881</v>
      </c>
      <c r="H326" s="228">
        <v>2964</v>
      </c>
      <c r="I326" s="228">
        <v>2465038.56</v>
      </c>
      <c r="J326" s="228">
        <v>761418.66</v>
      </c>
      <c r="K326" s="228">
        <v>423942.99</v>
      </c>
      <c r="L326" s="228">
        <v>4129352.81</v>
      </c>
    </row>
    <row r="327" spans="1:12">
      <c r="A327" s="228">
        <v>2007</v>
      </c>
      <c r="B327" s="228" t="s">
        <v>194</v>
      </c>
      <c r="C327" s="228" t="s">
        <v>62</v>
      </c>
      <c r="D327" s="228" t="s">
        <v>205</v>
      </c>
      <c r="E327" s="228">
        <v>20</v>
      </c>
      <c r="F327" s="228">
        <v>56224</v>
      </c>
      <c r="G327" s="228">
        <v>1805</v>
      </c>
      <c r="H327" s="228">
        <v>3443</v>
      </c>
      <c r="I327" s="228">
        <v>2649518.6</v>
      </c>
      <c r="J327" s="228">
        <v>767450.32</v>
      </c>
      <c r="K327" s="228">
        <v>456675.17</v>
      </c>
      <c r="L327" s="228">
        <v>4287168.03</v>
      </c>
    </row>
    <row r="328" spans="1:12">
      <c r="A328" s="228">
        <v>2007</v>
      </c>
      <c r="B328" s="228" t="s">
        <v>194</v>
      </c>
      <c r="C328" s="228" t="s">
        <v>62</v>
      </c>
      <c r="D328" s="228" t="s">
        <v>205</v>
      </c>
      <c r="E328" s="228">
        <v>25</v>
      </c>
      <c r="F328" s="228">
        <v>44802</v>
      </c>
      <c r="G328" s="228">
        <v>1400</v>
      </c>
      <c r="H328" s="228">
        <v>2869</v>
      </c>
      <c r="I328" s="228">
        <v>1959360.76</v>
      </c>
      <c r="J328" s="228">
        <v>543074.74</v>
      </c>
      <c r="K328" s="228">
        <v>336727.97</v>
      </c>
      <c r="L328" s="228">
        <v>3236731.58</v>
      </c>
    </row>
    <row r="329" spans="1:12">
      <c r="A329" s="228">
        <v>2007</v>
      </c>
      <c r="B329" s="228" t="s">
        <v>194</v>
      </c>
      <c r="C329" s="228" t="s">
        <v>62</v>
      </c>
      <c r="D329" s="228" t="s">
        <v>205</v>
      </c>
      <c r="E329" s="228">
        <v>30</v>
      </c>
      <c r="F329" s="228">
        <v>67913</v>
      </c>
      <c r="G329" s="228">
        <v>2053</v>
      </c>
      <c r="H329" s="228">
        <v>3429</v>
      </c>
      <c r="I329" s="228">
        <v>2329197.5499999998</v>
      </c>
      <c r="J329" s="228">
        <v>745316.54</v>
      </c>
      <c r="K329" s="228">
        <v>293581.21000000002</v>
      </c>
      <c r="L329" s="228">
        <v>3878905.54</v>
      </c>
    </row>
    <row r="330" spans="1:12">
      <c r="A330" s="228">
        <v>2007</v>
      </c>
      <c r="B330" s="228" t="s">
        <v>194</v>
      </c>
      <c r="C330" s="228" t="s">
        <v>62</v>
      </c>
      <c r="D330" s="228" t="s">
        <v>205</v>
      </c>
      <c r="E330" s="228">
        <v>35</v>
      </c>
      <c r="F330" s="228">
        <v>81610</v>
      </c>
      <c r="G330" s="228">
        <v>2967</v>
      </c>
      <c r="H330" s="228">
        <v>5260</v>
      </c>
      <c r="I330" s="228">
        <v>3514498.67</v>
      </c>
      <c r="J330" s="228">
        <v>1181716.71</v>
      </c>
      <c r="K330" s="228">
        <v>569391.35999999999</v>
      </c>
      <c r="L330" s="228">
        <v>6003234.0300000003</v>
      </c>
    </row>
    <row r="331" spans="1:12">
      <c r="A331" s="228">
        <v>2007</v>
      </c>
      <c r="B331" s="228" t="s">
        <v>194</v>
      </c>
      <c r="C331" s="228" t="s">
        <v>62</v>
      </c>
      <c r="D331" s="228" t="s">
        <v>205</v>
      </c>
      <c r="E331" s="228">
        <v>40</v>
      </c>
      <c r="F331" s="228">
        <v>81789</v>
      </c>
      <c r="G331" s="228">
        <v>3548</v>
      </c>
      <c r="H331" s="228">
        <v>6123</v>
      </c>
      <c r="I331" s="228">
        <v>4216179.75</v>
      </c>
      <c r="J331" s="228">
        <v>1416893.91</v>
      </c>
      <c r="K331" s="228">
        <v>808704.05</v>
      </c>
      <c r="L331" s="228">
        <v>7274913.6799999997</v>
      </c>
    </row>
    <row r="332" spans="1:12">
      <c r="A332" s="228">
        <v>2007</v>
      </c>
      <c r="B332" s="228" t="s">
        <v>194</v>
      </c>
      <c r="C332" s="228" t="s">
        <v>62</v>
      </c>
      <c r="D332" s="228" t="s">
        <v>205</v>
      </c>
      <c r="E332" s="228">
        <v>45</v>
      </c>
      <c r="F332" s="228">
        <v>88586</v>
      </c>
      <c r="G332" s="228">
        <v>4640</v>
      </c>
      <c r="H332" s="228">
        <v>8562</v>
      </c>
      <c r="I332" s="228">
        <v>6068838.7400000002</v>
      </c>
      <c r="J332" s="228">
        <v>2081987.81</v>
      </c>
      <c r="K332" s="228">
        <v>1445376.68</v>
      </c>
      <c r="L332" s="228">
        <v>10646081.810000001</v>
      </c>
    </row>
    <row r="333" spans="1:12">
      <c r="A333" s="228">
        <v>2007</v>
      </c>
      <c r="B333" s="228" t="s">
        <v>194</v>
      </c>
      <c r="C333" s="228" t="s">
        <v>62</v>
      </c>
      <c r="D333" s="228" t="s">
        <v>205</v>
      </c>
      <c r="E333" s="228">
        <v>50</v>
      </c>
      <c r="F333" s="228">
        <v>86457</v>
      </c>
      <c r="G333" s="228">
        <v>6411</v>
      </c>
      <c r="H333" s="228">
        <v>11661</v>
      </c>
      <c r="I333" s="228">
        <v>8527111.5299999993</v>
      </c>
      <c r="J333" s="228">
        <v>2808397.52</v>
      </c>
      <c r="K333" s="228">
        <v>1967692.49</v>
      </c>
      <c r="L333" s="228">
        <v>14631260.93</v>
      </c>
    </row>
    <row r="334" spans="1:12">
      <c r="A334" s="228">
        <v>2007</v>
      </c>
      <c r="B334" s="228" t="s">
        <v>194</v>
      </c>
      <c r="C334" s="228" t="s">
        <v>62</v>
      </c>
      <c r="D334" s="228" t="s">
        <v>205</v>
      </c>
      <c r="E334" s="228">
        <v>55</v>
      </c>
      <c r="F334" s="228">
        <v>83212</v>
      </c>
      <c r="G334" s="228">
        <v>8076</v>
      </c>
      <c r="H334" s="228">
        <v>16175</v>
      </c>
      <c r="I334" s="228">
        <v>12504002.23</v>
      </c>
      <c r="J334" s="228">
        <v>3891342.55</v>
      </c>
      <c r="K334" s="228">
        <v>3347914.62</v>
      </c>
      <c r="L334" s="228">
        <v>21302007.120000001</v>
      </c>
    </row>
    <row r="335" spans="1:12">
      <c r="A335" s="228">
        <v>2007</v>
      </c>
      <c r="B335" s="228" t="s">
        <v>194</v>
      </c>
      <c r="C335" s="228" t="s">
        <v>62</v>
      </c>
      <c r="D335" s="228" t="s">
        <v>205</v>
      </c>
      <c r="E335" s="228">
        <v>60</v>
      </c>
      <c r="F335" s="228">
        <v>70245</v>
      </c>
      <c r="G335" s="228">
        <v>8940</v>
      </c>
      <c r="H335" s="228">
        <v>20184</v>
      </c>
      <c r="I335" s="228">
        <v>15590013.890000001</v>
      </c>
      <c r="J335" s="228">
        <v>4470861.5999999996</v>
      </c>
      <c r="K335" s="228">
        <v>4889876.04</v>
      </c>
      <c r="L335" s="228">
        <v>26602616.449999999</v>
      </c>
    </row>
    <row r="336" spans="1:12">
      <c r="A336" s="228">
        <v>2007</v>
      </c>
      <c r="B336" s="228" t="s">
        <v>194</v>
      </c>
      <c r="C336" s="228" t="s">
        <v>62</v>
      </c>
      <c r="D336" s="228" t="s">
        <v>205</v>
      </c>
      <c r="E336" s="228">
        <v>65</v>
      </c>
      <c r="F336" s="228">
        <v>49918</v>
      </c>
      <c r="G336" s="228">
        <v>9103</v>
      </c>
      <c r="H336" s="228">
        <v>22036</v>
      </c>
      <c r="I336" s="228">
        <v>16078135.77</v>
      </c>
      <c r="J336" s="228">
        <v>4613584.99</v>
      </c>
      <c r="K336" s="228">
        <v>4375202.7300000004</v>
      </c>
      <c r="L336" s="228">
        <v>26535069.59</v>
      </c>
    </row>
    <row r="337" spans="1:12">
      <c r="A337" s="228">
        <v>2007</v>
      </c>
      <c r="B337" s="228" t="s">
        <v>194</v>
      </c>
      <c r="C337" s="228" t="s">
        <v>62</v>
      </c>
      <c r="D337" s="228" t="s">
        <v>205</v>
      </c>
      <c r="E337" s="228">
        <v>70</v>
      </c>
      <c r="F337" s="228">
        <v>35846</v>
      </c>
      <c r="G337" s="228">
        <v>8267</v>
      </c>
      <c r="H337" s="228">
        <v>22958</v>
      </c>
      <c r="I337" s="228">
        <v>16424562.09</v>
      </c>
      <c r="J337" s="228">
        <v>4523283.97</v>
      </c>
      <c r="K337" s="228">
        <v>5011040.47</v>
      </c>
      <c r="L337" s="228">
        <v>27097703.93</v>
      </c>
    </row>
    <row r="338" spans="1:12">
      <c r="A338" s="228">
        <v>2007</v>
      </c>
      <c r="B338" s="228" t="s">
        <v>194</v>
      </c>
      <c r="C338" s="228" t="s">
        <v>62</v>
      </c>
      <c r="D338" s="228" t="s">
        <v>205</v>
      </c>
      <c r="E338" s="228">
        <v>75</v>
      </c>
      <c r="F338" s="228">
        <v>29724</v>
      </c>
      <c r="G338" s="228">
        <v>8372</v>
      </c>
      <c r="H338" s="228">
        <v>30676</v>
      </c>
      <c r="I338" s="228">
        <v>19780856.859999999</v>
      </c>
      <c r="J338" s="228">
        <v>4763266.54</v>
      </c>
      <c r="K338" s="228">
        <v>5258083.32</v>
      </c>
      <c r="L338" s="228">
        <v>30934170.59</v>
      </c>
    </row>
    <row r="339" spans="1:12">
      <c r="A339" s="228">
        <v>2007</v>
      </c>
      <c r="B339" s="228" t="s">
        <v>194</v>
      </c>
      <c r="C339" s="228" t="s">
        <v>62</v>
      </c>
      <c r="D339" s="228" t="s">
        <v>205</v>
      </c>
      <c r="E339" s="228">
        <v>80</v>
      </c>
      <c r="F339" s="228">
        <v>16748</v>
      </c>
      <c r="G339" s="228">
        <v>5022</v>
      </c>
      <c r="H339" s="228">
        <v>21114</v>
      </c>
      <c r="I339" s="228">
        <v>11773802.98</v>
      </c>
      <c r="J339" s="228">
        <v>2491880.2000000002</v>
      </c>
      <c r="K339" s="228">
        <v>2605518.25</v>
      </c>
      <c r="L339" s="228">
        <v>17451261.469999999</v>
      </c>
    </row>
    <row r="340" spans="1:12">
      <c r="A340" s="228">
        <v>2007</v>
      </c>
      <c r="B340" s="228" t="s">
        <v>194</v>
      </c>
      <c r="C340" s="228" t="s">
        <v>62</v>
      </c>
      <c r="D340" s="228" t="s">
        <v>205</v>
      </c>
      <c r="E340" s="228">
        <v>85</v>
      </c>
      <c r="F340" s="228">
        <v>6089</v>
      </c>
      <c r="G340" s="228">
        <v>1985</v>
      </c>
      <c r="H340" s="228">
        <v>10264</v>
      </c>
      <c r="I340" s="228">
        <v>5288643.22</v>
      </c>
      <c r="J340" s="228">
        <v>966511.6</v>
      </c>
      <c r="K340" s="228">
        <v>855580.69</v>
      </c>
      <c r="L340" s="228">
        <v>7335548.3300000001</v>
      </c>
    </row>
    <row r="341" spans="1:12">
      <c r="A341" s="228">
        <v>2007</v>
      </c>
      <c r="B341" s="228" t="s">
        <v>194</v>
      </c>
      <c r="C341" s="228" t="s">
        <v>62</v>
      </c>
      <c r="D341" s="228" t="s">
        <v>205</v>
      </c>
      <c r="E341" s="228">
        <v>90</v>
      </c>
      <c r="F341" s="228">
        <v>2299</v>
      </c>
      <c r="G341" s="228">
        <v>772</v>
      </c>
      <c r="H341" s="228">
        <v>5066</v>
      </c>
      <c r="I341" s="228">
        <v>2488485.0299999998</v>
      </c>
      <c r="J341" s="228">
        <v>380102.68</v>
      </c>
      <c r="K341" s="228">
        <v>282683.8</v>
      </c>
      <c r="L341" s="228">
        <v>3234767.77</v>
      </c>
    </row>
    <row r="342" spans="1:12">
      <c r="A342" s="228">
        <v>2007</v>
      </c>
      <c r="B342" s="228" t="s">
        <v>194</v>
      </c>
      <c r="C342" s="228" t="s">
        <v>62</v>
      </c>
      <c r="D342" s="228" t="s">
        <v>205</v>
      </c>
      <c r="E342" s="228">
        <v>95</v>
      </c>
      <c r="F342" s="228">
        <v>486</v>
      </c>
      <c r="G342" s="228">
        <v>124</v>
      </c>
      <c r="H342" s="228">
        <v>1107</v>
      </c>
      <c r="I342" s="228">
        <v>493015.27</v>
      </c>
      <c r="J342" s="228">
        <v>66609.19</v>
      </c>
      <c r="K342" s="228">
        <v>56721.35</v>
      </c>
      <c r="L342" s="228">
        <v>693283.9</v>
      </c>
    </row>
    <row r="343" spans="1:12">
      <c r="A343" s="228">
        <v>2007</v>
      </c>
      <c r="B343" s="228" t="s">
        <v>194</v>
      </c>
      <c r="C343" s="228" t="s">
        <v>62</v>
      </c>
      <c r="D343" s="228" t="s">
        <v>206</v>
      </c>
      <c r="E343" s="228">
        <v>0</v>
      </c>
      <c r="F343" s="228">
        <v>61314</v>
      </c>
      <c r="G343" s="228">
        <v>1780</v>
      </c>
      <c r="H343" s="228">
        <v>7218</v>
      </c>
      <c r="I343" s="228">
        <v>3345174.15</v>
      </c>
      <c r="J343" s="228">
        <v>537865.11</v>
      </c>
      <c r="K343" s="228">
        <v>94782.87</v>
      </c>
      <c r="L343" s="228">
        <v>4278553.66</v>
      </c>
    </row>
    <row r="344" spans="1:12">
      <c r="A344" s="228">
        <v>2007</v>
      </c>
      <c r="B344" s="228" t="s">
        <v>194</v>
      </c>
      <c r="C344" s="228" t="s">
        <v>62</v>
      </c>
      <c r="D344" s="228" t="s">
        <v>206</v>
      </c>
      <c r="E344" s="228">
        <v>5</v>
      </c>
      <c r="F344" s="228">
        <v>61801</v>
      </c>
      <c r="G344" s="228">
        <v>771</v>
      </c>
      <c r="H344" s="228">
        <v>1136</v>
      </c>
      <c r="I344" s="228">
        <v>611928.19999999995</v>
      </c>
      <c r="J344" s="228">
        <v>221869.9</v>
      </c>
      <c r="K344" s="228">
        <v>70367.17</v>
      </c>
      <c r="L344" s="228">
        <v>1050980.6499999999</v>
      </c>
    </row>
    <row r="345" spans="1:12">
      <c r="A345" s="228">
        <v>2007</v>
      </c>
      <c r="B345" s="228" t="s">
        <v>194</v>
      </c>
      <c r="C345" s="228" t="s">
        <v>62</v>
      </c>
      <c r="D345" s="228" t="s">
        <v>206</v>
      </c>
      <c r="E345" s="228">
        <v>10</v>
      </c>
      <c r="F345" s="228">
        <v>67097</v>
      </c>
      <c r="G345" s="228">
        <v>786</v>
      </c>
      <c r="H345" s="228">
        <v>1223</v>
      </c>
      <c r="I345" s="228">
        <v>837932.24</v>
      </c>
      <c r="J345" s="228">
        <v>279748.94</v>
      </c>
      <c r="K345" s="228">
        <v>230640.4</v>
      </c>
      <c r="L345" s="228">
        <v>1489953.89</v>
      </c>
    </row>
    <row r="346" spans="1:12">
      <c r="A346" s="228">
        <v>2007</v>
      </c>
      <c r="B346" s="228" t="s">
        <v>194</v>
      </c>
      <c r="C346" s="228" t="s">
        <v>62</v>
      </c>
      <c r="D346" s="228" t="s">
        <v>206</v>
      </c>
      <c r="E346" s="228">
        <v>15</v>
      </c>
      <c r="F346" s="228">
        <v>72399</v>
      </c>
      <c r="G346" s="228">
        <v>2606</v>
      </c>
      <c r="H346" s="228">
        <v>4929</v>
      </c>
      <c r="I346" s="228">
        <v>3061645.97</v>
      </c>
      <c r="J346" s="228">
        <v>733460.85</v>
      </c>
      <c r="K346" s="228">
        <v>350364.95</v>
      </c>
      <c r="L346" s="228">
        <v>4643413.12</v>
      </c>
    </row>
    <row r="347" spans="1:12">
      <c r="A347" s="228">
        <v>2007</v>
      </c>
      <c r="B347" s="228" t="s">
        <v>194</v>
      </c>
      <c r="C347" s="228" t="s">
        <v>62</v>
      </c>
      <c r="D347" s="228" t="s">
        <v>206</v>
      </c>
      <c r="E347" s="228">
        <v>20</v>
      </c>
      <c r="F347" s="228">
        <v>58571</v>
      </c>
      <c r="G347" s="228">
        <v>2868</v>
      </c>
      <c r="H347" s="228">
        <v>6196</v>
      </c>
      <c r="I347" s="228">
        <v>3970336.44</v>
      </c>
      <c r="J347" s="228">
        <v>945627.11</v>
      </c>
      <c r="K347" s="228">
        <v>330600.82</v>
      </c>
      <c r="L347" s="228">
        <v>5848075.0199999996</v>
      </c>
    </row>
    <row r="348" spans="1:12">
      <c r="A348" s="228">
        <v>2007</v>
      </c>
      <c r="B348" s="228" t="s">
        <v>194</v>
      </c>
      <c r="C348" s="228" t="s">
        <v>62</v>
      </c>
      <c r="D348" s="228" t="s">
        <v>206</v>
      </c>
      <c r="E348" s="228">
        <v>25</v>
      </c>
      <c r="F348" s="228">
        <v>55738</v>
      </c>
      <c r="G348" s="228">
        <v>3616</v>
      </c>
      <c r="H348" s="228">
        <v>9442</v>
      </c>
      <c r="I348" s="228">
        <v>6917714.6500000004</v>
      </c>
      <c r="J348" s="228">
        <v>1701818.46</v>
      </c>
      <c r="K348" s="228">
        <v>270176.44</v>
      </c>
      <c r="L348" s="228">
        <v>9908626.0299999993</v>
      </c>
    </row>
    <row r="349" spans="1:12">
      <c r="A349" s="228">
        <v>2007</v>
      </c>
      <c r="B349" s="228" t="s">
        <v>194</v>
      </c>
      <c r="C349" s="228" t="s">
        <v>62</v>
      </c>
      <c r="D349" s="228" t="s">
        <v>206</v>
      </c>
      <c r="E349" s="228">
        <v>30</v>
      </c>
      <c r="F349" s="228">
        <v>79170</v>
      </c>
      <c r="G349" s="228">
        <v>7246</v>
      </c>
      <c r="H349" s="228">
        <v>21045</v>
      </c>
      <c r="I349" s="228">
        <v>16602232.1</v>
      </c>
      <c r="J349" s="228">
        <v>3632395.9</v>
      </c>
      <c r="K349" s="228">
        <v>506256.41</v>
      </c>
      <c r="L349" s="228">
        <v>22710628.170000002</v>
      </c>
    </row>
    <row r="350" spans="1:12">
      <c r="A350" s="228">
        <v>2007</v>
      </c>
      <c r="B350" s="228" t="s">
        <v>194</v>
      </c>
      <c r="C350" s="228" t="s">
        <v>62</v>
      </c>
      <c r="D350" s="228" t="s">
        <v>206</v>
      </c>
      <c r="E350" s="228">
        <v>35</v>
      </c>
      <c r="F350" s="228">
        <v>92963</v>
      </c>
      <c r="G350" s="228">
        <v>8577</v>
      </c>
      <c r="H350" s="228">
        <v>21920</v>
      </c>
      <c r="I350" s="228">
        <v>16621598.310000001</v>
      </c>
      <c r="J350" s="228">
        <v>3836036.8</v>
      </c>
      <c r="K350" s="228">
        <v>912991.68</v>
      </c>
      <c r="L350" s="228">
        <v>23550071.489999998</v>
      </c>
    </row>
    <row r="351" spans="1:12">
      <c r="A351" s="228">
        <v>2007</v>
      </c>
      <c r="B351" s="228" t="s">
        <v>194</v>
      </c>
      <c r="C351" s="228" t="s">
        <v>62</v>
      </c>
      <c r="D351" s="228" t="s">
        <v>206</v>
      </c>
      <c r="E351" s="228">
        <v>40</v>
      </c>
      <c r="F351" s="228">
        <v>89583</v>
      </c>
      <c r="G351" s="228">
        <v>6922</v>
      </c>
      <c r="H351" s="228">
        <v>14897</v>
      </c>
      <c r="I351" s="228">
        <v>9634338.4399999995</v>
      </c>
      <c r="J351" s="228">
        <v>2697543.76</v>
      </c>
      <c r="K351" s="228">
        <v>896752.58</v>
      </c>
      <c r="L351" s="228">
        <v>14812853.050000001</v>
      </c>
    </row>
    <row r="352" spans="1:12">
      <c r="A352" s="228">
        <v>2007</v>
      </c>
      <c r="B352" s="228" t="s">
        <v>194</v>
      </c>
      <c r="C352" s="228" t="s">
        <v>62</v>
      </c>
      <c r="D352" s="228" t="s">
        <v>206</v>
      </c>
      <c r="E352" s="228">
        <v>45</v>
      </c>
      <c r="F352" s="228">
        <v>95375</v>
      </c>
      <c r="G352" s="228">
        <v>7388</v>
      </c>
      <c r="H352" s="228">
        <v>15551</v>
      </c>
      <c r="I352" s="228">
        <v>10248442.85</v>
      </c>
      <c r="J352" s="228">
        <v>2930554.38</v>
      </c>
      <c r="K352" s="228">
        <v>1601194.85</v>
      </c>
      <c r="L352" s="228">
        <v>16440785.18</v>
      </c>
    </row>
    <row r="353" spans="1:12">
      <c r="A353" s="228">
        <v>2007</v>
      </c>
      <c r="B353" s="228" t="s">
        <v>194</v>
      </c>
      <c r="C353" s="228" t="s">
        <v>62</v>
      </c>
      <c r="D353" s="228" t="s">
        <v>206</v>
      </c>
      <c r="E353" s="228">
        <v>50</v>
      </c>
      <c r="F353" s="228">
        <v>93226</v>
      </c>
      <c r="G353" s="228">
        <v>8771</v>
      </c>
      <c r="H353" s="228">
        <v>17603</v>
      </c>
      <c r="I353" s="228">
        <v>11690099.960000001</v>
      </c>
      <c r="J353" s="228">
        <v>3428409.68</v>
      </c>
      <c r="K353" s="228">
        <v>1926576.32</v>
      </c>
      <c r="L353" s="228">
        <v>18924858.140000001</v>
      </c>
    </row>
    <row r="354" spans="1:12">
      <c r="A354" s="228">
        <v>2007</v>
      </c>
      <c r="B354" s="228" t="s">
        <v>194</v>
      </c>
      <c r="C354" s="228" t="s">
        <v>62</v>
      </c>
      <c r="D354" s="228" t="s">
        <v>206</v>
      </c>
      <c r="E354" s="228">
        <v>55</v>
      </c>
      <c r="F354" s="228">
        <v>88436</v>
      </c>
      <c r="G354" s="228">
        <v>9672</v>
      </c>
      <c r="H354" s="228">
        <v>21530</v>
      </c>
      <c r="I354" s="228">
        <v>13947609.08</v>
      </c>
      <c r="J354" s="228">
        <v>3972303.56</v>
      </c>
      <c r="K354" s="228">
        <v>2620680.04</v>
      </c>
      <c r="L354" s="228">
        <v>22346034.899999999</v>
      </c>
    </row>
    <row r="355" spans="1:12">
      <c r="A355" s="228">
        <v>2007</v>
      </c>
      <c r="B355" s="228" t="s">
        <v>194</v>
      </c>
      <c r="C355" s="228" t="s">
        <v>62</v>
      </c>
      <c r="D355" s="228" t="s">
        <v>206</v>
      </c>
      <c r="E355" s="228">
        <v>60</v>
      </c>
      <c r="F355" s="228">
        <v>71973</v>
      </c>
      <c r="G355" s="228">
        <v>9552</v>
      </c>
      <c r="H355" s="228">
        <v>22782</v>
      </c>
      <c r="I355" s="228">
        <v>15284829.77</v>
      </c>
      <c r="J355" s="228">
        <v>4081157.7</v>
      </c>
      <c r="K355" s="228">
        <v>3497809.23</v>
      </c>
      <c r="L355" s="228">
        <v>24425942.600000001</v>
      </c>
    </row>
    <row r="356" spans="1:12">
      <c r="A356" s="228">
        <v>2007</v>
      </c>
      <c r="B356" s="228" t="s">
        <v>194</v>
      </c>
      <c r="C356" s="228" t="s">
        <v>62</v>
      </c>
      <c r="D356" s="228" t="s">
        <v>206</v>
      </c>
      <c r="E356" s="228">
        <v>65</v>
      </c>
      <c r="F356" s="228">
        <v>50390</v>
      </c>
      <c r="G356" s="228">
        <v>8331</v>
      </c>
      <c r="H356" s="228">
        <v>21592</v>
      </c>
      <c r="I356" s="228">
        <v>14633696.02</v>
      </c>
      <c r="J356" s="228">
        <v>3883481.81</v>
      </c>
      <c r="K356" s="228">
        <v>3674127.66</v>
      </c>
      <c r="L356" s="228">
        <v>23476829.010000002</v>
      </c>
    </row>
    <row r="357" spans="1:12">
      <c r="A357" s="228">
        <v>2007</v>
      </c>
      <c r="B357" s="228" t="s">
        <v>194</v>
      </c>
      <c r="C357" s="228" t="s">
        <v>62</v>
      </c>
      <c r="D357" s="228" t="s">
        <v>206</v>
      </c>
      <c r="E357" s="228">
        <v>70</v>
      </c>
      <c r="F357" s="228">
        <v>39168</v>
      </c>
      <c r="G357" s="228">
        <v>7738</v>
      </c>
      <c r="H357" s="228">
        <v>24501</v>
      </c>
      <c r="I357" s="228">
        <v>16133127.140000001</v>
      </c>
      <c r="J357" s="228">
        <v>3932495.52</v>
      </c>
      <c r="K357" s="228">
        <v>4127380.17</v>
      </c>
      <c r="L357" s="228">
        <v>25249187.030000001</v>
      </c>
    </row>
    <row r="358" spans="1:12">
      <c r="A358" s="228">
        <v>2007</v>
      </c>
      <c r="B358" s="228" t="s">
        <v>194</v>
      </c>
      <c r="C358" s="228" t="s">
        <v>62</v>
      </c>
      <c r="D358" s="228" t="s">
        <v>206</v>
      </c>
      <c r="E358" s="228">
        <v>75</v>
      </c>
      <c r="F358" s="228">
        <v>34782</v>
      </c>
      <c r="G358" s="228">
        <v>7693</v>
      </c>
      <c r="H358" s="228">
        <v>30518</v>
      </c>
      <c r="I358" s="228">
        <v>18627889.59</v>
      </c>
      <c r="J358" s="228">
        <v>4049112.93</v>
      </c>
      <c r="K358" s="228">
        <v>3932468.68</v>
      </c>
      <c r="L358" s="228">
        <v>27420901.710000001</v>
      </c>
    </row>
    <row r="359" spans="1:12">
      <c r="A359" s="228">
        <v>2007</v>
      </c>
      <c r="B359" s="228" t="s">
        <v>194</v>
      </c>
      <c r="C359" s="228" t="s">
        <v>62</v>
      </c>
      <c r="D359" s="228" t="s">
        <v>206</v>
      </c>
      <c r="E359" s="228">
        <v>80</v>
      </c>
      <c r="F359" s="228">
        <v>26874</v>
      </c>
      <c r="G359" s="228">
        <v>6201</v>
      </c>
      <c r="H359" s="228">
        <v>32938</v>
      </c>
      <c r="I359" s="228">
        <v>18339468.170000002</v>
      </c>
      <c r="J359" s="228">
        <v>3447289.36</v>
      </c>
      <c r="K359" s="228">
        <v>3198033.84</v>
      </c>
      <c r="L359" s="228">
        <v>25757616.239999998</v>
      </c>
    </row>
    <row r="360" spans="1:12">
      <c r="A360" s="228">
        <v>2007</v>
      </c>
      <c r="B360" s="228" t="s">
        <v>194</v>
      </c>
      <c r="C360" s="228" t="s">
        <v>62</v>
      </c>
      <c r="D360" s="228" t="s">
        <v>206</v>
      </c>
      <c r="E360" s="228">
        <v>85</v>
      </c>
      <c r="F360" s="228">
        <v>15215</v>
      </c>
      <c r="G360" s="228">
        <v>3519</v>
      </c>
      <c r="H360" s="228">
        <v>25853</v>
      </c>
      <c r="I360" s="228">
        <v>12340170.27</v>
      </c>
      <c r="J360" s="228">
        <v>1937091.12</v>
      </c>
      <c r="K360" s="228">
        <v>1451674.95</v>
      </c>
      <c r="L360" s="228">
        <v>16207509.619999999</v>
      </c>
    </row>
    <row r="361" spans="1:12">
      <c r="A361" s="228">
        <v>2007</v>
      </c>
      <c r="B361" s="228" t="s">
        <v>194</v>
      </c>
      <c r="C361" s="228" t="s">
        <v>62</v>
      </c>
      <c r="D361" s="228" t="s">
        <v>206</v>
      </c>
      <c r="E361" s="228">
        <v>90</v>
      </c>
      <c r="F361" s="228">
        <v>6670</v>
      </c>
      <c r="G361" s="228">
        <v>1474</v>
      </c>
      <c r="H361" s="228">
        <v>14405</v>
      </c>
      <c r="I361" s="228">
        <v>6211206.1500000004</v>
      </c>
      <c r="J361" s="228">
        <v>747855.24</v>
      </c>
      <c r="K361" s="228">
        <v>403711.49</v>
      </c>
      <c r="L361" s="228">
        <v>7769408.1600000001</v>
      </c>
    </row>
    <row r="362" spans="1:12">
      <c r="A362" s="228">
        <v>2007</v>
      </c>
      <c r="B362" s="228" t="s">
        <v>194</v>
      </c>
      <c r="C362" s="228" t="s">
        <v>62</v>
      </c>
      <c r="D362" s="228" t="s">
        <v>206</v>
      </c>
      <c r="E362" s="228">
        <v>95</v>
      </c>
      <c r="F362" s="228">
        <v>1905</v>
      </c>
      <c r="G362" s="228">
        <v>391</v>
      </c>
      <c r="H362" s="228">
        <v>4031</v>
      </c>
      <c r="I362" s="228">
        <v>1552989.18</v>
      </c>
      <c r="J362" s="228">
        <v>164137.04</v>
      </c>
      <c r="K362" s="228">
        <v>78044.69</v>
      </c>
      <c r="L362" s="228">
        <v>1842255.31</v>
      </c>
    </row>
    <row r="363" spans="1:12">
      <c r="A363" s="228">
        <v>2007</v>
      </c>
      <c r="B363" s="228" t="s">
        <v>194</v>
      </c>
      <c r="C363" s="228" t="s">
        <v>63</v>
      </c>
      <c r="D363" s="228" t="s">
        <v>205</v>
      </c>
      <c r="E363" s="228">
        <v>0</v>
      </c>
      <c r="F363" s="228">
        <v>52326</v>
      </c>
      <c r="G363" s="228">
        <v>2205</v>
      </c>
      <c r="H363" s="228">
        <v>7335</v>
      </c>
      <c r="I363" s="228">
        <v>4537644.96</v>
      </c>
      <c r="J363" s="228">
        <v>659756.54</v>
      </c>
      <c r="K363" s="228">
        <v>116793.17</v>
      </c>
      <c r="L363" s="228">
        <v>5723032.8499999996</v>
      </c>
    </row>
    <row r="364" spans="1:12">
      <c r="A364" s="228">
        <v>2007</v>
      </c>
      <c r="B364" s="228" t="s">
        <v>194</v>
      </c>
      <c r="C364" s="228" t="s">
        <v>63</v>
      </c>
      <c r="D364" s="228" t="s">
        <v>205</v>
      </c>
      <c r="E364" s="228">
        <v>5</v>
      </c>
      <c r="F364" s="228">
        <v>54830</v>
      </c>
      <c r="G364" s="228">
        <v>925</v>
      </c>
      <c r="H364" s="228">
        <v>1352</v>
      </c>
      <c r="I364" s="228">
        <v>1003429.81</v>
      </c>
      <c r="J364" s="228">
        <v>258232.15</v>
      </c>
      <c r="K364" s="228">
        <v>78247.56</v>
      </c>
      <c r="L364" s="228">
        <v>1538284.94</v>
      </c>
    </row>
    <row r="365" spans="1:12">
      <c r="A365" s="228">
        <v>2007</v>
      </c>
      <c r="B365" s="228" t="s">
        <v>194</v>
      </c>
      <c r="C365" s="228" t="s">
        <v>63</v>
      </c>
      <c r="D365" s="228" t="s">
        <v>205</v>
      </c>
      <c r="E365" s="228">
        <v>10</v>
      </c>
      <c r="F365" s="228">
        <v>58614</v>
      </c>
      <c r="G365" s="228">
        <v>804</v>
      </c>
      <c r="H365" s="228">
        <v>1255</v>
      </c>
      <c r="I365" s="228">
        <v>915125.89</v>
      </c>
      <c r="J365" s="228">
        <v>238138.94</v>
      </c>
      <c r="K365" s="228">
        <v>210496.11</v>
      </c>
      <c r="L365" s="228">
        <v>1556021.14</v>
      </c>
    </row>
    <row r="366" spans="1:12">
      <c r="A366" s="228">
        <v>2007</v>
      </c>
      <c r="B366" s="228" t="s">
        <v>194</v>
      </c>
      <c r="C366" s="228" t="s">
        <v>63</v>
      </c>
      <c r="D366" s="228" t="s">
        <v>205</v>
      </c>
      <c r="E366" s="228">
        <v>15</v>
      </c>
      <c r="F366" s="228">
        <v>60987</v>
      </c>
      <c r="G366" s="228">
        <v>1533</v>
      </c>
      <c r="H366" s="228">
        <v>2501</v>
      </c>
      <c r="I366" s="228">
        <v>2121462.9900000002</v>
      </c>
      <c r="J366" s="228">
        <v>530152.13</v>
      </c>
      <c r="K366" s="228">
        <v>304310.87</v>
      </c>
      <c r="L366" s="228">
        <v>3458417.18</v>
      </c>
    </row>
    <row r="367" spans="1:12">
      <c r="A367" s="228">
        <v>2007</v>
      </c>
      <c r="B367" s="228" t="s">
        <v>194</v>
      </c>
      <c r="C367" s="228" t="s">
        <v>63</v>
      </c>
      <c r="D367" s="228" t="s">
        <v>205</v>
      </c>
      <c r="E367" s="228">
        <v>20</v>
      </c>
      <c r="F367" s="228">
        <v>41949</v>
      </c>
      <c r="G367" s="228">
        <v>1303</v>
      </c>
      <c r="H367" s="228">
        <v>2483</v>
      </c>
      <c r="I367" s="228">
        <v>1956443.01</v>
      </c>
      <c r="J367" s="228">
        <v>429147.89</v>
      </c>
      <c r="K367" s="228">
        <v>242636.63</v>
      </c>
      <c r="L367" s="228">
        <v>3053611.99</v>
      </c>
    </row>
    <row r="368" spans="1:12">
      <c r="A368" s="228">
        <v>2007</v>
      </c>
      <c r="B368" s="228" t="s">
        <v>194</v>
      </c>
      <c r="C368" s="228" t="s">
        <v>63</v>
      </c>
      <c r="D368" s="228" t="s">
        <v>205</v>
      </c>
      <c r="E368" s="228">
        <v>25</v>
      </c>
      <c r="F368" s="228">
        <v>34337</v>
      </c>
      <c r="G368" s="228">
        <v>1001</v>
      </c>
      <c r="H368" s="228">
        <v>1770</v>
      </c>
      <c r="I368" s="228">
        <v>1244567.8999999999</v>
      </c>
      <c r="J368" s="228">
        <v>316059.67</v>
      </c>
      <c r="K368" s="228">
        <v>186995.47</v>
      </c>
      <c r="L368" s="228">
        <v>2159582.67</v>
      </c>
    </row>
    <row r="369" spans="1:12">
      <c r="A369" s="228">
        <v>2007</v>
      </c>
      <c r="B369" s="228" t="s">
        <v>194</v>
      </c>
      <c r="C369" s="228" t="s">
        <v>63</v>
      </c>
      <c r="D369" s="228" t="s">
        <v>205</v>
      </c>
      <c r="E369" s="228">
        <v>30</v>
      </c>
      <c r="F369" s="228">
        <v>50046</v>
      </c>
      <c r="G369" s="228">
        <v>1522</v>
      </c>
      <c r="H369" s="228">
        <v>2447</v>
      </c>
      <c r="I369" s="228">
        <v>1807665.26</v>
      </c>
      <c r="J369" s="228">
        <v>505612.69</v>
      </c>
      <c r="K369" s="228">
        <v>329142.8</v>
      </c>
      <c r="L369" s="228">
        <v>3238221.46</v>
      </c>
    </row>
    <row r="370" spans="1:12">
      <c r="A370" s="228">
        <v>2007</v>
      </c>
      <c r="B370" s="228" t="s">
        <v>194</v>
      </c>
      <c r="C370" s="228" t="s">
        <v>63</v>
      </c>
      <c r="D370" s="228" t="s">
        <v>205</v>
      </c>
      <c r="E370" s="228">
        <v>35</v>
      </c>
      <c r="F370" s="228">
        <v>60071</v>
      </c>
      <c r="G370" s="228">
        <v>2248</v>
      </c>
      <c r="H370" s="228">
        <v>3799</v>
      </c>
      <c r="I370" s="228">
        <v>2639309.7599999998</v>
      </c>
      <c r="J370" s="228">
        <v>712880.1</v>
      </c>
      <c r="K370" s="228">
        <v>345088.76</v>
      </c>
      <c r="L370" s="228">
        <v>4471510.6500000004</v>
      </c>
    </row>
    <row r="371" spans="1:12">
      <c r="A371" s="228">
        <v>2007</v>
      </c>
      <c r="B371" s="228" t="s">
        <v>194</v>
      </c>
      <c r="C371" s="228" t="s">
        <v>63</v>
      </c>
      <c r="D371" s="228" t="s">
        <v>205</v>
      </c>
      <c r="E371" s="228">
        <v>40</v>
      </c>
      <c r="F371" s="228">
        <v>61717</v>
      </c>
      <c r="G371" s="228">
        <v>2778</v>
      </c>
      <c r="H371" s="228">
        <v>4711</v>
      </c>
      <c r="I371" s="228">
        <v>3620932.23</v>
      </c>
      <c r="J371" s="228">
        <v>1011757.57</v>
      </c>
      <c r="K371" s="228">
        <v>913292.4</v>
      </c>
      <c r="L371" s="228">
        <v>6569935.9900000002</v>
      </c>
    </row>
    <row r="372" spans="1:12">
      <c r="A372" s="228">
        <v>2007</v>
      </c>
      <c r="B372" s="228" t="s">
        <v>194</v>
      </c>
      <c r="C372" s="228" t="s">
        <v>63</v>
      </c>
      <c r="D372" s="228" t="s">
        <v>205</v>
      </c>
      <c r="E372" s="228">
        <v>45</v>
      </c>
      <c r="F372" s="228">
        <v>68197</v>
      </c>
      <c r="G372" s="228">
        <v>3850</v>
      </c>
      <c r="H372" s="228">
        <v>6833</v>
      </c>
      <c r="I372" s="228">
        <v>5266642.99</v>
      </c>
      <c r="J372" s="228">
        <v>1453798.41</v>
      </c>
      <c r="K372" s="228">
        <v>1066678.83</v>
      </c>
      <c r="L372" s="228">
        <v>8971457.1500000004</v>
      </c>
    </row>
    <row r="373" spans="1:12">
      <c r="A373" s="228">
        <v>2007</v>
      </c>
      <c r="B373" s="228" t="s">
        <v>194</v>
      </c>
      <c r="C373" s="228" t="s">
        <v>63</v>
      </c>
      <c r="D373" s="228" t="s">
        <v>205</v>
      </c>
      <c r="E373" s="228">
        <v>50</v>
      </c>
      <c r="F373" s="228">
        <v>67094</v>
      </c>
      <c r="G373" s="228">
        <v>5371</v>
      </c>
      <c r="H373" s="228">
        <v>10081</v>
      </c>
      <c r="I373" s="228">
        <v>7784832.0800000001</v>
      </c>
      <c r="J373" s="228">
        <v>2126966.12</v>
      </c>
      <c r="K373" s="228">
        <v>1669752.51</v>
      </c>
      <c r="L373" s="228">
        <v>13265432.68</v>
      </c>
    </row>
    <row r="374" spans="1:12">
      <c r="A374" s="228">
        <v>2007</v>
      </c>
      <c r="B374" s="228" t="s">
        <v>194</v>
      </c>
      <c r="C374" s="228" t="s">
        <v>63</v>
      </c>
      <c r="D374" s="228" t="s">
        <v>205</v>
      </c>
      <c r="E374" s="228">
        <v>55</v>
      </c>
      <c r="F374" s="228">
        <v>66829</v>
      </c>
      <c r="G374" s="228">
        <v>7331</v>
      </c>
      <c r="H374" s="228">
        <v>14824</v>
      </c>
      <c r="I374" s="228">
        <v>11700793.52</v>
      </c>
      <c r="J374" s="228">
        <v>3200193.29</v>
      </c>
      <c r="K374" s="228">
        <v>3222773.49</v>
      </c>
      <c r="L374" s="228">
        <v>22710407.940000001</v>
      </c>
    </row>
    <row r="375" spans="1:12">
      <c r="A375" s="228">
        <v>2007</v>
      </c>
      <c r="B375" s="228" t="s">
        <v>194</v>
      </c>
      <c r="C375" s="228" t="s">
        <v>63</v>
      </c>
      <c r="D375" s="228" t="s">
        <v>205</v>
      </c>
      <c r="E375" s="228">
        <v>60</v>
      </c>
      <c r="F375" s="228">
        <v>57011</v>
      </c>
      <c r="G375" s="228">
        <v>7962</v>
      </c>
      <c r="H375" s="228">
        <v>17334</v>
      </c>
      <c r="I375" s="228">
        <v>13969299.949999999</v>
      </c>
      <c r="J375" s="228">
        <v>3635300.26</v>
      </c>
      <c r="K375" s="228">
        <v>3995794.17</v>
      </c>
      <c r="L375" s="228">
        <v>24033487.440000001</v>
      </c>
    </row>
    <row r="376" spans="1:12">
      <c r="A376" s="228">
        <v>2007</v>
      </c>
      <c r="B376" s="228" t="s">
        <v>194</v>
      </c>
      <c r="C376" s="228" t="s">
        <v>63</v>
      </c>
      <c r="D376" s="228" t="s">
        <v>205</v>
      </c>
      <c r="E376" s="228">
        <v>65</v>
      </c>
      <c r="F376" s="228">
        <v>39453</v>
      </c>
      <c r="G376" s="228">
        <v>7913</v>
      </c>
      <c r="H376" s="228">
        <v>18469</v>
      </c>
      <c r="I376" s="228">
        <v>14677498.390000001</v>
      </c>
      <c r="J376" s="228">
        <v>3752701.93</v>
      </c>
      <c r="K376" s="228">
        <v>4380065.32</v>
      </c>
      <c r="L376" s="228">
        <v>25032139.140000001</v>
      </c>
    </row>
    <row r="377" spans="1:12">
      <c r="A377" s="228">
        <v>2007</v>
      </c>
      <c r="B377" s="228" t="s">
        <v>194</v>
      </c>
      <c r="C377" s="228" t="s">
        <v>63</v>
      </c>
      <c r="D377" s="228" t="s">
        <v>205</v>
      </c>
      <c r="E377" s="228">
        <v>70</v>
      </c>
      <c r="F377" s="228">
        <v>27263</v>
      </c>
      <c r="G377" s="228">
        <v>6490</v>
      </c>
      <c r="H377" s="228">
        <v>17429</v>
      </c>
      <c r="I377" s="228">
        <v>13372380.199999999</v>
      </c>
      <c r="J377" s="228">
        <v>3320226.12</v>
      </c>
      <c r="K377" s="228">
        <v>3603167.72</v>
      </c>
      <c r="L377" s="228">
        <v>21986233.530000001</v>
      </c>
    </row>
    <row r="378" spans="1:12">
      <c r="A378" s="228">
        <v>2007</v>
      </c>
      <c r="B378" s="228" t="s">
        <v>194</v>
      </c>
      <c r="C378" s="228" t="s">
        <v>63</v>
      </c>
      <c r="D378" s="228" t="s">
        <v>205</v>
      </c>
      <c r="E378" s="228">
        <v>75</v>
      </c>
      <c r="F378" s="228">
        <v>21039</v>
      </c>
      <c r="G378" s="228">
        <v>6504</v>
      </c>
      <c r="H378" s="228">
        <v>19309</v>
      </c>
      <c r="I378" s="228">
        <v>13565636.16</v>
      </c>
      <c r="J378" s="228">
        <v>3249086.57</v>
      </c>
      <c r="K378" s="228">
        <v>3618893.24</v>
      </c>
      <c r="L378" s="228">
        <v>22013972.32</v>
      </c>
    </row>
    <row r="379" spans="1:12">
      <c r="A379" s="228">
        <v>2007</v>
      </c>
      <c r="B379" s="228" t="s">
        <v>194</v>
      </c>
      <c r="C379" s="228" t="s">
        <v>63</v>
      </c>
      <c r="D379" s="228" t="s">
        <v>205</v>
      </c>
      <c r="E379" s="228">
        <v>80</v>
      </c>
      <c r="F379" s="228">
        <v>10998</v>
      </c>
      <c r="G379" s="228">
        <v>3468</v>
      </c>
      <c r="H379" s="228">
        <v>13082</v>
      </c>
      <c r="I379" s="228">
        <v>8155305.3200000003</v>
      </c>
      <c r="J379" s="228">
        <v>1693040.7</v>
      </c>
      <c r="K379" s="228">
        <v>1438672.11</v>
      </c>
      <c r="L379" s="228">
        <v>12139692.380000001</v>
      </c>
    </row>
    <row r="380" spans="1:12">
      <c r="A380" s="228">
        <v>2007</v>
      </c>
      <c r="B380" s="228" t="s">
        <v>194</v>
      </c>
      <c r="C380" s="228" t="s">
        <v>63</v>
      </c>
      <c r="D380" s="228" t="s">
        <v>205</v>
      </c>
      <c r="E380" s="228">
        <v>85</v>
      </c>
      <c r="F380" s="228">
        <v>3688</v>
      </c>
      <c r="G380" s="228">
        <v>1252</v>
      </c>
      <c r="H380" s="228">
        <v>6873</v>
      </c>
      <c r="I380" s="228">
        <v>3525857.58</v>
      </c>
      <c r="J380" s="228">
        <v>560105.67000000004</v>
      </c>
      <c r="K380" s="228">
        <v>301787.32</v>
      </c>
      <c r="L380" s="228">
        <v>4744978.9000000004</v>
      </c>
    </row>
    <row r="381" spans="1:12">
      <c r="A381" s="228">
        <v>2007</v>
      </c>
      <c r="B381" s="228" t="s">
        <v>194</v>
      </c>
      <c r="C381" s="228" t="s">
        <v>63</v>
      </c>
      <c r="D381" s="228" t="s">
        <v>205</v>
      </c>
      <c r="E381" s="228">
        <v>90</v>
      </c>
      <c r="F381" s="228">
        <v>1352</v>
      </c>
      <c r="G381" s="228">
        <v>391</v>
      </c>
      <c r="H381" s="228">
        <v>3056</v>
      </c>
      <c r="I381" s="228">
        <v>1408797.53</v>
      </c>
      <c r="J381" s="228">
        <v>185649.54</v>
      </c>
      <c r="K381" s="228">
        <v>107804.24</v>
      </c>
      <c r="L381" s="228">
        <v>1834687.25</v>
      </c>
    </row>
    <row r="382" spans="1:12">
      <c r="A382" s="228">
        <v>2007</v>
      </c>
      <c r="B382" s="228" t="s">
        <v>194</v>
      </c>
      <c r="C382" s="228" t="s">
        <v>63</v>
      </c>
      <c r="D382" s="228" t="s">
        <v>205</v>
      </c>
      <c r="E382" s="228">
        <v>95</v>
      </c>
      <c r="F382" s="228">
        <v>286</v>
      </c>
      <c r="G382" s="228">
        <v>60</v>
      </c>
      <c r="H382" s="228">
        <v>441</v>
      </c>
      <c r="I382" s="228">
        <v>224842.25</v>
      </c>
      <c r="J382" s="228">
        <v>25545.48</v>
      </c>
      <c r="K382" s="228">
        <v>4388</v>
      </c>
      <c r="L382" s="228">
        <v>276807.40999999997</v>
      </c>
    </row>
    <row r="383" spans="1:12">
      <c r="A383" s="228">
        <v>2007</v>
      </c>
      <c r="B383" s="228" t="s">
        <v>194</v>
      </c>
      <c r="C383" s="228" t="s">
        <v>63</v>
      </c>
      <c r="D383" s="228" t="s">
        <v>206</v>
      </c>
      <c r="E383" s="228">
        <v>0</v>
      </c>
      <c r="F383" s="228">
        <v>48616</v>
      </c>
      <c r="G383" s="228">
        <v>1511</v>
      </c>
      <c r="H383" s="228">
        <v>5425</v>
      </c>
      <c r="I383" s="228">
        <v>3333345.08</v>
      </c>
      <c r="J383" s="228">
        <v>395770.11</v>
      </c>
      <c r="K383" s="228">
        <v>33048.46</v>
      </c>
      <c r="L383" s="228">
        <v>3840577.29</v>
      </c>
    </row>
    <row r="384" spans="1:12">
      <c r="A384" s="228">
        <v>2007</v>
      </c>
      <c r="B384" s="228" t="s">
        <v>194</v>
      </c>
      <c r="C384" s="228" t="s">
        <v>63</v>
      </c>
      <c r="D384" s="228" t="s">
        <v>206</v>
      </c>
      <c r="E384" s="228">
        <v>5</v>
      </c>
      <c r="F384" s="228">
        <v>51683</v>
      </c>
      <c r="G384" s="228">
        <v>754</v>
      </c>
      <c r="H384" s="228">
        <v>1152</v>
      </c>
      <c r="I384" s="228">
        <v>846936.45</v>
      </c>
      <c r="J384" s="228">
        <v>187096.12</v>
      </c>
      <c r="K384" s="228">
        <v>31801.43</v>
      </c>
      <c r="L384" s="228">
        <v>1209708.76</v>
      </c>
    </row>
    <row r="385" spans="1:12">
      <c r="A385" s="228">
        <v>2007</v>
      </c>
      <c r="B385" s="228" t="s">
        <v>194</v>
      </c>
      <c r="C385" s="228" t="s">
        <v>63</v>
      </c>
      <c r="D385" s="228" t="s">
        <v>206</v>
      </c>
      <c r="E385" s="228">
        <v>10</v>
      </c>
      <c r="F385" s="228">
        <v>55511</v>
      </c>
      <c r="G385" s="228">
        <v>662</v>
      </c>
      <c r="H385" s="228">
        <v>1065</v>
      </c>
      <c r="I385" s="228">
        <v>825224.82</v>
      </c>
      <c r="J385" s="228">
        <v>185533.15</v>
      </c>
      <c r="K385" s="228">
        <v>269380.63</v>
      </c>
      <c r="L385" s="228">
        <v>1442747.11</v>
      </c>
    </row>
    <row r="386" spans="1:12">
      <c r="A386" s="228">
        <v>2007</v>
      </c>
      <c r="B386" s="228" t="s">
        <v>194</v>
      </c>
      <c r="C386" s="228" t="s">
        <v>63</v>
      </c>
      <c r="D386" s="228" t="s">
        <v>206</v>
      </c>
      <c r="E386" s="228">
        <v>15</v>
      </c>
      <c r="F386" s="228">
        <v>58463</v>
      </c>
      <c r="G386" s="228">
        <v>1777</v>
      </c>
      <c r="H386" s="228">
        <v>2995</v>
      </c>
      <c r="I386" s="228">
        <v>2148111.0499999998</v>
      </c>
      <c r="J386" s="228">
        <v>477932.62</v>
      </c>
      <c r="K386" s="228">
        <v>99350.399999999994</v>
      </c>
      <c r="L386" s="228">
        <v>3201994.15</v>
      </c>
    </row>
    <row r="387" spans="1:12">
      <c r="A387" s="228">
        <v>2007</v>
      </c>
      <c r="B387" s="228" t="s">
        <v>194</v>
      </c>
      <c r="C387" s="228" t="s">
        <v>63</v>
      </c>
      <c r="D387" s="228" t="s">
        <v>206</v>
      </c>
      <c r="E387" s="228">
        <v>20</v>
      </c>
      <c r="F387" s="228">
        <v>45266</v>
      </c>
      <c r="G387" s="228">
        <v>2302</v>
      </c>
      <c r="H387" s="228">
        <v>4402</v>
      </c>
      <c r="I387" s="228">
        <v>3183781.79</v>
      </c>
      <c r="J387" s="228">
        <v>784570.93</v>
      </c>
      <c r="K387" s="228">
        <v>208299.24</v>
      </c>
      <c r="L387" s="228">
        <v>4758153.93</v>
      </c>
    </row>
    <row r="388" spans="1:12">
      <c r="A388" s="228">
        <v>2007</v>
      </c>
      <c r="B388" s="228" t="s">
        <v>194</v>
      </c>
      <c r="C388" s="228" t="s">
        <v>63</v>
      </c>
      <c r="D388" s="228" t="s">
        <v>206</v>
      </c>
      <c r="E388" s="228">
        <v>25</v>
      </c>
      <c r="F388" s="228">
        <v>43269</v>
      </c>
      <c r="G388" s="228">
        <v>3585</v>
      </c>
      <c r="H388" s="228">
        <v>10024</v>
      </c>
      <c r="I388" s="228">
        <v>7401483.7400000002</v>
      </c>
      <c r="J388" s="228">
        <v>1949863.5</v>
      </c>
      <c r="K388" s="228">
        <v>172077.82</v>
      </c>
      <c r="L388" s="228">
        <v>10867355.039999999</v>
      </c>
    </row>
    <row r="389" spans="1:12">
      <c r="A389" s="228">
        <v>2007</v>
      </c>
      <c r="B389" s="228" t="s">
        <v>194</v>
      </c>
      <c r="C389" s="228" t="s">
        <v>63</v>
      </c>
      <c r="D389" s="228" t="s">
        <v>206</v>
      </c>
      <c r="E389" s="228">
        <v>30</v>
      </c>
      <c r="F389" s="228">
        <v>58775</v>
      </c>
      <c r="G389" s="228">
        <v>5916</v>
      </c>
      <c r="H389" s="228">
        <v>15659</v>
      </c>
      <c r="I389" s="228">
        <v>12317677.359999999</v>
      </c>
      <c r="J389" s="228">
        <v>3163986.66</v>
      </c>
      <c r="K389" s="228">
        <v>473691.92</v>
      </c>
      <c r="L389" s="228">
        <v>18095286.280000001</v>
      </c>
    </row>
    <row r="390" spans="1:12">
      <c r="A390" s="228">
        <v>2007</v>
      </c>
      <c r="B390" s="228" t="s">
        <v>194</v>
      </c>
      <c r="C390" s="228" t="s">
        <v>63</v>
      </c>
      <c r="D390" s="228" t="s">
        <v>206</v>
      </c>
      <c r="E390" s="228">
        <v>35</v>
      </c>
      <c r="F390" s="228">
        <v>69062</v>
      </c>
      <c r="G390" s="228">
        <v>6302</v>
      </c>
      <c r="H390" s="228">
        <v>14759</v>
      </c>
      <c r="I390" s="228">
        <v>11185187.390000001</v>
      </c>
      <c r="J390" s="228">
        <v>2830738.91</v>
      </c>
      <c r="K390" s="228">
        <v>770735.66</v>
      </c>
      <c r="L390" s="228">
        <v>17144735.109999999</v>
      </c>
    </row>
    <row r="391" spans="1:12">
      <c r="A391" s="228">
        <v>2007</v>
      </c>
      <c r="B391" s="228" t="s">
        <v>194</v>
      </c>
      <c r="C391" s="228" t="s">
        <v>63</v>
      </c>
      <c r="D391" s="228" t="s">
        <v>206</v>
      </c>
      <c r="E391" s="228">
        <v>40</v>
      </c>
      <c r="F391" s="228">
        <v>68421</v>
      </c>
      <c r="G391" s="228">
        <v>5304</v>
      </c>
      <c r="H391" s="228">
        <v>10275</v>
      </c>
      <c r="I391" s="228">
        <v>7662430.1200000001</v>
      </c>
      <c r="J391" s="228">
        <v>1915573.83</v>
      </c>
      <c r="K391" s="228">
        <v>744354.6</v>
      </c>
      <c r="L391" s="228">
        <v>12070342.949999999</v>
      </c>
    </row>
    <row r="392" spans="1:12">
      <c r="A392" s="228">
        <v>2007</v>
      </c>
      <c r="B392" s="228" t="s">
        <v>194</v>
      </c>
      <c r="C392" s="228" t="s">
        <v>63</v>
      </c>
      <c r="D392" s="228" t="s">
        <v>206</v>
      </c>
      <c r="E392" s="228">
        <v>45</v>
      </c>
      <c r="F392" s="228">
        <v>74426</v>
      </c>
      <c r="G392" s="228">
        <v>5909</v>
      </c>
      <c r="H392" s="228">
        <v>11589</v>
      </c>
      <c r="I392" s="228">
        <v>8468959.6999999993</v>
      </c>
      <c r="J392" s="228">
        <v>2138714.8199999998</v>
      </c>
      <c r="K392" s="228">
        <v>1232278.51</v>
      </c>
      <c r="L392" s="228">
        <v>13890297.689999999</v>
      </c>
    </row>
    <row r="393" spans="1:12">
      <c r="A393" s="228">
        <v>2007</v>
      </c>
      <c r="B393" s="228" t="s">
        <v>194</v>
      </c>
      <c r="C393" s="228" t="s">
        <v>63</v>
      </c>
      <c r="D393" s="228" t="s">
        <v>206</v>
      </c>
      <c r="E393" s="228">
        <v>50</v>
      </c>
      <c r="F393" s="228">
        <v>72945</v>
      </c>
      <c r="G393" s="228">
        <v>7131</v>
      </c>
      <c r="H393" s="228">
        <v>13854</v>
      </c>
      <c r="I393" s="228">
        <v>10044696.439999999</v>
      </c>
      <c r="J393" s="228">
        <v>2589698.14</v>
      </c>
      <c r="K393" s="228">
        <v>1799704.23</v>
      </c>
      <c r="L393" s="228">
        <v>16704165.43</v>
      </c>
    </row>
    <row r="394" spans="1:12">
      <c r="A394" s="228">
        <v>2007</v>
      </c>
      <c r="B394" s="228" t="s">
        <v>194</v>
      </c>
      <c r="C394" s="228" t="s">
        <v>63</v>
      </c>
      <c r="D394" s="228" t="s">
        <v>206</v>
      </c>
      <c r="E394" s="228">
        <v>55</v>
      </c>
      <c r="F394" s="228">
        <v>70019</v>
      </c>
      <c r="G394" s="228">
        <v>8215</v>
      </c>
      <c r="H394" s="228">
        <v>17104</v>
      </c>
      <c r="I394" s="228">
        <v>12611749.310000001</v>
      </c>
      <c r="J394" s="228">
        <v>3252828.84</v>
      </c>
      <c r="K394" s="228">
        <v>2752641.74</v>
      </c>
      <c r="L394" s="228">
        <v>21112908.210000001</v>
      </c>
    </row>
    <row r="395" spans="1:12">
      <c r="A395" s="228">
        <v>2007</v>
      </c>
      <c r="B395" s="228" t="s">
        <v>194</v>
      </c>
      <c r="C395" s="228" t="s">
        <v>63</v>
      </c>
      <c r="D395" s="228" t="s">
        <v>206</v>
      </c>
      <c r="E395" s="228">
        <v>60</v>
      </c>
      <c r="F395" s="228">
        <v>57640</v>
      </c>
      <c r="G395" s="228">
        <v>8058</v>
      </c>
      <c r="H395" s="228">
        <v>17605</v>
      </c>
      <c r="I395" s="228">
        <v>12679311.24</v>
      </c>
      <c r="J395" s="228">
        <v>3290114.5</v>
      </c>
      <c r="K395" s="228">
        <v>3115704.25</v>
      </c>
      <c r="L395" s="228">
        <v>21329778.16</v>
      </c>
    </row>
    <row r="396" spans="1:12">
      <c r="A396" s="228">
        <v>2007</v>
      </c>
      <c r="B396" s="228" t="s">
        <v>194</v>
      </c>
      <c r="C396" s="228" t="s">
        <v>63</v>
      </c>
      <c r="D396" s="228" t="s">
        <v>206</v>
      </c>
      <c r="E396" s="228">
        <v>65</v>
      </c>
      <c r="F396" s="228">
        <v>39969</v>
      </c>
      <c r="G396" s="228">
        <v>6771</v>
      </c>
      <c r="H396" s="228">
        <v>17585</v>
      </c>
      <c r="I396" s="228">
        <v>12707239.16</v>
      </c>
      <c r="J396" s="228">
        <v>3242593.13</v>
      </c>
      <c r="K396" s="228">
        <v>3084110.85</v>
      </c>
      <c r="L396" s="228">
        <v>21083039.600000001</v>
      </c>
    </row>
    <row r="397" spans="1:12">
      <c r="A397" s="228">
        <v>2007</v>
      </c>
      <c r="B397" s="228" t="s">
        <v>194</v>
      </c>
      <c r="C397" s="228" t="s">
        <v>63</v>
      </c>
      <c r="D397" s="228" t="s">
        <v>206</v>
      </c>
      <c r="E397" s="228">
        <v>70</v>
      </c>
      <c r="F397" s="228">
        <v>29293</v>
      </c>
      <c r="G397" s="228">
        <v>6117</v>
      </c>
      <c r="H397" s="228">
        <v>17380</v>
      </c>
      <c r="I397" s="228">
        <v>12206058.08</v>
      </c>
      <c r="J397" s="228">
        <v>2901847.13</v>
      </c>
      <c r="K397" s="228">
        <v>3234662.03</v>
      </c>
      <c r="L397" s="228">
        <v>19986577.960000001</v>
      </c>
    </row>
    <row r="398" spans="1:12">
      <c r="A398" s="228">
        <v>2007</v>
      </c>
      <c r="B398" s="228" t="s">
        <v>194</v>
      </c>
      <c r="C398" s="228" t="s">
        <v>63</v>
      </c>
      <c r="D398" s="228" t="s">
        <v>206</v>
      </c>
      <c r="E398" s="228">
        <v>75</v>
      </c>
      <c r="F398" s="228">
        <v>24289</v>
      </c>
      <c r="G398" s="228">
        <v>5669</v>
      </c>
      <c r="H398" s="228">
        <v>20853</v>
      </c>
      <c r="I398" s="228">
        <v>13783812.49</v>
      </c>
      <c r="J398" s="228">
        <v>2962272.34</v>
      </c>
      <c r="K398" s="228">
        <v>3335151.52</v>
      </c>
      <c r="L398" s="228">
        <v>21685162.050000001</v>
      </c>
    </row>
    <row r="399" spans="1:12">
      <c r="A399" s="228">
        <v>2007</v>
      </c>
      <c r="B399" s="228" t="s">
        <v>194</v>
      </c>
      <c r="C399" s="228" t="s">
        <v>63</v>
      </c>
      <c r="D399" s="228" t="s">
        <v>206</v>
      </c>
      <c r="E399" s="228">
        <v>80</v>
      </c>
      <c r="F399" s="228">
        <v>17349</v>
      </c>
      <c r="G399" s="228">
        <v>4154</v>
      </c>
      <c r="H399" s="228">
        <v>21878</v>
      </c>
      <c r="I399" s="228">
        <v>12201462.67</v>
      </c>
      <c r="J399" s="228">
        <v>2197824.62</v>
      </c>
      <c r="K399" s="228">
        <v>2040363.24</v>
      </c>
      <c r="L399" s="228">
        <v>17739239.93</v>
      </c>
    </row>
    <row r="400" spans="1:12">
      <c r="A400" s="228">
        <v>2007</v>
      </c>
      <c r="B400" s="228" t="s">
        <v>194</v>
      </c>
      <c r="C400" s="228" t="s">
        <v>63</v>
      </c>
      <c r="D400" s="228" t="s">
        <v>206</v>
      </c>
      <c r="E400" s="228">
        <v>85</v>
      </c>
      <c r="F400" s="228">
        <v>9892</v>
      </c>
      <c r="G400" s="228">
        <v>2229</v>
      </c>
      <c r="H400" s="228">
        <v>15397</v>
      </c>
      <c r="I400" s="228">
        <v>7716808.5700000003</v>
      </c>
      <c r="J400" s="228">
        <v>1178677.42</v>
      </c>
      <c r="K400" s="228">
        <v>900053.19</v>
      </c>
      <c r="L400" s="228">
        <v>10581999.25</v>
      </c>
    </row>
    <row r="401" spans="1:12">
      <c r="A401" s="228">
        <v>2007</v>
      </c>
      <c r="B401" s="228" t="s">
        <v>194</v>
      </c>
      <c r="C401" s="228" t="s">
        <v>63</v>
      </c>
      <c r="D401" s="228" t="s">
        <v>206</v>
      </c>
      <c r="E401" s="228">
        <v>90</v>
      </c>
      <c r="F401" s="228">
        <v>4172</v>
      </c>
      <c r="G401" s="228">
        <v>978</v>
      </c>
      <c r="H401" s="228">
        <v>8141</v>
      </c>
      <c r="I401" s="228">
        <v>3594287.61</v>
      </c>
      <c r="J401" s="228">
        <v>402737.66</v>
      </c>
      <c r="K401" s="228">
        <v>225928.83</v>
      </c>
      <c r="L401" s="228">
        <v>4614545.42</v>
      </c>
    </row>
    <row r="402" spans="1:12">
      <c r="A402" s="228">
        <v>2007</v>
      </c>
      <c r="B402" s="228" t="s">
        <v>194</v>
      </c>
      <c r="C402" s="228" t="s">
        <v>63</v>
      </c>
      <c r="D402" s="228" t="s">
        <v>206</v>
      </c>
      <c r="E402" s="228">
        <v>95</v>
      </c>
      <c r="F402" s="228">
        <v>1188</v>
      </c>
      <c r="G402" s="228">
        <v>236</v>
      </c>
      <c r="H402" s="228">
        <v>3170</v>
      </c>
      <c r="I402" s="228">
        <v>1289445.78</v>
      </c>
      <c r="J402" s="228">
        <v>120049.24</v>
      </c>
      <c r="K402" s="228">
        <v>64378.43</v>
      </c>
      <c r="L402" s="228">
        <v>1608960.18</v>
      </c>
    </row>
    <row r="403" spans="1:12">
      <c r="A403" s="228">
        <v>2007</v>
      </c>
      <c r="B403" s="228" t="s">
        <v>194</v>
      </c>
      <c r="C403" s="228" t="s">
        <v>64</v>
      </c>
      <c r="D403" s="228" t="s">
        <v>205</v>
      </c>
      <c r="E403" s="228">
        <v>0</v>
      </c>
      <c r="F403" s="228">
        <v>17469</v>
      </c>
      <c r="G403" s="228">
        <v>850</v>
      </c>
      <c r="H403" s="228">
        <v>2906</v>
      </c>
      <c r="I403" s="228">
        <v>1072323.33</v>
      </c>
      <c r="J403" s="228">
        <v>275894.58</v>
      </c>
      <c r="K403" s="228">
        <v>27106.25</v>
      </c>
      <c r="L403" s="228">
        <v>1441453.72</v>
      </c>
    </row>
    <row r="404" spans="1:12">
      <c r="A404" s="228">
        <v>2007</v>
      </c>
      <c r="B404" s="228" t="s">
        <v>194</v>
      </c>
      <c r="C404" s="228" t="s">
        <v>64</v>
      </c>
      <c r="D404" s="228" t="s">
        <v>205</v>
      </c>
      <c r="E404" s="228">
        <v>5</v>
      </c>
      <c r="F404" s="228">
        <v>18361</v>
      </c>
      <c r="G404" s="228">
        <v>291</v>
      </c>
      <c r="H404" s="228">
        <v>342</v>
      </c>
      <c r="I404" s="228">
        <v>209720.42</v>
      </c>
      <c r="J404" s="228">
        <v>90603.63</v>
      </c>
      <c r="K404" s="228">
        <v>28625.22</v>
      </c>
      <c r="L404" s="228">
        <v>346789.7</v>
      </c>
    </row>
    <row r="405" spans="1:12">
      <c r="A405" s="228">
        <v>2007</v>
      </c>
      <c r="B405" s="228" t="s">
        <v>194</v>
      </c>
      <c r="C405" s="228" t="s">
        <v>64</v>
      </c>
      <c r="D405" s="228" t="s">
        <v>205</v>
      </c>
      <c r="E405" s="228">
        <v>10</v>
      </c>
      <c r="F405" s="228">
        <v>20890</v>
      </c>
      <c r="G405" s="228">
        <v>277</v>
      </c>
      <c r="H405" s="228">
        <v>382</v>
      </c>
      <c r="I405" s="228">
        <v>254500.14</v>
      </c>
      <c r="J405" s="228">
        <v>102828.95</v>
      </c>
      <c r="K405" s="228">
        <v>32092.18</v>
      </c>
      <c r="L405" s="228">
        <v>416228.59</v>
      </c>
    </row>
    <row r="406" spans="1:12">
      <c r="A406" s="228">
        <v>2007</v>
      </c>
      <c r="B406" s="228" t="s">
        <v>194</v>
      </c>
      <c r="C406" s="228" t="s">
        <v>64</v>
      </c>
      <c r="D406" s="228" t="s">
        <v>205</v>
      </c>
      <c r="E406" s="228">
        <v>15</v>
      </c>
      <c r="F406" s="228">
        <v>23171</v>
      </c>
      <c r="G406" s="228">
        <v>580</v>
      </c>
      <c r="H406" s="228">
        <v>959</v>
      </c>
      <c r="I406" s="228">
        <v>661323.86</v>
      </c>
      <c r="J406" s="228">
        <v>236490.02</v>
      </c>
      <c r="K406" s="228">
        <v>156573.23000000001</v>
      </c>
      <c r="L406" s="228">
        <v>1112130.21</v>
      </c>
    </row>
    <row r="407" spans="1:12">
      <c r="A407" s="228">
        <v>2007</v>
      </c>
      <c r="B407" s="228" t="s">
        <v>194</v>
      </c>
      <c r="C407" s="228" t="s">
        <v>64</v>
      </c>
      <c r="D407" s="228" t="s">
        <v>205</v>
      </c>
      <c r="E407" s="228">
        <v>20</v>
      </c>
      <c r="F407" s="228">
        <v>19869</v>
      </c>
      <c r="G407" s="228">
        <v>655</v>
      </c>
      <c r="H407" s="228">
        <v>1122</v>
      </c>
      <c r="I407" s="228">
        <v>876850.79</v>
      </c>
      <c r="J407" s="228">
        <v>306675.18</v>
      </c>
      <c r="K407" s="228">
        <v>115363.1</v>
      </c>
      <c r="L407" s="228">
        <v>1372694.47</v>
      </c>
    </row>
    <row r="408" spans="1:12">
      <c r="A408" s="228">
        <v>2007</v>
      </c>
      <c r="B408" s="228" t="s">
        <v>194</v>
      </c>
      <c r="C408" s="228" t="s">
        <v>64</v>
      </c>
      <c r="D408" s="228" t="s">
        <v>205</v>
      </c>
      <c r="E408" s="228">
        <v>25</v>
      </c>
      <c r="F408" s="228">
        <v>14037</v>
      </c>
      <c r="G408" s="228">
        <v>508</v>
      </c>
      <c r="H408" s="228">
        <v>911</v>
      </c>
      <c r="I408" s="228">
        <v>591085.03</v>
      </c>
      <c r="J408" s="228">
        <v>224863.25</v>
      </c>
      <c r="K408" s="228">
        <v>75449.789999999994</v>
      </c>
      <c r="L408" s="228">
        <v>951157.15</v>
      </c>
    </row>
    <row r="409" spans="1:12">
      <c r="A409" s="228">
        <v>2007</v>
      </c>
      <c r="B409" s="228" t="s">
        <v>194</v>
      </c>
      <c r="C409" s="228" t="s">
        <v>64</v>
      </c>
      <c r="D409" s="228" t="s">
        <v>205</v>
      </c>
      <c r="E409" s="228">
        <v>30</v>
      </c>
      <c r="F409" s="228">
        <v>18022</v>
      </c>
      <c r="G409" s="228">
        <v>590</v>
      </c>
      <c r="H409" s="228">
        <v>1012</v>
      </c>
      <c r="I409" s="228">
        <v>762657.49</v>
      </c>
      <c r="J409" s="228">
        <v>270207.55</v>
      </c>
      <c r="K409" s="228">
        <v>70565.539999999994</v>
      </c>
      <c r="L409" s="228">
        <v>1198078.93</v>
      </c>
    </row>
    <row r="410" spans="1:12">
      <c r="A410" s="228">
        <v>2007</v>
      </c>
      <c r="B410" s="228" t="s">
        <v>194</v>
      </c>
      <c r="C410" s="228" t="s">
        <v>64</v>
      </c>
      <c r="D410" s="228" t="s">
        <v>205</v>
      </c>
      <c r="E410" s="228">
        <v>35</v>
      </c>
      <c r="F410" s="228">
        <v>21895</v>
      </c>
      <c r="G410" s="228">
        <v>859</v>
      </c>
      <c r="H410" s="228">
        <v>1586</v>
      </c>
      <c r="I410" s="228">
        <v>965046.05</v>
      </c>
      <c r="J410" s="228">
        <v>347360.97</v>
      </c>
      <c r="K410" s="228">
        <v>118795.79</v>
      </c>
      <c r="L410" s="228">
        <v>1549589.58</v>
      </c>
    </row>
    <row r="411" spans="1:12">
      <c r="A411" s="228">
        <v>2007</v>
      </c>
      <c r="B411" s="228" t="s">
        <v>194</v>
      </c>
      <c r="C411" s="228" t="s">
        <v>64</v>
      </c>
      <c r="D411" s="228" t="s">
        <v>205</v>
      </c>
      <c r="E411" s="228">
        <v>40</v>
      </c>
      <c r="F411" s="228">
        <v>23615</v>
      </c>
      <c r="G411" s="228">
        <v>1455</v>
      </c>
      <c r="H411" s="228">
        <v>2101</v>
      </c>
      <c r="I411" s="228">
        <v>1222987.75</v>
      </c>
      <c r="J411" s="228">
        <v>458694.9</v>
      </c>
      <c r="K411" s="228">
        <v>213319.66</v>
      </c>
      <c r="L411" s="228">
        <v>2027126.79</v>
      </c>
    </row>
    <row r="412" spans="1:12">
      <c r="A412" s="228">
        <v>2007</v>
      </c>
      <c r="B412" s="228" t="s">
        <v>194</v>
      </c>
      <c r="C412" s="228" t="s">
        <v>64</v>
      </c>
      <c r="D412" s="228" t="s">
        <v>205</v>
      </c>
      <c r="E412" s="228">
        <v>45</v>
      </c>
      <c r="F412" s="228">
        <v>27844</v>
      </c>
      <c r="G412" s="228">
        <v>1452</v>
      </c>
      <c r="H412" s="228">
        <v>2674</v>
      </c>
      <c r="I412" s="228">
        <v>1803432.48</v>
      </c>
      <c r="J412" s="228">
        <v>651824.81999999995</v>
      </c>
      <c r="K412" s="228">
        <v>280270.99</v>
      </c>
      <c r="L412" s="228">
        <v>2920951.78</v>
      </c>
    </row>
    <row r="413" spans="1:12">
      <c r="A413" s="228">
        <v>2007</v>
      </c>
      <c r="B413" s="228" t="s">
        <v>194</v>
      </c>
      <c r="C413" s="228" t="s">
        <v>64</v>
      </c>
      <c r="D413" s="228" t="s">
        <v>205</v>
      </c>
      <c r="E413" s="228">
        <v>50</v>
      </c>
      <c r="F413" s="228">
        <v>28906</v>
      </c>
      <c r="G413" s="228">
        <v>2329</v>
      </c>
      <c r="H413" s="228">
        <v>4366</v>
      </c>
      <c r="I413" s="228">
        <v>2955753.95</v>
      </c>
      <c r="J413" s="228">
        <v>1012176.91</v>
      </c>
      <c r="K413" s="228">
        <v>640982.85</v>
      </c>
      <c r="L413" s="228">
        <v>4819566.8</v>
      </c>
    </row>
    <row r="414" spans="1:12">
      <c r="A414" s="228">
        <v>2007</v>
      </c>
      <c r="B414" s="228" t="s">
        <v>194</v>
      </c>
      <c r="C414" s="228" t="s">
        <v>64</v>
      </c>
      <c r="D414" s="228" t="s">
        <v>205</v>
      </c>
      <c r="E414" s="228">
        <v>55</v>
      </c>
      <c r="F414" s="228">
        <v>29238</v>
      </c>
      <c r="G414" s="228">
        <v>2709</v>
      </c>
      <c r="H414" s="228">
        <v>5872</v>
      </c>
      <c r="I414" s="228">
        <v>4109599.89</v>
      </c>
      <c r="J414" s="228">
        <v>1377714.42</v>
      </c>
      <c r="K414" s="228">
        <v>1137167.4099999999</v>
      </c>
      <c r="L414" s="228">
        <v>6876917.6500000004</v>
      </c>
    </row>
    <row r="415" spans="1:12">
      <c r="A415" s="228">
        <v>2007</v>
      </c>
      <c r="B415" s="228" t="s">
        <v>194</v>
      </c>
      <c r="C415" s="228" t="s">
        <v>64</v>
      </c>
      <c r="D415" s="228" t="s">
        <v>205</v>
      </c>
      <c r="E415" s="228">
        <v>60</v>
      </c>
      <c r="F415" s="228">
        <v>25209</v>
      </c>
      <c r="G415" s="228">
        <v>2964</v>
      </c>
      <c r="H415" s="228">
        <v>6555</v>
      </c>
      <c r="I415" s="228">
        <v>4875107.99</v>
      </c>
      <c r="J415" s="228">
        <v>1547634.67</v>
      </c>
      <c r="K415" s="228">
        <v>1336089.92</v>
      </c>
      <c r="L415" s="228">
        <v>8058751.6799999997</v>
      </c>
    </row>
    <row r="416" spans="1:12">
      <c r="A416" s="228">
        <v>2007</v>
      </c>
      <c r="B416" s="228" t="s">
        <v>194</v>
      </c>
      <c r="C416" s="228" t="s">
        <v>64</v>
      </c>
      <c r="D416" s="228" t="s">
        <v>205</v>
      </c>
      <c r="E416" s="228">
        <v>65</v>
      </c>
      <c r="F416" s="228">
        <v>17157</v>
      </c>
      <c r="G416" s="228">
        <v>2879</v>
      </c>
      <c r="H416" s="228">
        <v>7429</v>
      </c>
      <c r="I416" s="228">
        <v>5143938.58</v>
      </c>
      <c r="J416" s="228">
        <v>1527688.68</v>
      </c>
      <c r="K416" s="228">
        <v>1298776.54</v>
      </c>
      <c r="L416" s="228">
        <v>8177844.6600000001</v>
      </c>
    </row>
    <row r="417" spans="1:12">
      <c r="A417" s="228">
        <v>2007</v>
      </c>
      <c r="B417" s="228" t="s">
        <v>194</v>
      </c>
      <c r="C417" s="228" t="s">
        <v>64</v>
      </c>
      <c r="D417" s="228" t="s">
        <v>205</v>
      </c>
      <c r="E417" s="228">
        <v>70</v>
      </c>
      <c r="F417" s="228">
        <v>12578</v>
      </c>
      <c r="G417" s="228">
        <v>3082</v>
      </c>
      <c r="H417" s="228">
        <v>7714</v>
      </c>
      <c r="I417" s="228">
        <v>4822603.0599999996</v>
      </c>
      <c r="J417" s="228">
        <v>1407531.74</v>
      </c>
      <c r="K417" s="228">
        <v>1252713.68</v>
      </c>
      <c r="L417" s="228">
        <v>7664384.9699999997</v>
      </c>
    </row>
    <row r="418" spans="1:12">
      <c r="A418" s="228">
        <v>2007</v>
      </c>
      <c r="B418" s="228" t="s">
        <v>194</v>
      </c>
      <c r="C418" s="228" t="s">
        <v>64</v>
      </c>
      <c r="D418" s="228" t="s">
        <v>205</v>
      </c>
      <c r="E418" s="228">
        <v>75</v>
      </c>
      <c r="F418" s="228">
        <v>10311</v>
      </c>
      <c r="G418" s="228">
        <v>2808</v>
      </c>
      <c r="H418" s="228">
        <v>8841</v>
      </c>
      <c r="I418" s="228">
        <v>5131067.05</v>
      </c>
      <c r="J418" s="228">
        <v>1377742.58</v>
      </c>
      <c r="K418" s="228">
        <v>1362941</v>
      </c>
      <c r="L418" s="228">
        <v>8029004.6299999999</v>
      </c>
    </row>
    <row r="419" spans="1:12">
      <c r="A419" s="228">
        <v>2007</v>
      </c>
      <c r="B419" s="228" t="s">
        <v>194</v>
      </c>
      <c r="C419" s="228" t="s">
        <v>64</v>
      </c>
      <c r="D419" s="228" t="s">
        <v>205</v>
      </c>
      <c r="E419" s="228">
        <v>80</v>
      </c>
      <c r="F419" s="228">
        <v>5952</v>
      </c>
      <c r="G419" s="228">
        <v>1811</v>
      </c>
      <c r="H419" s="228">
        <v>7063</v>
      </c>
      <c r="I419" s="228">
        <v>3648111.46</v>
      </c>
      <c r="J419" s="228">
        <v>814354.35</v>
      </c>
      <c r="K419" s="228">
        <v>890468.54</v>
      </c>
      <c r="L419" s="228">
        <v>5432437.9299999997</v>
      </c>
    </row>
    <row r="420" spans="1:12">
      <c r="A420" s="228">
        <v>2007</v>
      </c>
      <c r="B420" s="228" t="s">
        <v>194</v>
      </c>
      <c r="C420" s="228" t="s">
        <v>64</v>
      </c>
      <c r="D420" s="228" t="s">
        <v>205</v>
      </c>
      <c r="E420" s="228">
        <v>85</v>
      </c>
      <c r="F420" s="228">
        <v>2239</v>
      </c>
      <c r="G420" s="228">
        <v>812</v>
      </c>
      <c r="H420" s="228">
        <v>4198</v>
      </c>
      <c r="I420" s="228">
        <v>1775577.18</v>
      </c>
      <c r="J420" s="228">
        <v>319227.78000000003</v>
      </c>
      <c r="K420" s="228">
        <v>293778.55</v>
      </c>
      <c r="L420" s="228">
        <v>2449511.42</v>
      </c>
    </row>
    <row r="421" spans="1:12">
      <c r="A421" s="228">
        <v>2007</v>
      </c>
      <c r="B421" s="228" t="s">
        <v>194</v>
      </c>
      <c r="C421" s="228" t="s">
        <v>64</v>
      </c>
      <c r="D421" s="228" t="s">
        <v>205</v>
      </c>
      <c r="E421" s="228">
        <v>90</v>
      </c>
      <c r="F421" s="228">
        <v>740</v>
      </c>
      <c r="G421" s="228">
        <v>157</v>
      </c>
      <c r="H421" s="228">
        <v>1490</v>
      </c>
      <c r="I421" s="228">
        <v>527750.37</v>
      </c>
      <c r="J421" s="228">
        <v>90040.320000000007</v>
      </c>
      <c r="K421" s="228">
        <v>133715</v>
      </c>
      <c r="L421" s="228">
        <v>771571.79</v>
      </c>
    </row>
    <row r="422" spans="1:12">
      <c r="A422" s="228">
        <v>2007</v>
      </c>
      <c r="B422" s="228" t="s">
        <v>194</v>
      </c>
      <c r="C422" s="228" t="s">
        <v>64</v>
      </c>
      <c r="D422" s="228" t="s">
        <v>205</v>
      </c>
      <c r="E422" s="228">
        <v>95</v>
      </c>
      <c r="F422" s="228">
        <v>147</v>
      </c>
      <c r="G422" s="228">
        <v>56</v>
      </c>
      <c r="H422" s="228">
        <v>734</v>
      </c>
      <c r="I422" s="228">
        <v>186310.19</v>
      </c>
      <c r="J422" s="228">
        <v>25193.9</v>
      </c>
      <c r="K422" s="228">
        <v>16642</v>
      </c>
      <c r="L422" s="228">
        <v>244544.92</v>
      </c>
    </row>
    <row r="423" spans="1:12">
      <c r="A423" s="228">
        <v>2007</v>
      </c>
      <c r="B423" s="228" t="s">
        <v>194</v>
      </c>
      <c r="C423" s="228" t="s">
        <v>64</v>
      </c>
      <c r="D423" s="228" t="s">
        <v>206</v>
      </c>
      <c r="E423" s="228">
        <v>0</v>
      </c>
      <c r="F423" s="228">
        <v>16702</v>
      </c>
      <c r="G423" s="228">
        <v>576</v>
      </c>
      <c r="H423" s="228">
        <v>2091</v>
      </c>
      <c r="I423" s="228">
        <v>823983.87</v>
      </c>
      <c r="J423" s="228">
        <v>170210.71</v>
      </c>
      <c r="K423" s="228">
        <v>10887.02</v>
      </c>
      <c r="L423" s="228">
        <v>1054036.3999999999</v>
      </c>
    </row>
    <row r="424" spans="1:12">
      <c r="A424" s="228">
        <v>2007</v>
      </c>
      <c r="B424" s="228" t="s">
        <v>194</v>
      </c>
      <c r="C424" s="228" t="s">
        <v>64</v>
      </c>
      <c r="D424" s="228" t="s">
        <v>206</v>
      </c>
      <c r="E424" s="228">
        <v>5</v>
      </c>
      <c r="F424" s="228">
        <v>17480</v>
      </c>
      <c r="G424" s="228">
        <v>233</v>
      </c>
      <c r="H424" s="228">
        <v>278</v>
      </c>
      <c r="I424" s="228">
        <v>161306.20000000001</v>
      </c>
      <c r="J424" s="228">
        <v>69921.89</v>
      </c>
      <c r="K424" s="228">
        <v>10476.77</v>
      </c>
      <c r="L424" s="228">
        <v>257573.94</v>
      </c>
    </row>
    <row r="425" spans="1:12">
      <c r="A425" s="228">
        <v>2007</v>
      </c>
      <c r="B425" s="228" t="s">
        <v>194</v>
      </c>
      <c r="C425" s="228" t="s">
        <v>64</v>
      </c>
      <c r="D425" s="228" t="s">
        <v>206</v>
      </c>
      <c r="E425" s="228">
        <v>10</v>
      </c>
      <c r="F425" s="228">
        <v>19925</v>
      </c>
      <c r="G425" s="228">
        <v>210</v>
      </c>
      <c r="H425" s="228">
        <v>370</v>
      </c>
      <c r="I425" s="228">
        <v>200333.93</v>
      </c>
      <c r="J425" s="228">
        <v>77354.63</v>
      </c>
      <c r="K425" s="228">
        <v>206748.14</v>
      </c>
      <c r="L425" s="228">
        <v>504323.16</v>
      </c>
    </row>
    <row r="426" spans="1:12">
      <c r="A426" s="228">
        <v>2007</v>
      </c>
      <c r="B426" s="228" t="s">
        <v>194</v>
      </c>
      <c r="C426" s="228" t="s">
        <v>64</v>
      </c>
      <c r="D426" s="228" t="s">
        <v>206</v>
      </c>
      <c r="E426" s="228">
        <v>15</v>
      </c>
      <c r="F426" s="228">
        <v>21557</v>
      </c>
      <c r="G426" s="228">
        <v>652</v>
      </c>
      <c r="H426" s="228">
        <v>1019</v>
      </c>
      <c r="I426" s="228">
        <v>737068.95</v>
      </c>
      <c r="J426" s="228">
        <v>255217.13</v>
      </c>
      <c r="K426" s="228">
        <v>81954.47</v>
      </c>
      <c r="L426" s="228">
        <v>1148117.54</v>
      </c>
    </row>
    <row r="427" spans="1:12">
      <c r="A427" s="228">
        <v>2007</v>
      </c>
      <c r="B427" s="228" t="s">
        <v>194</v>
      </c>
      <c r="C427" s="228" t="s">
        <v>64</v>
      </c>
      <c r="D427" s="228" t="s">
        <v>206</v>
      </c>
      <c r="E427" s="228">
        <v>20</v>
      </c>
      <c r="F427" s="228">
        <v>20234</v>
      </c>
      <c r="G427" s="228">
        <v>897</v>
      </c>
      <c r="H427" s="228">
        <v>1871</v>
      </c>
      <c r="I427" s="228">
        <v>1195287.08</v>
      </c>
      <c r="J427" s="228">
        <v>380905.23</v>
      </c>
      <c r="K427" s="228">
        <v>93554.07</v>
      </c>
      <c r="L427" s="228">
        <v>1798519.74</v>
      </c>
    </row>
    <row r="428" spans="1:12">
      <c r="A428" s="228">
        <v>2007</v>
      </c>
      <c r="B428" s="228" t="s">
        <v>194</v>
      </c>
      <c r="C428" s="228" t="s">
        <v>64</v>
      </c>
      <c r="D428" s="228" t="s">
        <v>206</v>
      </c>
      <c r="E428" s="228">
        <v>25</v>
      </c>
      <c r="F428" s="228">
        <v>16491</v>
      </c>
      <c r="G428" s="228">
        <v>1265</v>
      </c>
      <c r="H428" s="228">
        <v>3670</v>
      </c>
      <c r="I428" s="228">
        <v>2354856.5699999998</v>
      </c>
      <c r="J428" s="228">
        <v>728882.06</v>
      </c>
      <c r="K428" s="228">
        <v>97210.92</v>
      </c>
      <c r="L428" s="228">
        <v>3374944.99</v>
      </c>
    </row>
    <row r="429" spans="1:12">
      <c r="A429" s="228">
        <v>2007</v>
      </c>
      <c r="B429" s="228" t="s">
        <v>194</v>
      </c>
      <c r="C429" s="228" t="s">
        <v>64</v>
      </c>
      <c r="D429" s="228" t="s">
        <v>206</v>
      </c>
      <c r="E429" s="228">
        <v>30</v>
      </c>
      <c r="F429" s="228">
        <v>20145</v>
      </c>
      <c r="G429" s="228">
        <v>1822</v>
      </c>
      <c r="H429" s="228">
        <v>5758</v>
      </c>
      <c r="I429" s="228">
        <v>3854685.35</v>
      </c>
      <c r="J429" s="228">
        <v>1268949.71</v>
      </c>
      <c r="K429" s="228">
        <v>145187.6</v>
      </c>
      <c r="L429" s="228">
        <v>5572287.9000000004</v>
      </c>
    </row>
    <row r="430" spans="1:12">
      <c r="A430" s="228">
        <v>2007</v>
      </c>
      <c r="B430" s="228" t="s">
        <v>194</v>
      </c>
      <c r="C430" s="228" t="s">
        <v>64</v>
      </c>
      <c r="D430" s="228" t="s">
        <v>206</v>
      </c>
      <c r="E430" s="228">
        <v>35</v>
      </c>
      <c r="F430" s="228">
        <v>24413</v>
      </c>
      <c r="G430" s="228">
        <v>1989</v>
      </c>
      <c r="H430" s="228">
        <v>5179</v>
      </c>
      <c r="I430" s="228">
        <v>3506498.44</v>
      </c>
      <c r="J430" s="228">
        <v>1096033.72</v>
      </c>
      <c r="K430" s="228">
        <v>248522.61</v>
      </c>
      <c r="L430" s="228">
        <v>5132688.24</v>
      </c>
    </row>
    <row r="431" spans="1:12">
      <c r="A431" s="228">
        <v>2007</v>
      </c>
      <c r="B431" s="228" t="s">
        <v>194</v>
      </c>
      <c r="C431" s="228" t="s">
        <v>64</v>
      </c>
      <c r="D431" s="228" t="s">
        <v>206</v>
      </c>
      <c r="E431" s="228">
        <v>40</v>
      </c>
      <c r="F431" s="228">
        <v>26146</v>
      </c>
      <c r="G431" s="228">
        <v>1906</v>
      </c>
      <c r="H431" s="228">
        <v>3743</v>
      </c>
      <c r="I431" s="228">
        <v>2605261.59</v>
      </c>
      <c r="J431" s="228">
        <v>870450.63</v>
      </c>
      <c r="K431" s="228">
        <v>310333.27</v>
      </c>
      <c r="L431" s="228">
        <v>4042623.97</v>
      </c>
    </row>
    <row r="432" spans="1:12">
      <c r="A432" s="228">
        <v>2007</v>
      </c>
      <c r="B432" s="228" t="s">
        <v>194</v>
      </c>
      <c r="C432" s="228" t="s">
        <v>64</v>
      </c>
      <c r="D432" s="228" t="s">
        <v>206</v>
      </c>
      <c r="E432" s="228">
        <v>45</v>
      </c>
      <c r="F432" s="228">
        <v>30726</v>
      </c>
      <c r="G432" s="228">
        <v>2354</v>
      </c>
      <c r="H432" s="228">
        <v>4791</v>
      </c>
      <c r="I432" s="228">
        <v>3344065.64</v>
      </c>
      <c r="J432" s="228">
        <v>1051183.79</v>
      </c>
      <c r="K432" s="228">
        <v>471077.39</v>
      </c>
      <c r="L432" s="228">
        <v>5160623.09</v>
      </c>
    </row>
    <row r="433" spans="1:12">
      <c r="A433" s="228">
        <v>2007</v>
      </c>
      <c r="B433" s="228" t="s">
        <v>194</v>
      </c>
      <c r="C433" s="228" t="s">
        <v>64</v>
      </c>
      <c r="D433" s="228" t="s">
        <v>206</v>
      </c>
      <c r="E433" s="228">
        <v>50</v>
      </c>
      <c r="F433" s="228">
        <v>31865</v>
      </c>
      <c r="G433" s="228">
        <v>3026</v>
      </c>
      <c r="H433" s="228">
        <v>5854</v>
      </c>
      <c r="I433" s="228">
        <v>3883112.08</v>
      </c>
      <c r="J433" s="228">
        <v>1267286.69</v>
      </c>
      <c r="K433" s="228">
        <v>572803.14</v>
      </c>
      <c r="L433" s="228">
        <v>6060635.7800000003</v>
      </c>
    </row>
    <row r="434" spans="1:12">
      <c r="A434" s="228">
        <v>2007</v>
      </c>
      <c r="B434" s="228" t="s">
        <v>194</v>
      </c>
      <c r="C434" s="228" t="s">
        <v>64</v>
      </c>
      <c r="D434" s="228" t="s">
        <v>206</v>
      </c>
      <c r="E434" s="228">
        <v>55</v>
      </c>
      <c r="F434" s="228">
        <v>31379</v>
      </c>
      <c r="G434" s="228">
        <v>3141</v>
      </c>
      <c r="H434" s="228">
        <v>6979</v>
      </c>
      <c r="I434" s="228">
        <v>4582235.32</v>
      </c>
      <c r="J434" s="228">
        <v>1508809.67</v>
      </c>
      <c r="K434" s="228">
        <v>1023361.29</v>
      </c>
      <c r="L434" s="228">
        <v>7404173.0899999999</v>
      </c>
    </row>
    <row r="435" spans="1:12">
      <c r="A435" s="228">
        <v>2007</v>
      </c>
      <c r="B435" s="228" t="s">
        <v>194</v>
      </c>
      <c r="C435" s="228" t="s">
        <v>64</v>
      </c>
      <c r="D435" s="228" t="s">
        <v>206</v>
      </c>
      <c r="E435" s="228">
        <v>60</v>
      </c>
      <c r="F435" s="228">
        <v>25958</v>
      </c>
      <c r="G435" s="228">
        <v>3163</v>
      </c>
      <c r="H435" s="228">
        <v>8038</v>
      </c>
      <c r="I435" s="228">
        <v>5120561.04</v>
      </c>
      <c r="J435" s="228">
        <v>1578485.35</v>
      </c>
      <c r="K435" s="228">
        <v>1258956.46</v>
      </c>
      <c r="L435" s="228">
        <v>8181022.7699999996</v>
      </c>
    </row>
    <row r="436" spans="1:12">
      <c r="A436" s="228">
        <v>2007</v>
      </c>
      <c r="B436" s="228" t="s">
        <v>194</v>
      </c>
      <c r="C436" s="228" t="s">
        <v>64</v>
      </c>
      <c r="D436" s="228" t="s">
        <v>206</v>
      </c>
      <c r="E436" s="228">
        <v>65</v>
      </c>
      <c r="F436" s="228">
        <v>17673</v>
      </c>
      <c r="G436" s="228">
        <v>2764</v>
      </c>
      <c r="H436" s="228">
        <v>7246</v>
      </c>
      <c r="I436" s="228">
        <v>4523863.71</v>
      </c>
      <c r="J436" s="228">
        <v>1385746.81</v>
      </c>
      <c r="K436" s="228">
        <v>1260516.29</v>
      </c>
      <c r="L436" s="228">
        <v>7345600.1500000004</v>
      </c>
    </row>
    <row r="437" spans="1:12">
      <c r="A437" s="228">
        <v>2007</v>
      </c>
      <c r="B437" s="228" t="s">
        <v>194</v>
      </c>
      <c r="C437" s="228" t="s">
        <v>64</v>
      </c>
      <c r="D437" s="228" t="s">
        <v>206</v>
      </c>
      <c r="E437" s="228">
        <v>70</v>
      </c>
      <c r="F437" s="228">
        <v>13524</v>
      </c>
      <c r="G437" s="228">
        <v>2614</v>
      </c>
      <c r="H437" s="228">
        <v>8060</v>
      </c>
      <c r="I437" s="228">
        <v>4762937.49</v>
      </c>
      <c r="J437" s="228">
        <v>1357943.01</v>
      </c>
      <c r="K437" s="228">
        <v>1291325.58</v>
      </c>
      <c r="L437" s="228">
        <v>7585712.4699999997</v>
      </c>
    </row>
    <row r="438" spans="1:12">
      <c r="A438" s="228">
        <v>2007</v>
      </c>
      <c r="B438" s="228" t="s">
        <v>194</v>
      </c>
      <c r="C438" s="228" t="s">
        <v>64</v>
      </c>
      <c r="D438" s="228" t="s">
        <v>206</v>
      </c>
      <c r="E438" s="228">
        <v>75</v>
      </c>
      <c r="F438" s="228">
        <v>12199</v>
      </c>
      <c r="G438" s="228">
        <v>2520</v>
      </c>
      <c r="H438" s="228">
        <v>10314</v>
      </c>
      <c r="I438" s="228">
        <v>5611274.2699999996</v>
      </c>
      <c r="J438" s="228">
        <v>1417410.48</v>
      </c>
      <c r="K438" s="228">
        <v>1143800.53</v>
      </c>
      <c r="L438" s="228">
        <v>8375110.3799999999</v>
      </c>
    </row>
    <row r="439" spans="1:12">
      <c r="A439" s="228">
        <v>2007</v>
      </c>
      <c r="B439" s="228" t="s">
        <v>194</v>
      </c>
      <c r="C439" s="228" t="s">
        <v>64</v>
      </c>
      <c r="D439" s="228" t="s">
        <v>206</v>
      </c>
      <c r="E439" s="228">
        <v>80</v>
      </c>
      <c r="F439" s="228">
        <v>9953</v>
      </c>
      <c r="G439" s="228">
        <v>2035</v>
      </c>
      <c r="H439" s="228">
        <v>10877</v>
      </c>
      <c r="I439" s="228">
        <v>5506025.21</v>
      </c>
      <c r="J439" s="228">
        <v>1170621.6200000001</v>
      </c>
      <c r="K439" s="228">
        <v>937023.55</v>
      </c>
      <c r="L439" s="228">
        <v>7746350.4800000004</v>
      </c>
    </row>
    <row r="440" spans="1:12">
      <c r="A440" s="228">
        <v>2007</v>
      </c>
      <c r="B440" s="228" t="s">
        <v>194</v>
      </c>
      <c r="C440" s="228" t="s">
        <v>64</v>
      </c>
      <c r="D440" s="228" t="s">
        <v>206</v>
      </c>
      <c r="E440" s="228">
        <v>85</v>
      </c>
      <c r="F440" s="228">
        <v>5732</v>
      </c>
      <c r="G440" s="228">
        <v>1163</v>
      </c>
      <c r="H440" s="228">
        <v>8752</v>
      </c>
      <c r="I440" s="228">
        <v>3625130.53</v>
      </c>
      <c r="J440" s="228">
        <v>665463.42000000004</v>
      </c>
      <c r="K440" s="228">
        <v>548692.13</v>
      </c>
      <c r="L440" s="228">
        <v>4942445.91</v>
      </c>
    </row>
    <row r="441" spans="1:12">
      <c r="A441" s="228">
        <v>2007</v>
      </c>
      <c r="B441" s="228" t="s">
        <v>194</v>
      </c>
      <c r="C441" s="228" t="s">
        <v>64</v>
      </c>
      <c r="D441" s="228" t="s">
        <v>206</v>
      </c>
      <c r="E441" s="228">
        <v>90</v>
      </c>
      <c r="F441" s="228">
        <v>2422</v>
      </c>
      <c r="G441" s="228">
        <v>489</v>
      </c>
      <c r="H441" s="228">
        <v>5195</v>
      </c>
      <c r="I441" s="228">
        <v>1583533.26</v>
      </c>
      <c r="J441" s="228">
        <v>253117.18</v>
      </c>
      <c r="K441" s="228">
        <v>189706.45</v>
      </c>
      <c r="L441" s="228">
        <v>2111686</v>
      </c>
    </row>
    <row r="442" spans="1:12">
      <c r="A442" s="228">
        <v>2007</v>
      </c>
      <c r="B442" s="228" t="s">
        <v>194</v>
      </c>
      <c r="C442" s="228" t="s">
        <v>64</v>
      </c>
      <c r="D442" s="228" t="s">
        <v>206</v>
      </c>
      <c r="E442" s="228">
        <v>95</v>
      </c>
      <c r="F442" s="228">
        <v>668</v>
      </c>
      <c r="G442" s="228">
        <v>98</v>
      </c>
      <c r="H442" s="228">
        <v>1640</v>
      </c>
      <c r="I442" s="228">
        <v>351906</v>
      </c>
      <c r="J442" s="228">
        <v>41291.39</v>
      </c>
      <c r="K442" s="228">
        <v>26048</v>
      </c>
      <c r="L442" s="228">
        <v>447042.16</v>
      </c>
    </row>
    <row r="443" spans="1:12">
      <c r="A443" s="228">
        <v>2007</v>
      </c>
      <c r="B443" s="228" t="s">
        <v>194</v>
      </c>
      <c r="C443" s="228" t="s">
        <v>65</v>
      </c>
      <c r="D443" s="228" t="s">
        <v>205</v>
      </c>
      <c r="E443" s="228">
        <v>0</v>
      </c>
      <c r="F443" s="228">
        <v>30638</v>
      </c>
      <c r="G443" s="228">
        <v>1486</v>
      </c>
      <c r="H443" s="228">
        <v>4143</v>
      </c>
      <c r="I443" s="228">
        <v>1994943.55</v>
      </c>
      <c r="J443" s="228">
        <v>290379.05</v>
      </c>
      <c r="K443" s="228">
        <v>14157.2</v>
      </c>
      <c r="L443" s="228">
        <v>2441771.9</v>
      </c>
    </row>
    <row r="444" spans="1:12">
      <c r="A444" s="228">
        <v>2007</v>
      </c>
      <c r="B444" s="228" t="s">
        <v>194</v>
      </c>
      <c r="C444" s="228" t="s">
        <v>65</v>
      </c>
      <c r="D444" s="228" t="s">
        <v>205</v>
      </c>
      <c r="E444" s="228">
        <v>5</v>
      </c>
      <c r="F444" s="228">
        <v>31502</v>
      </c>
      <c r="G444" s="228">
        <v>536</v>
      </c>
      <c r="H444" s="228">
        <v>757</v>
      </c>
      <c r="I444" s="228">
        <v>501962.7</v>
      </c>
      <c r="J444" s="228">
        <v>132053.54999999999</v>
      </c>
      <c r="K444" s="228">
        <v>47137.8</v>
      </c>
      <c r="L444" s="228">
        <v>757136.3</v>
      </c>
    </row>
    <row r="445" spans="1:12">
      <c r="A445" s="228">
        <v>2007</v>
      </c>
      <c r="B445" s="228" t="s">
        <v>194</v>
      </c>
      <c r="C445" s="228" t="s">
        <v>65</v>
      </c>
      <c r="D445" s="228" t="s">
        <v>205</v>
      </c>
      <c r="E445" s="228">
        <v>10</v>
      </c>
      <c r="F445" s="228">
        <v>34637</v>
      </c>
      <c r="G445" s="228">
        <v>380</v>
      </c>
      <c r="H445" s="228">
        <v>515</v>
      </c>
      <c r="I445" s="228">
        <v>426823.45</v>
      </c>
      <c r="J445" s="228">
        <v>118694.5</v>
      </c>
      <c r="K445" s="228">
        <v>87512.87</v>
      </c>
      <c r="L445" s="228">
        <v>681224.09</v>
      </c>
    </row>
    <row r="446" spans="1:12">
      <c r="A446" s="228">
        <v>2007</v>
      </c>
      <c r="B446" s="228" t="s">
        <v>194</v>
      </c>
      <c r="C446" s="228" t="s">
        <v>65</v>
      </c>
      <c r="D446" s="228" t="s">
        <v>205</v>
      </c>
      <c r="E446" s="228">
        <v>15</v>
      </c>
      <c r="F446" s="228">
        <v>36453</v>
      </c>
      <c r="G446" s="228">
        <v>946</v>
      </c>
      <c r="H446" s="228">
        <v>1658</v>
      </c>
      <c r="I446" s="228">
        <v>1288562.7</v>
      </c>
      <c r="J446" s="228">
        <v>312972.75</v>
      </c>
      <c r="K446" s="228">
        <v>408043.27</v>
      </c>
      <c r="L446" s="228">
        <v>2218892.27</v>
      </c>
    </row>
    <row r="447" spans="1:12">
      <c r="A447" s="228">
        <v>2007</v>
      </c>
      <c r="B447" s="228" t="s">
        <v>194</v>
      </c>
      <c r="C447" s="228" t="s">
        <v>65</v>
      </c>
      <c r="D447" s="228" t="s">
        <v>205</v>
      </c>
      <c r="E447" s="228">
        <v>20</v>
      </c>
      <c r="F447" s="228">
        <v>28345</v>
      </c>
      <c r="G447" s="228">
        <v>816</v>
      </c>
      <c r="H447" s="228">
        <v>1619</v>
      </c>
      <c r="I447" s="228">
        <v>1320853.45</v>
      </c>
      <c r="J447" s="228">
        <v>315390.46000000002</v>
      </c>
      <c r="K447" s="228">
        <v>270264.51</v>
      </c>
      <c r="L447" s="228">
        <v>2089829.47</v>
      </c>
    </row>
    <row r="448" spans="1:12">
      <c r="A448" s="228">
        <v>2007</v>
      </c>
      <c r="B448" s="228" t="s">
        <v>194</v>
      </c>
      <c r="C448" s="228" t="s">
        <v>65</v>
      </c>
      <c r="D448" s="228" t="s">
        <v>205</v>
      </c>
      <c r="E448" s="228">
        <v>25</v>
      </c>
      <c r="F448" s="228">
        <v>25524</v>
      </c>
      <c r="G448" s="228">
        <v>703</v>
      </c>
      <c r="H448" s="228">
        <v>1340</v>
      </c>
      <c r="I448" s="228">
        <v>1036645.08</v>
      </c>
      <c r="J448" s="228">
        <v>244379.94</v>
      </c>
      <c r="K448" s="228">
        <v>213945.15</v>
      </c>
      <c r="L448" s="228">
        <v>1685836.29</v>
      </c>
    </row>
    <row r="449" spans="1:12">
      <c r="A449" s="228">
        <v>2007</v>
      </c>
      <c r="B449" s="228" t="s">
        <v>194</v>
      </c>
      <c r="C449" s="228" t="s">
        <v>65</v>
      </c>
      <c r="D449" s="228" t="s">
        <v>205</v>
      </c>
      <c r="E449" s="228">
        <v>30</v>
      </c>
      <c r="F449" s="228">
        <v>31881</v>
      </c>
      <c r="G449" s="228">
        <v>907</v>
      </c>
      <c r="H449" s="228">
        <v>1795</v>
      </c>
      <c r="I449" s="228">
        <v>1414455.85</v>
      </c>
      <c r="J449" s="228">
        <v>367877.61</v>
      </c>
      <c r="K449" s="228">
        <v>360591.65</v>
      </c>
      <c r="L449" s="228">
        <v>2337461.6</v>
      </c>
    </row>
    <row r="450" spans="1:12">
      <c r="A450" s="228">
        <v>2007</v>
      </c>
      <c r="B450" s="228" t="s">
        <v>194</v>
      </c>
      <c r="C450" s="228" t="s">
        <v>65</v>
      </c>
      <c r="D450" s="228" t="s">
        <v>205</v>
      </c>
      <c r="E450" s="228">
        <v>35</v>
      </c>
      <c r="F450" s="228">
        <v>37869</v>
      </c>
      <c r="G450" s="228">
        <v>1286</v>
      </c>
      <c r="H450" s="228">
        <v>2072</v>
      </c>
      <c r="I450" s="228">
        <v>1643704.52</v>
      </c>
      <c r="J450" s="228">
        <v>442659.23</v>
      </c>
      <c r="K450" s="228">
        <v>324380.56</v>
      </c>
      <c r="L450" s="228">
        <v>2714633.39</v>
      </c>
    </row>
    <row r="451" spans="1:12">
      <c r="A451" s="228">
        <v>2007</v>
      </c>
      <c r="B451" s="228" t="s">
        <v>194</v>
      </c>
      <c r="C451" s="228" t="s">
        <v>65</v>
      </c>
      <c r="D451" s="228" t="s">
        <v>205</v>
      </c>
      <c r="E451" s="228">
        <v>40</v>
      </c>
      <c r="F451" s="228">
        <v>38204</v>
      </c>
      <c r="G451" s="228">
        <v>1525</v>
      </c>
      <c r="H451" s="228">
        <v>2778</v>
      </c>
      <c r="I451" s="228">
        <v>2236476.37</v>
      </c>
      <c r="J451" s="228">
        <v>600246.64</v>
      </c>
      <c r="K451" s="228">
        <v>571218.27</v>
      </c>
      <c r="L451" s="228">
        <v>3777903.4</v>
      </c>
    </row>
    <row r="452" spans="1:12">
      <c r="A452" s="228">
        <v>2007</v>
      </c>
      <c r="B452" s="228" t="s">
        <v>194</v>
      </c>
      <c r="C452" s="228" t="s">
        <v>65</v>
      </c>
      <c r="D452" s="228" t="s">
        <v>205</v>
      </c>
      <c r="E452" s="228">
        <v>45</v>
      </c>
      <c r="F452" s="228">
        <v>42133</v>
      </c>
      <c r="G452" s="228">
        <v>1920</v>
      </c>
      <c r="H452" s="228">
        <v>3317</v>
      </c>
      <c r="I452" s="228">
        <v>2805753.44</v>
      </c>
      <c r="J452" s="228">
        <v>785051.66</v>
      </c>
      <c r="K452" s="228">
        <v>708860.81</v>
      </c>
      <c r="L452" s="228">
        <v>4731669.4400000004</v>
      </c>
    </row>
    <row r="453" spans="1:12">
      <c r="A453" s="228">
        <v>2007</v>
      </c>
      <c r="B453" s="228" t="s">
        <v>194</v>
      </c>
      <c r="C453" s="228" t="s">
        <v>65</v>
      </c>
      <c r="D453" s="228" t="s">
        <v>205</v>
      </c>
      <c r="E453" s="228">
        <v>50</v>
      </c>
      <c r="F453" s="228">
        <v>41263</v>
      </c>
      <c r="G453" s="228">
        <v>2573</v>
      </c>
      <c r="H453" s="228">
        <v>4734</v>
      </c>
      <c r="I453" s="228">
        <v>4126164.08</v>
      </c>
      <c r="J453" s="228">
        <v>1100403.3</v>
      </c>
      <c r="K453" s="228">
        <v>1304865.98</v>
      </c>
      <c r="L453" s="228">
        <v>7125502.0800000001</v>
      </c>
    </row>
    <row r="454" spans="1:12">
      <c r="A454" s="228">
        <v>2007</v>
      </c>
      <c r="B454" s="228" t="s">
        <v>194</v>
      </c>
      <c r="C454" s="228" t="s">
        <v>65</v>
      </c>
      <c r="D454" s="228" t="s">
        <v>205</v>
      </c>
      <c r="E454" s="228">
        <v>55</v>
      </c>
      <c r="F454" s="228">
        <v>39847</v>
      </c>
      <c r="G454" s="228">
        <v>3588</v>
      </c>
      <c r="H454" s="228">
        <v>7488</v>
      </c>
      <c r="I454" s="228">
        <v>6566203.8200000003</v>
      </c>
      <c r="J454" s="228">
        <v>1640427.19</v>
      </c>
      <c r="K454" s="228">
        <v>1968883.82</v>
      </c>
      <c r="L454" s="228">
        <v>10962572.359999999</v>
      </c>
    </row>
    <row r="455" spans="1:12">
      <c r="A455" s="228">
        <v>2007</v>
      </c>
      <c r="B455" s="228" t="s">
        <v>194</v>
      </c>
      <c r="C455" s="228" t="s">
        <v>65</v>
      </c>
      <c r="D455" s="228" t="s">
        <v>205</v>
      </c>
      <c r="E455" s="228">
        <v>60</v>
      </c>
      <c r="F455" s="228">
        <v>31732</v>
      </c>
      <c r="G455" s="228">
        <v>3841</v>
      </c>
      <c r="H455" s="228">
        <v>8111</v>
      </c>
      <c r="I455" s="228">
        <v>6747238.2800000003</v>
      </c>
      <c r="J455" s="228">
        <v>1793550.26</v>
      </c>
      <c r="K455" s="228">
        <v>1914602.94</v>
      </c>
      <c r="L455" s="228">
        <v>11227348.939999999</v>
      </c>
    </row>
    <row r="456" spans="1:12">
      <c r="A456" s="228">
        <v>2007</v>
      </c>
      <c r="B456" s="228" t="s">
        <v>194</v>
      </c>
      <c r="C456" s="228" t="s">
        <v>65</v>
      </c>
      <c r="D456" s="228" t="s">
        <v>205</v>
      </c>
      <c r="E456" s="228">
        <v>65</v>
      </c>
      <c r="F456" s="228">
        <v>21719</v>
      </c>
      <c r="G456" s="228">
        <v>3583</v>
      </c>
      <c r="H456" s="228">
        <v>9558</v>
      </c>
      <c r="I456" s="228">
        <v>7673549.5800000001</v>
      </c>
      <c r="J456" s="228">
        <v>1745865.91</v>
      </c>
      <c r="K456" s="228">
        <v>2412200.0699999998</v>
      </c>
      <c r="L456" s="228">
        <v>12491699.199999999</v>
      </c>
    </row>
    <row r="457" spans="1:12">
      <c r="A457" s="228">
        <v>2007</v>
      </c>
      <c r="B457" s="228" t="s">
        <v>194</v>
      </c>
      <c r="C457" s="228" t="s">
        <v>65</v>
      </c>
      <c r="D457" s="228" t="s">
        <v>205</v>
      </c>
      <c r="E457" s="228">
        <v>70</v>
      </c>
      <c r="F457" s="228">
        <v>14743</v>
      </c>
      <c r="G457" s="228">
        <v>2782</v>
      </c>
      <c r="H457" s="228">
        <v>8656</v>
      </c>
      <c r="I457" s="228">
        <v>6748607.4699999997</v>
      </c>
      <c r="J457" s="228">
        <v>1551713.04</v>
      </c>
      <c r="K457" s="228">
        <v>2143704.5</v>
      </c>
      <c r="L457" s="228">
        <v>10916591.65</v>
      </c>
    </row>
    <row r="458" spans="1:12">
      <c r="A458" s="228">
        <v>2007</v>
      </c>
      <c r="B458" s="228" t="s">
        <v>194</v>
      </c>
      <c r="C458" s="228" t="s">
        <v>65</v>
      </c>
      <c r="D458" s="228" t="s">
        <v>205</v>
      </c>
      <c r="E458" s="228">
        <v>75</v>
      </c>
      <c r="F458" s="228">
        <v>11079</v>
      </c>
      <c r="G458" s="228">
        <v>2485</v>
      </c>
      <c r="H458" s="228">
        <v>8832</v>
      </c>
      <c r="I458" s="228">
        <v>6127121.0599999996</v>
      </c>
      <c r="J458" s="228">
        <v>1353583.44</v>
      </c>
      <c r="K458" s="228">
        <v>1721555.49</v>
      </c>
      <c r="L458" s="228">
        <v>9574493.9199999999</v>
      </c>
    </row>
    <row r="459" spans="1:12">
      <c r="A459" s="228">
        <v>2007</v>
      </c>
      <c r="B459" s="228" t="s">
        <v>194</v>
      </c>
      <c r="C459" s="228" t="s">
        <v>65</v>
      </c>
      <c r="D459" s="228" t="s">
        <v>205</v>
      </c>
      <c r="E459" s="228">
        <v>80</v>
      </c>
      <c r="F459" s="228">
        <v>5771</v>
      </c>
      <c r="G459" s="228">
        <v>1238</v>
      </c>
      <c r="H459" s="228">
        <v>5375</v>
      </c>
      <c r="I459" s="228">
        <v>3338699.23</v>
      </c>
      <c r="J459" s="228">
        <v>675181.43</v>
      </c>
      <c r="K459" s="228">
        <v>770328.95</v>
      </c>
      <c r="L459" s="228">
        <v>5007475.9000000004</v>
      </c>
    </row>
    <row r="460" spans="1:12">
      <c r="A460" s="228">
        <v>2007</v>
      </c>
      <c r="B460" s="228" t="s">
        <v>194</v>
      </c>
      <c r="C460" s="228" t="s">
        <v>65</v>
      </c>
      <c r="D460" s="228" t="s">
        <v>205</v>
      </c>
      <c r="E460" s="228">
        <v>85</v>
      </c>
      <c r="F460" s="228">
        <v>2013</v>
      </c>
      <c r="G460" s="228">
        <v>411</v>
      </c>
      <c r="H460" s="228">
        <v>2187</v>
      </c>
      <c r="I460" s="228">
        <v>1281931.42</v>
      </c>
      <c r="J460" s="228">
        <v>195448.27</v>
      </c>
      <c r="K460" s="228">
        <v>191393.16</v>
      </c>
      <c r="L460" s="228">
        <v>2040759.44</v>
      </c>
    </row>
    <row r="461" spans="1:12">
      <c r="A461" s="228">
        <v>2007</v>
      </c>
      <c r="B461" s="228" t="s">
        <v>194</v>
      </c>
      <c r="C461" s="228" t="s">
        <v>65</v>
      </c>
      <c r="D461" s="228" t="s">
        <v>205</v>
      </c>
      <c r="E461" s="228">
        <v>90</v>
      </c>
      <c r="F461" s="228">
        <v>642</v>
      </c>
      <c r="G461" s="228">
        <v>156</v>
      </c>
      <c r="H461" s="228">
        <v>1148</v>
      </c>
      <c r="I461" s="228">
        <v>482872.8</v>
      </c>
      <c r="J461" s="228">
        <v>54149.1</v>
      </c>
      <c r="K461" s="228">
        <v>18240.5</v>
      </c>
      <c r="L461" s="228">
        <v>577197.1</v>
      </c>
    </row>
    <row r="462" spans="1:12">
      <c r="A462" s="228">
        <v>2007</v>
      </c>
      <c r="B462" s="228" t="s">
        <v>194</v>
      </c>
      <c r="C462" s="228" t="s">
        <v>65</v>
      </c>
      <c r="D462" s="228" t="s">
        <v>205</v>
      </c>
      <c r="E462" s="228">
        <v>95</v>
      </c>
      <c r="F462" s="228">
        <v>149</v>
      </c>
      <c r="G462" s="228">
        <v>41</v>
      </c>
      <c r="H462" s="228">
        <v>505</v>
      </c>
      <c r="I462" s="228">
        <v>180767</v>
      </c>
      <c r="J462" s="228">
        <v>10085.25</v>
      </c>
      <c r="K462" s="228">
        <v>13404</v>
      </c>
      <c r="L462" s="228">
        <v>212682.07</v>
      </c>
    </row>
    <row r="463" spans="1:12">
      <c r="A463" s="228">
        <v>2007</v>
      </c>
      <c r="B463" s="228" t="s">
        <v>194</v>
      </c>
      <c r="C463" s="228" t="s">
        <v>65</v>
      </c>
      <c r="D463" s="228" t="s">
        <v>206</v>
      </c>
      <c r="E463" s="228">
        <v>0</v>
      </c>
      <c r="F463" s="228">
        <v>29123</v>
      </c>
      <c r="G463" s="228">
        <v>1037</v>
      </c>
      <c r="H463" s="228">
        <v>3098</v>
      </c>
      <c r="I463" s="228">
        <v>1517295.35</v>
      </c>
      <c r="J463" s="228">
        <v>205034.62</v>
      </c>
      <c r="K463" s="228">
        <v>13952.98</v>
      </c>
      <c r="L463" s="228">
        <v>1829322.01</v>
      </c>
    </row>
    <row r="464" spans="1:12">
      <c r="A464" s="228">
        <v>2007</v>
      </c>
      <c r="B464" s="228" t="s">
        <v>194</v>
      </c>
      <c r="C464" s="228" t="s">
        <v>65</v>
      </c>
      <c r="D464" s="228" t="s">
        <v>206</v>
      </c>
      <c r="E464" s="228">
        <v>5</v>
      </c>
      <c r="F464" s="228">
        <v>29777</v>
      </c>
      <c r="G464" s="228">
        <v>405</v>
      </c>
      <c r="H464" s="228">
        <v>499</v>
      </c>
      <c r="I464" s="228">
        <v>375912.55</v>
      </c>
      <c r="J464" s="228">
        <v>106778.49</v>
      </c>
      <c r="K464" s="228">
        <v>47512.05</v>
      </c>
      <c r="L464" s="228">
        <v>679606.49</v>
      </c>
    </row>
    <row r="465" spans="1:12">
      <c r="A465" s="228">
        <v>2007</v>
      </c>
      <c r="B465" s="228" t="s">
        <v>194</v>
      </c>
      <c r="C465" s="228" t="s">
        <v>65</v>
      </c>
      <c r="D465" s="228" t="s">
        <v>206</v>
      </c>
      <c r="E465" s="228">
        <v>10</v>
      </c>
      <c r="F465" s="228">
        <v>32616</v>
      </c>
      <c r="G465" s="228">
        <v>365</v>
      </c>
      <c r="H465" s="228">
        <v>612</v>
      </c>
      <c r="I465" s="228">
        <v>461897.7</v>
      </c>
      <c r="J465" s="228">
        <v>122303.45</v>
      </c>
      <c r="K465" s="228">
        <v>112692.31</v>
      </c>
      <c r="L465" s="228">
        <v>768337.28</v>
      </c>
    </row>
    <row r="466" spans="1:12">
      <c r="A466" s="228">
        <v>2007</v>
      </c>
      <c r="B466" s="228" t="s">
        <v>194</v>
      </c>
      <c r="C466" s="228" t="s">
        <v>65</v>
      </c>
      <c r="D466" s="228" t="s">
        <v>206</v>
      </c>
      <c r="E466" s="228">
        <v>15</v>
      </c>
      <c r="F466" s="228">
        <v>35008</v>
      </c>
      <c r="G466" s="228">
        <v>1176</v>
      </c>
      <c r="H466" s="228">
        <v>2499</v>
      </c>
      <c r="I466" s="228">
        <v>1746544.4</v>
      </c>
      <c r="J466" s="228">
        <v>302965.83</v>
      </c>
      <c r="K466" s="228">
        <v>111257.81</v>
      </c>
      <c r="L466" s="228">
        <v>2422837.4300000002</v>
      </c>
    </row>
    <row r="467" spans="1:12">
      <c r="A467" s="228">
        <v>2007</v>
      </c>
      <c r="B467" s="228" t="s">
        <v>194</v>
      </c>
      <c r="C467" s="228" t="s">
        <v>65</v>
      </c>
      <c r="D467" s="228" t="s">
        <v>206</v>
      </c>
      <c r="E467" s="228">
        <v>20</v>
      </c>
      <c r="F467" s="228">
        <v>29932</v>
      </c>
      <c r="G467" s="228">
        <v>1475</v>
      </c>
      <c r="H467" s="228">
        <v>3273</v>
      </c>
      <c r="I467" s="228">
        <v>2408601.7999999998</v>
      </c>
      <c r="J467" s="228">
        <v>531974.28</v>
      </c>
      <c r="K467" s="228">
        <v>130381.6</v>
      </c>
      <c r="L467" s="228">
        <v>3433444.09</v>
      </c>
    </row>
    <row r="468" spans="1:12">
      <c r="A468" s="228">
        <v>2007</v>
      </c>
      <c r="B468" s="228" t="s">
        <v>194</v>
      </c>
      <c r="C468" s="228" t="s">
        <v>65</v>
      </c>
      <c r="D468" s="228" t="s">
        <v>206</v>
      </c>
      <c r="E468" s="228">
        <v>25</v>
      </c>
      <c r="F468" s="228">
        <v>29130</v>
      </c>
      <c r="G468" s="228">
        <v>1819</v>
      </c>
      <c r="H468" s="228">
        <v>5582</v>
      </c>
      <c r="I468" s="228">
        <v>4396803.95</v>
      </c>
      <c r="J468" s="228">
        <v>1213103.43</v>
      </c>
      <c r="K468" s="228">
        <v>162476.66</v>
      </c>
      <c r="L468" s="228">
        <v>6281451.8499999996</v>
      </c>
    </row>
    <row r="469" spans="1:12">
      <c r="A469" s="228">
        <v>2007</v>
      </c>
      <c r="B469" s="228" t="s">
        <v>194</v>
      </c>
      <c r="C469" s="228" t="s">
        <v>65</v>
      </c>
      <c r="D469" s="228" t="s">
        <v>206</v>
      </c>
      <c r="E469" s="228">
        <v>30</v>
      </c>
      <c r="F469" s="228">
        <v>35176</v>
      </c>
      <c r="G469" s="228">
        <v>3133</v>
      </c>
      <c r="H469" s="228">
        <v>9630</v>
      </c>
      <c r="I469" s="228">
        <v>7799378.7599999998</v>
      </c>
      <c r="J469" s="228">
        <v>2153442.58</v>
      </c>
      <c r="K469" s="228">
        <v>374543.14</v>
      </c>
      <c r="L469" s="228">
        <v>11289184.77</v>
      </c>
    </row>
    <row r="470" spans="1:12">
      <c r="A470" s="228">
        <v>2007</v>
      </c>
      <c r="B470" s="228" t="s">
        <v>194</v>
      </c>
      <c r="C470" s="228" t="s">
        <v>65</v>
      </c>
      <c r="D470" s="228" t="s">
        <v>206</v>
      </c>
      <c r="E470" s="228">
        <v>35</v>
      </c>
      <c r="F470" s="228">
        <v>40661</v>
      </c>
      <c r="G470" s="228">
        <v>3154</v>
      </c>
      <c r="H470" s="228">
        <v>8698</v>
      </c>
      <c r="I470" s="228">
        <v>6950664.7000000002</v>
      </c>
      <c r="J470" s="228">
        <v>1758464.3</v>
      </c>
      <c r="K470" s="228">
        <v>421951.55</v>
      </c>
      <c r="L470" s="228">
        <v>10066069.51</v>
      </c>
    </row>
    <row r="471" spans="1:12">
      <c r="A471" s="228">
        <v>2007</v>
      </c>
      <c r="B471" s="228" t="s">
        <v>194</v>
      </c>
      <c r="C471" s="228" t="s">
        <v>65</v>
      </c>
      <c r="D471" s="228" t="s">
        <v>206</v>
      </c>
      <c r="E471" s="228">
        <v>40</v>
      </c>
      <c r="F471" s="228">
        <v>40808</v>
      </c>
      <c r="G471" s="228">
        <v>2717</v>
      </c>
      <c r="H471" s="228">
        <v>6071</v>
      </c>
      <c r="I471" s="228">
        <v>4780160.5</v>
      </c>
      <c r="J471" s="228">
        <v>1164647.46</v>
      </c>
      <c r="K471" s="228">
        <v>656245.46</v>
      </c>
      <c r="L471" s="228">
        <v>7456182.1699999999</v>
      </c>
    </row>
    <row r="472" spans="1:12">
      <c r="A472" s="228">
        <v>2007</v>
      </c>
      <c r="B472" s="228" t="s">
        <v>194</v>
      </c>
      <c r="C472" s="228" t="s">
        <v>65</v>
      </c>
      <c r="D472" s="228" t="s">
        <v>206</v>
      </c>
      <c r="E472" s="228">
        <v>45</v>
      </c>
      <c r="F472" s="228">
        <v>44145</v>
      </c>
      <c r="G472" s="228">
        <v>3264</v>
      </c>
      <c r="H472" s="228">
        <v>7090</v>
      </c>
      <c r="I472" s="228">
        <v>5415346.2300000004</v>
      </c>
      <c r="J472" s="228">
        <v>1255583.6599999999</v>
      </c>
      <c r="K472" s="228">
        <v>800614.23</v>
      </c>
      <c r="L472" s="228">
        <v>8338515.8399999999</v>
      </c>
    </row>
    <row r="473" spans="1:12">
      <c r="A473" s="228">
        <v>2007</v>
      </c>
      <c r="B473" s="228" t="s">
        <v>194</v>
      </c>
      <c r="C473" s="228" t="s">
        <v>65</v>
      </c>
      <c r="D473" s="228" t="s">
        <v>206</v>
      </c>
      <c r="E473" s="228">
        <v>50</v>
      </c>
      <c r="F473" s="228">
        <v>43654</v>
      </c>
      <c r="G473" s="228">
        <v>3587</v>
      </c>
      <c r="H473" s="228">
        <v>7824</v>
      </c>
      <c r="I473" s="228">
        <v>6120969.8600000003</v>
      </c>
      <c r="J473" s="228">
        <v>1454587.3</v>
      </c>
      <c r="K473" s="228">
        <v>1378769.04</v>
      </c>
      <c r="L473" s="228">
        <v>9950505.4499999993</v>
      </c>
    </row>
    <row r="474" spans="1:12">
      <c r="A474" s="228">
        <v>2007</v>
      </c>
      <c r="B474" s="228" t="s">
        <v>194</v>
      </c>
      <c r="C474" s="228" t="s">
        <v>65</v>
      </c>
      <c r="D474" s="228" t="s">
        <v>206</v>
      </c>
      <c r="E474" s="228">
        <v>55</v>
      </c>
      <c r="F474" s="228">
        <v>40074</v>
      </c>
      <c r="G474" s="228">
        <v>3955</v>
      </c>
      <c r="H474" s="228">
        <v>8816</v>
      </c>
      <c r="I474" s="228">
        <v>7016279.1500000004</v>
      </c>
      <c r="J474" s="228">
        <v>1622909.31</v>
      </c>
      <c r="K474" s="228">
        <v>1616904.42</v>
      </c>
      <c r="L474" s="228">
        <v>11346678.5</v>
      </c>
    </row>
    <row r="475" spans="1:12">
      <c r="A475" s="228">
        <v>2007</v>
      </c>
      <c r="B475" s="228" t="s">
        <v>194</v>
      </c>
      <c r="C475" s="228" t="s">
        <v>65</v>
      </c>
      <c r="D475" s="228" t="s">
        <v>206</v>
      </c>
      <c r="E475" s="228">
        <v>60</v>
      </c>
      <c r="F475" s="228">
        <v>30679</v>
      </c>
      <c r="G475" s="228">
        <v>3639</v>
      </c>
      <c r="H475" s="228">
        <v>8483</v>
      </c>
      <c r="I475" s="228">
        <v>6754962.9500000002</v>
      </c>
      <c r="J475" s="228">
        <v>1510406.22</v>
      </c>
      <c r="K475" s="228">
        <v>1836209.61</v>
      </c>
      <c r="L475" s="228">
        <v>10776149.85</v>
      </c>
    </row>
    <row r="476" spans="1:12">
      <c r="A476" s="228">
        <v>2007</v>
      </c>
      <c r="B476" s="228" t="s">
        <v>194</v>
      </c>
      <c r="C476" s="228" t="s">
        <v>65</v>
      </c>
      <c r="D476" s="228" t="s">
        <v>206</v>
      </c>
      <c r="E476" s="228">
        <v>65</v>
      </c>
      <c r="F476" s="228">
        <v>21394</v>
      </c>
      <c r="G476" s="228">
        <v>2967</v>
      </c>
      <c r="H476" s="228">
        <v>7878</v>
      </c>
      <c r="I476" s="228">
        <v>5951261.25</v>
      </c>
      <c r="J476" s="228">
        <v>1357173.06</v>
      </c>
      <c r="K476" s="228">
        <v>1804403.43</v>
      </c>
      <c r="L476" s="228">
        <v>9626194.9299999997</v>
      </c>
    </row>
    <row r="477" spans="1:12">
      <c r="A477" s="228">
        <v>2007</v>
      </c>
      <c r="B477" s="228" t="s">
        <v>194</v>
      </c>
      <c r="C477" s="228" t="s">
        <v>65</v>
      </c>
      <c r="D477" s="228" t="s">
        <v>206</v>
      </c>
      <c r="E477" s="228">
        <v>70</v>
      </c>
      <c r="F477" s="228">
        <v>15508</v>
      </c>
      <c r="G477" s="228">
        <v>2346</v>
      </c>
      <c r="H477" s="228">
        <v>7971</v>
      </c>
      <c r="I477" s="228">
        <v>5699389.5899999999</v>
      </c>
      <c r="J477" s="228">
        <v>1286518.48</v>
      </c>
      <c r="K477" s="228">
        <v>1432550.71</v>
      </c>
      <c r="L477" s="228">
        <v>8898622.3300000001</v>
      </c>
    </row>
    <row r="478" spans="1:12">
      <c r="A478" s="228">
        <v>2007</v>
      </c>
      <c r="B478" s="228" t="s">
        <v>194</v>
      </c>
      <c r="C478" s="228" t="s">
        <v>65</v>
      </c>
      <c r="D478" s="228" t="s">
        <v>206</v>
      </c>
      <c r="E478" s="228">
        <v>75</v>
      </c>
      <c r="F478" s="228">
        <v>12394</v>
      </c>
      <c r="G478" s="228">
        <v>2097</v>
      </c>
      <c r="H478" s="228">
        <v>8947</v>
      </c>
      <c r="I478" s="228">
        <v>5815920.8399999999</v>
      </c>
      <c r="J478" s="228">
        <v>1150927.1399999999</v>
      </c>
      <c r="K478" s="228">
        <v>1394970.29</v>
      </c>
      <c r="L478" s="228">
        <v>8794755.7400000002</v>
      </c>
    </row>
    <row r="479" spans="1:12">
      <c r="A479" s="228">
        <v>2007</v>
      </c>
      <c r="B479" s="228" t="s">
        <v>194</v>
      </c>
      <c r="C479" s="228" t="s">
        <v>65</v>
      </c>
      <c r="D479" s="228" t="s">
        <v>206</v>
      </c>
      <c r="E479" s="228">
        <v>80</v>
      </c>
      <c r="F479" s="228">
        <v>8663</v>
      </c>
      <c r="G479" s="228">
        <v>1581</v>
      </c>
      <c r="H479" s="228">
        <v>9885</v>
      </c>
      <c r="I479" s="228">
        <v>5501542.9500000002</v>
      </c>
      <c r="J479" s="228">
        <v>862679.82</v>
      </c>
      <c r="K479" s="228">
        <v>944367.98</v>
      </c>
      <c r="L479" s="228">
        <v>7574601.21</v>
      </c>
    </row>
    <row r="480" spans="1:12">
      <c r="A480" s="228">
        <v>2007</v>
      </c>
      <c r="B480" s="228" t="s">
        <v>194</v>
      </c>
      <c r="C480" s="228" t="s">
        <v>65</v>
      </c>
      <c r="D480" s="228" t="s">
        <v>206</v>
      </c>
      <c r="E480" s="228">
        <v>85</v>
      </c>
      <c r="F480" s="228">
        <v>4599</v>
      </c>
      <c r="G480" s="228">
        <v>814</v>
      </c>
      <c r="H480" s="228">
        <v>6088</v>
      </c>
      <c r="I480" s="228">
        <v>3082863.2</v>
      </c>
      <c r="J480" s="228">
        <v>371835.02</v>
      </c>
      <c r="K480" s="228">
        <v>442816.48</v>
      </c>
      <c r="L480" s="228">
        <v>4042145.53</v>
      </c>
    </row>
    <row r="481" spans="1:12">
      <c r="A481" s="228">
        <v>2007</v>
      </c>
      <c r="B481" s="228" t="s">
        <v>194</v>
      </c>
      <c r="C481" s="228" t="s">
        <v>65</v>
      </c>
      <c r="D481" s="228" t="s">
        <v>206</v>
      </c>
      <c r="E481" s="228">
        <v>90</v>
      </c>
      <c r="F481" s="228">
        <v>1955</v>
      </c>
      <c r="G481" s="228">
        <v>417</v>
      </c>
      <c r="H481" s="228">
        <v>4647</v>
      </c>
      <c r="I481" s="228">
        <v>1757868.3</v>
      </c>
      <c r="J481" s="228">
        <v>158622.03</v>
      </c>
      <c r="K481" s="228">
        <v>89487.15</v>
      </c>
      <c r="L481" s="228">
        <v>2102049.69</v>
      </c>
    </row>
    <row r="482" spans="1:12">
      <c r="A482" s="228">
        <v>2007</v>
      </c>
      <c r="B482" s="228" t="s">
        <v>194</v>
      </c>
      <c r="C482" s="228" t="s">
        <v>65</v>
      </c>
      <c r="D482" s="228" t="s">
        <v>206</v>
      </c>
      <c r="E482" s="228">
        <v>95</v>
      </c>
      <c r="F482" s="228">
        <v>537</v>
      </c>
      <c r="G482" s="228">
        <v>86</v>
      </c>
      <c r="H482" s="228">
        <v>1747</v>
      </c>
      <c r="I482" s="228">
        <v>557945</v>
      </c>
      <c r="J482" s="228">
        <v>33262.589999999997</v>
      </c>
      <c r="K482" s="228">
        <v>30932.5</v>
      </c>
      <c r="L482" s="228">
        <v>660686</v>
      </c>
    </row>
    <row r="483" spans="1:12">
      <c r="A483" s="228">
        <v>2007</v>
      </c>
      <c r="B483" s="228" t="s">
        <v>194</v>
      </c>
      <c r="C483" s="228" t="s">
        <v>66</v>
      </c>
      <c r="D483" s="228" t="s">
        <v>205</v>
      </c>
      <c r="E483" s="228">
        <v>0</v>
      </c>
      <c r="F483" s="228">
        <v>5012</v>
      </c>
      <c r="G483" s="228">
        <v>186</v>
      </c>
      <c r="H483" s="228">
        <v>652</v>
      </c>
      <c r="I483" s="228">
        <v>309667.73</v>
      </c>
      <c r="J483" s="228">
        <v>40641.25</v>
      </c>
      <c r="K483" s="228">
        <v>1036</v>
      </c>
      <c r="L483" s="228">
        <v>383121.03</v>
      </c>
    </row>
    <row r="484" spans="1:12">
      <c r="A484" s="228">
        <v>2007</v>
      </c>
      <c r="B484" s="228" t="s">
        <v>194</v>
      </c>
      <c r="C484" s="228" t="s">
        <v>66</v>
      </c>
      <c r="D484" s="228" t="s">
        <v>205</v>
      </c>
      <c r="E484" s="228">
        <v>5</v>
      </c>
      <c r="F484" s="228">
        <v>5709</v>
      </c>
      <c r="G484" s="228">
        <v>110</v>
      </c>
      <c r="H484" s="228">
        <v>137</v>
      </c>
      <c r="I484" s="228">
        <v>102999.15</v>
      </c>
      <c r="J484" s="228">
        <v>24130.05</v>
      </c>
      <c r="K484" s="228">
        <v>1479.71</v>
      </c>
      <c r="L484" s="228">
        <v>148008.64000000001</v>
      </c>
    </row>
    <row r="485" spans="1:12">
      <c r="A485" s="228">
        <v>2007</v>
      </c>
      <c r="B485" s="228" t="s">
        <v>194</v>
      </c>
      <c r="C485" s="228" t="s">
        <v>66</v>
      </c>
      <c r="D485" s="228" t="s">
        <v>205</v>
      </c>
      <c r="E485" s="228">
        <v>10</v>
      </c>
      <c r="F485" s="228">
        <v>6718</v>
      </c>
      <c r="G485" s="228">
        <v>83</v>
      </c>
      <c r="H485" s="228">
        <v>118</v>
      </c>
      <c r="I485" s="228">
        <v>86811</v>
      </c>
      <c r="J485" s="228">
        <v>21568.37</v>
      </c>
      <c r="K485" s="228">
        <v>8289.1</v>
      </c>
      <c r="L485" s="228">
        <v>130705.4</v>
      </c>
    </row>
    <row r="486" spans="1:12">
      <c r="A486" s="228">
        <v>2007</v>
      </c>
      <c r="B486" s="228" t="s">
        <v>194</v>
      </c>
      <c r="C486" s="228" t="s">
        <v>66</v>
      </c>
      <c r="D486" s="228" t="s">
        <v>205</v>
      </c>
      <c r="E486" s="228">
        <v>15</v>
      </c>
      <c r="F486" s="228">
        <v>7708</v>
      </c>
      <c r="G486" s="228">
        <v>203</v>
      </c>
      <c r="H486" s="228">
        <v>326</v>
      </c>
      <c r="I486" s="228">
        <v>273748.24</v>
      </c>
      <c r="J486" s="228">
        <v>62195.199999999997</v>
      </c>
      <c r="K486" s="228">
        <v>23145.73</v>
      </c>
      <c r="L486" s="228">
        <v>399540.4</v>
      </c>
    </row>
    <row r="487" spans="1:12">
      <c r="A487" s="228">
        <v>2007</v>
      </c>
      <c r="B487" s="228" t="s">
        <v>194</v>
      </c>
      <c r="C487" s="228" t="s">
        <v>66</v>
      </c>
      <c r="D487" s="228" t="s">
        <v>205</v>
      </c>
      <c r="E487" s="228">
        <v>20</v>
      </c>
      <c r="F487" s="228">
        <v>5589</v>
      </c>
      <c r="G487" s="228">
        <v>176</v>
      </c>
      <c r="H487" s="228">
        <v>266</v>
      </c>
      <c r="I487" s="228">
        <v>229164.71</v>
      </c>
      <c r="J487" s="228">
        <v>54666.37</v>
      </c>
      <c r="K487" s="228">
        <v>18969.02</v>
      </c>
      <c r="L487" s="228">
        <v>335096.40000000002</v>
      </c>
    </row>
    <row r="488" spans="1:12">
      <c r="A488" s="228">
        <v>2007</v>
      </c>
      <c r="B488" s="228" t="s">
        <v>194</v>
      </c>
      <c r="C488" s="228" t="s">
        <v>66</v>
      </c>
      <c r="D488" s="228" t="s">
        <v>205</v>
      </c>
      <c r="E488" s="228">
        <v>25</v>
      </c>
      <c r="F488" s="228">
        <v>3291</v>
      </c>
      <c r="G488" s="228">
        <v>168</v>
      </c>
      <c r="H488" s="228">
        <v>322</v>
      </c>
      <c r="I488" s="228">
        <v>210947.49</v>
      </c>
      <c r="J488" s="228">
        <v>42520.01</v>
      </c>
      <c r="K488" s="228">
        <v>23807.42</v>
      </c>
      <c r="L488" s="228">
        <v>316986.49</v>
      </c>
    </row>
    <row r="489" spans="1:12">
      <c r="A489" s="228">
        <v>2007</v>
      </c>
      <c r="B489" s="228" t="s">
        <v>194</v>
      </c>
      <c r="C489" s="228" t="s">
        <v>66</v>
      </c>
      <c r="D489" s="228" t="s">
        <v>205</v>
      </c>
      <c r="E489" s="228">
        <v>30</v>
      </c>
      <c r="F489" s="228">
        <v>4605</v>
      </c>
      <c r="G489" s="228">
        <v>197</v>
      </c>
      <c r="H489" s="228">
        <v>372</v>
      </c>
      <c r="I489" s="228">
        <v>242055.39</v>
      </c>
      <c r="J489" s="228">
        <v>51771.24</v>
      </c>
      <c r="K489" s="228">
        <v>12879.51</v>
      </c>
      <c r="L489" s="228">
        <v>349953.86</v>
      </c>
    </row>
    <row r="490" spans="1:12">
      <c r="A490" s="228">
        <v>2007</v>
      </c>
      <c r="B490" s="228" t="s">
        <v>194</v>
      </c>
      <c r="C490" s="228" t="s">
        <v>66</v>
      </c>
      <c r="D490" s="228" t="s">
        <v>205</v>
      </c>
      <c r="E490" s="228">
        <v>35</v>
      </c>
      <c r="F490" s="228">
        <v>6103</v>
      </c>
      <c r="G490" s="228">
        <v>271</v>
      </c>
      <c r="H490" s="228">
        <v>573</v>
      </c>
      <c r="I490" s="228">
        <v>389746.24</v>
      </c>
      <c r="J490" s="228">
        <v>88097.31</v>
      </c>
      <c r="K490" s="228">
        <v>39747.75</v>
      </c>
      <c r="L490" s="228">
        <v>577614.53</v>
      </c>
    </row>
    <row r="491" spans="1:12">
      <c r="A491" s="228">
        <v>2007</v>
      </c>
      <c r="B491" s="228" t="s">
        <v>194</v>
      </c>
      <c r="C491" s="228" t="s">
        <v>66</v>
      </c>
      <c r="D491" s="228" t="s">
        <v>205</v>
      </c>
      <c r="E491" s="228">
        <v>40</v>
      </c>
      <c r="F491" s="228">
        <v>6766</v>
      </c>
      <c r="G491" s="228">
        <v>312</v>
      </c>
      <c r="H491" s="228">
        <v>538</v>
      </c>
      <c r="I491" s="228">
        <v>418043.83</v>
      </c>
      <c r="J491" s="228">
        <v>114537.13</v>
      </c>
      <c r="K491" s="228">
        <v>38912.980000000003</v>
      </c>
      <c r="L491" s="228">
        <v>681383.65</v>
      </c>
    </row>
    <row r="492" spans="1:12">
      <c r="A492" s="228">
        <v>2007</v>
      </c>
      <c r="B492" s="228" t="s">
        <v>194</v>
      </c>
      <c r="C492" s="228" t="s">
        <v>66</v>
      </c>
      <c r="D492" s="228" t="s">
        <v>205</v>
      </c>
      <c r="E492" s="228">
        <v>45</v>
      </c>
      <c r="F492" s="228">
        <v>8808</v>
      </c>
      <c r="G492" s="228">
        <v>403</v>
      </c>
      <c r="H492" s="228">
        <v>985</v>
      </c>
      <c r="I492" s="228">
        <v>688231.26</v>
      </c>
      <c r="J492" s="228">
        <v>171575.95</v>
      </c>
      <c r="K492" s="228">
        <v>191568.73</v>
      </c>
      <c r="L492" s="228">
        <v>1147469.93</v>
      </c>
    </row>
    <row r="493" spans="1:12">
      <c r="A493" s="228">
        <v>2007</v>
      </c>
      <c r="B493" s="228" t="s">
        <v>194</v>
      </c>
      <c r="C493" s="228" t="s">
        <v>66</v>
      </c>
      <c r="D493" s="228" t="s">
        <v>205</v>
      </c>
      <c r="E493" s="228">
        <v>50</v>
      </c>
      <c r="F493" s="228">
        <v>9157</v>
      </c>
      <c r="G493" s="228">
        <v>568</v>
      </c>
      <c r="H493" s="228">
        <v>1171</v>
      </c>
      <c r="I493" s="228">
        <v>785098.83</v>
      </c>
      <c r="J493" s="228">
        <v>227914.4</v>
      </c>
      <c r="K493" s="228">
        <v>139255.37</v>
      </c>
      <c r="L493" s="228">
        <v>1279867.02</v>
      </c>
    </row>
    <row r="494" spans="1:12">
      <c r="A494" s="228">
        <v>2007</v>
      </c>
      <c r="B494" s="228" t="s">
        <v>194</v>
      </c>
      <c r="C494" s="228" t="s">
        <v>66</v>
      </c>
      <c r="D494" s="228" t="s">
        <v>205</v>
      </c>
      <c r="E494" s="228">
        <v>55</v>
      </c>
      <c r="F494" s="228">
        <v>9116</v>
      </c>
      <c r="G494" s="228">
        <v>742</v>
      </c>
      <c r="H494" s="228">
        <v>1615</v>
      </c>
      <c r="I494" s="228">
        <v>1266591.71</v>
      </c>
      <c r="J494" s="228">
        <v>356181.93</v>
      </c>
      <c r="K494" s="228">
        <v>412390.81</v>
      </c>
      <c r="L494" s="228">
        <v>2280419.41</v>
      </c>
    </row>
    <row r="495" spans="1:12">
      <c r="A495" s="228">
        <v>2007</v>
      </c>
      <c r="B495" s="228" t="s">
        <v>194</v>
      </c>
      <c r="C495" s="228" t="s">
        <v>66</v>
      </c>
      <c r="D495" s="228" t="s">
        <v>205</v>
      </c>
      <c r="E495" s="228">
        <v>60</v>
      </c>
      <c r="F495" s="228">
        <v>7803</v>
      </c>
      <c r="G495" s="228">
        <v>884</v>
      </c>
      <c r="H495" s="228">
        <v>2540</v>
      </c>
      <c r="I495" s="228">
        <v>1656685.25</v>
      </c>
      <c r="J495" s="228">
        <v>423227.55</v>
      </c>
      <c r="K495" s="228">
        <v>516787.76</v>
      </c>
      <c r="L495" s="228">
        <v>2797610.19</v>
      </c>
    </row>
    <row r="496" spans="1:12">
      <c r="A496" s="228">
        <v>2007</v>
      </c>
      <c r="B496" s="228" t="s">
        <v>194</v>
      </c>
      <c r="C496" s="228" t="s">
        <v>66</v>
      </c>
      <c r="D496" s="228" t="s">
        <v>205</v>
      </c>
      <c r="E496" s="228">
        <v>65</v>
      </c>
      <c r="F496" s="228">
        <v>5572</v>
      </c>
      <c r="G496" s="228">
        <v>820</v>
      </c>
      <c r="H496" s="228">
        <v>2394</v>
      </c>
      <c r="I496" s="228">
        <v>1716632.33</v>
      </c>
      <c r="J496" s="228">
        <v>416181.4</v>
      </c>
      <c r="K496" s="228">
        <v>507915.95</v>
      </c>
      <c r="L496" s="228">
        <v>2803474.29</v>
      </c>
    </row>
    <row r="497" spans="1:12">
      <c r="A497" s="228">
        <v>2007</v>
      </c>
      <c r="B497" s="228" t="s">
        <v>194</v>
      </c>
      <c r="C497" s="228" t="s">
        <v>66</v>
      </c>
      <c r="D497" s="228" t="s">
        <v>205</v>
      </c>
      <c r="E497" s="228">
        <v>70</v>
      </c>
      <c r="F497" s="228">
        <v>3885</v>
      </c>
      <c r="G497" s="228">
        <v>738</v>
      </c>
      <c r="H497" s="228">
        <v>2225</v>
      </c>
      <c r="I497" s="228">
        <v>1510545.79</v>
      </c>
      <c r="J497" s="228">
        <v>372762.49</v>
      </c>
      <c r="K497" s="228">
        <v>386047.73</v>
      </c>
      <c r="L497" s="228">
        <v>2380617.1</v>
      </c>
    </row>
    <row r="498" spans="1:12">
      <c r="A498" s="228">
        <v>2007</v>
      </c>
      <c r="B498" s="228" t="s">
        <v>194</v>
      </c>
      <c r="C498" s="228" t="s">
        <v>66</v>
      </c>
      <c r="D498" s="228" t="s">
        <v>205</v>
      </c>
      <c r="E498" s="228">
        <v>75</v>
      </c>
      <c r="F498" s="228">
        <v>3188</v>
      </c>
      <c r="G498" s="228">
        <v>750</v>
      </c>
      <c r="H498" s="228">
        <v>2784</v>
      </c>
      <c r="I498" s="228">
        <v>1663576.92</v>
      </c>
      <c r="J498" s="228">
        <v>396352.93</v>
      </c>
      <c r="K498" s="228">
        <v>534143.98</v>
      </c>
      <c r="L498" s="228">
        <v>2703316.7</v>
      </c>
    </row>
    <row r="499" spans="1:12">
      <c r="A499" s="228">
        <v>2007</v>
      </c>
      <c r="B499" s="228" t="s">
        <v>194</v>
      </c>
      <c r="C499" s="228" t="s">
        <v>66</v>
      </c>
      <c r="D499" s="228" t="s">
        <v>205</v>
      </c>
      <c r="E499" s="228">
        <v>80</v>
      </c>
      <c r="F499" s="228">
        <v>1508</v>
      </c>
      <c r="G499" s="228">
        <v>377</v>
      </c>
      <c r="H499" s="228">
        <v>1649</v>
      </c>
      <c r="I499" s="228">
        <v>992773.38</v>
      </c>
      <c r="J499" s="228">
        <v>190575.14</v>
      </c>
      <c r="K499" s="228">
        <v>92078.01</v>
      </c>
      <c r="L499" s="228">
        <v>1308853.99</v>
      </c>
    </row>
    <row r="500" spans="1:12">
      <c r="A500" s="228">
        <v>2007</v>
      </c>
      <c r="B500" s="228" t="s">
        <v>194</v>
      </c>
      <c r="C500" s="228" t="s">
        <v>66</v>
      </c>
      <c r="D500" s="228" t="s">
        <v>205</v>
      </c>
      <c r="E500" s="228">
        <v>85</v>
      </c>
      <c r="F500" s="228">
        <v>451</v>
      </c>
      <c r="G500" s="228">
        <v>119</v>
      </c>
      <c r="H500" s="228">
        <v>600</v>
      </c>
      <c r="I500" s="228">
        <v>330167.53999999998</v>
      </c>
      <c r="J500" s="228">
        <v>41573.160000000003</v>
      </c>
      <c r="K500" s="228">
        <v>39402.800000000003</v>
      </c>
      <c r="L500" s="228">
        <v>424061.05</v>
      </c>
    </row>
    <row r="501" spans="1:12">
      <c r="A501" s="228">
        <v>2007</v>
      </c>
      <c r="B501" s="228" t="s">
        <v>194</v>
      </c>
      <c r="C501" s="228" t="s">
        <v>66</v>
      </c>
      <c r="D501" s="228" t="s">
        <v>205</v>
      </c>
      <c r="E501" s="228">
        <v>90</v>
      </c>
      <c r="F501" s="228">
        <v>170</v>
      </c>
      <c r="G501" s="228">
        <v>45</v>
      </c>
      <c r="H501" s="228">
        <v>502</v>
      </c>
      <c r="I501" s="228">
        <v>186614.16</v>
      </c>
      <c r="J501" s="228">
        <v>18809.29</v>
      </c>
      <c r="K501" s="228">
        <v>27921.31</v>
      </c>
      <c r="L501" s="228">
        <v>239919.64</v>
      </c>
    </row>
    <row r="502" spans="1:12">
      <c r="A502" s="228">
        <v>2007</v>
      </c>
      <c r="B502" s="228" t="s">
        <v>194</v>
      </c>
      <c r="C502" s="228" t="s">
        <v>66</v>
      </c>
      <c r="D502" s="228" t="s">
        <v>205</v>
      </c>
      <c r="E502" s="228">
        <v>95</v>
      </c>
      <c r="F502" s="228">
        <v>35</v>
      </c>
      <c r="G502" s="228">
        <v>11</v>
      </c>
      <c r="H502" s="228">
        <v>150</v>
      </c>
      <c r="I502" s="228">
        <v>45640.2</v>
      </c>
      <c r="J502" s="228">
        <v>3466.05</v>
      </c>
      <c r="K502" s="228">
        <v>80</v>
      </c>
      <c r="L502" s="228">
        <v>50454.27</v>
      </c>
    </row>
    <row r="503" spans="1:12">
      <c r="A503" s="228">
        <v>2007</v>
      </c>
      <c r="B503" s="228" t="s">
        <v>194</v>
      </c>
      <c r="C503" s="228" t="s">
        <v>66</v>
      </c>
      <c r="D503" s="228" t="s">
        <v>206</v>
      </c>
      <c r="E503" s="228">
        <v>0</v>
      </c>
      <c r="F503" s="228">
        <v>4663</v>
      </c>
      <c r="G503" s="228">
        <v>119</v>
      </c>
      <c r="H503" s="228">
        <v>564</v>
      </c>
      <c r="I503" s="228">
        <v>270451.46999999997</v>
      </c>
      <c r="J503" s="228">
        <v>38206.9</v>
      </c>
      <c r="K503" s="228">
        <v>25816.6</v>
      </c>
      <c r="L503" s="228">
        <v>349361.91999999998</v>
      </c>
    </row>
    <row r="504" spans="1:12">
      <c r="A504" s="228">
        <v>2007</v>
      </c>
      <c r="B504" s="228" t="s">
        <v>194</v>
      </c>
      <c r="C504" s="228" t="s">
        <v>66</v>
      </c>
      <c r="D504" s="228" t="s">
        <v>206</v>
      </c>
      <c r="E504" s="228">
        <v>5</v>
      </c>
      <c r="F504" s="228">
        <v>5375</v>
      </c>
      <c r="G504" s="228">
        <v>59</v>
      </c>
      <c r="H504" s="228">
        <v>74</v>
      </c>
      <c r="I504" s="228">
        <v>55976.56</v>
      </c>
      <c r="J504" s="228">
        <v>13573.72</v>
      </c>
      <c r="K504" s="228">
        <v>262</v>
      </c>
      <c r="L504" s="228">
        <v>77397.23</v>
      </c>
    </row>
    <row r="505" spans="1:12">
      <c r="A505" s="228">
        <v>2007</v>
      </c>
      <c r="B505" s="228" t="s">
        <v>194</v>
      </c>
      <c r="C505" s="228" t="s">
        <v>66</v>
      </c>
      <c r="D505" s="228" t="s">
        <v>206</v>
      </c>
      <c r="E505" s="228">
        <v>10</v>
      </c>
      <c r="F505" s="228">
        <v>6315</v>
      </c>
      <c r="G505" s="228">
        <v>82</v>
      </c>
      <c r="H505" s="228">
        <v>128</v>
      </c>
      <c r="I505" s="228">
        <v>88168.35</v>
      </c>
      <c r="J505" s="228">
        <v>29893.5</v>
      </c>
      <c r="K505" s="228">
        <v>31365</v>
      </c>
      <c r="L505" s="228">
        <v>159315.07</v>
      </c>
    </row>
    <row r="506" spans="1:12">
      <c r="A506" s="228">
        <v>2007</v>
      </c>
      <c r="B506" s="228" t="s">
        <v>194</v>
      </c>
      <c r="C506" s="228" t="s">
        <v>66</v>
      </c>
      <c r="D506" s="228" t="s">
        <v>206</v>
      </c>
      <c r="E506" s="228">
        <v>15</v>
      </c>
      <c r="F506" s="228">
        <v>7370</v>
      </c>
      <c r="G506" s="228">
        <v>244</v>
      </c>
      <c r="H506" s="228">
        <v>544</v>
      </c>
      <c r="I506" s="228">
        <v>379626.04</v>
      </c>
      <c r="J506" s="228">
        <v>66323.97</v>
      </c>
      <c r="K506" s="228">
        <v>16863.560000000001</v>
      </c>
      <c r="L506" s="228">
        <v>505785.44</v>
      </c>
    </row>
    <row r="507" spans="1:12">
      <c r="A507" s="228">
        <v>2007</v>
      </c>
      <c r="B507" s="228" t="s">
        <v>194</v>
      </c>
      <c r="C507" s="228" t="s">
        <v>66</v>
      </c>
      <c r="D507" s="228" t="s">
        <v>206</v>
      </c>
      <c r="E507" s="228">
        <v>20</v>
      </c>
      <c r="F507" s="228">
        <v>5872</v>
      </c>
      <c r="G507" s="228">
        <v>402</v>
      </c>
      <c r="H507" s="228">
        <v>1125</v>
      </c>
      <c r="I507" s="228">
        <v>657461.76000000001</v>
      </c>
      <c r="J507" s="228">
        <v>117482.13</v>
      </c>
      <c r="K507" s="228">
        <v>40219.17</v>
      </c>
      <c r="L507" s="228">
        <v>883513.04</v>
      </c>
    </row>
    <row r="508" spans="1:12">
      <c r="A508" s="228">
        <v>2007</v>
      </c>
      <c r="B508" s="228" t="s">
        <v>194</v>
      </c>
      <c r="C508" s="228" t="s">
        <v>66</v>
      </c>
      <c r="D508" s="228" t="s">
        <v>206</v>
      </c>
      <c r="E508" s="228">
        <v>25</v>
      </c>
      <c r="F508" s="228">
        <v>4130</v>
      </c>
      <c r="G508" s="228">
        <v>372</v>
      </c>
      <c r="H508" s="228">
        <v>1193</v>
      </c>
      <c r="I508" s="228">
        <v>821586.03</v>
      </c>
      <c r="J508" s="228">
        <v>171949.82</v>
      </c>
      <c r="K508" s="228">
        <v>28840.73</v>
      </c>
      <c r="L508" s="228">
        <v>1129292.76</v>
      </c>
    </row>
    <row r="509" spans="1:12">
      <c r="A509" s="228">
        <v>2007</v>
      </c>
      <c r="B509" s="228" t="s">
        <v>194</v>
      </c>
      <c r="C509" s="228" t="s">
        <v>66</v>
      </c>
      <c r="D509" s="228" t="s">
        <v>206</v>
      </c>
      <c r="E509" s="228">
        <v>30</v>
      </c>
      <c r="F509" s="228">
        <v>5594</v>
      </c>
      <c r="G509" s="228">
        <v>713</v>
      </c>
      <c r="H509" s="228">
        <v>2148</v>
      </c>
      <c r="I509" s="228">
        <v>1469450.92</v>
      </c>
      <c r="J509" s="228">
        <v>330748.38</v>
      </c>
      <c r="K509" s="228">
        <v>61062.48</v>
      </c>
      <c r="L509" s="228">
        <v>2058132.6</v>
      </c>
    </row>
    <row r="510" spans="1:12">
      <c r="A510" s="228">
        <v>2007</v>
      </c>
      <c r="B510" s="228" t="s">
        <v>194</v>
      </c>
      <c r="C510" s="228" t="s">
        <v>66</v>
      </c>
      <c r="D510" s="228" t="s">
        <v>206</v>
      </c>
      <c r="E510" s="228">
        <v>35</v>
      </c>
      <c r="F510" s="228">
        <v>7254</v>
      </c>
      <c r="G510" s="228">
        <v>690</v>
      </c>
      <c r="H510" s="228">
        <v>1695</v>
      </c>
      <c r="I510" s="228">
        <v>1276702.77</v>
      </c>
      <c r="J510" s="228">
        <v>300698.56</v>
      </c>
      <c r="K510" s="228">
        <v>137019.12</v>
      </c>
      <c r="L510" s="228">
        <v>1918113.79</v>
      </c>
    </row>
    <row r="511" spans="1:12">
      <c r="A511" s="228">
        <v>2007</v>
      </c>
      <c r="B511" s="228" t="s">
        <v>194</v>
      </c>
      <c r="C511" s="228" t="s">
        <v>66</v>
      </c>
      <c r="D511" s="228" t="s">
        <v>206</v>
      </c>
      <c r="E511" s="228">
        <v>40</v>
      </c>
      <c r="F511" s="228">
        <v>7934</v>
      </c>
      <c r="G511" s="228">
        <v>553</v>
      </c>
      <c r="H511" s="228">
        <v>1170</v>
      </c>
      <c r="I511" s="228">
        <v>917450.95</v>
      </c>
      <c r="J511" s="228">
        <v>206807.94</v>
      </c>
      <c r="K511" s="228">
        <v>77913.81</v>
      </c>
      <c r="L511" s="228">
        <v>1352728.8</v>
      </c>
    </row>
    <row r="512" spans="1:12">
      <c r="A512" s="228">
        <v>2007</v>
      </c>
      <c r="B512" s="228" t="s">
        <v>194</v>
      </c>
      <c r="C512" s="228" t="s">
        <v>66</v>
      </c>
      <c r="D512" s="228" t="s">
        <v>206</v>
      </c>
      <c r="E512" s="228">
        <v>45</v>
      </c>
      <c r="F512" s="228">
        <v>9884</v>
      </c>
      <c r="G512" s="228">
        <v>730</v>
      </c>
      <c r="H512" s="228">
        <v>1751</v>
      </c>
      <c r="I512" s="228">
        <v>1291577.5900000001</v>
      </c>
      <c r="J512" s="228">
        <v>261045.11</v>
      </c>
      <c r="K512" s="228">
        <v>194634.16</v>
      </c>
      <c r="L512" s="228">
        <v>1930469.82</v>
      </c>
    </row>
    <row r="513" spans="1:12">
      <c r="A513" s="228">
        <v>2007</v>
      </c>
      <c r="B513" s="228" t="s">
        <v>194</v>
      </c>
      <c r="C513" s="228" t="s">
        <v>66</v>
      </c>
      <c r="D513" s="228" t="s">
        <v>206</v>
      </c>
      <c r="E513" s="228">
        <v>50</v>
      </c>
      <c r="F513" s="228">
        <v>10068</v>
      </c>
      <c r="G513" s="228">
        <v>834</v>
      </c>
      <c r="H513" s="228">
        <v>1832</v>
      </c>
      <c r="I513" s="228">
        <v>1296798.74</v>
      </c>
      <c r="J513" s="228">
        <v>315651.95</v>
      </c>
      <c r="K513" s="228">
        <v>352023.64</v>
      </c>
      <c r="L513" s="228">
        <v>2180241.69</v>
      </c>
    </row>
    <row r="514" spans="1:12">
      <c r="A514" s="228">
        <v>2007</v>
      </c>
      <c r="B514" s="228" t="s">
        <v>194</v>
      </c>
      <c r="C514" s="228" t="s">
        <v>66</v>
      </c>
      <c r="D514" s="228" t="s">
        <v>206</v>
      </c>
      <c r="E514" s="228">
        <v>55</v>
      </c>
      <c r="F514" s="228">
        <v>9685</v>
      </c>
      <c r="G514" s="228">
        <v>1046</v>
      </c>
      <c r="H514" s="228">
        <v>2564</v>
      </c>
      <c r="I514" s="228">
        <v>1703975.92</v>
      </c>
      <c r="J514" s="228">
        <v>380266.5</v>
      </c>
      <c r="K514" s="228">
        <v>384078.05</v>
      </c>
      <c r="L514" s="228">
        <v>2678285</v>
      </c>
    </row>
    <row r="515" spans="1:12">
      <c r="A515" s="228">
        <v>2007</v>
      </c>
      <c r="B515" s="228" t="s">
        <v>194</v>
      </c>
      <c r="C515" s="228" t="s">
        <v>66</v>
      </c>
      <c r="D515" s="228" t="s">
        <v>206</v>
      </c>
      <c r="E515" s="228">
        <v>60</v>
      </c>
      <c r="F515" s="228">
        <v>8040</v>
      </c>
      <c r="G515" s="228">
        <v>1002</v>
      </c>
      <c r="H515" s="228">
        <v>2574</v>
      </c>
      <c r="I515" s="228">
        <v>1744763.25</v>
      </c>
      <c r="J515" s="228">
        <v>392489.07</v>
      </c>
      <c r="K515" s="228">
        <v>435853.94</v>
      </c>
      <c r="L515" s="228">
        <v>2739928.78</v>
      </c>
    </row>
    <row r="516" spans="1:12">
      <c r="A516" s="228">
        <v>2007</v>
      </c>
      <c r="B516" s="228" t="s">
        <v>194</v>
      </c>
      <c r="C516" s="228" t="s">
        <v>66</v>
      </c>
      <c r="D516" s="228" t="s">
        <v>206</v>
      </c>
      <c r="E516" s="228">
        <v>65</v>
      </c>
      <c r="F516" s="228">
        <v>5651</v>
      </c>
      <c r="G516" s="228">
        <v>659</v>
      </c>
      <c r="H516" s="228">
        <v>2051</v>
      </c>
      <c r="I516" s="228">
        <v>1513892.47</v>
      </c>
      <c r="J516" s="228">
        <v>360186.23</v>
      </c>
      <c r="K516" s="228">
        <v>389777.7</v>
      </c>
      <c r="L516" s="228">
        <v>2374905.86</v>
      </c>
    </row>
    <row r="517" spans="1:12">
      <c r="A517" s="228">
        <v>2007</v>
      </c>
      <c r="B517" s="228" t="s">
        <v>194</v>
      </c>
      <c r="C517" s="228" t="s">
        <v>66</v>
      </c>
      <c r="D517" s="228" t="s">
        <v>206</v>
      </c>
      <c r="E517" s="228">
        <v>70</v>
      </c>
      <c r="F517" s="228">
        <v>4327</v>
      </c>
      <c r="G517" s="228">
        <v>644</v>
      </c>
      <c r="H517" s="228">
        <v>2219</v>
      </c>
      <c r="I517" s="228">
        <v>1424942.63</v>
      </c>
      <c r="J517" s="228">
        <v>315648.71999999997</v>
      </c>
      <c r="K517" s="228">
        <v>442938.91</v>
      </c>
      <c r="L517" s="228">
        <v>2284785.41</v>
      </c>
    </row>
    <row r="518" spans="1:12">
      <c r="A518" s="228">
        <v>2007</v>
      </c>
      <c r="B518" s="228" t="s">
        <v>194</v>
      </c>
      <c r="C518" s="228" t="s">
        <v>66</v>
      </c>
      <c r="D518" s="228" t="s">
        <v>206</v>
      </c>
      <c r="E518" s="228">
        <v>75</v>
      </c>
      <c r="F518" s="228">
        <v>3544</v>
      </c>
      <c r="G518" s="228">
        <v>646</v>
      </c>
      <c r="H518" s="228">
        <v>2952</v>
      </c>
      <c r="I518" s="228">
        <v>1870625.96</v>
      </c>
      <c r="J518" s="228">
        <v>365142.3</v>
      </c>
      <c r="K518" s="228">
        <v>612621.48</v>
      </c>
      <c r="L518" s="228">
        <v>2919734</v>
      </c>
    </row>
    <row r="519" spans="1:12">
      <c r="A519" s="228">
        <v>2007</v>
      </c>
      <c r="B519" s="228" t="s">
        <v>194</v>
      </c>
      <c r="C519" s="228" t="s">
        <v>66</v>
      </c>
      <c r="D519" s="228" t="s">
        <v>206</v>
      </c>
      <c r="E519" s="228">
        <v>80</v>
      </c>
      <c r="F519" s="228">
        <v>2568</v>
      </c>
      <c r="G519" s="228">
        <v>487</v>
      </c>
      <c r="H519" s="228">
        <v>2889</v>
      </c>
      <c r="I519" s="228">
        <v>1493154.2</v>
      </c>
      <c r="J519" s="228">
        <v>238701.55</v>
      </c>
      <c r="K519" s="228">
        <v>243951.77</v>
      </c>
      <c r="L519" s="228">
        <v>2038947.92</v>
      </c>
    </row>
    <row r="520" spans="1:12">
      <c r="A520" s="228">
        <v>2007</v>
      </c>
      <c r="B520" s="228" t="s">
        <v>194</v>
      </c>
      <c r="C520" s="228" t="s">
        <v>66</v>
      </c>
      <c r="D520" s="228" t="s">
        <v>206</v>
      </c>
      <c r="E520" s="228">
        <v>85</v>
      </c>
      <c r="F520" s="228">
        <v>1357</v>
      </c>
      <c r="G520" s="228">
        <v>252</v>
      </c>
      <c r="H520" s="228">
        <v>2072</v>
      </c>
      <c r="I520" s="228">
        <v>1081360.81</v>
      </c>
      <c r="J520" s="228">
        <v>139163.39000000001</v>
      </c>
      <c r="K520" s="228">
        <v>165613.5</v>
      </c>
      <c r="L520" s="228">
        <v>1421930.77</v>
      </c>
    </row>
    <row r="521" spans="1:12">
      <c r="A521" s="228">
        <v>2007</v>
      </c>
      <c r="B521" s="228" t="s">
        <v>194</v>
      </c>
      <c r="C521" s="228" t="s">
        <v>66</v>
      </c>
      <c r="D521" s="228" t="s">
        <v>206</v>
      </c>
      <c r="E521" s="228">
        <v>90</v>
      </c>
      <c r="F521" s="228">
        <v>594</v>
      </c>
      <c r="G521" s="228">
        <v>98</v>
      </c>
      <c r="H521" s="228">
        <v>927</v>
      </c>
      <c r="I521" s="228">
        <v>469394.2</v>
      </c>
      <c r="J521" s="228">
        <v>39183.69</v>
      </c>
      <c r="K521" s="228">
        <v>54946.7</v>
      </c>
      <c r="L521" s="228">
        <v>577677.15</v>
      </c>
    </row>
    <row r="522" spans="1:12">
      <c r="A522" s="228">
        <v>2007</v>
      </c>
      <c r="B522" s="228" t="s">
        <v>194</v>
      </c>
      <c r="C522" s="228" t="s">
        <v>66</v>
      </c>
      <c r="D522" s="228" t="s">
        <v>206</v>
      </c>
      <c r="E522" s="228">
        <v>95</v>
      </c>
      <c r="F522" s="228">
        <v>141</v>
      </c>
      <c r="G522" s="228">
        <v>12</v>
      </c>
      <c r="H522" s="228">
        <v>91</v>
      </c>
      <c r="I522" s="228">
        <v>56034</v>
      </c>
      <c r="J522" s="228">
        <v>3467.6</v>
      </c>
      <c r="K522" s="228">
        <v>697</v>
      </c>
      <c r="L522" s="228">
        <v>60999.3</v>
      </c>
    </row>
    <row r="523" spans="1:12">
      <c r="A523" s="228">
        <v>2007</v>
      </c>
      <c r="B523" s="228" t="s">
        <v>194</v>
      </c>
      <c r="C523" s="228" t="s">
        <v>67</v>
      </c>
      <c r="D523" s="228" t="s">
        <v>205</v>
      </c>
      <c r="E523" s="228">
        <v>0</v>
      </c>
      <c r="F523" s="228">
        <v>2469</v>
      </c>
      <c r="G523" s="228">
        <v>46</v>
      </c>
      <c r="H523" s="228">
        <v>388</v>
      </c>
      <c r="I523" s="228">
        <v>124423.5</v>
      </c>
      <c r="J523" s="228">
        <v>20592.63</v>
      </c>
      <c r="K523" s="228">
        <v>208</v>
      </c>
      <c r="L523" s="228">
        <v>153044.78</v>
      </c>
    </row>
    <row r="524" spans="1:12">
      <c r="A524" s="228">
        <v>2007</v>
      </c>
      <c r="B524" s="228" t="s">
        <v>194</v>
      </c>
      <c r="C524" s="228" t="s">
        <v>67</v>
      </c>
      <c r="D524" s="228" t="s">
        <v>205</v>
      </c>
      <c r="E524" s="228">
        <v>5</v>
      </c>
      <c r="F524" s="228">
        <v>2555</v>
      </c>
      <c r="G524" s="228">
        <v>13</v>
      </c>
      <c r="H524" s="228">
        <v>18</v>
      </c>
      <c r="I524" s="228">
        <v>11420</v>
      </c>
      <c r="J524" s="228">
        <v>5657.25</v>
      </c>
      <c r="K524" s="228">
        <v>0</v>
      </c>
      <c r="L524" s="228">
        <v>20034.349999999999</v>
      </c>
    </row>
    <row r="525" spans="1:12">
      <c r="A525" s="228">
        <v>2007</v>
      </c>
      <c r="B525" s="228" t="s">
        <v>194</v>
      </c>
      <c r="C525" s="228" t="s">
        <v>67</v>
      </c>
      <c r="D525" s="228" t="s">
        <v>205</v>
      </c>
      <c r="E525" s="228">
        <v>10</v>
      </c>
      <c r="F525" s="228">
        <v>2700</v>
      </c>
      <c r="G525" s="228">
        <v>38</v>
      </c>
      <c r="H525" s="228">
        <v>93</v>
      </c>
      <c r="I525" s="228">
        <v>38483</v>
      </c>
      <c r="J525" s="228">
        <v>7064.25</v>
      </c>
      <c r="K525" s="228">
        <v>340</v>
      </c>
      <c r="L525" s="228">
        <v>48843.85</v>
      </c>
    </row>
    <row r="526" spans="1:12">
      <c r="A526" s="228">
        <v>2007</v>
      </c>
      <c r="B526" s="228" t="s">
        <v>194</v>
      </c>
      <c r="C526" s="228" t="s">
        <v>67</v>
      </c>
      <c r="D526" s="228" t="s">
        <v>205</v>
      </c>
      <c r="E526" s="228">
        <v>15</v>
      </c>
      <c r="F526" s="228">
        <v>2759</v>
      </c>
      <c r="G526" s="228">
        <v>41</v>
      </c>
      <c r="H526" s="228">
        <v>85</v>
      </c>
      <c r="I526" s="228">
        <v>76405.100000000006</v>
      </c>
      <c r="J526" s="228">
        <v>19390.77</v>
      </c>
      <c r="K526" s="228">
        <v>14945.69</v>
      </c>
      <c r="L526" s="228">
        <v>130060.37</v>
      </c>
    </row>
    <row r="527" spans="1:12">
      <c r="A527" s="228">
        <v>2007</v>
      </c>
      <c r="B527" s="228" t="s">
        <v>194</v>
      </c>
      <c r="C527" s="228" t="s">
        <v>67</v>
      </c>
      <c r="D527" s="228" t="s">
        <v>205</v>
      </c>
      <c r="E527" s="228">
        <v>20</v>
      </c>
      <c r="F527" s="228">
        <v>1700</v>
      </c>
      <c r="G527" s="228">
        <v>31</v>
      </c>
      <c r="H527" s="228">
        <v>36</v>
      </c>
      <c r="I527" s="228">
        <v>36053</v>
      </c>
      <c r="J527" s="228">
        <v>17198.63</v>
      </c>
      <c r="K527" s="228">
        <v>9099.6200000000008</v>
      </c>
      <c r="L527" s="228">
        <v>80986.240000000005</v>
      </c>
    </row>
    <row r="528" spans="1:12">
      <c r="A528" s="228">
        <v>2007</v>
      </c>
      <c r="B528" s="228" t="s">
        <v>194</v>
      </c>
      <c r="C528" s="228" t="s">
        <v>67</v>
      </c>
      <c r="D528" s="228" t="s">
        <v>205</v>
      </c>
      <c r="E528" s="228">
        <v>25</v>
      </c>
      <c r="F528" s="228">
        <v>1686</v>
      </c>
      <c r="G528" s="228">
        <v>18</v>
      </c>
      <c r="H528" s="228">
        <v>61</v>
      </c>
      <c r="I528" s="228">
        <v>57041</v>
      </c>
      <c r="J528" s="228">
        <v>15899.1</v>
      </c>
      <c r="K528" s="228">
        <v>5090</v>
      </c>
      <c r="L528" s="228">
        <v>84654.94</v>
      </c>
    </row>
    <row r="529" spans="1:12">
      <c r="A529" s="228">
        <v>2007</v>
      </c>
      <c r="B529" s="228" t="s">
        <v>194</v>
      </c>
      <c r="C529" s="228" t="s">
        <v>67</v>
      </c>
      <c r="D529" s="228" t="s">
        <v>205</v>
      </c>
      <c r="E529" s="228">
        <v>30</v>
      </c>
      <c r="F529" s="228">
        <v>2334</v>
      </c>
      <c r="G529" s="228">
        <v>41</v>
      </c>
      <c r="H529" s="228">
        <v>53</v>
      </c>
      <c r="I529" s="228">
        <v>57310.400000000001</v>
      </c>
      <c r="J529" s="228">
        <v>16569.439999999999</v>
      </c>
      <c r="K529" s="228">
        <v>10773.1</v>
      </c>
      <c r="L529" s="228">
        <v>95486.19</v>
      </c>
    </row>
    <row r="530" spans="1:12">
      <c r="A530" s="228">
        <v>2007</v>
      </c>
      <c r="B530" s="228" t="s">
        <v>194</v>
      </c>
      <c r="C530" s="228" t="s">
        <v>67</v>
      </c>
      <c r="D530" s="228" t="s">
        <v>205</v>
      </c>
      <c r="E530" s="228">
        <v>35</v>
      </c>
      <c r="F530" s="228">
        <v>2890</v>
      </c>
      <c r="G530" s="228">
        <v>85</v>
      </c>
      <c r="H530" s="228">
        <v>129</v>
      </c>
      <c r="I530" s="228">
        <v>79089.7</v>
      </c>
      <c r="J530" s="228">
        <v>18062.37</v>
      </c>
      <c r="K530" s="228">
        <v>7776.8</v>
      </c>
      <c r="L530" s="228">
        <v>127624.19</v>
      </c>
    </row>
    <row r="531" spans="1:12">
      <c r="A531" s="228">
        <v>2007</v>
      </c>
      <c r="B531" s="228" t="s">
        <v>194</v>
      </c>
      <c r="C531" s="228" t="s">
        <v>67</v>
      </c>
      <c r="D531" s="228" t="s">
        <v>205</v>
      </c>
      <c r="E531" s="228">
        <v>40</v>
      </c>
      <c r="F531" s="228">
        <v>2995</v>
      </c>
      <c r="G531" s="228">
        <v>71</v>
      </c>
      <c r="H531" s="228">
        <v>111</v>
      </c>
      <c r="I531" s="228">
        <v>89571.55</v>
      </c>
      <c r="J531" s="228">
        <v>30468.15</v>
      </c>
      <c r="K531" s="228">
        <v>3653.76</v>
      </c>
      <c r="L531" s="228">
        <v>157049.85</v>
      </c>
    </row>
    <row r="532" spans="1:12">
      <c r="A532" s="228">
        <v>2007</v>
      </c>
      <c r="B532" s="228" t="s">
        <v>194</v>
      </c>
      <c r="C532" s="228" t="s">
        <v>67</v>
      </c>
      <c r="D532" s="228" t="s">
        <v>205</v>
      </c>
      <c r="E532" s="228">
        <v>45</v>
      </c>
      <c r="F532" s="228">
        <v>3297</v>
      </c>
      <c r="G532" s="228">
        <v>98</v>
      </c>
      <c r="H532" s="228">
        <v>252</v>
      </c>
      <c r="I532" s="228">
        <v>181799</v>
      </c>
      <c r="J532" s="228">
        <v>54354.77</v>
      </c>
      <c r="K532" s="228">
        <v>39531</v>
      </c>
      <c r="L532" s="228">
        <v>327454.63</v>
      </c>
    </row>
    <row r="533" spans="1:12">
      <c r="A533" s="228">
        <v>2007</v>
      </c>
      <c r="B533" s="228" t="s">
        <v>194</v>
      </c>
      <c r="C533" s="228" t="s">
        <v>67</v>
      </c>
      <c r="D533" s="228" t="s">
        <v>205</v>
      </c>
      <c r="E533" s="228">
        <v>50</v>
      </c>
      <c r="F533" s="228">
        <v>3045</v>
      </c>
      <c r="G533" s="228">
        <v>118</v>
      </c>
      <c r="H533" s="228">
        <v>239</v>
      </c>
      <c r="I533" s="228">
        <v>220434.5</v>
      </c>
      <c r="J533" s="228">
        <v>61160.77</v>
      </c>
      <c r="K533" s="228">
        <v>87625</v>
      </c>
      <c r="L533" s="228">
        <v>420709.44</v>
      </c>
    </row>
    <row r="534" spans="1:12">
      <c r="A534" s="228">
        <v>2007</v>
      </c>
      <c r="B534" s="228" t="s">
        <v>194</v>
      </c>
      <c r="C534" s="228" t="s">
        <v>67</v>
      </c>
      <c r="D534" s="228" t="s">
        <v>205</v>
      </c>
      <c r="E534" s="228">
        <v>55</v>
      </c>
      <c r="F534" s="228">
        <v>2821</v>
      </c>
      <c r="G534" s="228">
        <v>131</v>
      </c>
      <c r="H534" s="228">
        <v>304</v>
      </c>
      <c r="I534" s="228">
        <v>305188.63</v>
      </c>
      <c r="J534" s="228">
        <v>74753.39</v>
      </c>
      <c r="K534" s="228">
        <v>109708.95</v>
      </c>
      <c r="L534" s="228">
        <v>534520.21</v>
      </c>
    </row>
    <row r="535" spans="1:12">
      <c r="A535" s="228">
        <v>2007</v>
      </c>
      <c r="B535" s="228" t="s">
        <v>194</v>
      </c>
      <c r="C535" s="228" t="s">
        <v>67</v>
      </c>
      <c r="D535" s="228" t="s">
        <v>205</v>
      </c>
      <c r="E535" s="228">
        <v>60</v>
      </c>
      <c r="F535" s="228">
        <v>1961</v>
      </c>
      <c r="G535" s="228">
        <v>138</v>
      </c>
      <c r="H535" s="228">
        <v>379</v>
      </c>
      <c r="I535" s="228">
        <v>338471.97</v>
      </c>
      <c r="J535" s="228">
        <v>89773.2</v>
      </c>
      <c r="K535" s="228">
        <v>101906.24000000001</v>
      </c>
      <c r="L535" s="228">
        <v>585190.81999999995</v>
      </c>
    </row>
    <row r="536" spans="1:12">
      <c r="A536" s="228">
        <v>2007</v>
      </c>
      <c r="B536" s="228" t="s">
        <v>194</v>
      </c>
      <c r="C536" s="228" t="s">
        <v>67</v>
      </c>
      <c r="D536" s="228" t="s">
        <v>205</v>
      </c>
      <c r="E536" s="228">
        <v>65</v>
      </c>
      <c r="F536" s="228">
        <v>1081</v>
      </c>
      <c r="G536" s="228">
        <v>154</v>
      </c>
      <c r="H536" s="228">
        <v>482</v>
      </c>
      <c r="I536" s="228">
        <v>352306.45</v>
      </c>
      <c r="J536" s="228">
        <v>85221.35</v>
      </c>
      <c r="K536" s="228">
        <v>70853.009999999995</v>
      </c>
      <c r="L536" s="228">
        <v>561595.18999999994</v>
      </c>
    </row>
    <row r="537" spans="1:12">
      <c r="A537" s="228">
        <v>2007</v>
      </c>
      <c r="B537" s="228" t="s">
        <v>194</v>
      </c>
      <c r="C537" s="228" t="s">
        <v>67</v>
      </c>
      <c r="D537" s="228" t="s">
        <v>205</v>
      </c>
      <c r="E537" s="228">
        <v>70</v>
      </c>
      <c r="F537" s="228">
        <v>428</v>
      </c>
      <c r="G537" s="228">
        <v>58</v>
      </c>
      <c r="H537" s="228">
        <v>244</v>
      </c>
      <c r="I537" s="228">
        <v>209813</v>
      </c>
      <c r="J537" s="228">
        <v>30485.08</v>
      </c>
      <c r="K537" s="228">
        <v>40013.71</v>
      </c>
      <c r="L537" s="228">
        <v>297755.5</v>
      </c>
    </row>
    <row r="538" spans="1:12">
      <c r="A538" s="228">
        <v>2007</v>
      </c>
      <c r="B538" s="228" t="s">
        <v>194</v>
      </c>
      <c r="C538" s="228" t="s">
        <v>67</v>
      </c>
      <c r="D538" s="228" t="s">
        <v>205</v>
      </c>
      <c r="E538" s="228">
        <v>75</v>
      </c>
      <c r="F538" s="228">
        <v>228</v>
      </c>
      <c r="G538" s="228">
        <v>36</v>
      </c>
      <c r="H538" s="228">
        <v>188</v>
      </c>
      <c r="I538" s="228">
        <v>85905.65</v>
      </c>
      <c r="J538" s="228">
        <v>19543.79</v>
      </c>
      <c r="K538" s="228">
        <v>16100</v>
      </c>
      <c r="L538" s="228">
        <v>127715.98</v>
      </c>
    </row>
    <row r="539" spans="1:12">
      <c r="A539" s="228">
        <v>2007</v>
      </c>
      <c r="B539" s="228" t="s">
        <v>194</v>
      </c>
      <c r="C539" s="228" t="s">
        <v>67</v>
      </c>
      <c r="D539" s="228" t="s">
        <v>205</v>
      </c>
      <c r="E539" s="228">
        <v>80</v>
      </c>
      <c r="F539" s="228">
        <v>91</v>
      </c>
      <c r="G539" s="228">
        <v>12</v>
      </c>
      <c r="H539" s="228">
        <v>2</v>
      </c>
      <c r="I539" s="228">
        <v>16246.25</v>
      </c>
      <c r="J539" s="228">
        <v>3172.25</v>
      </c>
      <c r="K539" s="228">
        <v>0</v>
      </c>
      <c r="L539" s="228">
        <v>11444.52</v>
      </c>
    </row>
    <row r="540" spans="1:12">
      <c r="A540" s="228">
        <v>2007</v>
      </c>
      <c r="B540" s="228" t="s">
        <v>194</v>
      </c>
      <c r="C540" s="228" t="s">
        <v>67</v>
      </c>
      <c r="D540" s="228" t="s">
        <v>205</v>
      </c>
      <c r="E540" s="228">
        <v>85</v>
      </c>
      <c r="F540" s="228">
        <v>23</v>
      </c>
      <c r="G540" s="228">
        <v>0</v>
      </c>
      <c r="H540" s="228">
        <v>0</v>
      </c>
      <c r="I540" s="228">
        <v>0</v>
      </c>
      <c r="J540" s="228">
        <v>0</v>
      </c>
      <c r="K540" s="228">
        <v>0</v>
      </c>
      <c r="L540" s="228">
        <v>0</v>
      </c>
    </row>
    <row r="541" spans="1:12">
      <c r="A541" s="228">
        <v>2007</v>
      </c>
      <c r="B541" s="228" t="s">
        <v>194</v>
      </c>
      <c r="C541" s="228" t="s">
        <v>67</v>
      </c>
      <c r="D541" s="228" t="s">
        <v>205</v>
      </c>
      <c r="E541" s="228">
        <v>90</v>
      </c>
      <c r="F541" s="228">
        <v>10</v>
      </c>
      <c r="G541" s="228">
        <v>1</v>
      </c>
      <c r="H541" s="228">
        <v>1</v>
      </c>
      <c r="I541" s="228">
        <v>542</v>
      </c>
      <c r="J541" s="228">
        <v>407.75</v>
      </c>
      <c r="K541" s="228">
        <v>0</v>
      </c>
      <c r="L541" s="228">
        <v>1029.75</v>
      </c>
    </row>
    <row r="542" spans="1:12">
      <c r="A542" s="228">
        <v>2007</v>
      </c>
      <c r="B542" s="228" t="s">
        <v>194</v>
      </c>
      <c r="C542" s="228" t="s">
        <v>67</v>
      </c>
      <c r="D542" s="228" t="s">
        <v>205</v>
      </c>
      <c r="E542" s="228">
        <v>95</v>
      </c>
      <c r="F542" s="228">
        <v>1</v>
      </c>
      <c r="G542" s="228">
        <v>0</v>
      </c>
      <c r="H542" s="228">
        <v>0</v>
      </c>
      <c r="I542" s="228">
        <v>0</v>
      </c>
      <c r="J542" s="228">
        <v>0</v>
      </c>
      <c r="K542" s="228">
        <v>0</v>
      </c>
      <c r="L542" s="228">
        <v>0</v>
      </c>
    </row>
    <row r="543" spans="1:12">
      <c r="A543" s="228">
        <v>2007</v>
      </c>
      <c r="B543" s="228" t="s">
        <v>194</v>
      </c>
      <c r="C543" s="228" t="s">
        <v>67</v>
      </c>
      <c r="D543" s="228" t="s">
        <v>206</v>
      </c>
      <c r="E543" s="228">
        <v>0</v>
      </c>
      <c r="F543" s="228">
        <v>2332</v>
      </c>
      <c r="G543" s="228">
        <v>30</v>
      </c>
      <c r="H543" s="228">
        <v>123</v>
      </c>
      <c r="I543" s="228">
        <v>62168.5</v>
      </c>
      <c r="J543" s="228">
        <v>11075.5</v>
      </c>
      <c r="K543" s="228">
        <v>639</v>
      </c>
      <c r="L543" s="228">
        <v>78686.3</v>
      </c>
    </row>
    <row r="544" spans="1:12">
      <c r="A544" s="228">
        <v>2007</v>
      </c>
      <c r="B544" s="228" t="s">
        <v>194</v>
      </c>
      <c r="C544" s="228" t="s">
        <v>67</v>
      </c>
      <c r="D544" s="228" t="s">
        <v>206</v>
      </c>
      <c r="E544" s="228">
        <v>5</v>
      </c>
      <c r="F544" s="228">
        <v>2419</v>
      </c>
      <c r="G544" s="228">
        <v>11</v>
      </c>
      <c r="H544" s="228">
        <v>14</v>
      </c>
      <c r="I544" s="228">
        <v>13707</v>
      </c>
      <c r="J544" s="228">
        <v>5282.35</v>
      </c>
      <c r="K544" s="228">
        <v>352.99</v>
      </c>
      <c r="L544" s="228">
        <v>23822.04</v>
      </c>
    </row>
    <row r="545" spans="1:12">
      <c r="A545" s="228">
        <v>2007</v>
      </c>
      <c r="B545" s="228" t="s">
        <v>194</v>
      </c>
      <c r="C545" s="228" t="s">
        <v>67</v>
      </c>
      <c r="D545" s="228" t="s">
        <v>206</v>
      </c>
      <c r="E545" s="228">
        <v>10</v>
      </c>
      <c r="F545" s="228">
        <v>2583</v>
      </c>
      <c r="G545" s="228">
        <v>11</v>
      </c>
      <c r="H545" s="228">
        <v>26</v>
      </c>
      <c r="I545" s="228">
        <v>13026.5</v>
      </c>
      <c r="J545" s="228">
        <v>1972.8</v>
      </c>
      <c r="K545" s="228">
        <v>0</v>
      </c>
      <c r="L545" s="228">
        <v>16604.900000000001</v>
      </c>
    </row>
    <row r="546" spans="1:12">
      <c r="A546" s="228">
        <v>2007</v>
      </c>
      <c r="B546" s="228" t="s">
        <v>194</v>
      </c>
      <c r="C546" s="228" t="s">
        <v>67</v>
      </c>
      <c r="D546" s="228" t="s">
        <v>206</v>
      </c>
      <c r="E546" s="228">
        <v>15</v>
      </c>
      <c r="F546" s="228">
        <v>2608</v>
      </c>
      <c r="G546" s="228">
        <v>38</v>
      </c>
      <c r="H546" s="228">
        <v>53</v>
      </c>
      <c r="I546" s="228">
        <v>45940</v>
      </c>
      <c r="J546" s="228">
        <v>15004.15</v>
      </c>
      <c r="K546" s="228">
        <v>2758</v>
      </c>
      <c r="L546" s="228">
        <v>72496.850000000006</v>
      </c>
    </row>
    <row r="547" spans="1:12">
      <c r="A547" s="228">
        <v>2007</v>
      </c>
      <c r="B547" s="228" t="s">
        <v>194</v>
      </c>
      <c r="C547" s="228" t="s">
        <v>67</v>
      </c>
      <c r="D547" s="228" t="s">
        <v>206</v>
      </c>
      <c r="E547" s="228">
        <v>20</v>
      </c>
      <c r="F547" s="228">
        <v>2133</v>
      </c>
      <c r="G547" s="228">
        <v>76</v>
      </c>
      <c r="H547" s="228">
        <v>194</v>
      </c>
      <c r="I547" s="228">
        <v>132622.9</v>
      </c>
      <c r="J547" s="228">
        <v>27265.24</v>
      </c>
      <c r="K547" s="228">
        <v>438.68</v>
      </c>
      <c r="L547" s="228">
        <v>171360.89</v>
      </c>
    </row>
    <row r="548" spans="1:12">
      <c r="A548" s="228">
        <v>2007</v>
      </c>
      <c r="B548" s="228" t="s">
        <v>194</v>
      </c>
      <c r="C548" s="228" t="s">
        <v>67</v>
      </c>
      <c r="D548" s="228" t="s">
        <v>206</v>
      </c>
      <c r="E548" s="228">
        <v>25</v>
      </c>
      <c r="F548" s="228">
        <v>2402</v>
      </c>
      <c r="G548" s="228">
        <v>116</v>
      </c>
      <c r="H548" s="228">
        <v>379</v>
      </c>
      <c r="I548" s="228">
        <v>254772</v>
      </c>
      <c r="J548" s="228">
        <v>54263.21</v>
      </c>
      <c r="K548" s="228">
        <v>3611.1</v>
      </c>
      <c r="L548" s="228">
        <v>342078.3</v>
      </c>
    </row>
    <row r="549" spans="1:12">
      <c r="A549" s="228">
        <v>2007</v>
      </c>
      <c r="B549" s="228" t="s">
        <v>194</v>
      </c>
      <c r="C549" s="228" t="s">
        <v>67</v>
      </c>
      <c r="D549" s="228" t="s">
        <v>206</v>
      </c>
      <c r="E549" s="228">
        <v>30</v>
      </c>
      <c r="F549" s="228">
        <v>3004</v>
      </c>
      <c r="G549" s="228">
        <v>164</v>
      </c>
      <c r="H549" s="228">
        <v>474</v>
      </c>
      <c r="I549" s="228">
        <v>335862.9</v>
      </c>
      <c r="J549" s="228">
        <v>82209.06</v>
      </c>
      <c r="K549" s="228">
        <v>41789.230000000003</v>
      </c>
      <c r="L549" s="228">
        <v>507803.64</v>
      </c>
    </row>
    <row r="550" spans="1:12">
      <c r="A550" s="228">
        <v>2007</v>
      </c>
      <c r="B550" s="228" t="s">
        <v>194</v>
      </c>
      <c r="C550" s="228" t="s">
        <v>67</v>
      </c>
      <c r="D550" s="228" t="s">
        <v>206</v>
      </c>
      <c r="E550" s="228">
        <v>35</v>
      </c>
      <c r="F550" s="228">
        <v>3346</v>
      </c>
      <c r="G550" s="228">
        <v>181</v>
      </c>
      <c r="H550" s="228">
        <v>620</v>
      </c>
      <c r="I550" s="228">
        <v>397324.2</v>
      </c>
      <c r="J550" s="228">
        <v>86816.26</v>
      </c>
      <c r="K550" s="228">
        <v>26841.9</v>
      </c>
      <c r="L550" s="228">
        <v>589907.61</v>
      </c>
    </row>
    <row r="551" spans="1:12">
      <c r="A551" s="228">
        <v>2007</v>
      </c>
      <c r="B551" s="228" t="s">
        <v>194</v>
      </c>
      <c r="C551" s="228" t="s">
        <v>67</v>
      </c>
      <c r="D551" s="228" t="s">
        <v>206</v>
      </c>
      <c r="E551" s="228">
        <v>40</v>
      </c>
      <c r="F551" s="228">
        <v>3192</v>
      </c>
      <c r="G551" s="228">
        <v>127</v>
      </c>
      <c r="H551" s="228">
        <v>446</v>
      </c>
      <c r="I551" s="228">
        <v>275865.55</v>
      </c>
      <c r="J551" s="228">
        <v>62042.8</v>
      </c>
      <c r="K551" s="228">
        <v>18900.98</v>
      </c>
      <c r="L551" s="228">
        <v>395490.49</v>
      </c>
    </row>
    <row r="552" spans="1:12">
      <c r="A552" s="228">
        <v>2007</v>
      </c>
      <c r="B552" s="228" t="s">
        <v>194</v>
      </c>
      <c r="C552" s="228" t="s">
        <v>67</v>
      </c>
      <c r="D552" s="228" t="s">
        <v>206</v>
      </c>
      <c r="E552" s="228">
        <v>45</v>
      </c>
      <c r="F552" s="228">
        <v>3351</v>
      </c>
      <c r="G552" s="228">
        <v>141</v>
      </c>
      <c r="H552" s="228">
        <v>304</v>
      </c>
      <c r="I552" s="228">
        <v>260323.25</v>
      </c>
      <c r="J552" s="228">
        <v>61017.47</v>
      </c>
      <c r="K552" s="228">
        <v>42568.2</v>
      </c>
      <c r="L552" s="228">
        <v>424459.51</v>
      </c>
    </row>
    <row r="553" spans="1:12">
      <c r="A553" s="228">
        <v>2007</v>
      </c>
      <c r="B553" s="228" t="s">
        <v>194</v>
      </c>
      <c r="C553" s="228" t="s">
        <v>67</v>
      </c>
      <c r="D553" s="228" t="s">
        <v>206</v>
      </c>
      <c r="E553" s="228">
        <v>50</v>
      </c>
      <c r="F553" s="228">
        <v>3110</v>
      </c>
      <c r="G553" s="228">
        <v>142</v>
      </c>
      <c r="H553" s="228">
        <v>301</v>
      </c>
      <c r="I553" s="228">
        <v>248209.4</v>
      </c>
      <c r="J553" s="228">
        <v>73211.28</v>
      </c>
      <c r="K553" s="228">
        <v>29634</v>
      </c>
      <c r="L553" s="228">
        <v>447522.89</v>
      </c>
    </row>
    <row r="554" spans="1:12">
      <c r="A554" s="228">
        <v>2007</v>
      </c>
      <c r="B554" s="228" t="s">
        <v>194</v>
      </c>
      <c r="C554" s="228" t="s">
        <v>67</v>
      </c>
      <c r="D554" s="228" t="s">
        <v>206</v>
      </c>
      <c r="E554" s="228">
        <v>55</v>
      </c>
      <c r="F554" s="228">
        <v>2592</v>
      </c>
      <c r="G554" s="228">
        <v>180</v>
      </c>
      <c r="H554" s="228">
        <v>415</v>
      </c>
      <c r="I554" s="228">
        <v>303538.25</v>
      </c>
      <c r="J554" s="228">
        <v>69961.37</v>
      </c>
      <c r="K554" s="228">
        <v>85272.35</v>
      </c>
      <c r="L554" s="228">
        <v>509908.27</v>
      </c>
    </row>
    <row r="555" spans="1:12">
      <c r="A555" s="228">
        <v>2007</v>
      </c>
      <c r="B555" s="228" t="s">
        <v>194</v>
      </c>
      <c r="C555" s="228" t="s">
        <v>67</v>
      </c>
      <c r="D555" s="228" t="s">
        <v>206</v>
      </c>
      <c r="E555" s="228">
        <v>60</v>
      </c>
      <c r="F555" s="228">
        <v>1582</v>
      </c>
      <c r="G555" s="228">
        <v>136</v>
      </c>
      <c r="H555" s="228">
        <v>308</v>
      </c>
      <c r="I555" s="228">
        <v>233527.48</v>
      </c>
      <c r="J555" s="228">
        <v>57075.53</v>
      </c>
      <c r="K555" s="228">
        <v>33366.6</v>
      </c>
      <c r="L555" s="228">
        <v>360961.22</v>
      </c>
    </row>
    <row r="556" spans="1:12">
      <c r="A556" s="228">
        <v>2007</v>
      </c>
      <c r="B556" s="228" t="s">
        <v>194</v>
      </c>
      <c r="C556" s="228" t="s">
        <v>67</v>
      </c>
      <c r="D556" s="228" t="s">
        <v>206</v>
      </c>
      <c r="E556" s="228">
        <v>65</v>
      </c>
      <c r="F556" s="228">
        <v>791</v>
      </c>
      <c r="G556" s="228">
        <v>70</v>
      </c>
      <c r="H556" s="228">
        <v>163</v>
      </c>
      <c r="I556" s="228">
        <v>142805.64000000001</v>
      </c>
      <c r="J556" s="228">
        <v>34409.1</v>
      </c>
      <c r="K556" s="228">
        <v>28975.02</v>
      </c>
      <c r="L556" s="228">
        <v>226595.6</v>
      </c>
    </row>
    <row r="557" spans="1:12">
      <c r="A557" s="228">
        <v>2007</v>
      </c>
      <c r="B557" s="228" t="s">
        <v>194</v>
      </c>
      <c r="C557" s="228" t="s">
        <v>67</v>
      </c>
      <c r="D557" s="228" t="s">
        <v>206</v>
      </c>
      <c r="E557" s="228">
        <v>70</v>
      </c>
      <c r="F557" s="228">
        <v>350</v>
      </c>
      <c r="G557" s="228">
        <v>44</v>
      </c>
      <c r="H557" s="228">
        <v>268</v>
      </c>
      <c r="I557" s="228">
        <v>111884</v>
      </c>
      <c r="J557" s="228">
        <v>22925.24</v>
      </c>
      <c r="K557" s="228">
        <v>30398.31</v>
      </c>
      <c r="L557" s="228">
        <v>174440.78</v>
      </c>
    </row>
    <row r="558" spans="1:12">
      <c r="A558" s="228">
        <v>2007</v>
      </c>
      <c r="B558" s="228" t="s">
        <v>194</v>
      </c>
      <c r="C558" s="228" t="s">
        <v>67</v>
      </c>
      <c r="D558" s="228" t="s">
        <v>206</v>
      </c>
      <c r="E558" s="228">
        <v>75</v>
      </c>
      <c r="F558" s="228">
        <v>218</v>
      </c>
      <c r="G558" s="228">
        <v>25</v>
      </c>
      <c r="H558" s="228">
        <v>152</v>
      </c>
      <c r="I558" s="228">
        <v>87901</v>
      </c>
      <c r="J558" s="228">
        <v>17232.12</v>
      </c>
      <c r="K558" s="228">
        <v>31334.799999999999</v>
      </c>
      <c r="L558" s="228">
        <v>139346.72</v>
      </c>
    </row>
    <row r="559" spans="1:12">
      <c r="A559" s="228">
        <v>2007</v>
      </c>
      <c r="B559" s="228" t="s">
        <v>194</v>
      </c>
      <c r="C559" s="228" t="s">
        <v>67</v>
      </c>
      <c r="D559" s="228" t="s">
        <v>206</v>
      </c>
      <c r="E559" s="228">
        <v>80</v>
      </c>
      <c r="F559" s="228">
        <v>113</v>
      </c>
      <c r="G559" s="228">
        <v>22</v>
      </c>
      <c r="H559" s="228">
        <v>125</v>
      </c>
      <c r="I559" s="228">
        <v>51409</v>
      </c>
      <c r="J559" s="228">
        <v>8101.69</v>
      </c>
      <c r="K559" s="228">
        <v>11171</v>
      </c>
      <c r="L559" s="228">
        <v>74104.100000000006</v>
      </c>
    </row>
    <row r="560" spans="1:12">
      <c r="A560" s="228">
        <v>2007</v>
      </c>
      <c r="B560" s="228" t="s">
        <v>194</v>
      </c>
      <c r="C560" s="228" t="s">
        <v>67</v>
      </c>
      <c r="D560" s="228" t="s">
        <v>206</v>
      </c>
      <c r="E560" s="228">
        <v>85</v>
      </c>
      <c r="F560" s="228">
        <v>57</v>
      </c>
      <c r="G560" s="228">
        <v>5</v>
      </c>
      <c r="H560" s="228">
        <v>22</v>
      </c>
      <c r="I560" s="228">
        <v>14689</v>
      </c>
      <c r="J560" s="228">
        <v>2462.1</v>
      </c>
      <c r="K560" s="228">
        <v>210</v>
      </c>
      <c r="L560" s="228">
        <v>18705.25</v>
      </c>
    </row>
    <row r="561" spans="1:12">
      <c r="A561" s="228">
        <v>2007</v>
      </c>
      <c r="B561" s="228" t="s">
        <v>194</v>
      </c>
      <c r="C561" s="228" t="s">
        <v>67</v>
      </c>
      <c r="D561" s="228" t="s">
        <v>206</v>
      </c>
      <c r="E561" s="228">
        <v>90</v>
      </c>
      <c r="F561" s="228">
        <v>18</v>
      </c>
      <c r="G561" s="228">
        <v>1</v>
      </c>
      <c r="H561" s="228">
        <v>7</v>
      </c>
      <c r="I561" s="228">
        <v>4327</v>
      </c>
      <c r="J561" s="228">
        <v>592.9</v>
      </c>
      <c r="K561" s="228">
        <v>0</v>
      </c>
      <c r="L561" s="228">
        <v>4919.8999999999996</v>
      </c>
    </row>
    <row r="562" spans="1:12">
      <c r="A562" s="228">
        <v>2007</v>
      </c>
      <c r="B562" s="228" t="s">
        <v>194</v>
      </c>
      <c r="C562" s="228" t="s">
        <v>67</v>
      </c>
      <c r="D562" s="228" t="s">
        <v>206</v>
      </c>
      <c r="E562" s="228">
        <v>95</v>
      </c>
      <c r="F562" s="228">
        <v>6</v>
      </c>
      <c r="G562" s="228">
        <v>1</v>
      </c>
      <c r="H562" s="228">
        <v>15</v>
      </c>
      <c r="I562" s="228">
        <v>4416</v>
      </c>
      <c r="J562" s="228">
        <v>207.15</v>
      </c>
      <c r="K562" s="228">
        <v>0</v>
      </c>
      <c r="L562" s="228">
        <v>4794.8500000000004</v>
      </c>
    </row>
    <row r="563" spans="1:12">
      <c r="A563" s="228">
        <v>2007</v>
      </c>
      <c r="B563" s="228" t="s">
        <v>195</v>
      </c>
      <c r="C563" s="228" t="s">
        <v>61</v>
      </c>
      <c r="D563" s="228" t="s">
        <v>205</v>
      </c>
      <c r="E563" s="228">
        <v>0</v>
      </c>
      <c r="F563" s="228">
        <v>98522</v>
      </c>
      <c r="G563" s="228">
        <v>4756</v>
      </c>
      <c r="H563" s="228">
        <v>13646</v>
      </c>
      <c r="I563" s="228">
        <v>5983856.5999999996</v>
      </c>
      <c r="J563" s="228">
        <v>1046968.24</v>
      </c>
      <c r="K563" s="228">
        <v>109601.68</v>
      </c>
      <c r="L563" s="228">
        <v>8369514.7699999996</v>
      </c>
    </row>
    <row r="564" spans="1:12">
      <c r="A564" s="228">
        <v>2007</v>
      </c>
      <c r="B564" s="228" t="s">
        <v>195</v>
      </c>
      <c r="C564" s="228" t="s">
        <v>61</v>
      </c>
      <c r="D564" s="228" t="s">
        <v>205</v>
      </c>
      <c r="E564" s="228">
        <v>5</v>
      </c>
      <c r="F564" s="228">
        <v>102222</v>
      </c>
      <c r="G564" s="228">
        <v>1926</v>
      </c>
      <c r="H564" s="228">
        <v>2936</v>
      </c>
      <c r="I564" s="228">
        <v>1667872.16</v>
      </c>
      <c r="J564" s="228">
        <v>411929.49</v>
      </c>
      <c r="K564" s="228">
        <v>210269.23</v>
      </c>
      <c r="L564" s="228">
        <v>2921302.47</v>
      </c>
    </row>
    <row r="565" spans="1:12">
      <c r="A565" s="228">
        <v>2007</v>
      </c>
      <c r="B565" s="228" t="s">
        <v>195</v>
      </c>
      <c r="C565" s="228" t="s">
        <v>61</v>
      </c>
      <c r="D565" s="228" t="s">
        <v>205</v>
      </c>
      <c r="E565" s="228">
        <v>10</v>
      </c>
      <c r="F565" s="228">
        <v>107697</v>
      </c>
      <c r="G565" s="228">
        <v>1598</v>
      </c>
      <c r="H565" s="228">
        <v>3208</v>
      </c>
      <c r="I565" s="228">
        <v>1658861.73</v>
      </c>
      <c r="J565" s="228">
        <v>378610.72</v>
      </c>
      <c r="K565" s="228">
        <v>227278.12</v>
      </c>
      <c r="L565" s="228">
        <v>2780549.98</v>
      </c>
    </row>
    <row r="566" spans="1:12">
      <c r="A566" s="228">
        <v>2007</v>
      </c>
      <c r="B566" s="228" t="s">
        <v>195</v>
      </c>
      <c r="C566" s="228" t="s">
        <v>61</v>
      </c>
      <c r="D566" s="228" t="s">
        <v>205</v>
      </c>
      <c r="E566" s="228">
        <v>15</v>
      </c>
      <c r="F566" s="228">
        <v>116766</v>
      </c>
      <c r="G566" s="228">
        <v>2660</v>
      </c>
      <c r="H566" s="228">
        <v>5087</v>
      </c>
      <c r="I566" s="228">
        <v>3498798.22</v>
      </c>
      <c r="J566" s="228">
        <v>745348.27</v>
      </c>
      <c r="K566" s="228">
        <v>592462.29</v>
      </c>
      <c r="L566" s="228">
        <v>6168074.9299999997</v>
      </c>
    </row>
    <row r="567" spans="1:12">
      <c r="A567" s="228">
        <v>2007</v>
      </c>
      <c r="B567" s="228" t="s">
        <v>195</v>
      </c>
      <c r="C567" s="228" t="s">
        <v>61</v>
      </c>
      <c r="D567" s="228" t="s">
        <v>205</v>
      </c>
      <c r="E567" s="228">
        <v>20</v>
      </c>
      <c r="F567" s="228">
        <v>83045</v>
      </c>
      <c r="G567" s="228">
        <v>2187</v>
      </c>
      <c r="H567" s="228">
        <v>4119</v>
      </c>
      <c r="I567" s="228">
        <v>2871051.64</v>
      </c>
      <c r="J567" s="228">
        <v>654558.91</v>
      </c>
      <c r="K567" s="228">
        <v>483916.99</v>
      </c>
      <c r="L567" s="228">
        <v>5272966.8099999996</v>
      </c>
    </row>
    <row r="568" spans="1:12">
      <c r="A568" s="228">
        <v>2007</v>
      </c>
      <c r="B568" s="228" t="s">
        <v>195</v>
      </c>
      <c r="C568" s="228" t="s">
        <v>61</v>
      </c>
      <c r="D568" s="228" t="s">
        <v>205</v>
      </c>
      <c r="E568" s="228">
        <v>25</v>
      </c>
      <c r="F568" s="228">
        <v>73567</v>
      </c>
      <c r="G568" s="228">
        <v>1580</v>
      </c>
      <c r="H568" s="228">
        <v>2999</v>
      </c>
      <c r="I568" s="228">
        <v>2064374.67</v>
      </c>
      <c r="J568" s="228">
        <v>535234.93000000005</v>
      </c>
      <c r="K568" s="228">
        <v>289264.24</v>
      </c>
      <c r="L568" s="228">
        <v>3936255.13</v>
      </c>
    </row>
    <row r="569" spans="1:12">
      <c r="A569" s="228">
        <v>2007</v>
      </c>
      <c r="B569" s="228" t="s">
        <v>195</v>
      </c>
      <c r="C569" s="228" t="s">
        <v>61</v>
      </c>
      <c r="D569" s="228" t="s">
        <v>205</v>
      </c>
      <c r="E569" s="228">
        <v>30</v>
      </c>
      <c r="F569" s="228">
        <v>105142</v>
      </c>
      <c r="G569" s="228">
        <v>2599</v>
      </c>
      <c r="H569" s="228">
        <v>4990</v>
      </c>
      <c r="I569" s="228">
        <v>3328864.82</v>
      </c>
      <c r="J569" s="228">
        <v>815586.55</v>
      </c>
      <c r="K569" s="228">
        <v>633709.17000000004</v>
      </c>
      <c r="L569" s="228">
        <v>6252974.7599999998</v>
      </c>
    </row>
    <row r="570" spans="1:12">
      <c r="A570" s="228">
        <v>2007</v>
      </c>
      <c r="B570" s="228" t="s">
        <v>195</v>
      </c>
      <c r="C570" s="228" t="s">
        <v>61</v>
      </c>
      <c r="D570" s="228" t="s">
        <v>205</v>
      </c>
      <c r="E570" s="228">
        <v>35</v>
      </c>
      <c r="F570" s="228">
        <v>121162</v>
      </c>
      <c r="G570" s="228">
        <v>3601</v>
      </c>
      <c r="H570" s="228">
        <v>6786</v>
      </c>
      <c r="I570" s="228">
        <v>4669888.37</v>
      </c>
      <c r="J570" s="228">
        <v>1154181.82</v>
      </c>
      <c r="K570" s="228">
        <v>662188.55000000005</v>
      </c>
      <c r="L570" s="228">
        <v>8329109.9100000001</v>
      </c>
    </row>
    <row r="571" spans="1:12">
      <c r="A571" s="228">
        <v>2007</v>
      </c>
      <c r="B571" s="228" t="s">
        <v>195</v>
      </c>
      <c r="C571" s="228" t="s">
        <v>61</v>
      </c>
      <c r="D571" s="228" t="s">
        <v>205</v>
      </c>
      <c r="E571" s="228">
        <v>40</v>
      </c>
      <c r="F571" s="228">
        <v>120933</v>
      </c>
      <c r="G571" s="228">
        <v>4364</v>
      </c>
      <c r="H571" s="228">
        <v>8577</v>
      </c>
      <c r="I571" s="228">
        <v>5635107.3600000003</v>
      </c>
      <c r="J571" s="228">
        <v>1426117.69</v>
      </c>
      <c r="K571" s="228">
        <v>957689.69</v>
      </c>
      <c r="L571" s="228">
        <v>10291375.880000001</v>
      </c>
    </row>
    <row r="572" spans="1:12">
      <c r="A572" s="228">
        <v>2007</v>
      </c>
      <c r="B572" s="228" t="s">
        <v>195</v>
      </c>
      <c r="C572" s="228" t="s">
        <v>61</v>
      </c>
      <c r="D572" s="228" t="s">
        <v>205</v>
      </c>
      <c r="E572" s="228">
        <v>45</v>
      </c>
      <c r="F572" s="228">
        <v>131373</v>
      </c>
      <c r="G572" s="228">
        <v>5685</v>
      </c>
      <c r="H572" s="228">
        <v>11657</v>
      </c>
      <c r="I572" s="228">
        <v>8113726.2199999997</v>
      </c>
      <c r="J572" s="228">
        <v>2195951.79</v>
      </c>
      <c r="K572" s="228">
        <v>1545497.18</v>
      </c>
      <c r="L572" s="228">
        <v>14552567</v>
      </c>
    </row>
    <row r="573" spans="1:12">
      <c r="A573" s="228">
        <v>2007</v>
      </c>
      <c r="B573" s="228" t="s">
        <v>195</v>
      </c>
      <c r="C573" s="228" t="s">
        <v>61</v>
      </c>
      <c r="D573" s="228" t="s">
        <v>205</v>
      </c>
      <c r="E573" s="228">
        <v>50</v>
      </c>
      <c r="F573" s="228">
        <v>127755</v>
      </c>
      <c r="G573" s="228">
        <v>7542</v>
      </c>
      <c r="H573" s="228">
        <v>14848</v>
      </c>
      <c r="I573" s="228">
        <v>11007719.82</v>
      </c>
      <c r="J573" s="228">
        <v>2863429.89</v>
      </c>
      <c r="K573" s="228">
        <v>2869706.67</v>
      </c>
      <c r="L573" s="228">
        <v>19930338.09</v>
      </c>
    </row>
    <row r="574" spans="1:12">
      <c r="A574" s="228">
        <v>2007</v>
      </c>
      <c r="B574" s="228" t="s">
        <v>195</v>
      </c>
      <c r="C574" s="228" t="s">
        <v>61</v>
      </c>
      <c r="D574" s="228" t="s">
        <v>205</v>
      </c>
      <c r="E574" s="228">
        <v>55</v>
      </c>
      <c r="F574" s="228">
        <v>124015</v>
      </c>
      <c r="G574" s="228">
        <v>10469</v>
      </c>
      <c r="H574" s="228">
        <v>21880</v>
      </c>
      <c r="I574" s="228">
        <v>16720273.060000001</v>
      </c>
      <c r="J574" s="228">
        <v>4208136.1500000004</v>
      </c>
      <c r="K574" s="228">
        <v>4479332.2699999996</v>
      </c>
      <c r="L574" s="228">
        <v>30042405.289999999</v>
      </c>
    </row>
    <row r="575" spans="1:12">
      <c r="A575" s="228">
        <v>2007</v>
      </c>
      <c r="B575" s="228" t="s">
        <v>195</v>
      </c>
      <c r="C575" s="228" t="s">
        <v>61</v>
      </c>
      <c r="D575" s="228" t="s">
        <v>205</v>
      </c>
      <c r="E575" s="228">
        <v>60</v>
      </c>
      <c r="F575" s="228">
        <v>106860</v>
      </c>
      <c r="G575" s="228">
        <v>11615</v>
      </c>
      <c r="H575" s="228">
        <v>27568</v>
      </c>
      <c r="I575" s="228">
        <v>21593438.879999999</v>
      </c>
      <c r="J575" s="228">
        <v>5040798.79</v>
      </c>
      <c r="K575" s="228">
        <v>6312008.9900000002</v>
      </c>
      <c r="L575" s="228">
        <v>38272913.289999999</v>
      </c>
    </row>
    <row r="576" spans="1:12">
      <c r="A576" s="228">
        <v>2007</v>
      </c>
      <c r="B576" s="228" t="s">
        <v>195</v>
      </c>
      <c r="C576" s="228" t="s">
        <v>61</v>
      </c>
      <c r="D576" s="228" t="s">
        <v>205</v>
      </c>
      <c r="E576" s="228">
        <v>65</v>
      </c>
      <c r="F576" s="228">
        <v>72852</v>
      </c>
      <c r="G576" s="228">
        <v>11609</v>
      </c>
      <c r="H576" s="228">
        <v>28279</v>
      </c>
      <c r="I576" s="228">
        <v>21841849.949999999</v>
      </c>
      <c r="J576" s="228">
        <v>5081408.5199999996</v>
      </c>
      <c r="K576" s="228">
        <v>7112936.6200000001</v>
      </c>
      <c r="L576" s="228">
        <v>38771487.100000001</v>
      </c>
    </row>
    <row r="577" spans="1:12">
      <c r="A577" s="228">
        <v>2007</v>
      </c>
      <c r="B577" s="228" t="s">
        <v>195</v>
      </c>
      <c r="C577" s="228" t="s">
        <v>61</v>
      </c>
      <c r="D577" s="228" t="s">
        <v>205</v>
      </c>
      <c r="E577" s="228">
        <v>70</v>
      </c>
      <c r="F577" s="228">
        <v>51287</v>
      </c>
      <c r="G577" s="228">
        <v>10418</v>
      </c>
      <c r="H577" s="228">
        <v>29899</v>
      </c>
      <c r="I577" s="228">
        <v>21224496.809999999</v>
      </c>
      <c r="J577" s="228">
        <v>4791100.5199999996</v>
      </c>
      <c r="K577" s="228">
        <v>6408131.8099999996</v>
      </c>
      <c r="L577" s="228">
        <v>36303710.329999998</v>
      </c>
    </row>
    <row r="578" spans="1:12">
      <c r="A578" s="228">
        <v>2007</v>
      </c>
      <c r="B578" s="228" t="s">
        <v>195</v>
      </c>
      <c r="C578" s="228" t="s">
        <v>61</v>
      </c>
      <c r="D578" s="228" t="s">
        <v>205</v>
      </c>
      <c r="E578" s="228">
        <v>75</v>
      </c>
      <c r="F578" s="228">
        <v>39453</v>
      </c>
      <c r="G578" s="228">
        <v>10753</v>
      </c>
      <c r="H578" s="228">
        <v>34197</v>
      </c>
      <c r="I578" s="228">
        <v>22202928.010000002</v>
      </c>
      <c r="J578" s="228">
        <v>4671812.76</v>
      </c>
      <c r="K578" s="228">
        <v>6348073.1900000004</v>
      </c>
      <c r="L578" s="228">
        <v>36221578.689999998</v>
      </c>
    </row>
    <row r="579" spans="1:12">
      <c r="A579" s="228">
        <v>2007</v>
      </c>
      <c r="B579" s="228" t="s">
        <v>195</v>
      </c>
      <c r="C579" s="228" t="s">
        <v>61</v>
      </c>
      <c r="D579" s="228" t="s">
        <v>205</v>
      </c>
      <c r="E579" s="228">
        <v>80</v>
      </c>
      <c r="F579" s="228">
        <v>22078</v>
      </c>
      <c r="G579" s="228">
        <v>6123</v>
      </c>
      <c r="H579" s="228">
        <v>23966</v>
      </c>
      <c r="I579" s="228">
        <v>13504315.689999999</v>
      </c>
      <c r="J579" s="228">
        <v>2496420.17</v>
      </c>
      <c r="K579" s="228">
        <v>3100547.21</v>
      </c>
      <c r="L579" s="228">
        <v>20562347.210000001</v>
      </c>
    </row>
    <row r="580" spans="1:12">
      <c r="A580" s="228">
        <v>2007</v>
      </c>
      <c r="B580" s="228" t="s">
        <v>195</v>
      </c>
      <c r="C580" s="228" t="s">
        <v>61</v>
      </c>
      <c r="D580" s="228" t="s">
        <v>205</v>
      </c>
      <c r="E580" s="228">
        <v>85</v>
      </c>
      <c r="F580" s="228">
        <v>7330</v>
      </c>
      <c r="G580" s="228">
        <v>2007</v>
      </c>
      <c r="H580" s="228">
        <v>10946</v>
      </c>
      <c r="I580" s="228">
        <v>5270724.74</v>
      </c>
      <c r="J580" s="228">
        <v>777029.95</v>
      </c>
      <c r="K580" s="228">
        <v>882390.89</v>
      </c>
      <c r="L580" s="228">
        <v>7388933.3399999999</v>
      </c>
    </row>
    <row r="581" spans="1:12">
      <c r="A581" s="228">
        <v>2007</v>
      </c>
      <c r="B581" s="228" t="s">
        <v>195</v>
      </c>
      <c r="C581" s="228" t="s">
        <v>61</v>
      </c>
      <c r="D581" s="228" t="s">
        <v>205</v>
      </c>
      <c r="E581" s="228">
        <v>90</v>
      </c>
      <c r="F581" s="228">
        <v>2435</v>
      </c>
      <c r="G581" s="228">
        <v>589</v>
      </c>
      <c r="H581" s="228">
        <v>4637</v>
      </c>
      <c r="I581" s="228">
        <v>1959341.42</v>
      </c>
      <c r="J581" s="228">
        <v>248284.22</v>
      </c>
      <c r="K581" s="228">
        <v>202133.96</v>
      </c>
      <c r="L581" s="228">
        <v>2526351.89</v>
      </c>
    </row>
    <row r="582" spans="1:12">
      <c r="A582" s="228">
        <v>2007</v>
      </c>
      <c r="B582" s="228" t="s">
        <v>195</v>
      </c>
      <c r="C582" s="228" t="s">
        <v>61</v>
      </c>
      <c r="D582" s="228" t="s">
        <v>205</v>
      </c>
      <c r="E582" s="228">
        <v>95</v>
      </c>
      <c r="F582" s="228">
        <v>512</v>
      </c>
      <c r="G582" s="228">
        <v>133</v>
      </c>
      <c r="H582" s="228">
        <v>1404</v>
      </c>
      <c r="I582" s="228">
        <v>535034.80000000005</v>
      </c>
      <c r="J582" s="228">
        <v>43795.96</v>
      </c>
      <c r="K582" s="228">
        <v>15019.9</v>
      </c>
      <c r="L582" s="228">
        <v>616994.82999999996</v>
      </c>
    </row>
    <row r="583" spans="1:12">
      <c r="A583" s="228">
        <v>2007</v>
      </c>
      <c r="B583" s="228" t="s">
        <v>195</v>
      </c>
      <c r="C583" s="228" t="s">
        <v>61</v>
      </c>
      <c r="D583" s="228" t="s">
        <v>206</v>
      </c>
      <c r="E583" s="228">
        <v>0</v>
      </c>
      <c r="F583" s="228">
        <v>92328</v>
      </c>
      <c r="G583" s="228">
        <v>3274</v>
      </c>
      <c r="H583" s="228">
        <v>10983</v>
      </c>
      <c r="I583" s="228">
        <v>4772110.9400000004</v>
      </c>
      <c r="J583" s="228">
        <v>731276.4</v>
      </c>
      <c r="K583" s="228">
        <v>123540.11</v>
      </c>
      <c r="L583" s="228">
        <v>6417939.2300000004</v>
      </c>
    </row>
    <row r="584" spans="1:12">
      <c r="A584" s="228">
        <v>2007</v>
      </c>
      <c r="B584" s="228" t="s">
        <v>195</v>
      </c>
      <c r="C584" s="228" t="s">
        <v>61</v>
      </c>
      <c r="D584" s="228" t="s">
        <v>206</v>
      </c>
      <c r="E584" s="228">
        <v>5</v>
      </c>
      <c r="F584" s="228">
        <v>96153</v>
      </c>
      <c r="G584" s="228">
        <v>1443</v>
      </c>
      <c r="H584" s="228">
        <v>2329</v>
      </c>
      <c r="I584" s="228">
        <v>1299050.3700000001</v>
      </c>
      <c r="J584" s="228">
        <v>303612.68</v>
      </c>
      <c r="K584" s="228">
        <v>139085.26999999999</v>
      </c>
      <c r="L584" s="228">
        <v>2231365.13</v>
      </c>
    </row>
    <row r="585" spans="1:12">
      <c r="A585" s="228">
        <v>2007</v>
      </c>
      <c r="B585" s="228" t="s">
        <v>195</v>
      </c>
      <c r="C585" s="228" t="s">
        <v>61</v>
      </c>
      <c r="D585" s="228" t="s">
        <v>206</v>
      </c>
      <c r="E585" s="228">
        <v>10</v>
      </c>
      <c r="F585" s="228">
        <v>102245</v>
      </c>
      <c r="G585" s="228">
        <v>1336</v>
      </c>
      <c r="H585" s="228">
        <v>2814</v>
      </c>
      <c r="I585" s="228">
        <v>1432527.62</v>
      </c>
      <c r="J585" s="228">
        <v>306855.57</v>
      </c>
      <c r="K585" s="228">
        <v>220880.29</v>
      </c>
      <c r="L585" s="228">
        <v>2375827.7599999998</v>
      </c>
    </row>
    <row r="586" spans="1:12">
      <c r="A586" s="228">
        <v>2007</v>
      </c>
      <c r="B586" s="228" t="s">
        <v>195</v>
      </c>
      <c r="C586" s="228" t="s">
        <v>61</v>
      </c>
      <c r="D586" s="228" t="s">
        <v>206</v>
      </c>
      <c r="E586" s="228">
        <v>15</v>
      </c>
      <c r="F586" s="228">
        <v>110774</v>
      </c>
      <c r="G586" s="228">
        <v>2757</v>
      </c>
      <c r="H586" s="228">
        <v>6850</v>
      </c>
      <c r="I586" s="228">
        <v>4042525.41</v>
      </c>
      <c r="J586" s="228">
        <v>673260.93</v>
      </c>
      <c r="K586" s="228">
        <v>369038.39</v>
      </c>
      <c r="L586" s="228">
        <v>6158455.0199999996</v>
      </c>
    </row>
    <row r="587" spans="1:12">
      <c r="A587" s="228">
        <v>2007</v>
      </c>
      <c r="B587" s="228" t="s">
        <v>195</v>
      </c>
      <c r="C587" s="228" t="s">
        <v>61</v>
      </c>
      <c r="D587" s="228" t="s">
        <v>206</v>
      </c>
      <c r="E587" s="228">
        <v>20</v>
      </c>
      <c r="F587" s="228">
        <v>88142</v>
      </c>
      <c r="G587" s="228">
        <v>3474</v>
      </c>
      <c r="H587" s="228">
        <v>7581</v>
      </c>
      <c r="I587" s="228">
        <v>4752687.95</v>
      </c>
      <c r="J587" s="228">
        <v>904085.53</v>
      </c>
      <c r="K587" s="228">
        <v>334157.33</v>
      </c>
      <c r="L587" s="228">
        <v>7433677.8799999999</v>
      </c>
    </row>
    <row r="588" spans="1:12">
      <c r="A588" s="228">
        <v>2007</v>
      </c>
      <c r="B588" s="228" t="s">
        <v>195</v>
      </c>
      <c r="C588" s="228" t="s">
        <v>61</v>
      </c>
      <c r="D588" s="228" t="s">
        <v>206</v>
      </c>
      <c r="E588" s="228">
        <v>25</v>
      </c>
      <c r="F588" s="228">
        <v>89965</v>
      </c>
      <c r="G588" s="228">
        <v>4950</v>
      </c>
      <c r="H588" s="228">
        <v>14331</v>
      </c>
      <c r="I588" s="228">
        <v>9869848.1600000001</v>
      </c>
      <c r="J588" s="228">
        <v>2176944.21</v>
      </c>
      <c r="K588" s="228">
        <v>440480.67</v>
      </c>
      <c r="L588" s="228">
        <v>15146562.890000001</v>
      </c>
    </row>
    <row r="589" spans="1:12">
      <c r="A589" s="228">
        <v>2007</v>
      </c>
      <c r="B589" s="228" t="s">
        <v>195</v>
      </c>
      <c r="C589" s="228" t="s">
        <v>61</v>
      </c>
      <c r="D589" s="228" t="s">
        <v>206</v>
      </c>
      <c r="E589" s="228">
        <v>30</v>
      </c>
      <c r="F589" s="228">
        <v>120544</v>
      </c>
      <c r="G589" s="228">
        <v>9392</v>
      </c>
      <c r="H589" s="228">
        <v>26683</v>
      </c>
      <c r="I589" s="228">
        <v>19373752.809999999</v>
      </c>
      <c r="J589" s="228">
        <v>4004025.27</v>
      </c>
      <c r="K589" s="228">
        <v>658048.28</v>
      </c>
      <c r="L589" s="228">
        <v>29645903.390000001</v>
      </c>
    </row>
    <row r="590" spans="1:12">
      <c r="A590" s="228">
        <v>2007</v>
      </c>
      <c r="B590" s="228" t="s">
        <v>195</v>
      </c>
      <c r="C590" s="228" t="s">
        <v>61</v>
      </c>
      <c r="D590" s="228" t="s">
        <v>206</v>
      </c>
      <c r="E590" s="228">
        <v>35</v>
      </c>
      <c r="F590" s="228">
        <v>135998</v>
      </c>
      <c r="G590" s="228">
        <v>9703</v>
      </c>
      <c r="H590" s="228">
        <v>24843</v>
      </c>
      <c r="I590" s="228">
        <v>17931623.620000001</v>
      </c>
      <c r="J590" s="228">
        <v>3673679.12</v>
      </c>
      <c r="K590" s="228">
        <v>1061860.6499999999</v>
      </c>
      <c r="L590" s="228">
        <v>28507141.579999998</v>
      </c>
    </row>
    <row r="591" spans="1:12">
      <c r="A591" s="228">
        <v>2007</v>
      </c>
      <c r="B591" s="228" t="s">
        <v>195</v>
      </c>
      <c r="C591" s="228" t="s">
        <v>61</v>
      </c>
      <c r="D591" s="228" t="s">
        <v>206</v>
      </c>
      <c r="E591" s="228">
        <v>40</v>
      </c>
      <c r="F591" s="228">
        <v>130920</v>
      </c>
      <c r="G591" s="228">
        <v>7581</v>
      </c>
      <c r="H591" s="228">
        <v>16308</v>
      </c>
      <c r="I591" s="228">
        <v>11657791.1</v>
      </c>
      <c r="J591" s="228">
        <v>2593434.58</v>
      </c>
      <c r="K591" s="228">
        <v>1332856.1000000001</v>
      </c>
      <c r="L591" s="228">
        <v>19797972.039999999</v>
      </c>
    </row>
    <row r="592" spans="1:12">
      <c r="A592" s="228">
        <v>2007</v>
      </c>
      <c r="B592" s="228" t="s">
        <v>195</v>
      </c>
      <c r="C592" s="228" t="s">
        <v>61</v>
      </c>
      <c r="D592" s="228" t="s">
        <v>206</v>
      </c>
      <c r="E592" s="228">
        <v>45</v>
      </c>
      <c r="F592" s="228">
        <v>140993</v>
      </c>
      <c r="G592" s="228">
        <v>8153</v>
      </c>
      <c r="H592" s="228">
        <v>16703</v>
      </c>
      <c r="I592" s="228">
        <v>11976236.67</v>
      </c>
      <c r="J592" s="228">
        <v>2896821.88</v>
      </c>
      <c r="K592" s="228">
        <v>1739757.12</v>
      </c>
      <c r="L592" s="228">
        <v>20673470.969999999</v>
      </c>
    </row>
    <row r="593" spans="1:12">
      <c r="A593" s="228">
        <v>2007</v>
      </c>
      <c r="B593" s="228" t="s">
        <v>195</v>
      </c>
      <c r="C593" s="228" t="s">
        <v>61</v>
      </c>
      <c r="D593" s="228" t="s">
        <v>206</v>
      </c>
      <c r="E593" s="228">
        <v>50</v>
      </c>
      <c r="F593" s="228">
        <v>137028</v>
      </c>
      <c r="G593" s="228">
        <v>9947</v>
      </c>
      <c r="H593" s="228">
        <v>21361</v>
      </c>
      <c r="I593" s="228">
        <v>15061286.17</v>
      </c>
      <c r="J593" s="228">
        <v>3465479.89</v>
      </c>
      <c r="K593" s="228">
        <v>2823381.63</v>
      </c>
      <c r="L593" s="228">
        <v>25524371.34</v>
      </c>
    </row>
    <row r="594" spans="1:12">
      <c r="A594" s="228">
        <v>2007</v>
      </c>
      <c r="B594" s="228" t="s">
        <v>195</v>
      </c>
      <c r="C594" s="228" t="s">
        <v>61</v>
      </c>
      <c r="D594" s="228" t="s">
        <v>206</v>
      </c>
      <c r="E594" s="228">
        <v>55</v>
      </c>
      <c r="F594" s="228">
        <v>129044</v>
      </c>
      <c r="G594" s="228">
        <v>11525</v>
      </c>
      <c r="H594" s="228">
        <v>25852</v>
      </c>
      <c r="I594" s="228">
        <v>17872334.539999999</v>
      </c>
      <c r="J594" s="228">
        <v>4118022.34</v>
      </c>
      <c r="K594" s="228">
        <v>4358478.3899999997</v>
      </c>
      <c r="L594" s="228">
        <v>31005328.84</v>
      </c>
    </row>
    <row r="595" spans="1:12">
      <c r="A595" s="228">
        <v>2007</v>
      </c>
      <c r="B595" s="228" t="s">
        <v>195</v>
      </c>
      <c r="C595" s="228" t="s">
        <v>61</v>
      </c>
      <c r="D595" s="228" t="s">
        <v>206</v>
      </c>
      <c r="E595" s="228">
        <v>60</v>
      </c>
      <c r="F595" s="228">
        <v>107905</v>
      </c>
      <c r="G595" s="228">
        <v>11778</v>
      </c>
      <c r="H595" s="228">
        <v>28062</v>
      </c>
      <c r="I595" s="228">
        <v>19211731.079999998</v>
      </c>
      <c r="J595" s="228">
        <v>4274994.8099999996</v>
      </c>
      <c r="K595" s="228">
        <v>4947109.28</v>
      </c>
      <c r="L595" s="228">
        <v>33261138.530000001</v>
      </c>
    </row>
    <row r="596" spans="1:12">
      <c r="A596" s="228">
        <v>2007</v>
      </c>
      <c r="B596" s="228" t="s">
        <v>195</v>
      </c>
      <c r="C596" s="228" t="s">
        <v>61</v>
      </c>
      <c r="D596" s="228" t="s">
        <v>206</v>
      </c>
      <c r="E596" s="228">
        <v>65</v>
      </c>
      <c r="F596" s="228">
        <v>72020</v>
      </c>
      <c r="G596" s="228">
        <v>10428</v>
      </c>
      <c r="H596" s="228">
        <v>28137</v>
      </c>
      <c r="I596" s="228">
        <v>19184775.280000001</v>
      </c>
      <c r="J596" s="228">
        <v>4016916.05</v>
      </c>
      <c r="K596" s="228">
        <v>5387182.8399999999</v>
      </c>
      <c r="L596" s="228">
        <v>32403954.34</v>
      </c>
    </row>
    <row r="597" spans="1:12">
      <c r="A597" s="228">
        <v>2007</v>
      </c>
      <c r="B597" s="228" t="s">
        <v>195</v>
      </c>
      <c r="C597" s="228" t="s">
        <v>61</v>
      </c>
      <c r="D597" s="228" t="s">
        <v>206</v>
      </c>
      <c r="E597" s="228">
        <v>70</v>
      </c>
      <c r="F597" s="228">
        <v>53406</v>
      </c>
      <c r="G597" s="228">
        <v>9284</v>
      </c>
      <c r="H597" s="228">
        <v>29372</v>
      </c>
      <c r="I597" s="228">
        <v>19147888.859999999</v>
      </c>
      <c r="J597" s="228">
        <v>3855941.13</v>
      </c>
      <c r="K597" s="228">
        <v>5122023.29</v>
      </c>
      <c r="L597" s="228">
        <v>31131196.260000002</v>
      </c>
    </row>
    <row r="598" spans="1:12">
      <c r="A598" s="228">
        <v>2007</v>
      </c>
      <c r="B598" s="228" t="s">
        <v>195</v>
      </c>
      <c r="C598" s="228" t="s">
        <v>61</v>
      </c>
      <c r="D598" s="228" t="s">
        <v>206</v>
      </c>
      <c r="E598" s="228">
        <v>75</v>
      </c>
      <c r="F598" s="228">
        <v>44222</v>
      </c>
      <c r="G598" s="228">
        <v>9592</v>
      </c>
      <c r="H598" s="228">
        <v>36632</v>
      </c>
      <c r="I598" s="228">
        <v>21798944.940000001</v>
      </c>
      <c r="J598" s="228">
        <v>3995610.92</v>
      </c>
      <c r="K598" s="228">
        <v>5476350.0499999998</v>
      </c>
      <c r="L598" s="228">
        <v>33932024.390000001</v>
      </c>
    </row>
    <row r="599" spans="1:12">
      <c r="A599" s="228">
        <v>2007</v>
      </c>
      <c r="B599" s="228" t="s">
        <v>195</v>
      </c>
      <c r="C599" s="228" t="s">
        <v>61</v>
      </c>
      <c r="D599" s="228" t="s">
        <v>206</v>
      </c>
      <c r="E599" s="228">
        <v>80</v>
      </c>
      <c r="F599" s="228">
        <v>32367</v>
      </c>
      <c r="G599" s="228">
        <v>6942</v>
      </c>
      <c r="H599" s="228">
        <v>34984</v>
      </c>
      <c r="I599" s="228">
        <v>18584424.059999999</v>
      </c>
      <c r="J599" s="228">
        <v>2913752.51</v>
      </c>
      <c r="K599" s="228">
        <v>3789660.87</v>
      </c>
      <c r="L599" s="228">
        <v>27214395.02</v>
      </c>
    </row>
    <row r="600" spans="1:12">
      <c r="A600" s="228">
        <v>2007</v>
      </c>
      <c r="B600" s="228" t="s">
        <v>195</v>
      </c>
      <c r="C600" s="228" t="s">
        <v>61</v>
      </c>
      <c r="D600" s="228" t="s">
        <v>206</v>
      </c>
      <c r="E600" s="228">
        <v>85</v>
      </c>
      <c r="F600" s="228">
        <v>17577</v>
      </c>
      <c r="G600" s="228">
        <v>3382</v>
      </c>
      <c r="H600" s="228">
        <v>24718</v>
      </c>
      <c r="I600" s="228">
        <v>11459531.689999999</v>
      </c>
      <c r="J600" s="228">
        <v>1462762.77</v>
      </c>
      <c r="K600" s="228">
        <v>1502749.61</v>
      </c>
      <c r="L600" s="228">
        <v>15307633.5</v>
      </c>
    </row>
    <row r="601" spans="1:12">
      <c r="A601" s="228">
        <v>2007</v>
      </c>
      <c r="B601" s="228" t="s">
        <v>195</v>
      </c>
      <c r="C601" s="228" t="s">
        <v>61</v>
      </c>
      <c r="D601" s="228" t="s">
        <v>206</v>
      </c>
      <c r="E601" s="228">
        <v>90</v>
      </c>
      <c r="F601" s="228">
        <v>7182</v>
      </c>
      <c r="G601" s="228">
        <v>1350</v>
      </c>
      <c r="H601" s="228">
        <v>13204</v>
      </c>
      <c r="I601" s="228">
        <v>5313922.21</v>
      </c>
      <c r="J601" s="228">
        <v>526201.89</v>
      </c>
      <c r="K601" s="228">
        <v>456016.58</v>
      </c>
      <c r="L601" s="228">
        <v>6628820.7199999997</v>
      </c>
    </row>
    <row r="602" spans="1:12">
      <c r="A602" s="228">
        <v>2007</v>
      </c>
      <c r="B602" s="228" t="s">
        <v>195</v>
      </c>
      <c r="C602" s="228" t="s">
        <v>61</v>
      </c>
      <c r="D602" s="228" t="s">
        <v>206</v>
      </c>
      <c r="E602" s="228">
        <v>95</v>
      </c>
      <c r="F602" s="228">
        <v>1972</v>
      </c>
      <c r="G602" s="228">
        <v>322</v>
      </c>
      <c r="H602" s="228">
        <v>3967</v>
      </c>
      <c r="I602" s="228">
        <v>1545445.68</v>
      </c>
      <c r="J602" s="228">
        <v>111848.46</v>
      </c>
      <c r="K602" s="228">
        <v>77348.03</v>
      </c>
      <c r="L602" s="228">
        <v>1793375.22</v>
      </c>
    </row>
    <row r="603" spans="1:12">
      <c r="A603" s="228">
        <v>2007</v>
      </c>
      <c r="B603" s="228" t="s">
        <v>195</v>
      </c>
      <c r="C603" s="228" t="s">
        <v>62</v>
      </c>
      <c r="D603" s="228" t="s">
        <v>205</v>
      </c>
      <c r="E603" s="228">
        <v>0</v>
      </c>
      <c r="F603" s="228">
        <v>65010</v>
      </c>
      <c r="G603" s="228">
        <v>2299</v>
      </c>
      <c r="H603" s="228">
        <v>7354</v>
      </c>
      <c r="I603" s="228">
        <v>3515371.31</v>
      </c>
      <c r="J603" s="228">
        <v>833042.2</v>
      </c>
      <c r="K603" s="228">
        <v>94174.84</v>
      </c>
      <c r="L603" s="228">
        <v>4956168.95</v>
      </c>
    </row>
    <row r="604" spans="1:12">
      <c r="A604" s="228">
        <v>2007</v>
      </c>
      <c r="B604" s="228" t="s">
        <v>195</v>
      </c>
      <c r="C604" s="228" t="s">
        <v>62</v>
      </c>
      <c r="D604" s="228" t="s">
        <v>205</v>
      </c>
      <c r="E604" s="228">
        <v>5</v>
      </c>
      <c r="F604" s="228">
        <v>65707</v>
      </c>
      <c r="G604" s="228">
        <v>953</v>
      </c>
      <c r="H604" s="228">
        <v>1281</v>
      </c>
      <c r="I604" s="228">
        <v>963794.64</v>
      </c>
      <c r="J604" s="228">
        <v>315929.40999999997</v>
      </c>
      <c r="K604" s="228">
        <v>71078.16</v>
      </c>
      <c r="L604" s="228">
        <v>1541702.71</v>
      </c>
    </row>
    <row r="605" spans="1:12">
      <c r="A605" s="228">
        <v>2007</v>
      </c>
      <c r="B605" s="228" t="s">
        <v>195</v>
      </c>
      <c r="C605" s="228" t="s">
        <v>62</v>
      </c>
      <c r="D605" s="228" t="s">
        <v>205</v>
      </c>
      <c r="E605" s="228">
        <v>10</v>
      </c>
      <c r="F605" s="228">
        <v>70731</v>
      </c>
      <c r="G605" s="228">
        <v>818</v>
      </c>
      <c r="H605" s="228">
        <v>1296</v>
      </c>
      <c r="I605" s="228">
        <v>882475.88</v>
      </c>
      <c r="J605" s="228">
        <v>336931.55</v>
      </c>
      <c r="K605" s="228">
        <v>198631.92</v>
      </c>
      <c r="L605" s="228">
        <v>1617345.1</v>
      </c>
    </row>
    <row r="606" spans="1:12">
      <c r="A606" s="228">
        <v>2007</v>
      </c>
      <c r="B606" s="228" t="s">
        <v>195</v>
      </c>
      <c r="C606" s="228" t="s">
        <v>62</v>
      </c>
      <c r="D606" s="228" t="s">
        <v>205</v>
      </c>
      <c r="E606" s="228">
        <v>15</v>
      </c>
      <c r="F606" s="228">
        <v>75938</v>
      </c>
      <c r="G606" s="228">
        <v>1751</v>
      </c>
      <c r="H606" s="228">
        <v>2917</v>
      </c>
      <c r="I606" s="228">
        <v>2252522.67</v>
      </c>
      <c r="J606" s="228">
        <v>684193.49</v>
      </c>
      <c r="K606" s="228">
        <v>372795.55</v>
      </c>
      <c r="L606" s="228">
        <v>3772553.93</v>
      </c>
    </row>
    <row r="607" spans="1:12">
      <c r="A607" s="228">
        <v>2007</v>
      </c>
      <c r="B607" s="228" t="s">
        <v>195</v>
      </c>
      <c r="C607" s="228" t="s">
        <v>62</v>
      </c>
      <c r="D607" s="228" t="s">
        <v>205</v>
      </c>
      <c r="E607" s="228">
        <v>20</v>
      </c>
      <c r="F607" s="228">
        <v>57252</v>
      </c>
      <c r="G607" s="228">
        <v>1603</v>
      </c>
      <c r="H607" s="228">
        <v>3232</v>
      </c>
      <c r="I607" s="228">
        <v>2406838.56</v>
      </c>
      <c r="J607" s="228">
        <v>682484.71</v>
      </c>
      <c r="K607" s="228">
        <v>402300.25</v>
      </c>
      <c r="L607" s="228">
        <v>3975144.25</v>
      </c>
    </row>
    <row r="608" spans="1:12">
      <c r="A608" s="228">
        <v>2007</v>
      </c>
      <c r="B608" s="228" t="s">
        <v>195</v>
      </c>
      <c r="C608" s="228" t="s">
        <v>62</v>
      </c>
      <c r="D608" s="228" t="s">
        <v>205</v>
      </c>
      <c r="E608" s="228">
        <v>25</v>
      </c>
      <c r="F608" s="228">
        <v>45778</v>
      </c>
      <c r="G608" s="228">
        <v>1305</v>
      </c>
      <c r="H608" s="228">
        <v>2321</v>
      </c>
      <c r="I608" s="228">
        <v>1689484.08</v>
      </c>
      <c r="J608" s="228">
        <v>538438.76</v>
      </c>
      <c r="K608" s="228">
        <v>325650.14</v>
      </c>
      <c r="L608" s="228">
        <v>3012718.42</v>
      </c>
    </row>
    <row r="609" spans="1:12">
      <c r="A609" s="228">
        <v>2007</v>
      </c>
      <c r="B609" s="228" t="s">
        <v>195</v>
      </c>
      <c r="C609" s="228" t="s">
        <v>62</v>
      </c>
      <c r="D609" s="228" t="s">
        <v>205</v>
      </c>
      <c r="E609" s="228">
        <v>30</v>
      </c>
      <c r="F609" s="228">
        <v>68533</v>
      </c>
      <c r="G609" s="228">
        <v>1859</v>
      </c>
      <c r="H609" s="228">
        <v>3405</v>
      </c>
      <c r="I609" s="228">
        <v>2165396.12</v>
      </c>
      <c r="J609" s="228">
        <v>698861.71</v>
      </c>
      <c r="K609" s="228">
        <v>348986.15</v>
      </c>
      <c r="L609" s="228">
        <v>3833422.05</v>
      </c>
    </row>
    <row r="610" spans="1:12">
      <c r="A610" s="228">
        <v>2007</v>
      </c>
      <c r="B610" s="228" t="s">
        <v>195</v>
      </c>
      <c r="C610" s="228" t="s">
        <v>62</v>
      </c>
      <c r="D610" s="228" t="s">
        <v>205</v>
      </c>
      <c r="E610" s="228">
        <v>35</v>
      </c>
      <c r="F610" s="228">
        <v>82140</v>
      </c>
      <c r="G610" s="228">
        <v>2635</v>
      </c>
      <c r="H610" s="228">
        <v>4591</v>
      </c>
      <c r="I610" s="228">
        <v>3401779.48</v>
      </c>
      <c r="J610" s="228">
        <v>1075711.93</v>
      </c>
      <c r="K610" s="228">
        <v>491383.57</v>
      </c>
      <c r="L610" s="228">
        <v>5766620.5099999998</v>
      </c>
    </row>
    <row r="611" spans="1:12">
      <c r="A611" s="228">
        <v>2007</v>
      </c>
      <c r="B611" s="228" t="s">
        <v>195</v>
      </c>
      <c r="C611" s="228" t="s">
        <v>62</v>
      </c>
      <c r="D611" s="228" t="s">
        <v>205</v>
      </c>
      <c r="E611" s="228">
        <v>40</v>
      </c>
      <c r="F611" s="228">
        <v>81907</v>
      </c>
      <c r="G611" s="228">
        <v>3114</v>
      </c>
      <c r="H611" s="228">
        <v>5261</v>
      </c>
      <c r="I611" s="228">
        <v>3836971.19</v>
      </c>
      <c r="J611" s="228">
        <v>1318950.32</v>
      </c>
      <c r="K611" s="228">
        <v>826292.7</v>
      </c>
      <c r="L611" s="228">
        <v>6894556.2400000002</v>
      </c>
    </row>
    <row r="612" spans="1:12">
      <c r="A612" s="228">
        <v>2007</v>
      </c>
      <c r="B612" s="228" t="s">
        <v>195</v>
      </c>
      <c r="C612" s="228" t="s">
        <v>62</v>
      </c>
      <c r="D612" s="228" t="s">
        <v>205</v>
      </c>
      <c r="E612" s="228">
        <v>45</v>
      </c>
      <c r="F612" s="228">
        <v>88908</v>
      </c>
      <c r="G612" s="228">
        <v>4319</v>
      </c>
      <c r="H612" s="228">
        <v>8230</v>
      </c>
      <c r="I612" s="228">
        <v>5889802.21</v>
      </c>
      <c r="J612" s="228">
        <v>1899700.31</v>
      </c>
      <c r="K612" s="228">
        <v>1235628.45</v>
      </c>
      <c r="L612" s="228">
        <v>10222749.48</v>
      </c>
    </row>
    <row r="613" spans="1:12">
      <c r="A613" s="228">
        <v>2007</v>
      </c>
      <c r="B613" s="228" t="s">
        <v>195</v>
      </c>
      <c r="C613" s="228" t="s">
        <v>62</v>
      </c>
      <c r="D613" s="228" t="s">
        <v>205</v>
      </c>
      <c r="E613" s="228">
        <v>50</v>
      </c>
      <c r="F613" s="228">
        <v>86845</v>
      </c>
      <c r="G613" s="228">
        <v>5782</v>
      </c>
      <c r="H613" s="228">
        <v>11076</v>
      </c>
      <c r="I613" s="228">
        <v>8218126.2800000003</v>
      </c>
      <c r="J613" s="228">
        <v>2658830.88</v>
      </c>
      <c r="K613" s="228">
        <v>2077090.3</v>
      </c>
      <c r="L613" s="228">
        <v>14430997.27</v>
      </c>
    </row>
    <row r="614" spans="1:12">
      <c r="A614" s="228">
        <v>2007</v>
      </c>
      <c r="B614" s="228" t="s">
        <v>195</v>
      </c>
      <c r="C614" s="228" t="s">
        <v>62</v>
      </c>
      <c r="D614" s="228" t="s">
        <v>205</v>
      </c>
      <c r="E614" s="228">
        <v>55</v>
      </c>
      <c r="F614" s="228">
        <v>83537</v>
      </c>
      <c r="G614" s="228">
        <v>7233</v>
      </c>
      <c r="H614" s="228">
        <v>15188</v>
      </c>
      <c r="I614" s="228">
        <v>11983082.859999999</v>
      </c>
      <c r="J614" s="228">
        <v>3652595.01</v>
      </c>
      <c r="K614" s="228">
        <v>2897108.3</v>
      </c>
      <c r="L614" s="228">
        <v>20823003.010000002</v>
      </c>
    </row>
    <row r="615" spans="1:12">
      <c r="A615" s="228">
        <v>2007</v>
      </c>
      <c r="B615" s="228" t="s">
        <v>195</v>
      </c>
      <c r="C615" s="228" t="s">
        <v>62</v>
      </c>
      <c r="D615" s="228" t="s">
        <v>205</v>
      </c>
      <c r="E615" s="228">
        <v>60</v>
      </c>
      <c r="F615" s="228">
        <v>71795</v>
      </c>
      <c r="G615" s="228">
        <v>8358</v>
      </c>
      <c r="H615" s="228">
        <v>18112</v>
      </c>
      <c r="I615" s="228">
        <v>15106630.16</v>
      </c>
      <c r="J615" s="228">
        <v>4251379.03</v>
      </c>
      <c r="K615" s="228">
        <v>4304672.8099999996</v>
      </c>
      <c r="L615" s="228">
        <v>25739430.52</v>
      </c>
    </row>
    <row r="616" spans="1:12">
      <c r="A616" s="228">
        <v>2007</v>
      </c>
      <c r="B616" s="228" t="s">
        <v>195</v>
      </c>
      <c r="C616" s="228" t="s">
        <v>62</v>
      </c>
      <c r="D616" s="228" t="s">
        <v>205</v>
      </c>
      <c r="E616" s="228">
        <v>65</v>
      </c>
      <c r="F616" s="228">
        <v>50747</v>
      </c>
      <c r="G616" s="228">
        <v>8434</v>
      </c>
      <c r="H616" s="228">
        <v>20969</v>
      </c>
      <c r="I616" s="228">
        <v>16372032.550000001</v>
      </c>
      <c r="J616" s="228">
        <v>4494050.3499999996</v>
      </c>
      <c r="K616" s="228">
        <v>4177972.19</v>
      </c>
      <c r="L616" s="228">
        <v>26883520.800000001</v>
      </c>
    </row>
    <row r="617" spans="1:12">
      <c r="A617" s="228">
        <v>2007</v>
      </c>
      <c r="B617" s="228" t="s">
        <v>195</v>
      </c>
      <c r="C617" s="228" t="s">
        <v>62</v>
      </c>
      <c r="D617" s="228" t="s">
        <v>205</v>
      </c>
      <c r="E617" s="228">
        <v>70</v>
      </c>
      <c r="F617" s="228">
        <v>36358</v>
      </c>
      <c r="G617" s="228">
        <v>7699</v>
      </c>
      <c r="H617" s="228">
        <v>21580</v>
      </c>
      <c r="I617" s="228">
        <v>17110296.210000001</v>
      </c>
      <c r="J617" s="228">
        <v>4314428.1100000003</v>
      </c>
      <c r="K617" s="228">
        <v>5515366.71</v>
      </c>
      <c r="L617" s="228">
        <v>28293551.199999999</v>
      </c>
    </row>
    <row r="618" spans="1:12">
      <c r="A618" s="228">
        <v>2007</v>
      </c>
      <c r="B618" s="228" t="s">
        <v>195</v>
      </c>
      <c r="C618" s="228" t="s">
        <v>62</v>
      </c>
      <c r="D618" s="228" t="s">
        <v>205</v>
      </c>
      <c r="E618" s="228">
        <v>75</v>
      </c>
      <c r="F618" s="228">
        <v>29973</v>
      </c>
      <c r="G618" s="228">
        <v>7901</v>
      </c>
      <c r="H618" s="228">
        <v>27465</v>
      </c>
      <c r="I618" s="228">
        <v>19709584.460000001</v>
      </c>
      <c r="J618" s="228">
        <v>4433715.49</v>
      </c>
      <c r="K618" s="228">
        <v>5338019.8399999999</v>
      </c>
      <c r="L618" s="228">
        <v>30854936.789999999</v>
      </c>
    </row>
    <row r="619" spans="1:12">
      <c r="A619" s="228">
        <v>2007</v>
      </c>
      <c r="B619" s="228" t="s">
        <v>195</v>
      </c>
      <c r="C619" s="228" t="s">
        <v>62</v>
      </c>
      <c r="D619" s="228" t="s">
        <v>205</v>
      </c>
      <c r="E619" s="228">
        <v>80</v>
      </c>
      <c r="F619" s="228">
        <v>17362</v>
      </c>
      <c r="G619" s="228">
        <v>4793</v>
      </c>
      <c r="H619" s="228">
        <v>18845</v>
      </c>
      <c r="I619" s="228">
        <v>11478104.119999999</v>
      </c>
      <c r="J619" s="228">
        <v>2521239.4300000002</v>
      </c>
      <c r="K619" s="228">
        <v>2197621.2000000002</v>
      </c>
      <c r="L619" s="228">
        <v>16973769.010000002</v>
      </c>
    </row>
    <row r="620" spans="1:12">
      <c r="A620" s="228">
        <v>2007</v>
      </c>
      <c r="B620" s="228" t="s">
        <v>195</v>
      </c>
      <c r="C620" s="228" t="s">
        <v>62</v>
      </c>
      <c r="D620" s="228" t="s">
        <v>205</v>
      </c>
      <c r="E620" s="228">
        <v>85</v>
      </c>
      <c r="F620" s="228">
        <v>6223</v>
      </c>
      <c r="G620" s="228">
        <v>1924</v>
      </c>
      <c r="H620" s="228">
        <v>9433</v>
      </c>
      <c r="I620" s="228">
        <v>5068162.22</v>
      </c>
      <c r="J620" s="228">
        <v>879079.14</v>
      </c>
      <c r="K620" s="228">
        <v>802500.71</v>
      </c>
      <c r="L620" s="228">
        <v>7036919.5899999999</v>
      </c>
    </row>
    <row r="621" spans="1:12">
      <c r="A621" s="228">
        <v>2007</v>
      </c>
      <c r="B621" s="228" t="s">
        <v>195</v>
      </c>
      <c r="C621" s="228" t="s">
        <v>62</v>
      </c>
      <c r="D621" s="228" t="s">
        <v>205</v>
      </c>
      <c r="E621" s="228">
        <v>90</v>
      </c>
      <c r="F621" s="228">
        <v>2277</v>
      </c>
      <c r="G621" s="228">
        <v>607</v>
      </c>
      <c r="H621" s="228">
        <v>3985</v>
      </c>
      <c r="I621" s="228">
        <v>2002093.83</v>
      </c>
      <c r="J621" s="228">
        <v>292548.83</v>
      </c>
      <c r="K621" s="228">
        <v>186577.29</v>
      </c>
      <c r="L621" s="228">
        <v>2602086.2200000002</v>
      </c>
    </row>
    <row r="622" spans="1:12">
      <c r="A622" s="228">
        <v>2007</v>
      </c>
      <c r="B622" s="228" t="s">
        <v>195</v>
      </c>
      <c r="C622" s="228" t="s">
        <v>62</v>
      </c>
      <c r="D622" s="228" t="s">
        <v>205</v>
      </c>
      <c r="E622" s="228">
        <v>95</v>
      </c>
      <c r="F622" s="228">
        <v>502</v>
      </c>
      <c r="G622" s="228">
        <v>113</v>
      </c>
      <c r="H622" s="228">
        <v>991</v>
      </c>
      <c r="I622" s="228">
        <v>474075.55</v>
      </c>
      <c r="J622" s="228">
        <v>55016.36</v>
      </c>
      <c r="K622" s="228">
        <v>39066</v>
      </c>
      <c r="L622" s="228">
        <v>597578.61</v>
      </c>
    </row>
    <row r="623" spans="1:12">
      <c r="A623" s="228">
        <v>2007</v>
      </c>
      <c r="B623" s="228" t="s">
        <v>195</v>
      </c>
      <c r="C623" s="228" t="s">
        <v>62</v>
      </c>
      <c r="D623" s="228" t="s">
        <v>206</v>
      </c>
      <c r="E623" s="228">
        <v>0</v>
      </c>
      <c r="F623" s="228">
        <v>61863</v>
      </c>
      <c r="G623" s="228">
        <v>1512</v>
      </c>
      <c r="H623" s="228">
        <v>5933</v>
      </c>
      <c r="I623" s="228">
        <v>2857384.71</v>
      </c>
      <c r="J623" s="228">
        <v>552899.76</v>
      </c>
      <c r="K623" s="228">
        <v>115111.93</v>
      </c>
      <c r="L623" s="228">
        <v>3860254.9</v>
      </c>
    </row>
    <row r="624" spans="1:12">
      <c r="A624" s="228">
        <v>2007</v>
      </c>
      <c r="B624" s="228" t="s">
        <v>195</v>
      </c>
      <c r="C624" s="228" t="s">
        <v>62</v>
      </c>
      <c r="D624" s="228" t="s">
        <v>206</v>
      </c>
      <c r="E624" s="228">
        <v>5</v>
      </c>
      <c r="F624" s="228">
        <v>62128</v>
      </c>
      <c r="G624" s="228">
        <v>698</v>
      </c>
      <c r="H624" s="228">
        <v>1056</v>
      </c>
      <c r="I624" s="228">
        <v>609127.88</v>
      </c>
      <c r="J624" s="228">
        <v>263537.05</v>
      </c>
      <c r="K624" s="228">
        <v>85488.56</v>
      </c>
      <c r="L624" s="228">
        <v>1118856.6499999999</v>
      </c>
    </row>
    <row r="625" spans="1:12">
      <c r="A625" s="228">
        <v>2007</v>
      </c>
      <c r="B625" s="228" t="s">
        <v>195</v>
      </c>
      <c r="C625" s="228" t="s">
        <v>62</v>
      </c>
      <c r="D625" s="228" t="s">
        <v>206</v>
      </c>
      <c r="E625" s="228">
        <v>10</v>
      </c>
      <c r="F625" s="228">
        <v>67106</v>
      </c>
      <c r="G625" s="228">
        <v>734</v>
      </c>
      <c r="H625" s="228">
        <v>1259</v>
      </c>
      <c r="I625" s="228">
        <v>836259.8</v>
      </c>
      <c r="J625" s="228">
        <v>292729.24</v>
      </c>
      <c r="K625" s="228">
        <v>187782.78</v>
      </c>
      <c r="L625" s="228">
        <v>1511917.12</v>
      </c>
    </row>
    <row r="626" spans="1:12">
      <c r="A626" s="228">
        <v>2007</v>
      </c>
      <c r="B626" s="228" t="s">
        <v>195</v>
      </c>
      <c r="C626" s="228" t="s">
        <v>62</v>
      </c>
      <c r="D626" s="228" t="s">
        <v>206</v>
      </c>
      <c r="E626" s="228">
        <v>15</v>
      </c>
      <c r="F626" s="228">
        <v>72734</v>
      </c>
      <c r="G626" s="228">
        <v>2222</v>
      </c>
      <c r="H626" s="228">
        <v>4449</v>
      </c>
      <c r="I626" s="228">
        <v>2841770.61</v>
      </c>
      <c r="J626" s="228">
        <v>658413.62</v>
      </c>
      <c r="K626" s="228">
        <v>296826.59999999998</v>
      </c>
      <c r="L626" s="228">
        <v>4372658.25</v>
      </c>
    </row>
    <row r="627" spans="1:12">
      <c r="A627" s="228">
        <v>2007</v>
      </c>
      <c r="B627" s="228" t="s">
        <v>195</v>
      </c>
      <c r="C627" s="228" t="s">
        <v>62</v>
      </c>
      <c r="D627" s="228" t="s">
        <v>206</v>
      </c>
      <c r="E627" s="228">
        <v>20</v>
      </c>
      <c r="F627" s="228">
        <v>59786</v>
      </c>
      <c r="G627" s="228">
        <v>2703</v>
      </c>
      <c r="H627" s="228">
        <v>5612</v>
      </c>
      <c r="I627" s="228">
        <v>3472616.18</v>
      </c>
      <c r="J627" s="228">
        <v>873521.33</v>
      </c>
      <c r="K627" s="228">
        <v>234166.78</v>
      </c>
      <c r="L627" s="228">
        <v>5287372.96</v>
      </c>
    </row>
    <row r="628" spans="1:12">
      <c r="A628" s="228">
        <v>2007</v>
      </c>
      <c r="B628" s="228" t="s">
        <v>195</v>
      </c>
      <c r="C628" s="228" t="s">
        <v>62</v>
      </c>
      <c r="D628" s="228" t="s">
        <v>206</v>
      </c>
      <c r="E628" s="228">
        <v>25</v>
      </c>
      <c r="F628" s="228">
        <v>56949</v>
      </c>
      <c r="G628" s="228">
        <v>3273</v>
      </c>
      <c r="H628" s="228">
        <v>8740</v>
      </c>
      <c r="I628" s="228">
        <v>6354097.7599999998</v>
      </c>
      <c r="J628" s="228">
        <v>1626603.74</v>
      </c>
      <c r="K628" s="228">
        <v>485191.67</v>
      </c>
      <c r="L628" s="228">
        <v>9739691.1300000008</v>
      </c>
    </row>
    <row r="629" spans="1:12">
      <c r="A629" s="228">
        <v>2007</v>
      </c>
      <c r="B629" s="228" t="s">
        <v>195</v>
      </c>
      <c r="C629" s="228" t="s">
        <v>62</v>
      </c>
      <c r="D629" s="228" t="s">
        <v>206</v>
      </c>
      <c r="E629" s="228">
        <v>30</v>
      </c>
      <c r="F629" s="228">
        <v>79721</v>
      </c>
      <c r="G629" s="228">
        <v>6615</v>
      </c>
      <c r="H629" s="228">
        <v>18741</v>
      </c>
      <c r="I629" s="228">
        <v>14782377.300000001</v>
      </c>
      <c r="J629" s="228">
        <v>3519152.87</v>
      </c>
      <c r="K629" s="228">
        <v>556657.38</v>
      </c>
      <c r="L629" s="228">
        <v>21431268.719999999</v>
      </c>
    </row>
    <row r="630" spans="1:12">
      <c r="A630" s="228">
        <v>2007</v>
      </c>
      <c r="B630" s="228" t="s">
        <v>195</v>
      </c>
      <c r="C630" s="228" t="s">
        <v>62</v>
      </c>
      <c r="D630" s="228" t="s">
        <v>206</v>
      </c>
      <c r="E630" s="228">
        <v>35</v>
      </c>
      <c r="F630" s="228">
        <v>93623</v>
      </c>
      <c r="G630" s="228">
        <v>8097</v>
      </c>
      <c r="H630" s="228">
        <v>20509</v>
      </c>
      <c r="I630" s="228">
        <v>15391060.84</v>
      </c>
      <c r="J630" s="228">
        <v>3646862.39</v>
      </c>
      <c r="K630" s="228">
        <v>914712.26</v>
      </c>
      <c r="L630" s="228">
        <v>22759265.059999999</v>
      </c>
    </row>
    <row r="631" spans="1:12">
      <c r="A631" s="228">
        <v>2007</v>
      </c>
      <c r="B631" s="228" t="s">
        <v>195</v>
      </c>
      <c r="C631" s="228" t="s">
        <v>62</v>
      </c>
      <c r="D631" s="228" t="s">
        <v>206</v>
      </c>
      <c r="E631" s="228">
        <v>40</v>
      </c>
      <c r="F631" s="228">
        <v>89801</v>
      </c>
      <c r="G631" s="228">
        <v>6319</v>
      </c>
      <c r="H631" s="228">
        <v>13039</v>
      </c>
      <c r="I631" s="228">
        <v>8963177.1099999994</v>
      </c>
      <c r="J631" s="228">
        <v>2553091.42</v>
      </c>
      <c r="K631" s="228">
        <v>1061048.99</v>
      </c>
      <c r="L631" s="228">
        <v>14673460.109999999</v>
      </c>
    </row>
    <row r="632" spans="1:12">
      <c r="A632" s="228">
        <v>2007</v>
      </c>
      <c r="B632" s="228" t="s">
        <v>195</v>
      </c>
      <c r="C632" s="228" t="s">
        <v>62</v>
      </c>
      <c r="D632" s="228" t="s">
        <v>206</v>
      </c>
      <c r="E632" s="228">
        <v>45</v>
      </c>
      <c r="F632" s="228">
        <v>95555</v>
      </c>
      <c r="G632" s="228">
        <v>6861</v>
      </c>
      <c r="H632" s="228">
        <v>14432</v>
      </c>
      <c r="I632" s="228">
        <v>9279164.6999999993</v>
      </c>
      <c r="J632" s="228">
        <v>2736955.89</v>
      </c>
      <c r="K632" s="228">
        <v>1275202.76</v>
      </c>
      <c r="L632" s="228">
        <v>15488873.65</v>
      </c>
    </row>
    <row r="633" spans="1:12">
      <c r="A633" s="228">
        <v>2007</v>
      </c>
      <c r="B633" s="228" t="s">
        <v>195</v>
      </c>
      <c r="C633" s="228" t="s">
        <v>62</v>
      </c>
      <c r="D633" s="228" t="s">
        <v>206</v>
      </c>
      <c r="E633" s="228">
        <v>50</v>
      </c>
      <c r="F633" s="228">
        <v>93544</v>
      </c>
      <c r="G633" s="228">
        <v>7737</v>
      </c>
      <c r="H633" s="228">
        <v>15112</v>
      </c>
      <c r="I633" s="228">
        <v>10415029.949999999</v>
      </c>
      <c r="J633" s="228">
        <v>3162829.25</v>
      </c>
      <c r="K633" s="228">
        <v>1939838.04</v>
      </c>
      <c r="L633" s="228">
        <v>17756514.190000001</v>
      </c>
    </row>
    <row r="634" spans="1:12">
      <c r="A634" s="228">
        <v>2007</v>
      </c>
      <c r="B634" s="228" t="s">
        <v>195</v>
      </c>
      <c r="C634" s="228" t="s">
        <v>62</v>
      </c>
      <c r="D634" s="228" t="s">
        <v>206</v>
      </c>
      <c r="E634" s="228">
        <v>55</v>
      </c>
      <c r="F634" s="228">
        <v>89316</v>
      </c>
      <c r="G634" s="228">
        <v>8851</v>
      </c>
      <c r="H634" s="228">
        <v>18099</v>
      </c>
      <c r="I634" s="228">
        <v>12836504.699999999</v>
      </c>
      <c r="J634" s="228">
        <v>3678199.6</v>
      </c>
      <c r="K634" s="228">
        <v>2983857.03</v>
      </c>
      <c r="L634" s="228">
        <v>21723335.460000001</v>
      </c>
    </row>
    <row r="635" spans="1:12">
      <c r="A635" s="228">
        <v>2007</v>
      </c>
      <c r="B635" s="228" t="s">
        <v>195</v>
      </c>
      <c r="C635" s="228" t="s">
        <v>62</v>
      </c>
      <c r="D635" s="228" t="s">
        <v>206</v>
      </c>
      <c r="E635" s="228">
        <v>60</v>
      </c>
      <c r="F635" s="228">
        <v>73728</v>
      </c>
      <c r="G635" s="228">
        <v>8779</v>
      </c>
      <c r="H635" s="228">
        <v>20915</v>
      </c>
      <c r="I635" s="228">
        <v>14533726.84</v>
      </c>
      <c r="J635" s="228">
        <v>3843734.03</v>
      </c>
      <c r="K635" s="228">
        <v>3554675.36</v>
      </c>
      <c r="L635" s="228">
        <v>23990838.68</v>
      </c>
    </row>
    <row r="636" spans="1:12">
      <c r="A636" s="228">
        <v>2007</v>
      </c>
      <c r="B636" s="228" t="s">
        <v>195</v>
      </c>
      <c r="C636" s="228" t="s">
        <v>62</v>
      </c>
      <c r="D636" s="228" t="s">
        <v>206</v>
      </c>
      <c r="E636" s="228">
        <v>65</v>
      </c>
      <c r="F636" s="228">
        <v>51103</v>
      </c>
      <c r="G636" s="228">
        <v>7762</v>
      </c>
      <c r="H636" s="228">
        <v>20234</v>
      </c>
      <c r="I636" s="228">
        <v>13946693.689999999</v>
      </c>
      <c r="J636" s="228">
        <v>3702562.06</v>
      </c>
      <c r="K636" s="228">
        <v>3779599.59</v>
      </c>
      <c r="L636" s="228">
        <v>23056323.719999999</v>
      </c>
    </row>
    <row r="637" spans="1:12">
      <c r="A637" s="228">
        <v>2007</v>
      </c>
      <c r="B637" s="228" t="s">
        <v>195</v>
      </c>
      <c r="C637" s="228" t="s">
        <v>62</v>
      </c>
      <c r="D637" s="228" t="s">
        <v>206</v>
      </c>
      <c r="E637" s="228">
        <v>70</v>
      </c>
      <c r="F637" s="228">
        <v>39663</v>
      </c>
      <c r="G637" s="228">
        <v>7123</v>
      </c>
      <c r="H637" s="228">
        <v>22511</v>
      </c>
      <c r="I637" s="228">
        <v>15590614.76</v>
      </c>
      <c r="J637" s="228">
        <v>3729164.53</v>
      </c>
      <c r="K637" s="228">
        <v>3852611</v>
      </c>
      <c r="L637" s="228">
        <v>24491963.859999999</v>
      </c>
    </row>
    <row r="638" spans="1:12">
      <c r="A638" s="228">
        <v>2007</v>
      </c>
      <c r="B638" s="228" t="s">
        <v>195</v>
      </c>
      <c r="C638" s="228" t="s">
        <v>62</v>
      </c>
      <c r="D638" s="228" t="s">
        <v>206</v>
      </c>
      <c r="E638" s="228">
        <v>75</v>
      </c>
      <c r="F638" s="228">
        <v>34976</v>
      </c>
      <c r="G638" s="228">
        <v>7206</v>
      </c>
      <c r="H638" s="228">
        <v>27248</v>
      </c>
      <c r="I638" s="228">
        <v>17585273.850000001</v>
      </c>
      <c r="J638" s="228">
        <v>3984652.93</v>
      </c>
      <c r="K638" s="228">
        <v>3398057.86</v>
      </c>
      <c r="L638" s="228">
        <v>26588745.59</v>
      </c>
    </row>
    <row r="639" spans="1:12">
      <c r="A639" s="228">
        <v>2007</v>
      </c>
      <c r="B639" s="228" t="s">
        <v>195</v>
      </c>
      <c r="C639" s="228" t="s">
        <v>62</v>
      </c>
      <c r="D639" s="228" t="s">
        <v>206</v>
      </c>
      <c r="E639" s="228">
        <v>80</v>
      </c>
      <c r="F639" s="228">
        <v>27104</v>
      </c>
      <c r="G639" s="228">
        <v>5701</v>
      </c>
      <c r="H639" s="228">
        <v>28954</v>
      </c>
      <c r="I639" s="228">
        <v>17198580.629999999</v>
      </c>
      <c r="J639" s="228">
        <v>3321036.81</v>
      </c>
      <c r="K639" s="228">
        <v>2672393.41</v>
      </c>
      <c r="L639" s="228">
        <v>24217583.52</v>
      </c>
    </row>
    <row r="640" spans="1:12">
      <c r="A640" s="228">
        <v>2007</v>
      </c>
      <c r="B640" s="228" t="s">
        <v>195</v>
      </c>
      <c r="C640" s="228" t="s">
        <v>62</v>
      </c>
      <c r="D640" s="228" t="s">
        <v>206</v>
      </c>
      <c r="E640" s="228">
        <v>85</v>
      </c>
      <c r="F640" s="228">
        <v>15463</v>
      </c>
      <c r="G640" s="228">
        <v>3026</v>
      </c>
      <c r="H640" s="228">
        <v>22979</v>
      </c>
      <c r="I640" s="228">
        <v>11702265.439999999</v>
      </c>
      <c r="J640" s="228">
        <v>1719498.96</v>
      </c>
      <c r="K640" s="228">
        <v>1338107.4099999999</v>
      </c>
      <c r="L640" s="228">
        <v>15427890.74</v>
      </c>
    </row>
    <row r="641" spans="1:12">
      <c r="A641" s="228">
        <v>2007</v>
      </c>
      <c r="B641" s="228" t="s">
        <v>195</v>
      </c>
      <c r="C641" s="228" t="s">
        <v>62</v>
      </c>
      <c r="D641" s="228" t="s">
        <v>206</v>
      </c>
      <c r="E641" s="228">
        <v>90</v>
      </c>
      <c r="F641" s="228">
        <v>6693</v>
      </c>
      <c r="G641" s="228">
        <v>1298</v>
      </c>
      <c r="H641" s="228">
        <v>12347</v>
      </c>
      <c r="I641" s="228">
        <v>5589686.2599999998</v>
      </c>
      <c r="J641" s="228">
        <v>755618.65</v>
      </c>
      <c r="K641" s="228">
        <v>417544.47</v>
      </c>
      <c r="L641" s="228">
        <v>7012317.6399999997</v>
      </c>
    </row>
    <row r="642" spans="1:12">
      <c r="A642" s="228">
        <v>2007</v>
      </c>
      <c r="B642" s="228" t="s">
        <v>195</v>
      </c>
      <c r="C642" s="228" t="s">
        <v>62</v>
      </c>
      <c r="D642" s="228" t="s">
        <v>206</v>
      </c>
      <c r="E642" s="228">
        <v>95</v>
      </c>
      <c r="F642" s="228">
        <v>1916</v>
      </c>
      <c r="G642" s="228">
        <v>317</v>
      </c>
      <c r="H642" s="228">
        <v>3360</v>
      </c>
      <c r="I642" s="228">
        <v>1458285.85</v>
      </c>
      <c r="J642" s="228">
        <v>155965.96</v>
      </c>
      <c r="K642" s="228">
        <v>50155.26</v>
      </c>
      <c r="L642" s="228">
        <v>1753536.27</v>
      </c>
    </row>
    <row r="643" spans="1:12">
      <c r="A643" s="228">
        <v>2007</v>
      </c>
      <c r="B643" s="228" t="s">
        <v>195</v>
      </c>
      <c r="C643" s="228" t="s">
        <v>63</v>
      </c>
      <c r="D643" s="228" t="s">
        <v>205</v>
      </c>
      <c r="E643" s="228">
        <v>0</v>
      </c>
      <c r="F643" s="228">
        <v>53297</v>
      </c>
      <c r="G643" s="228">
        <v>2137</v>
      </c>
      <c r="H643" s="228">
        <v>6177</v>
      </c>
      <c r="I643" s="228">
        <v>4517720.04</v>
      </c>
      <c r="J643" s="228">
        <v>685691.16</v>
      </c>
      <c r="K643" s="228">
        <v>22235.01</v>
      </c>
      <c r="L643" s="228">
        <v>5743617.8799999999</v>
      </c>
    </row>
    <row r="644" spans="1:12">
      <c r="A644" s="228">
        <v>2007</v>
      </c>
      <c r="B644" s="228" t="s">
        <v>195</v>
      </c>
      <c r="C644" s="228" t="s">
        <v>63</v>
      </c>
      <c r="D644" s="228" t="s">
        <v>205</v>
      </c>
      <c r="E644" s="228">
        <v>5</v>
      </c>
      <c r="F644" s="228">
        <v>55434</v>
      </c>
      <c r="G644" s="228">
        <v>889</v>
      </c>
      <c r="H644" s="228">
        <v>1443</v>
      </c>
      <c r="I644" s="228">
        <v>988391.66</v>
      </c>
      <c r="J644" s="228">
        <v>246531.89</v>
      </c>
      <c r="K644" s="228">
        <v>80137.279999999999</v>
      </c>
      <c r="L644" s="228">
        <v>1546290.36</v>
      </c>
    </row>
    <row r="645" spans="1:12">
      <c r="A645" s="228">
        <v>2007</v>
      </c>
      <c r="B645" s="228" t="s">
        <v>195</v>
      </c>
      <c r="C645" s="228" t="s">
        <v>63</v>
      </c>
      <c r="D645" s="228" t="s">
        <v>205</v>
      </c>
      <c r="E645" s="228">
        <v>10</v>
      </c>
      <c r="F645" s="228">
        <v>59206</v>
      </c>
      <c r="G645" s="228">
        <v>723</v>
      </c>
      <c r="H645" s="228">
        <v>1004</v>
      </c>
      <c r="I645" s="228">
        <v>872691.71</v>
      </c>
      <c r="J645" s="228">
        <v>227153.51</v>
      </c>
      <c r="K645" s="228">
        <v>95064.31</v>
      </c>
      <c r="L645" s="228">
        <v>1381314.79</v>
      </c>
    </row>
    <row r="646" spans="1:12">
      <c r="A646" s="228">
        <v>2007</v>
      </c>
      <c r="B646" s="228" t="s">
        <v>195</v>
      </c>
      <c r="C646" s="228" t="s">
        <v>63</v>
      </c>
      <c r="D646" s="228" t="s">
        <v>205</v>
      </c>
      <c r="E646" s="228">
        <v>15</v>
      </c>
      <c r="F646" s="228">
        <v>61606</v>
      </c>
      <c r="G646" s="228">
        <v>1346</v>
      </c>
      <c r="H646" s="228">
        <v>2060</v>
      </c>
      <c r="I646" s="228">
        <v>1779186.47</v>
      </c>
      <c r="J646" s="228">
        <v>461187.53</v>
      </c>
      <c r="K646" s="228">
        <v>345942.32</v>
      </c>
      <c r="L646" s="228">
        <v>3078471.49</v>
      </c>
    </row>
    <row r="647" spans="1:12">
      <c r="A647" s="228">
        <v>2007</v>
      </c>
      <c r="B647" s="228" t="s">
        <v>195</v>
      </c>
      <c r="C647" s="228" t="s">
        <v>63</v>
      </c>
      <c r="D647" s="228" t="s">
        <v>205</v>
      </c>
      <c r="E647" s="228">
        <v>20</v>
      </c>
      <c r="F647" s="228">
        <v>42944</v>
      </c>
      <c r="G647" s="228">
        <v>1136</v>
      </c>
      <c r="H647" s="228">
        <v>2069</v>
      </c>
      <c r="I647" s="228">
        <v>1520223.16</v>
      </c>
      <c r="J647" s="228">
        <v>360659.12</v>
      </c>
      <c r="K647" s="228">
        <v>206434.9</v>
      </c>
      <c r="L647" s="228">
        <v>2518463.9</v>
      </c>
    </row>
    <row r="648" spans="1:12">
      <c r="A648" s="228">
        <v>2007</v>
      </c>
      <c r="B648" s="228" t="s">
        <v>195</v>
      </c>
      <c r="C648" s="228" t="s">
        <v>63</v>
      </c>
      <c r="D648" s="228" t="s">
        <v>205</v>
      </c>
      <c r="E648" s="228">
        <v>25</v>
      </c>
      <c r="F648" s="228">
        <v>35861</v>
      </c>
      <c r="G648" s="228">
        <v>898</v>
      </c>
      <c r="H648" s="228">
        <v>1583</v>
      </c>
      <c r="I648" s="228">
        <v>1140834.03</v>
      </c>
      <c r="J648" s="228">
        <v>317024.02</v>
      </c>
      <c r="K648" s="228">
        <v>126352.12</v>
      </c>
      <c r="L648" s="228">
        <v>2016661.75</v>
      </c>
    </row>
    <row r="649" spans="1:12">
      <c r="A649" s="228">
        <v>2007</v>
      </c>
      <c r="B649" s="228" t="s">
        <v>195</v>
      </c>
      <c r="C649" s="228" t="s">
        <v>63</v>
      </c>
      <c r="D649" s="228" t="s">
        <v>205</v>
      </c>
      <c r="E649" s="228">
        <v>30</v>
      </c>
      <c r="F649" s="228">
        <v>50875</v>
      </c>
      <c r="G649" s="228">
        <v>1380</v>
      </c>
      <c r="H649" s="228">
        <v>2507</v>
      </c>
      <c r="I649" s="228">
        <v>1758456.17</v>
      </c>
      <c r="J649" s="228">
        <v>452808.95</v>
      </c>
      <c r="K649" s="228">
        <v>339039.86</v>
      </c>
      <c r="L649" s="228">
        <v>3164033.93</v>
      </c>
    </row>
    <row r="650" spans="1:12">
      <c r="A650" s="228">
        <v>2007</v>
      </c>
      <c r="B650" s="228" t="s">
        <v>195</v>
      </c>
      <c r="C650" s="228" t="s">
        <v>63</v>
      </c>
      <c r="D650" s="228" t="s">
        <v>205</v>
      </c>
      <c r="E650" s="228">
        <v>35</v>
      </c>
      <c r="F650" s="228">
        <v>61409</v>
      </c>
      <c r="G650" s="228">
        <v>2017</v>
      </c>
      <c r="H650" s="228">
        <v>3606</v>
      </c>
      <c r="I650" s="228">
        <v>2615346.4900000002</v>
      </c>
      <c r="J650" s="228">
        <v>726669.38</v>
      </c>
      <c r="K650" s="228">
        <v>521589.79</v>
      </c>
      <c r="L650" s="228">
        <v>4674830.22</v>
      </c>
    </row>
    <row r="651" spans="1:12">
      <c r="A651" s="228">
        <v>2007</v>
      </c>
      <c r="B651" s="228" t="s">
        <v>195</v>
      </c>
      <c r="C651" s="228" t="s">
        <v>63</v>
      </c>
      <c r="D651" s="228" t="s">
        <v>205</v>
      </c>
      <c r="E651" s="228">
        <v>40</v>
      </c>
      <c r="F651" s="228">
        <v>62232</v>
      </c>
      <c r="G651" s="228">
        <v>2501</v>
      </c>
      <c r="H651" s="228">
        <v>4214</v>
      </c>
      <c r="I651" s="228">
        <v>3104672.87</v>
      </c>
      <c r="J651" s="228">
        <v>939219.82</v>
      </c>
      <c r="K651" s="228">
        <v>595539.85</v>
      </c>
      <c r="L651" s="228">
        <v>5656412.7999999998</v>
      </c>
    </row>
    <row r="652" spans="1:12">
      <c r="A652" s="228">
        <v>2007</v>
      </c>
      <c r="B652" s="228" t="s">
        <v>195</v>
      </c>
      <c r="C652" s="228" t="s">
        <v>63</v>
      </c>
      <c r="D652" s="228" t="s">
        <v>205</v>
      </c>
      <c r="E652" s="228">
        <v>45</v>
      </c>
      <c r="F652" s="228">
        <v>68744</v>
      </c>
      <c r="G652" s="228">
        <v>3588</v>
      </c>
      <c r="H652" s="228">
        <v>6589</v>
      </c>
      <c r="I652" s="228">
        <v>4779912.68</v>
      </c>
      <c r="J652" s="228">
        <v>1376753.57</v>
      </c>
      <c r="K652" s="228">
        <v>959300.15</v>
      </c>
      <c r="L652" s="228">
        <v>8450171.2100000009</v>
      </c>
    </row>
    <row r="653" spans="1:12">
      <c r="A653" s="228">
        <v>2007</v>
      </c>
      <c r="B653" s="228" t="s">
        <v>195</v>
      </c>
      <c r="C653" s="228" t="s">
        <v>63</v>
      </c>
      <c r="D653" s="228" t="s">
        <v>205</v>
      </c>
      <c r="E653" s="228">
        <v>50</v>
      </c>
      <c r="F653" s="228">
        <v>67560</v>
      </c>
      <c r="G653" s="228">
        <v>4834</v>
      </c>
      <c r="H653" s="228">
        <v>8789</v>
      </c>
      <c r="I653" s="228">
        <v>6991665.2300000004</v>
      </c>
      <c r="J653" s="228">
        <v>1966373.93</v>
      </c>
      <c r="K653" s="228">
        <v>1453184.01</v>
      </c>
      <c r="L653" s="228">
        <v>12170773.449999999</v>
      </c>
    </row>
    <row r="654" spans="1:12">
      <c r="A654" s="228">
        <v>2007</v>
      </c>
      <c r="B654" s="228" t="s">
        <v>195</v>
      </c>
      <c r="C654" s="228" t="s">
        <v>63</v>
      </c>
      <c r="D654" s="228" t="s">
        <v>205</v>
      </c>
      <c r="E654" s="228">
        <v>55</v>
      </c>
      <c r="F654" s="228">
        <v>67369</v>
      </c>
      <c r="G654" s="228">
        <v>6501</v>
      </c>
      <c r="H654" s="228">
        <v>12957</v>
      </c>
      <c r="I654" s="228">
        <v>10486647.310000001</v>
      </c>
      <c r="J654" s="228">
        <v>2860153.87</v>
      </c>
      <c r="K654" s="228">
        <v>2238659</v>
      </c>
      <c r="L654" s="228">
        <v>17916849.109999999</v>
      </c>
    </row>
    <row r="655" spans="1:12">
      <c r="A655" s="228">
        <v>2007</v>
      </c>
      <c r="B655" s="228" t="s">
        <v>195</v>
      </c>
      <c r="C655" s="228" t="s">
        <v>63</v>
      </c>
      <c r="D655" s="228" t="s">
        <v>205</v>
      </c>
      <c r="E655" s="228">
        <v>60</v>
      </c>
      <c r="F655" s="228">
        <v>58199</v>
      </c>
      <c r="G655" s="228">
        <v>7358</v>
      </c>
      <c r="H655" s="228">
        <v>15569</v>
      </c>
      <c r="I655" s="228">
        <v>13209722.73</v>
      </c>
      <c r="J655" s="228">
        <v>3567952.78</v>
      </c>
      <c r="K655" s="228">
        <v>3390495.02</v>
      </c>
      <c r="L655" s="228">
        <v>22913914.640000001</v>
      </c>
    </row>
    <row r="656" spans="1:12">
      <c r="A656" s="228">
        <v>2007</v>
      </c>
      <c r="B656" s="228" t="s">
        <v>195</v>
      </c>
      <c r="C656" s="228" t="s">
        <v>63</v>
      </c>
      <c r="D656" s="228" t="s">
        <v>205</v>
      </c>
      <c r="E656" s="228">
        <v>65</v>
      </c>
      <c r="F656" s="228">
        <v>40040</v>
      </c>
      <c r="G656" s="228">
        <v>7117</v>
      </c>
      <c r="H656" s="228">
        <v>15633</v>
      </c>
      <c r="I656" s="228">
        <v>13295575.65</v>
      </c>
      <c r="J656" s="228">
        <v>3532447.11</v>
      </c>
      <c r="K656" s="228">
        <v>4108389.06</v>
      </c>
      <c r="L656" s="228">
        <v>23431312.82</v>
      </c>
    </row>
    <row r="657" spans="1:12">
      <c r="A657" s="228">
        <v>2007</v>
      </c>
      <c r="B657" s="228" t="s">
        <v>195</v>
      </c>
      <c r="C657" s="228" t="s">
        <v>63</v>
      </c>
      <c r="D657" s="228" t="s">
        <v>205</v>
      </c>
      <c r="E657" s="228">
        <v>70</v>
      </c>
      <c r="F657" s="228">
        <v>27795</v>
      </c>
      <c r="G657" s="228">
        <v>6057</v>
      </c>
      <c r="H657" s="228">
        <v>15842</v>
      </c>
      <c r="I657" s="228">
        <v>13291571.880000001</v>
      </c>
      <c r="J657" s="228">
        <v>3313857.05</v>
      </c>
      <c r="K657" s="228">
        <v>3627017.19</v>
      </c>
      <c r="L657" s="228">
        <v>22133769.140000001</v>
      </c>
    </row>
    <row r="658" spans="1:12">
      <c r="A658" s="228">
        <v>2007</v>
      </c>
      <c r="B658" s="228" t="s">
        <v>195</v>
      </c>
      <c r="C658" s="228" t="s">
        <v>63</v>
      </c>
      <c r="D658" s="228" t="s">
        <v>205</v>
      </c>
      <c r="E658" s="228">
        <v>75</v>
      </c>
      <c r="F658" s="228">
        <v>21150</v>
      </c>
      <c r="G658" s="228">
        <v>5913</v>
      </c>
      <c r="H658" s="228">
        <v>18590</v>
      </c>
      <c r="I658" s="228">
        <v>13309691.720000001</v>
      </c>
      <c r="J658" s="228">
        <v>3114652.5</v>
      </c>
      <c r="K658" s="228">
        <v>3515599.21</v>
      </c>
      <c r="L658" s="228">
        <v>21677989.370000001</v>
      </c>
    </row>
    <row r="659" spans="1:12">
      <c r="A659" s="228">
        <v>2007</v>
      </c>
      <c r="B659" s="228" t="s">
        <v>195</v>
      </c>
      <c r="C659" s="228" t="s">
        <v>63</v>
      </c>
      <c r="D659" s="228" t="s">
        <v>205</v>
      </c>
      <c r="E659" s="228">
        <v>80</v>
      </c>
      <c r="F659" s="228">
        <v>11480</v>
      </c>
      <c r="G659" s="228">
        <v>3328</v>
      </c>
      <c r="H659" s="228">
        <v>12174</v>
      </c>
      <c r="I659" s="228">
        <v>8061899.3899999997</v>
      </c>
      <c r="J659" s="228">
        <v>1674950.73</v>
      </c>
      <c r="K659" s="228">
        <v>1500537.82</v>
      </c>
      <c r="L659" s="228">
        <v>12238265.35</v>
      </c>
    </row>
    <row r="660" spans="1:12">
      <c r="A660" s="228">
        <v>2007</v>
      </c>
      <c r="B660" s="228" t="s">
        <v>195</v>
      </c>
      <c r="C660" s="228" t="s">
        <v>63</v>
      </c>
      <c r="D660" s="228" t="s">
        <v>205</v>
      </c>
      <c r="E660" s="228">
        <v>85</v>
      </c>
      <c r="F660" s="228">
        <v>3757</v>
      </c>
      <c r="G660" s="228">
        <v>1157</v>
      </c>
      <c r="H660" s="228">
        <v>5380</v>
      </c>
      <c r="I660" s="228">
        <v>3312005.46</v>
      </c>
      <c r="J660" s="228">
        <v>556149.88</v>
      </c>
      <c r="K660" s="228">
        <v>383246.81</v>
      </c>
      <c r="L660" s="228">
        <v>4544099.9800000004</v>
      </c>
    </row>
    <row r="661" spans="1:12">
      <c r="A661" s="228">
        <v>2007</v>
      </c>
      <c r="B661" s="228" t="s">
        <v>195</v>
      </c>
      <c r="C661" s="228" t="s">
        <v>63</v>
      </c>
      <c r="D661" s="228" t="s">
        <v>205</v>
      </c>
      <c r="E661" s="228">
        <v>90</v>
      </c>
      <c r="F661" s="228">
        <v>1344</v>
      </c>
      <c r="G661" s="228">
        <v>285</v>
      </c>
      <c r="H661" s="228">
        <v>2232</v>
      </c>
      <c r="I661" s="228">
        <v>1243932.53</v>
      </c>
      <c r="J661" s="228">
        <v>139528.43</v>
      </c>
      <c r="K661" s="228">
        <v>74545.33</v>
      </c>
      <c r="L661" s="228">
        <v>1579787.85</v>
      </c>
    </row>
    <row r="662" spans="1:12">
      <c r="A662" s="228">
        <v>2007</v>
      </c>
      <c r="B662" s="228" t="s">
        <v>195</v>
      </c>
      <c r="C662" s="228" t="s">
        <v>63</v>
      </c>
      <c r="D662" s="228" t="s">
        <v>205</v>
      </c>
      <c r="E662" s="228">
        <v>95</v>
      </c>
      <c r="F662" s="228">
        <v>290</v>
      </c>
      <c r="G662" s="228">
        <v>55</v>
      </c>
      <c r="H662" s="228">
        <v>599</v>
      </c>
      <c r="I662" s="228">
        <v>234904.9</v>
      </c>
      <c r="J662" s="228">
        <v>24489.86</v>
      </c>
      <c r="K662" s="228">
        <v>1840</v>
      </c>
      <c r="L662" s="228">
        <v>274465.43</v>
      </c>
    </row>
    <row r="663" spans="1:12">
      <c r="A663" s="228">
        <v>2007</v>
      </c>
      <c r="B663" s="228" t="s">
        <v>195</v>
      </c>
      <c r="C663" s="228" t="s">
        <v>63</v>
      </c>
      <c r="D663" s="228" t="s">
        <v>206</v>
      </c>
      <c r="E663" s="228">
        <v>0</v>
      </c>
      <c r="F663" s="228">
        <v>49482</v>
      </c>
      <c r="G663" s="228">
        <v>1313</v>
      </c>
      <c r="H663" s="228">
        <v>5157</v>
      </c>
      <c r="I663" s="228">
        <v>3634724</v>
      </c>
      <c r="J663" s="228">
        <v>414787.77</v>
      </c>
      <c r="K663" s="228">
        <v>52976.24</v>
      </c>
      <c r="L663" s="228">
        <v>4454213.46</v>
      </c>
    </row>
    <row r="664" spans="1:12">
      <c r="A664" s="228">
        <v>2007</v>
      </c>
      <c r="B664" s="228" t="s">
        <v>195</v>
      </c>
      <c r="C664" s="228" t="s">
        <v>63</v>
      </c>
      <c r="D664" s="228" t="s">
        <v>206</v>
      </c>
      <c r="E664" s="228">
        <v>5</v>
      </c>
      <c r="F664" s="228">
        <v>52428</v>
      </c>
      <c r="G664" s="228">
        <v>679</v>
      </c>
      <c r="H664" s="228">
        <v>1054</v>
      </c>
      <c r="I664" s="228">
        <v>761509.99</v>
      </c>
      <c r="J664" s="228">
        <v>181871.68</v>
      </c>
      <c r="K664" s="228">
        <v>82589.52</v>
      </c>
      <c r="L664" s="228">
        <v>1214677.2</v>
      </c>
    </row>
    <row r="665" spans="1:12">
      <c r="A665" s="228">
        <v>2007</v>
      </c>
      <c r="B665" s="228" t="s">
        <v>195</v>
      </c>
      <c r="C665" s="228" t="s">
        <v>63</v>
      </c>
      <c r="D665" s="228" t="s">
        <v>206</v>
      </c>
      <c r="E665" s="228">
        <v>10</v>
      </c>
      <c r="F665" s="228">
        <v>56135</v>
      </c>
      <c r="G665" s="228">
        <v>580</v>
      </c>
      <c r="H665" s="228">
        <v>966</v>
      </c>
      <c r="I665" s="228">
        <v>748030.25</v>
      </c>
      <c r="J665" s="228">
        <v>194944.74</v>
      </c>
      <c r="K665" s="228">
        <v>170822.03</v>
      </c>
      <c r="L665" s="228">
        <v>1327123.8999999999</v>
      </c>
    </row>
    <row r="666" spans="1:12">
      <c r="A666" s="228">
        <v>2007</v>
      </c>
      <c r="B666" s="228" t="s">
        <v>195</v>
      </c>
      <c r="C666" s="228" t="s">
        <v>63</v>
      </c>
      <c r="D666" s="228" t="s">
        <v>206</v>
      </c>
      <c r="E666" s="228">
        <v>15</v>
      </c>
      <c r="F666" s="228">
        <v>59164</v>
      </c>
      <c r="G666" s="228">
        <v>1658</v>
      </c>
      <c r="H666" s="228">
        <v>2995</v>
      </c>
      <c r="I666" s="228">
        <v>2151064.14</v>
      </c>
      <c r="J666" s="228">
        <v>470108.25</v>
      </c>
      <c r="K666" s="228">
        <v>194731.6</v>
      </c>
      <c r="L666" s="228">
        <v>3333131.55</v>
      </c>
    </row>
    <row r="667" spans="1:12">
      <c r="A667" s="228">
        <v>2007</v>
      </c>
      <c r="B667" s="228" t="s">
        <v>195</v>
      </c>
      <c r="C667" s="228" t="s">
        <v>63</v>
      </c>
      <c r="D667" s="228" t="s">
        <v>206</v>
      </c>
      <c r="E667" s="228">
        <v>20</v>
      </c>
      <c r="F667" s="228">
        <v>46351</v>
      </c>
      <c r="G667" s="228">
        <v>1985</v>
      </c>
      <c r="H667" s="228">
        <v>4218</v>
      </c>
      <c r="I667" s="228">
        <v>2976615.79</v>
      </c>
      <c r="J667" s="228">
        <v>717327.41</v>
      </c>
      <c r="K667" s="228">
        <v>118863.86</v>
      </c>
      <c r="L667" s="228">
        <v>4512890.78</v>
      </c>
    </row>
    <row r="668" spans="1:12">
      <c r="A668" s="228">
        <v>2007</v>
      </c>
      <c r="B668" s="228" t="s">
        <v>195</v>
      </c>
      <c r="C668" s="228" t="s">
        <v>63</v>
      </c>
      <c r="D668" s="228" t="s">
        <v>206</v>
      </c>
      <c r="E668" s="228">
        <v>25</v>
      </c>
      <c r="F668" s="228">
        <v>44794</v>
      </c>
      <c r="G668" s="228">
        <v>3268</v>
      </c>
      <c r="H668" s="228">
        <v>9002</v>
      </c>
      <c r="I668" s="228">
        <v>6808185.9000000004</v>
      </c>
      <c r="J668" s="228">
        <v>1847337.22</v>
      </c>
      <c r="K668" s="228">
        <v>377158.01</v>
      </c>
      <c r="L668" s="228">
        <v>10455979.16</v>
      </c>
    </row>
    <row r="669" spans="1:12">
      <c r="A669" s="228">
        <v>2007</v>
      </c>
      <c r="B669" s="228" t="s">
        <v>195</v>
      </c>
      <c r="C669" s="228" t="s">
        <v>63</v>
      </c>
      <c r="D669" s="228" t="s">
        <v>206</v>
      </c>
      <c r="E669" s="228">
        <v>30</v>
      </c>
      <c r="F669" s="228">
        <v>59574</v>
      </c>
      <c r="G669" s="228">
        <v>5463</v>
      </c>
      <c r="H669" s="228">
        <v>14605</v>
      </c>
      <c r="I669" s="228">
        <v>11438417.26</v>
      </c>
      <c r="J669" s="228">
        <v>3013856.61</v>
      </c>
      <c r="K669" s="228">
        <v>456788.57</v>
      </c>
      <c r="L669" s="228">
        <v>17393677.039999999</v>
      </c>
    </row>
    <row r="670" spans="1:12">
      <c r="A670" s="228">
        <v>2007</v>
      </c>
      <c r="B670" s="228" t="s">
        <v>195</v>
      </c>
      <c r="C670" s="228" t="s">
        <v>63</v>
      </c>
      <c r="D670" s="228" t="s">
        <v>206</v>
      </c>
      <c r="E670" s="228">
        <v>35</v>
      </c>
      <c r="F670" s="228">
        <v>70224</v>
      </c>
      <c r="G670" s="228">
        <v>5818</v>
      </c>
      <c r="H670" s="228">
        <v>12791</v>
      </c>
      <c r="I670" s="228">
        <v>9895634.8699999992</v>
      </c>
      <c r="J670" s="228">
        <v>2673878.61</v>
      </c>
      <c r="K670" s="228">
        <v>598534.40000000002</v>
      </c>
      <c r="L670" s="228">
        <v>15674217.82</v>
      </c>
    </row>
    <row r="671" spans="1:12">
      <c r="A671" s="228">
        <v>2007</v>
      </c>
      <c r="B671" s="228" t="s">
        <v>195</v>
      </c>
      <c r="C671" s="228" t="s">
        <v>63</v>
      </c>
      <c r="D671" s="228" t="s">
        <v>206</v>
      </c>
      <c r="E671" s="228">
        <v>40</v>
      </c>
      <c r="F671" s="228">
        <v>68886</v>
      </c>
      <c r="G671" s="228">
        <v>4927</v>
      </c>
      <c r="H671" s="228">
        <v>9933</v>
      </c>
      <c r="I671" s="228">
        <v>7186796.3300000001</v>
      </c>
      <c r="J671" s="228">
        <v>1823658.99</v>
      </c>
      <c r="K671" s="228">
        <v>914117.84</v>
      </c>
      <c r="L671" s="228">
        <v>11857323.33</v>
      </c>
    </row>
    <row r="672" spans="1:12">
      <c r="A672" s="228">
        <v>2007</v>
      </c>
      <c r="B672" s="228" t="s">
        <v>195</v>
      </c>
      <c r="C672" s="228" t="s">
        <v>63</v>
      </c>
      <c r="D672" s="228" t="s">
        <v>206</v>
      </c>
      <c r="E672" s="228">
        <v>45</v>
      </c>
      <c r="F672" s="228">
        <v>75051</v>
      </c>
      <c r="G672" s="228">
        <v>5224</v>
      </c>
      <c r="H672" s="228">
        <v>10638</v>
      </c>
      <c r="I672" s="228">
        <v>7738714.21</v>
      </c>
      <c r="J672" s="228">
        <v>2030719.54</v>
      </c>
      <c r="K672" s="228">
        <v>1053595.25</v>
      </c>
      <c r="L672" s="228">
        <v>13015311.92</v>
      </c>
    </row>
    <row r="673" spans="1:12">
      <c r="A673" s="228">
        <v>2007</v>
      </c>
      <c r="B673" s="228" t="s">
        <v>195</v>
      </c>
      <c r="C673" s="228" t="s">
        <v>63</v>
      </c>
      <c r="D673" s="228" t="s">
        <v>206</v>
      </c>
      <c r="E673" s="228">
        <v>50</v>
      </c>
      <c r="F673" s="228">
        <v>73467</v>
      </c>
      <c r="G673" s="228">
        <v>6527</v>
      </c>
      <c r="H673" s="228">
        <v>12687</v>
      </c>
      <c r="I673" s="228">
        <v>9298829.0399999991</v>
      </c>
      <c r="J673" s="228">
        <v>2516045.13</v>
      </c>
      <c r="K673" s="228">
        <v>1918271.31</v>
      </c>
      <c r="L673" s="228">
        <v>16177570.27</v>
      </c>
    </row>
    <row r="674" spans="1:12">
      <c r="A674" s="228">
        <v>2007</v>
      </c>
      <c r="B674" s="228" t="s">
        <v>195</v>
      </c>
      <c r="C674" s="228" t="s">
        <v>63</v>
      </c>
      <c r="D674" s="228" t="s">
        <v>206</v>
      </c>
      <c r="E674" s="228">
        <v>55</v>
      </c>
      <c r="F674" s="228">
        <v>70734</v>
      </c>
      <c r="G674" s="228">
        <v>7571</v>
      </c>
      <c r="H674" s="228">
        <v>15716</v>
      </c>
      <c r="I674" s="228">
        <v>11488307.99</v>
      </c>
      <c r="J674" s="228">
        <v>2962959.74</v>
      </c>
      <c r="K674" s="228">
        <v>2436472.7999999998</v>
      </c>
      <c r="L674" s="228">
        <v>19539049.420000002</v>
      </c>
    </row>
    <row r="675" spans="1:12">
      <c r="A675" s="228">
        <v>2007</v>
      </c>
      <c r="B675" s="228" t="s">
        <v>195</v>
      </c>
      <c r="C675" s="228" t="s">
        <v>63</v>
      </c>
      <c r="D675" s="228" t="s">
        <v>206</v>
      </c>
      <c r="E675" s="228">
        <v>60</v>
      </c>
      <c r="F675" s="228">
        <v>59024</v>
      </c>
      <c r="G675" s="228">
        <v>7127</v>
      </c>
      <c r="H675" s="228">
        <v>15423</v>
      </c>
      <c r="I675" s="228">
        <v>11850502.51</v>
      </c>
      <c r="J675" s="228">
        <v>3145901.22</v>
      </c>
      <c r="K675" s="228">
        <v>2971807.26</v>
      </c>
      <c r="L675" s="228">
        <v>20353837</v>
      </c>
    </row>
    <row r="676" spans="1:12">
      <c r="A676" s="228">
        <v>2007</v>
      </c>
      <c r="B676" s="228" t="s">
        <v>195</v>
      </c>
      <c r="C676" s="228" t="s">
        <v>63</v>
      </c>
      <c r="D676" s="228" t="s">
        <v>206</v>
      </c>
      <c r="E676" s="228">
        <v>65</v>
      </c>
      <c r="F676" s="228">
        <v>40579</v>
      </c>
      <c r="G676" s="228">
        <v>6561</v>
      </c>
      <c r="H676" s="228">
        <v>16233</v>
      </c>
      <c r="I676" s="228">
        <v>12653132.42</v>
      </c>
      <c r="J676" s="228">
        <v>3137574.85</v>
      </c>
      <c r="K676" s="228">
        <v>3542915.84</v>
      </c>
      <c r="L676" s="228">
        <v>21318094.120000001</v>
      </c>
    </row>
    <row r="677" spans="1:12">
      <c r="A677" s="228">
        <v>2007</v>
      </c>
      <c r="B677" s="228" t="s">
        <v>195</v>
      </c>
      <c r="C677" s="228" t="s">
        <v>63</v>
      </c>
      <c r="D677" s="228" t="s">
        <v>206</v>
      </c>
      <c r="E677" s="228">
        <v>70</v>
      </c>
      <c r="F677" s="228">
        <v>29765</v>
      </c>
      <c r="G677" s="228">
        <v>5549</v>
      </c>
      <c r="H677" s="228">
        <v>15938</v>
      </c>
      <c r="I677" s="228">
        <v>11552413.48</v>
      </c>
      <c r="J677" s="228">
        <v>2759290.51</v>
      </c>
      <c r="K677" s="228">
        <v>2827552.01</v>
      </c>
      <c r="L677" s="228">
        <v>18911191.530000001</v>
      </c>
    </row>
    <row r="678" spans="1:12">
      <c r="A678" s="228">
        <v>2007</v>
      </c>
      <c r="B678" s="228" t="s">
        <v>195</v>
      </c>
      <c r="C678" s="228" t="s">
        <v>63</v>
      </c>
      <c r="D678" s="228" t="s">
        <v>206</v>
      </c>
      <c r="E678" s="228">
        <v>75</v>
      </c>
      <c r="F678" s="228">
        <v>24373</v>
      </c>
      <c r="G678" s="228">
        <v>5061</v>
      </c>
      <c r="H678" s="228">
        <v>17491</v>
      </c>
      <c r="I678" s="228">
        <v>12447415.060000001</v>
      </c>
      <c r="J678" s="228">
        <v>2752025.7</v>
      </c>
      <c r="K678" s="228">
        <v>2974603.68</v>
      </c>
      <c r="L678" s="228">
        <v>19811937.039999999</v>
      </c>
    </row>
    <row r="679" spans="1:12">
      <c r="A679" s="228">
        <v>2007</v>
      </c>
      <c r="B679" s="228" t="s">
        <v>195</v>
      </c>
      <c r="C679" s="228" t="s">
        <v>63</v>
      </c>
      <c r="D679" s="228" t="s">
        <v>206</v>
      </c>
      <c r="E679" s="228">
        <v>80</v>
      </c>
      <c r="F679" s="228">
        <v>17579</v>
      </c>
      <c r="G679" s="228">
        <v>3731</v>
      </c>
      <c r="H679" s="228">
        <v>17500</v>
      </c>
      <c r="I679" s="228">
        <v>10777748.42</v>
      </c>
      <c r="J679" s="228">
        <v>1973591.75</v>
      </c>
      <c r="K679" s="228">
        <v>1804098.98</v>
      </c>
      <c r="L679" s="228">
        <v>15849783.5</v>
      </c>
    </row>
    <row r="680" spans="1:12">
      <c r="A680" s="228">
        <v>2007</v>
      </c>
      <c r="B680" s="228" t="s">
        <v>195</v>
      </c>
      <c r="C680" s="228" t="s">
        <v>63</v>
      </c>
      <c r="D680" s="228" t="s">
        <v>206</v>
      </c>
      <c r="E680" s="228">
        <v>85</v>
      </c>
      <c r="F680" s="228">
        <v>10010</v>
      </c>
      <c r="G680" s="228">
        <v>1963</v>
      </c>
      <c r="H680" s="228">
        <v>14123</v>
      </c>
      <c r="I680" s="228">
        <v>7353887.4500000002</v>
      </c>
      <c r="J680" s="228">
        <v>1027253.39</v>
      </c>
      <c r="K680" s="228">
        <v>689585.69</v>
      </c>
      <c r="L680" s="228">
        <v>9834248.0099999998</v>
      </c>
    </row>
    <row r="681" spans="1:12">
      <c r="A681" s="228">
        <v>2007</v>
      </c>
      <c r="B681" s="228" t="s">
        <v>195</v>
      </c>
      <c r="C681" s="228" t="s">
        <v>63</v>
      </c>
      <c r="D681" s="228" t="s">
        <v>206</v>
      </c>
      <c r="E681" s="228">
        <v>90</v>
      </c>
      <c r="F681" s="228">
        <v>4214</v>
      </c>
      <c r="G681" s="228">
        <v>873</v>
      </c>
      <c r="H681" s="228">
        <v>6995</v>
      </c>
      <c r="I681" s="228">
        <v>3342239.81</v>
      </c>
      <c r="J681" s="228">
        <v>392581.44</v>
      </c>
      <c r="K681" s="228">
        <v>275799.46000000002</v>
      </c>
      <c r="L681" s="228">
        <v>4351926.4400000004</v>
      </c>
    </row>
    <row r="682" spans="1:12">
      <c r="A682" s="228">
        <v>2007</v>
      </c>
      <c r="B682" s="228" t="s">
        <v>195</v>
      </c>
      <c r="C682" s="228" t="s">
        <v>63</v>
      </c>
      <c r="D682" s="228" t="s">
        <v>206</v>
      </c>
      <c r="E682" s="228">
        <v>95</v>
      </c>
      <c r="F682" s="228">
        <v>1188</v>
      </c>
      <c r="G682" s="228">
        <v>172</v>
      </c>
      <c r="H682" s="228">
        <v>1901</v>
      </c>
      <c r="I682" s="228">
        <v>936905.4</v>
      </c>
      <c r="J682" s="228">
        <v>88646.03</v>
      </c>
      <c r="K682" s="228">
        <v>88240.57</v>
      </c>
      <c r="L682" s="228">
        <v>1203325.92</v>
      </c>
    </row>
    <row r="683" spans="1:12">
      <c r="A683" s="228">
        <v>2007</v>
      </c>
      <c r="B683" s="228" t="s">
        <v>195</v>
      </c>
      <c r="C683" s="228" t="s">
        <v>64</v>
      </c>
      <c r="D683" s="228" t="s">
        <v>205</v>
      </c>
      <c r="E683" s="228">
        <v>0</v>
      </c>
      <c r="F683" s="228">
        <v>17568</v>
      </c>
      <c r="G683" s="228">
        <v>782</v>
      </c>
      <c r="H683" s="228">
        <v>2336</v>
      </c>
      <c r="I683" s="228">
        <v>973849.84</v>
      </c>
      <c r="J683" s="228">
        <v>255045.95</v>
      </c>
      <c r="K683" s="228">
        <v>37465.550000000003</v>
      </c>
      <c r="L683" s="228">
        <v>1338129.74</v>
      </c>
    </row>
    <row r="684" spans="1:12">
      <c r="A684" s="228">
        <v>2007</v>
      </c>
      <c r="B684" s="228" t="s">
        <v>195</v>
      </c>
      <c r="C684" s="228" t="s">
        <v>64</v>
      </c>
      <c r="D684" s="228" t="s">
        <v>205</v>
      </c>
      <c r="E684" s="228">
        <v>5</v>
      </c>
      <c r="F684" s="228">
        <v>18432</v>
      </c>
      <c r="G684" s="228">
        <v>302</v>
      </c>
      <c r="H684" s="228">
        <v>369</v>
      </c>
      <c r="I684" s="228">
        <v>229655.56</v>
      </c>
      <c r="J684" s="228">
        <v>90265.2</v>
      </c>
      <c r="K684" s="228">
        <v>7163.2</v>
      </c>
      <c r="L684" s="228">
        <v>353309.6</v>
      </c>
    </row>
    <row r="685" spans="1:12">
      <c r="A685" s="228">
        <v>2007</v>
      </c>
      <c r="B685" s="228" t="s">
        <v>195</v>
      </c>
      <c r="C685" s="228" t="s">
        <v>64</v>
      </c>
      <c r="D685" s="228" t="s">
        <v>205</v>
      </c>
      <c r="E685" s="228">
        <v>10</v>
      </c>
      <c r="F685" s="228">
        <v>20904</v>
      </c>
      <c r="G685" s="228">
        <v>287</v>
      </c>
      <c r="H685" s="228">
        <v>407</v>
      </c>
      <c r="I685" s="228">
        <v>292632.33</v>
      </c>
      <c r="J685" s="228">
        <v>93540.93</v>
      </c>
      <c r="K685" s="228">
        <v>85886.19</v>
      </c>
      <c r="L685" s="228">
        <v>498952.26</v>
      </c>
    </row>
    <row r="686" spans="1:12">
      <c r="A686" s="228">
        <v>2007</v>
      </c>
      <c r="B686" s="228" t="s">
        <v>195</v>
      </c>
      <c r="C686" s="228" t="s">
        <v>64</v>
      </c>
      <c r="D686" s="228" t="s">
        <v>205</v>
      </c>
      <c r="E686" s="228">
        <v>15</v>
      </c>
      <c r="F686" s="228">
        <v>23055</v>
      </c>
      <c r="G686" s="228">
        <v>501</v>
      </c>
      <c r="H686" s="228">
        <v>762</v>
      </c>
      <c r="I686" s="228">
        <v>666130.25</v>
      </c>
      <c r="J686" s="228">
        <v>250903.46</v>
      </c>
      <c r="K686" s="228">
        <v>99070.77</v>
      </c>
      <c r="L686" s="228">
        <v>1079360.32</v>
      </c>
    </row>
    <row r="687" spans="1:12">
      <c r="A687" s="228">
        <v>2007</v>
      </c>
      <c r="B687" s="228" t="s">
        <v>195</v>
      </c>
      <c r="C687" s="228" t="s">
        <v>64</v>
      </c>
      <c r="D687" s="228" t="s">
        <v>205</v>
      </c>
      <c r="E687" s="228">
        <v>20</v>
      </c>
      <c r="F687" s="228">
        <v>20196</v>
      </c>
      <c r="G687" s="228">
        <v>600</v>
      </c>
      <c r="H687" s="228">
        <v>943</v>
      </c>
      <c r="I687" s="228">
        <v>803748.16</v>
      </c>
      <c r="J687" s="228">
        <v>290452.52</v>
      </c>
      <c r="K687" s="228">
        <v>94943.9</v>
      </c>
      <c r="L687" s="228">
        <v>1281104.1000000001</v>
      </c>
    </row>
    <row r="688" spans="1:12">
      <c r="A688" s="228">
        <v>2007</v>
      </c>
      <c r="B688" s="228" t="s">
        <v>195</v>
      </c>
      <c r="C688" s="228" t="s">
        <v>64</v>
      </c>
      <c r="D688" s="228" t="s">
        <v>205</v>
      </c>
      <c r="E688" s="228">
        <v>25</v>
      </c>
      <c r="F688" s="228">
        <v>14300</v>
      </c>
      <c r="G688" s="228">
        <v>416</v>
      </c>
      <c r="H688" s="228">
        <v>702</v>
      </c>
      <c r="I688" s="228">
        <v>553161.38</v>
      </c>
      <c r="J688" s="228">
        <v>198311.25</v>
      </c>
      <c r="K688" s="228">
        <v>64846.06</v>
      </c>
      <c r="L688" s="228">
        <v>929222.85</v>
      </c>
    </row>
    <row r="689" spans="1:12">
      <c r="A689" s="228">
        <v>2007</v>
      </c>
      <c r="B689" s="228" t="s">
        <v>195</v>
      </c>
      <c r="C689" s="228" t="s">
        <v>64</v>
      </c>
      <c r="D689" s="228" t="s">
        <v>205</v>
      </c>
      <c r="E689" s="228">
        <v>30</v>
      </c>
      <c r="F689" s="228">
        <v>18068</v>
      </c>
      <c r="G689" s="228">
        <v>519</v>
      </c>
      <c r="H689" s="228">
        <v>907</v>
      </c>
      <c r="I689" s="228">
        <v>677681.84</v>
      </c>
      <c r="J689" s="228">
        <v>246123.04</v>
      </c>
      <c r="K689" s="228">
        <v>81039.710000000006</v>
      </c>
      <c r="L689" s="228">
        <v>1130069.4099999999</v>
      </c>
    </row>
    <row r="690" spans="1:12">
      <c r="A690" s="228">
        <v>2007</v>
      </c>
      <c r="B690" s="228" t="s">
        <v>195</v>
      </c>
      <c r="C690" s="228" t="s">
        <v>64</v>
      </c>
      <c r="D690" s="228" t="s">
        <v>205</v>
      </c>
      <c r="E690" s="228">
        <v>35</v>
      </c>
      <c r="F690" s="228">
        <v>21939</v>
      </c>
      <c r="G690" s="228">
        <v>715</v>
      </c>
      <c r="H690" s="228">
        <v>1179</v>
      </c>
      <c r="I690" s="228">
        <v>852378.99</v>
      </c>
      <c r="J690" s="228">
        <v>270556.28000000003</v>
      </c>
      <c r="K690" s="228">
        <v>138200.43</v>
      </c>
      <c r="L690" s="228">
        <v>1373301.48</v>
      </c>
    </row>
    <row r="691" spans="1:12">
      <c r="A691" s="228">
        <v>2007</v>
      </c>
      <c r="B691" s="228" t="s">
        <v>195</v>
      </c>
      <c r="C691" s="228" t="s">
        <v>64</v>
      </c>
      <c r="D691" s="228" t="s">
        <v>205</v>
      </c>
      <c r="E691" s="228">
        <v>40</v>
      </c>
      <c r="F691" s="228">
        <v>23510</v>
      </c>
      <c r="G691" s="228">
        <v>1020</v>
      </c>
      <c r="H691" s="228">
        <v>1717</v>
      </c>
      <c r="I691" s="228">
        <v>1181824.31</v>
      </c>
      <c r="J691" s="228">
        <v>397957.22</v>
      </c>
      <c r="K691" s="228">
        <v>231430.37</v>
      </c>
      <c r="L691" s="228">
        <v>1951819.22</v>
      </c>
    </row>
    <row r="692" spans="1:12">
      <c r="A692" s="228">
        <v>2007</v>
      </c>
      <c r="B692" s="228" t="s">
        <v>195</v>
      </c>
      <c r="C692" s="228" t="s">
        <v>64</v>
      </c>
      <c r="D692" s="228" t="s">
        <v>205</v>
      </c>
      <c r="E692" s="228">
        <v>45</v>
      </c>
      <c r="F692" s="228">
        <v>27877</v>
      </c>
      <c r="G692" s="228">
        <v>1396</v>
      </c>
      <c r="H692" s="228">
        <v>3080</v>
      </c>
      <c r="I692" s="228">
        <v>2001160.09</v>
      </c>
      <c r="J692" s="228">
        <v>611373.05000000005</v>
      </c>
      <c r="K692" s="228">
        <v>310630.65000000002</v>
      </c>
      <c r="L692" s="228">
        <v>3105982.92</v>
      </c>
    </row>
    <row r="693" spans="1:12">
      <c r="A693" s="228">
        <v>2007</v>
      </c>
      <c r="B693" s="228" t="s">
        <v>195</v>
      </c>
      <c r="C693" s="228" t="s">
        <v>64</v>
      </c>
      <c r="D693" s="228" t="s">
        <v>205</v>
      </c>
      <c r="E693" s="228">
        <v>50</v>
      </c>
      <c r="F693" s="228">
        <v>28875</v>
      </c>
      <c r="G693" s="228">
        <v>1866</v>
      </c>
      <c r="H693" s="228">
        <v>3610</v>
      </c>
      <c r="I693" s="228">
        <v>2536733.6800000002</v>
      </c>
      <c r="J693" s="228">
        <v>848512.11</v>
      </c>
      <c r="K693" s="228">
        <v>633615.06000000006</v>
      </c>
      <c r="L693" s="228">
        <v>4253790.49</v>
      </c>
    </row>
    <row r="694" spans="1:12">
      <c r="A694" s="228">
        <v>2007</v>
      </c>
      <c r="B694" s="228" t="s">
        <v>195</v>
      </c>
      <c r="C694" s="228" t="s">
        <v>64</v>
      </c>
      <c r="D694" s="228" t="s">
        <v>205</v>
      </c>
      <c r="E694" s="228">
        <v>55</v>
      </c>
      <c r="F694" s="228">
        <v>29237</v>
      </c>
      <c r="G694" s="228">
        <v>2461</v>
      </c>
      <c r="H694" s="228">
        <v>5172</v>
      </c>
      <c r="I694" s="228">
        <v>3807169.35</v>
      </c>
      <c r="J694" s="228">
        <v>1225111.3600000001</v>
      </c>
      <c r="K694" s="228">
        <v>867377.22</v>
      </c>
      <c r="L694" s="228">
        <v>6174910.8200000003</v>
      </c>
    </row>
    <row r="695" spans="1:12">
      <c r="A695" s="228">
        <v>2007</v>
      </c>
      <c r="B695" s="228" t="s">
        <v>195</v>
      </c>
      <c r="C695" s="228" t="s">
        <v>64</v>
      </c>
      <c r="D695" s="228" t="s">
        <v>205</v>
      </c>
      <c r="E695" s="228">
        <v>60</v>
      </c>
      <c r="F695" s="228">
        <v>25704</v>
      </c>
      <c r="G695" s="228">
        <v>2798</v>
      </c>
      <c r="H695" s="228">
        <v>6057</v>
      </c>
      <c r="I695" s="228">
        <v>4430937.1900000004</v>
      </c>
      <c r="J695" s="228">
        <v>1376839.93</v>
      </c>
      <c r="K695" s="228">
        <v>1027008.03</v>
      </c>
      <c r="L695" s="228">
        <v>7144686.8899999997</v>
      </c>
    </row>
    <row r="696" spans="1:12">
      <c r="A696" s="228">
        <v>2007</v>
      </c>
      <c r="B696" s="228" t="s">
        <v>195</v>
      </c>
      <c r="C696" s="228" t="s">
        <v>64</v>
      </c>
      <c r="D696" s="228" t="s">
        <v>205</v>
      </c>
      <c r="E696" s="228">
        <v>65</v>
      </c>
      <c r="F696" s="228">
        <v>17426</v>
      </c>
      <c r="G696" s="228">
        <v>2701</v>
      </c>
      <c r="H696" s="228">
        <v>7418</v>
      </c>
      <c r="I696" s="228">
        <v>5178834.32</v>
      </c>
      <c r="J696" s="228">
        <v>1410012.27</v>
      </c>
      <c r="K696" s="228">
        <v>1564287.71</v>
      </c>
      <c r="L696" s="228">
        <v>8394428.0299999993</v>
      </c>
    </row>
    <row r="697" spans="1:12">
      <c r="A697" s="228">
        <v>2007</v>
      </c>
      <c r="B697" s="228" t="s">
        <v>195</v>
      </c>
      <c r="C697" s="228" t="s">
        <v>64</v>
      </c>
      <c r="D697" s="228" t="s">
        <v>205</v>
      </c>
      <c r="E697" s="228">
        <v>70</v>
      </c>
      <c r="F697" s="228">
        <v>12857</v>
      </c>
      <c r="G697" s="228">
        <v>2681</v>
      </c>
      <c r="H697" s="228">
        <v>7260</v>
      </c>
      <c r="I697" s="228">
        <v>5060847.54</v>
      </c>
      <c r="J697" s="228">
        <v>1396692.1</v>
      </c>
      <c r="K697" s="228">
        <v>1321568.33</v>
      </c>
      <c r="L697" s="228">
        <v>7985453.5700000003</v>
      </c>
    </row>
    <row r="698" spans="1:12">
      <c r="A698" s="228">
        <v>2007</v>
      </c>
      <c r="B698" s="228" t="s">
        <v>195</v>
      </c>
      <c r="C698" s="228" t="s">
        <v>64</v>
      </c>
      <c r="D698" s="228" t="s">
        <v>205</v>
      </c>
      <c r="E698" s="228">
        <v>75</v>
      </c>
      <c r="F698" s="228">
        <v>10332</v>
      </c>
      <c r="G698" s="228">
        <v>2769</v>
      </c>
      <c r="H698" s="228">
        <v>8410</v>
      </c>
      <c r="I698" s="228">
        <v>4896953.3600000003</v>
      </c>
      <c r="J698" s="228">
        <v>1306422.49</v>
      </c>
      <c r="K698" s="228">
        <v>1552690.69</v>
      </c>
      <c r="L698" s="228">
        <v>8050683.2800000003</v>
      </c>
    </row>
    <row r="699" spans="1:12">
      <c r="A699" s="228">
        <v>2007</v>
      </c>
      <c r="B699" s="228" t="s">
        <v>195</v>
      </c>
      <c r="C699" s="228" t="s">
        <v>64</v>
      </c>
      <c r="D699" s="228" t="s">
        <v>205</v>
      </c>
      <c r="E699" s="228">
        <v>80</v>
      </c>
      <c r="F699" s="228">
        <v>6151</v>
      </c>
      <c r="G699" s="228">
        <v>1778</v>
      </c>
      <c r="H699" s="228">
        <v>6765</v>
      </c>
      <c r="I699" s="228">
        <v>3748580.05</v>
      </c>
      <c r="J699" s="228">
        <v>898761.57</v>
      </c>
      <c r="K699" s="228">
        <v>1081701.47</v>
      </c>
      <c r="L699" s="228">
        <v>5932852.7000000002</v>
      </c>
    </row>
    <row r="700" spans="1:12">
      <c r="A700" s="228">
        <v>2007</v>
      </c>
      <c r="B700" s="228" t="s">
        <v>195</v>
      </c>
      <c r="C700" s="228" t="s">
        <v>64</v>
      </c>
      <c r="D700" s="228" t="s">
        <v>205</v>
      </c>
      <c r="E700" s="228">
        <v>85</v>
      </c>
      <c r="F700" s="228">
        <v>2269</v>
      </c>
      <c r="G700" s="228">
        <v>647</v>
      </c>
      <c r="H700" s="228">
        <v>3507</v>
      </c>
      <c r="I700" s="228">
        <v>1581493.33</v>
      </c>
      <c r="J700" s="228">
        <v>296399.27</v>
      </c>
      <c r="K700" s="228">
        <v>194850.65</v>
      </c>
      <c r="L700" s="228">
        <v>2110784.7799999998</v>
      </c>
    </row>
    <row r="701" spans="1:12">
      <c r="A701" s="228">
        <v>2007</v>
      </c>
      <c r="B701" s="228" t="s">
        <v>195</v>
      </c>
      <c r="C701" s="228" t="s">
        <v>64</v>
      </c>
      <c r="D701" s="228" t="s">
        <v>205</v>
      </c>
      <c r="E701" s="228">
        <v>90</v>
      </c>
      <c r="F701" s="228">
        <v>744</v>
      </c>
      <c r="G701" s="228">
        <v>181</v>
      </c>
      <c r="H701" s="228">
        <v>1752</v>
      </c>
      <c r="I701" s="228">
        <v>611330.82999999996</v>
      </c>
      <c r="J701" s="228">
        <v>94537.7</v>
      </c>
      <c r="K701" s="228">
        <v>66343</v>
      </c>
      <c r="L701" s="228">
        <v>787642.99</v>
      </c>
    </row>
    <row r="702" spans="1:12">
      <c r="A702" s="228">
        <v>2007</v>
      </c>
      <c r="B702" s="228" t="s">
        <v>195</v>
      </c>
      <c r="C702" s="228" t="s">
        <v>64</v>
      </c>
      <c r="D702" s="228" t="s">
        <v>205</v>
      </c>
      <c r="E702" s="228">
        <v>95</v>
      </c>
      <c r="F702" s="228">
        <v>140</v>
      </c>
      <c r="G702" s="228">
        <v>39</v>
      </c>
      <c r="H702" s="228">
        <v>520</v>
      </c>
      <c r="I702" s="228">
        <v>149201.07</v>
      </c>
      <c r="J702" s="228">
        <v>24504.79</v>
      </c>
      <c r="K702" s="228">
        <v>24303</v>
      </c>
      <c r="L702" s="228">
        <v>206695.85</v>
      </c>
    </row>
    <row r="703" spans="1:12">
      <c r="A703" s="228">
        <v>2007</v>
      </c>
      <c r="B703" s="228" t="s">
        <v>195</v>
      </c>
      <c r="C703" s="228" t="s">
        <v>64</v>
      </c>
      <c r="D703" s="228" t="s">
        <v>206</v>
      </c>
      <c r="E703" s="228">
        <v>0</v>
      </c>
      <c r="F703" s="228">
        <v>16825</v>
      </c>
      <c r="G703" s="228">
        <v>589</v>
      </c>
      <c r="H703" s="228">
        <v>1655</v>
      </c>
      <c r="I703" s="228">
        <v>712275.69</v>
      </c>
      <c r="J703" s="228">
        <v>184052.73</v>
      </c>
      <c r="K703" s="228">
        <v>60165.2</v>
      </c>
      <c r="L703" s="228">
        <v>1008376.27</v>
      </c>
    </row>
    <row r="704" spans="1:12">
      <c r="A704" s="228">
        <v>2007</v>
      </c>
      <c r="B704" s="228" t="s">
        <v>195</v>
      </c>
      <c r="C704" s="228" t="s">
        <v>64</v>
      </c>
      <c r="D704" s="228" t="s">
        <v>206</v>
      </c>
      <c r="E704" s="228">
        <v>5</v>
      </c>
      <c r="F704" s="228">
        <v>17517</v>
      </c>
      <c r="G704" s="228">
        <v>237</v>
      </c>
      <c r="H704" s="228">
        <v>274</v>
      </c>
      <c r="I704" s="228">
        <v>176536.87</v>
      </c>
      <c r="J704" s="228">
        <v>70045.19</v>
      </c>
      <c r="K704" s="228">
        <v>10035</v>
      </c>
      <c r="L704" s="228">
        <v>279175.63</v>
      </c>
    </row>
    <row r="705" spans="1:12">
      <c r="A705" s="228">
        <v>2007</v>
      </c>
      <c r="B705" s="228" t="s">
        <v>195</v>
      </c>
      <c r="C705" s="228" t="s">
        <v>64</v>
      </c>
      <c r="D705" s="228" t="s">
        <v>206</v>
      </c>
      <c r="E705" s="228">
        <v>10</v>
      </c>
      <c r="F705" s="228">
        <v>19871</v>
      </c>
      <c r="G705" s="228">
        <v>260</v>
      </c>
      <c r="H705" s="228">
        <v>454</v>
      </c>
      <c r="I705" s="228">
        <v>286410.99</v>
      </c>
      <c r="J705" s="228">
        <v>82267.05</v>
      </c>
      <c r="K705" s="228">
        <v>161769.5</v>
      </c>
      <c r="L705" s="228">
        <v>553375.93999999994</v>
      </c>
    </row>
    <row r="706" spans="1:12">
      <c r="A706" s="228">
        <v>2007</v>
      </c>
      <c r="B706" s="228" t="s">
        <v>195</v>
      </c>
      <c r="C706" s="228" t="s">
        <v>64</v>
      </c>
      <c r="D706" s="228" t="s">
        <v>206</v>
      </c>
      <c r="E706" s="228">
        <v>15</v>
      </c>
      <c r="F706" s="228">
        <v>21696</v>
      </c>
      <c r="G706" s="228">
        <v>526</v>
      </c>
      <c r="H706" s="228">
        <v>952</v>
      </c>
      <c r="I706" s="228">
        <v>682081.5</v>
      </c>
      <c r="J706" s="228">
        <v>209786.79</v>
      </c>
      <c r="K706" s="228">
        <v>96587.1</v>
      </c>
      <c r="L706" s="228">
        <v>1040226.21</v>
      </c>
    </row>
    <row r="707" spans="1:12">
      <c r="A707" s="228">
        <v>2007</v>
      </c>
      <c r="B707" s="228" t="s">
        <v>195</v>
      </c>
      <c r="C707" s="228" t="s">
        <v>64</v>
      </c>
      <c r="D707" s="228" t="s">
        <v>206</v>
      </c>
      <c r="E707" s="228">
        <v>20</v>
      </c>
      <c r="F707" s="228">
        <v>20548</v>
      </c>
      <c r="G707" s="228">
        <v>868</v>
      </c>
      <c r="H707" s="228">
        <v>1607</v>
      </c>
      <c r="I707" s="228">
        <v>1120616.44</v>
      </c>
      <c r="J707" s="228">
        <v>348386</v>
      </c>
      <c r="K707" s="228">
        <v>86327.77</v>
      </c>
      <c r="L707" s="228">
        <v>1679827.81</v>
      </c>
    </row>
    <row r="708" spans="1:12">
      <c r="A708" s="228">
        <v>2007</v>
      </c>
      <c r="B708" s="228" t="s">
        <v>195</v>
      </c>
      <c r="C708" s="228" t="s">
        <v>64</v>
      </c>
      <c r="D708" s="228" t="s">
        <v>206</v>
      </c>
      <c r="E708" s="228">
        <v>25</v>
      </c>
      <c r="F708" s="228">
        <v>16711</v>
      </c>
      <c r="G708" s="228">
        <v>1132</v>
      </c>
      <c r="H708" s="228">
        <v>3056</v>
      </c>
      <c r="I708" s="228">
        <v>2007696.94</v>
      </c>
      <c r="J708" s="228">
        <v>630437.99</v>
      </c>
      <c r="K708" s="228">
        <v>79876.98</v>
      </c>
      <c r="L708" s="228">
        <v>2942302.11</v>
      </c>
    </row>
    <row r="709" spans="1:12">
      <c r="A709" s="228">
        <v>2007</v>
      </c>
      <c r="B709" s="228" t="s">
        <v>195</v>
      </c>
      <c r="C709" s="228" t="s">
        <v>64</v>
      </c>
      <c r="D709" s="228" t="s">
        <v>206</v>
      </c>
      <c r="E709" s="228">
        <v>30</v>
      </c>
      <c r="F709" s="228">
        <v>20196</v>
      </c>
      <c r="G709" s="228">
        <v>1822</v>
      </c>
      <c r="H709" s="228">
        <v>5765</v>
      </c>
      <c r="I709" s="228">
        <v>3851960.27</v>
      </c>
      <c r="J709" s="228">
        <v>1200155.07</v>
      </c>
      <c r="K709" s="228">
        <v>229024.57</v>
      </c>
      <c r="L709" s="228">
        <v>5687190.6799999997</v>
      </c>
    </row>
    <row r="710" spans="1:12">
      <c r="A710" s="228">
        <v>2007</v>
      </c>
      <c r="B710" s="228" t="s">
        <v>195</v>
      </c>
      <c r="C710" s="228" t="s">
        <v>64</v>
      </c>
      <c r="D710" s="228" t="s">
        <v>206</v>
      </c>
      <c r="E710" s="228">
        <v>35</v>
      </c>
      <c r="F710" s="228">
        <v>24506</v>
      </c>
      <c r="G710" s="228">
        <v>1893</v>
      </c>
      <c r="H710" s="228">
        <v>4962</v>
      </c>
      <c r="I710" s="228">
        <v>3443601.61</v>
      </c>
      <c r="J710" s="228">
        <v>1120405.52</v>
      </c>
      <c r="K710" s="228">
        <v>181321.37</v>
      </c>
      <c r="L710" s="228">
        <v>5107858.82</v>
      </c>
    </row>
    <row r="711" spans="1:12">
      <c r="A711" s="228">
        <v>2007</v>
      </c>
      <c r="B711" s="228" t="s">
        <v>195</v>
      </c>
      <c r="C711" s="228" t="s">
        <v>64</v>
      </c>
      <c r="D711" s="228" t="s">
        <v>206</v>
      </c>
      <c r="E711" s="228">
        <v>40</v>
      </c>
      <c r="F711" s="228">
        <v>25998</v>
      </c>
      <c r="G711" s="228">
        <v>1768</v>
      </c>
      <c r="H711" s="228">
        <v>3651</v>
      </c>
      <c r="I711" s="228">
        <v>2571856.48</v>
      </c>
      <c r="J711" s="228">
        <v>797499.66</v>
      </c>
      <c r="K711" s="228">
        <v>314381.12</v>
      </c>
      <c r="L711" s="228">
        <v>4002386.87</v>
      </c>
    </row>
    <row r="712" spans="1:12">
      <c r="A712" s="228">
        <v>2007</v>
      </c>
      <c r="B712" s="228" t="s">
        <v>195</v>
      </c>
      <c r="C712" s="228" t="s">
        <v>64</v>
      </c>
      <c r="D712" s="228" t="s">
        <v>206</v>
      </c>
      <c r="E712" s="228">
        <v>45</v>
      </c>
      <c r="F712" s="228">
        <v>30701</v>
      </c>
      <c r="G712" s="228">
        <v>2173</v>
      </c>
      <c r="H712" s="228">
        <v>4724</v>
      </c>
      <c r="I712" s="228">
        <v>3339711.61</v>
      </c>
      <c r="J712" s="228">
        <v>978728.29</v>
      </c>
      <c r="K712" s="228">
        <v>486413.55</v>
      </c>
      <c r="L712" s="228">
        <v>5124241.29</v>
      </c>
    </row>
    <row r="713" spans="1:12">
      <c r="A713" s="228">
        <v>2007</v>
      </c>
      <c r="B713" s="228" t="s">
        <v>195</v>
      </c>
      <c r="C713" s="228" t="s">
        <v>64</v>
      </c>
      <c r="D713" s="228" t="s">
        <v>206</v>
      </c>
      <c r="E713" s="228">
        <v>50</v>
      </c>
      <c r="F713" s="228">
        <v>31859</v>
      </c>
      <c r="G713" s="228">
        <v>2640</v>
      </c>
      <c r="H713" s="228">
        <v>5211</v>
      </c>
      <c r="I713" s="228">
        <v>3704636.16</v>
      </c>
      <c r="J713" s="228">
        <v>1165232.24</v>
      </c>
      <c r="K713" s="228">
        <v>553650.87</v>
      </c>
      <c r="L713" s="228">
        <v>6116678.4000000004</v>
      </c>
    </row>
    <row r="714" spans="1:12">
      <c r="A714" s="228">
        <v>2007</v>
      </c>
      <c r="B714" s="228" t="s">
        <v>195</v>
      </c>
      <c r="C714" s="228" t="s">
        <v>64</v>
      </c>
      <c r="D714" s="228" t="s">
        <v>206</v>
      </c>
      <c r="E714" s="228">
        <v>55</v>
      </c>
      <c r="F714" s="228">
        <v>31625</v>
      </c>
      <c r="G714" s="228">
        <v>2883</v>
      </c>
      <c r="H714" s="228">
        <v>6484</v>
      </c>
      <c r="I714" s="228">
        <v>4499191.7699999996</v>
      </c>
      <c r="J714" s="228">
        <v>1365316.38</v>
      </c>
      <c r="K714" s="228">
        <v>889267.94</v>
      </c>
      <c r="L714" s="228">
        <v>7107138.0999999996</v>
      </c>
    </row>
    <row r="715" spans="1:12">
      <c r="A715" s="228">
        <v>2007</v>
      </c>
      <c r="B715" s="228" t="s">
        <v>195</v>
      </c>
      <c r="C715" s="228" t="s">
        <v>64</v>
      </c>
      <c r="D715" s="228" t="s">
        <v>206</v>
      </c>
      <c r="E715" s="228">
        <v>60</v>
      </c>
      <c r="F715" s="228">
        <v>26537</v>
      </c>
      <c r="G715" s="228">
        <v>2868</v>
      </c>
      <c r="H715" s="228">
        <v>6881</v>
      </c>
      <c r="I715" s="228">
        <v>5145090.92</v>
      </c>
      <c r="J715" s="228">
        <v>1488254.97</v>
      </c>
      <c r="K715" s="228">
        <v>1283051.8899999999</v>
      </c>
      <c r="L715" s="228">
        <v>8275521.3399999999</v>
      </c>
    </row>
    <row r="716" spans="1:12">
      <c r="A716" s="228">
        <v>2007</v>
      </c>
      <c r="B716" s="228" t="s">
        <v>195</v>
      </c>
      <c r="C716" s="228" t="s">
        <v>64</v>
      </c>
      <c r="D716" s="228" t="s">
        <v>206</v>
      </c>
      <c r="E716" s="228">
        <v>65</v>
      </c>
      <c r="F716" s="228">
        <v>17963</v>
      </c>
      <c r="G716" s="228">
        <v>2534</v>
      </c>
      <c r="H716" s="228">
        <v>6627</v>
      </c>
      <c r="I716" s="228">
        <v>4488285.3600000003</v>
      </c>
      <c r="J716" s="228">
        <v>1348166.87</v>
      </c>
      <c r="K716" s="228">
        <v>1091942.58</v>
      </c>
      <c r="L716" s="228">
        <v>7231948.1100000003</v>
      </c>
    </row>
    <row r="717" spans="1:12">
      <c r="A717" s="228">
        <v>2007</v>
      </c>
      <c r="B717" s="228" t="s">
        <v>195</v>
      </c>
      <c r="C717" s="228" t="s">
        <v>64</v>
      </c>
      <c r="D717" s="228" t="s">
        <v>206</v>
      </c>
      <c r="E717" s="228">
        <v>70</v>
      </c>
      <c r="F717" s="228">
        <v>13750</v>
      </c>
      <c r="G717" s="228">
        <v>2592</v>
      </c>
      <c r="H717" s="228">
        <v>8089</v>
      </c>
      <c r="I717" s="228">
        <v>5018476.29</v>
      </c>
      <c r="J717" s="228">
        <v>1335919.5900000001</v>
      </c>
      <c r="K717" s="228">
        <v>1475923.99</v>
      </c>
      <c r="L717" s="228">
        <v>8009454.1900000004</v>
      </c>
    </row>
    <row r="718" spans="1:12">
      <c r="A718" s="228">
        <v>2007</v>
      </c>
      <c r="B718" s="228" t="s">
        <v>195</v>
      </c>
      <c r="C718" s="228" t="s">
        <v>64</v>
      </c>
      <c r="D718" s="228" t="s">
        <v>206</v>
      </c>
      <c r="E718" s="228">
        <v>75</v>
      </c>
      <c r="F718" s="228">
        <v>12226</v>
      </c>
      <c r="G718" s="228">
        <v>2390</v>
      </c>
      <c r="H718" s="228">
        <v>9956</v>
      </c>
      <c r="I718" s="228">
        <v>5698533.3399999999</v>
      </c>
      <c r="J718" s="228">
        <v>1361542.84</v>
      </c>
      <c r="K718" s="228">
        <v>1406837.04</v>
      </c>
      <c r="L718" s="228">
        <v>8659981.4100000001</v>
      </c>
    </row>
    <row r="719" spans="1:12">
      <c r="A719" s="228">
        <v>2007</v>
      </c>
      <c r="B719" s="228" t="s">
        <v>195</v>
      </c>
      <c r="C719" s="228" t="s">
        <v>64</v>
      </c>
      <c r="D719" s="228" t="s">
        <v>206</v>
      </c>
      <c r="E719" s="228">
        <v>80</v>
      </c>
      <c r="F719" s="228">
        <v>9980</v>
      </c>
      <c r="G719" s="228">
        <v>1967</v>
      </c>
      <c r="H719" s="228">
        <v>10276</v>
      </c>
      <c r="I719" s="228">
        <v>5157760.97</v>
      </c>
      <c r="J719" s="228">
        <v>1074350.3899999999</v>
      </c>
      <c r="K719" s="228">
        <v>879026.06</v>
      </c>
      <c r="L719" s="228">
        <v>7364232.3499999996</v>
      </c>
    </row>
    <row r="720" spans="1:12">
      <c r="A720" s="228">
        <v>2007</v>
      </c>
      <c r="B720" s="228" t="s">
        <v>195</v>
      </c>
      <c r="C720" s="228" t="s">
        <v>64</v>
      </c>
      <c r="D720" s="228" t="s">
        <v>206</v>
      </c>
      <c r="E720" s="228">
        <v>85</v>
      </c>
      <c r="F720" s="228">
        <v>5812</v>
      </c>
      <c r="G720" s="228">
        <v>1139</v>
      </c>
      <c r="H720" s="228">
        <v>8866</v>
      </c>
      <c r="I720" s="228">
        <v>3550990.55</v>
      </c>
      <c r="J720" s="228">
        <v>586417.43000000005</v>
      </c>
      <c r="K720" s="228">
        <v>438492.77</v>
      </c>
      <c r="L720" s="228">
        <v>4797325.91</v>
      </c>
    </row>
    <row r="721" spans="1:12">
      <c r="A721" s="228">
        <v>2007</v>
      </c>
      <c r="B721" s="228" t="s">
        <v>195</v>
      </c>
      <c r="C721" s="228" t="s">
        <v>64</v>
      </c>
      <c r="D721" s="228" t="s">
        <v>206</v>
      </c>
      <c r="E721" s="228">
        <v>90</v>
      </c>
      <c r="F721" s="228">
        <v>2428</v>
      </c>
      <c r="G721" s="228">
        <v>454</v>
      </c>
      <c r="H721" s="228">
        <v>5124</v>
      </c>
      <c r="I721" s="228">
        <v>1684185.39</v>
      </c>
      <c r="J721" s="228">
        <v>230246.08</v>
      </c>
      <c r="K721" s="228">
        <v>137056</v>
      </c>
      <c r="L721" s="228">
        <v>2159633.27</v>
      </c>
    </row>
    <row r="722" spans="1:12">
      <c r="A722" s="228">
        <v>2007</v>
      </c>
      <c r="B722" s="228" t="s">
        <v>195</v>
      </c>
      <c r="C722" s="228" t="s">
        <v>64</v>
      </c>
      <c r="D722" s="228" t="s">
        <v>206</v>
      </c>
      <c r="E722" s="228">
        <v>95</v>
      </c>
      <c r="F722" s="228">
        <v>701</v>
      </c>
      <c r="G722" s="228">
        <v>117</v>
      </c>
      <c r="H722" s="228">
        <v>1632</v>
      </c>
      <c r="I722" s="228">
        <v>438330.8</v>
      </c>
      <c r="J722" s="228">
        <v>53993.5</v>
      </c>
      <c r="K722" s="228">
        <v>26942</v>
      </c>
      <c r="L722" s="228">
        <v>548766.51</v>
      </c>
    </row>
    <row r="723" spans="1:12">
      <c r="A723" s="228">
        <v>2007</v>
      </c>
      <c r="B723" s="228" t="s">
        <v>195</v>
      </c>
      <c r="C723" s="228" t="s">
        <v>65</v>
      </c>
      <c r="D723" s="228" t="s">
        <v>205</v>
      </c>
      <c r="E723" s="228">
        <v>0</v>
      </c>
      <c r="F723" s="228">
        <v>31210</v>
      </c>
      <c r="G723" s="228">
        <v>1315</v>
      </c>
      <c r="H723" s="228">
        <v>3315</v>
      </c>
      <c r="I723" s="228">
        <v>1629981.2</v>
      </c>
      <c r="J723" s="228">
        <v>316931.01</v>
      </c>
      <c r="K723" s="228">
        <v>71292.45</v>
      </c>
      <c r="L723" s="228">
        <v>2168119.29</v>
      </c>
    </row>
    <row r="724" spans="1:12">
      <c r="A724" s="228">
        <v>2007</v>
      </c>
      <c r="B724" s="228" t="s">
        <v>195</v>
      </c>
      <c r="C724" s="228" t="s">
        <v>65</v>
      </c>
      <c r="D724" s="228" t="s">
        <v>205</v>
      </c>
      <c r="E724" s="228">
        <v>5</v>
      </c>
      <c r="F724" s="228">
        <v>31914</v>
      </c>
      <c r="G724" s="228">
        <v>544</v>
      </c>
      <c r="H724" s="228">
        <v>725</v>
      </c>
      <c r="I724" s="228">
        <v>541214.25</v>
      </c>
      <c r="J724" s="228">
        <v>148242.04999999999</v>
      </c>
      <c r="K724" s="228">
        <v>38899.699999999997</v>
      </c>
      <c r="L724" s="228">
        <v>803264.5</v>
      </c>
    </row>
    <row r="725" spans="1:12">
      <c r="A725" s="228">
        <v>2007</v>
      </c>
      <c r="B725" s="228" t="s">
        <v>195</v>
      </c>
      <c r="C725" s="228" t="s">
        <v>65</v>
      </c>
      <c r="D725" s="228" t="s">
        <v>205</v>
      </c>
      <c r="E725" s="228">
        <v>10</v>
      </c>
      <c r="F725" s="228">
        <v>35060</v>
      </c>
      <c r="G725" s="228">
        <v>367</v>
      </c>
      <c r="H725" s="228">
        <v>598</v>
      </c>
      <c r="I725" s="228">
        <v>431590.25</v>
      </c>
      <c r="J725" s="228">
        <v>111092.25</v>
      </c>
      <c r="K725" s="228">
        <v>38397.300000000003</v>
      </c>
      <c r="L725" s="228">
        <v>706245.35</v>
      </c>
    </row>
    <row r="726" spans="1:12">
      <c r="A726" s="228">
        <v>2007</v>
      </c>
      <c r="B726" s="228" t="s">
        <v>195</v>
      </c>
      <c r="C726" s="228" t="s">
        <v>65</v>
      </c>
      <c r="D726" s="228" t="s">
        <v>205</v>
      </c>
      <c r="E726" s="228">
        <v>15</v>
      </c>
      <c r="F726" s="228">
        <v>37028</v>
      </c>
      <c r="G726" s="228">
        <v>718</v>
      </c>
      <c r="H726" s="228">
        <v>1148</v>
      </c>
      <c r="I726" s="228">
        <v>974532.35</v>
      </c>
      <c r="J726" s="228">
        <v>235020.63</v>
      </c>
      <c r="K726" s="228">
        <v>134167.03</v>
      </c>
      <c r="L726" s="228">
        <v>1510909.37</v>
      </c>
    </row>
    <row r="727" spans="1:12">
      <c r="A727" s="228">
        <v>2007</v>
      </c>
      <c r="B727" s="228" t="s">
        <v>195</v>
      </c>
      <c r="C727" s="228" t="s">
        <v>65</v>
      </c>
      <c r="D727" s="228" t="s">
        <v>205</v>
      </c>
      <c r="E727" s="228">
        <v>20</v>
      </c>
      <c r="F727" s="228">
        <v>29188</v>
      </c>
      <c r="G727" s="228">
        <v>701</v>
      </c>
      <c r="H727" s="228">
        <v>1456</v>
      </c>
      <c r="I727" s="228">
        <v>1119728.1499999999</v>
      </c>
      <c r="J727" s="228">
        <v>251257.48</v>
      </c>
      <c r="K727" s="228">
        <v>164233.49</v>
      </c>
      <c r="L727" s="228">
        <v>1747322.12</v>
      </c>
    </row>
    <row r="728" spans="1:12">
      <c r="A728" s="228">
        <v>2007</v>
      </c>
      <c r="B728" s="228" t="s">
        <v>195</v>
      </c>
      <c r="C728" s="228" t="s">
        <v>65</v>
      </c>
      <c r="D728" s="228" t="s">
        <v>205</v>
      </c>
      <c r="E728" s="228">
        <v>25</v>
      </c>
      <c r="F728" s="228">
        <v>26627</v>
      </c>
      <c r="G728" s="228">
        <v>642</v>
      </c>
      <c r="H728" s="228">
        <v>1283</v>
      </c>
      <c r="I728" s="228">
        <v>942842.55</v>
      </c>
      <c r="J728" s="228">
        <v>223042.71</v>
      </c>
      <c r="K728" s="228">
        <v>124455.94</v>
      </c>
      <c r="L728" s="228">
        <v>1496422.15</v>
      </c>
    </row>
    <row r="729" spans="1:12">
      <c r="A729" s="228">
        <v>2007</v>
      </c>
      <c r="B729" s="228" t="s">
        <v>195</v>
      </c>
      <c r="C729" s="228" t="s">
        <v>65</v>
      </c>
      <c r="D729" s="228" t="s">
        <v>205</v>
      </c>
      <c r="E729" s="228">
        <v>30</v>
      </c>
      <c r="F729" s="228">
        <v>32556</v>
      </c>
      <c r="G729" s="228">
        <v>772</v>
      </c>
      <c r="H729" s="228">
        <v>1437</v>
      </c>
      <c r="I729" s="228">
        <v>1087206.69</v>
      </c>
      <c r="J729" s="228">
        <v>278389.52</v>
      </c>
      <c r="K729" s="228">
        <v>268154.90999999997</v>
      </c>
      <c r="L729" s="228">
        <v>1871471.03</v>
      </c>
    </row>
    <row r="730" spans="1:12">
      <c r="A730" s="228">
        <v>2007</v>
      </c>
      <c r="B730" s="228" t="s">
        <v>195</v>
      </c>
      <c r="C730" s="228" t="s">
        <v>65</v>
      </c>
      <c r="D730" s="228" t="s">
        <v>205</v>
      </c>
      <c r="E730" s="228">
        <v>35</v>
      </c>
      <c r="F730" s="228">
        <v>38642</v>
      </c>
      <c r="G730" s="228">
        <v>1088</v>
      </c>
      <c r="H730" s="228">
        <v>2020</v>
      </c>
      <c r="I730" s="228">
        <v>1401208.92</v>
      </c>
      <c r="J730" s="228">
        <v>415619.65</v>
      </c>
      <c r="K730" s="228">
        <v>247225.65</v>
      </c>
      <c r="L730" s="228">
        <v>2376086.38</v>
      </c>
    </row>
    <row r="731" spans="1:12">
      <c r="A731" s="228">
        <v>2007</v>
      </c>
      <c r="B731" s="228" t="s">
        <v>195</v>
      </c>
      <c r="C731" s="228" t="s">
        <v>65</v>
      </c>
      <c r="D731" s="228" t="s">
        <v>205</v>
      </c>
      <c r="E731" s="228">
        <v>40</v>
      </c>
      <c r="F731" s="228">
        <v>38710</v>
      </c>
      <c r="G731" s="228">
        <v>1352</v>
      </c>
      <c r="H731" s="228">
        <v>2193</v>
      </c>
      <c r="I731" s="228">
        <v>1911329.46</v>
      </c>
      <c r="J731" s="228">
        <v>548514.07999999996</v>
      </c>
      <c r="K731" s="228">
        <v>418723.47</v>
      </c>
      <c r="L731" s="228">
        <v>3333739.49</v>
      </c>
    </row>
    <row r="732" spans="1:12">
      <c r="A732" s="228">
        <v>2007</v>
      </c>
      <c r="B732" s="228" t="s">
        <v>195</v>
      </c>
      <c r="C732" s="228" t="s">
        <v>65</v>
      </c>
      <c r="D732" s="228" t="s">
        <v>205</v>
      </c>
      <c r="E732" s="228">
        <v>45</v>
      </c>
      <c r="F732" s="228">
        <v>42522</v>
      </c>
      <c r="G732" s="228">
        <v>1664</v>
      </c>
      <c r="H732" s="228">
        <v>2990</v>
      </c>
      <c r="I732" s="228">
        <v>2435269.04</v>
      </c>
      <c r="J732" s="228">
        <v>690400.73</v>
      </c>
      <c r="K732" s="228">
        <v>528213.66</v>
      </c>
      <c r="L732" s="228">
        <v>4120677.58</v>
      </c>
    </row>
    <row r="733" spans="1:12">
      <c r="A733" s="228">
        <v>2007</v>
      </c>
      <c r="B733" s="228" t="s">
        <v>195</v>
      </c>
      <c r="C733" s="228" t="s">
        <v>65</v>
      </c>
      <c r="D733" s="228" t="s">
        <v>205</v>
      </c>
      <c r="E733" s="228">
        <v>50</v>
      </c>
      <c r="F733" s="228">
        <v>41768</v>
      </c>
      <c r="G733" s="228">
        <v>2220</v>
      </c>
      <c r="H733" s="228">
        <v>4353</v>
      </c>
      <c r="I733" s="228">
        <v>3634963.49</v>
      </c>
      <c r="J733" s="228">
        <v>990553.08</v>
      </c>
      <c r="K733" s="228">
        <v>962826.44</v>
      </c>
      <c r="L733" s="228">
        <v>6194429.46</v>
      </c>
    </row>
    <row r="734" spans="1:12">
      <c r="A734" s="228">
        <v>2007</v>
      </c>
      <c r="B734" s="228" t="s">
        <v>195</v>
      </c>
      <c r="C734" s="228" t="s">
        <v>65</v>
      </c>
      <c r="D734" s="228" t="s">
        <v>205</v>
      </c>
      <c r="E734" s="228">
        <v>55</v>
      </c>
      <c r="F734" s="228">
        <v>40108</v>
      </c>
      <c r="G734" s="228">
        <v>3041</v>
      </c>
      <c r="H734" s="228">
        <v>5881</v>
      </c>
      <c r="I734" s="228">
        <v>4822193.1399999997</v>
      </c>
      <c r="J734" s="228">
        <v>1320266.25</v>
      </c>
      <c r="K734" s="228">
        <v>1380032.89</v>
      </c>
      <c r="L734" s="228">
        <v>8255865.7000000002</v>
      </c>
    </row>
    <row r="735" spans="1:12">
      <c r="A735" s="228">
        <v>2007</v>
      </c>
      <c r="B735" s="228" t="s">
        <v>195</v>
      </c>
      <c r="C735" s="228" t="s">
        <v>65</v>
      </c>
      <c r="D735" s="228" t="s">
        <v>205</v>
      </c>
      <c r="E735" s="228">
        <v>60</v>
      </c>
      <c r="F735" s="228">
        <v>32528</v>
      </c>
      <c r="G735" s="228">
        <v>3204</v>
      </c>
      <c r="H735" s="228">
        <v>7112</v>
      </c>
      <c r="I735" s="228">
        <v>5946395.4400000004</v>
      </c>
      <c r="J735" s="228">
        <v>1479439.52</v>
      </c>
      <c r="K735" s="228">
        <v>1976210.78</v>
      </c>
      <c r="L735" s="228">
        <v>10172047.310000001</v>
      </c>
    </row>
    <row r="736" spans="1:12">
      <c r="A736" s="228">
        <v>2007</v>
      </c>
      <c r="B736" s="228" t="s">
        <v>195</v>
      </c>
      <c r="C736" s="228" t="s">
        <v>65</v>
      </c>
      <c r="D736" s="228" t="s">
        <v>205</v>
      </c>
      <c r="E736" s="228">
        <v>65</v>
      </c>
      <c r="F736" s="228">
        <v>21976</v>
      </c>
      <c r="G736" s="228">
        <v>3078</v>
      </c>
      <c r="H736" s="228">
        <v>7164</v>
      </c>
      <c r="I736" s="228">
        <v>5975967.6799999997</v>
      </c>
      <c r="J736" s="228">
        <v>1478030.56</v>
      </c>
      <c r="K736" s="228">
        <v>1795270.15</v>
      </c>
      <c r="L736" s="228">
        <v>10390637.6</v>
      </c>
    </row>
    <row r="737" spans="1:12">
      <c r="A737" s="228">
        <v>2007</v>
      </c>
      <c r="B737" s="228" t="s">
        <v>195</v>
      </c>
      <c r="C737" s="228" t="s">
        <v>65</v>
      </c>
      <c r="D737" s="228" t="s">
        <v>205</v>
      </c>
      <c r="E737" s="228">
        <v>70</v>
      </c>
      <c r="F737" s="228">
        <v>15109</v>
      </c>
      <c r="G737" s="228">
        <v>2486</v>
      </c>
      <c r="H737" s="228">
        <v>7217</v>
      </c>
      <c r="I737" s="228">
        <v>5686105.1399999997</v>
      </c>
      <c r="J737" s="228">
        <v>1283180.97</v>
      </c>
      <c r="K737" s="228">
        <v>2001597.2</v>
      </c>
      <c r="L737" s="228">
        <v>9494272.8000000007</v>
      </c>
    </row>
    <row r="738" spans="1:12">
      <c r="A738" s="228">
        <v>2007</v>
      </c>
      <c r="B738" s="228" t="s">
        <v>195</v>
      </c>
      <c r="C738" s="228" t="s">
        <v>65</v>
      </c>
      <c r="D738" s="228" t="s">
        <v>205</v>
      </c>
      <c r="E738" s="228">
        <v>75</v>
      </c>
      <c r="F738" s="228">
        <v>11200</v>
      </c>
      <c r="G738" s="228">
        <v>2311</v>
      </c>
      <c r="H738" s="228">
        <v>7835</v>
      </c>
      <c r="I738" s="228">
        <v>5573122.6100000003</v>
      </c>
      <c r="J738" s="228">
        <v>1191160.24</v>
      </c>
      <c r="K738" s="228">
        <v>1514276.12</v>
      </c>
      <c r="L738" s="228">
        <v>8990470.1199999992</v>
      </c>
    </row>
    <row r="739" spans="1:12">
      <c r="A739" s="228">
        <v>2007</v>
      </c>
      <c r="B739" s="228" t="s">
        <v>195</v>
      </c>
      <c r="C739" s="228" t="s">
        <v>65</v>
      </c>
      <c r="D739" s="228" t="s">
        <v>205</v>
      </c>
      <c r="E739" s="228">
        <v>80</v>
      </c>
      <c r="F739" s="228">
        <v>5990</v>
      </c>
      <c r="G739" s="228">
        <v>1203</v>
      </c>
      <c r="H739" s="228">
        <v>5058</v>
      </c>
      <c r="I739" s="228">
        <v>3433527.05</v>
      </c>
      <c r="J739" s="228">
        <v>595281.31999999995</v>
      </c>
      <c r="K739" s="228">
        <v>639691.39</v>
      </c>
      <c r="L739" s="228">
        <v>4955582.0599999996</v>
      </c>
    </row>
    <row r="740" spans="1:12">
      <c r="A740" s="228">
        <v>2007</v>
      </c>
      <c r="B740" s="228" t="s">
        <v>195</v>
      </c>
      <c r="C740" s="228" t="s">
        <v>65</v>
      </c>
      <c r="D740" s="228" t="s">
        <v>205</v>
      </c>
      <c r="E740" s="228">
        <v>85</v>
      </c>
      <c r="F740" s="228">
        <v>2091</v>
      </c>
      <c r="G740" s="228">
        <v>385</v>
      </c>
      <c r="H740" s="228">
        <v>2247</v>
      </c>
      <c r="I740" s="228">
        <v>1190053.3999999999</v>
      </c>
      <c r="J740" s="228">
        <v>153993.51</v>
      </c>
      <c r="K740" s="228">
        <v>103739.14</v>
      </c>
      <c r="L740" s="228">
        <v>1504899.47</v>
      </c>
    </row>
    <row r="741" spans="1:12">
      <c r="A741" s="228">
        <v>2007</v>
      </c>
      <c r="B741" s="228" t="s">
        <v>195</v>
      </c>
      <c r="C741" s="228" t="s">
        <v>65</v>
      </c>
      <c r="D741" s="228" t="s">
        <v>205</v>
      </c>
      <c r="E741" s="228">
        <v>90</v>
      </c>
      <c r="F741" s="228">
        <v>646</v>
      </c>
      <c r="G741" s="228">
        <v>160</v>
      </c>
      <c r="H741" s="228">
        <v>1362</v>
      </c>
      <c r="I741" s="228">
        <v>563348.09</v>
      </c>
      <c r="J741" s="228">
        <v>63024</v>
      </c>
      <c r="K741" s="228">
        <v>60098</v>
      </c>
      <c r="L741" s="228">
        <v>715251.4</v>
      </c>
    </row>
    <row r="742" spans="1:12">
      <c r="A742" s="228">
        <v>2007</v>
      </c>
      <c r="B742" s="228" t="s">
        <v>195</v>
      </c>
      <c r="C742" s="228" t="s">
        <v>65</v>
      </c>
      <c r="D742" s="228" t="s">
        <v>205</v>
      </c>
      <c r="E742" s="228">
        <v>95</v>
      </c>
      <c r="F742" s="228">
        <v>146</v>
      </c>
      <c r="G742" s="228">
        <v>33</v>
      </c>
      <c r="H742" s="228">
        <v>514</v>
      </c>
      <c r="I742" s="228">
        <v>188786.8</v>
      </c>
      <c r="J742" s="228">
        <v>15751.75</v>
      </c>
      <c r="K742" s="228">
        <v>13387.25</v>
      </c>
      <c r="L742" s="228">
        <v>226056.05</v>
      </c>
    </row>
    <row r="743" spans="1:12">
      <c r="A743" s="228">
        <v>2007</v>
      </c>
      <c r="B743" s="228" t="s">
        <v>195</v>
      </c>
      <c r="C743" s="228" t="s">
        <v>65</v>
      </c>
      <c r="D743" s="228" t="s">
        <v>206</v>
      </c>
      <c r="E743" s="228">
        <v>0</v>
      </c>
      <c r="F743" s="228">
        <v>29572</v>
      </c>
      <c r="G743" s="228">
        <v>812</v>
      </c>
      <c r="H743" s="228">
        <v>2347</v>
      </c>
      <c r="I743" s="228">
        <v>1100608.45</v>
      </c>
      <c r="J743" s="228">
        <v>163026.21</v>
      </c>
      <c r="K743" s="228">
        <v>14149.3</v>
      </c>
      <c r="L743" s="228">
        <v>1444909.65</v>
      </c>
    </row>
    <row r="744" spans="1:12">
      <c r="A744" s="228">
        <v>2007</v>
      </c>
      <c r="B744" s="228" t="s">
        <v>195</v>
      </c>
      <c r="C744" s="228" t="s">
        <v>65</v>
      </c>
      <c r="D744" s="228" t="s">
        <v>206</v>
      </c>
      <c r="E744" s="228">
        <v>5</v>
      </c>
      <c r="F744" s="228">
        <v>30227</v>
      </c>
      <c r="G744" s="228">
        <v>370</v>
      </c>
      <c r="H744" s="228">
        <v>483</v>
      </c>
      <c r="I744" s="228">
        <v>360172.98</v>
      </c>
      <c r="J744" s="228">
        <v>94550.62</v>
      </c>
      <c r="K744" s="228">
        <v>18695.169999999998</v>
      </c>
      <c r="L744" s="228">
        <v>530568.47</v>
      </c>
    </row>
    <row r="745" spans="1:12">
      <c r="A745" s="228">
        <v>2007</v>
      </c>
      <c r="B745" s="228" t="s">
        <v>195</v>
      </c>
      <c r="C745" s="228" t="s">
        <v>65</v>
      </c>
      <c r="D745" s="228" t="s">
        <v>206</v>
      </c>
      <c r="E745" s="228">
        <v>10</v>
      </c>
      <c r="F745" s="228">
        <v>32964</v>
      </c>
      <c r="G745" s="228">
        <v>318</v>
      </c>
      <c r="H745" s="228">
        <v>412</v>
      </c>
      <c r="I745" s="228">
        <v>357363.12</v>
      </c>
      <c r="J745" s="228">
        <v>98239.13</v>
      </c>
      <c r="K745" s="228">
        <v>153986.46</v>
      </c>
      <c r="L745" s="228">
        <v>708518.12</v>
      </c>
    </row>
    <row r="746" spans="1:12">
      <c r="A746" s="228">
        <v>2007</v>
      </c>
      <c r="B746" s="228" t="s">
        <v>195</v>
      </c>
      <c r="C746" s="228" t="s">
        <v>65</v>
      </c>
      <c r="D746" s="228" t="s">
        <v>206</v>
      </c>
      <c r="E746" s="228">
        <v>15</v>
      </c>
      <c r="F746" s="228">
        <v>35565</v>
      </c>
      <c r="G746" s="228">
        <v>914</v>
      </c>
      <c r="H746" s="228">
        <v>1980</v>
      </c>
      <c r="I746" s="228">
        <v>1440630.25</v>
      </c>
      <c r="J746" s="228">
        <v>249018.21</v>
      </c>
      <c r="K746" s="228">
        <v>116625.95</v>
      </c>
      <c r="L746" s="228">
        <v>2030547.88</v>
      </c>
    </row>
    <row r="747" spans="1:12">
      <c r="A747" s="228">
        <v>2007</v>
      </c>
      <c r="B747" s="228" t="s">
        <v>195</v>
      </c>
      <c r="C747" s="228" t="s">
        <v>65</v>
      </c>
      <c r="D747" s="228" t="s">
        <v>206</v>
      </c>
      <c r="E747" s="228">
        <v>20</v>
      </c>
      <c r="F747" s="228">
        <v>30857</v>
      </c>
      <c r="G747" s="228">
        <v>1158</v>
      </c>
      <c r="H747" s="228">
        <v>2690</v>
      </c>
      <c r="I747" s="228">
        <v>2011718.75</v>
      </c>
      <c r="J747" s="228">
        <v>420309.2</v>
      </c>
      <c r="K747" s="228">
        <v>142014.73000000001</v>
      </c>
      <c r="L747" s="228">
        <v>2945193.76</v>
      </c>
    </row>
    <row r="748" spans="1:12">
      <c r="A748" s="228">
        <v>2007</v>
      </c>
      <c r="B748" s="228" t="s">
        <v>195</v>
      </c>
      <c r="C748" s="228" t="s">
        <v>65</v>
      </c>
      <c r="D748" s="228" t="s">
        <v>206</v>
      </c>
      <c r="E748" s="228">
        <v>25</v>
      </c>
      <c r="F748" s="228">
        <v>30337</v>
      </c>
      <c r="G748" s="228">
        <v>1658</v>
      </c>
      <c r="H748" s="228">
        <v>5246</v>
      </c>
      <c r="I748" s="228">
        <v>4122835.75</v>
      </c>
      <c r="J748" s="228">
        <v>1109588.07</v>
      </c>
      <c r="K748" s="228">
        <v>189654.37</v>
      </c>
      <c r="L748" s="228">
        <v>5957348.3899999997</v>
      </c>
    </row>
    <row r="749" spans="1:12">
      <c r="A749" s="228">
        <v>2007</v>
      </c>
      <c r="B749" s="228" t="s">
        <v>195</v>
      </c>
      <c r="C749" s="228" t="s">
        <v>65</v>
      </c>
      <c r="D749" s="228" t="s">
        <v>206</v>
      </c>
      <c r="E749" s="228">
        <v>30</v>
      </c>
      <c r="F749" s="228">
        <v>35662</v>
      </c>
      <c r="G749" s="228">
        <v>2718</v>
      </c>
      <c r="H749" s="228">
        <v>8083</v>
      </c>
      <c r="I749" s="228">
        <v>6634630.2699999996</v>
      </c>
      <c r="J749" s="228">
        <v>1809565.95</v>
      </c>
      <c r="K749" s="228">
        <v>326432.09000000003</v>
      </c>
      <c r="L749" s="228">
        <v>9771602.5700000003</v>
      </c>
    </row>
    <row r="750" spans="1:12">
      <c r="A750" s="228">
        <v>2007</v>
      </c>
      <c r="B750" s="228" t="s">
        <v>195</v>
      </c>
      <c r="C750" s="228" t="s">
        <v>65</v>
      </c>
      <c r="D750" s="228" t="s">
        <v>206</v>
      </c>
      <c r="E750" s="228">
        <v>35</v>
      </c>
      <c r="F750" s="228">
        <v>41220</v>
      </c>
      <c r="G750" s="228">
        <v>2799</v>
      </c>
      <c r="H750" s="228">
        <v>7697</v>
      </c>
      <c r="I750" s="228">
        <v>6273591.7400000002</v>
      </c>
      <c r="J750" s="228">
        <v>1566578.17</v>
      </c>
      <c r="K750" s="228">
        <v>417023.08</v>
      </c>
      <c r="L750" s="228">
        <v>9389073.5</v>
      </c>
    </row>
    <row r="751" spans="1:12">
      <c r="A751" s="228">
        <v>2007</v>
      </c>
      <c r="B751" s="228" t="s">
        <v>195</v>
      </c>
      <c r="C751" s="228" t="s">
        <v>65</v>
      </c>
      <c r="D751" s="228" t="s">
        <v>206</v>
      </c>
      <c r="E751" s="228">
        <v>40</v>
      </c>
      <c r="F751" s="228">
        <v>41327</v>
      </c>
      <c r="G751" s="228">
        <v>2327</v>
      </c>
      <c r="H751" s="228">
        <v>4892</v>
      </c>
      <c r="I751" s="228">
        <v>4018836.33</v>
      </c>
      <c r="J751" s="228">
        <v>952158.65</v>
      </c>
      <c r="K751" s="228">
        <v>620717.68000000005</v>
      </c>
      <c r="L751" s="228">
        <v>6449715.4199999999</v>
      </c>
    </row>
    <row r="752" spans="1:12">
      <c r="A752" s="228">
        <v>2007</v>
      </c>
      <c r="B752" s="228" t="s">
        <v>195</v>
      </c>
      <c r="C752" s="228" t="s">
        <v>65</v>
      </c>
      <c r="D752" s="228" t="s">
        <v>206</v>
      </c>
      <c r="E752" s="228">
        <v>45</v>
      </c>
      <c r="F752" s="228">
        <v>44523</v>
      </c>
      <c r="G752" s="228">
        <v>2718</v>
      </c>
      <c r="H752" s="228">
        <v>5502</v>
      </c>
      <c r="I752" s="228">
        <v>4460179.16</v>
      </c>
      <c r="J752" s="228">
        <v>1097833.81</v>
      </c>
      <c r="K752" s="228">
        <v>903414.47</v>
      </c>
      <c r="L752" s="228">
        <v>7512229.2400000002</v>
      </c>
    </row>
    <row r="753" spans="1:12">
      <c r="A753" s="228">
        <v>2007</v>
      </c>
      <c r="B753" s="228" t="s">
        <v>195</v>
      </c>
      <c r="C753" s="228" t="s">
        <v>65</v>
      </c>
      <c r="D753" s="228" t="s">
        <v>206</v>
      </c>
      <c r="E753" s="228">
        <v>50</v>
      </c>
      <c r="F753" s="228">
        <v>44023</v>
      </c>
      <c r="G753" s="228">
        <v>3060</v>
      </c>
      <c r="H753" s="228">
        <v>6495</v>
      </c>
      <c r="I753" s="228">
        <v>5305127.03</v>
      </c>
      <c r="J753" s="228">
        <v>1260302.73</v>
      </c>
      <c r="K753" s="228">
        <v>1064625.2</v>
      </c>
      <c r="L753" s="228">
        <v>8698630.7200000007</v>
      </c>
    </row>
    <row r="754" spans="1:12">
      <c r="A754" s="228">
        <v>2007</v>
      </c>
      <c r="B754" s="228" t="s">
        <v>195</v>
      </c>
      <c r="C754" s="228" t="s">
        <v>65</v>
      </c>
      <c r="D754" s="228" t="s">
        <v>206</v>
      </c>
      <c r="E754" s="228">
        <v>55</v>
      </c>
      <c r="F754" s="228">
        <v>40519</v>
      </c>
      <c r="G754" s="228">
        <v>3486</v>
      </c>
      <c r="H754" s="228">
        <v>7780</v>
      </c>
      <c r="I754" s="228">
        <v>6035270.4100000001</v>
      </c>
      <c r="J754" s="228">
        <v>1379501.53</v>
      </c>
      <c r="K754" s="228">
        <v>1279990.55</v>
      </c>
      <c r="L754" s="228">
        <v>9681911.25</v>
      </c>
    </row>
    <row r="755" spans="1:12">
      <c r="A755" s="228">
        <v>2007</v>
      </c>
      <c r="B755" s="228" t="s">
        <v>195</v>
      </c>
      <c r="C755" s="228" t="s">
        <v>65</v>
      </c>
      <c r="D755" s="228" t="s">
        <v>206</v>
      </c>
      <c r="E755" s="228">
        <v>60</v>
      </c>
      <c r="F755" s="228">
        <v>31487</v>
      </c>
      <c r="G755" s="228">
        <v>3142</v>
      </c>
      <c r="H755" s="228">
        <v>7202</v>
      </c>
      <c r="I755" s="228">
        <v>5658585.9900000002</v>
      </c>
      <c r="J755" s="228">
        <v>1362711.79</v>
      </c>
      <c r="K755" s="228">
        <v>1414409.49</v>
      </c>
      <c r="L755" s="228">
        <v>9286376.5500000007</v>
      </c>
    </row>
    <row r="756" spans="1:12">
      <c r="A756" s="228">
        <v>2007</v>
      </c>
      <c r="B756" s="228" t="s">
        <v>195</v>
      </c>
      <c r="C756" s="228" t="s">
        <v>65</v>
      </c>
      <c r="D756" s="228" t="s">
        <v>206</v>
      </c>
      <c r="E756" s="228">
        <v>65</v>
      </c>
      <c r="F756" s="228">
        <v>21685</v>
      </c>
      <c r="G756" s="228">
        <v>2415</v>
      </c>
      <c r="H756" s="228">
        <v>6417</v>
      </c>
      <c r="I756" s="228">
        <v>5063148.6100000003</v>
      </c>
      <c r="J756" s="228">
        <v>1251229.8799999999</v>
      </c>
      <c r="K756" s="228">
        <v>1481557.93</v>
      </c>
      <c r="L756" s="228">
        <v>8336092.5999999996</v>
      </c>
    </row>
    <row r="757" spans="1:12">
      <c r="A757" s="228">
        <v>2007</v>
      </c>
      <c r="B757" s="228" t="s">
        <v>195</v>
      </c>
      <c r="C757" s="228" t="s">
        <v>65</v>
      </c>
      <c r="D757" s="228" t="s">
        <v>206</v>
      </c>
      <c r="E757" s="228">
        <v>70</v>
      </c>
      <c r="F757" s="228">
        <v>15867</v>
      </c>
      <c r="G757" s="228">
        <v>2209</v>
      </c>
      <c r="H757" s="228">
        <v>7908</v>
      </c>
      <c r="I757" s="228">
        <v>5674512.8799999999</v>
      </c>
      <c r="J757" s="228">
        <v>1174653.1200000001</v>
      </c>
      <c r="K757" s="228">
        <v>1531459.17</v>
      </c>
      <c r="L757" s="228">
        <v>8812475.2100000009</v>
      </c>
    </row>
    <row r="758" spans="1:12">
      <c r="A758" s="228">
        <v>2007</v>
      </c>
      <c r="B758" s="228" t="s">
        <v>195</v>
      </c>
      <c r="C758" s="228" t="s">
        <v>65</v>
      </c>
      <c r="D758" s="228" t="s">
        <v>206</v>
      </c>
      <c r="E758" s="228">
        <v>75</v>
      </c>
      <c r="F758" s="228">
        <v>12502</v>
      </c>
      <c r="G758" s="228">
        <v>1852</v>
      </c>
      <c r="H758" s="228">
        <v>7467</v>
      </c>
      <c r="I758" s="228">
        <v>5157573.2699999996</v>
      </c>
      <c r="J758" s="228">
        <v>1031840.62</v>
      </c>
      <c r="K758" s="228">
        <v>955689.4</v>
      </c>
      <c r="L758" s="228">
        <v>7610600.4199999999</v>
      </c>
    </row>
    <row r="759" spans="1:12">
      <c r="A759" s="228">
        <v>2007</v>
      </c>
      <c r="B759" s="228" t="s">
        <v>195</v>
      </c>
      <c r="C759" s="228" t="s">
        <v>65</v>
      </c>
      <c r="D759" s="228" t="s">
        <v>206</v>
      </c>
      <c r="E759" s="228">
        <v>80</v>
      </c>
      <c r="F759" s="228">
        <v>8799</v>
      </c>
      <c r="G759" s="228">
        <v>1394</v>
      </c>
      <c r="H759" s="228">
        <v>8286</v>
      </c>
      <c r="I759" s="228">
        <v>4884093.21</v>
      </c>
      <c r="J759" s="228">
        <v>760982.99</v>
      </c>
      <c r="K759" s="228">
        <v>775306.21</v>
      </c>
      <c r="L759" s="228">
        <v>6735510.7999999998</v>
      </c>
    </row>
    <row r="760" spans="1:12">
      <c r="A760" s="228">
        <v>2007</v>
      </c>
      <c r="B760" s="228" t="s">
        <v>195</v>
      </c>
      <c r="C760" s="228" t="s">
        <v>65</v>
      </c>
      <c r="D760" s="228" t="s">
        <v>206</v>
      </c>
      <c r="E760" s="228">
        <v>85</v>
      </c>
      <c r="F760" s="228">
        <v>4740</v>
      </c>
      <c r="G760" s="228">
        <v>683</v>
      </c>
      <c r="H760" s="228">
        <v>5309</v>
      </c>
      <c r="I760" s="228">
        <v>2621075.35</v>
      </c>
      <c r="J760" s="228">
        <v>334110.3</v>
      </c>
      <c r="K760" s="228">
        <v>256925.9</v>
      </c>
      <c r="L760" s="228">
        <v>3372425.28</v>
      </c>
    </row>
    <row r="761" spans="1:12">
      <c r="A761" s="228">
        <v>2007</v>
      </c>
      <c r="B761" s="228" t="s">
        <v>195</v>
      </c>
      <c r="C761" s="228" t="s">
        <v>65</v>
      </c>
      <c r="D761" s="228" t="s">
        <v>206</v>
      </c>
      <c r="E761" s="228">
        <v>90</v>
      </c>
      <c r="F761" s="228">
        <v>1949</v>
      </c>
      <c r="G761" s="228">
        <v>358</v>
      </c>
      <c r="H761" s="228">
        <v>4227</v>
      </c>
      <c r="I761" s="228">
        <v>1556860.06</v>
      </c>
      <c r="J761" s="228">
        <v>137917.5</v>
      </c>
      <c r="K761" s="228">
        <v>69611.649999999994</v>
      </c>
      <c r="L761" s="228">
        <v>1927681.25</v>
      </c>
    </row>
    <row r="762" spans="1:12">
      <c r="A762" s="228">
        <v>2007</v>
      </c>
      <c r="B762" s="228" t="s">
        <v>195</v>
      </c>
      <c r="C762" s="228" t="s">
        <v>65</v>
      </c>
      <c r="D762" s="228" t="s">
        <v>206</v>
      </c>
      <c r="E762" s="228">
        <v>95</v>
      </c>
      <c r="F762" s="228">
        <v>551</v>
      </c>
      <c r="G762" s="228">
        <v>77</v>
      </c>
      <c r="H762" s="228">
        <v>1356</v>
      </c>
      <c r="I762" s="228">
        <v>432301</v>
      </c>
      <c r="J762" s="228">
        <v>36851.9</v>
      </c>
      <c r="K762" s="228">
        <v>54910</v>
      </c>
      <c r="L762" s="228">
        <v>562777.59999999998</v>
      </c>
    </row>
    <row r="763" spans="1:12">
      <c r="A763" s="228">
        <v>2007</v>
      </c>
      <c r="B763" s="228" t="s">
        <v>195</v>
      </c>
      <c r="C763" s="228" t="s">
        <v>66</v>
      </c>
      <c r="D763" s="228" t="s">
        <v>205</v>
      </c>
      <c r="E763" s="228">
        <v>0</v>
      </c>
      <c r="F763" s="228">
        <v>5064</v>
      </c>
      <c r="G763" s="228">
        <v>226</v>
      </c>
      <c r="H763" s="228">
        <v>788</v>
      </c>
      <c r="I763" s="228">
        <v>378871.34</v>
      </c>
      <c r="J763" s="228">
        <v>58578.13</v>
      </c>
      <c r="K763" s="228">
        <v>8537.9500000000007</v>
      </c>
      <c r="L763" s="228">
        <v>493834.61</v>
      </c>
    </row>
    <row r="764" spans="1:12">
      <c r="A764" s="228">
        <v>2007</v>
      </c>
      <c r="B764" s="228" t="s">
        <v>195</v>
      </c>
      <c r="C764" s="228" t="s">
        <v>66</v>
      </c>
      <c r="D764" s="228" t="s">
        <v>205</v>
      </c>
      <c r="E764" s="228">
        <v>5</v>
      </c>
      <c r="F764" s="228">
        <v>5701</v>
      </c>
      <c r="G764" s="228">
        <v>103</v>
      </c>
      <c r="H764" s="228">
        <v>217</v>
      </c>
      <c r="I764" s="228">
        <v>114244.06</v>
      </c>
      <c r="J764" s="228">
        <v>26009.11</v>
      </c>
      <c r="K764" s="228">
        <v>3025.2</v>
      </c>
      <c r="L764" s="228">
        <v>160111.18</v>
      </c>
    </row>
    <row r="765" spans="1:12">
      <c r="A765" s="228">
        <v>2007</v>
      </c>
      <c r="B765" s="228" t="s">
        <v>195</v>
      </c>
      <c r="C765" s="228" t="s">
        <v>66</v>
      </c>
      <c r="D765" s="228" t="s">
        <v>205</v>
      </c>
      <c r="E765" s="228">
        <v>10</v>
      </c>
      <c r="F765" s="228">
        <v>6711</v>
      </c>
      <c r="G765" s="228">
        <v>72</v>
      </c>
      <c r="H765" s="228">
        <v>99</v>
      </c>
      <c r="I765" s="228">
        <v>70557.05</v>
      </c>
      <c r="J765" s="228">
        <v>20754</v>
      </c>
      <c r="K765" s="228">
        <v>635.79999999999995</v>
      </c>
      <c r="L765" s="228">
        <v>106226.42</v>
      </c>
    </row>
    <row r="766" spans="1:12">
      <c r="A766" s="228">
        <v>2007</v>
      </c>
      <c r="B766" s="228" t="s">
        <v>195</v>
      </c>
      <c r="C766" s="228" t="s">
        <v>66</v>
      </c>
      <c r="D766" s="228" t="s">
        <v>205</v>
      </c>
      <c r="E766" s="228">
        <v>15</v>
      </c>
      <c r="F766" s="228">
        <v>7720</v>
      </c>
      <c r="G766" s="228">
        <v>170</v>
      </c>
      <c r="H766" s="228">
        <v>328</v>
      </c>
      <c r="I766" s="228">
        <v>239300.93</v>
      </c>
      <c r="J766" s="228">
        <v>65678.98</v>
      </c>
      <c r="K766" s="228">
        <v>30539.86</v>
      </c>
      <c r="L766" s="228">
        <v>380408.38</v>
      </c>
    </row>
    <row r="767" spans="1:12">
      <c r="A767" s="228">
        <v>2007</v>
      </c>
      <c r="B767" s="228" t="s">
        <v>195</v>
      </c>
      <c r="C767" s="228" t="s">
        <v>66</v>
      </c>
      <c r="D767" s="228" t="s">
        <v>205</v>
      </c>
      <c r="E767" s="228">
        <v>20</v>
      </c>
      <c r="F767" s="228">
        <v>5682</v>
      </c>
      <c r="G767" s="228">
        <v>126</v>
      </c>
      <c r="H767" s="228">
        <v>211</v>
      </c>
      <c r="I767" s="228">
        <v>181907.32</v>
      </c>
      <c r="J767" s="228">
        <v>49009.25</v>
      </c>
      <c r="K767" s="228">
        <v>12300.79</v>
      </c>
      <c r="L767" s="228">
        <v>276840.93</v>
      </c>
    </row>
    <row r="768" spans="1:12">
      <c r="A768" s="228">
        <v>2007</v>
      </c>
      <c r="B768" s="228" t="s">
        <v>195</v>
      </c>
      <c r="C768" s="228" t="s">
        <v>66</v>
      </c>
      <c r="D768" s="228" t="s">
        <v>205</v>
      </c>
      <c r="E768" s="228">
        <v>25</v>
      </c>
      <c r="F768" s="228">
        <v>3297</v>
      </c>
      <c r="G768" s="228">
        <v>99</v>
      </c>
      <c r="H768" s="228">
        <v>254</v>
      </c>
      <c r="I768" s="228">
        <v>151136.85</v>
      </c>
      <c r="J768" s="228">
        <v>35396.980000000003</v>
      </c>
      <c r="K768" s="228">
        <v>23560</v>
      </c>
      <c r="L768" s="228">
        <v>259125.6</v>
      </c>
    </row>
    <row r="769" spans="1:12">
      <c r="A769" s="228">
        <v>2007</v>
      </c>
      <c r="B769" s="228" t="s">
        <v>195</v>
      </c>
      <c r="C769" s="228" t="s">
        <v>66</v>
      </c>
      <c r="D769" s="228" t="s">
        <v>205</v>
      </c>
      <c r="E769" s="228">
        <v>30</v>
      </c>
      <c r="F769" s="228">
        <v>4589</v>
      </c>
      <c r="G769" s="228">
        <v>154</v>
      </c>
      <c r="H769" s="228">
        <v>320</v>
      </c>
      <c r="I769" s="228">
        <v>177611.42</v>
      </c>
      <c r="J769" s="228">
        <v>48714.18</v>
      </c>
      <c r="K769" s="228">
        <v>10818.37</v>
      </c>
      <c r="L769" s="228">
        <v>287537.18</v>
      </c>
    </row>
    <row r="770" spans="1:12">
      <c r="A770" s="228">
        <v>2007</v>
      </c>
      <c r="B770" s="228" t="s">
        <v>195</v>
      </c>
      <c r="C770" s="228" t="s">
        <v>66</v>
      </c>
      <c r="D770" s="228" t="s">
        <v>205</v>
      </c>
      <c r="E770" s="228">
        <v>35</v>
      </c>
      <c r="F770" s="228">
        <v>6171</v>
      </c>
      <c r="G770" s="228">
        <v>292</v>
      </c>
      <c r="H770" s="228">
        <v>563</v>
      </c>
      <c r="I770" s="228">
        <v>372387.52</v>
      </c>
      <c r="J770" s="228">
        <v>75570.47</v>
      </c>
      <c r="K770" s="228">
        <v>55236.73</v>
      </c>
      <c r="L770" s="228">
        <v>583839.68999999994</v>
      </c>
    </row>
    <row r="771" spans="1:12">
      <c r="A771" s="228">
        <v>2007</v>
      </c>
      <c r="B771" s="228" t="s">
        <v>195</v>
      </c>
      <c r="C771" s="228" t="s">
        <v>66</v>
      </c>
      <c r="D771" s="228" t="s">
        <v>205</v>
      </c>
      <c r="E771" s="228">
        <v>40</v>
      </c>
      <c r="F771" s="228">
        <v>6741</v>
      </c>
      <c r="G771" s="228">
        <v>297</v>
      </c>
      <c r="H771" s="228">
        <v>612</v>
      </c>
      <c r="I771" s="228">
        <v>402189.24</v>
      </c>
      <c r="J771" s="228">
        <v>111985.92</v>
      </c>
      <c r="K771" s="228">
        <v>64884.92</v>
      </c>
      <c r="L771" s="228">
        <v>653506.25</v>
      </c>
    </row>
    <row r="772" spans="1:12">
      <c r="A772" s="228">
        <v>2007</v>
      </c>
      <c r="B772" s="228" t="s">
        <v>195</v>
      </c>
      <c r="C772" s="228" t="s">
        <v>66</v>
      </c>
      <c r="D772" s="228" t="s">
        <v>205</v>
      </c>
      <c r="E772" s="228">
        <v>45</v>
      </c>
      <c r="F772" s="228">
        <v>8757</v>
      </c>
      <c r="G772" s="228">
        <v>386</v>
      </c>
      <c r="H772" s="228">
        <v>748</v>
      </c>
      <c r="I772" s="228">
        <v>611541.46</v>
      </c>
      <c r="J772" s="228">
        <v>165447.95000000001</v>
      </c>
      <c r="K772" s="228">
        <v>130414.03</v>
      </c>
      <c r="L772" s="228">
        <v>1016697.57</v>
      </c>
    </row>
    <row r="773" spans="1:12">
      <c r="A773" s="228">
        <v>2007</v>
      </c>
      <c r="B773" s="228" t="s">
        <v>195</v>
      </c>
      <c r="C773" s="228" t="s">
        <v>66</v>
      </c>
      <c r="D773" s="228" t="s">
        <v>205</v>
      </c>
      <c r="E773" s="228">
        <v>50</v>
      </c>
      <c r="F773" s="228">
        <v>9102</v>
      </c>
      <c r="G773" s="228">
        <v>492</v>
      </c>
      <c r="H773" s="228">
        <v>1137</v>
      </c>
      <c r="I773" s="228">
        <v>782704.5</v>
      </c>
      <c r="J773" s="228">
        <v>199354.48</v>
      </c>
      <c r="K773" s="228">
        <v>221125.88</v>
      </c>
      <c r="L773" s="228">
        <v>1354122.53</v>
      </c>
    </row>
    <row r="774" spans="1:12">
      <c r="A774" s="228">
        <v>2007</v>
      </c>
      <c r="B774" s="228" t="s">
        <v>195</v>
      </c>
      <c r="C774" s="228" t="s">
        <v>66</v>
      </c>
      <c r="D774" s="228" t="s">
        <v>205</v>
      </c>
      <c r="E774" s="228">
        <v>55</v>
      </c>
      <c r="F774" s="228">
        <v>9251</v>
      </c>
      <c r="G774" s="228">
        <v>687</v>
      </c>
      <c r="H774" s="228">
        <v>1500</v>
      </c>
      <c r="I774" s="228">
        <v>1157744.1000000001</v>
      </c>
      <c r="J774" s="228">
        <v>303523.84999999998</v>
      </c>
      <c r="K774" s="228">
        <v>258437.64</v>
      </c>
      <c r="L774" s="228">
        <v>1853746.67</v>
      </c>
    </row>
    <row r="775" spans="1:12">
      <c r="A775" s="228">
        <v>2007</v>
      </c>
      <c r="B775" s="228" t="s">
        <v>195</v>
      </c>
      <c r="C775" s="228" t="s">
        <v>66</v>
      </c>
      <c r="D775" s="228" t="s">
        <v>205</v>
      </c>
      <c r="E775" s="228">
        <v>60</v>
      </c>
      <c r="F775" s="228">
        <v>7985</v>
      </c>
      <c r="G775" s="228">
        <v>810</v>
      </c>
      <c r="H775" s="228">
        <v>2042</v>
      </c>
      <c r="I775" s="228">
        <v>1520938.75</v>
      </c>
      <c r="J775" s="228">
        <v>353884.75</v>
      </c>
      <c r="K775" s="228">
        <v>485104.53</v>
      </c>
      <c r="L775" s="228">
        <v>2574730.69</v>
      </c>
    </row>
    <row r="776" spans="1:12">
      <c r="A776" s="228">
        <v>2007</v>
      </c>
      <c r="B776" s="228" t="s">
        <v>195</v>
      </c>
      <c r="C776" s="228" t="s">
        <v>66</v>
      </c>
      <c r="D776" s="228" t="s">
        <v>205</v>
      </c>
      <c r="E776" s="228">
        <v>65</v>
      </c>
      <c r="F776" s="228">
        <v>5631</v>
      </c>
      <c r="G776" s="228">
        <v>760</v>
      </c>
      <c r="H776" s="228">
        <v>1937</v>
      </c>
      <c r="I776" s="228">
        <v>1503647.74</v>
      </c>
      <c r="J776" s="228">
        <v>355732.2</v>
      </c>
      <c r="K776" s="228">
        <v>319644.56</v>
      </c>
      <c r="L776" s="228">
        <v>2359571.19</v>
      </c>
    </row>
    <row r="777" spans="1:12">
      <c r="A777" s="228">
        <v>2007</v>
      </c>
      <c r="B777" s="228" t="s">
        <v>195</v>
      </c>
      <c r="C777" s="228" t="s">
        <v>66</v>
      </c>
      <c r="D777" s="228" t="s">
        <v>205</v>
      </c>
      <c r="E777" s="228">
        <v>70</v>
      </c>
      <c r="F777" s="228">
        <v>3986</v>
      </c>
      <c r="G777" s="228">
        <v>763</v>
      </c>
      <c r="H777" s="228">
        <v>2224</v>
      </c>
      <c r="I777" s="228">
        <v>1522959.28</v>
      </c>
      <c r="J777" s="228">
        <v>336212.97</v>
      </c>
      <c r="K777" s="228">
        <v>568390.96</v>
      </c>
      <c r="L777" s="228">
        <v>2552091.9300000002</v>
      </c>
    </row>
    <row r="778" spans="1:12">
      <c r="A778" s="228">
        <v>2007</v>
      </c>
      <c r="B778" s="228" t="s">
        <v>195</v>
      </c>
      <c r="C778" s="228" t="s">
        <v>66</v>
      </c>
      <c r="D778" s="228" t="s">
        <v>205</v>
      </c>
      <c r="E778" s="228">
        <v>75</v>
      </c>
      <c r="F778" s="228">
        <v>3219</v>
      </c>
      <c r="G778" s="228">
        <v>732</v>
      </c>
      <c r="H778" s="228">
        <v>2468</v>
      </c>
      <c r="I778" s="228">
        <v>1762208.52</v>
      </c>
      <c r="J778" s="228">
        <v>356934.21</v>
      </c>
      <c r="K778" s="228">
        <v>478926.85</v>
      </c>
      <c r="L778" s="228">
        <v>2724169.3</v>
      </c>
    </row>
    <row r="779" spans="1:12">
      <c r="A779" s="228">
        <v>2007</v>
      </c>
      <c r="B779" s="228" t="s">
        <v>195</v>
      </c>
      <c r="C779" s="228" t="s">
        <v>66</v>
      </c>
      <c r="D779" s="228" t="s">
        <v>205</v>
      </c>
      <c r="E779" s="228">
        <v>80</v>
      </c>
      <c r="F779" s="228">
        <v>1598</v>
      </c>
      <c r="G779" s="228">
        <v>408</v>
      </c>
      <c r="H779" s="228">
        <v>1739</v>
      </c>
      <c r="I779" s="228">
        <v>1111926.52</v>
      </c>
      <c r="J779" s="228">
        <v>183003.8</v>
      </c>
      <c r="K779" s="228">
        <v>234102.65</v>
      </c>
      <c r="L779" s="228">
        <v>1589957.29</v>
      </c>
    </row>
    <row r="780" spans="1:12">
      <c r="A780" s="228">
        <v>2007</v>
      </c>
      <c r="B780" s="228" t="s">
        <v>195</v>
      </c>
      <c r="C780" s="228" t="s">
        <v>66</v>
      </c>
      <c r="D780" s="228" t="s">
        <v>205</v>
      </c>
      <c r="E780" s="228">
        <v>85</v>
      </c>
      <c r="F780" s="228">
        <v>461</v>
      </c>
      <c r="G780" s="228">
        <v>108</v>
      </c>
      <c r="H780" s="228">
        <v>846</v>
      </c>
      <c r="I780" s="228">
        <v>459336.85</v>
      </c>
      <c r="J780" s="228">
        <v>49015.91</v>
      </c>
      <c r="K780" s="228">
        <v>43589.7</v>
      </c>
      <c r="L780" s="228">
        <v>571004.69999999995</v>
      </c>
    </row>
    <row r="781" spans="1:12">
      <c r="A781" s="228">
        <v>2007</v>
      </c>
      <c r="B781" s="228" t="s">
        <v>195</v>
      </c>
      <c r="C781" s="228" t="s">
        <v>66</v>
      </c>
      <c r="D781" s="228" t="s">
        <v>205</v>
      </c>
      <c r="E781" s="228">
        <v>90</v>
      </c>
      <c r="F781" s="228">
        <v>174</v>
      </c>
      <c r="G781" s="228">
        <v>41</v>
      </c>
      <c r="H781" s="228">
        <v>207</v>
      </c>
      <c r="I781" s="228">
        <v>115088.24</v>
      </c>
      <c r="J781" s="228">
        <v>15832.76</v>
      </c>
      <c r="K781" s="228">
        <v>4681</v>
      </c>
      <c r="L781" s="228">
        <v>140981.88</v>
      </c>
    </row>
    <row r="782" spans="1:12">
      <c r="A782" s="228">
        <v>2007</v>
      </c>
      <c r="B782" s="228" t="s">
        <v>195</v>
      </c>
      <c r="C782" s="228" t="s">
        <v>66</v>
      </c>
      <c r="D782" s="228" t="s">
        <v>205</v>
      </c>
      <c r="E782" s="228">
        <v>95</v>
      </c>
      <c r="F782" s="228">
        <v>36</v>
      </c>
      <c r="G782" s="228">
        <v>8</v>
      </c>
      <c r="H782" s="228">
        <v>63</v>
      </c>
      <c r="I782" s="228">
        <v>37062.879999999997</v>
      </c>
      <c r="J782" s="228">
        <v>1911.65</v>
      </c>
      <c r="K782" s="228">
        <v>0</v>
      </c>
      <c r="L782" s="228">
        <v>39507.51</v>
      </c>
    </row>
    <row r="783" spans="1:12">
      <c r="A783" s="228">
        <v>2007</v>
      </c>
      <c r="B783" s="228" t="s">
        <v>195</v>
      </c>
      <c r="C783" s="228" t="s">
        <v>66</v>
      </c>
      <c r="D783" s="228" t="s">
        <v>206</v>
      </c>
      <c r="E783" s="228">
        <v>0</v>
      </c>
      <c r="F783" s="228">
        <v>4700</v>
      </c>
      <c r="G783" s="228">
        <v>115</v>
      </c>
      <c r="H783" s="228">
        <v>586</v>
      </c>
      <c r="I783" s="228">
        <v>271777.17</v>
      </c>
      <c r="J783" s="228">
        <v>38616.75</v>
      </c>
      <c r="K783" s="228">
        <v>2521</v>
      </c>
      <c r="L783" s="228">
        <v>330609.37</v>
      </c>
    </row>
    <row r="784" spans="1:12">
      <c r="A784" s="228">
        <v>2007</v>
      </c>
      <c r="B784" s="228" t="s">
        <v>195</v>
      </c>
      <c r="C784" s="228" t="s">
        <v>66</v>
      </c>
      <c r="D784" s="228" t="s">
        <v>206</v>
      </c>
      <c r="E784" s="228">
        <v>5</v>
      </c>
      <c r="F784" s="228">
        <v>5352</v>
      </c>
      <c r="G784" s="228">
        <v>60</v>
      </c>
      <c r="H784" s="228">
        <v>65</v>
      </c>
      <c r="I784" s="228">
        <v>46308.800000000003</v>
      </c>
      <c r="J784" s="228">
        <v>17277.25</v>
      </c>
      <c r="K784" s="228">
        <v>450.4</v>
      </c>
      <c r="L784" s="228">
        <v>83719.05</v>
      </c>
    </row>
    <row r="785" spans="1:12">
      <c r="A785" s="228">
        <v>2007</v>
      </c>
      <c r="B785" s="228" t="s">
        <v>195</v>
      </c>
      <c r="C785" s="228" t="s">
        <v>66</v>
      </c>
      <c r="D785" s="228" t="s">
        <v>206</v>
      </c>
      <c r="E785" s="228">
        <v>10</v>
      </c>
      <c r="F785" s="228">
        <v>6308</v>
      </c>
      <c r="G785" s="228">
        <v>65</v>
      </c>
      <c r="H785" s="228">
        <v>179</v>
      </c>
      <c r="I785" s="228">
        <v>106151.07</v>
      </c>
      <c r="J785" s="228">
        <v>32853.730000000003</v>
      </c>
      <c r="K785" s="228">
        <v>14058.13</v>
      </c>
      <c r="L785" s="228">
        <v>166879.94</v>
      </c>
    </row>
    <row r="786" spans="1:12">
      <c r="A786" s="228">
        <v>2007</v>
      </c>
      <c r="B786" s="228" t="s">
        <v>195</v>
      </c>
      <c r="C786" s="228" t="s">
        <v>66</v>
      </c>
      <c r="D786" s="228" t="s">
        <v>206</v>
      </c>
      <c r="E786" s="228">
        <v>15</v>
      </c>
      <c r="F786" s="228">
        <v>7380</v>
      </c>
      <c r="G786" s="228">
        <v>219</v>
      </c>
      <c r="H786" s="228">
        <v>483</v>
      </c>
      <c r="I786" s="228">
        <v>332112.07</v>
      </c>
      <c r="J786" s="228">
        <v>67219.899999999994</v>
      </c>
      <c r="K786" s="228">
        <v>13940.66</v>
      </c>
      <c r="L786" s="228">
        <v>456361.75</v>
      </c>
    </row>
    <row r="787" spans="1:12">
      <c r="A787" s="228">
        <v>2007</v>
      </c>
      <c r="B787" s="228" t="s">
        <v>195</v>
      </c>
      <c r="C787" s="228" t="s">
        <v>66</v>
      </c>
      <c r="D787" s="228" t="s">
        <v>206</v>
      </c>
      <c r="E787" s="228">
        <v>20</v>
      </c>
      <c r="F787" s="228">
        <v>5973</v>
      </c>
      <c r="G787" s="228">
        <v>371</v>
      </c>
      <c r="H787" s="228">
        <v>895</v>
      </c>
      <c r="I787" s="228">
        <v>553036.89</v>
      </c>
      <c r="J787" s="228">
        <v>100930.86</v>
      </c>
      <c r="K787" s="228">
        <v>41805.360000000001</v>
      </c>
      <c r="L787" s="228">
        <v>780233.56</v>
      </c>
    </row>
    <row r="788" spans="1:12">
      <c r="A788" s="228">
        <v>2007</v>
      </c>
      <c r="B788" s="228" t="s">
        <v>195</v>
      </c>
      <c r="C788" s="228" t="s">
        <v>66</v>
      </c>
      <c r="D788" s="228" t="s">
        <v>206</v>
      </c>
      <c r="E788" s="228">
        <v>25</v>
      </c>
      <c r="F788" s="228">
        <v>4157</v>
      </c>
      <c r="G788" s="228">
        <v>326</v>
      </c>
      <c r="H788" s="228">
        <v>1095</v>
      </c>
      <c r="I788" s="228">
        <v>810339.81</v>
      </c>
      <c r="J788" s="228">
        <v>170796.17</v>
      </c>
      <c r="K788" s="228">
        <v>40732</v>
      </c>
      <c r="L788" s="228">
        <v>1140550.3500000001</v>
      </c>
    </row>
    <row r="789" spans="1:12">
      <c r="A789" s="228">
        <v>2007</v>
      </c>
      <c r="B789" s="228" t="s">
        <v>195</v>
      </c>
      <c r="C789" s="228" t="s">
        <v>66</v>
      </c>
      <c r="D789" s="228" t="s">
        <v>206</v>
      </c>
      <c r="E789" s="228">
        <v>30</v>
      </c>
      <c r="F789" s="228">
        <v>5562</v>
      </c>
      <c r="G789" s="228">
        <v>604</v>
      </c>
      <c r="H789" s="228">
        <v>1710</v>
      </c>
      <c r="I789" s="228">
        <v>1205001.46</v>
      </c>
      <c r="J789" s="228">
        <v>311231.37</v>
      </c>
      <c r="K789" s="228">
        <v>45569.71</v>
      </c>
      <c r="L789" s="228">
        <v>1751575.96</v>
      </c>
    </row>
    <row r="790" spans="1:12">
      <c r="A790" s="228">
        <v>2007</v>
      </c>
      <c r="B790" s="228" t="s">
        <v>195</v>
      </c>
      <c r="C790" s="228" t="s">
        <v>66</v>
      </c>
      <c r="D790" s="228" t="s">
        <v>206</v>
      </c>
      <c r="E790" s="228">
        <v>35</v>
      </c>
      <c r="F790" s="228">
        <v>7365</v>
      </c>
      <c r="G790" s="228">
        <v>620</v>
      </c>
      <c r="H790" s="228">
        <v>1842</v>
      </c>
      <c r="I790" s="228">
        <v>1336383.49</v>
      </c>
      <c r="J790" s="228">
        <v>286831.31</v>
      </c>
      <c r="K790" s="228">
        <v>96907.61</v>
      </c>
      <c r="L790" s="228">
        <v>1943967.7</v>
      </c>
    </row>
    <row r="791" spans="1:12">
      <c r="A791" s="228">
        <v>2007</v>
      </c>
      <c r="B791" s="228" t="s">
        <v>195</v>
      </c>
      <c r="C791" s="228" t="s">
        <v>66</v>
      </c>
      <c r="D791" s="228" t="s">
        <v>206</v>
      </c>
      <c r="E791" s="228">
        <v>40</v>
      </c>
      <c r="F791" s="228">
        <v>7887</v>
      </c>
      <c r="G791" s="228">
        <v>533</v>
      </c>
      <c r="H791" s="228">
        <v>1152</v>
      </c>
      <c r="I791" s="228">
        <v>835055.63</v>
      </c>
      <c r="J791" s="228">
        <v>200992.74</v>
      </c>
      <c r="K791" s="228">
        <v>116653.08</v>
      </c>
      <c r="L791" s="228">
        <v>1351080.57</v>
      </c>
    </row>
    <row r="792" spans="1:12">
      <c r="A792" s="228">
        <v>2007</v>
      </c>
      <c r="B792" s="228" t="s">
        <v>195</v>
      </c>
      <c r="C792" s="228" t="s">
        <v>66</v>
      </c>
      <c r="D792" s="228" t="s">
        <v>206</v>
      </c>
      <c r="E792" s="228">
        <v>45</v>
      </c>
      <c r="F792" s="228">
        <v>9880</v>
      </c>
      <c r="G792" s="228">
        <v>687</v>
      </c>
      <c r="H792" s="228">
        <v>1680</v>
      </c>
      <c r="I792" s="228">
        <v>1137604.1499999999</v>
      </c>
      <c r="J792" s="228">
        <v>262643.15000000002</v>
      </c>
      <c r="K792" s="228">
        <v>135261.57999999999</v>
      </c>
      <c r="L792" s="228">
        <v>1805351.84</v>
      </c>
    </row>
    <row r="793" spans="1:12">
      <c r="A793" s="228">
        <v>2007</v>
      </c>
      <c r="B793" s="228" t="s">
        <v>195</v>
      </c>
      <c r="C793" s="228" t="s">
        <v>66</v>
      </c>
      <c r="D793" s="228" t="s">
        <v>206</v>
      </c>
      <c r="E793" s="228">
        <v>50</v>
      </c>
      <c r="F793" s="228">
        <v>10068</v>
      </c>
      <c r="G793" s="228">
        <v>723</v>
      </c>
      <c r="H793" s="228">
        <v>1708</v>
      </c>
      <c r="I793" s="228">
        <v>1216245.95</v>
      </c>
      <c r="J793" s="228">
        <v>283396.33</v>
      </c>
      <c r="K793" s="228">
        <v>246910.87</v>
      </c>
      <c r="L793" s="228">
        <v>1977316.58</v>
      </c>
    </row>
    <row r="794" spans="1:12">
      <c r="A794" s="228">
        <v>2007</v>
      </c>
      <c r="B794" s="228" t="s">
        <v>195</v>
      </c>
      <c r="C794" s="228" t="s">
        <v>66</v>
      </c>
      <c r="D794" s="228" t="s">
        <v>206</v>
      </c>
      <c r="E794" s="228">
        <v>55</v>
      </c>
      <c r="F794" s="228">
        <v>9806</v>
      </c>
      <c r="G794" s="228">
        <v>850</v>
      </c>
      <c r="H794" s="228">
        <v>2297</v>
      </c>
      <c r="I794" s="228">
        <v>1533918.06</v>
      </c>
      <c r="J794" s="228">
        <v>345662.57</v>
      </c>
      <c r="K794" s="228">
        <v>280273.40999999997</v>
      </c>
      <c r="L794" s="228">
        <v>2387947.17</v>
      </c>
    </row>
    <row r="795" spans="1:12">
      <c r="A795" s="228">
        <v>2007</v>
      </c>
      <c r="B795" s="228" t="s">
        <v>195</v>
      </c>
      <c r="C795" s="228" t="s">
        <v>66</v>
      </c>
      <c r="D795" s="228" t="s">
        <v>206</v>
      </c>
      <c r="E795" s="228">
        <v>60</v>
      </c>
      <c r="F795" s="228">
        <v>8260</v>
      </c>
      <c r="G795" s="228">
        <v>973</v>
      </c>
      <c r="H795" s="228">
        <v>2267</v>
      </c>
      <c r="I795" s="228">
        <v>1629154.5</v>
      </c>
      <c r="J795" s="228">
        <v>340190.78</v>
      </c>
      <c r="K795" s="228">
        <v>407777.83</v>
      </c>
      <c r="L795" s="228">
        <v>2556928.25</v>
      </c>
    </row>
    <row r="796" spans="1:12">
      <c r="A796" s="228">
        <v>2007</v>
      </c>
      <c r="B796" s="228" t="s">
        <v>195</v>
      </c>
      <c r="C796" s="228" t="s">
        <v>66</v>
      </c>
      <c r="D796" s="228" t="s">
        <v>206</v>
      </c>
      <c r="E796" s="228">
        <v>65</v>
      </c>
      <c r="F796" s="228">
        <v>5710</v>
      </c>
      <c r="G796" s="228">
        <v>702</v>
      </c>
      <c r="H796" s="228">
        <v>2204</v>
      </c>
      <c r="I796" s="228">
        <v>1694397.21</v>
      </c>
      <c r="J796" s="228">
        <v>363759.54</v>
      </c>
      <c r="K796" s="228">
        <v>489112.55</v>
      </c>
      <c r="L796" s="228">
        <v>2718529.4</v>
      </c>
    </row>
    <row r="797" spans="1:12">
      <c r="A797" s="228">
        <v>2007</v>
      </c>
      <c r="B797" s="228" t="s">
        <v>195</v>
      </c>
      <c r="C797" s="228" t="s">
        <v>66</v>
      </c>
      <c r="D797" s="228" t="s">
        <v>206</v>
      </c>
      <c r="E797" s="228">
        <v>70</v>
      </c>
      <c r="F797" s="228">
        <v>4400</v>
      </c>
      <c r="G797" s="228">
        <v>664</v>
      </c>
      <c r="H797" s="228">
        <v>2126</v>
      </c>
      <c r="I797" s="228">
        <v>1533445.97</v>
      </c>
      <c r="J797" s="228">
        <v>327624.88</v>
      </c>
      <c r="K797" s="228">
        <v>510881.05</v>
      </c>
      <c r="L797" s="228">
        <v>2488131.92</v>
      </c>
    </row>
    <row r="798" spans="1:12">
      <c r="A798" s="228">
        <v>2007</v>
      </c>
      <c r="B798" s="228" t="s">
        <v>195</v>
      </c>
      <c r="C798" s="228" t="s">
        <v>66</v>
      </c>
      <c r="D798" s="228" t="s">
        <v>206</v>
      </c>
      <c r="E798" s="228">
        <v>75</v>
      </c>
      <c r="F798" s="228">
        <v>3587</v>
      </c>
      <c r="G798" s="228">
        <v>560</v>
      </c>
      <c r="H798" s="228">
        <v>2486</v>
      </c>
      <c r="I798" s="228">
        <v>1708015.64</v>
      </c>
      <c r="J798" s="228">
        <v>326785.25</v>
      </c>
      <c r="K798" s="228">
        <v>436609.43</v>
      </c>
      <c r="L798" s="228">
        <v>2560473.5299999998</v>
      </c>
    </row>
    <row r="799" spans="1:12">
      <c r="A799" s="228">
        <v>2007</v>
      </c>
      <c r="B799" s="228" t="s">
        <v>195</v>
      </c>
      <c r="C799" s="228" t="s">
        <v>66</v>
      </c>
      <c r="D799" s="228" t="s">
        <v>206</v>
      </c>
      <c r="E799" s="228">
        <v>80</v>
      </c>
      <c r="F799" s="228">
        <v>2608</v>
      </c>
      <c r="G799" s="228">
        <v>442</v>
      </c>
      <c r="H799" s="228">
        <v>1913</v>
      </c>
      <c r="I799" s="228">
        <v>1256466.32</v>
      </c>
      <c r="J799" s="228">
        <v>212138.79</v>
      </c>
      <c r="K799" s="228">
        <v>347097.45</v>
      </c>
      <c r="L799" s="228">
        <v>1896882.9</v>
      </c>
    </row>
    <row r="800" spans="1:12">
      <c r="A800" s="228">
        <v>2007</v>
      </c>
      <c r="B800" s="228" t="s">
        <v>195</v>
      </c>
      <c r="C800" s="228" t="s">
        <v>66</v>
      </c>
      <c r="D800" s="228" t="s">
        <v>206</v>
      </c>
      <c r="E800" s="228">
        <v>85</v>
      </c>
      <c r="F800" s="228">
        <v>1381</v>
      </c>
      <c r="G800" s="228">
        <v>233</v>
      </c>
      <c r="H800" s="228">
        <v>1634</v>
      </c>
      <c r="I800" s="228">
        <v>915869.26</v>
      </c>
      <c r="J800" s="228">
        <v>102536.45</v>
      </c>
      <c r="K800" s="228">
        <v>82067.12</v>
      </c>
      <c r="L800" s="228">
        <v>1136669.67</v>
      </c>
    </row>
    <row r="801" spans="1:12">
      <c r="A801" s="228">
        <v>2007</v>
      </c>
      <c r="B801" s="228" t="s">
        <v>195</v>
      </c>
      <c r="C801" s="228" t="s">
        <v>66</v>
      </c>
      <c r="D801" s="228" t="s">
        <v>206</v>
      </c>
      <c r="E801" s="228">
        <v>90</v>
      </c>
      <c r="F801" s="228">
        <v>597</v>
      </c>
      <c r="G801" s="228">
        <v>86</v>
      </c>
      <c r="H801" s="228">
        <v>809</v>
      </c>
      <c r="I801" s="228">
        <v>426297.13</v>
      </c>
      <c r="J801" s="228">
        <v>40385.360000000001</v>
      </c>
      <c r="K801" s="228">
        <v>7633.75</v>
      </c>
      <c r="L801" s="228">
        <v>494751.73</v>
      </c>
    </row>
    <row r="802" spans="1:12">
      <c r="A802" s="228">
        <v>2007</v>
      </c>
      <c r="B802" s="228" t="s">
        <v>195</v>
      </c>
      <c r="C802" s="228" t="s">
        <v>66</v>
      </c>
      <c r="D802" s="228" t="s">
        <v>206</v>
      </c>
      <c r="E802" s="228">
        <v>95</v>
      </c>
      <c r="F802" s="228">
        <v>140</v>
      </c>
      <c r="G802" s="228">
        <v>6</v>
      </c>
      <c r="H802" s="228">
        <v>24</v>
      </c>
      <c r="I802" s="228">
        <v>22770</v>
      </c>
      <c r="J802" s="228">
        <v>3299.7</v>
      </c>
      <c r="K802" s="228">
        <v>640</v>
      </c>
      <c r="L802" s="228">
        <v>29057.56</v>
      </c>
    </row>
    <row r="803" spans="1:12">
      <c r="A803" s="228">
        <v>2007</v>
      </c>
      <c r="B803" s="228" t="s">
        <v>195</v>
      </c>
      <c r="C803" s="228" t="s">
        <v>67</v>
      </c>
      <c r="D803" s="228" t="s">
        <v>205</v>
      </c>
      <c r="E803" s="228">
        <v>0</v>
      </c>
      <c r="F803" s="228">
        <v>2524</v>
      </c>
      <c r="G803" s="228">
        <v>50</v>
      </c>
      <c r="H803" s="228">
        <v>293</v>
      </c>
      <c r="I803" s="228">
        <v>131219.98000000001</v>
      </c>
      <c r="J803" s="228">
        <v>19330.7</v>
      </c>
      <c r="K803" s="228">
        <v>87.5</v>
      </c>
      <c r="L803" s="228">
        <v>160745.57999999999</v>
      </c>
    </row>
    <row r="804" spans="1:12">
      <c r="A804" s="228">
        <v>2007</v>
      </c>
      <c r="B804" s="228" t="s">
        <v>195</v>
      </c>
      <c r="C804" s="228" t="s">
        <v>67</v>
      </c>
      <c r="D804" s="228" t="s">
        <v>205</v>
      </c>
      <c r="E804" s="228">
        <v>5</v>
      </c>
      <c r="F804" s="228">
        <v>2570</v>
      </c>
      <c r="G804" s="228">
        <v>13</v>
      </c>
      <c r="H804" s="228">
        <v>17</v>
      </c>
      <c r="I804" s="228">
        <v>12239.85</v>
      </c>
      <c r="J804" s="228">
        <v>3969.1</v>
      </c>
      <c r="K804" s="228">
        <v>0</v>
      </c>
      <c r="L804" s="228">
        <v>18306.3</v>
      </c>
    </row>
    <row r="805" spans="1:12">
      <c r="A805" s="228">
        <v>2007</v>
      </c>
      <c r="B805" s="228" t="s">
        <v>195</v>
      </c>
      <c r="C805" s="228" t="s">
        <v>67</v>
      </c>
      <c r="D805" s="228" t="s">
        <v>205</v>
      </c>
      <c r="E805" s="228">
        <v>10</v>
      </c>
      <c r="F805" s="228">
        <v>2755</v>
      </c>
      <c r="G805" s="228">
        <v>41</v>
      </c>
      <c r="H805" s="228">
        <v>83</v>
      </c>
      <c r="I805" s="228">
        <v>36794</v>
      </c>
      <c r="J805" s="228">
        <v>7638.45</v>
      </c>
      <c r="K805" s="228">
        <v>1383</v>
      </c>
      <c r="L805" s="228">
        <v>53323.65</v>
      </c>
    </row>
    <row r="806" spans="1:12">
      <c r="A806" s="228">
        <v>2007</v>
      </c>
      <c r="B806" s="228" t="s">
        <v>195</v>
      </c>
      <c r="C806" s="228" t="s">
        <v>67</v>
      </c>
      <c r="D806" s="228" t="s">
        <v>205</v>
      </c>
      <c r="E806" s="228">
        <v>15</v>
      </c>
      <c r="F806" s="228">
        <v>2790</v>
      </c>
      <c r="G806" s="228">
        <v>31</v>
      </c>
      <c r="H806" s="228">
        <v>62</v>
      </c>
      <c r="I806" s="228">
        <v>57310</v>
      </c>
      <c r="J806" s="228">
        <v>14932.65</v>
      </c>
      <c r="K806" s="228">
        <v>6029</v>
      </c>
      <c r="L806" s="228">
        <v>86545.66</v>
      </c>
    </row>
    <row r="807" spans="1:12">
      <c r="A807" s="228">
        <v>2007</v>
      </c>
      <c r="B807" s="228" t="s">
        <v>195</v>
      </c>
      <c r="C807" s="228" t="s">
        <v>67</v>
      </c>
      <c r="D807" s="228" t="s">
        <v>205</v>
      </c>
      <c r="E807" s="228">
        <v>20</v>
      </c>
      <c r="F807" s="228">
        <v>1746</v>
      </c>
      <c r="G807" s="228">
        <v>27</v>
      </c>
      <c r="H807" s="228">
        <v>43</v>
      </c>
      <c r="I807" s="228">
        <v>51996</v>
      </c>
      <c r="J807" s="228">
        <v>13610.88</v>
      </c>
      <c r="K807" s="228">
        <v>17438.400000000001</v>
      </c>
      <c r="L807" s="228">
        <v>95654.18</v>
      </c>
    </row>
    <row r="808" spans="1:12">
      <c r="A808" s="228">
        <v>2007</v>
      </c>
      <c r="B808" s="228" t="s">
        <v>195</v>
      </c>
      <c r="C808" s="228" t="s">
        <v>67</v>
      </c>
      <c r="D808" s="228" t="s">
        <v>205</v>
      </c>
      <c r="E808" s="228">
        <v>25</v>
      </c>
      <c r="F808" s="228">
        <v>1715</v>
      </c>
      <c r="G808" s="228">
        <v>22</v>
      </c>
      <c r="H808" s="228">
        <v>52</v>
      </c>
      <c r="I808" s="228">
        <v>46544.99</v>
      </c>
      <c r="J808" s="228">
        <v>10129.58</v>
      </c>
      <c r="K808" s="228">
        <v>9752.0499999999993</v>
      </c>
      <c r="L808" s="228">
        <v>85285.77</v>
      </c>
    </row>
    <row r="809" spans="1:12">
      <c r="A809" s="228">
        <v>2007</v>
      </c>
      <c r="B809" s="228" t="s">
        <v>195</v>
      </c>
      <c r="C809" s="228" t="s">
        <v>67</v>
      </c>
      <c r="D809" s="228" t="s">
        <v>205</v>
      </c>
      <c r="E809" s="228">
        <v>30</v>
      </c>
      <c r="F809" s="228">
        <v>2438</v>
      </c>
      <c r="G809" s="228">
        <v>35</v>
      </c>
      <c r="H809" s="228">
        <v>52</v>
      </c>
      <c r="I809" s="228">
        <v>41323</v>
      </c>
      <c r="J809" s="228">
        <v>15226.57</v>
      </c>
      <c r="K809" s="228">
        <v>2060</v>
      </c>
      <c r="L809" s="228">
        <v>75661.820000000007</v>
      </c>
    </row>
    <row r="810" spans="1:12">
      <c r="A810" s="228">
        <v>2007</v>
      </c>
      <c r="B810" s="228" t="s">
        <v>195</v>
      </c>
      <c r="C810" s="228" t="s">
        <v>67</v>
      </c>
      <c r="D810" s="228" t="s">
        <v>205</v>
      </c>
      <c r="E810" s="228">
        <v>35</v>
      </c>
      <c r="F810" s="228">
        <v>2891</v>
      </c>
      <c r="G810" s="228">
        <v>85</v>
      </c>
      <c r="H810" s="228">
        <v>136</v>
      </c>
      <c r="I810" s="228">
        <v>100703</v>
      </c>
      <c r="J810" s="228">
        <v>27512.46</v>
      </c>
      <c r="K810" s="228">
        <v>33514.5</v>
      </c>
      <c r="L810" s="228">
        <v>185014.31</v>
      </c>
    </row>
    <row r="811" spans="1:12">
      <c r="A811" s="228">
        <v>2007</v>
      </c>
      <c r="B811" s="228" t="s">
        <v>195</v>
      </c>
      <c r="C811" s="228" t="s">
        <v>67</v>
      </c>
      <c r="D811" s="228" t="s">
        <v>205</v>
      </c>
      <c r="E811" s="228">
        <v>40</v>
      </c>
      <c r="F811" s="228">
        <v>3032</v>
      </c>
      <c r="G811" s="228">
        <v>88</v>
      </c>
      <c r="H811" s="228">
        <v>231</v>
      </c>
      <c r="I811" s="228">
        <v>163347.04999999999</v>
      </c>
      <c r="J811" s="228">
        <v>42362.49</v>
      </c>
      <c r="K811" s="228">
        <v>41453</v>
      </c>
      <c r="L811" s="228">
        <v>281361.52</v>
      </c>
    </row>
    <row r="812" spans="1:12">
      <c r="A812" s="228">
        <v>2007</v>
      </c>
      <c r="B812" s="228" t="s">
        <v>195</v>
      </c>
      <c r="C812" s="228" t="s">
        <v>67</v>
      </c>
      <c r="D812" s="228" t="s">
        <v>205</v>
      </c>
      <c r="E812" s="228">
        <v>45</v>
      </c>
      <c r="F812" s="228">
        <v>3309</v>
      </c>
      <c r="G812" s="228">
        <v>81</v>
      </c>
      <c r="H812" s="228">
        <v>162</v>
      </c>
      <c r="I812" s="228">
        <v>117439.55</v>
      </c>
      <c r="J812" s="228">
        <v>33021.589999999997</v>
      </c>
      <c r="K812" s="228">
        <v>2630.43</v>
      </c>
      <c r="L812" s="228">
        <v>188681.48</v>
      </c>
    </row>
    <row r="813" spans="1:12">
      <c r="A813" s="228">
        <v>2007</v>
      </c>
      <c r="B813" s="228" t="s">
        <v>195</v>
      </c>
      <c r="C813" s="228" t="s">
        <v>67</v>
      </c>
      <c r="D813" s="228" t="s">
        <v>205</v>
      </c>
      <c r="E813" s="228">
        <v>50</v>
      </c>
      <c r="F813" s="228">
        <v>3073</v>
      </c>
      <c r="G813" s="228">
        <v>117</v>
      </c>
      <c r="H813" s="228">
        <v>189</v>
      </c>
      <c r="I813" s="228">
        <v>180852.68</v>
      </c>
      <c r="J813" s="228">
        <v>60309.71</v>
      </c>
      <c r="K813" s="228">
        <v>35858</v>
      </c>
      <c r="L813" s="228">
        <v>332039.09999999998</v>
      </c>
    </row>
    <row r="814" spans="1:12">
      <c r="A814" s="228">
        <v>2007</v>
      </c>
      <c r="B814" s="228" t="s">
        <v>195</v>
      </c>
      <c r="C814" s="228" t="s">
        <v>67</v>
      </c>
      <c r="D814" s="228" t="s">
        <v>205</v>
      </c>
      <c r="E814" s="228">
        <v>55</v>
      </c>
      <c r="F814" s="228">
        <v>2846</v>
      </c>
      <c r="G814" s="228">
        <v>137</v>
      </c>
      <c r="H814" s="228">
        <v>289</v>
      </c>
      <c r="I814" s="228">
        <v>222028.26</v>
      </c>
      <c r="J814" s="228">
        <v>68069.929999999993</v>
      </c>
      <c r="K814" s="228">
        <v>48424</v>
      </c>
      <c r="L814" s="228">
        <v>404961.87</v>
      </c>
    </row>
    <row r="815" spans="1:12">
      <c r="A815" s="228">
        <v>2007</v>
      </c>
      <c r="B815" s="228" t="s">
        <v>195</v>
      </c>
      <c r="C815" s="228" t="s">
        <v>67</v>
      </c>
      <c r="D815" s="228" t="s">
        <v>205</v>
      </c>
      <c r="E815" s="228">
        <v>60</v>
      </c>
      <c r="F815" s="228">
        <v>1998</v>
      </c>
      <c r="G815" s="228">
        <v>149</v>
      </c>
      <c r="H815" s="228">
        <v>558</v>
      </c>
      <c r="I815" s="228">
        <v>461690.29</v>
      </c>
      <c r="J815" s="228">
        <v>122378.35</v>
      </c>
      <c r="K815" s="228">
        <v>113658.83</v>
      </c>
      <c r="L815" s="228">
        <v>766765.49</v>
      </c>
    </row>
    <row r="816" spans="1:12">
      <c r="A816" s="228">
        <v>2007</v>
      </c>
      <c r="B816" s="228" t="s">
        <v>195</v>
      </c>
      <c r="C816" s="228" t="s">
        <v>67</v>
      </c>
      <c r="D816" s="228" t="s">
        <v>205</v>
      </c>
      <c r="E816" s="228">
        <v>65</v>
      </c>
      <c r="F816" s="228">
        <v>1114</v>
      </c>
      <c r="G816" s="228">
        <v>106</v>
      </c>
      <c r="H816" s="228">
        <v>355</v>
      </c>
      <c r="I816" s="228">
        <v>299322.58</v>
      </c>
      <c r="J816" s="228">
        <v>67080.28</v>
      </c>
      <c r="K816" s="228">
        <v>89384.87</v>
      </c>
      <c r="L816" s="228">
        <v>501839.06</v>
      </c>
    </row>
    <row r="817" spans="1:12">
      <c r="A817" s="228">
        <v>2007</v>
      </c>
      <c r="B817" s="228" t="s">
        <v>195</v>
      </c>
      <c r="C817" s="228" t="s">
        <v>67</v>
      </c>
      <c r="D817" s="228" t="s">
        <v>205</v>
      </c>
      <c r="E817" s="228">
        <v>70</v>
      </c>
      <c r="F817" s="228">
        <v>442</v>
      </c>
      <c r="G817" s="228">
        <v>50</v>
      </c>
      <c r="H817" s="228">
        <v>98</v>
      </c>
      <c r="I817" s="228">
        <v>89350</v>
      </c>
      <c r="J817" s="228">
        <v>22968.33</v>
      </c>
      <c r="K817" s="228">
        <v>6563</v>
      </c>
      <c r="L817" s="228">
        <v>129845.28</v>
      </c>
    </row>
    <row r="818" spans="1:12">
      <c r="A818" s="228">
        <v>2007</v>
      </c>
      <c r="B818" s="228" t="s">
        <v>195</v>
      </c>
      <c r="C818" s="228" t="s">
        <v>67</v>
      </c>
      <c r="D818" s="228" t="s">
        <v>205</v>
      </c>
      <c r="E818" s="228">
        <v>75</v>
      </c>
      <c r="F818" s="228">
        <v>228</v>
      </c>
      <c r="G818" s="228">
        <v>41</v>
      </c>
      <c r="H818" s="228">
        <v>105</v>
      </c>
      <c r="I818" s="228">
        <v>81201</v>
      </c>
      <c r="J818" s="228">
        <v>17288.38</v>
      </c>
      <c r="K818" s="228">
        <v>35420.5</v>
      </c>
      <c r="L818" s="228">
        <v>150421.68</v>
      </c>
    </row>
    <row r="819" spans="1:12">
      <c r="A819" s="228">
        <v>2007</v>
      </c>
      <c r="B819" s="228" t="s">
        <v>195</v>
      </c>
      <c r="C819" s="228" t="s">
        <v>67</v>
      </c>
      <c r="D819" s="228" t="s">
        <v>205</v>
      </c>
      <c r="E819" s="228">
        <v>80</v>
      </c>
      <c r="F819" s="228">
        <v>93</v>
      </c>
      <c r="G819" s="228">
        <v>16</v>
      </c>
      <c r="H819" s="228">
        <v>46</v>
      </c>
      <c r="I819" s="228">
        <v>29857</v>
      </c>
      <c r="J819" s="228">
        <v>6353.85</v>
      </c>
      <c r="K819" s="228">
        <v>1075</v>
      </c>
      <c r="L819" s="228">
        <v>40928.199999999997</v>
      </c>
    </row>
    <row r="820" spans="1:12">
      <c r="A820" s="228">
        <v>2007</v>
      </c>
      <c r="B820" s="228" t="s">
        <v>195</v>
      </c>
      <c r="C820" s="228" t="s">
        <v>67</v>
      </c>
      <c r="D820" s="228" t="s">
        <v>205</v>
      </c>
      <c r="E820" s="228">
        <v>85</v>
      </c>
      <c r="F820" s="228">
        <v>24</v>
      </c>
      <c r="G820" s="228">
        <v>2</v>
      </c>
      <c r="H820" s="228">
        <v>26</v>
      </c>
      <c r="I820" s="228">
        <v>14265</v>
      </c>
      <c r="J820" s="228">
        <v>1250.45</v>
      </c>
      <c r="K820" s="228">
        <v>0</v>
      </c>
      <c r="L820" s="228">
        <v>15807</v>
      </c>
    </row>
    <row r="821" spans="1:12">
      <c r="A821" s="228">
        <v>2007</v>
      </c>
      <c r="B821" s="228" t="s">
        <v>195</v>
      </c>
      <c r="C821" s="228" t="s">
        <v>67</v>
      </c>
      <c r="D821" s="228" t="s">
        <v>205</v>
      </c>
      <c r="E821" s="228">
        <v>90</v>
      </c>
      <c r="F821" s="228">
        <v>10</v>
      </c>
      <c r="G821" s="228">
        <v>0</v>
      </c>
      <c r="H821" s="228">
        <v>0</v>
      </c>
      <c r="I821" s="228">
        <v>0</v>
      </c>
      <c r="J821" s="228">
        <v>32</v>
      </c>
      <c r="K821" s="228">
        <v>0</v>
      </c>
      <c r="L821" s="228">
        <v>32</v>
      </c>
    </row>
    <row r="822" spans="1:12">
      <c r="A822" s="228">
        <v>2007</v>
      </c>
      <c r="B822" s="228" t="s">
        <v>195</v>
      </c>
      <c r="C822" s="228" t="s">
        <v>67</v>
      </c>
      <c r="D822" s="228" t="s">
        <v>205</v>
      </c>
      <c r="E822" s="228">
        <v>95</v>
      </c>
      <c r="F822" s="228">
        <v>1</v>
      </c>
      <c r="G822" s="228">
        <v>0</v>
      </c>
      <c r="H822" s="228">
        <v>0</v>
      </c>
      <c r="I822" s="228">
        <v>0</v>
      </c>
      <c r="J822" s="228">
        <v>0</v>
      </c>
      <c r="K822" s="228">
        <v>0</v>
      </c>
      <c r="L822" s="228">
        <v>0</v>
      </c>
    </row>
    <row r="823" spans="1:12">
      <c r="A823" s="228">
        <v>2007</v>
      </c>
      <c r="B823" s="228" t="s">
        <v>195</v>
      </c>
      <c r="C823" s="228" t="s">
        <v>67</v>
      </c>
      <c r="D823" s="228" t="s">
        <v>206</v>
      </c>
      <c r="E823" s="228">
        <v>0</v>
      </c>
      <c r="F823" s="228">
        <v>2372</v>
      </c>
      <c r="G823" s="228">
        <v>32</v>
      </c>
      <c r="H823" s="228">
        <v>176</v>
      </c>
      <c r="I823" s="228">
        <v>80188.649999999994</v>
      </c>
      <c r="J823" s="228">
        <v>11882.71</v>
      </c>
      <c r="K823" s="228">
        <v>80</v>
      </c>
      <c r="L823" s="228">
        <v>96712.21</v>
      </c>
    </row>
    <row r="824" spans="1:12">
      <c r="A824" s="228">
        <v>2007</v>
      </c>
      <c r="B824" s="228" t="s">
        <v>195</v>
      </c>
      <c r="C824" s="228" t="s">
        <v>67</v>
      </c>
      <c r="D824" s="228" t="s">
        <v>206</v>
      </c>
      <c r="E824" s="228">
        <v>5</v>
      </c>
      <c r="F824" s="228">
        <v>2454</v>
      </c>
      <c r="G824" s="228">
        <v>6</v>
      </c>
      <c r="H824" s="228">
        <v>7</v>
      </c>
      <c r="I824" s="228">
        <v>5208.79</v>
      </c>
      <c r="J824" s="228">
        <v>2774</v>
      </c>
      <c r="K824" s="228">
        <v>80</v>
      </c>
      <c r="L824" s="228">
        <v>10643.34</v>
      </c>
    </row>
    <row r="825" spans="1:12">
      <c r="A825" s="228">
        <v>2007</v>
      </c>
      <c r="B825" s="228" t="s">
        <v>195</v>
      </c>
      <c r="C825" s="228" t="s">
        <v>67</v>
      </c>
      <c r="D825" s="228" t="s">
        <v>206</v>
      </c>
      <c r="E825" s="228">
        <v>10</v>
      </c>
      <c r="F825" s="228">
        <v>2613</v>
      </c>
      <c r="G825" s="228">
        <v>16</v>
      </c>
      <c r="H825" s="228">
        <v>31</v>
      </c>
      <c r="I825" s="228">
        <v>17773</v>
      </c>
      <c r="J825" s="228">
        <v>4174.5</v>
      </c>
      <c r="K825" s="228">
        <v>0</v>
      </c>
      <c r="L825" s="228">
        <v>25403.67</v>
      </c>
    </row>
    <row r="826" spans="1:12">
      <c r="A826" s="228">
        <v>2007</v>
      </c>
      <c r="B826" s="228" t="s">
        <v>195</v>
      </c>
      <c r="C826" s="228" t="s">
        <v>67</v>
      </c>
      <c r="D826" s="228" t="s">
        <v>206</v>
      </c>
      <c r="E826" s="228">
        <v>15</v>
      </c>
      <c r="F826" s="228">
        <v>2641</v>
      </c>
      <c r="G826" s="228">
        <v>46</v>
      </c>
      <c r="H826" s="228">
        <v>81</v>
      </c>
      <c r="I826" s="228">
        <v>81095.05</v>
      </c>
      <c r="J826" s="228">
        <v>17382.75</v>
      </c>
      <c r="K826" s="228">
        <v>5708.3</v>
      </c>
      <c r="L826" s="228">
        <v>115284.01</v>
      </c>
    </row>
    <row r="827" spans="1:12">
      <c r="A827" s="228">
        <v>2007</v>
      </c>
      <c r="B827" s="228" t="s">
        <v>195</v>
      </c>
      <c r="C827" s="228" t="s">
        <v>67</v>
      </c>
      <c r="D827" s="228" t="s">
        <v>206</v>
      </c>
      <c r="E827" s="228">
        <v>20</v>
      </c>
      <c r="F827" s="228">
        <v>2157</v>
      </c>
      <c r="G827" s="228">
        <v>64</v>
      </c>
      <c r="H827" s="228">
        <v>138</v>
      </c>
      <c r="I827" s="228">
        <v>100287.01</v>
      </c>
      <c r="J827" s="228">
        <v>26618.39</v>
      </c>
      <c r="K827" s="228">
        <v>3497</v>
      </c>
      <c r="L827" s="228">
        <v>156716.04999999999</v>
      </c>
    </row>
    <row r="828" spans="1:12">
      <c r="A828" s="228">
        <v>2007</v>
      </c>
      <c r="B828" s="228" t="s">
        <v>195</v>
      </c>
      <c r="C828" s="228" t="s">
        <v>67</v>
      </c>
      <c r="D828" s="228" t="s">
        <v>206</v>
      </c>
      <c r="E828" s="228">
        <v>25</v>
      </c>
      <c r="F828" s="228">
        <v>2470</v>
      </c>
      <c r="G828" s="228">
        <v>126</v>
      </c>
      <c r="H828" s="228">
        <v>408</v>
      </c>
      <c r="I828" s="228">
        <v>293013.19</v>
      </c>
      <c r="J828" s="228">
        <v>60154.46</v>
      </c>
      <c r="K828" s="228">
        <v>5494.14</v>
      </c>
      <c r="L828" s="228">
        <v>420988.51</v>
      </c>
    </row>
    <row r="829" spans="1:12">
      <c r="A829" s="228">
        <v>2007</v>
      </c>
      <c r="B829" s="228" t="s">
        <v>195</v>
      </c>
      <c r="C829" s="228" t="s">
        <v>67</v>
      </c>
      <c r="D829" s="228" t="s">
        <v>206</v>
      </c>
      <c r="E829" s="228">
        <v>30</v>
      </c>
      <c r="F829" s="228">
        <v>3061</v>
      </c>
      <c r="G829" s="228">
        <v>168</v>
      </c>
      <c r="H829" s="228">
        <v>557</v>
      </c>
      <c r="I829" s="228">
        <v>390320.54</v>
      </c>
      <c r="J829" s="228">
        <v>77755.63</v>
      </c>
      <c r="K829" s="228">
        <v>14389</v>
      </c>
      <c r="L829" s="228">
        <v>531188.16</v>
      </c>
    </row>
    <row r="830" spans="1:12">
      <c r="A830" s="228">
        <v>2007</v>
      </c>
      <c r="B830" s="228" t="s">
        <v>195</v>
      </c>
      <c r="C830" s="228" t="s">
        <v>67</v>
      </c>
      <c r="D830" s="228" t="s">
        <v>206</v>
      </c>
      <c r="E830" s="228">
        <v>35</v>
      </c>
      <c r="F830" s="228">
        <v>3431</v>
      </c>
      <c r="G830" s="228">
        <v>179</v>
      </c>
      <c r="H830" s="228">
        <v>479</v>
      </c>
      <c r="I830" s="228">
        <v>358079.7</v>
      </c>
      <c r="J830" s="228">
        <v>82659.850000000006</v>
      </c>
      <c r="K830" s="228">
        <v>21739</v>
      </c>
      <c r="L830" s="228">
        <v>525806.77</v>
      </c>
    </row>
    <row r="831" spans="1:12">
      <c r="A831" s="228">
        <v>2007</v>
      </c>
      <c r="B831" s="228" t="s">
        <v>195</v>
      </c>
      <c r="C831" s="228" t="s">
        <v>67</v>
      </c>
      <c r="D831" s="228" t="s">
        <v>206</v>
      </c>
      <c r="E831" s="228">
        <v>40</v>
      </c>
      <c r="F831" s="228">
        <v>3159</v>
      </c>
      <c r="G831" s="228">
        <v>131</v>
      </c>
      <c r="H831" s="228">
        <v>393</v>
      </c>
      <c r="I831" s="228">
        <v>248670.68</v>
      </c>
      <c r="J831" s="228">
        <v>56872.62</v>
      </c>
      <c r="K831" s="228">
        <v>35777.800000000003</v>
      </c>
      <c r="L831" s="228">
        <v>385692.45</v>
      </c>
    </row>
    <row r="832" spans="1:12">
      <c r="A832" s="228">
        <v>2007</v>
      </c>
      <c r="B832" s="228" t="s">
        <v>195</v>
      </c>
      <c r="C832" s="228" t="s">
        <v>67</v>
      </c>
      <c r="D832" s="228" t="s">
        <v>206</v>
      </c>
      <c r="E832" s="228">
        <v>45</v>
      </c>
      <c r="F832" s="228">
        <v>3418</v>
      </c>
      <c r="G832" s="228">
        <v>138</v>
      </c>
      <c r="H832" s="228">
        <v>280</v>
      </c>
      <c r="I832" s="228">
        <v>259839.38</v>
      </c>
      <c r="J832" s="228">
        <v>61927.81</v>
      </c>
      <c r="K832" s="228">
        <v>71325.14</v>
      </c>
      <c r="L832" s="228">
        <v>467183.47</v>
      </c>
    </row>
    <row r="833" spans="1:12">
      <c r="A833" s="228">
        <v>2007</v>
      </c>
      <c r="B833" s="228" t="s">
        <v>195</v>
      </c>
      <c r="C833" s="228" t="s">
        <v>67</v>
      </c>
      <c r="D833" s="228" t="s">
        <v>206</v>
      </c>
      <c r="E833" s="228">
        <v>50</v>
      </c>
      <c r="F833" s="228">
        <v>3168</v>
      </c>
      <c r="G833" s="228">
        <v>162</v>
      </c>
      <c r="H833" s="228">
        <v>301</v>
      </c>
      <c r="I833" s="228">
        <v>251362.25</v>
      </c>
      <c r="J833" s="228">
        <v>67204.759999999995</v>
      </c>
      <c r="K833" s="228">
        <v>57786.7</v>
      </c>
      <c r="L833" s="228">
        <v>425851.22</v>
      </c>
    </row>
    <row r="834" spans="1:12">
      <c r="A834" s="228">
        <v>2007</v>
      </c>
      <c r="B834" s="228" t="s">
        <v>195</v>
      </c>
      <c r="C834" s="228" t="s">
        <v>67</v>
      </c>
      <c r="D834" s="228" t="s">
        <v>206</v>
      </c>
      <c r="E834" s="228">
        <v>55</v>
      </c>
      <c r="F834" s="228">
        <v>2597</v>
      </c>
      <c r="G834" s="228">
        <v>147</v>
      </c>
      <c r="H834" s="228">
        <v>340</v>
      </c>
      <c r="I834" s="228">
        <v>268288.59000000003</v>
      </c>
      <c r="J834" s="228">
        <v>65899.600000000006</v>
      </c>
      <c r="K834" s="228">
        <v>59518.55</v>
      </c>
      <c r="L834" s="228">
        <v>457238.39</v>
      </c>
    </row>
    <row r="835" spans="1:12">
      <c r="A835" s="228">
        <v>2007</v>
      </c>
      <c r="B835" s="228" t="s">
        <v>195</v>
      </c>
      <c r="C835" s="228" t="s">
        <v>67</v>
      </c>
      <c r="D835" s="228" t="s">
        <v>206</v>
      </c>
      <c r="E835" s="228">
        <v>60</v>
      </c>
      <c r="F835" s="228">
        <v>1642</v>
      </c>
      <c r="G835" s="228">
        <v>114</v>
      </c>
      <c r="H835" s="228">
        <v>241</v>
      </c>
      <c r="I835" s="228">
        <v>199274.15</v>
      </c>
      <c r="J835" s="228">
        <v>60637.04</v>
      </c>
      <c r="K835" s="228">
        <v>32161.48</v>
      </c>
      <c r="L835" s="228">
        <v>332933.53000000003</v>
      </c>
    </row>
    <row r="836" spans="1:12">
      <c r="A836" s="228">
        <v>2007</v>
      </c>
      <c r="B836" s="228" t="s">
        <v>195</v>
      </c>
      <c r="C836" s="228" t="s">
        <v>67</v>
      </c>
      <c r="D836" s="228" t="s">
        <v>206</v>
      </c>
      <c r="E836" s="228">
        <v>65</v>
      </c>
      <c r="F836" s="228">
        <v>798</v>
      </c>
      <c r="G836" s="228">
        <v>56</v>
      </c>
      <c r="H836" s="228">
        <v>150</v>
      </c>
      <c r="I836" s="228">
        <v>124714</v>
      </c>
      <c r="J836" s="228">
        <v>30138.54</v>
      </c>
      <c r="K836" s="228">
        <v>11492</v>
      </c>
      <c r="L836" s="228">
        <v>178833.37</v>
      </c>
    </row>
    <row r="837" spans="1:12">
      <c r="A837" s="228">
        <v>2007</v>
      </c>
      <c r="B837" s="228" t="s">
        <v>195</v>
      </c>
      <c r="C837" s="228" t="s">
        <v>67</v>
      </c>
      <c r="D837" s="228" t="s">
        <v>206</v>
      </c>
      <c r="E837" s="228">
        <v>70</v>
      </c>
      <c r="F837" s="228">
        <v>367</v>
      </c>
      <c r="G837" s="228">
        <v>36</v>
      </c>
      <c r="H837" s="228">
        <v>143</v>
      </c>
      <c r="I837" s="228">
        <v>115458.06</v>
      </c>
      <c r="J837" s="228">
        <v>25829.11</v>
      </c>
      <c r="K837" s="228">
        <v>68710</v>
      </c>
      <c r="L837" s="228">
        <v>216558.41</v>
      </c>
    </row>
    <row r="838" spans="1:12">
      <c r="A838" s="228">
        <v>2007</v>
      </c>
      <c r="B838" s="228" t="s">
        <v>195</v>
      </c>
      <c r="C838" s="228" t="s">
        <v>67</v>
      </c>
      <c r="D838" s="228" t="s">
        <v>206</v>
      </c>
      <c r="E838" s="228">
        <v>75</v>
      </c>
      <c r="F838" s="228">
        <v>220</v>
      </c>
      <c r="G838" s="228">
        <v>31</v>
      </c>
      <c r="H838" s="228">
        <v>175</v>
      </c>
      <c r="I838" s="228">
        <v>110853.23</v>
      </c>
      <c r="J838" s="228">
        <v>22107.35</v>
      </c>
      <c r="K838" s="228">
        <v>13956.6</v>
      </c>
      <c r="L838" s="228">
        <v>155455</v>
      </c>
    </row>
    <row r="839" spans="1:12">
      <c r="A839" s="228">
        <v>2007</v>
      </c>
      <c r="B839" s="228" t="s">
        <v>195</v>
      </c>
      <c r="C839" s="228" t="s">
        <v>67</v>
      </c>
      <c r="D839" s="228" t="s">
        <v>206</v>
      </c>
      <c r="E839" s="228">
        <v>80</v>
      </c>
      <c r="F839" s="228">
        <v>113</v>
      </c>
      <c r="G839" s="228">
        <v>13</v>
      </c>
      <c r="H839" s="228">
        <v>66</v>
      </c>
      <c r="I839" s="228">
        <v>45769.99</v>
      </c>
      <c r="J839" s="228">
        <v>8945.35</v>
      </c>
      <c r="K839" s="228">
        <v>6157</v>
      </c>
      <c r="L839" s="228">
        <v>63191.09</v>
      </c>
    </row>
    <row r="840" spans="1:12">
      <c r="A840" s="228">
        <v>2007</v>
      </c>
      <c r="B840" s="228" t="s">
        <v>195</v>
      </c>
      <c r="C840" s="228" t="s">
        <v>67</v>
      </c>
      <c r="D840" s="228" t="s">
        <v>206</v>
      </c>
      <c r="E840" s="228">
        <v>85</v>
      </c>
      <c r="F840" s="228">
        <v>58</v>
      </c>
      <c r="G840" s="228">
        <v>4</v>
      </c>
      <c r="H840" s="228">
        <v>13</v>
      </c>
      <c r="I840" s="228">
        <v>7712</v>
      </c>
      <c r="J840" s="228">
        <v>2029.2</v>
      </c>
      <c r="K840" s="228">
        <v>0</v>
      </c>
      <c r="L840" s="228">
        <v>10339.35</v>
      </c>
    </row>
    <row r="841" spans="1:12">
      <c r="A841" s="228">
        <v>2007</v>
      </c>
      <c r="B841" s="228" t="s">
        <v>195</v>
      </c>
      <c r="C841" s="228" t="s">
        <v>67</v>
      </c>
      <c r="D841" s="228" t="s">
        <v>206</v>
      </c>
      <c r="E841" s="228">
        <v>90</v>
      </c>
      <c r="F841" s="228">
        <v>19</v>
      </c>
      <c r="G841" s="228">
        <v>0</v>
      </c>
      <c r="H841" s="228">
        <v>0</v>
      </c>
      <c r="I841" s="228">
        <v>0</v>
      </c>
      <c r="J841" s="228">
        <v>800.55</v>
      </c>
      <c r="K841" s="228">
        <v>0</v>
      </c>
      <c r="L841" s="228">
        <v>855.35</v>
      </c>
    </row>
    <row r="842" spans="1:12">
      <c r="A842" s="228">
        <v>2007</v>
      </c>
      <c r="B842" s="228" t="s">
        <v>195</v>
      </c>
      <c r="C842" s="228" t="s">
        <v>67</v>
      </c>
      <c r="D842" s="228" t="s">
        <v>206</v>
      </c>
      <c r="E842" s="228">
        <v>95</v>
      </c>
      <c r="F842" s="228">
        <v>6</v>
      </c>
      <c r="G842" s="228">
        <v>1</v>
      </c>
      <c r="H842" s="228">
        <v>34</v>
      </c>
      <c r="I842" s="228">
        <v>11003</v>
      </c>
      <c r="J842" s="228">
        <v>1924.1</v>
      </c>
      <c r="K842" s="228">
        <v>1585.7</v>
      </c>
      <c r="L842" s="228">
        <v>14902.7</v>
      </c>
    </row>
    <row r="843" spans="1:12">
      <c r="A843" s="228">
        <v>2008</v>
      </c>
      <c r="B843" s="228" t="s">
        <v>192</v>
      </c>
      <c r="C843" s="228" t="s">
        <v>61</v>
      </c>
      <c r="D843" s="228" t="s">
        <v>205</v>
      </c>
      <c r="E843" s="228">
        <v>0</v>
      </c>
      <c r="F843" s="228">
        <v>99758</v>
      </c>
      <c r="G843" s="228">
        <v>4224</v>
      </c>
      <c r="H843" s="228">
        <v>13314</v>
      </c>
      <c r="I843" s="228">
        <v>5894156.2300000004</v>
      </c>
      <c r="J843" s="228">
        <v>907514.35</v>
      </c>
      <c r="K843" s="228">
        <v>113937.99</v>
      </c>
      <c r="L843" s="228">
        <v>8033817.1100000003</v>
      </c>
    </row>
    <row r="844" spans="1:12">
      <c r="A844" s="228">
        <v>2008</v>
      </c>
      <c r="B844" s="228" t="s">
        <v>192</v>
      </c>
      <c r="C844" s="228" t="s">
        <v>61</v>
      </c>
      <c r="D844" s="228" t="s">
        <v>205</v>
      </c>
      <c r="E844" s="228">
        <v>5</v>
      </c>
      <c r="F844" s="228">
        <v>103119</v>
      </c>
      <c r="G844" s="228">
        <v>1685</v>
      </c>
      <c r="H844" s="228">
        <v>2751</v>
      </c>
      <c r="I844" s="228">
        <v>1481703.7</v>
      </c>
      <c r="J844" s="228">
        <v>356421.66</v>
      </c>
      <c r="K844" s="228">
        <v>91468.52</v>
      </c>
      <c r="L844" s="228">
        <v>2455996.9700000002</v>
      </c>
    </row>
    <row r="845" spans="1:12">
      <c r="A845" s="228">
        <v>2008</v>
      </c>
      <c r="B845" s="228" t="s">
        <v>192</v>
      </c>
      <c r="C845" s="228" t="s">
        <v>61</v>
      </c>
      <c r="D845" s="228" t="s">
        <v>205</v>
      </c>
      <c r="E845" s="228">
        <v>10</v>
      </c>
      <c r="F845" s="228">
        <v>107646</v>
      </c>
      <c r="G845" s="228">
        <v>1353</v>
      </c>
      <c r="H845" s="228">
        <v>2940</v>
      </c>
      <c r="I845" s="228">
        <v>1487244.02</v>
      </c>
      <c r="J845" s="228">
        <v>329283.45</v>
      </c>
      <c r="K845" s="228">
        <v>155448.82999999999</v>
      </c>
      <c r="L845" s="228">
        <v>2377776.4</v>
      </c>
    </row>
    <row r="846" spans="1:12">
      <c r="A846" s="228">
        <v>2008</v>
      </c>
      <c r="B846" s="228" t="s">
        <v>192</v>
      </c>
      <c r="C846" s="228" t="s">
        <v>61</v>
      </c>
      <c r="D846" s="228" t="s">
        <v>205</v>
      </c>
      <c r="E846" s="228">
        <v>15</v>
      </c>
      <c r="F846" s="228">
        <v>116420</v>
      </c>
      <c r="G846" s="228">
        <v>2696</v>
      </c>
      <c r="H846" s="228">
        <v>5012</v>
      </c>
      <c r="I846" s="228">
        <v>3501343.34</v>
      </c>
      <c r="J846" s="228">
        <v>737599.39</v>
      </c>
      <c r="K846" s="228">
        <v>536933.04</v>
      </c>
      <c r="L846" s="228">
        <v>6049557.3899999997</v>
      </c>
    </row>
    <row r="847" spans="1:12">
      <c r="A847" s="228">
        <v>2008</v>
      </c>
      <c r="B847" s="228" t="s">
        <v>192</v>
      </c>
      <c r="C847" s="228" t="s">
        <v>61</v>
      </c>
      <c r="D847" s="228" t="s">
        <v>205</v>
      </c>
      <c r="E847" s="228">
        <v>20</v>
      </c>
      <c r="F847" s="228">
        <v>83762</v>
      </c>
      <c r="G847" s="228">
        <v>2183</v>
      </c>
      <c r="H847" s="228">
        <v>4363</v>
      </c>
      <c r="I847" s="228">
        <v>3034703.47</v>
      </c>
      <c r="J847" s="228">
        <v>615055.27</v>
      </c>
      <c r="K847" s="228">
        <v>508248.79</v>
      </c>
      <c r="L847" s="228">
        <v>5353043.6500000004</v>
      </c>
    </row>
    <row r="848" spans="1:12">
      <c r="A848" s="228">
        <v>2008</v>
      </c>
      <c r="B848" s="228" t="s">
        <v>192</v>
      </c>
      <c r="C848" s="228" t="s">
        <v>61</v>
      </c>
      <c r="D848" s="228" t="s">
        <v>205</v>
      </c>
      <c r="E848" s="228">
        <v>25</v>
      </c>
      <c r="F848" s="228">
        <v>75523</v>
      </c>
      <c r="G848" s="228">
        <v>1498</v>
      </c>
      <c r="H848" s="228">
        <v>3594</v>
      </c>
      <c r="I848" s="228">
        <v>2161387.4900000002</v>
      </c>
      <c r="J848" s="228">
        <v>445948.15999999997</v>
      </c>
      <c r="K848" s="228">
        <v>324974.34000000003</v>
      </c>
      <c r="L848" s="228">
        <v>3958250.37</v>
      </c>
    </row>
    <row r="849" spans="1:12">
      <c r="A849" s="228">
        <v>2008</v>
      </c>
      <c r="B849" s="228" t="s">
        <v>192</v>
      </c>
      <c r="C849" s="228" t="s">
        <v>61</v>
      </c>
      <c r="D849" s="228" t="s">
        <v>205</v>
      </c>
      <c r="E849" s="228">
        <v>30</v>
      </c>
      <c r="F849" s="228">
        <v>105927</v>
      </c>
      <c r="G849" s="228">
        <v>2352</v>
      </c>
      <c r="H849" s="228">
        <v>5358</v>
      </c>
      <c r="I849" s="228">
        <v>3288118.59</v>
      </c>
      <c r="J849" s="228">
        <v>707397.71</v>
      </c>
      <c r="K849" s="228">
        <v>621778.68999999994</v>
      </c>
      <c r="L849" s="228">
        <v>6051891.8099999996</v>
      </c>
    </row>
    <row r="850" spans="1:12">
      <c r="A850" s="228">
        <v>2008</v>
      </c>
      <c r="B850" s="228" t="s">
        <v>192</v>
      </c>
      <c r="C850" s="228" t="s">
        <v>61</v>
      </c>
      <c r="D850" s="228" t="s">
        <v>205</v>
      </c>
      <c r="E850" s="228">
        <v>35</v>
      </c>
      <c r="F850" s="228">
        <v>122400</v>
      </c>
      <c r="G850" s="228">
        <v>3478</v>
      </c>
      <c r="H850" s="228">
        <v>6797</v>
      </c>
      <c r="I850" s="228">
        <v>4378433.2699999996</v>
      </c>
      <c r="J850" s="228">
        <v>969662.28</v>
      </c>
      <c r="K850" s="228">
        <v>736684.89</v>
      </c>
      <c r="L850" s="228">
        <v>7957696.3799999999</v>
      </c>
    </row>
    <row r="851" spans="1:12">
      <c r="A851" s="228">
        <v>2008</v>
      </c>
      <c r="B851" s="228" t="s">
        <v>192</v>
      </c>
      <c r="C851" s="228" t="s">
        <v>61</v>
      </c>
      <c r="D851" s="228" t="s">
        <v>205</v>
      </c>
      <c r="E851" s="228">
        <v>40</v>
      </c>
      <c r="F851" s="228">
        <v>120980</v>
      </c>
      <c r="G851" s="228">
        <v>4420</v>
      </c>
      <c r="H851" s="228">
        <v>8526</v>
      </c>
      <c r="I851" s="228">
        <v>5494674.5300000003</v>
      </c>
      <c r="J851" s="228">
        <v>1285960.95</v>
      </c>
      <c r="K851" s="228">
        <v>1101699.0900000001</v>
      </c>
      <c r="L851" s="228">
        <v>9849669.5500000007</v>
      </c>
    </row>
    <row r="852" spans="1:12">
      <c r="A852" s="228">
        <v>2008</v>
      </c>
      <c r="B852" s="228" t="s">
        <v>192</v>
      </c>
      <c r="C852" s="228" t="s">
        <v>61</v>
      </c>
      <c r="D852" s="228" t="s">
        <v>205</v>
      </c>
      <c r="E852" s="228">
        <v>45</v>
      </c>
      <c r="F852" s="228">
        <v>131953</v>
      </c>
      <c r="G852" s="228">
        <v>5325</v>
      </c>
      <c r="H852" s="228">
        <v>11118</v>
      </c>
      <c r="I852" s="228">
        <v>7754012.1699999999</v>
      </c>
      <c r="J852" s="228">
        <v>1819641.38</v>
      </c>
      <c r="K852" s="228">
        <v>1472196.97</v>
      </c>
      <c r="L852" s="228">
        <v>13556075.59</v>
      </c>
    </row>
    <row r="853" spans="1:12">
      <c r="A853" s="228">
        <v>2008</v>
      </c>
      <c r="B853" s="228" t="s">
        <v>192</v>
      </c>
      <c r="C853" s="228" t="s">
        <v>61</v>
      </c>
      <c r="D853" s="228" t="s">
        <v>205</v>
      </c>
      <c r="E853" s="228">
        <v>50</v>
      </c>
      <c r="F853" s="228">
        <v>128015</v>
      </c>
      <c r="G853" s="228">
        <v>6806</v>
      </c>
      <c r="H853" s="228">
        <v>14728</v>
      </c>
      <c r="I853" s="228">
        <v>10852255.310000001</v>
      </c>
      <c r="J853" s="228">
        <v>2469079.87</v>
      </c>
      <c r="K853" s="228">
        <v>2665748.1</v>
      </c>
      <c r="L853" s="228">
        <v>19415971.219999999</v>
      </c>
    </row>
    <row r="854" spans="1:12">
      <c r="A854" s="228">
        <v>2008</v>
      </c>
      <c r="B854" s="228" t="s">
        <v>192</v>
      </c>
      <c r="C854" s="228" t="s">
        <v>61</v>
      </c>
      <c r="D854" s="228" t="s">
        <v>205</v>
      </c>
      <c r="E854" s="228">
        <v>55</v>
      </c>
      <c r="F854" s="228">
        <v>124149</v>
      </c>
      <c r="G854" s="228">
        <v>9806</v>
      </c>
      <c r="H854" s="228">
        <v>22272</v>
      </c>
      <c r="I854" s="228">
        <v>16990489.300000001</v>
      </c>
      <c r="J854" s="228">
        <v>3724528.79</v>
      </c>
      <c r="K854" s="228">
        <v>4856153.76</v>
      </c>
      <c r="L854" s="228">
        <v>30038166.120000001</v>
      </c>
    </row>
    <row r="855" spans="1:12">
      <c r="A855" s="228">
        <v>2008</v>
      </c>
      <c r="B855" s="228" t="s">
        <v>192</v>
      </c>
      <c r="C855" s="228" t="s">
        <v>61</v>
      </c>
      <c r="D855" s="228" t="s">
        <v>205</v>
      </c>
      <c r="E855" s="228">
        <v>60</v>
      </c>
      <c r="F855" s="228">
        <v>108362</v>
      </c>
      <c r="G855" s="228">
        <v>11570</v>
      </c>
      <c r="H855" s="228">
        <v>27088</v>
      </c>
      <c r="I855" s="228">
        <v>20754116.289999999</v>
      </c>
      <c r="J855" s="228">
        <v>4452283.37</v>
      </c>
      <c r="K855" s="228">
        <v>6412824.3700000001</v>
      </c>
      <c r="L855" s="228">
        <v>36635773.479999997</v>
      </c>
    </row>
    <row r="856" spans="1:12">
      <c r="A856" s="228">
        <v>2008</v>
      </c>
      <c r="B856" s="228" t="s">
        <v>192</v>
      </c>
      <c r="C856" s="228" t="s">
        <v>61</v>
      </c>
      <c r="D856" s="228" t="s">
        <v>205</v>
      </c>
      <c r="E856" s="228">
        <v>65</v>
      </c>
      <c r="F856" s="228">
        <v>73621</v>
      </c>
      <c r="G856" s="228">
        <v>11134</v>
      </c>
      <c r="H856" s="228">
        <v>28468</v>
      </c>
      <c r="I856" s="228">
        <v>21826005.57</v>
      </c>
      <c r="J856" s="228">
        <v>4537355.66</v>
      </c>
      <c r="K856" s="228">
        <v>7031929.75</v>
      </c>
      <c r="L856" s="228">
        <v>37812596.82</v>
      </c>
    </row>
    <row r="857" spans="1:12">
      <c r="A857" s="228">
        <v>2008</v>
      </c>
      <c r="B857" s="228" t="s">
        <v>192</v>
      </c>
      <c r="C857" s="228" t="s">
        <v>61</v>
      </c>
      <c r="D857" s="228" t="s">
        <v>205</v>
      </c>
      <c r="E857" s="228">
        <v>70</v>
      </c>
      <c r="F857" s="228">
        <v>52015</v>
      </c>
      <c r="G857" s="228">
        <v>10827</v>
      </c>
      <c r="H857" s="228">
        <v>30906</v>
      </c>
      <c r="I857" s="228">
        <v>21141172.600000001</v>
      </c>
      <c r="J857" s="228">
        <v>4273484.3</v>
      </c>
      <c r="K857" s="228">
        <v>7630207.25</v>
      </c>
      <c r="L857" s="228">
        <v>37038251.020000003</v>
      </c>
    </row>
    <row r="858" spans="1:12">
      <c r="A858" s="228">
        <v>2008</v>
      </c>
      <c r="B858" s="228" t="s">
        <v>192</v>
      </c>
      <c r="C858" s="228" t="s">
        <v>61</v>
      </c>
      <c r="D858" s="228" t="s">
        <v>205</v>
      </c>
      <c r="E858" s="228">
        <v>75</v>
      </c>
      <c r="F858" s="228">
        <v>39592</v>
      </c>
      <c r="G858" s="228">
        <v>10885</v>
      </c>
      <c r="H858" s="228">
        <v>36291</v>
      </c>
      <c r="I858" s="228">
        <v>22337537.850000001</v>
      </c>
      <c r="J858" s="228">
        <v>3967033.39</v>
      </c>
      <c r="K858" s="228">
        <v>5898749.6100000003</v>
      </c>
      <c r="L858" s="228">
        <v>35375629.840000004</v>
      </c>
    </row>
    <row r="859" spans="1:12">
      <c r="A859" s="228">
        <v>2008</v>
      </c>
      <c r="B859" s="228" t="s">
        <v>192</v>
      </c>
      <c r="C859" s="228" t="s">
        <v>61</v>
      </c>
      <c r="D859" s="228" t="s">
        <v>205</v>
      </c>
      <c r="E859" s="228">
        <v>80</v>
      </c>
      <c r="F859" s="228">
        <v>22909</v>
      </c>
      <c r="G859" s="228">
        <v>6508</v>
      </c>
      <c r="H859" s="228">
        <v>26011</v>
      </c>
      <c r="I859" s="228">
        <v>14118013.1</v>
      </c>
      <c r="J859" s="228">
        <v>2320640.87</v>
      </c>
      <c r="K859" s="228">
        <v>3357243.9</v>
      </c>
      <c r="L859" s="228">
        <v>21354244.850000001</v>
      </c>
    </row>
    <row r="860" spans="1:12">
      <c r="A860" s="228">
        <v>2008</v>
      </c>
      <c r="B860" s="228" t="s">
        <v>192</v>
      </c>
      <c r="C860" s="228" t="s">
        <v>61</v>
      </c>
      <c r="D860" s="228" t="s">
        <v>205</v>
      </c>
      <c r="E860" s="228">
        <v>85</v>
      </c>
      <c r="F860" s="228">
        <v>7558</v>
      </c>
      <c r="G860" s="228">
        <v>2107</v>
      </c>
      <c r="H860" s="228">
        <v>12197</v>
      </c>
      <c r="I860" s="228">
        <v>5539571.1799999997</v>
      </c>
      <c r="J860" s="228">
        <v>737347.64</v>
      </c>
      <c r="K860" s="228">
        <v>808261.63</v>
      </c>
      <c r="L860" s="228">
        <v>7571597.8899999997</v>
      </c>
    </row>
    <row r="861" spans="1:12">
      <c r="A861" s="228">
        <v>2008</v>
      </c>
      <c r="B861" s="228" t="s">
        <v>192</v>
      </c>
      <c r="C861" s="228" t="s">
        <v>61</v>
      </c>
      <c r="D861" s="228" t="s">
        <v>205</v>
      </c>
      <c r="E861" s="228">
        <v>90</v>
      </c>
      <c r="F861" s="228">
        <v>2429</v>
      </c>
      <c r="G861" s="228">
        <v>613</v>
      </c>
      <c r="H861" s="228">
        <v>4296</v>
      </c>
      <c r="I861" s="228">
        <v>1913870.15</v>
      </c>
      <c r="J861" s="228">
        <v>212321.84</v>
      </c>
      <c r="K861" s="228">
        <v>244310.65</v>
      </c>
      <c r="L861" s="228">
        <v>2487761.4300000002</v>
      </c>
    </row>
    <row r="862" spans="1:12">
      <c r="A862" s="228">
        <v>2008</v>
      </c>
      <c r="B862" s="228" t="s">
        <v>192</v>
      </c>
      <c r="C862" s="228" t="s">
        <v>61</v>
      </c>
      <c r="D862" s="228" t="s">
        <v>205</v>
      </c>
      <c r="E862" s="228">
        <v>95</v>
      </c>
      <c r="F862" s="228">
        <v>528</v>
      </c>
      <c r="G862" s="228">
        <v>117</v>
      </c>
      <c r="H862" s="228">
        <v>1114</v>
      </c>
      <c r="I862" s="228">
        <v>476551.3</v>
      </c>
      <c r="J862" s="228">
        <v>42918.720000000001</v>
      </c>
      <c r="K862" s="228">
        <v>75203.11</v>
      </c>
      <c r="L862" s="228">
        <v>633570.21</v>
      </c>
    </row>
    <row r="863" spans="1:12">
      <c r="A863" s="228">
        <v>2008</v>
      </c>
      <c r="B863" s="228" t="s">
        <v>192</v>
      </c>
      <c r="C863" s="228" t="s">
        <v>61</v>
      </c>
      <c r="D863" s="228" t="s">
        <v>206</v>
      </c>
      <c r="E863" s="228">
        <v>0</v>
      </c>
      <c r="F863" s="228">
        <v>93648</v>
      </c>
      <c r="G863" s="228">
        <v>2865</v>
      </c>
      <c r="H863" s="228">
        <v>10430</v>
      </c>
      <c r="I863" s="228">
        <v>4416350.82</v>
      </c>
      <c r="J863" s="228">
        <v>638411.86</v>
      </c>
      <c r="K863" s="228">
        <v>171064.98</v>
      </c>
      <c r="L863" s="228">
        <v>5935029.1699999999</v>
      </c>
    </row>
    <row r="864" spans="1:12">
      <c r="A864" s="228">
        <v>2008</v>
      </c>
      <c r="B864" s="228" t="s">
        <v>192</v>
      </c>
      <c r="C864" s="228" t="s">
        <v>61</v>
      </c>
      <c r="D864" s="228" t="s">
        <v>206</v>
      </c>
      <c r="E864" s="228">
        <v>5</v>
      </c>
      <c r="F864" s="228">
        <v>96720</v>
      </c>
      <c r="G864" s="228">
        <v>1276</v>
      </c>
      <c r="H864" s="228">
        <v>2210</v>
      </c>
      <c r="I864" s="228">
        <v>1214852.69</v>
      </c>
      <c r="J864" s="228">
        <v>253038.84</v>
      </c>
      <c r="K864" s="228">
        <v>143386.96</v>
      </c>
      <c r="L864" s="228">
        <v>2043051.12</v>
      </c>
    </row>
    <row r="865" spans="1:12">
      <c r="A865" s="228">
        <v>2008</v>
      </c>
      <c r="B865" s="228" t="s">
        <v>192</v>
      </c>
      <c r="C865" s="228" t="s">
        <v>61</v>
      </c>
      <c r="D865" s="228" t="s">
        <v>206</v>
      </c>
      <c r="E865" s="228">
        <v>10</v>
      </c>
      <c r="F865" s="228">
        <v>102400</v>
      </c>
      <c r="G865" s="228">
        <v>1142</v>
      </c>
      <c r="H865" s="228">
        <v>2694</v>
      </c>
      <c r="I865" s="228">
        <v>1324309.83</v>
      </c>
      <c r="J865" s="228">
        <v>300921.68</v>
      </c>
      <c r="K865" s="228">
        <v>257695.55</v>
      </c>
      <c r="L865" s="228">
        <v>2291867.91</v>
      </c>
    </row>
    <row r="866" spans="1:12">
      <c r="A866" s="228">
        <v>2008</v>
      </c>
      <c r="B866" s="228" t="s">
        <v>192</v>
      </c>
      <c r="C866" s="228" t="s">
        <v>61</v>
      </c>
      <c r="D866" s="228" t="s">
        <v>206</v>
      </c>
      <c r="E866" s="228">
        <v>15</v>
      </c>
      <c r="F866" s="228">
        <v>110263</v>
      </c>
      <c r="G866" s="228">
        <v>3078</v>
      </c>
      <c r="H866" s="228">
        <v>7009</v>
      </c>
      <c r="I866" s="228">
        <v>4403818.78</v>
      </c>
      <c r="J866" s="228">
        <v>726949.46</v>
      </c>
      <c r="K866" s="228">
        <v>423999.09</v>
      </c>
      <c r="L866" s="228">
        <v>6823278</v>
      </c>
    </row>
    <row r="867" spans="1:12">
      <c r="A867" s="228">
        <v>2008</v>
      </c>
      <c r="B867" s="228" t="s">
        <v>192</v>
      </c>
      <c r="C867" s="228" t="s">
        <v>61</v>
      </c>
      <c r="D867" s="228" t="s">
        <v>206</v>
      </c>
      <c r="E867" s="228">
        <v>20</v>
      </c>
      <c r="F867" s="228">
        <v>89329</v>
      </c>
      <c r="G867" s="228">
        <v>3482</v>
      </c>
      <c r="H867" s="228">
        <v>8558</v>
      </c>
      <c r="I867" s="228">
        <v>5128915.08</v>
      </c>
      <c r="J867" s="228">
        <v>887283.25</v>
      </c>
      <c r="K867" s="228">
        <v>374207.09</v>
      </c>
      <c r="L867" s="228">
        <v>7823146.2000000002</v>
      </c>
    </row>
    <row r="868" spans="1:12">
      <c r="A868" s="228">
        <v>2008</v>
      </c>
      <c r="B868" s="228" t="s">
        <v>192</v>
      </c>
      <c r="C868" s="228" t="s">
        <v>61</v>
      </c>
      <c r="D868" s="228" t="s">
        <v>206</v>
      </c>
      <c r="E868" s="228">
        <v>25</v>
      </c>
      <c r="F868" s="228">
        <v>92422</v>
      </c>
      <c r="G868" s="228">
        <v>5034</v>
      </c>
      <c r="H868" s="228">
        <v>13996</v>
      </c>
      <c r="I868" s="228">
        <v>9769762.1199999992</v>
      </c>
      <c r="J868" s="228">
        <v>2044729.59</v>
      </c>
      <c r="K868" s="228">
        <v>387047.99</v>
      </c>
      <c r="L868" s="228">
        <v>14766007.76</v>
      </c>
    </row>
    <row r="869" spans="1:12">
      <c r="A869" s="228">
        <v>2008</v>
      </c>
      <c r="B869" s="228" t="s">
        <v>192</v>
      </c>
      <c r="C869" s="228" t="s">
        <v>61</v>
      </c>
      <c r="D869" s="228" t="s">
        <v>206</v>
      </c>
      <c r="E869" s="228">
        <v>30</v>
      </c>
      <c r="F869" s="228">
        <v>121690</v>
      </c>
      <c r="G869" s="228">
        <v>9039</v>
      </c>
      <c r="H869" s="228">
        <v>26761</v>
      </c>
      <c r="I869" s="228">
        <v>19703918.140000001</v>
      </c>
      <c r="J869" s="228">
        <v>3808966.65</v>
      </c>
      <c r="K869" s="228">
        <v>737455.5</v>
      </c>
      <c r="L869" s="228">
        <v>29357942.309999999</v>
      </c>
    </row>
    <row r="870" spans="1:12">
      <c r="A870" s="228">
        <v>2008</v>
      </c>
      <c r="B870" s="228" t="s">
        <v>192</v>
      </c>
      <c r="C870" s="228" t="s">
        <v>61</v>
      </c>
      <c r="D870" s="228" t="s">
        <v>206</v>
      </c>
      <c r="E870" s="228">
        <v>35</v>
      </c>
      <c r="F870" s="228">
        <v>137105</v>
      </c>
      <c r="G870" s="228">
        <v>9231</v>
      </c>
      <c r="H870" s="228">
        <v>25359</v>
      </c>
      <c r="I870" s="228">
        <v>18242359.550000001</v>
      </c>
      <c r="J870" s="228">
        <v>3469607.81</v>
      </c>
      <c r="K870" s="228">
        <v>1011551.03</v>
      </c>
      <c r="L870" s="228">
        <v>27563476.829999998</v>
      </c>
    </row>
    <row r="871" spans="1:12">
      <c r="A871" s="228">
        <v>2008</v>
      </c>
      <c r="B871" s="228" t="s">
        <v>192</v>
      </c>
      <c r="C871" s="228" t="s">
        <v>61</v>
      </c>
      <c r="D871" s="228" t="s">
        <v>206</v>
      </c>
      <c r="E871" s="228">
        <v>40</v>
      </c>
      <c r="F871" s="228">
        <v>130914</v>
      </c>
      <c r="G871" s="228">
        <v>7018</v>
      </c>
      <c r="H871" s="228">
        <v>15816</v>
      </c>
      <c r="I871" s="228">
        <v>11216254.07</v>
      </c>
      <c r="J871" s="228">
        <v>2278079.5699999998</v>
      </c>
      <c r="K871" s="228">
        <v>1264643.54</v>
      </c>
      <c r="L871" s="228">
        <v>18643501.68</v>
      </c>
    </row>
    <row r="872" spans="1:12">
      <c r="A872" s="228">
        <v>2008</v>
      </c>
      <c r="B872" s="228" t="s">
        <v>192</v>
      </c>
      <c r="C872" s="228" t="s">
        <v>61</v>
      </c>
      <c r="D872" s="228" t="s">
        <v>206</v>
      </c>
      <c r="E872" s="228">
        <v>45</v>
      </c>
      <c r="F872" s="228">
        <v>141222</v>
      </c>
      <c r="G872" s="228">
        <v>8135</v>
      </c>
      <c r="H872" s="228">
        <v>17816</v>
      </c>
      <c r="I872" s="228">
        <v>12230511.68</v>
      </c>
      <c r="J872" s="228">
        <v>2712708.66</v>
      </c>
      <c r="K872" s="228">
        <v>1815852.11</v>
      </c>
      <c r="L872" s="228">
        <v>20756724.52</v>
      </c>
    </row>
    <row r="873" spans="1:12">
      <c r="A873" s="228">
        <v>2008</v>
      </c>
      <c r="B873" s="228" t="s">
        <v>192</v>
      </c>
      <c r="C873" s="228" t="s">
        <v>61</v>
      </c>
      <c r="D873" s="228" t="s">
        <v>206</v>
      </c>
      <c r="E873" s="228">
        <v>50</v>
      </c>
      <c r="F873" s="228">
        <v>137260</v>
      </c>
      <c r="G873" s="228">
        <v>9437</v>
      </c>
      <c r="H873" s="228">
        <v>19363</v>
      </c>
      <c r="I873" s="228">
        <v>13508304</v>
      </c>
      <c r="J873" s="228">
        <v>2930755.37</v>
      </c>
      <c r="K873" s="228">
        <v>2574143.54</v>
      </c>
      <c r="L873" s="228">
        <v>23072592.579999998</v>
      </c>
    </row>
    <row r="874" spans="1:12">
      <c r="A874" s="228">
        <v>2008</v>
      </c>
      <c r="B874" s="228" t="s">
        <v>192</v>
      </c>
      <c r="C874" s="228" t="s">
        <v>61</v>
      </c>
      <c r="D874" s="228" t="s">
        <v>206</v>
      </c>
      <c r="E874" s="228">
        <v>55</v>
      </c>
      <c r="F874" s="228">
        <v>129651</v>
      </c>
      <c r="G874" s="228">
        <v>10579</v>
      </c>
      <c r="H874" s="228">
        <v>24728</v>
      </c>
      <c r="I874" s="228">
        <v>16949449.170000002</v>
      </c>
      <c r="J874" s="228">
        <v>3530057.41</v>
      </c>
      <c r="K874" s="228">
        <v>4018966.4</v>
      </c>
      <c r="L874" s="228">
        <v>29146188.640000001</v>
      </c>
    </row>
    <row r="875" spans="1:12">
      <c r="A875" s="228">
        <v>2008</v>
      </c>
      <c r="B875" s="228" t="s">
        <v>192</v>
      </c>
      <c r="C875" s="228" t="s">
        <v>61</v>
      </c>
      <c r="D875" s="228" t="s">
        <v>206</v>
      </c>
      <c r="E875" s="228">
        <v>60</v>
      </c>
      <c r="F875" s="228">
        <v>109786</v>
      </c>
      <c r="G875" s="228">
        <v>11708</v>
      </c>
      <c r="H875" s="228">
        <v>28139</v>
      </c>
      <c r="I875" s="228">
        <v>18923728.859999999</v>
      </c>
      <c r="J875" s="228">
        <v>3914858.65</v>
      </c>
      <c r="K875" s="228">
        <v>5236363.72</v>
      </c>
      <c r="L875" s="228">
        <v>32529970.989999998</v>
      </c>
    </row>
    <row r="876" spans="1:12">
      <c r="A876" s="228">
        <v>2008</v>
      </c>
      <c r="B876" s="228" t="s">
        <v>192</v>
      </c>
      <c r="C876" s="228" t="s">
        <v>61</v>
      </c>
      <c r="D876" s="228" t="s">
        <v>206</v>
      </c>
      <c r="E876" s="228">
        <v>65</v>
      </c>
      <c r="F876" s="228">
        <v>72915</v>
      </c>
      <c r="G876" s="228">
        <v>9956</v>
      </c>
      <c r="H876" s="228">
        <v>26402</v>
      </c>
      <c r="I876" s="228">
        <v>17916245.390000001</v>
      </c>
      <c r="J876" s="228">
        <v>3533175</v>
      </c>
      <c r="K876" s="228">
        <v>5355055.2</v>
      </c>
      <c r="L876" s="228">
        <v>30498448.469999999</v>
      </c>
    </row>
    <row r="877" spans="1:12">
      <c r="A877" s="228">
        <v>2008</v>
      </c>
      <c r="B877" s="228" t="s">
        <v>192</v>
      </c>
      <c r="C877" s="228" t="s">
        <v>61</v>
      </c>
      <c r="D877" s="228" t="s">
        <v>206</v>
      </c>
      <c r="E877" s="228">
        <v>70</v>
      </c>
      <c r="F877" s="228">
        <v>54157</v>
      </c>
      <c r="G877" s="228">
        <v>9031</v>
      </c>
      <c r="H877" s="228">
        <v>29317</v>
      </c>
      <c r="I877" s="228">
        <v>18183934.280000001</v>
      </c>
      <c r="J877" s="228">
        <v>3401705.47</v>
      </c>
      <c r="K877" s="228">
        <v>4927939.5599999996</v>
      </c>
      <c r="L877" s="228">
        <v>29601628.75</v>
      </c>
    </row>
    <row r="878" spans="1:12">
      <c r="A878" s="228">
        <v>2008</v>
      </c>
      <c r="B878" s="228" t="s">
        <v>192</v>
      </c>
      <c r="C878" s="228" t="s">
        <v>61</v>
      </c>
      <c r="D878" s="228" t="s">
        <v>206</v>
      </c>
      <c r="E878" s="228">
        <v>75</v>
      </c>
      <c r="F878" s="228">
        <v>44279</v>
      </c>
      <c r="G878" s="228">
        <v>9387</v>
      </c>
      <c r="H878" s="228">
        <v>34955</v>
      </c>
      <c r="I878" s="228">
        <v>20689872.440000001</v>
      </c>
      <c r="J878" s="228">
        <v>3522820.36</v>
      </c>
      <c r="K878" s="228">
        <v>5188387.0999999996</v>
      </c>
      <c r="L878" s="228">
        <v>32148970.559999999</v>
      </c>
    </row>
    <row r="879" spans="1:12">
      <c r="A879" s="228">
        <v>2008</v>
      </c>
      <c r="B879" s="228" t="s">
        <v>192</v>
      </c>
      <c r="C879" s="228" t="s">
        <v>61</v>
      </c>
      <c r="D879" s="228" t="s">
        <v>206</v>
      </c>
      <c r="E879" s="228">
        <v>80</v>
      </c>
      <c r="F879" s="228">
        <v>32785</v>
      </c>
      <c r="G879" s="228">
        <v>6776</v>
      </c>
      <c r="H879" s="228">
        <v>35151</v>
      </c>
      <c r="I879" s="228">
        <v>17818042.460000001</v>
      </c>
      <c r="J879" s="228">
        <v>2512246.89</v>
      </c>
      <c r="K879" s="228">
        <v>3135408.64</v>
      </c>
      <c r="L879" s="228">
        <v>25443811.800000001</v>
      </c>
    </row>
    <row r="880" spans="1:12">
      <c r="A880" s="228">
        <v>2008</v>
      </c>
      <c r="B880" s="228" t="s">
        <v>192</v>
      </c>
      <c r="C880" s="228" t="s">
        <v>61</v>
      </c>
      <c r="D880" s="228" t="s">
        <v>206</v>
      </c>
      <c r="E880" s="228">
        <v>85</v>
      </c>
      <c r="F880" s="228">
        <v>17948</v>
      </c>
      <c r="G880" s="228">
        <v>3466</v>
      </c>
      <c r="H880" s="228">
        <v>27294</v>
      </c>
      <c r="I880" s="228">
        <v>12055674.83</v>
      </c>
      <c r="J880" s="228">
        <v>1287488.28</v>
      </c>
      <c r="K880" s="228">
        <v>1436724.55</v>
      </c>
      <c r="L880" s="228">
        <v>15950719.890000001</v>
      </c>
    </row>
    <row r="881" spans="1:12">
      <c r="A881" s="228">
        <v>2008</v>
      </c>
      <c r="B881" s="228" t="s">
        <v>192</v>
      </c>
      <c r="C881" s="228" t="s">
        <v>61</v>
      </c>
      <c r="D881" s="228" t="s">
        <v>206</v>
      </c>
      <c r="E881" s="228">
        <v>90</v>
      </c>
      <c r="F881" s="228">
        <v>7234</v>
      </c>
      <c r="G881" s="228">
        <v>1400</v>
      </c>
      <c r="H881" s="228">
        <v>13623</v>
      </c>
      <c r="I881" s="228">
        <v>5373994.9699999997</v>
      </c>
      <c r="J881" s="228">
        <v>492332.49</v>
      </c>
      <c r="K881" s="228">
        <v>403016.52</v>
      </c>
      <c r="L881" s="228">
        <v>6641987.8899999997</v>
      </c>
    </row>
    <row r="882" spans="1:12">
      <c r="A882" s="228">
        <v>2008</v>
      </c>
      <c r="B882" s="228" t="s">
        <v>192</v>
      </c>
      <c r="C882" s="228" t="s">
        <v>61</v>
      </c>
      <c r="D882" s="228" t="s">
        <v>206</v>
      </c>
      <c r="E882" s="228">
        <v>95</v>
      </c>
      <c r="F882" s="228">
        <v>2015</v>
      </c>
      <c r="G882" s="228">
        <v>318</v>
      </c>
      <c r="H882" s="228">
        <v>3753</v>
      </c>
      <c r="I882" s="228">
        <v>1326790.51</v>
      </c>
      <c r="J882" s="228">
        <v>97753.33</v>
      </c>
      <c r="K882" s="228">
        <v>73456.2</v>
      </c>
      <c r="L882" s="228">
        <v>1606243.89</v>
      </c>
    </row>
    <row r="883" spans="1:12">
      <c r="A883" s="228">
        <v>2008</v>
      </c>
      <c r="B883" s="228" t="s">
        <v>192</v>
      </c>
      <c r="C883" s="228" t="s">
        <v>62</v>
      </c>
      <c r="D883" s="228" t="s">
        <v>205</v>
      </c>
      <c r="E883" s="228">
        <v>0</v>
      </c>
      <c r="F883" s="228">
        <v>65906</v>
      </c>
      <c r="G883" s="228">
        <v>2109</v>
      </c>
      <c r="H883" s="228">
        <v>6972</v>
      </c>
      <c r="I883" s="228">
        <v>3410654.21</v>
      </c>
      <c r="J883" s="228">
        <v>679300.36</v>
      </c>
      <c r="K883" s="228">
        <v>74615.41</v>
      </c>
      <c r="L883" s="228">
        <v>4638611.49</v>
      </c>
    </row>
    <row r="884" spans="1:12">
      <c r="A884" s="228">
        <v>2008</v>
      </c>
      <c r="B884" s="228" t="s">
        <v>192</v>
      </c>
      <c r="C884" s="228" t="s">
        <v>62</v>
      </c>
      <c r="D884" s="228" t="s">
        <v>205</v>
      </c>
      <c r="E884" s="228">
        <v>5</v>
      </c>
      <c r="F884" s="228">
        <v>66104</v>
      </c>
      <c r="G884" s="228">
        <v>819</v>
      </c>
      <c r="H884" s="228">
        <v>1091</v>
      </c>
      <c r="I884" s="228">
        <v>692790.78</v>
      </c>
      <c r="J884" s="228">
        <v>257610.68</v>
      </c>
      <c r="K884" s="228">
        <v>42722.42</v>
      </c>
      <c r="L884" s="228">
        <v>1168285.6299999999</v>
      </c>
    </row>
    <row r="885" spans="1:12">
      <c r="A885" s="228">
        <v>2008</v>
      </c>
      <c r="B885" s="228" t="s">
        <v>192</v>
      </c>
      <c r="C885" s="228" t="s">
        <v>62</v>
      </c>
      <c r="D885" s="228" t="s">
        <v>205</v>
      </c>
      <c r="E885" s="228">
        <v>10</v>
      </c>
      <c r="F885" s="228">
        <v>70851</v>
      </c>
      <c r="G885" s="228">
        <v>807</v>
      </c>
      <c r="H885" s="228">
        <v>1283</v>
      </c>
      <c r="I885" s="228">
        <v>856554.4</v>
      </c>
      <c r="J885" s="228">
        <v>310470.38</v>
      </c>
      <c r="K885" s="228">
        <v>149627.82</v>
      </c>
      <c r="L885" s="228">
        <v>1503245.38</v>
      </c>
    </row>
    <row r="886" spans="1:12">
      <c r="A886" s="228">
        <v>2008</v>
      </c>
      <c r="B886" s="228" t="s">
        <v>192</v>
      </c>
      <c r="C886" s="228" t="s">
        <v>62</v>
      </c>
      <c r="D886" s="228" t="s">
        <v>205</v>
      </c>
      <c r="E886" s="228">
        <v>15</v>
      </c>
      <c r="F886" s="228">
        <v>76318</v>
      </c>
      <c r="G886" s="228">
        <v>2174</v>
      </c>
      <c r="H886" s="228">
        <v>3185</v>
      </c>
      <c r="I886" s="228">
        <v>2540557.6800000002</v>
      </c>
      <c r="J886" s="228">
        <v>774521.23</v>
      </c>
      <c r="K886" s="228">
        <v>593164.15</v>
      </c>
      <c r="L886" s="228">
        <v>4510186.41</v>
      </c>
    </row>
    <row r="887" spans="1:12">
      <c r="A887" s="228">
        <v>2008</v>
      </c>
      <c r="B887" s="228" t="s">
        <v>192</v>
      </c>
      <c r="C887" s="228" t="s">
        <v>62</v>
      </c>
      <c r="D887" s="228" t="s">
        <v>205</v>
      </c>
      <c r="E887" s="228">
        <v>20</v>
      </c>
      <c r="F887" s="228">
        <v>58177</v>
      </c>
      <c r="G887" s="228">
        <v>1692</v>
      </c>
      <c r="H887" s="228">
        <v>3544</v>
      </c>
      <c r="I887" s="228">
        <v>2369755.35</v>
      </c>
      <c r="J887" s="228">
        <v>646569.39</v>
      </c>
      <c r="K887" s="228">
        <v>317909.07</v>
      </c>
      <c r="L887" s="228">
        <v>4084460.92</v>
      </c>
    </row>
    <row r="888" spans="1:12">
      <c r="A888" s="228">
        <v>2008</v>
      </c>
      <c r="B888" s="228" t="s">
        <v>192</v>
      </c>
      <c r="C888" s="228" t="s">
        <v>62</v>
      </c>
      <c r="D888" s="228" t="s">
        <v>205</v>
      </c>
      <c r="E888" s="228">
        <v>25</v>
      </c>
      <c r="F888" s="228">
        <v>46998</v>
      </c>
      <c r="G888" s="228">
        <v>1188</v>
      </c>
      <c r="H888" s="228">
        <v>2561</v>
      </c>
      <c r="I888" s="228">
        <v>1522162.25</v>
      </c>
      <c r="J888" s="228">
        <v>465166.01</v>
      </c>
      <c r="K888" s="228">
        <v>239936.44</v>
      </c>
      <c r="L888" s="228">
        <v>3381942.41</v>
      </c>
    </row>
    <row r="889" spans="1:12">
      <c r="A889" s="228">
        <v>2008</v>
      </c>
      <c r="B889" s="228" t="s">
        <v>192</v>
      </c>
      <c r="C889" s="228" t="s">
        <v>62</v>
      </c>
      <c r="D889" s="228" t="s">
        <v>205</v>
      </c>
      <c r="E889" s="228">
        <v>30</v>
      </c>
      <c r="F889" s="228">
        <v>69165</v>
      </c>
      <c r="G889" s="228">
        <v>1851</v>
      </c>
      <c r="H889" s="228">
        <v>3404</v>
      </c>
      <c r="I889" s="228">
        <v>2246787.08</v>
      </c>
      <c r="J889" s="228">
        <v>716870.82</v>
      </c>
      <c r="K889" s="228">
        <v>358902.28</v>
      </c>
      <c r="L889" s="228">
        <v>3950877.86</v>
      </c>
    </row>
    <row r="890" spans="1:12">
      <c r="A890" s="228">
        <v>2008</v>
      </c>
      <c r="B890" s="228" t="s">
        <v>192</v>
      </c>
      <c r="C890" s="228" t="s">
        <v>62</v>
      </c>
      <c r="D890" s="228" t="s">
        <v>205</v>
      </c>
      <c r="E890" s="228">
        <v>35</v>
      </c>
      <c r="F890" s="228">
        <v>82481</v>
      </c>
      <c r="G890" s="228">
        <v>2666</v>
      </c>
      <c r="H890" s="228">
        <v>4643</v>
      </c>
      <c r="I890" s="228">
        <v>3024149.37</v>
      </c>
      <c r="J890" s="228">
        <v>1051994.79</v>
      </c>
      <c r="K890" s="228">
        <v>472649.04</v>
      </c>
      <c r="L890" s="228">
        <v>5375208.21</v>
      </c>
    </row>
    <row r="891" spans="1:12">
      <c r="A891" s="228">
        <v>2008</v>
      </c>
      <c r="B891" s="228" t="s">
        <v>192</v>
      </c>
      <c r="C891" s="228" t="s">
        <v>62</v>
      </c>
      <c r="D891" s="228" t="s">
        <v>205</v>
      </c>
      <c r="E891" s="228">
        <v>40</v>
      </c>
      <c r="F891" s="228">
        <v>82033</v>
      </c>
      <c r="G891" s="228">
        <v>2976</v>
      </c>
      <c r="H891" s="228">
        <v>5259</v>
      </c>
      <c r="I891" s="228">
        <v>3582542.47</v>
      </c>
      <c r="J891" s="228">
        <v>1180391.96</v>
      </c>
      <c r="K891" s="228">
        <v>608174.88</v>
      </c>
      <c r="L891" s="228">
        <v>6263494.4500000002</v>
      </c>
    </row>
    <row r="892" spans="1:12">
      <c r="A892" s="228">
        <v>2008</v>
      </c>
      <c r="B892" s="228" t="s">
        <v>192</v>
      </c>
      <c r="C892" s="228" t="s">
        <v>62</v>
      </c>
      <c r="D892" s="228" t="s">
        <v>205</v>
      </c>
      <c r="E892" s="228">
        <v>45</v>
      </c>
      <c r="F892" s="228">
        <v>89320</v>
      </c>
      <c r="G892" s="228">
        <v>4477</v>
      </c>
      <c r="H892" s="228">
        <v>8722</v>
      </c>
      <c r="I892" s="228">
        <v>5887276.4900000002</v>
      </c>
      <c r="J892" s="228">
        <v>1803228.84</v>
      </c>
      <c r="K892" s="228">
        <v>1290403.58</v>
      </c>
      <c r="L892" s="228">
        <v>10210439.300000001</v>
      </c>
    </row>
    <row r="893" spans="1:12">
      <c r="A893" s="228">
        <v>2008</v>
      </c>
      <c r="B893" s="228" t="s">
        <v>192</v>
      </c>
      <c r="C893" s="228" t="s">
        <v>62</v>
      </c>
      <c r="D893" s="228" t="s">
        <v>205</v>
      </c>
      <c r="E893" s="228">
        <v>50</v>
      </c>
      <c r="F893" s="228">
        <v>87088</v>
      </c>
      <c r="G893" s="228">
        <v>5932</v>
      </c>
      <c r="H893" s="228">
        <v>11518</v>
      </c>
      <c r="I893" s="228">
        <v>8116531.5099999998</v>
      </c>
      <c r="J893" s="228">
        <v>2446281.77</v>
      </c>
      <c r="K893" s="228">
        <v>1979003.76</v>
      </c>
      <c r="L893" s="228">
        <v>14092155.02</v>
      </c>
    </row>
    <row r="894" spans="1:12">
      <c r="A894" s="228">
        <v>2008</v>
      </c>
      <c r="B894" s="228" t="s">
        <v>192</v>
      </c>
      <c r="C894" s="228" t="s">
        <v>62</v>
      </c>
      <c r="D894" s="228" t="s">
        <v>205</v>
      </c>
      <c r="E894" s="228">
        <v>55</v>
      </c>
      <c r="F894" s="228">
        <v>83783</v>
      </c>
      <c r="G894" s="228">
        <v>7400</v>
      </c>
      <c r="H894" s="228">
        <v>15999</v>
      </c>
      <c r="I894" s="228">
        <v>11537651.93</v>
      </c>
      <c r="J894" s="228">
        <v>3224924.81</v>
      </c>
      <c r="K894" s="228">
        <v>2937813.24</v>
      </c>
      <c r="L894" s="228">
        <v>19594153.550000001</v>
      </c>
    </row>
    <row r="895" spans="1:12">
      <c r="A895" s="228">
        <v>2008</v>
      </c>
      <c r="B895" s="228" t="s">
        <v>192</v>
      </c>
      <c r="C895" s="228" t="s">
        <v>62</v>
      </c>
      <c r="D895" s="228" t="s">
        <v>205</v>
      </c>
      <c r="E895" s="228">
        <v>60</v>
      </c>
      <c r="F895" s="228">
        <v>72978</v>
      </c>
      <c r="G895" s="228">
        <v>9215</v>
      </c>
      <c r="H895" s="228">
        <v>20887</v>
      </c>
      <c r="I895" s="228">
        <v>15468364.460000001</v>
      </c>
      <c r="J895" s="228">
        <v>4122932.98</v>
      </c>
      <c r="K895" s="228">
        <v>4340128.2</v>
      </c>
      <c r="L895" s="228">
        <v>26241614.469999999</v>
      </c>
    </row>
    <row r="896" spans="1:12">
      <c r="A896" s="228">
        <v>2008</v>
      </c>
      <c r="B896" s="228" t="s">
        <v>192</v>
      </c>
      <c r="C896" s="228" t="s">
        <v>62</v>
      </c>
      <c r="D896" s="228" t="s">
        <v>205</v>
      </c>
      <c r="E896" s="228">
        <v>65</v>
      </c>
      <c r="F896" s="228">
        <v>51313</v>
      </c>
      <c r="G896" s="228">
        <v>8914</v>
      </c>
      <c r="H896" s="228">
        <v>22375</v>
      </c>
      <c r="I896" s="228">
        <v>16991495.07</v>
      </c>
      <c r="J896" s="228">
        <v>4236235.49</v>
      </c>
      <c r="K896" s="228">
        <v>4673165.01</v>
      </c>
      <c r="L896" s="228">
        <v>27862761.329999998</v>
      </c>
    </row>
    <row r="897" spans="1:12">
      <c r="A897" s="228">
        <v>2008</v>
      </c>
      <c r="B897" s="228" t="s">
        <v>192</v>
      </c>
      <c r="C897" s="228" t="s">
        <v>62</v>
      </c>
      <c r="D897" s="228" t="s">
        <v>205</v>
      </c>
      <c r="E897" s="228">
        <v>70</v>
      </c>
      <c r="F897" s="228">
        <v>36810</v>
      </c>
      <c r="G897" s="228">
        <v>8433</v>
      </c>
      <c r="H897" s="228">
        <v>23911</v>
      </c>
      <c r="I897" s="228">
        <v>16863334.640000001</v>
      </c>
      <c r="J897" s="228">
        <v>4036174.87</v>
      </c>
      <c r="K897" s="228">
        <v>4825048.1900000004</v>
      </c>
      <c r="L897" s="228">
        <v>27423967.039999999</v>
      </c>
    </row>
    <row r="898" spans="1:12">
      <c r="A898" s="228">
        <v>2008</v>
      </c>
      <c r="B898" s="228" t="s">
        <v>192</v>
      </c>
      <c r="C898" s="228" t="s">
        <v>62</v>
      </c>
      <c r="D898" s="228" t="s">
        <v>205</v>
      </c>
      <c r="E898" s="228">
        <v>75</v>
      </c>
      <c r="F898" s="228">
        <v>29932</v>
      </c>
      <c r="G898" s="228">
        <v>8595</v>
      </c>
      <c r="H898" s="228">
        <v>27448</v>
      </c>
      <c r="I898" s="228">
        <v>18155863.82</v>
      </c>
      <c r="J898" s="228">
        <v>4186347.32</v>
      </c>
      <c r="K898" s="228">
        <v>4275166.32</v>
      </c>
      <c r="L898" s="228">
        <v>28249955.920000002</v>
      </c>
    </row>
    <row r="899" spans="1:12">
      <c r="A899" s="228">
        <v>2008</v>
      </c>
      <c r="B899" s="228" t="s">
        <v>192</v>
      </c>
      <c r="C899" s="228" t="s">
        <v>62</v>
      </c>
      <c r="D899" s="228" t="s">
        <v>205</v>
      </c>
      <c r="E899" s="228">
        <v>80</v>
      </c>
      <c r="F899" s="228">
        <v>18064</v>
      </c>
      <c r="G899" s="228">
        <v>5475</v>
      </c>
      <c r="H899" s="228">
        <v>19532</v>
      </c>
      <c r="I899" s="228">
        <v>11260854.039999999</v>
      </c>
      <c r="J899" s="228">
        <v>2344019.09</v>
      </c>
      <c r="K899" s="228">
        <v>2497817.2200000002</v>
      </c>
      <c r="L899" s="228">
        <v>17147187.289999999</v>
      </c>
    </row>
    <row r="900" spans="1:12">
      <c r="A900" s="228">
        <v>2008</v>
      </c>
      <c r="B900" s="228" t="s">
        <v>192</v>
      </c>
      <c r="C900" s="228" t="s">
        <v>62</v>
      </c>
      <c r="D900" s="228" t="s">
        <v>205</v>
      </c>
      <c r="E900" s="228">
        <v>85</v>
      </c>
      <c r="F900" s="228">
        <v>6364</v>
      </c>
      <c r="G900" s="228">
        <v>2023</v>
      </c>
      <c r="H900" s="228">
        <v>9940</v>
      </c>
      <c r="I900" s="228">
        <v>5111737.6500000004</v>
      </c>
      <c r="J900" s="228">
        <v>825571.86</v>
      </c>
      <c r="K900" s="228">
        <v>851151.05</v>
      </c>
      <c r="L900" s="228">
        <v>7250114.7300000004</v>
      </c>
    </row>
    <row r="901" spans="1:12">
      <c r="A901" s="228">
        <v>2008</v>
      </c>
      <c r="B901" s="228" t="s">
        <v>192</v>
      </c>
      <c r="C901" s="228" t="s">
        <v>62</v>
      </c>
      <c r="D901" s="228" t="s">
        <v>205</v>
      </c>
      <c r="E901" s="228">
        <v>90</v>
      </c>
      <c r="F901" s="228">
        <v>2242</v>
      </c>
      <c r="G901" s="228">
        <v>569</v>
      </c>
      <c r="H901" s="228">
        <v>3921</v>
      </c>
      <c r="I901" s="228">
        <v>1728668.22</v>
      </c>
      <c r="J901" s="228">
        <v>258575.82</v>
      </c>
      <c r="K901" s="228">
        <v>176409.57</v>
      </c>
      <c r="L901" s="228">
        <v>2270418.7799999998</v>
      </c>
    </row>
    <row r="902" spans="1:12">
      <c r="A902" s="228">
        <v>2008</v>
      </c>
      <c r="B902" s="228" t="s">
        <v>192</v>
      </c>
      <c r="C902" s="228" t="s">
        <v>62</v>
      </c>
      <c r="D902" s="228" t="s">
        <v>205</v>
      </c>
      <c r="E902" s="228">
        <v>95</v>
      </c>
      <c r="F902" s="228">
        <v>524</v>
      </c>
      <c r="G902" s="228">
        <v>132</v>
      </c>
      <c r="H902" s="228">
        <v>1123</v>
      </c>
      <c r="I902" s="228">
        <v>512140.54</v>
      </c>
      <c r="J902" s="228">
        <v>58283.01</v>
      </c>
      <c r="K902" s="228">
        <v>13490</v>
      </c>
      <c r="L902" s="228">
        <v>601934.31000000006</v>
      </c>
    </row>
    <row r="903" spans="1:12">
      <c r="A903" s="228">
        <v>2008</v>
      </c>
      <c r="B903" s="228" t="s">
        <v>192</v>
      </c>
      <c r="C903" s="228" t="s">
        <v>62</v>
      </c>
      <c r="D903" s="228" t="s">
        <v>206</v>
      </c>
      <c r="E903" s="228">
        <v>0</v>
      </c>
      <c r="F903" s="228">
        <v>62767</v>
      </c>
      <c r="G903" s="228">
        <v>1456</v>
      </c>
      <c r="H903" s="228">
        <v>5701</v>
      </c>
      <c r="I903" s="228">
        <v>2828450.83</v>
      </c>
      <c r="J903" s="228">
        <v>455778.63</v>
      </c>
      <c r="K903" s="228">
        <v>22025.64</v>
      </c>
      <c r="L903" s="228">
        <v>3657067.62</v>
      </c>
    </row>
    <row r="904" spans="1:12">
      <c r="A904" s="228">
        <v>2008</v>
      </c>
      <c r="B904" s="228" t="s">
        <v>192</v>
      </c>
      <c r="C904" s="228" t="s">
        <v>62</v>
      </c>
      <c r="D904" s="228" t="s">
        <v>206</v>
      </c>
      <c r="E904" s="228">
        <v>5</v>
      </c>
      <c r="F904" s="228">
        <v>62512</v>
      </c>
      <c r="G904" s="228">
        <v>694</v>
      </c>
      <c r="H904" s="228">
        <v>1031</v>
      </c>
      <c r="I904" s="228">
        <v>608778.80000000005</v>
      </c>
      <c r="J904" s="228">
        <v>206687.9</v>
      </c>
      <c r="K904" s="228">
        <v>37983.53</v>
      </c>
      <c r="L904" s="228">
        <v>1024109.1</v>
      </c>
    </row>
    <row r="905" spans="1:12">
      <c r="A905" s="228">
        <v>2008</v>
      </c>
      <c r="B905" s="228" t="s">
        <v>192</v>
      </c>
      <c r="C905" s="228" t="s">
        <v>62</v>
      </c>
      <c r="D905" s="228" t="s">
        <v>206</v>
      </c>
      <c r="E905" s="228">
        <v>10</v>
      </c>
      <c r="F905" s="228">
        <v>66959</v>
      </c>
      <c r="G905" s="228">
        <v>705</v>
      </c>
      <c r="H905" s="228">
        <v>1152</v>
      </c>
      <c r="I905" s="228">
        <v>758777.44</v>
      </c>
      <c r="J905" s="228">
        <v>271157.53999999998</v>
      </c>
      <c r="K905" s="228">
        <v>184040.94</v>
      </c>
      <c r="L905" s="228">
        <v>1416884.39</v>
      </c>
    </row>
    <row r="906" spans="1:12">
      <c r="A906" s="228">
        <v>2008</v>
      </c>
      <c r="B906" s="228" t="s">
        <v>192</v>
      </c>
      <c r="C906" s="228" t="s">
        <v>62</v>
      </c>
      <c r="D906" s="228" t="s">
        <v>206</v>
      </c>
      <c r="E906" s="228">
        <v>15</v>
      </c>
      <c r="F906" s="228">
        <v>73020</v>
      </c>
      <c r="G906" s="228">
        <v>2601</v>
      </c>
      <c r="H906" s="228">
        <v>4687</v>
      </c>
      <c r="I906" s="228">
        <v>3171817.91</v>
      </c>
      <c r="J906" s="228">
        <v>758469.68</v>
      </c>
      <c r="K906" s="228">
        <v>397948.49</v>
      </c>
      <c r="L906" s="228">
        <v>5084149.25</v>
      </c>
    </row>
    <row r="907" spans="1:12">
      <c r="A907" s="228">
        <v>2008</v>
      </c>
      <c r="B907" s="228" t="s">
        <v>192</v>
      </c>
      <c r="C907" s="228" t="s">
        <v>62</v>
      </c>
      <c r="D907" s="228" t="s">
        <v>206</v>
      </c>
      <c r="E907" s="228">
        <v>20</v>
      </c>
      <c r="F907" s="228">
        <v>60923</v>
      </c>
      <c r="G907" s="228">
        <v>2889</v>
      </c>
      <c r="H907" s="228">
        <v>6115</v>
      </c>
      <c r="I907" s="228">
        <v>3941329.91</v>
      </c>
      <c r="J907" s="228">
        <v>874195.31</v>
      </c>
      <c r="K907" s="228">
        <v>313105.08</v>
      </c>
      <c r="L907" s="228">
        <v>5920541.1900000004</v>
      </c>
    </row>
    <row r="908" spans="1:12">
      <c r="A908" s="228">
        <v>2008</v>
      </c>
      <c r="B908" s="228" t="s">
        <v>192</v>
      </c>
      <c r="C908" s="228" t="s">
        <v>62</v>
      </c>
      <c r="D908" s="228" t="s">
        <v>206</v>
      </c>
      <c r="E908" s="228">
        <v>25</v>
      </c>
      <c r="F908" s="228">
        <v>58443</v>
      </c>
      <c r="G908" s="228">
        <v>3363</v>
      </c>
      <c r="H908" s="228">
        <v>9009</v>
      </c>
      <c r="I908" s="228">
        <v>6309367.2699999996</v>
      </c>
      <c r="J908" s="228">
        <v>1556233.49</v>
      </c>
      <c r="K908" s="228">
        <v>349086.15</v>
      </c>
      <c r="L908" s="228">
        <v>9483423.0099999998</v>
      </c>
    </row>
    <row r="909" spans="1:12">
      <c r="A909" s="228">
        <v>2008</v>
      </c>
      <c r="B909" s="228" t="s">
        <v>192</v>
      </c>
      <c r="C909" s="228" t="s">
        <v>62</v>
      </c>
      <c r="D909" s="228" t="s">
        <v>206</v>
      </c>
      <c r="E909" s="228">
        <v>30</v>
      </c>
      <c r="F909" s="228">
        <v>80220</v>
      </c>
      <c r="G909" s="228">
        <v>6534</v>
      </c>
      <c r="H909" s="228">
        <v>18978</v>
      </c>
      <c r="I909" s="228">
        <v>15209251.9</v>
      </c>
      <c r="J909" s="228">
        <v>3367865.13</v>
      </c>
      <c r="K909" s="228">
        <v>541883.11</v>
      </c>
      <c r="L909" s="228">
        <v>21454148.98</v>
      </c>
    </row>
    <row r="910" spans="1:12">
      <c r="A910" s="228">
        <v>2008</v>
      </c>
      <c r="B910" s="228" t="s">
        <v>192</v>
      </c>
      <c r="C910" s="228" t="s">
        <v>62</v>
      </c>
      <c r="D910" s="228" t="s">
        <v>206</v>
      </c>
      <c r="E910" s="228">
        <v>35</v>
      </c>
      <c r="F910" s="228">
        <v>94005</v>
      </c>
      <c r="G910" s="228">
        <v>7845</v>
      </c>
      <c r="H910" s="228">
        <v>19667</v>
      </c>
      <c r="I910" s="228">
        <v>15068037.029999999</v>
      </c>
      <c r="J910" s="228">
        <v>3450953.02</v>
      </c>
      <c r="K910" s="228">
        <v>863456.81</v>
      </c>
      <c r="L910" s="228">
        <v>22053778.039999999</v>
      </c>
    </row>
    <row r="911" spans="1:12">
      <c r="A911" s="228">
        <v>2008</v>
      </c>
      <c r="B911" s="228" t="s">
        <v>192</v>
      </c>
      <c r="C911" s="228" t="s">
        <v>62</v>
      </c>
      <c r="D911" s="228" t="s">
        <v>206</v>
      </c>
      <c r="E911" s="228">
        <v>40</v>
      </c>
      <c r="F911" s="228">
        <v>90112</v>
      </c>
      <c r="G911" s="228">
        <v>6322</v>
      </c>
      <c r="H911" s="228">
        <v>12914</v>
      </c>
      <c r="I911" s="228">
        <v>8826429.8399999999</v>
      </c>
      <c r="J911" s="228">
        <v>2369462.39</v>
      </c>
      <c r="K911" s="228">
        <v>935285.86</v>
      </c>
      <c r="L911" s="228">
        <v>13852197.310000001</v>
      </c>
    </row>
    <row r="912" spans="1:12">
      <c r="A912" s="228">
        <v>2008</v>
      </c>
      <c r="B912" s="228" t="s">
        <v>192</v>
      </c>
      <c r="C912" s="228" t="s">
        <v>62</v>
      </c>
      <c r="D912" s="228" t="s">
        <v>206</v>
      </c>
      <c r="E912" s="228">
        <v>45</v>
      </c>
      <c r="F912" s="228">
        <v>96065</v>
      </c>
      <c r="G912" s="228">
        <v>6701</v>
      </c>
      <c r="H912" s="228">
        <v>13430</v>
      </c>
      <c r="I912" s="228">
        <v>9086151.7699999996</v>
      </c>
      <c r="J912" s="228">
        <v>2498853</v>
      </c>
      <c r="K912" s="228">
        <v>1195965.1100000001</v>
      </c>
      <c r="L912" s="228">
        <v>14805426.99</v>
      </c>
    </row>
    <row r="913" spans="1:12">
      <c r="A913" s="228">
        <v>2008</v>
      </c>
      <c r="B913" s="228" t="s">
        <v>192</v>
      </c>
      <c r="C913" s="228" t="s">
        <v>62</v>
      </c>
      <c r="D913" s="228" t="s">
        <v>206</v>
      </c>
      <c r="E913" s="228">
        <v>50</v>
      </c>
      <c r="F913" s="228">
        <v>93591</v>
      </c>
      <c r="G913" s="228">
        <v>8123</v>
      </c>
      <c r="H913" s="228">
        <v>16700</v>
      </c>
      <c r="I913" s="228">
        <v>10868916.07</v>
      </c>
      <c r="J913" s="228">
        <v>2959427.37</v>
      </c>
      <c r="K913" s="228">
        <v>1955327.39</v>
      </c>
      <c r="L913" s="228">
        <v>17815817.010000002</v>
      </c>
    </row>
    <row r="914" spans="1:12">
      <c r="A914" s="228">
        <v>2008</v>
      </c>
      <c r="B914" s="228" t="s">
        <v>192</v>
      </c>
      <c r="C914" s="228" t="s">
        <v>62</v>
      </c>
      <c r="D914" s="228" t="s">
        <v>206</v>
      </c>
      <c r="E914" s="228">
        <v>55</v>
      </c>
      <c r="F914" s="228">
        <v>89753</v>
      </c>
      <c r="G914" s="228">
        <v>8963</v>
      </c>
      <c r="H914" s="228">
        <v>19117</v>
      </c>
      <c r="I914" s="228">
        <v>12689121.65</v>
      </c>
      <c r="J914" s="228">
        <v>3354188.42</v>
      </c>
      <c r="K914" s="228">
        <v>2880372.75</v>
      </c>
      <c r="L914" s="228">
        <v>21094434.780000001</v>
      </c>
    </row>
    <row r="915" spans="1:12">
      <c r="A915" s="228">
        <v>2008</v>
      </c>
      <c r="B915" s="228" t="s">
        <v>192</v>
      </c>
      <c r="C915" s="228" t="s">
        <v>62</v>
      </c>
      <c r="D915" s="228" t="s">
        <v>206</v>
      </c>
      <c r="E915" s="228">
        <v>60</v>
      </c>
      <c r="F915" s="228">
        <v>75256</v>
      </c>
      <c r="G915" s="228">
        <v>9255</v>
      </c>
      <c r="H915" s="228">
        <v>21098</v>
      </c>
      <c r="I915" s="228">
        <v>14144311.25</v>
      </c>
      <c r="J915" s="228">
        <v>3646137.56</v>
      </c>
      <c r="K915" s="228">
        <v>3362949.21</v>
      </c>
      <c r="L915" s="228">
        <v>23094754.690000001</v>
      </c>
    </row>
    <row r="916" spans="1:12">
      <c r="A916" s="228">
        <v>2008</v>
      </c>
      <c r="B916" s="228" t="s">
        <v>192</v>
      </c>
      <c r="C916" s="228" t="s">
        <v>62</v>
      </c>
      <c r="D916" s="228" t="s">
        <v>206</v>
      </c>
      <c r="E916" s="228">
        <v>65</v>
      </c>
      <c r="F916" s="228">
        <v>51599</v>
      </c>
      <c r="G916" s="228">
        <v>8077</v>
      </c>
      <c r="H916" s="228">
        <v>21502</v>
      </c>
      <c r="I916" s="228">
        <v>14489401.32</v>
      </c>
      <c r="J916" s="228">
        <v>3443236.43</v>
      </c>
      <c r="K916" s="228">
        <v>3758138.75</v>
      </c>
      <c r="L916" s="228">
        <v>23281233.100000001</v>
      </c>
    </row>
    <row r="917" spans="1:12">
      <c r="A917" s="228">
        <v>2008</v>
      </c>
      <c r="B917" s="228" t="s">
        <v>192</v>
      </c>
      <c r="C917" s="228" t="s">
        <v>62</v>
      </c>
      <c r="D917" s="228" t="s">
        <v>206</v>
      </c>
      <c r="E917" s="228">
        <v>70</v>
      </c>
      <c r="F917" s="228">
        <v>40051</v>
      </c>
      <c r="G917" s="228">
        <v>7340</v>
      </c>
      <c r="H917" s="228">
        <v>23105</v>
      </c>
      <c r="I917" s="228">
        <v>14759065.75</v>
      </c>
      <c r="J917" s="228">
        <v>3351233.56</v>
      </c>
      <c r="K917" s="228">
        <v>3411849.88</v>
      </c>
      <c r="L917" s="228">
        <v>22858685.809999999</v>
      </c>
    </row>
    <row r="918" spans="1:12">
      <c r="A918" s="228">
        <v>2008</v>
      </c>
      <c r="B918" s="228" t="s">
        <v>192</v>
      </c>
      <c r="C918" s="228" t="s">
        <v>62</v>
      </c>
      <c r="D918" s="228" t="s">
        <v>206</v>
      </c>
      <c r="E918" s="228">
        <v>75</v>
      </c>
      <c r="F918" s="228">
        <v>35132</v>
      </c>
      <c r="G918" s="228">
        <v>7369</v>
      </c>
      <c r="H918" s="228">
        <v>28133</v>
      </c>
      <c r="I918" s="228">
        <v>17301694.489999998</v>
      </c>
      <c r="J918" s="228">
        <v>3528425.06</v>
      </c>
      <c r="K918" s="228">
        <v>3770482.28</v>
      </c>
      <c r="L918" s="228">
        <v>26220294.109999999</v>
      </c>
    </row>
    <row r="919" spans="1:12">
      <c r="A919" s="228">
        <v>2008</v>
      </c>
      <c r="B919" s="228" t="s">
        <v>192</v>
      </c>
      <c r="C919" s="228" t="s">
        <v>62</v>
      </c>
      <c r="D919" s="228" t="s">
        <v>206</v>
      </c>
      <c r="E919" s="228">
        <v>80</v>
      </c>
      <c r="F919" s="228">
        <v>27251</v>
      </c>
      <c r="G919" s="228">
        <v>5922</v>
      </c>
      <c r="H919" s="228">
        <v>29008</v>
      </c>
      <c r="I919" s="228">
        <v>16632819.710000001</v>
      </c>
      <c r="J919" s="228">
        <v>2850821.64</v>
      </c>
      <c r="K919" s="228">
        <v>2877118.42</v>
      </c>
      <c r="L919" s="228">
        <v>23682690.670000002</v>
      </c>
    </row>
    <row r="920" spans="1:12">
      <c r="A920" s="228">
        <v>2008</v>
      </c>
      <c r="B920" s="228" t="s">
        <v>192</v>
      </c>
      <c r="C920" s="228" t="s">
        <v>62</v>
      </c>
      <c r="D920" s="228" t="s">
        <v>206</v>
      </c>
      <c r="E920" s="228">
        <v>85</v>
      </c>
      <c r="F920" s="228">
        <v>15754</v>
      </c>
      <c r="G920" s="228">
        <v>3217</v>
      </c>
      <c r="H920" s="228">
        <v>23463</v>
      </c>
      <c r="I920" s="228">
        <v>11541406.49</v>
      </c>
      <c r="J920" s="228">
        <v>1618613.79</v>
      </c>
      <c r="K920" s="228">
        <v>1319666.79</v>
      </c>
      <c r="L920" s="228">
        <v>15224599.310000001</v>
      </c>
    </row>
    <row r="921" spans="1:12">
      <c r="A921" s="228">
        <v>2008</v>
      </c>
      <c r="B921" s="228" t="s">
        <v>192</v>
      </c>
      <c r="C921" s="228" t="s">
        <v>62</v>
      </c>
      <c r="D921" s="228" t="s">
        <v>206</v>
      </c>
      <c r="E921" s="228">
        <v>90</v>
      </c>
      <c r="F921" s="228">
        <v>6686</v>
      </c>
      <c r="G921" s="228">
        <v>1423</v>
      </c>
      <c r="H921" s="228">
        <v>12655</v>
      </c>
      <c r="I921" s="228">
        <v>5545856.1100000003</v>
      </c>
      <c r="J921" s="228">
        <v>640825.4</v>
      </c>
      <c r="K921" s="228">
        <v>543867.06000000006</v>
      </c>
      <c r="L921" s="228">
        <v>7134827.2699999996</v>
      </c>
    </row>
    <row r="922" spans="1:12">
      <c r="A922" s="228">
        <v>2008</v>
      </c>
      <c r="B922" s="228" t="s">
        <v>192</v>
      </c>
      <c r="C922" s="228" t="s">
        <v>62</v>
      </c>
      <c r="D922" s="228" t="s">
        <v>206</v>
      </c>
      <c r="E922" s="228">
        <v>95</v>
      </c>
      <c r="F922" s="228">
        <v>1936</v>
      </c>
      <c r="G922" s="228">
        <v>310</v>
      </c>
      <c r="H922" s="228">
        <v>3207</v>
      </c>
      <c r="I922" s="228">
        <v>1407368.39</v>
      </c>
      <c r="J922" s="228">
        <v>138455.07999999999</v>
      </c>
      <c r="K922" s="228">
        <v>70608.600000000006</v>
      </c>
      <c r="L922" s="228">
        <v>1662016.72</v>
      </c>
    </row>
    <row r="923" spans="1:12">
      <c r="A923" s="228">
        <v>2008</v>
      </c>
      <c r="B923" s="228" t="s">
        <v>192</v>
      </c>
      <c r="C923" s="228" t="s">
        <v>63</v>
      </c>
      <c r="D923" s="228" t="s">
        <v>205</v>
      </c>
      <c r="E923" s="228">
        <v>0</v>
      </c>
      <c r="F923" s="228">
        <v>54237</v>
      </c>
      <c r="G923" s="228">
        <v>2017</v>
      </c>
      <c r="H923" s="228">
        <v>5859</v>
      </c>
      <c r="I923" s="228">
        <v>3669291.72</v>
      </c>
      <c r="J923" s="228">
        <v>556104.61</v>
      </c>
      <c r="K923" s="228">
        <v>78097.77</v>
      </c>
      <c r="L923" s="228">
        <v>4771480.7300000004</v>
      </c>
    </row>
    <row r="924" spans="1:12">
      <c r="A924" s="228">
        <v>2008</v>
      </c>
      <c r="B924" s="228" t="s">
        <v>192</v>
      </c>
      <c r="C924" s="228" t="s">
        <v>63</v>
      </c>
      <c r="D924" s="228" t="s">
        <v>205</v>
      </c>
      <c r="E924" s="228">
        <v>5</v>
      </c>
      <c r="F924" s="228">
        <v>56120</v>
      </c>
      <c r="G924" s="228">
        <v>936</v>
      </c>
      <c r="H924" s="228">
        <v>1377</v>
      </c>
      <c r="I924" s="228">
        <v>1003475.14</v>
      </c>
      <c r="J924" s="228">
        <v>217391.02</v>
      </c>
      <c r="K924" s="228">
        <v>78013.13</v>
      </c>
      <c r="L924" s="228">
        <v>1521778.53</v>
      </c>
    </row>
    <row r="925" spans="1:12">
      <c r="A925" s="228">
        <v>2008</v>
      </c>
      <c r="B925" s="228" t="s">
        <v>192</v>
      </c>
      <c r="C925" s="228" t="s">
        <v>63</v>
      </c>
      <c r="D925" s="228" t="s">
        <v>205</v>
      </c>
      <c r="E925" s="228">
        <v>10</v>
      </c>
      <c r="F925" s="228">
        <v>59673</v>
      </c>
      <c r="G925" s="228">
        <v>739</v>
      </c>
      <c r="H925" s="228">
        <v>1122</v>
      </c>
      <c r="I925" s="228">
        <v>858450.51</v>
      </c>
      <c r="J925" s="228">
        <v>204547.25</v>
      </c>
      <c r="K925" s="228">
        <v>133254.32999999999</v>
      </c>
      <c r="L925" s="228">
        <v>1396921.78</v>
      </c>
    </row>
    <row r="926" spans="1:12">
      <c r="A926" s="228">
        <v>2008</v>
      </c>
      <c r="B926" s="228" t="s">
        <v>192</v>
      </c>
      <c r="C926" s="228" t="s">
        <v>63</v>
      </c>
      <c r="D926" s="228" t="s">
        <v>205</v>
      </c>
      <c r="E926" s="228">
        <v>15</v>
      </c>
      <c r="F926" s="228">
        <v>62264</v>
      </c>
      <c r="G926" s="228">
        <v>1555</v>
      </c>
      <c r="H926" s="228">
        <v>2316</v>
      </c>
      <c r="I926" s="228">
        <v>2101713.62</v>
      </c>
      <c r="J926" s="228">
        <v>506229.25</v>
      </c>
      <c r="K926" s="228">
        <v>331690.68</v>
      </c>
      <c r="L926" s="228">
        <v>3505276.65</v>
      </c>
    </row>
    <row r="927" spans="1:12">
      <c r="A927" s="228">
        <v>2008</v>
      </c>
      <c r="B927" s="228" t="s">
        <v>192</v>
      </c>
      <c r="C927" s="228" t="s">
        <v>63</v>
      </c>
      <c r="D927" s="228" t="s">
        <v>205</v>
      </c>
      <c r="E927" s="228">
        <v>20</v>
      </c>
      <c r="F927" s="228">
        <v>44059</v>
      </c>
      <c r="G927" s="228">
        <v>1248</v>
      </c>
      <c r="H927" s="228">
        <v>2366</v>
      </c>
      <c r="I927" s="228">
        <v>1757088.66</v>
      </c>
      <c r="J927" s="228">
        <v>368705.44</v>
      </c>
      <c r="K927" s="228">
        <v>229163.4</v>
      </c>
      <c r="L927" s="228">
        <v>2848726.58</v>
      </c>
    </row>
    <row r="928" spans="1:12">
      <c r="A928" s="228">
        <v>2008</v>
      </c>
      <c r="B928" s="228" t="s">
        <v>192</v>
      </c>
      <c r="C928" s="228" t="s">
        <v>63</v>
      </c>
      <c r="D928" s="228" t="s">
        <v>205</v>
      </c>
      <c r="E928" s="228">
        <v>25</v>
      </c>
      <c r="F928" s="228">
        <v>37173</v>
      </c>
      <c r="G928" s="228">
        <v>895</v>
      </c>
      <c r="H928" s="228">
        <v>1610</v>
      </c>
      <c r="I928" s="228">
        <v>1044757</v>
      </c>
      <c r="J928" s="228">
        <v>277573.3</v>
      </c>
      <c r="K928" s="228">
        <v>208432.37</v>
      </c>
      <c r="L928" s="228">
        <v>1970465.06</v>
      </c>
    </row>
    <row r="929" spans="1:12">
      <c r="A929" s="228">
        <v>2008</v>
      </c>
      <c r="B929" s="228" t="s">
        <v>192</v>
      </c>
      <c r="C929" s="228" t="s">
        <v>63</v>
      </c>
      <c r="D929" s="228" t="s">
        <v>205</v>
      </c>
      <c r="E929" s="228">
        <v>30</v>
      </c>
      <c r="F929" s="228">
        <v>51546</v>
      </c>
      <c r="G929" s="228">
        <v>1423</v>
      </c>
      <c r="H929" s="228">
        <v>2507</v>
      </c>
      <c r="I929" s="228">
        <v>1859509.2</v>
      </c>
      <c r="J929" s="228">
        <v>467245.06</v>
      </c>
      <c r="K929" s="228">
        <v>337428.65</v>
      </c>
      <c r="L929" s="228">
        <v>3309290.41</v>
      </c>
    </row>
    <row r="930" spans="1:12">
      <c r="A930" s="228">
        <v>2008</v>
      </c>
      <c r="B930" s="228" t="s">
        <v>192</v>
      </c>
      <c r="C930" s="228" t="s">
        <v>63</v>
      </c>
      <c r="D930" s="228" t="s">
        <v>205</v>
      </c>
      <c r="E930" s="228">
        <v>35</v>
      </c>
      <c r="F930" s="228">
        <v>62489</v>
      </c>
      <c r="G930" s="228">
        <v>2010</v>
      </c>
      <c r="H930" s="228">
        <v>3773</v>
      </c>
      <c r="I930" s="228">
        <v>2812772.95</v>
      </c>
      <c r="J930" s="228">
        <v>703911.23</v>
      </c>
      <c r="K930" s="228">
        <v>573068.39</v>
      </c>
      <c r="L930" s="228">
        <v>5091152.12</v>
      </c>
    </row>
    <row r="931" spans="1:12">
      <c r="A931" s="228">
        <v>2008</v>
      </c>
      <c r="B931" s="228" t="s">
        <v>192</v>
      </c>
      <c r="C931" s="228" t="s">
        <v>63</v>
      </c>
      <c r="D931" s="228" t="s">
        <v>205</v>
      </c>
      <c r="E931" s="228">
        <v>40</v>
      </c>
      <c r="F931" s="228">
        <v>62640</v>
      </c>
      <c r="G931" s="228">
        <v>2683</v>
      </c>
      <c r="H931" s="228">
        <v>4521</v>
      </c>
      <c r="I931" s="228">
        <v>3432540.22</v>
      </c>
      <c r="J931" s="228">
        <v>889335.27</v>
      </c>
      <c r="K931" s="228">
        <v>682140.31</v>
      </c>
      <c r="L931" s="228">
        <v>6002443.5800000001</v>
      </c>
    </row>
    <row r="932" spans="1:12">
      <c r="A932" s="228">
        <v>2008</v>
      </c>
      <c r="B932" s="228" t="s">
        <v>192</v>
      </c>
      <c r="C932" s="228" t="s">
        <v>63</v>
      </c>
      <c r="D932" s="228" t="s">
        <v>205</v>
      </c>
      <c r="E932" s="228">
        <v>45</v>
      </c>
      <c r="F932" s="228">
        <v>69375</v>
      </c>
      <c r="G932" s="228">
        <v>3666</v>
      </c>
      <c r="H932" s="228">
        <v>6552</v>
      </c>
      <c r="I932" s="228">
        <v>5217072.5599999996</v>
      </c>
      <c r="J932" s="228">
        <v>1296659.24</v>
      </c>
      <c r="K932" s="228">
        <v>1095372.2</v>
      </c>
      <c r="L932" s="228">
        <v>9081806.7799999993</v>
      </c>
    </row>
    <row r="933" spans="1:12">
      <c r="A933" s="228">
        <v>2008</v>
      </c>
      <c r="B933" s="228" t="s">
        <v>192</v>
      </c>
      <c r="C933" s="228" t="s">
        <v>63</v>
      </c>
      <c r="D933" s="228" t="s">
        <v>205</v>
      </c>
      <c r="E933" s="228">
        <v>50</v>
      </c>
      <c r="F933" s="228">
        <v>67983</v>
      </c>
      <c r="G933" s="228">
        <v>4804</v>
      </c>
      <c r="H933" s="228">
        <v>8937</v>
      </c>
      <c r="I933" s="228">
        <v>7039196.5800000001</v>
      </c>
      <c r="J933" s="228">
        <v>1801868.46</v>
      </c>
      <c r="K933" s="228">
        <v>1738270.99</v>
      </c>
      <c r="L933" s="228">
        <v>12387338.220000001</v>
      </c>
    </row>
    <row r="934" spans="1:12">
      <c r="A934" s="228">
        <v>2008</v>
      </c>
      <c r="B934" s="228" t="s">
        <v>192</v>
      </c>
      <c r="C934" s="228" t="s">
        <v>63</v>
      </c>
      <c r="D934" s="228" t="s">
        <v>205</v>
      </c>
      <c r="E934" s="228">
        <v>55</v>
      </c>
      <c r="F934" s="228">
        <v>67722</v>
      </c>
      <c r="G934" s="228">
        <v>7599</v>
      </c>
      <c r="H934" s="228">
        <v>14308</v>
      </c>
      <c r="I934" s="228">
        <v>11671419.060000001</v>
      </c>
      <c r="J934" s="228">
        <v>2728346.44</v>
      </c>
      <c r="K934" s="228">
        <v>2595458.36</v>
      </c>
      <c r="L934" s="228">
        <v>19560747.969999999</v>
      </c>
    </row>
    <row r="935" spans="1:12">
      <c r="A935" s="228">
        <v>2008</v>
      </c>
      <c r="B935" s="228" t="s">
        <v>192</v>
      </c>
      <c r="C935" s="228" t="s">
        <v>63</v>
      </c>
      <c r="D935" s="228" t="s">
        <v>205</v>
      </c>
      <c r="E935" s="228">
        <v>60</v>
      </c>
      <c r="F935" s="228">
        <v>59190</v>
      </c>
      <c r="G935" s="228">
        <v>7787</v>
      </c>
      <c r="H935" s="228">
        <v>17036</v>
      </c>
      <c r="I935" s="228">
        <v>14209632.470000001</v>
      </c>
      <c r="J935" s="228">
        <v>3271872.42</v>
      </c>
      <c r="K935" s="228">
        <v>4233654</v>
      </c>
      <c r="L935" s="228">
        <v>24371729.190000001</v>
      </c>
    </row>
    <row r="936" spans="1:12">
      <c r="A936" s="228">
        <v>2008</v>
      </c>
      <c r="B936" s="228" t="s">
        <v>192</v>
      </c>
      <c r="C936" s="228" t="s">
        <v>63</v>
      </c>
      <c r="D936" s="228" t="s">
        <v>205</v>
      </c>
      <c r="E936" s="228">
        <v>65</v>
      </c>
      <c r="F936" s="228">
        <v>40594</v>
      </c>
      <c r="G936" s="228">
        <v>7728</v>
      </c>
      <c r="H936" s="228">
        <v>17709</v>
      </c>
      <c r="I936" s="228">
        <v>14463910.029999999</v>
      </c>
      <c r="J936" s="228">
        <v>3226676.74</v>
      </c>
      <c r="K936" s="228">
        <v>4237105.0199999996</v>
      </c>
      <c r="L936" s="228">
        <v>24465704.539999999</v>
      </c>
    </row>
    <row r="937" spans="1:12">
      <c r="A937" s="228">
        <v>2008</v>
      </c>
      <c r="B937" s="228" t="s">
        <v>192</v>
      </c>
      <c r="C937" s="228" t="s">
        <v>63</v>
      </c>
      <c r="D937" s="228" t="s">
        <v>205</v>
      </c>
      <c r="E937" s="228">
        <v>70</v>
      </c>
      <c r="F937" s="228">
        <v>28187</v>
      </c>
      <c r="G937" s="228">
        <v>6883</v>
      </c>
      <c r="H937" s="228">
        <v>17489</v>
      </c>
      <c r="I937" s="228">
        <v>13997241.67</v>
      </c>
      <c r="J937" s="228">
        <v>2889936.64</v>
      </c>
      <c r="K937" s="228">
        <v>4152377.34</v>
      </c>
      <c r="L937" s="228">
        <v>23040235.84</v>
      </c>
    </row>
    <row r="938" spans="1:12">
      <c r="A938" s="228">
        <v>2008</v>
      </c>
      <c r="B938" s="228" t="s">
        <v>192</v>
      </c>
      <c r="C938" s="228" t="s">
        <v>63</v>
      </c>
      <c r="D938" s="228" t="s">
        <v>205</v>
      </c>
      <c r="E938" s="228">
        <v>75</v>
      </c>
      <c r="F938" s="228">
        <v>21198</v>
      </c>
      <c r="G938" s="228">
        <v>6695</v>
      </c>
      <c r="H938" s="228">
        <v>19807</v>
      </c>
      <c r="I938" s="228">
        <v>13726918.99</v>
      </c>
      <c r="J938" s="228">
        <v>2671867.17</v>
      </c>
      <c r="K938" s="228">
        <v>3349801.8</v>
      </c>
      <c r="L938" s="228">
        <v>21639215.600000001</v>
      </c>
    </row>
    <row r="939" spans="1:12">
      <c r="A939" s="228">
        <v>2008</v>
      </c>
      <c r="B939" s="228" t="s">
        <v>192</v>
      </c>
      <c r="C939" s="228" t="s">
        <v>63</v>
      </c>
      <c r="D939" s="228" t="s">
        <v>205</v>
      </c>
      <c r="E939" s="228">
        <v>80</v>
      </c>
      <c r="F939" s="228">
        <v>11959</v>
      </c>
      <c r="G939" s="228">
        <v>3715</v>
      </c>
      <c r="H939" s="228">
        <v>13712</v>
      </c>
      <c r="I939" s="228">
        <v>8705120.8000000007</v>
      </c>
      <c r="J939" s="228">
        <v>1556562.46</v>
      </c>
      <c r="K939" s="228">
        <v>1872159.9</v>
      </c>
      <c r="L939" s="228">
        <v>13341034.58</v>
      </c>
    </row>
    <row r="940" spans="1:12">
      <c r="A940" s="228">
        <v>2008</v>
      </c>
      <c r="B940" s="228" t="s">
        <v>192</v>
      </c>
      <c r="C940" s="228" t="s">
        <v>63</v>
      </c>
      <c r="D940" s="228" t="s">
        <v>205</v>
      </c>
      <c r="E940" s="228">
        <v>85</v>
      </c>
      <c r="F940" s="228">
        <v>3824</v>
      </c>
      <c r="G940" s="228">
        <v>1152</v>
      </c>
      <c r="H940" s="228">
        <v>5695</v>
      </c>
      <c r="I940" s="228">
        <v>3187046.13</v>
      </c>
      <c r="J940" s="228">
        <v>468697.79</v>
      </c>
      <c r="K940" s="228">
        <v>410358.45</v>
      </c>
      <c r="L940" s="228">
        <v>4484022.91</v>
      </c>
    </row>
    <row r="941" spans="1:12">
      <c r="A941" s="228">
        <v>2008</v>
      </c>
      <c r="B941" s="228" t="s">
        <v>192</v>
      </c>
      <c r="C941" s="228" t="s">
        <v>63</v>
      </c>
      <c r="D941" s="228" t="s">
        <v>205</v>
      </c>
      <c r="E941" s="228">
        <v>90</v>
      </c>
      <c r="F941" s="228">
        <v>1324</v>
      </c>
      <c r="G941" s="228">
        <v>346</v>
      </c>
      <c r="H941" s="228">
        <v>2557</v>
      </c>
      <c r="I941" s="228">
        <v>1293894.3600000001</v>
      </c>
      <c r="J941" s="228">
        <v>136673.19</v>
      </c>
      <c r="K941" s="228">
        <v>112019.94</v>
      </c>
      <c r="L941" s="228">
        <v>1729367.04</v>
      </c>
    </row>
    <row r="942" spans="1:12">
      <c r="A942" s="228">
        <v>2008</v>
      </c>
      <c r="B942" s="228" t="s">
        <v>192</v>
      </c>
      <c r="C942" s="228" t="s">
        <v>63</v>
      </c>
      <c r="D942" s="228" t="s">
        <v>205</v>
      </c>
      <c r="E942" s="228">
        <v>95</v>
      </c>
      <c r="F942" s="228">
        <v>304</v>
      </c>
      <c r="G942" s="228">
        <v>64</v>
      </c>
      <c r="H942" s="228">
        <v>497</v>
      </c>
      <c r="I942" s="228">
        <v>209892.93</v>
      </c>
      <c r="J942" s="228">
        <v>27765.07</v>
      </c>
      <c r="K942" s="228">
        <v>18259.77</v>
      </c>
      <c r="L942" s="228">
        <v>268226.90999999997</v>
      </c>
    </row>
    <row r="943" spans="1:12">
      <c r="A943" s="228">
        <v>2008</v>
      </c>
      <c r="B943" s="228" t="s">
        <v>192</v>
      </c>
      <c r="C943" s="228" t="s">
        <v>63</v>
      </c>
      <c r="D943" s="228" t="s">
        <v>206</v>
      </c>
      <c r="E943" s="228">
        <v>0</v>
      </c>
      <c r="F943" s="228">
        <v>50453</v>
      </c>
      <c r="G943" s="228">
        <v>1212</v>
      </c>
      <c r="H943" s="228">
        <v>4329</v>
      </c>
      <c r="I943" s="228">
        <v>2855965.63</v>
      </c>
      <c r="J943" s="228">
        <v>383398.61</v>
      </c>
      <c r="K943" s="228">
        <v>59764.53</v>
      </c>
      <c r="L943" s="228">
        <v>3642224.68</v>
      </c>
    </row>
    <row r="944" spans="1:12">
      <c r="A944" s="228">
        <v>2008</v>
      </c>
      <c r="B944" s="228" t="s">
        <v>192</v>
      </c>
      <c r="C944" s="228" t="s">
        <v>63</v>
      </c>
      <c r="D944" s="228" t="s">
        <v>206</v>
      </c>
      <c r="E944" s="228">
        <v>5</v>
      </c>
      <c r="F944" s="228">
        <v>53112</v>
      </c>
      <c r="G944" s="228">
        <v>747</v>
      </c>
      <c r="H944" s="228">
        <v>1031</v>
      </c>
      <c r="I944" s="228">
        <v>792249.19</v>
      </c>
      <c r="J944" s="228">
        <v>173818.7</v>
      </c>
      <c r="K944" s="228">
        <v>101398.79</v>
      </c>
      <c r="L944" s="228">
        <v>1283571.3400000001</v>
      </c>
    </row>
    <row r="945" spans="1:12">
      <c r="A945" s="228">
        <v>2008</v>
      </c>
      <c r="B945" s="228" t="s">
        <v>192</v>
      </c>
      <c r="C945" s="228" t="s">
        <v>63</v>
      </c>
      <c r="D945" s="228" t="s">
        <v>206</v>
      </c>
      <c r="E945" s="228">
        <v>10</v>
      </c>
      <c r="F945" s="228">
        <v>56597</v>
      </c>
      <c r="G945" s="228">
        <v>674</v>
      </c>
      <c r="H945" s="228">
        <v>1209</v>
      </c>
      <c r="I945" s="228">
        <v>915090.01</v>
      </c>
      <c r="J945" s="228">
        <v>179758.03</v>
      </c>
      <c r="K945" s="228">
        <v>196463.23</v>
      </c>
      <c r="L945" s="228">
        <v>1459959.4</v>
      </c>
    </row>
    <row r="946" spans="1:12">
      <c r="A946" s="228">
        <v>2008</v>
      </c>
      <c r="B946" s="228" t="s">
        <v>192</v>
      </c>
      <c r="C946" s="228" t="s">
        <v>63</v>
      </c>
      <c r="D946" s="228" t="s">
        <v>206</v>
      </c>
      <c r="E946" s="228">
        <v>15</v>
      </c>
      <c r="F946" s="228">
        <v>59642</v>
      </c>
      <c r="G946" s="228">
        <v>2036</v>
      </c>
      <c r="H946" s="228">
        <v>3322</v>
      </c>
      <c r="I946" s="228">
        <v>2464954.86</v>
      </c>
      <c r="J946" s="228">
        <v>494619.44</v>
      </c>
      <c r="K946" s="228">
        <v>143088.31</v>
      </c>
      <c r="L946" s="228">
        <v>3660767.56</v>
      </c>
    </row>
    <row r="947" spans="1:12">
      <c r="A947" s="228">
        <v>2008</v>
      </c>
      <c r="B947" s="228" t="s">
        <v>192</v>
      </c>
      <c r="C947" s="228" t="s">
        <v>63</v>
      </c>
      <c r="D947" s="228" t="s">
        <v>206</v>
      </c>
      <c r="E947" s="228">
        <v>20</v>
      </c>
      <c r="F947" s="228">
        <v>47582</v>
      </c>
      <c r="G947" s="228">
        <v>2156</v>
      </c>
      <c r="H947" s="228">
        <v>4385</v>
      </c>
      <c r="I947" s="228">
        <v>3126290.55</v>
      </c>
      <c r="J947" s="228">
        <v>730196.1</v>
      </c>
      <c r="K947" s="228">
        <v>260134.75</v>
      </c>
      <c r="L947" s="228">
        <v>5501048.1100000003</v>
      </c>
    </row>
    <row r="948" spans="1:12">
      <c r="A948" s="228">
        <v>2008</v>
      </c>
      <c r="B948" s="228" t="s">
        <v>192</v>
      </c>
      <c r="C948" s="228" t="s">
        <v>63</v>
      </c>
      <c r="D948" s="228" t="s">
        <v>206</v>
      </c>
      <c r="E948" s="228">
        <v>25</v>
      </c>
      <c r="F948" s="228">
        <v>46174</v>
      </c>
      <c r="G948" s="228">
        <v>3288</v>
      </c>
      <c r="H948" s="228">
        <v>9539</v>
      </c>
      <c r="I948" s="228">
        <v>7080933.5</v>
      </c>
      <c r="J948" s="228">
        <v>1707589.3</v>
      </c>
      <c r="K948" s="228">
        <v>291934.69</v>
      </c>
      <c r="L948" s="228">
        <v>10512160.949999999</v>
      </c>
    </row>
    <row r="949" spans="1:12">
      <c r="A949" s="228">
        <v>2008</v>
      </c>
      <c r="B949" s="228" t="s">
        <v>192</v>
      </c>
      <c r="C949" s="228" t="s">
        <v>63</v>
      </c>
      <c r="D949" s="228" t="s">
        <v>206</v>
      </c>
      <c r="E949" s="228">
        <v>30</v>
      </c>
      <c r="F949" s="228">
        <v>60299</v>
      </c>
      <c r="G949" s="228">
        <v>5626</v>
      </c>
      <c r="H949" s="228">
        <v>15126</v>
      </c>
      <c r="I949" s="228">
        <v>12083024.01</v>
      </c>
      <c r="J949" s="228">
        <v>2963142.93</v>
      </c>
      <c r="K949" s="228">
        <v>432736.76</v>
      </c>
      <c r="L949" s="228">
        <v>17580000.219999999</v>
      </c>
    </row>
    <row r="950" spans="1:12">
      <c r="A950" s="228">
        <v>2008</v>
      </c>
      <c r="B950" s="228" t="s">
        <v>192</v>
      </c>
      <c r="C950" s="228" t="s">
        <v>63</v>
      </c>
      <c r="D950" s="228" t="s">
        <v>206</v>
      </c>
      <c r="E950" s="228">
        <v>35</v>
      </c>
      <c r="F950" s="228">
        <v>71309</v>
      </c>
      <c r="G950" s="228">
        <v>5780</v>
      </c>
      <c r="H950" s="228">
        <v>13945</v>
      </c>
      <c r="I950" s="228">
        <v>10666493.699999999</v>
      </c>
      <c r="J950" s="228">
        <v>2577644.63</v>
      </c>
      <c r="K950" s="228">
        <v>763878.6</v>
      </c>
      <c r="L950" s="228">
        <v>16542177.699999999</v>
      </c>
    </row>
    <row r="951" spans="1:12">
      <c r="A951" s="228">
        <v>2008</v>
      </c>
      <c r="B951" s="228" t="s">
        <v>192</v>
      </c>
      <c r="C951" s="228" t="s">
        <v>63</v>
      </c>
      <c r="D951" s="228" t="s">
        <v>206</v>
      </c>
      <c r="E951" s="228">
        <v>40</v>
      </c>
      <c r="F951" s="228">
        <v>69040</v>
      </c>
      <c r="G951" s="228">
        <v>4489</v>
      </c>
      <c r="H951" s="228">
        <v>8683</v>
      </c>
      <c r="I951" s="228">
        <v>6627631.8700000001</v>
      </c>
      <c r="J951" s="228">
        <v>1675310.6</v>
      </c>
      <c r="K951" s="228">
        <v>692397.39</v>
      </c>
      <c r="L951" s="228">
        <v>10915704.439999999</v>
      </c>
    </row>
    <row r="952" spans="1:12">
      <c r="A952" s="228">
        <v>2008</v>
      </c>
      <c r="B952" s="228" t="s">
        <v>192</v>
      </c>
      <c r="C952" s="228" t="s">
        <v>63</v>
      </c>
      <c r="D952" s="228" t="s">
        <v>206</v>
      </c>
      <c r="E952" s="228">
        <v>45</v>
      </c>
      <c r="F952" s="228">
        <v>75842</v>
      </c>
      <c r="G952" s="228">
        <v>5363</v>
      </c>
      <c r="H952" s="228">
        <v>10834</v>
      </c>
      <c r="I952" s="228">
        <v>7839399.5300000003</v>
      </c>
      <c r="J952" s="228">
        <v>1872528.62</v>
      </c>
      <c r="K952" s="228">
        <v>1131581.01</v>
      </c>
      <c r="L952" s="228">
        <v>12967462.609999999</v>
      </c>
    </row>
    <row r="953" spans="1:12">
      <c r="A953" s="228">
        <v>2008</v>
      </c>
      <c r="B953" s="228" t="s">
        <v>192</v>
      </c>
      <c r="C953" s="228" t="s">
        <v>63</v>
      </c>
      <c r="D953" s="228" t="s">
        <v>206</v>
      </c>
      <c r="E953" s="228">
        <v>50</v>
      </c>
      <c r="F953" s="228">
        <v>73915</v>
      </c>
      <c r="G953" s="228">
        <v>6886</v>
      </c>
      <c r="H953" s="228">
        <v>12773</v>
      </c>
      <c r="I953" s="228">
        <v>9123934.1699999999</v>
      </c>
      <c r="J953" s="228">
        <v>2267425.2200000002</v>
      </c>
      <c r="K953" s="228">
        <v>1394265.08</v>
      </c>
      <c r="L953" s="228">
        <v>15092249</v>
      </c>
    </row>
    <row r="954" spans="1:12">
      <c r="A954" s="228">
        <v>2008</v>
      </c>
      <c r="B954" s="228" t="s">
        <v>192</v>
      </c>
      <c r="C954" s="228" t="s">
        <v>63</v>
      </c>
      <c r="D954" s="228" t="s">
        <v>206</v>
      </c>
      <c r="E954" s="228">
        <v>55</v>
      </c>
      <c r="F954" s="228">
        <v>71377</v>
      </c>
      <c r="G954" s="228">
        <v>7847</v>
      </c>
      <c r="H954" s="228">
        <v>15499</v>
      </c>
      <c r="I954" s="228">
        <v>11384454.57</v>
      </c>
      <c r="J954" s="228">
        <v>2706413.7</v>
      </c>
      <c r="K954" s="228">
        <v>2228131.91</v>
      </c>
      <c r="L954" s="228">
        <v>19067644.399999999</v>
      </c>
    </row>
    <row r="955" spans="1:12">
      <c r="A955" s="228">
        <v>2008</v>
      </c>
      <c r="B955" s="228" t="s">
        <v>192</v>
      </c>
      <c r="C955" s="228" t="s">
        <v>63</v>
      </c>
      <c r="D955" s="228" t="s">
        <v>206</v>
      </c>
      <c r="E955" s="228">
        <v>60</v>
      </c>
      <c r="F955" s="228">
        <v>60135</v>
      </c>
      <c r="G955" s="228">
        <v>7925</v>
      </c>
      <c r="H955" s="228">
        <v>17078</v>
      </c>
      <c r="I955" s="228">
        <v>12587382.109999999</v>
      </c>
      <c r="J955" s="228">
        <v>2937007.1</v>
      </c>
      <c r="K955" s="228">
        <v>3206198.5</v>
      </c>
      <c r="L955" s="228">
        <v>21242559.710000001</v>
      </c>
    </row>
    <row r="956" spans="1:12">
      <c r="A956" s="228">
        <v>2008</v>
      </c>
      <c r="B956" s="228" t="s">
        <v>192</v>
      </c>
      <c r="C956" s="228" t="s">
        <v>63</v>
      </c>
      <c r="D956" s="228" t="s">
        <v>206</v>
      </c>
      <c r="E956" s="228">
        <v>65</v>
      </c>
      <c r="F956" s="228">
        <v>41222</v>
      </c>
      <c r="G956" s="228">
        <v>6692</v>
      </c>
      <c r="H956" s="228">
        <v>16575</v>
      </c>
      <c r="I956" s="228">
        <v>12385439.4</v>
      </c>
      <c r="J956" s="228">
        <v>2669699.2000000002</v>
      </c>
      <c r="K956" s="228">
        <v>3383866.03</v>
      </c>
      <c r="L956" s="228">
        <v>20490353.469999999</v>
      </c>
    </row>
    <row r="957" spans="1:12">
      <c r="A957" s="228">
        <v>2008</v>
      </c>
      <c r="B957" s="228" t="s">
        <v>192</v>
      </c>
      <c r="C957" s="228" t="s">
        <v>63</v>
      </c>
      <c r="D957" s="228" t="s">
        <v>206</v>
      </c>
      <c r="E957" s="228">
        <v>70</v>
      </c>
      <c r="F957" s="228">
        <v>30111</v>
      </c>
      <c r="G957" s="228">
        <v>6126</v>
      </c>
      <c r="H957" s="228">
        <v>16285</v>
      </c>
      <c r="I957" s="228">
        <v>11798816.41</v>
      </c>
      <c r="J957" s="228">
        <v>2450665.13</v>
      </c>
      <c r="K957" s="228">
        <v>2881495.15</v>
      </c>
      <c r="L957" s="228">
        <v>19021207.219999999</v>
      </c>
    </row>
    <row r="958" spans="1:12">
      <c r="A958" s="228">
        <v>2008</v>
      </c>
      <c r="B958" s="228" t="s">
        <v>192</v>
      </c>
      <c r="C958" s="228" t="s">
        <v>63</v>
      </c>
      <c r="D958" s="228" t="s">
        <v>206</v>
      </c>
      <c r="E958" s="228">
        <v>75</v>
      </c>
      <c r="F958" s="228">
        <v>24329</v>
      </c>
      <c r="G958" s="228">
        <v>5432</v>
      </c>
      <c r="H958" s="228">
        <v>18828</v>
      </c>
      <c r="I958" s="228">
        <v>12811688.619999999</v>
      </c>
      <c r="J958" s="228">
        <v>2378361.9</v>
      </c>
      <c r="K958" s="228">
        <v>2644733.15</v>
      </c>
      <c r="L958" s="228">
        <v>19422444.940000001</v>
      </c>
    </row>
    <row r="959" spans="1:12">
      <c r="A959" s="228">
        <v>2008</v>
      </c>
      <c r="B959" s="228" t="s">
        <v>192</v>
      </c>
      <c r="C959" s="228" t="s">
        <v>63</v>
      </c>
      <c r="D959" s="228" t="s">
        <v>206</v>
      </c>
      <c r="E959" s="228">
        <v>80</v>
      </c>
      <c r="F959" s="228">
        <v>17819</v>
      </c>
      <c r="G959" s="228">
        <v>4084</v>
      </c>
      <c r="H959" s="228">
        <v>18125</v>
      </c>
      <c r="I959" s="228">
        <v>10845640.880000001</v>
      </c>
      <c r="J959" s="228">
        <v>1706791.15</v>
      </c>
      <c r="K959" s="228">
        <v>1822841.77</v>
      </c>
      <c r="L959" s="228">
        <v>15678092.640000001</v>
      </c>
    </row>
    <row r="960" spans="1:12">
      <c r="A960" s="228">
        <v>2008</v>
      </c>
      <c r="B960" s="228" t="s">
        <v>192</v>
      </c>
      <c r="C960" s="228" t="s">
        <v>63</v>
      </c>
      <c r="D960" s="228" t="s">
        <v>206</v>
      </c>
      <c r="E960" s="228">
        <v>85</v>
      </c>
      <c r="F960" s="228">
        <v>10114</v>
      </c>
      <c r="G960" s="228">
        <v>2068</v>
      </c>
      <c r="H960" s="228">
        <v>13225</v>
      </c>
      <c r="I960" s="228">
        <v>7152744.8700000001</v>
      </c>
      <c r="J960" s="228">
        <v>891517.49</v>
      </c>
      <c r="K960" s="228">
        <v>942581.56</v>
      </c>
      <c r="L960" s="228">
        <v>9896540.0500000007</v>
      </c>
    </row>
    <row r="961" spans="1:12">
      <c r="A961" s="228">
        <v>2008</v>
      </c>
      <c r="B961" s="228" t="s">
        <v>192</v>
      </c>
      <c r="C961" s="228" t="s">
        <v>63</v>
      </c>
      <c r="D961" s="228" t="s">
        <v>206</v>
      </c>
      <c r="E961" s="228">
        <v>90</v>
      </c>
      <c r="F961" s="228">
        <v>4299</v>
      </c>
      <c r="G961" s="228">
        <v>947</v>
      </c>
      <c r="H961" s="228">
        <v>6649</v>
      </c>
      <c r="I961" s="228">
        <v>3094638.61</v>
      </c>
      <c r="J961" s="228">
        <v>315272.13</v>
      </c>
      <c r="K961" s="228">
        <v>256624.46</v>
      </c>
      <c r="L961" s="228">
        <v>4005785.85</v>
      </c>
    </row>
    <row r="962" spans="1:12">
      <c r="A962" s="228">
        <v>2008</v>
      </c>
      <c r="B962" s="228" t="s">
        <v>192</v>
      </c>
      <c r="C962" s="228" t="s">
        <v>63</v>
      </c>
      <c r="D962" s="228" t="s">
        <v>206</v>
      </c>
      <c r="E962" s="228">
        <v>95</v>
      </c>
      <c r="F962" s="228">
        <v>1185</v>
      </c>
      <c r="G962" s="228">
        <v>162</v>
      </c>
      <c r="H962" s="228">
        <v>1699</v>
      </c>
      <c r="I962" s="228">
        <v>796029.56</v>
      </c>
      <c r="J962" s="228">
        <v>63563.33</v>
      </c>
      <c r="K962" s="228">
        <v>22177</v>
      </c>
      <c r="L962" s="228">
        <v>954472.52</v>
      </c>
    </row>
    <row r="963" spans="1:12">
      <c r="A963" s="228">
        <v>2008</v>
      </c>
      <c r="B963" s="228" t="s">
        <v>192</v>
      </c>
      <c r="C963" s="228" t="s">
        <v>64</v>
      </c>
      <c r="D963" s="228" t="s">
        <v>205</v>
      </c>
      <c r="E963" s="228">
        <v>0</v>
      </c>
      <c r="F963" s="228">
        <v>17812</v>
      </c>
      <c r="G963" s="228">
        <v>680</v>
      </c>
      <c r="H963" s="228">
        <v>2119</v>
      </c>
      <c r="I963" s="228">
        <v>922658.61</v>
      </c>
      <c r="J963" s="228">
        <v>238625.54</v>
      </c>
      <c r="K963" s="228">
        <v>11635.11</v>
      </c>
      <c r="L963" s="228">
        <v>1242919.55</v>
      </c>
    </row>
    <row r="964" spans="1:12">
      <c r="A964" s="228">
        <v>2008</v>
      </c>
      <c r="B964" s="228" t="s">
        <v>192</v>
      </c>
      <c r="C964" s="228" t="s">
        <v>64</v>
      </c>
      <c r="D964" s="228" t="s">
        <v>205</v>
      </c>
      <c r="E964" s="228">
        <v>5</v>
      </c>
      <c r="F964" s="228">
        <v>18484</v>
      </c>
      <c r="G964" s="228">
        <v>331</v>
      </c>
      <c r="H964" s="228">
        <v>382</v>
      </c>
      <c r="I964" s="228">
        <v>276355.69</v>
      </c>
      <c r="J964" s="228">
        <v>106351.13</v>
      </c>
      <c r="K964" s="228">
        <v>5834.55</v>
      </c>
      <c r="L964" s="228">
        <v>416874.79</v>
      </c>
    </row>
    <row r="965" spans="1:12">
      <c r="A965" s="228">
        <v>2008</v>
      </c>
      <c r="B965" s="228" t="s">
        <v>192</v>
      </c>
      <c r="C965" s="228" t="s">
        <v>64</v>
      </c>
      <c r="D965" s="228" t="s">
        <v>205</v>
      </c>
      <c r="E965" s="228">
        <v>10</v>
      </c>
      <c r="F965" s="228">
        <v>20867</v>
      </c>
      <c r="G965" s="228">
        <v>245</v>
      </c>
      <c r="H965" s="228">
        <v>310</v>
      </c>
      <c r="I965" s="228">
        <v>219379.1</v>
      </c>
      <c r="J965" s="228">
        <v>84881.02</v>
      </c>
      <c r="K965" s="228">
        <v>13422.47</v>
      </c>
      <c r="L965" s="228">
        <v>341481.43</v>
      </c>
    </row>
    <row r="966" spans="1:12">
      <c r="A966" s="228">
        <v>2008</v>
      </c>
      <c r="B966" s="228" t="s">
        <v>192</v>
      </c>
      <c r="C966" s="228" t="s">
        <v>64</v>
      </c>
      <c r="D966" s="228" t="s">
        <v>205</v>
      </c>
      <c r="E966" s="228">
        <v>15</v>
      </c>
      <c r="F966" s="228">
        <v>23075</v>
      </c>
      <c r="G966" s="228">
        <v>642</v>
      </c>
      <c r="H966" s="228">
        <v>1021</v>
      </c>
      <c r="I966" s="228">
        <v>894095.69</v>
      </c>
      <c r="J966" s="228">
        <v>270941.55</v>
      </c>
      <c r="K966" s="228">
        <v>140235.5</v>
      </c>
      <c r="L966" s="228">
        <v>1385413.84</v>
      </c>
    </row>
    <row r="967" spans="1:12">
      <c r="A967" s="228">
        <v>2008</v>
      </c>
      <c r="B967" s="228" t="s">
        <v>192</v>
      </c>
      <c r="C967" s="228" t="s">
        <v>64</v>
      </c>
      <c r="D967" s="228" t="s">
        <v>205</v>
      </c>
      <c r="E967" s="228">
        <v>20</v>
      </c>
      <c r="F967" s="228">
        <v>20405</v>
      </c>
      <c r="G967" s="228">
        <v>676</v>
      </c>
      <c r="H967" s="228">
        <v>1117</v>
      </c>
      <c r="I967" s="228">
        <v>831527.58</v>
      </c>
      <c r="J967" s="228">
        <v>269293.82</v>
      </c>
      <c r="K967" s="228">
        <v>110445.71</v>
      </c>
      <c r="L967" s="228">
        <v>1280980.8700000001</v>
      </c>
    </row>
    <row r="968" spans="1:12">
      <c r="A968" s="228">
        <v>2008</v>
      </c>
      <c r="B968" s="228" t="s">
        <v>192</v>
      </c>
      <c r="C968" s="228" t="s">
        <v>64</v>
      </c>
      <c r="D968" s="228" t="s">
        <v>205</v>
      </c>
      <c r="E968" s="228">
        <v>25</v>
      </c>
      <c r="F968" s="228">
        <v>14547</v>
      </c>
      <c r="G968" s="228">
        <v>411</v>
      </c>
      <c r="H968" s="228">
        <v>815</v>
      </c>
      <c r="I968" s="228">
        <v>652280.37</v>
      </c>
      <c r="J968" s="228">
        <v>207343.25</v>
      </c>
      <c r="K968" s="228">
        <v>81273.06</v>
      </c>
      <c r="L968" s="228">
        <v>1011031.67</v>
      </c>
    </row>
    <row r="969" spans="1:12">
      <c r="A969" s="228">
        <v>2008</v>
      </c>
      <c r="B969" s="228" t="s">
        <v>192</v>
      </c>
      <c r="C969" s="228" t="s">
        <v>64</v>
      </c>
      <c r="D969" s="228" t="s">
        <v>205</v>
      </c>
      <c r="E969" s="228">
        <v>30</v>
      </c>
      <c r="F969" s="228">
        <v>18226</v>
      </c>
      <c r="G969" s="228">
        <v>556</v>
      </c>
      <c r="H969" s="228">
        <v>1047</v>
      </c>
      <c r="I969" s="228">
        <v>723412.54</v>
      </c>
      <c r="J969" s="228">
        <v>245007</v>
      </c>
      <c r="K969" s="228">
        <v>164421.97</v>
      </c>
      <c r="L969" s="228">
        <v>1224588.46</v>
      </c>
    </row>
    <row r="970" spans="1:12">
      <c r="A970" s="228">
        <v>2008</v>
      </c>
      <c r="B970" s="228" t="s">
        <v>192</v>
      </c>
      <c r="C970" s="228" t="s">
        <v>64</v>
      </c>
      <c r="D970" s="228" t="s">
        <v>205</v>
      </c>
      <c r="E970" s="228">
        <v>35</v>
      </c>
      <c r="F970" s="228">
        <v>22031</v>
      </c>
      <c r="G970" s="228">
        <v>758</v>
      </c>
      <c r="H970" s="228">
        <v>1289</v>
      </c>
      <c r="I970" s="228">
        <v>867476.76</v>
      </c>
      <c r="J970" s="228">
        <v>295142.74</v>
      </c>
      <c r="K970" s="228">
        <v>181142.62</v>
      </c>
      <c r="L970" s="228">
        <v>1447779.58</v>
      </c>
    </row>
    <row r="971" spans="1:12">
      <c r="A971" s="228">
        <v>2008</v>
      </c>
      <c r="B971" s="228" t="s">
        <v>192</v>
      </c>
      <c r="C971" s="228" t="s">
        <v>64</v>
      </c>
      <c r="D971" s="228" t="s">
        <v>205</v>
      </c>
      <c r="E971" s="228">
        <v>40</v>
      </c>
      <c r="F971" s="228">
        <v>23369</v>
      </c>
      <c r="G971" s="228">
        <v>1040</v>
      </c>
      <c r="H971" s="228">
        <v>1682</v>
      </c>
      <c r="I971" s="228">
        <v>1086561.7</v>
      </c>
      <c r="J971" s="228">
        <v>398468.33</v>
      </c>
      <c r="K971" s="228">
        <v>184924.69</v>
      </c>
      <c r="L971" s="228">
        <v>1812108.72</v>
      </c>
    </row>
    <row r="972" spans="1:12">
      <c r="A972" s="228">
        <v>2008</v>
      </c>
      <c r="B972" s="228" t="s">
        <v>192</v>
      </c>
      <c r="C972" s="228" t="s">
        <v>64</v>
      </c>
      <c r="D972" s="228" t="s">
        <v>205</v>
      </c>
      <c r="E972" s="228">
        <v>45</v>
      </c>
      <c r="F972" s="228">
        <v>27784</v>
      </c>
      <c r="G972" s="228">
        <v>1481</v>
      </c>
      <c r="H972" s="228">
        <v>3168</v>
      </c>
      <c r="I972" s="228">
        <v>2056672.61</v>
      </c>
      <c r="J972" s="228">
        <v>631570.1</v>
      </c>
      <c r="K972" s="228">
        <v>375461.93</v>
      </c>
      <c r="L972" s="228">
        <v>3288934.82</v>
      </c>
    </row>
    <row r="973" spans="1:12">
      <c r="A973" s="228">
        <v>2008</v>
      </c>
      <c r="B973" s="228" t="s">
        <v>192</v>
      </c>
      <c r="C973" s="228" t="s">
        <v>64</v>
      </c>
      <c r="D973" s="228" t="s">
        <v>205</v>
      </c>
      <c r="E973" s="228">
        <v>50</v>
      </c>
      <c r="F973" s="228">
        <v>28972</v>
      </c>
      <c r="G973" s="228">
        <v>2002</v>
      </c>
      <c r="H973" s="228">
        <v>3798</v>
      </c>
      <c r="I973" s="228">
        <v>2631094.64</v>
      </c>
      <c r="J973" s="228">
        <v>831343.38</v>
      </c>
      <c r="K973" s="228">
        <v>753447.19</v>
      </c>
      <c r="L973" s="228">
        <v>4434699.3600000003</v>
      </c>
    </row>
    <row r="974" spans="1:12">
      <c r="A974" s="228">
        <v>2008</v>
      </c>
      <c r="B974" s="228" t="s">
        <v>192</v>
      </c>
      <c r="C974" s="228" t="s">
        <v>64</v>
      </c>
      <c r="D974" s="228" t="s">
        <v>205</v>
      </c>
      <c r="E974" s="228">
        <v>55</v>
      </c>
      <c r="F974" s="228">
        <v>29298</v>
      </c>
      <c r="G974" s="228">
        <v>2609</v>
      </c>
      <c r="H974" s="228">
        <v>6231</v>
      </c>
      <c r="I974" s="228">
        <v>4363778.63</v>
      </c>
      <c r="J974" s="228">
        <v>1265036.06</v>
      </c>
      <c r="K974" s="228">
        <v>1289447.3</v>
      </c>
      <c r="L974" s="228">
        <v>7233218.7000000002</v>
      </c>
    </row>
    <row r="975" spans="1:12">
      <c r="A975" s="228">
        <v>2008</v>
      </c>
      <c r="B975" s="228" t="s">
        <v>192</v>
      </c>
      <c r="C975" s="228" t="s">
        <v>64</v>
      </c>
      <c r="D975" s="228" t="s">
        <v>205</v>
      </c>
      <c r="E975" s="228">
        <v>60</v>
      </c>
      <c r="F975" s="228">
        <v>26093</v>
      </c>
      <c r="G975" s="228">
        <v>3102</v>
      </c>
      <c r="H975" s="228">
        <v>7407</v>
      </c>
      <c r="I975" s="228">
        <v>5455142.9199999999</v>
      </c>
      <c r="J975" s="228">
        <v>1505760.03</v>
      </c>
      <c r="K975" s="228">
        <v>1592937.21</v>
      </c>
      <c r="L975" s="228">
        <v>8928729.5800000001</v>
      </c>
    </row>
    <row r="976" spans="1:12">
      <c r="A976" s="228">
        <v>2008</v>
      </c>
      <c r="B976" s="228" t="s">
        <v>192</v>
      </c>
      <c r="C976" s="228" t="s">
        <v>64</v>
      </c>
      <c r="D976" s="228" t="s">
        <v>205</v>
      </c>
      <c r="E976" s="228">
        <v>65</v>
      </c>
      <c r="F976" s="228">
        <v>17539</v>
      </c>
      <c r="G976" s="228">
        <v>3167</v>
      </c>
      <c r="H976" s="228">
        <v>7858</v>
      </c>
      <c r="I976" s="228">
        <v>5410435.0499999998</v>
      </c>
      <c r="J976" s="228">
        <v>1455987.34</v>
      </c>
      <c r="K976" s="228">
        <v>1636448.77</v>
      </c>
      <c r="L976" s="228">
        <v>8823587.0299999993</v>
      </c>
    </row>
    <row r="977" spans="1:12">
      <c r="A977" s="228">
        <v>2008</v>
      </c>
      <c r="B977" s="228" t="s">
        <v>192</v>
      </c>
      <c r="C977" s="228" t="s">
        <v>64</v>
      </c>
      <c r="D977" s="228" t="s">
        <v>205</v>
      </c>
      <c r="E977" s="228">
        <v>70</v>
      </c>
      <c r="F977" s="228">
        <v>12982</v>
      </c>
      <c r="G977" s="228">
        <v>2979</v>
      </c>
      <c r="H977" s="228">
        <v>7695</v>
      </c>
      <c r="I977" s="228">
        <v>5194001.09</v>
      </c>
      <c r="J977" s="228">
        <v>1304509.4099999999</v>
      </c>
      <c r="K977" s="228">
        <v>1604254.38</v>
      </c>
      <c r="L977" s="228">
        <v>8341516.7300000004</v>
      </c>
    </row>
    <row r="978" spans="1:12">
      <c r="A978" s="228">
        <v>2008</v>
      </c>
      <c r="B978" s="228" t="s">
        <v>192</v>
      </c>
      <c r="C978" s="228" t="s">
        <v>64</v>
      </c>
      <c r="D978" s="228" t="s">
        <v>205</v>
      </c>
      <c r="E978" s="228">
        <v>75</v>
      </c>
      <c r="F978" s="228">
        <v>10354</v>
      </c>
      <c r="G978" s="228">
        <v>3085</v>
      </c>
      <c r="H978" s="228">
        <v>9353</v>
      </c>
      <c r="I978" s="228">
        <v>5500066.6399999997</v>
      </c>
      <c r="J978" s="228">
        <v>1272082.8600000001</v>
      </c>
      <c r="K978" s="228">
        <v>1808866.71</v>
      </c>
      <c r="L978" s="228">
        <v>8809406.4100000001</v>
      </c>
    </row>
    <row r="979" spans="1:12">
      <c r="A979" s="228">
        <v>2008</v>
      </c>
      <c r="B979" s="228" t="s">
        <v>192</v>
      </c>
      <c r="C979" s="228" t="s">
        <v>64</v>
      </c>
      <c r="D979" s="228" t="s">
        <v>205</v>
      </c>
      <c r="E979" s="228">
        <v>80</v>
      </c>
      <c r="F979" s="228">
        <v>6363</v>
      </c>
      <c r="G979" s="228">
        <v>1829</v>
      </c>
      <c r="H979" s="228">
        <v>7246</v>
      </c>
      <c r="I979" s="228">
        <v>3728621.46</v>
      </c>
      <c r="J979" s="228">
        <v>777433.54</v>
      </c>
      <c r="K979" s="228">
        <v>962764.53</v>
      </c>
      <c r="L979" s="228">
        <v>5628474.6399999997</v>
      </c>
    </row>
    <row r="980" spans="1:12">
      <c r="A980" s="228">
        <v>2008</v>
      </c>
      <c r="B980" s="228" t="s">
        <v>192</v>
      </c>
      <c r="C980" s="228" t="s">
        <v>64</v>
      </c>
      <c r="D980" s="228" t="s">
        <v>205</v>
      </c>
      <c r="E980" s="228">
        <v>85</v>
      </c>
      <c r="F980" s="228">
        <v>2307</v>
      </c>
      <c r="G980" s="228">
        <v>749</v>
      </c>
      <c r="H980" s="228">
        <v>3666</v>
      </c>
      <c r="I980" s="228">
        <v>1479449</v>
      </c>
      <c r="J980" s="228">
        <v>276953.57</v>
      </c>
      <c r="K980" s="228">
        <v>325566</v>
      </c>
      <c r="L980" s="228">
        <v>2119217.46</v>
      </c>
    </row>
    <row r="981" spans="1:12">
      <c r="A981" s="228">
        <v>2008</v>
      </c>
      <c r="B981" s="228" t="s">
        <v>192</v>
      </c>
      <c r="C981" s="228" t="s">
        <v>64</v>
      </c>
      <c r="D981" s="228" t="s">
        <v>205</v>
      </c>
      <c r="E981" s="228">
        <v>90</v>
      </c>
      <c r="F981" s="228">
        <v>736</v>
      </c>
      <c r="G981" s="228">
        <v>178</v>
      </c>
      <c r="H981" s="228">
        <v>1522</v>
      </c>
      <c r="I981" s="228">
        <v>495325.51</v>
      </c>
      <c r="J981" s="228">
        <v>77550.09</v>
      </c>
      <c r="K981" s="228">
        <v>55556.74</v>
      </c>
      <c r="L981" s="228">
        <v>665789.13</v>
      </c>
    </row>
    <row r="982" spans="1:12">
      <c r="A982" s="228">
        <v>2008</v>
      </c>
      <c r="B982" s="228" t="s">
        <v>192</v>
      </c>
      <c r="C982" s="228" t="s">
        <v>64</v>
      </c>
      <c r="D982" s="228" t="s">
        <v>205</v>
      </c>
      <c r="E982" s="228">
        <v>95</v>
      </c>
      <c r="F982" s="228">
        <v>142</v>
      </c>
      <c r="G982" s="228">
        <v>22</v>
      </c>
      <c r="H982" s="228">
        <v>424</v>
      </c>
      <c r="I982" s="228">
        <v>92906.99</v>
      </c>
      <c r="J982" s="228">
        <v>10048.530000000001</v>
      </c>
      <c r="K982" s="228">
        <v>7176</v>
      </c>
      <c r="L982" s="228">
        <v>119991.52</v>
      </c>
    </row>
    <row r="983" spans="1:12">
      <c r="A983" s="228">
        <v>2008</v>
      </c>
      <c r="B983" s="228" t="s">
        <v>192</v>
      </c>
      <c r="C983" s="228" t="s">
        <v>64</v>
      </c>
      <c r="D983" s="228" t="s">
        <v>206</v>
      </c>
      <c r="E983" s="228">
        <v>0</v>
      </c>
      <c r="F983" s="228">
        <v>17045</v>
      </c>
      <c r="G983" s="228">
        <v>482</v>
      </c>
      <c r="H983" s="228">
        <v>1943</v>
      </c>
      <c r="I983" s="228">
        <v>803739.64</v>
      </c>
      <c r="J983" s="228">
        <v>156576.68</v>
      </c>
      <c r="K983" s="228">
        <v>17875.7</v>
      </c>
      <c r="L983" s="228">
        <v>1031606.46</v>
      </c>
    </row>
    <row r="984" spans="1:12">
      <c r="A984" s="228">
        <v>2008</v>
      </c>
      <c r="B984" s="228" t="s">
        <v>192</v>
      </c>
      <c r="C984" s="228" t="s">
        <v>64</v>
      </c>
      <c r="D984" s="228" t="s">
        <v>206</v>
      </c>
      <c r="E984" s="228">
        <v>5</v>
      </c>
      <c r="F984" s="228">
        <v>17557</v>
      </c>
      <c r="G984" s="228">
        <v>211</v>
      </c>
      <c r="H984" s="228">
        <v>227</v>
      </c>
      <c r="I984" s="228">
        <v>172456.48</v>
      </c>
      <c r="J984" s="228">
        <v>70314.52</v>
      </c>
      <c r="K984" s="228">
        <v>9189</v>
      </c>
      <c r="L984" s="228">
        <v>270602.95</v>
      </c>
    </row>
    <row r="985" spans="1:12">
      <c r="A985" s="228">
        <v>2008</v>
      </c>
      <c r="B985" s="228" t="s">
        <v>192</v>
      </c>
      <c r="C985" s="228" t="s">
        <v>64</v>
      </c>
      <c r="D985" s="228" t="s">
        <v>206</v>
      </c>
      <c r="E985" s="228">
        <v>10</v>
      </c>
      <c r="F985" s="228">
        <v>19863</v>
      </c>
      <c r="G985" s="228">
        <v>227</v>
      </c>
      <c r="H985" s="228">
        <v>370</v>
      </c>
      <c r="I985" s="228">
        <v>212900.99</v>
      </c>
      <c r="J985" s="228">
        <v>79034.86</v>
      </c>
      <c r="K985" s="228">
        <v>25200.400000000001</v>
      </c>
      <c r="L985" s="228">
        <v>346665.64</v>
      </c>
    </row>
    <row r="986" spans="1:12">
      <c r="A986" s="228">
        <v>2008</v>
      </c>
      <c r="B986" s="228" t="s">
        <v>192</v>
      </c>
      <c r="C986" s="228" t="s">
        <v>64</v>
      </c>
      <c r="D986" s="228" t="s">
        <v>206</v>
      </c>
      <c r="E986" s="228">
        <v>15</v>
      </c>
      <c r="F986" s="228">
        <v>21708</v>
      </c>
      <c r="G986" s="228">
        <v>677</v>
      </c>
      <c r="H986" s="228">
        <v>1091</v>
      </c>
      <c r="I986" s="228">
        <v>775442.13</v>
      </c>
      <c r="J986" s="228">
        <v>225491.41</v>
      </c>
      <c r="K986" s="228">
        <v>116674.17</v>
      </c>
      <c r="L986" s="228">
        <v>1198909.8700000001</v>
      </c>
    </row>
    <row r="987" spans="1:12">
      <c r="A987" s="228">
        <v>2008</v>
      </c>
      <c r="B987" s="228" t="s">
        <v>192</v>
      </c>
      <c r="C987" s="228" t="s">
        <v>64</v>
      </c>
      <c r="D987" s="228" t="s">
        <v>206</v>
      </c>
      <c r="E987" s="228">
        <v>20</v>
      </c>
      <c r="F987" s="228">
        <v>20685</v>
      </c>
      <c r="G987" s="228">
        <v>899</v>
      </c>
      <c r="H987" s="228">
        <v>1815</v>
      </c>
      <c r="I987" s="228">
        <v>1311111.81</v>
      </c>
      <c r="J987" s="228">
        <v>360869.63</v>
      </c>
      <c r="K987" s="228">
        <v>113019.82</v>
      </c>
      <c r="L987" s="228">
        <v>1922453.32</v>
      </c>
    </row>
    <row r="988" spans="1:12">
      <c r="A988" s="228">
        <v>2008</v>
      </c>
      <c r="B988" s="228" t="s">
        <v>192</v>
      </c>
      <c r="C988" s="228" t="s">
        <v>64</v>
      </c>
      <c r="D988" s="228" t="s">
        <v>206</v>
      </c>
      <c r="E988" s="228">
        <v>25</v>
      </c>
      <c r="F988" s="228">
        <v>17076</v>
      </c>
      <c r="G988" s="228">
        <v>1237</v>
      </c>
      <c r="H988" s="228">
        <v>3085</v>
      </c>
      <c r="I988" s="228">
        <v>2069569.26</v>
      </c>
      <c r="J988" s="228">
        <v>642969.41</v>
      </c>
      <c r="K988" s="228">
        <v>60434.35</v>
      </c>
      <c r="L988" s="228">
        <v>3207551.36</v>
      </c>
    </row>
    <row r="989" spans="1:12">
      <c r="A989" s="228">
        <v>2008</v>
      </c>
      <c r="B989" s="228" t="s">
        <v>192</v>
      </c>
      <c r="C989" s="228" t="s">
        <v>64</v>
      </c>
      <c r="D989" s="228" t="s">
        <v>206</v>
      </c>
      <c r="E989" s="228">
        <v>30</v>
      </c>
      <c r="F989" s="228">
        <v>20236</v>
      </c>
      <c r="G989" s="228">
        <v>1872</v>
      </c>
      <c r="H989" s="228">
        <v>5423</v>
      </c>
      <c r="I989" s="228">
        <v>3747118.52</v>
      </c>
      <c r="J989" s="228">
        <v>1133861.96</v>
      </c>
      <c r="K989" s="228">
        <v>218800.89</v>
      </c>
      <c r="L989" s="228">
        <v>5475452.3399999999</v>
      </c>
    </row>
    <row r="990" spans="1:12">
      <c r="A990" s="228">
        <v>2008</v>
      </c>
      <c r="B990" s="228" t="s">
        <v>192</v>
      </c>
      <c r="C990" s="228" t="s">
        <v>64</v>
      </c>
      <c r="D990" s="228" t="s">
        <v>206</v>
      </c>
      <c r="E990" s="228">
        <v>35</v>
      </c>
      <c r="F990" s="228">
        <v>24645</v>
      </c>
      <c r="G990" s="228">
        <v>1813</v>
      </c>
      <c r="H990" s="228">
        <v>4464</v>
      </c>
      <c r="I990" s="228">
        <v>3167706.56</v>
      </c>
      <c r="J990" s="228">
        <v>1017298.22</v>
      </c>
      <c r="K990" s="228">
        <v>241692.63</v>
      </c>
      <c r="L990" s="228">
        <v>4747615.05</v>
      </c>
    </row>
    <row r="991" spans="1:12">
      <c r="A991" s="228">
        <v>2008</v>
      </c>
      <c r="B991" s="228" t="s">
        <v>192</v>
      </c>
      <c r="C991" s="228" t="s">
        <v>64</v>
      </c>
      <c r="D991" s="228" t="s">
        <v>206</v>
      </c>
      <c r="E991" s="228">
        <v>40</v>
      </c>
      <c r="F991" s="228">
        <v>25941</v>
      </c>
      <c r="G991" s="228">
        <v>1601</v>
      </c>
      <c r="H991" s="228">
        <v>3195</v>
      </c>
      <c r="I991" s="228">
        <v>2324328.42</v>
      </c>
      <c r="J991" s="228">
        <v>753719.21</v>
      </c>
      <c r="K991" s="228">
        <v>276110.31</v>
      </c>
      <c r="L991" s="228">
        <v>3646340.87</v>
      </c>
    </row>
    <row r="992" spans="1:12">
      <c r="A992" s="228">
        <v>2008</v>
      </c>
      <c r="B992" s="228" t="s">
        <v>192</v>
      </c>
      <c r="C992" s="228" t="s">
        <v>64</v>
      </c>
      <c r="D992" s="228" t="s">
        <v>206</v>
      </c>
      <c r="E992" s="228">
        <v>45</v>
      </c>
      <c r="F992" s="228">
        <v>30589</v>
      </c>
      <c r="G992" s="228">
        <v>2164</v>
      </c>
      <c r="H992" s="228">
        <v>4702</v>
      </c>
      <c r="I992" s="228">
        <v>3239107.87</v>
      </c>
      <c r="J992" s="228">
        <v>936735.07</v>
      </c>
      <c r="K992" s="228">
        <v>655427.44999999995</v>
      </c>
      <c r="L992" s="228">
        <v>5247440.57</v>
      </c>
    </row>
    <row r="993" spans="1:12">
      <c r="A993" s="228">
        <v>2008</v>
      </c>
      <c r="B993" s="228" t="s">
        <v>192</v>
      </c>
      <c r="C993" s="228" t="s">
        <v>64</v>
      </c>
      <c r="D993" s="228" t="s">
        <v>206</v>
      </c>
      <c r="E993" s="228">
        <v>50</v>
      </c>
      <c r="F993" s="228">
        <v>31979</v>
      </c>
      <c r="G993" s="228">
        <v>2715</v>
      </c>
      <c r="H993" s="228">
        <v>5709</v>
      </c>
      <c r="I993" s="228">
        <v>3841624.63</v>
      </c>
      <c r="J993" s="228">
        <v>1162858.07</v>
      </c>
      <c r="K993" s="228">
        <v>798341.38</v>
      </c>
      <c r="L993" s="228">
        <v>6202406.6399999997</v>
      </c>
    </row>
    <row r="994" spans="1:12">
      <c r="A994" s="228">
        <v>2008</v>
      </c>
      <c r="B994" s="228" t="s">
        <v>192</v>
      </c>
      <c r="C994" s="228" t="s">
        <v>64</v>
      </c>
      <c r="D994" s="228" t="s">
        <v>206</v>
      </c>
      <c r="E994" s="228">
        <v>55</v>
      </c>
      <c r="F994" s="228">
        <v>31685</v>
      </c>
      <c r="G994" s="228">
        <v>2877</v>
      </c>
      <c r="H994" s="228">
        <v>6241</v>
      </c>
      <c r="I994" s="228">
        <v>4188035.17</v>
      </c>
      <c r="J994" s="228">
        <v>1289185.97</v>
      </c>
      <c r="K994" s="228">
        <v>938255.1</v>
      </c>
      <c r="L994" s="228">
        <v>6742209.29</v>
      </c>
    </row>
    <row r="995" spans="1:12">
      <c r="A995" s="228">
        <v>2008</v>
      </c>
      <c r="B995" s="228" t="s">
        <v>192</v>
      </c>
      <c r="C995" s="228" t="s">
        <v>64</v>
      </c>
      <c r="D995" s="228" t="s">
        <v>206</v>
      </c>
      <c r="E995" s="228">
        <v>60</v>
      </c>
      <c r="F995" s="228">
        <v>26991</v>
      </c>
      <c r="G995" s="228">
        <v>3190</v>
      </c>
      <c r="H995" s="228">
        <v>7999</v>
      </c>
      <c r="I995" s="228">
        <v>5251410.1399999997</v>
      </c>
      <c r="J995" s="228">
        <v>1461506.94</v>
      </c>
      <c r="K995" s="228">
        <v>1368249.66</v>
      </c>
      <c r="L995" s="228">
        <v>8386611.25</v>
      </c>
    </row>
    <row r="996" spans="1:12">
      <c r="A996" s="228">
        <v>2008</v>
      </c>
      <c r="B996" s="228" t="s">
        <v>192</v>
      </c>
      <c r="C996" s="228" t="s">
        <v>64</v>
      </c>
      <c r="D996" s="228" t="s">
        <v>206</v>
      </c>
      <c r="E996" s="228">
        <v>65</v>
      </c>
      <c r="F996" s="228">
        <v>18228</v>
      </c>
      <c r="G996" s="228">
        <v>2563</v>
      </c>
      <c r="H996" s="228">
        <v>6821</v>
      </c>
      <c r="I996" s="228">
        <v>4569348.88</v>
      </c>
      <c r="J996" s="228">
        <v>1231598.73</v>
      </c>
      <c r="K996" s="228">
        <v>1239459.1000000001</v>
      </c>
      <c r="L996" s="228">
        <v>7329126.8200000003</v>
      </c>
    </row>
    <row r="997" spans="1:12">
      <c r="A997" s="228">
        <v>2008</v>
      </c>
      <c r="B997" s="228" t="s">
        <v>192</v>
      </c>
      <c r="C997" s="228" t="s">
        <v>64</v>
      </c>
      <c r="D997" s="228" t="s">
        <v>206</v>
      </c>
      <c r="E997" s="228">
        <v>70</v>
      </c>
      <c r="F997" s="228">
        <v>13803</v>
      </c>
      <c r="G997" s="228">
        <v>2598</v>
      </c>
      <c r="H997" s="228">
        <v>8093</v>
      </c>
      <c r="I997" s="228">
        <v>4763655.75</v>
      </c>
      <c r="J997" s="228">
        <v>1153654.27</v>
      </c>
      <c r="K997" s="228">
        <v>1241169.48</v>
      </c>
      <c r="L997" s="228">
        <v>7355763.6200000001</v>
      </c>
    </row>
    <row r="998" spans="1:12">
      <c r="A998" s="228">
        <v>2008</v>
      </c>
      <c r="B998" s="228" t="s">
        <v>192</v>
      </c>
      <c r="C998" s="228" t="s">
        <v>64</v>
      </c>
      <c r="D998" s="228" t="s">
        <v>206</v>
      </c>
      <c r="E998" s="228">
        <v>75</v>
      </c>
      <c r="F998" s="228">
        <v>12241</v>
      </c>
      <c r="G998" s="228">
        <v>2573</v>
      </c>
      <c r="H998" s="228">
        <v>9386</v>
      </c>
      <c r="I998" s="228">
        <v>5014597.3</v>
      </c>
      <c r="J998" s="228">
        <v>1146767.1299999999</v>
      </c>
      <c r="K998" s="228">
        <v>1435137.67</v>
      </c>
      <c r="L998" s="228">
        <v>7786997.1900000004</v>
      </c>
    </row>
    <row r="999" spans="1:12">
      <c r="A999" s="228">
        <v>2008</v>
      </c>
      <c r="B999" s="228" t="s">
        <v>192</v>
      </c>
      <c r="C999" s="228" t="s">
        <v>64</v>
      </c>
      <c r="D999" s="228" t="s">
        <v>206</v>
      </c>
      <c r="E999" s="228">
        <v>80</v>
      </c>
      <c r="F999" s="228">
        <v>10071</v>
      </c>
      <c r="G999" s="228">
        <v>2119</v>
      </c>
      <c r="H999" s="228">
        <v>11607</v>
      </c>
      <c r="I999" s="228">
        <v>5523042.5</v>
      </c>
      <c r="J999" s="228">
        <v>990881.23</v>
      </c>
      <c r="K999" s="228">
        <v>971636.75</v>
      </c>
      <c r="L999" s="228">
        <v>7812447.9400000004</v>
      </c>
    </row>
    <row r="1000" spans="1:12">
      <c r="A1000" s="228">
        <v>2008</v>
      </c>
      <c r="B1000" s="228" t="s">
        <v>192</v>
      </c>
      <c r="C1000" s="228" t="s">
        <v>64</v>
      </c>
      <c r="D1000" s="228" t="s">
        <v>206</v>
      </c>
      <c r="E1000" s="228">
        <v>85</v>
      </c>
      <c r="F1000" s="228">
        <v>5911</v>
      </c>
      <c r="G1000" s="228">
        <v>1220</v>
      </c>
      <c r="H1000" s="228">
        <v>9190</v>
      </c>
      <c r="I1000" s="228">
        <v>3735365.43</v>
      </c>
      <c r="J1000" s="228">
        <v>579371.98</v>
      </c>
      <c r="K1000" s="228">
        <v>458362.48</v>
      </c>
      <c r="L1000" s="228">
        <v>4986279.22</v>
      </c>
    </row>
    <row r="1001" spans="1:12">
      <c r="A1001" s="228">
        <v>2008</v>
      </c>
      <c r="B1001" s="228" t="s">
        <v>192</v>
      </c>
      <c r="C1001" s="228" t="s">
        <v>64</v>
      </c>
      <c r="D1001" s="228" t="s">
        <v>206</v>
      </c>
      <c r="E1001" s="228">
        <v>90</v>
      </c>
      <c r="F1001" s="228">
        <v>2415</v>
      </c>
      <c r="G1001" s="228">
        <v>546</v>
      </c>
      <c r="H1001" s="228">
        <v>5576</v>
      </c>
      <c r="I1001" s="228">
        <v>1967230.72</v>
      </c>
      <c r="J1001" s="228">
        <v>234822.81</v>
      </c>
      <c r="K1001" s="228">
        <v>213482.51</v>
      </c>
      <c r="L1001" s="228">
        <v>2532978.4900000002</v>
      </c>
    </row>
    <row r="1002" spans="1:12">
      <c r="A1002" s="228">
        <v>2008</v>
      </c>
      <c r="B1002" s="228" t="s">
        <v>192</v>
      </c>
      <c r="C1002" s="228" t="s">
        <v>64</v>
      </c>
      <c r="D1002" s="228" t="s">
        <v>206</v>
      </c>
      <c r="E1002" s="228">
        <v>95</v>
      </c>
      <c r="F1002" s="228">
        <v>723</v>
      </c>
      <c r="G1002" s="228">
        <v>160</v>
      </c>
      <c r="H1002" s="228">
        <v>2148</v>
      </c>
      <c r="I1002" s="228">
        <v>581582.97</v>
      </c>
      <c r="J1002" s="228">
        <v>56840.86</v>
      </c>
      <c r="K1002" s="228">
        <v>15703</v>
      </c>
      <c r="L1002" s="228">
        <v>688844.62</v>
      </c>
    </row>
    <row r="1003" spans="1:12">
      <c r="A1003" s="228">
        <v>2008</v>
      </c>
      <c r="B1003" s="228" t="s">
        <v>192</v>
      </c>
      <c r="C1003" s="228" t="s">
        <v>65</v>
      </c>
      <c r="D1003" s="228" t="s">
        <v>205</v>
      </c>
      <c r="E1003" s="228">
        <v>0</v>
      </c>
      <c r="F1003" s="228">
        <v>31921</v>
      </c>
      <c r="G1003" s="228">
        <v>1370</v>
      </c>
      <c r="H1003" s="228">
        <v>3525</v>
      </c>
      <c r="I1003" s="228">
        <v>1779317.38</v>
      </c>
      <c r="J1003" s="228">
        <v>307990.7</v>
      </c>
      <c r="K1003" s="228">
        <v>10455.51</v>
      </c>
      <c r="L1003" s="228">
        <v>2313608.15</v>
      </c>
    </row>
    <row r="1004" spans="1:12">
      <c r="A1004" s="228">
        <v>2008</v>
      </c>
      <c r="B1004" s="228" t="s">
        <v>192</v>
      </c>
      <c r="C1004" s="228" t="s">
        <v>65</v>
      </c>
      <c r="D1004" s="228" t="s">
        <v>205</v>
      </c>
      <c r="E1004" s="228">
        <v>5</v>
      </c>
      <c r="F1004" s="228">
        <v>32213</v>
      </c>
      <c r="G1004" s="228">
        <v>458</v>
      </c>
      <c r="H1004" s="228">
        <v>611</v>
      </c>
      <c r="I1004" s="228">
        <v>441847.35</v>
      </c>
      <c r="J1004" s="228">
        <v>117179.94</v>
      </c>
      <c r="K1004" s="228">
        <v>18310.099999999999</v>
      </c>
      <c r="L1004" s="228">
        <v>1160572.6299999999</v>
      </c>
    </row>
    <row r="1005" spans="1:12">
      <c r="A1005" s="228">
        <v>2008</v>
      </c>
      <c r="B1005" s="228" t="s">
        <v>192</v>
      </c>
      <c r="C1005" s="228" t="s">
        <v>65</v>
      </c>
      <c r="D1005" s="228" t="s">
        <v>205</v>
      </c>
      <c r="E1005" s="228">
        <v>10</v>
      </c>
      <c r="F1005" s="228">
        <v>35450</v>
      </c>
      <c r="G1005" s="228">
        <v>395</v>
      </c>
      <c r="H1005" s="228">
        <v>551</v>
      </c>
      <c r="I1005" s="228">
        <v>435456.7</v>
      </c>
      <c r="J1005" s="228">
        <v>111067.52</v>
      </c>
      <c r="K1005" s="228">
        <v>24043.51</v>
      </c>
      <c r="L1005" s="228">
        <v>623607.30000000005</v>
      </c>
    </row>
    <row r="1006" spans="1:12">
      <c r="A1006" s="228">
        <v>2008</v>
      </c>
      <c r="B1006" s="228" t="s">
        <v>192</v>
      </c>
      <c r="C1006" s="228" t="s">
        <v>65</v>
      </c>
      <c r="D1006" s="228" t="s">
        <v>205</v>
      </c>
      <c r="E1006" s="228">
        <v>15</v>
      </c>
      <c r="F1006" s="228">
        <v>37282</v>
      </c>
      <c r="G1006" s="228">
        <v>995</v>
      </c>
      <c r="H1006" s="228">
        <v>1786</v>
      </c>
      <c r="I1006" s="228">
        <v>1422781.75</v>
      </c>
      <c r="J1006" s="228">
        <v>312387.09999999998</v>
      </c>
      <c r="K1006" s="228">
        <v>249153.61</v>
      </c>
      <c r="L1006" s="228">
        <v>2201255.7999999998</v>
      </c>
    </row>
    <row r="1007" spans="1:12">
      <c r="A1007" s="228">
        <v>2008</v>
      </c>
      <c r="B1007" s="228" t="s">
        <v>192</v>
      </c>
      <c r="C1007" s="228" t="s">
        <v>65</v>
      </c>
      <c r="D1007" s="228" t="s">
        <v>205</v>
      </c>
      <c r="E1007" s="228">
        <v>20</v>
      </c>
      <c r="F1007" s="228">
        <v>30184</v>
      </c>
      <c r="G1007" s="228">
        <v>772</v>
      </c>
      <c r="H1007" s="228">
        <v>1635</v>
      </c>
      <c r="I1007" s="228">
        <v>1237687.6200000001</v>
      </c>
      <c r="J1007" s="228">
        <v>288928.05</v>
      </c>
      <c r="K1007" s="228">
        <v>222101</v>
      </c>
      <c r="L1007" s="228">
        <v>2286055.25</v>
      </c>
    </row>
    <row r="1008" spans="1:12">
      <c r="A1008" s="228">
        <v>2008</v>
      </c>
      <c r="B1008" s="228" t="s">
        <v>192</v>
      </c>
      <c r="C1008" s="228" t="s">
        <v>65</v>
      </c>
      <c r="D1008" s="228" t="s">
        <v>205</v>
      </c>
      <c r="E1008" s="228">
        <v>25</v>
      </c>
      <c r="F1008" s="228">
        <v>27719</v>
      </c>
      <c r="G1008" s="228">
        <v>623</v>
      </c>
      <c r="H1008" s="228">
        <v>1332</v>
      </c>
      <c r="I1008" s="228">
        <v>968560.5</v>
      </c>
      <c r="J1008" s="228">
        <v>237363.49</v>
      </c>
      <c r="K1008" s="228">
        <v>136820.12</v>
      </c>
      <c r="L1008" s="228">
        <v>1623796.35</v>
      </c>
    </row>
    <row r="1009" spans="1:12">
      <c r="A1009" s="228">
        <v>2008</v>
      </c>
      <c r="B1009" s="228" t="s">
        <v>192</v>
      </c>
      <c r="C1009" s="228" t="s">
        <v>65</v>
      </c>
      <c r="D1009" s="228" t="s">
        <v>205</v>
      </c>
      <c r="E1009" s="228">
        <v>30</v>
      </c>
      <c r="F1009" s="228">
        <v>33078</v>
      </c>
      <c r="G1009" s="228">
        <v>787</v>
      </c>
      <c r="H1009" s="228">
        <v>1477</v>
      </c>
      <c r="I1009" s="228">
        <v>1178996.08</v>
      </c>
      <c r="J1009" s="228">
        <v>320639.03000000003</v>
      </c>
      <c r="K1009" s="228">
        <v>360808.75</v>
      </c>
      <c r="L1009" s="228">
        <v>2131149.33</v>
      </c>
    </row>
    <row r="1010" spans="1:12">
      <c r="A1010" s="228">
        <v>2008</v>
      </c>
      <c r="B1010" s="228" t="s">
        <v>192</v>
      </c>
      <c r="C1010" s="228" t="s">
        <v>65</v>
      </c>
      <c r="D1010" s="228" t="s">
        <v>205</v>
      </c>
      <c r="E1010" s="228">
        <v>35</v>
      </c>
      <c r="F1010" s="228">
        <v>39289</v>
      </c>
      <c r="G1010" s="228">
        <v>1191</v>
      </c>
      <c r="H1010" s="228">
        <v>2198</v>
      </c>
      <c r="I1010" s="228">
        <v>1733992.39</v>
      </c>
      <c r="J1010" s="228">
        <v>423922.74</v>
      </c>
      <c r="K1010" s="228">
        <v>345424.94</v>
      </c>
      <c r="L1010" s="228">
        <v>2854950.11</v>
      </c>
    </row>
    <row r="1011" spans="1:12">
      <c r="A1011" s="228">
        <v>2008</v>
      </c>
      <c r="B1011" s="228" t="s">
        <v>192</v>
      </c>
      <c r="C1011" s="228" t="s">
        <v>65</v>
      </c>
      <c r="D1011" s="228" t="s">
        <v>205</v>
      </c>
      <c r="E1011" s="228">
        <v>40</v>
      </c>
      <c r="F1011" s="228">
        <v>39111</v>
      </c>
      <c r="G1011" s="228">
        <v>1322</v>
      </c>
      <c r="H1011" s="228">
        <v>2399</v>
      </c>
      <c r="I1011" s="228">
        <v>1961060.37</v>
      </c>
      <c r="J1011" s="228">
        <v>542172.26</v>
      </c>
      <c r="K1011" s="228">
        <v>404355.62</v>
      </c>
      <c r="L1011" s="228">
        <v>3296737.41</v>
      </c>
    </row>
    <row r="1012" spans="1:12">
      <c r="A1012" s="228">
        <v>2008</v>
      </c>
      <c r="B1012" s="228" t="s">
        <v>192</v>
      </c>
      <c r="C1012" s="228" t="s">
        <v>65</v>
      </c>
      <c r="D1012" s="228" t="s">
        <v>205</v>
      </c>
      <c r="E1012" s="228">
        <v>45</v>
      </c>
      <c r="F1012" s="228">
        <v>42869</v>
      </c>
      <c r="G1012" s="228">
        <v>1750</v>
      </c>
      <c r="H1012" s="228">
        <v>3131</v>
      </c>
      <c r="I1012" s="228">
        <v>2773407.96</v>
      </c>
      <c r="J1012" s="228">
        <v>738378.69</v>
      </c>
      <c r="K1012" s="228">
        <v>753345.82</v>
      </c>
      <c r="L1012" s="228">
        <v>4758570.87</v>
      </c>
    </row>
    <row r="1013" spans="1:12">
      <c r="A1013" s="228">
        <v>2008</v>
      </c>
      <c r="B1013" s="228" t="s">
        <v>192</v>
      </c>
      <c r="C1013" s="228" t="s">
        <v>65</v>
      </c>
      <c r="D1013" s="228" t="s">
        <v>205</v>
      </c>
      <c r="E1013" s="228">
        <v>50</v>
      </c>
      <c r="F1013" s="228">
        <v>41975</v>
      </c>
      <c r="G1013" s="228">
        <v>2513</v>
      </c>
      <c r="H1013" s="228">
        <v>4820</v>
      </c>
      <c r="I1013" s="228">
        <v>4186445.72</v>
      </c>
      <c r="J1013" s="228">
        <v>1012147.07</v>
      </c>
      <c r="K1013" s="228">
        <v>974114.13</v>
      </c>
      <c r="L1013" s="228">
        <v>6791298.8200000003</v>
      </c>
    </row>
    <row r="1014" spans="1:12">
      <c r="A1014" s="228">
        <v>2008</v>
      </c>
      <c r="B1014" s="228" t="s">
        <v>192</v>
      </c>
      <c r="C1014" s="228" t="s">
        <v>65</v>
      </c>
      <c r="D1014" s="228" t="s">
        <v>205</v>
      </c>
      <c r="E1014" s="228">
        <v>55</v>
      </c>
      <c r="F1014" s="228">
        <v>40311</v>
      </c>
      <c r="G1014" s="228">
        <v>3308</v>
      </c>
      <c r="H1014" s="228">
        <v>6911</v>
      </c>
      <c r="I1014" s="228">
        <v>5660011.8799999999</v>
      </c>
      <c r="J1014" s="228">
        <v>1441957.57</v>
      </c>
      <c r="K1014" s="228">
        <v>1468450.98</v>
      </c>
      <c r="L1014" s="228">
        <v>9404195.5999999996</v>
      </c>
    </row>
    <row r="1015" spans="1:12">
      <c r="A1015" s="228">
        <v>2008</v>
      </c>
      <c r="B1015" s="228" t="s">
        <v>192</v>
      </c>
      <c r="C1015" s="228" t="s">
        <v>65</v>
      </c>
      <c r="D1015" s="228" t="s">
        <v>205</v>
      </c>
      <c r="E1015" s="228">
        <v>60</v>
      </c>
      <c r="F1015" s="228">
        <v>33195</v>
      </c>
      <c r="G1015" s="228">
        <v>3597</v>
      </c>
      <c r="H1015" s="228">
        <v>7246</v>
      </c>
      <c r="I1015" s="228">
        <v>6493159.7599999998</v>
      </c>
      <c r="J1015" s="228">
        <v>1657812.37</v>
      </c>
      <c r="K1015" s="228">
        <v>2084603.36</v>
      </c>
      <c r="L1015" s="228">
        <v>11109080.529999999</v>
      </c>
    </row>
    <row r="1016" spans="1:12">
      <c r="A1016" s="228">
        <v>2008</v>
      </c>
      <c r="B1016" s="228" t="s">
        <v>192</v>
      </c>
      <c r="C1016" s="228" t="s">
        <v>65</v>
      </c>
      <c r="D1016" s="228" t="s">
        <v>205</v>
      </c>
      <c r="E1016" s="228">
        <v>65</v>
      </c>
      <c r="F1016" s="228">
        <v>22235</v>
      </c>
      <c r="G1016" s="228">
        <v>3317</v>
      </c>
      <c r="H1016" s="228">
        <v>7835</v>
      </c>
      <c r="I1016" s="228">
        <v>6488619.4500000002</v>
      </c>
      <c r="J1016" s="228">
        <v>1610615.94</v>
      </c>
      <c r="K1016" s="228">
        <v>1854399.66</v>
      </c>
      <c r="L1016" s="228">
        <v>10989111.1</v>
      </c>
    </row>
    <row r="1017" spans="1:12">
      <c r="A1017" s="228">
        <v>2008</v>
      </c>
      <c r="B1017" s="228" t="s">
        <v>192</v>
      </c>
      <c r="C1017" s="228" t="s">
        <v>65</v>
      </c>
      <c r="D1017" s="228" t="s">
        <v>205</v>
      </c>
      <c r="E1017" s="228">
        <v>70</v>
      </c>
      <c r="F1017" s="228">
        <v>15343</v>
      </c>
      <c r="G1017" s="228">
        <v>2767</v>
      </c>
      <c r="H1017" s="228">
        <v>7529</v>
      </c>
      <c r="I1017" s="228">
        <v>5937843.2400000002</v>
      </c>
      <c r="J1017" s="228">
        <v>1460331.76</v>
      </c>
      <c r="K1017" s="228">
        <v>1809169.93</v>
      </c>
      <c r="L1017" s="228">
        <v>9754654.3000000007</v>
      </c>
    </row>
    <row r="1018" spans="1:12">
      <c r="A1018" s="228">
        <v>2008</v>
      </c>
      <c r="B1018" s="228" t="s">
        <v>192</v>
      </c>
      <c r="C1018" s="228" t="s">
        <v>65</v>
      </c>
      <c r="D1018" s="228" t="s">
        <v>205</v>
      </c>
      <c r="E1018" s="228">
        <v>75</v>
      </c>
      <c r="F1018" s="228">
        <v>11286</v>
      </c>
      <c r="G1018" s="228">
        <v>2473</v>
      </c>
      <c r="H1018" s="228">
        <v>7952</v>
      </c>
      <c r="I1018" s="228">
        <v>5892174.1500000004</v>
      </c>
      <c r="J1018" s="228">
        <v>1354784.55</v>
      </c>
      <c r="K1018" s="228">
        <v>1629488.67</v>
      </c>
      <c r="L1018" s="228">
        <v>9319879.0800000001</v>
      </c>
    </row>
    <row r="1019" spans="1:12">
      <c r="A1019" s="228">
        <v>2008</v>
      </c>
      <c r="B1019" s="228" t="s">
        <v>192</v>
      </c>
      <c r="C1019" s="228" t="s">
        <v>65</v>
      </c>
      <c r="D1019" s="228" t="s">
        <v>205</v>
      </c>
      <c r="E1019" s="228">
        <v>80</v>
      </c>
      <c r="F1019" s="228">
        <v>6188</v>
      </c>
      <c r="G1019" s="228">
        <v>1335</v>
      </c>
      <c r="H1019" s="228">
        <v>5618</v>
      </c>
      <c r="I1019" s="228">
        <v>3566470.12</v>
      </c>
      <c r="J1019" s="228">
        <v>676298.05</v>
      </c>
      <c r="K1019" s="228">
        <v>681752.34</v>
      </c>
      <c r="L1019" s="228">
        <v>5158405.0199999996</v>
      </c>
    </row>
    <row r="1020" spans="1:12">
      <c r="A1020" s="228">
        <v>2008</v>
      </c>
      <c r="B1020" s="228" t="s">
        <v>192</v>
      </c>
      <c r="C1020" s="228" t="s">
        <v>65</v>
      </c>
      <c r="D1020" s="228" t="s">
        <v>205</v>
      </c>
      <c r="E1020" s="228">
        <v>85</v>
      </c>
      <c r="F1020" s="228">
        <v>2133</v>
      </c>
      <c r="G1020" s="228">
        <v>407</v>
      </c>
      <c r="H1020" s="228">
        <v>2343</v>
      </c>
      <c r="I1020" s="228">
        <v>1293471.3600000001</v>
      </c>
      <c r="J1020" s="228">
        <v>212449.46</v>
      </c>
      <c r="K1020" s="228">
        <v>258107.75</v>
      </c>
      <c r="L1020" s="228">
        <v>1851159.09</v>
      </c>
    </row>
    <row r="1021" spans="1:12">
      <c r="A1021" s="228">
        <v>2008</v>
      </c>
      <c r="B1021" s="228" t="s">
        <v>192</v>
      </c>
      <c r="C1021" s="228" t="s">
        <v>65</v>
      </c>
      <c r="D1021" s="228" t="s">
        <v>205</v>
      </c>
      <c r="E1021" s="228">
        <v>90</v>
      </c>
      <c r="F1021" s="228">
        <v>660</v>
      </c>
      <c r="G1021" s="228">
        <v>164</v>
      </c>
      <c r="H1021" s="228">
        <v>996</v>
      </c>
      <c r="I1021" s="228">
        <v>455471.84</v>
      </c>
      <c r="J1021" s="228">
        <v>52597.63</v>
      </c>
      <c r="K1021" s="228">
        <v>34931</v>
      </c>
      <c r="L1021" s="228">
        <v>569153.4</v>
      </c>
    </row>
    <row r="1022" spans="1:12">
      <c r="A1022" s="228">
        <v>2008</v>
      </c>
      <c r="B1022" s="228" t="s">
        <v>192</v>
      </c>
      <c r="C1022" s="228" t="s">
        <v>65</v>
      </c>
      <c r="D1022" s="228" t="s">
        <v>205</v>
      </c>
      <c r="E1022" s="228">
        <v>95</v>
      </c>
      <c r="F1022" s="228">
        <v>152</v>
      </c>
      <c r="G1022" s="228">
        <v>19</v>
      </c>
      <c r="H1022" s="228">
        <v>303</v>
      </c>
      <c r="I1022" s="228">
        <v>80765.649999999994</v>
      </c>
      <c r="J1022" s="228">
        <v>6251.4</v>
      </c>
      <c r="K1022" s="228">
        <v>692</v>
      </c>
      <c r="L1022" s="228">
        <v>98116.45</v>
      </c>
    </row>
    <row r="1023" spans="1:12">
      <c r="A1023" s="228">
        <v>2008</v>
      </c>
      <c r="B1023" s="228" t="s">
        <v>192</v>
      </c>
      <c r="C1023" s="228" t="s">
        <v>65</v>
      </c>
      <c r="D1023" s="228" t="s">
        <v>206</v>
      </c>
      <c r="E1023" s="228">
        <v>0</v>
      </c>
      <c r="F1023" s="228">
        <v>30312</v>
      </c>
      <c r="G1023" s="228">
        <v>842</v>
      </c>
      <c r="H1023" s="228">
        <v>2416</v>
      </c>
      <c r="I1023" s="228">
        <v>1197676.95</v>
      </c>
      <c r="J1023" s="228">
        <v>188600.94</v>
      </c>
      <c r="K1023" s="228">
        <v>9294.7000000000007</v>
      </c>
      <c r="L1023" s="228">
        <v>1425158.96</v>
      </c>
    </row>
    <row r="1024" spans="1:12">
      <c r="A1024" s="228">
        <v>2008</v>
      </c>
      <c r="B1024" s="228" t="s">
        <v>192</v>
      </c>
      <c r="C1024" s="228" t="s">
        <v>65</v>
      </c>
      <c r="D1024" s="228" t="s">
        <v>206</v>
      </c>
      <c r="E1024" s="228">
        <v>5</v>
      </c>
      <c r="F1024" s="228">
        <v>30701</v>
      </c>
      <c r="G1024" s="228">
        <v>338</v>
      </c>
      <c r="H1024" s="228">
        <v>435</v>
      </c>
      <c r="I1024" s="228">
        <v>339530.7</v>
      </c>
      <c r="J1024" s="228">
        <v>97431.5</v>
      </c>
      <c r="K1024" s="228">
        <v>30393.75</v>
      </c>
      <c r="L1024" s="228">
        <v>526561.92000000004</v>
      </c>
    </row>
    <row r="1025" spans="1:12">
      <c r="A1025" s="228">
        <v>2008</v>
      </c>
      <c r="B1025" s="228" t="s">
        <v>192</v>
      </c>
      <c r="C1025" s="228" t="s">
        <v>65</v>
      </c>
      <c r="D1025" s="228" t="s">
        <v>206</v>
      </c>
      <c r="E1025" s="228">
        <v>10</v>
      </c>
      <c r="F1025" s="228">
        <v>33207</v>
      </c>
      <c r="G1025" s="228">
        <v>353</v>
      </c>
      <c r="H1025" s="228">
        <v>597</v>
      </c>
      <c r="I1025" s="228">
        <v>401927</v>
      </c>
      <c r="J1025" s="228">
        <v>94343.21</v>
      </c>
      <c r="K1025" s="228">
        <v>43923</v>
      </c>
      <c r="L1025" s="228">
        <v>599475.78</v>
      </c>
    </row>
    <row r="1026" spans="1:12">
      <c r="A1026" s="228">
        <v>2008</v>
      </c>
      <c r="B1026" s="228" t="s">
        <v>192</v>
      </c>
      <c r="C1026" s="228" t="s">
        <v>65</v>
      </c>
      <c r="D1026" s="228" t="s">
        <v>206</v>
      </c>
      <c r="E1026" s="228">
        <v>15</v>
      </c>
      <c r="F1026" s="228">
        <v>35910</v>
      </c>
      <c r="G1026" s="228">
        <v>1116</v>
      </c>
      <c r="H1026" s="228">
        <v>2381</v>
      </c>
      <c r="I1026" s="228">
        <v>1730832.54</v>
      </c>
      <c r="J1026" s="228">
        <v>314833.25</v>
      </c>
      <c r="K1026" s="228">
        <v>272460.21999999997</v>
      </c>
      <c r="L1026" s="228">
        <v>2668029.86</v>
      </c>
    </row>
    <row r="1027" spans="1:12">
      <c r="A1027" s="228">
        <v>2008</v>
      </c>
      <c r="B1027" s="228" t="s">
        <v>192</v>
      </c>
      <c r="C1027" s="228" t="s">
        <v>65</v>
      </c>
      <c r="D1027" s="228" t="s">
        <v>206</v>
      </c>
      <c r="E1027" s="228">
        <v>20</v>
      </c>
      <c r="F1027" s="228">
        <v>31750</v>
      </c>
      <c r="G1027" s="228">
        <v>1256</v>
      </c>
      <c r="H1027" s="228">
        <v>2867</v>
      </c>
      <c r="I1027" s="228">
        <v>2183982.4500000002</v>
      </c>
      <c r="J1027" s="228">
        <v>495569.49</v>
      </c>
      <c r="K1027" s="228">
        <v>172533.46</v>
      </c>
      <c r="L1027" s="228">
        <v>3224566.57</v>
      </c>
    </row>
    <row r="1028" spans="1:12">
      <c r="A1028" s="228">
        <v>2008</v>
      </c>
      <c r="B1028" s="228" t="s">
        <v>192</v>
      </c>
      <c r="C1028" s="228" t="s">
        <v>65</v>
      </c>
      <c r="D1028" s="228" t="s">
        <v>206</v>
      </c>
      <c r="E1028" s="228">
        <v>25</v>
      </c>
      <c r="F1028" s="228">
        <v>31374</v>
      </c>
      <c r="G1028" s="228">
        <v>1830</v>
      </c>
      <c r="H1028" s="228">
        <v>5759</v>
      </c>
      <c r="I1028" s="228">
        <v>4524535.0999999996</v>
      </c>
      <c r="J1028" s="228">
        <v>1258663.43</v>
      </c>
      <c r="K1028" s="228">
        <v>184602.67</v>
      </c>
      <c r="L1028" s="228">
        <v>6702601.2300000004</v>
      </c>
    </row>
    <row r="1029" spans="1:12">
      <c r="A1029" s="228">
        <v>2008</v>
      </c>
      <c r="B1029" s="228" t="s">
        <v>192</v>
      </c>
      <c r="C1029" s="228" t="s">
        <v>65</v>
      </c>
      <c r="D1029" s="228" t="s">
        <v>206</v>
      </c>
      <c r="E1029" s="228">
        <v>30</v>
      </c>
      <c r="F1029" s="228">
        <v>36057</v>
      </c>
      <c r="G1029" s="228">
        <v>2895</v>
      </c>
      <c r="H1029" s="228">
        <v>8799</v>
      </c>
      <c r="I1029" s="228">
        <v>7246420.0199999996</v>
      </c>
      <c r="J1029" s="228">
        <v>2048206.01</v>
      </c>
      <c r="K1029" s="228">
        <v>256450.37</v>
      </c>
      <c r="L1029" s="228">
        <v>10552734.699999999</v>
      </c>
    </row>
    <row r="1030" spans="1:12">
      <c r="A1030" s="228">
        <v>2008</v>
      </c>
      <c r="B1030" s="228" t="s">
        <v>192</v>
      </c>
      <c r="C1030" s="228" t="s">
        <v>65</v>
      </c>
      <c r="D1030" s="228" t="s">
        <v>206</v>
      </c>
      <c r="E1030" s="228">
        <v>35</v>
      </c>
      <c r="F1030" s="228">
        <v>41710</v>
      </c>
      <c r="G1030" s="228">
        <v>2929</v>
      </c>
      <c r="H1030" s="228">
        <v>8217</v>
      </c>
      <c r="I1030" s="228">
        <v>6593483.0800000001</v>
      </c>
      <c r="J1030" s="228">
        <v>1754263.24</v>
      </c>
      <c r="K1030" s="228">
        <v>410970.5</v>
      </c>
      <c r="L1030" s="228">
        <v>9910294.1300000008</v>
      </c>
    </row>
    <row r="1031" spans="1:12">
      <c r="A1031" s="228">
        <v>2008</v>
      </c>
      <c r="B1031" s="228" t="s">
        <v>192</v>
      </c>
      <c r="C1031" s="228" t="s">
        <v>65</v>
      </c>
      <c r="D1031" s="228" t="s">
        <v>206</v>
      </c>
      <c r="E1031" s="228">
        <v>40</v>
      </c>
      <c r="F1031" s="228">
        <v>41659</v>
      </c>
      <c r="G1031" s="228">
        <v>2309</v>
      </c>
      <c r="H1031" s="228">
        <v>4878</v>
      </c>
      <c r="I1031" s="228">
        <v>3949213.93</v>
      </c>
      <c r="J1031" s="228">
        <v>986719.01</v>
      </c>
      <c r="K1031" s="228">
        <v>515299.47</v>
      </c>
      <c r="L1031" s="228">
        <v>6316648.5800000001</v>
      </c>
    </row>
    <row r="1032" spans="1:12">
      <c r="A1032" s="228">
        <v>2008</v>
      </c>
      <c r="B1032" s="228" t="s">
        <v>192</v>
      </c>
      <c r="C1032" s="228" t="s">
        <v>65</v>
      </c>
      <c r="D1032" s="228" t="s">
        <v>206</v>
      </c>
      <c r="E1032" s="228">
        <v>45</v>
      </c>
      <c r="F1032" s="228">
        <v>44749</v>
      </c>
      <c r="G1032" s="228">
        <v>2686</v>
      </c>
      <c r="H1032" s="228">
        <v>5784</v>
      </c>
      <c r="I1032" s="228">
        <v>4539298.66</v>
      </c>
      <c r="J1032" s="228">
        <v>1060512.69</v>
      </c>
      <c r="K1032" s="228">
        <v>830816.78</v>
      </c>
      <c r="L1032" s="228">
        <v>7368372.9100000001</v>
      </c>
    </row>
    <row r="1033" spans="1:12">
      <c r="A1033" s="228">
        <v>2008</v>
      </c>
      <c r="B1033" s="228" t="s">
        <v>192</v>
      </c>
      <c r="C1033" s="228" t="s">
        <v>65</v>
      </c>
      <c r="D1033" s="228" t="s">
        <v>206</v>
      </c>
      <c r="E1033" s="228">
        <v>50</v>
      </c>
      <c r="F1033" s="228">
        <v>44374</v>
      </c>
      <c r="G1033" s="228">
        <v>3193</v>
      </c>
      <c r="H1033" s="228">
        <v>6979</v>
      </c>
      <c r="I1033" s="228">
        <v>5521336.2800000003</v>
      </c>
      <c r="J1033" s="228">
        <v>1294289.01</v>
      </c>
      <c r="K1033" s="228">
        <v>1181622.81</v>
      </c>
      <c r="L1033" s="228">
        <v>8972916.9900000002</v>
      </c>
    </row>
    <row r="1034" spans="1:12">
      <c r="A1034" s="228">
        <v>2008</v>
      </c>
      <c r="B1034" s="228" t="s">
        <v>192</v>
      </c>
      <c r="C1034" s="228" t="s">
        <v>65</v>
      </c>
      <c r="D1034" s="228" t="s">
        <v>206</v>
      </c>
      <c r="E1034" s="228">
        <v>55</v>
      </c>
      <c r="F1034" s="228">
        <v>40866</v>
      </c>
      <c r="G1034" s="228">
        <v>3540</v>
      </c>
      <c r="H1034" s="228">
        <v>7530</v>
      </c>
      <c r="I1034" s="228">
        <v>5984532.5300000003</v>
      </c>
      <c r="J1034" s="228">
        <v>1417015.42</v>
      </c>
      <c r="K1034" s="228">
        <v>1588189.56</v>
      </c>
      <c r="L1034" s="228">
        <v>9531272.6500000004</v>
      </c>
    </row>
    <row r="1035" spans="1:12">
      <c r="A1035" s="228">
        <v>2008</v>
      </c>
      <c r="B1035" s="228" t="s">
        <v>192</v>
      </c>
      <c r="C1035" s="228" t="s">
        <v>65</v>
      </c>
      <c r="D1035" s="228" t="s">
        <v>206</v>
      </c>
      <c r="E1035" s="228">
        <v>60</v>
      </c>
      <c r="F1035" s="228">
        <v>32176</v>
      </c>
      <c r="G1035" s="228">
        <v>3205</v>
      </c>
      <c r="H1035" s="228">
        <v>6879</v>
      </c>
      <c r="I1035" s="228">
        <v>5390744.5999999996</v>
      </c>
      <c r="J1035" s="228">
        <v>1346055.71</v>
      </c>
      <c r="K1035" s="228">
        <v>1422159.4</v>
      </c>
      <c r="L1035" s="228">
        <v>8873142.4499999993</v>
      </c>
    </row>
    <row r="1036" spans="1:12">
      <c r="A1036" s="228">
        <v>2008</v>
      </c>
      <c r="B1036" s="228" t="s">
        <v>192</v>
      </c>
      <c r="C1036" s="228" t="s">
        <v>65</v>
      </c>
      <c r="D1036" s="228" t="s">
        <v>206</v>
      </c>
      <c r="E1036" s="228">
        <v>65</v>
      </c>
      <c r="F1036" s="228">
        <v>21943</v>
      </c>
      <c r="G1036" s="228">
        <v>2694</v>
      </c>
      <c r="H1036" s="228">
        <v>7493</v>
      </c>
      <c r="I1036" s="228">
        <v>5680293.1600000001</v>
      </c>
      <c r="J1036" s="228">
        <v>1295136.28</v>
      </c>
      <c r="K1036" s="228">
        <v>1613311.57</v>
      </c>
      <c r="L1036" s="228">
        <v>9200871.9800000004</v>
      </c>
    </row>
    <row r="1037" spans="1:12">
      <c r="A1037" s="228">
        <v>2008</v>
      </c>
      <c r="B1037" s="228" t="s">
        <v>192</v>
      </c>
      <c r="C1037" s="228" t="s">
        <v>65</v>
      </c>
      <c r="D1037" s="228" t="s">
        <v>206</v>
      </c>
      <c r="E1037" s="228">
        <v>70</v>
      </c>
      <c r="F1037" s="228">
        <v>16060</v>
      </c>
      <c r="G1037" s="228">
        <v>2221</v>
      </c>
      <c r="H1037" s="228">
        <v>7643</v>
      </c>
      <c r="I1037" s="228">
        <v>5494308.29</v>
      </c>
      <c r="J1037" s="228">
        <v>1183584.6399999999</v>
      </c>
      <c r="K1037" s="228">
        <v>1532989.63</v>
      </c>
      <c r="L1037" s="228">
        <v>8651940.6699999999</v>
      </c>
    </row>
    <row r="1038" spans="1:12">
      <c r="A1038" s="228">
        <v>2008</v>
      </c>
      <c r="B1038" s="228" t="s">
        <v>192</v>
      </c>
      <c r="C1038" s="228" t="s">
        <v>65</v>
      </c>
      <c r="D1038" s="228" t="s">
        <v>206</v>
      </c>
      <c r="E1038" s="228">
        <v>75</v>
      </c>
      <c r="F1038" s="228">
        <v>12622</v>
      </c>
      <c r="G1038" s="228">
        <v>2020</v>
      </c>
      <c r="H1038" s="228">
        <v>7966</v>
      </c>
      <c r="I1038" s="228">
        <v>5529295.0899999999</v>
      </c>
      <c r="J1038" s="228">
        <v>1128223.28</v>
      </c>
      <c r="K1038" s="228">
        <v>1483162.52</v>
      </c>
      <c r="L1038" s="228">
        <v>8581917.3599999994</v>
      </c>
    </row>
    <row r="1039" spans="1:12">
      <c r="A1039" s="228">
        <v>2008</v>
      </c>
      <c r="B1039" s="228" t="s">
        <v>192</v>
      </c>
      <c r="C1039" s="228" t="s">
        <v>65</v>
      </c>
      <c r="D1039" s="228" t="s">
        <v>206</v>
      </c>
      <c r="E1039" s="228">
        <v>80</v>
      </c>
      <c r="F1039" s="228">
        <v>8924</v>
      </c>
      <c r="G1039" s="228">
        <v>1450</v>
      </c>
      <c r="H1039" s="228">
        <v>8716</v>
      </c>
      <c r="I1039" s="228">
        <v>4878872.07</v>
      </c>
      <c r="J1039" s="228">
        <v>775199.45</v>
      </c>
      <c r="K1039" s="228">
        <v>968607.03</v>
      </c>
      <c r="L1039" s="228">
        <v>6969824.4000000004</v>
      </c>
    </row>
    <row r="1040" spans="1:12">
      <c r="A1040" s="228">
        <v>2008</v>
      </c>
      <c r="B1040" s="228" t="s">
        <v>192</v>
      </c>
      <c r="C1040" s="228" t="s">
        <v>65</v>
      </c>
      <c r="D1040" s="228" t="s">
        <v>206</v>
      </c>
      <c r="E1040" s="228">
        <v>85</v>
      </c>
      <c r="F1040" s="228">
        <v>4827</v>
      </c>
      <c r="G1040" s="228">
        <v>715</v>
      </c>
      <c r="H1040" s="228">
        <v>5236</v>
      </c>
      <c r="I1040" s="228">
        <v>2623523.27</v>
      </c>
      <c r="J1040" s="228">
        <v>357793.92</v>
      </c>
      <c r="K1040" s="228">
        <v>313272.48</v>
      </c>
      <c r="L1040" s="228">
        <v>3495055.46</v>
      </c>
    </row>
    <row r="1041" spans="1:12">
      <c r="A1041" s="228">
        <v>2008</v>
      </c>
      <c r="B1041" s="228" t="s">
        <v>192</v>
      </c>
      <c r="C1041" s="228" t="s">
        <v>65</v>
      </c>
      <c r="D1041" s="228" t="s">
        <v>206</v>
      </c>
      <c r="E1041" s="228">
        <v>90</v>
      </c>
      <c r="F1041" s="228">
        <v>1950</v>
      </c>
      <c r="G1041" s="228">
        <v>388</v>
      </c>
      <c r="H1041" s="228">
        <v>4352</v>
      </c>
      <c r="I1041" s="228">
        <v>1565643.6</v>
      </c>
      <c r="J1041" s="228">
        <v>147254.79999999999</v>
      </c>
      <c r="K1041" s="228">
        <v>162941.79999999999</v>
      </c>
      <c r="L1041" s="228">
        <v>2009811.97</v>
      </c>
    </row>
    <row r="1042" spans="1:12">
      <c r="A1042" s="228">
        <v>2008</v>
      </c>
      <c r="B1042" s="228" t="s">
        <v>192</v>
      </c>
      <c r="C1042" s="228" t="s">
        <v>65</v>
      </c>
      <c r="D1042" s="228" t="s">
        <v>206</v>
      </c>
      <c r="E1042" s="228">
        <v>95</v>
      </c>
      <c r="F1042" s="228">
        <v>556</v>
      </c>
      <c r="G1042" s="228">
        <v>76</v>
      </c>
      <c r="H1042" s="228">
        <v>1443</v>
      </c>
      <c r="I1042" s="228">
        <v>401718</v>
      </c>
      <c r="J1042" s="228">
        <v>23614</v>
      </c>
      <c r="K1042" s="228">
        <v>23558</v>
      </c>
      <c r="L1042" s="228">
        <v>486164.6</v>
      </c>
    </row>
    <row r="1043" spans="1:12">
      <c r="A1043" s="228">
        <v>2008</v>
      </c>
      <c r="B1043" s="228" t="s">
        <v>192</v>
      </c>
      <c r="C1043" s="228" t="s">
        <v>66</v>
      </c>
      <c r="D1043" s="228" t="s">
        <v>205</v>
      </c>
      <c r="E1043" s="228">
        <v>0</v>
      </c>
      <c r="F1043" s="228">
        <v>5049</v>
      </c>
      <c r="G1043" s="228">
        <v>175</v>
      </c>
      <c r="H1043" s="228">
        <v>817</v>
      </c>
      <c r="I1043" s="228">
        <v>369737.13</v>
      </c>
      <c r="J1043" s="228">
        <v>56207.58</v>
      </c>
      <c r="K1043" s="228">
        <v>831</v>
      </c>
      <c r="L1043" s="228">
        <v>456048.31</v>
      </c>
    </row>
    <row r="1044" spans="1:12">
      <c r="A1044" s="228">
        <v>2008</v>
      </c>
      <c r="B1044" s="228" t="s">
        <v>192</v>
      </c>
      <c r="C1044" s="228" t="s">
        <v>66</v>
      </c>
      <c r="D1044" s="228" t="s">
        <v>205</v>
      </c>
      <c r="E1044" s="228">
        <v>5</v>
      </c>
      <c r="F1044" s="228">
        <v>5717</v>
      </c>
      <c r="G1044" s="228">
        <v>111</v>
      </c>
      <c r="H1044" s="228">
        <v>168</v>
      </c>
      <c r="I1044" s="228">
        <v>110226.04</v>
      </c>
      <c r="J1044" s="228">
        <v>23012.080000000002</v>
      </c>
      <c r="K1044" s="228">
        <v>677</v>
      </c>
      <c r="L1044" s="228">
        <v>157534.51999999999</v>
      </c>
    </row>
    <row r="1045" spans="1:12">
      <c r="A1045" s="228">
        <v>2008</v>
      </c>
      <c r="B1045" s="228" t="s">
        <v>192</v>
      </c>
      <c r="C1045" s="228" t="s">
        <v>66</v>
      </c>
      <c r="D1045" s="228" t="s">
        <v>205</v>
      </c>
      <c r="E1045" s="228">
        <v>10</v>
      </c>
      <c r="F1045" s="228">
        <v>6603</v>
      </c>
      <c r="G1045" s="228">
        <v>68</v>
      </c>
      <c r="H1045" s="228">
        <v>96</v>
      </c>
      <c r="I1045" s="228">
        <v>86489.1</v>
      </c>
      <c r="J1045" s="228">
        <v>20586.150000000001</v>
      </c>
      <c r="K1045" s="228">
        <v>1358.58</v>
      </c>
      <c r="L1045" s="228">
        <v>122549.05</v>
      </c>
    </row>
    <row r="1046" spans="1:12">
      <c r="A1046" s="228">
        <v>2008</v>
      </c>
      <c r="B1046" s="228" t="s">
        <v>192</v>
      </c>
      <c r="C1046" s="228" t="s">
        <v>66</v>
      </c>
      <c r="D1046" s="228" t="s">
        <v>205</v>
      </c>
      <c r="E1046" s="228">
        <v>15</v>
      </c>
      <c r="F1046" s="228">
        <v>7708</v>
      </c>
      <c r="G1046" s="228">
        <v>154</v>
      </c>
      <c r="H1046" s="228">
        <v>244</v>
      </c>
      <c r="I1046" s="228">
        <v>229879.06</v>
      </c>
      <c r="J1046" s="228">
        <v>51070.42</v>
      </c>
      <c r="K1046" s="228">
        <v>53840.14</v>
      </c>
      <c r="L1046" s="228">
        <v>363601.24</v>
      </c>
    </row>
    <row r="1047" spans="1:12">
      <c r="A1047" s="228">
        <v>2008</v>
      </c>
      <c r="B1047" s="228" t="s">
        <v>192</v>
      </c>
      <c r="C1047" s="228" t="s">
        <v>66</v>
      </c>
      <c r="D1047" s="228" t="s">
        <v>205</v>
      </c>
      <c r="E1047" s="228">
        <v>20</v>
      </c>
      <c r="F1047" s="228">
        <v>5706</v>
      </c>
      <c r="G1047" s="228">
        <v>157</v>
      </c>
      <c r="H1047" s="228">
        <v>283</v>
      </c>
      <c r="I1047" s="228">
        <v>212328.99</v>
      </c>
      <c r="J1047" s="228">
        <v>46744.65</v>
      </c>
      <c r="K1047" s="228">
        <v>16776.41</v>
      </c>
      <c r="L1047" s="228">
        <v>300821.94</v>
      </c>
    </row>
    <row r="1048" spans="1:12">
      <c r="A1048" s="228">
        <v>2008</v>
      </c>
      <c r="B1048" s="228" t="s">
        <v>192</v>
      </c>
      <c r="C1048" s="228" t="s">
        <v>66</v>
      </c>
      <c r="D1048" s="228" t="s">
        <v>205</v>
      </c>
      <c r="E1048" s="228">
        <v>25</v>
      </c>
      <c r="F1048" s="228">
        <v>3389</v>
      </c>
      <c r="G1048" s="228">
        <v>136</v>
      </c>
      <c r="H1048" s="228">
        <v>322</v>
      </c>
      <c r="I1048" s="228">
        <v>155218.99</v>
      </c>
      <c r="J1048" s="228">
        <v>32994.43</v>
      </c>
      <c r="K1048" s="228">
        <v>14591.66</v>
      </c>
      <c r="L1048" s="228">
        <v>234419.19</v>
      </c>
    </row>
    <row r="1049" spans="1:12">
      <c r="A1049" s="228">
        <v>2008</v>
      </c>
      <c r="B1049" s="228" t="s">
        <v>192</v>
      </c>
      <c r="C1049" s="228" t="s">
        <v>66</v>
      </c>
      <c r="D1049" s="228" t="s">
        <v>205</v>
      </c>
      <c r="E1049" s="228">
        <v>30</v>
      </c>
      <c r="F1049" s="228">
        <v>4552</v>
      </c>
      <c r="G1049" s="228">
        <v>170</v>
      </c>
      <c r="H1049" s="228">
        <v>414</v>
      </c>
      <c r="I1049" s="228">
        <v>230596.71</v>
      </c>
      <c r="J1049" s="228">
        <v>44201.01</v>
      </c>
      <c r="K1049" s="228">
        <v>48232.9</v>
      </c>
      <c r="L1049" s="228">
        <v>373100.41</v>
      </c>
    </row>
    <row r="1050" spans="1:12">
      <c r="A1050" s="228">
        <v>2008</v>
      </c>
      <c r="B1050" s="228" t="s">
        <v>192</v>
      </c>
      <c r="C1050" s="228" t="s">
        <v>66</v>
      </c>
      <c r="D1050" s="228" t="s">
        <v>205</v>
      </c>
      <c r="E1050" s="228">
        <v>35</v>
      </c>
      <c r="F1050" s="228">
        <v>6149</v>
      </c>
      <c r="G1050" s="228">
        <v>237</v>
      </c>
      <c r="H1050" s="228">
        <v>461</v>
      </c>
      <c r="I1050" s="228">
        <v>244631.45</v>
      </c>
      <c r="J1050" s="228">
        <v>78723.37</v>
      </c>
      <c r="K1050" s="228">
        <v>42174.81</v>
      </c>
      <c r="L1050" s="228">
        <v>449793.74</v>
      </c>
    </row>
    <row r="1051" spans="1:12">
      <c r="A1051" s="228">
        <v>2008</v>
      </c>
      <c r="B1051" s="228" t="s">
        <v>192</v>
      </c>
      <c r="C1051" s="228" t="s">
        <v>66</v>
      </c>
      <c r="D1051" s="228" t="s">
        <v>205</v>
      </c>
      <c r="E1051" s="228">
        <v>40</v>
      </c>
      <c r="F1051" s="228">
        <v>6673</v>
      </c>
      <c r="G1051" s="228">
        <v>279</v>
      </c>
      <c r="H1051" s="228">
        <v>565</v>
      </c>
      <c r="I1051" s="228">
        <v>407678.16</v>
      </c>
      <c r="J1051" s="228">
        <v>97453.22</v>
      </c>
      <c r="K1051" s="228">
        <v>149676.48000000001</v>
      </c>
      <c r="L1051" s="228">
        <v>754073.52</v>
      </c>
    </row>
    <row r="1052" spans="1:12">
      <c r="A1052" s="228">
        <v>2008</v>
      </c>
      <c r="B1052" s="228" t="s">
        <v>192</v>
      </c>
      <c r="C1052" s="228" t="s">
        <v>66</v>
      </c>
      <c r="D1052" s="228" t="s">
        <v>205</v>
      </c>
      <c r="E1052" s="228">
        <v>45</v>
      </c>
      <c r="F1052" s="228">
        <v>8684</v>
      </c>
      <c r="G1052" s="228">
        <v>374</v>
      </c>
      <c r="H1052" s="228">
        <v>807</v>
      </c>
      <c r="I1052" s="228">
        <v>587737.79</v>
      </c>
      <c r="J1052" s="228">
        <v>170648.4</v>
      </c>
      <c r="K1052" s="228">
        <v>152445.60999999999</v>
      </c>
      <c r="L1052" s="228">
        <v>1047160.8</v>
      </c>
    </row>
    <row r="1053" spans="1:12">
      <c r="A1053" s="228">
        <v>2008</v>
      </c>
      <c r="B1053" s="228" t="s">
        <v>192</v>
      </c>
      <c r="C1053" s="228" t="s">
        <v>66</v>
      </c>
      <c r="D1053" s="228" t="s">
        <v>205</v>
      </c>
      <c r="E1053" s="228">
        <v>50</v>
      </c>
      <c r="F1053" s="228">
        <v>9092</v>
      </c>
      <c r="G1053" s="228">
        <v>528</v>
      </c>
      <c r="H1053" s="228">
        <v>1023</v>
      </c>
      <c r="I1053" s="228">
        <v>877261.35</v>
      </c>
      <c r="J1053" s="228">
        <v>211874.71</v>
      </c>
      <c r="K1053" s="228">
        <v>167794.98</v>
      </c>
      <c r="L1053" s="228">
        <v>1395874.69</v>
      </c>
    </row>
    <row r="1054" spans="1:12">
      <c r="A1054" s="228">
        <v>2008</v>
      </c>
      <c r="B1054" s="228" t="s">
        <v>192</v>
      </c>
      <c r="C1054" s="228" t="s">
        <v>66</v>
      </c>
      <c r="D1054" s="228" t="s">
        <v>205</v>
      </c>
      <c r="E1054" s="228">
        <v>55</v>
      </c>
      <c r="F1054" s="228">
        <v>9284</v>
      </c>
      <c r="G1054" s="228">
        <v>661</v>
      </c>
      <c r="H1054" s="228">
        <v>1364</v>
      </c>
      <c r="I1054" s="228">
        <v>1087430.6299999999</v>
      </c>
      <c r="J1054" s="228">
        <v>272729.33</v>
      </c>
      <c r="K1054" s="228">
        <v>234911.1</v>
      </c>
      <c r="L1054" s="228">
        <v>1790152.65</v>
      </c>
    </row>
    <row r="1055" spans="1:12">
      <c r="A1055" s="228">
        <v>2008</v>
      </c>
      <c r="B1055" s="228" t="s">
        <v>192</v>
      </c>
      <c r="C1055" s="228" t="s">
        <v>66</v>
      </c>
      <c r="D1055" s="228" t="s">
        <v>205</v>
      </c>
      <c r="E1055" s="228">
        <v>60</v>
      </c>
      <c r="F1055" s="228">
        <v>8092</v>
      </c>
      <c r="G1055" s="228">
        <v>866</v>
      </c>
      <c r="H1055" s="228">
        <v>2096</v>
      </c>
      <c r="I1055" s="228">
        <v>1511840.08</v>
      </c>
      <c r="J1055" s="228">
        <v>338345.49</v>
      </c>
      <c r="K1055" s="228">
        <v>406272.08</v>
      </c>
      <c r="L1055" s="228">
        <v>2453690.4300000002</v>
      </c>
    </row>
    <row r="1056" spans="1:12">
      <c r="A1056" s="228">
        <v>2008</v>
      </c>
      <c r="B1056" s="228" t="s">
        <v>192</v>
      </c>
      <c r="C1056" s="228" t="s">
        <v>66</v>
      </c>
      <c r="D1056" s="228" t="s">
        <v>205</v>
      </c>
      <c r="E1056" s="228">
        <v>65</v>
      </c>
      <c r="F1056" s="228">
        <v>5731</v>
      </c>
      <c r="G1056" s="228">
        <v>861</v>
      </c>
      <c r="H1056" s="228">
        <v>2346</v>
      </c>
      <c r="I1056" s="228">
        <v>1618170.55</v>
      </c>
      <c r="J1056" s="228">
        <v>337790.93</v>
      </c>
      <c r="K1056" s="228">
        <v>374946.42</v>
      </c>
      <c r="L1056" s="228">
        <v>2495783.8199999998</v>
      </c>
    </row>
    <row r="1057" spans="1:12">
      <c r="A1057" s="228">
        <v>2008</v>
      </c>
      <c r="B1057" s="228" t="s">
        <v>192</v>
      </c>
      <c r="C1057" s="228" t="s">
        <v>66</v>
      </c>
      <c r="D1057" s="228" t="s">
        <v>205</v>
      </c>
      <c r="E1057" s="228">
        <v>70</v>
      </c>
      <c r="F1057" s="228">
        <v>4048</v>
      </c>
      <c r="G1057" s="228">
        <v>709</v>
      </c>
      <c r="H1057" s="228">
        <v>1989</v>
      </c>
      <c r="I1057" s="228">
        <v>1424261.2</v>
      </c>
      <c r="J1057" s="228">
        <v>298001.71000000002</v>
      </c>
      <c r="K1057" s="228">
        <v>504576.11</v>
      </c>
      <c r="L1057" s="228">
        <v>2372886.12</v>
      </c>
    </row>
    <row r="1058" spans="1:12">
      <c r="A1058" s="228">
        <v>2008</v>
      </c>
      <c r="B1058" s="228" t="s">
        <v>192</v>
      </c>
      <c r="C1058" s="228" t="s">
        <v>66</v>
      </c>
      <c r="D1058" s="228" t="s">
        <v>205</v>
      </c>
      <c r="E1058" s="228">
        <v>75</v>
      </c>
      <c r="F1058" s="228">
        <v>3251</v>
      </c>
      <c r="G1058" s="228">
        <v>685</v>
      </c>
      <c r="H1058" s="228">
        <v>2345</v>
      </c>
      <c r="I1058" s="228">
        <v>1634348.42</v>
      </c>
      <c r="J1058" s="228">
        <v>294959.12</v>
      </c>
      <c r="K1058" s="228">
        <v>394368.19</v>
      </c>
      <c r="L1058" s="228">
        <v>2427577.23</v>
      </c>
    </row>
    <row r="1059" spans="1:12">
      <c r="A1059" s="228">
        <v>2008</v>
      </c>
      <c r="B1059" s="228" t="s">
        <v>192</v>
      </c>
      <c r="C1059" s="228" t="s">
        <v>66</v>
      </c>
      <c r="D1059" s="228" t="s">
        <v>205</v>
      </c>
      <c r="E1059" s="228">
        <v>80</v>
      </c>
      <c r="F1059" s="228">
        <v>1640</v>
      </c>
      <c r="G1059" s="228">
        <v>409</v>
      </c>
      <c r="H1059" s="228">
        <v>1321</v>
      </c>
      <c r="I1059" s="228">
        <v>881179.52</v>
      </c>
      <c r="J1059" s="228">
        <v>176994.39</v>
      </c>
      <c r="K1059" s="228">
        <v>218234.3</v>
      </c>
      <c r="L1059" s="228">
        <v>1354222.44</v>
      </c>
    </row>
    <row r="1060" spans="1:12">
      <c r="A1060" s="228">
        <v>2008</v>
      </c>
      <c r="B1060" s="228" t="s">
        <v>192</v>
      </c>
      <c r="C1060" s="228" t="s">
        <v>66</v>
      </c>
      <c r="D1060" s="228" t="s">
        <v>205</v>
      </c>
      <c r="E1060" s="228">
        <v>85</v>
      </c>
      <c r="F1060" s="228">
        <v>475</v>
      </c>
      <c r="G1060" s="228">
        <v>77</v>
      </c>
      <c r="H1060" s="228">
        <v>418</v>
      </c>
      <c r="I1060" s="228">
        <v>249559.7</v>
      </c>
      <c r="J1060" s="228">
        <v>30495</v>
      </c>
      <c r="K1060" s="228">
        <v>11654</v>
      </c>
      <c r="L1060" s="228">
        <v>302298.99</v>
      </c>
    </row>
    <row r="1061" spans="1:12">
      <c r="A1061" s="228">
        <v>2008</v>
      </c>
      <c r="B1061" s="228" t="s">
        <v>192</v>
      </c>
      <c r="C1061" s="228" t="s">
        <v>66</v>
      </c>
      <c r="D1061" s="228" t="s">
        <v>205</v>
      </c>
      <c r="E1061" s="228">
        <v>90</v>
      </c>
      <c r="F1061" s="228">
        <v>172</v>
      </c>
      <c r="G1061" s="228">
        <v>28</v>
      </c>
      <c r="H1061" s="228">
        <v>76</v>
      </c>
      <c r="I1061" s="228">
        <v>42681</v>
      </c>
      <c r="J1061" s="228">
        <v>10345.75</v>
      </c>
      <c r="K1061" s="228">
        <v>3423</v>
      </c>
      <c r="L1061" s="228">
        <v>58786.55</v>
      </c>
    </row>
    <row r="1062" spans="1:12">
      <c r="A1062" s="228">
        <v>2008</v>
      </c>
      <c r="B1062" s="228" t="s">
        <v>192</v>
      </c>
      <c r="C1062" s="228" t="s">
        <v>66</v>
      </c>
      <c r="D1062" s="228" t="s">
        <v>205</v>
      </c>
      <c r="E1062" s="228">
        <v>95</v>
      </c>
      <c r="F1062" s="228">
        <v>43</v>
      </c>
      <c r="G1062" s="228">
        <v>12</v>
      </c>
      <c r="H1062" s="228">
        <v>99</v>
      </c>
      <c r="I1062" s="228">
        <v>49933.48</v>
      </c>
      <c r="J1062" s="228">
        <v>4802.3500000000004</v>
      </c>
      <c r="K1062" s="228">
        <v>0</v>
      </c>
      <c r="L1062" s="228">
        <v>55486.28</v>
      </c>
    </row>
    <row r="1063" spans="1:12">
      <c r="A1063" s="228">
        <v>2008</v>
      </c>
      <c r="B1063" s="228" t="s">
        <v>192</v>
      </c>
      <c r="C1063" s="228" t="s">
        <v>66</v>
      </c>
      <c r="D1063" s="228" t="s">
        <v>206</v>
      </c>
      <c r="E1063" s="228">
        <v>0</v>
      </c>
      <c r="F1063" s="228">
        <v>4689</v>
      </c>
      <c r="G1063" s="228">
        <v>104</v>
      </c>
      <c r="H1063" s="228">
        <v>574</v>
      </c>
      <c r="I1063" s="228">
        <v>298363.40999999997</v>
      </c>
      <c r="J1063" s="228">
        <v>29961.79</v>
      </c>
      <c r="K1063" s="228">
        <v>994</v>
      </c>
      <c r="L1063" s="228">
        <v>359304.63</v>
      </c>
    </row>
    <row r="1064" spans="1:12">
      <c r="A1064" s="228">
        <v>2008</v>
      </c>
      <c r="B1064" s="228" t="s">
        <v>192</v>
      </c>
      <c r="C1064" s="228" t="s">
        <v>66</v>
      </c>
      <c r="D1064" s="228" t="s">
        <v>206</v>
      </c>
      <c r="E1064" s="228">
        <v>5</v>
      </c>
      <c r="F1064" s="228">
        <v>5329</v>
      </c>
      <c r="G1064" s="228">
        <v>61</v>
      </c>
      <c r="H1064" s="228">
        <v>78</v>
      </c>
      <c r="I1064" s="228">
        <v>64963.09</v>
      </c>
      <c r="J1064" s="228">
        <v>18150.3</v>
      </c>
      <c r="K1064" s="228">
        <v>19226</v>
      </c>
      <c r="L1064" s="228">
        <v>113920.79</v>
      </c>
    </row>
    <row r="1065" spans="1:12">
      <c r="A1065" s="228">
        <v>2008</v>
      </c>
      <c r="B1065" s="228" t="s">
        <v>192</v>
      </c>
      <c r="C1065" s="228" t="s">
        <v>66</v>
      </c>
      <c r="D1065" s="228" t="s">
        <v>206</v>
      </c>
      <c r="E1065" s="228">
        <v>10</v>
      </c>
      <c r="F1065" s="228">
        <v>6240</v>
      </c>
      <c r="G1065" s="228">
        <v>74</v>
      </c>
      <c r="H1065" s="228">
        <v>114</v>
      </c>
      <c r="I1065" s="228">
        <v>96074.07</v>
      </c>
      <c r="J1065" s="228">
        <v>32838.050000000003</v>
      </c>
      <c r="K1065" s="228">
        <v>75687</v>
      </c>
      <c r="L1065" s="228">
        <v>233946.3</v>
      </c>
    </row>
    <row r="1066" spans="1:12">
      <c r="A1066" s="228">
        <v>2008</v>
      </c>
      <c r="B1066" s="228" t="s">
        <v>192</v>
      </c>
      <c r="C1066" s="228" t="s">
        <v>66</v>
      </c>
      <c r="D1066" s="228" t="s">
        <v>206</v>
      </c>
      <c r="E1066" s="228">
        <v>15</v>
      </c>
      <c r="F1066" s="228">
        <v>7330</v>
      </c>
      <c r="G1066" s="228">
        <v>240</v>
      </c>
      <c r="H1066" s="228">
        <v>515</v>
      </c>
      <c r="I1066" s="228">
        <v>377406.39</v>
      </c>
      <c r="J1066" s="228">
        <v>70744.83</v>
      </c>
      <c r="K1066" s="228">
        <v>10309.280000000001</v>
      </c>
      <c r="L1066" s="228">
        <v>521345.84</v>
      </c>
    </row>
    <row r="1067" spans="1:12">
      <c r="A1067" s="228">
        <v>2008</v>
      </c>
      <c r="B1067" s="228" t="s">
        <v>192</v>
      </c>
      <c r="C1067" s="228" t="s">
        <v>66</v>
      </c>
      <c r="D1067" s="228" t="s">
        <v>206</v>
      </c>
      <c r="E1067" s="228">
        <v>20</v>
      </c>
      <c r="F1067" s="228">
        <v>6035</v>
      </c>
      <c r="G1067" s="228">
        <v>378</v>
      </c>
      <c r="H1067" s="228">
        <v>973</v>
      </c>
      <c r="I1067" s="228">
        <v>621473.54</v>
      </c>
      <c r="J1067" s="228">
        <v>99164.69</v>
      </c>
      <c r="K1067" s="228">
        <v>44603.94</v>
      </c>
      <c r="L1067" s="228">
        <v>853188.99</v>
      </c>
    </row>
    <row r="1068" spans="1:12">
      <c r="A1068" s="228">
        <v>2008</v>
      </c>
      <c r="B1068" s="228" t="s">
        <v>192</v>
      </c>
      <c r="C1068" s="228" t="s">
        <v>66</v>
      </c>
      <c r="D1068" s="228" t="s">
        <v>206</v>
      </c>
      <c r="E1068" s="228">
        <v>25</v>
      </c>
      <c r="F1068" s="228">
        <v>4199</v>
      </c>
      <c r="G1068" s="228">
        <v>332</v>
      </c>
      <c r="H1068" s="228">
        <v>998</v>
      </c>
      <c r="I1068" s="228">
        <v>692565.1</v>
      </c>
      <c r="J1068" s="228">
        <v>133756.72</v>
      </c>
      <c r="K1068" s="228">
        <v>61328.01</v>
      </c>
      <c r="L1068" s="228">
        <v>988818.3</v>
      </c>
    </row>
    <row r="1069" spans="1:12">
      <c r="A1069" s="228">
        <v>2008</v>
      </c>
      <c r="B1069" s="228" t="s">
        <v>192</v>
      </c>
      <c r="C1069" s="228" t="s">
        <v>66</v>
      </c>
      <c r="D1069" s="228" t="s">
        <v>206</v>
      </c>
      <c r="E1069" s="228">
        <v>30</v>
      </c>
      <c r="F1069" s="228">
        <v>5503</v>
      </c>
      <c r="G1069" s="228">
        <v>566</v>
      </c>
      <c r="H1069" s="228">
        <v>1806</v>
      </c>
      <c r="I1069" s="228">
        <v>1281304.22</v>
      </c>
      <c r="J1069" s="228">
        <v>260951.5</v>
      </c>
      <c r="K1069" s="228">
        <v>46525.46</v>
      </c>
      <c r="L1069" s="228">
        <v>1794044.36</v>
      </c>
    </row>
    <row r="1070" spans="1:12">
      <c r="A1070" s="228">
        <v>2008</v>
      </c>
      <c r="B1070" s="228" t="s">
        <v>192</v>
      </c>
      <c r="C1070" s="228" t="s">
        <v>66</v>
      </c>
      <c r="D1070" s="228" t="s">
        <v>206</v>
      </c>
      <c r="E1070" s="228">
        <v>35</v>
      </c>
      <c r="F1070" s="228">
        <v>7359</v>
      </c>
      <c r="G1070" s="228">
        <v>597</v>
      </c>
      <c r="H1070" s="228">
        <v>1433</v>
      </c>
      <c r="I1070" s="228">
        <v>1119279.8899999999</v>
      </c>
      <c r="J1070" s="228">
        <v>268144.37</v>
      </c>
      <c r="K1070" s="228">
        <v>141288.19</v>
      </c>
      <c r="L1070" s="228">
        <v>1704904.73</v>
      </c>
    </row>
    <row r="1071" spans="1:12">
      <c r="A1071" s="228">
        <v>2008</v>
      </c>
      <c r="B1071" s="228" t="s">
        <v>192</v>
      </c>
      <c r="C1071" s="228" t="s">
        <v>66</v>
      </c>
      <c r="D1071" s="228" t="s">
        <v>206</v>
      </c>
      <c r="E1071" s="228">
        <v>40</v>
      </c>
      <c r="F1071" s="228">
        <v>7814</v>
      </c>
      <c r="G1071" s="228">
        <v>524</v>
      </c>
      <c r="H1071" s="228">
        <v>1393</v>
      </c>
      <c r="I1071" s="228">
        <v>945328.49</v>
      </c>
      <c r="J1071" s="228">
        <v>192359.47</v>
      </c>
      <c r="K1071" s="228">
        <v>80702.7</v>
      </c>
      <c r="L1071" s="228">
        <v>1366043.88</v>
      </c>
    </row>
    <row r="1072" spans="1:12">
      <c r="A1072" s="228">
        <v>2008</v>
      </c>
      <c r="B1072" s="228" t="s">
        <v>192</v>
      </c>
      <c r="C1072" s="228" t="s">
        <v>66</v>
      </c>
      <c r="D1072" s="228" t="s">
        <v>206</v>
      </c>
      <c r="E1072" s="228">
        <v>45</v>
      </c>
      <c r="F1072" s="228">
        <v>9876</v>
      </c>
      <c r="G1072" s="228">
        <v>646</v>
      </c>
      <c r="H1072" s="228">
        <v>1607</v>
      </c>
      <c r="I1072" s="228">
        <v>1233006.27</v>
      </c>
      <c r="J1072" s="228">
        <v>224172.53</v>
      </c>
      <c r="K1072" s="228">
        <v>195837.61</v>
      </c>
      <c r="L1072" s="228">
        <v>1866050.57</v>
      </c>
    </row>
    <row r="1073" spans="1:12">
      <c r="A1073" s="228">
        <v>2008</v>
      </c>
      <c r="B1073" s="228" t="s">
        <v>192</v>
      </c>
      <c r="C1073" s="228" t="s">
        <v>66</v>
      </c>
      <c r="D1073" s="228" t="s">
        <v>206</v>
      </c>
      <c r="E1073" s="228">
        <v>50</v>
      </c>
      <c r="F1073" s="228">
        <v>10101</v>
      </c>
      <c r="G1073" s="228">
        <v>782</v>
      </c>
      <c r="H1073" s="228">
        <v>1943</v>
      </c>
      <c r="I1073" s="228">
        <v>1357913.37</v>
      </c>
      <c r="J1073" s="228">
        <v>293093.96999999997</v>
      </c>
      <c r="K1073" s="228">
        <v>268701.34000000003</v>
      </c>
      <c r="L1073" s="228">
        <v>2136080.87</v>
      </c>
    </row>
    <row r="1074" spans="1:12">
      <c r="A1074" s="228">
        <v>2008</v>
      </c>
      <c r="B1074" s="228" t="s">
        <v>192</v>
      </c>
      <c r="C1074" s="228" t="s">
        <v>66</v>
      </c>
      <c r="D1074" s="228" t="s">
        <v>206</v>
      </c>
      <c r="E1074" s="228">
        <v>55</v>
      </c>
      <c r="F1074" s="228">
        <v>9869</v>
      </c>
      <c r="G1074" s="228">
        <v>900</v>
      </c>
      <c r="H1074" s="228">
        <v>2222</v>
      </c>
      <c r="I1074" s="228">
        <v>1485351.92</v>
      </c>
      <c r="J1074" s="228">
        <v>305790.05</v>
      </c>
      <c r="K1074" s="228">
        <v>423501.78</v>
      </c>
      <c r="L1074" s="228">
        <v>2450195.13</v>
      </c>
    </row>
    <row r="1075" spans="1:12">
      <c r="A1075" s="228">
        <v>2008</v>
      </c>
      <c r="B1075" s="228" t="s">
        <v>192</v>
      </c>
      <c r="C1075" s="228" t="s">
        <v>66</v>
      </c>
      <c r="D1075" s="228" t="s">
        <v>206</v>
      </c>
      <c r="E1075" s="228">
        <v>60</v>
      </c>
      <c r="F1075" s="228">
        <v>8360</v>
      </c>
      <c r="G1075" s="228">
        <v>962</v>
      </c>
      <c r="H1075" s="228">
        <v>2367</v>
      </c>
      <c r="I1075" s="228">
        <v>1619189.57</v>
      </c>
      <c r="J1075" s="228">
        <v>338288.25</v>
      </c>
      <c r="K1075" s="228">
        <v>443650.27</v>
      </c>
      <c r="L1075" s="228">
        <v>2613435.27</v>
      </c>
    </row>
    <row r="1076" spans="1:12">
      <c r="A1076" s="228">
        <v>2008</v>
      </c>
      <c r="B1076" s="228" t="s">
        <v>192</v>
      </c>
      <c r="C1076" s="228" t="s">
        <v>66</v>
      </c>
      <c r="D1076" s="228" t="s">
        <v>206</v>
      </c>
      <c r="E1076" s="228">
        <v>65</v>
      </c>
      <c r="F1076" s="228">
        <v>5763</v>
      </c>
      <c r="G1076" s="228">
        <v>714</v>
      </c>
      <c r="H1076" s="228">
        <v>2040</v>
      </c>
      <c r="I1076" s="228">
        <v>1547260.45</v>
      </c>
      <c r="J1076" s="228">
        <v>306421.52</v>
      </c>
      <c r="K1076" s="228">
        <v>478127.62</v>
      </c>
      <c r="L1076" s="228">
        <v>2467906.15</v>
      </c>
    </row>
    <row r="1077" spans="1:12">
      <c r="A1077" s="228">
        <v>2008</v>
      </c>
      <c r="B1077" s="228" t="s">
        <v>192</v>
      </c>
      <c r="C1077" s="228" t="s">
        <v>66</v>
      </c>
      <c r="D1077" s="228" t="s">
        <v>206</v>
      </c>
      <c r="E1077" s="228">
        <v>70</v>
      </c>
      <c r="F1077" s="228">
        <v>4443</v>
      </c>
      <c r="G1077" s="228">
        <v>708</v>
      </c>
      <c r="H1077" s="228">
        <v>2094</v>
      </c>
      <c r="I1077" s="228">
        <v>1405734.92</v>
      </c>
      <c r="J1077" s="228">
        <v>327991.26</v>
      </c>
      <c r="K1077" s="228">
        <v>487096.99</v>
      </c>
      <c r="L1077" s="228">
        <v>2355186.87</v>
      </c>
    </row>
    <row r="1078" spans="1:12">
      <c r="A1078" s="228">
        <v>2008</v>
      </c>
      <c r="B1078" s="228" t="s">
        <v>192</v>
      </c>
      <c r="C1078" s="228" t="s">
        <v>66</v>
      </c>
      <c r="D1078" s="228" t="s">
        <v>206</v>
      </c>
      <c r="E1078" s="228">
        <v>75</v>
      </c>
      <c r="F1078" s="228">
        <v>3613</v>
      </c>
      <c r="G1078" s="228">
        <v>586</v>
      </c>
      <c r="H1078" s="228">
        <v>2500</v>
      </c>
      <c r="I1078" s="228">
        <v>1536219.44</v>
      </c>
      <c r="J1078" s="228">
        <v>305023.63</v>
      </c>
      <c r="K1078" s="228">
        <v>443098.85</v>
      </c>
      <c r="L1078" s="228">
        <v>2399700.9</v>
      </c>
    </row>
    <row r="1079" spans="1:12">
      <c r="A1079" s="228">
        <v>2008</v>
      </c>
      <c r="B1079" s="228" t="s">
        <v>192</v>
      </c>
      <c r="C1079" s="228" t="s">
        <v>66</v>
      </c>
      <c r="D1079" s="228" t="s">
        <v>206</v>
      </c>
      <c r="E1079" s="228">
        <v>80</v>
      </c>
      <c r="F1079" s="228">
        <v>2651</v>
      </c>
      <c r="G1079" s="228">
        <v>485</v>
      </c>
      <c r="H1079" s="228">
        <v>1859</v>
      </c>
      <c r="I1079" s="228">
        <v>1109188.8500000001</v>
      </c>
      <c r="J1079" s="228">
        <v>199778.52</v>
      </c>
      <c r="K1079" s="228">
        <v>162089.18</v>
      </c>
      <c r="L1079" s="228">
        <v>1529483.52</v>
      </c>
    </row>
    <row r="1080" spans="1:12">
      <c r="A1080" s="228">
        <v>2008</v>
      </c>
      <c r="B1080" s="228" t="s">
        <v>192</v>
      </c>
      <c r="C1080" s="228" t="s">
        <v>66</v>
      </c>
      <c r="D1080" s="228" t="s">
        <v>206</v>
      </c>
      <c r="E1080" s="228">
        <v>85</v>
      </c>
      <c r="F1080" s="228">
        <v>1405</v>
      </c>
      <c r="G1080" s="228">
        <v>236</v>
      </c>
      <c r="H1080" s="228">
        <v>1821</v>
      </c>
      <c r="I1080" s="228">
        <v>902485.06</v>
      </c>
      <c r="J1080" s="228">
        <v>103000.28</v>
      </c>
      <c r="K1080" s="228">
        <v>124063.35</v>
      </c>
      <c r="L1080" s="228">
        <v>1183194.76</v>
      </c>
    </row>
    <row r="1081" spans="1:12">
      <c r="A1081" s="228">
        <v>2008</v>
      </c>
      <c r="B1081" s="228" t="s">
        <v>192</v>
      </c>
      <c r="C1081" s="228" t="s">
        <v>66</v>
      </c>
      <c r="D1081" s="228" t="s">
        <v>206</v>
      </c>
      <c r="E1081" s="228">
        <v>90</v>
      </c>
      <c r="F1081" s="228">
        <v>582</v>
      </c>
      <c r="G1081" s="228">
        <v>79</v>
      </c>
      <c r="H1081" s="228">
        <v>693</v>
      </c>
      <c r="I1081" s="228">
        <v>320540.51</v>
      </c>
      <c r="J1081" s="228">
        <v>26136.7</v>
      </c>
      <c r="K1081" s="228">
        <v>11841</v>
      </c>
      <c r="L1081" s="228">
        <v>378511.93</v>
      </c>
    </row>
    <row r="1082" spans="1:12">
      <c r="A1082" s="228">
        <v>2008</v>
      </c>
      <c r="B1082" s="228" t="s">
        <v>192</v>
      </c>
      <c r="C1082" s="228" t="s">
        <v>66</v>
      </c>
      <c r="D1082" s="228" t="s">
        <v>206</v>
      </c>
      <c r="E1082" s="228">
        <v>95</v>
      </c>
      <c r="F1082" s="228">
        <v>139</v>
      </c>
      <c r="G1082" s="228">
        <v>9</v>
      </c>
      <c r="H1082" s="228">
        <v>58</v>
      </c>
      <c r="I1082" s="228">
        <v>50004.99</v>
      </c>
      <c r="J1082" s="228">
        <v>2523.6999999999998</v>
      </c>
      <c r="K1082" s="228">
        <v>1198.2</v>
      </c>
      <c r="L1082" s="228">
        <v>54325.39</v>
      </c>
    </row>
    <row r="1083" spans="1:12">
      <c r="A1083" s="228">
        <v>2008</v>
      </c>
      <c r="B1083" s="228" t="s">
        <v>192</v>
      </c>
      <c r="C1083" s="228" t="s">
        <v>67</v>
      </c>
      <c r="D1083" s="228" t="s">
        <v>205</v>
      </c>
      <c r="E1083" s="228">
        <v>0</v>
      </c>
      <c r="F1083" s="228">
        <v>2536</v>
      </c>
      <c r="G1083" s="228">
        <v>63</v>
      </c>
      <c r="H1083" s="228">
        <v>261</v>
      </c>
      <c r="I1083" s="228">
        <v>123528.66</v>
      </c>
      <c r="J1083" s="228">
        <v>13251.75</v>
      </c>
      <c r="K1083" s="228">
        <v>126</v>
      </c>
      <c r="L1083" s="228">
        <v>148244.84</v>
      </c>
    </row>
    <row r="1084" spans="1:12">
      <c r="A1084" s="228">
        <v>2008</v>
      </c>
      <c r="B1084" s="228" t="s">
        <v>192</v>
      </c>
      <c r="C1084" s="228" t="s">
        <v>67</v>
      </c>
      <c r="D1084" s="228" t="s">
        <v>205</v>
      </c>
      <c r="E1084" s="228">
        <v>5</v>
      </c>
      <c r="F1084" s="228">
        <v>2574</v>
      </c>
      <c r="G1084" s="228">
        <v>16</v>
      </c>
      <c r="H1084" s="228">
        <v>18</v>
      </c>
      <c r="I1084" s="228">
        <v>12110.5</v>
      </c>
      <c r="J1084" s="228">
        <v>2416.3000000000002</v>
      </c>
      <c r="K1084" s="228">
        <v>27.5</v>
      </c>
      <c r="L1084" s="228">
        <v>19680.5</v>
      </c>
    </row>
    <row r="1085" spans="1:12">
      <c r="A1085" s="228">
        <v>2008</v>
      </c>
      <c r="B1085" s="228" t="s">
        <v>192</v>
      </c>
      <c r="C1085" s="228" t="s">
        <v>67</v>
      </c>
      <c r="D1085" s="228" t="s">
        <v>205</v>
      </c>
      <c r="E1085" s="228">
        <v>10</v>
      </c>
      <c r="F1085" s="228">
        <v>2777</v>
      </c>
      <c r="G1085" s="228">
        <v>22</v>
      </c>
      <c r="H1085" s="228">
        <v>34</v>
      </c>
      <c r="I1085" s="228">
        <v>17826.650000000001</v>
      </c>
      <c r="J1085" s="228">
        <v>7417.6</v>
      </c>
      <c r="K1085" s="228">
        <v>1610.55</v>
      </c>
      <c r="L1085" s="228">
        <v>30986.54</v>
      </c>
    </row>
    <row r="1086" spans="1:12">
      <c r="A1086" s="228">
        <v>2008</v>
      </c>
      <c r="B1086" s="228" t="s">
        <v>192</v>
      </c>
      <c r="C1086" s="228" t="s">
        <v>67</v>
      </c>
      <c r="D1086" s="228" t="s">
        <v>205</v>
      </c>
      <c r="E1086" s="228">
        <v>15</v>
      </c>
      <c r="F1086" s="228">
        <v>2786</v>
      </c>
      <c r="G1086" s="228">
        <v>41</v>
      </c>
      <c r="H1086" s="228">
        <v>72</v>
      </c>
      <c r="I1086" s="228">
        <v>63959.85</v>
      </c>
      <c r="J1086" s="228">
        <v>19130.45</v>
      </c>
      <c r="K1086" s="228">
        <v>21137.55</v>
      </c>
      <c r="L1086" s="228">
        <v>117480.03</v>
      </c>
    </row>
    <row r="1087" spans="1:12">
      <c r="A1087" s="228">
        <v>2008</v>
      </c>
      <c r="B1087" s="228" t="s">
        <v>192</v>
      </c>
      <c r="C1087" s="228" t="s">
        <v>67</v>
      </c>
      <c r="D1087" s="228" t="s">
        <v>205</v>
      </c>
      <c r="E1087" s="228">
        <v>20</v>
      </c>
      <c r="F1087" s="228">
        <v>1805</v>
      </c>
      <c r="G1087" s="228">
        <v>24</v>
      </c>
      <c r="H1087" s="228">
        <v>40</v>
      </c>
      <c r="I1087" s="228">
        <v>48805</v>
      </c>
      <c r="J1087" s="228">
        <v>9227.89</v>
      </c>
      <c r="K1087" s="228">
        <v>8881</v>
      </c>
      <c r="L1087" s="228">
        <v>76036.490000000005</v>
      </c>
    </row>
    <row r="1088" spans="1:12">
      <c r="A1088" s="228">
        <v>2008</v>
      </c>
      <c r="B1088" s="228" t="s">
        <v>192</v>
      </c>
      <c r="C1088" s="228" t="s">
        <v>67</v>
      </c>
      <c r="D1088" s="228" t="s">
        <v>205</v>
      </c>
      <c r="E1088" s="228">
        <v>25</v>
      </c>
      <c r="F1088" s="228">
        <v>1765</v>
      </c>
      <c r="G1088" s="228">
        <v>33</v>
      </c>
      <c r="H1088" s="228">
        <v>76</v>
      </c>
      <c r="I1088" s="228">
        <v>61872</v>
      </c>
      <c r="J1088" s="228">
        <v>16965.189999999999</v>
      </c>
      <c r="K1088" s="228">
        <v>4901</v>
      </c>
      <c r="L1088" s="228">
        <v>97333.93</v>
      </c>
    </row>
    <row r="1089" spans="1:12">
      <c r="A1089" s="228">
        <v>2008</v>
      </c>
      <c r="B1089" s="228" t="s">
        <v>192</v>
      </c>
      <c r="C1089" s="228" t="s">
        <v>67</v>
      </c>
      <c r="D1089" s="228" t="s">
        <v>205</v>
      </c>
      <c r="E1089" s="228">
        <v>30</v>
      </c>
      <c r="F1089" s="228">
        <v>2475</v>
      </c>
      <c r="G1089" s="228">
        <v>42</v>
      </c>
      <c r="H1089" s="228">
        <v>64</v>
      </c>
      <c r="I1089" s="228">
        <v>66488</v>
      </c>
      <c r="J1089" s="228">
        <v>21551.62</v>
      </c>
      <c r="K1089" s="228">
        <v>3381.95</v>
      </c>
      <c r="L1089" s="228">
        <v>110642.76</v>
      </c>
    </row>
    <row r="1090" spans="1:12">
      <c r="A1090" s="228">
        <v>2008</v>
      </c>
      <c r="B1090" s="228" t="s">
        <v>192</v>
      </c>
      <c r="C1090" s="228" t="s">
        <v>67</v>
      </c>
      <c r="D1090" s="228" t="s">
        <v>205</v>
      </c>
      <c r="E1090" s="228">
        <v>35</v>
      </c>
      <c r="F1090" s="228">
        <v>2922</v>
      </c>
      <c r="G1090" s="228">
        <v>59</v>
      </c>
      <c r="H1090" s="228">
        <v>87</v>
      </c>
      <c r="I1090" s="228">
        <v>61578</v>
      </c>
      <c r="J1090" s="228">
        <v>21172.86</v>
      </c>
      <c r="K1090" s="228">
        <v>4847</v>
      </c>
      <c r="L1090" s="228">
        <v>107450.21</v>
      </c>
    </row>
    <row r="1091" spans="1:12">
      <c r="A1091" s="228">
        <v>2008</v>
      </c>
      <c r="B1091" s="228" t="s">
        <v>192</v>
      </c>
      <c r="C1091" s="228" t="s">
        <v>67</v>
      </c>
      <c r="D1091" s="228" t="s">
        <v>205</v>
      </c>
      <c r="E1091" s="228">
        <v>40</v>
      </c>
      <c r="F1091" s="228">
        <v>2981</v>
      </c>
      <c r="G1091" s="228">
        <v>67</v>
      </c>
      <c r="H1091" s="228">
        <v>133</v>
      </c>
      <c r="I1091" s="228">
        <v>91635.5</v>
      </c>
      <c r="J1091" s="228">
        <v>29768.9</v>
      </c>
      <c r="K1091" s="228">
        <v>15201.49</v>
      </c>
      <c r="L1091" s="228">
        <v>165441.96</v>
      </c>
    </row>
    <row r="1092" spans="1:12">
      <c r="A1092" s="228">
        <v>2008</v>
      </c>
      <c r="B1092" s="228" t="s">
        <v>192</v>
      </c>
      <c r="C1092" s="228" t="s">
        <v>67</v>
      </c>
      <c r="D1092" s="228" t="s">
        <v>205</v>
      </c>
      <c r="E1092" s="228">
        <v>45</v>
      </c>
      <c r="F1092" s="228">
        <v>3326</v>
      </c>
      <c r="G1092" s="228">
        <v>118</v>
      </c>
      <c r="H1092" s="228">
        <v>213</v>
      </c>
      <c r="I1092" s="228">
        <v>163293.1</v>
      </c>
      <c r="J1092" s="228">
        <v>52652.98</v>
      </c>
      <c r="K1092" s="228">
        <v>75847.210000000006</v>
      </c>
      <c r="L1092" s="228">
        <v>334783.33</v>
      </c>
    </row>
    <row r="1093" spans="1:12">
      <c r="A1093" s="228">
        <v>2008</v>
      </c>
      <c r="B1093" s="228" t="s">
        <v>192</v>
      </c>
      <c r="C1093" s="228" t="s">
        <v>67</v>
      </c>
      <c r="D1093" s="228" t="s">
        <v>205</v>
      </c>
      <c r="E1093" s="228">
        <v>50</v>
      </c>
      <c r="F1093" s="228">
        <v>3117</v>
      </c>
      <c r="G1093" s="228">
        <v>111</v>
      </c>
      <c r="H1093" s="228">
        <v>224</v>
      </c>
      <c r="I1093" s="228">
        <v>206494.45</v>
      </c>
      <c r="J1093" s="228">
        <v>41288.79</v>
      </c>
      <c r="K1093" s="228">
        <v>27842.66</v>
      </c>
      <c r="L1093" s="228">
        <v>322479.58</v>
      </c>
    </row>
    <row r="1094" spans="1:12">
      <c r="A1094" s="228">
        <v>2008</v>
      </c>
      <c r="B1094" s="228" t="s">
        <v>192</v>
      </c>
      <c r="C1094" s="228" t="s">
        <v>67</v>
      </c>
      <c r="D1094" s="228" t="s">
        <v>205</v>
      </c>
      <c r="E1094" s="228">
        <v>55</v>
      </c>
      <c r="F1094" s="228">
        <v>2854</v>
      </c>
      <c r="G1094" s="228">
        <v>225</v>
      </c>
      <c r="H1094" s="228">
        <v>489</v>
      </c>
      <c r="I1094" s="228">
        <v>387323.05</v>
      </c>
      <c r="J1094" s="228">
        <v>101143.72</v>
      </c>
      <c r="K1094" s="228">
        <v>119064.4</v>
      </c>
      <c r="L1094" s="228">
        <v>683310.97</v>
      </c>
    </row>
    <row r="1095" spans="1:12">
      <c r="A1095" s="228">
        <v>2008</v>
      </c>
      <c r="B1095" s="228" t="s">
        <v>192</v>
      </c>
      <c r="C1095" s="228" t="s">
        <v>67</v>
      </c>
      <c r="D1095" s="228" t="s">
        <v>205</v>
      </c>
      <c r="E1095" s="228">
        <v>60</v>
      </c>
      <c r="F1095" s="228">
        <v>2037</v>
      </c>
      <c r="G1095" s="228">
        <v>194</v>
      </c>
      <c r="H1095" s="228">
        <v>514</v>
      </c>
      <c r="I1095" s="228">
        <v>449661.32</v>
      </c>
      <c r="J1095" s="228">
        <v>92586.87</v>
      </c>
      <c r="K1095" s="228">
        <v>67641.94</v>
      </c>
      <c r="L1095" s="228">
        <v>688897.98</v>
      </c>
    </row>
    <row r="1096" spans="1:12">
      <c r="A1096" s="228">
        <v>2008</v>
      </c>
      <c r="B1096" s="228" t="s">
        <v>192</v>
      </c>
      <c r="C1096" s="228" t="s">
        <v>67</v>
      </c>
      <c r="D1096" s="228" t="s">
        <v>205</v>
      </c>
      <c r="E1096" s="228">
        <v>65</v>
      </c>
      <c r="F1096" s="228">
        <v>1135</v>
      </c>
      <c r="G1096" s="228">
        <v>120</v>
      </c>
      <c r="H1096" s="228">
        <v>315</v>
      </c>
      <c r="I1096" s="228">
        <v>281564.95</v>
      </c>
      <c r="J1096" s="228">
        <v>63709.01</v>
      </c>
      <c r="K1096" s="228">
        <v>37408.730000000003</v>
      </c>
      <c r="L1096" s="228">
        <v>437251.25</v>
      </c>
    </row>
    <row r="1097" spans="1:12">
      <c r="A1097" s="228">
        <v>2008</v>
      </c>
      <c r="B1097" s="228" t="s">
        <v>192</v>
      </c>
      <c r="C1097" s="228" t="s">
        <v>67</v>
      </c>
      <c r="D1097" s="228" t="s">
        <v>205</v>
      </c>
      <c r="E1097" s="228">
        <v>70</v>
      </c>
      <c r="F1097" s="228">
        <v>462</v>
      </c>
      <c r="G1097" s="228">
        <v>57</v>
      </c>
      <c r="H1097" s="228">
        <v>183</v>
      </c>
      <c r="I1097" s="228">
        <v>156046.98000000001</v>
      </c>
      <c r="J1097" s="228">
        <v>33142.449999999997</v>
      </c>
      <c r="K1097" s="228">
        <v>13655.2</v>
      </c>
      <c r="L1097" s="228">
        <v>211421.43</v>
      </c>
    </row>
    <row r="1098" spans="1:12">
      <c r="A1098" s="228">
        <v>2008</v>
      </c>
      <c r="B1098" s="228" t="s">
        <v>192</v>
      </c>
      <c r="C1098" s="228" t="s">
        <v>67</v>
      </c>
      <c r="D1098" s="228" t="s">
        <v>205</v>
      </c>
      <c r="E1098" s="228">
        <v>75</v>
      </c>
      <c r="F1098" s="228">
        <v>241</v>
      </c>
      <c r="G1098" s="228">
        <v>53</v>
      </c>
      <c r="H1098" s="228">
        <v>156</v>
      </c>
      <c r="I1098" s="228">
        <v>106319.88</v>
      </c>
      <c r="J1098" s="228">
        <v>22562.78</v>
      </c>
      <c r="K1098" s="228">
        <v>32994.050000000003</v>
      </c>
      <c r="L1098" s="228">
        <v>171930.44</v>
      </c>
    </row>
    <row r="1099" spans="1:12">
      <c r="A1099" s="228">
        <v>2008</v>
      </c>
      <c r="B1099" s="228" t="s">
        <v>192</v>
      </c>
      <c r="C1099" s="228" t="s">
        <v>67</v>
      </c>
      <c r="D1099" s="228" t="s">
        <v>205</v>
      </c>
      <c r="E1099" s="228">
        <v>80</v>
      </c>
      <c r="F1099" s="228">
        <v>94</v>
      </c>
      <c r="G1099" s="228">
        <v>19</v>
      </c>
      <c r="H1099" s="228">
        <v>95</v>
      </c>
      <c r="I1099" s="228">
        <v>43054</v>
      </c>
      <c r="J1099" s="228">
        <v>6045.61</v>
      </c>
      <c r="K1099" s="228">
        <v>12031</v>
      </c>
      <c r="L1099" s="228">
        <v>62554.98</v>
      </c>
    </row>
    <row r="1100" spans="1:12">
      <c r="A1100" s="228">
        <v>2008</v>
      </c>
      <c r="B1100" s="228" t="s">
        <v>192</v>
      </c>
      <c r="C1100" s="228" t="s">
        <v>67</v>
      </c>
      <c r="D1100" s="228" t="s">
        <v>205</v>
      </c>
      <c r="E1100" s="228">
        <v>85</v>
      </c>
      <c r="F1100" s="228">
        <v>25</v>
      </c>
      <c r="G1100" s="228">
        <v>1</v>
      </c>
      <c r="H1100" s="228">
        <v>10</v>
      </c>
      <c r="I1100" s="228">
        <v>2750</v>
      </c>
      <c r="J1100" s="228">
        <v>851.05</v>
      </c>
      <c r="K1100" s="228">
        <v>0</v>
      </c>
      <c r="L1100" s="228">
        <v>3601.05</v>
      </c>
    </row>
    <row r="1101" spans="1:12">
      <c r="A1101" s="228">
        <v>2008</v>
      </c>
      <c r="B1101" s="228" t="s">
        <v>192</v>
      </c>
      <c r="C1101" s="228" t="s">
        <v>67</v>
      </c>
      <c r="D1101" s="228" t="s">
        <v>205</v>
      </c>
      <c r="E1101" s="228">
        <v>90</v>
      </c>
      <c r="F1101" s="228">
        <v>8</v>
      </c>
      <c r="G1101" s="228">
        <v>0</v>
      </c>
      <c r="H1101" s="228">
        <v>0</v>
      </c>
      <c r="I1101" s="228">
        <v>0</v>
      </c>
      <c r="J1101" s="228">
        <v>0</v>
      </c>
      <c r="K1101" s="228">
        <v>0</v>
      </c>
      <c r="L1101" s="228">
        <v>0</v>
      </c>
    </row>
    <row r="1102" spans="1:12">
      <c r="A1102" s="228">
        <v>2008</v>
      </c>
      <c r="B1102" s="228" t="s">
        <v>192</v>
      </c>
      <c r="C1102" s="228" t="s">
        <v>67</v>
      </c>
      <c r="D1102" s="228" t="s">
        <v>205</v>
      </c>
      <c r="E1102" s="228">
        <v>95</v>
      </c>
      <c r="F1102" s="228">
        <v>1</v>
      </c>
      <c r="G1102" s="228">
        <v>0</v>
      </c>
      <c r="H1102" s="228">
        <v>0</v>
      </c>
      <c r="I1102" s="228">
        <v>0</v>
      </c>
      <c r="J1102" s="228">
        <v>0</v>
      </c>
      <c r="K1102" s="228">
        <v>0</v>
      </c>
      <c r="L1102" s="228">
        <v>0</v>
      </c>
    </row>
    <row r="1103" spans="1:12">
      <c r="A1103" s="228">
        <v>2008</v>
      </c>
      <c r="B1103" s="228" t="s">
        <v>192</v>
      </c>
      <c r="C1103" s="228" t="s">
        <v>67</v>
      </c>
      <c r="D1103" s="228" t="s">
        <v>206</v>
      </c>
      <c r="E1103" s="228">
        <v>0</v>
      </c>
      <c r="F1103" s="228">
        <v>2418</v>
      </c>
      <c r="G1103" s="228">
        <v>38</v>
      </c>
      <c r="H1103" s="228">
        <v>91</v>
      </c>
      <c r="I1103" s="228">
        <v>55171.98</v>
      </c>
      <c r="J1103" s="228">
        <v>8108.3</v>
      </c>
      <c r="K1103" s="228">
        <v>75</v>
      </c>
      <c r="L1103" s="228">
        <v>69513.13</v>
      </c>
    </row>
    <row r="1104" spans="1:12">
      <c r="A1104" s="228">
        <v>2008</v>
      </c>
      <c r="B1104" s="228" t="s">
        <v>192</v>
      </c>
      <c r="C1104" s="228" t="s">
        <v>67</v>
      </c>
      <c r="D1104" s="228" t="s">
        <v>206</v>
      </c>
      <c r="E1104" s="228">
        <v>5</v>
      </c>
      <c r="F1104" s="228">
        <v>2519</v>
      </c>
      <c r="G1104" s="228">
        <v>16</v>
      </c>
      <c r="H1104" s="228">
        <v>16</v>
      </c>
      <c r="I1104" s="228">
        <v>11415</v>
      </c>
      <c r="J1104" s="228">
        <v>1842.45</v>
      </c>
      <c r="K1104" s="228">
        <v>76</v>
      </c>
      <c r="L1104" s="228">
        <v>16320.7</v>
      </c>
    </row>
    <row r="1105" spans="1:12">
      <c r="A1105" s="228">
        <v>2008</v>
      </c>
      <c r="B1105" s="228" t="s">
        <v>192</v>
      </c>
      <c r="C1105" s="228" t="s">
        <v>67</v>
      </c>
      <c r="D1105" s="228" t="s">
        <v>206</v>
      </c>
      <c r="E1105" s="228">
        <v>10</v>
      </c>
      <c r="F1105" s="228">
        <v>2601</v>
      </c>
      <c r="G1105" s="228">
        <v>12</v>
      </c>
      <c r="H1105" s="228">
        <v>14</v>
      </c>
      <c r="I1105" s="228">
        <v>11572</v>
      </c>
      <c r="J1105" s="228">
        <v>3090.15</v>
      </c>
      <c r="K1105" s="228">
        <v>30</v>
      </c>
      <c r="L1105" s="228">
        <v>16912.400000000001</v>
      </c>
    </row>
    <row r="1106" spans="1:12">
      <c r="A1106" s="228">
        <v>2008</v>
      </c>
      <c r="B1106" s="228" t="s">
        <v>192</v>
      </c>
      <c r="C1106" s="228" t="s">
        <v>67</v>
      </c>
      <c r="D1106" s="228" t="s">
        <v>206</v>
      </c>
      <c r="E1106" s="228">
        <v>15</v>
      </c>
      <c r="F1106" s="228">
        <v>2654</v>
      </c>
      <c r="G1106" s="228">
        <v>49</v>
      </c>
      <c r="H1106" s="228">
        <v>81</v>
      </c>
      <c r="I1106" s="228">
        <v>64094.79</v>
      </c>
      <c r="J1106" s="228">
        <v>19139.75</v>
      </c>
      <c r="K1106" s="228">
        <v>4524.3</v>
      </c>
      <c r="L1106" s="228">
        <v>100537.66</v>
      </c>
    </row>
    <row r="1107" spans="1:12">
      <c r="A1107" s="228">
        <v>2008</v>
      </c>
      <c r="B1107" s="228" t="s">
        <v>192</v>
      </c>
      <c r="C1107" s="228" t="s">
        <v>67</v>
      </c>
      <c r="D1107" s="228" t="s">
        <v>206</v>
      </c>
      <c r="E1107" s="228">
        <v>20</v>
      </c>
      <c r="F1107" s="228">
        <v>2257</v>
      </c>
      <c r="G1107" s="228">
        <v>80</v>
      </c>
      <c r="H1107" s="228">
        <v>164</v>
      </c>
      <c r="I1107" s="228">
        <v>139311.99</v>
      </c>
      <c r="J1107" s="228">
        <v>27171.43</v>
      </c>
      <c r="K1107" s="228">
        <v>8392.75</v>
      </c>
      <c r="L1107" s="228">
        <v>195707.53</v>
      </c>
    </row>
    <row r="1108" spans="1:12">
      <c r="A1108" s="228">
        <v>2008</v>
      </c>
      <c r="B1108" s="228" t="s">
        <v>192</v>
      </c>
      <c r="C1108" s="228" t="s">
        <v>67</v>
      </c>
      <c r="D1108" s="228" t="s">
        <v>206</v>
      </c>
      <c r="E1108" s="228">
        <v>25</v>
      </c>
      <c r="F1108" s="228">
        <v>2505</v>
      </c>
      <c r="G1108" s="228">
        <v>130</v>
      </c>
      <c r="H1108" s="228">
        <v>355</v>
      </c>
      <c r="I1108" s="228">
        <v>254555.85</v>
      </c>
      <c r="J1108" s="228">
        <v>49442.05</v>
      </c>
      <c r="K1108" s="228">
        <v>45958.35</v>
      </c>
      <c r="L1108" s="228">
        <v>409926.21</v>
      </c>
    </row>
    <row r="1109" spans="1:12">
      <c r="A1109" s="228">
        <v>2008</v>
      </c>
      <c r="B1109" s="228" t="s">
        <v>192</v>
      </c>
      <c r="C1109" s="228" t="s">
        <v>67</v>
      </c>
      <c r="D1109" s="228" t="s">
        <v>206</v>
      </c>
      <c r="E1109" s="228">
        <v>30</v>
      </c>
      <c r="F1109" s="228">
        <v>3084</v>
      </c>
      <c r="G1109" s="228">
        <v>180</v>
      </c>
      <c r="H1109" s="228">
        <v>549</v>
      </c>
      <c r="I1109" s="228">
        <v>415801.64</v>
      </c>
      <c r="J1109" s="228">
        <v>60424.89</v>
      </c>
      <c r="K1109" s="228">
        <v>14559.45</v>
      </c>
      <c r="L1109" s="228">
        <v>563988.1</v>
      </c>
    </row>
    <row r="1110" spans="1:12">
      <c r="A1110" s="228">
        <v>2008</v>
      </c>
      <c r="B1110" s="228" t="s">
        <v>192</v>
      </c>
      <c r="C1110" s="228" t="s">
        <v>67</v>
      </c>
      <c r="D1110" s="228" t="s">
        <v>206</v>
      </c>
      <c r="E1110" s="228">
        <v>35</v>
      </c>
      <c r="F1110" s="228">
        <v>3467</v>
      </c>
      <c r="G1110" s="228">
        <v>189</v>
      </c>
      <c r="H1110" s="228">
        <v>509</v>
      </c>
      <c r="I1110" s="228">
        <v>382149.9</v>
      </c>
      <c r="J1110" s="228">
        <v>67904.160000000003</v>
      </c>
      <c r="K1110" s="228">
        <v>30791.79</v>
      </c>
      <c r="L1110" s="228">
        <v>547555.36</v>
      </c>
    </row>
    <row r="1111" spans="1:12">
      <c r="A1111" s="228">
        <v>2008</v>
      </c>
      <c r="B1111" s="228" t="s">
        <v>192</v>
      </c>
      <c r="C1111" s="228" t="s">
        <v>67</v>
      </c>
      <c r="D1111" s="228" t="s">
        <v>206</v>
      </c>
      <c r="E1111" s="228">
        <v>40</v>
      </c>
      <c r="F1111" s="228">
        <v>3144</v>
      </c>
      <c r="G1111" s="228">
        <v>125</v>
      </c>
      <c r="H1111" s="228">
        <v>263</v>
      </c>
      <c r="I1111" s="228">
        <v>206129.85</v>
      </c>
      <c r="J1111" s="228">
        <v>44262.8</v>
      </c>
      <c r="K1111" s="228">
        <v>30086.11</v>
      </c>
      <c r="L1111" s="228">
        <v>323818.31</v>
      </c>
    </row>
    <row r="1112" spans="1:12">
      <c r="A1112" s="228">
        <v>2008</v>
      </c>
      <c r="B1112" s="228" t="s">
        <v>192</v>
      </c>
      <c r="C1112" s="228" t="s">
        <v>67</v>
      </c>
      <c r="D1112" s="228" t="s">
        <v>206</v>
      </c>
      <c r="E1112" s="228">
        <v>45</v>
      </c>
      <c r="F1112" s="228">
        <v>3451</v>
      </c>
      <c r="G1112" s="228">
        <v>161</v>
      </c>
      <c r="H1112" s="228">
        <v>341</v>
      </c>
      <c r="I1112" s="228">
        <v>272928.73</v>
      </c>
      <c r="J1112" s="228">
        <v>75323.42</v>
      </c>
      <c r="K1112" s="228">
        <v>26097.3</v>
      </c>
      <c r="L1112" s="228">
        <v>433146.93</v>
      </c>
    </row>
    <row r="1113" spans="1:12">
      <c r="A1113" s="228">
        <v>2008</v>
      </c>
      <c r="B1113" s="228" t="s">
        <v>192</v>
      </c>
      <c r="C1113" s="228" t="s">
        <v>67</v>
      </c>
      <c r="D1113" s="228" t="s">
        <v>206</v>
      </c>
      <c r="E1113" s="228">
        <v>50</v>
      </c>
      <c r="F1113" s="228">
        <v>3199</v>
      </c>
      <c r="G1113" s="228">
        <v>170</v>
      </c>
      <c r="H1113" s="228">
        <v>303</v>
      </c>
      <c r="I1113" s="228">
        <v>255269.63</v>
      </c>
      <c r="J1113" s="228">
        <v>72680.44</v>
      </c>
      <c r="K1113" s="228">
        <v>52033.4</v>
      </c>
      <c r="L1113" s="228">
        <v>452083.05</v>
      </c>
    </row>
    <row r="1114" spans="1:12">
      <c r="A1114" s="228">
        <v>2008</v>
      </c>
      <c r="B1114" s="228" t="s">
        <v>192</v>
      </c>
      <c r="C1114" s="228" t="s">
        <v>67</v>
      </c>
      <c r="D1114" s="228" t="s">
        <v>206</v>
      </c>
      <c r="E1114" s="228">
        <v>55</v>
      </c>
      <c r="F1114" s="228">
        <v>2601</v>
      </c>
      <c r="G1114" s="228">
        <v>142</v>
      </c>
      <c r="H1114" s="228">
        <v>342</v>
      </c>
      <c r="I1114" s="228">
        <v>279909.40999999997</v>
      </c>
      <c r="J1114" s="228">
        <v>60938.27</v>
      </c>
      <c r="K1114" s="228">
        <v>100630.15</v>
      </c>
      <c r="L1114" s="228">
        <v>503953.46</v>
      </c>
    </row>
    <row r="1115" spans="1:12">
      <c r="A1115" s="228">
        <v>2008</v>
      </c>
      <c r="B1115" s="228" t="s">
        <v>192</v>
      </c>
      <c r="C1115" s="228" t="s">
        <v>67</v>
      </c>
      <c r="D1115" s="228" t="s">
        <v>206</v>
      </c>
      <c r="E1115" s="228">
        <v>60</v>
      </c>
      <c r="F1115" s="228">
        <v>1703</v>
      </c>
      <c r="G1115" s="228">
        <v>102</v>
      </c>
      <c r="H1115" s="228">
        <v>252</v>
      </c>
      <c r="I1115" s="228">
        <v>178607.6</v>
      </c>
      <c r="J1115" s="228">
        <v>53514.53</v>
      </c>
      <c r="K1115" s="228">
        <v>55055.48</v>
      </c>
      <c r="L1115" s="228">
        <v>345680.56</v>
      </c>
    </row>
    <row r="1116" spans="1:12">
      <c r="A1116" s="228">
        <v>2008</v>
      </c>
      <c r="B1116" s="228" t="s">
        <v>192</v>
      </c>
      <c r="C1116" s="228" t="s">
        <v>67</v>
      </c>
      <c r="D1116" s="228" t="s">
        <v>206</v>
      </c>
      <c r="E1116" s="228">
        <v>65</v>
      </c>
      <c r="F1116" s="228">
        <v>819</v>
      </c>
      <c r="G1116" s="228">
        <v>67</v>
      </c>
      <c r="H1116" s="228">
        <v>194</v>
      </c>
      <c r="I1116" s="228">
        <v>154949.29</v>
      </c>
      <c r="J1116" s="228">
        <v>33109.56</v>
      </c>
      <c r="K1116" s="228">
        <v>32633</v>
      </c>
      <c r="L1116" s="228">
        <v>235020.83</v>
      </c>
    </row>
    <row r="1117" spans="1:12">
      <c r="A1117" s="228">
        <v>2008</v>
      </c>
      <c r="B1117" s="228" t="s">
        <v>192</v>
      </c>
      <c r="C1117" s="228" t="s">
        <v>67</v>
      </c>
      <c r="D1117" s="228" t="s">
        <v>206</v>
      </c>
      <c r="E1117" s="228">
        <v>70</v>
      </c>
      <c r="F1117" s="228">
        <v>385</v>
      </c>
      <c r="G1117" s="228">
        <v>35</v>
      </c>
      <c r="H1117" s="228">
        <v>146</v>
      </c>
      <c r="I1117" s="228">
        <v>113928.16</v>
      </c>
      <c r="J1117" s="228">
        <v>25781.45</v>
      </c>
      <c r="K1117" s="228">
        <v>36514.29</v>
      </c>
      <c r="L1117" s="228">
        <v>192043.06</v>
      </c>
    </row>
    <row r="1118" spans="1:12">
      <c r="A1118" s="228">
        <v>2008</v>
      </c>
      <c r="B1118" s="228" t="s">
        <v>192</v>
      </c>
      <c r="C1118" s="228" t="s">
        <v>67</v>
      </c>
      <c r="D1118" s="228" t="s">
        <v>206</v>
      </c>
      <c r="E1118" s="228">
        <v>75</v>
      </c>
      <c r="F1118" s="228">
        <v>225</v>
      </c>
      <c r="G1118" s="228">
        <v>30</v>
      </c>
      <c r="H1118" s="228">
        <v>183</v>
      </c>
      <c r="I1118" s="228">
        <v>126832.89</v>
      </c>
      <c r="J1118" s="228">
        <v>22786.49</v>
      </c>
      <c r="K1118" s="228">
        <v>42103.85</v>
      </c>
      <c r="L1118" s="228">
        <v>195907.39</v>
      </c>
    </row>
    <row r="1119" spans="1:12">
      <c r="A1119" s="228">
        <v>2008</v>
      </c>
      <c r="B1119" s="228" t="s">
        <v>192</v>
      </c>
      <c r="C1119" s="228" t="s">
        <v>67</v>
      </c>
      <c r="D1119" s="228" t="s">
        <v>206</v>
      </c>
      <c r="E1119" s="228">
        <v>80</v>
      </c>
      <c r="F1119" s="228">
        <v>119</v>
      </c>
      <c r="G1119" s="228">
        <v>18</v>
      </c>
      <c r="H1119" s="228">
        <v>67</v>
      </c>
      <c r="I1119" s="228">
        <v>50098</v>
      </c>
      <c r="J1119" s="228">
        <v>9056.61</v>
      </c>
      <c r="K1119" s="228">
        <v>14687</v>
      </c>
      <c r="L1119" s="228">
        <v>82854.09</v>
      </c>
    </row>
    <row r="1120" spans="1:12">
      <c r="A1120" s="228">
        <v>2008</v>
      </c>
      <c r="B1120" s="228" t="s">
        <v>192</v>
      </c>
      <c r="C1120" s="228" t="s">
        <v>67</v>
      </c>
      <c r="D1120" s="228" t="s">
        <v>206</v>
      </c>
      <c r="E1120" s="228">
        <v>85</v>
      </c>
      <c r="F1120" s="228">
        <v>58</v>
      </c>
      <c r="G1120" s="228">
        <v>15</v>
      </c>
      <c r="H1120" s="228">
        <v>149</v>
      </c>
      <c r="I1120" s="228">
        <v>33605.5</v>
      </c>
      <c r="J1120" s="228">
        <v>3850.1</v>
      </c>
      <c r="K1120" s="228">
        <v>214</v>
      </c>
      <c r="L1120" s="228">
        <v>51249.1</v>
      </c>
    </row>
    <row r="1121" spans="1:12">
      <c r="A1121" s="228">
        <v>2008</v>
      </c>
      <c r="B1121" s="228" t="s">
        <v>192</v>
      </c>
      <c r="C1121" s="228" t="s">
        <v>67</v>
      </c>
      <c r="D1121" s="228" t="s">
        <v>206</v>
      </c>
      <c r="E1121" s="228">
        <v>90</v>
      </c>
      <c r="F1121" s="228">
        <v>16</v>
      </c>
      <c r="G1121" s="228">
        <v>2</v>
      </c>
      <c r="H1121" s="228">
        <v>22</v>
      </c>
      <c r="I1121" s="228">
        <v>18584</v>
      </c>
      <c r="J1121" s="228">
        <v>1229.2</v>
      </c>
      <c r="K1121" s="228">
        <v>0</v>
      </c>
      <c r="L1121" s="228">
        <v>20615.95</v>
      </c>
    </row>
    <row r="1122" spans="1:12">
      <c r="A1122" s="228">
        <v>2008</v>
      </c>
      <c r="B1122" s="228" t="s">
        <v>192</v>
      </c>
      <c r="C1122" s="228" t="s">
        <v>67</v>
      </c>
      <c r="D1122" s="228" t="s">
        <v>206</v>
      </c>
      <c r="E1122" s="228">
        <v>95</v>
      </c>
      <c r="F1122" s="228">
        <v>6</v>
      </c>
      <c r="G1122" s="228">
        <v>0</v>
      </c>
      <c r="H1122" s="228">
        <v>0</v>
      </c>
      <c r="I1122" s="228">
        <v>0</v>
      </c>
      <c r="J1122" s="228">
        <v>409.3</v>
      </c>
      <c r="K1122" s="228">
        <v>0</v>
      </c>
      <c r="L1122" s="228">
        <v>409.3</v>
      </c>
    </row>
    <row r="1123" spans="1:12">
      <c r="A1123" s="228">
        <v>2008</v>
      </c>
      <c r="B1123" s="228" t="s">
        <v>193</v>
      </c>
      <c r="C1123" s="228" t="s">
        <v>61</v>
      </c>
      <c r="D1123" s="228" t="s">
        <v>205</v>
      </c>
      <c r="E1123" s="228">
        <v>0</v>
      </c>
      <c r="F1123" s="228">
        <v>100576</v>
      </c>
      <c r="G1123" s="228">
        <v>4744</v>
      </c>
      <c r="H1123" s="228">
        <v>13942</v>
      </c>
      <c r="I1123" s="228">
        <v>6058704.04</v>
      </c>
      <c r="J1123" s="228">
        <v>980804.2</v>
      </c>
      <c r="K1123" s="228">
        <v>131697.29</v>
      </c>
      <c r="L1123" s="228">
        <v>8387780.3600000003</v>
      </c>
    </row>
    <row r="1124" spans="1:12">
      <c r="A1124" s="228">
        <v>2008</v>
      </c>
      <c r="B1124" s="228" t="s">
        <v>193</v>
      </c>
      <c r="C1124" s="228" t="s">
        <v>61</v>
      </c>
      <c r="D1124" s="228" t="s">
        <v>205</v>
      </c>
      <c r="E1124" s="228">
        <v>5</v>
      </c>
      <c r="F1124" s="228">
        <v>103368</v>
      </c>
      <c r="G1124" s="228">
        <v>1972</v>
      </c>
      <c r="H1124" s="228">
        <v>3171</v>
      </c>
      <c r="I1124" s="228">
        <v>1692134.82</v>
      </c>
      <c r="J1124" s="228">
        <v>408924.38</v>
      </c>
      <c r="K1124" s="228">
        <v>71484.3</v>
      </c>
      <c r="L1124" s="228">
        <v>2775065.85</v>
      </c>
    </row>
    <row r="1125" spans="1:12">
      <c r="A1125" s="228">
        <v>2008</v>
      </c>
      <c r="B1125" s="228" t="s">
        <v>193</v>
      </c>
      <c r="C1125" s="228" t="s">
        <v>61</v>
      </c>
      <c r="D1125" s="228" t="s">
        <v>205</v>
      </c>
      <c r="E1125" s="228">
        <v>10</v>
      </c>
      <c r="F1125" s="228">
        <v>107321</v>
      </c>
      <c r="G1125" s="228">
        <v>1629</v>
      </c>
      <c r="H1125" s="228">
        <v>2997</v>
      </c>
      <c r="I1125" s="228">
        <v>1625875.4</v>
      </c>
      <c r="J1125" s="228">
        <v>403269.33</v>
      </c>
      <c r="K1125" s="228">
        <v>309804.09999999998</v>
      </c>
      <c r="L1125" s="228">
        <v>2794519.37</v>
      </c>
    </row>
    <row r="1126" spans="1:12">
      <c r="A1126" s="228">
        <v>2008</v>
      </c>
      <c r="B1126" s="228" t="s">
        <v>193</v>
      </c>
      <c r="C1126" s="228" t="s">
        <v>61</v>
      </c>
      <c r="D1126" s="228" t="s">
        <v>205</v>
      </c>
      <c r="E1126" s="228">
        <v>15</v>
      </c>
      <c r="F1126" s="228">
        <v>115959</v>
      </c>
      <c r="G1126" s="228">
        <v>2822</v>
      </c>
      <c r="H1126" s="228">
        <v>5410</v>
      </c>
      <c r="I1126" s="228">
        <v>3683225.67</v>
      </c>
      <c r="J1126" s="228">
        <v>786533.2</v>
      </c>
      <c r="K1126" s="228">
        <v>686079.72</v>
      </c>
      <c r="L1126" s="228">
        <v>6576049.4900000002</v>
      </c>
    </row>
    <row r="1127" spans="1:12">
      <c r="A1127" s="228">
        <v>2008</v>
      </c>
      <c r="B1127" s="228" t="s">
        <v>193</v>
      </c>
      <c r="C1127" s="228" t="s">
        <v>61</v>
      </c>
      <c r="D1127" s="228" t="s">
        <v>205</v>
      </c>
      <c r="E1127" s="228">
        <v>20</v>
      </c>
      <c r="F1127" s="228">
        <v>82360</v>
      </c>
      <c r="G1127" s="228">
        <v>2340</v>
      </c>
      <c r="H1127" s="228">
        <v>4623</v>
      </c>
      <c r="I1127" s="228">
        <v>3469521.03</v>
      </c>
      <c r="J1127" s="228">
        <v>735263.79</v>
      </c>
      <c r="K1127" s="228">
        <v>516278.14</v>
      </c>
      <c r="L1127" s="228">
        <v>6117087.8899999997</v>
      </c>
    </row>
    <row r="1128" spans="1:12">
      <c r="A1128" s="228">
        <v>2008</v>
      </c>
      <c r="B1128" s="228" t="s">
        <v>193</v>
      </c>
      <c r="C1128" s="228" t="s">
        <v>61</v>
      </c>
      <c r="D1128" s="228" t="s">
        <v>205</v>
      </c>
      <c r="E1128" s="228">
        <v>25</v>
      </c>
      <c r="F1128" s="228">
        <v>76190</v>
      </c>
      <c r="G1128" s="228">
        <v>2018</v>
      </c>
      <c r="H1128" s="228">
        <v>3965</v>
      </c>
      <c r="I1128" s="228">
        <v>2570372.69</v>
      </c>
      <c r="J1128" s="228">
        <v>598072.07999999996</v>
      </c>
      <c r="K1128" s="228">
        <v>418969</v>
      </c>
      <c r="L1128" s="228">
        <v>4783887.7</v>
      </c>
    </row>
    <row r="1129" spans="1:12">
      <c r="A1129" s="228">
        <v>2008</v>
      </c>
      <c r="B1129" s="228" t="s">
        <v>193</v>
      </c>
      <c r="C1129" s="228" t="s">
        <v>61</v>
      </c>
      <c r="D1129" s="228" t="s">
        <v>205</v>
      </c>
      <c r="E1129" s="228">
        <v>30</v>
      </c>
      <c r="F1129" s="228">
        <v>106640</v>
      </c>
      <c r="G1129" s="228">
        <v>2701</v>
      </c>
      <c r="H1129" s="228">
        <v>6036</v>
      </c>
      <c r="I1129" s="228">
        <v>3670863.44</v>
      </c>
      <c r="J1129" s="228">
        <v>822326.63</v>
      </c>
      <c r="K1129" s="228">
        <v>575813.93999999994</v>
      </c>
      <c r="L1129" s="228">
        <v>6644683.7400000002</v>
      </c>
    </row>
    <row r="1130" spans="1:12">
      <c r="A1130" s="228">
        <v>2008</v>
      </c>
      <c r="B1130" s="228" t="s">
        <v>193</v>
      </c>
      <c r="C1130" s="228" t="s">
        <v>61</v>
      </c>
      <c r="D1130" s="228" t="s">
        <v>205</v>
      </c>
      <c r="E1130" s="228">
        <v>35</v>
      </c>
      <c r="F1130" s="228">
        <v>122756</v>
      </c>
      <c r="G1130" s="228">
        <v>3959</v>
      </c>
      <c r="H1130" s="228">
        <v>7277</v>
      </c>
      <c r="I1130" s="228">
        <v>4740023.21</v>
      </c>
      <c r="J1130" s="228">
        <v>1165976.83</v>
      </c>
      <c r="K1130" s="228">
        <v>1039502.5</v>
      </c>
      <c r="L1130" s="228">
        <v>8962243.5700000003</v>
      </c>
    </row>
    <row r="1131" spans="1:12">
      <c r="A1131" s="228">
        <v>2008</v>
      </c>
      <c r="B1131" s="228" t="s">
        <v>193</v>
      </c>
      <c r="C1131" s="228" t="s">
        <v>61</v>
      </c>
      <c r="D1131" s="228" t="s">
        <v>205</v>
      </c>
      <c r="E1131" s="228">
        <v>40</v>
      </c>
      <c r="F1131" s="228">
        <v>120237</v>
      </c>
      <c r="G1131" s="228">
        <v>4863</v>
      </c>
      <c r="H1131" s="228">
        <v>9232</v>
      </c>
      <c r="I1131" s="228">
        <v>6094204.4299999997</v>
      </c>
      <c r="J1131" s="228">
        <v>1486249.47</v>
      </c>
      <c r="K1131" s="228">
        <v>1159728.06</v>
      </c>
      <c r="L1131" s="228">
        <v>10926321.449999999</v>
      </c>
    </row>
    <row r="1132" spans="1:12">
      <c r="A1132" s="228">
        <v>2008</v>
      </c>
      <c r="B1132" s="228" t="s">
        <v>193</v>
      </c>
      <c r="C1132" s="228" t="s">
        <v>61</v>
      </c>
      <c r="D1132" s="228" t="s">
        <v>205</v>
      </c>
      <c r="E1132" s="228">
        <v>45</v>
      </c>
      <c r="F1132" s="228">
        <v>132063</v>
      </c>
      <c r="G1132" s="228">
        <v>6305</v>
      </c>
      <c r="H1132" s="228">
        <v>12318</v>
      </c>
      <c r="I1132" s="228">
        <v>8653900.25</v>
      </c>
      <c r="J1132" s="228">
        <v>2161304.9</v>
      </c>
      <c r="K1132" s="228">
        <v>1950648.73</v>
      </c>
      <c r="L1132" s="228">
        <v>15676065.460000001</v>
      </c>
    </row>
    <row r="1133" spans="1:12">
      <c r="A1133" s="228">
        <v>2008</v>
      </c>
      <c r="B1133" s="228" t="s">
        <v>193</v>
      </c>
      <c r="C1133" s="228" t="s">
        <v>61</v>
      </c>
      <c r="D1133" s="228" t="s">
        <v>205</v>
      </c>
      <c r="E1133" s="228">
        <v>50</v>
      </c>
      <c r="F1133" s="228">
        <v>127851</v>
      </c>
      <c r="G1133" s="228">
        <v>7657</v>
      </c>
      <c r="H1133" s="228">
        <v>15484</v>
      </c>
      <c r="I1133" s="228">
        <v>11378621.02</v>
      </c>
      <c r="J1133" s="228">
        <v>2906327.17</v>
      </c>
      <c r="K1133" s="228">
        <v>2841128.69</v>
      </c>
      <c r="L1133" s="228">
        <v>20622490.84</v>
      </c>
    </row>
    <row r="1134" spans="1:12">
      <c r="A1134" s="228">
        <v>2008</v>
      </c>
      <c r="B1134" s="228" t="s">
        <v>193</v>
      </c>
      <c r="C1134" s="228" t="s">
        <v>61</v>
      </c>
      <c r="D1134" s="228" t="s">
        <v>205</v>
      </c>
      <c r="E1134" s="228">
        <v>55</v>
      </c>
      <c r="F1134" s="228">
        <v>123697</v>
      </c>
      <c r="G1134" s="228">
        <v>11087</v>
      </c>
      <c r="H1134" s="228">
        <v>23481</v>
      </c>
      <c r="I1134" s="228">
        <v>18030810.399999999</v>
      </c>
      <c r="J1134" s="228">
        <v>4273097.26</v>
      </c>
      <c r="K1134" s="228">
        <v>4752583.96</v>
      </c>
      <c r="L1134" s="228">
        <v>32100882.300000001</v>
      </c>
    </row>
    <row r="1135" spans="1:12">
      <c r="A1135" s="228">
        <v>2008</v>
      </c>
      <c r="B1135" s="228" t="s">
        <v>193</v>
      </c>
      <c r="C1135" s="228" t="s">
        <v>61</v>
      </c>
      <c r="D1135" s="228" t="s">
        <v>205</v>
      </c>
      <c r="E1135" s="228">
        <v>60</v>
      </c>
      <c r="F1135" s="228">
        <v>109395</v>
      </c>
      <c r="G1135" s="228">
        <v>13129</v>
      </c>
      <c r="H1135" s="228">
        <v>30763</v>
      </c>
      <c r="I1135" s="228">
        <v>23594098.920000002</v>
      </c>
      <c r="J1135" s="228">
        <v>5288108.33</v>
      </c>
      <c r="K1135" s="228">
        <v>7591869.5099999998</v>
      </c>
      <c r="L1135" s="228">
        <v>42447647.32</v>
      </c>
    </row>
    <row r="1136" spans="1:12">
      <c r="A1136" s="228">
        <v>2008</v>
      </c>
      <c r="B1136" s="228" t="s">
        <v>193</v>
      </c>
      <c r="C1136" s="228" t="s">
        <v>61</v>
      </c>
      <c r="D1136" s="228" t="s">
        <v>205</v>
      </c>
      <c r="E1136" s="228">
        <v>65</v>
      </c>
      <c r="F1136" s="228">
        <v>74273</v>
      </c>
      <c r="G1136" s="228">
        <v>12482</v>
      </c>
      <c r="H1136" s="228">
        <v>30569</v>
      </c>
      <c r="I1136" s="228">
        <v>24125266.449999999</v>
      </c>
      <c r="J1136" s="228">
        <v>5431091.9000000004</v>
      </c>
      <c r="K1136" s="228">
        <v>7523609.3399999999</v>
      </c>
      <c r="L1136" s="228">
        <v>42168690.060000002</v>
      </c>
    </row>
    <row r="1137" spans="1:12">
      <c r="A1137" s="228">
        <v>2008</v>
      </c>
      <c r="B1137" s="228" t="s">
        <v>193</v>
      </c>
      <c r="C1137" s="228" t="s">
        <v>61</v>
      </c>
      <c r="D1137" s="228" t="s">
        <v>205</v>
      </c>
      <c r="E1137" s="228">
        <v>70</v>
      </c>
      <c r="F1137" s="228">
        <v>52503</v>
      </c>
      <c r="G1137" s="228">
        <v>12026</v>
      </c>
      <c r="H1137" s="228">
        <v>33782</v>
      </c>
      <c r="I1137" s="228">
        <v>24132355.960000001</v>
      </c>
      <c r="J1137" s="228">
        <v>5152120.1500000004</v>
      </c>
      <c r="K1137" s="228">
        <v>7979579.46</v>
      </c>
      <c r="L1137" s="228">
        <v>41594316.609999999</v>
      </c>
    </row>
    <row r="1138" spans="1:12">
      <c r="A1138" s="228">
        <v>2008</v>
      </c>
      <c r="B1138" s="228" t="s">
        <v>193</v>
      </c>
      <c r="C1138" s="228" t="s">
        <v>61</v>
      </c>
      <c r="D1138" s="228" t="s">
        <v>205</v>
      </c>
      <c r="E1138" s="228">
        <v>75</v>
      </c>
      <c r="F1138" s="228">
        <v>39454</v>
      </c>
      <c r="G1138" s="228">
        <v>11986</v>
      </c>
      <c r="H1138" s="228">
        <v>38465</v>
      </c>
      <c r="I1138" s="228">
        <v>24763401.16</v>
      </c>
      <c r="J1138" s="228">
        <v>4860944.07</v>
      </c>
      <c r="K1138" s="228">
        <v>7770093.1799999997</v>
      </c>
      <c r="L1138" s="228">
        <v>40943259.960000001</v>
      </c>
    </row>
    <row r="1139" spans="1:12">
      <c r="A1139" s="228">
        <v>2008</v>
      </c>
      <c r="B1139" s="228" t="s">
        <v>193</v>
      </c>
      <c r="C1139" s="228" t="s">
        <v>61</v>
      </c>
      <c r="D1139" s="228" t="s">
        <v>205</v>
      </c>
      <c r="E1139" s="228">
        <v>80</v>
      </c>
      <c r="F1139" s="228">
        <v>23721</v>
      </c>
      <c r="G1139" s="228">
        <v>7686</v>
      </c>
      <c r="H1139" s="228">
        <v>30532</v>
      </c>
      <c r="I1139" s="228">
        <v>16860573.02</v>
      </c>
      <c r="J1139" s="228">
        <v>3033555.29</v>
      </c>
      <c r="K1139" s="228">
        <v>4305561.88</v>
      </c>
      <c r="L1139" s="228">
        <v>26395506.75</v>
      </c>
    </row>
    <row r="1140" spans="1:12">
      <c r="A1140" s="228">
        <v>2008</v>
      </c>
      <c r="B1140" s="228" t="s">
        <v>193</v>
      </c>
      <c r="C1140" s="228" t="s">
        <v>61</v>
      </c>
      <c r="D1140" s="228" t="s">
        <v>205</v>
      </c>
      <c r="E1140" s="228">
        <v>85</v>
      </c>
      <c r="F1140" s="228">
        <v>7637</v>
      </c>
      <c r="G1140" s="228">
        <v>2121</v>
      </c>
      <c r="H1140" s="228">
        <v>11921</v>
      </c>
      <c r="I1140" s="228">
        <v>5807097.4900000002</v>
      </c>
      <c r="J1140" s="228">
        <v>882443.74</v>
      </c>
      <c r="K1140" s="228">
        <v>1129254.5900000001</v>
      </c>
      <c r="L1140" s="228">
        <v>8338882.9800000004</v>
      </c>
    </row>
    <row r="1141" spans="1:12">
      <c r="A1141" s="228">
        <v>2008</v>
      </c>
      <c r="B1141" s="228" t="s">
        <v>193</v>
      </c>
      <c r="C1141" s="228" t="s">
        <v>61</v>
      </c>
      <c r="D1141" s="228" t="s">
        <v>205</v>
      </c>
      <c r="E1141" s="228">
        <v>90</v>
      </c>
      <c r="F1141" s="228">
        <v>2461</v>
      </c>
      <c r="G1141" s="228">
        <v>632</v>
      </c>
      <c r="H1141" s="228">
        <v>4943</v>
      </c>
      <c r="I1141" s="228">
        <v>2086465.6</v>
      </c>
      <c r="J1141" s="228">
        <v>241822.69</v>
      </c>
      <c r="K1141" s="228">
        <v>310102.65000000002</v>
      </c>
      <c r="L1141" s="228">
        <v>2735068.04</v>
      </c>
    </row>
    <row r="1142" spans="1:12">
      <c r="A1142" s="228">
        <v>2008</v>
      </c>
      <c r="B1142" s="228" t="s">
        <v>193</v>
      </c>
      <c r="C1142" s="228" t="s">
        <v>61</v>
      </c>
      <c r="D1142" s="228" t="s">
        <v>205</v>
      </c>
      <c r="E1142" s="228">
        <v>95</v>
      </c>
      <c r="F1142" s="228">
        <v>533</v>
      </c>
      <c r="G1142" s="228">
        <v>125</v>
      </c>
      <c r="H1142" s="228">
        <v>1030</v>
      </c>
      <c r="I1142" s="228">
        <v>388829.9</v>
      </c>
      <c r="J1142" s="228">
        <v>36264.519999999997</v>
      </c>
      <c r="K1142" s="228">
        <v>6712.15</v>
      </c>
      <c r="L1142" s="228">
        <v>449963.08</v>
      </c>
    </row>
    <row r="1143" spans="1:12">
      <c r="A1143" s="228">
        <v>2008</v>
      </c>
      <c r="B1143" s="228" t="s">
        <v>193</v>
      </c>
      <c r="C1143" s="228" t="s">
        <v>61</v>
      </c>
      <c r="D1143" s="228" t="s">
        <v>206</v>
      </c>
      <c r="E1143" s="228">
        <v>0</v>
      </c>
      <c r="F1143" s="228">
        <v>94276</v>
      </c>
      <c r="G1143" s="228">
        <v>3251</v>
      </c>
      <c r="H1143" s="228">
        <v>10873</v>
      </c>
      <c r="I1143" s="228">
        <v>4271749.58</v>
      </c>
      <c r="J1143" s="228">
        <v>627316.07999999996</v>
      </c>
      <c r="K1143" s="228">
        <v>100741.93</v>
      </c>
      <c r="L1143" s="228">
        <v>6072487.96</v>
      </c>
    </row>
    <row r="1144" spans="1:12">
      <c r="A1144" s="228">
        <v>2008</v>
      </c>
      <c r="B1144" s="228" t="s">
        <v>193</v>
      </c>
      <c r="C1144" s="228" t="s">
        <v>61</v>
      </c>
      <c r="D1144" s="228" t="s">
        <v>206</v>
      </c>
      <c r="E1144" s="228">
        <v>5</v>
      </c>
      <c r="F1144" s="228">
        <v>97049</v>
      </c>
      <c r="G1144" s="228">
        <v>1453</v>
      </c>
      <c r="H1144" s="228">
        <v>2396</v>
      </c>
      <c r="I1144" s="228">
        <v>1334728.07</v>
      </c>
      <c r="J1144" s="228">
        <v>312805.71000000002</v>
      </c>
      <c r="K1144" s="228">
        <v>113207.61</v>
      </c>
      <c r="L1144" s="228">
        <v>2238771.19</v>
      </c>
    </row>
    <row r="1145" spans="1:12">
      <c r="A1145" s="228">
        <v>2008</v>
      </c>
      <c r="B1145" s="228" t="s">
        <v>193</v>
      </c>
      <c r="C1145" s="228" t="s">
        <v>61</v>
      </c>
      <c r="D1145" s="228" t="s">
        <v>206</v>
      </c>
      <c r="E1145" s="228">
        <v>10</v>
      </c>
      <c r="F1145" s="228">
        <v>102098</v>
      </c>
      <c r="G1145" s="228">
        <v>1313</v>
      </c>
      <c r="H1145" s="228">
        <v>2884</v>
      </c>
      <c r="I1145" s="228">
        <v>1458272.6</v>
      </c>
      <c r="J1145" s="228">
        <v>318243.59000000003</v>
      </c>
      <c r="K1145" s="228">
        <v>290704.37</v>
      </c>
      <c r="L1145" s="228">
        <v>2446303.85</v>
      </c>
    </row>
    <row r="1146" spans="1:12">
      <c r="A1146" s="228">
        <v>2008</v>
      </c>
      <c r="B1146" s="228" t="s">
        <v>193</v>
      </c>
      <c r="C1146" s="228" t="s">
        <v>61</v>
      </c>
      <c r="D1146" s="228" t="s">
        <v>206</v>
      </c>
      <c r="E1146" s="228">
        <v>15</v>
      </c>
      <c r="F1146" s="228">
        <v>109878</v>
      </c>
      <c r="G1146" s="228">
        <v>3140</v>
      </c>
      <c r="H1146" s="228">
        <v>7700</v>
      </c>
      <c r="I1146" s="228">
        <v>4549134.8899999997</v>
      </c>
      <c r="J1146" s="228">
        <v>727617.72</v>
      </c>
      <c r="K1146" s="228">
        <v>506430.43</v>
      </c>
      <c r="L1146" s="228">
        <v>6892844.1900000004</v>
      </c>
    </row>
    <row r="1147" spans="1:12">
      <c r="A1147" s="228">
        <v>2008</v>
      </c>
      <c r="B1147" s="228" t="s">
        <v>193</v>
      </c>
      <c r="C1147" s="228" t="s">
        <v>61</v>
      </c>
      <c r="D1147" s="228" t="s">
        <v>206</v>
      </c>
      <c r="E1147" s="228">
        <v>20</v>
      </c>
      <c r="F1147" s="228">
        <v>87750</v>
      </c>
      <c r="G1147" s="228">
        <v>3844</v>
      </c>
      <c r="H1147" s="228">
        <v>8459</v>
      </c>
      <c r="I1147" s="228">
        <v>5185478.93</v>
      </c>
      <c r="J1147" s="228">
        <v>968859.35</v>
      </c>
      <c r="K1147" s="228">
        <v>353498.49</v>
      </c>
      <c r="L1147" s="228">
        <v>8065477.2400000002</v>
      </c>
    </row>
    <row r="1148" spans="1:12">
      <c r="A1148" s="228">
        <v>2008</v>
      </c>
      <c r="B1148" s="228" t="s">
        <v>193</v>
      </c>
      <c r="C1148" s="228" t="s">
        <v>61</v>
      </c>
      <c r="D1148" s="228" t="s">
        <v>206</v>
      </c>
      <c r="E1148" s="228">
        <v>25</v>
      </c>
      <c r="F1148" s="228">
        <v>93256</v>
      </c>
      <c r="G1148" s="228">
        <v>5588</v>
      </c>
      <c r="H1148" s="228">
        <v>16203</v>
      </c>
      <c r="I1148" s="228">
        <v>10966689.140000001</v>
      </c>
      <c r="J1148" s="228">
        <v>2323585.23</v>
      </c>
      <c r="K1148" s="228">
        <v>445249.35</v>
      </c>
      <c r="L1148" s="228">
        <v>16830397.68</v>
      </c>
    </row>
    <row r="1149" spans="1:12">
      <c r="A1149" s="228">
        <v>2008</v>
      </c>
      <c r="B1149" s="228" t="s">
        <v>193</v>
      </c>
      <c r="C1149" s="228" t="s">
        <v>61</v>
      </c>
      <c r="D1149" s="228" t="s">
        <v>206</v>
      </c>
      <c r="E1149" s="228">
        <v>30</v>
      </c>
      <c r="F1149" s="228">
        <v>122382</v>
      </c>
      <c r="G1149" s="228">
        <v>10001</v>
      </c>
      <c r="H1149" s="228">
        <v>28003</v>
      </c>
      <c r="I1149" s="228">
        <v>20044980.129999999</v>
      </c>
      <c r="J1149" s="228">
        <v>4200601.82</v>
      </c>
      <c r="K1149" s="228">
        <v>634751.14</v>
      </c>
      <c r="L1149" s="228">
        <v>30572959.199999999</v>
      </c>
    </row>
    <row r="1150" spans="1:12">
      <c r="A1150" s="228">
        <v>2008</v>
      </c>
      <c r="B1150" s="228" t="s">
        <v>193</v>
      </c>
      <c r="C1150" s="228" t="s">
        <v>61</v>
      </c>
      <c r="D1150" s="228" t="s">
        <v>206</v>
      </c>
      <c r="E1150" s="228">
        <v>35</v>
      </c>
      <c r="F1150" s="228">
        <v>137202</v>
      </c>
      <c r="G1150" s="228">
        <v>10293</v>
      </c>
      <c r="H1150" s="228">
        <v>26654</v>
      </c>
      <c r="I1150" s="228">
        <v>19150994.280000001</v>
      </c>
      <c r="J1150" s="228">
        <v>3843095.26</v>
      </c>
      <c r="K1150" s="228">
        <v>1173718.25</v>
      </c>
      <c r="L1150" s="228">
        <v>30110295.739999998</v>
      </c>
    </row>
    <row r="1151" spans="1:12">
      <c r="A1151" s="228">
        <v>2008</v>
      </c>
      <c r="B1151" s="228" t="s">
        <v>193</v>
      </c>
      <c r="C1151" s="228" t="s">
        <v>61</v>
      </c>
      <c r="D1151" s="228" t="s">
        <v>206</v>
      </c>
      <c r="E1151" s="228">
        <v>40</v>
      </c>
      <c r="F1151" s="228">
        <v>130532</v>
      </c>
      <c r="G1151" s="228">
        <v>8095</v>
      </c>
      <c r="H1151" s="228">
        <v>16957</v>
      </c>
      <c r="I1151" s="228">
        <v>12110234.02</v>
      </c>
      <c r="J1151" s="228">
        <v>2776569.94</v>
      </c>
      <c r="K1151" s="228">
        <v>1616936.79</v>
      </c>
      <c r="L1151" s="228">
        <v>20640506.73</v>
      </c>
    </row>
    <row r="1152" spans="1:12">
      <c r="A1152" s="228">
        <v>2008</v>
      </c>
      <c r="B1152" s="228" t="s">
        <v>193</v>
      </c>
      <c r="C1152" s="228" t="s">
        <v>61</v>
      </c>
      <c r="D1152" s="228" t="s">
        <v>206</v>
      </c>
      <c r="E1152" s="228">
        <v>45</v>
      </c>
      <c r="F1152" s="228">
        <v>141191</v>
      </c>
      <c r="G1152" s="228">
        <v>9290</v>
      </c>
      <c r="H1152" s="228">
        <v>19587</v>
      </c>
      <c r="I1152" s="228">
        <v>13835358.710000001</v>
      </c>
      <c r="J1152" s="228">
        <v>3101576.18</v>
      </c>
      <c r="K1152" s="228">
        <v>2149037.02</v>
      </c>
      <c r="L1152" s="228">
        <v>23579441.940000001</v>
      </c>
    </row>
    <row r="1153" spans="1:12">
      <c r="A1153" s="228">
        <v>2008</v>
      </c>
      <c r="B1153" s="228" t="s">
        <v>193</v>
      </c>
      <c r="C1153" s="228" t="s">
        <v>61</v>
      </c>
      <c r="D1153" s="228" t="s">
        <v>206</v>
      </c>
      <c r="E1153" s="228">
        <v>50</v>
      </c>
      <c r="F1153" s="228">
        <v>137289</v>
      </c>
      <c r="G1153" s="228">
        <v>11099</v>
      </c>
      <c r="H1153" s="228">
        <v>23623</v>
      </c>
      <c r="I1153" s="228">
        <v>16407595.109999999</v>
      </c>
      <c r="J1153" s="228">
        <v>3650307.41</v>
      </c>
      <c r="K1153" s="228">
        <v>3158852.13</v>
      </c>
      <c r="L1153" s="228">
        <v>27941495.850000001</v>
      </c>
    </row>
    <row r="1154" spans="1:12">
      <c r="A1154" s="228">
        <v>2008</v>
      </c>
      <c r="B1154" s="228" t="s">
        <v>193</v>
      </c>
      <c r="C1154" s="228" t="s">
        <v>61</v>
      </c>
      <c r="D1154" s="228" t="s">
        <v>206</v>
      </c>
      <c r="E1154" s="228">
        <v>55</v>
      </c>
      <c r="F1154" s="228">
        <v>129707</v>
      </c>
      <c r="G1154" s="228">
        <v>11763</v>
      </c>
      <c r="H1154" s="228">
        <v>26942</v>
      </c>
      <c r="I1154" s="228">
        <v>18959990.84</v>
      </c>
      <c r="J1154" s="228">
        <v>4193264.63</v>
      </c>
      <c r="K1154" s="228">
        <v>4811895.38</v>
      </c>
      <c r="L1154" s="228">
        <v>33070176.760000002</v>
      </c>
    </row>
    <row r="1155" spans="1:12">
      <c r="A1155" s="228">
        <v>2008</v>
      </c>
      <c r="B1155" s="228" t="s">
        <v>193</v>
      </c>
      <c r="C1155" s="228" t="s">
        <v>61</v>
      </c>
      <c r="D1155" s="228" t="s">
        <v>206</v>
      </c>
      <c r="E1155" s="228">
        <v>60</v>
      </c>
      <c r="F1155" s="228">
        <v>110808</v>
      </c>
      <c r="G1155" s="228">
        <v>13239</v>
      </c>
      <c r="H1155" s="228">
        <v>31592</v>
      </c>
      <c r="I1155" s="228">
        <v>22755387.43</v>
      </c>
      <c r="J1155" s="228">
        <v>4765076.03</v>
      </c>
      <c r="K1155" s="228">
        <v>6682756</v>
      </c>
      <c r="L1155" s="228">
        <v>39510530.600000001</v>
      </c>
    </row>
    <row r="1156" spans="1:12">
      <c r="A1156" s="228">
        <v>2008</v>
      </c>
      <c r="B1156" s="228" t="s">
        <v>193</v>
      </c>
      <c r="C1156" s="228" t="s">
        <v>61</v>
      </c>
      <c r="D1156" s="228" t="s">
        <v>206</v>
      </c>
      <c r="E1156" s="228">
        <v>65</v>
      </c>
      <c r="F1156" s="228">
        <v>73798</v>
      </c>
      <c r="G1156" s="228">
        <v>11852</v>
      </c>
      <c r="H1156" s="228">
        <v>30563</v>
      </c>
      <c r="I1156" s="228">
        <v>21310148.809999999</v>
      </c>
      <c r="J1156" s="228">
        <v>4470874.5599999996</v>
      </c>
      <c r="K1156" s="228">
        <v>6312543.2800000003</v>
      </c>
      <c r="L1156" s="228">
        <v>36377699.590000004</v>
      </c>
    </row>
    <row r="1157" spans="1:12">
      <c r="A1157" s="228">
        <v>2008</v>
      </c>
      <c r="B1157" s="228" t="s">
        <v>193</v>
      </c>
      <c r="C1157" s="228" t="s">
        <v>61</v>
      </c>
      <c r="D1157" s="228" t="s">
        <v>206</v>
      </c>
      <c r="E1157" s="228">
        <v>70</v>
      </c>
      <c r="F1157" s="228">
        <v>54531</v>
      </c>
      <c r="G1157" s="228">
        <v>10986</v>
      </c>
      <c r="H1157" s="228">
        <v>31899</v>
      </c>
      <c r="I1157" s="228">
        <v>21221329.030000001</v>
      </c>
      <c r="J1157" s="228">
        <v>4321740.3099999996</v>
      </c>
      <c r="K1157" s="228">
        <v>6487615.5700000003</v>
      </c>
      <c r="L1157" s="228">
        <v>35553432.560000002</v>
      </c>
    </row>
    <row r="1158" spans="1:12">
      <c r="A1158" s="228">
        <v>2008</v>
      </c>
      <c r="B1158" s="228" t="s">
        <v>193</v>
      </c>
      <c r="C1158" s="228" t="s">
        <v>61</v>
      </c>
      <c r="D1158" s="228" t="s">
        <v>206</v>
      </c>
      <c r="E1158" s="228">
        <v>75</v>
      </c>
      <c r="F1158" s="228">
        <v>44371</v>
      </c>
      <c r="G1158" s="228">
        <v>10543</v>
      </c>
      <c r="H1158" s="228">
        <v>40100</v>
      </c>
      <c r="I1158" s="228">
        <v>23813030.16</v>
      </c>
      <c r="J1158" s="228">
        <v>4277984.62</v>
      </c>
      <c r="K1158" s="228">
        <v>5969146.8899999997</v>
      </c>
      <c r="L1158" s="228">
        <v>37030662.140000001</v>
      </c>
    </row>
    <row r="1159" spans="1:12">
      <c r="A1159" s="228">
        <v>2008</v>
      </c>
      <c r="B1159" s="228" t="s">
        <v>193</v>
      </c>
      <c r="C1159" s="228" t="s">
        <v>61</v>
      </c>
      <c r="D1159" s="228" t="s">
        <v>206</v>
      </c>
      <c r="E1159" s="228">
        <v>80</v>
      </c>
      <c r="F1159" s="228">
        <v>33028</v>
      </c>
      <c r="G1159" s="228">
        <v>7934</v>
      </c>
      <c r="H1159" s="228">
        <v>39232</v>
      </c>
      <c r="I1159" s="228">
        <v>21227158.559999999</v>
      </c>
      <c r="J1159" s="228">
        <v>3180497.08</v>
      </c>
      <c r="K1159" s="228">
        <v>4355395.3099999996</v>
      </c>
      <c r="L1159" s="228">
        <v>30158059.829999998</v>
      </c>
    </row>
    <row r="1160" spans="1:12">
      <c r="A1160" s="228">
        <v>2008</v>
      </c>
      <c r="B1160" s="228" t="s">
        <v>193</v>
      </c>
      <c r="C1160" s="228" t="s">
        <v>61</v>
      </c>
      <c r="D1160" s="228" t="s">
        <v>206</v>
      </c>
      <c r="E1160" s="228">
        <v>85</v>
      </c>
      <c r="F1160" s="228">
        <v>18220</v>
      </c>
      <c r="G1160" s="228">
        <v>4003</v>
      </c>
      <c r="H1160" s="228">
        <v>27815</v>
      </c>
      <c r="I1160" s="228">
        <v>12770676.970000001</v>
      </c>
      <c r="J1160" s="228">
        <v>1603419.52</v>
      </c>
      <c r="K1160" s="228">
        <v>1590457.22</v>
      </c>
      <c r="L1160" s="228">
        <v>16954257.870000001</v>
      </c>
    </row>
    <row r="1161" spans="1:12">
      <c r="A1161" s="228">
        <v>2008</v>
      </c>
      <c r="B1161" s="228" t="s">
        <v>193</v>
      </c>
      <c r="C1161" s="228" t="s">
        <v>61</v>
      </c>
      <c r="D1161" s="228" t="s">
        <v>206</v>
      </c>
      <c r="E1161" s="228">
        <v>90</v>
      </c>
      <c r="F1161" s="228">
        <v>7310</v>
      </c>
      <c r="G1161" s="228">
        <v>1442</v>
      </c>
      <c r="H1161" s="228">
        <v>14006</v>
      </c>
      <c r="I1161" s="228">
        <v>5546053.1699999999</v>
      </c>
      <c r="J1161" s="228">
        <v>580396.93000000005</v>
      </c>
      <c r="K1161" s="228">
        <v>434489.05</v>
      </c>
      <c r="L1161" s="228">
        <v>6909296.1900000004</v>
      </c>
    </row>
    <row r="1162" spans="1:12">
      <c r="A1162" s="228">
        <v>2008</v>
      </c>
      <c r="B1162" s="228" t="s">
        <v>193</v>
      </c>
      <c r="C1162" s="228" t="s">
        <v>61</v>
      </c>
      <c r="D1162" s="228" t="s">
        <v>206</v>
      </c>
      <c r="E1162" s="228">
        <v>95</v>
      </c>
      <c r="F1162" s="228">
        <v>2069</v>
      </c>
      <c r="G1162" s="228">
        <v>312</v>
      </c>
      <c r="H1162" s="228">
        <v>3384</v>
      </c>
      <c r="I1162" s="228">
        <v>1259618.1399999999</v>
      </c>
      <c r="J1162" s="228">
        <v>107636.97</v>
      </c>
      <c r="K1162" s="228">
        <v>22354.6</v>
      </c>
      <c r="L1162" s="228">
        <v>1450698.12</v>
      </c>
    </row>
    <row r="1163" spans="1:12">
      <c r="A1163" s="228">
        <v>2008</v>
      </c>
      <c r="B1163" s="228" t="s">
        <v>193</v>
      </c>
      <c r="C1163" s="228" t="s">
        <v>62</v>
      </c>
      <c r="D1163" s="228" t="s">
        <v>205</v>
      </c>
      <c r="E1163" s="228">
        <v>0</v>
      </c>
      <c r="F1163" s="228">
        <v>66765</v>
      </c>
      <c r="G1163" s="228">
        <v>2528</v>
      </c>
      <c r="H1163" s="228">
        <v>9055</v>
      </c>
      <c r="I1163" s="228">
        <v>4321344.51</v>
      </c>
      <c r="J1163" s="228">
        <v>694407.45</v>
      </c>
      <c r="K1163" s="228">
        <v>105706.88</v>
      </c>
      <c r="L1163" s="228">
        <v>5650386.4199999999</v>
      </c>
    </row>
    <row r="1164" spans="1:12">
      <c r="A1164" s="228">
        <v>2008</v>
      </c>
      <c r="B1164" s="228" t="s">
        <v>193</v>
      </c>
      <c r="C1164" s="228" t="s">
        <v>62</v>
      </c>
      <c r="D1164" s="228" t="s">
        <v>205</v>
      </c>
      <c r="E1164" s="228">
        <v>5</v>
      </c>
      <c r="F1164" s="228">
        <v>66620</v>
      </c>
      <c r="G1164" s="228">
        <v>1026</v>
      </c>
      <c r="H1164" s="228">
        <v>1383</v>
      </c>
      <c r="I1164" s="228">
        <v>856275.76</v>
      </c>
      <c r="J1164" s="228">
        <v>287489.57</v>
      </c>
      <c r="K1164" s="228">
        <v>131425.85</v>
      </c>
      <c r="L1164" s="228">
        <v>1479684.04</v>
      </c>
    </row>
    <row r="1165" spans="1:12">
      <c r="A1165" s="228">
        <v>2008</v>
      </c>
      <c r="B1165" s="228" t="s">
        <v>193</v>
      </c>
      <c r="C1165" s="228" t="s">
        <v>62</v>
      </c>
      <c r="D1165" s="228" t="s">
        <v>205</v>
      </c>
      <c r="E1165" s="228">
        <v>10</v>
      </c>
      <c r="F1165" s="228">
        <v>71022</v>
      </c>
      <c r="G1165" s="228">
        <v>1002</v>
      </c>
      <c r="H1165" s="228">
        <v>1646</v>
      </c>
      <c r="I1165" s="228">
        <v>1115042.6499999999</v>
      </c>
      <c r="J1165" s="228">
        <v>329733.02</v>
      </c>
      <c r="K1165" s="228">
        <v>272008.81</v>
      </c>
      <c r="L1165" s="228">
        <v>1908606.83</v>
      </c>
    </row>
    <row r="1166" spans="1:12">
      <c r="A1166" s="228">
        <v>2008</v>
      </c>
      <c r="B1166" s="228" t="s">
        <v>193</v>
      </c>
      <c r="C1166" s="228" t="s">
        <v>62</v>
      </c>
      <c r="D1166" s="228" t="s">
        <v>205</v>
      </c>
      <c r="E1166" s="228">
        <v>15</v>
      </c>
      <c r="F1166" s="228">
        <v>75860</v>
      </c>
      <c r="G1166" s="228">
        <v>2040</v>
      </c>
      <c r="H1166" s="228">
        <v>3373</v>
      </c>
      <c r="I1166" s="228">
        <v>2725230.01</v>
      </c>
      <c r="J1166" s="228">
        <v>734976.84</v>
      </c>
      <c r="K1166" s="228">
        <v>458582.95</v>
      </c>
      <c r="L1166" s="228">
        <v>4470918.9400000004</v>
      </c>
    </row>
    <row r="1167" spans="1:12">
      <c r="A1167" s="228">
        <v>2008</v>
      </c>
      <c r="B1167" s="228" t="s">
        <v>193</v>
      </c>
      <c r="C1167" s="228" t="s">
        <v>62</v>
      </c>
      <c r="D1167" s="228" t="s">
        <v>205</v>
      </c>
      <c r="E1167" s="228">
        <v>20</v>
      </c>
      <c r="F1167" s="228">
        <v>57509</v>
      </c>
      <c r="G1167" s="228">
        <v>1931</v>
      </c>
      <c r="H1167" s="228">
        <v>3481</v>
      </c>
      <c r="I1167" s="228">
        <v>2681197.67</v>
      </c>
      <c r="J1167" s="228">
        <v>710225.95</v>
      </c>
      <c r="K1167" s="228">
        <v>529872.56999999995</v>
      </c>
      <c r="L1167" s="228">
        <v>4473584.05</v>
      </c>
    </row>
    <row r="1168" spans="1:12">
      <c r="A1168" s="228">
        <v>2008</v>
      </c>
      <c r="B1168" s="228" t="s">
        <v>193</v>
      </c>
      <c r="C1168" s="228" t="s">
        <v>62</v>
      </c>
      <c r="D1168" s="228" t="s">
        <v>205</v>
      </c>
      <c r="E1168" s="228">
        <v>25</v>
      </c>
      <c r="F1168" s="228">
        <v>48085</v>
      </c>
      <c r="G1168" s="228">
        <v>1455</v>
      </c>
      <c r="H1168" s="228">
        <v>3434</v>
      </c>
      <c r="I1168" s="228">
        <v>1958162.68</v>
      </c>
      <c r="J1168" s="228">
        <v>536735.68999999994</v>
      </c>
      <c r="K1168" s="228">
        <v>392220.01</v>
      </c>
      <c r="L1168" s="228">
        <v>4326636.42</v>
      </c>
    </row>
    <row r="1169" spans="1:12">
      <c r="A1169" s="228">
        <v>2008</v>
      </c>
      <c r="B1169" s="228" t="s">
        <v>193</v>
      </c>
      <c r="C1169" s="228" t="s">
        <v>62</v>
      </c>
      <c r="D1169" s="228" t="s">
        <v>205</v>
      </c>
      <c r="E1169" s="228">
        <v>30</v>
      </c>
      <c r="F1169" s="228">
        <v>70879</v>
      </c>
      <c r="G1169" s="228">
        <v>2165</v>
      </c>
      <c r="H1169" s="228">
        <v>4046</v>
      </c>
      <c r="I1169" s="228">
        <v>2699134.1</v>
      </c>
      <c r="J1169" s="228">
        <v>811690.21</v>
      </c>
      <c r="K1169" s="228">
        <v>414792.79</v>
      </c>
      <c r="L1169" s="228">
        <v>4646318.34</v>
      </c>
    </row>
    <row r="1170" spans="1:12">
      <c r="A1170" s="228">
        <v>2008</v>
      </c>
      <c r="B1170" s="228" t="s">
        <v>193</v>
      </c>
      <c r="C1170" s="228" t="s">
        <v>62</v>
      </c>
      <c r="D1170" s="228" t="s">
        <v>205</v>
      </c>
      <c r="E1170" s="228">
        <v>35</v>
      </c>
      <c r="F1170" s="228">
        <v>83149</v>
      </c>
      <c r="G1170" s="228">
        <v>3228</v>
      </c>
      <c r="H1170" s="228">
        <v>5848</v>
      </c>
      <c r="I1170" s="228">
        <v>4078689.03</v>
      </c>
      <c r="J1170" s="228">
        <v>1192713.81</v>
      </c>
      <c r="K1170" s="228">
        <v>695365.67</v>
      </c>
      <c r="L1170" s="228">
        <v>6965175.5199999996</v>
      </c>
    </row>
    <row r="1171" spans="1:12">
      <c r="A1171" s="228">
        <v>2008</v>
      </c>
      <c r="B1171" s="228" t="s">
        <v>193</v>
      </c>
      <c r="C1171" s="228" t="s">
        <v>62</v>
      </c>
      <c r="D1171" s="228" t="s">
        <v>205</v>
      </c>
      <c r="E1171" s="228">
        <v>40</v>
      </c>
      <c r="F1171" s="228">
        <v>82478</v>
      </c>
      <c r="G1171" s="228">
        <v>3653</v>
      </c>
      <c r="H1171" s="228">
        <v>6475</v>
      </c>
      <c r="I1171" s="228">
        <v>4457592.57</v>
      </c>
      <c r="J1171" s="228">
        <v>1368233.41</v>
      </c>
      <c r="K1171" s="228">
        <v>830318.88</v>
      </c>
      <c r="L1171" s="228">
        <v>7698515.1500000004</v>
      </c>
    </row>
    <row r="1172" spans="1:12">
      <c r="A1172" s="228">
        <v>2008</v>
      </c>
      <c r="B1172" s="228" t="s">
        <v>193</v>
      </c>
      <c r="C1172" s="228" t="s">
        <v>62</v>
      </c>
      <c r="D1172" s="228" t="s">
        <v>205</v>
      </c>
      <c r="E1172" s="228">
        <v>45</v>
      </c>
      <c r="F1172" s="228">
        <v>89845</v>
      </c>
      <c r="G1172" s="228">
        <v>5513</v>
      </c>
      <c r="H1172" s="228">
        <v>9562</v>
      </c>
      <c r="I1172" s="228">
        <v>6914166.5099999998</v>
      </c>
      <c r="J1172" s="228">
        <v>1949470.67</v>
      </c>
      <c r="K1172" s="228">
        <v>1419198.66</v>
      </c>
      <c r="L1172" s="228">
        <v>11526293.939999999</v>
      </c>
    </row>
    <row r="1173" spans="1:12">
      <c r="A1173" s="228">
        <v>2008</v>
      </c>
      <c r="B1173" s="228" t="s">
        <v>193</v>
      </c>
      <c r="C1173" s="228" t="s">
        <v>62</v>
      </c>
      <c r="D1173" s="228" t="s">
        <v>205</v>
      </c>
      <c r="E1173" s="228">
        <v>50</v>
      </c>
      <c r="F1173" s="228">
        <v>87305</v>
      </c>
      <c r="G1173" s="228">
        <v>7125</v>
      </c>
      <c r="H1173" s="228">
        <v>13567</v>
      </c>
      <c r="I1173" s="228">
        <v>10452247.710000001</v>
      </c>
      <c r="J1173" s="228">
        <v>2758658.15</v>
      </c>
      <c r="K1173" s="228">
        <v>2553663.13</v>
      </c>
      <c r="L1173" s="228">
        <v>17592096.379999999</v>
      </c>
    </row>
    <row r="1174" spans="1:12">
      <c r="A1174" s="228">
        <v>2008</v>
      </c>
      <c r="B1174" s="228" t="s">
        <v>193</v>
      </c>
      <c r="C1174" s="228" t="s">
        <v>62</v>
      </c>
      <c r="D1174" s="228" t="s">
        <v>205</v>
      </c>
      <c r="E1174" s="228">
        <v>55</v>
      </c>
      <c r="F1174" s="228">
        <v>83903</v>
      </c>
      <c r="G1174" s="228">
        <v>8758</v>
      </c>
      <c r="H1174" s="228">
        <v>17591</v>
      </c>
      <c r="I1174" s="228">
        <v>13593674.25</v>
      </c>
      <c r="J1174" s="228">
        <v>3870710.32</v>
      </c>
      <c r="K1174" s="228">
        <v>3627693</v>
      </c>
      <c r="L1174" s="228">
        <v>23433149.190000001</v>
      </c>
    </row>
    <row r="1175" spans="1:12">
      <c r="A1175" s="228">
        <v>2008</v>
      </c>
      <c r="B1175" s="228" t="s">
        <v>193</v>
      </c>
      <c r="C1175" s="228" t="s">
        <v>62</v>
      </c>
      <c r="D1175" s="228" t="s">
        <v>205</v>
      </c>
      <c r="E1175" s="228">
        <v>60</v>
      </c>
      <c r="F1175" s="228">
        <v>73547</v>
      </c>
      <c r="G1175" s="228">
        <v>11010</v>
      </c>
      <c r="H1175" s="228">
        <v>23763</v>
      </c>
      <c r="I1175" s="228">
        <v>19088154.07</v>
      </c>
      <c r="J1175" s="228">
        <v>4860768.26</v>
      </c>
      <c r="K1175" s="228">
        <v>5276114.2</v>
      </c>
      <c r="L1175" s="228">
        <v>31591506.48</v>
      </c>
    </row>
    <row r="1176" spans="1:12">
      <c r="A1176" s="228">
        <v>2008</v>
      </c>
      <c r="B1176" s="228" t="s">
        <v>193</v>
      </c>
      <c r="C1176" s="228" t="s">
        <v>62</v>
      </c>
      <c r="D1176" s="228" t="s">
        <v>205</v>
      </c>
      <c r="E1176" s="228">
        <v>65</v>
      </c>
      <c r="F1176" s="228">
        <v>51539</v>
      </c>
      <c r="G1176" s="228">
        <v>10259</v>
      </c>
      <c r="H1176" s="228">
        <v>24741</v>
      </c>
      <c r="I1176" s="228">
        <v>19320021.100000001</v>
      </c>
      <c r="J1176" s="228">
        <v>4925733.38</v>
      </c>
      <c r="K1176" s="228">
        <v>5908178.46</v>
      </c>
      <c r="L1176" s="228">
        <v>32474659.710000001</v>
      </c>
    </row>
    <row r="1177" spans="1:12">
      <c r="A1177" s="228">
        <v>2008</v>
      </c>
      <c r="B1177" s="228" t="s">
        <v>193</v>
      </c>
      <c r="C1177" s="228" t="s">
        <v>62</v>
      </c>
      <c r="D1177" s="228" t="s">
        <v>205</v>
      </c>
      <c r="E1177" s="228">
        <v>70</v>
      </c>
      <c r="F1177" s="228">
        <v>37016</v>
      </c>
      <c r="G1177" s="228">
        <v>9723</v>
      </c>
      <c r="H1177" s="228">
        <v>25780</v>
      </c>
      <c r="I1177" s="228">
        <v>18927191.18</v>
      </c>
      <c r="J1177" s="228">
        <v>4490203.47</v>
      </c>
      <c r="K1177" s="228">
        <v>5091371.05</v>
      </c>
      <c r="L1177" s="228">
        <v>30235204.940000001</v>
      </c>
    </row>
    <row r="1178" spans="1:12">
      <c r="A1178" s="228">
        <v>2008</v>
      </c>
      <c r="B1178" s="228" t="s">
        <v>193</v>
      </c>
      <c r="C1178" s="228" t="s">
        <v>62</v>
      </c>
      <c r="D1178" s="228" t="s">
        <v>205</v>
      </c>
      <c r="E1178" s="228">
        <v>75</v>
      </c>
      <c r="F1178" s="228">
        <v>29819</v>
      </c>
      <c r="G1178" s="228">
        <v>10134</v>
      </c>
      <c r="H1178" s="228">
        <v>32095</v>
      </c>
      <c r="I1178" s="228">
        <v>22666000.59</v>
      </c>
      <c r="J1178" s="228">
        <v>4760722.3600000003</v>
      </c>
      <c r="K1178" s="228">
        <v>5755318.1200000001</v>
      </c>
      <c r="L1178" s="228">
        <v>34617942.829999998</v>
      </c>
    </row>
    <row r="1179" spans="1:12">
      <c r="A1179" s="228">
        <v>2008</v>
      </c>
      <c r="B1179" s="228" t="s">
        <v>193</v>
      </c>
      <c r="C1179" s="228" t="s">
        <v>62</v>
      </c>
      <c r="D1179" s="228" t="s">
        <v>205</v>
      </c>
      <c r="E1179" s="228">
        <v>80</v>
      </c>
      <c r="F1179" s="228">
        <v>18621</v>
      </c>
      <c r="G1179" s="228">
        <v>6294</v>
      </c>
      <c r="H1179" s="228">
        <v>25307</v>
      </c>
      <c r="I1179" s="228">
        <v>15331344.67</v>
      </c>
      <c r="J1179" s="228">
        <v>2948010.46</v>
      </c>
      <c r="K1179" s="228">
        <v>3302034.82</v>
      </c>
      <c r="L1179" s="228">
        <v>22635297.170000002</v>
      </c>
    </row>
    <row r="1180" spans="1:12">
      <c r="A1180" s="228">
        <v>2008</v>
      </c>
      <c r="B1180" s="228" t="s">
        <v>193</v>
      </c>
      <c r="C1180" s="228" t="s">
        <v>62</v>
      </c>
      <c r="D1180" s="228" t="s">
        <v>205</v>
      </c>
      <c r="E1180" s="228">
        <v>85</v>
      </c>
      <c r="F1180" s="228">
        <v>6490</v>
      </c>
      <c r="G1180" s="228">
        <v>2391</v>
      </c>
      <c r="H1180" s="228">
        <v>11063</v>
      </c>
      <c r="I1180" s="228">
        <v>6030868.9199999999</v>
      </c>
      <c r="J1180" s="228">
        <v>1024866.78</v>
      </c>
      <c r="K1180" s="228">
        <v>1033409.87</v>
      </c>
      <c r="L1180" s="228">
        <v>8472960.2100000009</v>
      </c>
    </row>
    <row r="1181" spans="1:12">
      <c r="A1181" s="228">
        <v>2008</v>
      </c>
      <c r="B1181" s="228" t="s">
        <v>193</v>
      </c>
      <c r="C1181" s="228" t="s">
        <v>62</v>
      </c>
      <c r="D1181" s="228" t="s">
        <v>205</v>
      </c>
      <c r="E1181" s="228">
        <v>90</v>
      </c>
      <c r="F1181" s="228">
        <v>2206</v>
      </c>
      <c r="G1181" s="228">
        <v>695</v>
      </c>
      <c r="H1181" s="228">
        <v>4778</v>
      </c>
      <c r="I1181" s="228">
        <v>2490223.41</v>
      </c>
      <c r="J1181" s="228">
        <v>292792.21999999997</v>
      </c>
      <c r="K1181" s="228">
        <v>260982.11</v>
      </c>
      <c r="L1181" s="228">
        <v>3009613.76</v>
      </c>
    </row>
    <row r="1182" spans="1:12">
      <c r="A1182" s="228">
        <v>2008</v>
      </c>
      <c r="B1182" s="228" t="s">
        <v>193</v>
      </c>
      <c r="C1182" s="228" t="s">
        <v>62</v>
      </c>
      <c r="D1182" s="228" t="s">
        <v>205</v>
      </c>
      <c r="E1182" s="228">
        <v>95</v>
      </c>
      <c r="F1182" s="228">
        <v>530</v>
      </c>
      <c r="G1182" s="228">
        <v>144</v>
      </c>
      <c r="H1182" s="228">
        <v>1185</v>
      </c>
      <c r="I1182" s="228">
        <v>544442.68000000005</v>
      </c>
      <c r="J1182" s="228">
        <v>60885.93</v>
      </c>
      <c r="K1182" s="228">
        <v>57632</v>
      </c>
      <c r="L1182" s="228">
        <v>689080.3</v>
      </c>
    </row>
    <row r="1183" spans="1:12">
      <c r="A1183" s="228">
        <v>2008</v>
      </c>
      <c r="B1183" s="228" t="s">
        <v>193</v>
      </c>
      <c r="C1183" s="228" t="s">
        <v>62</v>
      </c>
      <c r="D1183" s="228" t="s">
        <v>206</v>
      </c>
      <c r="E1183" s="228">
        <v>0</v>
      </c>
      <c r="F1183" s="228">
        <v>63561</v>
      </c>
      <c r="G1183" s="228">
        <v>1727</v>
      </c>
      <c r="H1183" s="228">
        <v>8074</v>
      </c>
      <c r="I1183" s="228">
        <v>3531501.08</v>
      </c>
      <c r="J1183" s="228">
        <v>476461.08</v>
      </c>
      <c r="K1183" s="228">
        <v>62157.16</v>
      </c>
      <c r="L1183" s="228">
        <v>4595072.55</v>
      </c>
    </row>
    <row r="1184" spans="1:12">
      <c r="A1184" s="228">
        <v>2008</v>
      </c>
      <c r="B1184" s="228" t="s">
        <v>193</v>
      </c>
      <c r="C1184" s="228" t="s">
        <v>62</v>
      </c>
      <c r="D1184" s="228" t="s">
        <v>206</v>
      </c>
      <c r="E1184" s="228">
        <v>5</v>
      </c>
      <c r="F1184" s="228">
        <v>63144</v>
      </c>
      <c r="G1184" s="228">
        <v>809</v>
      </c>
      <c r="H1184" s="228">
        <v>1094</v>
      </c>
      <c r="I1184" s="228">
        <v>692206.85</v>
      </c>
      <c r="J1184" s="228">
        <v>232453.99</v>
      </c>
      <c r="K1184" s="228">
        <v>61701.47</v>
      </c>
      <c r="L1184" s="228">
        <v>1205824.67</v>
      </c>
    </row>
    <row r="1185" spans="1:12">
      <c r="A1185" s="228">
        <v>2008</v>
      </c>
      <c r="B1185" s="228" t="s">
        <v>193</v>
      </c>
      <c r="C1185" s="228" t="s">
        <v>62</v>
      </c>
      <c r="D1185" s="228" t="s">
        <v>206</v>
      </c>
      <c r="E1185" s="228">
        <v>10</v>
      </c>
      <c r="F1185" s="228">
        <v>66969</v>
      </c>
      <c r="G1185" s="228">
        <v>879</v>
      </c>
      <c r="H1185" s="228">
        <v>1354</v>
      </c>
      <c r="I1185" s="228">
        <v>887921.1</v>
      </c>
      <c r="J1185" s="228">
        <v>302469.21999999997</v>
      </c>
      <c r="K1185" s="228">
        <v>252762.26</v>
      </c>
      <c r="L1185" s="228">
        <v>1629866.16</v>
      </c>
    </row>
    <row r="1186" spans="1:12">
      <c r="A1186" s="228">
        <v>2008</v>
      </c>
      <c r="B1186" s="228" t="s">
        <v>193</v>
      </c>
      <c r="C1186" s="228" t="s">
        <v>62</v>
      </c>
      <c r="D1186" s="228" t="s">
        <v>206</v>
      </c>
      <c r="E1186" s="228">
        <v>15</v>
      </c>
      <c r="F1186" s="228">
        <v>72773</v>
      </c>
      <c r="G1186" s="228">
        <v>2297</v>
      </c>
      <c r="H1186" s="228">
        <v>4649</v>
      </c>
      <c r="I1186" s="228">
        <v>3023943.1</v>
      </c>
      <c r="J1186" s="228">
        <v>679239.52</v>
      </c>
      <c r="K1186" s="228">
        <v>369361.91</v>
      </c>
      <c r="L1186" s="228">
        <v>4636541.6399999997</v>
      </c>
    </row>
    <row r="1187" spans="1:12">
      <c r="A1187" s="228">
        <v>2008</v>
      </c>
      <c r="B1187" s="228" t="s">
        <v>193</v>
      </c>
      <c r="C1187" s="228" t="s">
        <v>62</v>
      </c>
      <c r="D1187" s="228" t="s">
        <v>206</v>
      </c>
      <c r="E1187" s="228">
        <v>20</v>
      </c>
      <c r="F1187" s="228">
        <v>60087</v>
      </c>
      <c r="G1187" s="228">
        <v>3118</v>
      </c>
      <c r="H1187" s="228">
        <v>6571</v>
      </c>
      <c r="I1187" s="228">
        <v>4230913.25</v>
      </c>
      <c r="J1187" s="228">
        <v>904148.25</v>
      </c>
      <c r="K1187" s="228">
        <v>390733.15</v>
      </c>
      <c r="L1187" s="228">
        <v>6373466.0899999999</v>
      </c>
    </row>
    <row r="1188" spans="1:12">
      <c r="A1188" s="228">
        <v>2008</v>
      </c>
      <c r="B1188" s="228" t="s">
        <v>193</v>
      </c>
      <c r="C1188" s="228" t="s">
        <v>62</v>
      </c>
      <c r="D1188" s="228" t="s">
        <v>206</v>
      </c>
      <c r="E1188" s="228">
        <v>25</v>
      </c>
      <c r="F1188" s="228">
        <v>59703</v>
      </c>
      <c r="G1188" s="228">
        <v>4261</v>
      </c>
      <c r="H1188" s="228">
        <v>11134</v>
      </c>
      <c r="I1188" s="228">
        <v>8031937.9100000001</v>
      </c>
      <c r="J1188" s="228">
        <v>1761135.25</v>
      </c>
      <c r="K1188" s="228">
        <v>454055.02</v>
      </c>
      <c r="L1188" s="228">
        <v>11752786.92</v>
      </c>
    </row>
    <row r="1189" spans="1:12">
      <c r="A1189" s="228">
        <v>2008</v>
      </c>
      <c r="B1189" s="228" t="s">
        <v>193</v>
      </c>
      <c r="C1189" s="228" t="s">
        <v>62</v>
      </c>
      <c r="D1189" s="228" t="s">
        <v>206</v>
      </c>
      <c r="E1189" s="228">
        <v>30</v>
      </c>
      <c r="F1189" s="228">
        <v>81645</v>
      </c>
      <c r="G1189" s="228">
        <v>7893</v>
      </c>
      <c r="H1189" s="228">
        <v>22455</v>
      </c>
      <c r="I1189" s="228">
        <v>17870733.239999998</v>
      </c>
      <c r="J1189" s="228">
        <v>3493616.04</v>
      </c>
      <c r="K1189" s="228">
        <v>596501.72</v>
      </c>
      <c r="L1189" s="228">
        <v>24783640.219999999</v>
      </c>
    </row>
    <row r="1190" spans="1:12">
      <c r="A1190" s="228">
        <v>2008</v>
      </c>
      <c r="B1190" s="228" t="s">
        <v>193</v>
      </c>
      <c r="C1190" s="228" t="s">
        <v>62</v>
      </c>
      <c r="D1190" s="228" t="s">
        <v>206</v>
      </c>
      <c r="E1190" s="228">
        <v>35</v>
      </c>
      <c r="F1190" s="228">
        <v>94624</v>
      </c>
      <c r="G1190" s="228">
        <v>9590</v>
      </c>
      <c r="H1190" s="228">
        <v>24300</v>
      </c>
      <c r="I1190" s="228">
        <v>18296509.309999999</v>
      </c>
      <c r="J1190" s="228">
        <v>3802996.51</v>
      </c>
      <c r="K1190" s="228">
        <v>1154665.3</v>
      </c>
      <c r="L1190" s="228">
        <v>26337443.489999998</v>
      </c>
    </row>
    <row r="1191" spans="1:12">
      <c r="A1191" s="228">
        <v>2008</v>
      </c>
      <c r="B1191" s="228" t="s">
        <v>193</v>
      </c>
      <c r="C1191" s="228" t="s">
        <v>62</v>
      </c>
      <c r="D1191" s="228" t="s">
        <v>206</v>
      </c>
      <c r="E1191" s="228">
        <v>40</v>
      </c>
      <c r="F1191" s="228">
        <v>90694</v>
      </c>
      <c r="G1191" s="228">
        <v>7738</v>
      </c>
      <c r="H1191" s="228">
        <v>15457</v>
      </c>
      <c r="I1191" s="228">
        <v>10903454.91</v>
      </c>
      <c r="J1191" s="228">
        <v>2700493.36</v>
      </c>
      <c r="K1191" s="228">
        <v>1144961.7</v>
      </c>
      <c r="L1191" s="228">
        <v>16926672.550000001</v>
      </c>
    </row>
    <row r="1192" spans="1:12">
      <c r="A1192" s="228">
        <v>2008</v>
      </c>
      <c r="B1192" s="228" t="s">
        <v>193</v>
      </c>
      <c r="C1192" s="228" t="s">
        <v>62</v>
      </c>
      <c r="D1192" s="228" t="s">
        <v>206</v>
      </c>
      <c r="E1192" s="228">
        <v>45</v>
      </c>
      <c r="F1192" s="228">
        <v>96422</v>
      </c>
      <c r="G1192" s="228">
        <v>8003</v>
      </c>
      <c r="H1192" s="228">
        <v>15729</v>
      </c>
      <c r="I1192" s="228">
        <v>10839392.220000001</v>
      </c>
      <c r="J1192" s="228">
        <v>2880427.49</v>
      </c>
      <c r="K1192" s="228">
        <v>1709300.38</v>
      </c>
      <c r="L1192" s="228">
        <v>17541043.399999999</v>
      </c>
    </row>
    <row r="1193" spans="1:12">
      <c r="A1193" s="228">
        <v>2008</v>
      </c>
      <c r="B1193" s="228" t="s">
        <v>193</v>
      </c>
      <c r="C1193" s="228" t="s">
        <v>62</v>
      </c>
      <c r="D1193" s="228" t="s">
        <v>206</v>
      </c>
      <c r="E1193" s="228">
        <v>50</v>
      </c>
      <c r="F1193" s="228">
        <v>93861</v>
      </c>
      <c r="G1193" s="228">
        <v>9478</v>
      </c>
      <c r="H1193" s="228">
        <v>19574</v>
      </c>
      <c r="I1193" s="228">
        <v>13325335.970000001</v>
      </c>
      <c r="J1193" s="228">
        <v>3322430.35</v>
      </c>
      <c r="K1193" s="228">
        <v>2261582.59</v>
      </c>
      <c r="L1193" s="228">
        <v>21211846.68</v>
      </c>
    </row>
    <row r="1194" spans="1:12">
      <c r="A1194" s="228">
        <v>2008</v>
      </c>
      <c r="B1194" s="228" t="s">
        <v>193</v>
      </c>
      <c r="C1194" s="228" t="s">
        <v>62</v>
      </c>
      <c r="D1194" s="228" t="s">
        <v>206</v>
      </c>
      <c r="E1194" s="228">
        <v>55</v>
      </c>
      <c r="F1194" s="228">
        <v>89710</v>
      </c>
      <c r="G1194" s="228">
        <v>10606</v>
      </c>
      <c r="H1194" s="228">
        <v>21976</v>
      </c>
      <c r="I1194" s="228">
        <v>15199137.939999999</v>
      </c>
      <c r="J1194" s="228">
        <v>3827222.93</v>
      </c>
      <c r="K1194" s="228">
        <v>3327323.29</v>
      </c>
      <c r="L1194" s="228">
        <v>24869226.23</v>
      </c>
    </row>
    <row r="1195" spans="1:12">
      <c r="A1195" s="228">
        <v>2008</v>
      </c>
      <c r="B1195" s="228" t="s">
        <v>193</v>
      </c>
      <c r="C1195" s="228" t="s">
        <v>62</v>
      </c>
      <c r="D1195" s="228" t="s">
        <v>206</v>
      </c>
      <c r="E1195" s="228">
        <v>60</v>
      </c>
      <c r="F1195" s="228">
        <v>76281</v>
      </c>
      <c r="G1195" s="228">
        <v>10443</v>
      </c>
      <c r="H1195" s="228">
        <v>25588</v>
      </c>
      <c r="I1195" s="228">
        <v>18156793.469999999</v>
      </c>
      <c r="J1195" s="228">
        <v>4285491.3899999997</v>
      </c>
      <c r="K1195" s="228">
        <v>4949579.5599999996</v>
      </c>
      <c r="L1195" s="228">
        <v>29826166.559999999</v>
      </c>
    </row>
    <row r="1196" spans="1:12">
      <c r="A1196" s="228">
        <v>2008</v>
      </c>
      <c r="B1196" s="228" t="s">
        <v>193</v>
      </c>
      <c r="C1196" s="228" t="s">
        <v>62</v>
      </c>
      <c r="D1196" s="228" t="s">
        <v>206</v>
      </c>
      <c r="E1196" s="228">
        <v>65</v>
      </c>
      <c r="F1196" s="228">
        <v>51912</v>
      </c>
      <c r="G1196" s="228">
        <v>9299</v>
      </c>
      <c r="H1196" s="228">
        <v>24271</v>
      </c>
      <c r="I1196" s="228">
        <v>16998707.18</v>
      </c>
      <c r="J1196" s="228">
        <v>3868725.74</v>
      </c>
      <c r="K1196" s="228">
        <v>4489524.92</v>
      </c>
      <c r="L1196" s="228">
        <v>27109308.550000001</v>
      </c>
    </row>
    <row r="1197" spans="1:12">
      <c r="A1197" s="228">
        <v>2008</v>
      </c>
      <c r="B1197" s="228" t="s">
        <v>193</v>
      </c>
      <c r="C1197" s="228" t="s">
        <v>62</v>
      </c>
      <c r="D1197" s="228" t="s">
        <v>206</v>
      </c>
      <c r="E1197" s="228">
        <v>70</v>
      </c>
      <c r="F1197" s="228">
        <v>40298</v>
      </c>
      <c r="G1197" s="228">
        <v>8496</v>
      </c>
      <c r="H1197" s="228">
        <v>26493</v>
      </c>
      <c r="I1197" s="228">
        <v>18261380.510000002</v>
      </c>
      <c r="J1197" s="228">
        <v>4086336.6</v>
      </c>
      <c r="K1197" s="228">
        <v>4758323.01</v>
      </c>
      <c r="L1197" s="228">
        <v>28840082.120000001</v>
      </c>
    </row>
    <row r="1198" spans="1:12">
      <c r="A1198" s="228">
        <v>2008</v>
      </c>
      <c r="B1198" s="228" t="s">
        <v>193</v>
      </c>
      <c r="C1198" s="228" t="s">
        <v>62</v>
      </c>
      <c r="D1198" s="228" t="s">
        <v>206</v>
      </c>
      <c r="E1198" s="228">
        <v>75</v>
      </c>
      <c r="F1198" s="228">
        <v>35063</v>
      </c>
      <c r="G1198" s="228">
        <v>8723</v>
      </c>
      <c r="H1198" s="228">
        <v>32214</v>
      </c>
      <c r="I1198" s="228">
        <v>20063126.23</v>
      </c>
      <c r="J1198" s="228">
        <v>4155459.19</v>
      </c>
      <c r="K1198" s="228">
        <v>4735078.16</v>
      </c>
      <c r="L1198" s="228">
        <v>30607152.48</v>
      </c>
    </row>
    <row r="1199" spans="1:12">
      <c r="A1199" s="228">
        <v>2008</v>
      </c>
      <c r="B1199" s="228" t="s">
        <v>193</v>
      </c>
      <c r="C1199" s="228" t="s">
        <v>62</v>
      </c>
      <c r="D1199" s="228" t="s">
        <v>206</v>
      </c>
      <c r="E1199" s="228">
        <v>80</v>
      </c>
      <c r="F1199" s="228">
        <v>27438</v>
      </c>
      <c r="G1199" s="228">
        <v>6957</v>
      </c>
      <c r="H1199" s="228">
        <v>35751</v>
      </c>
      <c r="I1199" s="228">
        <v>20190390.850000001</v>
      </c>
      <c r="J1199" s="228">
        <v>3560041.9</v>
      </c>
      <c r="K1199" s="228">
        <v>3807950.42</v>
      </c>
      <c r="L1199" s="228">
        <v>28889078.539999999</v>
      </c>
    </row>
    <row r="1200" spans="1:12">
      <c r="A1200" s="228">
        <v>2008</v>
      </c>
      <c r="B1200" s="228" t="s">
        <v>193</v>
      </c>
      <c r="C1200" s="228" t="s">
        <v>62</v>
      </c>
      <c r="D1200" s="228" t="s">
        <v>206</v>
      </c>
      <c r="E1200" s="228">
        <v>85</v>
      </c>
      <c r="F1200" s="228">
        <v>15883</v>
      </c>
      <c r="G1200" s="228">
        <v>3638</v>
      </c>
      <c r="H1200" s="228">
        <v>25394</v>
      </c>
      <c r="I1200" s="228">
        <v>13742410.76</v>
      </c>
      <c r="J1200" s="228">
        <v>1898556.41</v>
      </c>
      <c r="K1200" s="228">
        <v>1466630.88</v>
      </c>
      <c r="L1200" s="228">
        <v>15935695.140000001</v>
      </c>
    </row>
    <row r="1201" spans="1:12">
      <c r="A1201" s="228">
        <v>2008</v>
      </c>
      <c r="B1201" s="228" t="s">
        <v>193</v>
      </c>
      <c r="C1201" s="228" t="s">
        <v>62</v>
      </c>
      <c r="D1201" s="228" t="s">
        <v>206</v>
      </c>
      <c r="E1201" s="228">
        <v>90</v>
      </c>
      <c r="F1201" s="228">
        <v>6722</v>
      </c>
      <c r="G1201" s="228">
        <v>1530</v>
      </c>
      <c r="H1201" s="228">
        <v>13295</v>
      </c>
      <c r="I1201" s="228">
        <v>5927810.5199999996</v>
      </c>
      <c r="J1201" s="228">
        <v>743193.72</v>
      </c>
      <c r="K1201" s="228">
        <v>484871.14</v>
      </c>
      <c r="L1201" s="228">
        <v>7540433.5800000001</v>
      </c>
    </row>
    <row r="1202" spans="1:12">
      <c r="A1202" s="228">
        <v>2008</v>
      </c>
      <c r="B1202" s="228" t="s">
        <v>193</v>
      </c>
      <c r="C1202" s="228" t="s">
        <v>62</v>
      </c>
      <c r="D1202" s="228" t="s">
        <v>206</v>
      </c>
      <c r="E1202" s="228">
        <v>95</v>
      </c>
      <c r="F1202" s="228">
        <v>1933</v>
      </c>
      <c r="G1202" s="228">
        <v>360</v>
      </c>
      <c r="H1202" s="228">
        <v>3772</v>
      </c>
      <c r="I1202" s="228">
        <v>1558241.27</v>
      </c>
      <c r="J1202" s="228">
        <v>165402.26999999999</v>
      </c>
      <c r="K1202" s="228">
        <v>116737.73</v>
      </c>
      <c r="L1202" s="228">
        <v>1910557.4</v>
      </c>
    </row>
    <row r="1203" spans="1:12">
      <c r="A1203" s="228">
        <v>2008</v>
      </c>
      <c r="B1203" s="228" t="s">
        <v>193</v>
      </c>
      <c r="C1203" s="228" t="s">
        <v>63</v>
      </c>
      <c r="D1203" s="228" t="s">
        <v>205</v>
      </c>
      <c r="E1203" s="228">
        <v>0</v>
      </c>
      <c r="F1203" s="228">
        <v>55190</v>
      </c>
      <c r="G1203" s="228">
        <v>2125</v>
      </c>
      <c r="H1203" s="228">
        <v>6356</v>
      </c>
      <c r="I1203" s="228">
        <v>4114013.96</v>
      </c>
      <c r="J1203" s="228">
        <v>577258.78</v>
      </c>
      <c r="K1203" s="228">
        <v>63855.97</v>
      </c>
      <c r="L1203" s="228">
        <v>5370874.6500000004</v>
      </c>
    </row>
    <row r="1204" spans="1:12">
      <c r="A1204" s="228">
        <v>2008</v>
      </c>
      <c r="B1204" s="228" t="s">
        <v>193</v>
      </c>
      <c r="C1204" s="228" t="s">
        <v>63</v>
      </c>
      <c r="D1204" s="228" t="s">
        <v>205</v>
      </c>
      <c r="E1204" s="228">
        <v>5</v>
      </c>
      <c r="F1204" s="228">
        <v>56968</v>
      </c>
      <c r="G1204" s="228">
        <v>930</v>
      </c>
      <c r="H1204" s="228">
        <v>1288</v>
      </c>
      <c r="I1204" s="228">
        <v>936272.82</v>
      </c>
      <c r="J1204" s="228">
        <v>233552.79</v>
      </c>
      <c r="K1204" s="228">
        <v>79722.44</v>
      </c>
      <c r="L1204" s="228">
        <v>1481998.86</v>
      </c>
    </row>
    <row r="1205" spans="1:12">
      <c r="A1205" s="228">
        <v>2008</v>
      </c>
      <c r="B1205" s="228" t="s">
        <v>193</v>
      </c>
      <c r="C1205" s="228" t="s">
        <v>63</v>
      </c>
      <c r="D1205" s="228" t="s">
        <v>205</v>
      </c>
      <c r="E1205" s="228">
        <v>10</v>
      </c>
      <c r="F1205" s="228">
        <v>60293</v>
      </c>
      <c r="G1205" s="228">
        <v>846</v>
      </c>
      <c r="H1205" s="228">
        <v>1389</v>
      </c>
      <c r="I1205" s="228">
        <v>1035195.04</v>
      </c>
      <c r="J1205" s="228">
        <v>245104.68</v>
      </c>
      <c r="K1205" s="228">
        <v>145906.56</v>
      </c>
      <c r="L1205" s="228">
        <v>1657595.46</v>
      </c>
    </row>
    <row r="1206" spans="1:12">
      <c r="A1206" s="228">
        <v>2008</v>
      </c>
      <c r="B1206" s="228" t="s">
        <v>193</v>
      </c>
      <c r="C1206" s="228" t="s">
        <v>63</v>
      </c>
      <c r="D1206" s="228" t="s">
        <v>205</v>
      </c>
      <c r="E1206" s="228">
        <v>15</v>
      </c>
      <c r="F1206" s="228">
        <v>62762</v>
      </c>
      <c r="G1206" s="228">
        <v>1442</v>
      </c>
      <c r="H1206" s="228">
        <v>2236</v>
      </c>
      <c r="I1206" s="228">
        <v>1998065.06</v>
      </c>
      <c r="J1206" s="228">
        <v>476742</v>
      </c>
      <c r="K1206" s="228">
        <v>384371.12</v>
      </c>
      <c r="L1206" s="228">
        <v>3387146.42</v>
      </c>
    </row>
    <row r="1207" spans="1:12">
      <c r="A1207" s="228">
        <v>2008</v>
      </c>
      <c r="B1207" s="228" t="s">
        <v>193</v>
      </c>
      <c r="C1207" s="228" t="s">
        <v>63</v>
      </c>
      <c r="D1207" s="228" t="s">
        <v>205</v>
      </c>
      <c r="E1207" s="228">
        <v>20</v>
      </c>
      <c r="F1207" s="228">
        <v>43838</v>
      </c>
      <c r="G1207" s="228">
        <v>1256</v>
      </c>
      <c r="H1207" s="228">
        <v>2239</v>
      </c>
      <c r="I1207" s="228">
        <v>1770316.14</v>
      </c>
      <c r="J1207" s="228">
        <v>417988.55</v>
      </c>
      <c r="K1207" s="228">
        <v>281812.51</v>
      </c>
      <c r="L1207" s="228">
        <v>2990701.8</v>
      </c>
    </row>
    <row r="1208" spans="1:12">
      <c r="A1208" s="228">
        <v>2008</v>
      </c>
      <c r="B1208" s="228" t="s">
        <v>193</v>
      </c>
      <c r="C1208" s="228" t="s">
        <v>63</v>
      </c>
      <c r="D1208" s="228" t="s">
        <v>205</v>
      </c>
      <c r="E1208" s="228">
        <v>25</v>
      </c>
      <c r="F1208" s="228">
        <v>38593</v>
      </c>
      <c r="G1208" s="228">
        <v>1055</v>
      </c>
      <c r="H1208" s="228">
        <v>1911</v>
      </c>
      <c r="I1208" s="228">
        <v>1293991.3</v>
      </c>
      <c r="J1208" s="228">
        <v>331975.77</v>
      </c>
      <c r="K1208" s="228">
        <v>202982.94</v>
      </c>
      <c r="L1208" s="228">
        <v>2478090.0099999998</v>
      </c>
    </row>
    <row r="1209" spans="1:12">
      <c r="A1209" s="228">
        <v>2008</v>
      </c>
      <c r="B1209" s="228" t="s">
        <v>193</v>
      </c>
      <c r="C1209" s="228" t="s">
        <v>63</v>
      </c>
      <c r="D1209" s="228" t="s">
        <v>205</v>
      </c>
      <c r="E1209" s="228">
        <v>30</v>
      </c>
      <c r="F1209" s="228">
        <v>53532</v>
      </c>
      <c r="G1209" s="228">
        <v>1557</v>
      </c>
      <c r="H1209" s="228">
        <v>2842</v>
      </c>
      <c r="I1209" s="228">
        <v>1979530.72</v>
      </c>
      <c r="J1209" s="228">
        <v>520310.27</v>
      </c>
      <c r="K1209" s="228">
        <v>284598.95</v>
      </c>
      <c r="L1209" s="228">
        <v>3469731.85</v>
      </c>
    </row>
    <row r="1210" spans="1:12">
      <c r="A1210" s="228">
        <v>2008</v>
      </c>
      <c r="B1210" s="228" t="s">
        <v>193</v>
      </c>
      <c r="C1210" s="228" t="s">
        <v>63</v>
      </c>
      <c r="D1210" s="228" t="s">
        <v>205</v>
      </c>
      <c r="E1210" s="228">
        <v>35</v>
      </c>
      <c r="F1210" s="228">
        <v>63805</v>
      </c>
      <c r="G1210" s="228">
        <v>2422</v>
      </c>
      <c r="H1210" s="228">
        <v>4411</v>
      </c>
      <c r="I1210" s="228">
        <v>3080637.7</v>
      </c>
      <c r="J1210" s="228">
        <v>829271.31</v>
      </c>
      <c r="K1210" s="228">
        <v>705597.62</v>
      </c>
      <c r="L1210" s="228">
        <v>5646762.6600000001</v>
      </c>
    </row>
    <row r="1211" spans="1:12">
      <c r="A1211" s="228">
        <v>2008</v>
      </c>
      <c r="B1211" s="228" t="s">
        <v>193</v>
      </c>
      <c r="C1211" s="228" t="s">
        <v>63</v>
      </c>
      <c r="D1211" s="228" t="s">
        <v>205</v>
      </c>
      <c r="E1211" s="228">
        <v>40</v>
      </c>
      <c r="F1211" s="228">
        <v>63299</v>
      </c>
      <c r="G1211" s="228">
        <v>2660</v>
      </c>
      <c r="H1211" s="228">
        <v>4561</v>
      </c>
      <c r="I1211" s="228">
        <v>3488603.44</v>
      </c>
      <c r="J1211" s="228">
        <v>981175.12</v>
      </c>
      <c r="K1211" s="228">
        <v>830754.79</v>
      </c>
      <c r="L1211" s="228">
        <v>6401955.9400000004</v>
      </c>
    </row>
    <row r="1212" spans="1:12">
      <c r="A1212" s="228">
        <v>2008</v>
      </c>
      <c r="B1212" s="228" t="s">
        <v>193</v>
      </c>
      <c r="C1212" s="228" t="s">
        <v>63</v>
      </c>
      <c r="D1212" s="228" t="s">
        <v>205</v>
      </c>
      <c r="E1212" s="228">
        <v>45</v>
      </c>
      <c r="F1212" s="228">
        <v>70225</v>
      </c>
      <c r="G1212" s="228">
        <v>4091</v>
      </c>
      <c r="H1212" s="228">
        <v>7086</v>
      </c>
      <c r="I1212" s="228">
        <v>5667050.1500000004</v>
      </c>
      <c r="J1212" s="228">
        <v>1605534.56</v>
      </c>
      <c r="K1212" s="228">
        <v>1682200.96</v>
      </c>
      <c r="L1212" s="228">
        <v>10542119.25</v>
      </c>
    </row>
    <row r="1213" spans="1:12">
      <c r="A1213" s="228">
        <v>2008</v>
      </c>
      <c r="B1213" s="228" t="s">
        <v>193</v>
      </c>
      <c r="C1213" s="228" t="s">
        <v>63</v>
      </c>
      <c r="D1213" s="228" t="s">
        <v>205</v>
      </c>
      <c r="E1213" s="228">
        <v>50</v>
      </c>
      <c r="F1213" s="228">
        <v>68427</v>
      </c>
      <c r="G1213" s="228">
        <v>5138</v>
      </c>
      <c r="H1213" s="228">
        <v>8650</v>
      </c>
      <c r="I1213" s="228">
        <v>7246585.8700000001</v>
      </c>
      <c r="J1213" s="228">
        <v>2002879.55</v>
      </c>
      <c r="K1213" s="228">
        <v>1685477.47</v>
      </c>
      <c r="L1213" s="228">
        <v>12834728.23</v>
      </c>
    </row>
    <row r="1214" spans="1:12">
      <c r="A1214" s="228">
        <v>2008</v>
      </c>
      <c r="B1214" s="228" t="s">
        <v>193</v>
      </c>
      <c r="C1214" s="228" t="s">
        <v>63</v>
      </c>
      <c r="D1214" s="228" t="s">
        <v>205</v>
      </c>
      <c r="E1214" s="228">
        <v>55</v>
      </c>
      <c r="F1214" s="228">
        <v>68068</v>
      </c>
      <c r="G1214" s="228">
        <v>7198</v>
      </c>
      <c r="H1214" s="228">
        <v>14087</v>
      </c>
      <c r="I1214" s="228">
        <v>11428734.09</v>
      </c>
      <c r="J1214" s="228">
        <v>3036964.7</v>
      </c>
      <c r="K1214" s="228">
        <v>3143548.09</v>
      </c>
      <c r="L1214" s="228">
        <v>20190857.280000001</v>
      </c>
    </row>
    <row r="1215" spans="1:12">
      <c r="A1215" s="228">
        <v>2008</v>
      </c>
      <c r="B1215" s="228" t="s">
        <v>193</v>
      </c>
      <c r="C1215" s="228" t="s">
        <v>63</v>
      </c>
      <c r="D1215" s="228" t="s">
        <v>205</v>
      </c>
      <c r="E1215" s="228">
        <v>60</v>
      </c>
      <c r="F1215" s="228">
        <v>60030</v>
      </c>
      <c r="G1215" s="228">
        <v>8397</v>
      </c>
      <c r="H1215" s="228">
        <v>18452</v>
      </c>
      <c r="I1215" s="228">
        <v>15525441.75</v>
      </c>
      <c r="J1215" s="228">
        <v>3958331.08</v>
      </c>
      <c r="K1215" s="228">
        <v>4566987.6500000004</v>
      </c>
      <c r="L1215" s="228">
        <v>27271445.789999999</v>
      </c>
    </row>
    <row r="1216" spans="1:12">
      <c r="A1216" s="228">
        <v>2008</v>
      </c>
      <c r="B1216" s="228" t="s">
        <v>193</v>
      </c>
      <c r="C1216" s="228" t="s">
        <v>63</v>
      </c>
      <c r="D1216" s="228" t="s">
        <v>205</v>
      </c>
      <c r="E1216" s="228">
        <v>65</v>
      </c>
      <c r="F1216" s="228">
        <v>41055</v>
      </c>
      <c r="G1216" s="228">
        <v>7998</v>
      </c>
      <c r="H1216" s="228">
        <v>18479</v>
      </c>
      <c r="I1216" s="228">
        <v>14986556.529999999</v>
      </c>
      <c r="J1216" s="228">
        <v>3880630.17</v>
      </c>
      <c r="K1216" s="228">
        <v>4916911.5199999996</v>
      </c>
      <c r="L1216" s="228">
        <v>26577607.199999999</v>
      </c>
    </row>
    <row r="1217" spans="1:12">
      <c r="A1217" s="228">
        <v>2008</v>
      </c>
      <c r="B1217" s="228" t="s">
        <v>193</v>
      </c>
      <c r="C1217" s="228" t="s">
        <v>63</v>
      </c>
      <c r="D1217" s="228" t="s">
        <v>205</v>
      </c>
      <c r="E1217" s="228">
        <v>70</v>
      </c>
      <c r="F1217" s="228">
        <v>28492</v>
      </c>
      <c r="G1217" s="228">
        <v>6949</v>
      </c>
      <c r="H1217" s="228">
        <v>17490</v>
      </c>
      <c r="I1217" s="228">
        <v>13680559.33</v>
      </c>
      <c r="J1217" s="228">
        <v>3455080.33</v>
      </c>
      <c r="K1217" s="228">
        <v>3874334.74</v>
      </c>
      <c r="L1217" s="228">
        <v>23305099.690000001</v>
      </c>
    </row>
    <row r="1218" spans="1:12">
      <c r="A1218" s="228">
        <v>2008</v>
      </c>
      <c r="B1218" s="228" t="s">
        <v>193</v>
      </c>
      <c r="C1218" s="228" t="s">
        <v>63</v>
      </c>
      <c r="D1218" s="228" t="s">
        <v>205</v>
      </c>
      <c r="E1218" s="228">
        <v>75</v>
      </c>
      <c r="F1218" s="228">
        <v>21323</v>
      </c>
      <c r="G1218" s="228">
        <v>6732</v>
      </c>
      <c r="H1218" s="228">
        <v>19308</v>
      </c>
      <c r="I1218" s="228">
        <v>13917102.859999999</v>
      </c>
      <c r="J1218" s="228">
        <v>3263828.73</v>
      </c>
      <c r="K1218" s="228">
        <v>3459413.2</v>
      </c>
      <c r="L1218" s="228">
        <v>22694023.77</v>
      </c>
    </row>
    <row r="1219" spans="1:12">
      <c r="A1219" s="228">
        <v>2008</v>
      </c>
      <c r="B1219" s="228" t="s">
        <v>193</v>
      </c>
      <c r="C1219" s="228" t="s">
        <v>63</v>
      </c>
      <c r="D1219" s="228" t="s">
        <v>205</v>
      </c>
      <c r="E1219" s="228">
        <v>80</v>
      </c>
      <c r="F1219" s="228">
        <v>12339</v>
      </c>
      <c r="G1219" s="228">
        <v>3464</v>
      </c>
      <c r="H1219" s="228">
        <v>13003</v>
      </c>
      <c r="I1219" s="228">
        <v>8846998.25</v>
      </c>
      <c r="J1219" s="228">
        <v>1884533.22</v>
      </c>
      <c r="K1219" s="228">
        <v>1718654.76</v>
      </c>
      <c r="L1219" s="228">
        <v>13747862.74</v>
      </c>
    </row>
    <row r="1220" spans="1:12">
      <c r="A1220" s="228">
        <v>2008</v>
      </c>
      <c r="B1220" s="228" t="s">
        <v>193</v>
      </c>
      <c r="C1220" s="228" t="s">
        <v>63</v>
      </c>
      <c r="D1220" s="228" t="s">
        <v>205</v>
      </c>
      <c r="E1220" s="228">
        <v>85</v>
      </c>
      <c r="F1220" s="228">
        <v>3896</v>
      </c>
      <c r="G1220" s="228">
        <v>1271</v>
      </c>
      <c r="H1220" s="228">
        <v>6083</v>
      </c>
      <c r="I1220" s="228">
        <v>3418215.46</v>
      </c>
      <c r="J1220" s="228">
        <v>555060.06999999995</v>
      </c>
      <c r="K1220" s="228">
        <v>514618.94</v>
      </c>
      <c r="L1220" s="228">
        <v>4911160.08</v>
      </c>
    </row>
    <row r="1221" spans="1:12">
      <c r="A1221" s="228">
        <v>2008</v>
      </c>
      <c r="B1221" s="228" t="s">
        <v>193</v>
      </c>
      <c r="C1221" s="228" t="s">
        <v>63</v>
      </c>
      <c r="D1221" s="228" t="s">
        <v>205</v>
      </c>
      <c r="E1221" s="228">
        <v>90</v>
      </c>
      <c r="F1221" s="228">
        <v>1339</v>
      </c>
      <c r="G1221" s="228">
        <v>350</v>
      </c>
      <c r="H1221" s="228">
        <v>2418</v>
      </c>
      <c r="I1221" s="228">
        <v>1318204.27</v>
      </c>
      <c r="J1221" s="228">
        <v>167762.98000000001</v>
      </c>
      <c r="K1221" s="228">
        <v>164208.47</v>
      </c>
      <c r="L1221" s="228">
        <v>1736209.72</v>
      </c>
    </row>
    <row r="1222" spans="1:12">
      <c r="A1222" s="228">
        <v>2008</v>
      </c>
      <c r="B1222" s="228" t="s">
        <v>193</v>
      </c>
      <c r="C1222" s="228" t="s">
        <v>63</v>
      </c>
      <c r="D1222" s="228" t="s">
        <v>205</v>
      </c>
      <c r="E1222" s="228">
        <v>95</v>
      </c>
      <c r="F1222" s="228">
        <v>312</v>
      </c>
      <c r="G1222" s="228">
        <v>63</v>
      </c>
      <c r="H1222" s="228">
        <v>447</v>
      </c>
      <c r="I1222" s="228">
        <v>247494.31</v>
      </c>
      <c r="J1222" s="228">
        <v>33024.980000000003</v>
      </c>
      <c r="K1222" s="228">
        <v>25436</v>
      </c>
      <c r="L1222" s="228">
        <v>323594.49</v>
      </c>
    </row>
    <row r="1223" spans="1:12">
      <c r="A1223" s="228">
        <v>2008</v>
      </c>
      <c r="B1223" s="228" t="s">
        <v>193</v>
      </c>
      <c r="C1223" s="228" t="s">
        <v>63</v>
      </c>
      <c r="D1223" s="228" t="s">
        <v>206</v>
      </c>
      <c r="E1223" s="228">
        <v>0</v>
      </c>
      <c r="F1223" s="228">
        <v>51469</v>
      </c>
      <c r="G1223" s="228">
        <v>1381</v>
      </c>
      <c r="H1223" s="228">
        <v>5585</v>
      </c>
      <c r="I1223" s="228">
        <v>3306335.3</v>
      </c>
      <c r="J1223" s="228">
        <v>396759.66</v>
      </c>
      <c r="K1223" s="228">
        <v>43550.37</v>
      </c>
      <c r="L1223" s="228">
        <v>4083247.55</v>
      </c>
    </row>
    <row r="1224" spans="1:12">
      <c r="A1224" s="228">
        <v>2008</v>
      </c>
      <c r="B1224" s="228" t="s">
        <v>193</v>
      </c>
      <c r="C1224" s="228" t="s">
        <v>63</v>
      </c>
      <c r="D1224" s="228" t="s">
        <v>206</v>
      </c>
      <c r="E1224" s="228">
        <v>5</v>
      </c>
      <c r="F1224" s="228">
        <v>53833</v>
      </c>
      <c r="G1224" s="228">
        <v>747</v>
      </c>
      <c r="H1224" s="228">
        <v>1049</v>
      </c>
      <c r="I1224" s="228">
        <v>770813.55</v>
      </c>
      <c r="J1224" s="228">
        <v>187911.61</v>
      </c>
      <c r="K1224" s="228">
        <v>23197.9</v>
      </c>
      <c r="L1224" s="228">
        <v>1171785.27</v>
      </c>
    </row>
    <row r="1225" spans="1:12">
      <c r="A1225" s="228">
        <v>2008</v>
      </c>
      <c r="B1225" s="228" t="s">
        <v>193</v>
      </c>
      <c r="C1225" s="228" t="s">
        <v>63</v>
      </c>
      <c r="D1225" s="228" t="s">
        <v>206</v>
      </c>
      <c r="E1225" s="228">
        <v>10</v>
      </c>
      <c r="F1225" s="228">
        <v>57368</v>
      </c>
      <c r="G1225" s="228">
        <v>672</v>
      </c>
      <c r="H1225" s="228">
        <v>1250</v>
      </c>
      <c r="I1225" s="228">
        <v>796994.14</v>
      </c>
      <c r="J1225" s="228">
        <v>168995.27</v>
      </c>
      <c r="K1225" s="228">
        <v>168833.83</v>
      </c>
      <c r="L1225" s="228">
        <v>1305539.93</v>
      </c>
    </row>
    <row r="1226" spans="1:12">
      <c r="A1226" s="228">
        <v>2008</v>
      </c>
      <c r="B1226" s="228" t="s">
        <v>193</v>
      </c>
      <c r="C1226" s="228" t="s">
        <v>63</v>
      </c>
      <c r="D1226" s="228" t="s">
        <v>206</v>
      </c>
      <c r="E1226" s="228">
        <v>15</v>
      </c>
      <c r="F1226" s="228">
        <v>60255</v>
      </c>
      <c r="G1226" s="228">
        <v>1664</v>
      </c>
      <c r="H1226" s="228">
        <v>3139</v>
      </c>
      <c r="I1226" s="228">
        <v>2181205.6</v>
      </c>
      <c r="J1226" s="228">
        <v>491964.95</v>
      </c>
      <c r="K1226" s="228">
        <v>147895.98000000001</v>
      </c>
      <c r="L1226" s="228">
        <v>3289420.47</v>
      </c>
    </row>
    <row r="1227" spans="1:12">
      <c r="A1227" s="228">
        <v>2008</v>
      </c>
      <c r="B1227" s="228" t="s">
        <v>193</v>
      </c>
      <c r="C1227" s="228" t="s">
        <v>63</v>
      </c>
      <c r="D1227" s="228" t="s">
        <v>206</v>
      </c>
      <c r="E1227" s="228">
        <v>20</v>
      </c>
      <c r="F1227" s="228">
        <v>47021</v>
      </c>
      <c r="G1227" s="228">
        <v>2199</v>
      </c>
      <c r="H1227" s="228">
        <v>4644</v>
      </c>
      <c r="I1227" s="228">
        <v>3278298.64</v>
      </c>
      <c r="J1227" s="228">
        <v>776548.52</v>
      </c>
      <c r="K1227" s="228">
        <v>261574.84</v>
      </c>
      <c r="L1227" s="228">
        <v>5060962.24</v>
      </c>
    </row>
    <row r="1228" spans="1:12">
      <c r="A1228" s="228">
        <v>2008</v>
      </c>
      <c r="B1228" s="228" t="s">
        <v>193</v>
      </c>
      <c r="C1228" s="228" t="s">
        <v>63</v>
      </c>
      <c r="D1228" s="228" t="s">
        <v>206</v>
      </c>
      <c r="E1228" s="228">
        <v>25</v>
      </c>
      <c r="F1228" s="228">
        <v>47652</v>
      </c>
      <c r="G1228" s="228">
        <v>3581</v>
      </c>
      <c r="H1228" s="228">
        <v>9554</v>
      </c>
      <c r="I1228" s="228">
        <v>7057901.0300000003</v>
      </c>
      <c r="J1228" s="228">
        <v>1908312.62</v>
      </c>
      <c r="K1228" s="228">
        <v>456563.3</v>
      </c>
      <c r="L1228" s="228">
        <v>10975542.640000001</v>
      </c>
    </row>
    <row r="1229" spans="1:12">
      <c r="A1229" s="228">
        <v>2008</v>
      </c>
      <c r="B1229" s="228" t="s">
        <v>193</v>
      </c>
      <c r="C1229" s="228" t="s">
        <v>63</v>
      </c>
      <c r="D1229" s="228" t="s">
        <v>206</v>
      </c>
      <c r="E1229" s="228">
        <v>30</v>
      </c>
      <c r="F1229" s="228">
        <v>61629</v>
      </c>
      <c r="G1229" s="228">
        <v>5994</v>
      </c>
      <c r="H1229" s="228">
        <v>15502</v>
      </c>
      <c r="I1229" s="228">
        <v>11960867.16</v>
      </c>
      <c r="J1229" s="228">
        <v>3332375.46</v>
      </c>
      <c r="K1229" s="228">
        <v>440635.47</v>
      </c>
      <c r="L1229" s="228">
        <v>18802652.469999999</v>
      </c>
    </row>
    <row r="1230" spans="1:12">
      <c r="A1230" s="228">
        <v>2008</v>
      </c>
      <c r="B1230" s="228" t="s">
        <v>193</v>
      </c>
      <c r="C1230" s="228" t="s">
        <v>63</v>
      </c>
      <c r="D1230" s="228" t="s">
        <v>206</v>
      </c>
      <c r="E1230" s="228">
        <v>35</v>
      </c>
      <c r="F1230" s="228">
        <v>72410</v>
      </c>
      <c r="G1230" s="228">
        <v>6427</v>
      </c>
      <c r="H1230" s="228">
        <v>15370</v>
      </c>
      <c r="I1230" s="228">
        <v>11358779.640000001</v>
      </c>
      <c r="J1230" s="228">
        <v>3040103.98</v>
      </c>
      <c r="K1230" s="228">
        <v>762002.99</v>
      </c>
      <c r="L1230" s="228">
        <v>17978894.25</v>
      </c>
    </row>
    <row r="1231" spans="1:12">
      <c r="A1231" s="228">
        <v>2008</v>
      </c>
      <c r="B1231" s="228" t="s">
        <v>193</v>
      </c>
      <c r="C1231" s="228" t="s">
        <v>63</v>
      </c>
      <c r="D1231" s="228" t="s">
        <v>206</v>
      </c>
      <c r="E1231" s="228">
        <v>40</v>
      </c>
      <c r="F1231" s="228">
        <v>69683</v>
      </c>
      <c r="G1231" s="228">
        <v>5313</v>
      </c>
      <c r="H1231" s="228">
        <v>10354</v>
      </c>
      <c r="I1231" s="228">
        <v>7591866.9299999997</v>
      </c>
      <c r="J1231" s="228">
        <v>1908893.36</v>
      </c>
      <c r="K1231" s="228">
        <v>856791.32</v>
      </c>
      <c r="L1231" s="228">
        <v>12514788.310000001</v>
      </c>
    </row>
    <row r="1232" spans="1:12">
      <c r="A1232" s="228">
        <v>2008</v>
      </c>
      <c r="B1232" s="228" t="s">
        <v>193</v>
      </c>
      <c r="C1232" s="228" t="s">
        <v>63</v>
      </c>
      <c r="D1232" s="228" t="s">
        <v>206</v>
      </c>
      <c r="E1232" s="228">
        <v>45</v>
      </c>
      <c r="F1232" s="228">
        <v>76731</v>
      </c>
      <c r="G1232" s="228">
        <v>5827</v>
      </c>
      <c r="H1232" s="228">
        <v>11821</v>
      </c>
      <c r="I1232" s="228">
        <v>8550501.2699999996</v>
      </c>
      <c r="J1232" s="228">
        <v>2153567.69</v>
      </c>
      <c r="K1232" s="228">
        <v>1393941.72</v>
      </c>
      <c r="L1232" s="228">
        <v>14428630.1</v>
      </c>
    </row>
    <row r="1233" spans="1:12">
      <c r="A1233" s="228">
        <v>2008</v>
      </c>
      <c r="B1233" s="228" t="s">
        <v>193</v>
      </c>
      <c r="C1233" s="228" t="s">
        <v>63</v>
      </c>
      <c r="D1233" s="228" t="s">
        <v>206</v>
      </c>
      <c r="E1233" s="228">
        <v>50</v>
      </c>
      <c r="F1233" s="228">
        <v>74510</v>
      </c>
      <c r="G1233" s="228">
        <v>7364</v>
      </c>
      <c r="H1233" s="228">
        <v>14167</v>
      </c>
      <c r="I1233" s="228">
        <v>10237168.51</v>
      </c>
      <c r="J1233" s="228">
        <v>2575104.7000000002</v>
      </c>
      <c r="K1233" s="228">
        <v>1725865.01</v>
      </c>
      <c r="L1233" s="228">
        <v>17128641.879999999</v>
      </c>
    </row>
    <row r="1234" spans="1:12">
      <c r="A1234" s="228">
        <v>2008</v>
      </c>
      <c r="B1234" s="228" t="s">
        <v>193</v>
      </c>
      <c r="C1234" s="228" t="s">
        <v>63</v>
      </c>
      <c r="D1234" s="228" t="s">
        <v>206</v>
      </c>
      <c r="E1234" s="228">
        <v>55</v>
      </c>
      <c r="F1234" s="228">
        <v>71760</v>
      </c>
      <c r="G1234" s="228">
        <v>8302</v>
      </c>
      <c r="H1234" s="228">
        <v>17387</v>
      </c>
      <c r="I1234" s="228">
        <v>12617881.57</v>
      </c>
      <c r="J1234" s="228">
        <v>3218208.89</v>
      </c>
      <c r="K1234" s="228">
        <v>2477078.64</v>
      </c>
      <c r="L1234" s="228">
        <v>21149192.609999999</v>
      </c>
    </row>
    <row r="1235" spans="1:12">
      <c r="A1235" s="228">
        <v>2008</v>
      </c>
      <c r="B1235" s="228" t="s">
        <v>193</v>
      </c>
      <c r="C1235" s="228" t="s">
        <v>63</v>
      </c>
      <c r="D1235" s="228" t="s">
        <v>206</v>
      </c>
      <c r="E1235" s="228">
        <v>60</v>
      </c>
      <c r="F1235" s="228">
        <v>61010</v>
      </c>
      <c r="G1235" s="228">
        <v>8217</v>
      </c>
      <c r="H1235" s="228">
        <v>17258</v>
      </c>
      <c r="I1235" s="228">
        <v>13106286.810000001</v>
      </c>
      <c r="J1235" s="228">
        <v>3432672.03</v>
      </c>
      <c r="K1235" s="228">
        <v>3441170.55</v>
      </c>
      <c r="L1235" s="228">
        <v>22783629.09</v>
      </c>
    </row>
    <row r="1236" spans="1:12">
      <c r="A1236" s="228">
        <v>2008</v>
      </c>
      <c r="B1236" s="228" t="s">
        <v>193</v>
      </c>
      <c r="C1236" s="228" t="s">
        <v>63</v>
      </c>
      <c r="D1236" s="228" t="s">
        <v>206</v>
      </c>
      <c r="E1236" s="228">
        <v>65</v>
      </c>
      <c r="F1236" s="228">
        <v>41800</v>
      </c>
      <c r="G1236" s="228">
        <v>6810</v>
      </c>
      <c r="H1236" s="228">
        <v>16406</v>
      </c>
      <c r="I1236" s="228">
        <v>12304942.060000001</v>
      </c>
      <c r="J1236" s="228">
        <v>3152120.86</v>
      </c>
      <c r="K1236" s="228">
        <v>3518810.79</v>
      </c>
      <c r="L1236" s="228">
        <v>21150181.039999999</v>
      </c>
    </row>
    <row r="1237" spans="1:12">
      <c r="A1237" s="228">
        <v>2008</v>
      </c>
      <c r="B1237" s="228" t="s">
        <v>193</v>
      </c>
      <c r="C1237" s="228" t="s">
        <v>63</v>
      </c>
      <c r="D1237" s="228" t="s">
        <v>206</v>
      </c>
      <c r="E1237" s="228">
        <v>70</v>
      </c>
      <c r="F1237" s="228">
        <v>30394</v>
      </c>
      <c r="G1237" s="228">
        <v>6604</v>
      </c>
      <c r="H1237" s="228">
        <v>17361</v>
      </c>
      <c r="I1237" s="228">
        <v>12433921.050000001</v>
      </c>
      <c r="J1237" s="228">
        <v>2991085.5</v>
      </c>
      <c r="K1237" s="228">
        <v>3387082.39</v>
      </c>
      <c r="L1237" s="228">
        <v>20754516.260000002</v>
      </c>
    </row>
    <row r="1238" spans="1:12">
      <c r="A1238" s="228">
        <v>2008</v>
      </c>
      <c r="B1238" s="228" t="s">
        <v>193</v>
      </c>
      <c r="C1238" s="228" t="s">
        <v>63</v>
      </c>
      <c r="D1238" s="228" t="s">
        <v>206</v>
      </c>
      <c r="E1238" s="228">
        <v>75</v>
      </c>
      <c r="F1238" s="228">
        <v>24448</v>
      </c>
      <c r="G1238" s="228">
        <v>5687</v>
      </c>
      <c r="H1238" s="228">
        <v>19395</v>
      </c>
      <c r="I1238" s="228">
        <v>13626104.560000001</v>
      </c>
      <c r="J1238" s="228">
        <v>2933609.79</v>
      </c>
      <c r="K1238" s="228">
        <v>3167128.35</v>
      </c>
      <c r="L1238" s="228">
        <v>21428638.809999999</v>
      </c>
    </row>
    <row r="1239" spans="1:12">
      <c r="A1239" s="228">
        <v>2008</v>
      </c>
      <c r="B1239" s="228" t="s">
        <v>193</v>
      </c>
      <c r="C1239" s="228" t="s">
        <v>63</v>
      </c>
      <c r="D1239" s="228" t="s">
        <v>206</v>
      </c>
      <c r="E1239" s="228">
        <v>80</v>
      </c>
      <c r="F1239" s="228">
        <v>17976</v>
      </c>
      <c r="G1239" s="228">
        <v>4307</v>
      </c>
      <c r="H1239" s="228">
        <v>19249</v>
      </c>
      <c r="I1239" s="228">
        <v>12276823.67</v>
      </c>
      <c r="J1239" s="228">
        <v>2186664.61</v>
      </c>
      <c r="K1239" s="228">
        <v>2325774.42</v>
      </c>
      <c r="L1239" s="228">
        <v>18347093.949999999</v>
      </c>
    </row>
    <row r="1240" spans="1:12">
      <c r="A1240" s="228">
        <v>2008</v>
      </c>
      <c r="B1240" s="228" t="s">
        <v>193</v>
      </c>
      <c r="C1240" s="228" t="s">
        <v>63</v>
      </c>
      <c r="D1240" s="228" t="s">
        <v>206</v>
      </c>
      <c r="E1240" s="228">
        <v>85</v>
      </c>
      <c r="F1240" s="228">
        <v>10254</v>
      </c>
      <c r="G1240" s="228">
        <v>2121</v>
      </c>
      <c r="H1240" s="228">
        <v>13260</v>
      </c>
      <c r="I1240" s="228">
        <v>7291690.6699999999</v>
      </c>
      <c r="J1240" s="228">
        <v>1069090.55</v>
      </c>
      <c r="K1240" s="228">
        <v>788558</v>
      </c>
      <c r="L1240" s="228">
        <v>9885354.1500000004</v>
      </c>
    </row>
    <row r="1241" spans="1:12">
      <c r="A1241" s="228">
        <v>2008</v>
      </c>
      <c r="B1241" s="228" t="s">
        <v>193</v>
      </c>
      <c r="C1241" s="228" t="s">
        <v>63</v>
      </c>
      <c r="D1241" s="228" t="s">
        <v>206</v>
      </c>
      <c r="E1241" s="228">
        <v>90</v>
      </c>
      <c r="F1241" s="228">
        <v>4329</v>
      </c>
      <c r="G1241" s="228">
        <v>824</v>
      </c>
      <c r="H1241" s="228">
        <v>6545</v>
      </c>
      <c r="I1241" s="228">
        <v>3211745.58</v>
      </c>
      <c r="J1241" s="228">
        <v>399507.56</v>
      </c>
      <c r="K1241" s="228">
        <v>253616.89</v>
      </c>
      <c r="L1241" s="228">
        <v>4266391.12</v>
      </c>
    </row>
    <row r="1242" spans="1:12">
      <c r="A1242" s="228">
        <v>2008</v>
      </c>
      <c r="B1242" s="228" t="s">
        <v>193</v>
      </c>
      <c r="C1242" s="228" t="s">
        <v>63</v>
      </c>
      <c r="D1242" s="228" t="s">
        <v>206</v>
      </c>
      <c r="E1242" s="228">
        <v>95</v>
      </c>
      <c r="F1242" s="228">
        <v>1217</v>
      </c>
      <c r="G1242" s="228">
        <v>146</v>
      </c>
      <c r="H1242" s="228">
        <v>1820</v>
      </c>
      <c r="I1242" s="228">
        <v>778647.51</v>
      </c>
      <c r="J1242" s="228">
        <v>81694.69</v>
      </c>
      <c r="K1242" s="228">
        <v>27853.200000000001</v>
      </c>
      <c r="L1242" s="228">
        <v>966286.56</v>
      </c>
    </row>
    <row r="1243" spans="1:12">
      <c r="A1243" s="228">
        <v>2008</v>
      </c>
      <c r="B1243" s="228" t="s">
        <v>193</v>
      </c>
      <c r="C1243" s="228" t="s">
        <v>64</v>
      </c>
      <c r="D1243" s="228" t="s">
        <v>205</v>
      </c>
      <c r="E1243" s="228">
        <v>0</v>
      </c>
      <c r="F1243" s="228">
        <v>18064</v>
      </c>
      <c r="G1243" s="228">
        <v>695</v>
      </c>
      <c r="H1243" s="228">
        <v>2336</v>
      </c>
      <c r="I1243" s="228">
        <v>905987.35</v>
      </c>
      <c r="J1243" s="228">
        <v>217551.98</v>
      </c>
      <c r="K1243" s="228">
        <v>10539.8</v>
      </c>
      <c r="L1243" s="228">
        <v>1214596.73</v>
      </c>
    </row>
    <row r="1244" spans="1:12">
      <c r="A1244" s="228">
        <v>2008</v>
      </c>
      <c r="B1244" s="228" t="s">
        <v>193</v>
      </c>
      <c r="C1244" s="228" t="s">
        <v>64</v>
      </c>
      <c r="D1244" s="228" t="s">
        <v>205</v>
      </c>
      <c r="E1244" s="228">
        <v>5</v>
      </c>
      <c r="F1244" s="228">
        <v>18584</v>
      </c>
      <c r="G1244" s="228">
        <v>297</v>
      </c>
      <c r="H1244" s="228">
        <v>349</v>
      </c>
      <c r="I1244" s="228">
        <v>239382.55</v>
      </c>
      <c r="J1244" s="228">
        <v>94748.08</v>
      </c>
      <c r="K1244" s="228">
        <v>322.14999999999998</v>
      </c>
      <c r="L1244" s="228">
        <v>364743.44</v>
      </c>
    </row>
    <row r="1245" spans="1:12">
      <c r="A1245" s="228">
        <v>2008</v>
      </c>
      <c r="B1245" s="228" t="s">
        <v>193</v>
      </c>
      <c r="C1245" s="228" t="s">
        <v>64</v>
      </c>
      <c r="D1245" s="228" t="s">
        <v>205</v>
      </c>
      <c r="E1245" s="228">
        <v>10</v>
      </c>
      <c r="F1245" s="228">
        <v>20886</v>
      </c>
      <c r="G1245" s="228">
        <v>263</v>
      </c>
      <c r="H1245" s="228">
        <v>384</v>
      </c>
      <c r="I1245" s="228">
        <v>264274.38</v>
      </c>
      <c r="J1245" s="228">
        <v>86912.23</v>
      </c>
      <c r="K1245" s="228">
        <v>20947.560000000001</v>
      </c>
      <c r="L1245" s="228">
        <v>392981.76000000001</v>
      </c>
    </row>
    <row r="1246" spans="1:12">
      <c r="A1246" s="228">
        <v>2008</v>
      </c>
      <c r="B1246" s="228" t="s">
        <v>193</v>
      </c>
      <c r="C1246" s="228" t="s">
        <v>64</v>
      </c>
      <c r="D1246" s="228" t="s">
        <v>205</v>
      </c>
      <c r="E1246" s="228">
        <v>15</v>
      </c>
      <c r="F1246" s="228">
        <v>22960</v>
      </c>
      <c r="G1246" s="228">
        <v>667</v>
      </c>
      <c r="H1246" s="228">
        <v>1217</v>
      </c>
      <c r="I1246" s="228">
        <v>837354.24</v>
      </c>
      <c r="J1246" s="228">
        <v>293049.05</v>
      </c>
      <c r="K1246" s="228">
        <v>214243.23</v>
      </c>
      <c r="L1246" s="228">
        <v>1441470.63</v>
      </c>
    </row>
    <row r="1247" spans="1:12">
      <c r="A1247" s="228">
        <v>2008</v>
      </c>
      <c r="B1247" s="228" t="s">
        <v>193</v>
      </c>
      <c r="C1247" s="228" t="s">
        <v>64</v>
      </c>
      <c r="D1247" s="228" t="s">
        <v>205</v>
      </c>
      <c r="E1247" s="228">
        <v>20</v>
      </c>
      <c r="F1247" s="228">
        <v>20362</v>
      </c>
      <c r="G1247" s="228">
        <v>798</v>
      </c>
      <c r="H1247" s="228">
        <v>1485</v>
      </c>
      <c r="I1247" s="228">
        <v>1060948.72</v>
      </c>
      <c r="J1247" s="228">
        <v>296015.83</v>
      </c>
      <c r="K1247" s="228">
        <v>153530.62</v>
      </c>
      <c r="L1247" s="228">
        <v>1610690.98</v>
      </c>
    </row>
    <row r="1248" spans="1:12">
      <c r="A1248" s="228">
        <v>2008</v>
      </c>
      <c r="B1248" s="228" t="s">
        <v>193</v>
      </c>
      <c r="C1248" s="228" t="s">
        <v>64</v>
      </c>
      <c r="D1248" s="228" t="s">
        <v>205</v>
      </c>
      <c r="E1248" s="228">
        <v>25</v>
      </c>
      <c r="F1248" s="228">
        <v>14898</v>
      </c>
      <c r="G1248" s="228">
        <v>462</v>
      </c>
      <c r="H1248" s="228">
        <v>807</v>
      </c>
      <c r="I1248" s="228">
        <v>580929.73</v>
      </c>
      <c r="J1248" s="228">
        <v>214263.47</v>
      </c>
      <c r="K1248" s="228">
        <v>146143.93</v>
      </c>
      <c r="L1248" s="228">
        <v>1046921.84</v>
      </c>
    </row>
    <row r="1249" spans="1:12">
      <c r="A1249" s="228">
        <v>2008</v>
      </c>
      <c r="B1249" s="228" t="s">
        <v>193</v>
      </c>
      <c r="C1249" s="228" t="s">
        <v>64</v>
      </c>
      <c r="D1249" s="228" t="s">
        <v>205</v>
      </c>
      <c r="E1249" s="228">
        <v>30</v>
      </c>
      <c r="F1249" s="228">
        <v>18643</v>
      </c>
      <c r="G1249" s="228">
        <v>590</v>
      </c>
      <c r="H1249" s="228">
        <v>1059</v>
      </c>
      <c r="I1249" s="228">
        <v>730981.12</v>
      </c>
      <c r="J1249" s="228">
        <v>243704.8</v>
      </c>
      <c r="K1249" s="228">
        <v>170630.04</v>
      </c>
      <c r="L1249" s="228">
        <v>1279111.57</v>
      </c>
    </row>
    <row r="1250" spans="1:12">
      <c r="A1250" s="228">
        <v>2008</v>
      </c>
      <c r="B1250" s="228" t="s">
        <v>193</v>
      </c>
      <c r="C1250" s="228" t="s">
        <v>64</v>
      </c>
      <c r="D1250" s="228" t="s">
        <v>205</v>
      </c>
      <c r="E1250" s="228">
        <v>35</v>
      </c>
      <c r="F1250" s="228">
        <v>22149</v>
      </c>
      <c r="G1250" s="228">
        <v>875</v>
      </c>
      <c r="H1250" s="228">
        <v>1311</v>
      </c>
      <c r="I1250" s="228">
        <v>929698.08</v>
      </c>
      <c r="J1250" s="228">
        <v>352234.65</v>
      </c>
      <c r="K1250" s="228">
        <v>245367.09</v>
      </c>
      <c r="L1250" s="228">
        <v>1673308.64</v>
      </c>
    </row>
    <row r="1251" spans="1:12">
      <c r="A1251" s="228">
        <v>2008</v>
      </c>
      <c r="B1251" s="228" t="s">
        <v>193</v>
      </c>
      <c r="C1251" s="228" t="s">
        <v>64</v>
      </c>
      <c r="D1251" s="228" t="s">
        <v>205</v>
      </c>
      <c r="E1251" s="228">
        <v>40</v>
      </c>
      <c r="F1251" s="228">
        <v>23395</v>
      </c>
      <c r="G1251" s="228">
        <v>1200</v>
      </c>
      <c r="H1251" s="228">
        <v>1818</v>
      </c>
      <c r="I1251" s="228">
        <v>1230990.1499999999</v>
      </c>
      <c r="J1251" s="228">
        <v>439913.01</v>
      </c>
      <c r="K1251" s="228">
        <v>314276.09000000003</v>
      </c>
      <c r="L1251" s="228">
        <v>2188891.4700000002</v>
      </c>
    </row>
    <row r="1252" spans="1:12">
      <c r="A1252" s="228">
        <v>2008</v>
      </c>
      <c r="B1252" s="228" t="s">
        <v>193</v>
      </c>
      <c r="C1252" s="228" t="s">
        <v>64</v>
      </c>
      <c r="D1252" s="228" t="s">
        <v>205</v>
      </c>
      <c r="E1252" s="228">
        <v>45</v>
      </c>
      <c r="F1252" s="228">
        <v>27830</v>
      </c>
      <c r="G1252" s="228">
        <v>1601</v>
      </c>
      <c r="H1252" s="228">
        <v>3011</v>
      </c>
      <c r="I1252" s="228">
        <v>2139040.2200000002</v>
      </c>
      <c r="J1252" s="228">
        <v>663046.40000000002</v>
      </c>
      <c r="K1252" s="228">
        <v>499298.81</v>
      </c>
      <c r="L1252" s="228">
        <v>3517044.75</v>
      </c>
    </row>
    <row r="1253" spans="1:12">
      <c r="A1253" s="228">
        <v>2008</v>
      </c>
      <c r="B1253" s="228" t="s">
        <v>193</v>
      </c>
      <c r="C1253" s="228" t="s">
        <v>64</v>
      </c>
      <c r="D1253" s="228" t="s">
        <v>205</v>
      </c>
      <c r="E1253" s="228">
        <v>50</v>
      </c>
      <c r="F1253" s="228">
        <v>28993</v>
      </c>
      <c r="G1253" s="228">
        <v>2430</v>
      </c>
      <c r="H1253" s="228">
        <v>4571</v>
      </c>
      <c r="I1253" s="228">
        <v>2983282.21</v>
      </c>
      <c r="J1253" s="228">
        <v>932417.68</v>
      </c>
      <c r="K1253" s="228">
        <v>651894.64</v>
      </c>
      <c r="L1253" s="228">
        <v>4869446.22</v>
      </c>
    </row>
    <row r="1254" spans="1:12">
      <c r="A1254" s="228">
        <v>2008</v>
      </c>
      <c r="B1254" s="228" t="s">
        <v>193</v>
      </c>
      <c r="C1254" s="228" t="s">
        <v>64</v>
      </c>
      <c r="D1254" s="228" t="s">
        <v>205</v>
      </c>
      <c r="E1254" s="228">
        <v>55</v>
      </c>
      <c r="F1254" s="228">
        <v>29287</v>
      </c>
      <c r="G1254" s="228">
        <v>2739</v>
      </c>
      <c r="H1254" s="228">
        <v>5754</v>
      </c>
      <c r="I1254" s="228">
        <v>4198678.84</v>
      </c>
      <c r="J1254" s="228">
        <v>1351654.92</v>
      </c>
      <c r="K1254" s="228">
        <v>1068293.42</v>
      </c>
      <c r="L1254" s="228">
        <v>6970512.6200000001</v>
      </c>
    </row>
    <row r="1255" spans="1:12">
      <c r="A1255" s="228">
        <v>2008</v>
      </c>
      <c r="B1255" s="228" t="s">
        <v>193</v>
      </c>
      <c r="C1255" s="228" t="s">
        <v>64</v>
      </c>
      <c r="D1255" s="228" t="s">
        <v>205</v>
      </c>
      <c r="E1255" s="228">
        <v>60</v>
      </c>
      <c r="F1255" s="228">
        <v>26173</v>
      </c>
      <c r="G1255" s="228">
        <v>3139</v>
      </c>
      <c r="H1255" s="228">
        <v>7296</v>
      </c>
      <c r="I1255" s="228">
        <v>4972671.37</v>
      </c>
      <c r="J1255" s="228">
        <v>1494190.66</v>
      </c>
      <c r="K1255" s="228">
        <v>1537757.17</v>
      </c>
      <c r="L1255" s="228">
        <v>8436837.7899999991</v>
      </c>
    </row>
    <row r="1256" spans="1:12">
      <c r="A1256" s="228">
        <v>2008</v>
      </c>
      <c r="B1256" s="228" t="s">
        <v>193</v>
      </c>
      <c r="C1256" s="228" t="s">
        <v>64</v>
      </c>
      <c r="D1256" s="228" t="s">
        <v>205</v>
      </c>
      <c r="E1256" s="228">
        <v>65</v>
      </c>
      <c r="F1256" s="228">
        <v>17830</v>
      </c>
      <c r="G1256" s="228">
        <v>3372</v>
      </c>
      <c r="H1256" s="228">
        <v>8397</v>
      </c>
      <c r="I1256" s="228">
        <v>5861526.5899999999</v>
      </c>
      <c r="J1256" s="228">
        <v>1642568.34</v>
      </c>
      <c r="K1256" s="228">
        <v>1788710.48</v>
      </c>
      <c r="L1256" s="228">
        <v>9632484.7300000004</v>
      </c>
    </row>
    <row r="1257" spans="1:12">
      <c r="A1257" s="228">
        <v>2008</v>
      </c>
      <c r="B1257" s="228" t="s">
        <v>193</v>
      </c>
      <c r="C1257" s="228" t="s">
        <v>64</v>
      </c>
      <c r="D1257" s="228" t="s">
        <v>205</v>
      </c>
      <c r="E1257" s="228">
        <v>70</v>
      </c>
      <c r="F1257" s="228">
        <v>12976</v>
      </c>
      <c r="G1257" s="228">
        <v>3171</v>
      </c>
      <c r="H1257" s="228">
        <v>8931</v>
      </c>
      <c r="I1257" s="228">
        <v>5551641.5599999996</v>
      </c>
      <c r="J1257" s="228">
        <v>1428700.21</v>
      </c>
      <c r="K1257" s="228">
        <v>1867198.74</v>
      </c>
      <c r="L1257" s="228">
        <v>9130932.0600000005</v>
      </c>
    </row>
    <row r="1258" spans="1:12">
      <c r="A1258" s="228">
        <v>2008</v>
      </c>
      <c r="B1258" s="228" t="s">
        <v>193</v>
      </c>
      <c r="C1258" s="228" t="s">
        <v>64</v>
      </c>
      <c r="D1258" s="228" t="s">
        <v>205</v>
      </c>
      <c r="E1258" s="228">
        <v>75</v>
      </c>
      <c r="F1258" s="228">
        <v>10348</v>
      </c>
      <c r="G1258" s="228">
        <v>3030</v>
      </c>
      <c r="H1258" s="228">
        <v>9030</v>
      </c>
      <c r="I1258" s="228">
        <v>5338761.54</v>
      </c>
      <c r="J1258" s="228">
        <v>1378511.37</v>
      </c>
      <c r="K1258" s="228">
        <v>1525375.12</v>
      </c>
      <c r="L1258" s="228">
        <v>8429639.9700000007</v>
      </c>
    </row>
    <row r="1259" spans="1:12">
      <c r="A1259" s="228">
        <v>2008</v>
      </c>
      <c r="B1259" s="228" t="s">
        <v>193</v>
      </c>
      <c r="C1259" s="228" t="s">
        <v>64</v>
      </c>
      <c r="D1259" s="228" t="s">
        <v>205</v>
      </c>
      <c r="E1259" s="228">
        <v>80</v>
      </c>
      <c r="F1259" s="228">
        <v>6545</v>
      </c>
      <c r="G1259" s="228">
        <v>2091</v>
      </c>
      <c r="H1259" s="228">
        <v>8459</v>
      </c>
      <c r="I1259" s="228">
        <v>4005016.7</v>
      </c>
      <c r="J1259" s="228">
        <v>883407.93</v>
      </c>
      <c r="K1259" s="228">
        <v>776342.83</v>
      </c>
      <c r="L1259" s="228">
        <v>5838646.5800000001</v>
      </c>
    </row>
    <row r="1260" spans="1:12">
      <c r="A1260" s="228">
        <v>2008</v>
      </c>
      <c r="B1260" s="228" t="s">
        <v>193</v>
      </c>
      <c r="C1260" s="228" t="s">
        <v>64</v>
      </c>
      <c r="D1260" s="228" t="s">
        <v>205</v>
      </c>
      <c r="E1260" s="228">
        <v>85</v>
      </c>
      <c r="F1260" s="228">
        <v>2369</v>
      </c>
      <c r="G1260" s="228">
        <v>771</v>
      </c>
      <c r="H1260" s="228">
        <v>3918</v>
      </c>
      <c r="I1260" s="228">
        <v>1436148.88</v>
      </c>
      <c r="J1260" s="228">
        <v>297964.67</v>
      </c>
      <c r="K1260" s="228">
        <v>320554.40999999997</v>
      </c>
      <c r="L1260" s="228">
        <v>2141702.14</v>
      </c>
    </row>
    <row r="1261" spans="1:12">
      <c r="A1261" s="228">
        <v>2008</v>
      </c>
      <c r="B1261" s="228" t="s">
        <v>193</v>
      </c>
      <c r="C1261" s="228" t="s">
        <v>64</v>
      </c>
      <c r="D1261" s="228" t="s">
        <v>205</v>
      </c>
      <c r="E1261" s="228">
        <v>90</v>
      </c>
      <c r="F1261" s="228">
        <v>728</v>
      </c>
      <c r="G1261" s="228">
        <v>181</v>
      </c>
      <c r="H1261" s="228">
        <v>1799</v>
      </c>
      <c r="I1261" s="228">
        <v>567349.25</v>
      </c>
      <c r="J1261" s="228">
        <v>90462.91</v>
      </c>
      <c r="K1261" s="228">
        <v>68123</v>
      </c>
      <c r="L1261" s="228">
        <v>751381.37</v>
      </c>
    </row>
    <row r="1262" spans="1:12">
      <c r="A1262" s="228">
        <v>2008</v>
      </c>
      <c r="B1262" s="228" t="s">
        <v>193</v>
      </c>
      <c r="C1262" s="228" t="s">
        <v>64</v>
      </c>
      <c r="D1262" s="228" t="s">
        <v>205</v>
      </c>
      <c r="E1262" s="228">
        <v>95</v>
      </c>
      <c r="F1262" s="228">
        <v>147</v>
      </c>
      <c r="G1262" s="228">
        <v>48</v>
      </c>
      <c r="H1262" s="228">
        <v>613</v>
      </c>
      <c r="I1262" s="228">
        <v>166099.03</v>
      </c>
      <c r="J1262" s="228">
        <v>15141.51</v>
      </c>
      <c r="K1262" s="228">
        <v>8286</v>
      </c>
      <c r="L1262" s="228">
        <v>204085.74</v>
      </c>
    </row>
    <row r="1263" spans="1:12">
      <c r="A1263" s="228">
        <v>2008</v>
      </c>
      <c r="B1263" s="228" t="s">
        <v>193</v>
      </c>
      <c r="C1263" s="228" t="s">
        <v>64</v>
      </c>
      <c r="D1263" s="228" t="s">
        <v>206</v>
      </c>
      <c r="E1263" s="228">
        <v>0</v>
      </c>
      <c r="F1263" s="228">
        <v>17375</v>
      </c>
      <c r="G1263" s="228">
        <v>475</v>
      </c>
      <c r="H1263" s="228">
        <v>2283</v>
      </c>
      <c r="I1263" s="228">
        <v>823236.2</v>
      </c>
      <c r="J1263" s="228">
        <v>172904.77</v>
      </c>
      <c r="K1263" s="228">
        <v>9897.7999999999993</v>
      </c>
      <c r="L1263" s="228">
        <v>1050451.7</v>
      </c>
    </row>
    <row r="1264" spans="1:12">
      <c r="A1264" s="228">
        <v>2008</v>
      </c>
      <c r="B1264" s="228" t="s">
        <v>193</v>
      </c>
      <c r="C1264" s="228" t="s">
        <v>64</v>
      </c>
      <c r="D1264" s="228" t="s">
        <v>206</v>
      </c>
      <c r="E1264" s="228">
        <v>5</v>
      </c>
      <c r="F1264" s="228">
        <v>17634</v>
      </c>
      <c r="G1264" s="228">
        <v>253</v>
      </c>
      <c r="H1264" s="228">
        <v>310</v>
      </c>
      <c r="I1264" s="228">
        <v>207788.39</v>
      </c>
      <c r="J1264" s="228">
        <v>80983.509999999995</v>
      </c>
      <c r="K1264" s="228">
        <v>4605</v>
      </c>
      <c r="L1264" s="228">
        <v>324059.3</v>
      </c>
    </row>
    <row r="1265" spans="1:12">
      <c r="A1265" s="228">
        <v>2008</v>
      </c>
      <c r="B1265" s="228" t="s">
        <v>193</v>
      </c>
      <c r="C1265" s="228" t="s">
        <v>64</v>
      </c>
      <c r="D1265" s="228" t="s">
        <v>206</v>
      </c>
      <c r="E1265" s="228">
        <v>10</v>
      </c>
      <c r="F1265" s="228">
        <v>19972</v>
      </c>
      <c r="G1265" s="228">
        <v>265</v>
      </c>
      <c r="H1265" s="228">
        <v>373</v>
      </c>
      <c r="I1265" s="228">
        <v>252227.55</v>
      </c>
      <c r="J1265" s="228">
        <v>90553.99</v>
      </c>
      <c r="K1265" s="228">
        <v>17639.3</v>
      </c>
      <c r="L1265" s="228">
        <v>387301.82</v>
      </c>
    </row>
    <row r="1266" spans="1:12">
      <c r="A1266" s="228">
        <v>2008</v>
      </c>
      <c r="B1266" s="228" t="s">
        <v>193</v>
      </c>
      <c r="C1266" s="228" t="s">
        <v>64</v>
      </c>
      <c r="D1266" s="228" t="s">
        <v>206</v>
      </c>
      <c r="E1266" s="228">
        <v>15</v>
      </c>
      <c r="F1266" s="228">
        <v>21587</v>
      </c>
      <c r="G1266" s="228">
        <v>616</v>
      </c>
      <c r="H1266" s="228">
        <v>978</v>
      </c>
      <c r="I1266" s="228">
        <v>661855.02</v>
      </c>
      <c r="J1266" s="228">
        <v>209554.73</v>
      </c>
      <c r="K1266" s="228">
        <v>70436.740000000005</v>
      </c>
      <c r="L1266" s="228">
        <v>1015197.42</v>
      </c>
    </row>
    <row r="1267" spans="1:12">
      <c r="A1267" s="228">
        <v>2008</v>
      </c>
      <c r="B1267" s="228" t="s">
        <v>193</v>
      </c>
      <c r="C1267" s="228" t="s">
        <v>64</v>
      </c>
      <c r="D1267" s="228" t="s">
        <v>206</v>
      </c>
      <c r="E1267" s="228">
        <v>20</v>
      </c>
      <c r="F1267" s="228">
        <v>20527</v>
      </c>
      <c r="G1267" s="228">
        <v>1004</v>
      </c>
      <c r="H1267" s="228">
        <v>1730</v>
      </c>
      <c r="I1267" s="228">
        <v>1174415.94</v>
      </c>
      <c r="J1267" s="228">
        <v>356406.9</v>
      </c>
      <c r="K1267" s="228">
        <v>70098.570000000007</v>
      </c>
      <c r="L1267" s="228">
        <v>1742254.22</v>
      </c>
    </row>
    <row r="1268" spans="1:12">
      <c r="A1268" s="228">
        <v>2008</v>
      </c>
      <c r="B1268" s="228" t="s">
        <v>193</v>
      </c>
      <c r="C1268" s="228" t="s">
        <v>64</v>
      </c>
      <c r="D1268" s="228" t="s">
        <v>206</v>
      </c>
      <c r="E1268" s="228">
        <v>25</v>
      </c>
      <c r="F1268" s="228">
        <v>17436</v>
      </c>
      <c r="G1268" s="228">
        <v>1397</v>
      </c>
      <c r="H1268" s="228">
        <v>3580</v>
      </c>
      <c r="I1268" s="228">
        <v>2312670.79</v>
      </c>
      <c r="J1268" s="228">
        <v>713759.66</v>
      </c>
      <c r="K1268" s="228">
        <v>140262.59</v>
      </c>
      <c r="L1268" s="228">
        <v>3419570.69</v>
      </c>
    </row>
    <row r="1269" spans="1:12">
      <c r="A1269" s="228">
        <v>2008</v>
      </c>
      <c r="B1269" s="228" t="s">
        <v>193</v>
      </c>
      <c r="C1269" s="228" t="s">
        <v>64</v>
      </c>
      <c r="D1269" s="228" t="s">
        <v>206</v>
      </c>
      <c r="E1269" s="228">
        <v>30</v>
      </c>
      <c r="F1269" s="228">
        <v>20610</v>
      </c>
      <c r="G1269" s="228">
        <v>1997</v>
      </c>
      <c r="H1269" s="228">
        <v>5595</v>
      </c>
      <c r="I1269" s="228">
        <v>3799683.55</v>
      </c>
      <c r="J1269" s="228">
        <v>1193633.3799999999</v>
      </c>
      <c r="K1269" s="228">
        <v>187958.92</v>
      </c>
      <c r="L1269" s="228">
        <v>5622381.3799999999</v>
      </c>
    </row>
    <row r="1270" spans="1:12">
      <c r="A1270" s="228">
        <v>2008</v>
      </c>
      <c r="B1270" s="228" t="s">
        <v>193</v>
      </c>
      <c r="C1270" s="228" t="s">
        <v>64</v>
      </c>
      <c r="D1270" s="228" t="s">
        <v>206</v>
      </c>
      <c r="E1270" s="228">
        <v>35</v>
      </c>
      <c r="F1270" s="228">
        <v>24851</v>
      </c>
      <c r="G1270" s="228">
        <v>2092</v>
      </c>
      <c r="H1270" s="228">
        <v>5406</v>
      </c>
      <c r="I1270" s="228">
        <v>3592517.3</v>
      </c>
      <c r="J1270" s="228">
        <v>1105379.3400000001</v>
      </c>
      <c r="K1270" s="228">
        <v>298271.82</v>
      </c>
      <c r="L1270" s="228">
        <v>5462798.7000000002</v>
      </c>
    </row>
    <row r="1271" spans="1:12">
      <c r="A1271" s="228">
        <v>2008</v>
      </c>
      <c r="B1271" s="228" t="s">
        <v>193</v>
      </c>
      <c r="C1271" s="228" t="s">
        <v>64</v>
      </c>
      <c r="D1271" s="228" t="s">
        <v>206</v>
      </c>
      <c r="E1271" s="228">
        <v>40</v>
      </c>
      <c r="F1271" s="228">
        <v>25864</v>
      </c>
      <c r="G1271" s="228">
        <v>1858</v>
      </c>
      <c r="H1271" s="228">
        <v>3783</v>
      </c>
      <c r="I1271" s="228">
        <v>2614289.62</v>
      </c>
      <c r="J1271" s="228">
        <v>789269.4</v>
      </c>
      <c r="K1271" s="228">
        <v>329352.09999999998</v>
      </c>
      <c r="L1271" s="228">
        <v>4033443.63</v>
      </c>
    </row>
    <row r="1272" spans="1:12">
      <c r="A1272" s="228">
        <v>2008</v>
      </c>
      <c r="B1272" s="228" t="s">
        <v>193</v>
      </c>
      <c r="C1272" s="228" t="s">
        <v>64</v>
      </c>
      <c r="D1272" s="228" t="s">
        <v>206</v>
      </c>
      <c r="E1272" s="228">
        <v>45</v>
      </c>
      <c r="F1272" s="228">
        <v>30555</v>
      </c>
      <c r="G1272" s="228">
        <v>2364</v>
      </c>
      <c r="H1272" s="228">
        <v>4557</v>
      </c>
      <c r="I1272" s="228">
        <v>3183355.35</v>
      </c>
      <c r="J1272" s="228">
        <v>978703.95</v>
      </c>
      <c r="K1272" s="228">
        <v>511235.22</v>
      </c>
      <c r="L1272" s="228">
        <v>5029632.2</v>
      </c>
    </row>
    <row r="1273" spans="1:12">
      <c r="A1273" s="228">
        <v>2008</v>
      </c>
      <c r="B1273" s="228" t="s">
        <v>193</v>
      </c>
      <c r="C1273" s="228" t="s">
        <v>64</v>
      </c>
      <c r="D1273" s="228" t="s">
        <v>206</v>
      </c>
      <c r="E1273" s="228">
        <v>50</v>
      </c>
      <c r="F1273" s="228">
        <v>31930</v>
      </c>
      <c r="G1273" s="228">
        <v>2885</v>
      </c>
      <c r="H1273" s="228">
        <v>6069</v>
      </c>
      <c r="I1273" s="228">
        <v>4090819.56</v>
      </c>
      <c r="J1273" s="228">
        <v>1245532.8899999999</v>
      </c>
      <c r="K1273" s="228">
        <v>797665.08</v>
      </c>
      <c r="L1273" s="228">
        <v>6537387.2400000002</v>
      </c>
    </row>
    <row r="1274" spans="1:12">
      <c r="A1274" s="228">
        <v>2008</v>
      </c>
      <c r="B1274" s="228" t="s">
        <v>193</v>
      </c>
      <c r="C1274" s="228" t="s">
        <v>64</v>
      </c>
      <c r="D1274" s="228" t="s">
        <v>206</v>
      </c>
      <c r="E1274" s="228">
        <v>55</v>
      </c>
      <c r="F1274" s="228">
        <v>31691</v>
      </c>
      <c r="G1274" s="228">
        <v>3298</v>
      </c>
      <c r="H1274" s="228">
        <v>7171</v>
      </c>
      <c r="I1274" s="228">
        <v>4867690.57</v>
      </c>
      <c r="J1274" s="228">
        <v>1466526.16</v>
      </c>
      <c r="K1274" s="228">
        <v>1158131.77</v>
      </c>
      <c r="L1274" s="228">
        <v>7885773.0499999998</v>
      </c>
    </row>
    <row r="1275" spans="1:12">
      <c r="A1275" s="228">
        <v>2008</v>
      </c>
      <c r="B1275" s="228" t="s">
        <v>193</v>
      </c>
      <c r="C1275" s="228" t="s">
        <v>64</v>
      </c>
      <c r="D1275" s="228" t="s">
        <v>206</v>
      </c>
      <c r="E1275" s="228">
        <v>60</v>
      </c>
      <c r="F1275" s="228">
        <v>27365</v>
      </c>
      <c r="G1275" s="228">
        <v>3410</v>
      </c>
      <c r="H1275" s="228">
        <v>8124</v>
      </c>
      <c r="I1275" s="228">
        <v>5394025.8499999996</v>
      </c>
      <c r="J1275" s="228">
        <v>1605151.77</v>
      </c>
      <c r="K1275" s="228">
        <v>1478824.03</v>
      </c>
      <c r="L1275" s="228">
        <v>8864854.3800000008</v>
      </c>
    </row>
    <row r="1276" spans="1:12">
      <c r="A1276" s="228">
        <v>2008</v>
      </c>
      <c r="B1276" s="228" t="s">
        <v>193</v>
      </c>
      <c r="C1276" s="228" t="s">
        <v>64</v>
      </c>
      <c r="D1276" s="228" t="s">
        <v>206</v>
      </c>
      <c r="E1276" s="228">
        <v>65</v>
      </c>
      <c r="F1276" s="228">
        <v>18346</v>
      </c>
      <c r="G1276" s="228">
        <v>2878</v>
      </c>
      <c r="H1276" s="228">
        <v>7652</v>
      </c>
      <c r="I1276" s="228">
        <v>5007849.8600000003</v>
      </c>
      <c r="J1276" s="228">
        <v>1327699.99</v>
      </c>
      <c r="K1276" s="228">
        <v>1398146.33</v>
      </c>
      <c r="L1276" s="228">
        <v>7737551.7400000002</v>
      </c>
    </row>
    <row r="1277" spans="1:12">
      <c r="A1277" s="228">
        <v>2008</v>
      </c>
      <c r="B1277" s="228" t="s">
        <v>193</v>
      </c>
      <c r="C1277" s="228" t="s">
        <v>64</v>
      </c>
      <c r="D1277" s="228" t="s">
        <v>206</v>
      </c>
      <c r="E1277" s="228">
        <v>70</v>
      </c>
      <c r="F1277" s="228">
        <v>13883</v>
      </c>
      <c r="G1277" s="228">
        <v>2755</v>
      </c>
      <c r="H1277" s="228">
        <v>7763</v>
      </c>
      <c r="I1277" s="228">
        <v>4487701.22</v>
      </c>
      <c r="J1277" s="228">
        <v>1229928.71</v>
      </c>
      <c r="K1277" s="228">
        <v>1394899.23</v>
      </c>
      <c r="L1277" s="228">
        <v>7360108.5899999999</v>
      </c>
    </row>
    <row r="1278" spans="1:12">
      <c r="A1278" s="228">
        <v>2008</v>
      </c>
      <c r="B1278" s="228" t="s">
        <v>193</v>
      </c>
      <c r="C1278" s="228" t="s">
        <v>64</v>
      </c>
      <c r="D1278" s="228" t="s">
        <v>206</v>
      </c>
      <c r="E1278" s="228">
        <v>75</v>
      </c>
      <c r="F1278" s="228">
        <v>12135</v>
      </c>
      <c r="G1278" s="228">
        <v>2719</v>
      </c>
      <c r="H1278" s="228">
        <v>9728</v>
      </c>
      <c r="I1278" s="228">
        <v>5596378.5499999998</v>
      </c>
      <c r="J1278" s="228">
        <v>1375597.37</v>
      </c>
      <c r="K1278" s="228">
        <v>1449666.75</v>
      </c>
      <c r="L1278" s="228">
        <v>8615021.4399999995</v>
      </c>
    </row>
    <row r="1279" spans="1:12">
      <c r="A1279" s="228">
        <v>2008</v>
      </c>
      <c r="B1279" s="228" t="s">
        <v>193</v>
      </c>
      <c r="C1279" s="228" t="s">
        <v>64</v>
      </c>
      <c r="D1279" s="228" t="s">
        <v>206</v>
      </c>
      <c r="E1279" s="228">
        <v>80</v>
      </c>
      <c r="F1279" s="228">
        <v>10174</v>
      </c>
      <c r="G1279" s="228">
        <v>2241</v>
      </c>
      <c r="H1279" s="228">
        <v>10763</v>
      </c>
      <c r="I1279" s="228">
        <v>5425520.8499999996</v>
      </c>
      <c r="J1279" s="228">
        <v>1208363.92</v>
      </c>
      <c r="K1279" s="228">
        <v>1342906.87</v>
      </c>
      <c r="L1279" s="228">
        <v>8066703.6299999999</v>
      </c>
    </row>
    <row r="1280" spans="1:12">
      <c r="A1280" s="228">
        <v>2008</v>
      </c>
      <c r="B1280" s="228" t="s">
        <v>193</v>
      </c>
      <c r="C1280" s="228" t="s">
        <v>64</v>
      </c>
      <c r="D1280" s="228" t="s">
        <v>206</v>
      </c>
      <c r="E1280" s="228">
        <v>85</v>
      </c>
      <c r="F1280" s="228">
        <v>5967</v>
      </c>
      <c r="G1280" s="228">
        <v>1312</v>
      </c>
      <c r="H1280" s="228">
        <v>9409</v>
      </c>
      <c r="I1280" s="228">
        <v>3961425.02</v>
      </c>
      <c r="J1280" s="228">
        <v>681330.05</v>
      </c>
      <c r="K1280" s="228">
        <v>609026.89</v>
      </c>
      <c r="L1280" s="228">
        <v>5385099.4900000002</v>
      </c>
    </row>
    <row r="1281" spans="1:12">
      <c r="A1281" s="228">
        <v>2008</v>
      </c>
      <c r="B1281" s="228" t="s">
        <v>193</v>
      </c>
      <c r="C1281" s="228" t="s">
        <v>64</v>
      </c>
      <c r="D1281" s="228" t="s">
        <v>206</v>
      </c>
      <c r="E1281" s="228">
        <v>90</v>
      </c>
      <c r="F1281" s="228">
        <v>2425</v>
      </c>
      <c r="G1281" s="228">
        <v>491</v>
      </c>
      <c r="H1281" s="228">
        <v>5010</v>
      </c>
      <c r="I1281" s="228">
        <v>1652335.39</v>
      </c>
      <c r="J1281" s="228">
        <v>244450.81</v>
      </c>
      <c r="K1281" s="228">
        <v>162884.57999999999</v>
      </c>
      <c r="L1281" s="228">
        <v>2147654.6800000002</v>
      </c>
    </row>
    <row r="1282" spans="1:12">
      <c r="A1282" s="228">
        <v>2008</v>
      </c>
      <c r="B1282" s="228" t="s">
        <v>193</v>
      </c>
      <c r="C1282" s="228" t="s">
        <v>64</v>
      </c>
      <c r="D1282" s="228" t="s">
        <v>206</v>
      </c>
      <c r="E1282" s="228">
        <v>95</v>
      </c>
      <c r="F1282" s="228">
        <v>732</v>
      </c>
      <c r="G1282" s="228">
        <v>153</v>
      </c>
      <c r="H1282" s="228">
        <v>1905</v>
      </c>
      <c r="I1282" s="228">
        <v>576930.25</v>
      </c>
      <c r="J1282" s="228">
        <v>62244.79</v>
      </c>
      <c r="K1282" s="228">
        <v>36291</v>
      </c>
      <c r="L1282" s="228">
        <v>721615.63</v>
      </c>
    </row>
    <row r="1283" spans="1:12">
      <c r="A1283" s="228">
        <v>2008</v>
      </c>
      <c r="B1283" s="228" t="s">
        <v>193</v>
      </c>
      <c r="C1283" s="228" t="s">
        <v>65</v>
      </c>
      <c r="D1283" s="228" t="s">
        <v>205</v>
      </c>
      <c r="E1283" s="228">
        <v>0</v>
      </c>
      <c r="F1283" s="228">
        <v>32749</v>
      </c>
      <c r="G1283" s="228">
        <v>1383</v>
      </c>
      <c r="H1283" s="228">
        <v>3702</v>
      </c>
      <c r="I1283" s="228">
        <v>1887953.5</v>
      </c>
      <c r="J1283" s="228">
        <v>298734.40000000002</v>
      </c>
      <c r="K1283" s="228">
        <v>14664.49</v>
      </c>
      <c r="L1283" s="228">
        <v>2346718.2200000002</v>
      </c>
    </row>
    <row r="1284" spans="1:12">
      <c r="A1284" s="228">
        <v>2008</v>
      </c>
      <c r="B1284" s="228" t="s">
        <v>193</v>
      </c>
      <c r="C1284" s="228" t="s">
        <v>65</v>
      </c>
      <c r="D1284" s="228" t="s">
        <v>205</v>
      </c>
      <c r="E1284" s="228">
        <v>5</v>
      </c>
      <c r="F1284" s="228">
        <v>32741</v>
      </c>
      <c r="G1284" s="228">
        <v>574</v>
      </c>
      <c r="H1284" s="228">
        <v>762</v>
      </c>
      <c r="I1284" s="228">
        <v>523874</v>
      </c>
      <c r="J1284" s="228">
        <v>138015.5</v>
      </c>
      <c r="K1284" s="228">
        <v>20586.099999999999</v>
      </c>
      <c r="L1284" s="228">
        <v>228716.34</v>
      </c>
    </row>
    <row r="1285" spans="1:12">
      <c r="A1285" s="228">
        <v>2008</v>
      </c>
      <c r="B1285" s="228" t="s">
        <v>193</v>
      </c>
      <c r="C1285" s="228" t="s">
        <v>65</v>
      </c>
      <c r="D1285" s="228" t="s">
        <v>205</v>
      </c>
      <c r="E1285" s="228">
        <v>10</v>
      </c>
      <c r="F1285" s="228">
        <v>35881</v>
      </c>
      <c r="G1285" s="228">
        <v>450</v>
      </c>
      <c r="H1285" s="228">
        <v>628</v>
      </c>
      <c r="I1285" s="228">
        <v>446908.95</v>
      </c>
      <c r="J1285" s="228">
        <v>111394.39</v>
      </c>
      <c r="K1285" s="228">
        <v>47687.29</v>
      </c>
      <c r="L1285" s="228">
        <v>661506.59</v>
      </c>
    </row>
    <row r="1286" spans="1:12">
      <c r="A1286" s="228">
        <v>2008</v>
      </c>
      <c r="B1286" s="228" t="s">
        <v>193</v>
      </c>
      <c r="C1286" s="228" t="s">
        <v>65</v>
      </c>
      <c r="D1286" s="228" t="s">
        <v>205</v>
      </c>
      <c r="E1286" s="228">
        <v>15</v>
      </c>
      <c r="F1286" s="228">
        <v>37172</v>
      </c>
      <c r="G1286" s="228">
        <v>982</v>
      </c>
      <c r="H1286" s="228">
        <v>1701</v>
      </c>
      <c r="I1286" s="228">
        <v>1338582.17</v>
      </c>
      <c r="J1286" s="228">
        <v>270718.65000000002</v>
      </c>
      <c r="K1286" s="228">
        <v>199122.87</v>
      </c>
      <c r="L1286" s="228">
        <v>1993932.99</v>
      </c>
    </row>
    <row r="1287" spans="1:12">
      <c r="A1287" s="228">
        <v>2008</v>
      </c>
      <c r="B1287" s="228" t="s">
        <v>193</v>
      </c>
      <c r="C1287" s="228" t="s">
        <v>65</v>
      </c>
      <c r="D1287" s="228" t="s">
        <v>205</v>
      </c>
      <c r="E1287" s="228">
        <v>20</v>
      </c>
      <c r="F1287" s="228">
        <v>28981</v>
      </c>
      <c r="G1287" s="228">
        <v>982</v>
      </c>
      <c r="H1287" s="228">
        <v>1721</v>
      </c>
      <c r="I1287" s="228">
        <v>1398297.29</v>
      </c>
      <c r="J1287" s="228">
        <v>304368.95</v>
      </c>
      <c r="K1287" s="228">
        <v>283454.94</v>
      </c>
      <c r="L1287" s="228">
        <v>2212730.33</v>
      </c>
    </row>
    <row r="1288" spans="1:12">
      <c r="A1288" s="228">
        <v>2008</v>
      </c>
      <c r="B1288" s="228" t="s">
        <v>193</v>
      </c>
      <c r="C1288" s="228" t="s">
        <v>65</v>
      </c>
      <c r="D1288" s="228" t="s">
        <v>205</v>
      </c>
      <c r="E1288" s="228">
        <v>25</v>
      </c>
      <c r="F1288" s="228">
        <v>28332</v>
      </c>
      <c r="G1288" s="228">
        <v>780</v>
      </c>
      <c r="H1288" s="228">
        <v>1746</v>
      </c>
      <c r="I1288" s="228">
        <v>1229622.75</v>
      </c>
      <c r="J1288" s="228">
        <v>257232.77</v>
      </c>
      <c r="K1288" s="228">
        <v>204253.01</v>
      </c>
      <c r="L1288" s="228">
        <v>1929106.26</v>
      </c>
    </row>
    <row r="1289" spans="1:12">
      <c r="A1289" s="228">
        <v>2008</v>
      </c>
      <c r="B1289" s="228" t="s">
        <v>193</v>
      </c>
      <c r="C1289" s="228" t="s">
        <v>65</v>
      </c>
      <c r="D1289" s="228" t="s">
        <v>205</v>
      </c>
      <c r="E1289" s="228">
        <v>30</v>
      </c>
      <c r="F1289" s="228">
        <v>34333</v>
      </c>
      <c r="G1289" s="228">
        <v>975</v>
      </c>
      <c r="H1289" s="228">
        <v>2192</v>
      </c>
      <c r="I1289" s="228">
        <v>1536780.09</v>
      </c>
      <c r="J1289" s="228">
        <v>349229.88</v>
      </c>
      <c r="K1289" s="228">
        <v>253826.42</v>
      </c>
      <c r="L1289" s="228">
        <v>2453706.7400000002</v>
      </c>
    </row>
    <row r="1290" spans="1:12">
      <c r="A1290" s="228">
        <v>2008</v>
      </c>
      <c r="B1290" s="228" t="s">
        <v>193</v>
      </c>
      <c r="C1290" s="228" t="s">
        <v>65</v>
      </c>
      <c r="D1290" s="228" t="s">
        <v>205</v>
      </c>
      <c r="E1290" s="228">
        <v>35</v>
      </c>
      <c r="F1290" s="228">
        <v>40052</v>
      </c>
      <c r="G1290" s="228">
        <v>1307</v>
      </c>
      <c r="H1290" s="228">
        <v>2359</v>
      </c>
      <c r="I1290" s="228">
        <v>1829313.65</v>
      </c>
      <c r="J1290" s="228">
        <v>456869.2</v>
      </c>
      <c r="K1290" s="228">
        <v>412310.85</v>
      </c>
      <c r="L1290" s="228">
        <v>3069817.8</v>
      </c>
    </row>
    <row r="1291" spans="1:12">
      <c r="A1291" s="228">
        <v>2008</v>
      </c>
      <c r="B1291" s="228" t="s">
        <v>193</v>
      </c>
      <c r="C1291" s="228" t="s">
        <v>65</v>
      </c>
      <c r="D1291" s="228" t="s">
        <v>205</v>
      </c>
      <c r="E1291" s="228">
        <v>40</v>
      </c>
      <c r="F1291" s="228">
        <v>39476</v>
      </c>
      <c r="G1291" s="228">
        <v>1602</v>
      </c>
      <c r="H1291" s="228">
        <v>3032</v>
      </c>
      <c r="I1291" s="228">
        <v>2489064.63</v>
      </c>
      <c r="J1291" s="228">
        <v>614715.26</v>
      </c>
      <c r="K1291" s="228">
        <v>548204.02</v>
      </c>
      <c r="L1291" s="228">
        <v>4140902.04</v>
      </c>
    </row>
    <row r="1292" spans="1:12">
      <c r="A1292" s="228">
        <v>2008</v>
      </c>
      <c r="B1292" s="228" t="s">
        <v>193</v>
      </c>
      <c r="C1292" s="228" t="s">
        <v>65</v>
      </c>
      <c r="D1292" s="228" t="s">
        <v>205</v>
      </c>
      <c r="E1292" s="228">
        <v>45</v>
      </c>
      <c r="F1292" s="228">
        <v>43468</v>
      </c>
      <c r="G1292" s="228">
        <v>2000</v>
      </c>
      <c r="H1292" s="228">
        <v>3712</v>
      </c>
      <c r="I1292" s="228">
        <v>3189730.2</v>
      </c>
      <c r="J1292" s="228">
        <v>803333.53</v>
      </c>
      <c r="K1292" s="228">
        <v>824109.37</v>
      </c>
      <c r="L1292" s="228">
        <v>5405101.3899999997</v>
      </c>
    </row>
    <row r="1293" spans="1:12">
      <c r="A1293" s="228">
        <v>2008</v>
      </c>
      <c r="B1293" s="228" t="s">
        <v>193</v>
      </c>
      <c r="C1293" s="228" t="s">
        <v>65</v>
      </c>
      <c r="D1293" s="228" t="s">
        <v>205</v>
      </c>
      <c r="E1293" s="228">
        <v>50</v>
      </c>
      <c r="F1293" s="228">
        <v>42321</v>
      </c>
      <c r="G1293" s="228">
        <v>2895</v>
      </c>
      <c r="H1293" s="228">
        <v>5087</v>
      </c>
      <c r="I1293" s="228">
        <v>4323422.03</v>
      </c>
      <c r="J1293" s="228">
        <v>1206445.83</v>
      </c>
      <c r="K1293" s="228">
        <v>1199618.05</v>
      </c>
      <c r="L1293" s="228">
        <v>7459856.1500000004</v>
      </c>
    </row>
    <row r="1294" spans="1:12">
      <c r="A1294" s="228">
        <v>2008</v>
      </c>
      <c r="B1294" s="228" t="s">
        <v>193</v>
      </c>
      <c r="C1294" s="228" t="s">
        <v>65</v>
      </c>
      <c r="D1294" s="228" t="s">
        <v>205</v>
      </c>
      <c r="E1294" s="228">
        <v>55</v>
      </c>
      <c r="F1294" s="228">
        <v>40386</v>
      </c>
      <c r="G1294" s="228">
        <v>3613</v>
      </c>
      <c r="H1294" s="228">
        <v>7134</v>
      </c>
      <c r="I1294" s="228">
        <v>6102314.2000000002</v>
      </c>
      <c r="J1294" s="228">
        <v>1594464.94</v>
      </c>
      <c r="K1294" s="228">
        <v>1523444.51</v>
      </c>
      <c r="L1294" s="228">
        <v>10030805.550000001</v>
      </c>
    </row>
    <row r="1295" spans="1:12">
      <c r="A1295" s="228">
        <v>2008</v>
      </c>
      <c r="B1295" s="228" t="s">
        <v>193</v>
      </c>
      <c r="C1295" s="228" t="s">
        <v>65</v>
      </c>
      <c r="D1295" s="228" t="s">
        <v>205</v>
      </c>
      <c r="E1295" s="228">
        <v>60</v>
      </c>
      <c r="F1295" s="228">
        <v>33748</v>
      </c>
      <c r="G1295" s="228">
        <v>4049</v>
      </c>
      <c r="H1295" s="228">
        <v>8770</v>
      </c>
      <c r="I1295" s="228">
        <v>7500468.6600000001</v>
      </c>
      <c r="J1295" s="228">
        <v>1839861.02</v>
      </c>
      <c r="K1295" s="228">
        <v>2743847.53</v>
      </c>
      <c r="L1295" s="228">
        <v>12991596.050000001</v>
      </c>
    </row>
    <row r="1296" spans="1:12">
      <c r="A1296" s="228">
        <v>2008</v>
      </c>
      <c r="B1296" s="228" t="s">
        <v>193</v>
      </c>
      <c r="C1296" s="228" t="s">
        <v>65</v>
      </c>
      <c r="D1296" s="228" t="s">
        <v>205</v>
      </c>
      <c r="E1296" s="228">
        <v>65</v>
      </c>
      <c r="F1296" s="228">
        <v>22401</v>
      </c>
      <c r="G1296" s="228">
        <v>3771</v>
      </c>
      <c r="H1296" s="228">
        <v>8650</v>
      </c>
      <c r="I1296" s="228">
        <v>7359051.4100000001</v>
      </c>
      <c r="J1296" s="228">
        <v>1770342.51</v>
      </c>
      <c r="K1296" s="228">
        <v>2472821.86</v>
      </c>
      <c r="L1296" s="228">
        <v>12866793.960000001</v>
      </c>
    </row>
    <row r="1297" spans="1:12">
      <c r="A1297" s="228">
        <v>2008</v>
      </c>
      <c r="B1297" s="228" t="s">
        <v>193</v>
      </c>
      <c r="C1297" s="228" t="s">
        <v>65</v>
      </c>
      <c r="D1297" s="228" t="s">
        <v>205</v>
      </c>
      <c r="E1297" s="228">
        <v>70</v>
      </c>
      <c r="F1297" s="228">
        <v>15486</v>
      </c>
      <c r="G1297" s="228">
        <v>3069</v>
      </c>
      <c r="H1297" s="228">
        <v>8246</v>
      </c>
      <c r="I1297" s="228">
        <v>6606616.1200000001</v>
      </c>
      <c r="J1297" s="228">
        <v>1499315.88</v>
      </c>
      <c r="K1297" s="228">
        <v>2226718.9700000002</v>
      </c>
      <c r="L1297" s="228">
        <v>10967662.789999999</v>
      </c>
    </row>
    <row r="1298" spans="1:12">
      <c r="A1298" s="228">
        <v>2008</v>
      </c>
      <c r="B1298" s="228" t="s">
        <v>193</v>
      </c>
      <c r="C1298" s="228" t="s">
        <v>65</v>
      </c>
      <c r="D1298" s="228" t="s">
        <v>205</v>
      </c>
      <c r="E1298" s="228">
        <v>75</v>
      </c>
      <c r="F1298" s="228">
        <v>11317</v>
      </c>
      <c r="G1298" s="228">
        <v>2718</v>
      </c>
      <c r="H1298" s="228">
        <v>10251</v>
      </c>
      <c r="I1298" s="228">
        <v>7017005.3899999997</v>
      </c>
      <c r="J1298" s="228">
        <v>1461848.03</v>
      </c>
      <c r="K1298" s="228">
        <v>2153687.06</v>
      </c>
      <c r="L1298" s="228">
        <v>11094087.85</v>
      </c>
    </row>
    <row r="1299" spans="1:12">
      <c r="A1299" s="228">
        <v>2008</v>
      </c>
      <c r="B1299" s="228" t="s">
        <v>193</v>
      </c>
      <c r="C1299" s="228" t="s">
        <v>65</v>
      </c>
      <c r="D1299" s="228" t="s">
        <v>205</v>
      </c>
      <c r="E1299" s="228">
        <v>80</v>
      </c>
      <c r="F1299" s="228">
        <v>6408</v>
      </c>
      <c r="G1299" s="228">
        <v>1518</v>
      </c>
      <c r="H1299" s="228">
        <v>6133</v>
      </c>
      <c r="I1299" s="228">
        <v>4101145.41</v>
      </c>
      <c r="J1299" s="228">
        <v>771336.65</v>
      </c>
      <c r="K1299" s="228">
        <v>939352.44</v>
      </c>
      <c r="L1299" s="228">
        <v>6068369.8700000001</v>
      </c>
    </row>
    <row r="1300" spans="1:12">
      <c r="A1300" s="228">
        <v>2008</v>
      </c>
      <c r="B1300" s="228" t="s">
        <v>193</v>
      </c>
      <c r="C1300" s="228" t="s">
        <v>65</v>
      </c>
      <c r="D1300" s="228" t="s">
        <v>205</v>
      </c>
      <c r="E1300" s="228">
        <v>85</v>
      </c>
      <c r="F1300" s="228">
        <v>2160</v>
      </c>
      <c r="G1300" s="228">
        <v>483</v>
      </c>
      <c r="H1300" s="228">
        <v>3515</v>
      </c>
      <c r="I1300" s="228">
        <v>1750696.64</v>
      </c>
      <c r="J1300" s="228">
        <v>261227.86</v>
      </c>
      <c r="K1300" s="228">
        <v>199374.88</v>
      </c>
      <c r="L1300" s="228">
        <v>2297606.56</v>
      </c>
    </row>
    <row r="1301" spans="1:12">
      <c r="A1301" s="228">
        <v>2008</v>
      </c>
      <c r="B1301" s="228" t="s">
        <v>193</v>
      </c>
      <c r="C1301" s="228" t="s">
        <v>65</v>
      </c>
      <c r="D1301" s="228" t="s">
        <v>205</v>
      </c>
      <c r="E1301" s="228">
        <v>90</v>
      </c>
      <c r="F1301" s="228">
        <v>663</v>
      </c>
      <c r="G1301" s="228">
        <v>161</v>
      </c>
      <c r="H1301" s="228">
        <v>928</v>
      </c>
      <c r="I1301" s="228">
        <v>469590</v>
      </c>
      <c r="J1301" s="228">
        <v>64851.85</v>
      </c>
      <c r="K1301" s="228">
        <v>90048.9</v>
      </c>
      <c r="L1301" s="228">
        <v>648722</v>
      </c>
    </row>
    <row r="1302" spans="1:12">
      <c r="A1302" s="228">
        <v>2008</v>
      </c>
      <c r="B1302" s="228" t="s">
        <v>193</v>
      </c>
      <c r="C1302" s="228" t="s">
        <v>65</v>
      </c>
      <c r="D1302" s="228" t="s">
        <v>205</v>
      </c>
      <c r="E1302" s="228">
        <v>95</v>
      </c>
      <c r="F1302" s="228">
        <v>149</v>
      </c>
      <c r="G1302" s="228">
        <v>20</v>
      </c>
      <c r="H1302" s="228">
        <v>262</v>
      </c>
      <c r="I1302" s="228">
        <v>129829.35</v>
      </c>
      <c r="J1302" s="228">
        <v>9993.9</v>
      </c>
      <c r="K1302" s="228">
        <v>10102</v>
      </c>
      <c r="L1302" s="228">
        <v>150269.01999999999</v>
      </c>
    </row>
    <row r="1303" spans="1:12">
      <c r="A1303" s="228">
        <v>2008</v>
      </c>
      <c r="B1303" s="228" t="s">
        <v>193</v>
      </c>
      <c r="C1303" s="228" t="s">
        <v>65</v>
      </c>
      <c r="D1303" s="228" t="s">
        <v>206</v>
      </c>
      <c r="E1303" s="228">
        <v>0</v>
      </c>
      <c r="F1303" s="228">
        <v>31063</v>
      </c>
      <c r="G1303" s="228">
        <v>942</v>
      </c>
      <c r="H1303" s="228">
        <v>2704</v>
      </c>
      <c r="I1303" s="228">
        <v>1370089.15</v>
      </c>
      <c r="J1303" s="228">
        <v>181825.16</v>
      </c>
      <c r="K1303" s="228">
        <v>10624.5</v>
      </c>
      <c r="L1303" s="228">
        <v>1896877.81</v>
      </c>
    </row>
    <row r="1304" spans="1:12">
      <c r="A1304" s="228">
        <v>2008</v>
      </c>
      <c r="B1304" s="228" t="s">
        <v>193</v>
      </c>
      <c r="C1304" s="228" t="s">
        <v>65</v>
      </c>
      <c r="D1304" s="228" t="s">
        <v>206</v>
      </c>
      <c r="E1304" s="228">
        <v>5</v>
      </c>
      <c r="F1304" s="228">
        <v>31254</v>
      </c>
      <c r="G1304" s="228">
        <v>408</v>
      </c>
      <c r="H1304" s="228">
        <v>556</v>
      </c>
      <c r="I1304" s="228">
        <v>379468.45</v>
      </c>
      <c r="J1304" s="228">
        <v>111217.15</v>
      </c>
      <c r="K1304" s="228">
        <v>20425.54</v>
      </c>
      <c r="L1304" s="228">
        <v>581739.68000000005</v>
      </c>
    </row>
    <row r="1305" spans="1:12">
      <c r="A1305" s="228">
        <v>2008</v>
      </c>
      <c r="B1305" s="228" t="s">
        <v>193</v>
      </c>
      <c r="C1305" s="228" t="s">
        <v>65</v>
      </c>
      <c r="D1305" s="228" t="s">
        <v>206</v>
      </c>
      <c r="E1305" s="228">
        <v>10</v>
      </c>
      <c r="F1305" s="228">
        <v>33646</v>
      </c>
      <c r="G1305" s="228">
        <v>400</v>
      </c>
      <c r="H1305" s="228">
        <v>696</v>
      </c>
      <c r="I1305" s="228">
        <v>474337</v>
      </c>
      <c r="J1305" s="228">
        <v>93010.559999999998</v>
      </c>
      <c r="K1305" s="228">
        <v>40596.559999999998</v>
      </c>
      <c r="L1305" s="228">
        <v>690178.25</v>
      </c>
    </row>
    <row r="1306" spans="1:12">
      <c r="A1306" s="228">
        <v>2008</v>
      </c>
      <c r="B1306" s="228" t="s">
        <v>193</v>
      </c>
      <c r="C1306" s="228" t="s">
        <v>65</v>
      </c>
      <c r="D1306" s="228" t="s">
        <v>206</v>
      </c>
      <c r="E1306" s="228">
        <v>15</v>
      </c>
      <c r="F1306" s="228">
        <v>35666</v>
      </c>
      <c r="G1306" s="228">
        <v>1190</v>
      </c>
      <c r="H1306" s="228">
        <v>2467</v>
      </c>
      <c r="I1306" s="228">
        <v>1758273.35</v>
      </c>
      <c r="J1306" s="228">
        <v>300894.67</v>
      </c>
      <c r="K1306" s="228">
        <v>200002.69</v>
      </c>
      <c r="L1306" s="228">
        <v>2507579.35</v>
      </c>
    </row>
    <row r="1307" spans="1:12">
      <c r="A1307" s="228">
        <v>2008</v>
      </c>
      <c r="B1307" s="228" t="s">
        <v>193</v>
      </c>
      <c r="C1307" s="228" t="s">
        <v>65</v>
      </c>
      <c r="D1307" s="228" t="s">
        <v>206</v>
      </c>
      <c r="E1307" s="228">
        <v>20</v>
      </c>
      <c r="F1307" s="228">
        <v>30841</v>
      </c>
      <c r="G1307" s="228">
        <v>1445</v>
      </c>
      <c r="H1307" s="228">
        <v>3327</v>
      </c>
      <c r="I1307" s="228">
        <v>2429275.84</v>
      </c>
      <c r="J1307" s="228">
        <v>489012.21</v>
      </c>
      <c r="K1307" s="228">
        <v>169094.08</v>
      </c>
      <c r="L1307" s="228">
        <v>3510474.58</v>
      </c>
    </row>
    <row r="1308" spans="1:12">
      <c r="A1308" s="228">
        <v>2008</v>
      </c>
      <c r="B1308" s="228" t="s">
        <v>193</v>
      </c>
      <c r="C1308" s="228" t="s">
        <v>65</v>
      </c>
      <c r="D1308" s="228" t="s">
        <v>206</v>
      </c>
      <c r="E1308" s="228">
        <v>25</v>
      </c>
      <c r="F1308" s="228">
        <v>32017</v>
      </c>
      <c r="G1308" s="228">
        <v>2049</v>
      </c>
      <c r="H1308" s="228">
        <v>6334</v>
      </c>
      <c r="I1308" s="228">
        <v>4903532.43</v>
      </c>
      <c r="J1308" s="228">
        <v>1301534.97</v>
      </c>
      <c r="K1308" s="228">
        <v>228594.74</v>
      </c>
      <c r="L1308" s="228">
        <v>7176565.6299999999</v>
      </c>
    </row>
    <row r="1309" spans="1:12">
      <c r="A1309" s="228">
        <v>2008</v>
      </c>
      <c r="B1309" s="228" t="s">
        <v>193</v>
      </c>
      <c r="C1309" s="228" t="s">
        <v>65</v>
      </c>
      <c r="D1309" s="228" t="s">
        <v>206</v>
      </c>
      <c r="E1309" s="228">
        <v>30</v>
      </c>
      <c r="F1309" s="228">
        <v>36936</v>
      </c>
      <c r="G1309" s="228">
        <v>3219</v>
      </c>
      <c r="H1309" s="228">
        <v>10095</v>
      </c>
      <c r="I1309" s="228">
        <v>8194383.54</v>
      </c>
      <c r="J1309" s="228">
        <v>2134615.11</v>
      </c>
      <c r="K1309" s="228">
        <v>375021.46</v>
      </c>
      <c r="L1309" s="228">
        <v>11866105.460000001</v>
      </c>
    </row>
    <row r="1310" spans="1:12">
      <c r="A1310" s="228">
        <v>2008</v>
      </c>
      <c r="B1310" s="228" t="s">
        <v>193</v>
      </c>
      <c r="C1310" s="228" t="s">
        <v>65</v>
      </c>
      <c r="D1310" s="228" t="s">
        <v>206</v>
      </c>
      <c r="E1310" s="228">
        <v>35</v>
      </c>
      <c r="F1310" s="228">
        <v>42416</v>
      </c>
      <c r="G1310" s="228">
        <v>3288</v>
      </c>
      <c r="H1310" s="228">
        <v>9129</v>
      </c>
      <c r="I1310" s="228">
        <v>7391410.9100000001</v>
      </c>
      <c r="J1310" s="228">
        <v>1806462.39</v>
      </c>
      <c r="K1310" s="228">
        <v>541443.44999999995</v>
      </c>
      <c r="L1310" s="228">
        <v>11001802.27</v>
      </c>
    </row>
    <row r="1311" spans="1:12">
      <c r="A1311" s="228">
        <v>2008</v>
      </c>
      <c r="B1311" s="228" t="s">
        <v>193</v>
      </c>
      <c r="C1311" s="228" t="s">
        <v>65</v>
      </c>
      <c r="D1311" s="228" t="s">
        <v>206</v>
      </c>
      <c r="E1311" s="228">
        <v>40</v>
      </c>
      <c r="F1311" s="228">
        <v>42006</v>
      </c>
      <c r="G1311" s="228">
        <v>2705</v>
      </c>
      <c r="H1311" s="228">
        <v>6400</v>
      </c>
      <c r="I1311" s="228">
        <v>5108931.93</v>
      </c>
      <c r="J1311" s="228">
        <v>1131991.31</v>
      </c>
      <c r="K1311" s="228">
        <v>801010.93</v>
      </c>
      <c r="L1311" s="228">
        <v>8206855.9800000004</v>
      </c>
    </row>
    <row r="1312" spans="1:12">
      <c r="A1312" s="228">
        <v>2008</v>
      </c>
      <c r="B1312" s="228" t="s">
        <v>193</v>
      </c>
      <c r="C1312" s="228" t="s">
        <v>65</v>
      </c>
      <c r="D1312" s="228" t="s">
        <v>206</v>
      </c>
      <c r="E1312" s="228">
        <v>45</v>
      </c>
      <c r="F1312" s="228">
        <v>45188</v>
      </c>
      <c r="G1312" s="228">
        <v>2971</v>
      </c>
      <c r="H1312" s="228">
        <v>6355</v>
      </c>
      <c r="I1312" s="228">
        <v>5177356.1500000004</v>
      </c>
      <c r="J1312" s="228">
        <v>1172850.97</v>
      </c>
      <c r="K1312" s="228">
        <v>855268.74</v>
      </c>
      <c r="L1312" s="228">
        <v>8267950.2199999997</v>
      </c>
    </row>
    <row r="1313" spans="1:12">
      <c r="A1313" s="228">
        <v>2008</v>
      </c>
      <c r="B1313" s="228" t="s">
        <v>193</v>
      </c>
      <c r="C1313" s="228" t="s">
        <v>65</v>
      </c>
      <c r="D1313" s="228" t="s">
        <v>206</v>
      </c>
      <c r="E1313" s="228">
        <v>50</v>
      </c>
      <c r="F1313" s="228">
        <v>44677</v>
      </c>
      <c r="G1313" s="228">
        <v>3572</v>
      </c>
      <c r="H1313" s="228">
        <v>7396</v>
      </c>
      <c r="I1313" s="228">
        <v>5849499.3700000001</v>
      </c>
      <c r="J1313" s="228">
        <v>1399335.3</v>
      </c>
      <c r="K1313" s="228">
        <v>1356867.14</v>
      </c>
      <c r="L1313" s="228">
        <v>9682799.4000000004</v>
      </c>
    </row>
    <row r="1314" spans="1:12">
      <c r="A1314" s="228">
        <v>2008</v>
      </c>
      <c r="B1314" s="228" t="s">
        <v>193</v>
      </c>
      <c r="C1314" s="228" t="s">
        <v>65</v>
      </c>
      <c r="D1314" s="228" t="s">
        <v>206</v>
      </c>
      <c r="E1314" s="228">
        <v>55</v>
      </c>
      <c r="F1314" s="228">
        <v>41068</v>
      </c>
      <c r="G1314" s="228">
        <v>4005</v>
      </c>
      <c r="H1314" s="228">
        <v>8717</v>
      </c>
      <c r="I1314" s="228">
        <v>6770555.29</v>
      </c>
      <c r="J1314" s="228">
        <v>1500924.68</v>
      </c>
      <c r="K1314" s="228">
        <v>1584889.87</v>
      </c>
      <c r="L1314" s="228">
        <v>10861079.630000001</v>
      </c>
    </row>
    <row r="1315" spans="1:12">
      <c r="A1315" s="228">
        <v>2008</v>
      </c>
      <c r="B1315" s="228" t="s">
        <v>193</v>
      </c>
      <c r="C1315" s="228" t="s">
        <v>65</v>
      </c>
      <c r="D1315" s="228" t="s">
        <v>206</v>
      </c>
      <c r="E1315" s="228">
        <v>60</v>
      </c>
      <c r="F1315" s="228">
        <v>32743</v>
      </c>
      <c r="G1315" s="228">
        <v>3756</v>
      </c>
      <c r="H1315" s="228">
        <v>8455</v>
      </c>
      <c r="I1315" s="228">
        <v>6695684.4000000004</v>
      </c>
      <c r="J1315" s="228">
        <v>1609773.84</v>
      </c>
      <c r="K1315" s="228">
        <v>1897705.8</v>
      </c>
      <c r="L1315" s="228">
        <v>11126432.109999999</v>
      </c>
    </row>
    <row r="1316" spans="1:12">
      <c r="A1316" s="228">
        <v>2008</v>
      </c>
      <c r="B1316" s="228" t="s">
        <v>193</v>
      </c>
      <c r="C1316" s="228" t="s">
        <v>65</v>
      </c>
      <c r="D1316" s="228" t="s">
        <v>206</v>
      </c>
      <c r="E1316" s="228">
        <v>65</v>
      </c>
      <c r="F1316" s="228">
        <v>22045</v>
      </c>
      <c r="G1316" s="228">
        <v>3044</v>
      </c>
      <c r="H1316" s="228">
        <v>8366</v>
      </c>
      <c r="I1316" s="228">
        <v>6391754.2699999996</v>
      </c>
      <c r="J1316" s="228">
        <v>1460694.99</v>
      </c>
      <c r="K1316" s="228">
        <v>1783727.07</v>
      </c>
      <c r="L1316" s="228">
        <v>10301053.17</v>
      </c>
    </row>
    <row r="1317" spans="1:12">
      <c r="A1317" s="228">
        <v>2008</v>
      </c>
      <c r="B1317" s="228" t="s">
        <v>193</v>
      </c>
      <c r="C1317" s="228" t="s">
        <v>65</v>
      </c>
      <c r="D1317" s="228" t="s">
        <v>206</v>
      </c>
      <c r="E1317" s="228">
        <v>70</v>
      </c>
      <c r="F1317" s="228">
        <v>16184</v>
      </c>
      <c r="G1317" s="228">
        <v>2648</v>
      </c>
      <c r="H1317" s="228">
        <v>8045</v>
      </c>
      <c r="I1317" s="228">
        <v>6097511.4100000001</v>
      </c>
      <c r="J1317" s="228">
        <v>1392506.68</v>
      </c>
      <c r="K1317" s="228">
        <v>1661221.94</v>
      </c>
      <c r="L1317" s="228">
        <v>9818491.8599999994</v>
      </c>
    </row>
    <row r="1318" spans="1:12">
      <c r="A1318" s="228">
        <v>2008</v>
      </c>
      <c r="B1318" s="228" t="s">
        <v>193</v>
      </c>
      <c r="C1318" s="228" t="s">
        <v>65</v>
      </c>
      <c r="D1318" s="228" t="s">
        <v>206</v>
      </c>
      <c r="E1318" s="228">
        <v>75</v>
      </c>
      <c r="F1318" s="228">
        <v>12694</v>
      </c>
      <c r="G1318" s="228">
        <v>2308</v>
      </c>
      <c r="H1318" s="228">
        <v>9005</v>
      </c>
      <c r="I1318" s="228">
        <v>6225714.54</v>
      </c>
      <c r="J1318" s="228">
        <v>1282878.3899999999</v>
      </c>
      <c r="K1318" s="228">
        <v>1519523.68</v>
      </c>
      <c r="L1318" s="228">
        <v>9465030.4399999995</v>
      </c>
    </row>
    <row r="1319" spans="1:12">
      <c r="A1319" s="228">
        <v>2008</v>
      </c>
      <c r="B1319" s="228" t="s">
        <v>193</v>
      </c>
      <c r="C1319" s="228" t="s">
        <v>65</v>
      </c>
      <c r="D1319" s="228" t="s">
        <v>206</v>
      </c>
      <c r="E1319" s="228">
        <v>80</v>
      </c>
      <c r="F1319" s="228">
        <v>9068</v>
      </c>
      <c r="G1319" s="228">
        <v>1686</v>
      </c>
      <c r="H1319" s="228">
        <v>8820</v>
      </c>
      <c r="I1319" s="228">
        <v>5216816.47</v>
      </c>
      <c r="J1319" s="228">
        <v>910589.02</v>
      </c>
      <c r="K1319" s="228">
        <v>946481.15</v>
      </c>
      <c r="L1319" s="228">
        <v>7229055.1200000001</v>
      </c>
    </row>
    <row r="1320" spans="1:12">
      <c r="A1320" s="228">
        <v>2008</v>
      </c>
      <c r="B1320" s="228" t="s">
        <v>193</v>
      </c>
      <c r="C1320" s="228" t="s">
        <v>65</v>
      </c>
      <c r="D1320" s="228" t="s">
        <v>206</v>
      </c>
      <c r="E1320" s="228">
        <v>85</v>
      </c>
      <c r="F1320" s="228">
        <v>4886</v>
      </c>
      <c r="G1320" s="228">
        <v>825</v>
      </c>
      <c r="H1320" s="228">
        <v>6291</v>
      </c>
      <c r="I1320" s="228">
        <v>3086946.31</v>
      </c>
      <c r="J1320" s="228">
        <v>387763.57</v>
      </c>
      <c r="K1320" s="228">
        <v>369665.09</v>
      </c>
      <c r="L1320" s="228">
        <v>4047536.42</v>
      </c>
    </row>
    <row r="1321" spans="1:12">
      <c r="A1321" s="228">
        <v>2008</v>
      </c>
      <c r="B1321" s="228" t="s">
        <v>193</v>
      </c>
      <c r="C1321" s="228" t="s">
        <v>65</v>
      </c>
      <c r="D1321" s="228" t="s">
        <v>206</v>
      </c>
      <c r="E1321" s="228">
        <v>90</v>
      </c>
      <c r="F1321" s="228">
        <v>1929</v>
      </c>
      <c r="G1321" s="228">
        <v>399</v>
      </c>
      <c r="H1321" s="228">
        <v>4986</v>
      </c>
      <c r="I1321" s="228">
        <v>1879314.25</v>
      </c>
      <c r="J1321" s="228">
        <v>184119</v>
      </c>
      <c r="K1321" s="228">
        <v>133196.4</v>
      </c>
      <c r="L1321" s="228">
        <v>2328323.2999999998</v>
      </c>
    </row>
    <row r="1322" spans="1:12">
      <c r="A1322" s="228">
        <v>2008</v>
      </c>
      <c r="B1322" s="228" t="s">
        <v>193</v>
      </c>
      <c r="C1322" s="228" t="s">
        <v>65</v>
      </c>
      <c r="D1322" s="228" t="s">
        <v>206</v>
      </c>
      <c r="E1322" s="228">
        <v>95</v>
      </c>
      <c r="F1322" s="228">
        <v>575</v>
      </c>
      <c r="G1322" s="228">
        <v>55</v>
      </c>
      <c r="H1322" s="228">
        <v>1336</v>
      </c>
      <c r="I1322" s="228">
        <v>300151.40000000002</v>
      </c>
      <c r="J1322" s="228">
        <v>16922.150000000001</v>
      </c>
      <c r="K1322" s="228">
        <v>3749.9</v>
      </c>
      <c r="L1322" s="228">
        <v>372819.9</v>
      </c>
    </row>
    <row r="1323" spans="1:12">
      <c r="A1323" s="228">
        <v>2008</v>
      </c>
      <c r="B1323" s="228" t="s">
        <v>193</v>
      </c>
      <c r="C1323" s="228" t="s">
        <v>66</v>
      </c>
      <c r="D1323" s="228" t="s">
        <v>205</v>
      </c>
      <c r="E1323" s="228">
        <v>0</v>
      </c>
      <c r="F1323" s="228">
        <v>5098</v>
      </c>
      <c r="G1323" s="228">
        <v>186</v>
      </c>
      <c r="H1323" s="228">
        <v>822</v>
      </c>
      <c r="I1323" s="228">
        <v>350871.95</v>
      </c>
      <c r="J1323" s="228">
        <v>53900</v>
      </c>
      <c r="K1323" s="228">
        <v>10060</v>
      </c>
      <c r="L1323" s="228">
        <v>467944.67</v>
      </c>
    </row>
    <row r="1324" spans="1:12">
      <c r="A1324" s="228">
        <v>2008</v>
      </c>
      <c r="B1324" s="228" t="s">
        <v>193</v>
      </c>
      <c r="C1324" s="228" t="s">
        <v>66</v>
      </c>
      <c r="D1324" s="228" t="s">
        <v>205</v>
      </c>
      <c r="E1324" s="228">
        <v>5</v>
      </c>
      <c r="F1324" s="228">
        <v>5756</v>
      </c>
      <c r="G1324" s="228">
        <v>118</v>
      </c>
      <c r="H1324" s="228">
        <v>214</v>
      </c>
      <c r="I1324" s="228">
        <v>120028.6</v>
      </c>
      <c r="J1324" s="228">
        <v>25561.599999999999</v>
      </c>
      <c r="K1324" s="228">
        <v>9566.1</v>
      </c>
      <c r="L1324" s="228">
        <v>172507.17</v>
      </c>
    </row>
    <row r="1325" spans="1:12">
      <c r="A1325" s="228">
        <v>2008</v>
      </c>
      <c r="B1325" s="228" t="s">
        <v>193</v>
      </c>
      <c r="C1325" s="228" t="s">
        <v>66</v>
      </c>
      <c r="D1325" s="228" t="s">
        <v>205</v>
      </c>
      <c r="E1325" s="228">
        <v>10</v>
      </c>
      <c r="F1325" s="228">
        <v>6595</v>
      </c>
      <c r="G1325" s="228">
        <v>79</v>
      </c>
      <c r="H1325" s="228">
        <v>95</v>
      </c>
      <c r="I1325" s="228">
        <v>71892.81</v>
      </c>
      <c r="J1325" s="228">
        <v>22552.38</v>
      </c>
      <c r="K1325" s="228">
        <v>2512.81</v>
      </c>
      <c r="L1325" s="228">
        <v>107508.55</v>
      </c>
    </row>
    <row r="1326" spans="1:12">
      <c r="A1326" s="228">
        <v>2008</v>
      </c>
      <c r="B1326" s="228" t="s">
        <v>193</v>
      </c>
      <c r="C1326" s="228" t="s">
        <v>66</v>
      </c>
      <c r="D1326" s="228" t="s">
        <v>205</v>
      </c>
      <c r="E1326" s="228">
        <v>15</v>
      </c>
      <c r="F1326" s="228">
        <v>7681</v>
      </c>
      <c r="G1326" s="228">
        <v>179</v>
      </c>
      <c r="H1326" s="228">
        <v>274</v>
      </c>
      <c r="I1326" s="228">
        <v>258074.28</v>
      </c>
      <c r="J1326" s="228">
        <v>68193.600000000006</v>
      </c>
      <c r="K1326" s="228">
        <v>74202.8</v>
      </c>
      <c r="L1326" s="228">
        <v>445342.04</v>
      </c>
    </row>
    <row r="1327" spans="1:12">
      <c r="A1327" s="228">
        <v>2008</v>
      </c>
      <c r="B1327" s="228" t="s">
        <v>193</v>
      </c>
      <c r="C1327" s="228" t="s">
        <v>66</v>
      </c>
      <c r="D1327" s="228" t="s">
        <v>205</v>
      </c>
      <c r="E1327" s="228">
        <v>20</v>
      </c>
      <c r="F1327" s="228">
        <v>5571</v>
      </c>
      <c r="G1327" s="228">
        <v>135</v>
      </c>
      <c r="H1327" s="228">
        <v>332</v>
      </c>
      <c r="I1327" s="228">
        <v>248531.97</v>
      </c>
      <c r="J1327" s="228">
        <v>61894.400000000001</v>
      </c>
      <c r="K1327" s="228">
        <v>23964.240000000002</v>
      </c>
      <c r="L1327" s="228">
        <v>376582.98</v>
      </c>
    </row>
    <row r="1328" spans="1:12">
      <c r="A1328" s="228">
        <v>2008</v>
      </c>
      <c r="B1328" s="228" t="s">
        <v>193</v>
      </c>
      <c r="C1328" s="228" t="s">
        <v>66</v>
      </c>
      <c r="D1328" s="228" t="s">
        <v>205</v>
      </c>
      <c r="E1328" s="228">
        <v>25</v>
      </c>
      <c r="F1328" s="228">
        <v>3430</v>
      </c>
      <c r="G1328" s="228">
        <v>157</v>
      </c>
      <c r="H1328" s="228">
        <v>269</v>
      </c>
      <c r="I1328" s="228">
        <v>172474.27</v>
      </c>
      <c r="J1328" s="228">
        <v>38736.019999999997</v>
      </c>
      <c r="K1328" s="228">
        <v>39324.86</v>
      </c>
      <c r="L1328" s="228">
        <v>295806.27</v>
      </c>
    </row>
    <row r="1329" spans="1:12">
      <c r="A1329" s="228">
        <v>2008</v>
      </c>
      <c r="B1329" s="228" t="s">
        <v>193</v>
      </c>
      <c r="C1329" s="228" t="s">
        <v>66</v>
      </c>
      <c r="D1329" s="228" t="s">
        <v>205</v>
      </c>
      <c r="E1329" s="228">
        <v>30</v>
      </c>
      <c r="F1329" s="228">
        <v>4570</v>
      </c>
      <c r="G1329" s="228">
        <v>200</v>
      </c>
      <c r="H1329" s="228">
        <v>311</v>
      </c>
      <c r="I1329" s="228">
        <v>225128.91</v>
      </c>
      <c r="J1329" s="228">
        <v>59979.89</v>
      </c>
      <c r="K1329" s="228">
        <v>23334.23</v>
      </c>
      <c r="L1329" s="228">
        <v>362350.36</v>
      </c>
    </row>
    <row r="1330" spans="1:12">
      <c r="A1330" s="228">
        <v>2008</v>
      </c>
      <c r="B1330" s="228" t="s">
        <v>193</v>
      </c>
      <c r="C1330" s="228" t="s">
        <v>66</v>
      </c>
      <c r="D1330" s="228" t="s">
        <v>205</v>
      </c>
      <c r="E1330" s="228">
        <v>35</v>
      </c>
      <c r="F1330" s="228">
        <v>6136</v>
      </c>
      <c r="G1330" s="228">
        <v>290</v>
      </c>
      <c r="H1330" s="228">
        <v>469</v>
      </c>
      <c r="I1330" s="228">
        <v>286997.31</v>
      </c>
      <c r="J1330" s="228">
        <v>69962.039999999994</v>
      </c>
      <c r="K1330" s="228">
        <v>55400.7</v>
      </c>
      <c r="L1330" s="228">
        <v>476836.13</v>
      </c>
    </row>
    <row r="1331" spans="1:12">
      <c r="A1331" s="228">
        <v>2008</v>
      </c>
      <c r="B1331" s="228" t="s">
        <v>193</v>
      </c>
      <c r="C1331" s="228" t="s">
        <v>66</v>
      </c>
      <c r="D1331" s="228" t="s">
        <v>205</v>
      </c>
      <c r="E1331" s="228">
        <v>40</v>
      </c>
      <c r="F1331" s="228">
        <v>6641</v>
      </c>
      <c r="G1331" s="228">
        <v>291</v>
      </c>
      <c r="H1331" s="228">
        <v>472</v>
      </c>
      <c r="I1331" s="228">
        <v>386676.52</v>
      </c>
      <c r="J1331" s="228">
        <v>105300.62</v>
      </c>
      <c r="K1331" s="228">
        <v>153797.44</v>
      </c>
      <c r="L1331" s="228">
        <v>738668.58</v>
      </c>
    </row>
    <row r="1332" spans="1:12">
      <c r="A1332" s="228">
        <v>2008</v>
      </c>
      <c r="B1332" s="228" t="s">
        <v>193</v>
      </c>
      <c r="C1332" s="228" t="s">
        <v>66</v>
      </c>
      <c r="D1332" s="228" t="s">
        <v>205</v>
      </c>
      <c r="E1332" s="228">
        <v>45</v>
      </c>
      <c r="F1332" s="228">
        <v>8680</v>
      </c>
      <c r="G1332" s="228">
        <v>404</v>
      </c>
      <c r="H1332" s="228">
        <v>915</v>
      </c>
      <c r="I1332" s="228">
        <v>693334.49</v>
      </c>
      <c r="J1332" s="228">
        <v>156693.96</v>
      </c>
      <c r="K1332" s="228">
        <v>154772.14000000001</v>
      </c>
      <c r="L1332" s="228">
        <v>1148377.32</v>
      </c>
    </row>
    <row r="1333" spans="1:12">
      <c r="A1333" s="228">
        <v>2008</v>
      </c>
      <c r="B1333" s="228" t="s">
        <v>193</v>
      </c>
      <c r="C1333" s="228" t="s">
        <v>66</v>
      </c>
      <c r="D1333" s="228" t="s">
        <v>205</v>
      </c>
      <c r="E1333" s="228">
        <v>50</v>
      </c>
      <c r="F1333" s="228">
        <v>9076</v>
      </c>
      <c r="G1333" s="228">
        <v>573</v>
      </c>
      <c r="H1333" s="228">
        <v>1163</v>
      </c>
      <c r="I1333" s="228">
        <v>863348.41</v>
      </c>
      <c r="J1333" s="228">
        <v>231764.24</v>
      </c>
      <c r="K1333" s="228">
        <v>283479.39</v>
      </c>
      <c r="L1333" s="228">
        <v>1520199.12</v>
      </c>
    </row>
    <row r="1334" spans="1:12">
      <c r="A1334" s="228">
        <v>2008</v>
      </c>
      <c r="B1334" s="228" t="s">
        <v>193</v>
      </c>
      <c r="C1334" s="228" t="s">
        <v>66</v>
      </c>
      <c r="D1334" s="228" t="s">
        <v>205</v>
      </c>
      <c r="E1334" s="228">
        <v>55</v>
      </c>
      <c r="F1334" s="228">
        <v>9270</v>
      </c>
      <c r="G1334" s="228">
        <v>795</v>
      </c>
      <c r="H1334" s="228">
        <v>1759</v>
      </c>
      <c r="I1334" s="228">
        <v>1316602.78</v>
      </c>
      <c r="J1334" s="228">
        <v>361712.51</v>
      </c>
      <c r="K1334" s="228">
        <v>289076.81</v>
      </c>
      <c r="L1334" s="228">
        <v>2213832.19</v>
      </c>
    </row>
    <row r="1335" spans="1:12">
      <c r="A1335" s="228">
        <v>2008</v>
      </c>
      <c r="B1335" s="228" t="s">
        <v>193</v>
      </c>
      <c r="C1335" s="228" t="s">
        <v>66</v>
      </c>
      <c r="D1335" s="228" t="s">
        <v>205</v>
      </c>
      <c r="E1335" s="228">
        <v>60</v>
      </c>
      <c r="F1335" s="228">
        <v>8172</v>
      </c>
      <c r="G1335" s="228">
        <v>972</v>
      </c>
      <c r="H1335" s="228">
        <v>2485</v>
      </c>
      <c r="I1335" s="228">
        <v>1785463.23</v>
      </c>
      <c r="J1335" s="228">
        <v>415279.08</v>
      </c>
      <c r="K1335" s="228">
        <v>550447.04</v>
      </c>
      <c r="L1335" s="228">
        <v>3028148.52</v>
      </c>
    </row>
    <row r="1336" spans="1:12">
      <c r="A1336" s="228">
        <v>2008</v>
      </c>
      <c r="B1336" s="228" t="s">
        <v>193</v>
      </c>
      <c r="C1336" s="228" t="s">
        <v>66</v>
      </c>
      <c r="D1336" s="228" t="s">
        <v>205</v>
      </c>
      <c r="E1336" s="228">
        <v>65</v>
      </c>
      <c r="F1336" s="228">
        <v>5780</v>
      </c>
      <c r="G1336" s="228">
        <v>1003</v>
      </c>
      <c r="H1336" s="228">
        <v>2682</v>
      </c>
      <c r="I1336" s="228">
        <v>1732258.18</v>
      </c>
      <c r="J1336" s="228">
        <v>448120.7</v>
      </c>
      <c r="K1336" s="228">
        <v>492001.59</v>
      </c>
      <c r="L1336" s="228">
        <v>2920263.05</v>
      </c>
    </row>
    <row r="1337" spans="1:12">
      <c r="A1337" s="228">
        <v>2008</v>
      </c>
      <c r="B1337" s="228" t="s">
        <v>193</v>
      </c>
      <c r="C1337" s="228" t="s">
        <v>66</v>
      </c>
      <c r="D1337" s="228" t="s">
        <v>205</v>
      </c>
      <c r="E1337" s="228">
        <v>70</v>
      </c>
      <c r="F1337" s="228">
        <v>4027</v>
      </c>
      <c r="G1337" s="228">
        <v>820</v>
      </c>
      <c r="H1337" s="228">
        <v>2184</v>
      </c>
      <c r="I1337" s="228">
        <v>1629633.29</v>
      </c>
      <c r="J1337" s="228">
        <v>378696.02</v>
      </c>
      <c r="K1337" s="228">
        <v>556011.93000000005</v>
      </c>
      <c r="L1337" s="228">
        <v>2690484.28</v>
      </c>
    </row>
    <row r="1338" spans="1:12">
      <c r="A1338" s="228">
        <v>2008</v>
      </c>
      <c r="B1338" s="228" t="s">
        <v>193</v>
      </c>
      <c r="C1338" s="228" t="s">
        <v>66</v>
      </c>
      <c r="D1338" s="228" t="s">
        <v>205</v>
      </c>
      <c r="E1338" s="228">
        <v>75</v>
      </c>
      <c r="F1338" s="228">
        <v>3284</v>
      </c>
      <c r="G1338" s="228">
        <v>716</v>
      </c>
      <c r="H1338" s="228">
        <v>2313</v>
      </c>
      <c r="I1338" s="228">
        <v>1568858.71</v>
      </c>
      <c r="J1338" s="228">
        <v>358194.75</v>
      </c>
      <c r="K1338" s="228">
        <v>414382.63</v>
      </c>
      <c r="L1338" s="228">
        <v>2454997.7599999998</v>
      </c>
    </row>
    <row r="1339" spans="1:12">
      <c r="A1339" s="228">
        <v>2008</v>
      </c>
      <c r="B1339" s="228" t="s">
        <v>193</v>
      </c>
      <c r="C1339" s="228" t="s">
        <v>66</v>
      </c>
      <c r="D1339" s="228" t="s">
        <v>205</v>
      </c>
      <c r="E1339" s="228">
        <v>80</v>
      </c>
      <c r="F1339" s="228">
        <v>1714</v>
      </c>
      <c r="G1339" s="228">
        <v>396</v>
      </c>
      <c r="H1339" s="228">
        <v>2006</v>
      </c>
      <c r="I1339" s="228">
        <v>1293048.74</v>
      </c>
      <c r="J1339" s="228">
        <v>214693.8</v>
      </c>
      <c r="K1339" s="228">
        <v>215909.68</v>
      </c>
      <c r="L1339" s="228">
        <v>1793807.9</v>
      </c>
    </row>
    <row r="1340" spans="1:12">
      <c r="A1340" s="228">
        <v>2008</v>
      </c>
      <c r="B1340" s="228" t="s">
        <v>193</v>
      </c>
      <c r="C1340" s="228" t="s">
        <v>66</v>
      </c>
      <c r="D1340" s="228" t="s">
        <v>205</v>
      </c>
      <c r="E1340" s="228">
        <v>85</v>
      </c>
      <c r="F1340" s="228">
        <v>492</v>
      </c>
      <c r="G1340" s="228">
        <v>116</v>
      </c>
      <c r="H1340" s="228">
        <v>552</v>
      </c>
      <c r="I1340" s="228">
        <v>325188.28000000003</v>
      </c>
      <c r="J1340" s="228">
        <v>37057.550000000003</v>
      </c>
      <c r="K1340" s="228">
        <v>49481.33</v>
      </c>
      <c r="L1340" s="228">
        <v>423023.85</v>
      </c>
    </row>
    <row r="1341" spans="1:12">
      <c r="A1341" s="228">
        <v>2008</v>
      </c>
      <c r="B1341" s="228" t="s">
        <v>193</v>
      </c>
      <c r="C1341" s="228" t="s">
        <v>66</v>
      </c>
      <c r="D1341" s="228" t="s">
        <v>205</v>
      </c>
      <c r="E1341" s="228">
        <v>90</v>
      </c>
      <c r="F1341" s="228">
        <v>163</v>
      </c>
      <c r="G1341" s="228">
        <v>20</v>
      </c>
      <c r="H1341" s="228">
        <v>104</v>
      </c>
      <c r="I1341" s="228">
        <v>53946</v>
      </c>
      <c r="J1341" s="228">
        <v>8247.19</v>
      </c>
      <c r="K1341" s="228">
        <v>10689</v>
      </c>
      <c r="L1341" s="228">
        <v>74131.25</v>
      </c>
    </row>
    <row r="1342" spans="1:12">
      <c r="A1342" s="228">
        <v>2008</v>
      </c>
      <c r="B1342" s="228" t="s">
        <v>193</v>
      </c>
      <c r="C1342" s="228" t="s">
        <v>66</v>
      </c>
      <c r="D1342" s="228" t="s">
        <v>205</v>
      </c>
      <c r="E1342" s="228">
        <v>95</v>
      </c>
      <c r="F1342" s="228">
        <v>41</v>
      </c>
      <c r="G1342" s="228">
        <v>7</v>
      </c>
      <c r="H1342" s="228">
        <v>26</v>
      </c>
      <c r="I1342" s="228">
        <v>19834.68</v>
      </c>
      <c r="J1342" s="228">
        <v>2264.85</v>
      </c>
      <c r="K1342" s="228">
        <v>0</v>
      </c>
      <c r="L1342" s="228">
        <v>22406.83</v>
      </c>
    </row>
    <row r="1343" spans="1:12">
      <c r="A1343" s="228">
        <v>2008</v>
      </c>
      <c r="B1343" s="228" t="s">
        <v>193</v>
      </c>
      <c r="C1343" s="228" t="s">
        <v>66</v>
      </c>
      <c r="D1343" s="228" t="s">
        <v>206</v>
      </c>
      <c r="E1343" s="228">
        <v>0</v>
      </c>
      <c r="F1343" s="228">
        <v>4769</v>
      </c>
      <c r="G1343" s="228">
        <v>113</v>
      </c>
      <c r="H1343" s="228">
        <v>768</v>
      </c>
      <c r="I1343" s="228">
        <v>314874</v>
      </c>
      <c r="J1343" s="228">
        <v>26629.65</v>
      </c>
      <c r="K1343" s="228">
        <v>440</v>
      </c>
      <c r="L1343" s="228">
        <v>363840.7</v>
      </c>
    </row>
    <row r="1344" spans="1:12">
      <c r="A1344" s="228">
        <v>2008</v>
      </c>
      <c r="B1344" s="228" t="s">
        <v>193</v>
      </c>
      <c r="C1344" s="228" t="s">
        <v>66</v>
      </c>
      <c r="D1344" s="228" t="s">
        <v>206</v>
      </c>
      <c r="E1344" s="228">
        <v>5</v>
      </c>
      <c r="F1344" s="228">
        <v>5378</v>
      </c>
      <c r="G1344" s="228">
        <v>66</v>
      </c>
      <c r="H1344" s="228">
        <v>103</v>
      </c>
      <c r="I1344" s="228">
        <v>74962.66</v>
      </c>
      <c r="J1344" s="228">
        <v>23501.81</v>
      </c>
      <c r="K1344" s="228">
        <v>331</v>
      </c>
      <c r="L1344" s="228">
        <v>111027.44</v>
      </c>
    </row>
    <row r="1345" spans="1:12">
      <c r="A1345" s="228">
        <v>2008</v>
      </c>
      <c r="B1345" s="228" t="s">
        <v>193</v>
      </c>
      <c r="C1345" s="228" t="s">
        <v>66</v>
      </c>
      <c r="D1345" s="228" t="s">
        <v>206</v>
      </c>
      <c r="E1345" s="228">
        <v>10</v>
      </c>
      <c r="F1345" s="228">
        <v>6229</v>
      </c>
      <c r="G1345" s="228">
        <v>87</v>
      </c>
      <c r="H1345" s="228">
        <v>134</v>
      </c>
      <c r="I1345" s="228">
        <v>85579.8</v>
      </c>
      <c r="J1345" s="228">
        <v>25734.82</v>
      </c>
      <c r="K1345" s="228">
        <v>12783.45</v>
      </c>
      <c r="L1345" s="228">
        <v>137455.59</v>
      </c>
    </row>
    <row r="1346" spans="1:12">
      <c r="A1346" s="228">
        <v>2008</v>
      </c>
      <c r="B1346" s="228" t="s">
        <v>193</v>
      </c>
      <c r="C1346" s="228" t="s">
        <v>66</v>
      </c>
      <c r="D1346" s="228" t="s">
        <v>206</v>
      </c>
      <c r="E1346" s="228">
        <v>15</v>
      </c>
      <c r="F1346" s="228">
        <v>7304</v>
      </c>
      <c r="G1346" s="228">
        <v>195</v>
      </c>
      <c r="H1346" s="228">
        <v>484</v>
      </c>
      <c r="I1346" s="228">
        <v>345350.47</v>
      </c>
      <c r="J1346" s="228">
        <v>68014.759999999995</v>
      </c>
      <c r="K1346" s="228">
        <v>55109.88</v>
      </c>
      <c r="L1346" s="228">
        <v>504944.86</v>
      </c>
    </row>
    <row r="1347" spans="1:12">
      <c r="A1347" s="228">
        <v>2008</v>
      </c>
      <c r="B1347" s="228" t="s">
        <v>193</v>
      </c>
      <c r="C1347" s="228" t="s">
        <v>66</v>
      </c>
      <c r="D1347" s="228" t="s">
        <v>206</v>
      </c>
      <c r="E1347" s="228">
        <v>20</v>
      </c>
      <c r="F1347" s="228">
        <v>5919</v>
      </c>
      <c r="G1347" s="228">
        <v>396</v>
      </c>
      <c r="H1347" s="228">
        <v>926</v>
      </c>
      <c r="I1347" s="228">
        <v>550351.63</v>
      </c>
      <c r="J1347" s="228">
        <v>109433.46</v>
      </c>
      <c r="K1347" s="228">
        <v>29511.87</v>
      </c>
      <c r="L1347" s="228">
        <v>761487.09</v>
      </c>
    </row>
    <row r="1348" spans="1:12">
      <c r="A1348" s="228">
        <v>2008</v>
      </c>
      <c r="B1348" s="228" t="s">
        <v>193</v>
      </c>
      <c r="C1348" s="228" t="s">
        <v>66</v>
      </c>
      <c r="D1348" s="228" t="s">
        <v>206</v>
      </c>
      <c r="E1348" s="228">
        <v>25</v>
      </c>
      <c r="F1348" s="228">
        <v>4200</v>
      </c>
      <c r="G1348" s="228">
        <v>381</v>
      </c>
      <c r="H1348" s="228">
        <v>1089</v>
      </c>
      <c r="I1348" s="228">
        <v>780664.6</v>
      </c>
      <c r="J1348" s="228">
        <v>183109.61</v>
      </c>
      <c r="K1348" s="228">
        <v>34828.06</v>
      </c>
      <c r="L1348" s="228">
        <v>1131634.8600000001</v>
      </c>
    </row>
    <row r="1349" spans="1:12">
      <c r="A1349" s="228">
        <v>2008</v>
      </c>
      <c r="B1349" s="228" t="s">
        <v>193</v>
      </c>
      <c r="C1349" s="228" t="s">
        <v>66</v>
      </c>
      <c r="D1349" s="228" t="s">
        <v>206</v>
      </c>
      <c r="E1349" s="228">
        <v>30</v>
      </c>
      <c r="F1349" s="228">
        <v>5536</v>
      </c>
      <c r="G1349" s="228">
        <v>636</v>
      </c>
      <c r="H1349" s="228">
        <v>1996</v>
      </c>
      <c r="I1349" s="228">
        <v>1352624.09</v>
      </c>
      <c r="J1349" s="228">
        <v>318173.13</v>
      </c>
      <c r="K1349" s="228">
        <v>57216.01</v>
      </c>
      <c r="L1349" s="228">
        <v>1997089.96</v>
      </c>
    </row>
    <row r="1350" spans="1:12">
      <c r="A1350" s="228">
        <v>2008</v>
      </c>
      <c r="B1350" s="228" t="s">
        <v>193</v>
      </c>
      <c r="C1350" s="228" t="s">
        <v>66</v>
      </c>
      <c r="D1350" s="228" t="s">
        <v>206</v>
      </c>
      <c r="E1350" s="228">
        <v>35</v>
      </c>
      <c r="F1350" s="228">
        <v>7354</v>
      </c>
      <c r="G1350" s="228">
        <v>724</v>
      </c>
      <c r="H1350" s="228">
        <v>1857</v>
      </c>
      <c r="I1350" s="228">
        <v>1421618.66</v>
      </c>
      <c r="J1350" s="228">
        <v>304282.2</v>
      </c>
      <c r="K1350" s="228">
        <v>143055.10999999999</v>
      </c>
      <c r="L1350" s="228">
        <v>2101360.4700000002</v>
      </c>
    </row>
    <row r="1351" spans="1:12">
      <c r="A1351" s="228">
        <v>2008</v>
      </c>
      <c r="B1351" s="228" t="s">
        <v>193</v>
      </c>
      <c r="C1351" s="228" t="s">
        <v>66</v>
      </c>
      <c r="D1351" s="228" t="s">
        <v>206</v>
      </c>
      <c r="E1351" s="228">
        <v>40</v>
      </c>
      <c r="F1351" s="228">
        <v>7819</v>
      </c>
      <c r="G1351" s="228">
        <v>601</v>
      </c>
      <c r="H1351" s="228">
        <v>1458</v>
      </c>
      <c r="I1351" s="228">
        <v>1031516.6</v>
      </c>
      <c r="J1351" s="228">
        <v>237545.62</v>
      </c>
      <c r="K1351" s="228">
        <v>165484.62</v>
      </c>
      <c r="L1351" s="228">
        <v>1657438.18</v>
      </c>
    </row>
    <row r="1352" spans="1:12">
      <c r="A1352" s="228">
        <v>2008</v>
      </c>
      <c r="B1352" s="228" t="s">
        <v>193</v>
      </c>
      <c r="C1352" s="228" t="s">
        <v>66</v>
      </c>
      <c r="D1352" s="228" t="s">
        <v>206</v>
      </c>
      <c r="E1352" s="228">
        <v>45</v>
      </c>
      <c r="F1352" s="228">
        <v>9801</v>
      </c>
      <c r="G1352" s="228">
        <v>720</v>
      </c>
      <c r="H1352" s="228">
        <v>1597</v>
      </c>
      <c r="I1352" s="228">
        <v>1189851.46</v>
      </c>
      <c r="J1352" s="228">
        <v>264171.75</v>
      </c>
      <c r="K1352" s="228">
        <v>199660.22</v>
      </c>
      <c r="L1352" s="228">
        <v>1898872.2</v>
      </c>
    </row>
    <row r="1353" spans="1:12">
      <c r="A1353" s="228">
        <v>2008</v>
      </c>
      <c r="B1353" s="228" t="s">
        <v>193</v>
      </c>
      <c r="C1353" s="228" t="s">
        <v>66</v>
      </c>
      <c r="D1353" s="228" t="s">
        <v>206</v>
      </c>
      <c r="E1353" s="228">
        <v>50</v>
      </c>
      <c r="F1353" s="228">
        <v>10107</v>
      </c>
      <c r="G1353" s="228">
        <v>910</v>
      </c>
      <c r="H1353" s="228">
        <v>1998</v>
      </c>
      <c r="I1353" s="228">
        <v>1375958.77</v>
      </c>
      <c r="J1353" s="228">
        <v>307728.01</v>
      </c>
      <c r="K1353" s="228">
        <v>297960.32000000001</v>
      </c>
      <c r="L1353" s="228">
        <v>2212688.64</v>
      </c>
    </row>
    <row r="1354" spans="1:12">
      <c r="A1354" s="228">
        <v>2008</v>
      </c>
      <c r="B1354" s="228" t="s">
        <v>193</v>
      </c>
      <c r="C1354" s="228" t="s">
        <v>66</v>
      </c>
      <c r="D1354" s="228" t="s">
        <v>206</v>
      </c>
      <c r="E1354" s="228">
        <v>55</v>
      </c>
      <c r="F1354" s="228">
        <v>9888</v>
      </c>
      <c r="G1354" s="228">
        <v>948</v>
      </c>
      <c r="H1354" s="228">
        <v>2144</v>
      </c>
      <c r="I1354" s="228">
        <v>1550865.93</v>
      </c>
      <c r="J1354" s="228">
        <v>357859.61</v>
      </c>
      <c r="K1354" s="228">
        <v>393450.85</v>
      </c>
      <c r="L1354" s="228">
        <v>2534556.21</v>
      </c>
    </row>
    <row r="1355" spans="1:12">
      <c r="A1355" s="228">
        <v>2008</v>
      </c>
      <c r="B1355" s="228" t="s">
        <v>193</v>
      </c>
      <c r="C1355" s="228" t="s">
        <v>66</v>
      </c>
      <c r="D1355" s="228" t="s">
        <v>206</v>
      </c>
      <c r="E1355" s="228">
        <v>60</v>
      </c>
      <c r="F1355" s="228">
        <v>8457</v>
      </c>
      <c r="G1355" s="228">
        <v>1124</v>
      </c>
      <c r="H1355" s="228">
        <v>2562</v>
      </c>
      <c r="I1355" s="228">
        <v>1935370.48</v>
      </c>
      <c r="J1355" s="228">
        <v>458996.63</v>
      </c>
      <c r="K1355" s="228">
        <v>770610.91</v>
      </c>
      <c r="L1355" s="228">
        <v>3428754.64</v>
      </c>
    </row>
    <row r="1356" spans="1:12">
      <c r="A1356" s="228">
        <v>2008</v>
      </c>
      <c r="B1356" s="228" t="s">
        <v>193</v>
      </c>
      <c r="C1356" s="228" t="s">
        <v>66</v>
      </c>
      <c r="D1356" s="228" t="s">
        <v>206</v>
      </c>
      <c r="E1356" s="228">
        <v>65</v>
      </c>
      <c r="F1356" s="228">
        <v>5787</v>
      </c>
      <c r="G1356" s="228">
        <v>857</v>
      </c>
      <c r="H1356" s="228">
        <v>2425</v>
      </c>
      <c r="I1356" s="228">
        <v>1754647.68</v>
      </c>
      <c r="J1356" s="228">
        <v>409526.58</v>
      </c>
      <c r="K1356" s="228">
        <v>687475.83</v>
      </c>
      <c r="L1356" s="228">
        <v>3018763.33</v>
      </c>
    </row>
    <row r="1357" spans="1:12">
      <c r="A1357" s="228">
        <v>2008</v>
      </c>
      <c r="B1357" s="228" t="s">
        <v>193</v>
      </c>
      <c r="C1357" s="228" t="s">
        <v>66</v>
      </c>
      <c r="D1357" s="228" t="s">
        <v>206</v>
      </c>
      <c r="E1357" s="228">
        <v>70</v>
      </c>
      <c r="F1357" s="228">
        <v>4514</v>
      </c>
      <c r="G1357" s="228">
        <v>721</v>
      </c>
      <c r="H1357" s="228">
        <v>2580</v>
      </c>
      <c r="I1357" s="228">
        <v>1810543.16</v>
      </c>
      <c r="J1357" s="228">
        <v>361830.03</v>
      </c>
      <c r="K1357" s="228">
        <v>542519.54</v>
      </c>
      <c r="L1357" s="228">
        <v>2845021.16</v>
      </c>
    </row>
    <row r="1358" spans="1:12">
      <c r="A1358" s="228">
        <v>2008</v>
      </c>
      <c r="B1358" s="228" t="s">
        <v>193</v>
      </c>
      <c r="C1358" s="228" t="s">
        <v>66</v>
      </c>
      <c r="D1358" s="228" t="s">
        <v>206</v>
      </c>
      <c r="E1358" s="228">
        <v>75</v>
      </c>
      <c r="F1358" s="228">
        <v>3587</v>
      </c>
      <c r="G1358" s="228">
        <v>683</v>
      </c>
      <c r="H1358" s="228">
        <v>2362</v>
      </c>
      <c r="I1358" s="228">
        <v>1691942.82</v>
      </c>
      <c r="J1358" s="228">
        <v>357381.99</v>
      </c>
      <c r="K1358" s="228">
        <v>562889.56000000006</v>
      </c>
      <c r="L1358" s="228">
        <v>2741901.56</v>
      </c>
    </row>
    <row r="1359" spans="1:12">
      <c r="A1359" s="228">
        <v>2008</v>
      </c>
      <c r="B1359" s="228" t="s">
        <v>193</v>
      </c>
      <c r="C1359" s="228" t="s">
        <v>66</v>
      </c>
      <c r="D1359" s="228" t="s">
        <v>206</v>
      </c>
      <c r="E1359" s="228">
        <v>80</v>
      </c>
      <c r="F1359" s="228">
        <v>2669</v>
      </c>
      <c r="G1359" s="228">
        <v>569</v>
      </c>
      <c r="H1359" s="228">
        <v>2635</v>
      </c>
      <c r="I1359" s="228">
        <v>1553186.18</v>
      </c>
      <c r="J1359" s="228">
        <v>265065.46000000002</v>
      </c>
      <c r="K1359" s="228">
        <v>348905.22</v>
      </c>
      <c r="L1359" s="228">
        <v>2247654.09</v>
      </c>
    </row>
    <row r="1360" spans="1:12">
      <c r="A1360" s="228">
        <v>2008</v>
      </c>
      <c r="B1360" s="228" t="s">
        <v>193</v>
      </c>
      <c r="C1360" s="228" t="s">
        <v>66</v>
      </c>
      <c r="D1360" s="228" t="s">
        <v>206</v>
      </c>
      <c r="E1360" s="228">
        <v>85</v>
      </c>
      <c r="F1360" s="228">
        <v>1435</v>
      </c>
      <c r="G1360" s="228">
        <v>232</v>
      </c>
      <c r="H1360" s="228">
        <v>1818</v>
      </c>
      <c r="I1360" s="228">
        <v>889070.58</v>
      </c>
      <c r="J1360" s="228">
        <v>123356.6</v>
      </c>
      <c r="K1360" s="228">
        <v>115077.67</v>
      </c>
      <c r="L1360" s="228">
        <v>1174110.56</v>
      </c>
    </row>
    <row r="1361" spans="1:12">
      <c r="A1361" s="228">
        <v>2008</v>
      </c>
      <c r="B1361" s="228" t="s">
        <v>193</v>
      </c>
      <c r="C1361" s="228" t="s">
        <v>66</v>
      </c>
      <c r="D1361" s="228" t="s">
        <v>206</v>
      </c>
      <c r="E1361" s="228">
        <v>90</v>
      </c>
      <c r="F1361" s="228">
        <v>591</v>
      </c>
      <c r="G1361" s="228">
        <v>108</v>
      </c>
      <c r="H1361" s="228">
        <v>1096</v>
      </c>
      <c r="I1361" s="228">
        <v>492867.06</v>
      </c>
      <c r="J1361" s="228">
        <v>42296.51</v>
      </c>
      <c r="K1361" s="228">
        <v>30181</v>
      </c>
      <c r="L1361" s="228">
        <v>579174.93000000005</v>
      </c>
    </row>
    <row r="1362" spans="1:12">
      <c r="A1362" s="228">
        <v>2008</v>
      </c>
      <c r="B1362" s="228" t="s">
        <v>193</v>
      </c>
      <c r="C1362" s="228" t="s">
        <v>66</v>
      </c>
      <c r="D1362" s="228" t="s">
        <v>206</v>
      </c>
      <c r="E1362" s="228">
        <v>95</v>
      </c>
      <c r="F1362" s="228">
        <v>138</v>
      </c>
      <c r="G1362" s="228">
        <v>6</v>
      </c>
      <c r="H1362" s="228">
        <v>67</v>
      </c>
      <c r="I1362" s="228">
        <v>36933</v>
      </c>
      <c r="J1362" s="228">
        <v>2316.5500000000002</v>
      </c>
      <c r="K1362" s="228">
        <v>469</v>
      </c>
      <c r="L1362" s="228">
        <v>48360.95</v>
      </c>
    </row>
    <row r="1363" spans="1:12">
      <c r="A1363" s="228">
        <v>2008</v>
      </c>
      <c r="B1363" s="228" t="s">
        <v>193</v>
      </c>
      <c r="C1363" s="228" t="s">
        <v>67</v>
      </c>
      <c r="D1363" s="228" t="s">
        <v>205</v>
      </c>
      <c r="E1363" s="228">
        <v>0</v>
      </c>
      <c r="F1363" s="228">
        <v>2528</v>
      </c>
      <c r="G1363" s="228">
        <v>53</v>
      </c>
      <c r="H1363" s="228">
        <v>136</v>
      </c>
      <c r="I1363" s="228">
        <v>81251.02</v>
      </c>
      <c r="J1363" s="228">
        <v>18892.7</v>
      </c>
      <c r="K1363" s="228">
        <v>48448</v>
      </c>
      <c r="L1363" s="228">
        <v>159155.32</v>
      </c>
    </row>
    <row r="1364" spans="1:12">
      <c r="A1364" s="228">
        <v>2008</v>
      </c>
      <c r="B1364" s="228" t="s">
        <v>193</v>
      </c>
      <c r="C1364" s="228" t="s">
        <v>67</v>
      </c>
      <c r="D1364" s="228" t="s">
        <v>205</v>
      </c>
      <c r="E1364" s="228">
        <v>5</v>
      </c>
      <c r="F1364" s="228">
        <v>2610</v>
      </c>
      <c r="G1364" s="228">
        <v>11</v>
      </c>
      <c r="H1364" s="228">
        <v>13</v>
      </c>
      <c r="I1364" s="228">
        <v>11901</v>
      </c>
      <c r="J1364" s="228">
        <v>4596.2</v>
      </c>
      <c r="K1364" s="228">
        <v>20</v>
      </c>
      <c r="L1364" s="228">
        <v>20599.55</v>
      </c>
    </row>
    <row r="1365" spans="1:12">
      <c r="A1365" s="228">
        <v>2008</v>
      </c>
      <c r="B1365" s="228" t="s">
        <v>193</v>
      </c>
      <c r="C1365" s="228" t="s">
        <v>67</v>
      </c>
      <c r="D1365" s="228" t="s">
        <v>205</v>
      </c>
      <c r="E1365" s="228">
        <v>10</v>
      </c>
      <c r="F1365" s="228">
        <v>2789</v>
      </c>
      <c r="G1365" s="228">
        <v>20</v>
      </c>
      <c r="H1365" s="228">
        <v>60</v>
      </c>
      <c r="I1365" s="228">
        <v>26285</v>
      </c>
      <c r="J1365" s="228">
        <v>8585.5</v>
      </c>
      <c r="K1365" s="228">
        <v>762</v>
      </c>
      <c r="L1365" s="228">
        <v>42938.32</v>
      </c>
    </row>
    <row r="1366" spans="1:12">
      <c r="A1366" s="228">
        <v>2008</v>
      </c>
      <c r="B1366" s="228" t="s">
        <v>193</v>
      </c>
      <c r="C1366" s="228" t="s">
        <v>67</v>
      </c>
      <c r="D1366" s="228" t="s">
        <v>205</v>
      </c>
      <c r="E1366" s="228">
        <v>15</v>
      </c>
      <c r="F1366" s="228">
        <v>2772</v>
      </c>
      <c r="G1366" s="228">
        <v>23</v>
      </c>
      <c r="H1366" s="228">
        <v>55</v>
      </c>
      <c r="I1366" s="228">
        <v>31103</v>
      </c>
      <c r="J1366" s="228">
        <v>18205.28</v>
      </c>
      <c r="K1366" s="228">
        <v>6117.05</v>
      </c>
      <c r="L1366" s="228">
        <v>68334.19</v>
      </c>
    </row>
    <row r="1367" spans="1:12">
      <c r="A1367" s="228">
        <v>2008</v>
      </c>
      <c r="B1367" s="228" t="s">
        <v>193</v>
      </c>
      <c r="C1367" s="228" t="s">
        <v>67</v>
      </c>
      <c r="D1367" s="228" t="s">
        <v>205</v>
      </c>
      <c r="E1367" s="228">
        <v>20</v>
      </c>
      <c r="F1367" s="228">
        <v>1822</v>
      </c>
      <c r="G1367" s="228">
        <v>22</v>
      </c>
      <c r="H1367" s="228">
        <v>31</v>
      </c>
      <c r="I1367" s="228">
        <v>25549</v>
      </c>
      <c r="J1367" s="228">
        <v>12824.88</v>
      </c>
      <c r="K1367" s="228">
        <v>2638.5</v>
      </c>
      <c r="L1367" s="228">
        <v>53921.23</v>
      </c>
    </row>
    <row r="1368" spans="1:12">
      <c r="A1368" s="228">
        <v>2008</v>
      </c>
      <c r="B1368" s="228" t="s">
        <v>193</v>
      </c>
      <c r="C1368" s="228" t="s">
        <v>67</v>
      </c>
      <c r="D1368" s="228" t="s">
        <v>205</v>
      </c>
      <c r="E1368" s="228">
        <v>25</v>
      </c>
      <c r="F1368" s="228">
        <v>1808</v>
      </c>
      <c r="G1368" s="228">
        <v>39</v>
      </c>
      <c r="H1368" s="228">
        <v>66</v>
      </c>
      <c r="I1368" s="228">
        <v>56997</v>
      </c>
      <c r="J1368" s="228">
        <v>19817.52</v>
      </c>
      <c r="K1368" s="228">
        <v>6117.94</v>
      </c>
      <c r="L1368" s="228">
        <v>101042.98</v>
      </c>
    </row>
    <row r="1369" spans="1:12">
      <c r="A1369" s="228">
        <v>2008</v>
      </c>
      <c r="B1369" s="228" t="s">
        <v>193</v>
      </c>
      <c r="C1369" s="228" t="s">
        <v>67</v>
      </c>
      <c r="D1369" s="228" t="s">
        <v>205</v>
      </c>
      <c r="E1369" s="228">
        <v>30</v>
      </c>
      <c r="F1369" s="228">
        <v>2556</v>
      </c>
      <c r="G1369" s="228">
        <v>42</v>
      </c>
      <c r="H1369" s="228">
        <v>59</v>
      </c>
      <c r="I1369" s="228">
        <v>45893</v>
      </c>
      <c r="J1369" s="228">
        <v>20820.27</v>
      </c>
      <c r="K1369" s="228">
        <v>1426.55</v>
      </c>
      <c r="L1369" s="228">
        <v>85503.02</v>
      </c>
    </row>
    <row r="1370" spans="1:12">
      <c r="A1370" s="228">
        <v>2008</v>
      </c>
      <c r="B1370" s="228" t="s">
        <v>193</v>
      </c>
      <c r="C1370" s="228" t="s">
        <v>67</v>
      </c>
      <c r="D1370" s="228" t="s">
        <v>205</v>
      </c>
      <c r="E1370" s="228">
        <v>35</v>
      </c>
      <c r="F1370" s="228">
        <v>2960</v>
      </c>
      <c r="G1370" s="228">
        <v>52</v>
      </c>
      <c r="H1370" s="228">
        <v>120</v>
      </c>
      <c r="I1370" s="228">
        <v>74408</v>
      </c>
      <c r="J1370" s="228">
        <v>19807.259999999998</v>
      </c>
      <c r="K1370" s="228">
        <v>9982.2999999999993</v>
      </c>
      <c r="L1370" s="228">
        <v>116454.09</v>
      </c>
    </row>
    <row r="1371" spans="1:12">
      <c r="A1371" s="228">
        <v>2008</v>
      </c>
      <c r="B1371" s="228" t="s">
        <v>193</v>
      </c>
      <c r="C1371" s="228" t="s">
        <v>67</v>
      </c>
      <c r="D1371" s="228" t="s">
        <v>205</v>
      </c>
      <c r="E1371" s="228">
        <v>40</v>
      </c>
      <c r="F1371" s="228">
        <v>2980</v>
      </c>
      <c r="G1371" s="228">
        <v>72</v>
      </c>
      <c r="H1371" s="228">
        <v>131</v>
      </c>
      <c r="I1371" s="228">
        <v>113644.06</v>
      </c>
      <c r="J1371" s="228">
        <v>33558.300000000003</v>
      </c>
      <c r="K1371" s="228">
        <v>38522.639999999999</v>
      </c>
      <c r="L1371" s="228">
        <v>223040.68</v>
      </c>
    </row>
    <row r="1372" spans="1:12">
      <c r="A1372" s="228">
        <v>2008</v>
      </c>
      <c r="B1372" s="228" t="s">
        <v>193</v>
      </c>
      <c r="C1372" s="228" t="s">
        <v>67</v>
      </c>
      <c r="D1372" s="228" t="s">
        <v>205</v>
      </c>
      <c r="E1372" s="228">
        <v>45</v>
      </c>
      <c r="F1372" s="228">
        <v>3348</v>
      </c>
      <c r="G1372" s="228">
        <v>94</v>
      </c>
      <c r="H1372" s="228">
        <v>224</v>
      </c>
      <c r="I1372" s="228">
        <v>142663.9</v>
      </c>
      <c r="J1372" s="228">
        <v>46136.77</v>
      </c>
      <c r="K1372" s="228">
        <v>55663</v>
      </c>
      <c r="L1372" s="228">
        <v>296914.92</v>
      </c>
    </row>
    <row r="1373" spans="1:12">
      <c r="A1373" s="228">
        <v>2008</v>
      </c>
      <c r="B1373" s="228" t="s">
        <v>193</v>
      </c>
      <c r="C1373" s="228" t="s">
        <v>67</v>
      </c>
      <c r="D1373" s="228" t="s">
        <v>205</v>
      </c>
      <c r="E1373" s="228">
        <v>50</v>
      </c>
      <c r="F1373" s="228">
        <v>3126</v>
      </c>
      <c r="G1373" s="228">
        <v>124</v>
      </c>
      <c r="H1373" s="228">
        <v>214</v>
      </c>
      <c r="I1373" s="228">
        <v>181570.05</v>
      </c>
      <c r="J1373" s="228">
        <v>59819.75</v>
      </c>
      <c r="K1373" s="228">
        <v>59376.15</v>
      </c>
      <c r="L1373" s="228">
        <v>344107.63</v>
      </c>
    </row>
    <row r="1374" spans="1:12">
      <c r="A1374" s="228">
        <v>2008</v>
      </c>
      <c r="B1374" s="228" t="s">
        <v>193</v>
      </c>
      <c r="C1374" s="228" t="s">
        <v>67</v>
      </c>
      <c r="D1374" s="228" t="s">
        <v>205</v>
      </c>
      <c r="E1374" s="228">
        <v>55</v>
      </c>
      <c r="F1374" s="228">
        <v>2901</v>
      </c>
      <c r="G1374" s="228">
        <v>194</v>
      </c>
      <c r="H1374" s="228">
        <v>358</v>
      </c>
      <c r="I1374" s="228">
        <v>288994.3</v>
      </c>
      <c r="J1374" s="228">
        <v>84594.5</v>
      </c>
      <c r="K1374" s="228">
        <v>57719.37</v>
      </c>
      <c r="L1374" s="228">
        <v>500515.7</v>
      </c>
    </row>
    <row r="1375" spans="1:12">
      <c r="A1375" s="228">
        <v>2008</v>
      </c>
      <c r="B1375" s="228" t="s">
        <v>193</v>
      </c>
      <c r="C1375" s="228" t="s">
        <v>67</v>
      </c>
      <c r="D1375" s="228" t="s">
        <v>205</v>
      </c>
      <c r="E1375" s="228">
        <v>60</v>
      </c>
      <c r="F1375" s="228">
        <v>2062</v>
      </c>
      <c r="G1375" s="228">
        <v>148</v>
      </c>
      <c r="H1375" s="228">
        <v>341</v>
      </c>
      <c r="I1375" s="228">
        <v>336237.7</v>
      </c>
      <c r="J1375" s="228">
        <v>91266.22</v>
      </c>
      <c r="K1375" s="228">
        <v>100850.75</v>
      </c>
      <c r="L1375" s="228">
        <v>579529.87</v>
      </c>
    </row>
    <row r="1376" spans="1:12">
      <c r="A1376" s="228">
        <v>2008</v>
      </c>
      <c r="B1376" s="228" t="s">
        <v>193</v>
      </c>
      <c r="C1376" s="228" t="s">
        <v>67</v>
      </c>
      <c r="D1376" s="228" t="s">
        <v>205</v>
      </c>
      <c r="E1376" s="228">
        <v>65</v>
      </c>
      <c r="F1376" s="228">
        <v>1156</v>
      </c>
      <c r="G1376" s="228">
        <v>118</v>
      </c>
      <c r="H1376" s="228">
        <v>343</v>
      </c>
      <c r="I1376" s="228">
        <v>240611.86</v>
      </c>
      <c r="J1376" s="228">
        <v>63003.28</v>
      </c>
      <c r="K1376" s="228">
        <v>56975.21</v>
      </c>
      <c r="L1376" s="228">
        <v>403826.66</v>
      </c>
    </row>
    <row r="1377" spans="1:12">
      <c r="A1377" s="228">
        <v>2008</v>
      </c>
      <c r="B1377" s="228" t="s">
        <v>193</v>
      </c>
      <c r="C1377" s="228" t="s">
        <v>67</v>
      </c>
      <c r="D1377" s="228" t="s">
        <v>205</v>
      </c>
      <c r="E1377" s="228">
        <v>70</v>
      </c>
      <c r="F1377" s="228">
        <v>485</v>
      </c>
      <c r="G1377" s="228">
        <v>60</v>
      </c>
      <c r="H1377" s="228">
        <v>287</v>
      </c>
      <c r="I1377" s="228">
        <v>171527.9</v>
      </c>
      <c r="J1377" s="228">
        <v>31433.040000000001</v>
      </c>
      <c r="K1377" s="228">
        <v>14406</v>
      </c>
      <c r="L1377" s="228">
        <v>236008.75</v>
      </c>
    </row>
    <row r="1378" spans="1:12">
      <c r="A1378" s="228">
        <v>2008</v>
      </c>
      <c r="B1378" s="228" t="s">
        <v>193</v>
      </c>
      <c r="C1378" s="228" t="s">
        <v>67</v>
      </c>
      <c r="D1378" s="228" t="s">
        <v>205</v>
      </c>
      <c r="E1378" s="228">
        <v>75</v>
      </c>
      <c r="F1378" s="228">
        <v>235</v>
      </c>
      <c r="G1378" s="228">
        <v>72</v>
      </c>
      <c r="H1378" s="228">
        <v>136</v>
      </c>
      <c r="I1378" s="228">
        <v>118495.3</v>
      </c>
      <c r="J1378" s="228">
        <v>39133.5</v>
      </c>
      <c r="K1378" s="228">
        <v>19161.45</v>
      </c>
      <c r="L1378" s="228">
        <v>182549.5</v>
      </c>
    </row>
    <row r="1379" spans="1:12">
      <c r="A1379" s="228">
        <v>2008</v>
      </c>
      <c r="B1379" s="228" t="s">
        <v>193</v>
      </c>
      <c r="C1379" s="228" t="s">
        <v>67</v>
      </c>
      <c r="D1379" s="228" t="s">
        <v>205</v>
      </c>
      <c r="E1379" s="228">
        <v>80</v>
      </c>
      <c r="F1379" s="228">
        <v>100</v>
      </c>
      <c r="G1379" s="228">
        <v>15</v>
      </c>
      <c r="H1379" s="228">
        <v>49</v>
      </c>
      <c r="I1379" s="228">
        <v>32657</v>
      </c>
      <c r="J1379" s="228">
        <v>4867.3</v>
      </c>
      <c r="K1379" s="228">
        <v>1980</v>
      </c>
      <c r="L1379" s="228">
        <v>43005.16</v>
      </c>
    </row>
    <row r="1380" spans="1:12">
      <c r="A1380" s="228">
        <v>2008</v>
      </c>
      <c r="B1380" s="228" t="s">
        <v>193</v>
      </c>
      <c r="C1380" s="228" t="s">
        <v>67</v>
      </c>
      <c r="D1380" s="228" t="s">
        <v>205</v>
      </c>
      <c r="E1380" s="228">
        <v>85</v>
      </c>
      <c r="F1380" s="228">
        <v>25</v>
      </c>
      <c r="G1380" s="228">
        <v>5</v>
      </c>
      <c r="H1380" s="228">
        <v>16</v>
      </c>
      <c r="I1380" s="228">
        <v>9258</v>
      </c>
      <c r="J1380" s="228">
        <v>793.25</v>
      </c>
      <c r="K1380" s="228">
        <v>0</v>
      </c>
      <c r="L1380" s="228">
        <v>10301.35</v>
      </c>
    </row>
    <row r="1381" spans="1:12">
      <c r="A1381" s="228">
        <v>2008</v>
      </c>
      <c r="B1381" s="228" t="s">
        <v>193</v>
      </c>
      <c r="C1381" s="228" t="s">
        <v>67</v>
      </c>
      <c r="D1381" s="228" t="s">
        <v>205</v>
      </c>
      <c r="E1381" s="228">
        <v>90</v>
      </c>
      <c r="F1381" s="228">
        <v>9</v>
      </c>
      <c r="G1381" s="228">
        <v>0</v>
      </c>
      <c r="H1381" s="228">
        <v>0</v>
      </c>
      <c r="I1381" s="228">
        <v>0</v>
      </c>
      <c r="J1381" s="228">
        <v>0</v>
      </c>
      <c r="K1381" s="228">
        <v>0</v>
      </c>
      <c r="L1381" s="228">
        <v>0</v>
      </c>
    </row>
    <row r="1382" spans="1:12">
      <c r="A1382" s="228">
        <v>2008</v>
      </c>
      <c r="B1382" s="228" t="s">
        <v>193</v>
      </c>
      <c r="C1382" s="228" t="s">
        <v>67</v>
      </c>
      <c r="D1382" s="228" t="s">
        <v>205</v>
      </c>
      <c r="E1382" s="228">
        <v>95</v>
      </c>
      <c r="F1382" s="228">
        <v>1</v>
      </c>
      <c r="G1382" s="228">
        <v>0</v>
      </c>
      <c r="H1382" s="228">
        <v>0</v>
      </c>
      <c r="I1382" s="228">
        <v>0</v>
      </c>
      <c r="J1382" s="228">
        <v>0</v>
      </c>
      <c r="K1382" s="228">
        <v>0</v>
      </c>
      <c r="L1382" s="228">
        <v>0</v>
      </c>
    </row>
    <row r="1383" spans="1:12">
      <c r="A1383" s="228">
        <v>2008</v>
      </c>
      <c r="B1383" s="228" t="s">
        <v>193</v>
      </c>
      <c r="C1383" s="228" t="s">
        <v>67</v>
      </c>
      <c r="D1383" s="228" t="s">
        <v>206</v>
      </c>
      <c r="E1383" s="228">
        <v>0</v>
      </c>
      <c r="F1383" s="228">
        <v>2437</v>
      </c>
      <c r="G1383" s="228">
        <v>34</v>
      </c>
      <c r="H1383" s="228">
        <v>149</v>
      </c>
      <c r="I1383" s="228">
        <v>66699.25</v>
      </c>
      <c r="J1383" s="228">
        <v>9783.59</v>
      </c>
      <c r="K1383" s="228">
        <v>80</v>
      </c>
      <c r="L1383" s="228">
        <v>79750.34</v>
      </c>
    </row>
    <row r="1384" spans="1:12">
      <c r="A1384" s="228">
        <v>2008</v>
      </c>
      <c r="B1384" s="228" t="s">
        <v>193</v>
      </c>
      <c r="C1384" s="228" t="s">
        <v>67</v>
      </c>
      <c r="D1384" s="228" t="s">
        <v>206</v>
      </c>
      <c r="E1384" s="228">
        <v>5</v>
      </c>
      <c r="F1384" s="228">
        <v>2530</v>
      </c>
      <c r="G1384" s="228">
        <v>16</v>
      </c>
      <c r="H1384" s="228">
        <v>22</v>
      </c>
      <c r="I1384" s="228">
        <v>12830</v>
      </c>
      <c r="J1384" s="228">
        <v>3193.6</v>
      </c>
      <c r="K1384" s="228">
        <v>5968</v>
      </c>
      <c r="L1384" s="228">
        <v>26086.2</v>
      </c>
    </row>
    <row r="1385" spans="1:12">
      <c r="A1385" s="228">
        <v>2008</v>
      </c>
      <c r="B1385" s="228" t="s">
        <v>193</v>
      </c>
      <c r="C1385" s="228" t="s">
        <v>67</v>
      </c>
      <c r="D1385" s="228" t="s">
        <v>206</v>
      </c>
      <c r="E1385" s="228">
        <v>10</v>
      </c>
      <c r="F1385" s="228">
        <v>2615</v>
      </c>
      <c r="G1385" s="228">
        <v>13</v>
      </c>
      <c r="H1385" s="228">
        <v>26</v>
      </c>
      <c r="I1385" s="228">
        <v>19158</v>
      </c>
      <c r="J1385" s="228">
        <v>6297.42</v>
      </c>
      <c r="K1385" s="228">
        <v>0</v>
      </c>
      <c r="L1385" s="228">
        <v>28619.31</v>
      </c>
    </row>
    <row r="1386" spans="1:12">
      <c r="A1386" s="228">
        <v>2008</v>
      </c>
      <c r="B1386" s="228" t="s">
        <v>193</v>
      </c>
      <c r="C1386" s="228" t="s">
        <v>67</v>
      </c>
      <c r="D1386" s="228" t="s">
        <v>206</v>
      </c>
      <c r="E1386" s="228">
        <v>15</v>
      </c>
      <c r="F1386" s="228">
        <v>2668</v>
      </c>
      <c r="G1386" s="228">
        <v>48</v>
      </c>
      <c r="H1386" s="228">
        <v>103</v>
      </c>
      <c r="I1386" s="228">
        <v>81217.100000000006</v>
      </c>
      <c r="J1386" s="228">
        <v>20111.82</v>
      </c>
      <c r="K1386" s="228">
        <v>2768.23</v>
      </c>
      <c r="L1386" s="228">
        <v>117417.38</v>
      </c>
    </row>
    <row r="1387" spans="1:12">
      <c r="A1387" s="228">
        <v>2008</v>
      </c>
      <c r="B1387" s="228" t="s">
        <v>193</v>
      </c>
      <c r="C1387" s="228" t="s">
        <v>67</v>
      </c>
      <c r="D1387" s="228" t="s">
        <v>206</v>
      </c>
      <c r="E1387" s="228">
        <v>20</v>
      </c>
      <c r="F1387" s="228">
        <v>2211</v>
      </c>
      <c r="G1387" s="228">
        <v>76</v>
      </c>
      <c r="H1387" s="228">
        <v>166</v>
      </c>
      <c r="I1387" s="228">
        <v>133599.95000000001</v>
      </c>
      <c r="J1387" s="228">
        <v>27454.23</v>
      </c>
      <c r="K1387" s="228">
        <v>16053.68</v>
      </c>
      <c r="L1387" s="228">
        <v>199928.93</v>
      </c>
    </row>
    <row r="1388" spans="1:12">
      <c r="A1388" s="228">
        <v>2008</v>
      </c>
      <c r="B1388" s="228" t="s">
        <v>193</v>
      </c>
      <c r="C1388" s="228" t="s">
        <v>67</v>
      </c>
      <c r="D1388" s="228" t="s">
        <v>206</v>
      </c>
      <c r="E1388" s="228">
        <v>25</v>
      </c>
      <c r="F1388" s="228">
        <v>2560</v>
      </c>
      <c r="G1388" s="228">
        <v>108</v>
      </c>
      <c r="H1388" s="228">
        <v>323</v>
      </c>
      <c r="I1388" s="228">
        <v>231519.1</v>
      </c>
      <c r="J1388" s="228">
        <v>66000.72</v>
      </c>
      <c r="K1388" s="228">
        <v>14678.5</v>
      </c>
      <c r="L1388" s="228">
        <v>370578.07</v>
      </c>
    </row>
    <row r="1389" spans="1:12">
      <c r="A1389" s="228">
        <v>2008</v>
      </c>
      <c r="B1389" s="228" t="s">
        <v>193</v>
      </c>
      <c r="C1389" s="228" t="s">
        <v>67</v>
      </c>
      <c r="D1389" s="228" t="s">
        <v>206</v>
      </c>
      <c r="E1389" s="228">
        <v>30</v>
      </c>
      <c r="F1389" s="228">
        <v>3143</v>
      </c>
      <c r="G1389" s="228">
        <v>175</v>
      </c>
      <c r="H1389" s="228">
        <v>482</v>
      </c>
      <c r="I1389" s="228">
        <v>387023.51</v>
      </c>
      <c r="J1389" s="228">
        <v>84011.85</v>
      </c>
      <c r="K1389" s="228">
        <v>11370.15</v>
      </c>
      <c r="L1389" s="228">
        <v>531154.9</v>
      </c>
    </row>
    <row r="1390" spans="1:12">
      <c r="A1390" s="228">
        <v>2008</v>
      </c>
      <c r="B1390" s="228" t="s">
        <v>193</v>
      </c>
      <c r="C1390" s="228" t="s">
        <v>67</v>
      </c>
      <c r="D1390" s="228" t="s">
        <v>206</v>
      </c>
      <c r="E1390" s="228">
        <v>35</v>
      </c>
      <c r="F1390" s="228">
        <v>3445</v>
      </c>
      <c r="G1390" s="228">
        <v>188</v>
      </c>
      <c r="H1390" s="228">
        <v>456</v>
      </c>
      <c r="I1390" s="228">
        <v>354349.2</v>
      </c>
      <c r="J1390" s="228">
        <v>80328.56</v>
      </c>
      <c r="K1390" s="228">
        <v>35480.11</v>
      </c>
      <c r="L1390" s="228">
        <v>521697.47</v>
      </c>
    </row>
    <row r="1391" spans="1:12">
      <c r="A1391" s="228">
        <v>2008</v>
      </c>
      <c r="B1391" s="228" t="s">
        <v>193</v>
      </c>
      <c r="C1391" s="228" t="s">
        <v>67</v>
      </c>
      <c r="D1391" s="228" t="s">
        <v>206</v>
      </c>
      <c r="E1391" s="228">
        <v>40</v>
      </c>
      <c r="F1391" s="228">
        <v>3180</v>
      </c>
      <c r="G1391" s="228">
        <v>150</v>
      </c>
      <c r="H1391" s="228">
        <v>400</v>
      </c>
      <c r="I1391" s="228">
        <v>288811.2</v>
      </c>
      <c r="J1391" s="228">
        <v>70655.97</v>
      </c>
      <c r="K1391" s="228">
        <v>29595.54</v>
      </c>
      <c r="L1391" s="228">
        <v>463091.14</v>
      </c>
    </row>
    <row r="1392" spans="1:12">
      <c r="A1392" s="228">
        <v>2008</v>
      </c>
      <c r="B1392" s="228" t="s">
        <v>193</v>
      </c>
      <c r="C1392" s="228" t="s">
        <v>67</v>
      </c>
      <c r="D1392" s="228" t="s">
        <v>206</v>
      </c>
      <c r="E1392" s="228">
        <v>45</v>
      </c>
      <c r="F1392" s="228">
        <v>3457</v>
      </c>
      <c r="G1392" s="228">
        <v>162</v>
      </c>
      <c r="H1392" s="228">
        <v>278</v>
      </c>
      <c r="I1392" s="228">
        <v>209739.42</v>
      </c>
      <c r="J1392" s="228">
        <v>69248.42</v>
      </c>
      <c r="K1392" s="228">
        <v>77355.820000000007</v>
      </c>
      <c r="L1392" s="228">
        <v>427816.75</v>
      </c>
    </row>
    <row r="1393" spans="1:12">
      <c r="A1393" s="228">
        <v>2008</v>
      </c>
      <c r="B1393" s="228" t="s">
        <v>193</v>
      </c>
      <c r="C1393" s="228" t="s">
        <v>67</v>
      </c>
      <c r="D1393" s="228" t="s">
        <v>206</v>
      </c>
      <c r="E1393" s="228">
        <v>50</v>
      </c>
      <c r="F1393" s="228">
        <v>3244</v>
      </c>
      <c r="G1393" s="228">
        <v>179</v>
      </c>
      <c r="H1393" s="228">
        <v>450</v>
      </c>
      <c r="I1393" s="228">
        <v>328773.53999999998</v>
      </c>
      <c r="J1393" s="228">
        <v>85178.71</v>
      </c>
      <c r="K1393" s="228">
        <v>74234.399999999994</v>
      </c>
      <c r="L1393" s="228">
        <v>584633.06999999995</v>
      </c>
    </row>
    <row r="1394" spans="1:12">
      <c r="A1394" s="228">
        <v>2008</v>
      </c>
      <c r="B1394" s="228" t="s">
        <v>193</v>
      </c>
      <c r="C1394" s="228" t="s">
        <v>67</v>
      </c>
      <c r="D1394" s="228" t="s">
        <v>206</v>
      </c>
      <c r="E1394" s="228">
        <v>55</v>
      </c>
      <c r="F1394" s="228">
        <v>2639</v>
      </c>
      <c r="G1394" s="228">
        <v>183</v>
      </c>
      <c r="H1394" s="228">
        <v>297</v>
      </c>
      <c r="I1394" s="228">
        <v>254916.25</v>
      </c>
      <c r="J1394" s="228">
        <v>78770.5</v>
      </c>
      <c r="K1394" s="228">
        <v>70693.31</v>
      </c>
      <c r="L1394" s="228">
        <v>457394.86</v>
      </c>
    </row>
    <row r="1395" spans="1:12">
      <c r="A1395" s="228">
        <v>2008</v>
      </c>
      <c r="B1395" s="228" t="s">
        <v>193</v>
      </c>
      <c r="C1395" s="228" t="s">
        <v>67</v>
      </c>
      <c r="D1395" s="228" t="s">
        <v>206</v>
      </c>
      <c r="E1395" s="228">
        <v>60</v>
      </c>
      <c r="F1395" s="228">
        <v>1719</v>
      </c>
      <c r="G1395" s="228">
        <v>118</v>
      </c>
      <c r="H1395" s="228">
        <v>334</v>
      </c>
      <c r="I1395" s="228">
        <v>248029.85</v>
      </c>
      <c r="J1395" s="228">
        <v>55845.35</v>
      </c>
      <c r="K1395" s="228">
        <v>108758.54</v>
      </c>
      <c r="L1395" s="228">
        <v>455524.95</v>
      </c>
    </row>
    <row r="1396" spans="1:12">
      <c r="A1396" s="228">
        <v>2008</v>
      </c>
      <c r="B1396" s="228" t="s">
        <v>193</v>
      </c>
      <c r="C1396" s="228" t="s">
        <v>67</v>
      </c>
      <c r="D1396" s="228" t="s">
        <v>206</v>
      </c>
      <c r="E1396" s="228">
        <v>65</v>
      </c>
      <c r="F1396" s="228">
        <v>840</v>
      </c>
      <c r="G1396" s="228">
        <v>88</v>
      </c>
      <c r="H1396" s="228">
        <v>174</v>
      </c>
      <c r="I1396" s="228">
        <v>127445.65</v>
      </c>
      <c r="J1396" s="228">
        <v>36736.21</v>
      </c>
      <c r="K1396" s="228">
        <v>28340</v>
      </c>
      <c r="L1396" s="228">
        <v>215895.67999999999</v>
      </c>
    </row>
    <row r="1397" spans="1:12">
      <c r="A1397" s="228">
        <v>2008</v>
      </c>
      <c r="B1397" s="228" t="s">
        <v>193</v>
      </c>
      <c r="C1397" s="228" t="s">
        <v>67</v>
      </c>
      <c r="D1397" s="228" t="s">
        <v>206</v>
      </c>
      <c r="E1397" s="228">
        <v>70</v>
      </c>
      <c r="F1397" s="228">
        <v>396</v>
      </c>
      <c r="G1397" s="228">
        <v>37</v>
      </c>
      <c r="H1397" s="228">
        <v>90</v>
      </c>
      <c r="I1397" s="228">
        <v>73272</v>
      </c>
      <c r="J1397" s="228">
        <v>23673.79</v>
      </c>
      <c r="K1397" s="228">
        <v>15949.75</v>
      </c>
      <c r="L1397" s="228">
        <v>126236.8</v>
      </c>
    </row>
    <row r="1398" spans="1:12">
      <c r="A1398" s="228">
        <v>2008</v>
      </c>
      <c r="B1398" s="228" t="s">
        <v>193</v>
      </c>
      <c r="C1398" s="228" t="s">
        <v>67</v>
      </c>
      <c r="D1398" s="228" t="s">
        <v>206</v>
      </c>
      <c r="E1398" s="228">
        <v>75</v>
      </c>
      <c r="F1398" s="228">
        <v>224</v>
      </c>
      <c r="G1398" s="228">
        <v>33</v>
      </c>
      <c r="H1398" s="228">
        <v>167</v>
      </c>
      <c r="I1398" s="228">
        <v>43592</v>
      </c>
      <c r="J1398" s="228">
        <v>16517.05</v>
      </c>
      <c r="K1398" s="228">
        <v>6521</v>
      </c>
      <c r="L1398" s="228">
        <v>71255.899999999994</v>
      </c>
    </row>
    <row r="1399" spans="1:12">
      <c r="A1399" s="228">
        <v>2008</v>
      </c>
      <c r="B1399" s="228" t="s">
        <v>193</v>
      </c>
      <c r="C1399" s="228" t="s">
        <v>67</v>
      </c>
      <c r="D1399" s="228" t="s">
        <v>206</v>
      </c>
      <c r="E1399" s="228">
        <v>80</v>
      </c>
      <c r="F1399" s="228">
        <v>121</v>
      </c>
      <c r="G1399" s="228">
        <v>22</v>
      </c>
      <c r="H1399" s="228">
        <v>98</v>
      </c>
      <c r="I1399" s="228">
        <v>67167</v>
      </c>
      <c r="J1399" s="228">
        <v>8273.5499999999993</v>
      </c>
      <c r="K1399" s="228">
        <v>22552</v>
      </c>
      <c r="L1399" s="228">
        <v>101840.45</v>
      </c>
    </row>
    <row r="1400" spans="1:12">
      <c r="A1400" s="228">
        <v>2008</v>
      </c>
      <c r="B1400" s="228" t="s">
        <v>193</v>
      </c>
      <c r="C1400" s="228" t="s">
        <v>67</v>
      </c>
      <c r="D1400" s="228" t="s">
        <v>206</v>
      </c>
      <c r="E1400" s="228">
        <v>85</v>
      </c>
      <c r="F1400" s="228">
        <v>57</v>
      </c>
      <c r="G1400" s="228">
        <v>4</v>
      </c>
      <c r="H1400" s="228">
        <v>21</v>
      </c>
      <c r="I1400" s="228">
        <v>9032</v>
      </c>
      <c r="J1400" s="228">
        <v>3551.5</v>
      </c>
      <c r="K1400" s="228">
        <v>0</v>
      </c>
      <c r="L1400" s="228">
        <v>13411.15</v>
      </c>
    </row>
    <row r="1401" spans="1:12">
      <c r="A1401" s="228">
        <v>2008</v>
      </c>
      <c r="B1401" s="228" t="s">
        <v>193</v>
      </c>
      <c r="C1401" s="228" t="s">
        <v>67</v>
      </c>
      <c r="D1401" s="228" t="s">
        <v>206</v>
      </c>
      <c r="E1401" s="228">
        <v>90</v>
      </c>
      <c r="F1401" s="228">
        <v>18</v>
      </c>
      <c r="G1401" s="228">
        <v>1</v>
      </c>
      <c r="H1401" s="228">
        <v>8</v>
      </c>
      <c r="I1401" s="228">
        <v>3585</v>
      </c>
      <c r="J1401" s="228">
        <v>315.35000000000002</v>
      </c>
      <c r="K1401" s="228">
        <v>0</v>
      </c>
      <c r="L1401" s="228">
        <v>3900.35</v>
      </c>
    </row>
    <row r="1402" spans="1:12">
      <c r="A1402" s="228">
        <v>2008</v>
      </c>
      <c r="B1402" s="228" t="s">
        <v>193</v>
      </c>
      <c r="C1402" s="228" t="s">
        <v>67</v>
      </c>
      <c r="D1402" s="228" t="s">
        <v>206</v>
      </c>
      <c r="E1402" s="228">
        <v>95</v>
      </c>
      <c r="F1402" s="228">
        <v>5</v>
      </c>
      <c r="G1402" s="228">
        <v>0</v>
      </c>
      <c r="H1402" s="228">
        <v>0</v>
      </c>
      <c r="I1402" s="228">
        <v>0</v>
      </c>
      <c r="J1402" s="228">
        <v>0</v>
      </c>
      <c r="K1402" s="228">
        <v>0</v>
      </c>
      <c r="L1402" s="228">
        <v>0</v>
      </c>
    </row>
    <row r="1403" spans="1:12">
      <c r="A1403" s="228">
        <v>2008</v>
      </c>
      <c r="B1403" s="228" t="s">
        <v>194</v>
      </c>
      <c r="C1403" s="228" t="s">
        <v>61</v>
      </c>
      <c r="D1403" s="228" t="s">
        <v>205</v>
      </c>
      <c r="E1403" s="228">
        <v>0</v>
      </c>
      <c r="F1403" s="228">
        <v>101086</v>
      </c>
      <c r="G1403" s="228">
        <v>5419</v>
      </c>
      <c r="H1403" s="228">
        <v>14874</v>
      </c>
      <c r="I1403" s="228">
        <v>6882638.6600000001</v>
      </c>
      <c r="J1403" s="228">
        <v>1116721.53</v>
      </c>
      <c r="K1403" s="228">
        <v>146281.76</v>
      </c>
      <c r="L1403" s="228">
        <v>9499789.4700000007</v>
      </c>
    </row>
    <row r="1404" spans="1:12">
      <c r="A1404" s="228">
        <v>2008</v>
      </c>
      <c r="B1404" s="228" t="s">
        <v>194</v>
      </c>
      <c r="C1404" s="228" t="s">
        <v>61</v>
      </c>
      <c r="D1404" s="228" t="s">
        <v>205</v>
      </c>
      <c r="E1404" s="228">
        <v>5</v>
      </c>
      <c r="F1404" s="228">
        <v>103866</v>
      </c>
      <c r="G1404" s="228">
        <v>1971</v>
      </c>
      <c r="H1404" s="228">
        <v>3003</v>
      </c>
      <c r="I1404" s="228">
        <v>1731408.1</v>
      </c>
      <c r="J1404" s="228">
        <v>397112.16</v>
      </c>
      <c r="K1404" s="228">
        <v>134847.89000000001</v>
      </c>
      <c r="L1404" s="228">
        <v>2888103.5</v>
      </c>
    </row>
    <row r="1405" spans="1:12">
      <c r="A1405" s="228">
        <v>2008</v>
      </c>
      <c r="B1405" s="228" t="s">
        <v>194</v>
      </c>
      <c r="C1405" s="228" t="s">
        <v>61</v>
      </c>
      <c r="D1405" s="228" t="s">
        <v>205</v>
      </c>
      <c r="E1405" s="228">
        <v>10</v>
      </c>
      <c r="F1405" s="228">
        <v>107268</v>
      </c>
      <c r="G1405" s="228">
        <v>1519</v>
      </c>
      <c r="H1405" s="228">
        <v>2993</v>
      </c>
      <c r="I1405" s="228">
        <v>1600963.93</v>
      </c>
      <c r="J1405" s="228">
        <v>412314.5</v>
      </c>
      <c r="K1405" s="228">
        <v>241951.71</v>
      </c>
      <c r="L1405" s="228">
        <v>2728917.71</v>
      </c>
    </row>
    <row r="1406" spans="1:12">
      <c r="A1406" s="228">
        <v>2008</v>
      </c>
      <c r="B1406" s="228" t="s">
        <v>194</v>
      </c>
      <c r="C1406" s="228" t="s">
        <v>61</v>
      </c>
      <c r="D1406" s="228" t="s">
        <v>205</v>
      </c>
      <c r="E1406" s="228">
        <v>15</v>
      </c>
      <c r="F1406" s="228">
        <v>115575</v>
      </c>
      <c r="G1406" s="228">
        <v>3044</v>
      </c>
      <c r="H1406" s="228">
        <v>5502</v>
      </c>
      <c r="I1406" s="228">
        <v>3991882.15</v>
      </c>
      <c r="J1406" s="228">
        <v>843796.13</v>
      </c>
      <c r="K1406" s="228">
        <v>698976.47</v>
      </c>
      <c r="L1406" s="228">
        <v>6917316.3899999997</v>
      </c>
    </row>
    <row r="1407" spans="1:12">
      <c r="A1407" s="228">
        <v>2008</v>
      </c>
      <c r="B1407" s="228" t="s">
        <v>194</v>
      </c>
      <c r="C1407" s="228" t="s">
        <v>61</v>
      </c>
      <c r="D1407" s="228" t="s">
        <v>205</v>
      </c>
      <c r="E1407" s="228">
        <v>20</v>
      </c>
      <c r="F1407" s="228">
        <v>84335</v>
      </c>
      <c r="G1407" s="228">
        <v>2614</v>
      </c>
      <c r="H1407" s="228">
        <v>4843</v>
      </c>
      <c r="I1407" s="228">
        <v>3447233.64</v>
      </c>
      <c r="J1407" s="228">
        <v>690646.71</v>
      </c>
      <c r="K1407" s="228">
        <v>794877.43999999994</v>
      </c>
      <c r="L1407" s="228">
        <v>6208167.9000000004</v>
      </c>
    </row>
    <row r="1408" spans="1:12">
      <c r="A1408" s="228">
        <v>2008</v>
      </c>
      <c r="B1408" s="228" t="s">
        <v>194</v>
      </c>
      <c r="C1408" s="228" t="s">
        <v>61</v>
      </c>
      <c r="D1408" s="228" t="s">
        <v>205</v>
      </c>
      <c r="E1408" s="228">
        <v>25</v>
      </c>
      <c r="F1408" s="228">
        <v>76394</v>
      </c>
      <c r="G1408" s="228">
        <v>2063</v>
      </c>
      <c r="H1408" s="228">
        <v>4196</v>
      </c>
      <c r="I1408" s="228">
        <v>2823116.13</v>
      </c>
      <c r="J1408" s="228">
        <v>617509.79</v>
      </c>
      <c r="K1408" s="228">
        <v>448333.34</v>
      </c>
      <c r="L1408" s="228">
        <v>5042559.8099999996</v>
      </c>
    </row>
    <row r="1409" spans="1:12">
      <c r="A1409" s="228">
        <v>2008</v>
      </c>
      <c r="B1409" s="228" t="s">
        <v>194</v>
      </c>
      <c r="C1409" s="228" t="s">
        <v>61</v>
      </c>
      <c r="D1409" s="228" t="s">
        <v>205</v>
      </c>
      <c r="E1409" s="228">
        <v>30</v>
      </c>
      <c r="F1409" s="228">
        <v>106533</v>
      </c>
      <c r="G1409" s="228">
        <v>2687</v>
      </c>
      <c r="H1409" s="228">
        <v>5190</v>
      </c>
      <c r="I1409" s="228">
        <v>3605815.4</v>
      </c>
      <c r="J1409" s="228">
        <v>871501.02</v>
      </c>
      <c r="K1409" s="228">
        <v>594947.56000000006</v>
      </c>
      <c r="L1409" s="228">
        <v>6640310.9699999997</v>
      </c>
    </row>
    <row r="1410" spans="1:12">
      <c r="A1410" s="228">
        <v>2008</v>
      </c>
      <c r="B1410" s="228" t="s">
        <v>194</v>
      </c>
      <c r="C1410" s="228" t="s">
        <v>61</v>
      </c>
      <c r="D1410" s="228" t="s">
        <v>205</v>
      </c>
      <c r="E1410" s="228">
        <v>35</v>
      </c>
      <c r="F1410" s="228">
        <v>122844</v>
      </c>
      <c r="G1410" s="228">
        <v>4130</v>
      </c>
      <c r="H1410" s="228">
        <v>7429</v>
      </c>
      <c r="I1410" s="228">
        <v>5056280.25</v>
      </c>
      <c r="J1410" s="228">
        <v>1255099.2</v>
      </c>
      <c r="K1410" s="228">
        <v>921566.03</v>
      </c>
      <c r="L1410" s="228">
        <v>9303099.2599999998</v>
      </c>
    </row>
    <row r="1411" spans="1:12">
      <c r="A1411" s="228">
        <v>2008</v>
      </c>
      <c r="B1411" s="228" t="s">
        <v>194</v>
      </c>
      <c r="C1411" s="228" t="s">
        <v>61</v>
      </c>
      <c r="D1411" s="228" t="s">
        <v>205</v>
      </c>
      <c r="E1411" s="228">
        <v>40</v>
      </c>
      <c r="F1411" s="228">
        <v>119631</v>
      </c>
      <c r="G1411" s="228">
        <v>5229</v>
      </c>
      <c r="H1411" s="228">
        <v>9642</v>
      </c>
      <c r="I1411" s="228">
        <v>6233428.5199999996</v>
      </c>
      <c r="J1411" s="228">
        <v>1506214.65</v>
      </c>
      <c r="K1411" s="228">
        <v>1114450.92</v>
      </c>
      <c r="L1411" s="228">
        <v>11071025.439999999</v>
      </c>
    </row>
    <row r="1412" spans="1:12">
      <c r="A1412" s="228">
        <v>2008</v>
      </c>
      <c r="B1412" s="228" t="s">
        <v>194</v>
      </c>
      <c r="C1412" s="228" t="s">
        <v>61</v>
      </c>
      <c r="D1412" s="228" t="s">
        <v>205</v>
      </c>
      <c r="E1412" s="228">
        <v>45</v>
      </c>
      <c r="F1412" s="228">
        <v>131581</v>
      </c>
      <c r="G1412" s="228">
        <v>6344</v>
      </c>
      <c r="H1412" s="228">
        <v>12410</v>
      </c>
      <c r="I1412" s="228">
        <v>8942830.25</v>
      </c>
      <c r="J1412" s="228">
        <v>2218209.17</v>
      </c>
      <c r="K1412" s="228">
        <v>1928459.16</v>
      </c>
      <c r="L1412" s="228">
        <v>15828990.9</v>
      </c>
    </row>
    <row r="1413" spans="1:12">
      <c r="A1413" s="228">
        <v>2008</v>
      </c>
      <c r="B1413" s="228" t="s">
        <v>194</v>
      </c>
      <c r="C1413" s="228" t="s">
        <v>61</v>
      </c>
      <c r="D1413" s="228" t="s">
        <v>205</v>
      </c>
      <c r="E1413" s="228">
        <v>50</v>
      </c>
      <c r="F1413" s="228">
        <v>127759</v>
      </c>
      <c r="G1413" s="228">
        <v>8210</v>
      </c>
      <c r="H1413" s="228">
        <v>15490</v>
      </c>
      <c r="I1413" s="228">
        <v>12291281.359999999</v>
      </c>
      <c r="J1413" s="228">
        <v>3060936.41</v>
      </c>
      <c r="K1413" s="228">
        <v>3205717.3</v>
      </c>
      <c r="L1413" s="228">
        <v>22001015.48</v>
      </c>
    </row>
    <row r="1414" spans="1:12">
      <c r="A1414" s="228">
        <v>2008</v>
      </c>
      <c r="B1414" s="228" t="s">
        <v>194</v>
      </c>
      <c r="C1414" s="228" t="s">
        <v>61</v>
      </c>
      <c r="D1414" s="228" t="s">
        <v>205</v>
      </c>
      <c r="E1414" s="228">
        <v>55</v>
      </c>
      <c r="F1414" s="228">
        <v>123550</v>
      </c>
      <c r="G1414" s="228">
        <v>11545</v>
      </c>
      <c r="H1414" s="228">
        <v>23894</v>
      </c>
      <c r="I1414" s="228">
        <v>18632981.109999999</v>
      </c>
      <c r="J1414" s="228">
        <v>4537238.29</v>
      </c>
      <c r="K1414" s="228">
        <v>5921321.9299999997</v>
      </c>
      <c r="L1414" s="228">
        <v>33916034.509999998</v>
      </c>
    </row>
    <row r="1415" spans="1:12">
      <c r="A1415" s="228">
        <v>2008</v>
      </c>
      <c r="B1415" s="228" t="s">
        <v>194</v>
      </c>
      <c r="C1415" s="228" t="s">
        <v>61</v>
      </c>
      <c r="D1415" s="228" t="s">
        <v>205</v>
      </c>
      <c r="E1415" s="228">
        <v>60</v>
      </c>
      <c r="F1415" s="228">
        <v>110462</v>
      </c>
      <c r="G1415" s="228">
        <v>13389</v>
      </c>
      <c r="H1415" s="228">
        <v>31083</v>
      </c>
      <c r="I1415" s="228">
        <v>24378237.739999998</v>
      </c>
      <c r="J1415" s="228">
        <v>5459307.7000000002</v>
      </c>
      <c r="K1415" s="228">
        <v>6841754.1299999999</v>
      </c>
      <c r="L1415" s="228">
        <v>42162757.700000003</v>
      </c>
    </row>
    <row r="1416" spans="1:12">
      <c r="A1416" s="228">
        <v>2008</v>
      </c>
      <c r="B1416" s="228" t="s">
        <v>194</v>
      </c>
      <c r="C1416" s="228" t="s">
        <v>61</v>
      </c>
      <c r="D1416" s="228" t="s">
        <v>205</v>
      </c>
      <c r="E1416" s="228">
        <v>65</v>
      </c>
      <c r="F1416" s="228">
        <v>75612</v>
      </c>
      <c r="G1416" s="228">
        <v>13113</v>
      </c>
      <c r="H1416" s="228">
        <v>31315</v>
      </c>
      <c r="I1416" s="228">
        <v>24981326.039999999</v>
      </c>
      <c r="J1416" s="228">
        <v>5575278.7000000002</v>
      </c>
      <c r="K1416" s="228">
        <v>7837830.2000000002</v>
      </c>
      <c r="L1416" s="228">
        <v>43250234.640000001</v>
      </c>
    </row>
    <row r="1417" spans="1:12">
      <c r="A1417" s="228">
        <v>2008</v>
      </c>
      <c r="B1417" s="228" t="s">
        <v>194</v>
      </c>
      <c r="C1417" s="228" t="s">
        <v>61</v>
      </c>
      <c r="D1417" s="228" t="s">
        <v>205</v>
      </c>
      <c r="E1417" s="228">
        <v>70</v>
      </c>
      <c r="F1417" s="228">
        <v>53252</v>
      </c>
      <c r="G1417" s="228">
        <v>11941</v>
      </c>
      <c r="H1417" s="228">
        <v>35365</v>
      </c>
      <c r="I1417" s="228">
        <v>24325754.190000001</v>
      </c>
      <c r="J1417" s="228">
        <v>5318635.6900000004</v>
      </c>
      <c r="K1417" s="228">
        <v>7646766.21</v>
      </c>
      <c r="L1417" s="228">
        <v>41075798.979999997</v>
      </c>
    </row>
    <row r="1418" spans="1:12">
      <c r="A1418" s="228">
        <v>2008</v>
      </c>
      <c r="B1418" s="228" t="s">
        <v>194</v>
      </c>
      <c r="C1418" s="228" t="s">
        <v>61</v>
      </c>
      <c r="D1418" s="228" t="s">
        <v>205</v>
      </c>
      <c r="E1418" s="228">
        <v>75</v>
      </c>
      <c r="F1418" s="228">
        <v>39542</v>
      </c>
      <c r="G1418" s="228">
        <v>11560</v>
      </c>
      <c r="H1418" s="228">
        <v>38276</v>
      </c>
      <c r="I1418" s="228">
        <v>24239261.91</v>
      </c>
      <c r="J1418" s="228">
        <v>4994750.2699999996</v>
      </c>
      <c r="K1418" s="228">
        <v>7272404.7699999996</v>
      </c>
      <c r="L1418" s="228">
        <v>39419727.119999997</v>
      </c>
    </row>
    <row r="1419" spans="1:12">
      <c r="A1419" s="228">
        <v>2008</v>
      </c>
      <c r="B1419" s="228" t="s">
        <v>194</v>
      </c>
      <c r="C1419" s="228" t="s">
        <v>61</v>
      </c>
      <c r="D1419" s="228" t="s">
        <v>205</v>
      </c>
      <c r="E1419" s="228">
        <v>80</v>
      </c>
      <c r="F1419" s="228">
        <v>24550</v>
      </c>
      <c r="G1419" s="228">
        <v>7712</v>
      </c>
      <c r="H1419" s="228">
        <v>30992</v>
      </c>
      <c r="I1419" s="228">
        <v>17350919.670000002</v>
      </c>
      <c r="J1419" s="228">
        <v>3137111.27</v>
      </c>
      <c r="K1419" s="228">
        <v>3936012.92</v>
      </c>
      <c r="L1419" s="228">
        <v>26114120.969999999</v>
      </c>
    </row>
    <row r="1420" spans="1:12">
      <c r="A1420" s="228">
        <v>2008</v>
      </c>
      <c r="B1420" s="228" t="s">
        <v>194</v>
      </c>
      <c r="C1420" s="228" t="s">
        <v>61</v>
      </c>
      <c r="D1420" s="228" t="s">
        <v>205</v>
      </c>
      <c r="E1420" s="228">
        <v>85</v>
      </c>
      <c r="F1420" s="228">
        <v>7762</v>
      </c>
      <c r="G1420" s="228">
        <v>2426</v>
      </c>
      <c r="H1420" s="228">
        <v>13658</v>
      </c>
      <c r="I1420" s="228">
        <v>6635813.5999999996</v>
      </c>
      <c r="J1420" s="228">
        <v>948090.45</v>
      </c>
      <c r="K1420" s="228">
        <v>1048328.84</v>
      </c>
      <c r="L1420" s="228">
        <v>9169581.5500000007</v>
      </c>
    </row>
    <row r="1421" spans="1:12">
      <c r="A1421" s="228">
        <v>2008</v>
      </c>
      <c r="B1421" s="228" t="s">
        <v>194</v>
      </c>
      <c r="C1421" s="228" t="s">
        <v>61</v>
      </c>
      <c r="D1421" s="228" t="s">
        <v>205</v>
      </c>
      <c r="E1421" s="228">
        <v>90</v>
      </c>
      <c r="F1421" s="228">
        <v>2440</v>
      </c>
      <c r="G1421" s="228">
        <v>652</v>
      </c>
      <c r="H1421" s="228">
        <v>5318</v>
      </c>
      <c r="I1421" s="228">
        <v>2259672.42</v>
      </c>
      <c r="J1421" s="228">
        <v>260476.04</v>
      </c>
      <c r="K1421" s="228">
        <v>176141.11</v>
      </c>
      <c r="L1421" s="228">
        <v>2830002.22</v>
      </c>
    </row>
    <row r="1422" spans="1:12">
      <c r="A1422" s="228">
        <v>2008</v>
      </c>
      <c r="B1422" s="228" t="s">
        <v>194</v>
      </c>
      <c r="C1422" s="228" t="s">
        <v>61</v>
      </c>
      <c r="D1422" s="228" t="s">
        <v>205</v>
      </c>
      <c r="E1422" s="228">
        <v>95</v>
      </c>
      <c r="F1422" s="228">
        <v>516</v>
      </c>
      <c r="G1422" s="228">
        <v>120</v>
      </c>
      <c r="H1422" s="228">
        <v>1312</v>
      </c>
      <c r="I1422" s="228">
        <v>510693.79</v>
      </c>
      <c r="J1422" s="228">
        <v>48831.66</v>
      </c>
      <c r="K1422" s="228">
        <v>1864.68</v>
      </c>
      <c r="L1422" s="228">
        <v>586145.51</v>
      </c>
    </row>
    <row r="1423" spans="1:12">
      <c r="A1423" s="228">
        <v>2008</v>
      </c>
      <c r="B1423" s="228" t="s">
        <v>194</v>
      </c>
      <c r="C1423" s="228" t="s">
        <v>61</v>
      </c>
      <c r="D1423" s="228" t="s">
        <v>206</v>
      </c>
      <c r="E1423" s="228">
        <v>0</v>
      </c>
      <c r="F1423" s="228">
        <v>94869</v>
      </c>
      <c r="G1423" s="228">
        <v>3743</v>
      </c>
      <c r="H1423" s="228">
        <v>11913</v>
      </c>
      <c r="I1423" s="228">
        <v>5335605.0999999996</v>
      </c>
      <c r="J1423" s="228">
        <v>787037.64</v>
      </c>
      <c r="K1423" s="228">
        <v>143845.18</v>
      </c>
      <c r="L1423" s="228">
        <v>7122454.6600000001</v>
      </c>
    </row>
    <row r="1424" spans="1:12">
      <c r="A1424" s="228">
        <v>2008</v>
      </c>
      <c r="B1424" s="228" t="s">
        <v>194</v>
      </c>
      <c r="C1424" s="228" t="s">
        <v>61</v>
      </c>
      <c r="D1424" s="228" t="s">
        <v>206</v>
      </c>
      <c r="E1424" s="228">
        <v>5</v>
      </c>
      <c r="F1424" s="228">
        <v>97199</v>
      </c>
      <c r="G1424" s="228">
        <v>1562</v>
      </c>
      <c r="H1424" s="228">
        <v>2500</v>
      </c>
      <c r="I1424" s="228">
        <v>1422100.52</v>
      </c>
      <c r="J1424" s="228">
        <v>304461.01</v>
      </c>
      <c r="K1424" s="228">
        <v>210303.74</v>
      </c>
      <c r="L1424" s="228">
        <v>2392278.66</v>
      </c>
    </row>
    <row r="1425" spans="1:12">
      <c r="A1425" s="228">
        <v>2008</v>
      </c>
      <c r="B1425" s="228" t="s">
        <v>194</v>
      </c>
      <c r="C1425" s="228" t="s">
        <v>61</v>
      </c>
      <c r="D1425" s="228" t="s">
        <v>206</v>
      </c>
      <c r="E1425" s="228">
        <v>10</v>
      </c>
      <c r="F1425" s="228">
        <v>101888</v>
      </c>
      <c r="G1425" s="228">
        <v>1437</v>
      </c>
      <c r="H1425" s="228">
        <v>3043</v>
      </c>
      <c r="I1425" s="228">
        <v>1578398.27</v>
      </c>
      <c r="J1425" s="228">
        <v>322718.92</v>
      </c>
      <c r="K1425" s="228">
        <v>196230.66</v>
      </c>
      <c r="L1425" s="228">
        <v>2512466.7599999998</v>
      </c>
    </row>
    <row r="1426" spans="1:12">
      <c r="A1426" s="228">
        <v>2008</v>
      </c>
      <c r="B1426" s="228" t="s">
        <v>194</v>
      </c>
      <c r="C1426" s="228" t="s">
        <v>61</v>
      </c>
      <c r="D1426" s="228" t="s">
        <v>206</v>
      </c>
      <c r="E1426" s="228">
        <v>15</v>
      </c>
      <c r="F1426" s="228">
        <v>109806</v>
      </c>
      <c r="G1426" s="228">
        <v>3301</v>
      </c>
      <c r="H1426" s="228">
        <v>8108</v>
      </c>
      <c r="I1426" s="228">
        <v>4928897.53</v>
      </c>
      <c r="J1426" s="228">
        <v>764015.63</v>
      </c>
      <c r="K1426" s="228">
        <v>486443.03</v>
      </c>
      <c r="L1426" s="228">
        <v>7361934.4100000001</v>
      </c>
    </row>
    <row r="1427" spans="1:12">
      <c r="A1427" s="228">
        <v>2008</v>
      </c>
      <c r="B1427" s="228" t="s">
        <v>194</v>
      </c>
      <c r="C1427" s="228" t="s">
        <v>61</v>
      </c>
      <c r="D1427" s="228" t="s">
        <v>206</v>
      </c>
      <c r="E1427" s="228">
        <v>20</v>
      </c>
      <c r="F1427" s="228">
        <v>89519</v>
      </c>
      <c r="G1427" s="228">
        <v>4150</v>
      </c>
      <c r="H1427" s="228">
        <v>9268</v>
      </c>
      <c r="I1427" s="228">
        <v>5924021.1900000004</v>
      </c>
      <c r="J1427" s="228">
        <v>1092557.1000000001</v>
      </c>
      <c r="K1427" s="228">
        <v>472307.74</v>
      </c>
      <c r="L1427" s="228">
        <v>9157887.6999999993</v>
      </c>
    </row>
    <row r="1428" spans="1:12">
      <c r="A1428" s="228">
        <v>2008</v>
      </c>
      <c r="B1428" s="228" t="s">
        <v>194</v>
      </c>
      <c r="C1428" s="228" t="s">
        <v>61</v>
      </c>
      <c r="D1428" s="228" t="s">
        <v>206</v>
      </c>
      <c r="E1428" s="228">
        <v>25</v>
      </c>
      <c r="F1428" s="228">
        <v>93821</v>
      </c>
      <c r="G1428" s="228">
        <v>5712</v>
      </c>
      <c r="H1428" s="228">
        <v>15710</v>
      </c>
      <c r="I1428" s="228">
        <v>10849682.91</v>
      </c>
      <c r="J1428" s="228">
        <v>2337919.42</v>
      </c>
      <c r="K1428" s="228">
        <v>729388.76</v>
      </c>
      <c r="L1428" s="228">
        <v>16745043.800000001</v>
      </c>
    </row>
    <row r="1429" spans="1:12">
      <c r="A1429" s="228">
        <v>2008</v>
      </c>
      <c r="B1429" s="228" t="s">
        <v>194</v>
      </c>
      <c r="C1429" s="228" t="s">
        <v>61</v>
      </c>
      <c r="D1429" s="228" t="s">
        <v>206</v>
      </c>
      <c r="E1429" s="228">
        <v>30</v>
      </c>
      <c r="F1429" s="228">
        <v>122248</v>
      </c>
      <c r="G1429" s="228">
        <v>10254</v>
      </c>
      <c r="H1429" s="228">
        <v>28408</v>
      </c>
      <c r="I1429" s="228">
        <v>21010302.559999999</v>
      </c>
      <c r="J1429" s="228">
        <v>4318745.3</v>
      </c>
      <c r="K1429" s="228">
        <v>775059.51</v>
      </c>
      <c r="L1429" s="228">
        <v>31798394.34</v>
      </c>
    </row>
    <row r="1430" spans="1:12">
      <c r="A1430" s="228">
        <v>2008</v>
      </c>
      <c r="B1430" s="228" t="s">
        <v>194</v>
      </c>
      <c r="C1430" s="228" t="s">
        <v>61</v>
      </c>
      <c r="D1430" s="228" t="s">
        <v>206</v>
      </c>
      <c r="E1430" s="228">
        <v>35</v>
      </c>
      <c r="F1430" s="228">
        <v>137298</v>
      </c>
      <c r="G1430" s="228">
        <v>10789</v>
      </c>
      <c r="H1430" s="228">
        <v>27561</v>
      </c>
      <c r="I1430" s="228">
        <v>20150771.489999998</v>
      </c>
      <c r="J1430" s="228">
        <v>4036162.07</v>
      </c>
      <c r="K1430" s="228">
        <v>1156149.6499999999</v>
      </c>
      <c r="L1430" s="228">
        <v>31335922.719999999</v>
      </c>
    </row>
    <row r="1431" spans="1:12">
      <c r="A1431" s="228">
        <v>2008</v>
      </c>
      <c r="B1431" s="228" t="s">
        <v>194</v>
      </c>
      <c r="C1431" s="228" t="s">
        <v>61</v>
      </c>
      <c r="D1431" s="228" t="s">
        <v>206</v>
      </c>
      <c r="E1431" s="228">
        <v>40</v>
      </c>
      <c r="F1431" s="228">
        <v>130074</v>
      </c>
      <c r="G1431" s="228">
        <v>8384</v>
      </c>
      <c r="H1431" s="228">
        <v>17709</v>
      </c>
      <c r="I1431" s="228">
        <v>12836989.82</v>
      </c>
      <c r="J1431" s="228">
        <v>2774369.19</v>
      </c>
      <c r="K1431" s="228">
        <v>1213979.3</v>
      </c>
      <c r="L1431" s="228">
        <v>21183139.440000001</v>
      </c>
    </row>
    <row r="1432" spans="1:12">
      <c r="A1432" s="228">
        <v>2008</v>
      </c>
      <c r="B1432" s="228" t="s">
        <v>194</v>
      </c>
      <c r="C1432" s="228" t="s">
        <v>61</v>
      </c>
      <c r="D1432" s="228" t="s">
        <v>206</v>
      </c>
      <c r="E1432" s="228">
        <v>45</v>
      </c>
      <c r="F1432" s="228">
        <v>140970</v>
      </c>
      <c r="G1432" s="228">
        <v>9384</v>
      </c>
      <c r="H1432" s="228">
        <v>19574</v>
      </c>
      <c r="I1432" s="228">
        <v>14012480.890000001</v>
      </c>
      <c r="J1432" s="228">
        <v>3193018.12</v>
      </c>
      <c r="K1432" s="228">
        <v>1655049.19</v>
      </c>
      <c r="L1432" s="228">
        <v>23228202.949999999</v>
      </c>
    </row>
    <row r="1433" spans="1:12">
      <c r="A1433" s="228">
        <v>2008</v>
      </c>
      <c r="B1433" s="228" t="s">
        <v>194</v>
      </c>
      <c r="C1433" s="228" t="s">
        <v>61</v>
      </c>
      <c r="D1433" s="228" t="s">
        <v>206</v>
      </c>
      <c r="E1433" s="228">
        <v>50</v>
      </c>
      <c r="F1433" s="228">
        <v>137476</v>
      </c>
      <c r="G1433" s="228">
        <v>10957</v>
      </c>
      <c r="H1433" s="228">
        <v>23318</v>
      </c>
      <c r="I1433" s="228">
        <v>16686175.43</v>
      </c>
      <c r="J1433" s="228">
        <v>3928747.25</v>
      </c>
      <c r="K1433" s="228">
        <v>3398188.3</v>
      </c>
      <c r="L1433" s="228">
        <v>28605091.850000001</v>
      </c>
    </row>
    <row r="1434" spans="1:12">
      <c r="A1434" s="228">
        <v>2008</v>
      </c>
      <c r="B1434" s="228" t="s">
        <v>194</v>
      </c>
      <c r="C1434" s="228" t="s">
        <v>61</v>
      </c>
      <c r="D1434" s="228" t="s">
        <v>206</v>
      </c>
      <c r="E1434" s="228">
        <v>55</v>
      </c>
      <c r="F1434" s="228">
        <v>130064</v>
      </c>
      <c r="G1434" s="228">
        <v>12413</v>
      </c>
      <c r="H1434" s="228">
        <v>27751</v>
      </c>
      <c r="I1434" s="228">
        <v>19418395.149999999</v>
      </c>
      <c r="J1434" s="228">
        <v>4430712.0199999996</v>
      </c>
      <c r="K1434" s="228">
        <v>4543197.59</v>
      </c>
      <c r="L1434" s="228">
        <v>33704180.520000003</v>
      </c>
    </row>
    <row r="1435" spans="1:12">
      <c r="A1435" s="228">
        <v>2008</v>
      </c>
      <c r="B1435" s="228" t="s">
        <v>194</v>
      </c>
      <c r="C1435" s="228" t="s">
        <v>61</v>
      </c>
      <c r="D1435" s="228" t="s">
        <v>206</v>
      </c>
      <c r="E1435" s="228">
        <v>60</v>
      </c>
      <c r="F1435" s="228">
        <v>112206</v>
      </c>
      <c r="G1435" s="228">
        <v>13817</v>
      </c>
      <c r="H1435" s="228">
        <v>32166</v>
      </c>
      <c r="I1435" s="228">
        <v>22499615.890000001</v>
      </c>
      <c r="J1435" s="228">
        <v>5014655.2</v>
      </c>
      <c r="K1435" s="228">
        <v>6289710.29</v>
      </c>
      <c r="L1435" s="228">
        <v>38812216.060000002</v>
      </c>
    </row>
    <row r="1436" spans="1:12">
      <c r="A1436" s="228">
        <v>2008</v>
      </c>
      <c r="B1436" s="228" t="s">
        <v>194</v>
      </c>
      <c r="C1436" s="228" t="s">
        <v>61</v>
      </c>
      <c r="D1436" s="228" t="s">
        <v>206</v>
      </c>
      <c r="E1436" s="228">
        <v>65</v>
      </c>
      <c r="F1436" s="228">
        <v>75149</v>
      </c>
      <c r="G1436" s="228">
        <v>12270</v>
      </c>
      <c r="H1436" s="228">
        <v>30750</v>
      </c>
      <c r="I1436" s="228">
        <v>21691056.100000001</v>
      </c>
      <c r="J1436" s="228">
        <v>4540826.74</v>
      </c>
      <c r="K1436" s="228">
        <v>6283912.6500000004</v>
      </c>
      <c r="L1436" s="228">
        <v>36658935.270000003</v>
      </c>
    </row>
    <row r="1437" spans="1:12">
      <c r="A1437" s="228">
        <v>2008</v>
      </c>
      <c r="B1437" s="228" t="s">
        <v>194</v>
      </c>
      <c r="C1437" s="228" t="s">
        <v>61</v>
      </c>
      <c r="D1437" s="228" t="s">
        <v>206</v>
      </c>
      <c r="E1437" s="228">
        <v>70</v>
      </c>
      <c r="F1437" s="228">
        <v>55460</v>
      </c>
      <c r="G1437" s="228">
        <v>11208</v>
      </c>
      <c r="H1437" s="228">
        <v>34750</v>
      </c>
      <c r="I1437" s="228">
        <v>22598037.140000001</v>
      </c>
      <c r="J1437" s="228">
        <v>4367647.62</v>
      </c>
      <c r="K1437" s="228">
        <v>6228595.54</v>
      </c>
      <c r="L1437" s="228">
        <v>36550513.380000003</v>
      </c>
    </row>
    <row r="1438" spans="1:12">
      <c r="A1438" s="228">
        <v>2008</v>
      </c>
      <c r="B1438" s="228" t="s">
        <v>194</v>
      </c>
      <c r="C1438" s="228" t="s">
        <v>61</v>
      </c>
      <c r="D1438" s="228" t="s">
        <v>206</v>
      </c>
      <c r="E1438" s="228">
        <v>75</v>
      </c>
      <c r="F1438" s="228">
        <v>44414</v>
      </c>
      <c r="G1438" s="228">
        <v>10584</v>
      </c>
      <c r="H1438" s="228">
        <v>38057</v>
      </c>
      <c r="I1438" s="228">
        <v>22718162.460000001</v>
      </c>
      <c r="J1438" s="228">
        <v>4273516.05</v>
      </c>
      <c r="K1438" s="228">
        <v>5442461.3700000001</v>
      </c>
      <c r="L1438" s="228">
        <v>35369568.329999998</v>
      </c>
    </row>
    <row r="1439" spans="1:12">
      <c r="A1439" s="228">
        <v>2008</v>
      </c>
      <c r="B1439" s="228" t="s">
        <v>194</v>
      </c>
      <c r="C1439" s="228" t="s">
        <v>61</v>
      </c>
      <c r="D1439" s="228" t="s">
        <v>206</v>
      </c>
      <c r="E1439" s="228">
        <v>80</v>
      </c>
      <c r="F1439" s="228">
        <v>33414</v>
      </c>
      <c r="G1439" s="228">
        <v>8286</v>
      </c>
      <c r="H1439" s="228">
        <v>40812</v>
      </c>
      <c r="I1439" s="228">
        <v>21212387.25</v>
      </c>
      <c r="J1439" s="228">
        <v>3227622.42</v>
      </c>
      <c r="K1439" s="228">
        <v>3708405.47</v>
      </c>
      <c r="L1439" s="228">
        <v>29964894.77</v>
      </c>
    </row>
    <row r="1440" spans="1:12">
      <c r="A1440" s="228">
        <v>2008</v>
      </c>
      <c r="B1440" s="228" t="s">
        <v>194</v>
      </c>
      <c r="C1440" s="228" t="s">
        <v>61</v>
      </c>
      <c r="D1440" s="228" t="s">
        <v>206</v>
      </c>
      <c r="E1440" s="228">
        <v>85</v>
      </c>
      <c r="F1440" s="228">
        <v>18414</v>
      </c>
      <c r="G1440" s="228">
        <v>4219</v>
      </c>
      <c r="H1440" s="228">
        <v>30665</v>
      </c>
      <c r="I1440" s="228">
        <v>13716224.869999999</v>
      </c>
      <c r="J1440" s="228">
        <v>1681036.46</v>
      </c>
      <c r="K1440" s="228">
        <v>1616922.88</v>
      </c>
      <c r="L1440" s="228">
        <v>18015515.739999998</v>
      </c>
    </row>
    <row r="1441" spans="1:12">
      <c r="A1441" s="228">
        <v>2008</v>
      </c>
      <c r="B1441" s="228" t="s">
        <v>194</v>
      </c>
      <c r="C1441" s="228" t="s">
        <v>61</v>
      </c>
      <c r="D1441" s="228" t="s">
        <v>206</v>
      </c>
      <c r="E1441" s="228">
        <v>90</v>
      </c>
      <c r="F1441" s="228">
        <v>7324</v>
      </c>
      <c r="G1441" s="228">
        <v>1668</v>
      </c>
      <c r="H1441" s="228">
        <v>16245</v>
      </c>
      <c r="I1441" s="228">
        <v>6552142.9500000002</v>
      </c>
      <c r="J1441" s="228">
        <v>618893.38</v>
      </c>
      <c r="K1441" s="228">
        <v>432062.1</v>
      </c>
      <c r="L1441" s="228">
        <v>7931224.29</v>
      </c>
    </row>
    <row r="1442" spans="1:12">
      <c r="A1442" s="228">
        <v>2008</v>
      </c>
      <c r="B1442" s="228" t="s">
        <v>194</v>
      </c>
      <c r="C1442" s="228" t="s">
        <v>61</v>
      </c>
      <c r="D1442" s="228" t="s">
        <v>206</v>
      </c>
      <c r="E1442" s="228">
        <v>95</v>
      </c>
      <c r="F1442" s="228">
        <v>2080</v>
      </c>
      <c r="G1442" s="228">
        <v>443</v>
      </c>
      <c r="H1442" s="228">
        <v>4909</v>
      </c>
      <c r="I1442" s="228">
        <v>1852729.98</v>
      </c>
      <c r="J1442" s="228">
        <v>147574.88</v>
      </c>
      <c r="K1442" s="228">
        <v>114862.12</v>
      </c>
      <c r="L1442" s="228">
        <v>2205817.3199999998</v>
      </c>
    </row>
    <row r="1443" spans="1:12">
      <c r="A1443" s="228">
        <v>2008</v>
      </c>
      <c r="B1443" s="228" t="s">
        <v>194</v>
      </c>
      <c r="C1443" s="228" t="s">
        <v>62</v>
      </c>
      <c r="D1443" s="228" t="s">
        <v>205</v>
      </c>
      <c r="E1443" s="228">
        <v>0</v>
      </c>
      <c r="F1443" s="228">
        <v>67570</v>
      </c>
      <c r="G1443" s="228">
        <v>2679</v>
      </c>
      <c r="H1443" s="228">
        <v>9423</v>
      </c>
      <c r="I1443" s="228">
        <v>4455687.29</v>
      </c>
      <c r="J1443" s="228">
        <v>774514.8</v>
      </c>
      <c r="K1443" s="228">
        <v>114971.03</v>
      </c>
      <c r="L1443" s="228">
        <v>5933603.5599999996</v>
      </c>
    </row>
    <row r="1444" spans="1:12">
      <c r="A1444" s="228">
        <v>2008</v>
      </c>
      <c r="B1444" s="228" t="s">
        <v>194</v>
      </c>
      <c r="C1444" s="228" t="s">
        <v>62</v>
      </c>
      <c r="D1444" s="228" t="s">
        <v>205</v>
      </c>
      <c r="E1444" s="228">
        <v>5</v>
      </c>
      <c r="F1444" s="228">
        <v>66726</v>
      </c>
      <c r="G1444" s="228">
        <v>1003</v>
      </c>
      <c r="H1444" s="228">
        <v>1365</v>
      </c>
      <c r="I1444" s="228">
        <v>855723.13</v>
      </c>
      <c r="J1444" s="228">
        <v>336874.91</v>
      </c>
      <c r="K1444" s="228">
        <v>123320.65</v>
      </c>
      <c r="L1444" s="228">
        <v>1540646.02</v>
      </c>
    </row>
    <row r="1445" spans="1:12">
      <c r="A1445" s="228">
        <v>2008</v>
      </c>
      <c r="B1445" s="228" t="s">
        <v>194</v>
      </c>
      <c r="C1445" s="228" t="s">
        <v>62</v>
      </c>
      <c r="D1445" s="228" t="s">
        <v>205</v>
      </c>
      <c r="E1445" s="228">
        <v>10</v>
      </c>
      <c r="F1445" s="228">
        <v>70989</v>
      </c>
      <c r="G1445" s="228">
        <v>928</v>
      </c>
      <c r="H1445" s="228">
        <v>1439</v>
      </c>
      <c r="I1445" s="228">
        <v>1003854.76</v>
      </c>
      <c r="J1445" s="228">
        <v>361834.27</v>
      </c>
      <c r="K1445" s="228">
        <v>186671.56</v>
      </c>
      <c r="L1445" s="228">
        <v>1735363.15</v>
      </c>
    </row>
    <row r="1446" spans="1:12">
      <c r="A1446" s="228">
        <v>2008</v>
      </c>
      <c r="B1446" s="228" t="s">
        <v>194</v>
      </c>
      <c r="C1446" s="228" t="s">
        <v>62</v>
      </c>
      <c r="D1446" s="228" t="s">
        <v>205</v>
      </c>
      <c r="E1446" s="228">
        <v>15</v>
      </c>
      <c r="F1446" s="228">
        <v>76116</v>
      </c>
      <c r="G1446" s="228">
        <v>2109</v>
      </c>
      <c r="H1446" s="228">
        <v>3536</v>
      </c>
      <c r="I1446" s="228">
        <v>2747820.19</v>
      </c>
      <c r="J1446" s="228">
        <v>826291.76</v>
      </c>
      <c r="K1446" s="228">
        <v>474001.7</v>
      </c>
      <c r="L1446" s="228">
        <v>4577285.45</v>
      </c>
    </row>
    <row r="1447" spans="1:12">
      <c r="A1447" s="228">
        <v>2008</v>
      </c>
      <c r="B1447" s="228" t="s">
        <v>194</v>
      </c>
      <c r="C1447" s="228" t="s">
        <v>62</v>
      </c>
      <c r="D1447" s="228" t="s">
        <v>205</v>
      </c>
      <c r="E1447" s="228">
        <v>20</v>
      </c>
      <c r="F1447" s="228">
        <v>58550</v>
      </c>
      <c r="G1447" s="228">
        <v>2070</v>
      </c>
      <c r="H1447" s="228">
        <v>3489</v>
      </c>
      <c r="I1447" s="228">
        <v>2747535.91</v>
      </c>
      <c r="J1447" s="228">
        <v>781066.05</v>
      </c>
      <c r="K1447" s="228">
        <v>538951.49</v>
      </c>
      <c r="L1447" s="228">
        <v>4598323.8600000003</v>
      </c>
    </row>
    <row r="1448" spans="1:12">
      <c r="A1448" s="228">
        <v>2008</v>
      </c>
      <c r="B1448" s="228" t="s">
        <v>194</v>
      </c>
      <c r="C1448" s="228" t="s">
        <v>62</v>
      </c>
      <c r="D1448" s="228" t="s">
        <v>205</v>
      </c>
      <c r="E1448" s="228">
        <v>25</v>
      </c>
      <c r="F1448" s="228">
        <v>48218</v>
      </c>
      <c r="G1448" s="228">
        <v>1568</v>
      </c>
      <c r="H1448" s="228">
        <v>2822</v>
      </c>
      <c r="I1448" s="228">
        <v>1918373.97</v>
      </c>
      <c r="J1448" s="228">
        <v>618146.13</v>
      </c>
      <c r="K1448" s="228">
        <v>375583.45</v>
      </c>
      <c r="L1448" s="228">
        <v>3511236.89</v>
      </c>
    </row>
    <row r="1449" spans="1:12">
      <c r="A1449" s="228">
        <v>2008</v>
      </c>
      <c r="B1449" s="228" t="s">
        <v>194</v>
      </c>
      <c r="C1449" s="228" t="s">
        <v>62</v>
      </c>
      <c r="D1449" s="228" t="s">
        <v>205</v>
      </c>
      <c r="E1449" s="228">
        <v>30</v>
      </c>
      <c r="F1449" s="228">
        <v>71141</v>
      </c>
      <c r="G1449" s="228">
        <v>2305</v>
      </c>
      <c r="H1449" s="228">
        <v>3968</v>
      </c>
      <c r="I1449" s="228">
        <v>2491734.6</v>
      </c>
      <c r="J1449" s="228">
        <v>813423.21</v>
      </c>
      <c r="K1449" s="228">
        <v>443833.3</v>
      </c>
      <c r="L1449" s="228">
        <v>4412230.57</v>
      </c>
    </row>
    <row r="1450" spans="1:12">
      <c r="A1450" s="228">
        <v>2008</v>
      </c>
      <c r="B1450" s="228" t="s">
        <v>194</v>
      </c>
      <c r="C1450" s="228" t="s">
        <v>62</v>
      </c>
      <c r="D1450" s="228" t="s">
        <v>205</v>
      </c>
      <c r="E1450" s="228">
        <v>35</v>
      </c>
      <c r="F1450" s="228">
        <v>83136</v>
      </c>
      <c r="G1450" s="228">
        <v>3300</v>
      </c>
      <c r="H1450" s="228">
        <v>6090</v>
      </c>
      <c r="I1450" s="228">
        <v>4084414.06</v>
      </c>
      <c r="J1450" s="228">
        <v>1299025.98</v>
      </c>
      <c r="K1450" s="228">
        <v>680109.86</v>
      </c>
      <c r="L1450" s="228">
        <v>6951372.6600000001</v>
      </c>
    </row>
    <row r="1451" spans="1:12">
      <c r="A1451" s="228">
        <v>2008</v>
      </c>
      <c r="B1451" s="228" t="s">
        <v>194</v>
      </c>
      <c r="C1451" s="228" t="s">
        <v>62</v>
      </c>
      <c r="D1451" s="228" t="s">
        <v>205</v>
      </c>
      <c r="E1451" s="228">
        <v>40</v>
      </c>
      <c r="F1451" s="228">
        <v>82548</v>
      </c>
      <c r="G1451" s="228">
        <v>3865</v>
      </c>
      <c r="H1451" s="228">
        <v>6478</v>
      </c>
      <c r="I1451" s="228">
        <v>4500504.3600000003</v>
      </c>
      <c r="J1451" s="228">
        <v>1548806.22</v>
      </c>
      <c r="K1451" s="228">
        <v>1021354.1</v>
      </c>
      <c r="L1451" s="228">
        <v>8177058.6200000001</v>
      </c>
    </row>
    <row r="1452" spans="1:12">
      <c r="A1452" s="228">
        <v>2008</v>
      </c>
      <c r="B1452" s="228" t="s">
        <v>194</v>
      </c>
      <c r="C1452" s="228" t="s">
        <v>62</v>
      </c>
      <c r="D1452" s="228" t="s">
        <v>205</v>
      </c>
      <c r="E1452" s="228">
        <v>45</v>
      </c>
      <c r="F1452" s="228">
        <v>89550</v>
      </c>
      <c r="G1452" s="228">
        <v>5102</v>
      </c>
      <c r="H1452" s="228">
        <v>9041</v>
      </c>
      <c r="I1452" s="228">
        <v>6327508.2300000004</v>
      </c>
      <c r="J1452" s="228">
        <v>2137421.0499999998</v>
      </c>
      <c r="K1452" s="228">
        <v>1063524.46</v>
      </c>
      <c r="L1452" s="228">
        <v>10799813.390000001</v>
      </c>
    </row>
    <row r="1453" spans="1:12">
      <c r="A1453" s="228">
        <v>2008</v>
      </c>
      <c r="B1453" s="228" t="s">
        <v>194</v>
      </c>
      <c r="C1453" s="228" t="s">
        <v>62</v>
      </c>
      <c r="D1453" s="228" t="s">
        <v>205</v>
      </c>
      <c r="E1453" s="228">
        <v>50</v>
      </c>
      <c r="F1453" s="228">
        <v>87592</v>
      </c>
      <c r="G1453" s="228">
        <v>6793</v>
      </c>
      <c r="H1453" s="228">
        <v>12120</v>
      </c>
      <c r="I1453" s="228">
        <v>8991671.6799999997</v>
      </c>
      <c r="J1453" s="228">
        <v>2931775.89</v>
      </c>
      <c r="K1453" s="228">
        <v>2087322.81</v>
      </c>
      <c r="L1453" s="228">
        <v>15694698.869999999</v>
      </c>
    </row>
    <row r="1454" spans="1:12">
      <c r="A1454" s="228">
        <v>2008</v>
      </c>
      <c r="B1454" s="228" t="s">
        <v>194</v>
      </c>
      <c r="C1454" s="228" t="s">
        <v>62</v>
      </c>
      <c r="D1454" s="228" t="s">
        <v>205</v>
      </c>
      <c r="E1454" s="228">
        <v>55</v>
      </c>
      <c r="F1454" s="228">
        <v>84038</v>
      </c>
      <c r="G1454" s="228">
        <v>8653</v>
      </c>
      <c r="H1454" s="228">
        <v>16745</v>
      </c>
      <c r="I1454" s="228">
        <v>13201935.5</v>
      </c>
      <c r="J1454" s="228">
        <v>4029729.56</v>
      </c>
      <c r="K1454" s="228">
        <v>4001692.24</v>
      </c>
      <c r="L1454" s="228">
        <v>23160604.219999999</v>
      </c>
    </row>
    <row r="1455" spans="1:12">
      <c r="A1455" s="228">
        <v>2008</v>
      </c>
      <c r="B1455" s="228" t="s">
        <v>194</v>
      </c>
      <c r="C1455" s="228" t="s">
        <v>62</v>
      </c>
      <c r="D1455" s="228" t="s">
        <v>205</v>
      </c>
      <c r="E1455" s="228">
        <v>60</v>
      </c>
      <c r="F1455" s="228">
        <v>74265</v>
      </c>
      <c r="G1455" s="228">
        <v>10436</v>
      </c>
      <c r="H1455" s="228">
        <v>21833</v>
      </c>
      <c r="I1455" s="228">
        <v>16739375.51</v>
      </c>
      <c r="J1455" s="228">
        <v>4913027.17</v>
      </c>
      <c r="K1455" s="228">
        <v>4326112.5599999996</v>
      </c>
      <c r="L1455" s="228">
        <v>28280486.16</v>
      </c>
    </row>
    <row r="1456" spans="1:12">
      <c r="A1456" s="228">
        <v>2008</v>
      </c>
      <c r="B1456" s="228" t="s">
        <v>194</v>
      </c>
      <c r="C1456" s="228" t="s">
        <v>62</v>
      </c>
      <c r="D1456" s="228" t="s">
        <v>205</v>
      </c>
      <c r="E1456" s="228">
        <v>65</v>
      </c>
      <c r="F1456" s="228">
        <v>52473</v>
      </c>
      <c r="G1456" s="228">
        <v>10287</v>
      </c>
      <c r="H1456" s="228">
        <v>23742</v>
      </c>
      <c r="I1456" s="228">
        <v>18715063.07</v>
      </c>
      <c r="J1456" s="228">
        <v>5176569.32</v>
      </c>
      <c r="K1456" s="228">
        <v>5439907.9000000004</v>
      </c>
      <c r="L1456" s="228">
        <v>31347300.18</v>
      </c>
    </row>
    <row r="1457" spans="1:12">
      <c r="A1457" s="228">
        <v>2008</v>
      </c>
      <c r="B1457" s="228" t="s">
        <v>194</v>
      </c>
      <c r="C1457" s="228" t="s">
        <v>62</v>
      </c>
      <c r="D1457" s="228" t="s">
        <v>205</v>
      </c>
      <c r="E1457" s="228">
        <v>70</v>
      </c>
      <c r="F1457" s="228">
        <v>37530</v>
      </c>
      <c r="G1457" s="228">
        <v>9362</v>
      </c>
      <c r="H1457" s="228">
        <v>24959</v>
      </c>
      <c r="I1457" s="228">
        <v>18582227.850000001</v>
      </c>
      <c r="J1457" s="228">
        <v>4732338.51</v>
      </c>
      <c r="K1457" s="228">
        <v>5960158.3799999999</v>
      </c>
      <c r="L1457" s="228">
        <v>30836318.449999999</v>
      </c>
    </row>
    <row r="1458" spans="1:12">
      <c r="A1458" s="228">
        <v>2008</v>
      </c>
      <c r="B1458" s="228" t="s">
        <v>194</v>
      </c>
      <c r="C1458" s="228" t="s">
        <v>62</v>
      </c>
      <c r="D1458" s="228" t="s">
        <v>205</v>
      </c>
      <c r="E1458" s="228">
        <v>75</v>
      </c>
      <c r="F1458" s="228">
        <v>29982</v>
      </c>
      <c r="G1458" s="228">
        <v>9705</v>
      </c>
      <c r="H1458" s="228">
        <v>30164</v>
      </c>
      <c r="I1458" s="228">
        <v>20980106.239999998</v>
      </c>
      <c r="J1458" s="228">
        <v>4982889.29</v>
      </c>
      <c r="K1458" s="228">
        <v>5896372.7599999998</v>
      </c>
      <c r="L1458" s="228">
        <v>33355955.280000001</v>
      </c>
    </row>
    <row r="1459" spans="1:12">
      <c r="A1459" s="228">
        <v>2008</v>
      </c>
      <c r="B1459" s="228" t="s">
        <v>194</v>
      </c>
      <c r="C1459" s="228" t="s">
        <v>62</v>
      </c>
      <c r="D1459" s="228" t="s">
        <v>205</v>
      </c>
      <c r="E1459" s="228">
        <v>80</v>
      </c>
      <c r="F1459" s="228">
        <v>19175</v>
      </c>
      <c r="G1459" s="228">
        <v>6347</v>
      </c>
      <c r="H1459" s="228">
        <v>24078</v>
      </c>
      <c r="I1459" s="228">
        <v>14506486.050000001</v>
      </c>
      <c r="J1459" s="228">
        <v>3135754.85</v>
      </c>
      <c r="K1459" s="228">
        <v>3189644.54</v>
      </c>
      <c r="L1459" s="228">
        <v>21439366.699999999</v>
      </c>
    </row>
    <row r="1460" spans="1:12">
      <c r="A1460" s="228">
        <v>2008</v>
      </c>
      <c r="B1460" s="228" t="s">
        <v>194</v>
      </c>
      <c r="C1460" s="228" t="s">
        <v>62</v>
      </c>
      <c r="D1460" s="228" t="s">
        <v>205</v>
      </c>
      <c r="E1460" s="228">
        <v>85</v>
      </c>
      <c r="F1460" s="228">
        <v>6563</v>
      </c>
      <c r="G1460" s="228">
        <v>2246</v>
      </c>
      <c r="H1460" s="228">
        <v>11025</v>
      </c>
      <c r="I1460" s="228">
        <v>6162620.9199999999</v>
      </c>
      <c r="J1460" s="228">
        <v>1088461.25</v>
      </c>
      <c r="K1460" s="228">
        <v>1011490.88</v>
      </c>
      <c r="L1460" s="228">
        <v>8604358.6600000001</v>
      </c>
    </row>
    <row r="1461" spans="1:12">
      <c r="A1461" s="228">
        <v>2008</v>
      </c>
      <c r="B1461" s="228" t="s">
        <v>194</v>
      </c>
      <c r="C1461" s="228" t="s">
        <v>62</v>
      </c>
      <c r="D1461" s="228" t="s">
        <v>205</v>
      </c>
      <c r="E1461" s="228">
        <v>90</v>
      </c>
      <c r="F1461" s="228">
        <v>2220</v>
      </c>
      <c r="G1461" s="228">
        <v>649</v>
      </c>
      <c r="H1461" s="228">
        <v>4561</v>
      </c>
      <c r="I1461" s="228">
        <v>2204934.7000000002</v>
      </c>
      <c r="J1461" s="228">
        <v>332081.25</v>
      </c>
      <c r="K1461" s="228">
        <v>304567.90999999997</v>
      </c>
      <c r="L1461" s="228">
        <v>2961210.04</v>
      </c>
    </row>
    <row r="1462" spans="1:12">
      <c r="A1462" s="228">
        <v>2008</v>
      </c>
      <c r="B1462" s="228" t="s">
        <v>194</v>
      </c>
      <c r="C1462" s="228" t="s">
        <v>62</v>
      </c>
      <c r="D1462" s="228" t="s">
        <v>205</v>
      </c>
      <c r="E1462" s="228">
        <v>95</v>
      </c>
      <c r="F1462" s="228">
        <v>532</v>
      </c>
      <c r="G1462" s="228">
        <v>156</v>
      </c>
      <c r="H1462" s="228">
        <v>957</v>
      </c>
      <c r="I1462" s="228">
        <v>484804.54</v>
      </c>
      <c r="J1462" s="228">
        <v>63064.89</v>
      </c>
      <c r="K1462" s="228">
        <v>69269.14</v>
      </c>
      <c r="L1462" s="228">
        <v>650758.28</v>
      </c>
    </row>
    <row r="1463" spans="1:12">
      <c r="A1463" s="228">
        <v>2008</v>
      </c>
      <c r="B1463" s="228" t="s">
        <v>194</v>
      </c>
      <c r="C1463" s="228" t="s">
        <v>62</v>
      </c>
      <c r="D1463" s="228" t="s">
        <v>206</v>
      </c>
      <c r="E1463" s="228">
        <v>0</v>
      </c>
      <c r="F1463" s="228">
        <v>64043</v>
      </c>
      <c r="G1463" s="228">
        <v>1794</v>
      </c>
      <c r="H1463" s="228">
        <v>7245</v>
      </c>
      <c r="I1463" s="228">
        <v>3315992.26</v>
      </c>
      <c r="J1463" s="228">
        <v>475743.06</v>
      </c>
      <c r="K1463" s="228">
        <v>104381.05</v>
      </c>
      <c r="L1463" s="228">
        <v>4254597.34</v>
      </c>
    </row>
    <row r="1464" spans="1:12">
      <c r="A1464" s="228">
        <v>2008</v>
      </c>
      <c r="B1464" s="228" t="s">
        <v>194</v>
      </c>
      <c r="C1464" s="228" t="s">
        <v>62</v>
      </c>
      <c r="D1464" s="228" t="s">
        <v>206</v>
      </c>
      <c r="E1464" s="228">
        <v>5</v>
      </c>
      <c r="F1464" s="228">
        <v>63468</v>
      </c>
      <c r="G1464" s="228">
        <v>838</v>
      </c>
      <c r="H1464" s="228">
        <v>1030</v>
      </c>
      <c r="I1464" s="228">
        <v>685468.36</v>
      </c>
      <c r="J1464" s="228">
        <v>239450.52</v>
      </c>
      <c r="K1464" s="228">
        <v>99343.53</v>
      </c>
      <c r="L1464" s="228">
        <v>1189226.51</v>
      </c>
    </row>
    <row r="1465" spans="1:12">
      <c r="A1465" s="228">
        <v>2008</v>
      </c>
      <c r="B1465" s="228" t="s">
        <v>194</v>
      </c>
      <c r="C1465" s="228" t="s">
        <v>62</v>
      </c>
      <c r="D1465" s="228" t="s">
        <v>206</v>
      </c>
      <c r="E1465" s="228">
        <v>10</v>
      </c>
      <c r="F1465" s="228">
        <v>66884</v>
      </c>
      <c r="G1465" s="228">
        <v>861</v>
      </c>
      <c r="H1465" s="228">
        <v>1589</v>
      </c>
      <c r="I1465" s="228">
        <v>994328.8</v>
      </c>
      <c r="J1465" s="228">
        <v>288590.57</v>
      </c>
      <c r="K1465" s="228">
        <v>247137.67</v>
      </c>
      <c r="L1465" s="228">
        <v>1716676.57</v>
      </c>
    </row>
    <row r="1466" spans="1:12">
      <c r="A1466" s="228">
        <v>2008</v>
      </c>
      <c r="B1466" s="228" t="s">
        <v>194</v>
      </c>
      <c r="C1466" s="228" t="s">
        <v>62</v>
      </c>
      <c r="D1466" s="228" t="s">
        <v>206</v>
      </c>
      <c r="E1466" s="228">
        <v>15</v>
      </c>
      <c r="F1466" s="228">
        <v>72936</v>
      </c>
      <c r="G1466" s="228">
        <v>2715</v>
      </c>
      <c r="H1466" s="228">
        <v>5455</v>
      </c>
      <c r="I1466" s="228">
        <v>3552440.03</v>
      </c>
      <c r="J1466" s="228">
        <v>807305.56</v>
      </c>
      <c r="K1466" s="228">
        <v>385374.87</v>
      </c>
      <c r="L1466" s="228">
        <v>5408282.1699999999</v>
      </c>
    </row>
    <row r="1467" spans="1:12">
      <c r="A1467" s="228">
        <v>2008</v>
      </c>
      <c r="B1467" s="228" t="s">
        <v>194</v>
      </c>
      <c r="C1467" s="228" t="s">
        <v>62</v>
      </c>
      <c r="D1467" s="228" t="s">
        <v>206</v>
      </c>
      <c r="E1467" s="228">
        <v>20</v>
      </c>
      <c r="F1467" s="228">
        <v>61193</v>
      </c>
      <c r="G1467" s="228">
        <v>3418</v>
      </c>
      <c r="H1467" s="228">
        <v>6589</v>
      </c>
      <c r="I1467" s="228">
        <v>4124542.79</v>
      </c>
      <c r="J1467" s="228">
        <v>1026719.67</v>
      </c>
      <c r="K1467" s="228">
        <v>344945.27</v>
      </c>
      <c r="L1467" s="228">
        <v>6359319.0800000001</v>
      </c>
    </row>
    <row r="1468" spans="1:12">
      <c r="A1468" s="228">
        <v>2008</v>
      </c>
      <c r="B1468" s="228" t="s">
        <v>194</v>
      </c>
      <c r="C1468" s="228" t="s">
        <v>62</v>
      </c>
      <c r="D1468" s="228" t="s">
        <v>206</v>
      </c>
      <c r="E1468" s="228">
        <v>25</v>
      </c>
      <c r="F1468" s="228">
        <v>60065</v>
      </c>
      <c r="G1468" s="228">
        <v>3978</v>
      </c>
      <c r="H1468" s="228">
        <v>10162</v>
      </c>
      <c r="I1468" s="228">
        <v>7426618.9299999997</v>
      </c>
      <c r="J1468" s="228">
        <v>1792911.83</v>
      </c>
      <c r="K1468" s="228">
        <v>451504.64000000001</v>
      </c>
      <c r="L1468" s="228">
        <v>11201069.82</v>
      </c>
    </row>
    <row r="1469" spans="1:12">
      <c r="A1469" s="228">
        <v>2008</v>
      </c>
      <c r="B1469" s="228" t="s">
        <v>194</v>
      </c>
      <c r="C1469" s="228" t="s">
        <v>62</v>
      </c>
      <c r="D1469" s="228" t="s">
        <v>206</v>
      </c>
      <c r="E1469" s="228">
        <v>30</v>
      </c>
      <c r="F1469" s="228">
        <v>81686</v>
      </c>
      <c r="G1469" s="228">
        <v>7583</v>
      </c>
      <c r="H1469" s="228">
        <v>20324</v>
      </c>
      <c r="I1469" s="228">
        <v>16351372.17</v>
      </c>
      <c r="J1469" s="228">
        <v>3885879.82</v>
      </c>
      <c r="K1469" s="228">
        <v>577757.25</v>
      </c>
      <c r="L1469" s="228">
        <v>23564551.5</v>
      </c>
    </row>
    <row r="1470" spans="1:12">
      <c r="A1470" s="228">
        <v>2008</v>
      </c>
      <c r="B1470" s="228" t="s">
        <v>194</v>
      </c>
      <c r="C1470" s="228" t="s">
        <v>62</v>
      </c>
      <c r="D1470" s="228" t="s">
        <v>206</v>
      </c>
      <c r="E1470" s="228">
        <v>35</v>
      </c>
      <c r="F1470" s="228">
        <v>94768</v>
      </c>
      <c r="G1470" s="228">
        <v>9152</v>
      </c>
      <c r="H1470" s="228">
        <v>22344</v>
      </c>
      <c r="I1470" s="228">
        <v>17007565.579999998</v>
      </c>
      <c r="J1470" s="228">
        <v>4053483.09</v>
      </c>
      <c r="K1470" s="228">
        <v>920965.14</v>
      </c>
      <c r="L1470" s="228">
        <v>24791070.899999999</v>
      </c>
    </row>
    <row r="1471" spans="1:12">
      <c r="A1471" s="228">
        <v>2008</v>
      </c>
      <c r="B1471" s="228" t="s">
        <v>194</v>
      </c>
      <c r="C1471" s="228" t="s">
        <v>62</v>
      </c>
      <c r="D1471" s="228" t="s">
        <v>206</v>
      </c>
      <c r="E1471" s="228">
        <v>40</v>
      </c>
      <c r="F1471" s="228">
        <v>90895</v>
      </c>
      <c r="G1471" s="228">
        <v>7564</v>
      </c>
      <c r="H1471" s="228">
        <v>15591</v>
      </c>
      <c r="I1471" s="228">
        <v>10746413.560000001</v>
      </c>
      <c r="J1471" s="228">
        <v>2954841.34</v>
      </c>
      <c r="K1471" s="228">
        <v>1112589.98</v>
      </c>
      <c r="L1471" s="228">
        <v>16834443.280000001</v>
      </c>
    </row>
    <row r="1472" spans="1:12">
      <c r="A1472" s="228">
        <v>2008</v>
      </c>
      <c r="B1472" s="228" t="s">
        <v>194</v>
      </c>
      <c r="C1472" s="228" t="s">
        <v>62</v>
      </c>
      <c r="D1472" s="228" t="s">
        <v>206</v>
      </c>
      <c r="E1472" s="228">
        <v>45</v>
      </c>
      <c r="F1472" s="228">
        <v>96359</v>
      </c>
      <c r="G1472" s="228">
        <v>7925</v>
      </c>
      <c r="H1472" s="228">
        <v>16236</v>
      </c>
      <c r="I1472" s="228">
        <v>10825120.84</v>
      </c>
      <c r="J1472" s="228">
        <v>3149918.87</v>
      </c>
      <c r="K1472" s="228">
        <v>1866412.87</v>
      </c>
      <c r="L1472" s="228">
        <v>18113098.170000002</v>
      </c>
    </row>
    <row r="1473" spans="1:12">
      <c r="A1473" s="228">
        <v>2008</v>
      </c>
      <c r="B1473" s="228" t="s">
        <v>194</v>
      </c>
      <c r="C1473" s="228" t="s">
        <v>62</v>
      </c>
      <c r="D1473" s="228" t="s">
        <v>206</v>
      </c>
      <c r="E1473" s="228">
        <v>50</v>
      </c>
      <c r="F1473" s="228">
        <v>94143</v>
      </c>
      <c r="G1473" s="228">
        <v>9285</v>
      </c>
      <c r="H1473" s="228">
        <v>18450</v>
      </c>
      <c r="I1473" s="228">
        <v>12878409.890000001</v>
      </c>
      <c r="J1473" s="228">
        <v>3797720.51</v>
      </c>
      <c r="K1473" s="228">
        <v>2316475.48</v>
      </c>
      <c r="L1473" s="228">
        <v>21275575.489999998</v>
      </c>
    </row>
    <row r="1474" spans="1:12">
      <c r="A1474" s="228">
        <v>2008</v>
      </c>
      <c r="B1474" s="228" t="s">
        <v>194</v>
      </c>
      <c r="C1474" s="228" t="s">
        <v>62</v>
      </c>
      <c r="D1474" s="228" t="s">
        <v>206</v>
      </c>
      <c r="E1474" s="228">
        <v>55</v>
      </c>
      <c r="F1474" s="228">
        <v>89872</v>
      </c>
      <c r="G1474" s="228">
        <v>10435</v>
      </c>
      <c r="H1474" s="228">
        <v>22426</v>
      </c>
      <c r="I1474" s="228">
        <v>14777173.449999999</v>
      </c>
      <c r="J1474" s="228">
        <v>4132043</v>
      </c>
      <c r="K1474" s="228">
        <v>3148719.51</v>
      </c>
      <c r="L1474" s="228">
        <v>24369634.420000002</v>
      </c>
    </row>
    <row r="1475" spans="1:12">
      <c r="A1475" s="228">
        <v>2008</v>
      </c>
      <c r="B1475" s="228" t="s">
        <v>194</v>
      </c>
      <c r="C1475" s="228" t="s">
        <v>62</v>
      </c>
      <c r="D1475" s="228" t="s">
        <v>206</v>
      </c>
      <c r="E1475" s="228">
        <v>60</v>
      </c>
      <c r="F1475" s="228">
        <v>77364</v>
      </c>
      <c r="G1475" s="228">
        <v>10447</v>
      </c>
      <c r="H1475" s="228">
        <v>23793</v>
      </c>
      <c r="I1475" s="228">
        <v>17031841.329999998</v>
      </c>
      <c r="J1475" s="228">
        <v>4578644.99</v>
      </c>
      <c r="K1475" s="228">
        <v>3924348.02</v>
      </c>
      <c r="L1475" s="228">
        <v>27756848.859999999</v>
      </c>
    </row>
    <row r="1476" spans="1:12">
      <c r="A1476" s="228">
        <v>2008</v>
      </c>
      <c r="B1476" s="228" t="s">
        <v>194</v>
      </c>
      <c r="C1476" s="228" t="s">
        <v>62</v>
      </c>
      <c r="D1476" s="228" t="s">
        <v>206</v>
      </c>
      <c r="E1476" s="228">
        <v>65</v>
      </c>
      <c r="F1476" s="228">
        <v>52961</v>
      </c>
      <c r="G1476" s="228">
        <v>9306</v>
      </c>
      <c r="H1476" s="228">
        <v>23868</v>
      </c>
      <c r="I1476" s="228">
        <v>15888553.699999999</v>
      </c>
      <c r="J1476" s="228">
        <v>4068049.89</v>
      </c>
      <c r="K1476" s="228">
        <v>3789168.32</v>
      </c>
      <c r="L1476" s="228">
        <v>25562534.850000001</v>
      </c>
    </row>
    <row r="1477" spans="1:12">
      <c r="A1477" s="228">
        <v>2008</v>
      </c>
      <c r="B1477" s="228" t="s">
        <v>194</v>
      </c>
      <c r="C1477" s="228" t="s">
        <v>62</v>
      </c>
      <c r="D1477" s="228" t="s">
        <v>206</v>
      </c>
      <c r="E1477" s="228">
        <v>70</v>
      </c>
      <c r="F1477" s="228">
        <v>40872</v>
      </c>
      <c r="G1477" s="228">
        <v>8309</v>
      </c>
      <c r="H1477" s="228">
        <v>25009</v>
      </c>
      <c r="I1477" s="228">
        <v>16506920.26</v>
      </c>
      <c r="J1477" s="228">
        <v>4008845.37</v>
      </c>
      <c r="K1477" s="228">
        <v>4264439.71</v>
      </c>
      <c r="L1477" s="228">
        <v>26163423.870000001</v>
      </c>
    </row>
    <row r="1478" spans="1:12">
      <c r="A1478" s="228">
        <v>2008</v>
      </c>
      <c r="B1478" s="228" t="s">
        <v>194</v>
      </c>
      <c r="C1478" s="228" t="s">
        <v>62</v>
      </c>
      <c r="D1478" s="228" t="s">
        <v>206</v>
      </c>
      <c r="E1478" s="228">
        <v>75</v>
      </c>
      <c r="F1478" s="228">
        <v>34999</v>
      </c>
      <c r="G1478" s="228">
        <v>8369</v>
      </c>
      <c r="H1478" s="228">
        <v>30952</v>
      </c>
      <c r="I1478" s="228">
        <v>19277672.16</v>
      </c>
      <c r="J1478" s="228">
        <v>4395368.43</v>
      </c>
      <c r="K1478" s="228">
        <v>4446512.66</v>
      </c>
      <c r="L1478" s="228">
        <v>29577020.989999998</v>
      </c>
    </row>
    <row r="1479" spans="1:12">
      <c r="A1479" s="228">
        <v>2008</v>
      </c>
      <c r="B1479" s="228" t="s">
        <v>194</v>
      </c>
      <c r="C1479" s="228" t="s">
        <v>62</v>
      </c>
      <c r="D1479" s="228" t="s">
        <v>206</v>
      </c>
      <c r="E1479" s="228">
        <v>80</v>
      </c>
      <c r="F1479" s="228">
        <v>27724</v>
      </c>
      <c r="G1479" s="228">
        <v>6660</v>
      </c>
      <c r="H1479" s="228">
        <v>33334</v>
      </c>
      <c r="I1479" s="228">
        <v>19404566.27</v>
      </c>
      <c r="J1479" s="228">
        <v>3691422.81</v>
      </c>
      <c r="K1479" s="228">
        <v>3439228.74</v>
      </c>
      <c r="L1479" s="228">
        <v>27781487.32</v>
      </c>
    </row>
    <row r="1480" spans="1:12">
      <c r="A1480" s="228">
        <v>2008</v>
      </c>
      <c r="B1480" s="228" t="s">
        <v>194</v>
      </c>
      <c r="C1480" s="228" t="s">
        <v>62</v>
      </c>
      <c r="D1480" s="228" t="s">
        <v>206</v>
      </c>
      <c r="E1480" s="228">
        <v>85</v>
      </c>
      <c r="F1480" s="228">
        <v>16012</v>
      </c>
      <c r="G1480" s="228">
        <v>3758</v>
      </c>
      <c r="H1480" s="228">
        <v>25353</v>
      </c>
      <c r="I1480" s="228">
        <v>13225538.01</v>
      </c>
      <c r="J1480" s="228">
        <v>2071890.85</v>
      </c>
      <c r="K1480" s="228">
        <v>1416312.34</v>
      </c>
      <c r="L1480" s="228">
        <v>17308223.739999998</v>
      </c>
    </row>
    <row r="1481" spans="1:12">
      <c r="A1481" s="228">
        <v>2008</v>
      </c>
      <c r="B1481" s="228" t="s">
        <v>194</v>
      </c>
      <c r="C1481" s="228" t="s">
        <v>62</v>
      </c>
      <c r="D1481" s="228" t="s">
        <v>206</v>
      </c>
      <c r="E1481" s="228">
        <v>90</v>
      </c>
      <c r="F1481" s="228">
        <v>6681</v>
      </c>
      <c r="G1481" s="228">
        <v>1513</v>
      </c>
      <c r="H1481" s="228">
        <v>13243</v>
      </c>
      <c r="I1481" s="228">
        <v>5816366.0099999998</v>
      </c>
      <c r="J1481" s="228">
        <v>726741.38</v>
      </c>
      <c r="K1481" s="228">
        <v>407799.51</v>
      </c>
      <c r="L1481" s="228">
        <v>7243854.3700000001</v>
      </c>
    </row>
    <row r="1482" spans="1:12">
      <c r="A1482" s="228">
        <v>2008</v>
      </c>
      <c r="B1482" s="228" t="s">
        <v>194</v>
      </c>
      <c r="C1482" s="228" t="s">
        <v>62</v>
      </c>
      <c r="D1482" s="228" t="s">
        <v>206</v>
      </c>
      <c r="E1482" s="228">
        <v>95</v>
      </c>
      <c r="F1482" s="228">
        <v>1955</v>
      </c>
      <c r="G1482" s="228">
        <v>401</v>
      </c>
      <c r="H1482" s="228">
        <v>3835</v>
      </c>
      <c r="I1482" s="228">
        <v>1654271.36</v>
      </c>
      <c r="J1482" s="228">
        <v>190575.58</v>
      </c>
      <c r="K1482" s="228">
        <v>85328.84</v>
      </c>
      <c r="L1482" s="228">
        <v>2007378.81</v>
      </c>
    </row>
    <row r="1483" spans="1:12">
      <c r="A1483" s="228">
        <v>2008</v>
      </c>
      <c r="B1483" s="228" t="s">
        <v>194</v>
      </c>
      <c r="C1483" s="228" t="s">
        <v>63</v>
      </c>
      <c r="D1483" s="228" t="s">
        <v>205</v>
      </c>
      <c r="E1483" s="228">
        <v>0</v>
      </c>
      <c r="F1483" s="228">
        <v>55965</v>
      </c>
      <c r="G1483" s="228">
        <v>2309</v>
      </c>
      <c r="H1483" s="228">
        <v>8122</v>
      </c>
      <c r="I1483" s="228">
        <v>5794110.9199999999</v>
      </c>
      <c r="J1483" s="228">
        <v>677081.13</v>
      </c>
      <c r="K1483" s="228">
        <v>170440.09</v>
      </c>
      <c r="L1483" s="228">
        <v>7128413.0499999998</v>
      </c>
    </row>
    <row r="1484" spans="1:12">
      <c r="A1484" s="228">
        <v>2008</v>
      </c>
      <c r="B1484" s="228" t="s">
        <v>194</v>
      </c>
      <c r="C1484" s="228" t="s">
        <v>63</v>
      </c>
      <c r="D1484" s="228" t="s">
        <v>205</v>
      </c>
      <c r="E1484" s="228">
        <v>5</v>
      </c>
      <c r="F1484" s="228">
        <v>57550</v>
      </c>
      <c r="G1484" s="228">
        <v>955</v>
      </c>
      <c r="H1484" s="228">
        <v>1291</v>
      </c>
      <c r="I1484" s="228">
        <v>970671.15</v>
      </c>
      <c r="J1484" s="228">
        <v>238991.14</v>
      </c>
      <c r="K1484" s="228">
        <v>40987.440000000002</v>
      </c>
      <c r="L1484" s="228">
        <v>1492967.23</v>
      </c>
    </row>
    <row r="1485" spans="1:12">
      <c r="A1485" s="228">
        <v>2008</v>
      </c>
      <c r="B1485" s="228" t="s">
        <v>194</v>
      </c>
      <c r="C1485" s="228" t="s">
        <v>63</v>
      </c>
      <c r="D1485" s="228" t="s">
        <v>205</v>
      </c>
      <c r="E1485" s="228">
        <v>10</v>
      </c>
      <c r="F1485" s="228">
        <v>60871</v>
      </c>
      <c r="G1485" s="228">
        <v>791</v>
      </c>
      <c r="H1485" s="228">
        <v>1202</v>
      </c>
      <c r="I1485" s="228">
        <v>928591.87</v>
      </c>
      <c r="J1485" s="228">
        <v>223140.29</v>
      </c>
      <c r="K1485" s="228">
        <v>83543.520000000004</v>
      </c>
      <c r="L1485" s="228">
        <v>1437254.95</v>
      </c>
    </row>
    <row r="1486" spans="1:12">
      <c r="A1486" s="228">
        <v>2008</v>
      </c>
      <c r="B1486" s="228" t="s">
        <v>194</v>
      </c>
      <c r="C1486" s="228" t="s">
        <v>63</v>
      </c>
      <c r="D1486" s="228" t="s">
        <v>205</v>
      </c>
      <c r="E1486" s="228">
        <v>15</v>
      </c>
      <c r="F1486" s="228">
        <v>63246</v>
      </c>
      <c r="G1486" s="228">
        <v>1584</v>
      </c>
      <c r="H1486" s="228">
        <v>2453</v>
      </c>
      <c r="I1486" s="228">
        <v>2205248.77</v>
      </c>
      <c r="J1486" s="228">
        <v>533743.56999999995</v>
      </c>
      <c r="K1486" s="228">
        <v>372438.7</v>
      </c>
      <c r="L1486" s="228">
        <v>3738502.11</v>
      </c>
    </row>
    <row r="1487" spans="1:12">
      <c r="A1487" s="228">
        <v>2008</v>
      </c>
      <c r="B1487" s="228" t="s">
        <v>194</v>
      </c>
      <c r="C1487" s="228" t="s">
        <v>63</v>
      </c>
      <c r="D1487" s="228" t="s">
        <v>205</v>
      </c>
      <c r="E1487" s="228">
        <v>20</v>
      </c>
      <c r="F1487" s="228">
        <v>44796</v>
      </c>
      <c r="G1487" s="228">
        <v>1254</v>
      </c>
      <c r="H1487" s="228">
        <v>2273</v>
      </c>
      <c r="I1487" s="228">
        <v>1846849.48</v>
      </c>
      <c r="J1487" s="228">
        <v>422314.25</v>
      </c>
      <c r="K1487" s="228">
        <v>289456.77</v>
      </c>
      <c r="L1487" s="228">
        <v>3043581.68</v>
      </c>
    </row>
    <row r="1488" spans="1:12">
      <c r="A1488" s="228">
        <v>2008</v>
      </c>
      <c r="B1488" s="228" t="s">
        <v>194</v>
      </c>
      <c r="C1488" s="228" t="s">
        <v>63</v>
      </c>
      <c r="D1488" s="228" t="s">
        <v>205</v>
      </c>
      <c r="E1488" s="228">
        <v>25</v>
      </c>
      <c r="F1488" s="228">
        <v>39609</v>
      </c>
      <c r="G1488" s="228">
        <v>1189</v>
      </c>
      <c r="H1488" s="228">
        <v>2267</v>
      </c>
      <c r="I1488" s="228">
        <v>1580568.72</v>
      </c>
      <c r="J1488" s="228">
        <v>374209.57</v>
      </c>
      <c r="K1488" s="228">
        <v>344008.86</v>
      </c>
      <c r="L1488" s="228">
        <v>2723124.08</v>
      </c>
    </row>
    <row r="1489" spans="1:12">
      <c r="A1489" s="228">
        <v>2008</v>
      </c>
      <c r="B1489" s="228" t="s">
        <v>194</v>
      </c>
      <c r="C1489" s="228" t="s">
        <v>63</v>
      </c>
      <c r="D1489" s="228" t="s">
        <v>205</v>
      </c>
      <c r="E1489" s="228">
        <v>30</v>
      </c>
      <c r="F1489" s="228">
        <v>54088</v>
      </c>
      <c r="G1489" s="228">
        <v>1663</v>
      </c>
      <c r="H1489" s="228">
        <v>2986</v>
      </c>
      <c r="I1489" s="228">
        <v>2180579.59</v>
      </c>
      <c r="J1489" s="228">
        <v>536939.92000000004</v>
      </c>
      <c r="K1489" s="228">
        <v>289667.40000000002</v>
      </c>
      <c r="L1489" s="228">
        <v>3734986.87</v>
      </c>
    </row>
    <row r="1490" spans="1:12">
      <c r="A1490" s="228">
        <v>2008</v>
      </c>
      <c r="B1490" s="228" t="s">
        <v>194</v>
      </c>
      <c r="C1490" s="228" t="s">
        <v>63</v>
      </c>
      <c r="D1490" s="228" t="s">
        <v>205</v>
      </c>
      <c r="E1490" s="228">
        <v>35</v>
      </c>
      <c r="F1490" s="228">
        <v>64428</v>
      </c>
      <c r="G1490" s="228">
        <v>2347</v>
      </c>
      <c r="H1490" s="228">
        <v>4020</v>
      </c>
      <c r="I1490" s="228">
        <v>3211121.38</v>
      </c>
      <c r="J1490" s="228">
        <v>808970.28</v>
      </c>
      <c r="K1490" s="228">
        <v>751546.38</v>
      </c>
      <c r="L1490" s="228">
        <v>5755790.7400000002</v>
      </c>
    </row>
    <row r="1491" spans="1:12">
      <c r="A1491" s="228">
        <v>2008</v>
      </c>
      <c r="B1491" s="228" t="s">
        <v>194</v>
      </c>
      <c r="C1491" s="228" t="s">
        <v>63</v>
      </c>
      <c r="D1491" s="228" t="s">
        <v>205</v>
      </c>
      <c r="E1491" s="228">
        <v>40</v>
      </c>
      <c r="F1491" s="228">
        <v>63756</v>
      </c>
      <c r="G1491" s="228">
        <v>2986</v>
      </c>
      <c r="H1491" s="228">
        <v>5066</v>
      </c>
      <c r="I1491" s="228">
        <v>3599523.91</v>
      </c>
      <c r="J1491" s="228">
        <v>968161.65</v>
      </c>
      <c r="K1491" s="228">
        <v>690745.75</v>
      </c>
      <c r="L1491" s="228">
        <v>6363109.0300000003</v>
      </c>
    </row>
    <row r="1492" spans="1:12">
      <c r="A1492" s="228">
        <v>2008</v>
      </c>
      <c r="B1492" s="228" t="s">
        <v>194</v>
      </c>
      <c r="C1492" s="228" t="s">
        <v>63</v>
      </c>
      <c r="D1492" s="228" t="s">
        <v>205</v>
      </c>
      <c r="E1492" s="228">
        <v>45</v>
      </c>
      <c r="F1492" s="228">
        <v>70676</v>
      </c>
      <c r="G1492" s="228">
        <v>3999</v>
      </c>
      <c r="H1492" s="228">
        <v>7164</v>
      </c>
      <c r="I1492" s="228">
        <v>5613080.25</v>
      </c>
      <c r="J1492" s="228">
        <v>1594436.08</v>
      </c>
      <c r="K1492" s="228">
        <v>1168400.5900000001</v>
      </c>
      <c r="L1492" s="228">
        <v>9886749.7300000004</v>
      </c>
    </row>
    <row r="1493" spans="1:12">
      <c r="A1493" s="228">
        <v>2008</v>
      </c>
      <c r="B1493" s="228" t="s">
        <v>194</v>
      </c>
      <c r="C1493" s="228" t="s">
        <v>63</v>
      </c>
      <c r="D1493" s="228" t="s">
        <v>205</v>
      </c>
      <c r="E1493" s="228">
        <v>50</v>
      </c>
      <c r="F1493" s="228">
        <v>68875</v>
      </c>
      <c r="G1493" s="228">
        <v>5382</v>
      </c>
      <c r="H1493" s="228">
        <v>9397</v>
      </c>
      <c r="I1493" s="228">
        <v>7445486.8099999996</v>
      </c>
      <c r="J1493" s="228">
        <v>2004791.65</v>
      </c>
      <c r="K1493" s="228">
        <v>1955145.57</v>
      </c>
      <c r="L1493" s="228">
        <v>13228277.470000001</v>
      </c>
    </row>
    <row r="1494" spans="1:12">
      <c r="A1494" s="228">
        <v>2008</v>
      </c>
      <c r="B1494" s="228" t="s">
        <v>194</v>
      </c>
      <c r="C1494" s="228" t="s">
        <v>63</v>
      </c>
      <c r="D1494" s="228" t="s">
        <v>205</v>
      </c>
      <c r="E1494" s="228">
        <v>55</v>
      </c>
      <c r="F1494" s="228">
        <v>67978</v>
      </c>
      <c r="G1494" s="228">
        <v>7559</v>
      </c>
      <c r="H1494" s="228">
        <v>13976</v>
      </c>
      <c r="I1494" s="228">
        <v>11497181.07</v>
      </c>
      <c r="J1494" s="228">
        <v>3054738.41</v>
      </c>
      <c r="K1494" s="228">
        <v>3040482.17</v>
      </c>
      <c r="L1494" s="228">
        <v>20206953.890000001</v>
      </c>
    </row>
    <row r="1495" spans="1:12">
      <c r="A1495" s="228">
        <v>2008</v>
      </c>
      <c r="B1495" s="228" t="s">
        <v>194</v>
      </c>
      <c r="C1495" s="228" t="s">
        <v>63</v>
      </c>
      <c r="D1495" s="228" t="s">
        <v>205</v>
      </c>
      <c r="E1495" s="228">
        <v>60</v>
      </c>
      <c r="F1495" s="228">
        <v>60865</v>
      </c>
      <c r="G1495" s="228">
        <v>8766</v>
      </c>
      <c r="H1495" s="228">
        <v>18263</v>
      </c>
      <c r="I1495" s="228">
        <v>15499523.880000001</v>
      </c>
      <c r="J1495" s="228">
        <v>3966273.59</v>
      </c>
      <c r="K1495" s="228">
        <v>4439345.7300000004</v>
      </c>
      <c r="L1495" s="228">
        <v>27048059.329999998</v>
      </c>
    </row>
    <row r="1496" spans="1:12">
      <c r="A1496" s="228">
        <v>2008</v>
      </c>
      <c r="B1496" s="228" t="s">
        <v>194</v>
      </c>
      <c r="C1496" s="228" t="s">
        <v>63</v>
      </c>
      <c r="D1496" s="228" t="s">
        <v>205</v>
      </c>
      <c r="E1496" s="228">
        <v>65</v>
      </c>
      <c r="F1496" s="228">
        <v>41870</v>
      </c>
      <c r="G1496" s="228">
        <v>8524</v>
      </c>
      <c r="H1496" s="228">
        <v>19803</v>
      </c>
      <c r="I1496" s="228">
        <v>16473395.880000001</v>
      </c>
      <c r="J1496" s="228">
        <v>4025452.69</v>
      </c>
      <c r="K1496" s="228">
        <v>5203984.01</v>
      </c>
      <c r="L1496" s="228">
        <v>28365918.620000001</v>
      </c>
    </row>
    <row r="1497" spans="1:12">
      <c r="A1497" s="228">
        <v>2008</v>
      </c>
      <c r="B1497" s="228" t="s">
        <v>194</v>
      </c>
      <c r="C1497" s="228" t="s">
        <v>63</v>
      </c>
      <c r="D1497" s="228" t="s">
        <v>205</v>
      </c>
      <c r="E1497" s="228">
        <v>70</v>
      </c>
      <c r="F1497" s="228">
        <v>29102</v>
      </c>
      <c r="G1497" s="228">
        <v>7216</v>
      </c>
      <c r="H1497" s="228">
        <v>19014</v>
      </c>
      <c r="I1497" s="228">
        <v>14666619.210000001</v>
      </c>
      <c r="J1497" s="228">
        <v>3515826.61</v>
      </c>
      <c r="K1497" s="228">
        <v>4394060.07</v>
      </c>
      <c r="L1497" s="228">
        <v>24713431.280000001</v>
      </c>
    </row>
    <row r="1498" spans="1:12">
      <c r="A1498" s="228">
        <v>2008</v>
      </c>
      <c r="B1498" s="228" t="s">
        <v>194</v>
      </c>
      <c r="C1498" s="228" t="s">
        <v>63</v>
      </c>
      <c r="D1498" s="228" t="s">
        <v>205</v>
      </c>
      <c r="E1498" s="228">
        <v>75</v>
      </c>
      <c r="F1498" s="228">
        <v>21385</v>
      </c>
      <c r="G1498" s="228">
        <v>6978</v>
      </c>
      <c r="H1498" s="228">
        <v>20561</v>
      </c>
      <c r="I1498" s="228">
        <v>14834285.869999999</v>
      </c>
      <c r="J1498" s="228">
        <v>3179481.96</v>
      </c>
      <c r="K1498" s="228">
        <v>4073840.74</v>
      </c>
      <c r="L1498" s="228">
        <v>24006021.09</v>
      </c>
    </row>
    <row r="1499" spans="1:12">
      <c r="A1499" s="228">
        <v>2008</v>
      </c>
      <c r="B1499" s="228" t="s">
        <v>194</v>
      </c>
      <c r="C1499" s="228" t="s">
        <v>63</v>
      </c>
      <c r="D1499" s="228" t="s">
        <v>205</v>
      </c>
      <c r="E1499" s="228">
        <v>80</v>
      </c>
      <c r="F1499" s="228">
        <v>12811</v>
      </c>
      <c r="G1499" s="228">
        <v>3939</v>
      </c>
      <c r="H1499" s="228">
        <v>15245</v>
      </c>
      <c r="I1499" s="228">
        <v>10262518.310000001</v>
      </c>
      <c r="J1499" s="228">
        <v>1912009.34</v>
      </c>
      <c r="K1499" s="228">
        <v>1927020.22</v>
      </c>
      <c r="L1499" s="228">
        <v>15171774.49</v>
      </c>
    </row>
    <row r="1500" spans="1:12">
      <c r="A1500" s="228">
        <v>2008</v>
      </c>
      <c r="B1500" s="228" t="s">
        <v>194</v>
      </c>
      <c r="C1500" s="228" t="s">
        <v>63</v>
      </c>
      <c r="D1500" s="228" t="s">
        <v>205</v>
      </c>
      <c r="E1500" s="228">
        <v>85</v>
      </c>
      <c r="F1500" s="228">
        <v>3964</v>
      </c>
      <c r="G1500" s="228">
        <v>1243</v>
      </c>
      <c r="H1500" s="228">
        <v>5964</v>
      </c>
      <c r="I1500" s="228">
        <v>3540594.13</v>
      </c>
      <c r="J1500" s="228">
        <v>553435.12</v>
      </c>
      <c r="K1500" s="228">
        <v>488004.37</v>
      </c>
      <c r="L1500" s="228">
        <v>4889177.3099999996</v>
      </c>
    </row>
    <row r="1501" spans="1:12">
      <c r="A1501" s="228">
        <v>2008</v>
      </c>
      <c r="B1501" s="228" t="s">
        <v>194</v>
      </c>
      <c r="C1501" s="228" t="s">
        <v>63</v>
      </c>
      <c r="D1501" s="228" t="s">
        <v>205</v>
      </c>
      <c r="E1501" s="228">
        <v>90</v>
      </c>
      <c r="F1501" s="228">
        <v>1298</v>
      </c>
      <c r="G1501" s="228">
        <v>309</v>
      </c>
      <c r="H1501" s="228">
        <v>2454</v>
      </c>
      <c r="I1501" s="228">
        <v>1288514.47</v>
      </c>
      <c r="J1501" s="228">
        <v>168930.16</v>
      </c>
      <c r="K1501" s="228">
        <v>173399.89</v>
      </c>
      <c r="L1501" s="228">
        <v>1759030.7</v>
      </c>
    </row>
    <row r="1502" spans="1:12">
      <c r="A1502" s="228">
        <v>2008</v>
      </c>
      <c r="B1502" s="228" t="s">
        <v>194</v>
      </c>
      <c r="C1502" s="228" t="s">
        <v>63</v>
      </c>
      <c r="D1502" s="228" t="s">
        <v>205</v>
      </c>
      <c r="E1502" s="228">
        <v>95</v>
      </c>
      <c r="F1502" s="228">
        <v>325</v>
      </c>
      <c r="G1502" s="228">
        <v>80</v>
      </c>
      <c r="H1502" s="228">
        <v>629</v>
      </c>
      <c r="I1502" s="228">
        <v>283463.07</v>
      </c>
      <c r="J1502" s="228">
        <v>29365.42</v>
      </c>
      <c r="K1502" s="228">
        <v>1809</v>
      </c>
      <c r="L1502" s="228">
        <v>335305.09000000003</v>
      </c>
    </row>
    <row r="1503" spans="1:12">
      <c r="A1503" s="228">
        <v>2008</v>
      </c>
      <c r="B1503" s="228" t="s">
        <v>194</v>
      </c>
      <c r="C1503" s="228" t="s">
        <v>63</v>
      </c>
      <c r="D1503" s="228" t="s">
        <v>206</v>
      </c>
      <c r="E1503" s="228">
        <v>0</v>
      </c>
      <c r="F1503" s="228">
        <v>52279</v>
      </c>
      <c r="G1503" s="228">
        <v>1624</v>
      </c>
      <c r="H1503" s="228">
        <v>5878</v>
      </c>
      <c r="I1503" s="228">
        <v>3847686.62</v>
      </c>
      <c r="J1503" s="228">
        <v>460408.73</v>
      </c>
      <c r="K1503" s="228">
        <v>51958.12</v>
      </c>
      <c r="L1503" s="228">
        <v>4923050.3099999996</v>
      </c>
    </row>
    <row r="1504" spans="1:12">
      <c r="A1504" s="228">
        <v>2008</v>
      </c>
      <c r="B1504" s="228" t="s">
        <v>194</v>
      </c>
      <c r="C1504" s="228" t="s">
        <v>63</v>
      </c>
      <c r="D1504" s="228" t="s">
        <v>206</v>
      </c>
      <c r="E1504" s="228">
        <v>5</v>
      </c>
      <c r="F1504" s="228">
        <v>54461</v>
      </c>
      <c r="G1504" s="228">
        <v>808</v>
      </c>
      <c r="H1504" s="228">
        <v>1091</v>
      </c>
      <c r="I1504" s="228">
        <v>833004.82</v>
      </c>
      <c r="J1504" s="228">
        <v>198895.76</v>
      </c>
      <c r="K1504" s="228">
        <v>25907.49</v>
      </c>
      <c r="L1504" s="228">
        <v>1244663.5900000001</v>
      </c>
    </row>
    <row r="1505" spans="1:12">
      <c r="A1505" s="228">
        <v>2008</v>
      </c>
      <c r="B1505" s="228" t="s">
        <v>194</v>
      </c>
      <c r="C1505" s="228" t="s">
        <v>63</v>
      </c>
      <c r="D1505" s="228" t="s">
        <v>206</v>
      </c>
      <c r="E1505" s="228">
        <v>10</v>
      </c>
      <c r="F1505" s="228">
        <v>57793</v>
      </c>
      <c r="G1505" s="228">
        <v>723</v>
      </c>
      <c r="H1505" s="228">
        <v>1280</v>
      </c>
      <c r="I1505" s="228">
        <v>879696.24</v>
      </c>
      <c r="J1505" s="228">
        <v>193934.07999999999</v>
      </c>
      <c r="K1505" s="228">
        <v>159430.04</v>
      </c>
      <c r="L1505" s="228">
        <v>1407190.94</v>
      </c>
    </row>
    <row r="1506" spans="1:12">
      <c r="A1506" s="228">
        <v>2008</v>
      </c>
      <c r="B1506" s="228" t="s">
        <v>194</v>
      </c>
      <c r="C1506" s="228" t="s">
        <v>63</v>
      </c>
      <c r="D1506" s="228" t="s">
        <v>206</v>
      </c>
      <c r="E1506" s="228">
        <v>15</v>
      </c>
      <c r="F1506" s="228">
        <v>60700</v>
      </c>
      <c r="G1506" s="228">
        <v>1950</v>
      </c>
      <c r="H1506" s="228">
        <v>3546</v>
      </c>
      <c r="I1506" s="228">
        <v>2550653.42</v>
      </c>
      <c r="J1506" s="228">
        <v>507511.06</v>
      </c>
      <c r="K1506" s="228">
        <v>208568.33</v>
      </c>
      <c r="L1506" s="228">
        <v>3904229.19</v>
      </c>
    </row>
    <row r="1507" spans="1:12">
      <c r="A1507" s="228">
        <v>2008</v>
      </c>
      <c r="B1507" s="228" t="s">
        <v>194</v>
      </c>
      <c r="C1507" s="228" t="s">
        <v>63</v>
      </c>
      <c r="D1507" s="228" t="s">
        <v>206</v>
      </c>
      <c r="E1507" s="228">
        <v>20</v>
      </c>
      <c r="F1507" s="228">
        <v>48128</v>
      </c>
      <c r="G1507" s="228">
        <v>2409</v>
      </c>
      <c r="H1507" s="228">
        <v>5249</v>
      </c>
      <c r="I1507" s="228">
        <v>3696656.12</v>
      </c>
      <c r="J1507" s="228">
        <v>828292.74</v>
      </c>
      <c r="K1507" s="228">
        <v>282716.57</v>
      </c>
      <c r="L1507" s="228">
        <v>5655851.3899999997</v>
      </c>
    </row>
    <row r="1508" spans="1:12">
      <c r="A1508" s="228">
        <v>2008</v>
      </c>
      <c r="B1508" s="228" t="s">
        <v>194</v>
      </c>
      <c r="C1508" s="228" t="s">
        <v>63</v>
      </c>
      <c r="D1508" s="228" t="s">
        <v>206</v>
      </c>
      <c r="E1508" s="228">
        <v>25</v>
      </c>
      <c r="F1508" s="228">
        <v>48657</v>
      </c>
      <c r="G1508" s="228">
        <v>3635</v>
      </c>
      <c r="H1508" s="228">
        <v>9812</v>
      </c>
      <c r="I1508" s="228">
        <v>7469830.3200000003</v>
      </c>
      <c r="J1508" s="228">
        <v>1987821.88</v>
      </c>
      <c r="K1508" s="228">
        <v>279191.61</v>
      </c>
      <c r="L1508" s="228">
        <v>11304436.640000001</v>
      </c>
    </row>
    <row r="1509" spans="1:12">
      <c r="A1509" s="228">
        <v>2008</v>
      </c>
      <c r="B1509" s="228" t="s">
        <v>194</v>
      </c>
      <c r="C1509" s="228" t="s">
        <v>63</v>
      </c>
      <c r="D1509" s="228" t="s">
        <v>206</v>
      </c>
      <c r="E1509" s="228">
        <v>30</v>
      </c>
      <c r="F1509" s="228">
        <v>62159</v>
      </c>
      <c r="G1509" s="228">
        <v>6000</v>
      </c>
      <c r="H1509" s="228">
        <v>15597</v>
      </c>
      <c r="I1509" s="228">
        <v>12553434.82</v>
      </c>
      <c r="J1509" s="228">
        <v>3278492.5</v>
      </c>
      <c r="K1509" s="228">
        <v>425508.89</v>
      </c>
      <c r="L1509" s="228">
        <v>18640289.780000001</v>
      </c>
    </row>
    <row r="1510" spans="1:12">
      <c r="A1510" s="228">
        <v>2008</v>
      </c>
      <c r="B1510" s="228" t="s">
        <v>194</v>
      </c>
      <c r="C1510" s="228" t="s">
        <v>63</v>
      </c>
      <c r="D1510" s="228" t="s">
        <v>206</v>
      </c>
      <c r="E1510" s="228">
        <v>35</v>
      </c>
      <c r="F1510" s="228">
        <v>72972</v>
      </c>
      <c r="G1510" s="228">
        <v>6455</v>
      </c>
      <c r="H1510" s="228">
        <v>14703</v>
      </c>
      <c r="I1510" s="228">
        <v>11125982.890000001</v>
      </c>
      <c r="J1510" s="228">
        <v>2899814.89</v>
      </c>
      <c r="K1510" s="228">
        <v>761767.76</v>
      </c>
      <c r="L1510" s="228">
        <v>17616713.379999999</v>
      </c>
    </row>
    <row r="1511" spans="1:12">
      <c r="A1511" s="228">
        <v>2008</v>
      </c>
      <c r="B1511" s="228" t="s">
        <v>194</v>
      </c>
      <c r="C1511" s="228" t="s">
        <v>63</v>
      </c>
      <c r="D1511" s="228" t="s">
        <v>206</v>
      </c>
      <c r="E1511" s="228">
        <v>40</v>
      </c>
      <c r="F1511" s="228">
        <v>70042</v>
      </c>
      <c r="G1511" s="228">
        <v>5457</v>
      </c>
      <c r="H1511" s="228">
        <v>10536</v>
      </c>
      <c r="I1511" s="228">
        <v>7977875.9900000002</v>
      </c>
      <c r="J1511" s="228">
        <v>2026495.44</v>
      </c>
      <c r="K1511" s="228">
        <v>1288377.94</v>
      </c>
      <c r="L1511" s="228">
        <v>13491825.43</v>
      </c>
    </row>
    <row r="1512" spans="1:12">
      <c r="A1512" s="228">
        <v>2008</v>
      </c>
      <c r="B1512" s="228" t="s">
        <v>194</v>
      </c>
      <c r="C1512" s="228" t="s">
        <v>63</v>
      </c>
      <c r="D1512" s="228" t="s">
        <v>206</v>
      </c>
      <c r="E1512" s="228">
        <v>45</v>
      </c>
      <c r="F1512" s="228">
        <v>77131</v>
      </c>
      <c r="G1512" s="228">
        <v>6446</v>
      </c>
      <c r="H1512" s="228">
        <v>12726</v>
      </c>
      <c r="I1512" s="228">
        <v>9328120.9199999999</v>
      </c>
      <c r="J1512" s="228">
        <v>2319365.35</v>
      </c>
      <c r="K1512" s="228">
        <v>1409747.71</v>
      </c>
      <c r="L1512" s="228">
        <v>15536437.25</v>
      </c>
    </row>
    <row r="1513" spans="1:12">
      <c r="A1513" s="228">
        <v>2008</v>
      </c>
      <c r="B1513" s="228" t="s">
        <v>194</v>
      </c>
      <c r="C1513" s="228" t="s">
        <v>63</v>
      </c>
      <c r="D1513" s="228" t="s">
        <v>206</v>
      </c>
      <c r="E1513" s="228">
        <v>50</v>
      </c>
      <c r="F1513" s="228">
        <v>75139</v>
      </c>
      <c r="G1513" s="228">
        <v>7401</v>
      </c>
      <c r="H1513" s="228">
        <v>14887</v>
      </c>
      <c r="I1513" s="228">
        <v>10524365.869999999</v>
      </c>
      <c r="J1513" s="228">
        <v>2738797.16</v>
      </c>
      <c r="K1513" s="228">
        <v>1678339.58</v>
      </c>
      <c r="L1513" s="228">
        <v>17596057.359999999</v>
      </c>
    </row>
    <row r="1514" spans="1:12">
      <c r="A1514" s="228">
        <v>2008</v>
      </c>
      <c r="B1514" s="228" t="s">
        <v>194</v>
      </c>
      <c r="C1514" s="228" t="s">
        <v>63</v>
      </c>
      <c r="D1514" s="228" t="s">
        <v>206</v>
      </c>
      <c r="E1514" s="228">
        <v>55</v>
      </c>
      <c r="F1514" s="228">
        <v>72096</v>
      </c>
      <c r="G1514" s="228">
        <v>8555</v>
      </c>
      <c r="H1514" s="228">
        <v>16486</v>
      </c>
      <c r="I1514" s="228">
        <v>12082016.119999999</v>
      </c>
      <c r="J1514" s="228">
        <v>3177972.41</v>
      </c>
      <c r="K1514" s="228">
        <v>2558601.12</v>
      </c>
      <c r="L1514" s="228">
        <v>20567936.43</v>
      </c>
    </row>
    <row r="1515" spans="1:12">
      <c r="A1515" s="228">
        <v>2008</v>
      </c>
      <c r="B1515" s="228" t="s">
        <v>194</v>
      </c>
      <c r="C1515" s="228" t="s">
        <v>63</v>
      </c>
      <c r="D1515" s="228" t="s">
        <v>206</v>
      </c>
      <c r="E1515" s="228">
        <v>60</v>
      </c>
      <c r="F1515" s="228">
        <v>62018</v>
      </c>
      <c r="G1515" s="228">
        <v>8834</v>
      </c>
      <c r="H1515" s="228">
        <v>19757</v>
      </c>
      <c r="I1515" s="228">
        <v>14462070.609999999</v>
      </c>
      <c r="J1515" s="228">
        <v>3569718.64</v>
      </c>
      <c r="K1515" s="228">
        <v>3552814.2</v>
      </c>
      <c r="L1515" s="228">
        <v>24465362.609999999</v>
      </c>
    </row>
    <row r="1516" spans="1:12">
      <c r="A1516" s="228">
        <v>2008</v>
      </c>
      <c r="B1516" s="228" t="s">
        <v>194</v>
      </c>
      <c r="C1516" s="228" t="s">
        <v>63</v>
      </c>
      <c r="D1516" s="228" t="s">
        <v>206</v>
      </c>
      <c r="E1516" s="228">
        <v>65</v>
      </c>
      <c r="F1516" s="228">
        <v>42711</v>
      </c>
      <c r="G1516" s="228">
        <v>7505</v>
      </c>
      <c r="H1516" s="228">
        <v>17162</v>
      </c>
      <c r="I1516" s="228">
        <v>13217914.109999999</v>
      </c>
      <c r="J1516" s="228">
        <v>3247023.45</v>
      </c>
      <c r="K1516" s="228">
        <v>3499084.58</v>
      </c>
      <c r="L1516" s="228">
        <v>22298734.469999999</v>
      </c>
    </row>
    <row r="1517" spans="1:12">
      <c r="A1517" s="228">
        <v>2008</v>
      </c>
      <c r="B1517" s="228" t="s">
        <v>194</v>
      </c>
      <c r="C1517" s="228" t="s">
        <v>63</v>
      </c>
      <c r="D1517" s="228" t="s">
        <v>206</v>
      </c>
      <c r="E1517" s="228">
        <v>70</v>
      </c>
      <c r="F1517" s="228">
        <v>30870</v>
      </c>
      <c r="G1517" s="228">
        <v>6555</v>
      </c>
      <c r="H1517" s="228">
        <v>16867</v>
      </c>
      <c r="I1517" s="228">
        <v>12487626.789999999</v>
      </c>
      <c r="J1517" s="228">
        <v>2941738.85</v>
      </c>
      <c r="K1517" s="228">
        <v>3203060.05</v>
      </c>
      <c r="L1517" s="228">
        <v>20583227.219999999</v>
      </c>
    </row>
    <row r="1518" spans="1:12">
      <c r="A1518" s="228">
        <v>2008</v>
      </c>
      <c r="B1518" s="228" t="s">
        <v>194</v>
      </c>
      <c r="C1518" s="228" t="s">
        <v>63</v>
      </c>
      <c r="D1518" s="228" t="s">
        <v>206</v>
      </c>
      <c r="E1518" s="228">
        <v>75</v>
      </c>
      <c r="F1518" s="228">
        <v>24552</v>
      </c>
      <c r="G1518" s="228">
        <v>6005</v>
      </c>
      <c r="H1518" s="228">
        <v>19745</v>
      </c>
      <c r="I1518" s="228">
        <v>13737608.18</v>
      </c>
      <c r="J1518" s="228">
        <v>2826726.98</v>
      </c>
      <c r="K1518" s="228">
        <v>3149929.71</v>
      </c>
      <c r="L1518" s="228">
        <v>21756110.280000001</v>
      </c>
    </row>
    <row r="1519" spans="1:12">
      <c r="A1519" s="228">
        <v>2008</v>
      </c>
      <c r="B1519" s="228" t="s">
        <v>194</v>
      </c>
      <c r="C1519" s="228" t="s">
        <v>63</v>
      </c>
      <c r="D1519" s="228" t="s">
        <v>206</v>
      </c>
      <c r="E1519" s="228">
        <v>80</v>
      </c>
      <c r="F1519" s="228">
        <v>18190</v>
      </c>
      <c r="G1519" s="228">
        <v>4331</v>
      </c>
      <c r="H1519" s="228">
        <v>21064</v>
      </c>
      <c r="I1519" s="228">
        <v>12763552.890000001</v>
      </c>
      <c r="J1519" s="228">
        <v>2228262.7999999998</v>
      </c>
      <c r="K1519" s="228">
        <v>2426737.0699999998</v>
      </c>
      <c r="L1519" s="228">
        <v>18899267.690000001</v>
      </c>
    </row>
    <row r="1520" spans="1:12">
      <c r="A1520" s="228">
        <v>2008</v>
      </c>
      <c r="B1520" s="228" t="s">
        <v>194</v>
      </c>
      <c r="C1520" s="228" t="s">
        <v>63</v>
      </c>
      <c r="D1520" s="228" t="s">
        <v>206</v>
      </c>
      <c r="E1520" s="228">
        <v>85</v>
      </c>
      <c r="F1520" s="228">
        <v>10364</v>
      </c>
      <c r="G1520" s="228">
        <v>2378</v>
      </c>
      <c r="H1520" s="228">
        <v>15152</v>
      </c>
      <c r="I1520" s="228">
        <v>8363264.9000000004</v>
      </c>
      <c r="J1520" s="228">
        <v>1115076.1299999999</v>
      </c>
      <c r="K1520" s="228">
        <v>867767.18</v>
      </c>
      <c r="L1520" s="228">
        <v>11289061.08</v>
      </c>
    </row>
    <row r="1521" spans="1:12">
      <c r="A1521" s="228">
        <v>2008</v>
      </c>
      <c r="B1521" s="228" t="s">
        <v>194</v>
      </c>
      <c r="C1521" s="228" t="s">
        <v>63</v>
      </c>
      <c r="D1521" s="228" t="s">
        <v>206</v>
      </c>
      <c r="E1521" s="228">
        <v>90</v>
      </c>
      <c r="F1521" s="228">
        <v>4319</v>
      </c>
      <c r="G1521" s="228">
        <v>907</v>
      </c>
      <c r="H1521" s="228">
        <v>8379</v>
      </c>
      <c r="I1521" s="228">
        <v>4106994.92</v>
      </c>
      <c r="J1521" s="228">
        <v>430474.85</v>
      </c>
      <c r="K1521" s="228">
        <v>235695.81</v>
      </c>
      <c r="L1521" s="228">
        <v>5261728.72</v>
      </c>
    </row>
    <row r="1522" spans="1:12">
      <c r="A1522" s="228">
        <v>2008</v>
      </c>
      <c r="B1522" s="228" t="s">
        <v>194</v>
      </c>
      <c r="C1522" s="228" t="s">
        <v>63</v>
      </c>
      <c r="D1522" s="228" t="s">
        <v>206</v>
      </c>
      <c r="E1522" s="228">
        <v>95</v>
      </c>
      <c r="F1522" s="228">
        <v>1239</v>
      </c>
      <c r="G1522" s="228">
        <v>203</v>
      </c>
      <c r="H1522" s="228">
        <v>2306</v>
      </c>
      <c r="I1522" s="228">
        <v>1044024.99</v>
      </c>
      <c r="J1522" s="228">
        <v>87581.52</v>
      </c>
      <c r="K1522" s="228">
        <v>27683.54</v>
      </c>
      <c r="L1522" s="228">
        <v>1287222.27</v>
      </c>
    </row>
    <row r="1523" spans="1:12">
      <c r="A1523" s="228">
        <v>2008</v>
      </c>
      <c r="B1523" s="228" t="s">
        <v>194</v>
      </c>
      <c r="C1523" s="228" t="s">
        <v>64</v>
      </c>
      <c r="D1523" s="228" t="s">
        <v>205</v>
      </c>
      <c r="E1523" s="228">
        <v>0</v>
      </c>
      <c r="F1523" s="228">
        <v>18217</v>
      </c>
      <c r="G1523" s="228">
        <v>856</v>
      </c>
      <c r="H1523" s="228">
        <v>2688</v>
      </c>
      <c r="I1523" s="228">
        <v>1110868.3999999999</v>
      </c>
      <c r="J1523" s="228">
        <v>264908.83</v>
      </c>
      <c r="K1523" s="228">
        <v>28605.8</v>
      </c>
      <c r="L1523" s="228">
        <v>1507668.61</v>
      </c>
    </row>
    <row r="1524" spans="1:12">
      <c r="A1524" s="228">
        <v>2008</v>
      </c>
      <c r="B1524" s="228" t="s">
        <v>194</v>
      </c>
      <c r="C1524" s="228" t="s">
        <v>64</v>
      </c>
      <c r="D1524" s="228" t="s">
        <v>205</v>
      </c>
      <c r="E1524" s="228">
        <v>5</v>
      </c>
      <c r="F1524" s="228">
        <v>18735</v>
      </c>
      <c r="G1524" s="228">
        <v>332</v>
      </c>
      <c r="H1524" s="228">
        <v>446</v>
      </c>
      <c r="I1524" s="228">
        <v>268683.15000000002</v>
      </c>
      <c r="J1524" s="228">
        <v>102279.49</v>
      </c>
      <c r="K1524" s="228">
        <v>42591.6</v>
      </c>
      <c r="L1524" s="228">
        <v>444973.6</v>
      </c>
    </row>
    <row r="1525" spans="1:12">
      <c r="A1525" s="228">
        <v>2008</v>
      </c>
      <c r="B1525" s="228" t="s">
        <v>194</v>
      </c>
      <c r="C1525" s="228" t="s">
        <v>64</v>
      </c>
      <c r="D1525" s="228" t="s">
        <v>205</v>
      </c>
      <c r="E1525" s="228">
        <v>10</v>
      </c>
      <c r="F1525" s="228">
        <v>20912</v>
      </c>
      <c r="G1525" s="228">
        <v>267</v>
      </c>
      <c r="H1525" s="228">
        <v>395</v>
      </c>
      <c r="I1525" s="228">
        <v>232518.75</v>
      </c>
      <c r="J1525" s="228">
        <v>100562.57</v>
      </c>
      <c r="K1525" s="228">
        <v>45675.64</v>
      </c>
      <c r="L1525" s="228">
        <v>410259.1</v>
      </c>
    </row>
    <row r="1526" spans="1:12">
      <c r="A1526" s="228">
        <v>2008</v>
      </c>
      <c r="B1526" s="228" t="s">
        <v>194</v>
      </c>
      <c r="C1526" s="228" t="s">
        <v>64</v>
      </c>
      <c r="D1526" s="228" t="s">
        <v>205</v>
      </c>
      <c r="E1526" s="228">
        <v>15</v>
      </c>
      <c r="F1526" s="228">
        <v>22996</v>
      </c>
      <c r="G1526" s="228">
        <v>642</v>
      </c>
      <c r="H1526" s="228">
        <v>1080</v>
      </c>
      <c r="I1526" s="228">
        <v>827537.55</v>
      </c>
      <c r="J1526" s="228">
        <v>296982.58</v>
      </c>
      <c r="K1526" s="228">
        <v>134811.57999999999</v>
      </c>
      <c r="L1526" s="228">
        <v>1339029.53</v>
      </c>
    </row>
    <row r="1527" spans="1:12">
      <c r="A1527" s="228">
        <v>2008</v>
      </c>
      <c r="B1527" s="228" t="s">
        <v>194</v>
      </c>
      <c r="C1527" s="228" t="s">
        <v>64</v>
      </c>
      <c r="D1527" s="228" t="s">
        <v>205</v>
      </c>
      <c r="E1527" s="228">
        <v>20</v>
      </c>
      <c r="F1527" s="228">
        <v>20564</v>
      </c>
      <c r="G1527" s="228">
        <v>750</v>
      </c>
      <c r="H1527" s="228">
        <v>1154</v>
      </c>
      <c r="I1527" s="228">
        <v>913074.66</v>
      </c>
      <c r="J1527" s="228">
        <v>364925.56</v>
      </c>
      <c r="K1527" s="228">
        <v>190810.77</v>
      </c>
      <c r="L1527" s="228">
        <v>1582732.72</v>
      </c>
    </row>
    <row r="1528" spans="1:12">
      <c r="A1528" s="228">
        <v>2008</v>
      </c>
      <c r="B1528" s="228" t="s">
        <v>194</v>
      </c>
      <c r="C1528" s="228" t="s">
        <v>64</v>
      </c>
      <c r="D1528" s="228" t="s">
        <v>205</v>
      </c>
      <c r="E1528" s="228">
        <v>25</v>
      </c>
      <c r="F1528" s="228">
        <v>15120</v>
      </c>
      <c r="G1528" s="228">
        <v>528</v>
      </c>
      <c r="H1528" s="228">
        <v>980</v>
      </c>
      <c r="I1528" s="228">
        <v>682798.97</v>
      </c>
      <c r="J1528" s="228">
        <v>280359.14</v>
      </c>
      <c r="K1528" s="228">
        <v>114831.34</v>
      </c>
      <c r="L1528" s="228">
        <v>1190574.32</v>
      </c>
    </row>
    <row r="1529" spans="1:12">
      <c r="A1529" s="228">
        <v>2008</v>
      </c>
      <c r="B1529" s="228" t="s">
        <v>194</v>
      </c>
      <c r="C1529" s="228" t="s">
        <v>64</v>
      </c>
      <c r="D1529" s="228" t="s">
        <v>205</v>
      </c>
      <c r="E1529" s="228">
        <v>30</v>
      </c>
      <c r="F1529" s="228">
        <v>18778</v>
      </c>
      <c r="G1529" s="228">
        <v>661</v>
      </c>
      <c r="H1529" s="228">
        <v>1222</v>
      </c>
      <c r="I1529" s="228">
        <v>782325.21</v>
      </c>
      <c r="J1529" s="228">
        <v>283030.19</v>
      </c>
      <c r="K1529" s="228">
        <v>119696</v>
      </c>
      <c r="L1529" s="228">
        <v>1295702.07</v>
      </c>
    </row>
    <row r="1530" spans="1:12">
      <c r="A1530" s="228">
        <v>2008</v>
      </c>
      <c r="B1530" s="228" t="s">
        <v>194</v>
      </c>
      <c r="C1530" s="228" t="s">
        <v>64</v>
      </c>
      <c r="D1530" s="228" t="s">
        <v>205</v>
      </c>
      <c r="E1530" s="228">
        <v>35</v>
      </c>
      <c r="F1530" s="228">
        <v>22159</v>
      </c>
      <c r="G1530" s="228">
        <v>927</v>
      </c>
      <c r="H1530" s="228">
        <v>1651</v>
      </c>
      <c r="I1530" s="228">
        <v>1105340.8</v>
      </c>
      <c r="J1530" s="228">
        <v>393928.81</v>
      </c>
      <c r="K1530" s="228">
        <v>132865.41</v>
      </c>
      <c r="L1530" s="228">
        <v>1800786.09</v>
      </c>
    </row>
    <row r="1531" spans="1:12">
      <c r="A1531" s="228">
        <v>2008</v>
      </c>
      <c r="B1531" s="228" t="s">
        <v>194</v>
      </c>
      <c r="C1531" s="228" t="s">
        <v>64</v>
      </c>
      <c r="D1531" s="228" t="s">
        <v>205</v>
      </c>
      <c r="E1531" s="228">
        <v>40</v>
      </c>
      <c r="F1531" s="228">
        <v>23330</v>
      </c>
      <c r="G1531" s="228">
        <v>1240</v>
      </c>
      <c r="H1531" s="228">
        <v>1887</v>
      </c>
      <c r="I1531" s="228">
        <v>1316085.95</v>
      </c>
      <c r="J1531" s="228">
        <v>521093.62</v>
      </c>
      <c r="K1531" s="228">
        <v>225627.4</v>
      </c>
      <c r="L1531" s="228">
        <v>2224258.41</v>
      </c>
    </row>
    <row r="1532" spans="1:12">
      <c r="A1532" s="228">
        <v>2008</v>
      </c>
      <c r="B1532" s="228" t="s">
        <v>194</v>
      </c>
      <c r="C1532" s="228" t="s">
        <v>64</v>
      </c>
      <c r="D1532" s="228" t="s">
        <v>205</v>
      </c>
      <c r="E1532" s="228">
        <v>45</v>
      </c>
      <c r="F1532" s="228">
        <v>27690</v>
      </c>
      <c r="G1532" s="228">
        <v>1585</v>
      </c>
      <c r="H1532" s="228">
        <v>2970</v>
      </c>
      <c r="I1532" s="228">
        <v>1917854.05</v>
      </c>
      <c r="J1532" s="228">
        <v>722270.21</v>
      </c>
      <c r="K1532" s="228">
        <v>329732.83</v>
      </c>
      <c r="L1532" s="228">
        <v>3189578.71</v>
      </c>
    </row>
    <row r="1533" spans="1:12">
      <c r="A1533" s="228">
        <v>2008</v>
      </c>
      <c r="B1533" s="228" t="s">
        <v>194</v>
      </c>
      <c r="C1533" s="228" t="s">
        <v>64</v>
      </c>
      <c r="D1533" s="228" t="s">
        <v>205</v>
      </c>
      <c r="E1533" s="228">
        <v>50</v>
      </c>
      <c r="F1533" s="228">
        <v>28932</v>
      </c>
      <c r="G1533" s="228">
        <v>2421</v>
      </c>
      <c r="H1533" s="228">
        <v>4263</v>
      </c>
      <c r="I1533" s="228">
        <v>2965465.95</v>
      </c>
      <c r="J1533" s="228">
        <v>1046914.9</v>
      </c>
      <c r="K1533" s="228">
        <v>693559.78</v>
      </c>
      <c r="L1533" s="228">
        <v>4973102.6900000004</v>
      </c>
    </row>
    <row r="1534" spans="1:12">
      <c r="A1534" s="228">
        <v>2008</v>
      </c>
      <c r="B1534" s="228" t="s">
        <v>194</v>
      </c>
      <c r="C1534" s="228" t="s">
        <v>64</v>
      </c>
      <c r="D1534" s="228" t="s">
        <v>205</v>
      </c>
      <c r="E1534" s="228">
        <v>55</v>
      </c>
      <c r="F1534" s="228">
        <v>29334</v>
      </c>
      <c r="G1534" s="228">
        <v>2725</v>
      </c>
      <c r="H1534" s="228">
        <v>5740</v>
      </c>
      <c r="I1534" s="228">
        <v>4187166.01</v>
      </c>
      <c r="J1534" s="228">
        <v>1471350.67</v>
      </c>
      <c r="K1534" s="228">
        <v>1217896.1200000001</v>
      </c>
      <c r="L1534" s="228">
        <v>7212719.0300000003</v>
      </c>
    </row>
    <row r="1535" spans="1:12">
      <c r="A1535" s="228">
        <v>2008</v>
      </c>
      <c r="B1535" s="228" t="s">
        <v>194</v>
      </c>
      <c r="C1535" s="228" t="s">
        <v>64</v>
      </c>
      <c r="D1535" s="228" t="s">
        <v>205</v>
      </c>
      <c r="E1535" s="228">
        <v>60</v>
      </c>
      <c r="F1535" s="228">
        <v>26466</v>
      </c>
      <c r="G1535" s="228">
        <v>3322</v>
      </c>
      <c r="H1535" s="228">
        <v>7280</v>
      </c>
      <c r="I1535" s="228">
        <v>5210426.51</v>
      </c>
      <c r="J1535" s="228">
        <v>1761989.09</v>
      </c>
      <c r="K1535" s="228">
        <v>1998973.38</v>
      </c>
      <c r="L1535" s="228">
        <v>9336282.9600000009</v>
      </c>
    </row>
    <row r="1536" spans="1:12">
      <c r="A1536" s="228">
        <v>2008</v>
      </c>
      <c r="B1536" s="228" t="s">
        <v>194</v>
      </c>
      <c r="C1536" s="228" t="s">
        <v>64</v>
      </c>
      <c r="D1536" s="228" t="s">
        <v>205</v>
      </c>
      <c r="E1536" s="228">
        <v>65</v>
      </c>
      <c r="F1536" s="228">
        <v>18137</v>
      </c>
      <c r="G1536" s="228">
        <v>3543</v>
      </c>
      <c r="H1536" s="228">
        <v>9108</v>
      </c>
      <c r="I1536" s="228">
        <v>5841705.2400000002</v>
      </c>
      <c r="J1536" s="228">
        <v>1787394.79</v>
      </c>
      <c r="K1536" s="228">
        <v>1736991.42</v>
      </c>
      <c r="L1536" s="228">
        <v>9668220.1400000006</v>
      </c>
    </row>
    <row r="1537" spans="1:12">
      <c r="A1537" s="228">
        <v>2008</v>
      </c>
      <c r="B1537" s="228" t="s">
        <v>194</v>
      </c>
      <c r="C1537" s="228" t="s">
        <v>64</v>
      </c>
      <c r="D1537" s="228" t="s">
        <v>205</v>
      </c>
      <c r="E1537" s="228">
        <v>70</v>
      </c>
      <c r="F1537" s="228">
        <v>13161</v>
      </c>
      <c r="G1537" s="228">
        <v>3035</v>
      </c>
      <c r="H1537" s="228">
        <v>8080</v>
      </c>
      <c r="I1537" s="228">
        <v>5104431.26</v>
      </c>
      <c r="J1537" s="228">
        <v>1623397.9</v>
      </c>
      <c r="K1537" s="228">
        <v>1517898.47</v>
      </c>
      <c r="L1537" s="228">
        <v>8488321.8300000001</v>
      </c>
    </row>
    <row r="1538" spans="1:12">
      <c r="A1538" s="228">
        <v>2008</v>
      </c>
      <c r="B1538" s="228" t="s">
        <v>194</v>
      </c>
      <c r="C1538" s="228" t="s">
        <v>64</v>
      </c>
      <c r="D1538" s="228" t="s">
        <v>205</v>
      </c>
      <c r="E1538" s="228">
        <v>75</v>
      </c>
      <c r="F1538" s="228">
        <v>10371</v>
      </c>
      <c r="G1538" s="228">
        <v>3256</v>
      </c>
      <c r="H1538" s="228">
        <v>9074</v>
      </c>
      <c r="I1538" s="228">
        <v>5174278.2699999996</v>
      </c>
      <c r="J1538" s="228">
        <v>1467665.15</v>
      </c>
      <c r="K1538" s="228">
        <v>1546883.79</v>
      </c>
      <c r="L1538" s="228">
        <v>8352405.3399999999</v>
      </c>
    </row>
    <row r="1539" spans="1:12">
      <c r="A1539" s="228">
        <v>2008</v>
      </c>
      <c r="B1539" s="228" t="s">
        <v>194</v>
      </c>
      <c r="C1539" s="228" t="s">
        <v>64</v>
      </c>
      <c r="D1539" s="228" t="s">
        <v>205</v>
      </c>
      <c r="E1539" s="228">
        <v>80</v>
      </c>
      <c r="F1539" s="228">
        <v>6780</v>
      </c>
      <c r="G1539" s="228">
        <v>2155</v>
      </c>
      <c r="H1539" s="228">
        <v>8511</v>
      </c>
      <c r="I1539" s="228">
        <v>4442854.51</v>
      </c>
      <c r="J1539" s="228">
        <v>1088029.44</v>
      </c>
      <c r="K1539" s="228">
        <v>1137949.27</v>
      </c>
      <c r="L1539" s="228">
        <v>6796392.0599999996</v>
      </c>
    </row>
    <row r="1540" spans="1:12">
      <c r="A1540" s="228">
        <v>2008</v>
      </c>
      <c r="B1540" s="228" t="s">
        <v>194</v>
      </c>
      <c r="C1540" s="228" t="s">
        <v>64</v>
      </c>
      <c r="D1540" s="228" t="s">
        <v>205</v>
      </c>
      <c r="E1540" s="228">
        <v>85</v>
      </c>
      <c r="F1540" s="228">
        <v>2370</v>
      </c>
      <c r="G1540" s="228">
        <v>830</v>
      </c>
      <c r="H1540" s="228">
        <v>3846</v>
      </c>
      <c r="I1540" s="228">
        <v>1728569.37</v>
      </c>
      <c r="J1540" s="228">
        <v>336493.39</v>
      </c>
      <c r="K1540" s="228">
        <v>247809.17</v>
      </c>
      <c r="L1540" s="228">
        <v>2365372</v>
      </c>
    </row>
    <row r="1541" spans="1:12">
      <c r="A1541" s="228">
        <v>2008</v>
      </c>
      <c r="B1541" s="228" t="s">
        <v>194</v>
      </c>
      <c r="C1541" s="228" t="s">
        <v>64</v>
      </c>
      <c r="D1541" s="228" t="s">
        <v>205</v>
      </c>
      <c r="E1541" s="228">
        <v>90</v>
      </c>
      <c r="F1541" s="228">
        <v>736</v>
      </c>
      <c r="G1541" s="228">
        <v>208</v>
      </c>
      <c r="H1541" s="228">
        <v>1596</v>
      </c>
      <c r="I1541" s="228">
        <v>650016.26</v>
      </c>
      <c r="J1541" s="228">
        <v>104034.79</v>
      </c>
      <c r="K1541" s="228">
        <v>62232</v>
      </c>
      <c r="L1541" s="228">
        <v>842260.46</v>
      </c>
    </row>
    <row r="1542" spans="1:12">
      <c r="A1542" s="228">
        <v>2008</v>
      </c>
      <c r="B1542" s="228" t="s">
        <v>194</v>
      </c>
      <c r="C1542" s="228" t="s">
        <v>64</v>
      </c>
      <c r="D1542" s="228" t="s">
        <v>205</v>
      </c>
      <c r="E1542" s="228">
        <v>95</v>
      </c>
      <c r="F1542" s="228">
        <v>152</v>
      </c>
      <c r="G1542" s="228">
        <v>40</v>
      </c>
      <c r="H1542" s="228">
        <v>582</v>
      </c>
      <c r="I1542" s="228">
        <v>134522.5</v>
      </c>
      <c r="J1542" s="228">
        <v>18079.2</v>
      </c>
      <c r="K1542" s="228">
        <v>23711</v>
      </c>
      <c r="L1542" s="228">
        <v>187889.21</v>
      </c>
    </row>
    <row r="1543" spans="1:12">
      <c r="A1543" s="228">
        <v>2008</v>
      </c>
      <c r="B1543" s="228" t="s">
        <v>194</v>
      </c>
      <c r="C1543" s="228" t="s">
        <v>64</v>
      </c>
      <c r="D1543" s="228" t="s">
        <v>206</v>
      </c>
      <c r="E1543" s="228">
        <v>0</v>
      </c>
      <c r="F1543" s="228">
        <v>17556</v>
      </c>
      <c r="G1543" s="228">
        <v>603</v>
      </c>
      <c r="H1543" s="228">
        <v>3042</v>
      </c>
      <c r="I1543" s="228">
        <v>1170641</v>
      </c>
      <c r="J1543" s="228">
        <v>221712.63</v>
      </c>
      <c r="K1543" s="228">
        <v>27770.7</v>
      </c>
      <c r="L1543" s="228">
        <v>1507142.49</v>
      </c>
    </row>
    <row r="1544" spans="1:12">
      <c r="A1544" s="228">
        <v>2008</v>
      </c>
      <c r="B1544" s="228" t="s">
        <v>194</v>
      </c>
      <c r="C1544" s="228" t="s">
        <v>64</v>
      </c>
      <c r="D1544" s="228" t="s">
        <v>206</v>
      </c>
      <c r="E1544" s="228">
        <v>5</v>
      </c>
      <c r="F1544" s="228">
        <v>17734</v>
      </c>
      <c r="G1544" s="228">
        <v>294</v>
      </c>
      <c r="H1544" s="228">
        <v>353</v>
      </c>
      <c r="I1544" s="228">
        <v>227244.79999999999</v>
      </c>
      <c r="J1544" s="228">
        <v>92283.53</v>
      </c>
      <c r="K1544" s="228">
        <v>3793.8</v>
      </c>
      <c r="L1544" s="228">
        <v>348631.23</v>
      </c>
    </row>
    <row r="1545" spans="1:12">
      <c r="A1545" s="228">
        <v>2008</v>
      </c>
      <c r="B1545" s="228" t="s">
        <v>194</v>
      </c>
      <c r="C1545" s="228" t="s">
        <v>64</v>
      </c>
      <c r="D1545" s="228" t="s">
        <v>206</v>
      </c>
      <c r="E1545" s="228">
        <v>10</v>
      </c>
      <c r="F1545" s="228">
        <v>19976</v>
      </c>
      <c r="G1545" s="228">
        <v>326</v>
      </c>
      <c r="H1545" s="228">
        <v>399</v>
      </c>
      <c r="I1545" s="228">
        <v>369697.96</v>
      </c>
      <c r="J1545" s="228">
        <v>95285.58</v>
      </c>
      <c r="K1545" s="228">
        <v>158244.6</v>
      </c>
      <c r="L1545" s="228">
        <v>550215.44999999995</v>
      </c>
    </row>
    <row r="1546" spans="1:12">
      <c r="A1546" s="228">
        <v>2008</v>
      </c>
      <c r="B1546" s="228" t="s">
        <v>194</v>
      </c>
      <c r="C1546" s="228" t="s">
        <v>64</v>
      </c>
      <c r="D1546" s="228" t="s">
        <v>206</v>
      </c>
      <c r="E1546" s="228">
        <v>15</v>
      </c>
      <c r="F1546" s="228">
        <v>21640</v>
      </c>
      <c r="G1546" s="228">
        <v>639</v>
      </c>
      <c r="H1546" s="228">
        <v>1027</v>
      </c>
      <c r="I1546" s="228">
        <v>774237.41</v>
      </c>
      <c r="J1546" s="228">
        <v>257708.36</v>
      </c>
      <c r="K1546" s="228">
        <v>80221.91</v>
      </c>
      <c r="L1546" s="228">
        <v>1187758.8</v>
      </c>
    </row>
    <row r="1547" spans="1:12">
      <c r="A1547" s="228">
        <v>2008</v>
      </c>
      <c r="B1547" s="228" t="s">
        <v>194</v>
      </c>
      <c r="C1547" s="228" t="s">
        <v>64</v>
      </c>
      <c r="D1547" s="228" t="s">
        <v>206</v>
      </c>
      <c r="E1547" s="228">
        <v>20</v>
      </c>
      <c r="F1547" s="228">
        <v>20756</v>
      </c>
      <c r="G1547" s="228">
        <v>1038</v>
      </c>
      <c r="H1547" s="228">
        <v>1800</v>
      </c>
      <c r="I1547" s="228">
        <v>1253917.2</v>
      </c>
      <c r="J1547" s="228">
        <v>439144.23</v>
      </c>
      <c r="K1547" s="228">
        <v>145963.81</v>
      </c>
      <c r="L1547" s="228">
        <v>1977071.4</v>
      </c>
    </row>
    <row r="1548" spans="1:12">
      <c r="A1548" s="228">
        <v>2008</v>
      </c>
      <c r="B1548" s="228" t="s">
        <v>194</v>
      </c>
      <c r="C1548" s="228" t="s">
        <v>64</v>
      </c>
      <c r="D1548" s="228" t="s">
        <v>206</v>
      </c>
      <c r="E1548" s="228">
        <v>25</v>
      </c>
      <c r="F1548" s="228">
        <v>17707</v>
      </c>
      <c r="G1548" s="228">
        <v>1359</v>
      </c>
      <c r="H1548" s="228">
        <v>3483</v>
      </c>
      <c r="I1548" s="228">
        <v>2312334.71</v>
      </c>
      <c r="J1548" s="228">
        <v>778813.42</v>
      </c>
      <c r="K1548" s="228">
        <v>124926.79</v>
      </c>
      <c r="L1548" s="228">
        <v>3471700.34</v>
      </c>
    </row>
    <row r="1549" spans="1:12">
      <c r="A1549" s="228">
        <v>2008</v>
      </c>
      <c r="B1549" s="228" t="s">
        <v>194</v>
      </c>
      <c r="C1549" s="228" t="s">
        <v>64</v>
      </c>
      <c r="D1549" s="228" t="s">
        <v>206</v>
      </c>
      <c r="E1549" s="228">
        <v>30</v>
      </c>
      <c r="F1549" s="228">
        <v>20764</v>
      </c>
      <c r="G1549" s="228">
        <v>2018</v>
      </c>
      <c r="H1549" s="228">
        <v>5908</v>
      </c>
      <c r="I1549" s="228">
        <v>3915449.23</v>
      </c>
      <c r="J1549" s="228">
        <v>1339243.75</v>
      </c>
      <c r="K1549" s="228">
        <v>108604.07</v>
      </c>
      <c r="L1549" s="228">
        <v>5743377.4400000004</v>
      </c>
    </row>
    <row r="1550" spans="1:12">
      <c r="A1550" s="228">
        <v>2008</v>
      </c>
      <c r="B1550" s="228" t="s">
        <v>194</v>
      </c>
      <c r="C1550" s="228" t="s">
        <v>64</v>
      </c>
      <c r="D1550" s="228" t="s">
        <v>206</v>
      </c>
      <c r="E1550" s="228">
        <v>35</v>
      </c>
      <c r="F1550" s="228">
        <v>24747</v>
      </c>
      <c r="G1550" s="228">
        <v>2140</v>
      </c>
      <c r="H1550" s="228">
        <v>5183</v>
      </c>
      <c r="I1550" s="228">
        <v>3551913.88</v>
      </c>
      <c r="J1550" s="228">
        <v>1194408.43</v>
      </c>
      <c r="K1550" s="228">
        <v>274498.96000000002</v>
      </c>
      <c r="L1550" s="228">
        <v>5461282.71</v>
      </c>
    </row>
    <row r="1551" spans="1:12">
      <c r="A1551" s="228">
        <v>2008</v>
      </c>
      <c r="B1551" s="228" t="s">
        <v>194</v>
      </c>
      <c r="C1551" s="228" t="s">
        <v>64</v>
      </c>
      <c r="D1551" s="228" t="s">
        <v>206</v>
      </c>
      <c r="E1551" s="228">
        <v>40</v>
      </c>
      <c r="F1551" s="228">
        <v>25817</v>
      </c>
      <c r="G1551" s="228">
        <v>2011</v>
      </c>
      <c r="H1551" s="228">
        <v>3885</v>
      </c>
      <c r="I1551" s="228">
        <v>2742685.71</v>
      </c>
      <c r="J1551" s="228">
        <v>912168.41</v>
      </c>
      <c r="K1551" s="228">
        <v>402976.5</v>
      </c>
      <c r="L1551" s="228">
        <v>4357836</v>
      </c>
    </row>
    <row r="1552" spans="1:12">
      <c r="A1552" s="228">
        <v>2008</v>
      </c>
      <c r="B1552" s="228" t="s">
        <v>194</v>
      </c>
      <c r="C1552" s="228" t="s">
        <v>64</v>
      </c>
      <c r="D1552" s="228" t="s">
        <v>206</v>
      </c>
      <c r="E1552" s="228">
        <v>45</v>
      </c>
      <c r="F1552" s="228">
        <v>30535</v>
      </c>
      <c r="G1552" s="228">
        <v>2340</v>
      </c>
      <c r="H1552" s="228">
        <v>4676</v>
      </c>
      <c r="I1552" s="228">
        <v>3213657.53</v>
      </c>
      <c r="J1552" s="228">
        <v>1086944.25</v>
      </c>
      <c r="K1552" s="228">
        <v>533223.24</v>
      </c>
      <c r="L1552" s="228">
        <v>5212176.2</v>
      </c>
    </row>
    <row r="1553" spans="1:12">
      <c r="A1553" s="228">
        <v>2008</v>
      </c>
      <c r="B1553" s="228" t="s">
        <v>194</v>
      </c>
      <c r="C1553" s="228" t="s">
        <v>64</v>
      </c>
      <c r="D1553" s="228" t="s">
        <v>206</v>
      </c>
      <c r="E1553" s="228">
        <v>50</v>
      </c>
      <c r="F1553" s="228">
        <v>31785</v>
      </c>
      <c r="G1553" s="228">
        <v>3085</v>
      </c>
      <c r="H1553" s="228">
        <v>6242</v>
      </c>
      <c r="I1553" s="228">
        <v>4383769.1500000004</v>
      </c>
      <c r="J1553" s="228">
        <v>1467819.18</v>
      </c>
      <c r="K1553" s="228">
        <v>815935.81</v>
      </c>
      <c r="L1553" s="228">
        <v>7115711.3099999996</v>
      </c>
    </row>
    <row r="1554" spans="1:12">
      <c r="A1554" s="228">
        <v>2008</v>
      </c>
      <c r="B1554" s="228" t="s">
        <v>194</v>
      </c>
      <c r="C1554" s="228" t="s">
        <v>64</v>
      </c>
      <c r="D1554" s="228" t="s">
        <v>206</v>
      </c>
      <c r="E1554" s="228">
        <v>55</v>
      </c>
      <c r="F1554" s="228">
        <v>31814</v>
      </c>
      <c r="G1554" s="228">
        <v>3327</v>
      </c>
      <c r="H1554" s="228">
        <v>6473</v>
      </c>
      <c r="I1554" s="228">
        <v>4398538.3099999996</v>
      </c>
      <c r="J1554" s="228">
        <v>1555207.35</v>
      </c>
      <c r="K1554" s="228">
        <v>1054189.99</v>
      </c>
      <c r="L1554" s="228">
        <v>7519517.5</v>
      </c>
    </row>
    <row r="1555" spans="1:12">
      <c r="A1555" s="228">
        <v>2008</v>
      </c>
      <c r="B1555" s="228" t="s">
        <v>194</v>
      </c>
      <c r="C1555" s="228" t="s">
        <v>64</v>
      </c>
      <c r="D1555" s="228" t="s">
        <v>206</v>
      </c>
      <c r="E1555" s="228">
        <v>60</v>
      </c>
      <c r="F1555" s="228">
        <v>27692</v>
      </c>
      <c r="G1555" s="228">
        <v>3459</v>
      </c>
      <c r="H1555" s="228">
        <v>8455</v>
      </c>
      <c r="I1555" s="228">
        <v>5698563.54</v>
      </c>
      <c r="J1555" s="228">
        <v>1793570.74</v>
      </c>
      <c r="K1555" s="228">
        <v>1531653.05</v>
      </c>
      <c r="L1555" s="228">
        <v>9383105.4000000004</v>
      </c>
    </row>
    <row r="1556" spans="1:12">
      <c r="A1556" s="228">
        <v>2008</v>
      </c>
      <c r="B1556" s="228" t="s">
        <v>194</v>
      </c>
      <c r="C1556" s="228" t="s">
        <v>64</v>
      </c>
      <c r="D1556" s="228" t="s">
        <v>206</v>
      </c>
      <c r="E1556" s="228">
        <v>65</v>
      </c>
      <c r="F1556" s="228">
        <v>18622</v>
      </c>
      <c r="G1556" s="228">
        <v>2814</v>
      </c>
      <c r="H1556" s="228">
        <v>7050</v>
      </c>
      <c r="I1556" s="228">
        <v>4774631.8499999996</v>
      </c>
      <c r="J1556" s="228">
        <v>1475766.94</v>
      </c>
      <c r="K1556" s="228">
        <v>1348514.13</v>
      </c>
      <c r="L1556" s="228">
        <v>7820605.3499999996</v>
      </c>
    </row>
    <row r="1557" spans="1:12">
      <c r="A1557" s="228">
        <v>2008</v>
      </c>
      <c r="B1557" s="228" t="s">
        <v>194</v>
      </c>
      <c r="C1557" s="228" t="s">
        <v>64</v>
      </c>
      <c r="D1557" s="228" t="s">
        <v>206</v>
      </c>
      <c r="E1557" s="228">
        <v>70</v>
      </c>
      <c r="F1557" s="228">
        <v>14095</v>
      </c>
      <c r="G1557" s="228">
        <v>2902</v>
      </c>
      <c r="H1557" s="228">
        <v>8362</v>
      </c>
      <c r="I1557" s="228">
        <v>5141023.8600000003</v>
      </c>
      <c r="J1557" s="228">
        <v>1461051.81</v>
      </c>
      <c r="K1557" s="228">
        <v>1621048.08</v>
      </c>
      <c r="L1557" s="228">
        <v>8431290.1199999992</v>
      </c>
    </row>
    <row r="1558" spans="1:12">
      <c r="A1558" s="228">
        <v>2008</v>
      </c>
      <c r="B1558" s="228" t="s">
        <v>194</v>
      </c>
      <c r="C1558" s="228" t="s">
        <v>64</v>
      </c>
      <c r="D1558" s="228" t="s">
        <v>206</v>
      </c>
      <c r="E1558" s="228">
        <v>75</v>
      </c>
      <c r="F1558" s="228">
        <v>12132</v>
      </c>
      <c r="G1558" s="228">
        <v>2652</v>
      </c>
      <c r="H1558" s="228">
        <v>9761</v>
      </c>
      <c r="I1558" s="228">
        <v>5700613.3099999996</v>
      </c>
      <c r="J1558" s="228">
        <v>1453136.29</v>
      </c>
      <c r="K1558" s="228">
        <v>1312758.49</v>
      </c>
      <c r="L1558" s="228">
        <v>8715797.6199999992</v>
      </c>
    </row>
    <row r="1559" spans="1:12">
      <c r="A1559" s="228">
        <v>2008</v>
      </c>
      <c r="B1559" s="228" t="s">
        <v>194</v>
      </c>
      <c r="C1559" s="228" t="s">
        <v>64</v>
      </c>
      <c r="D1559" s="228" t="s">
        <v>206</v>
      </c>
      <c r="E1559" s="228">
        <v>80</v>
      </c>
      <c r="F1559" s="228">
        <v>10185</v>
      </c>
      <c r="G1559" s="228">
        <v>2298</v>
      </c>
      <c r="H1559" s="228">
        <v>11661</v>
      </c>
      <c r="I1559" s="228">
        <v>6034114.6600000001</v>
      </c>
      <c r="J1559" s="228">
        <v>1229783.42</v>
      </c>
      <c r="K1559" s="228">
        <v>1175208.81</v>
      </c>
      <c r="L1559" s="228">
        <v>8627300.2100000009</v>
      </c>
    </row>
    <row r="1560" spans="1:12">
      <c r="A1560" s="228">
        <v>2008</v>
      </c>
      <c r="B1560" s="228" t="s">
        <v>194</v>
      </c>
      <c r="C1560" s="228" t="s">
        <v>64</v>
      </c>
      <c r="D1560" s="228" t="s">
        <v>206</v>
      </c>
      <c r="E1560" s="228">
        <v>85</v>
      </c>
      <c r="F1560" s="228">
        <v>6031</v>
      </c>
      <c r="G1560" s="228">
        <v>1336</v>
      </c>
      <c r="H1560" s="228">
        <v>9505</v>
      </c>
      <c r="I1560" s="228">
        <v>3935961.72</v>
      </c>
      <c r="J1560" s="228">
        <v>718689.68</v>
      </c>
      <c r="K1560" s="228">
        <v>521716.84</v>
      </c>
      <c r="L1560" s="228">
        <v>5335440.97</v>
      </c>
    </row>
    <row r="1561" spans="1:12">
      <c r="A1561" s="228">
        <v>2008</v>
      </c>
      <c r="B1561" s="228" t="s">
        <v>194</v>
      </c>
      <c r="C1561" s="228" t="s">
        <v>64</v>
      </c>
      <c r="D1561" s="228" t="s">
        <v>206</v>
      </c>
      <c r="E1561" s="228">
        <v>90</v>
      </c>
      <c r="F1561" s="228">
        <v>2411</v>
      </c>
      <c r="G1561" s="228">
        <v>526</v>
      </c>
      <c r="H1561" s="228">
        <v>5503</v>
      </c>
      <c r="I1561" s="228">
        <v>1883176.88</v>
      </c>
      <c r="J1561" s="228">
        <v>273329.42</v>
      </c>
      <c r="K1561" s="228">
        <v>122515.62</v>
      </c>
      <c r="L1561" s="228">
        <v>2399592.9</v>
      </c>
    </row>
    <row r="1562" spans="1:12">
      <c r="A1562" s="228">
        <v>2008</v>
      </c>
      <c r="B1562" s="228" t="s">
        <v>194</v>
      </c>
      <c r="C1562" s="228" t="s">
        <v>64</v>
      </c>
      <c r="D1562" s="228" t="s">
        <v>206</v>
      </c>
      <c r="E1562" s="228">
        <v>95</v>
      </c>
      <c r="F1562" s="228">
        <v>731</v>
      </c>
      <c r="G1562" s="228">
        <v>151</v>
      </c>
      <c r="H1562" s="228">
        <v>2114</v>
      </c>
      <c r="I1562" s="228">
        <v>526940.94999999995</v>
      </c>
      <c r="J1562" s="228">
        <v>57577.69</v>
      </c>
      <c r="K1562" s="228">
        <v>27594.94</v>
      </c>
      <c r="L1562" s="228">
        <v>652951.34</v>
      </c>
    </row>
    <row r="1563" spans="1:12">
      <c r="A1563" s="228">
        <v>2008</v>
      </c>
      <c r="B1563" s="228" t="s">
        <v>194</v>
      </c>
      <c r="C1563" s="228" t="s">
        <v>65</v>
      </c>
      <c r="D1563" s="228" t="s">
        <v>205</v>
      </c>
      <c r="E1563" s="228">
        <v>0</v>
      </c>
      <c r="F1563" s="228">
        <v>33504</v>
      </c>
      <c r="G1563" s="228">
        <v>1534</v>
      </c>
      <c r="H1563" s="228">
        <v>4019</v>
      </c>
      <c r="I1563" s="228">
        <v>2068076.82</v>
      </c>
      <c r="J1563" s="228">
        <v>338484.15</v>
      </c>
      <c r="K1563" s="228">
        <v>30265.200000000001</v>
      </c>
      <c r="L1563" s="228">
        <v>2598696.08</v>
      </c>
    </row>
    <row r="1564" spans="1:12">
      <c r="A1564" s="228">
        <v>2008</v>
      </c>
      <c r="B1564" s="228" t="s">
        <v>194</v>
      </c>
      <c r="C1564" s="228" t="s">
        <v>65</v>
      </c>
      <c r="D1564" s="228" t="s">
        <v>205</v>
      </c>
      <c r="E1564" s="228">
        <v>5</v>
      </c>
      <c r="F1564" s="228">
        <v>33305</v>
      </c>
      <c r="G1564" s="228">
        <v>586</v>
      </c>
      <c r="H1564" s="228">
        <v>737</v>
      </c>
      <c r="I1564" s="228">
        <v>534001.85</v>
      </c>
      <c r="J1564" s="228">
        <v>145638.25</v>
      </c>
      <c r="K1564" s="228">
        <v>36887.61</v>
      </c>
      <c r="L1564" s="228">
        <v>793943.15</v>
      </c>
    </row>
    <row r="1565" spans="1:12">
      <c r="A1565" s="228">
        <v>2008</v>
      </c>
      <c r="B1565" s="228" t="s">
        <v>194</v>
      </c>
      <c r="C1565" s="228" t="s">
        <v>65</v>
      </c>
      <c r="D1565" s="228" t="s">
        <v>205</v>
      </c>
      <c r="E1565" s="228">
        <v>10</v>
      </c>
      <c r="F1565" s="228">
        <v>36226</v>
      </c>
      <c r="G1565" s="228">
        <v>448</v>
      </c>
      <c r="H1565" s="228">
        <v>696</v>
      </c>
      <c r="I1565" s="228">
        <v>473055.15</v>
      </c>
      <c r="J1565" s="228">
        <v>132889.13</v>
      </c>
      <c r="K1565" s="228">
        <v>145039.29</v>
      </c>
      <c r="L1565" s="228">
        <v>823117.05</v>
      </c>
    </row>
    <row r="1566" spans="1:12">
      <c r="A1566" s="228">
        <v>2008</v>
      </c>
      <c r="B1566" s="228" t="s">
        <v>194</v>
      </c>
      <c r="C1566" s="228" t="s">
        <v>65</v>
      </c>
      <c r="D1566" s="228" t="s">
        <v>205</v>
      </c>
      <c r="E1566" s="228">
        <v>15</v>
      </c>
      <c r="F1566" s="228">
        <v>38045</v>
      </c>
      <c r="G1566" s="228">
        <v>1014</v>
      </c>
      <c r="H1566" s="228">
        <v>1400</v>
      </c>
      <c r="I1566" s="228">
        <v>1279673.75</v>
      </c>
      <c r="J1566" s="228">
        <v>317625.5</v>
      </c>
      <c r="K1566" s="228">
        <v>238194.84</v>
      </c>
      <c r="L1566" s="228">
        <v>2007036.49</v>
      </c>
    </row>
    <row r="1567" spans="1:12">
      <c r="A1567" s="228">
        <v>2008</v>
      </c>
      <c r="B1567" s="228" t="s">
        <v>194</v>
      </c>
      <c r="C1567" s="228" t="s">
        <v>65</v>
      </c>
      <c r="D1567" s="228" t="s">
        <v>205</v>
      </c>
      <c r="E1567" s="228">
        <v>20</v>
      </c>
      <c r="F1567" s="228">
        <v>30332</v>
      </c>
      <c r="G1567" s="228">
        <v>1006</v>
      </c>
      <c r="H1567" s="228">
        <v>1604</v>
      </c>
      <c r="I1567" s="228">
        <v>1430402.02</v>
      </c>
      <c r="J1567" s="228">
        <v>334675.08</v>
      </c>
      <c r="K1567" s="228">
        <v>282173.38</v>
      </c>
      <c r="L1567" s="228">
        <v>2314984.16</v>
      </c>
    </row>
    <row r="1568" spans="1:12">
      <c r="A1568" s="228">
        <v>2008</v>
      </c>
      <c r="B1568" s="228" t="s">
        <v>194</v>
      </c>
      <c r="C1568" s="228" t="s">
        <v>65</v>
      </c>
      <c r="D1568" s="228" t="s">
        <v>205</v>
      </c>
      <c r="E1568" s="228">
        <v>25</v>
      </c>
      <c r="F1568" s="228">
        <v>29431</v>
      </c>
      <c r="G1568" s="228">
        <v>773</v>
      </c>
      <c r="H1568" s="228">
        <v>1447</v>
      </c>
      <c r="I1568" s="228">
        <v>1235116.33</v>
      </c>
      <c r="J1568" s="228">
        <v>294542.59000000003</v>
      </c>
      <c r="K1568" s="228">
        <v>198767.21</v>
      </c>
      <c r="L1568" s="228">
        <v>1973885.52</v>
      </c>
    </row>
    <row r="1569" spans="1:12">
      <c r="A1569" s="228">
        <v>2008</v>
      </c>
      <c r="B1569" s="228" t="s">
        <v>194</v>
      </c>
      <c r="C1569" s="228" t="s">
        <v>65</v>
      </c>
      <c r="D1569" s="228" t="s">
        <v>205</v>
      </c>
      <c r="E1569" s="228">
        <v>30</v>
      </c>
      <c r="F1569" s="228">
        <v>35176</v>
      </c>
      <c r="G1569" s="228">
        <v>988</v>
      </c>
      <c r="H1569" s="228">
        <v>1830</v>
      </c>
      <c r="I1569" s="228">
        <v>1371553.9</v>
      </c>
      <c r="J1569" s="228">
        <v>393267.58</v>
      </c>
      <c r="K1569" s="228">
        <v>252728.19</v>
      </c>
      <c r="L1569" s="228">
        <v>2275847.5699999998</v>
      </c>
    </row>
    <row r="1570" spans="1:12">
      <c r="A1570" s="228">
        <v>2008</v>
      </c>
      <c r="B1570" s="228" t="s">
        <v>194</v>
      </c>
      <c r="C1570" s="228" t="s">
        <v>65</v>
      </c>
      <c r="D1570" s="228" t="s">
        <v>205</v>
      </c>
      <c r="E1570" s="228">
        <v>35</v>
      </c>
      <c r="F1570" s="228">
        <v>40507</v>
      </c>
      <c r="G1570" s="228">
        <v>1278</v>
      </c>
      <c r="H1570" s="228">
        <v>2135</v>
      </c>
      <c r="I1570" s="228">
        <v>1805294.95</v>
      </c>
      <c r="J1570" s="228">
        <v>514457.83</v>
      </c>
      <c r="K1570" s="228">
        <v>377042.18</v>
      </c>
      <c r="L1570" s="228">
        <v>3062913.62</v>
      </c>
    </row>
    <row r="1571" spans="1:12">
      <c r="A1571" s="228">
        <v>2008</v>
      </c>
      <c r="B1571" s="228" t="s">
        <v>194</v>
      </c>
      <c r="C1571" s="228" t="s">
        <v>65</v>
      </c>
      <c r="D1571" s="228" t="s">
        <v>205</v>
      </c>
      <c r="E1571" s="228">
        <v>40</v>
      </c>
      <c r="F1571" s="228">
        <v>40045</v>
      </c>
      <c r="G1571" s="228">
        <v>1518</v>
      </c>
      <c r="H1571" s="228">
        <v>2619</v>
      </c>
      <c r="I1571" s="228">
        <v>2373660.15</v>
      </c>
      <c r="J1571" s="228">
        <v>684230.57</v>
      </c>
      <c r="K1571" s="228">
        <v>492839.63</v>
      </c>
      <c r="L1571" s="228">
        <v>4019190.7</v>
      </c>
    </row>
    <row r="1572" spans="1:12">
      <c r="A1572" s="228">
        <v>2008</v>
      </c>
      <c r="B1572" s="228" t="s">
        <v>194</v>
      </c>
      <c r="C1572" s="228" t="s">
        <v>65</v>
      </c>
      <c r="D1572" s="228" t="s">
        <v>205</v>
      </c>
      <c r="E1572" s="228">
        <v>45</v>
      </c>
      <c r="F1572" s="228">
        <v>44020</v>
      </c>
      <c r="G1572" s="228">
        <v>2232</v>
      </c>
      <c r="H1572" s="228">
        <v>3881</v>
      </c>
      <c r="I1572" s="228">
        <v>3383507.53</v>
      </c>
      <c r="J1572" s="228">
        <v>920832.1</v>
      </c>
      <c r="K1572" s="228">
        <v>703656.13</v>
      </c>
      <c r="L1572" s="228">
        <v>5532259.3899999997</v>
      </c>
    </row>
    <row r="1573" spans="1:12">
      <c r="A1573" s="228">
        <v>2008</v>
      </c>
      <c r="B1573" s="228" t="s">
        <v>194</v>
      </c>
      <c r="C1573" s="228" t="s">
        <v>65</v>
      </c>
      <c r="D1573" s="228" t="s">
        <v>205</v>
      </c>
      <c r="E1573" s="228">
        <v>50</v>
      </c>
      <c r="F1573" s="228">
        <v>42607</v>
      </c>
      <c r="G1573" s="228">
        <v>2724</v>
      </c>
      <c r="H1573" s="228">
        <v>5118</v>
      </c>
      <c r="I1573" s="228">
        <v>4521255.34</v>
      </c>
      <c r="J1573" s="228">
        <v>1232083.72</v>
      </c>
      <c r="K1573" s="228">
        <v>1248842.6399999999</v>
      </c>
      <c r="L1573" s="228">
        <v>7706014.1799999997</v>
      </c>
    </row>
    <row r="1574" spans="1:12">
      <c r="A1574" s="228">
        <v>2008</v>
      </c>
      <c r="B1574" s="228" t="s">
        <v>194</v>
      </c>
      <c r="C1574" s="228" t="s">
        <v>65</v>
      </c>
      <c r="D1574" s="228" t="s">
        <v>205</v>
      </c>
      <c r="E1574" s="228">
        <v>55</v>
      </c>
      <c r="F1574" s="228">
        <v>40528</v>
      </c>
      <c r="G1574" s="228">
        <v>3462</v>
      </c>
      <c r="H1574" s="228">
        <v>6573</v>
      </c>
      <c r="I1574" s="228">
        <v>5864244.6200000001</v>
      </c>
      <c r="J1574" s="228">
        <v>1639873.08</v>
      </c>
      <c r="K1574" s="228">
        <v>1407585.08</v>
      </c>
      <c r="L1574" s="228">
        <v>9945057.25</v>
      </c>
    </row>
    <row r="1575" spans="1:12">
      <c r="A1575" s="228">
        <v>2008</v>
      </c>
      <c r="B1575" s="228" t="s">
        <v>194</v>
      </c>
      <c r="C1575" s="228" t="s">
        <v>65</v>
      </c>
      <c r="D1575" s="228" t="s">
        <v>205</v>
      </c>
      <c r="E1575" s="228">
        <v>60</v>
      </c>
      <c r="F1575" s="228">
        <v>34359</v>
      </c>
      <c r="G1575" s="228">
        <v>3719</v>
      </c>
      <c r="H1575" s="228">
        <v>7849</v>
      </c>
      <c r="I1575" s="228">
        <v>7139540.7800000003</v>
      </c>
      <c r="J1575" s="228">
        <v>1910376.94</v>
      </c>
      <c r="K1575" s="228">
        <v>2229601.42</v>
      </c>
      <c r="L1575" s="228">
        <v>11703932.699999999</v>
      </c>
    </row>
    <row r="1576" spans="1:12">
      <c r="A1576" s="228">
        <v>2008</v>
      </c>
      <c r="B1576" s="228" t="s">
        <v>194</v>
      </c>
      <c r="C1576" s="228" t="s">
        <v>65</v>
      </c>
      <c r="D1576" s="228" t="s">
        <v>205</v>
      </c>
      <c r="E1576" s="228">
        <v>65</v>
      </c>
      <c r="F1576" s="228">
        <v>22825</v>
      </c>
      <c r="G1576" s="228">
        <v>3546</v>
      </c>
      <c r="H1576" s="228">
        <v>8433</v>
      </c>
      <c r="I1576" s="228">
        <v>7033696.1600000001</v>
      </c>
      <c r="J1576" s="228">
        <v>1832467.89</v>
      </c>
      <c r="K1576" s="228">
        <v>1872642.73</v>
      </c>
      <c r="L1576" s="228">
        <v>11447207.66</v>
      </c>
    </row>
    <row r="1577" spans="1:12">
      <c r="A1577" s="228">
        <v>2008</v>
      </c>
      <c r="B1577" s="228" t="s">
        <v>194</v>
      </c>
      <c r="C1577" s="228" t="s">
        <v>65</v>
      </c>
      <c r="D1577" s="228" t="s">
        <v>205</v>
      </c>
      <c r="E1577" s="228">
        <v>70</v>
      </c>
      <c r="F1577" s="228">
        <v>15784</v>
      </c>
      <c r="G1577" s="228">
        <v>2802</v>
      </c>
      <c r="H1577" s="228">
        <v>7754</v>
      </c>
      <c r="I1577" s="228">
        <v>6569770.7999999998</v>
      </c>
      <c r="J1577" s="228">
        <v>1672246.74</v>
      </c>
      <c r="K1577" s="228">
        <v>2202597.63</v>
      </c>
      <c r="L1577" s="228">
        <v>11044247.18</v>
      </c>
    </row>
    <row r="1578" spans="1:12">
      <c r="A1578" s="228">
        <v>2008</v>
      </c>
      <c r="B1578" s="228" t="s">
        <v>194</v>
      </c>
      <c r="C1578" s="228" t="s">
        <v>65</v>
      </c>
      <c r="D1578" s="228" t="s">
        <v>205</v>
      </c>
      <c r="E1578" s="228">
        <v>75</v>
      </c>
      <c r="F1578" s="228">
        <v>11368</v>
      </c>
      <c r="G1578" s="228">
        <v>2452</v>
      </c>
      <c r="H1578" s="228">
        <v>8964</v>
      </c>
      <c r="I1578" s="228">
        <v>6698386.5599999996</v>
      </c>
      <c r="J1578" s="228">
        <v>1564552.05</v>
      </c>
      <c r="K1578" s="228">
        <v>1813937.62</v>
      </c>
      <c r="L1578" s="228">
        <v>10497823.300000001</v>
      </c>
    </row>
    <row r="1579" spans="1:12">
      <c r="A1579" s="228">
        <v>2008</v>
      </c>
      <c r="B1579" s="228" t="s">
        <v>194</v>
      </c>
      <c r="C1579" s="228" t="s">
        <v>65</v>
      </c>
      <c r="D1579" s="228" t="s">
        <v>205</v>
      </c>
      <c r="E1579" s="228">
        <v>80</v>
      </c>
      <c r="F1579" s="228">
        <v>6623</v>
      </c>
      <c r="G1579" s="228">
        <v>1515</v>
      </c>
      <c r="H1579" s="228">
        <v>5897</v>
      </c>
      <c r="I1579" s="228">
        <v>3958915.25</v>
      </c>
      <c r="J1579" s="228">
        <v>856063.83</v>
      </c>
      <c r="K1579" s="228">
        <v>771917.27</v>
      </c>
      <c r="L1579" s="228">
        <v>5809391.5899999999</v>
      </c>
    </row>
    <row r="1580" spans="1:12">
      <c r="A1580" s="228">
        <v>2008</v>
      </c>
      <c r="B1580" s="228" t="s">
        <v>194</v>
      </c>
      <c r="C1580" s="228" t="s">
        <v>65</v>
      </c>
      <c r="D1580" s="228" t="s">
        <v>205</v>
      </c>
      <c r="E1580" s="228">
        <v>85</v>
      </c>
      <c r="F1580" s="228">
        <v>2183</v>
      </c>
      <c r="G1580" s="228">
        <v>454</v>
      </c>
      <c r="H1580" s="228">
        <v>2642</v>
      </c>
      <c r="I1580" s="228">
        <v>1411715.65</v>
      </c>
      <c r="J1580" s="228">
        <v>246957.76</v>
      </c>
      <c r="K1580" s="228">
        <v>189550.11</v>
      </c>
      <c r="L1580" s="228">
        <v>1921098.83</v>
      </c>
    </row>
    <row r="1581" spans="1:12">
      <c r="A1581" s="228">
        <v>2008</v>
      </c>
      <c r="B1581" s="228" t="s">
        <v>194</v>
      </c>
      <c r="C1581" s="228" t="s">
        <v>65</v>
      </c>
      <c r="D1581" s="228" t="s">
        <v>205</v>
      </c>
      <c r="E1581" s="228">
        <v>90</v>
      </c>
      <c r="F1581" s="228">
        <v>675</v>
      </c>
      <c r="G1581" s="228">
        <v>163</v>
      </c>
      <c r="H1581" s="228">
        <v>1323</v>
      </c>
      <c r="I1581" s="228">
        <v>676071</v>
      </c>
      <c r="J1581" s="228">
        <v>93813.96</v>
      </c>
      <c r="K1581" s="228">
        <v>108693.77</v>
      </c>
      <c r="L1581" s="228">
        <v>902746.72</v>
      </c>
    </row>
    <row r="1582" spans="1:12">
      <c r="A1582" s="228">
        <v>2008</v>
      </c>
      <c r="B1582" s="228" t="s">
        <v>194</v>
      </c>
      <c r="C1582" s="228" t="s">
        <v>65</v>
      </c>
      <c r="D1582" s="228" t="s">
        <v>205</v>
      </c>
      <c r="E1582" s="228">
        <v>95</v>
      </c>
      <c r="F1582" s="228">
        <v>151</v>
      </c>
      <c r="G1582" s="228">
        <v>33</v>
      </c>
      <c r="H1582" s="228">
        <v>208</v>
      </c>
      <c r="I1582" s="228">
        <v>92931</v>
      </c>
      <c r="J1582" s="228">
        <v>22081.35</v>
      </c>
      <c r="K1582" s="228">
        <v>33094</v>
      </c>
      <c r="L1582" s="228">
        <v>153964.76999999999</v>
      </c>
    </row>
    <row r="1583" spans="1:12">
      <c r="A1583" s="228">
        <v>2008</v>
      </c>
      <c r="B1583" s="228" t="s">
        <v>194</v>
      </c>
      <c r="C1583" s="228" t="s">
        <v>65</v>
      </c>
      <c r="D1583" s="228" t="s">
        <v>206</v>
      </c>
      <c r="E1583" s="228">
        <v>0</v>
      </c>
      <c r="F1583" s="228">
        <v>31858</v>
      </c>
      <c r="G1583" s="228">
        <v>1021</v>
      </c>
      <c r="H1583" s="228">
        <v>3352</v>
      </c>
      <c r="I1583" s="228">
        <v>1583815.11</v>
      </c>
      <c r="J1583" s="228">
        <v>196143.84</v>
      </c>
      <c r="K1583" s="228">
        <v>24367.599999999999</v>
      </c>
      <c r="L1583" s="228">
        <v>1939513.41</v>
      </c>
    </row>
    <row r="1584" spans="1:12">
      <c r="A1584" s="228">
        <v>2008</v>
      </c>
      <c r="B1584" s="228" t="s">
        <v>194</v>
      </c>
      <c r="C1584" s="228" t="s">
        <v>65</v>
      </c>
      <c r="D1584" s="228" t="s">
        <v>206</v>
      </c>
      <c r="E1584" s="228">
        <v>5</v>
      </c>
      <c r="F1584" s="228">
        <v>31693</v>
      </c>
      <c r="G1584" s="228">
        <v>412</v>
      </c>
      <c r="H1584" s="228">
        <v>544</v>
      </c>
      <c r="I1584" s="228">
        <v>396708.65</v>
      </c>
      <c r="J1584" s="228">
        <v>107222.85</v>
      </c>
      <c r="K1584" s="228">
        <v>24318.15</v>
      </c>
      <c r="L1584" s="228">
        <v>585766.76</v>
      </c>
    </row>
    <row r="1585" spans="1:12">
      <c r="A1585" s="228">
        <v>2008</v>
      </c>
      <c r="B1585" s="228" t="s">
        <v>194</v>
      </c>
      <c r="C1585" s="228" t="s">
        <v>65</v>
      </c>
      <c r="D1585" s="228" t="s">
        <v>206</v>
      </c>
      <c r="E1585" s="228">
        <v>10</v>
      </c>
      <c r="F1585" s="228">
        <v>33937</v>
      </c>
      <c r="G1585" s="228">
        <v>394</v>
      </c>
      <c r="H1585" s="228">
        <v>611</v>
      </c>
      <c r="I1585" s="228">
        <v>478916.72</v>
      </c>
      <c r="J1585" s="228">
        <v>115782.69</v>
      </c>
      <c r="K1585" s="228">
        <v>59073.4</v>
      </c>
      <c r="L1585" s="228">
        <v>738125.33</v>
      </c>
    </row>
    <row r="1586" spans="1:12">
      <c r="A1586" s="228">
        <v>2008</v>
      </c>
      <c r="B1586" s="228" t="s">
        <v>194</v>
      </c>
      <c r="C1586" s="228" t="s">
        <v>65</v>
      </c>
      <c r="D1586" s="228" t="s">
        <v>206</v>
      </c>
      <c r="E1586" s="228">
        <v>15</v>
      </c>
      <c r="F1586" s="228">
        <v>36422</v>
      </c>
      <c r="G1586" s="228">
        <v>1322</v>
      </c>
      <c r="H1586" s="228">
        <v>2281</v>
      </c>
      <c r="I1586" s="228">
        <v>1891144.03</v>
      </c>
      <c r="J1586" s="228">
        <v>353341.15</v>
      </c>
      <c r="K1586" s="228">
        <v>159146.09</v>
      </c>
      <c r="L1586" s="228">
        <v>2675565.37</v>
      </c>
    </row>
    <row r="1587" spans="1:12">
      <c r="A1587" s="228">
        <v>2008</v>
      </c>
      <c r="B1587" s="228" t="s">
        <v>194</v>
      </c>
      <c r="C1587" s="228" t="s">
        <v>65</v>
      </c>
      <c r="D1587" s="228" t="s">
        <v>206</v>
      </c>
      <c r="E1587" s="228">
        <v>20</v>
      </c>
      <c r="F1587" s="228">
        <v>32097</v>
      </c>
      <c r="G1587" s="228">
        <v>1518</v>
      </c>
      <c r="H1587" s="228">
        <v>3182</v>
      </c>
      <c r="I1587" s="228">
        <v>2415908.14</v>
      </c>
      <c r="J1587" s="228">
        <v>552227.63</v>
      </c>
      <c r="K1587" s="228">
        <v>240206.62</v>
      </c>
      <c r="L1587" s="228">
        <v>3652124.86</v>
      </c>
    </row>
    <row r="1588" spans="1:12">
      <c r="A1588" s="228">
        <v>2008</v>
      </c>
      <c r="B1588" s="228" t="s">
        <v>194</v>
      </c>
      <c r="C1588" s="228" t="s">
        <v>65</v>
      </c>
      <c r="D1588" s="228" t="s">
        <v>206</v>
      </c>
      <c r="E1588" s="228">
        <v>25</v>
      </c>
      <c r="F1588" s="228">
        <v>33078</v>
      </c>
      <c r="G1588" s="228">
        <v>1999</v>
      </c>
      <c r="H1588" s="228">
        <v>6011</v>
      </c>
      <c r="I1588" s="228">
        <v>4816347.18</v>
      </c>
      <c r="J1588" s="228">
        <v>1302839.4099999999</v>
      </c>
      <c r="K1588" s="228">
        <v>189251.43</v>
      </c>
      <c r="L1588" s="228">
        <v>7046601.8799999999</v>
      </c>
    </row>
    <row r="1589" spans="1:12">
      <c r="A1589" s="228">
        <v>2008</v>
      </c>
      <c r="B1589" s="228" t="s">
        <v>194</v>
      </c>
      <c r="C1589" s="228" t="s">
        <v>65</v>
      </c>
      <c r="D1589" s="228" t="s">
        <v>206</v>
      </c>
      <c r="E1589" s="228">
        <v>30</v>
      </c>
      <c r="F1589" s="228">
        <v>37578</v>
      </c>
      <c r="G1589" s="228">
        <v>2972</v>
      </c>
      <c r="H1589" s="228">
        <v>8703</v>
      </c>
      <c r="I1589" s="228">
        <v>7288594.5599999996</v>
      </c>
      <c r="J1589" s="228">
        <v>2129110.2000000002</v>
      </c>
      <c r="K1589" s="228">
        <v>278729.02</v>
      </c>
      <c r="L1589" s="228">
        <v>10645513.23</v>
      </c>
    </row>
    <row r="1590" spans="1:12">
      <c r="A1590" s="228">
        <v>2008</v>
      </c>
      <c r="B1590" s="228" t="s">
        <v>194</v>
      </c>
      <c r="C1590" s="228" t="s">
        <v>65</v>
      </c>
      <c r="D1590" s="228" t="s">
        <v>206</v>
      </c>
      <c r="E1590" s="228">
        <v>35</v>
      </c>
      <c r="F1590" s="228">
        <v>43016</v>
      </c>
      <c r="G1590" s="228">
        <v>3200</v>
      </c>
      <c r="H1590" s="228">
        <v>8633</v>
      </c>
      <c r="I1590" s="228">
        <v>7290704.2699999996</v>
      </c>
      <c r="J1590" s="228">
        <v>1921732.57</v>
      </c>
      <c r="K1590" s="228">
        <v>506613.48</v>
      </c>
      <c r="L1590" s="228">
        <v>10868285.5</v>
      </c>
    </row>
    <row r="1591" spans="1:12">
      <c r="A1591" s="228">
        <v>2008</v>
      </c>
      <c r="B1591" s="228" t="s">
        <v>194</v>
      </c>
      <c r="C1591" s="228" t="s">
        <v>65</v>
      </c>
      <c r="D1591" s="228" t="s">
        <v>206</v>
      </c>
      <c r="E1591" s="228">
        <v>40</v>
      </c>
      <c r="F1591" s="228">
        <v>42491</v>
      </c>
      <c r="G1591" s="228">
        <v>2656</v>
      </c>
      <c r="H1591" s="228">
        <v>5778</v>
      </c>
      <c r="I1591" s="228">
        <v>4833459.71</v>
      </c>
      <c r="J1591" s="228">
        <v>1264282.97</v>
      </c>
      <c r="K1591" s="228">
        <v>598937.66</v>
      </c>
      <c r="L1591" s="228">
        <v>7791555.7199999997</v>
      </c>
    </row>
    <row r="1592" spans="1:12">
      <c r="A1592" s="228">
        <v>2008</v>
      </c>
      <c r="B1592" s="228" t="s">
        <v>194</v>
      </c>
      <c r="C1592" s="228" t="s">
        <v>65</v>
      </c>
      <c r="D1592" s="228" t="s">
        <v>206</v>
      </c>
      <c r="E1592" s="228">
        <v>45</v>
      </c>
      <c r="F1592" s="228">
        <v>45605</v>
      </c>
      <c r="G1592" s="228">
        <v>3051</v>
      </c>
      <c r="H1592" s="228">
        <v>6009</v>
      </c>
      <c r="I1592" s="228">
        <v>5201734.8600000003</v>
      </c>
      <c r="J1592" s="228">
        <v>1285679.5</v>
      </c>
      <c r="K1592" s="228">
        <v>768268.86</v>
      </c>
      <c r="L1592" s="228">
        <v>8684305.7200000007</v>
      </c>
    </row>
    <row r="1593" spans="1:12">
      <c r="A1593" s="228">
        <v>2008</v>
      </c>
      <c r="B1593" s="228" t="s">
        <v>194</v>
      </c>
      <c r="C1593" s="228" t="s">
        <v>65</v>
      </c>
      <c r="D1593" s="228" t="s">
        <v>206</v>
      </c>
      <c r="E1593" s="228">
        <v>50</v>
      </c>
      <c r="F1593" s="228">
        <v>45005</v>
      </c>
      <c r="G1593" s="228">
        <v>3492</v>
      </c>
      <c r="H1593" s="228">
        <v>7400</v>
      </c>
      <c r="I1593" s="228">
        <v>6325867.3600000003</v>
      </c>
      <c r="J1593" s="228">
        <v>1528960.37</v>
      </c>
      <c r="K1593" s="228">
        <v>1338310.8400000001</v>
      </c>
      <c r="L1593" s="228">
        <v>10310964.460000001</v>
      </c>
    </row>
    <row r="1594" spans="1:12">
      <c r="A1594" s="228">
        <v>2008</v>
      </c>
      <c r="B1594" s="228" t="s">
        <v>194</v>
      </c>
      <c r="C1594" s="228" t="s">
        <v>65</v>
      </c>
      <c r="D1594" s="228" t="s">
        <v>206</v>
      </c>
      <c r="E1594" s="228">
        <v>55</v>
      </c>
      <c r="F1594" s="228">
        <v>41333</v>
      </c>
      <c r="G1594" s="228">
        <v>3831</v>
      </c>
      <c r="H1594" s="228">
        <v>8484</v>
      </c>
      <c r="I1594" s="228">
        <v>6706258.9100000001</v>
      </c>
      <c r="J1594" s="228">
        <v>1647408.74</v>
      </c>
      <c r="K1594" s="228">
        <v>1355048.24</v>
      </c>
      <c r="L1594" s="228">
        <v>10812257.210000001</v>
      </c>
    </row>
    <row r="1595" spans="1:12">
      <c r="A1595" s="228">
        <v>2008</v>
      </c>
      <c r="B1595" s="228" t="s">
        <v>194</v>
      </c>
      <c r="C1595" s="228" t="s">
        <v>65</v>
      </c>
      <c r="D1595" s="228" t="s">
        <v>206</v>
      </c>
      <c r="E1595" s="228">
        <v>60</v>
      </c>
      <c r="F1595" s="228">
        <v>33364</v>
      </c>
      <c r="G1595" s="228">
        <v>3640</v>
      </c>
      <c r="H1595" s="228">
        <v>8258</v>
      </c>
      <c r="I1595" s="228">
        <v>6816650.9299999997</v>
      </c>
      <c r="J1595" s="228">
        <v>1762918.35</v>
      </c>
      <c r="K1595" s="228">
        <v>1954780.29</v>
      </c>
      <c r="L1595" s="228">
        <v>11442284.42</v>
      </c>
    </row>
    <row r="1596" spans="1:12">
      <c r="A1596" s="228">
        <v>2008</v>
      </c>
      <c r="B1596" s="228" t="s">
        <v>194</v>
      </c>
      <c r="C1596" s="228" t="s">
        <v>65</v>
      </c>
      <c r="D1596" s="228" t="s">
        <v>206</v>
      </c>
      <c r="E1596" s="228">
        <v>65</v>
      </c>
      <c r="F1596" s="228">
        <v>22428</v>
      </c>
      <c r="G1596" s="228">
        <v>2894</v>
      </c>
      <c r="H1596" s="228">
        <v>7597</v>
      </c>
      <c r="I1596" s="228">
        <v>5844010.0199999996</v>
      </c>
      <c r="J1596" s="228">
        <v>1494627.1</v>
      </c>
      <c r="K1596" s="228">
        <v>1490276.25</v>
      </c>
      <c r="L1596" s="228">
        <v>9368512.9700000007</v>
      </c>
    </row>
    <row r="1597" spans="1:12">
      <c r="A1597" s="228">
        <v>2008</v>
      </c>
      <c r="B1597" s="228" t="s">
        <v>194</v>
      </c>
      <c r="C1597" s="228" t="s">
        <v>65</v>
      </c>
      <c r="D1597" s="228" t="s">
        <v>206</v>
      </c>
      <c r="E1597" s="228">
        <v>70</v>
      </c>
      <c r="F1597" s="228">
        <v>16543</v>
      </c>
      <c r="G1597" s="228">
        <v>2518</v>
      </c>
      <c r="H1597" s="228">
        <v>7163</v>
      </c>
      <c r="I1597" s="228">
        <v>5709258.3899999997</v>
      </c>
      <c r="J1597" s="228">
        <v>1384562.36</v>
      </c>
      <c r="K1597" s="228">
        <v>1773263.34</v>
      </c>
      <c r="L1597" s="228">
        <v>9075197.0299999993</v>
      </c>
    </row>
    <row r="1598" spans="1:12">
      <c r="A1598" s="228">
        <v>2008</v>
      </c>
      <c r="B1598" s="228" t="s">
        <v>194</v>
      </c>
      <c r="C1598" s="228" t="s">
        <v>65</v>
      </c>
      <c r="D1598" s="228" t="s">
        <v>206</v>
      </c>
      <c r="E1598" s="228">
        <v>75</v>
      </c>
      <c r="F1598" s="228">
        <v>12798</v>
      </c>
      <c r="G1598" s="228">
        <v>2197</v>
      </c>
      <c r="H1598" s="228">
        <v>8674</v>
      </c>
      <c r="I1598" s="228">
        <v>5999104.9400000004</v>
      </c>
      <c r="J1598" s="228">
        <v>1374849.33</v>
      </c>
      <c r="K1598" s="228">
        <v>1443660.18</v>
      </c>
      <c r="L1598" s="228">
        <v>9242966.6600000001</v>
      </c>
    </row>
    <row r="1599" spans="1:12">
      <c r="A1599" s="228">
        <v>2008</v>
      </c>
      <c r="B1599" s="228" t="s">
        <v>194</v>
      </c>
      <c r="C1599" s="228" t="s">
        <v>65</v>
      </c>
      <c r="D1599" s="228" t="s">
        <v>206</v>
      </c>
      <c r="E1599" s="228">
        <v>80</v>
      </c>
      <c r="F1599" s="228">
        <v>9140</v>
      </c>
      <c r="G1599" s="228">
        <v>1588</v>
      </c>
      <c r="H1599" s="228">
        <v>8988</v>
      </c>
      <c r="I1599" s="228">
        <v>5312572.88</v>
      </c>
      <c r="J1599" s="228">
        <v>991717.34</v>
      </c>
      <c r="K1599" s="228">
        <v>973936.15</v>
      </c>
      <c r="L1599" s="228">
        <v>7568251.4199999999</v>
      </c>
    </row>
    <row r="1600" spans="1:12">
      <c r="A1600" s="228">
        <v>2008</v>
      </c>
      <c r="B1600" s="228" t="s">
        <v>194</v>
      </c>
      <c r="C1600" s="228" t="s">
        <v>65</v>
      </c>
      <c r="D1600" s="228" t="s">
        <v>206</v>
      </c>
      <c r="E1600" s="228">
        <v>85</v>
      </c>
      <c r="F1600" s="228">
        <v>4925</v>
      </c>
      <c r="G1600" s="228">
        <v>808</v>
      </c>
      <c r="H1600" s="228">
        <v>6443</v>
      </c>
      <c r="I1600" s="228">
        <v>3335095.82</v>
      </c>
      <c r="J1600" s="228">
        <v>464546.76</v>
      </c>
      <c r="K1600" s="228">
        <v>457679.86</v>
      </c>
      <c r="L1600" s="228">
        <v>4395905.55</v>
      </c>
    </row>
    <row r="1601" spans="1:12">
      <c r="A1601" s="228">
        <v>2008</v>
      </c>
      <c r="B1601" s="228" t="s">
        <v>194</v>
      </c>
      <c r="C1601" s="228" t="s">
        <v>65</v>
      </c>
      <c r="D1601" s="228" t="s">
        <v>206</v>
      </c>
      <c r="E1601" s="228">
        <v>90</v>
      </c>
      <c r="F1601" s="228">
        <v>1935</v>
      </c>
      <c r="G1601" s="228">
        <v>357</v>
      </c>
      <c r="H1601" s="228">
        <v>3950</v>
      </c>
      <c r="I1601" s="228">
        <v>1658316.06</v>
      </c>
      <c r="J1601" s="228">
        <v>176847.57</v>
      </c>
      <c r="K1601" s="228">
        <v>73746.34</v>
      </c>
      <c r="L1601" s="228">
        <v>2014605.09</v>
      </c>
    </row>
    <row r="1602" spans="1:12">
      <c r="A1602" s="228">
        <v>2008</v>
      </c>
      <c r="B1602" s="228" t="s">
        <v>194</v>
      </c>
      <c r="C1602" s="228" t="s">
        <v>65</v>
      </c>
      <c r="D1602" s="228" t="s">
        <v>206</v>
      </c>
      <c r="E1602" s="228">
        <v>95</v>
      </c>
      <c r="F1602" s="228">
        <v>588</v>
      </c>
      <c r="G1602" s="228">
        <v>61</v>
      </c>
      <c r="H1602" s="228">
        <v>1423</v>
      </c>
      <c r="I1602" s="228">
        <v>412423</v>
      </c>
      <c r="J1602" s="228">
        <v>30647.55</v>
      </c>
      <c r="K1602" s="228">
        <v>27493.8</v>
      </c>
      <c r="L1602" s="228">
        <v>508501.7</v>
      </c>
    </row>
    <row r="1603" spans="1:12">
      <c r="A1603" s="228">
        <v>2008</v>
      </c>
      <c r="B1603" s="228" t="s">
        <v>194</v>
      </c>
      <c r="C1603" s="228" t="s">
        <v>66</v>
      </c>
      <c r="D1603" s="228" t="s">
        <v>205</v>
      </c>
      <c r="E1603" s="228">
        <v>0</v>
      </c>
      <c r="F1603" s="228">
        <v>5167</v>
      </c>
      <c r="G1603" s="228">
        <v>192</v>
      </c>
      <c r="H1603" s="228">
        <v>567</v>
      </c>
      <c r="I1603" s="228">
        <v>288678.45</v>
      </c>
      <c r="J1603" s="228">
        <v>45927</v>
      </c>
      <c r="K1603" s="228">
        <v>1488</v>
      </c>
      <c r="L1603" s="228">
        <v>368482.3</v>
      </c>
    </row>
    <row r="1604" spans="1:12">
      <c r="A1604" s="228">
        <v>2008</v>
      </c>
      <c r="B1604" s="228" t="s">
        <v>194</v>
      </c>
      <c r="C1604" s="228" t="s">
        <v>66</v>
      </c>
      <c r="D1604" s="228" t="s">
        <v>205</v>
      </c>
      <c r="E1604" s="228">
        <v>5</v>
      </c>
      <c r="F1604" s="228">
        <v>5744</v>
      </c>
      <c r="G1604" s="228">
        <v>91</v>
      </c>
      <c r="H1604" s="228">
        <v>125</v>
      </c>
      <c r="I1604" s="228">
        <v>80233.66</v>
      </c>
      <c r="J1604" s="228">
        <v>22164.94</v>
      </c>
      <c r="K1604" s="228">
        <v>1897</v>
      </c>
      <c r="L1604" s="228">
        <v>124034.1</v>
      </c>
    </row>
    <row r="1605" spans="1:12">
      <c r="A1605" s="228">
        <v>2008</v>
      </c>
      <c r="B1605" s="228" t="s">
        <v>194</v>
      </c>
      <c r="C1605" s="228" t="s">
        <v>66</v>
      </c>
      <c r="D1605" s="228" t="s">
        <v>205</v>
      </c>
      <c r="E1605" s="228">
        <v>10</v>
      </c>
      <c r="F1605" s="228">
        <v>6600</v>
      </c>
      <c r="G1605" s="228">
        <v>71</v>
      </c>
      <c r="H1605" s="228">
        <v>97</v>
      </c>
      <c r="I1605" s="228">
        <v>84709.24</v>
      </c>
      <c r="J1605" s="228">
        <v>21655.08</v>
      </c>
      <c r="K1605" s="228">
        <v>3998.1</v>
      </c>
      <c r="L1605" s="228">
        <v>120050.46</v>
      </c>
    </row>
    <row r="1606" spans="1:12">
      <c r="A1606" s="228">
        <v>2008</v>
      </c>
      <c r="B1606" s="228" t="s">
        <v>194</v>
      </c>
      <c r="C1606" s="228" t="s">
        <v>66</v>
      </c>
      <c r="D1606" s="228" t="s">
        <v>205</v>
      </c>
      <c r="E1606" s="228">
        <v>15</v>
      </c>
      <c r="F1606" s="228">
        <v>7715</v>
      </c>
      <c r="G1606" s="228">
        <v>181</v>
      </c>
      <c r="H1606" s="228">
        <v>278</v>
      </c>
      <c r="I1606" s="228">
        <v>282188.98</v>
      </c>
      <c r="J1606" s="228">
        <v>80406.19</v>
      </c>
      <c r="K1606" s="228">
        <v>56003.77</v>
      </c>
      <c r="L1606" s="228">
        <v>461815.02</v>
      </c>
    </row>
    <row r="1607" spans="1:12">
      <c r="A1607" s="228">
        <v>2008</v>
      </c>
      <c r="B1607" s="228" t="s">
        <v>194</v>
      </c>
      <c r="C1607" s="228" t="s">
        <v>66</v>
      </c>
      <c r="D1607" s="228" t="s">
        <v>205</v>
      </c>
      <c r="E1607" s="228">
        <v>20</v>
      </c>
      <c r="F1607" s="228">
        <v>5684</v>
      </c>
      <c r="G1607" s="228">
        <v>164</v>
      </c>
      <c r="H1607" s="228">
        <v>287</v>
      </c>
      <c r="I1607" s="228">
        <v>249361.56</v>
      </c>
      <c r="J1607" s="228">
        <v>65896.92</v>
      </c>
      <c r="K1607" s="228">
        <v>36961.35</v>
      </c>
      <c r="L1607" s="228">
        <v>395466.71</v>
      </c>
    </row>
    <row r="1608" spans="1:12">
      <c r="A1608" s="228">
        <v>2008</v>
      </c>
      <c r="B1608" s="228" t="s">
        <v>194</v>
      </c>
      <c r="C1608" s="228" t="s">
        <v>66</v>
      </c>
      <c r="D1608" s="228" t="s">
        <v>205</v>
      </c>
      <c r="E1608" s="228">
        <v>25</v>
      </c>
      <c r="F1608" s="228">
        <v>3452</v>
      </c>
      <c r="G1608" s="228">
        <v>155</v>
      </c>
      <c r="H1608" s="228">
        <v>243</v>
      </c>
      <c r="I1608" s="228">
        <v>181896.34</v>
      </c>
      <c r="J1608" s="228">
        <v>42359.519999999997</v>
      </c>
      <c r="K1608" s="228">
        <v>23749.72</v>
      </c>
      <c r="L1608" s="228">
        <v>309153.82</v>
      </c>
    </row>
    <row r="1609" spans="1:12">
      <c r="A1609" s="228">
        <v>2008</v>
      </c>
      <c r="B1609" s="228" t="s">
        <v>194</v>
      </c>
      <c r="C1609" s="228" t="s">
        <v>66</v>
      </c>
      <c r="D1609" s="228" t="s">
        <v>205</v>
      </c>
      <c r="E1609" s="228">
        <v>30</v>
      </c>
      <c r="F1609" s="228">
        <v>4586</v>
      </c>
      <c r="G1609" s="228">
        <v>216</v>
      </c>
      <c r="H1609" s="228">
        <v>325</v>
      </c>
      <c r="I1609" s="228">
        <v>221195.67</v>
      </c>
      <c r="J1609" s="228">
        <v>52297.68</v>
      </c>
      <c r="K1609" s="228">
        <v>93451.85</v>
      </c>
      <c r="L1609" s="228">
        <v>428953.4</v>
      </c>
    </row>
    <row r="1610" spans="1:12">
      <c r="A1610" s="228">
        <v>2008</v>
      </c>
      <c r="B1610" s="228" t="s">
        <v>194</v>
      </c>
      <c r="C1610" s="228" t="s">
        <v>66</v>
      </c>
      <c r="D1610" s="228" t="s">
        <v>205</v>
      </c>
      <c r="E1610" s="228">
        <v>35</v>
      </c>
      <c r="F1610" s="228">
        <v>6096</v>
      </c>
      <c r="G1610" s="228">
        <v>274</v>
      </c>
      <c r="H1610" s="228">
        <v>576</v>
      </c>
      <c r="I1610" s="228">
        <v>420929.7</v>
      </c>
      <c r="J1610" s="228">
        <v>91271.679999999993</v>
      </c>
      <c r="K1610" s="228">
        <v>125166.59</v>
      </c>
      <c r="L1610" s="228">
        <v>713205.91</v>
      </c>
    </row>
    <row r="1611" spans="1:12">
      <c r="A1611" s="228">
        <v>2008</v>
      </c>
      <c r="B1611" s="228" t="s">
        <v>194</v>
      </c>
      <c r="C1611" s="228" t="s">
        <v>66</v>
      </c>
      <c r="D1611" s="228" t="s">
        <v>205</v>
      </c>
      <c r="E1611" s="228">
        <v>40</v>
      </c>
      <c r="F1611" s="228">
        <v>6625</v>
      </c>
      <c r="G1611" s="228">
        <v>303</v>
      </c>
      <c r="H1611" s="228">
        <v>532</v>
      </c>
      <c r="I1611" s="228">
        <v>436954.33</v>
      </c>
      <c r="J1611" s="228">
        <v>136147.25</v>
      </c>
      <c r="K1611" s="228">
        <v>154923</v>
      </c>
      <c r="L1611" s="228">
        <v>822651.92</v>
      </c>
    </row>
    <row r="1612" spans="1:12">
      <c r="A1612" s="228">
        <v>2008</v>
      </c>
      <c r="B1612" s="228" t="s">
        <v>194</v>
      </c>
      <c r="C1612" s="228" t="s">
        <v>66</v>
      </c>
      <c r="D1612" s="228" t="s">
        <v>205</v>
      </c>
      <c r="E1612" s="228">
        <v>45</v>
      </c>
      <c r="F1612" s="228">
        <v>8689</v>
      </c>
      <c r="G1612" s="228">
        <v>493</v>
      </c>
      <c r="H1612" s="228">
        <v>894</v>
      </c>
      <c r="I1612" s="228">
        <v>675003.22</v>
      </c>
      <c r="J1612" s="228">
        <v>194053.68</v>
      </c>
      <c r="K1612" s="228">
        <v>176961.62</v>
      </c>
      <c r="L1612" s="228">
        <v>1217738.51</v>
      </c>
    </row>
    <row r="1613" spans="1:12">
      <c r="A1613" s="228">
        <v>2008</v>
      </c>
      <c r="B1613" s="228" t="s">
        <v>194</v>
      </c>
      <c r="C1613" s="228" t="s">
        <v>66</v>
      </c>
      <c r="D1613" s="228" t="s">
        <v>205</v>
      </c>
      <c r="E1613" s="228">
        <v>50</v>
      </c>
      <c r="F1613" s="228">
        <v>9087</v>
      </c>
      <c r="G1613" s="228">
        <v>688</v>
      </c>
      <c r="H1613" s="228">
        <v>1433</v>
      </c>
      <c r="I1613" s="228">
        <v>1091829.92</v>
      </c>
      <c r="J1613" s="228">
        <v>262200.46999999997</v>
      </c>
      <c r="K1613" s="228">
        <v>268533.28000000003</v>
      </c>
      <c r="L1613" s="228">
        <v>1789222.69</v>
      </c>
    </row>
    <row r="1614" spans="1:12">
      <c r="A1614" s="228">
        <v>2008</v>
      </c>
      <c r="B1614" s="228" t="s">
        <v>194</v>
      </c>
      <c r="C1614" s="228" t="s">
        <v>66</v>
      </c>
      <c r="D1614" s="228" t="s">
        <v>205</v>
      </c>
      <c r="E1614" s="228">
        <v>55</v>
      </c>
      <c r="F1614" s="228">
        <v>9311</v>
      </c>
      <c r="G1614" s="228">
        <v>854</v>
      </c>
      <c r="H1614" s="228">
        <v>2052</v>
      </c>
      <c r="I1614" s="228">
        <v>1607805.32</v>
      </c>
      <c r="J1614" s="228">
        <v>409470.42</v>
      </c>
      <c r="K1614" s="228">
        <v>463181.4</v>
      </c>
      <c r="L1614" s="228">
        <v>2728442.3</v>
      </c>
    </row>
    <row r="1615" spans="1:12">
      <c r="A1615" s="228">
        <v>2008</v>
      </c>
      <c r="B1615" s="228" t="s">
        <v>194</v>
      </c>
      <c r="C1615" s="228" t="s">
        <v>66</v>
      </c>
      <c r="D1615" s="228" t="s">
        <v>205</v>
      </c>
      <c r="E1615" s="228">
        <v>60</v>
      </c>
      <c r="F1615" s="228">
        <v>8238</v>
      </c>
      <c r="G1615" s="228">
        <v>1100</v>
      </c>
      <c r="H1615" s="228">
        <v>2186</v>
      </c>
      <c r="I1615" s="228">
        <v>1813339.97</v>
      </c>
      <c r="J1615" s="228">
        <v>452873.85</v>
      </c>
      <c r="K1615" s="228">
        <v>375214.28</v>
      </c>
      <c r="L1615" s="228">
        <v>2856196.11</v>
      </c>
    </row>
    <row r="1616" spans="1:12">
      <c r="A1616" s="228">
        <v>2008</v>
      </c>
      <c r="B1616" s="228" t="s">
        <v>194</v>
      </c>
      <c r="C1616" s="228" t="s">
        <v>66</v>
      </c>
      <c r="D1616" s="228" t="s">
        <v>205</v>
      </c>
      <c r="E1616" s="228">
        <v>65</v>
      </c>
      <c r="F1616" s="228">
        <v>5942</v>
      </c>
      <c r="G1616" s="228">
        <v>1186</v>
      </c>
      <c r="H1616" s="228">
        <v>3030</v>
      </c>
      <c r="I1616" s="228">
        <v>2293191.9</v>
      </c>
      <c r="J1616" s="228">
        <v>538911.68000000005</v>
      </c>
      <c r="K1616" s="228">
        <v>742941.47</v>
      </c>
      <c r="L1616" s="228">
        <v>3810398.86</v>
      </c>
    </row>
    <row r="1617" spans="1:12">
      <c r="A1617" s="228">
        <v>2008</v>
      </c>
      <c r="B1617" s="228" t="s">
        <v>194</v>
      </c>
      <c r="C1617" s="228" t="s">
        <v>66</v>
      </c>
      <c r="D1617" s="228" t="s">
        <v>205</v>
      </c>
      <c r="E1617" s="228">
        <v>70</v>
      </c>
      <c r="F1617" s="228">
        <v>4096</v>
      </c>
      <c r="G1617" s="228">
        <v>795</v>
      </c>
      <c r="H1617" s="228">
        <v>2459</v>
      </c>
      <c r="I1617" s="228">
        <v>1674605.31</v>
      </c>
      <c r="J1617" s="228">
        <v>400045.32</v>
      </c>
      <c r="K1617" s="228">
        <v>426795.1</v>
      </c>
      <c r="L1617" s="228">
        <v>2642671.6800000002</v>
      </c>
    </row>
    <row r="1618" spans="1:12">
      <c r="A1618" s="228">
        <v>2008</v>
      </c>
      <c r="B1618" s="228" t="s">
        <v>194</v>
      </c>
      <c r="C1618" s="228" t="s">
        <v>66</v>
      </c>
      <c r="D1618" s="228" t="s">
        <v>205</v>
      </c>
      <c r="E1618" s="228">
        <v>75</v>
      </c>
      <c r="F1618" s="228">
        <v>3294</v>
      </c>
      <c r="G1618" s="228">
        <v>937</v>
      </c>
      <c r="H1618" s="228">
        <v>3515</v>
      </c>
      <c r="I1618" s="228">
        <v>2206633.7799999998</v>
      </c>
      <c r="J1618" s="228">
        <v>433547.08</v>
      </c>
      <c r="K1618" s="228">
        <v>425025.57</v>
      </c>
      <c r="L1618" s="228">
        <v>3210232.84</v>
      </c>
    </row>
    <row r="1619" spans="1:12">
      <c r="A1619" s="228">
        <v>2008</v>
      </c>
      <c r="B1619" s="228" t="s">
        <v>194</v>
      </c>
      <c r="C1619" s="228" t="s">
        <v>66</v>
      </c>
      <c r="D1619" s="228" t="s">
        <v>205</v>
      </c>
      <c r="E1619" s="228">
        <v>80</v>
      </c>
      <c r="F1619" s="228">
        <v>1769</v>
      </c>
      <c r="G1619" s="228">
        <v>464</v>
      </c>
      <c r="H1619" s="228">
        <v>2029</v>
      </c>
      <c r="I1619" s="228">
        <v>1397733.68</v>
      </c>
      <c r="J1619" s="228">
        <v>259412.5</v>
      </c>
      <c r="K1619" s="228">
        <v>265840.87</v>
      </c>
      <c r="L1619" s="228">
        <v>1988648.79</v>
      </c>
    </row>
    <row r="1620" spans="1:12">
      <c r="A1620" s="228">
        <v>2008</v>
      </c>
      <c r="B1620" s="228" t="s">
        <v>194</v>
      </c>
      <c r="C1620" s="228" t="s">
        <v>66</v>
      </c>
      <c r="D1620" s="228" t="s">
        <v>205</v>
      </c>
      <c r="E1620" s="228">
        <v>85</v>
      </c>
      <c r="F1620" s="228">
        <v>500</v>
      </c>
      <c r="G1620" s="228">
        <v>137</v>
      </c>
      <c r="H1620" s="228">
        <v>618</v>
      </c>
      <c r="I1620" s="228">
        <v>333214.88</v>
      </c>
      <c r="J1620" s="228">
        <v>47232.68</v>
      </c>
      <c r="K1620" s="228">
        <v>46326</v>
      </c>
      <c r="L1620" s="228">
        <v>451259.05</v>
      </c>
    </row>
    <row r="1621" spans="1:12">
      <c r="A1621" s="228">
        <v>2008</v>
      </c>
      <c r="B1621" s="228" t="s">
        <v>194</v>
      </c>
      <c r="C1621" s="228" t="s">
        <v>66</v>
      </c>
      <c r="D1621" s="228" t="s">
        <v>205</v>
      </c>
      <c r="E1621" s="228">
        <v>90</v>
      </c>
      <c r="F1621" s="228">
        <v>166</v>
      </c>
      <c r="G1621" s="228">
        <v>35</v>
      </c>
      <c r="H1621" s="228">
        <v>234</v>
      </c>
      <c r="I1621" s="228">
        <v>116706</v>
      </c>
      <c r="J1621" s="228">
        <v>11496</v>
      </c>
      <c r="K1621" s="228">
        <v>11328.2</v>
      </c>
      <c r="L1621" s="228">
        <v>144286.15</v>
      </c>
    </row>
    <row r="1622" spans="1:12">
      <c r="A1622" s="228">
        <v>2008</v>
      </c>
      <c r="B1622" s="228" t="s">
        <v>194</v>
      </c>
      <c r="C1622" s="228" t="s">
        <v>66</v>
      </c>
      <c r="D1622" s="228" t="s">
        <v>205</v>
      </c>
      <c r="E1622" s="228">
        <v>95</v>
      </c>
      <c r="F1622" s="228">
        <v>40</v>
      </c>
      <c r="G1622" s="228">
        <v>11</v>
      </c>
      <c r="H1622" s="228">
        <v>55</v>
      </c>
      <c r="I1622" s="228">
        <v>21098</v>
      </c>
      <c r="J1622" s="228">
        <v>2247.6999999999998</v>
      </c>
      <c r="K1622" s="228">
        <v>6500</v>
      </c>
      <c r="L1622" s="228">
        <v>30996.95</v>
      </c>
    </row>
    <row r="1623" spans="1:12">
      <c r="A1623" s="228">
        <v>2008</v>
      </c>
      <c r="B1623" s="228" t="s">
        <v>194</v>
      </c>
      <c r="C1623" s="228" t="s">
        <v>66</v>
      </c>
      <c r="D1623" s="228" t="s">
        <v>206</v>
      </c>
      <c r="E1623" s="228">
        <v>0</v>
      </c>
      <c r="F1623" s="228">
        <v>4805</v>
      </c>
      <c r="G1623" s="228">
        <v>106</v>
      </c>
      <c r="H1623" s="228">
        <v>450</v>
      </c>
      <c r="I1623" s="228">
        <v>210325.28</v>
      </c>
      <c r="J1623" s="228">
        <v>30890.28</v>
      </c>
      <c r="K1623" s="228">
        <v>1174</v>
      </c>
      <c r="L1623" s="228">
        <v>264576.58</v>
      </c>
    </row>
    <row r="1624" spans="1:12">
      <c r="A1624" s="228">
        <v>2008</v>
      </c>
      <c r="B1624" s="228" t="s">
        <v>194</v>
      </c>
      <c r="C1624" s="228" t="s">
        <v>66</v>
      </c>
      <c r="D1624" s="228" t="s">
        <v>206</v>
      </c>
      <c r="E1624" s="228">
        <v>5</v>
      </c>
      <c r="F1624" s="228">
        <v>5400</v>
      </c>
      <c r="G1624" s="228">
        <v>55</v>
      </c>
      <c r="H1624" s="228">
        <v>138</v>
      </c>
      <c r="I1624" s="228">
        <v>72008.73</v>
      </c>
      <c r="J1624" s="228">
        <v>16885.310000000001</v>
      </c>
      <c r="K1624" s="228">
        <v>8868</v>
      </c>
      <c r="L1624" s="228">
        <v>106982.34</v>
      </c>
    </row>
    <row r="1625" spans="1:12">
      <c r="A1625" s="228">
        <v>2008</v>
      </c>
      <c r="B1625" s="228" t="s">
        <v>194</v>
      </c>
      <c r="C1625" s="228" t="s">
        <v>66</v>
      </c>
      <c r="D1625" s="228" t="s">
        <v>206</v>
      </c>
      <c r="E1625" s="228">
        <v>10</v>
      </c>
      <c r="F1625" s="228">
        <v>6218</v>
      </c>
      <c r="G1625" s="228">
        <v>81</v>
      </c>
      <c r="H1625" s="228">
        <v>94</v>
      </c>
      <c r="I1625" s="228">
        <v>79496.289999999994</v>
      </c>
      <c r="J1625" s="228">
        <v>22728.400000000001</v>
      </c>
      <c r="K1625" s="228">
        <v>25842.44</v>
      </c>
      <c r="L1625" s="228">
        <v>162175.96</v>
      </c>
    </row>
    <row r="1626" spans="1:12">
      <c r="A1626" s="228">
        <v>2008</v>
      </c>
      <c r="B1626" s="228" t="s">
        <v>194</v>
      </c>
      <c r="C1626" s="228" t="s">
        <v>66</v>
      </c>
      <c r="D1626" s="228" t="s">
        <v>206</v>
      </c>
      <c r="E1626" s="228">
        <v>15</v>
      </c>
      <c r="F1626" s="228">
        <v>7249</v>
      </c>
      <c r="G1626" s="228">
        <v>239</v>
      </c>
      <c r="H1626" s="228">
        <v>500</v>
      </c>
      <c r="I1626" s="228">
        <v>392303.11</v>
      </c>
      <c r="J1626" s="228">
        <v>84454.080000000002</v>
      </c>
      <c r="K1626" s="228">
        <v>59325.09</v>
      </c>
      <c r="L1626" s="228">
        <v>585564.72</v>
      </c>
    </row>
    <row r="1627" spans="1:12">
      <c r="A1627" s="228">
        <v>2008</v>
      </c>
      <c r="B1627" s="228" t="s">
        <v>194</v>
      </c>
      <c r="C1627" s="228" t="s">
        <v>66</v>
      </c>
      <c r="D1627" s="228" t="s">
        <v>206</v>
      </c>
      <c r="E1627" s="228">
        <v>20</v>
      </c>
      <c r="F1627" s="228">
        <v>6116</v>
      </c>
      <c r="G1627" s="228">
        <v>420</v>
      </c>
      <c r="H1627" s="228">
        <v>1138</v>
      </c>
      <c r="I1627" s="228">
        <v>677690.37</v>
      </c>
      <c r="J1627" s="228">
        <v>113071.42</v>
      </c>
      <c r="K1627" s="228">
        <v>61698.97</v>
      </c>
      <c r="L1627" s="228">
        <v>965549.64</v>
      </c>
    </row>
    <row r="1628" spans="1:12">
      <c r="A1628" s="228">
        <v>2008</v>
      </c>
      <c r="B1628" s="228" t="s">
        <v>194</v>
      </c>
      <c r="C1628" s="228" t="s">
        <v>66</v>
      </c>
      <c r="D1628" s="228" t="s">
        <v>206</v>
      </c>
      <c r="E1628" s="228">
        <v>25</v>
      </c>
      <c r="F1628" s="228">
        <v>4215</v>
      </c>
      <c r="G1628" s="228">
        <v>378</v>
      </c>
      <c r="H1628" s="228">
        <v>1277</v>
      </c>
      <c r="I1628" s="228">
        <v>936901.85</v>
      </c>
      <c r="J1628" s="228">
        <v>175449.3</v>
      </c>
      <c r="K1628" s="228">
        <v>76745.39</v>
      </c>
      <c r="L1628" s="228">
        <v>1321695.6599999999</v>
      </c>
    </row>
    <row r="1629" spans="1:12">
      <c r="A1629" s="228">
        <v>2008</v>
      </c>
      <c r="B1629" s="228" t="s">
        <v>194</v>
      </c>
      <c r="C1629" s="228" t="s">
        <v>66</v>
      </c>
      <c r="D1629" s="228" t="s">
        <v>206</v>
      </c>
      <c r="E1629" s="228">
        <v>30</v>
      </c>
      <c r="F1629" s="228">
        <v>5514</v>
      </c>
      <c r="G1629" s="228">
        <v>641</v>
      </c>
      <c r="H1629" s="228">
        <v>1928</v>
      </c>
      <c r="I1629" s="228">
        <v>1461281.08</v>
      </c>
      <c r="J1629" s="228">
        <v>327254.18</v>
      </c>
      <c r="K1629" s="228">
        <v>127717.82</v>
      </c>
      <c r="L1629" s="228">
        <v>2157468.0699999998</v>
      </c>
    </row>
    <row r="1630" spans="1:12">
      <c r="A1630" s="228">
        <v>2008</v>
      </c>
      <c r="B1630" s="228" t="s">
        <v>194</v>
      </c>
      <c r="C1630" s="228" t="s">
        <v>66</v>
      </c>
      <c r="D1630" s="228" t="s">
        <v>206</v>
      </c>
      <c r="E1630" s="228">
        <v>35</v>
      </c>
      <c r="F1630" s="228">
        <v>7338</v>
      </c>
      <c r="G1630" s="228">
        <v>778</v>
      </c>
      <c r="H1630" s="228">
        <v>1976</v>
      </c>
      <c r="I1630" s="228">
        <v>1548035.21</v>
      </c>
      <c r="J1630" s="228">
        <v>338855.99</v>
      </c>
      <c r="K1630" s="228">
        <v>155373.5</v>
      </c>
      <c r="L1630" s="228">
        <v>2321511.75</v>
      </c>
    </row>
    <row r="1631" spans="1:12">
      <c r="A1631" s="228">
        <v>2008</v>
      </c>
      <c r="B1631" s="228" t="s">
        <v>194</v>
      </c>
      <c r="C1631" s="228" t="s">
        <v>66</v>
      </c>
      <c r="D1631" s="228" t="s">
        <v>206</v>
      </c>
      <c r="E1631" s="228">
        <v>40</v>
      </c>
      <c r="F1631" s="228">
        <v>7808</v>
      </c>
      <c r="G1631" s="228">
        <v>627</v>
      </c>
      <c r="H1631" s="228">
        <v>1298</v>
      </c>
      <c r="I1631" s="228">
        <v>1043194.17</v>
      </c>
      <c r="J1631" s="228">
        <v>239311.97</v>
      </c>
      <c r="K1631" s="228">
        <v>218803.19</v>
      </c>
      <c r="L1631" s="228">
        <v>1747343.31</v>
      </c>
    </row>
    <row r="1632" spans="1:12">
      <c r="A1632" s="228">
        <v>2008</v>
      </c>
      <c r="B1632" s="228" t="s">
        <v>194</v>
      </c>
      <c r="C1632" s="228" t="s">
        <v>66</v>
      </c>
      <c r="D1632" s="228" t="s">
        <v>206</v>
      </c>
      <c r="E1632" s="228">
        <v>45</v>
      </c>
      <c r="F1632" s="228">
        <v>9802</v>
      </c>
      <c r="G1632" s="228">
        <v>852</v>
      </c>
      <c r="H1632" s="228">
        <v>1830</v>
      </c>
      <c r="I1632" s="228">
        <v>1326097.1299999999</v>
      </c>
      <c r="J1632" s="228">
        <v>312736.42</v>
      </c>
      <c r="K1632" s="228">
        <v>244027.77</v>
      </c>
      <c r="L1632" s="228">
        <v>2140966.06</v>
      </c>
    </row>
    <row r="1633" spans="1:12">
      <c r="A1633" s="228">
        <v>2008</v>
      </c>
      <c r="B1633" s="228" t="s">
        <v>194</v>
      </c>
      <c r="C1633" s="228" t="s">
        <v>66</v>
      </c>
      <c r="D1633" s="228" t="s">
        <v>206</v>
      </c>
      <c r="E1633" s="228">
        <v>50</v>
      </c>
      <c r="F1633" s="228">
        <v>10121</v>
      </c>
      <c r="G1633" s="228">
        <v>956</v>
      </c>
      <c r="H1633" s="228">
        <v>1795</v>
      </c>
      <c r="I1633" s="228">
        <v>1565824.85</v>
      </c>
      <c r="J1633" s="228">
        <v>396500.89</v>
      </c>
      <c r="K1633" s="228">
        <v>488239.46</v>
      </c>
      <c r="L1633" s="228">
        <v>2726893.48</v>
      </c>
    </row>
    <row r="1634" spans="1:12">
      <c r="A1634" s="228">
        <v>2008</v>
      </c>
      <c r="B1634" s="228" t="s">
        <v>194</v>
      </c>
      <c r="C1634" s="228" t="s">
        <v>66</v>
      </c>
      <c r="D1634" s="228" t="s">
        <v>206</v>
      </c>
      <c r="E1634" s="228">
        <v>55</v>
      </c>
      <c r="F1634" s="228">
        <v>9991</v>
      </c>
      <c r="G1634" s="228">
        <v>1095</v>
      </c>
      <c r="H1634" s="228">
        <v>2282</v>
      </c>
      <c r="I1634" s="228">
        <v>1891953.02</v>
      </c>
      <c r="J1634" s="228">
        <v>447291.19</v>
      </c>
      <c r="K1634" s="228">
        <v>429167.26</v>
      </c>
      <c r="L1634" s="228">
        <v>3093863.5</v>
      </c>
    </row>
    <row r="1635" spans="1:12">
      <c r="A1635" s="228">
        <v>2008</v>
      </c>
      <c r="B1635" s="228" t="s">
        <v>194</v>
      </c>
      <c r="C1635" s="228" t="s">
        <v>66</v>
      </c>
      <c r="D1635" s="228" t="s">
        <v>206</v>
      </c>
      <c r="E1635" s="228">
        <v>60</v>
      </c>
      <c r="F1635" s="228">
        <v>8574</v>
      </c>
      <c r="G1635" s="228">
        <v>1064</v>
      </c>
      <c r="H1635" s="228">
        <v>3018</v>
      </c>
      <c r="I1635" s="228">
        <v>2046267.12</v>
      </c>
      <c r="J1635" s="228">
        <v>450130.48</v>
      </c>
      <c r="K1635" s="228">
        <v>690913.09</v>
      </c>
      <c r="L1635" s="228">
        <v>3402864.1</v>
      </c>
    </row>
    <row r="1636" spans="1:12">
      <c r="A1636" s="228">
        <v>2008</v>
      </c>
      <c r="B1636" s="228" t="s">
        <v>194</v>
      </c>
      <c r="C1636" s="228" t="s">
        <v>66</v>
      </c>
      <c r="D1636" s="228" t="s">
        <v>206</v>
      </c>
      <c r="E1636" s="228">
        <v>65</v>
      </c>
      <c r="F1636" s="228">
        <v>5932</v>
      </c>
      <c r="G1636" s="228">
        <v>853</v>
      </c>
      <c r="H1636" s="228">
        <v>2393</v>
      </c>
      <c r="I1636" s="228">
        <v>1741136.8</v>
      </c>
      <c r="J1636" s="228">
        <v>379602.51</v>
      </c>
      <c r="K1636" s="228">
        <v>428402.68</v>
      </c>
      <c r="L1636" s="228">
        <v>2698905.35</v>
      </c>
    </row>
    <row r="1637" spans="1:12">
      <c r="A1637" s="228">
        <v>2008</v>
      </c>
      <c r="B1637" s="228" t="s">
        <v>194</v>
      </c>
      <c r="C1637" s="228" t="s">
        <v>66</v>
      </c>
      <c r="D1637" s="228" t="s">
        <v>206</v>
      </c>
      <c r="E1637" s="228">
        <v>70</v>
      </c>
      <c r="F1637" s="228">
        <v>4590</v>
      </c>
      <c r="G1637" s="228">
        <v>776</v>
      </c>
      <c r="H1637" s="228">
        <v>2304</v>
      </c>
      <c r="I1637" s="228">
        <v>1744805.2</v>
      </c>
      <c r="J1637" s="228">
        <v>397550.98</v>
      </c>
      <c r="K1637" s="228">
        <v>545996.15</v>
      </c>
      <c r="L1637" s="228">
        <v>2809842.96</v>
      </c>
    </row>
    <row r="1638" spans="1:12">
      <c r="A1638" s="228">
        <v>2008</v>
      </c>
      <c r="B1638" s="228" t="s">
        <v>194</v>
      </c>
      <c r="C1638" s="228" t="s">
        <v>66</v>
      </c>
      <c r="D1638" s="228" t="s">
        <v>206</v>
      </c>
      <c r="E1638" s="228">
        <v>75</v>
      </c>
      <c r="F1638" s="228">
        <v>3614</v>
      </c>
      <c r="G1638" s="228">
        <v>709</v>
      </c>
      <c r="H1638" s="228">
        <v>2512</v>
      </c>
      <c r="I1638" s="228">
        <v>1862012.69</v>
      </c>
      <c r="J1638" s="228">
        <v>369471.22</v>
      </c>
      <c r="K1638" s="228">
        <v>469296.94</v>
      </c>
      <c r="L1638" s="228">
        <v>2801084.5</v>
      </c>
    </row>
    <row r="1639" spans="1:12">
      <c r="A1639" s="228">
        <v>2008</v>
      </c>
      <c r="B1639" s="228" t="s">
        <v>194</v>
      </c>
      <c r="C1639" s="228" t="s">
        <v>66</v>
      </c>
      <c r="D1639" s="228" t="s">
        <v>206</v>
      </c>
      <c r="E1639" s="228">
        <v>80</v>
      </c>
      <c r="F1639" s="228">
        <v>2662</v>
      </c>
      <c r="G1639" s="228">
        <v>560</v>
      </c>
      <c r="H1639" s="228">
        <v>3046</v>
      </c>
      <c r="I1639" s="228">
        <v>1624938.83</v>
      </c>
      <c r="J1639" s="228">
        <v>278564.36</v>
      </c>
      <c r="K1639" s="228">
        <v>294631.62</v>
      </c>
      <c r="L1639" s="228">
        <v>2286211.66</v>
      </c>
    </row>
    <row r="1640" spans="1:12">
      <c r="A1640" s="228">
        <v>2008</v>
      </c>
      <c r="B1640" s="228" t="s">
        <v>194</v>
      </c>
      <c r="C1640" s="228" t="s">
        <v>66</v>
      </c>
      <c r="D1640" s="228" t="s">
        <v>206</v>
      </c>
      <c r="E1640" s="228">
        <v>85</v>
      </c>
      <c r="F1640" s="228">
        <v>1440</v>
      </c>
      <c r="G1640" s="228">
        <v>237</v>
      </c>
      <c r="H1640" s="228">
        <v>1978</v>
      </c>
      <c r="I1640" s="228">
        <v>908180.9</v>
      </c>
      <c r="J1640" s="228">
        <v>109512.43</v>
      </c>
      <c r="K1640" s="228">
        <v>106360.5</v>
      </c>
      <c r="L1640" s="228">
        <v>1201539.5900000001</v>
      </c>
    </row>
    <row r="1641" spans="1:12">
      <c r="A1641" s="228">
        <v>2008</v>
      </c>
      <c r="B1641" s="228" t="s">
        <v>194</v>
      </c>
      <c r="C1641" s="228" t="s">
        <v>66</v>
      </c>
      <c r="D1641" s="228" t="s">
        <v>206</v>
      </c>
      <c r="E1641" s="228">
        <v>90</v>
      </c>
      <c r="F1641" s="228">
        <v>602</v>
      </c>
      <c r="G1641" s="228">
        <v>96</v>
      </c>
      <c r="H1641" s="228">
        <v>1092</v>
      </c>
      <c r="I1641" s="228">
        <v>472478</v>
      </c>
      <c r="J1641" s="228">
        <v>42147.040000000001</v>
      </c>
      <c r="K1641" s="228">
        <v>15517.4</v>
      </c>
      <c r="L1641" s="228">
        <v>547401.9</v>
      </c>
    </row>
    <row r="1642" spans="1:12">
      <c r="A1642" s="228">
        <v>2008</v>
      </c>
      <c r="B1642" s="228" t="s">
        <v>194</v>
      </c>
      <c r="C1642" s="228" t="s">
        <v>66</v>
      </c>
      <c r="D1642" s="228" t="s">
        <v>206</v>
      </c>
      <c r="E1642" s="228">
        <v>95</v>
      </c>
      <c r="F1642" s="228">
        <v>137</v>
      </c>
      <c r="G1642" s="228">
        <v>22</v>
      </c>
      <c r="H1642" s="228">
        <v>295</v>
      </c>
      <c r="I1642" s="228">
        <v>145019.71</v>
      </c>
      <c r="J1642" s="228">
        <v>8317.36</v>
      </c>
      <c r="K1642" s="228">
        <v>8576</v>
      </c>
      <c r="L1642" s="228">
        <v>164684.95000000001</v>
      </c>
    </row>
    <row r="1643" spans="1:12">
      <c r="A1643" s="228">
        <v>2008</v>
      </c>
      <c r="B1643" s="228" t="s">
        <v>194</v>
      </c>
      <c r="C1643" s="228" t="s">
        <v>67</v>
      </c>
      <c r="D1643" s="228" t="s">
        <v>205</v>
      </c>
      <c r="E1643" s="228">
        <v>0</v>
      </c>
      <c r="F1643" s="228">
        <v>2632</v>
      </c>
      <c r="G1643" s="228">
        <v>49</v>
      </c>
      <c r="H1643" s="228">
        <v>294</v>
      </c>
      <c r="I1643" s="228">
        <v>129881</v>
      </c>
      <c r="J1643" s="228">
        <v>16406.400000000001</v>
      </c>
      <c r="K1643" s="228">
        <v>24427.5</v>
      </c>
      <c r="L1643" s="228">
        <v>188664.45</v>
      </c>
    </row>
    <row r="1644" spans="1:12">
      <c r="A1644" s="228">
        <v>2008</v>
      </c>
      <c r="B1644" s="228" t="s">
        <v>194</v>
      </c>
      <c r="C1644" s="228" t="s">
        <v>67</v>
      </c>
      <c r="D1644" s="228" t="s">
        <v>205</v>
      </c>
      <c r="E1644" s="228">
        <v>5</v>
      </c>
      <c r="F1644" s="228">
        <v>2623</v>
      </c>
      <c r="G1644" s="228">
        <v>19</v>
      </c>
      <c r="H1644" s="228">
        <v>23</v>
      </c>
      <c r="I1644" s="228">
        <v>16862.650000000001</v>
      </c>
      <c r="J1644" s="228">
        <v>5163</v>
      </c>
      <c r="K1644" s="228">
        <v>102.5</v>
      </c>
      <c r="L1644" s="228">
        <v>28177.9</v>
      </c>
    </row>
    <row r="1645" spans="1:12">
      <c r="A1645" s="228">
        <v>2008</v>
      </c>
      <c r="B1645" s="228" t="s">
        <v>194</v>
      </c>
      <c r="C1645" s="228" t="s">
        <v>67</v>
      </c>
      <c r="D1645" s="228" t="s">
        <v>205</v>
      </c>
      <c r="E1645" s="228">
        <v>10</v>
      </c>
      <c r="F1645" s="228">
        <v>2857</v>
      </c>
      <c r="G1645" s="228">
        <v>18</v>
      </c>
      <c r="H1645" s="228">
        <v>26</v>
      </c>
      <c r="I1645" s="228">
        <v>19418</v>
      </c>
      <c r="J1645" s="228">
        <v>6265.85</v>
      </c>
      <c r="K1645" s="228">
        <v>637</v>
      </c>
      <c r="L1645" s="228">
        <v>35755</v>
      </c>
    </row>
    <row r="1646" spans="1:12">
      <c r="A1646" s="228">
        <v>2008</v>
      </c>
      <c r="B1646" s="228" t="s">
        <v>194</v>
      </c>
      <c r="C1646" s="228" t="s">
        <v>67</v>
      </c>
      <c r="D1646" s="228" t="s">
        <v>205</v>
      </c>
      <c r="E1646" s="228">
        <v>15</v>
      </c>
      <c r="F1646" s="228">
        <v>2799</v>
      </c>
      <c r="G1646" s="228">
        <v>44</v>
      </c>
      <c r="H1646" s="228">
        <v>55</v>
      </c>
      <c r="I1646" s="228">
        <v>50253</v>
      </c>
      <c r="J1646" s="228">
        <v>17186.47</v>
      </c>
      <c r="K1646" s="228">
        <v>4837</v>
      </c>
      <c r="L1646" s="228">
        <v>88723.58</v>
      </c>
    </row>
    <row r="1647" spans="1:12">
      <c r="A1647" s="228">
        <v>2008</v>
      </c>
      <c r="B1647" s="228" t="s">
        <v>194</v>
      </c>
      <c r="C1647" s="228" t="s">
        <v>67</v>
      </c>
      <c r="D1647" s="228" t="s">
        <v>205</v>
      </c>
      <c r="E1647" s="228">
        <v>20</v>
      </c>
      <c r="F1647" s="228">
        <v>1896</v>
      </c>
      <c r="G1647" s="228">
        <v>33</v>
      </c>
      <c r="H1647" s="228">
        <v>53</v>
      </c>
      <c r="I1647" s="228">
        <v>56322.35</v>
      </c>
      <c r="J1647" s="228">
        <v>16873.310000000001</v>
      </c>
      <c r="K1647" s="228">
        <v>14330.45</v>
      </c>
      <c r="L1647" s="228">
        <v>95071.5</v>
      </c>
    </row>
    <row r="1648" spans="1:12">
      <c r="A1648" s="228">
        <v>2008</v>
      </c>
      <c r="B1648" s="228" t="s">
        <v>194</v>
      </c>
      <c r="C1648" s="228" t="s">
        <v>67</v>
      </c>
      <c r="D1648" s="228" t="s">
        <v>205</v>
      </c>
      <c r="E1648" s="228">
        <v>25</v>
      </c>
      <c r="F1648" s="228">
        <v>1844</v>
      </c>
      <c r="G1648" s="228">
        <v>23</v>
      </c>
      <c r="H1648" s="228">
        <v>60</v>
      </c>
      <c r="I1648" s="228">
        <v>53417.65</v>
      </c>
      <c r="J1648" s="228">
        <v>16240.35</v>
      </c>
      <c r="K1648" s="228">
        <v>4580.5</v>
      </c>
      <c r="L1648" s="228">
        <v>93472.53</v>
      </c>
    </row>
    <row r="1649" spans="1:12">
      <c r="A1649" s="228">
        <v>2008</v>
      </c>
      <c r="B1649" s="228" t="s">
        <v>194</v>
      </c>
      <c r="C1649" s="228" t="s">
        <v>67</v>
      </c>
      <c r="D1649" s="228" t="s">
        <v>205</v>
      </c>
      <c r="E1649" s="228">
        <v>30</v>
      </c>
      <c r="F1649" s="228">
        <v>2607</v>
      </c>
      <c r="G1649" s="228">
        <v>40</v>
      </c>
      <c r="H1649" s="228">
        <v>93</v>
      </c>
      <c r="I1649" s="228">
        <v>91925</v>
      </c>
      <c r="J1649" s="228">
        <v>26819.99</v>
      </c>
      <c r="K1649" s="228">
        <v>21731.25</v>
      </c>
      <c r="L1649" s="228">
        <v>156783.54999999999</v>
      </c>
    </row>
    <row r="1650" spans="1:12">
      <c r="A1650" s="228">
        <v>2008</v>
      </c>
      <c r="B1650" s="228" t="s">
        <v>194</v>
      </c>
      <c r="C1650" s="228" t="s">
        <v>67</v>
      </c>
      <c r="D1650" s="228" t="s">
        <v>205</v>
      </c>
      <c r="E1650" s="228">
        <v>35</v>
      </c>
      <c r="F1650" s="228">
        <v>2982</v>
      </c>
      <c r="G1650" s="228">
        <v>52</v>
      </c>
      <c r="H1650" s="228">
        <v>110</v>
      </c>
      <c r="I1650" s="228">
        <v>59830.1</v>
      </c>
      <c r="J1650" s="228">
        <v>26337.46</v>
      </c>
      <c r="K1650" s="228">
        <v>3139.52</v>
      </c>
      <c r="L1650" s="228">
        <v>109703.14</v>
      </c>
    </row>
    <row r="1651" spans="1:12">
      <c r="A1651" s="228">
        <v>2008</v>
      </c>
      <c r="B1651" s="228" t="s">
        <v>194</v>
      </c>
      <c r="C1651" s="228" t="s">
        <v>67</v>
      </c>
      <c r="D1651" s="228" t="s">
        <v>205</v>
      </c>
      <c r="E1651" s="228">
        <v>40</v>
      </c>
      <c r="F1651" s="228">
        <v>3002</v>
      </c>
      <c r="G1651" s="228">
        <v>69</v>
      </c>
      <c r="H1651" s="228">
        <v>106</v>
      </c>
      <c r="I1651" s="228">
        <v>84552.1</v>
      </c>
      <c r="J1651" s="228">
        <v>26392.59</v>
      </c>
      <c r="K1651" s="228">
        <v>37210.29</v>
      </c>
      <c r="L1651" s="228">
        <v>165255.13</v>
      </c>
    </row>
    <row r="1652" spans="1:12">
      <c r="A1652" s="228">
        <v>2008</v>
      </c>
      <c r="B1652" s="228" t="s">
        <v>194</v>
      </c>
      <c r="C1652" s="228" t="s">
        <v>67</v>
      </c>
      <c r="D1652" s="228" t="s">
        <v>205</v>
      </c>
      <c r="E1652" s="228">
        <v>45</v>
      </c>
      <c r="F1652" s="228">
        <v>3359</v>
      </c>
      <c r="G1652" s="228">
        <v>86</v>
      </c>
      <c r="H1652" s="228">
        <v>138</v>
      </c>
      <c r="I1652" s="228">
        <v>119735</v>
      </c>
      <c r="J1652" s="228">
        <v>43528.79</v>
      </c>
      <c r="K1652" s="228">
        <v>26060.5</v>
      </c>
      <c r="L1652" s="228">
        <v>232264.94</v>
      </c>
    </row>
    <row r="1653" spans="1:12">
      <c r="A1653" s="228">
        <v>2008</v>
      </c>
      <c r="B1653" s="228" t="s">
        <v>194</v>
      </c>
      <c r="C1653" s="228" t="s">
        <v>67</v>
      </c>
      <c r="D1653" s="228" t="s">
        <v>205</v>
      </c>
      <c r="E1653" s="228">
        <v>50</v>
      </c>
      <c r="F1653" s="228">
        <v>3141</v>
      </c>
      <c r="G1653" s="228">
        <v>119</v>
      </c>
      <c r="H1653" s="228">
        <v>186</v>
      </c>
      <c r="I1653" s="228">
        <v>139187.79999999999</v>
      </c>
      <c r="J1653" s="228">
        <v>54600.72</v>
      </c>
      <c r="K1653" s="228">
        <v>16781.5</v>
      </c>
      <c r="L1653" s="228">
        <v>269627.96000000002</v>
      </c>
    </row>
    <row r="1654" spans="1:12">
      <c r="A1654" s="228">
        <v>2008</v>
      </c>
      <c r="B1654" s="228" t="s">
        <v>194</v>
      </c>
      <c r="C1654" s="228" t="s">
        <v>67</v>
      </c>
      <c r="D1654" s="228" t="s">
        <v>205</v>
      </c>
      <c r="E1654" s="228">
        <v>55</v>
      </c>
      <c r="F1654" s="228">
        <v>2918</v>
      </c>
      <c r="G1654" s="228">
        <v>156</v>
      </c>
      <c r="H1654" s="228">
        <v>296</v>
      </c>
      <c r="I1654" s="228">
        <v>243471.34</v>
      </c>
      <c r="J1654" s="228">
        <v>76129.740000000005</v>
      </c>
      <c r="K1654" s="228">
        <v>52081.54</v>
      </c>
      <c r="L1654" s="228">
        <v>444199.99</v>
      </c>
    </row>
    <row r="1655" spans="1:12">
      <c r="A1655" s="228">
        <v>2008</v>
      </c>
      <c r="B1655" s="228" t="s">
        <v>194</v>
      </c>
      <c r="C1655" s="228" t="s">
        <v>67</v>
      </c>
      <c r="D1655" s="228" t="s">
        <v>205</v>
      </c>
      <c r="E1655" s="228">
        <v>60</v>
      </c>
      <c r="F1655" s="228">
        <v>2115</v>
      </c>
      <c r="G1655" s="228">
        <v>195</v>
      </c>
      <c r="H1655" s="228">
        <v>412</v>
      </c>
      <c r="I1655" s="228">
        <v>312048.27</v>
      </c>
      <c r="J1655" s="228">
        <v>80975.100000000006</v>
      </c>
      <c r="K1655" s="228">
        <v>30539</v>
      </c>
      <c r="L1655" s="228">
        <v>482013.65</v>
      </c>
    </row>
    <row r="1656" spans="1:12">
      <c r="A1656" s="228">
        <v>2008</v>
      </c>
      <c r="B1656" s="228" t="s">
        <v>194</v>
      </c>
      <c r="C1656" s="228" t="s">
        <v>67</v>
      </c>
      <c r="D1656" s="228" t="s">
        <v>205</v>
      </c>
      <c r="E1656" s="228">
        <v>65</v>
      </c>
      <c r="F1656" s="228">
        <v>1156</v>
      </c>
      <c r="G1656" s="228">
        <v>149</v>
      </c>
      <c r="H1656" s="228">
        <v>369</v>
      </c>
      <c r="I1656" s="228">
        <v>242185.55</v>
      </c>
      <c r="J1656" s="228">
        <v>64232.78</v>
      </c>
      <c r="K1656" s="228">
        <v>106590.39999999999</v>
      </c>
      <c r="L1656" s="228">
        <v>460572.96</v>
      </c>
    </row>
    <row r="1657" spans="1:12">
      <c r="A1657" s="228">
        <v>2008</v>
      </c>
      <c r="B1657" s="228" t="s">
        <v>194</v>
      </c>
      <c r="C1657" s="228" t="s">
        <v>67</v>
      </c>
      <c r="D1657" s="228" t="s">
        <v>205</v>
      </c>
      <c r="E1657" s="228">
        <v>70</v>
      </c>
      <c r="F1657" s="228">
        <v>499</v>
      </c>
      <c r="G1657" s="228">
        <v>66</v>
      </c>
      <c r="H1657" s="228">
        <v>268</v>
      </c>
      <c r="I1657" s="228">
        <v>209688.05</v>
      </c>
      <c r="J1657" s="228">
        <v>48987.12</v>
      </c>
      <c r="K1657" s="228">
        <v>99890.5</v>
      </c>
      <c r="L1657" s="228">
        <v>393353.91</v>
      </c>
    </row>
    <row r="1658" spans="1:12">
      <c r="A1658" s="228">
        <v>2008</v>
      </c>
      <c r="B1658" s="228" t="s">
        <v>194</v>
      </c>
      <c r="C1658" s="228" t="s">
        <v>67</v>
      </c>
      <c r="D1658" s="228" t="s">
        <v>205</v>
      </c>
      <c r="E1658" s="228">
        <v>75</v>
      </c>
      <c r="F1658" s="228">
        <v>240</v>
      </c>
      <c r="G1658" s="228">
        <v>53</v>
      </c>
      <c r="H1658" s="228">
        <v>179</v>
      </c>
      <c r="I1658" s="228">
        <v>117787</v>
      </c>
      <c r="J1658" s="228">
        <v>26902.59</v>
      </c>
      <c r="K1658" s="228">
        <v>33124</v>
      </c>
      <c r="L1658" s="228">
        <v>199876.65</v>
      </c>
    </row>
    <row r="1659" spans="1:12">
      <c r="A1659" s="228">
        <v>2008</v>
      </c>
      <c r="B1659" s="228" t="s">
        <v>194</v>
      </c>
      <c r="C1659" s="228" t="s">
        <v>67</v>
      </c>
      <c r="D1659" s="228" t="s">
        <v>205</v>
      </c>
      <c r="E1659" s="228">
        <v>80</v>
      </c>
      <c r="F1659" s="228">
        <v>110</v>
      </c>
      <c r="G1659" s="228">
        <v>18</v>
      </c>
      <c r="H1659" s="228">
        <v>33</v>
      </c>
      <c r="I1659" s="228">
        <v>41271</v>
      </c>
      <c r="J1659" s="228">
        <v>5982.8</v>
      </c>
      <c r="K1659" s="228">
        <v>580.20000000000005</v>
      </c>
      <c r="L1659" s="228">
        <v>50196.9</v>
      </c>
    </row>
    <row r="1660" spans="1:12">
      <c r="A1660" s="228">
        <v>2008</v>
      </c>
      <c r="B1660" s="228" t="s">
        <v>194</v>
      </c>
      <c r="C1660" s="228" t="s">
        <v>67</v>
      </c>
      <c r="D1660" s="228" t="s">
        <v>205</v>
      </c>
      <c r="E1660" s="228">
        <v>85</v>
      </c>
      <c r="F1660" s="228">
        <v>23</v>
      </c>
      <c r="G1660" s="228">
        <v>3</v>
      </c>
      <c r="H1660" s="228">
        <v>3</v>
      </c>
      <c r="I1660" s="228">
        <v>1936</v>
      </c>
      <c r="J1660" s="228">
        <v>471.6</v>
      </c>
      <c r="K1660" s="228">
        <v>495</v>
      </c>
      <c r="L1660" s="228">
        <v>3102.6</v>
      </c>
    </row>
    <row r="1661" spans="1:12">
      <c r="A1661" s="228">
        <v>2008</v>
      </c>
      <c r="B1661" s="228" t="s">
        <v>194</v>
      </c>
      <c r="C1661" s="228" t="s">
        <v>67</v>
      </c>
      <c r="D1661" s="228" t="s">
        <v>205</v>
      </c>
      <c r="E1661" s="228">
        <v>90</v>
      </c>
      <c r="F1661" s="228">
        <v>11</v>
      </c>
      <c r="G1661" s="228">
        <v>0</v>
      </c>
      <c r="H1661" s="228">
        <v>0</v>
      </c>
      <c r="I1661" s="228">
        <v>0</v>
      </c>
      <c r="J1661" s="228">
        <v>109</v>
      </c>
      <c r="K1661" s="228">
        <v>0</v>
      </c>
      <c r="L1661" s="228">
        <v>181</v>
      </c>
    </row>
    <row r="1662" spans="1:12">
      <c r="A1662" s="228">
        <v>2008</v>
      </c>
      <c r="B1662" s="228" t="s">
        <v>194</v>
      </c>
      <c r="C1662" s="228" t="s">
        <v>67</v>
      </c>
      <c r="D1662" s="228" t="s">
        <v>205</v>
      </c>
      <c r="E1662" s="228">
        <v>95</v>
      </c>
      <c r="F1662" s="228">
        <v>1</v>
      </c>
      <c r="G1662" s="228">
        <v>0</v>
      </c>
      <c r="H1662" s="228">
        <v>0</v>
      </c>
      <c r="I1662" s="228">
        <v>0</v>
      </c>
      <c r="J1662" s="228">
        <v>0</v>
      </c>
      <c r="K1662" s="228">
        <v>0</v>
      </c>
      <c r="L1662" s="228">
        <v>0</v>
      </c>
    </row>
    <row r="1663" spans="1:12">
      <c r="A1663" s="228">
        <v>2008</v>
      </c>
      <c r="B1663" s="228" t="s">
        <v>194</v>
      </c>
      <c r="C1663" s="228" t="s">
        <v>67</v>
      </c>
      <c r="D1663" s="228" t="s">
        <v>206</v>
      </c>
      <c r="E1663" s="228">
        <v>0</v>
      </c>
      <c r="F1663" s="228">
        <v>2505</v>
      </c>
      <c r="G1663" s="228">
        <v>31</v>
      </c>
      <c r="H1663" s="228">
        <v>153</v>
      </c>
      <c r="I1663" s="228">
        <v>59199</v>
      </c>
      <c r="J1663" s="228">
        <v>9496.16</v>
      </c>
      <c r="K1663" s="228">
        <v>170</v>
      </c>
      <c r="L1663" s="228">
        <v>73943.649999999994</v>
      </c>
    </row>
    <row r="1664" spans="1:12">
      <c r="A1664" s="228">
        <v>2008</v>
      </c>
      <c r="B1664" s="228" t="s">
        <v>194</v>
      </c>
      <c r="C1664" s="228" t="s">
        <v>67</v>
      </c>
      <c r="D1664" s="228" t="s">
        <v>206</v>
      </c>
      <c r="E1664" s="228">
        <v>5</v>
      </c>
      <c r="F1664" s="228">
        <v>2585</v>
      </c>
      <c r="G1664" s="228">
        <v>19</v>
      </c>
      <c r="H1664" s="228">
        <v>24</v>
      </c>
      <c r="I1664" s="228">
        <v>19885</v>
      </c>
      <c r="J1664" s="228">
        <v>7523</v>
      </c>
      <c r="K1664" s="228">
        <v>1432.5</v>
      </c>
      <c r="L1664" s="228">
        <v>33714.199999999997</v>
      </c>
    </row>
    <row r="1665" spans="1:12">
      <c r="A1665" s="228">
        <v>2008</v>
      </c>
      <c r="B1665" s="228" t="s">
        <v>194</v>
      </c>
      <c r="C1665" s="228" t="s">
        <v>67</v>
      </c>
      <c r="D1665" s="228" t="s">
        <v>206</v>
      </c>
      <c r="E1665" s="228">
        <v>10</v>
      </c>
      <c r="F1665" s="228">
        <v>2624</v>
      </c>
      <c r="G1665" s="228">
        <v>9</v>
      </c>
      <c r="H1665" s="228">
        <v>14</v>
      </c>
      <c r="I1665" s="228">
        <v>14785</v>
      </c>
      <c r="J1665" s="228">
        <v>5112.6499999999996</v>
      </c>
      <c r="K1665" s="228">
        <v>261</v>
      </c>
      <c r="L1665" s="228">
        <v>22239.360000000001</v>
      </c>
    </row>
    <row r="1666" spans="1:12">
      <c r="A1666" s="228">
        <v>2008</v>
      </c>
      <c r="B1666" s="228" t="s">
        <v>194</v>
      </c>
      <c r="C1666" s="228" t="s">
        <v>67</v>
      </c>
      <c r="D1666" s="228" t="s">
        <v>206</v>
      </c>
      <c r="E1666" s="228">
        <v>15</v>
      </c>
      <c r="F1666" s="228">
        <v>2713</v>
      </c>
      <c r="G1666" s="228">
        <v>56</v>
      </c>
      <c r="H1666" s="228">
        <v>182</v>
      </c>
      <c r="I1666" s="228">
        <v>111040</v>
      </c>
      <c r="J1666" s="228">
        <v>17262.13</v>
      </c>
      <c r="K1666" s="228">
        <v>4820</v>
      </c>
      <c r="L1666" s="228">
        <v>148697.14000000001</v>
      </c>
    </row>
    <row r="1667" spans="1:12">
      <c r="A1667" s="228">
        <v>2008</v>
      </c>
      <c r="B1667" s="228" t="s">
        <v>194</v>
      </c>
      <c r="C1667" s="228" t="s">
        <v>67</v>
      </c>
      <c r="D1667" s="228" t="s">
        <v>206</v>
      </c>
      <c r="E1667" s="228">
        <v>20</v>
      </c>
      <c r="F1667" s="228">
        <v>2264</v>
      </c>
      <c r="G1667" s="228">
        <v>61</v>
      </c>
      <c r="H1667" s="228">
        <v>159</v>
      </c>
      <c r="I1667" s="228">
        <v>111251</v>
      </c>
      <c r="J1667" s="228">
        <v>30366.58</v>
      </c>
      <c r="K1667" s="228">
        <v>6353.1</v>
      </c>
      <c r="L1667" s="228">
        <v>164377.01</v>
      </c>
    </row>
    <row r="1668" spans="1:12">
      <c r="A1668" s="228">
        <v>2008</v>
      </c>
      <c r="B1668" s="228" t="s">
        <v>194</v>
      </c>
      <c r="C1668" s="228" t="s">
        <v>67</v>
      </c>
      <c r="D1668" s="228" t="s">
        <v>206</v>
      </c>
      <c r="E1668" s="228">
        <v>25</v>
      </c>
      <c r="F1668" s="228">
        <v>2673</v>
      </c>
      <c r="G1668" s="228">
        <v>121</v>
      </c>
      <c r="H1668" s="228">
        <v>339</v>
      </c>
      <c r="I1668" s="228">
        <v>264311.01</v>
      </c>
      <c r="J1668" s="228">
        <v>58318.46</v>
      </c>
      <c r="K1668" s="228">
        <v>18674.650000000001</v>
      </c>
      <c r="L1668" s="228">
        <v>396664.7</v>
      </c>
    </row>
    <row r="1669" spans="1:12">
      <c r="A1669" s="228">
        <v>2008</v>
      </c>
      <c r="B1669" s="228" t="s">
        <v>194</v>
      </c>
      <c r="C1669" s="228" t="s">
        <v>67</v>
      </c>
      <c r="D1669" s="228" t="s">
        <v>206</v>
      </c>
      <c r="E1669" s="228">
        <v>30</v>
      </c>
      <c r="F1669" s="228">
        <v>3191</v>
      </c>
      <c r="G1669" s="228">
        <v>190</v>
      </c>
      <c r="H1669" s="228">
        <v>504</v>
      </c>
      <c r="I1669" s="228">
        <v>387449.27</v>
      </c>
      <c r="J1669" s="228">
        <v>74199.08</v>
      </c>
      <c r="K1669" s="228">
        <v>24601.9</v>
      </c>
      <c r="L1669" s="228">
        <v>543168.87</v>
      </c>
    </row>
    <row r="1670" spans="1:12">
      <c r="A1670" s="228">
        <v>2008</v>
      </c>
      <c r="B1670" s="228" t="s">
        <v>194</v>
      </c>
      <c r="C1670" s="228" t="s">
        <v>67</v>
      </c>
      <c r="D1670" s="228" t="s">
        <v>206</v>
      </c>
      <c r="E1670" s="228">
        <v>35</v>
      </c>
      <c r="F1670" s="228">
        <v>3478</v>
      </c>
      <c r="G1670" s="228">
        <v>178</v>
      </c>
      <c r="H1670" s="228">
        <v>426</v>
      </c>
      <c r="I1670" s="228">
        <v>332393.25</v>
      </c>
      <c r="J1670" s="228">
        <v>74577.8</v>
      </c>
      <c r="K1670" s="228">
        <v>19779.400000000001</v>
      </c>
      <c r="L1670" s="228">
        <v>506741.63</v>
      </c>
    </row>
    <row r="1671" spans="1:12">
      <c r="A1671" s="228">
        <v>2008</v>
      </c>
      <c r="B1671" s="228" t="s">
        <v>194</v>
      </c>
      <c r="C1671" s="228" t="s">
        <v>67</v>
      </c>
      <c r="D1671" s="228" t="s">
        <v>206</v>
      </c>
      <c r="E1671" s="228">
        <v>40</v>
      </c>
      <c r="F1671" s="228">
        <v>3212</v>
      </c>
      <c r="G1671" s="228">
        <v>129</v>
      </c>
      <c r="H1671" s="228">
        <v>255</v>
      </c>
      <c r="I1671" s="228">
        <v>217759.91</v>
      </c>
      <c r="J1671" s="228">
        <v>57410.3</v>
      </c>
      <c r="K1671" s="228">
        <v>18241</v>
      </c>
      <c r="L1671" s="228">
        <v>341686.89</v>
      </c>
    </row>
    <row r="1672" spans="1:12">
      <c r="A1672" s="228">
        <v>2008</v>
      </c>
      <c r="B1672" s="228" t="s">
        <v>194</v>
      </c>
      <c r="C1672" s="228" t="s">
        <v>67</v>
      </c>
      <c r="D1672" s="228" t="s">
        <v>206</v>
      </c>
      <c r="E1672" s="228">
        <v>45</v>
      </c>
      <c r="F1672" s="228">
        <v>3507</v>
      </c>
      <c r="G1672" s="228">
        <v>163</v>
      </c>
      <c r="H1672" s="228">
        <v>285</v>
      </c>
      <c r="I1672" s="228">
        <v>237517.1</v>
      </c>
      <c r="J1672" s="228">
        <v>71822.52</v>
      </c>
      <c r="K1672" s="228">
        <v>31831.15</v>
      </c>
      <c r="L1672" s="228">
        <v>394306.39</v>
      </c>
    </row>
    <row r="1673" spans="1:12">
      <c r="A1673" s="228">
        <v>2008</v>
      </c>
      <c r="B1673" s="228" t="s">
        <v>194</v>
      </c>
      <c r="C1673" s="228" t="s">
        <v>67</v>
      </c>
      <c r="D1673" s="228" t="s">
        <v>206</v>
      </c>
      <c r="E1673" s="228">
        <v>50</v>
      </c>
      <c r="F1673" s="228">
        <v>3224</v>
      </c>
      <c r="G1673" s="228">
        <v>169</v>
      </c>
      <c r="H1673" s="228">
        <v>356</v>
      </c>
      <c r="I1673" s="228">
        <v>282940.90999999997</v>
      </c>
      <c r="J1673" s="228">
        <v>83420.649999999994</v>
      </c>
      <c r="K1673" s="228">
        <v>30407.35</v>
      </c>
      <c r="L1673" s="228">
        <v>474732.15</v>
      </c>
    </row>
    <row r="1674" spans="1:12">
      <c r="A1674" s="228">
        <v>2008</v>
      </c>
      <c r="B1674" s="228" t="s">
        <v>194</v>
      </c>
      <c r="C1674" s="228" t="s">
        <v>67</v>
      </c>
      <c r="D1674" s="228" t="s">
        <v>206</v>
      </c>
      <c r="E1674" s="228">
        <v>55</v>
      </c>
      <c r="F1674" s="228">
        <v>2693</v>
      </c>
      <c r="G1674" s="228">
        <v>174</v>
      </c>
      <c r="H1674" s="228">
        <v>342</v>
      </c>
      <c r="I1674" s="228">
        <v>301520.84999999998</v>
      </c>
      <c r="J1674" s="228">
        <v>87689.31</v>
      </c>
      <c r="K1674" s="228">
        <v>78378.78</v>
      </c>
      <c r="L1674" s="228">
        <v>529123.03</v>
      </c>
    </row>
    <row r="1675" spans="1:12">
      <c r="A1675" s="228">
        <v>2008</v>
      </c>
      <c r="B1675" s="228" t="s">
        <v>194</v>
      </c>
      <c r="C1675" s="228" t="s">
        <v>67</v>
      </c>
      <c r="D1675" s="228" t="s">
        <v>206</v>
      </c>
      <c r="E1675" s="228">
        <v>60</v>
      </c>
      <c r="F1675" s="228">
        <v>1743</v>
      </c>
      <c r="G1675" s="228">
        <v>151</v>
      </c>
      <c r="H1675" s="228">
        <v>336</v>
      </c>
      <c r="I1675" s="228">
        <v>282170.15000000002</v>
      </c>
      <c r="J1675" s="228">
        <v>60568.65</v>
      </c>
      <c r="K1675" s="228">
        <v>100202.8</v>
      </c>
      <c r="L1675" s="228">
        <v>501439.35</v>
      </c>
    </row>
    <row r="1676" spans="1:12">
      <c r="A1676" s="228">
        <v>2008</v>
      </c>
      <c r="B1676" s="228" t="s">
        <v>194</v>
      </c>
      <c r="C1676" s="228" t="s">
        <v>67</v>
      </c>
      <c r="D1676" s="228" t="s">
        <v>206</v>
      </c>
      <c r="E1676" s="228">
        <v>65</v>
      </c>
      <c r="F1676" s="228">
        <v>853</v>
      </c>
      <c r="G1676" s="228">
        <v>82</v>
      </c>
      <c r="H1676" s="228">
        <v>178</v>
      </c>
      <c r="I1676" s="228">
        <v>179969.4</v>
      </c>
      <c r="J1676" s="228">
        <v>49708.39</v>
      </c>
      <c r="K1676" s="228">
        <v>43935.02</v>
      </c>
      <c r="L1676" s="228">
        <v>292999.78000000003</v>
      </c>
    </row>
    <row r="1677" spans="1:12">
      <c r="A1677" s="228">
        <v>2008</v>
      </c>
      <c r="B1677" s="228" t="s">
        <v>194</v>
      </c>
      <c r="C1677" s="228" t="s">
        <v>67</v>
      </c>
      <c r="D1677" s="228" t="s">
        <v>206</v>
      </c>
      <c r="E1677" s="228">
        <v>70</v>
      </c>
      <c r="F1677" s="228">
        <v>411</v>
      </c>
      <c r="G1677" s="228">
        <v>47</v>
      </c>
      <c r="H1677" s="228">
        <v>82</v>
      </c>
      <c r="I1677" s="228">
        <v>70230</v>
      </c>
      <c r="J1677" s="228">
        <v>19967.27</v>
      </c>
      <c r="K1677" s="228">
        <v>7873</v>
      </c>
      <c r="L1677" s="228">
        <v>105957.75999999999</v>
      </c>
    </row>
    <row r="1678" spans="1:12">
      <c r="A1678" s="228">
        <v>2008</v>
      </c>
      <c r="B1678" s="228" t="s">
        <v>194</v>
      </c>
      <c r="C1678" s="228" t="s">
        <v>67</v>
      </c>
      <c r="D1678" s="228" t="s">
        <v>206</v>
      </c>
      <c r="E1678" s="228">
        <v>75</v>
      </c>
      <c r="F1678" s="228">
        <v>233</v>
      </c>
      <c r="G1678" s="228">
        <v>25</v>
      </c>
      <c r="H1678" s="228">
        <v>45</v>
      </c>
      <c r="I1678" s="228">
        <v>34005</v>
      </c>
      <c r="J1678" s="228">
        <v>14799.61</v>
      </c>
      <c r="K1678" s="228">
        <v>14894</v>
      </c>
      <c r="L1678" s="228">
        <v>66049.77</v>
      </c>
    </row>
    <row r="1679" spans="1:12">
      <c r="A1679" s="228">
        <v>2008</v>
      </c>
      <c r="B1679" s="228" t="s">
        <v>194</v>
      </c>
      <c r="C1679" s="228" t="s">
        <v>67</v>
      </c>
      <c r="D1679" s="228" t="s">
        <v>206</v>
      </c>
      <c r="E1679" s="228">
        <v>80</v>
      </c>
      <c r="F1679" s="228">
        <v>123</v>
      </c>
      <c r="G1679" s="228">
        <v>13</v>
      </c>
      <c r="H1679" s="228">
        <v>53</v>
      </c>
      <c r="I1679" s="228">
        <v>42678</v>
      </c>
      <c r="J1679" s="228">
        <v>9418.15</v>
      </c>
      <c r="K1679" s="228">
        <v>66638</v>
      </c>
      <c r="L1679" s="228">
        <v>121474.56</v>
      </c>
    </row>
    <row r="1680" spans="1:12">
      <c r="A1680" s="228">
        <v>2008</v>
      </c>
      <c r="B1680" s="228" t="s">
        <v>194</v>
      </c>
      <c r="C1680" s="228" t="s">
        <v>67</v>
      </c>
      <c r="D1680" s="228" t="s">
        <v>206</v>
      </c>
      <c r="E1680" s="228">
        <v>85</v>
      </c>
      <c r="F1680" s="228">
        <v>53</v>
      </c>
      <c r="G1680" s="228">
        <v>9</v>
      </c>
      <c r="H1680" s="228">
        <v>32</v>
      </c>
      <c r="I1680" s="228">
        <v>26083</v>
      </c>
      <c r="J1680" s="228">
        <v>3645.35</v>
      </c>
      <c r="K1680" s="228">
        <v>428</v>
      </c>
      <c r="L1680" s="228">
        <v>30361.47</v>
      </c>
    </row>
    <row r="1681" spans="1:12">
      <c r="A1681" s="228">
        <v>2008</v>
      </c>
      <c r="B1681" s="228" t="s">
        <v>194</v>
      </c>
      <c r="C1681" s="228" t="s">
        <v>67</v>
      </c>
      <c r="D1681" s="228" t="s">
        <v>206</v>
      </c>
      <c r="E1681" s="228">
        <v>90</v>
      </c>
      <c r="F1681" s="228">
        <v>16</v>
      </c>
      <c r="G1681" s="228">
        <v>0</v>
      </c>
      <c r="H1681" s="228">
        <v>0</v>
      </c>
      <c r="I1681" s="228">
        <v>0</v>
      </c>
      <c r="J1681" s="228">
        <v>735.45</v>
      </c>
      <c r="K1681" s="228">
        <v>0</v>
      </c>
      <c r="L1681" s="228">
        <v>714.2</v>
      </c>
    </row>
    <row r="1682" spans="1:12">
      <c r="A1682" s="228">
        <v>2008</v>
      </c>
      <c r="B1682" s="228" t="s">
        <v>194</v>
      </c>
      <c r="C1682" s="228" t="s">
        <v>67</v>
      </c>
      <c r="D1682" s="228" t="s">
        <v>206</v>
      </c>
      <c r="E1682" s="228">
        <v>95</v>
      </c>
      <c r="F1682" s="228">
        <v>6</v>
      </c>
      <c r="G1682" s="228">
        <v>1</v>
      </c>
      <c r="H1682" s="228">
        <v>1</v>
      </c>
      <c r="I1682" s="228">
        <v>2580</v>
      </c>
      <c r="J1682" s="228">
        <v>1322</v>
      </c>
      <c r="K1682" s="228">
        <v>0</v>
      </c>
      <c r="L1682" s="228">
        <v>3902</v>
      </c>
    </row>
    <row r="1683" spans="1:12">
      <c r="A1683" s="228">
        <v>2008</v>
      </c>
      <c r="B1683" s="228" t="s">
        <v>195</v>
      </c>
      <c r="C1683" s="228" t="s">
        <v>61</v>
      </c>
      <c r="D1683" s="228" t="s">
        <v>205</v>
      </c>
      <c r="E1683" s="228">
        <v>0</v>
      </c>
      <c r="F1683" s="228">
        <v>101463</v>
      </c>
      <c r="G1683" s="228">
        <v>4938</v>
      </c>
      <c r="H1683" s="228">
        <v>13300</v>
      </c>
      <c r="I1683" s="228">
        <v>6356625.2800000003</v>
      </c>
      <c r="J1683" s="228">
        <v>1107671.69</v>
      </c>
      <c r="K1683" s="228">
        <v>203098.13</v>
      </c>
      <c r="L1683" s="228">
        <v>9011438.0199999996</v>
      </c>
    </row>
    <row r="1684" spans="1:12">
      <c r="A1684" s="228">
        <v>2008</v>
      </c>
      <c r="B1684" s="228" t="s">
        <v>195</v>
      </c>
      <c r="C1684" s="228" t="s">
        <v>61</v>
      </c>
      <c r="D1684" s="228" t="s">
        <v>205</v>
      </c>
      <c r="E1684" s="228">
        <v>5</v>
      </c>
      <c r="F1684" s="228">
        <v>104253</v>
      </c>
      <c r="G1684" s="228">
        <v>2006</v>
      </c>
      <c r="H1684" s="228">
        <v>2924</v>
      </c>
      <c r="I1684" s="228">
        <v>1892541.01</v>
      </c>
      <c r="J1684" s="228">
        <v>442938.94</v>
      </c>
      <c r="K1684" s="228">
        <v>189424.12</v>
      </c>
      <c r="L1684" s="228">
        <v>3174400.96</v>
      </c>
    </row>
    <row r="1685" spans="1:12">
      <c r="A1685" s="228">
        <v>2008</v>
      </c>
      <c r="B1685" s="228" t="s">
        <v>195</v>
      </c>
      <c r="C1685" s="228" t="s">
        <v>61</v>
      </c>
      <c r="D1685" s="228" t="s">
        <v>205</v>
      </c>
      <c r="E1685" s="228">
        <v>10</v>
      </c>
      <c r="F1685" s="228">
        <v>107064</v>
      </c>
      <c r="G1685" s="228">
        <v>1517</v>
      </c>
      <c r="H1685" s="228">
        <v>3133</v>
      </c>
      <c r="I1685" s="228">
        <v>1671617.88</v>
      </c>
      <c r="J1685" s="228">
        <v>395323.01</v>
      </c>
      <c r="K1685" s="228">
        <v>240286.24</v>
      </c>
      <c r="L1685" s="228">
        <v>2733246.39</v>
      </c>
    </row>
    <row r="1686" spans="1:12">
      <c r="A1686" s="228">
        <v>2008</v>
      </c>
      <c r="B1686" s="228" t="s">
        <v>195</v>
      </c>
      <c r="C1686" s="228" t="s">
        <v>61</v>
      </c>
      <c r="D1686" s="228" t="s">
        <v>205</v>
      </c>
      <c r="E1686" s="228">
        <v>15</v>
      </c>
      <c r="F1686" s="228">
        <v>115911</v>
      </c>
      <c r="G1686" s="228">
        <v>2740</v>
      </c>
      <c r="H1686" s="228">
        <v>5729</v>
      </c>
      <c r="I1686" s="228">
        <v>3898495.43</v>
      </c>
      <c r="J1686" s="228">
        <v>755046.78</v>
      </c>
      <c r="K1686" s="228">
        <v>790072.07</v>
      </c>
      <c r="L1686" s="228">
        <v>6787791.04</v>
      </c>
    </row>
    <row r="1687" spans="1:12">
      <c r="A1687" s="228">
        <v>2008</v>
      </c>
      <c r="B1687" s="228" t="s">
        <v>195</v>
      </c>
      <c r="C1687" s="228" t="s">
        <v>61</v>
      </c>
      <c r="D1687" s="228" t="s">
        <v>205</v>
      </c>
      <c r="E1687" s="228">
        <v>20</v>
      </c>
      <c r="F1687" s="228">
        <v>85762</v>
      </c>
      <c r="G1687" s="228">
        <v>2382</v>
      </c>
      <c r="H1687" s="228">
        <v>4548</v>
      </c>
      <c r="I1687" s="228">
        <v>3360959.22</v>
      </c>
      <c r="J1687" s="228">
        <v>692846.07</v>
      </c>
      <c r="K1687" s="228">
        <v>565939.5</v>
      </c>
      <c r="L1687" s="228">
        <v>5884227.2599999998</v>
      </c>
    </row>
    <row r="1688" spans="1:12">
      <c r="A1688" s="228">
        <v>2008</v>
      </c>
      <c r="B1688" s="228" t="s">
        <v>195</v>
      </c>
      <c r="C1688" s="228" t="s">
        <v>61</v>
      </c>
      <c r="D1688" s="228" t="s">
        <v>205</v>
      </c>
      <c r="E1688" s="228">
        <v>25</v>
      </c>
      <c r="F1688" s="228">
        <v>76119</v>
      </c>
      <c r="G1688" s="228">
        <v>1998</v>
      </c>
      <c r="H1688" s="228">
        <v>4376</v>
      </c>
      <c r="I1688" s="228">
        <v>2962651.51</v>
      </c>
      <c r="J1688" s="228">
        <v>615409.31000000006</v>
      </c>
      <c r="K1688" s="228">
        <v>533768.32999999996</v>
      </c>
      <c r="L1688" s="228">
        <v>5368222.07</v>
      </c>
    </row>
    <row r="1689" spans="1:12">
      <c r="A1689" s="228">
        <v>2008</v>
      </c>
      <c r="B1689" s="228" t="s">
        <v>195</v>
      </c>
      <c r="C1689" s="228" t="s">
        <v>61</v>
      </c>
      <c r="D1689" s="228" t="s">
        <v>205</v>
      </c>
      <c r="E1689" s="228">
        <v>30</v>
      </c>
      <c r="F1689" s="228">
        <v>106125</v>
      </c>
      <c r="G1689" s="228">
        <v>2681</v>
      </c>
      <c r="H1689" s="228">
        <v>5455</v>
      </c>
      <c r="I1689" s="228">
        <v>3563295.83</v>
      </c>
      <c r="J1689" s="228">
        <v>838262.79</v>
      </c>
      <c r="K1689" s="228">
        <v>485153.85</v>
      </c>
      <c r="L1689" s="228">
        <v>6383125.8300000001</v>
      </c>
    </row>
    <row r="1690" spans="1:12">
      <c r="A1690" s="228">
        <v>2008</v>
      </c>
      <c r="B1690" s="228" t="s">
        <v>195</v>
      </c>
      <c r="C1690" s="228" t="s">
        <v>61</v>
      </c>
      <c r="D1690" s="228" t="s">
        <v>205</v>
      </c>
      <c r="E1690" s="228">
        <v>35</v>
      </c>
      <c r="F1690" s="228">
        <v>122995</v>
      </c>
      <c r="G1690" s="228">
        <v>3847</v>
      </c>
      <c r="H1690" s="228">
        <v>6873</v>
      </c>
      <c r="I1690" s="228">
        <v>4809898.66</v>
      </c>
      <c r="J1690" s="228">
        <v>1205446.6200000001</v>
      </c>
      <c r="K1690" s="228">
        <v>740008.69</v>
      </c>
      <c r="L1690" s="228">
        <v>8652203.1099999994</v>
      </c>
    </row>
    <row r="1691" spans="1:12">
      <c r="A1691" s="228">
        <v>2008</v>
      </c>
      <c r="B1691" s="228" t="s">
        <v>195</v>
      </c>
      <c r="C1691" s="228" t="s">
        <v>61</v>
      </c>
      <c r="D1691" s="228" t="s">
        <v>205</v>
      </c>
      <c r="E1691" s="228">
        <v>40</v>
      </c>
      <c r="F1691" s="228">
        <v>118788</v>
      </c>
      <c r="G1691" s="228">
        <v>4686</v>
      </c>
      <c r="H1691" s="228">
        <v>9279</v>
      </c>
      <c r="I1691" s="228">
        <v>6219027.9699999997</v>
      </c>
      <c r="J1691" s="228">
        <v>1466243.91</v>
      </c>
      <c r="K1691" s="228">
        <v>1307106.25</v>
      </c>
      <c r="L1691" s="228">
        <v>10944981.15</v>
      </c>
    </row>
    <row r="1692" spans="1:12">
      <c r="A1692" s="228">
        <v>2008</v>
      </c>
      <c r="B1692" s="228" t="s">
        <v>195</v>
      </c>
      <c r="C1692" s="228" t="s">
        <v>61</v>
      </c>
      <c r="D1692" s="228" t="s">
        <v>205</v>
      </c>
      <c r="E1692" s="228">
        <v>45</v>
      </c>
      <c r="F1692" s="228">
        <v>131236</v>
      </c>
      <c r="G1692" s="228">
        <v>6210</v>
      </c>
      <c r="H1692" s="228">
        <v>12199</v>
      </c>
      <c r="I1692" s="228">
        <v>8831629.9700000007</v>
      </c>
      <c r="J1692" s="228">
        <v>2115242.13</v>
      </c>
      <c r="K1692" s="228">
        <v>1817265.1</v>
      </c>
      <c r="L1692" s="228">
        <v>15295564.35</v>
      </c>
    </row>
    <row r="1693" spans="1:12">
      <c r="A1693" s="228">
        <v>2008</v>
      </c>
      <c r="B1693" s="228" t="s">
        <v>195</v>
      </c>
      <c r="C1693" s="228" t="s">
        <v>61</v>
      </c>
      <c r="D1693" s="228" t="s">
        <v>205</v>
      </c>
      <c r="E1693" s="228">
        <v>50</v>
      </c>
      <c r="F1693" s="228">
        <v>127933</v>
      </c>
      <c r="G1693" s="228">
        <v>7532</v>
      </c>
      <c r="H1693" s="228">
        <v>14701</v>
      </c>
      <c r="I1693" s="228">
        <v>11576601.369999999</v>
      </c>
      <c r="J1693" s="228">
        <v>3053218.88</v>
      </c>
      <c r="K1693" s="228">
        <v>2925408.64</v>
      </c>
      <c r="L1693" s="228">
        <v>20790323.550000001</v>
      </c>
    </row>
    <row r="1694" spans="1:12">
      <c r="A1694" s="228">
        <v>2008</v>
      </c>
      <c r="B1694" s="228" t="s">
        <v>195</v>
      </c>
      <c r="C1694" s="228" t="s">
        <v>61</v>
      </c>
      <c r="D1694" s="228" t="s">
        <v>205</v>
      </c>
      <c r="E1694" s="228">
        <v>55</v>
      </c>
      <c r="F1694" s="228">
        <v>123562</v>
      </c>
      <c r="G1694" s="228">
        <v>10520</v>
      </c>
      <c r="H1694" s="228">
        <v>22812</v>
      </c>
      <c r="I1694" s="228">
        <v>18399499.329999998</v>
      </c>
      <c r="J1694" s="228">
        <v>4260126.41</v>
      </c>
      <c r="K1694" s="228">
        <v>5213712.8</v>
      </c>
      <c r="L1694" s="228">
        <v>32051908.809999999</v>
      </c>
    </row>
    <row r="1695" spans="1:12">
      <c r="A1695" s="228">
        <v>2008</v>
      </c>
      <c r="B1695" s="228" t="s">
        <v>195</v>
      </c>
      <c r="C1695" s="228" t="s">
        <v>61</v>
      </c>
      <c r="D1695" s="228" t="s">
        <v>205</v>
      </c>
      <c r="E1695" s="228">
        <v>60</v>
      </c>
      <c r="F1695" s="228">
        <v>111632</v>
      </c>
      <c r="G1695" s="228">
        <v>12556</v>
      </c>
      <c r="H1695" s="228">
        <v>28260</v>
      </c>
      <c r="I1695" s="228">
        <v>23414098.010000002</v>
      </c>
      <c r="J1695" s="228">
        <v>5303026.32</v>
      </c>
      <c r="K1695" s="228">
        <v>6485054.2800000003</v>
      </c>
      <c r="L1695" s="228">
        <v>40487665.979999997</v>
      </c>
    </row>
    <row r="1696" spans="1:12">
      <c r="A1696" s="228">
        <v>2008</v>
      </c>
      <c r="B1696" s="228" t="s">
        <v>195</v>
      </c>
      <c r="C1696" s="228" t="s">
        <v>61</v>
      </c>
      <c r="D1696" s="228" t="s">
        <v>205</v>
      </c>
      <c r="E1696" s="228">
        <v>65</v>
      </c>
      <c r="F1696" s="228">
        <v>77143</v>
      </c>
      <c r="G1696" s="228">
        <v>11897</v>
      </c>
      <c r="H1696" s="228">
        <v>31379</v>
      </c>
      <c r="I1696" s="228">
        <v>25662834.02</v>
      </c>
      <c r="J1696" s="228">
        <v>5730646.5599999996</v>
      </c>
      <c r="K1696" s="228">
        <v>7829449.1500000004</v>
      </c>
      <c r="L1696" s="228">
        <v>44295505.909999996</v>
      </c>
    </row>
    <row r="1697" spans="1:12">
      <c r="A1697" s="228">
        <v>2008</v>
      </c>
      <c r="B1697" s="228" t="s">
        <v>195</v>
      </c>
      <c r="C1697" s="228" t="s">
        <v>61</v>
      </c>
      <c r="D1697" s="228" t="s">
        <v>205</v>
      </c>
      <c r="E1697" s="228">
        <v>70</v>
      </c>
      <c r="F1697" s="228">
        <v>54396</v>
      </c>
      <c r="G1697" s="228">
        <v>11590</v>
      </c>
      <c r="H1697" s="228">
        <v>31795</v>
      </c>
      <c r="I1697" s="228">
        <v>23603861.399999999</v>
      </c>
      <c r="J1697" s="228">
        <v>5167291.43</v>
      </c>
      <c r="K1697" s="228">
        <v>8461074.6300000008</v>
      </c>
      <c r="L1697" s="228">
        <v>40262600.810000002</v>
      </c>
    </row>
    <row r="1698" spans="1:12">
      <c r="A1698" s="228">
        <v>2008</v>
      </c>
      <c r="B1698" s="228" t="s">
        <v>195</v>
      </c>
      <c r="C1698" s="228" t="s">
        <v>61</v>
      </c>
      <c r="D1698" s="228" t="s">
        <v>205</v>
      </c>
      <c r="E1698" s="228">
        <v>75</v>
      </c>
      <c r="F1698" s="228">
        <v>39678</v>
      </c>
      <c r="G1698" s="228">
        <v>11371</v>
      </c>
      <c r="H1698" s="228">
        <v>36798</v>
      </c>
      <c r="I1698" s="228">
        <v>25080323.870000001</v>
      </c>
      <c r="J1698" s="228">
        <v>5066307.87</v>
      </c>
      <c r="K1698" s="228">
        <v>6959874.4299999997</v>
      </c>
      <c r="L1698" s="228">
        <v>39968127.009999998</v>
      </c>
    </row>
    <row r="1699" spans="1:12">
      <c r="A1699" s="228">
        <v>2008</v>
      </c>
      <c r="B1699" s="228" t="s">
        <v>195</v>
      </c>
      <c r="C1699" s="228" t="s">
        <v>61</v>
      </c>
      <c r="D1699" s="228" t="s">
        <v>205</v>
      </c>
      <c r="E1699" s="228">
        <v>80</v>
      </c>
      <c r="F1699" s="228">
        <v>25410</v>
      </c>
      <c r="G1699" s="228">
        <v>7867</v>
      </c>
      <c r="H1699" s="228">
        <v>30667</v>
      </c>
      <c r="I1699" s="228">
        <v>18294464.91</v>
      </c>
      <c r="J1699" s="228">
        <v>3236869.59</v>
      </c>
      <c r="K1699" s="228">
        <v>4571515.8899999997</v>
      </c>
      <c r="L1699" s="228">
        <v>27704878.899999999</v>
      </c>
    </row>
    <row r="1700" spans="1:12">
      <c r="A1700" s="228">
        <v>2008</v>
      </c>
      <c r="B1700" s="228" t="s">
        <v>195</v>
      </c>
      <c r="C1700" s="228" t="s">
        <v>61</v>
      </c>
      <c r="D1700" s="228" t="s">
        <v>205</v>
      </c>
      <c r="E1700" s="228">
        <v>85</v>
      </c>
      <c r="F1700" s="228">
        <v>7955</v>
      </c>
      <c r="G1700" s="228">
        <v>2409</v>
      </c>
      <c r="H1700" s="228">
        <v>12663</v>
      </c>
      <c r="I1700" s="228">
        <v>6437615.7699999996</v>
      </c>
      <c r="J1700" s="228">
        <v>952227.46</v>
      </c>
      <c r="K1700" s="228">
        <v>1057762.1200000001</v>
      </c>
      <c r="L1700" s="228">
        <v>8965210.8200000003</v>
      </c>
    </row>
    <row r="1701" spans="1:12">
      <c r="A1701" s="228">
        <v>2008</v>
      </c>
      <c r="B1701" s="228" t="s">
        <v>195</v>
      </c>
      <c r="C1701" s="228" t="s">
        <v>61</v>
      </c>
      <c r="D1701" s="228" t="s">
        <v>205</v>
      </c>
      <c r="E1701" s="228">
        <v>90</v>
      </c>
      <c r="F1701" s="228">
        <v>2454</v>
      </c>
      <c r="G1701" s="228">
        <v>660</v>
      </c>
      <c r="H1701" s="228">
        <v>5296</v>
      </c>
      <c r="I1701" s="228">
        <v>2283713.66</v>
      </c>
      <c r="J1701" s="228">
        <v>262039.76</v>
      </c>
      <c r="K1701" s="228">
        <v>236795.32</v>
      </c>
      <c r="L1701" s="228">
        <v>2948070.5</v>
      </c>
    </row>
    <row r="1702" spans="1:12">
      <c r="A1702" s="228">
        <v>2008</v>
      </c>
      <c r="B1702" s="228" t="s">
        <v>195</v>
      </c>
      <c r="C1702" s="228" t="s">
        <v>61</v>
      </c>
      <c r="D1702" s="228" t="s">
        <v>205</v>
      </c>
      <c r="E1702" s="228">
        <v>95</v>
      </c>
      <c r="F1702" s="228">
        <v>520</v>
      </c>
      <c r="G1702" s="228">
        <v>108</v>
      </c>
      <c r="H1702" s="228">
        <v>951</v>
      </c>
      <c r="I1702" s="228">
        <v>377880.81</v>
      </c>
      <c r="J1702" s="228">
        <v>39024.49</v>
      </c>
      <c r="K1702" s="228">
        <v>18049</v>
      </c>
      <c r="L1702" s="228">
        <v>457557.61</v>
      </c>
    </row>
    <row r="1703" spans="1:12">
      <c r="A1703" s="228">
        <v>2008</v>
      </c>
      <c r="B1703" s="228" t="s">
        <v>195</v>
      </c>
      <c r="C1703" s="228" t="s">
        <v>61</v>
      </c>
      <c r="D1703" s="228" t="s">
        <v>206</v>
      </c>
      <c r="E1703" s="228">
        <v>0</v>
      </c>
      <c r="F1703" s="228">
        <v>95131</v>
      </c>
      <c r="G1703" s="228">
        <v>3445</v>
      </c>
      <c r="H1703" s="228">
        <v>10980</v>
      </c>
      <c r="I1703" s="228">
        <v>4882495.8099999996</v>
      </c>
      <c r="J1703" s="228">
        <v>772364.09</v>
      </c>
      <c r="K1703" s="228">
        <v>141280.51999999999</v>
      </c>
      <c r="L1703" s="228">
        <v>6677295.6100000003</v>
      </c>
    </row>
    <row r="1704" spans="1:12">
      <c r="A1704" s="228">
        <v>2008</v>
      </c>
      <c r="B1704" s="228" t="s">
        <v>195</v>
      </c>
      <c r="C1704" s="228" t="s">
        <v>61</v>
      </c>
      <c r="D1704" s="228" t="s">
        <v>206</v>
      </c>
      <c r="E1704" s="228">
        <v>5</v>
      </c>
      <c r="F1704" s="228">
        <v>97572</v>
      </c>
      <c r="G1704" s="228">
        <v>1533</v>
      </c>
      <c r="H1704" s="228">
        <v>2357</v>
      </c>
      <c r="I1704" s="228">
        <v>1428714.14</v>
      </c>
      <c r="J1704" s="228">
        <v>339708.4</v>
      </c>
      <c r="K1704" s="228">
        <v>136053.98000000001</v>
      </c>
      <c r="L1704" s="228">
        <v>2442177.9</v>
      </c>
    </row>
    <row r="1705" spans="1:12">
      <c r="A1705" s="228">
        <v>2008</v>
      </c>
      <c r="B1705" s="228" t="s">
        <v>195</v>
      </c>
      <c r="C1705" s="228" t="s">
        <v>61</v>
      </c>
      <c r="D1705" s="228" t="s">
        <v>206</v>
      </c>
      <c r="E1705" s="228">
        <v>10</v>
      </c>
      <c r="F1705" s="228">
        <v>101718</v>
      </c>
      <c r="G1705" s="228">
        <v>1321</v>
      </c>
      <c r="H1705" s="228">
        <v>3069</v>
      </c>
      <c r="I1705" s="228">
        <v>1633085.51</v>
      </c>
      <c r="J1705" s="228">
        <v>333408.12</v>
      </c>
      <c r="K1705" s="228">
        <v>313096.58</v>
      </c>
      <c r="L1705" s="228">
        <v>2712611.75</v>
      </c>
    </row>
    <row r="1706" spans="1:12">
      <c r="A1706" s="228">
        <v>2008</v>
      </c>
      <c r="B1706" s="228" t="s">
        <v>195</v>
      </c>
      <c r="C1706" s="228" t="s">
        <v>61</v>
      </c>
      <c r="D1706" s="228" t="s">
        <v>206</v>
      </c>
      <c r="E1706" s="228">
        <v>15</v>
      </c>
      <c r="F1706" s="228">
        <v>109760</v>
      </c>
      <c r="G1706" s="228">
        <v>3039</v>
      </c>
      <c r="H1706" s="228">
        <v>7048</v>
      </c>
      <c r="I1706" s="228">
        <v>4462819.82</v>
      </c>
      <c r="J1706" s="228">
        <v>713828.7</v>
      </c>
      <c r="K1706" s="228">
        <v>450564.43</v>
      </c>
      <c r="L1706" s="228">
        <v>6765072.0700000003</v>
      </c>
    </row>
    <row r="1707" spans="1:12">
      <c r="A1707" s="228">
        <v>2008</v>
      </c>
      <c r="B1707" s="228" t="s">
        <v>195</v>
      </c>
      <c r="C1707" s="228" t="s">
        <v>61</v>
      </c>
      <c r="D1707" s="228" t="s">
        <v>206</v>
      </c>
      <c r="E1707" s="228">
        <v>20</v>
      </c>
      <c r="F1707" s="228">
        <v>90658</v>
      </c>
      <c r="G1707" s="228">
        <v>3950</v>
      </c>
      <c r="H1707" s="228">
        <v>9180</v>
      </c>
      <c r="I1707" s="228">
        <v>5868074.6699999999</v>
      </c>
      <c r="J1707" s="228">
        <v>1068728.73</v>
      </c>
      <c r="K1707" s="228">
        <v>479475.51</v>
      </c>
      <c r="L1707" s="228">
        <v>9036324.0199999996</v>
      </c>
    </row>
    <row r="1708" spans="1:12">
      <c r="A1708" s="228">
        <v>2008</v>
      </c>
      <c r="B1708" s="228" t="s">
        <v>195</v>
      </c>
      <c r="C1708" s="228" t="s">
        <v>61</v>
      </c>
      <c r="D1708" s="228" t="s">
        <v>206</v>
      </c>
      <c r="E1708" s="228">
        <v>25</v>
      </c>
      <c r="F1708" s="228">
        <v>93635</v>
      </c>
      <c r="G1708" s="228">
        <v>5572</v>
      </c>
      <c r="H1708" s="228">
        <v>15023</v>
      </c>
      <c r="I1708" s="228">
        <v>10638460.869999999</v>
      </c>
      <c r="J1708" s="228">
        <v>2350004.96</v>
      </c>
      <c r="K1708" s="228">
        <v>366819.61</v>
      </c>
      <c r="L1708" s="228">
        <v>16079731.779999999</v>
      </c>
    </row>
    <row r="1709" spans="1:12">
      <c r="A1709" s="228">
        <v>2008</v>
      </c>
      <c r="B1709" s="228" t="s">
        <v>195</v>
      </c>
      <c r="C1709" s="228" t="s">
        <v>61</v>
      </c>
      <c r="D1709" s="228" t="s">
        <v>206</v>
      </c>
      <c r="E1709" s="228">
        <v>30</v>
      </c>
      <c r="F1709" s="228">
        <v>121895</v>
      </c>
      <c r="G1709" s="228">
        <v>9694</v>
      </c>
      <c r="H1709" s="228">
        <v>27016</v>
      </c>
      <c r="I1709" s="228">
        <v>20809282.899999999</v>
      </c>
      <c r="J1709" s="228">
        <v>4297696.7699999996</v>
      </c>
      <c r="K1709" s="228">
        <v>862669.13</v>
      </c>
      <c r="L1709" s="228">
        <v>31249334.09</v>
      </c>
    </row>
    <row r="1710" spans="1:12">
      <c r="A1710" s="228">
        <v>2008</v>
      </c>
      <c r="B1710" s="228" t="s">
        <v>195</v>
      </c>
      <c r="C1710" s="228" t="s">
        <v>61</v>
      </c>
      <c r="D1710" s="228" t="s">
        <v>206</v>
      </c>
      <c r="E1710" s="228">
        <v>35</v>
      </c>
      <c r="F1710" s="228">
        <v>137538</v>
      </c>
      <c r="G1710" s="228">
        <v>10594</v>
      </c>
      <c r="H1710" s="228">
        <v>26107</v>
      </c>
      <c r="I1710" s="228">
        <v>19557655.559999999</v>
      </c>
      <c r="J1710" s="228">
        <v>3986697.73</v>
      </c>
      <c r="K1710" s="228">
        <v>1291124.72</v>
      </c>
      <c r="L1710" s="228">
        <v>30599783.129999999</v>
      </c>
    </row>
    <row r="1711" spans="1:12">
      <c r="A1711" s="228">
        <v>2008</v>
      </c>
      <c r="B1711" s="228" t="s">
        <v>195</v>
      </c>
      <c r="C1711" s="228" t="s">
        <v>61</v>
      </c>
      <c r="D1711" s="228" t="s">
        <v>206</v>
      </c>
      <c r="E1711" s="228">
        <v>40</v>
      </c>
      <c r="F1711" s="228">
        <v>129878</v>
      </c>
      <c r="G1711" s="228">
        <v>8150</v>
      </c>
      <c r="H1711" s="228">
        <v>16734</v>
      </c>
      <c r="I1711" s="228">
        <v>12589483.949999999</v>
      </c>
      <c r="J1711" s="228">
        <v>2760125.58</v>
      </c>
      <c r="K1711" s="228">
        <v>1275043.05</v>
      </c>
      <c r="L1711" s="228">
        <v>20608172.690000001</v>
      </c>
    </row>
    <row r="1712" spans="1:12">
      <c r="A1712" s="228">
        <v>2008</v>
      </c>
      <c r="B1712" s="228" t="s">
        <v>195</v>
      </c>
      <c r="C1712" s="228" t="s">
        <v>61</v>
      </c>
      <c r="D1712" s="228" t="s">
        <v>206</v>
      </c>
      <c r="E1712" s="228">
        <v>45</v>
      </c>
      <c r="F1712" s="228">
        <v>141279</v>
      </c>
      <c r="G1712" s="228">
        <v>9058</v>
      </c>
      <c r="H1712" s="228">
        <v>18158</v>
      </c>
      <c r="I1712" s="228">
        <v>13465643.439999999</v>
      </c>
      <c r="J1712" s="228">
        <v>3032534.45</v>
      </c>
      <c r="K1712" s="228">
        <v>1855369.7</v>
      </c>
      <c r="L1712" s="228">
        <v>22315562.489999998</v>
      </c>
    </row>
    <row r="1713" spans="1:12">
      <c r="A1713" s="228">
        <v>2008</v>
      </c>
      <c r="B1713" s="228" t="s">
        <v>195</v>
      </c>
      <c r="C1713" s="228" t="s">
        <v>61</v>
      </c>
      <c r="D1713" s="228" t="s">
        <v>206</v>
      </c>
      <c r="E1713" s="228">
        <v>50</v>
      </c>
      <c r="F1713" s="228">
        <v>137590</v>
      </c>
      <c r="G1713" s="228">
        <v>10184</v>
      </c>
      <c r="H1713" s="228">
        <v>21881</v>
      </c>
      <c r="I1713" s="228">
        <v>15967862.76</v>
      </c>
      <c r="J1713" s="228">
        <v>3554824.82</v>
      </c>
      <c r="K1713" s="228">
        <v>3265354.04</v>
      </c>
      <c r="L1713" s="228">
        <v>27169594.690000001</v>
      </c>
    </row>
    <row r="1714" spans="1:12">
      <c r="A1714" s="228">
        <v>2008</v>
      </c>
      <c r="B1714" s="228" t="s">
        <v>195</v>
      </c>
      <c r="C1714" s="228" t="s">
        <v>61</v>
      </c>
      <c r="D1714" s="228" t="s">
        <v>206</v>
      </c>
      <c r="E1714" s="228">
        <v>55</v>
      </c>
      <c r="F1714" s="228">
        <v>130568</v>
      </c>
      <c r="G1714" s="228">
        <v>11652</v>
      </c>
      <c r="H1714" s="228">
        <v>25478</v>
      </c>
      <c r="I1714" s="228">
        <v>18811920.609999999</v>
      </c>
      <c r="J1714" s="228">
        <v>4130008.71</v>
      </c>
      <c r="K1714" s="228">
        <v>4696653.01</v>
      </c>
      <c r="L1714" s="228">
        <v>32227284.489999998</v>
      </c>
    </row>
    <row r="1715" spans="1:12">
      <c r="A1715" s="228">
        <v>2008</v>
      </c>
      <c r="B1715" s="228" t="s">
        <v>195</v>
      </c>
      <c r="C1715" s="228" t="s">
        <v>61</v>
      </c>
      <c r="D1715" s="228" t="s">
        <v>206</v>
      </c>
      <c r="E1715" s="228">
        <v>60</v>
      </c>
      <c r="F1715" s="228">
        <v>113675</v>
      </c>
      <c r="G1715" s="228">
        <v>13017</v>
      </c>
      <c r="H1715" s="228">
        <v>30709</v>
      </c>
      <c r="I1715" s="228">
        <v>22556421.640000001</v>
      </c>
      <c r="J1715" s="228">
        <v>4610668.4000000004</v>
      </c>
      <c r="K1715" s="228">
        <v>6433315.3099999996</v>
      </c>
      <c r="L1715" s="228">
        <v>38534204.229999997</v>
      </c>
    </row>
    <row r="1716" spans="1:12">
      <c r="A1716" s="228">
        <v>2008</v>
      </c>
      <c r="B1716" s="228" t="s">
        <v>195</v>
      </c>
      <c r="C1716" s="228" t="s">
        <v>61</v>
      </c>
      <c r="D1716" s="228" t="s">
        <v>206</v>
      </c>
      <c r="E1716" s="228">
        <v>65</v>
      </c>
      <c r="F1716" s="228">
        <v>76789</v>
      </c>
      <c r="G1716" s="228">
        <v>11478</v>
      </c>
      <c r="H1716" s="228">
        <v>30558</v>
      </c>
      <c r="I1716" s="228">
        <v>21979923.77</v>
      </c>
      <c r="J1716" s="228">
        <v>4393670.88</v>
      </c>
      <c r="K1716" s="228">
        <v>6460555.7199999997</v>
      </c>
      <c r="L1716" s="228">
        <v>36777235.829999998</v>
      </c>
    </row>
    <row r="1717" spans="1:12">
      <c r="A1717" s="228">
        <v>2008</v>
      </c>
      <c r="B1717" s="228" t="s">
        <v>195</v>
      </c>
      <c r="C1717" s="228" t="s">
        <v>61</v>
      </c>
      <c r="D1717" s="228" t="s">
        <v>206</v>
      </c>
      <c r="E1717" s="228">
        <v>70</v>
      </c>
      <c r="F1717" s="228">
        <v>56474</v>
      </c>
      <c r="G1717" s="228">
        <v>10581</v>
      </c>
      <c r="H1717" s="228">
        <v>33241</v>
      </c>
      <c r="I1717" s="228">
        <v>21965299.760000002</v>
      </c>
      <c r="J1717" s="228">
        <v>4322516.66</v>
      </c>
      <c r="K1717" s="228">
        <v>5952091.2199999997</v>
      </c>
      <c r="L1717" s="228">
        <v>35444563.310000002</v>
      </c>
    </row>
    <row r="1718" spans="1:12">
      <c r="A1718" s="228">
        <v>2008</v>
      </c>
      <c r="B1718" s="228" t="s">
        <v>195</v>
      </c>
      <c r="C1718" s="228" t="s">
        <v>61</v>
      </c>
      <c r="D1718" s="228" t="s">
        <v>206</v>
      </c>
      <c r="E1718" s="228">
        <v>75</v>
      </c>
      <c r="F1718" s="228">
        <v>44565</v>
      </c>
      <c r="G1718" s="228">
        <v>10451</v>
      </c>
      <c r="H1718" s="228">
        <v>38086</v>
      </c>
      <c r="I1718" s="228">
        <v>23878218.91</v>
      </c>
      <c r="J1718" s="228">
        <v>4360099.6900000004</v>
      </c>
      <c r="K1718" s="228">
        <v>6356515.25</v>
      </c>
      <c r="L1718" s="228">
        <v>37368971.759999998</v>
      </c>
    </row>
    <row r="1719" spans="1:12">
      <c r="A1719" s="228">
        <v>2008</v>
      </c>
      <c r="B1719" s="228" t="s">
        <v>195</v>
      </c>
      <c r="C1719" s="228" t="s">
        <v>61</v>
      </c>
      <c r="D1719" s="228" t="s">
        <v>206</v>
      </c>
      <c r="E1719" s="228">
        <v>80</v>
      </c>
      <c r="F1719" s="228">
        <v>33740</v>
      </c>
      <c r="G1719" s="228">
        <v>7994</v>
      </c>
      <c r="H1719" s="228">
        <v>40464</v>
      </c>
      <c r="I1719" s="228">
        <v>21677788.879999999</v>
      </c>
      <c r="J1719" s="228">
        <v>3306514.3</v>
      </c>
      <c r="K1719" s="228">
        <v>4043208.63</v>
      </c>
      <c r="L1719" s="228">
        <v>30962924.289999999</v>
      </c>
    </row>
    <row r="1720" spans="1:12">
      <c r="A1720" s="228">
        <v>2008</v>
      </c>
      <c r="B1720" s="228" t="s">
        <v>195</v>
      </c>
      <c r="C1720" s="228" t="s">
        <v>61</v>
      </c>
      <c r="D1720" s="228" t="s">
        <v>206</v>
      </c>
      <c r="E1720" s="228">
        <v>85</v>
      </c>
      <c r="F1720" s="228">
        <v>18760</v>
      </c>
      <c r="G1720" s="228">
        <v>3973</v>
      </c>
      <c r="H1720" s="228">
        <v>27974</v>
      </c>
      <c r="I1720" s="228">
        <v>13172293.380000001</v>
      </c>
      <c r="J1720" s="228">
        <v>1678064.68</v>
      </c>
      <c r="K1720" s="228">
        <v>1633896.57</v>
      </c>
      <c r="L1720" s="228">
        <v>17338881.77</v>
      </c>
    </row>
    <row r="1721" spans="1:12">
      <c r="A1721" s="228">
        <v>2008</v>
      </c>
      <c r="B1721" s="228" t="s">
        <v>195</v>
      </c>
      <c r="C1721" s="228" t="s">
        <v>61</v>
      </c>
      <c r="D1721" s="228" t="s">
        <v>206</v>
      </c>
      <c r="E1721" s="228">
        <v>90</v>
      </c>
      <c r="F1721" s="228">
        <v>7336</v>
      </c>
      <c r="G1721" s="228">
        <v>1454</v>
      </c>
      <c r="H1721" s="228">
        <v>14536</v>
      </c>
      <c r="I1721" s="228">
        <v>6086547.3799999999</v>
      </c>
      <c r="J1721" s="228">
        <v>606750.73</v>
      </c>
      <c r="K1721" s="228">
        <v>425053.97</v>
      </c>
      <c r="L1721" s="228">
        <v>7386391.5199999996</v>
      </c>
    </row>
    <row r="1722" spans="1:12">
      <c r="A1722" s="228">
        <v>2008</v>
      </c>
      <c r="B1722" s="228" t="s">
        <v>195</v>
      </c>
      <c r="C1722" s="228" t="s">
        <v>61</v>
      </c>
      <c r="D1722" s="228" t="s">
        <v>206</v>
      </c>
      <c r="E1722" s="228">
        <v>95</v>
      </c>
      <c r="F1722" s="228">
        <v>2068</v>
      </c>
      <c r="G1722" s="228">
        <v>360</v>
      </c>
      <c r="H1722" s="228">
        <v>4051</v>
      </c>
      <c r="I1722" s="228">
        <v>1568661.05</v>
      </c>
      <c r="J1722" s="228">
        <v>147525.87</v>
      </c>
      <c r="K1722" s="228">
        <v>154314.04</v>
      </c>
      <c r="L1722" s="228">
        <v>1970926.5</v>
      </c>
    </row>
    <row r="1723" spans="1:12">
      <c r="A1723" s="228">
        <v>2008</v>
      </c>
      <c r="B1723" s="228" t="s">
        <v>195</v>
      </c>
      <c r="C1723" s="228" t="s">
        <v>62</v>
      </c>
      <c r="D1723" s="228" t="s">
        <v>205</v>
      </c>
      <c r="E1723" s="228">
        <v>0</v>
      </c>
      <c r="F1723" s="228">
        <v>67788</v>
      </c>
      <c r="G1723" s="228">
        <v>2722</v>
      </c>
      <c r="H1723" s="228">
        <v>8693</v>
      </c>
      <c r="I1723" s="228">
        <v>4383816.92</v>
      </c>
      <c r="J1723" s="228">
        <v>807024.99</v>
      </c>
      <c r="K1723" s="228">
        <v>114268.99</v>
      </c>
      <c r="L1723" s="228">
        <v>5817074.2599999998</v>
      </c>
    </row>
    <row r="1724" spans="1:12">
      <c r="A1724" s="228">
        <v>2008</v>
      </c>
      <c r="B1724" s="228" t="s">
        <v>195</v>
      </c>
      <c r="C1724" s="228" t="s">
        <v>62</v>
      </c>
      <c r="D1724" s="228" t="s">
        <v>205</v>
      </c>
      <c r="E1724" s="228">
        <v>5</v>
      </c>
      <c r="F1724" s="228">
        <v>66962</v>
      </c>
      <c r="G1724" s="228">
        <v>1095</v>
      </c>
      <c r="H1724" s="228">
        <v>1498</v>
      </c>
      <c r="I1724" s="228">
        <v>997050.25</v>
      </c>
      <c r="J1724" s="228">
        <v>338702.35</v>
      </c>
      <c r="K1724" s="228">
        <v>72741.48</v>
      </c>
      <c r="L1724" s="228">
        <v>1620804.39</v>
      </c>
    </row>
    <row r="1725" spans="1:12">
      <c r="A1725" s="228">
        <v>2008</v>
      </c>
      <c r="B1725" s="228" t="s">
        <v>195</v>
      </c>
      <c r="C1725" s="228" t="s">
        <v>62</v>
      </c>
      <c r="D1725" s="228" t="s">
        <v>205</v>
      </c>
      <c r="E1725" s="228">
        <v>10</v>
      </c>
      <c r="F1725" s="228">
        <v>70826</v>
      </c>
      <c r="G1725" s="228">
        <v>933</v>
      </c>
      <c r="H1725" s="228">
        <v>1380</v>
      </c>
      <c r="I1725" s="228">
        <v>950123.52000000002</v>
      </c>
      <c r="J1725" s="228">
        <v>307757.52</v>
      </c>
      <c r="K1725" s="228">
        <v>213613.42</v>
      </c>
      <c r="L1725" s="228">
        <v>1676334.64</v>
      </c>
    </row>
    <row r="1726" spans="1:12">
      <c r="A1726" s="228">
        <v>2008</v>
      </c>
      <c r="B1726" s="228" t="s">
        <v>195</v>
      </c>
      <c r="C1726" s="228" t="s">
        <v>62</v>
      </c>
      <c r="D1726" s="228" t="s">
        <v>205</v>
      </c>
      <c r="E1726" s="228">
        <v>15</v>
      </c>
      <c r="F1726" s="228">
        <v>76204</v>
      </c>
      <c r="G1726" s="228">
        <v>2144</v>
      </c>
      <c r="H1726" s="228">
        <v>3412</v>
      </c>
      <c r="I1726" s="228">
        <v>2800649.92</v>
      </c>
      <c r="J1726" s="228">
        <v>754440.28</v>
      </c>
      <c r="K1726" s="228">
        <v>533201.96</v>
      </c>
      <c r="L1726" s="228">
        <v>4650076.7</v>
      </c>
    </row>
    <row r="1727" spans="1:12">
      <c r="A1727" s="228">
        <v>2008</v>
      </c>
      <c r="B1727" s="228" t="s">
        <v>195</v>
      </c>
      <c r="C1727" s="228" t="s">
        <v>62</v>
      </c>
      <c r="D1727" s="228" t="s">
        <v>205</v>
      </c>
      <c r="E1727" s="228">
        <v>20</v>
      </c>
      <c r="F1727" s="228">
        <v>59258</v>
      </c>
      <c r="G1727" s="228">
        <v>1887</v>
      </c>
      <c r="H1727" s="228">
        <v>3276</v>
      </c>
      <c r="I1727" s="228">
        <v>2694985.29</v>
      </c>
      <c r="J1727" s="228">
        <v>709851.8</v>
      </c>
      <c r="K1727" s="228">
        <v>485355.35</v>
      </c>
      <c r="L1727" s="228">
        <v>4443970.57</v>
      </c>
    </row>
    <row r="1728" spans="1:12">
      <c r="A1728" s="228">
        <v>2008</v>
      </c>
      <c r="B1728" s="228" t="s">
        <v>195</v>
      </c>
      <c r="C1728" s="228" t="s">
        <v>62</v>
      </c>
      <c r="D1728" s="228" t="s">
        <v>205</v>
      </c>
      <c r="E1728" s="228">
        <v>25</v>
      </c>
      <c r="F1728" s="228">
        <v>48317</v>
      </c>
      <c r="G1728" s="228">
        <v>1563</v>
      </c>
      <c r="H1728" s="228">
        <v>2995</v>
      </c>
      <c r="I1728" s="228">
        <v>2170311.52</v>
      </c>
      <c r="J1728" s="228">
        <v>575273.31999999995</v>
      </c>
      <c r="K1728" s="228">
        <v>314139.21000000002</v>
      </c>
      <c r="L1728" s="228">
        <v>3633133.36</v>
      </c>
    </row>
    <row r="1729" spans="1:12">
      <c r="A1729" s="228">
        <v>2008</v>
      </c>
      <c r="B1729" s="228" t="s">
        <v>195</v>
      </c>
      <c r="C1729" s="228" t="s">
        <v>62</v>
      </c>
      <c r="D1729" s="228" t="s">
        <v>205</v>
      </c>
      <c r="E1729" s="228">
        <v>30</v>
      </c>
      <c r="F1729" s="228">
        <v>70734</v>
      </c>
      <c r="G1729" s="228">
        <v>2230</v>
      </c>
      <c r="H1729" s="228">
        <v>4229</v>
      </c>
      <c r="I1729" s="228">
        <v>2763855.63</v>
      </c>
      <c r="J1729" s="228">
        <v>783495.15</v>
      </c>
      <c r="K1729" s="228">
        <v>478532.17</v>
      </c>
      <c r="L1729" s="228">
        <v>4614067.29</v>
      </c>
    </row>
    <row r="1730" spans="1:12">
      <c r="A1730" s="228">
        <v>2008</v>
      </c>
      <c r="B1730" s="228" t="s">
        <v>195</v>
      </c>
      <c r="C1730" s="228" t="s">
        <v>62</v>
      </c>
      <c r="D1730" s="228" t="s">
        <v>205</v>
      </c>
      <c r="E1730" s="228">
        <v>35</v>
      </c>
      <c r="F1730" s="228">
        <v>83009</v>
      </c>
      <c r="G1730" s="228">
        <v>2878</v>
      </c>
      <c r="H1730" s="228">
        <v>5145</v>
      </c>
      <c r="I1730" s="228">
        <v>3626839.81</v>
      </c>
      <c r="J1730" s="228">
        <v>1210383.3799999999</v>
      </c>
      <c r="K1730" s="228">
        <v>596687.26</v>
      </c>
      <c r="L1730" s="228">
        <v>6253053.2400000002</v>
      </c>
    </row>
    <row r="1731" spans="1:12">
      <c r="A1731" s="228">
        <v>2008</v>
      </c>
      <c r="B1731" s="228" t="s">
        <v>195</v>
      </c>
      <c r="C1731" s="228" t="s">
        <v>62</v>
      </c>
      <c r="D1731" s="228" t="s">
        <v>205</v>
      </c>
      <c r="E1731" s="228">
        <v>40</v>
      </c>
      <c r="F1731" s="228">
        <v>82608</v>
      </c>
      <c r="G1731" s="228">
        <v>3525</v>
      </c>
      <c r="H1731" s="228">
        <v>5932</v>
      </c>
      <c r="I1731" s="228">
        <v>4575157.18</v>
      </c>
      <c r="J1731" s="228">
        <v>1424573.55</v>
      </c>
      <c r="K1731" s="228">
        <v>991390.92</v>
      </c>
      <c r="L1731" s="228">
        <v>7783468.6100000003</v>
      </c>
    </row>
    <row r="1732" spans="1:12">
      <c r="A1732" s="228">
        <v>2008</v>
      </c>
      <c r="B1732" s="228" t="s">
        <v>195</v>
      </c>
      <c r="C1732" s="228" t="s">
        <v>62</v>
      </c>
      <c r="D1732" s="228" t="s">
        <v>205</v>
      </c>
      <c r="E1732" s="228">
        <v>45</v>
      </c>
      <c r="F1732" s="228">
        <v>89289</v>
      </c>
      <c r="G1732" s="228">
        <v>4581</v>
      </c>
      <c r="H1732" s="228">
        <v>8676</v>
      </c>
      <c r="I1732" s="228">
        <v>6598489.25</v>
      </c>
      <c r="J1732" s="228">
        <v>2005108.54</v>
      </c>
      <c r="K1732" s="228">
        <v>1582466.88</v>
      </c>
      <c r="L1732" s="228">
        <v>11453963.35</v>
      </c>
    </row>
    <row r="1733" spans="1:12">
      <c r="A1733" s="228">
        <v>2008</v>
      </c>
      <c r="B1733" s="228" t="s">
        <v>195</v>
      </c>
      <c r="C1733" s="228" t="s">
        <v>62</v>
      </c>
      <c r="D1733" s="228" t="s">
        <v>205</v>
      </c>
      <c r="E1733" s="228">
        <v>50</v>
      </c>
      <c r="F1733" s="228">
        <v>87710</v>
      </c>
      <c r="G1733" s="228">
        <v>5999</v>
      </c>
      <c r="H1733" s="228">
        <v>12150</v>
      </c>
      <c r="I1733" s="228">
        <v>9066627.3200000003</v>
      </c>
      <c r="J1733" s="228">
        <v>2691722.32</v>
      </c>
      <c r="K1733" s="228">
        <v>2204163.64</v>
      </c>
      <c r="L1733" s="228">
        <v>15480182.98</v>
      </c>
    </row>
    <row r="1734" spans="1:12">
      <c r="A1734" s="228">
        <v>2008</v>
      </c>
      <c r="B1734" s="228" t="s">
        <v>195</v>
      </c>
      <c r="C1734" s="228" t="s">
        <v>62</v>
      </c>
      <c r="D1734" s="228" t="s">
        <v>205</v>
      </c>
      <c r="E1734" s="228">
        <v>55</v>
      </c>
      <c r="F1734" s="228">
        <v>84188</v>
      </c>
      <c r="G1734" s="228">
        <v>7618</v>
      </c>
      <c r="H1734" s="228">
        <v>15258</v>
      </c>
      <c r="I1734" s="228">
        <v>12496761.07</v>
      </c>
      <c r="J1734" s="228">
        <v>3547499.24</v>
      </c>
      <c r="K1734" s="228">
        <v>2959276.16</v>
      </c>
      <c r="L1734" s="228">
        <v>20793754.420000002</v>
      </c>
    </row>
    <row r="1735" spans="1:12">
      <c r="A1735" s="228">
        <v>2008</v>
      </c>
      <c r="B1735" s="228" t="s">
        <v>195</v>
      </c>
      <c r="C1735" s="228" t="s">
        <v>62</v>
      </c>
      <c r="D1735" s="228" t="s">
        <v>205</v>
      </c>
      <c r="E1735" s="228">
        <v>60</v>
      </c>
      <c r="F1735" s="228">
        <v>75244</v>
      </c>
      <c r="G1735" s="228">
        <v>9795</v>
      </c>
      <c r="H1735" s="228">
        <v>21151</v>
      </c>
      <c r="I1735" s="228">
        <v>16741682.6</v>
      </c>
      <c r="J1735" s="228">
        <v>4459404.76</v>
      </c>
      <c r="K1735" s="228">
        <v>4433370.2699999996</v>
      </c>
      <c r="L1735" s="228">
        <v>27645948.91</v>
      </c>
    </row>
    <row r="1736" spans="1:12">
      <c r="A1736" s="228">
        <v>2008</v>
      </c>
      <c r="B1736" s="228" t="s">
        <v>195</v>
      </c>
      <c r="C1736" s="228" t="s">
        <v>62</v>
      </c>
      <c r="D1736" s="228" t="s">
        <v>205</v>
      </c>
      <c r="E1736" s="228">
        <v>65</v>
      </c>
      <c r="F1736" s="228">
        <v>53394</v>
      </c>
      <c r="G1736" s="228">
        <v>8830</v>
      </c>
      <c r="H1736" s="228">
        <v>24012</v>
      </c>
      <c r="I1736" s="228">
        <v>19551096.760000002</v>
      </c>
      <c r="J1736" s="228">
        <v>4960481.55</v>
      </c>
      <c r="K1736" s="228">
        <v>5278337.95</v>
      </c>
      <c r="L1736" s="228">
        <v>31622052.199999999</v>
      </c>
    </row>
    <row r="1737" spans="1:12">
      <c r="A1737" s="228">
        <v>2008</v>
      </c>
      <c r="B1737" s="228" t="s">
        <v>195</v>
      </c>
      <c r="C1737" s="228" t="s">
        <v>62</v>
      </c>
      <c r="D1737" s="228" t="s">
        <v>205</v>
      </c>
      <c r="E1737" s="228">
        <v>70</v>
      </c>
      <c r="F1737" s="228">
        <v>38248</v>
      </c>
      <c r="G1737" s="228">
        <v>9145</v>
      </c>
      <c r="H1737" s="228">
        <v>25069</v>
      </c>
      <c r="I1737" s="228">
        <v>18387190.850000001</v>
      </c>
      <c r="J1737" s="228">
        <v>4633362.9800000004</v>
      </c>
      <c r="K1737" s="228">
        <v>5848536.0899999999</v>
      </c>
      <c r="L1737" s="228">
        <v>30427689.079999998</v>
      </c>
    </row>
    <row r="1738" spans="1:12">
      <c r="A1738" s="228">
        <v>2008</v>
      </c>
      <c r="B1738" s="228" t="s">
        <v>195</v>
      </c>
      <c r="C1738" s="228" t="s">
        <v>62</v>
      </c>
      <c r="D1738" s="228" t="s">
        <v>205</v>
      </c>
      <c r="E1738" s="228">
        <v>75</v>
      </c>
      <c r="F1738" s="228">
        <v>30094</v>
      </c>
      <c r="G1738" s="228">
        <v>9229</v>
      </c>
      <c r="H1738" s="228">
        <v>30182</v>
      </c>
      <c r="I1738" s="228">
        <v>20312189.390000001</v>
      </c>
      <c r="J1738" s="228">
        <v>4593273.66</v>
      </c>
      <c r="K1738" s="228">
        <v>5363262.38</v>
      </c>
      <c r="L1738" s="228">
        <v>31607054.359999999</v>
      </c>
    </row>
    <row r="1739" spans="1:12">
      <c r="A1739" s="228">
        <v>2008</v>
      </c>
      <c r="B1739" s="228" t="s">
        <v>195</v>
      </c>
      <c r="C1739" s="228" t="s">
        <v>62</v>
      </c>
      <c r="D1739" s="228" t="s">
        <v>205</v>
      </c>
      <c r="E1739" s="228">
        <v>80</v>
      </c>
      <c r="F1739" s="228">
        <v>19773</v>
      </c>
      <c r="G1739" s="228">
        <v>6324</v>
      </c>
      <c r="H1739" s="228">
        <v>25163</v>
      </c>
      <c r="I1739" s="228">
        <v>15827166.25</v>
      </c>
      <c r="J1739" s="228">
        <v>3202669.35</v>
      </c>
      <c r="K1739" s="228">
        <v>3575929.89</v>
      </c>
      <c r="L1739" s="228">
        <v>23267896.530000001</v>
      </c>
    </row>
    <row r="1740" spans="1:12">
      <c r="A1740" s="228">
        <v>2008</v>
      </c>
      <c r="B1740" s="228" t="s">
        <v>195</v>
      </c>
      <c r="C1740" s="228" t="s">
        <v>62</v>
      </c>
      <c r="D1740" s="228" t="s">
        <v>205</v>
      </c>
      <c r="E1740" s="228">
        <v>85</v>
      </c>
      <c r="F1740" s="228">
        <v>6721</v>
      </c>
      <c r="G1740" s="228">
        <v>2165</v>
      </c>
      <c r="H1740" s="228">
        <v>11455</v>
      </c>
      <c r="I1740" s="228">
        <v>6394402.71</v>
      </c>
      <c r="J1740" s="228">
        <v>1059812.46</v>
      </c>
      <c r="K1740" s="228">
        <v>985049.26</v>
      </c>
      <c r="L1740" s="228">
        <v>8839067.1300000008</v>
      </c>
    </row>
    <row r="1741" spans="1:12">
      <c r="A1741" s="228">
        <v>2008</v>
      </c>
      <c r="B1741" s="228" t="s">
        <v>195</v>
      </c>
      <c r="C1741" s="228" t="s">
        <v>62</v>
      </c>
      <c r="D1741" s="228" t="s">
        <v>205</v>
      </c>
      <c r="E1741" s="228">
        <v>90</v>
      </c>
      <c r="F1741" s="228">
        <v>2229</v>
      </c>
      <c r="G1741" s="228">
        <v>635</v>
      </c>
      <c r="H1741" s="228">
        <v>4578</v>
      </c>
      <c r="I1741" s="228">
        <v>2140489.38</v>
      </c>
      <c r="J1741" s="228">
        <v>282208.73</v>
      </c>
      <c r="K1741" s="228">
        <v>177718.5</v>
      </c>
      <c r="L1741" s="228">
        <v>2698765.29</v>
      </c>
    </row>
    <row r="1742" spans="1:12">
      <c r="A1742" s="228">
        <v>2008</v>
      </c>
      <c r="B1742" s="228" t="s">
        <v>195</v>
      </c>
      <c r="C1742" s="228" t="s">
        <v>62</v>
      </c>
      <c r="D1742" s="228" t="s">
        <v>205</v>
      </c>
      <c r="E1742" s="228">
        <v>95</v>
      </c>
      <c r="F1742" s="228">
        <v>524</v>
      </c>
      <c r="G1742" s="228">
        <v>132</v>
      </c>
      <c r="H1742" s="228">
        <v>1199</v>
      </c>
      <c r="I1742" s="228">
        <v>574895.19999999995</v>
      </c>
      <c r="J1742" s="228">
        <v>74862.27</v>
      </c>
      <c r="K1742" s="228">
        <v>41000.1</v>
      </c>
      <c r="L1742" s="228">
        <v>705909.81</v>
      </c>
    </row>
    <row r="1743" spans="1:12">
      <c r="A1743" s="228">
        <v>2008</v>
      </c>
      <c r="B1743" s="228" t="s">
        <v>195</v>
      </c>
      <c r="C1743" s="228" t="s">
        <v>62</v>
      </c>
      <c r="D1743" s="228" t="s">
        <v>206</v>
      </c>
      <c r="E1743" s="228">
        <v>0</v>
      </c>
      <c r="F1743" s="228">
        <v>64113</v>
      </c>
      <c r="G1743" s="228">
        <v>1794</v>
      </c>
      <c r="H1743" s="228">
        <v>6447</v>
      </c>
      <c r="I1743" s="228">
        <v>3223842.9</v>
      </c>
      <c r="J1743" s="228">
        <v>557528.29</v>
      </c>
      <c r="K1743" s="228">
        <v>41469.9</v>
      </c>
      <c r="L1743" s="228">
        <v>4164965.81</v>
      </c>
    </row>
    <row r="1744" spans="1:12">
      <c r="A1744" s="228">
        <v>2008</v>
      </c>
      <c r="B1744" s="228" t="s">
        <v>195</v>
      </c>
      <c r="C1744" s="228" t="s">
        <v>62</v>
      </c>
      <c r="D1744" s="228" t="s">
        <v>206</v>
      </c>
      <c r="E1744" s="228">
        <v>5</v>
      </c>
      <c r="F1744" s="228">
        <v>63637</v>
      </c>
      <c r="G1744" s="228">
        <v>912</v>
      </c>
      <c r="H1744" s="228">
        <v>1079</v>
      </c>
      <c r="I1744" s="228">
        <v>745892.3</v>
      </c>
      <c r="J1744" s="228">
        <v>254440.29</v>
      </c>
      <c r="K1744" s="228">
        <v>124251.16</v>
      </c>
      <c r="L1744" s="228">
        <v>1322982.01</v>
      </c>
    </row>
    <row r="1745" spans="1:12">
      <c r="A1745" s="228">
        <v>2008</v>
      </c>
      <c r="B1745" s="228" t="s">
        <v>195</v>
      </c>
      <c r="C1745" s="228" t="s">
        <v>62</v>
      </c>
      <c r="D1745" s="228" t="s">
        <v>206</v>
      </c>
      <c r="E1745" s="228">
        <v>10</v>
      </c>
      <c r="F1745" s="228">
        <v>66741</v>
      </c>
      <c r="G1745" s="228">
        <v>867</v>
      </c>
      <c r="H1745" s="228">
        <v>1627</v>
      </c>
      <c r="I1745" s="228">
        <v>1019587.53</v>
      </c>
      <c r="J1745" s="228">
        <v>316794.01</v>
      </c>
      <c r="K1745" s="228">
        <v>344589.03</v>
      </c>
      <c r="L1745" s="228">
        <v>1867626.7</v>
      </c>
    </row>
    <row r="1746" spans="1:12">
      <c r="A1746" s="228">
        <v>2008</v>
      </c>
      <c r="B1746" s="228" t="s">
        <v>195</v>
      </c>
      <c r="C1746" s="228" t="s">
        <v>62</v>
      </c>
      <c r="D1746" s="228" t="s">
        <v>206</v>
      </c>
      <c r="E1746" s="228">
        <v>15</v>
      </c>
      <c r="F1746" s="228">
        <v>72908</v>
      </c>
      <c r="G1746" s="228">
        <v>2420</v>
      </c>
      <c r="H1746" s="228">
        <v>4924</v>
      </c>
      <c r="I1746" s="228">
        <v>3386736.02</v>
      </c>
      <c r="J1746" s="228">
        <v>694196.76</v>
      </c>
      <c r="K1746" s="228">
        <v>356176.61</v>
      </c>
      <c r="L1746" s="228">
        <v>5034892.3600000003</v>
      </c>
    </row>
    <row r="1747" spans="1:12">
      <c r="A1747" s="228">
        <v>2008</v>
      </c>
      <c r="B1747" s="228" t="s">
        <v>195</v>
      </c>
      <c r="C1747" s="228" t="s">
        <v>62</v>
      </c>
      <c r="D1747" s="228" t="s">
        <v>206</v>
      </c>
      <c r="E1747" s="228">
        <v>20</v>
      </c>
      <c r="F1747" s="228">
        <v>61821</v>
      </c>
      <c r="G1747" s="228">
        <v>3308</v>
      </c>
      <c r="H1747" s="228">
        <v>6977</v>
      </c>
      <c r="I1747" s="228">
        <v>4614525.9800000004</v>
      </c>
      <c r="J1747" s="228">
        <v>999191.76</v>
      </c>
      <c r="K1747" s="228">
        <v>452042.91</v>
      </c>
      <c r="L1747" s="228">
        <v>6903786.71</v>
      </c>
    </row>
    <row r="1748" spans="1:12">
      <c r="A1748" s="228">
        <v>2008</v>
      </c>
      <c r="B1748" s="228" t="s">
        <v>195</v>
      </c>
      <c r="C1748" s="228" t="s">
        <v>62</v>
      </c>
      <c r="D1748" s="228" t="s">
        <v>206</v>
      </c>
      <c r="E1748" s="228">
        <v>25</v>
      </c>
      <c r="F1748" s="228">
        <v>60047</v>
      </c>
      <c r="G1748" s="228">
        <v>4033</v>
      </c>
      <c r="H1748" s="228">
        <v>9986</v>
      </c>
      <c r="I1748" s="228">
        <v>7709687.8499999996</v>
      </c>
      <c r="J1748" s="228">
        <v>1823159.77</v>
      </c>
      <c r="K1748" s="228">
        <v>513179.05</v>
      </c>
      <c r="L1748" s="228">
        <v>11271728.32</v>
      </c>
    </row>
    <row r="1749" spans="1:12">
      <c r="A1749" s="228">
        <v>2008</v>
      </c>
      <c r="B1749" s="228" t="s">
        <v>195</v>
      </c>
      <c r="C1749" s="228" t="s">
        <v>62</v>
      </c>
      <c r="D1749" s="228" t="s">
        <v>206</v>
      </c>
      <c r="E1749" s="228">
        <v>30</v>
      </c>
      <c r="F1749" s="228">
        <v>81678</v>
      </c>
      <c r="G1749" s="228">
        <v>7433</v>
      </c>
      <c r="H1749" s="228">
        <v>20610</v>
      </c>
      <c r="I1749" s="228">
        <v>17140052.59</v>
      </c>
      <c r="J1749" s="228">
        <v>3807769.96</v>
      </c>
      <c r="K1749" s="228">
        <v>611225.77</v>
      </c>
      <c r="L1749" s="228">
        <v>23977481.149999999</v>
      </c>
    </row>
    <row r="1750" spans="1:12">
      <c r="A1750" s="228">
        <v>2008</v>
      </c>
      <c r="B1750" s="228" t="s">
        <v>195</v>
      </c>
      <c r="C1750" s="228" t="s">
        <v>62</v>
      </c>
      <c r="D1750" s="228" t="s">
        <v>206</v>
      </c>
      <c r="E1750" s="228">
        <v>35</v>
      </c>
      <c r="F1750" s="228">
        <v>94628</v>
      </c>
      <c r="G1750" s="228">
        <v>8918</v>
      </c>
      <c r="H1750" s="228">
        <v>22592</v>
      </c>
      <c r="I1750" s="228">
        <v>17702640.539999999</v>
      </c>
      <c r="J1750" s="228">
        <v>3968113.28</v>
      </c>
      <c r="K1750" s="228">
        <v>1044452.22</v>
      </c>
      <c r="L1750" s="228">
        <v>25316050.600000001</v>
      </c>
    </row>
    <row r="1751" spans="1:12">
      <c r="A1751" s="228">
        <v>2008</v>
      </c>
      <c r="B1751" s="228" t="s">
        <v>195</v>
      </c>
      <c r="C1751" s="228" t="s">
        <v>62</v>
      </c>
      <c r="D1751" s="228" t="s">
        <v>206</v>
      </c>
      <c r="E1751" s="228">
        <v>40</v>
      </c>
      <c r="F1751" s="228">
        <v>91101</v>
      </c>
      <c r="G1751" s="228">
        <v>7264</v>
      </c>
      <c r="H1751" s="228">
        <v>14683</v>
      </c>
      <c r="I1751" s="228">
        <v>10722058.01</v>
      </c>
      <c r="J1751" s="228">
        <v>2810676.36</v>
      </c>
      <c r="K1751" s="228">
        <v>1203014.53</v>
      </c>
      <c r="L1751" s="228">
        <v>16585099.550000001</v>
      </c>
    </row>
    <row r="1752" spans="1:12">
      <c r="A1752" s="228">
        <v>2008</v>
      </c>
      <c r="B1752" s="228" t="s">
        <v>195</v>
      </c>
      <c r="C1752" s="228" t="s">
        <v>62</v>
      </c>
      <c r="D1752" s="228" t="s">
        <v>206</v>
      </c>
      <c r="E1752" s="228">
        <v>45</v>
      </c>
      <c r="F1752" s="228">
        <v>96284</v>
      </c>
      <c r="G1752" s="228">
        <v>7398</v>
      </c>
      <c r="H1752" s="228">
        <v>14104</v>
      </c>
      <c r="I1752" s="228">
        <v>10492764.449999999</v>
      </c>
      <c r="J1752" s="228">
        <v>2933567.77</v>
      </c>
      <c r="K1752" s="228">
        <v>1625057.91</v>
      </c>
      <c r="L1752" s="228">
        <v>17020628.399999999</v>
      </c>
    </row>
    <row r="1753" spans="1:12">
      <c r="A1753" s="228">
        <v>2008</v>
      </c>
      <c r="B1753" s="228" t="s">
        <v>195</v>
      </c>
      <c r="C1753" s="228" t="s">
        <v>62</v>
      </c>
      <c r="D1753" s="228" t="s">
        <v>206</v>
      </c>
      <c r="E1753" s="228">
        <v>50</v>
      </c>
      <c r="F1753" s="228">
        <v>94449</v>
      </c>
      <c r="G1753" s="228">
        <v>8464</v>
      </c>
      <c r="H1753" s="228">
        <v>16764</v>
      </c>
      <c r="I1753" s="228">
        <v>11897638.02</v>
      </c>
      <c r="J1753" s="228">
        <v>3329773.62</v>
      </c>
      <c r="K1753" s="228">
        <v>2192219.41</v>
      </c>
      <c r="L1753" s="228">
        <v>19557541.210000001</v>
      </c>
    </row>
    <row r="1754" spans="1:12">
      <c r="A1754" s="228">
        <v>2008</v>
      </c>
      <c r="B1754" s="228" t="s">
        <v>195</v>
      </c>
      <c r="C1754" s="228" t="s">
        <v>62</v>
      </c>
      <c r="D1754" s="228" t="s">
        <v>206</v>
      </c>
      <c r="E1754" s="228">
        <v>55</v>
      </c>
      <c r="F1754" s="228">
        <v>90329</v>
      </c>
      <c r="G1754" s="228">
        <v>9632</v>
      </c>
      <c r="H1754" s="228">
        <v>20637</v>
      </c>
      <c r="I1754" s="228">
        <v>14594388.140000001</v>
      </c>
      <c r="J1754" s="228">
        <v>3906860.16</v>
      </c>
      <c r="K1754" s="228">
        <v>3394357.23</v>
      </c>
      <c r="L1754" s="228">
        <v>23978900.949999999</v>
      </c>
    </row>
    <row r="1755" spans="1:12">
      <c r="A1755" s="228">
        <v>2008</v>
      </c>
      <c r="B1755" s="228" t="s">
        <v>195</v>
      </c>
      <c r="C1755" s="228" t="s">
        <v>62</v>
      </c>
      <c r="D1755" s="228" t="s">
        <v>206</v>
      </c>
      <c r="E1755" s="228">
        <v>60</v>
      </c>
      <c r="F1755" s="228">
        <v>78573</v>
      </c>
      <c r="G1755" s="228">
        <v>9887</v>
      </c>
      <c r="H1755" s="228">
        <v>23646</v>
      </c>
      <c r="I1755" s="228">
        <v>16682218.99</v>
      </c>
      <c r="J1755" s="228">
        <v>4292209.76</v>
      </c>
      <c r="K1755" s="228">
        <v>3907885.85</v>
      </c>
      <c r="L1755" s="228">
        <v>26826411.609999999</v>
      </c>
    </row>
    <row r="1756" spans="1:12">
      <c r="A1756" s="228">
        <v>2008</v>
      </c>
      <c r="B1756" s="228" t="s">
        <v>195</v>
      </c>
      <c r="C1756" s="228" t="s">
        <v>62</v>
      </c>
      <c r="D1756" s="228" t="s">
        <v>206</v>
      </c>
      <c r="E1756" s="228">
        <v>65</v>
      </c>
      <c r="F1756" s="228">
        <v>54044</v>
      </c>
      <c r="G1756" s="228">
        <v>8448</v>
      </c>
      <c r="H1756" s="228">
        <v>21536</v>
      </c>
      <c r="I1756" s="228">
        <v>15695058.83</v>
      </c>
      <c r="J1756" s="228">
        <v>3905911.86</v>
      </c>
      <c r="K1756" s="228">
        <v>3932908.44</v>
      </c>
      <c r="L1756" s="228">
        <v>24967964.66</v>
      </c>
    </row>
    <row r="1757" spans="1:12">
      <c r="A1757" s="228">
        <v>2008</v>
      </c>
      <c r="B1757" s="228" t="s">
        <v>195</v>
      </c>
      <c r="C1757" s="228" t="s">
        <v>62</v>
      </c>
      <c r="D1757" s="228" t="s">
        <v>206</v>
      </c>
      <c r="E1757" s="228">
        <v>70</v>
      </c>
      <c r="F1757" s="228">
        <v>41480</v>
      </c>
      <c r="G1757" s="228">
        <v>8166</v>
      </c>
      <c r="H1757" s="228">
        <v>24531</v>
      </c>
      <c r="I1757" s="228">
        <v>17122109.100000001</v>
      </c>
      <c r="J1757" s="228">
        <v>3921102.69</v>
      </c>
      <c r="K1757" s="228">
        <v>4114501.93</v>
      </c>
      <c r="L1757" s="228">
        <v>26564026.07</v>
      </c>
    </row>
    <row r="1758" spans="1:12">
      <c r="A1758" s="228">
        <v>2008</v>
      </c>
      <c r="B1758" s="228" t="s">
        <v>195</v>
      </c>
      <c r="C1758" s="228" t="s">
        <v>62</v>
      </c>
      <c r="D1758" s="228" t="s">
        <v>206</v>
      </c>
      <c r="E1758" s="228">
        <v>75</v>
      </c>
      <c r="F1758" s="228">
        <v>35189</v>
      </c>
      <c r="G1758" s="228">
        <v>8321</v>
      </c>
      <c r="H1758" s="228">
        <v>31301</v>
      </c>
      <c r="I1758" s="228">
        <v>20289073.239999998</v>
      </c>
      <c r="J1758" s="228">
        <v>4233070.18</v>
      </c>
      <c r="K1758" s="228">
        <v>4776651.42</v>
      </c>
      <c r="L1758" s="228">
        <v>30517545.399999999</v>
      </c>
    </row>
    <row r="1759" spans="1:12">
      <c r="A1759" s="228">
        <v>2008</v>
      </c>
      <c r="B1759" s="228" t="s">
        <v>195</v>
      </c>
      <c r="C1759" s="228" t="s">
        <v>62</v>
      </c>
      <c r="D1759" s="228" t="s">
        <v>206</v>
      </c>
      <c r="E1759" s="228">
        <v>80</v>
      </c>
      <c r="F1759" s="228">
        <v>27982</v>
      </c>
      <c r="G1759" s="228">
        <v>6625</v>
      </c>
      <c r="H1759" s="228">
        <v>33607</v>
      </c>
      <c r="I1759" s="228">
        <v>19505707.25</v>
      </c>
      <c r="J1759" s="228">
        <v>3440654.9</v>
      </c>
      <c r="K1759" s="228">
        <v>3225526.19</v>
      </c>
      <c r="L1759" s="228">
        <v>27094121.940000001</v>
      </c>
    </row>
    <row r="1760" spans="1:12">
      <c r="A1760" s="228">
        <v>2008</v>
      </c>
      <c r="B1760" s="228" t="s">
        <v>195</v>
      </c>
      <c r="C1760" s="228" t="s">
        <v>62</v>
      </c>
      <c r="D1760" s="228" t="s">
        <v>206</v>
      </c>
      <c r="E1760" s="228">
        <v>85</v>
      </c>
      <c r="F1760" s="228">
        <v>16168</v>
      </c>
      <c r="G1760" s="228">
        <v>3846</v>
      </c>
      <c r="H1760" s="228">
        <v>27472</v>
      </c>
      <c r="I1760" s="228">
        <v>13709130.189999999</v>
      </c>
      <c r="J1760" s="228">
        <v>1956216.87</v>
      </c>
      <c r="K1760" s="228">
        <v>1676667.24</v>
      </c>
      <c r="L1760" s="228">
        <v>18223320.789999999</v>
      </c>
    </row>
    <row r="1761" spans="1:12">
      <c r="A1761" s="228">
        <v>2008</v>
      </c>
      <c r="B1761" s="228" t="s">
        <v>195</v>
      </c>
      <c r="C1761" s="228" t="s">
        <v>62</v>
      </c>
      <c r="D1761" s="228" t="s">
        <v>206</v>
      </c>
      <c r="E1761" s="228">
        <v>90</v>
      </c>
      <c r="F1761" s="228">
        <v>6666</v>
      </c>
      <c r="G1761" s="228">
        <v>1503</v>
      </c>
      <c r="H1761" s="228">
        <v>13776</v>
      </c>
      <c r="I1761" s="228">
        <v>6166105.0800000001</v>
      </c>
      <c r="J1761" s="228">
        <v>722273.46</v>
      </c>
      <c r="K1761" s="228">
        <v>485571.52</v>
      </c>
      <c r="L1761" s="228">
        <v>7622336.3200000003</v>
      </c>
    </row>
    <row r="1762" spans="1:12">
      <c r="A1762" s="228">
        <v>2008</v>
      </c>
      <c r="B1762" s="228" t="s">
        <v>195</v>
      </c>
      <c r="C1762" s="228" t="s">
        <v>62</v>
      </c>
      <c r="D1762" s="228" t="s">
        <v>206</v>
      </c>
      <c r="E1762" s="228">
        <v>95</v>
      </c>
      <c r="F1762" s="228">
        <v>1997</v>
      </c>
      <c r="G1762" s="228">
        <v>339</v>
      </c>
      <c r="H1762" s="228">
        <v>3699</v>
      </c>
      <c r="I1762" s="228">
        <v>1535548.16</v>
      </c>
      <c r="J1762" s="228">
        <v>160111.29999999999</v>
      </c>
      <c r="K1762" s="228">
        <v>116428.78</v>
      </c>
      <c r="L1762" s="228">
        <v>1879362.91</v>
      </c>
    </row>
    <row r="1763" spans="1:12">
      <c r="A1763" s="228">
        <v>2008</v>
      </c>
      <c r="B1763" s="228" t="s">
        <v>195</v>
      </c>
      <c r="C1763" s="228" t="s">
        <v>63</v>
      </c>
      <c r="D1763" s="228" t="s">
        <v>205</v>
      </c>
      <c r="E1763" s="228">
        <v>0</v>
      </c>
      <c r="F1763" s="228">
        <v>56337</v>
      </c>
      <c r="G1763" s="228">
        <v>2424</v>
      </c>
      <c r="H1763" s="228">
        <v>6708</v>
      </c>
      <c r="I1763" s="228">
        <v>5198869.0199999996</v>
      </c>
      <c r="J1763" s="228">
        <v>722665.9</v>
      </c>
      <c r="K1763" s="228">
        <v>62134.91</v>
      </c>
      <c r="L1763" s="228">
        <v>6561681.79</v>
      </c>
    </row>
    <row r="1764" spans="1:12">
      <c r="A1764" s="228">
        <v>2008</v>
      </c>
      <c r="B1764" s="228" t="s">
        <v>195</v>
      </c>
      <c r="C1764" s="228" t="s">
        <v>63</v>
      </c>
      <c r="D1764" s="228" t="s">
        <v>205</v>
      </c>
      <c r="E1764" s="228">
        <v>5</v>
      </c>
      <c r="F1764" s="228">
        <v>58055</v>
      </c>
      <c r="G1764" s="228">
        <v>1144</v>
      </c>
      <c r="H1764" s="228">
        <v>1382</v>
      </c>
      <c r="I1764" s="228">
        <v>1221929.72</v>
      </c>
      <c r="J1764" s="228">
        <v>275897.40999999997</v>
      </c>
      <c r="K1764" s="228">
        <v>59581.24</v>
      </c>
      <c r="L1764" s="228">
        <v>1839728.33</v>
      </c>
    </row>
    <row r="1765" spans="1:12">
      <c r="A1765" s="228">
        <v>2008</v>
      </c>
      <c r="B1765" s="228" t="s">
        <v>195</v>
      </c>
      <c r="C1765" s="228" t="s">
        <v>63</v>
      </c>
      <c r="D1765" s="228" t="s">
        <v>205</v>
      </c>
      <c r="E1765" s="228">
        <v>10</v>
      </c>
      <c r="F1765" s="228">
        <v>60806</v>
      </c>
      <c r="G1765" s="228">
        <v>784</v>
      </c>
      <c r="H1765" s="228">
        <v>1208</v>
      </c>
      <c r="I1765" s="228">
        <v>1036652.82</v>
      </c>
      <c r="J1765" s="228">
        <v>238746.84</v>
      </c>
      <c r="K1765" s="228">
        <v>146206.17000000001</v>
      </c>
      <c r="L1765" s="228">
        <v>1643970.61</v>
      </c>
    </row>
    <row r="1766" spans="1:12">
      <c r="A1766" s="228">
        <v>2008</v>
      </c>
      <c r="B1766" s="228" t="s">
        <v>195</v>
      </c>
      <c r="C1766" s="228" t="s">
        <v>63</v>
      </c>
      <c r="D1766" s="228" t="s">
        <v>205</v>
      </c>
      <c r="E1766" s="228">
        <v>15</v>
      </c>
      <c r="F1766" s="228">
        <v>63643</v>
      </c>
      <c r="G1766" s="228">
        <v>1553</v>
      </c>
      <c r="H1766" s="228">
        <v>2193</v>
      </c>
      <c r="I1766" s="228">
        <v>2212710.71</v>
      </c>
      <c r="J1766" s="228">
        <v>509886.89</v>
      </c>
      <c r="K1766" s="228">
        <v>384340.71</v>
      </c>
      <c r="L1766" s="228">
        <v>3675719.58</v>
      </c>
    </row>
    <row r="1767" spans="1:12">
      <c r="A1767" s="228">
        <v>2008</v>
      </c>
      <c r="B1767" s="228" t="s">
        <v>195</v>
      </c>
      <c r="C1767" s="228" t="s">
        <v>63</v>
      </c>
      <c r="D1767" s="228" t="s">
        <v>205</v>
      </c>
      <c r="E1767" s="228">
        <v>20</v>
      </c>
      <c r="F1767" s="228">
        <v>45374</v>
      </c>
      <c r="G1767" s="228">
        <v>1222</v>
      </c>
      <c r="H1767" s="228">
        <v>2100</v>
      </c>
      <c r="I1767" s="228">
        <v>1901653.17</v>
      </c>
      <c r="J1767" s="228">
        <v>418108.89</v>
      </c>
      <c r="K1767" s="228">
        <v>288719.27</v>
      </c>
      <c r="L1767" s="228">
        <v>3053901.94</v>
      </c>
    </row>
    <row r="1768" spans="1:12">
      <c r="A1768" s="228">
        <v>2008</v>
      </c>
      <c r="B1768" s="228" t="s">
        <v>195</v>
      </c>
      <c r="C1768" s="228" t="s">
        <v>63</v>
      </c>
      <c r="D1768" s="228" t="s">
        <v>205</v>
      </c>
      <c r="E1768" s="228">
        <v>25</v>
      </c>
      <c r="F1768" s="228">
        <v>40281</v>
      </c>
      <c r="G1768" s="228">
        <v>1142</v>
      </c>
      <c r="H1768" s="228">
        <v>2146</v>
      </c>
      <c r="I1768" s="228">
        <v>1523395.51</v>
      </c>
      <c r="J1768" s="228">
        <v>355041.48</v>
      </c>
      <c r="K1768" s="228">
        <v>319678.15999999997</v>
      </c>
      <c r="L1768" s="228">
        <v>2776511.61</v>
      </c>
    </row>
    <row r="1769" spans="1:12">
      <c r="A1769" s="228">
        <v>2008</v>
      </c>
      <c r="B1769" s="228" t="s">
        <v>195</v>
      </c>
      <c r="C1769" s="228" t="s">
        <v>63</v>
      </c>
      <c r="D1769" s="228" t="s">
        <v>205</v>
      </c>
      <c r="E1769" s="228">
        <v>30</v>
      </c>
      <c r="F1769" s="228">
        <v>54221</v>
      </c>
      <c r="G1769" s="228">
        <v>1459</v>
      </c>
      <c r="H1769" s="228">
        <v>2476</v>
      </c>
      <c r="I1769" s="228">
        <v>1919180.33</v>
      </c>
      <c r="J1769" s="228">
        <v>514067.79</v>
      </c>
      <c r="K1769" s="228">
        <v>347181.17</v>
      </c>
      <c r="L1769" s="228">
        <v>3433255.7</v>
      </c>
    </row>
    <row r="1770" spans="1:12">
      <c r="A1770" s="228">
        <v>2008</v>
      </c>
      <c r="B1770" s="228" t="s">
        <v>195</v>
      </c>
      <c r="C1770" s="228" t="s">
        <v>63</v>
      </c>
      <c r="D1770" s="228" t="s">
        <v>205</v>
      </c>
      <c r="E1770" s="228">
        <v>35</v>
      </c>
      <c r="F1770" s="228">
        <v>64676</v>
      </c>
      <c r="G1770" s="228">
        <v>2152</v>
      </c>
      <c r="H1770" s="228">
        <v>3729</v>
      </c>
      <c r="I1770" s="228">
        <v>2862600.55</v>
      </c>
      <c r="J1770" s="228">
        <v>765799.31</v>
      </c>
      <c r="K1770" s="228">
        <v>570951.77</v>
      </c>
      <c r="L1770" s="228">
        <v>5107459.12</v>
      </c>
    </row>
    <row r="1771" spans="1:12">
      <c r="A1771" s="228">
        <v>2008</v>
      </c>
      <c r="B1771" s="228" t="s">
        <v>195</v>
      </c>
      <c r="C1771" s="228" t="s">
        <v>63</v>
      </c>
      <c r="D1771" s="228" t="s">
        <v>205</v>
      </c>
      <c r="E1771" s="228">
        <v>40</v>
      </c>
      <c r="F1771" s="228">
        <v>63833</v>
      </c>
      <c r="G1771" s="228">
        <v>2694</v>
      </c>
      <c r="H1771" s="228">
        <v>4743</v>
      </c>
      <c r="I1771" s="228">
        <v>3836949.9</v>
      </c>
      <c r="J1771" s="228">
        <v>1032578.84</v>
      </c>
      <c r="K1771" s="228">
        <v>889427.24</v>
      </c>
      <c r="L1771" s="228">
        <v>6787849.5599999996</v>
      </c>
    </row>
    <row r="1772" spans="1:12">
      <c r="A1772" s="228">
        <v>2008</v>
      </c>
      <c r="B1772" s="228" t="s">
        <v>195</v>
      </c>
      <c r="C1772" s="228" t="s">
        <v>63</v>
      </c>
      <c r="D1772" s="228" t="s">
        <v>205</v>
      </c>
      <c r="E1772" s="228">
        <v>45</v>
      </c>
      <c r="F1772" s="228">
        <v>71008</v>
      </c>
      <c r="G1772" s="228">
        <v>3770</v>
      </c>
      <c r="H1772" s="228">
        <v>6378</v>
      </c>
      <c r="I1772" s="228">
        <v>5258935.45</v>
      </c>
      <c r="J1772" s="228">
        <v>1466474.58</v>
      </c>
      <c r="K1772" s="228">
        <v>1170816.82</v>
      </c>
      <c r="L1772" s="228">
        <v>9168986.2300000004</v>
      </c>
    </row>
    <row r="1773" spans="1:12">
      <c r="A1773" s="228">
        <v>2008</v>
      </c>
      <c r="B1773" s="228" t="s">
        <v>195</v>
      </c>
      <c r="C1773" s="228" t="s">
        <v>63</v>
      </c>
      <c r="D1773" s="228" t="s">
        <v>205</v>
      </c>
      <c r="E1773" s="228">
        <v>50</v>
      </c>
      <c r="F1773" s="228">
        <v>69106</v>
      </c>
      <c r="G1773" s="228">
        <v>5108</v>
      </c>
      <c r="H1773" s="228">
        <v>9004</v>
      </c>
      <c r="I1773" s="228">
        <v>7587697.6500000004</v>
      </c>
      <c r="J1773" s="228">
        <v>2128589.44</v>
      </c>
      <c r="K1773" s="228">
        <v>2085701.52</v>
      </c>
      <c r="L1773" s="228">
        <v>13738360.699999999</v>
      </c>
    </row>
    <row r="1774" spans="1:12">
      <c r="A1774" s="228">
        <v>2008</v>
      </c>
      <c r="B1774" s="228" t="s">
        <v>195</v>
      </c>
      <c r="C1774" s="228" t="s">
        <v>63</v>
      </c>
      <c r="D1774" s="228" t="s">
        <v>205</v>
      </c>
      <c r="E1774" s="228">
        <v>55</v>
      </c>
      <c r="F1774" s="228">
        <v>68272</v>
      </c>
      <c r="G1774" s="228">
        <v>6913</v>
      </c>
      <c r="H1774" s="228">
        <v>12509</v>
      </c>
      <c r="I1774" s="228">
        <v>11260624.029999999</v>
      </c>
      <c r="J1774" s="228">
        <v>2918607.96</v>
      </c>
      <c r="K1774" s="228">
        <v>3377716.3</v>
      </c>
      <c r="L1774" s="228">
        <v>19957731.539999999</v>
      </c>
    </row>
    <row r="1775" spans="1:12">
      <c r="A1775" s="228">
        <v>2008</v>
      </c>
      <c r="B1775" s="228" t="s">
        <v>195</v>
      </c>
      <c r="C1775" s="228" t="s">
        <v>63</v>
      </c>
      <c r="D1775" s="228" t="s">
        <v>205</v>
      </c>
      <c r="E1775" s="228">
        <v>60</v>
      </c>
      <c r="F1775" s="228">
        <v>61688</v>
      </c>
      <c r="G1775" s="228">
        <v>7935</v>
      </c>
      <c r="H1775" s="228">
        <v>16757</v>
      </c>
      <c r="I1775" s="228">
        <v>15095489.960000001</v>
      </c>
      <c r="J1775" s="228">
        <v>3857943.37</v>
      </c>
      <c r="K1775" s="228">
        <v>4101354.85</v>
      </c>
      <c r="L1775" s="228">
        <v>25815150.219999999</v>
      </c>
    </row>
    <row r="1776" spans="1:12">
      <c r="A1776" s="228">
        <v>2008</v>
      </c>
      <c r="B1776" s="228" t="s">
        <v>195</v>
      </c>
      <c r="C1776" s="228" t="s">
        <v>63</v>
      </c>
      <c r="D1776" s="228" t="s">
        <v>205</v>
      </c>
      <c r="E1776" s="228">
        <v>65</v>
      </c>
      <c r="F1776" s="228">
        <v>42595</v>
      </c>
      <c r="G1776" s="228">
        <v>7350</v>
      </c>
      <c r="H1776" s="228">
        <v>18621</v>
      </c>
      <c r="I1776" s="228">
        <v>16062005.289999999</v>
      </c>
      <c r="J1776" s="228">
        <v>3951310.23</v>
      </c>
      <c r="K1776" s="228">
        <v>5010121.12</v>
      </c>
      <c r="L1776" s="228">
        <v>27602070.93</v>
      </c>
    </row>
    <row r="1777" spans="1:12">
      <c r="A1777" s="228">
        <v>2008</v>
      </c>
      <c r="B1777" s="228" t="s">
        <v>195</v>
      </c>
      <c r="C1777" s="228" t="s">
        <v>63</v>
      </c>
      <c r="D1777" s="228" t="s">
        <v>205</v>
      </c>
      <c r="E1777" s="228">
        <v>70</v>
      </c>
      <c r="F1777" s="228">
        <v>29748</v>
      </c>
      <c r="G1777" s="228">
        <v>7176</v>
      </c>
      <c r="H1777" s="228">
        <v>17684</v>
      </c>
      <c r="I1777" s="228">
        <v>15184557.08</v>
      </c>
      <c r="J1777" s="228">
        <v>3603354.08</v>
      </c>
      <c r="K1777" s="228">
        <v>5184615.41</v>
      </c>
      <c r="L1777" s="228">
        <v>25986724.640000001</v>
      </c>
    </row>
    <row r="1778" spans="1:12">
      <c r="A1778" s="228">
        <v>2008</v>
      </c>
      <c r="B1778" s="228" t="s">
        <v>195</v>
      </c>
      <c r="C1778" s="228" t="s">
        <v>63</v>
      </c>
      <c r="D1778" s="228" t="s">
        <v>205</v>
      </c>
      <c r="E1778" s="228">
        <v>75</v>
      </c>
      <c r="F1778" s="228">
        <v>21532</v>
      </c>
      <c r="G1778" s="228">
        <v>6520</v>
      </c>
      <c r="H1778" s="228">
        <v>19610</v>
      </c>
      <c r="I1778" s="228">
        <v>15157927.23</v>
      </c>
      <c r="J1778" s="228">
        <v>3371400.2</v>
      </c>
      <c r="K1778" s="228">
        <v>4052459.55</v>
      </c>
      <c r="L1778" s="228">
        <v>24562648.329999998</v>
      </c>
    </row>
    <row r="1779" spans="1:12">
      <c r="A1779" s="228">
        <v>2008</v>
      </c>
      <c r="B1779" s="228" t="s">
        <v>195</v>
      </c>
      <c r="C1779" s="228" t="s">
        <v>63</v>
      </c>
      <c r="D1779" s="228" t="s">
        <v>205</v>
      </c>
      <c r="E1779" s="228">
        <v>80</v>
      </c>
      <c r="F1779" s="228">
        <v>13197</v>
      </c>
      <c r="G1779" s="228">
        <v>4107</v>
      </c>
      <c r="H1779" s="228">
        <v>14531</v>
      </c>
      <c r="I1779" s="228">
        <v>9944325.7899999991</v>
      </c>
      <c r="J1779" s="228">
        <v>2105960.64</v>
      </c>
      <c r="K1779" s="228">
        <v>2710620.4</v>
      </c>
      <c r="L1779" s="228">
        <v>15809187.52</v>
      </c>
    </row>
    <row r="1780" spans="1:12">
      <c r="A1780" s="228">
        <v>2008</v>
      </c>
      <c r="B1780" s="228" t="s">
        <v>195</v>
      </c>
      <c r="C1780" s="228" t="s">
        <v>63</v>
      </c>
      <c r="D1780" s="228" t="s">
        <v>205</v>
      </c>
      <c r="E1780" s="228">
        <v>85</v>
      </c>
      <c r="F1780" s="228">
        <v>4045</v>
      </c>
      <c r="G1780" s="228">
        <v>1133</v>
      </c>
      <c r="H1780" s="228">
        <v>5612</v>
      </c>
      <c r="I1780" s="228">
        <v>3249151.71</v>
      </c>
      <c r="J1780" s="228">
        <v>560256.80000000005</v>
      </c>
      <c r="K1780" s="228">
        <v>526433.43999999994</v>
      </c>
      <c r="L1780" s="228">
        <v>4604985.82</v>
      </c>
    </row>
    <row r="1781" spans="1:12">
      <c r="A1781" s="228">
        <v>2008</v>
      </c>
      <c r="B1781" s="228" t="s">
        <v>195</v>
      </c>
      <c r="C1781" s="228" t="s">
        <v>63</v>
      </c>
      <c r="D1781" s="228" t="s">
        <v>205</v>
      </c>
      <c r="E1781" s="228">
        <v>90</v>
      </c>
      <c r="F1781" s="228">
        <v>1312</v>
      </c>
      <c r="G1781" s="228">
        <v>316</v>
      </c>
      <c r="H1781" s="228">
        <v>2360</v>
      </c>
      <c r="I1781" s="228">
        <v>1259296.1100000001</v>
      </c>
      <c r="J1781" s="228">
        <v>183243.1</v>
      </c>
      <c r="K1781" s="228">
        <v>104274.55</v>
      </c>
      <c r="L1781" s="228">
        <v>1651177.51</v>
      </c>
    </row>
    <row r="1782" spans="1:12">
      <c r="A1782" s="228">
        <v>2008</v>
      </c>
      <c r="B1782" s="228" t="s">
        <v>195</v>
      </c>
      <c r="C1782" s="228" t="s">
        <v>63</v>
      </c>
      <c r="D1782" s="228" t="s">
        <v>205</v>
      </c>
      <c r="E1782" s="228">
        <v>95</v>
      </c>
      <c r="F1782" s="228">
        <v>317</v>
      </c>
      <c r="G1782" s="228">
        <v>82</v>
      </c>
      <c r="H1782" s="228">
        <v>633</v>
      </c>
      <c r="I1782" s="228">
        <v>323533.90999999997</v>
      </c>
      <c r="J1782" s="228">
        <v>40185.56</v>
      </c>
      <c r="K1782" s="228">
        <v>14694</v>
      </c>
      <c r="L1782" s="228">
        <v>434317.54</v>
      </c>
    </row>
    <row r="1783" spans="1:12">
      <c r="A1783" s="228">
        <v>2008</v>
      </c>
      <c r="B1783" s="228" t="s">
        <v>195</v>
      </c>
      <c r="C1783" s="228" t="s">
        <v>63</v>
      </c>
      <c r="D1783" s="228" t="s">
        <v>206</v>
      </c>
      <c r="E1783" s="228">
        <v>0</v>
      </c>
      <c r="F1783" s="228">
        <v>52694</v>
      </c>
      <c r="G1783" s="228">
        <v>1706</v>
      </c>
      <c r="H1783" s="228">
        <v>5285</v>
      </c>
      <c r="I1783" s="228">
        <v>3930540.35</v>
      </c>
      <c r="J1783" s="228">
        <v>505879.52</v>
      </c>
      <c r="K1783" s="228">
        <v>25357.82</v>
      </c>
      <c r="L1783" s="228">
        <v>4837477.5</v>
      </c>
    </row>
    <row r="1784" spans="1:12">
      <c r="A1784" s="228">
        <v>2008</v>
      </c>
      <c r="B1784" s="228" t="s">
        <v>195</v>
      </c>
      <c r="C1784" s="228" t="s">
        <v>63</v>
      </c>
      <c r="D1784" s="228" t="s">
        <v>206</v>
      </c>
      <c r="E1784" s="228">
        <v>5</v>
      </c>
      <c r="F1784" s="228">
        <v>54848</v>
      </c>
      <c r="G1784" s="228">
        <v>888</v>
      </c>
      <c r="H1784" s="228">
        <v>1164</v>
      </c>
      <c r="I1784" s="228">
        <v>975382.05</v>
      </c>
      <c r="J1784" s="228">
        <v>221577.2</v>
      </c>
      <c r="K1784" s="228">
        <v>50979.91</v>
      </c>
      <c r="L1784" s="228">
        <v>1474872.03</v>
      </c>
    </row>
    <row r="1785" spans="1:12">
      <c r="A1785" s="228">
        <v>2008</v>
      </c>
      <c r="B1785" s="228" t="s">
        <v>195</v>
      </c>
      <c r="C1785" s="228" t="s">
        <v>63</v>
      </c>
      <c r="D1785" s="228" t="s">
        <v>206</v>
      </c>
      <c r="E1785" s="228">
        <v>10</v>
      </c>
      <c r="F1785" s="228">
        <v>57989</v>
      </c>
      <c r="G1785" s="228">
        <v>802</v>
      </c>
      <c r="H1785" s="228">
        <v>1398</v>
      </c>
      <c r="I1785" s="228">
        <v>1001155.25</v>
      </c>
      <c r="J1785" s="228">
        <v>236565.56</v>
      </c>
      <c r="K1785" s="228">
        <v>208614.2</v>
      </c>
      <c r="L1785" s="228">
        <v>1677905.88</v>
      </c>
    </row>
    <row r="1786" spans="1:12">
      <c r="A1786" s="228">
        <v>2008</v>
      </c>
      <c r="B1786" s="228" t="s">
        <v>195</v>
      </c>
      <c r="C1786" s="228" t="s">
        <v>63</v>
      </c>
      <c r="D1786" s="228" t="s">
        <v>206</v>
      </c>
      <c r="E1786" s="228">
        <v>15</v>
      </c>
      <c r="F1786" s="228">
        <v>60879</v>
      </c>
      <c r="G1786" s="228">
        <v>1844</v>
      </c>
      <c r="H1786" s="228">
        <v>3722</v>
      </c>
      <c r="I1786" s="228">
        <v>2699333.25</v>
      </c>
      <c r="J1786" s="228">
        <v>494217.61</v>
      </c>
      <c r="K1786" s="228">
        <v>189641.17</v>
      </c>
      <c r="L1786" s="228">
        <v>3915114.24</v>
      </c>
    </row>
    <row r="1787" spans="1:12">
      <c r="A1787" s="228">
        <v>2008</v>
      </c>
      <c r="B1787" s="228" t="s">
        <v>195</v>
      </c>
      <c r="C1787" s="228" t="s">
        <v>63</v>
      </c>
      <c r="D1787" s="228" t="s">
        <v>206</v>
      </c>
      <c r="E1787" s="228">
        <v>20</v>
      </c>
      <c r="F1787" s="228">
        <v>48930</v>
      </c>
      <c r="G1787" s="228">
        <v>2193</v>
      </c>
      <c r="H1787" s="228">
        <v>4803</v>
      </c>
      <c r="I1787" s="228">
        <v>3507710.19</v>
      </c>
      <c r="J1787" s="228">
        <v>768312.56</v>
      </c>
      <c r="K1787" s="228">
        <v>253481.44</v>
      </c>
      <c r="L1787" s="228">
        <v>5197025.13</v>
      </c>
    </row>
    <row r="1788" spans="1:12">
      <c r="A1788" s="228">
        <v>2008</v>
      </c>
      <c r="B1788" s="228" t="s">
        <v>195</v>
      </c>
      <c r="C1788" s="228" t="s">
        <v>63</v>
      </c>
      <c r="D1788" s="228" t="s">
        <v>206</v>
      </c>
      <c r="E1788" s="228">
        <v>25</v>
      </c>
      <c r="F1788" s="228">
        <v>49313</v>
      </c>
      <c r="G1788" s="228">
        <v>3594</v>
      </c>
      <c r="H1788" s="228">
        <v>10354</v>
      </c>
      <c r="I1788" s="228">
        <v>8133656.0099999998</v>
      </c>
      <c r="J1788" s="228">
        <v>1999394.16</v>
      </c>
      <c r="K1788" s="228">
        <v>509432.79</v>
      </c>
      <c r="L1788" s="228">
        <v>12257396.26</v>
      </c>
    </row>
    <row r="1789" spans="1:12">
      <c r="A1789" s="228">
        <v>2008</v>
      </c>
      <c r="B1789" s="228" t="s">
        <v>195</v>
      </c>
      <c r="C1789" s="228" t="s">
        <v>63</v>
      </c>
      <c r="D1789" s="228" t="s">
        <v>206</v>
      </c>
      <c r="E1789" s="228">
        <v>30</v>
      </c>
      <c r="F1789" s="228">
        <v>62415</v>
      </c>
      <c r="G1789" s="228">
        <v>5918</v>
      </c>
      <c r="H1789" s="228">
        <v>16078</v>
      </c>
      <c r="I1789" s="228">
        <v>13563214.279999999</v>
      </c>
      <c r="J1789" s="228">
        <v>3330807.93</v>
      </c>
      <c r="K1789" s="228">
        <v>657894.28</v>
      </c>
      <c r="L1789" s="228">
        <v>20007180.359999999</v>
      </c>
    </row>
    <row r="1790" spans="1:12">
      <c r="A1790" s="228">
        <v>2008</v>
      </c>
      <c r="B1790" s="228" t="s">
        <v>195</v>
      </c>
      <c r="C1790" s="228" t="s">
        <v>63</v>
      </c>
      <c r="D1790" s="228" t="s">
        <v>206</v>
      </c>
      <c r="E1790" s="228">
        <v>35</v>
      </c>
      <c r="F1790" s="228">
        <v>73166</v>
      </c>
      <c r="G1790" s="228">
        <v>6402</v>
      </c>
      <c r="H1790" s="228">
        <v>15818</v>
      </c>
      <c r="I1790" s="228">
        <v>12482843.390000001</v>
      </c>
      <c r="J1790" s="228">
        <v>2972539.4</v>
      </c>
      <c r="K1790" s="228">
        <v>1043408.16</v>
      </c>
      <c r="L1790" s="228">
        <v>19160254.079999998</v>
      </c>
    </row>
    <row r="1791" spans="1:12">
      <c r="A1791" s="228">
        <v>2008</v>
      </c>
      <c r="B1791" s="228" t="s">
        <v>195</v>
      </c>
      <c r="C1791" s="228" t="s">
        <v>63</v>
      </c>
      <c r="D1791" s="228" t="s">
        <v>206</v>
      </c>
      <c r="E1791" s="228">
        <v>40</v>
      </c>
      <c r="F1791" s="228">
        <v>70349</v>
      </c>
      <c r="G1791" s="228">
        <v>5268</v>
      </c>
      <c r="H1791" s="228">
        <v>10689</v>
      </c>
      <c r="I1791" s="228">
        <v>8400657.6699999999</v>
      </c>
      <c r="J1791" s="228">
        <v>1991031.85</v>
      </c>
      <c r="K1791" s="228">
        <v>1028210.5</v>
      </c>
      <c r="L1791" s="228">
        <v>13555950.82</v>
      </c>
    </row>
    <row r="1792" spans="1:12">
      <c r="A1792" s="228">
        <v>2008</v>
      </c>
      <c r="B1792" s="228" t="s">
        <v>195</v>
      </c>
      <c r="C1792" s="228" t="s">
        <v>63</v>
      </c>
      <c r="D1792" s="228" t="s">
        <v>206</v>
      </c>
      <c r="E1792" s="228">
        <v>45</v>
      </c>
      <c r="F1792" s="228">
        <v>77511</v>
      </c>
      <c r="G1792" s="228">
        <v>6069</v>
      </c>
      <c r="H1792" s="228">
        <v>12406</v>
      </c>
      <c r="I1792" s="228">
        <v>9918001.6600000001</v>
      </c>
      <c r="J1792" s="228">
        <v>2328872.8199999998</v>
      </c>
      <c r="K1792" s="228">
        <v>1466360.06</v>
      </c>
      <c r="L1792" s="228">
        <v>16295161.970000001</v>
      </c>
    </row>
    <row r="1793" spans="1:12">
      <c r="A1793" s="228">
        <v>2008</v>
      </c>
      <c r="B1793" s="228" t="s">
        <v>195</v>
      </c>
      <c r="C1793" s="228" t="s">
        <v>63</v>
      </c>
      <c r="D1793" s="228" t="s">
        <v>206</v>
      </c>
      <c r="E1793" s="228">
        <v>50</v>
      </c>
      <c r="F1793" s="228">
        <v>75354</v>
      </c>
      <c r="G1793" s="228">
        <v>7347</v>
      </c>
      <c r="H1793" s="228">
        <v>15010</v>
      </c>
      <c r="I1793" s="228">
        <v>11367825.73</v>
      </c>
      <c r="J1793" s="228">
        <v>2785144.63</v>
      </c>
      <c r="K1793" s="228">
        <v>2348520.17</v>
      </c>
      <c r="L1793" s="228">
        <v>19098166.329999998</v>
      </c>
    </row>
    <row r="1794" spans="1:12">
      <c r="A1794" s="228">
        <v>2008</v>
      </c>
      <c r="B1794" s="228" t="s">
        <v>195</v>
      </c>
      <c r="C1794" s="228" t="s">
        <v>63</v>
      </c>
      <c r="D1794" s="228" t="s">
        <v>206</v>
      </c>
      <c r="E1794" s="228">
        <v>55</v>
      </c>
      <c r="F1794" s="228">
        <v>72481</v>
      </c>
      <c r="G1794" s="228">
        <v>7985</v>
      </c>
      <c r="H1794" s="228">
        <v>16188</v>
      </c>
      <c r="I1794" s="228">
        <v>13023081.43</v>
      </c>
      <c r="J1794" s="228">
        <v>3062023.86</v>
      </c>
      <c r="K1794" s="228">
        <v>2884274.82</v>
      </c>
      <c r="L1794" s="228">
        <v>21589999.07</v>
      </c>
    </row>
    <row r="1795" spans="1:12">
      <c r="A1795" s="228">
        <v>2008</v>
      </c>
      <c r="B1795" s="228" t="s">
        <v>195</v>
      </c>
      <c r="C1795" s="228" t="s">
        <v>63</v>
      </c>
      <c r="D1795" s="228" t="s">
        <v>206</v>
      </c>
      <c r="E1795" s="228">
        <v>60</v>
      </c>
      <c r="F1795" s="228">
        <v>62997</v>
      </c>
      <c r="G1795" s="228">
        <v>8070</v>
      </c>
      <c r="H1795" s="228">
        <v>16949</v>
      </c>
      <c r="I1795" s="228">
        <v>13358741.619999999</v>
      </c>
      <c r="J1795" s="228">
        <v>3393566.76</v>
      </c>
      <c r="K1795" s="228">
        <v>3192247.81</v>
      </c>
      <c r="L1795" s="228">
        <v>22588667.93</v>
      </c>
    </row>
    <row r="1796" spans="1:12">
      <c r="A1796" s="228">
        <v>2008</v>
      </c>
      <c r="B1796" s="228" t="s">
        <v>195</v>
      </c>
      <c r="C1796" s="228" t="s">
        <v>63</v>
      </c>
      <c r="D1796" s="228" t="s">
        <v>206</v>
      </c>
      <c r="E1796" s="228">
        <v>65</v>
      </c>
      <c r="F1796" s="228">
        <v>43605</v>
      </c>
      <c r="G1796" s="228">
        <v>7468</v>
      </c>
      <c r="H1796" s="228">
        <v>17644</v>
      </c>
      <c r="I1796" s="228">
        <v>14021564.84</v>
      </c>
      <c r="J1796" s="228">
        <v>3327890.56</v>
      </c>
      <c r="K1796" s="228">
        <v>3654275.1</v>
      </c>
      <c r="L1796" s="228">
        <v>23065044.359999999</v>
      </c>
    </row>
    <row r="1797" spans="1:12">
      <c r="A1797" s="228">
        <v>2008</v>
      </c>
      <c r="B1797" s="228" t="s">
        <v>195</v>
      </c>
      <c r="C1797" s="228" t="s">
        <v>63</v>
      </c>
      <c r="D1797" s="228" t="s">
        <v>206</v>
      </c>
      <c r="E1797" s="228">
        <v>70</v>
      </c>
      <c r="F1797" s="228">
        <v>31385</v>
      </c>
      <c r="G1797" s="228">
        <v>6468</v>
      </c>
      <c r="H1797" s="228">
        <v>18146</v>
      </c>
      <c r="I1797" s="228">
        <v>14062006.16</v>
      </c>
      <c r="J1797" s="228">
        <v>3078693.71</v>
      </c>
      <c r="K1797" s="228">
        <v>4288268.07</v>
      </c>
      <c r="L1797" s="228">
        <v>23373433.52</v>
      </c>
    </row>
    <row r="1798" spans="1:12">
      <c r="A1798" s="228">
        <v>2008</v>
      </c>
      <c r="B1798" s="228" t="s">
        <v>195</v>
      </c>
      <c r="C1798" s="228" t="s">
        <v>63</v>
      </c>
      <c r="D1798" s="228" t="s">
        <v>206</v>
      </c>
      <c r="E1798" s="228">
        <v>75</v>
      </c>
      <c r="F1798" s="228">
        <v>24722</v>
      </c>
      <c r="G1798" s="228">
        <v>5743</v>
      </c>
      <c r="H1798" s="228">
        <v>19674</v>
      </c>
      <c r="I1798" s="228">
        <v>13889712.98</v>
      </c>
      <c r="J1798" s="228">
        <v>2976778.48</v>
      </c>
      <c r="K1798" s="228">
        <v>3227169.75</v>
      </c>
      <c r="L1798" s="228">
        <v>21719566.670000002</v>
      </c>
    </row>
    <row r="1799" spans="1:12">
      <c r="A1799" s="228">
        <v>2008</v>
      </c>
      <c r="B1799" s="228" t="s">
        <v>195</v>
      </c>
      <c r="C1799" s="228" t="s">
        <v>63</v>
      </c>
      <c r="D1799" s="228" t="s">
        <v>206</v>
      </c>
      <c r="E1799" s="228">
        <v>80</v>
      </c>
      <c r="F1799" s="228">
        <v>18443</v>
      </c>
      <c r="G1799" s="228">
        <v>4221</v>
      </c>
      <c r="H1799" s="228">
        <v>20273</v>
      </c>
      <c r="I1799" s="228">
        <v>13012572.529999999</v>
      </c>
      <c r="J1799" s="228">
        <v>2283421.6</v>
      </c>
      <c r="K1799" s="228">
        <v>2289861.92</v>
      </c>
      <c r="L1799" s="228">
        <v>19225944.649999999</v>
      </c>
    </row>
    <row r="1800" spans="1:12">
      <c r="A1800" s="228">
        <v>2008</v>
      </c>
      <c r="B1800" s="228" t="s">
        <v>195</v>
      </c>
      <c r="C1800" s="228" t="s">
        <v>63</v>
      </c>
      <c r="D1800" s="228" t="s">
        <v>206</v>
      </c>
      <c r="E1800" s="228">
        <v>85</v>
      </c>
      <c r="F1800" s="228">
        <v>10438</v>
      </c>
      <c r="G1800" s="228">
        <v>2236</v>
      </c>
      <c r="H1800" s="228">
        <v>13431</v>
      </c>
      <c r="I1800" s="228">
        <v>7546685.7800000003</v>
      </c>
      <c r="J1800" s="228">
        <v>1105676.47</v>
      </c>
      <c r="K1800" s="228">
        <v>860922.42</v>
      </c>
      <c r="L1800" s="228">
        <v>10286820.08</v>
      </c>
    </row>
    <row r="1801" spans="1:12">
      <c r="A1801" s="228">
        <v>2008</v>
      </c>
      <c r="B1801" s="228" t="s">
        <v>195</v>
      </c>
      <c r="C1801" s="228" t="s">
        <v>63</v>
      </c>
      <c r="D1801" s="228" t="s">
        <v>206</v>
      </c>
      <c r="E1801" s="228">
        <v>90</v>
      </c>
      <c r="F1801" s="228">
        <v>4320</v>
      </c>
      <c r="G1801" s="228">
        <v>828</v>
      </c>
      <c r="H1801" s="228">
        <v>6595</v>
      </c>
      <c r="I1801" s="228">
        <v>3306788.53</v>
      </c>
      <c r="J1801" s="228">
        <v>398426.24</v>
      </c>
      <c r="K1801" s="228">
        <v>280941.32</v>
      </c>
      <c r="L1801" s="228">
        <v>4278793.28</v>
      </c>
    </row>
    <row r="1802" spans="1:12">
      <c r="A1802" s="228">
        <v>2008</v>
      </c>
      <c r="B1802" s="228" t="s">
        <v>195</v>
      </c>
      <c r="C1802" s="228" t="s">
        <v>63</v>
      </c>
      <c r="D1802" s="228" t="s">
        <v>206</v>
      </c>
      <c r="E1802" s="228">
        <v>95</v>
      </c>
      <c r="F1802" s="228">
        <v>1253</v>
      </c>
      <c r="G1802" s="228">
        <v>181</v>
      </c>
      <c r="H1802" s="228">
        <v>1637</v>
      </c>
      <c r="I1802" s="228">
        <v>811468.72</v>
      </c>
      <c r="J1802" s="228">
        <v>83935.16</v>
      </c>
      <c r="K1802" s="228">
        <v>37612.120000000003</v>
      </c>
      <c r="L1802" s="228">
        <v>994881.94</v>
      </c>
    </row>
    <row r="1803" spans="1:12">
      <c r="A1803" s="228">
        <v>2008</v>
      </c>
      <c r="B1803" s="228" t="s">
        <v>195</v>
      </c>
      <c r="C1803" s="228" t="s">
        <v>64</v>
      </c>
      <c r="D1803" s="228" t="s">
        <v>205</v>
      </c>
      <c r="E1803" s="228">
        <v>0</v>
      </c>
      <c r="F1803" s="228">
        <v>18269</v>
      </c>
      <c r="G1803" s="228">
        <v>859</v>
      </c>
      <c r="H1803" s="228">
        <v>2101</v>
      </c>
      <c r="I1803" s="228">
        <v>1011418.13</v>
      </c>
      <c r="J1803" s="228">
        <v>292337.84999999998</v>
      </c>
      <c r="K1803" s="228">
        <v>42104</v>
      </c>
      <c r="L1803" s="228">
        <v>1442988.12</v>
      </c>
    </row>
    <row r="1804" spans="1:12">
      <c r="A1804" s="228">
        <v>2008</v>
      </c>
      <c r="B1804" s="228" t="s">
        <v>195</v>
      </c>
      <c r="C1804" s="228" t="s">
        <v>64</v>
      </c>
      <c r="D1804" s="228" t="s">
        <v>205</v>
      </c>
      <c r="E1804" s="228">
        <v>5</v>
      </c>
      <c r="F1804" s="228">
        <v>18837</v>
      </c>
      <c r="G1804" s="228">
        <v>355</v>
      </c>
      <c r="H1804" s="228">
        <v>437</v>
      </c>
      <c r="I1804" s="228">
        <v>284054.15000000002</v>
      </c>
      <c r="J1804" s="228">
        <v>124456.61</v>
      </c>
      <c r="K1804" s="228">
        <v>4175.3</v>
      </c>
      <c r="L1804" s="228">
        <v>443756.31</v>
      </c>
    </row>
    <row r="1805" spans="1:12">
      <c r="A1805" s="228">
        <v>2008</v>
      </c>
      <c r="B1805" s="228" t="s">
        <v>195</v>
      </c>
      <c r="C1805" s="228" t="s">
        <v>64</v>
      </c>
      <c r="D1805" s="228" t="s">
        <v>205</v>
      </c>
      <c r="E1805" s="228">
        <v>10</v>
      </c>
      <c r="F1805" s="228">
        <v>20867</v>
      </c>
      <c r="G1805" s="228">
        <v>266</v>
      </c>
      <c r="H1805" s="228">
        <v>376</v>
      </c>
      <c r="I1805" s="228">
        <v>234666.7</v>
      </c>
      <c r="J1805" s="228">
        <v>94424.46</v>
      </c>
      <c r="K1805" s="228">
        <v>34326</v>
      </c>
      <c r="L1805" s="228">
        <v>388955.15</v>
      </c>
    </row>
    <row r="1806" spans="1:12">
      <c r="A1806" s="228">
        <v>2008</v>
      </c>
      <c r="B1806" s="228" t="s">
        <v>195</v>
      </c>
      <c r="C1806" s="228" t="s">
        <v>64</v>
      </c>
      <c r="D1806" s="228" t="s">
        <v>205</v>
      </c>
      <c r="E1806" s="228">
        <v>15</v>
      </c>
      <c r="F1806" s="228">
        <v>22970</v>
      </c>
      <c r="G1806" s="228">
        <v>603</v>
      </c>
      <c r="H1806" s="228">
        <v>1099</v>
      </c>
      <c r="I1806" s="228">
        <v>782765.16</v>
      </c>
      <c r="J1806" s="228">
        <v>258220.63</v>
      </c>
      <c r="K1806" s="228">
        <v>137164.41</v>
      </c>
      <c r="L1806" s="228">
        <v>1248886.51</v>
      </c>
    </row>
    <row r="1807" spans="1:12">
      <c r="A1807" s="228">
        <v>2008</v>
      </c>
      <c r="B1807" s="228" t="s">
        <v>195</v>
      </c>
      <c r="C1807" s="228" t="s">
        <v>64</v>
      </c>
      <c r="D1807" s="228" t="s">
        <v>205</v>
      </c>
      <c r="E1807" s="228">
        <v>20</v>
      </c>
      <c r="F1807" s="228">
        <v>20705</v>
      </c>
      <c r="G1807" s="228">
        <v>635</v>
      </c>
      <c r="H1807" s="228">
        <v>1225</v>
      </c>
      <c r="I1807" s="228">
        <v>904555.48</v>
      </c>
      <c r="J1807" s="228">
        <v>293482.5</v>
      </c>
      <c r="K1807" s="228">
        <v>182039.29</v>
      </c>
      <c r="L1807" s="228">
        <v>1475289.77</v>
      </c>
    </row>
    <row r="1808" spans="1:12">
      <c r="A1808" s="228">
        <v>2008</v>
      </c>
      <c r="B1808" s="228" t="s">
        <v>195</v>
      </c>
      <c r="C1808" s="228" t="s">
        <v>64</v>
      </c>
      <c r="D1808" s="228" t="s">
        <v>205</v>
      </c>
      <c r="E1808" s="228">
        <v>25</v>
      </c>
      <c r="F1808" s="228">
        <v>15168</v>
      </c>
      <c r="G1808" s="228">
        <v>483</v>
      </c>
      <c r="H1808" s="228">
        <v>1022</v>
      </c>
      <c r="I1808" s="228">
        <v>738112.78</v>
      </c>
      <c r="J1808" s="228">
        <v>250659.61</v>
      </c>
      <c r="K1808" s="228">
        <v>125237.03</v>
      </c>
      <c r="L1808" s="228">
        <v>1218391.43</v>
      </c>
    </row>
    <row r="1809" spans="1:12">
      <c r="A1809" s="228">
        <v>2008</v>
      </c>
      <c r="B1809" s="228" t="s">
        <v>195</v>
      </c>
      <c r="C1809" s="228" t="s">
        <v>64</v>
      </c>
      <c r="D1809" s="228" t="s">
        <v>205</v>
      </c>
      <c r="E1809" s="228">
        <v>30</v>
      </c>
      <c r="F1809" s="228">
        <v>18780</v>
      </c>
      <c r="G1809" s="228">
        <v>629</v>
      </c>
      <c r="H1809" s="228">
        <v>1131</v>
      </c>
      <c r="I1809" s="228">
        <v>755330.35</v>
      </c>
      <c r="J1809" s="228">
        <v>274283.09999999998</v>
      </c>
      <c r="K1809" s="228">
        <v>135324.53</v>
      </c>
      <c r="L1809" s="228">
        <v>1267657.23</v>
      </c>
    </row>
    <row r="1810" spans="1:12">
      <c r="A1810" s="228">
        <v>2008</v>
      </c>
      <c r="B1810" s="228" t="s">
        <v>195</v>
      </c>
      <c r="C1810" s="228" t="s">
        <v>64</v>
      </c>
      <c r="D1810" s="228" t="s">
        <v>205</v>
      </c>
      <c r="E1810" s="228">
        <v>35</v>
      </c>
      <c r="F1810" s="228">
        <v>22072</v>
      </c>
      <c r="G1810" s="228">
        <v>846</v>
      </c>
      <c r="H1810" s="228">
        <v>1431</v>
      </c>
      <c r="I1810" s="228">
        <v>919079.07</v>
      </c>
      <c r="J1810" s="228">
        <v>351662.66</v>
      </c>
      <c r="K1810" s="228">
        <v>122099.4</v>
      </c>
      <c r="L1810" s="228">
        <v>1540725.2</v>
      </c>
    </row>
    <row r="1811" spans="1:12">
      <c r="A1811" s="228">
        <v>2008</v>
      </c>
      <c r="B1811" s="228" t="s">
        <v>195</v>
      </c>
      <c r="C1811" s="228" t="s">
        <v>64</v>
      </c>
      <c r="D1811" s="228" t="s">
        <v>205</v>
      </c>
      <c r="E1811" s="228">
        <v>40</v>
      </c>
      <c r="F1811" s="228">
        <v>23283</v>
      </c>
      <c r="G1811" s="228">
        <v>1074</v>
      </c>
      <c r="H1811" s="228">
        <v>1962</v>
      </c>
      <c r="I1811" s="228">
        <v>1315371.76</v>
      </c>
      <c r="J1811" s="228">
        <v>446192.2</v>
      </c>
      <c r="K1811" s="228">
        <v>193576.45</v>
      </c>
      <c r="L1811" s="228">
        <v>2086865.99</v>
      </c>
    </row>
    <row r="1812" spans="1:12">
      <c r="A1812" s="228">
        <v>2008</v>
      </c>
      <c r="B1812" s="228" t="s">
        <v>195</v>
      </c>
      <c r="C1812" s="228" t="s">
        <v>64</v>
      </c>
      <c r="D1812" s="228" t="s">
        <v>205</v>
      </c>
      <c r="E1812" s="228">
        <v>45</v>
      </c>
      <c r="F1812" s="228">
        <v>27601</v>
      </c>
      <c r="G1812" s="228">
        <v>1496</v>
      </c>
      <c r="H1812" s="228">
        <v>2762</v>
      </c>
      <c r="I1812" s="228">
        <v>1940971.98</v>
      </c>
      <c r="J1812" s="228">
        <v>660840.65</v>
      </c>
      <c r="K1812" s="228">
        <v>275932.75</v>
      </c>
      <c r="L1812" s="228">
        <v>3076149.3</v>
      </c>
    </row>
    <row r="1813" spans="1:12">
      <c r="A1813" s="228">
        <v>2008</v>
      </c>
      <c r="B1813" s="228" t="s">
        <v>195</v>
      </c>
      <c r="C1813" s="228" t="s">
        <v>64</v>
      </c>
      <c r="D1813" s="228" t="s">
        <v>205</v>
      </c>
      <c r="E1813" s="228">
        <v>50</v>
      </c>
      <c r="F1813" s="228">
        <v>28942</v>
      </c>
      <c r="G1813" s="228">
        <v>2050</v>
      </c>
      <c r="H1813" s="228">
        <v>4149</v>
      </c>
      <c r="I1813" s="228">
        <v>2774073.61</v>
      </c>
      <c r="J1813" s="228">
        <v>894265.61</v>
      </c>
      <c r="K1813" s="228">
        <v>687598.27</v>
      </c>
      <c r="L1813" s="228">
        <v>4624859.6500000004</v>
      </c>
    </row>
    <row r="1814" spans="1:12">
      <c r="A1814" s="228">
        <v>2008</v>
      </c>
      <c r="B1814" s="228" t="s">
        <v>195</v>
      </c>
      <c r="C1814" s="228" t="s">
        <v>64</v>
      </c>
      <c r="D1814" s="228" t="s">
        <v>205</v>
      </c>
      <c r="E1814" s="228">
        <v>55</v>
      </c>
      <c r="F1814" s="228">
        <v>29271</v>
      </c>
      <c r="G1814" s="228">
        <v>2501</v>
      </c>
      <c r="H1814" s="228">
        <v>5232</v>
      </c>
      <c r="I1814" s="228">
        <v>4048571.22</v>
      </c>
      <c r="J1814" s="228">
        <v>1313694.8799999999</v>
      </c>
      <c r="K1814" s="228">
        <v>962270.92</v>
      </c>
      <c r="L1814" s="228">
        <v>6651096.7400000002</v>
      </c>
    </row>
    <row r="1815" spans="1:12">
      <c r="A1815" s="228">
        <v>2008</v>
      </c>
      <c r="B1815" s="228" t="s">
        <v>195</v>
      </c>
      <c r="C1815" s="228" t="s">
        <v>64</v>
      </c>
      <c r="D1815" s="228" t="s">
        <v>205</v>
      </c>
      <c r="E1815" s="228">
        <v>60</v>
      </c>
      <c r="F1815" s="228">
        <v>26908</v>
      </c>
      <c r="G1815" s="228">
        <v>2980</v>
      </c>
      <c r="H1815" s="228">
        <v>7540</v>
      </c>
      <c r="I1815" s="228">
        <v>5469133.8300000001</v>
      </c>
      <c r="J1815" s="228">
        <v>1565228.67</v>
      </c>
      <c r="K1815" s="228">
        <v>1428804.63</v>
      </c>
      <c r="L1815" s="228">
        <v>8851088.2100000009</v>
      </c>
    </row>
    <row r="1816" spans="1:12">
      <c r="A1816" s="228">
        <v>2008</v>
      </c>
      <c r="B1816" s="228" t="s">
        <v>195</v>
      </c>
      <c r="C1816" s="228" t="s">
        <v>64</v>
      </c>
      <c r="D1816" s="228" t="s">
        <v>205</v>
      </c>
      <c r="E1816" s="228">
        <v>65</v>
      </c>
      <c r="F1816" s="228">
        <v>18468</v>
      </c>
      <c r="G1816" s="228">
        <v>3033</v>
      </c>
      <c r="H1816" s="228">
        <v>7835</v>
      </c>
      <c r="I1816" s="228">
        <v>5502108.1500000004</v>
      </c>
      <c r="J1816" s="228">
        <v>1639555.59</v>
      </c>
      <c r="K1816" s="228">
        <v>1463210.11</v>
      </c>
      <c r="L1816" s="228">
        <v>8921885.8499999996</v>
      </c>
    </row>
    <row r="1817" spans="1:12">
      <c r="A1817" s="228">
        <v>2008</v>
      </c>
      <c r="B1817" s="228" t="s">
        <v>195</v>
      </c>
      <c r="C1817" s="228" t="s">
        <v>64</v>
      </c>
      <c r="D1817" s="228" t="s">
        <v>205</v>
      </c>
      <c r="E1817" s="228">
        <v>70</v>
      </c>
      <c r="F1817" s="228">
        <v>13472</v>
      </c>
      <c r="G1817" s="228">
        <v>2833</v>
      </c>
      <c r="H1817" s="228">
        <v>8423</v>
      </c>
      <c r="I1817" s="228">
        <v>5785760.0899999999</v>
      </c>
      <c r="J1817" s="228">
        <v>1445619.67</v>
      </c>
      <c r="K1817" s="228">
        <v>1671592.57</v>
      </c>
      <c r="L1817" s="228">
        <v>9151803.9199999999</v>
      </c>
    </row>
    <row r="1818" spans="1:12">
      <c r="A1818" s="228">
        <v>2008</v>
      </c>
      <c r="B1818" s="228" t="s">
        <v>195</v>
      </c>
      <c r="C1818" s="228" t="s">
        <v>64</v>
      </c>
      <c r="D1818" s="228" t="s">
        <v>205</v>
      </c>
      <c r="E1818" s="228">
        <v>75</v>
      </c>
      <c r="F1818" s="228">
        <v>10406</v>
      </c>
      <c r="G1818" s="228">
        <v>3072</v>
      </c>
      <c r="H1818" s="228">
        <v>9508</v>
      </c>
      <c r="I1818" s="228">
        <v>5859492.1100000003</v>
      </c>
      <c r="J1818" s="228">
        <v>1453665.28</v>
      </c>
      <c r="K1818" s="228">
        <v>1540331.68</v>
      </c>
      <c r="L1818" s="228">
        <v>9056256.8699999992</v>
      </c>
    </row>
    <row r="1819" spans="1:12">
      <c r="A1819" s="228">
        <v>2008</v>
      </c>
      <c r="B1819" s="228" t="s">
        <v>195</v>
      </c>
      <c r="C1819" s="228" t="s">
        <v>64</v>
      </c>
      <c r="D1819" s="228" t="s">
        <v>205</v>
      </c>
      <c r="E1819" s="228">
        <v>80</v>
      </c>
      <c r="F1819" s="228">
        <v>6963</v>
      </c>
      <c r="G1819" s="228">
        <v>2099</v>
      </c>
      <c r="H1819" s="228">
        <v>8537</v>
      </c>
      <c r="I1819" s="228">
        <v>4559269.3600000003</v>
      </c>
      <c r="J1819" s="228">
        <v>1030201.71</v>
      </c>
      <c r="K1819" s="228">
        <v>963063.39</v>
      </c>
      <c r="L1819" s="228">
        <v>6698993.1299999999</v>
      </c>
    </row>
    <row r="1820" spans="1:12">
      <c r="A1820" s="228">
        <v>2008</v>
      </c>
      <c r="B1820" s="228" t="s">
        <v>195</v>
      </c>
      <c r="C1820" s="228" t="s">
        <v>64</v>
      </c>
      <c r="D1820" s="228" t="s">
        <v>205</v>
      </c>
      <c r="E1820" s="228">
        <v>85</v>
      </c>
      <c r="F1820" s="228">
        <v>2407</v>
      </c>
      <c r="G1820" s="228">
        <v>741</v>
      </c>
      <c r="H1820" s="228">
        <v>3784</v>
      </c>
      <c r="I1820" s="228">
        <v>1846840.34</v>
      </c>
      <c r="J1820" s="228">
        <v>347897.83</v>
      </c>
      <c r="K1820" s="228">
        <v>225760.1</v>
      </c>
      <c r="L1820" s="228">
        <v>2511314.2000000002</v>
      </c>
    </row>
    <row r="1821" spans="1:12">
      <c r="A1821" s="228">
        <v>2008</v>
      </c>
      <c r="B1821" s="228" t="s">
        <v>195</v>
      </c>
      <c r="C1821" s="228" t="s">
        <v>64</v>
      </c>
      <c r="D1821" s="228" t="s">
        <v>205</v>
      </c>
      <c r="E1821" s="228">
        <v>90</v>
      </c>
      <c r="F1821" s="228">
        <v>749</v>
      </c>
      <c r="G1821" s="228">
        <v>168</v>
      </c>
      <c r="H1821" s="228">
        <v>1434</v>
      </c>
      <c r="I1821" s="228">
        <v>537926.40000000002</v>
      </c>
      <c r="J1821" s="228">
        <v>104295.32</v>
      </c>
      <c r="K1821" s="228">
        <v>52850</v>
      </c>
      <c r="L1821" s="228">
        <v>709473.97</v>
      </c>
    </row>
    <row r="1822" spans="1:12">
      <c r="A1822" s="228">
        <v>2008</v>
      </c>
      <c r="B1822" s="228" t="s">
        <v>195</v>
      </c>
      <c r="C1822" s="228" t="s">
        <v>64</v>
      </c>
      <c r="D1822" s="228" t="s">
        <v>205</v>
      </c>
      <c r="E1822" s="228">
        <v>95</v>
      </c>
      <c r="F1822" s="228">
        <v>149</v>
      </c>
      <c r="G1822" s="228">
        <v>49</v>
      </c>
      <c r="H1822" s="228">
        <v>692</v>
      </c>
      <c r="I1822" s="228">
        <v>184074</v>
      </c>
      <c r="J1822" s="228">
        <v>23231.83</v>
      </c>
      <c r="K1822" s="228">
        <v>7199</v>
      </c>
      <c r="L1822" s="228">
        <v>232491.53</v>
      </c>
    </row>
    <row r="1823" spans="1:12">
      <c r="A1823" s="228">
        <v>2008</v>
      </c>
      <c r="B1823" s="228" t="s">
        <v>195</v>
      </c>
      <c r="C1823" s="228" t="s">
        <v>64</v>
      </c>
      <c r="D1823" s="228" t="s">
        <v>206</v>
      </c>
      <c r="E1823" s="228">
        <v>0</v>
      </c>
      <c r="F1823" s="228">
        <v>17657</v>
      </c>
      <c r="G1823" s="228">
        <v>566</v>
      </c>
      <c r="H1823" s="228">
        <v>1672</v>
      </c>
      <c r="I1823" s="228">
        <v>755218.55</v>
      </c>
      <c r="J1823" s="228">
        <v>206245.62</v>
      </c>
      <c r="K1823" s="228">
        <v>19001.23</v>
      </c>
      <c r="L1823" s="228">
        <v>1040482.18</v>
      </c>
    </row>
    <row r="1824" spans="1:12">
      <c r="A1824" s="228">
        <v>2008</v>
      </c>
      <c r="B1824" s="228" t="s">
        <v>195</v>
      </c>
      <c r="C1824" s="228" t="s">
        <v>64</v>
      </c>
      <c r="D1824" s="228" t="s">
        <v>206</v>
      </c>
      <c r="E1824" s="228">
        <v>5</v>
      </c>
      <c r="F1824" s="228">
        <v>17813</v>
      </c>
      <c r="G1824" s="228">
        <v>311</v>
      </c>
      <c r="H1824" s="228">
        <v>355</v>
      </c>
      <c r="I1824" s="228">
        <v>247022.85</v>
      </c>
      <c r="J1824" s="228">
        <v>94853</v>
      </c>
      <c r="K1824" s="228">
        <v>25532</v>
      </c>
      <c r="L1824" s="228">
        <v>396069.03</v>
      </c>
    </row>
    <row r="1825" spans="1:12">
      <c r="A1825" s="228">
        <v>2008</v>
      </c>
      <c r="B1825" s="228" t="s">
        <v>195</v>
      </c>
      <c r="C1825" s="228" t="s">
        <v>64</v>
      </c>
      <c r="D1825" s="228" t="s">
        <v>206</v>
      </c>
      <c r="E1825" s="228">
        <v>10</v>
      </c>
      <c r="F1825" s="228">
        <v>19993</v>
      </c>
      <c r="G1825" s="228">
        <v>282</v>
      </c>
      <c r="H1825" s="228">
        <v>346</v>
      </c>
      <c r="I1825" s="228">
        <v>284797.25</v>
      </c>
      <c r="J1825" s="228">
        <v>102017.72</v>
      </c>
      <c r="K1825" s="228">
        <v>160047.35</v>
      </c>
      <c r="L1825" s="228">
        <v>571589.27</v>
      </c>
    </row>
    <row r="1826" spans="1:12">
      <c r="A1826" s="228">
        <v>2008</v>
      </c>
      <c r="B1826" s="228" t="s">
        <v>195</v>
      </c>
      <c r="C1826" s="228" t="s">
        <v>64</v>
      </c>
      <c r="D1826" s="228" t="s">
        <v>206</v>
      </c>
      <c r="E1826" s="228">
        <v>15</v>
      </c>
      <c r="F1826" s="228">
        <v>21623</v>
      </c>
      <c r="G1826" s="228">
        <v>633</v>
      </c>
      <c r="H1826" s="228">
        <v>1027</v>
      </c>
      <c r="I1826" s="228">
        <v>773602.76</v>
      </c>
      <c r="J1826" s="228">
        <v>212076.68</v>
      </c>
      <c r="K1826" s="228">
        <v>211371.63</v>
      </c>
      <c r="L1826" s="228">
        <v>1276201.49</v>
      </c>
    </row>
    <row r="1827" spans="1:12">
      <c r="A1827" s="228">
        <v>2008</v>
      </c>
      <c r="B1827" s="228" t="s">
        <v>195</v>
      </c>
      <c r="C1827" s="228" t="s">
        <v>64</v>
      </c>
      <c r="D1827" s="228" t="s">
        <v>206</v>
      </c>
      <c r="E1827" s="228">
        <v>20</v>
      </c>
      <c r="F1827" s="228">
        <v>20842</v>
      </c>
      <c r="G1827" s="228">
        <v>955</v>
      </c>
      <c r="H1827" s="228">
        <v>1710</v>
      </c>
      <c r="I1827" s="228">
        <v>1195050.44</v>
      </c>
      <c r="J1827" s="228">
        <v>358932.02</v>
      </c>
      <c r="K1827" s="228">
        <v>130089.83</v>
      </c>
      <c r="L1827" s="228">
        <v>1812124.27</v>
      </c>
    </row>
    <row r="1828" spans="1:12">
      <c r="A1828" s="228">
        <v>2008</v>
      </c>
      <c r="B1828" s="228" t="s">
        <v>195</v>
      </c>
      <c r="C1828" s="228" t="s">
        <v>64</v>
      </c>
      <c r="D1828" s="228" t="s">
        <v>206</v>
      </c>
      <c r="E1828" s="228">
        <v>25</v>
      </c>
      <c r="F1828" s="228">
        <v>17893</v>
      </c>
      <c r="G1828" s="228">
        <v>1306</v>
      </c>
      <c r="H1828" s="228">
        <v>3465</v>
      </c>
      <c r="I1828" s="228">
        <v>2329716.75</v>
      </c>
      <c r="J1828" s="228">
        <v>740773.81</v>
      </c>
      <c r="K1828" s="228">
        <v>180956.16</v>
      </c>
      <c r="L1828" s="228">
        <v>3469046.42</v>
      </c>
    </row>
    <row r="1829" spans="1:12">
      <c r="A1829" s="228">
        <v>2008</v>
      </c>
      <c r="B1829" s="228" t="s">
        <v>195</v>
      </c>
      <c r="C1829" s="228" t="s">
        <v>64</v>
      </c>
      <c r="D1829" s="228" t="s">
        <v>206</v>
      </c>
      <c r="E1829" s="228">
        <v>30</v>
      </c>
      <c r="F1829" s="228">
        <v>20743</v>
      </c>
      <c r="G1829" s="228">
        <v>1875</v>
      </c>
      <c r="H1829" s="228">
        <v>4521</v>
      </c>
      <c r="I1829" s="228">
        <v>3941829.03</v>
      </c>
      <c r="J1829" s="228">
        <v>1227126.76</v>
      </c>
      <c r="K1829" s="228">
        <v>241294.16</v>
      </c>
      <c r="L1829" s="228">
        <v>5771185.2599999998</v>
      </c>
    </row>
    <row r="1830" spans="1:12">
      <c r="A1830" s="228">
        <v>2008</v>
      </c>
      <c r="B1830" s="228" t="s">
        <v>195</v>
      </c>
      <c r="C1830" s="228" t="s">
        <v>64</v>
      </c>
      <c r="D1830" s="228" t="s">
        <v>206</v>
      </c>
      <c r="E1830" s="228">
        <v>35</v>
      </c>
      <c r="F1830" s="228">
        <v>24738</v>
      </c>
      <c r="G1830" s="228">
        <v>2108</v>
      </c>
      <c r="H1830" s="228">
        <v>5235</v>
      </c>
      <c r="I1830" s="228">
        <v>3752130.94</v>
      </c>
      <c r="J1830" s="228">
        <v>1190935.71</v>
      </c>
      <c r="K1830" s="228">
        <v>291953.05</v>
      </c>
      <c r="L1830" s="228">
        <v>5573337.0199999996</v>
      </c>
    </row>
    <row r="1831" spans="1:12">
      <c r="A1831" s="228">
        <v>2008</v>
      </c>
      <c r="B1831" s="228" t="s">
        <v>195</v>
      </c>
      <c r="C1831" s="228" t="s">
        <v>64</v>
      </c>
      <c r="D1831" s="228" t="s">
        <v>206</v>
      </c>
      <c r="E1831" s="228">
        <v>40</v>
      </c>
      <c r="F1831" s="228">
        <v>25745</v>
      </c>
      <c r="G1831" s="228">
        <v>1864</v>
      </c>
      <c r="H1831" s="228">
        <v>3769</v>
      </c>
      <c r="I1831" s="228">
        <v>2736381.1</v>
      </c>
      <c r="J1831" s="228">
        <v>865716.66</v>
      </c>
      <c r="K1831" s="228">
        <v>428173.28</v>
      </c>
      <c r="L1831" s="228">
        <v>4305952.4400000004</v>
      </c>
    </row>
    <row r="1832" spans="1:12">
      <c r="A1832" s="228">
        <v>2008</v>
      </c>
      <c r="B1832" s="228" t="s">
        <v>195</v>
      </c>
      <c r="C1832" s="228" t="s">
        <v>64</v>
      </c>
      <c r="D1832" s="228" t="s">
        <v>206</v>
      </c>
      <c r="E1832" s="228">
        <v>45</v>
      </c>
      <c r="F1832" s="228">
        <v>30447</v>
      </c>
      <c r="G1832" s="228">
        <v>2176</v>
      </c>
      <c r="H1832" s="228">
        <v>4098</v>
      </c>
      <c r="I1832" s="228">
        <v>3098869.62</v>
      </c>
      <c r="J1832" s="228">
        <v>980939.5</v>
      </c>
      <c r="K1832" s="228">
        <v>633682.36</v>
      </c>
      <c r="L1832" s="228">
        <v>5061253.24</v>
      </c>
    </row>
    <row r="1833" spans="1:12">
      <c r="A1833" s="228">
        <v>2008</v>
      </c>
      <c r="B1833" s="228" t="s">
        <v>195</v>
      </c>
      <c r="C1833" s="228" t="s">
        <v>64</v>
      </c>
      <c r="D1833" s="228" t="s">
        <v>206</v>
      </c>
      <c r="E1833" s="228">
        <v>50</v>
      </c>
      <c r="F1833" s="228">
        <v>31797</v>
      </c>
      <c r="G1833" s="228">
        <v>2824</v>
      </c>
      <c r="H1833" s="228">
        <v>5926</v>
      </c>
      <c r="I1833" s="228">
        <v>4329929.57</v>
      </c>
      <c r="J1833" s="228">
        <v>1348668.95</v>
      </c>
      <c r="K1833" s="228">
        <v>832920.15</v>
      </c>
      <c r="L1833" s="228">
        <v>6836169.3899999997</v>
      </c>
    </row>
    <row r="1834" spans="1:12">
      <c r="A1834" s="228">
        <v>2008</v>
      </c>
      <c r="B1834" s="228" t="s">
        <v>195</v>
      </c>
      <c r="C1834" s="228" t="s">
        <v>64</v>
      </c>
      <c r="D1834" s="228" t="s">
        <v>206</v>
      </c>
      <c r="E1834" s="228">
        <v>55</v>
      </c>
      <c r="F1834" s="228">
        <v>31910</v>
      </c>
      <c r="G1834" s="228">
        <v>3041</v>
      </c>
      <c r="H1834" s="228">
        <v>7309</v>
      </c>
      <c r="I1834" s="228">
        <v>5030804.0199999996</v>
      </c>
      <c r="J1834" s="228">
        <v>1439546.65</v>
      </c>
      <c r="K1834" s="228">
        <v>1331304.1000000001</v>
      </c>
      <c r="L1834" s="228">
        <v>8145241.8700000001</v>
      </c>
    </row>
    <row r="1835" spans="1:12">
      <c r="A1835" s="228">
        <v>2008</v>
      </c>
      <c r="B1835" s="228" t="s">
        <v>195</v>
      </c>
      <c r="C1835" s="228" t="s">
        <v>64</v>
      </c>
      <c r="D1835" s="228" t="s">
        <v>206</v>
      </c>
      <c r="E1835" s="228">
        <v>60</v>
      </c>
      <c r="F1835" s="228">
        <v>28282</v>
      </c>
      <c r="G1835" s="228">
        <v>3189</v>
      </c>
      <c r="H1835" s="228">
        <v>7569</v>
      </c>
      <c r="I1835" s="228">
        <v>5139360.99</v>
      </c>
      <c r="J1835" s="228">
        <v>1576457.22</v>
      </c>
      <c r="K1835" s="228">
        <v>1175959.05</v>
      </c>
      <c r="L1835" s="228">
        <v>8204322.8300000001</v>
      </c>
    </row>
    <row r="1836" spans="1:12">
      <c r="A1836" s="228">
        <v>2008</v>
      </c>
      <c r="B1836" s="228" t="s">
        <v>195</v>
      </c>
      <c r="C1836" s="228" t="s">
        <v>64</v>
      </c>
      <c r="D1836" s="228" t="s">
        <v>206</v>
      </c>
      <c r="E1836" s="228">
        <v>65</v>
      </c>
      <c r="F1836" s="228">
        <v>18990</v>
      </c>
      <c r="G1836" s="228">
        <v>3003</v>
      </c>
      <c r="H1836" s="228">
        <v>7394</v>
      </c>
      <c r="I1836" s="228">
        <v>5005831.96</v>
      </c>
      <c r="J1836" s="228">
        <v>1426098.16</v>
      </c>
      <c r="K1836" s="228">
        <v>1371689.81</v>
      </c>
      <c r="L1836" s="228">
        <v>8025748.7400000002</v>
      </c>
    </row>
    <row r="1837" spans="1:12">
      <c r="A1837" s="228">
        <v>2008</v>
      </c>
      <c r="B1837" s="228" t="s">
        <v>195</v>
      </c>
      <c r="C1837" s="228" t="s">
        <v>64</v>
      </c>
      <c r="D1837" s="228" t="s">
        <v>206</v>
      </c>
      <c r="E1837" s="228">
        <v>70</v>
      </c>
      <c r="F1837" s="228">
        <v>14329</v>
      </c>
      <c r="G1837" s="228">
        <v>2882</v>
      </c>
      <c r="H1837" s="228">
        <v>8070</v>
      </c>
      <c r="I1837" s="228">
        <v>5075314.76</v>
      </c>
      <c r="J1837" s="228">
        <v>1306935.3400000001</v>
      </c>
      <c r="K1837" s="228">
        <v>1379342.77</v>
      </c>
      <c r="L1837" s="228">
        <v>7893308.8799999999</v>
      </c>
    </row>
    <row r="1838" spans="1:12">
      <c r="A1838" s="228">
        <v>2008</v>
      </c>
      <c r="B1838" s="228" t="s">
        <v>195</v>
      </c>
      <c r="C1838" s="228" t="s">
        <v>64</v>
      </c>
      <c r="D1838" s="228" t="s">
        <v>206</v>
      </c>
      <c r="E1838" s="228">
        <v>75</v>
      </c>
      <c r="F1838" s="228">
        <v>12231</v>
      </c>
      <c r="G1838" s="228">
        <v>2585</v>
      </c>
      <c r="H1838" s="228">
        <v>9547</v>
      </c>
      <c r="I1838" s="228">
        <v>5675713.4400000004</v>
      </c>
      <c r="J1838" s="228">
        <v>1390390.42</v>
      </c>
      <c r="K1838" s="228">
        <v>1365133.8</v>
      </c>
      <c r="L1838" s="228">
        <v>8558302.0700000003</v>
      </c>
    </row>
    <row r="1839" spans="1:12">
      <c r="A1839" s="228">
        <v>2008</v>
      </c>
      <c r="B1839" s="228" t="s">
        <v>195</v>
      </c>
      <c r="C1839" s="228" t="s">
        <v>64</v>
      </c>
      <c r="D1839" s="228" t="s">
        <v>206</v>
      </c>
      <c r="E1839" s="228">
        <v>80</v>
      </c>
      <c r="F1839" s="228">
        <v>10179</v>
      </c>
      <c r="G1839" s="228">
        <v>2241</v>
      </c>
      <c r="H1839" s="228">
        <v>11384</v>
      </c>
      <c r="I1839" s="228">
        <v>6258552.6900000004</v>
      </c>
      <c r="J1839" s="228">
        <v>1276412.43</v>
      </c>
      <c r="K1839" s="228">
        <v>1268753.1599999999</v>
      </c>
      <c r="L1839" s="228">
        <v>8956827.8900000006</v>
      </c>
    </row>
    <row r="1840" spans="1:12">
      <c r="A1840" s="228">
        <v>2008</v>
      </c>
      <c r="B1840" s="228" t="s">
        <v>195</v>
      </c>
      <c r="C1840" s="228" t="s">
        <v>64</v>
      </c>
      <c r="D1840" s="228" t="s">
        <v>206</v>
      </c>
      <c r="E1840" s="228">
        <v>85</v>
      </c>
      <c r="F1840" s="228">
        <v>6105</v>
      </c>
      <c r="G1840" s="228">
        <v>1309</v>
      </c>
      <c r="H1840" s="228">
        <v>9905</v>
      </c>
      <c r="I1840" s="228">
        <v>4012694.85</v>
      </c>
      <c r="J1840" s="228">
        <v>697793.11</v>
      </c>
      <c r="K1840" s="228">
        <v>557459.62</v>
      </c>
      <c r="L1840" s="228">
        <v>5449711.6799999997</v>
      </c>
    </row>
    <row r="1841" spans="1:12">
      <c r="A1841" s="228">
        <v>2008</v>
      </c>
      <c r="B1841" s="228" t="s">
        <v>195</v>
      </c>
      <c r="C1841" s="228" t="s">
        <v>64</v>
      </c>
      <c r="D1841" s="228" t="s">
        <v>206</v>
      </c>
      <c r="E1841" s="228">
        <v>90</v>
      </c>
      <c r="F1841" s="228">
        <v>2435</v>
      </c>
      <c r="G1841" s="228">
        <v>485</v>
      </c>
      <c r="H1841" s="228">
        <v>4921</v>
      </c>
      <c r="I1841" s="228">
        <v>1694118.02</v>
      </c>
      <c r="J1841" s="228">
        <v>253124.7</v>
      </c>
      <c r="K1841" s="228">
        <v>134508.65</v>
      </c>
      <c r="L1841" s="228">
        <v>2157886.62</v>
      </c>
    </row>
    <row r="1842" spans="1:12">
      <c r="A1842" s="228">
        <v>2008</v>
      </c>
      <c r="B1842" s="228" t="s">
        <v>195</v>
      </c>
      <c r="C1842" s="228" t="s">
        <v>64</v>
      </c>
      <c r="D1842" s="228" t="s">
        <v>206</v>
      </c>
      <c r="E1842" s="228">
        <v>95</v>
      </c>
      <c r="F1842" s="228">
        <v>733</v>
      </c>
      <c r="G1842" s="228">
        <v>150</v>
      </c>
      <c r="H1842" s="228">
        <v>2038</v>
      </c>
      <c r="I1842" s="228">
        <v>484711.6</v>
      </c>
      <c r="J1842" s="228">
        <v>56896.36</v>
      </c>
      <c r="K1842" s="228">
        <v>11273</v>
      </c>
      <c r="L1842" s="228">
        <v>596835.05000000005</v>
      </c>
    </row>
    <row r="1843" spans="1:12">
      <c r="A1843" s="228">
        <v>2008</v>
      </c>
      <c r="B1843" s="228" t="s">
        <v>195</v>
      </c>
      <c r="C1843" s="228" t="s">
        <v>65</v>
      </c>
      <c r="D1843" s="228" t="s">
        <v>205</v>
      </c>
      <c r="E1843" s="228">
        <v>0</v>
      </c>
      <c r="F1843" s="228">
        <v>33984</v>
      </c>
      <c r="G1843" s="228">
        <v>1545</v>
      </c>
      <c r="H1843" s="228">
        <v>4205</v>
      </c>
      <c r="I1843" s="228">
        <v>2257037.2000000002</v>
      </c>
      <c r="J1843" s="228">
        <v>352876.03</v>
      </c>
      <c r="K1843" s="228">
        <v>25821.4</v>
      </c>
      <c r="L1843" s="228">
        <v>2922369.55</v>
      </c>
    </row>
    <row r="1844" spans="1:12">
      <c r="A1844" s="228">
        <v>2008</v>
      </c>
      <c r="B1844" s="228" t="s">
        <v>195</v>
      </c>
      <c r="C1844" s="228" t="s">
        <v>65</v>
      </c>
      <c r="D1844" s="228" t="s">
        <v>205</v>
      </c>
      <c r="E1844" s="228">
        <v>5</v>
      </c>
      <c r="F1844" s="228">
        <v>33684</v>
      </c>
      <c r="G1844" s="228">
        <v>570</v>
      </c>
      <c r="H1844" s="228">
        <v>759</v>
      </c>
      <c r="I1844" s="228">
        <v>593479.1</v>
      </c>
      <c r="J1844" s="228">
        <v>161074.59</v>
      </c>
      <c r="K1844" s="228">
        <v>36943.589999999997</v>
      </c>
      <c r="L1844" s="228">
        <v>883187.67</v>
      </c>
    </row>
    <row r="1845" spans="1:12">
      <c r="A1845" s="228">
        <v>2008</v>
      </c>
      <c r="B1845" s="228" t="s">
        <v>195</v>
      </c>
      <c r="C1845" s="228" t="s">
        <v>65</v>
      </c>
      <c r="D1845" s="228" t="s">
        <v>205</v>
      </c>
      <c r="E1845" s="228">
        <v>10</v>
      </c>
      <c r="F1845" s="228">
        <v>36407</v>
      </c>
      <c r="G1845" s="228">
        <v>462</v>
      </c>
      <c r="H1845" s="228">
        <v>726</v>
      </c>
      <c r="I1845" s="228">
        <v>515266.95</v>
      </c>
      <c r="J1845" s="228">
        <v>118704.83</v>
      </c>
      <c r="K1845" s="228">
        <v>105119.45</v>
      </c>
      <c r="L1845" s="228">
        <v>792605.52</v>
      </c>
    </row>
    <row r="1846" spans="1:12">
      <c r="A1846" s="228">
        <v>2008</v>
      </c>
      <c r="B1846" s="228" t="s">
        <v>195</v>
      </c>
      <c r="C1846" s="228" t="s">
        <v>65</v>
      </c>
      <c r="D1846" s="228" t="s">
        <v>205</v>
      </c>
      <c r="E1846" s="228">
        <v>15</v>
      </c>
      <c r="F1846" s="228">
        <v>38526</v>
      </c>
      <c r="G1846" s="228">
        <v>877</v>
      </c>
      <c r="H1846" s="228">
        <v>1392</v>
      </c>
      <c r="I1846" s="228">
        <v>1274915.25</v>
      </c>
      <c r="J1846" s="228">
        <v>265925.45</v>
      </c>
      <c r="K1846" s="228">
        <v>231394.55</v>
      </c>
      <c r="L1846" s="228">
        <v>1964425.26</v>
      </c>
    </row>
    <row r="1847" spans="1:12">
      <c r="A1847" s="228">
        <v>2008</v>
      </c>
      <c r="B1847" s="228" t="s">
        <v>195</v>
      </c>
      <c r="C1847" s="228" t="s">
        <v>65</v>
      </c>
      <c r="D1847" s="228" t="s">
        <v>205</v>
      </c>
      <c r="E1847" s="228">
        <v>20</v>
      </c>
      <c r="F1847" s="228">
        <v>31095</v>
      </c>
      <c r="G1847" s="228">
        <v>905</v>
      </c>
      <c r="H1847" s="228">
        <v>1564</v>
      </c>
      <c r="I1847" s="228">
        <v>1334278.6000000001</v>
      </c>
      <c r="J1847" s="228">
        <v>286978.15999999997</v>
      </c>
      <c r="K1847" s="228">
        <v>261385.56</v>
      </c>
      <c r="L1847" s="228">
        <v>2101783.41</v>
      </c>
    </row>
    <row r="1848" spans="1:12">
      <c r="A1848" s="228">
        <v>2008</v>
      </c>
      <c r="B1848" s="228" t="s">
        <v>195</v>
      </c>
      <c r="C1848" s="228" t="s">
        <v>65</v>
      </c>
      <c r="D1848" s="228" t="s">
        <v>205</v>
      </c>
      <c r="E1848" s="228">
        <v>25</v>
      </c>
      <c r="F1848" s="228">
        <v>30310</v>
      </c>
      <c r="G1848" s="228">
        <v>834</v>
      </c>
      <c r="H1848" s="228">
        <v>1577</v>
      </c>
      <c r="I1848" s="228">
        <v>1290545.1399999999</v>
      </c>
      <c r="J1848" s="228">
        <v>300617.82</v>
      </c>
      <c r="K1848" s="228">
        <v>236598.86</v>
      </c>
      <c r="L1848" s="228">
        <v>2071896.28</v>
      </c>
    </row>
    <row r="1849" spans="1:12">
      <c r="A1849" s="228">
        <v>2008</v>
      </c>
      <c r="B1849" s="228" t="s">
        <v>195</v>
      </c>
      <c r="C1849" s="228" t="s">
        <v>65</v>
      </c>
      <c r="D1849" s="228" t="s">
        <v>205</v>
      </c>
      <c r="E1849" s="228">
        <v>30</v>
      </c>
      <c r="F1849" s="228">
        <v>35632</v>
      </c>
      <c r="G1849" s="228">
        <v>988</v>
      </c>
      <c r="H1849" s="228">
        <v>1832</v>
      </c>
      <c r="I1849" s="228">
        <v>1434776.9</v>
      </c>
      <c r="J1849" s="228">
        <v>354854.5</v>
      </c>
      <c r="K1849" s="228">
        <v>209405.14</v>
      </c>
      <c r="L1849" s="228">
        <v>2267863.98</v>
      </c>
    </row>
    <row r="1850" spans="1:12">
      <c r="A1850" s="228">
        <v>2008</v>
      </c>
      <c r="B1850" s="228" t="s">
        <v>195</v>
      </c>
      <c r="C1850" s="228" t="s">
        <v>65</v>
      </c>
      <c r="D1850" s="228" t="s">
        <v>205</v>
      </c>
      <c r="E1850" s="228">
        <v>35</v>
      </c>
      <c r="F1850" s="228">
        <v>40853</v>
      </c>
      <c r="G1850" s="228">
        <v>1292</v>
      </c>
      <c r="H1850" s="228">
        <v>2276</v>
      </c>
      <c r="I1850" s="228">
        <v>1891144.89</v>
      </c>
      <c r="J1850" s="228">
        <v>458333.29</v>
      </c>
      <c r="K1850" s="228">
        <v>322063.03999999998</v>
      </c>
      <c r="L1850" s="228">
        <v>2995017.34</v>
      </c>
    </row>
    <row r="1851" spans="1:12">
      <c r="A1851" s="228">
        <v>2008</v>
      </c>
      <c r="B1851" s="228" t="s">
        <v>195</v>
      </c>
      <c r="C1851" s="228" t="s">
        <v>65</v>
      </c>
      <c r="D1851" s="228" t="s">
        <v>205</v>
      </c>
      <c r="E1851" s="228">
        <v>40</v>
      </c>
      <c r="F1851" s="228">
        <v>40367</v>
      </c>
      <c r="G1851" s="228">
        <v>1464</v>
      </c>
      <c r="H1851" s="228">
        <v>2425</v>
      </c>
      <c r="I1851" s="228">
        <v>2253252.75</v>
      </c>
      <c r="J1851" s="228">
        <v>609334.73</v>
      </c>
      <c r="K1851" s="228">
        <v>408708.79</v>
      </c>
      <c r="L1851" s="228">
        <v>3662566.53</v>
      </c>
    </row>
    <row r="1852" spans="1:12">
      <c r="A1852" s="228">
        <v>2008</v>
      </c>
      <c r="B1852" s="228" t="s">
        <v>195</v>
      </c>
      <c r="C1852" s="228" t="s">
        <v>65</v>
      </c>
      <c r="D1852" s="228" t="s">
        <v>205</v>
      </c>
      <c r="E1852" s="228">
        <v>45</v>
      </c>
      <c r="F1852" s="228">
        <v>44315</v>
      </c>
      <c r="G1852" s="228">
        <v>1963</v>
      </c>
      <c r="H1852" s="228">
        <v>3535</v>
      </c>
      <c r="I1852" s="228">
        <v>3023992.95</v>
      </c>
      <c r="J1852" s="228">
        <v>814670.59</v>
      </c>
      <c r="K1852" s="228">
        <v>513720.87</v>
      </c>
      <c r="L1852" s="228">
        <v>4869638.91</v>
      </c>
    </row>
    <row r="1853" spans="1:12">
      <c r="A1853" s="228">
        <v>2008</v>
      </c>
      <c r="B1853" s="228" t="s">
        <v>195</v>
      </c>
      <c r="C1853" s="228" t="s">
        <v>65</v>
      </c>
      <c r="D1853" s="228" t="s">
        <v>205</v>
      </c>
      <c r="E1853" s="228">
        <v>50</v>
      </c>
      <c r="F1853" s="228">
        <v>42907</v>
      </c>
      <c r="G1853" s="228">
        <v>2670</v>
      </c>
      <c r="H1853" s="228">
        <v>5203</v>
      </c>
      <c r="I1853" s="228">
        <v>4497541.38</v>
      </c>
      <c r="J1853" s="228">
        <v>1160931.28</v>
      </c>
      <c r="K1853" s="228">
        <v>890730.19</v>
      </c>
      <c r="L1853" s="228">
        <v>7204265.0300000003</v>
      </c>
    </row>
    <row r="1854" spans="1:12">
      <c r="A1854" s="228">
        <v>2008</v>
      </c>
      <c r="B1854" s="228" t="s">
        <v>195</v>
      </c>
      <c r="C1854" s="228" t="s">
        <v>65</v>
      </c>
      <c r="D1854" s="228" t="s">
        <v>205</v>
      </c>
      <c r="E1854" s="228">
        <v>55</v>
      </c>
      <c r="F1854" s="228">
        <v>40835</v>
      </c>
      <c r="G1854" s="228">
        <v>3258</v>
      </c>
      <c r="H1854" s="228">
        <v>6377</v>
      </c>
      <c r="I1854" s="228">
        <v>6214094.3799999999</v>
      </c>
      <c r="J1854" s="228">
        <v>1589659.61</v>
      </c>
      <c r="K1854" s="228">
        <v>1586784.77</v>
      </c>
      <c r="L1854" s="228">
        <v>10185877.300000001</v>
      </c>
    </row>
    <row r="1855" spans="1:12">
      <c r="A1855" s="228">
        <v>2008</v>
      </c>
      <c r="B1855" s="228" t="s">
        <v>195</v>
      </c>
      <c r="C1855" s="228" t="s">
        <v>65</v>
      </c>
      <c r="D1855" s="228" t="s">
        <v>205</v>
      </c>
      <c r="E1855" s="228">
        <v>60</v>
      </c>
      <c r="F1855" s="228">
        <v>34832</v>
      </c>
      <c r="G1855" s="228">
        <v>3715</v>
      </c>
      <c r="H1855" s="228">
        <v>7724</v>
      </c>
      <c r="I1855" s="228">
        <v>7255483.9100000001</v>
      </c>
      <c r="J1855" s="228">
        <v>1852337.43</v>
      </c>
      <c r="K1855" s="228">
        <v>1948376.17</v>
      </c>
      <c r="L1855" s="228">
        <v>11905203.57</v>
      </c>
    </row>
    <row r="1856" spans="1:12">
      <c r="A1856" s="228">
        <v>2008</v>
      </c>
      <c r="B1856" s="228" t="s">
        <v>195</v>
      </c>
      <c r="C1856" s="228" t="s">
        <v>65</v>
      </c>
      <c r="D1856" s="228" t="s">
        <v>205</v>
      </c>
      <c r="E1856" s="228">
        <v>65</v>
      </c>
      <c r="F1856" s="228">
        <v>23315</v>
      </c>
      <c r="G1856" s="228">
        <v>3400</v>
      </c>
      <c r="H1856" s="228">
        <v>8615</v>
      </c>
      <c r="I1856" s="228">
        <v>7590750.5599999996</v>
      </c>
      <c r="J1856" s="228">
        <v>1812255.36</v>
      </c>
      <c r="K1856" s="228">
        <v>2070967.3</v>
      </c>
      <c r="L1856" s="228">
        <v>12739023.92</v>
      </c>
    </row>
    <row r="1857" spans="1:12">
      <c r="A1857" s="228">
        <v>2008</v>
      </c>
      <c r="B1857" s="228" t="s">
        <v>195</v>
      </c>
      <c r="C1857" s="228" t="s">
        <v>65</v>
      </c>
      <c r="D1857" s="228" t="s">
        <v>205</v>
      </c>
      <c r="E1857" s="228">
        <v>70</v>
      </c>
      <c r="F1857" s="228">
        <v>16210</v>
      </c>
      <c r="G1857" s="228">
        <v>2950</v>
      </c>
      <c r="H1857" s="228">
        <v>8284</v>
      </c>
      <c r="I1857" s="228">
        <v>6926281.3300000001</v>
      </c>
      <c r="J1857" s="228">
        <v>1595856.38</v>
      </c>
      <c r="K1857" s="228">
        <v>1995555.77</v>
      </c>
      <c r="L1857" s="228">
        <v>10994277.369999999</v>
      </c>
    </row>
    <row r="1858" spans="1:12">
      <c r="A1858" s="228">
        <v>2008</v>
      </c>
      <c r="B1858" s="228" t="s">
        <v>195</v>
      </c>
      <c r="C1858" s="228" t="s">
        <v>65</v>
      </c>
      <c r="D1858" s="228" t="s">
        <v>205</v>
      </c>
      <c r="E1858" s="228">
        <v>75</v>
      </c>
      <c r="F1858" s="228">
        <v>11486</v>
      </c>
      <c r="G1858" s="228">
        <v>2542</v>
      </c>
      <c r="H1858" s="228">
        <v>8982</v>
      </c>
      <c r="I1858" s="228">
        <v>6673423.1699999999</v>
      </c>
      <c r="J1858" s="228">
        <v>1497028.53</v>
      </c>
      <c r="K1858" s="228">
        <v>1804279.3</v>
      </c>
      <c r="L1858" s="228">
        <v>10383306.58</v>
      </c>
    </row>
    <row r="1859" spans="1:12">
      <c r="A1859" s="228">
        <v>2008</v>
      </c>
      <c r="B1859" s="228" t="s">
        <v>195</v>
      </c>
      <c r="C1859" s="228" t="s">
        <v>65</v>
      </c>
      <c r="D1859" s="228" t="s">
        <v>205</v>
      </c>
      <c r="E1859" s="228">
        <v>80</v>
      </c>
      <c r="F1859" s="228">
        <v>6843</v>
      </c>
      <c r="G1859" s="228">
        <v>1644</v>
      </c>
      <c r="H1859" s="228">
        <v>5893</v>
      </c>
      <c r="I1859" s="228">
        <v>4347716.5599999996</v>
      </c>
      <c r="J1859" s="228">
        <v>903379.69</v>
      </c>
      <c r="K1859" s="228">
        <v>938785.4</v>
      </c>
      <c r="L1859" s="228">
        <v>6414361.5800000001</v>
      </c>
    </row>
    <row r="1860" spans="1:12">
      <c r="A1860" s="228">
        <v>2008</v>
      </c>
      <c r="B1860" s="228" t="s">
        <v>195</v>
      </c>
      <c r="C1860" s="228" t="s">
        <v>65</v>
      </c>
      <c r="D1860" s="228" t="s">
        <v>205</v>
      </c>
      <c r="E1860" s="228">
        <v>85</v>
      </c>
      <c r="F1860" s="228">
        <v>2237</v>
      </c>
      <c r="G1860" s="228">
        <v>436</v>
      </c>
      <c r="H1860" s="228">
        <v>2812</v>
      </c>
      <c r="I1860" s="228">
        <v>1575604</v>
      </c>
      <c r="J1860" s="228">
        <v>258026.04</v>
      </c>
      <c r="K1860" s="228">
        <v>237541</v>
      </c>
      <c r="L1860" s="228">
        <v>2138480.15</v>
      </c>
    </row>
    <row r="1861" spans="1:12">
      <c r="A1861" s="228">
        <v>2008</v>
      </c>
      <c r="B1861" s="228" t="s">
        <v>195</v>
      </c>
      <c r="C1861" s="228" t="s">
        <v>65</v>
      </c>
      <c r="D1861" s="228" t="s">
        <v>205</v>
      </c>
      <c r="E1861" s="228">
        <v>90</v>
      </c>
      <c r="F1861" s="228">
        <v>687</v>
      </c>
      <c r="G1861" s="228">
        <v>132</v>
      </c>
      <c r="H1861" s="228">
        <v>1140</v>
      </c>
      <c r="I1861" s="228">
        <v>609467</v>
      </c>
      <c r="J1861" s="228">
        <v>74498.25</v>
      </c>
      <c r="K1861" s="228">
        <v>78575.05</v>
      </c>
      <c r="L1861" s="228">
        <v>787626.17</v>
      </c>
    </row>
    <row r="1862" spans="1:12">
      <c r="A1862" s="228">
        <v>2008</v>
      </c>
      <c r="B1862" s="228" t="s">
        <v>195</v>
      </c>
      <c r="C1862" s="228" t="s">
        <v>65</v>
      </c>
      <c r="D1862" s="228" t="s">
        <v>205</v>
      </c>
      <c r="E1862" s="228">
        <v>95</v>
      </c>
      <c r="F1862" s="228">
        <v>145</v>
      </c>
      <c r="G1862" s="228">
        <v>32</v>
      </c>
      <c r="H1862" s="228">
        <v>309</v>
      </c>
      <c r="I1862" s="228">
        <v>114785</v>
      </c>
      <c r="J1862" s="228">
        <v>8751.5</v>
      </c>
      <c r="K1862" s="228">
        <v>12534</v>
      </c>
      <c r="L1862" s="228">
        <v>148672.29999999999</v>
      </c>
    </row>
    <row r="1863" spans="1:12">
      <c r="A1863" s="228">
        <v>2008</v>
      </c>
      <c r="B1863" s="228" t="s">
        <v>195</v>
      </c>
      <c r="C1863" s="228" t="s">
        <v>65</v>
      </c>
      <c r="D1863" s="228" t="s">
        <v>206</v>
      </c>
      <c r="E1863" s="228">
        <v>0</v>
      </c>
      <c r="F1863" s="228">
        <v>32241</v>
      </c>
      <c r="G1863" s="228">
        <v>970</v>
      </c>
      <c r="H1863" s="228">
        <v>2895</v>
      </c>
      <c r="I1863" s="228">
        <v>1489075.06</v>
      </c>
      <c r="J1863" s="228">
        <v>212276.23</v>
      </c>
      <c r="K1863" s="228">
        <v>52458.7</v>
      </c>
      <c r="L1863" s="228">
        <v>1979022.47</v>
      </c>
    </row>
    <row r="1864" spans="1:12">
      <c r="A1864" s="228">
        <v>2008</v>
      </c>
      <c r="B1864" s="228" t="s">
        <v>195</v>
      </c>
      <c r="C1864" s="228" t="s">
        <v>65</v>
      </c>
      <c r="D1864" s="228" t="s">
        <v>206</v>
      </c>
      <c r="E1864" s="228">
        <v>5</v>
      </c>
      <c r="F1864" s="228">
        <v>31974</v>
      </c>
      <c r="G1864" s="228">
        <v>440</v>
      </c>
      <c r="H1864" s="228">
        <v>627</v>
      </c>
      <c r="I1864" s="228">
        <v>453347.4</v>
      </c>
      <c r="J1864" s="228">
        <v>112895.9</v>
      </c>
      <c r="K1864" s="228">
        <v>53863.57</v>
      </c>
      <c r="L1864" s="228">
        <v>683819.16</v>
      </c>
    </row>
    <row r="1865" spans="1:12">
      <c r="A1865" s="228">
        <v>2008</v>
      </c>
      <c r="B1865" s="228" t="s">
        <v>195</v>
      </c>
      <c r="C1865" s="228" t="s">
        <v>65</v>
      </c>
      <c r="D1865" s="228" t="s">
        <v>206</v>
      </c>
      <c r="E1865" s="228">
        <v>10</v>
      </c>
      <c r="F1865" s="228">
        <v>34269</v>
      </c>
      <c r="G1865" s="228">
        <v>404</v>
      </c>
      <c r="H1865" s="228">
        <v>614</v>
      </c>
      <c r="I1865" s="228">
        <v>467799.3</v>
      </c>
      <c r="J1865" s="228">
        <v>105710.56</v>
      </c>
      <c r="K1865" s="228">
        <v>70874.34</v>
      </c>
      <c r="L1865" s="228">
        <v>730610.79</v>
      </c>
    </row>
    <row r="1866" spans="1:12">
      <c r="A1866" s="228">
        <v>2008</v>
      </c>
      <c r="B1866" s="228" t="s">
        <v>195</v>
      </c>
      <c r="C1866" s="228" t="s">
        <v>65</v>
      </c>
      <c r="D1866" s="228" t="s">
        <v>206</v>
      </c>
      <c r="E1866" s="228">
        <v>15</v>
      </c>
      <c r="F1866" s="228">
        <v>36682</v>
      </c>
      <c r="G1866" s="228">
        <v>1227</v>
      </c>
      <c r="H1866" s="228">
        <v>2329</v>
      </c>
      <c r="I1866" s="228">
        <v>1830288.1</v>
      </c>
      <c r="J1866" s="228">
        <v>334074.82</v>
      </c>
      <c r="K1866" s="228">
        <v>124140.24</v>
      </c>
      <c r="L1866" s="228">
        <v>2660940.7999999998</v>
      </c>
    </row>
    <row r="1867" spans="1:12">
      <c r="A1867" s="228">
        <v>2008</v>
      </c>
      <c r="B1867" s="228" t="s">
        <v>195</v>
      </c>
      <c r="C1867" s="228" t="s">
        <v>65</v>
      </c>
      <c r="D1867" s="228" t="s">
        <v>206</v>
      </c>
      <c r="E1867" s="228">
        <v>20</v>
      </c>
      <c r="F1867" s="228">
        <v>32977</v>
      </c>
      <c r="G1867" s="228">
        <v>1439</v>
      </c>
      <c r="H1867" s="228">
        <v>3083</v>
      </c>
      <c r="I1867" s="228">
        <v>2514386.4500000002</v>
      </c>
      <c r="J1867" s="228">
        <v>529274.55000000005</v>
      </c>
      <c r="K1867" s="228">
        <v>262382.34999999998</v>
      </c>
      <c r="L1867" s="228">
        <v>3715994.44</v>
      </c>
    </row>
    <row r="1868" spans="1:12">
      <c r="A1868" s="228">
        <v>2008</v>
      </c>
      <c r="B1868" s="228" t="s">
        <v>195</v>
      </c>
      <c r="C1868" s="228" t="s">
        <v>65</v>
      </c>
      <c r="D1868" s="228" t="s">
        <v>206</v>
      </c>
      <c r="E1868" s="228">
        <v>25</v>
      </c>
      <c r="F1868" s="228">
        <v>33962</v>
      </c>
      <c r="G1868" s="228">
        <v>1928</v>
      </c>
      <c r="H1868" s="228">
        <v>5492</v>
      </c>
      <c r="I1868" s="228">
        <v>4594745.76</v>
      </c>
      <c r="J1868" s="228">
        <v>1247150.19</v>
      </c>
      <c r="K1868" s="228">
        <v>229340.55</v>
      </c>
      <c r="L1868" s="228">
        <v>6808531.9900000002</v>
      </c>
    </row>
    <row r="1869" spans="1:12">
      <c r="A1869" s="228">
        <v>2008</v>
      </c>
      <c r="B1869" s="228" t="s">
        <v>195</v>
      </c>
      <c r="C1869" s="228" t="s">
        <v>65</v>
      </c>
      <c r="D1869" s="228" t="s">
        <v>206</v>
      </c>
      <c r="E1869" s="228">
        <v>30</v>
      </c>
      <c r="F1869" s="228">
        <v>37929</v>
      </c>
      <c r="G1869" s="228">
        <v>3123</v>
      </c>
      <c r="H1869" s="228">
        <v>9190</v>
      </c>
      <c r="I1869" s="228">
        <v>7853002.5199999996</v>
      </c>
      <c r="J1869" s="228">
        <v>2113883.9500000002</v>
      </c>
      <c r="K1869" s="228">
        <v>459142.22</v>
      </c>
      <c r="L1869" s="228">
        <v>11437607.43</v>
      </c>
    </row>
    <row r="1870" spans="1:12">
      <c r="A1870" s="228">
        <v>2008</v>
      </c>
      <c r="B1870" s="228" t="s">
        <v>195</v>
      </c>
      <c r="C1870" s="228" t="s">
        <v>65</v>
      </c>
      <c r="D1870" s="228" t="s">
        <v>206</v>
      </c>
      <c r="E1870" s="228">
        <v>35</v>
      </c>
      <c r="F1870" s="228">
        <v>43404</v>
      </c>
      <c r="G1870" s="228">
        <v>3200</v>
      </c>
      <c r="H1870" s="228">
        <v>8732</v>
      </c>
      <c r="I1870" s="228">
        <v>7530227.3300000001</v>
      </c>
      <c r="J1870" s="228">
        <v>1859186.28</v>
      </c>
      <c r="K1870" s="228">
        <v>761812.23</v>
      </c>
      <c r="L1870" s="228">
        <v>11384034.210000001</v>
      </c>
    </row>
    <row r="1871" spans="1:12">
      <c r="A1871" s="228">
        <v>2008</v>
      </c>
      <c r="B1871" s="228" t="s">
        <v>195</v>
      </c>
      <c r="C1871" s="228" t="s">
        <v>65</v>
      </c>
      <c r="D1871" s="228" t="s">
        <v>206</v>
      </c>
      <c r="E1871" s="228">
        <v>40</v>
      </c>
      <c r="F1871" s="228">
        <v>42739</v>
      </c>
      <c r="G1871" s="228">
        <v>2832</v>
      </c>
      <c r="H1871" s="228">
        <v>6333</v>
      </c>
      <c r="I1871" s="228">
        <v>5355102.92</v>
      </c>
      <c r="J1871" s="228">
        <v>1216650.28</v>
      </c>
      <c r="K1871" s="228">
        <v>583702.37</v>
      </c>
      <c r="L1871" s="228">
        <v>8151327.5</v>
      </c>
    </row>
    <row r="1872" spans="1:12">
      <c r="A1872" s="228">
        <v>2008</v>
      </c>
      <c r="B1872" s="228" t="s">
        <v>195</v>
      </c>
      <c r="C1872" s="228" t="s">
        <v>65</v>
      </c>
      <c r="D1872" s="228" t="s">
        <v>206</v>
      </c>
      <c r="E1872" s="228">
        <v>45</v>
      </c>
      <c r="F1872" s="228">
        <v>45871</v>
      </c>
      <c r="G1872" s="228">
        <v>3039</v>
      </c>
      <c r="H1872" s="228">
        <v>6528</v>
      </c>
      <c r="I1872" s="228">
        <v>5378440.5999999996</v>
      </c>
      <c r="J1872" s="228">
        <v>1219137.2</v>
      </c>
      <c r="K1872" s="228">
        <v>915811.97</v>
      </c>
      <c r="L1872" s="228">
        <v>8569419.0899999999</v>
      </c>
    </row>
    <row r="1873" spans="1:12">
      <c r="A1873" s="228">
        <v>2008</v>
      </c>
      <c r="B1873" s="228" t="s">
        <v>195</v>
      </c>
      <c r="C1873" s="228" t="s">
        <v>65</v>
      </c>
      <c r="D1873" s="228" t="s">
        <v>206</v>
      </c>
      <c r="E1873" s="228">
        <v>50</v>
      </c>
      <c r="F1873" s="228">
        <v>45334</v>
      </c>
      <c r="G1873" s="228">
        <v>3436</v>
      </c>
      <c r="H1873" s="228">
        <v>7308</v>
      </c>
      <c r="I1873" s="228">
        <v>6313718.04</v>
      </c>
      <c r="J1873" s="228">
        <v>1488791.33</v>
      </c>
      <c r="K1873" s="228">
        <v>1236755.71</v>
      </c>
      <c r="L1873" s="228">
        <v>10096756.109999999</v>
      </c>
    </row>
    <row r="1874" spans="1:12">
      <c r="A1874" s="228">
        <v>2008</v>
      </c>
      <c r="B1874" s="228" t="s">
        <v>195</v>
      </c>
      <c r="C1874" s="228" t="s">
        <v>65</v>
      </c>
      <c r="D1874" s="228" t="s">
        <v>206</v>
      </c>
      <c r="E1874" s="228">
        <v>55</v>
      </c>
      <c r="F1874" s="228">
        <v>41682</v>
      </c>
      <c r="G1874" s="228">
        <v>3800</v>
      </c>
      <c r="H1874" s="228">
        <v>8024</v>
      </c>
      <c r="I1874" s="228">
        <v>6787757.1799999997</v>
      </c>
      <c r="J1874" s="228">
        <v>1575623.98</v>
      </c>
      <c r="K1874" s="228">
        <v>1440101.61</v>
      </c>
      <c r="L1874" s="228">
        <v>11374719.58</v>
      </c>
    </row>
    <row r="1875" spans="1:12">
      <c r="A1875" s="228">
        <v>2008</v>
      </c>
      <c r="B1875" s="228" t="s">
        <v>195</v>
      </c>
      <c r="C1875" s="228" t="s">
        <v>65</v>
      </c>
      <c r="D1875" s="228" t="s">
        <v>206</v>
      </c>
      <c r="E1875" s="228">
        <v>60</v>
      </c>
      <c r="F1875" s="228">
        <v>34110</v>
      </c>
      <c r="G1875" s="228">
        <v>3631</v>
      </c>
      <c r="H1875" s="228">
        <v>8193</v>
      </c>
      <c r="I1875" s="228">
        <v>6988675.0499999998</v>
      </c>
      <c r="J1875" s="228">
        <v>1624728.19</v>
      </c>
      <c r="K1875" s="228">
        <v>1787302.59</v>
      </c>
      <c r="L1875" s="228">
        <v>11245047.42</v>
      </c>
    </row>
    <row r="1876" spans="1:12">
      <c r="A1876" s="228">
        <v>2008</v>
      </c>
      <c r="B1876" s="228" t="s">
        <v>195</v>
      </c>
      <c r="C1876" s="228" t="s">
        <v>65</v>
      </c>
      <c r="D1876" s="228" t="s">
        <v>206</v>
      </c>
      <c r="E1876" s="228">
        <v>65</v>
      </c>
      <c r="F1876" s="228">
        <v>22927</v>
      </c>
      <c r="G1876" s="228">
        <v>3014</v>
      </c>
      <c r="H1876" s="228">
        <v>8005</v>
      </c>
      <c r="I1876" s="228">
        <v>6404594.1699999999</v>
      </c>
      <c r="J1876" s="228">
        <v>1532153.79</v>
      </c>
      <c r="K1876" s="228">
        <v>1766655.38</v>
      </c>
      <c r="L1876" s="228">
        <v>10346926.710000001</v>
      </c>
    </row>
    <row r="1877" spans="1:12">
      <c r="A1877" s="228">
        <v>2008</v>
      </c>
      <c r="B1877" s="228" t="s">
        <v>195</v>
      </c>
      <c r="C1877" s="228" t="s">
        <v>65</v>
      </c>
      <c r="D1877" s="228" t="s">
        <v>206</v>
      </c>
      <c r="E1877" s="228">
        <v>70</v>
      </c>
      <c r="F1877" s="228">
        <v>16858</v>
      </c>
      <c r="G1877" s="228">
        <v>2643</v>
      </c>
      <c r="H1877" s="228">
        <v>7607</v>
      </c>
      <c r="I1877" s="228">
        <v>6365424.2999999998</v>
      </c>
      <c r="J1877" s="228">
        <v>1435643.68</v>
      </c>
      <c r="K1877" s="228">
        <v>1998925.61</v>
      </c>
      <c r="L1877" s="228">
        <v>10332080.58</v>
      </c>
    </row>
    <row r="1878" spans="1:12">
      <c r="A1878" s="228">
        <v>2008</v>
      </c>
      <c r="B1878" s="228" t="s">
        <v>195</v>
      </c>
      <c r="C1878" s="228" t="s">
        <v>65</v>
      </c>
      <c r="D1878" s="228" t="s">
        <v>206</v>
      </c>
      <c r="E1878" s="228">
        <v>75</v>
      </c>
      <c r="F1878" s="228">
        <v>12922</v>
      </c>
      <c r="G1878" s="228">
        <v>2238</v>
      </c>
      <c r="H1878" s="228">
        <v>9177</v>
      </c>
      <c r="I1878" s="228">
        <v>6400084.79</v>
      </c>
      <c r="J1878" s="228">
        <v>1336539.28</v>
      </c>
      <c r="K1878" s="228">
        <v>1573978.1</v>
      </c>
      <c r="L1878" s="228">
        <v>9641389.1099999994</v>
      </c>
    </row>
    <row r="1879" spans="1:12">
      <c r="A1879" s="228">
        <v>2008</v>
      </c>
      <c r="B1879" s="228" t="s">
        <v>195</v>
      </c>
      <c r="C1879" s="228" t="s">
        <v>65</v>
      </c>
      <c r="D1879" s="228" t="s">
        <v>206</v>
      </c>
      <c r="E1879" s="228">
        <v>80</v>
      </c>
      <c r="F1879" s="228">
        <v>9255</v>
      </c>
      <c r="G1879" s="228">
        <v>1585</v>
      </c>
      <c r="H1879" s="228">
        <v>9426</v>
      </c>
      <c r="I1879" s="228">
        <v>5722868.2800000003</v>
      </c>
      <c r="J1879" s="228">
        <v>992273.77</v>
      </c>
      <c r="K1879" s="228">
        <v>937398.93</v>
      </c>
      <c r="L1879" s="228">
        <v>7925630.46</v>
      </c>
    </row>
    <row r="1880" spans="1:12">
      <c r="A1880" s="228">
        <v>2008</v>
      </c>
      <c r="B1880" s="228" t="s">
        <v>195</v>
      </c>
      <c r="C1880" s="228" t="s">
        <v>65</v>
      </c>
      <c r="D1880" s="228" t="s">
        <v>206</v>
      </c>
      <c r="E1880" s="228">
        <v>85</v>
      </c>
      <c r="F1880" s="228">
        <v>5038</v>
      </c>
      <c r="G1880" s="228">
        <v>815</v>
      </c>
      <c r="H1880" s="228">
        <v>6458</v>
      </c>
      <c r="I1880" s="228">
        <v>3297372.75</v>
      </c>
      <c r="J1880" s="228">
        <v>459317.33</v>
      </c>
      <c r="K1880" s="228">
        <v>367753.16</v>
      </c>
      <c r="L1880" s="228">
        <v>4277703.87</v>
      </c>
    </row>
    <row r="1881" spans="1:12">
      <c r="A1881" s="228">
        <v>2008</v>
      </c>
      <c r="B1881" s="228" t="s">
        <v>195</v>
      </c>
      <c r="C1881" s="228" t="s">
        <v>65</v>
      </c>
      <c r="D1881" s="228" t="s">
        <v>206</v>
      </c>
      <c r="E1881" s="228">
        <v>90</v>
      </c>
      <c r="F1881" s="228">
        <v>1935</v>
      </c>
      <c r="G1881" s="228">
        <v>340</v>
      </c>
      <c r="H1881" s="228">
        <v>3843</v>
      </c>
      <c r="I1881" s="228">
        <v>1446094.4</v>
      </c>
      <c r="J1881" s="228">
        <v>157077.84</v>
      </c>
      <c r="K1881" s="228">
        <v>111079.4</v>
      </c>
      <c r="L1881" s="228">
        <v>1801563.31</v>
      </c>
    </row>
    <row r="1882" spans="1:12">
      <c r="A1882" s="228">
        <v>2008</v>
      </c>
      <c r="B1882" s="228" t="s">
        <v>195</v>
      </c>
      <c r="C1882" s="228" t="s">
        <v>65</v>
      </c>
      <c r="D1882" s="228" t="s">
        <v>206</v>
      </c>
      <c r="E1882" s="228">
        <v>95</v>
      </c>
      <c r="F1882" s="228">
        <v>603</v>
      </c>
      <c r="G1882" s="228">
        <v>77</v>
      </c>
      <c r="H1882" s="228">
        <v>1660</v>
      </c>
      <c r="I1882" s="228">
        <v>491572.3</v>
      </c>
      <c r="J1882" s="228">
        <v>33225.370000000003</v>
      </c>
      <c r="K1882" s="228">
        <v>1115</v>
      </c>
      <c r="L1882" s="228">
        <v>571625.64</v>
      </c>
    </row>
    <row r="1883" spans="1:12">
      <c r="A1883" s="228">
        <v>2008</v>
      </c>
      <c r="B1883" s="228" t="s">
        <v>195</v>
      </c>
      <c r="C1883" s="228" t="s">
        <v>66</v>
      </c>
      <c r="D1883" s="228" t="s">
        <v>205</v>
      </c>
      <c r="E1883" s="228">
        <v>0</v>
      </c>
      <c r="F1883" s="228">
        <v>5140</v>
      </c>
      <c r="G1883" s="228">
        <v>187</v>
      </c>
      <c r="H1883" s="228">
        <v>548</v>
      </c>
      <c r="I1883" s="228">
        <v>317678.57</v>
      </c>
      <c r="J1883" s="228">
        <v>43702.94</v>
      </c>
      <c r="K1883" s="228">
        <v>1244</v>
      </c>
      <c r="L1883" s="228">
        <v>394674.59</v>
      </c>
    </row>
    <row r="1884" spans="1:12">
      <c r="A1884" s="228">
        <v>2008</v>
      </c>
      <c r="B1884" s="228" t="s">
        <v>195</v>
      </c>
      <c r="C1884" s="228" t="s">
        <v>66</v>
      </c>
      <c r="D1884" s="228" t="s">
        <v>205</v>
      </c>
      <c r="E1884" s="228">
        <v>5</v>
      </c>
      <c r="F1884" s="228">
        <v>5740</v>
      </c>
      <c r="G1884" s="228">
        <v>79</v>
      </c>
      <c r="H1884" s="228">
        <v>85</v>
      </c>
      <c r="I1884" s="228">
        <v>69213.81</v>
      </c>
      <c r="J1884" s="228">
        <v>20217.45</v>
      </c>
      <c r="K1884" s="228">
        <v>25746</v>
      </c>
      <c r="L1884" s="228">
        <v>128991.41</v>
      </c>
    </row>
    <row r="1885" spans="1:12">
      <c r="A1885" s="228">
        <v>2008</v>
      </c>
      <c r="B1885" s="228" t="s">
        <v>195</v>
      </c>
      <c r="C1885" s="228" t="s">
        <v>66</v>
      </c>
      <c r="D1885" s="228" t="s">
        <v>205</v>
      </c>
      <c r="E1885" s="228">
        <v>10</v>
      </c>
      <c r="F1885" s="228">
        <v>6576</v>
      </c>
      <c r="G1885" s="228">
        <v>60</v>
      </c>
      <c r="H1885" s="228">
        <v>92</v>
      </c>
      <c r="I1885" s="228">
        <v>77582.38</v>
      </c>
      <c r="J1885" s="228">
        <v>22068.94</v>
      </c>
      <c r="K1885" s="228">
        <v>833.81</v>
      </c>
      <c r="L1885" s="228">
        <v>111546.03</v>
      </c>
    </row>
    <row r="1886" spans="1:12">
      <c r="A1886" s="228">
        <v>2008</v>
      </c>
      <c r="B1886" s="228" t="s">
        <v>195</v>
      </c>
      <c r="C1886" s="228" t="s">
        <v>66</v>
      </c>
      <c r="D1886" s="228" t="s">
        <v>205</v>
      </c>
      <c r="E1886" s="228">
        <v>15</v>
      </c>
      <c r="F1886" s="228">
        <v>7693</v>
      </c>
      <c r="G1886" s="228">
        <v>152</v>
      </c>
      <c r="H1886" s="228">
        <v>268</v>
      </c>
      <c r="I1886" s="228">
        <v>218541.73</v>
      </c>
      <c r="J1886" s="228">
        <v>57698.71</v>
      </c>
      <c r="K1886" s="228">
        <v>44504.95</v>
      </c>
      <c r="L1886" s="228">
        <v>362397.48</v>
      </c>
    </row>
    <row r="1887" spans="1:12">
      <c r="A1887" s="228">
        <v>2008</v>
      </c>
      <c r="B1887" s="228" t="s">
        <v>195</v>
      </c>
      <c r="C1887" s="228" t="s">
        <v>66</v>
      </c>
      <c r="D1887" s="228" t="s">
        <v>205</v>
      </c>
      <c r="E1887" s="228">
        <v>20</v>
      </c>
      <c r="F1887" s="228">
        <v>5754</v>
      </c>
      <c r="G1887" s="228">
        <v>134</v>
      </c>
      <c r="H1887" s="228">
        <v>241</v>
      </c>
      <c r="I1887" s="228">
        <v>204310.6</v>
      </c>
      <c r="J1887" s="228">
        <v>54265.31</v>
      </c>
      <c r="K1887" s="228">
        <v>50261.75</v>
      </c>
      <c r="L1887" s="228">
        <v>351336.15</v>
      </c>
    </row>
    <row r="1888" spans="1:12">
      <c r="A1888" s="228">
        <v>2008</v>
      </c>
      <c r="B1888" s="228" t="s">
        <v>195</v>
      </c>
      <c r="C1888" s="228" t="s">
        <v>66</v>
      </c>
      <c r="D1888" s="228" t="s">
        <v>205</v>
      </c>
      <c r="E1888" s="228">
        <v>25</v>
      </c>
      <c r="F1888" s="228">
        <v>3499</v>
      </c>
      <c r="G1888" s="228">
        <v>107</v>
      </c>
      <c r="H1888" s="228">
        <v>186</v>
      </c>
      <c r="I1888" s="228">
        <v>161512.68</v>
      </c>
      <c r="J1888" s="228">
        <v>35835.919999999998</v>
      </c>
      <c r="K1888" s="228">
        <v>71714.33</v>
      </c>
      <c r="L1888" s="228">
        <v>309642.71999999997</v>
      </c>
    </row>
    <row r="1889" spans="1:12">
      <c r="A1889" s="228">
        <v>2008</v>
      </c>
      <c r="B1889" s="228" t="s">
        <v>195</v>
      </c>
      <c r="C1889" s="228" t="s">
        <v>66</v>
      </c>
      <c r="D1889" s="228" t="s">
        <v>205</v>
      </c>
      <c r="E1889" s="228">
        <v>30</v>
      </c>
      <c r="F1889" s="228">
        <v>4621</v>
      </c>
      <c r="G1889" s="228">
        <v>187</v>
      </c>
      <c r="H1889" s="228">
        <v>314</v>
      </c>
      <c r="I1889" s="228">
        <v>211622.87</v>
      </c>
      <c r="J1889" s="228">
        <v>54840.3</v>
      </c>
      <c r="K1889" s="228">
        <v>20100</v>
      </c>
      <c r="L1889" s="228">
        <v>324935.81</v>
      </c>
    </row>
    <row r="1890" spans="1:12">
      <c r="A1890" s="228">
        <v>2008</v>
      </c>
      <c r="B1890" s="228" t="s">
        <v>195</v>
      </c>
      <c r="C1890" s="228" t="s">
        <v>66</v>
      </c>
      <c r="D1890" s="228" t="s">
        <v>205</v>
      </c>
      <c r="E1890" s="228">
        <v>35</v>
      </c>
      <c r="F1890" s="228">
        <v>6029</v>
      </c>
      <c r="G1890" s="228">
        <v>209</v>
      </c>
      <c r="H1890" s="228">
        <v>358</v>
      </c>
      <c r="I1890" s="228">
        <v>257124.47</v>
      </c>
      <c r="J1890" s="228">
        <v>90306.41</v>
      </c>
      <c r="K1890" s="228">
        <v>13289</v>
      </c>
      <c r="L1890" s="228">
        <v>436901.8</v>
      </c>
    </row>
    <row r="1891" spans="1:12">
      <c r="A1891" s="228">
        <v>2008</v>
      </c>
      <c r="B1891" s="228" t="s">
        <v>195</v>
      </c>
      <c r="C1891" s="228" t="s">
        <v>66</v>
      </c>
      <c r="D1891" s="228" t="s">
        <v>205</v>
      </c>
      <c r="E1891" s="228">
        <v>40</v>
      </c>
      <c r="F1891" s="228">
        <v>6617</v>
      </c>
      <c r="G1891" s="228">
        <v>276</v>
      </c>
      <c r="H1891" s="228">
        <v>507</v>
      </c>
      <c r="I1891" s="228">
        <v>401116.29</v>
      </c>
      <c r="J1891" s="228">
        <v>107190.77</v>
      </c>
      <c r="K1891" s="228">
        <v>60429.39</v>
      </c>
      <c r="L1891" s="228">
        <v>651506.11</v>
      </c>
    </row>
    <row r="1892" spans="1:12">
      <c r="A1892" s="228">
        <v>2008</v>
      </c>
      <c r="B1892" s="228" t="s">
        <v>195</v>
      </c>
      <c r="C1892" s="228" t="s">
        <v>66</v>
      </c>
      <c r="D1892" s="228" t="s">
        <v>205</v>
      </c>
      <c r="E1892" s="228">
        <v>45</v>
      </c>
      <c r="F1892" s="228">
        <v>8597</v>
      </c>
      <c r="G1892" s="228">
        <v>408</v>
      </c>
      <c r="H1892" s="228">
        <v>1064</v>
      </c>
      <c r="I1892" s="228">
        <v>672950.73</v>
      </c>
      <c r="J1892" s="228">
        <v>190425.48</v>
      </c>
      <c r="K1892" s="228">
        <v>163505</v>
      </c>
      <c r="L1892" s="228">
        <v>1150381.6100000001</v>
      </c>
    </row>
    <row r="1893" spans="1:12">
      <c r="A1893" s="228">
        <v>2008</v>
      </c>
      <c r="B1893" s="228" t="s">
        <v>195</v>
      </c>
      <c r="C1893" s="228" t="s">
        <v>66</v>
      </c>
      <c r="D1893" s="228" t="s">
        <v>205</v>
      </c>
      <c r="E1893" s="228">
        <v>50</v>
      </c>
      <c r="F1893" s="228">
        <v>9137</v>
      </c>
      <c r="G1893" s="228">
        <v>548</v>
      </c>
      <c r="H1893" s="228">
        <v>1108</v>
      </c>
      <c r="I1893" s="228">
        <v>929292.57</v>
      </c>
      <c r="J1893" s="228">
        <v>239228.66</v>
      </c>
      <c r="K1893" s="228">
        <v>367695.19</v>
      </c>
      <c r="L1893" s="228">
        <v>1692498.27</v>
      </c>
    </row>
    <row r="1894" spans="1:12">
      <c r="A1894" s="228">
        <v>2008</v>
      </c>
      <c r="B1894" s="228" t="s">
        <v>195</v>
      </c>
      <c r="C1894" s="228" t="s">
        <v>66</v>
      </c>
      <c r="D1894" s="228" t="s">
        <v>205</v>
      </c>
      <c r="E1894" s="228">
        <v>55</v>
      </c>
      <c r="F1894" s="228">
        <v>9325</v>
      </c>
      <c r="G1894" s="228">
        <v>690</v>
      </c>
      <c r="H1894" s="228">
        <v>1396</v>
      </c>
      <c r="I1894" s="228">
        <v>1161461.93</v>
      </c>
      <c r="J1894" s="228">
        <v>332481.01</v>
      </c>
      <c r="K1894" s="228">
        <v>354677.18</v>
      </c>
      <c r="L1894" s="228">
        <v>2032992.03</v>
      </c>
    </row>
    <row r="1895" spans="1:12">
      <c r="A1895" s="228">
        <v>2008</v>
      </c>
      <c r="B1895" s="228" t="s">
        <v>195</v>
      </c>
      <c r="C1895" s="228" t="s">
        <v>66</v>
      </c>
      <c r="D1895" s="228" t="s">
        <v>205</v>
      </c>
      <c r="E1895" s="228">
        <v>60</v>
      </c>
      <c r="F1895" s="228">
        <v>8309</v>
      </c>
      <c r="G1895" s="228">
        <v>971</v>
      </c>
      <c r="H1895" s="228">
        <v>2306</v>
      </c>
      <c r="I1895" s="228">
        <v>1771645.65</v>
      </c>
      <c r="J1895" s="228">
        <v>444429.61</v>
      </c>
      <c r="K1895" s="228">
        <v>465919</v>
      </c>
      <c r="L1895" s="228">
        <v>2950570.15</v>
      </c>
    </row>
    <row r="1896" spans="1:12">
      <c r="A1896" s="228">
        <v>2008</v>
      </c>
      <c r="B1896" s="228" t="s">
        <v>195</v>
      </c>
      <c r="C1896" s="228" t="s">
        <v>66</v>
      </c>
      <c r="D1896" s="228" t="s">
        <v>205</v>
      </c>
      <c r="E1896" s="228">
        <v>65</v>
      </c>
      <c r="F1896" s="228">
        <v>6092</v>
      </c>
      <c r="G1896" s="228">
        <v>920</v>
      </c>
      <c r="H1896" s="228">
        <v>2169</v>
      </c>
      <c r="I1896" s="228">
        <v>1606912.59</v>
      </c>
      <c r="J1896" s="228">
        <v>427099.86</v>
      </c>
      <c r="K1896" s="228">
        <v>446893.96</v>
      </c>
      <c r="L1896" s="228">
        <v>2660059.2000000002</v>
      </c>
    </row>
    <row r="1897" spans="1:12">
      <c r="A1897" s="228">
        <v>2008</v>
      </c>
      <c r="B1897" s="228" t="s">
        <v>195</v>
      </c>
      <c r="C1897" s="228" t="s">
        <v>66</v>
      </c>
      <c r="D1897" s="228" t="s">
        <v>205</v>
      </c>
      <c r="E1897" s="228">
        <v>70</v>
      </c>
      <c r="F1897" s="228">
        <v>4176</v>
      </c>
      <c r="G1897" s="228">
        <v>743</v>
      </c>
      <c r="H1897" s="228">
        <v>2248</v>
      </c>
      <c r="I1897" s="228">
        <v>1739458.78</v>
      </c>
      <c r="J1897" s="228">
        <v>375457.6</v>
      </c>
      <c r="K1897" s="228">
        <v>599179.21</v>
      </c>
      <c r="L1897" s="228">
        <v>2811602.46</v>
      </c>
    </row>
    <row r="1898" spans="1:12">
      <c r="A1898" s="228">
        <v>2008</v>
      </c>
      <c r="B1898" s="228" t="s">
        <v>195</v>
      </c>
      <c r="C1898" s="228" t="s">
        <v>66</v>
      </c>
      <c r="D1898" s="228" t="s">
        <v>205</v>
      </c>
      <c r="E1898" s="228">
        <v>75</v>
      </c>
      <c r="F1898" s="228">
        <v>3334</v>
      </c>
      <c r="G1898" s="228">
        <v>770</v>
      </c>
      <c r="H1898" s="228">
        <v>2488</v>
      </c>
      <c r="I1898" s="228">
        <v>2072111.57</v>
      </c>
      <c r="J1898" s="228">
        <v>462090.31</v>
      </c>
      <c r="K1898" s="228">
        <v>478169.76</v>
      </c>
      <c r="L1898" s="228">
        <v>3101195.36</v>
      </c>
    </row>
    <row r="1899" spans="1:12">
      <c r="A1899" s="228">
        <v>2008</v>
      </c>
      <c r="B1899" s="228" t="s">
        <v>195</v>
      </c>
      <c r="C1899" s="228" t="s">
        <v>66</v>
      </c>
      <c r="D1899" s="228" t="s">
        <v>205</v>
      </c>
      <c r="E1899" s="228">
        <v>80</v>
      </c>
      <c r="F1899" s="228">
        <v>1842</v>
      </c>
      <c r="G1899" s="228">
        <v>393</v>
      </c>
      <c r="H1899" s="228">
        <v>1694</v>
      </c>
      <c r="I1899" s="228">
        <v>1088199.5900000001</v>
      </c>
      <c r="J1899" s="228">
        <v>239454.51</v>
      </c>
      <c r="K1899" s="228">
        <v>262593.8</v>
      </c>
      <c r="L1899" s="228">
        <v>1664473.48</v>
      </c>
    </row>
    <row r="1900" spans="1:12">
      <c r="A1900" s="228">
        <v>2008</v>
      </c>
      <c r="B1900" s="228" t="s">
        <v>195</v>
      </c>
      <c r="C1900" s="228" t="s">
        <v>66</v>
      </c>
      <c r="D1900" s="228" t="s">
        <v>205</v>
      </c>
      <c r="E1900" s="228">
        <v>85</v>
      </c>
      <c r="F1900" s="228">
        <v>525</v>
      </c>
      <c r="G1900" s="228">
        <v>108</v>
      </c>
      <c r="H1900" s="228">
        <v>559</v>
      </c>
      <c r="I1900" s="228">
        <v>343406.93</v>
      </c>
      <c r="J1900" s="228">
        <v>51266.06</v>
      </c>
      <c r="K1900" s="228">
        <v>16764</v>
      </c>
      <c r="L1900" s="228">
        <v>413191.75</v>
      </c>
    </row>
    <row r="1901" spans="1:12">
      <c r="A1901" s="228">
        <v>2008</v>
      </c>
      <c r="B1901" s="228" t="s">
        <v>195</v>
      </c>
      <c r="C1901" s="228" t="s">
        <v>66</v>
      </c>
      <c r="D1901" s="228" t="s">
        <v>205</v>
      </c>
      <c r="E1901" s="228">
        <v>90</v>
      </c>
      <c r="F1901" s="228">
        <v>156</v>
      </c>
      <c r="G1901" s="228">
        <v>20</v>
      </c>
      <c r="H1901" s="228">
        <v>125</v>
      </c>
      <c r="I1901" s="228">
        <v>52922.51</v>
      </c>
      <c r="J1901" s="228">
        <v>6568.55</v>
      </c>
      <c r="K1901" s="228">
        <v>396</v>
      </c>
      <c r="L1901" s="228">
        <v>60653.27</v>
      </c>
    </row>
    <row r="1902" spans="1:12">
      <c r="A1902" s="228">
        <v>2008</v>
      </c>
      <c r="B1902" s="228" t="s">
        <v>195</v>
      </c>
      <c r="C1902" s="228" t="s">
        <v>66</v>
      </c>
      <c r="D1902" s="228" t="s">
        <v>205</v>
      </c>
      <c r="E1902" s="228">
        <v>95</v>
      </c>
      <c r="F1902" s="228">
        <v>39</v>
      </c>
      <c r="G1902" s="228">
        <v>9</v>
      </c>
      <c r="H1902" s="228">
        <v>29</v>
      </c>
      <c r="I1902" s="228">
        <v>20666.09</v>
      </c>
      <c r="J1902" s="228">
        <v>3410.33</v>
      </c>
      <c r="K1902" s="228">
        <v>0</v>
      </c>
      <c r="L1902" s="228">
        <v>24201.77</v>
      </c>
    </row>
    <row r="1903" spans="1:12">
      <c r="A1903" s="228">
        <v>2008</v>
      </c>
      <c r="B1903" s="228" t="s">
        <v>195</v>
      </c>
      <c r="C1903" s="228" t="s">
        <v>66</v>
      </c>
      <c r="D1903" s="228" t="s">
        <v>206</v>
      </c>
      <c r="E1903" s="228">
        <v>0</v>
      </c>
      <c r="F1903" s="228">
        <v>4808</v>
      </c>
      <c r="G1903" s="228">
        <v>91</v>
      </c>
      <c r="H1903" s="228">
        <v>509</v>
      </c>
      <c r="I1903" s="228">
        <v>303746.01</v>
      </c>
      <c r="J1903" s="228">
        <v>24534.79</v>
      </c>
      <c r="K1903" s="228">
        <v>403</v>
      </c>
      <c r="L1903" s="228">
        <v>344699.27</v>
      </c>
    </row>
    <row r="1904" spans="1:12">
      <c r="A1904" s="228">
        <v>2008</v>
      </c>
      <c r="B1904" s="228" t="s">
        <v>195</v>
      </c>
      <c r="C1904" s="228" t="s">
        <v>66</v>
      </c>
      <c r="D1904" s="228" t="s">
        <v>206</v>
      </c>
      <c r="E1904" s="228">
        <v>5</v>
      </c>
      <c r="F1904" s="228">
        <v>5354</v>
      </c>
      <c r="G1904" s="228">
        <v>75</v>
      </c>
      <c r="H1904" s="228">
        <v>97</v>
      </c>
      <c r="I1904" s="228">
        <v>69650.03</v>
      </c>
      <c r="J1904" s="228">
        <v>19176.63</v>
      </c>
      <c r="K1904" s="228">
        <v>1341.78</v>
      </c>
      <c r="L1904" s="228">
        <v>103397.03</v>
      </c>
    </row>
    <row r="1905" spans="1:12">
      <c r="A1905" s="228">
        <v>2008</v>
      </c>
      <c r="B1905" s="228" t="s">
        <v>195</v>
      </c>
      <c r="C1905" s="228" t="s">
        <v>66</v>
      </c>
      <c r="D1905" s="228" t="s">
        <v>206</v>
      </c>
      <c r="E1905" s="228">
        <v>10</v>
      </c>
      <c r="F1905" s="228">
        <v>6238</v>
      </c>
      <c r="G1905" s="228">
        <v>68</v>
      </c>
      <c r="H1905" s="228">
        <v>81</v>
      </c>
      <c r="I1905" s="228">
        <v>74932.09</v>
      </c>
      <c r="J1905" s="228">
        <v>22591.82</v>
      </c>
      <c r="K1905" s="228">
        <v>3298</v>
      </c>
      <c r="L1905" s="228">
        <v>115905.96</v>
      </c>
    </row>
    <row r="1906" spans="1:12">
      <c r="A1906" s="228">
        <v>2008</v>
      </c>
      <c r="B1906" s="228" t="s">
        <v>195</v>
      </c>
      <c r="C1906" s="228" t="s">
        <v>66</v>
      </c>
      <c r="D1906" s="228" t="s">
        <v>206</v>
      </c>
      <c r="E1906" s="228">
        <v>15</v>
      </c>
      <c r="F1906" s="228">
        <v>7174</v>
      </c>
      <c r="G1906" s="228">
        <v>211</v>
      </c>
      <c r="H1906" s="228">
        <v>420</v>
      </c>
      <c r="I1906" s="228">
        <v>357879.39</v>
      </c>
      <c r="J1906" s="228">
        <v>77385.48</v>
      </c>
      <c r="K1906" s="228">
        <v>68819.199999999997</v>
      </c>
      <c r="L1906" s="228">
        <v>540497.61</v>
      </c>
    </row>
    <row r="1907" spans="1:12">
      <c r="A1907" s="228">
        <v>2008</v>
      </c>
      <c r="B1907" s="228" t="s">
        <v>195</v>
      </c>
      <c r="C1907" s="228" t="s">
        <v>66</v>
      </c>
      <c r="D1907" s="228" t="s">
        <v>206</v>
      </c>
      <c r="E1907" s="228">
        <v>20</v>
      </c>
      <c r="F1907" s="228">
        <v>6155</v>
      </c>
      <c r="G1907" s="228">
        <v>331</v>
      </c>
      <c r="H1907" s="228">
        <v>635</v>
      </c>
      <c r="I1907" s="228">
        <v>501261</v>
      </c>
      <c r="J1907" s="228">
        <v>106382.57</v>
      </c>
      <c r="K1907" s="228">
        <v>53072.03</v>
      </c>
      <c r="L1907" s="228">
        <v>757972.22</v>
      </c>
    </row>
    <row r="1908" spans="1:12">
      <c r="A1908" s="228">
        <v>2008</v>
      </c>
      <c r="B1908" s="228" t="s">
        <v>195</v>
      </c>
      <c r="C1908" s="228" t="s">
        <v>66</v>
      </c>
      <c r="D1908" s="228" t="s">
        <v>206</v>
      </c>
      <c r="E1908" s="228">
        <v>25</v>
      </c>
      <c r="F1908" s="228">
        <v>4282</v>
      </c>
      <c r="G1908" s="228">
        <v>328</v>
      </c>
      <c r="H1908" s="228">
        <v>1085</v>
      </c>
      <c r="I1908" s="228">
        <v>810926.59</v>
      </c>
      <c r="J1908" s="228">
        <v>187384.64</v>
      </c>
      <c r="K1908" s="228">
        <v>31736</v>
      </c>
      <c r="L1908" s="228">
        <v>1139557.72</v>
      </c>
    </row>
    <row r="1909" spans="1:12">
      <c r="A1909" s="228">
        <v>2008</v>
      </c>
      <c r="B1909" s="228" t="s">
        <v>195</v>
      </c>
      <c r="C1909" s="228" t="s">
        <v>66</v>
      </c>
      <c r="D1909" s="228" t="s">
        <v>206</v>
      </c>
      <c r="E1909" s="228">
        <v>30</v>
      </c>
      <c r="F1909" s="228">
        <v>5560</v>
      </c>
      <c r="G1909" s="228">
        <v>580</v>
      </c>
      <c r="H1909" s="228">
        <v>1862</v>
      </c>
      <c r="I1909" s="228">
        <v>1408157.23</v>
      </c>
      <c r="J1909" s="228">
        <v>314747.90000000002</v>
      </c>
      <c r="K1909" s="228">
        <v>85691.06</v>
      </c>
      <c r="L1909" s="228">
        <v>1989210.77</v>
      </c>
    </row>
    <row r="1910" spans="1:12">
      <c r="A1910" s="228">
        <v>2008</v>
      </c>
      <c r="B1910" s="228" t="s">
        <v>195</v>
      </c>
      <c r="C1910" s="228" t="s">
        <v>66</v>
      </c>
      <c r="D1910" s="228" t="s">
        <v>206</v>
      </c>
      <c r="E1910" s="228">
        <v>35</v>
      </c>
      <c r="F1910" s="228">
        <v>7261</v>
      </c>
      <c r="G1910" s="228">
        <v>698</v>
      </c>
      <c r="H1910" s="228">
        <v>1677</v>
      </c>
      <c r="I1910" s="228">
        <v>1279200.2</v>
      </c>
      <c r="J1910" s="228">
        <v>309299.59000000003</v>
      </c>
      <c r="K1910" s="228">
        <v>72606.16</v>
      </c>
      <c r="L1910" s="228">
        <v>1854537.37</v>
      </c>
    </row>
    <row r="1911" spans="1:12">
      <c r="A1911" s="228">
        <v>2008</v>
      </c>
      <c r="B1911" s="228" t="s">
        <v>195</v>
      </c>
      <c r="C1911" s="228" t="s">
        <v>66</v>
      </c>
      <c r="D1911" s="228" t="s">
        <v>206</v>
      </c>
      <c r="E1911" s="228">
        <v>40</v>
      </c>
      <c r="F1911" s="228">
        <v>7743</v>
      </c>
      <c r="G1911" s="228">
        <v>570</v>
      </c>
      <c r="H1911" s="228">
        <v>1321</v>
      </c>
      <c r="I1911" s="228">
        <v>1032282.98</v>
      </c>
      <c r="J1911" s="228">
        <v>218926.25</v>
      </c>
      <c r="K1911" s="228">
        <v>146527.66</v>
      </c>
      <c r="L1911" s="228">
        <v>1581486.74</v>
      </c>
    </row>
    <row r="1912" spans="1:12">
      <c r="A1912" s="228">
        <v>2008</v>
      </c>
      <c r="B1912" s="228" t="s">
        <v>195</v>
      </c>
      <c r="C1912" s="228" t="s">
        <v>66</v>
      </c>
      <c r="D1912" s="228" t="s">
        <v>206</v>
      </c>
      <c r="E1912" s="228">
        <v>45</v>
      </c>
      <c r="F1912" s="228">
        <v>9739</v>
      </c>
      <c r="G1912" s="228">
        <v>724</v>
      </c>
      <c r="H1912" s="228">
        <v>2040</v>
      </c>
      <c r="I1912" s="228">
        <v>1230255.8999999999</v>
      </c>
      <c r="J1912" s="228">
        <v>268653.65999999997</v>
      </c>
      <c r="K1912" s="228">
        <v>155020.51</v>
      </c>
      <c r="L1912" s="228">
        <v>1889340.96</v>
      </c>
    </row>
    <row r="1913" spans="1:12">
      <c r="A1913" s="228">
        <v>2008</v>
      </c>
      <c r="B1913" s="228" t="s">
        <v>195</v>
      </c>
      <c r="C1913" s="228" t="s">
        <v>66</v>
      </c>
      <c r="D1913" s="228" t="s">
        <v>206</v>
      </c>
      <c r="E1913" s="228">
        <v>50</v>
      </c>
      <c r="F1913" s="228">
        <v>10171</v>
      </c>
      <c r="G1913" s="228">
        <v>831</v>
      </c>
      <c r="H1913" s="228">
        <v>1871</v>
      </c>
      <c r="I1913" s="228">
        <v>1456080.67</v>
      </c>
      <c r="J1913" s="228">
        <v>345243.4</v>
      </c>
      <c r="K1913" s="228">
        <v>308861.86</v>
      </c>
      <c r="L1913" s="228">
        <v>2346659.5299999998</v>
      </c>
    </row>
    <row r="1914" spans="1:12">
      <c r="A1914" s="228">
        <v>2008</v>
      </c>
      <c r="B1914" s="228" t="s">
        <v>195</v>
      </c>
      <c r="C1914" s="228" t="s">
        <v>66</v>
      </c>
      <c r="D1914" s="228" t="s">
        <v>206</v>
      </c>
      <c r="E1914" s="228">
        <v>55</v>
      </c>
      <c r="F1914" s="228">
        <v>10028</v>
      </c>
      <c r="G1914" s="228">
        <v>982</v>
      </c>
      <c r="H1914" s="228">
        <v>2218</v>
      </c>
      <c r="I1914" s="228">
        <v>1739141.13</v>
      </c>
      <c r="J1914" s="228">
        <v>387512.64</v>
      </c>
      <c r="K1914" s="228">
        <v>420401.51</v>
      </c>
      <c r="L1914" s="228">
        <v>2787922.41</v>
      </c>
    </row>
    <row r="1915" spans="1:12">
      <c r="A1915" s="228">
        <v>2008</v>
      </c>
      <c r="B1915" s="228" t="s">
        <v>195</v>
      </c>
      <c r="C1915" s="228" t="s">
        <v>66</v>
      </c>
      <c r="D1915" s="228" t="s">
        <v>206</v>
      </c>
      <c r="E1915" s="228">
        <v>60</v>
      </c>
      <c r="F1915" s="228">
        <v>8693</v>
      </c>
      <c r="G1915" s="228">
        <v>933</v>
      </c>
      <c r="H1915" s="228">
        <v>2073</v>
      </c>
      <c r="I1915" s="228">
        <v>1675219.71</v>
      </c>
      <c r="J1915" s="228">
        <v>403612.99</v>
      </c>
      <c r="K1915" s="228">
        <v>459032.99</v>
      </c>
      <c r="L1915" s="228">
        <v>2731061.97</v>
      </c>
    </row>
    <row r="1916" spans="1:12">
      <c r="A1916" s="228">
        <v>2008</v>
      </c>
      <c r="B1916" s="228" t="s">
        <v>195</v>
      </c>
      <c r="C1916" s="228" t="s">
        <v>66</v>
      </c>
      <c r="D1916" s="228" t="s">
        <v>206</v>
      </c>
      <c r="E1916" s="228">
        <v>65</v>
      </c>
      <c r="F1916" s="228">
        <v>6105</v>
      </c>
      <c r="G1916" s="228">
        <v>794</v>
      </c>
      <c r="H1916" s="228">
        <v>2171</v>
      </c>
      <c r="I1916" s="228">
        <v>1633726.47</v>
      </c>
      <c r="J1916" s="228">
        <v>368773.79</v>
      </c>
      <c r="K1916" s="228">
        <v>449807.32</v>
      </c>
      <c r="L1916" s="228">
        <v>2568428.14</v>
      </c>
    </row>
    <row r="1917" spans="1:12">
      <c r="A1917" s="228">
        <v>2008</v>
      </c>
      <c r="B1917" s="228" t="s">
        <v>195</v>
      </c>
      <c r="C1917" s="228" t="s">
        <v>66</v>
      </c>
      <c r="D1917" s="228" t="s">
        <v>206</v>
      </c>
      <c r="E1917" s="228">
        <v>70</v>
      </c>
      <c r="F1917" s="228">
        <v>4648</v>
      </c>
      <c r="G1917" s="228">
        <v>782</v>
      </c>
      <c r="H1917" s="228">
        <v>2651</v>
      </c>
      <c r="I1917" s="228">
        <v>2006594.93</v>
      </c>
      <c r="J1917" s="228">
        <v>416834.32</v>
      </c>
      <c r="K1917" s="228">
        <v>723396.31</v>
      </c>
      <c r="L1917" s="228">
        <v>3279353.95</v>
      </c>
    </row>
    <row r="1918" spans="1:12">
      <c r="A1918" s="228">
        <v>2008</v>
      </c>
      <c r="B1918" s="228" t="s">
        <v>195</v>
      </c>
      <c r="C1918" s="228" t="s">
        <v>66</v>
      </c>
      <c r="D1918" s="228" t="s">
        <v>206</v>
      </c>
      <c r="E1918" s="228">
        <v>75</v>
      </c>
      <c r="F1918" s="228">
        <v>3677</v>
      </c>
      <c r="G1918" s="228">
        <v>698</v>
      </c>
      <c r="H1918" s="228">
        <v>2546</v>
      </c>
      <c r="I1918" s="228">
        <v>1891591.13</v>
      </c>
      <c r="J1918" s="228">
        <v>360360.02</v>
      </c>
      <c r="K1918" s="228">
        <v>471728.6</v>
      </c>
      <c r="L1918" s="228">
        <v>2802268.18</v>
      </c>
    </row>
    <row r="1919" spans="1:12">
      <c r="A1919" s="228">
        <v>2008</v>
      </c>
      <c r="B1919" s="228" t="s">
        <v>195</v>
      </c>
      <c r="C1919" s="228" t="s">
        <v>66</v>
      </c>
      <c r="D1919" s="228" t="s">
        <v>206</v>
      </c>
      <c r="E1919" s="228">
        <v>80</v>
      </c>
      <c r="F1919" s="228">
        <v>2669</v>
      </c>
      <c r="G1919" s="228">
        <v>510</v>
      </c>
      <c r="H1919" s="228">
        <v>2349</v>
      </c>
      <c r="I1919" s="228">
        <v>1487873.75</v>
      </c>
      <c r="J1919" s="228">
        <v>267294.26</v>
      </c>
      <c r="K1919" s="228">
        <v>302170.07</v>
      </c>
      <c r="L1919" s="228">
        <v>2119660.2799999998</v>
      </c>
    </row>
    <row r="1920" spans="1:12">
      <c r="A1920" s="228">
        <v>2008</v>
      </c>
      <c r="B1920" s="228" t="s">
        <v>195</v>
      </c>
      <c r="C1920" s="228" t="s">
        <v>66</v>
      </c>
      <c r="D1920" s="228" t="s">
        <v>206</v>
      </c>
      <c r="E1920" s="228">
        <v>85</v>
      </c>
      <c r="F1920" s="228">
        <v>1483</v>
      </c>
      <c r="G1920" s="228">
        <v>234</v>
      </c>
      <c r="H1920" s="228">
        <v>2024</v>
      </c>
      <c r="I1920" s="228">
        <v>1102557.3600000001</v>
      </c>
      <c r="J1920" s="228">
        <v>131730.35</v>
      </c>
      <c r="K1920" s="228">
        <v>162824.03</v>
      </c>
      <c r="L1920" s="228">
        <v>1430038.69</v>
      </c>
    </row>
    <row r="1921" spans="1:12">
      <c r="A1921" s="228">
        <v>2008</v>
      </c>
      <c r="B1921" s="228" t="s">
        <v>195</v>
      </c>
      <c r="C1921" s="228" t="s">
        <v>66</v>
      </c>
      <c r="D1921" s="228" t="s">
        <v>206</v>
      </c>
      <c r="E1921" s="228">
        <v>90</v>
      </c>
      <c r="F1921" s="228">
        <v>595</v>
      </c>
      <c r="G1921" s="228">
        <v>112</v>
      </c>
      <c r="H1921" s="228">
        <v>1081</v>
      </c>
      <c r="I1921" s="228">
        <v>379767.52</v>
      </c>
      <c r="J1921" s="228">
        <v>34185.43</v>
      </c>
      <c r="K1921" s="228">
        <v>12878.3</v>
      </c>
      <c r="L1921" s="228">
        <v>436694.75</v>
      </c>
    </row>
    <row r="1922" spans="1:12">
      <c r="A1922" s="228">
        <v>2008</v>
      </c>
      <c r="B1922" s="228" t="s">
        <v>195</v>
      </c>
      <c r="C1922" s="228" t="s">
        <v>66</v>
      </c>
      <c r="D1922" s="228" t="s">
        <v>206</v>
      </c>
      <c r="E1922" s="228">
        <v>95</v>
      </c>
      <c r="F1922" s="228">
        <v>148</v>
      </c>
      <c r="G1922" s="228">
        <v>17</v>
      </c>
      <c r="H1922" s="228">
        <v>126</v>
      </c>
      <c r="I1922" s="228">
        <v>70128.11</v>
      </c>
      <c r="J1922" s="228">
        <v>8080.27</v>
      </c>
      <c r="K1922" s="228">
        <v>4041</v>
      </c>
      <c r="L1922" s="228">
        <v>85001.38</v>
      </c>
    </row>
    <row r="1923" spans="1:12">
      <c r="A1923" s="228">
        <v>2008</v>
      </c>
      <c r="B1923" s="228" t="s">
        <v>195</v>
      </c>
      <c r="C1923" s="228" t="s">
        <v>67</v>
      </c>
      <c r="D1923" s="228" t="s">
        <v>205</v>
      </c>
      <c r="E1923" s="228">
        <v>0</v>
      </c>
      <c r="F1923" s="228">
        <v>2650</v>
      </c>
      <c r="G1923" s="228">
        <v>80</v>
      </c>
      <c r="H1923" s="228">
        <v>326</v>
      </c>
      <c r="I1923" s="228">
        <v>154362.32</v>
      </c>
      <c r="J1923" s="228">
        <v>19594.650000000001</v>
      </c>
      <c r="K1923" s="228">
        <v>694.1</v>
      </c>
      <c r="L1923" s="228">
        <v>183295.23</v>
      </c>
    </row>
    <row r="1924" spans="1:12">
      <c r="A1924" s="228">
        <v>2008</v>
      </c>
      <c r="B1924" s="228" t="s">
        <v>195</v>
      </c>
      <c r="C1924" s="228" t="s">
        <v>67</v>
      </c>
      <c r="D1924" s="228" t="s">
        <v>205</v>
      </c>
      <c r="E1924" s="228">
        <v>5</v>
      </c>
      <c r="F1924" s="228">
        <v>2667</v>
      </c>
      <c r="G1924" s="228">
        <v>22</v>
      </c>
      <c r="H1924" s="228">
        <v>36</v>
      </c>
      <c r="I1924" s="228">
        <v>26135</v>
      </c>
      <c r="J1924" s="228">
        <v>6260.1</v>
      </c>
      <c r="K1924" s="228">
        <v>7.5</v>
      </c>
      <c r="L1924" s="228">
        <v>36859.199999999997</v>
      </c>
    </row>
    <row r="1925" spans="1:12">
      <c r="A1925" s="228">
        <v>2008</v>
      </c>
      <c r="B1925" s="228" t="s">
        <v>195</v>
      </c>
      <c r="C1925" s="228" t="s">
        <v>67</v>
      </c>
      <c r="D1925" s="228" t="s">
        <v>205</v>
      </c>
      <c r="E1925" s="228">
        <v>10</v>
      </c>
      <c r="F1925" s="228">
        <v>2903</v>
      </c>
      <c r="G1925" s="228">
        <v>24</v>
      </c>
      <c r="H1925" s="228">
        <v>43</v>
      </c>
      <c r="I1925" s="228">
        <v>27129</v>
      </c>
      <c r="J1925" s="228">
        <v>4637.55</v>
      </c>
      <c r="K1925" s="228">
        <v>18559</v>
      </c>
      <c r="L1925" s="228">
        <v>52894.55</v>
      </c>
    </row>
    <row r="1926" spans="1:12">
      <c r="A1926" s="228">
        <v>2008</v>
      </c>
      <c r="B1926" s="228" t="s">
        <v>195</v>
      </c>
      <c r="C1926" s="228" t="s">
        <v>67</v>
      </c>
      <c r="D1926" s="228" t="s">
        <v>205</v>
      </c>
      <c r="E1926" s="228">
        <v>15</v>
      </c>
      <c r="F1926" s="228">
        <v>2834</v>
      </c>
      <c r="G1926" s="228">
        <v>54</v>
      </c>
      <c r="H1926" s="228">
        <v>104</v>
      </c>
      <c r="I1926" s="228">
        <v>89951.4</v>
      </c>
      <c r="J1926" s="228">
        <v>20678.47</v>
      </c>
      <c r="K1926" s="228">
        <v>16211.28</v>
      </c>
      <c r="L1926" s="228">
        <v>137994.47</v>
      </c>
    </row>
    <row r="1927" spans="1:12">
      <c r="A1927" s="228">
        <v>2008</v>
      </c>
      <c r="B1927" s="228" t="s">
        <v>195</v>
      </c>
      <c r="C1927" s="228" t="s">
        <v>67</v>
      </c>
      <c r="D1927" s="228" t="s">
        <v>205</v>
      </c>
      <c r="E1927" s="228">
        <v>20</v>
      </c>
      <c r="F1927" s="228">
        <v>1900</v>
      </c>
      <c r="G1927" s="228">
        <v>37</v>
      </c>
      <c r="H1927" s="228">
        <v>56</v>
      </c>
      <c r="I1927" s="228">
        <v>57024.45</v>
      </c>
      <c r="J1927" s="228">
        <v>16689.400000000001</v>
      </c>
      <c r="K1927" s="228">
        <v>17604.400000000001</v>
      </c>
      <c r="L1927" s="228">
        <v>101747.72</v>
      </c>
    </row>
    <row r="1928" spans="1:12">
      <c r="A1928" s="228">
        <v>2008</v>
      </c>
      <c r="B1928" s="228" t="s">
        <v>195</v>
      </c>
      <c r="C1928" s="228" t="s">
        <v>67</v>
      </c>
      <c r="D1928" s="228" t="s">
        <v>205</v>
      </c>
      <c r="E1928" s="228">
        <v>25</v>
      </c>
      <c r="F1928" s="228">
        <v>1897</v>
      </c>
      <c r="G1928" s="228">
        <v>25</v>
      </c>
      <c r="H1928" s="228">
        <v>35</v>
      </c>
      <c r="I1928" s="228">
        <v>33351</v>
      </c>
      <c r="J1928" s="228">
        <v>11891.29</v>
      </c>
      <c r="K1928" s="228">
        <v>14392</v>
      </c>
      <c r="L1928" s="228">
        <v>67151.59</v>
      </c>
    </row>
    <row r="1929" spans="1:12">
      <c r="A1929" s="228">
        <v>2008</v>
      </c>
      <c r="B1929" s="228" t="s">
        <v>195</v>
      </c>
      <c r="C1929" s="228" t="s">
        <v>67</v>
      </c>
      <c r="D1929" s="228" t="s">
        <v>205</v>
      </c>
      <c r="E1929" s="228">
        <v>30</v>
      </c>
      <c r="F1929" s="228">
        <v>2637</v>
      </c>
      <c r="G1929" s="228">
        <v>39</v>
      </c>
      <c r="H1929" s="228">
        <v>69</v>
      </c>
      <c r="I1929" s="228">
        <v>50919.42</v>
      </c>
      <c r="J1929" s="228">
        <v>17153.25</v>
      </c>
      <c r="K1929" s="228">
        <v>11170</v>
      </c>
      <c r="L1929" s="228">
        <v>94034.71</v>
      </c>
    </row>
    <row r="1930" spans="1:12">
      <c r="A1930" s="228">
        <v>2008</v>
      </c>
      <c r="B1930" s="228" t="s">
        <v>195</v>
      </c>
      <c r="C1930" s="228" t="s">
        <v>67</v>
      </c>
      <c r="D1930" s="228" t="s">
        <v>205</v>
      </c>
      <c r="E1930" s="228">
        <v>35</v>
      </c>
      <c r="F1930" s="228">
        <v>3014</v>
      </c>
      <c r="G1930" s="228">
        <v>59</v>
      </c>
      <c r="H1930" s="228">
        <v>75</v>
      </c>
      <c r="I1930" s="228">
        <v>62813</v>
      </c>
      <c r="J1930" s="228">
        <v>18206.23</v>
      </c>
      <c r="K1930" s="228">
        <v>12503</v>
      </c>
      <c r="L1930" s="228">
        <v>111483.49</v>
      </c>
    </row>
    <row r="1931" spans="1:12">
      <c r="A1931" s="228">
        <v>2008</v>
      </c>
      <c r="B1931" s="228" t="s">
        <v>195</v>
      </c>
      <c r="C1931" s="228" t="s">
        <v>67</v>
      </c>
      <c r="D1931" s="228" t="s">
        <v>205</v>
      </c>
      <c r="E1931" s="228">
        <v>40</v>
      </c>
      <c r="F1931" s="228">
        <v>3043</v>
      </c>
      <c r="G1931" s="228">
        <v>74</v>
      </c>
      <c r="H1931" s="228">
        <v>136</v>
      </c>
      <c r="I1931" s="228">
        <v>100313.1</v>
      </c>
      <c r="J1931" s="228">
        <v>34022.53</v>
      </c>
      <c r="K1931" s="228">
        <v>59965</v>
      </c>
      <c r="L1931" s="228">
        <v>219472.09</v>
      </c>
    </row>
    <row r="1932" spans="1:12">
      <c r="A1932" s="228">
        <v>2008</v>
      </c>
      <c r="B1932" s="228" t="s">
        <v>195</v>
      </c>
      <c r="C1932" s="228" t="s">
        <v>67</v>
      </c>
      <c r="D1932" s="228" t="s">
        <v>205</v>
      </c>
      <c r="E1932" s="228">
        <v>45</v>
      </c>
      <c r="F1932" s="228">
        <v>3343</v>
      </c>
      <c r="G1932" s="228">
        <v>128</v>
      </c>
      <c r="H1932" s="228">
        <v>224</v>
      </c>
      <c r="I1932" s="228">
        <v>183751.91</v>
      </c>
      <c r="J1932" s="228">
        <v>49926.5</v>
      </c>
      <c r="K1932" s="228">
        <v>19457.8</v>
      </c>
      <c r="L1932" s="228">
        <v>311466.23999999999</v>
      </c>
    </row>
    <row r="1933" spans="1:12">
      <c r="A1933" s="228">
        <v>2008</v>
      </c>
      <c r="B1933" s="228" t="s">
        <v>195</v>
      </c>
      <c r="C1933" s="228" t="s">
        <v>67</v>
      </c>
      <c r="D1933" s="228" t="s">
        <v>205</v>
      </c>
      <c r="E1933" s="228">
        <v>50</v>
      </c>
      <c r="F1933" s="228">
        <v>3171</v>
      </c>
      <c r="G1933" s="228">
        <v>129</v>
      </c>
      <c r="H1933" s="228">
        <v>177</v>
      </c>
      <c r="I1933" s="228">
        <v>184174.32</v>
      </c>
      <c r="J1933" s="228">
        <v>46943.35</v>
      </c>
      <c r="K1933" s="228">
        <v>29591</v>
      </c>
      <c r="L1933" s="228">
        <v>305148.81</v>
      </c>
    </row>
    <row r="1934" spans="1:12">
      <c r="A1934" s="228">
        <v>2008</v>
      </c>
      <c r="B1934" s="228" t="s">
        <v>195</v>
      </c>
      <c r="C1934" s="228" t="s">
        <v>67</v>
      </c>
      <c r="D1934" s="228" t="s">
        <v>205</v>
      </c>
      <c r="E1934" s="228">
        <v>55</v>
      </c>
      <c r="F1934" s="228">
        <v>2948</v>
      </c>
      <c r="G1934" s="228">
        <v>144</v>
      </c>
      <c r="H1934" s="228">
        <v>292</v>
      </c>
      <c r="I1934" s="228">
        <v>337024.3</v>
      </c>
      <c r="J1934" s="228">
        <v>77125.5</v>
      </c>
      <c r="K1934" s="228">
        <v>52547</v>
      </c>
      <c r="L1934" s="228">
        <v>532344.38</v>
      </c>
    </row>
    <row r="1935" spans="1:12">
      <c r="A1935" s="228">
        <v>2008</v>
      </c>
      <c r="B1935" s="228" t="s">
        <v>195</v>
      </c>
      <c r="C1935" s="228" t="s">
        <v>67</v>
      </c>
      <c r="D1935" s="228" t="s">
        <v>205</v>
      </c>
      <c r="E1935" s="228">
        <v>60</v>
      </c>
      <c r="F1935" s="228">
        <v>2139</v>
      </c>
      <c r="G1935" s="228">
        <v>183</v>
      </c>
      <c r="H1935" s="228">
        <v>462</v>
      </c>
      <c r="I1935" s="228">
        <v>462088.96000000002</v>
      </c>
      <c r="J1935" s="228">
        <v>99677.47</v>
      </c>
      <c r="K1935" s="228">
        <v>160817.4</v>
      </c>
      <c r="L1935" s="228">
        <v>776737.95</v>
      </c>
    </row>
    <row r="1936" spans="1:12">
      <c r="A1936" s="228">
        <v>2008</v>
      </c>
      <c r="B1936" s="228" t="s">
        <v>195</v>
      </c>
      <c r="C1936" s="228" t="s">
        <v>67</v>
      </c>
      <c r="D1936" s="228" t="s">
        <v>205</v>
      </c>
      <c r="E1936" s="228">
        <v>65</v>
      </c>
      <c r="F1936" s="228">
        <v>1173</v>
      </c>
      <c r="G1936" s="228">
        <v>152</v>
      </c>
      <c r="H1936" s="228">
        <v>353</v>
      </c>
      <c r="I1936" s="228">
        <v>303372.25</v>
      </c>
      <c r="J1936" s="228">
        <v>61108.959999999999</v>
      </c>
      <c r="K1936" s="228">
        <v>91755.199999999997</v>
      </c>
      <c r="L1936" s="228">
        <v>492549.12</v>
      </c>
    </row>
    <row r="1937" spans="1:12">
      <c r="A1937" s="228">
        <v>2008</v>
      </c>
      <c r="B1937" s="228" t="s">
        <v>195</v>
      </c>
      <c r="C1937" s="228" t="s">
        <v>67</v>
      </c>
      <c r="D1937" s="228" t="s">
        <v>205</v>
      </c>
      <c r="E1937" s="228">
        <v>70</v>
      </c>
      <c r="F1937" s="228">
        <v>530</v>
      </c>
      <c r="G1937" s="228">
        <v>70</v>
      </c>
      <c r="H1937" s="228">
        <v>315</v>
      </c>
      <c r="I1937" s="228">
        <v>210696.05</v>
      </c>
      <c r="J1937" s="228">
        <v>43703.91</v>
      </c>
      <c r="K1937" s="228">
        <v>60946.239999999998</v>
      </c>
      <c r="L1937" s="228">
        <v>318862.8</v>
      </c>
    </row>
    <row r="1938" spans="1:12">
      <c r="A1938" s="228">
        <v>2008</v>
      </c>
      <c r="B1938" s="228" t="s">
        <v>195</v>
      </c>
      <c r="C1938" s="228" t="s">
        <v>67</v>
      </c>
      <c r="D1938" s="228" t="s">
        <v>205</v>
      </c>
      <c r="E1938" s="228">
        <v>75</v>
      </c>
      <c r="F1938" s="228">
        <v>239</v>
      </c>
      <c r="G1938" s="228">
        <v>51</v>
      </c>
      <c r="H1938" s="228">
        <v>130</v>
      </c>
      <c r="I1938" s="228">
        <v>78582</v>
      </c>
      <c r="J1938" s="228">
        <v>15486.04</v>
      </c>
      <c r="K1938" s="228">
        <v>3202</v>
      </c>
      <c r="L1938" s="228">
        <v>102338.2</v>
      </c>
    </row>
    <row r="1939" spans="1:12">
      <c r="A1939" s="228">
        <v>2008</v>
      </c>
      <c r="B1939" s="228" t="s">
        <v>195</v>
      </c>
      <c r="C1939" s="228" t="s">
        <v>67</v>
      </c>
      <c r="D1939" s="228" t="s">
        <v>205</v>
      </c>
      <c r="E1939" s="228">
        <v>80</v>
      </c>
      <c r="F1939" s="228">
        <v>119</v>
      </c>
      <c r="G1939" s="228">
        <v>17</v>
      </c>
      <c r="H1939" s="228">
        <v>58</v>
      </c>
      <c r="I1939" s="228">
        <v>47685</v>
      </c>
      <c r="J1939" s="228">
        <v>8854.5400000000009</v>
      </c>
      <c r="K1939" s="228">
        <v>5652</v>
      </c>
      <c r="L1939" s="228">
        <v>64315.34</v>
      </c>
    </row>
    <row r="1940" spans="1:12">
      <c r="A1940" s="228">
        <v>2008</v>
      </c>
      <c r="B1940" s="228" t="s">
        <v>195</v>
      </c>
      <c r="C1940" s="228" t="s">
        <v>67</v>
      </c>
      <c r="D1940" s="228" t="s">
        <v>205</v>
      </c>
      <c r="E1940" s="228">
        <v>85</v>
      </c>
      <c r="F1940" s="228">
        <v>22</v>
      </c>
      <c r="G1940" s="228">
        <v>2</v>
      </c>
      <c r="H1940" s="228">
        <v>16</v>
      </c>
      <c r="I1940" s="228">
        <v>10219</v>
      </c>
      <c r="J1940" s="228">
        <v>1007.4</v>
      </c>
      <c r="K1940" s="228">
        <v>0</v>
      </c>
      <c r="L1940" s="228">
        <v>11426.4</v>
      </c>
    </row>
    <row r="1941" spans="1:12">
      <c r="A1941" s="228">
        <v>2008</v>
      </c>
      <c r="B1941" s="228" t="s">
        <v>195</v>
      </c>
      <c r="C1941" s="228" t="s">
        <v>67</v>
      </c>
      <c r="D1941" s="228" t="s">
        <v>205</v>
      </c>
      <c r="E1941" s="228">
        <v>90</v>
      </c>
      <c r="F1941" s="228">
        <v>11</v>
      </c>
      <c r="G1941" s="228">
        <v>1</v>
      </c>
      <c r="H1941" s="228">
        <v>2</v>
      </c>
      <c r="I1941" s="228">
        <v>1125</v>
      </c>
      <c r="J1941" s="228">
        <v>0</v>
      </c>
      <c r="K1941" s="228">
        <v>0</v>
      </c>
      <c r="L1941" s="228">
        <v>1125</v>
      </c>
    </row>
    <row r="1942" spans="1:12">
      <c r="A1942" s="228">
        <v>2008</v>
      </c>
      <c r="B1942" s="228" t="s">
        <v>195</v>
      </c>
      <c r="C1942" s="228" t="s">
        <v>67</v>
      </c>
      <c r="D1942" s="228" t="s">
        <v>205</v>
      </c>
      <c r="E1942" s="228">
        <v>95</v>
      </c>
      <c r="F1942" s="228">
        <v>1</v>
      </c>
      <c r="G1942" s="228">
        <v>0</v>
      </c>
      <c r="H1942" s="228">
        <v>0</v>
      </c>
      <c r="I1942" s="228">
        <v>0</v>
      </c>
      <c r="J1942" s="228">
        <v>0</v>
      </c>
      <c r="K1942" s="228">
        <v>0</v>
      </c>
      <c r="L1942" s="228">
        <v>0</v>
      </c>
    </row>
    <row r="1943" spans="1:12">
      <c r="A1943" s="228">
        <v>2008</v>
      </c>
      <c r="B1943" s="228" t="s">
        <v>195</v>
      </c>
      <c r="C1943" s="228" t="s">
        <v>67</v>
      </c>
      <c r="D1943" s="228" t="s">
        <v>206</v>
      </c>
      <c r="E1943" s="228">
        <v>0</v>
      </c>
      <c r="F1943" s="228">
        <v>2532</v>
      </c>
      <c r="G1943" s="228">
        <v>48</v>
      </c>
      <c r="H1943" s="228">
        <v>285</v>
      </c>
      <c r="I1943" s="228">
        <v>162990</v>
      </c>
      <c r="J1943" s="228">
        <v>11056.55</v>
      </c>
      <c r="K1943" s="228">
        <v>180</v>
      </c>
      <c r="L1943" s="228">
        <v>179974.2</v>
      </c>
    </row>
    <row r="1944" spans="1:12">
      <c r="A1944" s="228">
        <v>2008</v>
      </c>
      <c r="B1944" s="228" t="s">
        <v>195</v>
      </c>
      <c r="C1944" s="228" t="s">
        <v>67</v>
      </c>
      <c r="D1944" s="228" t="s">
        <v>206</v>
      </c>
      <c r="E1944" s="228">
        <v>5</v>
      </c>
      <c r="F1944" s="228">
        <v>2628</v>
      </c>
      <c r="G1944" s="228">
        <v>17</v>
      </c>
      <c r="H1944" s="228">
        <v>28</v>
      </c>
      <c r="I1944" s="228">
        <v>18621</v>
      </c>
      <c r="J1944" s="228">
        <v>4315.7</v>
      </c>
      <c r="K1944" s="228">
        <v>13652.5</v>
      </c>
      <c r="L1944" s="228">
        <v>38904.51</v>
      </c>
    </row>
    <row r="1945" spans="1:12">
      <c r="A1945" s="228">
        <v>2008</v>
      </c>
      <c r="B1945" s="228" t="s">
        <v>195</v>
      </c>
      <c r="C1945" s="228" t="s">
        <v>67</v>
      </c>
      <c r="D1945" s="228" t="s">
        <v>206</v>
      </c>
      <c r="E1945" s="228">
        <v>10</v>
      </c>
      <c r="F1945" s="228">
        <v>2652</v>
      </c>
      <c r="G1945" s="228">
        <v>12</v>
      </c>
      <c r="H1945" s="228">
        <v>18</v>
      </c>
      <c r="I1945" s="228">
        <v>12884.3</v>
      </c>
      <c r="J1945" s="228">
        <v>2575.6</v>
      </c>
      <c r="K1945" s="228">
        <v>80</v>
      </c>
      <c r="L1945" s="228">
        <v>16831.7</v>
      </c>
    </row>
    <row r="1946" spans="1:12">
      <c r="A1946" s="228">
        <v>2008</v>
      </c>
      <c r="B1946" s="228" t="s">
        <v>195</v>
      </c>
      <c r="C1946" s="228" t="s">
        <v>67</v>
      </c>
      <c r="D1946" s="228" t="s">
        <v>206</v>
      </c>
      <c r="E1946" s="228">
        <v>15</v>
      </c>
      <c r="F1946" s="228">
        <v>2738</v>
      </c>
      <c r="G1946" s="228">
        <v>44</v>
      </c>
      <c r="H1946" s="228">
        <v>148</v>
      </c>
      <c r="I1946" s="228">
        <v>93063.39</v>
      </c>
      <c r="J1946" s="228">
        <v>11065.59</v>
      </c>
      <c r="K1946" s="228">
        <v>5537.2</v>
      </c>
      <c r="L1946" s="228">
        <v>125546.65</v>
      </c>
    </row>
    <row r="1947" spans="1:12">
      <c r="A1947" s="228">
        <v>2008</v>
      </c>
      <c r="B1947" s="228" t="s">
        <v>195</v>
      </c>
      <c r="C1947" s="228" t="s">
        <v>67</v>
      </c>
      <c r="D1947" s="228" t="s">
        <v>206</v>
      </c>
      <c r="E1947" s="228">
        <v>20</v>
      </c>
      <c r="F1947" s="228">
        <v>2311</v>
      </c>
      <c r="G1947" s="228">
        <v>71</v>
      </c>
      <c r="H1947" s="228">
        <v>142</v>
      </c>
      <c r="I1947" s="228">
        <v>113659.7</v>
      </c>
      <c r="J1947" s="228">
        <v>23454.1</v>
      </c>
      <c r="K1947" s="228">
        <v>5406</v>
      </c>
      <c r="L1947" s="228">
        <v>162832.75</v>
      </c>
    </row>
    <row r="1948" spans="1:12">
      <c r="A1948" s="228">
        <v>2008</v>
      </c>
      <c r="B1948" s="228" t="s">
        <v>195</v>
      </c>
      <c r="C1948" s="228" t="s">
        <v>67</v>
      </c>
      <c r="D1948" s="228" t="s">
        <v>206</v>
      </c>
      <c r="E1948" s="228">
        <v>25</v>
      </c>
      <c r="F1948" s="228">
        <v>2702</v>
      </c>
      <c r="G1948" s="228">
        <v>156</v>
      </c>
      <c r="H1948" s="228">
        <v>381</v>
      </c>
      <c r="I1948" s="228">
        <v>318099.84999999998</v>
      </c>
      <c r="J1948" s="228">
        <v>58165.01</v>
      </c>
      <c r="K1948" s="228">
        <v>34113</v>
      </c>
      <c r="L1948" s="228">
        <v>481996.88</v>
      </c>
    </row>
    <row r="1949" spans="1:12">
      <c r="A1949" s="228">
        <v>2008</v>
      </c>
      <c r="B1949" s="228" t="s">
        <v>195</v>
      </c>
      <c r="C1949" s="228" t="s">
        <v>67</v>
      </c>
      <c r="D1949" s="228" t="s">
        <v>206</v>
      </c>
      <c r="E1949" s="228">
        <v>30</v>
      </c>
      <c r="F1949" s="228">
        <v>3231</v>
      </c>
      <c r="G1949" s="228">
        <v>209</v>
      </c>
      <c r="H1949" s="228">
        <v>625</v>
      </c>
      <c r="I1949" s="228">
        <v>446068.83</v>
      </c>
      <c r="J1949" s="228">
        <v>88494.96</v>
      </c>
      <c r="K1949" s="228">
        <v>17145.48</v>
      </c>
      <c r="L1949" s="228">
        <v>617183.01</v>
      </c>
    </row>
    <row r="1950" spans="1:12">
      <c r="A1950" s="228">
        <v>2008</v>
      </c>
      <c r="B1950" s="228" t="s">
        <v>195</v>
      </c>
      <c r="C1950" s="228" t="s">
        <v>67</v>
      </c>
      <c r="D1950" s="228" t="s">
        <v>206</v>
      </c>
      <c r="E1950" s="228">
        <v>35</v>
      </c>
      <c r="F1950" s="228">
        <v>3534</v>
      </c>
      <c r="G1950" s="228">
        <v>242</v>
      </c>
      <c r="H1950" s="228">
        <v>605</v>
      </c>
      <c r="I1950" s="228">
        <v>537081.36</v>
      </c>
      <c r="J1950" s="228">
        <v>96520.66</v>
      </c>
      <c r="K1950" s="228">
        <v>35611.699999999997</v>
      </c>
      <c r="L1950" s="228">
        <v>753510.55</v>
      </c>
    </row>
    <row r="1951" spans="1:12">
      <c r="A1951" s="228">
        <v>2008</v>
      </c>
      <c r="B1951" s="228" t="s">
        <v>195</v>
      </c>
      <c r="C1951" s="228" t="s">
        <v>67</v>
      </c>
      <c r="D1951" s="228" t="s">
        <v>206</v>
      </c>
      <c r="E1951" s="228">
        <v>40</v>
      </c>
      <c r="F1951" s="228">
        <v>3240</v>
      </c>
      <c r="G1951" s="228">
        <v>155</v>
      </c>
      <c r="H1951" s="228">
        <v>288</v>
      </c>
      <c r="I1951" s="228">
        <v>300777.55</v>
      </c>
      <c r="J1951" s="228">
        <v>53842.5</v>
      </c>
      <c r="K1951" s="228">
        <v>35140.660000000003</v>
      </c>
      <c r="L1951" s="228">
        <v>451004.73</v>
      </c>
    </row>
    <row r="1952" spans="1:12">
      <c r="A1952" s="228">
        <v>2008</v>
      </c>
      <c r="B1952" s="228" t="s">
        <v>195</v>
      </c>
      <c r="C1952" s="228" t="s">
        <v>67</v>
      </c>
      <c r="D1952" s="228" t="s">
        <v>206</v>
      </c>
      <c r="E1952" s="228">
        <v>45</v>
      </c>
      <c r="F1952" s="228">
        <v>3519</v>
      </c>
      <c r="G1952" s="228">
        <v>175</v>
      </c>
      <c r="H1952" s="228">
        <v>392</v>
      </c>
      <c r="I1952" s="228">
        <v>359507.85</v>
      </c>
      <c r="J1952" s="228">
        <v>78101.179999999993</v>
      </c>
      <c r="K1952" s="228">
        <v>82936.5</v>
      </c>
      <c r="L1952" s="228">
        <v>607156.99</v>
      </c>
    </row>
    <row r="1953" spans="1:12">
      <c r="A1953" s="228">
        <v>2008</v>
      </c>
      <c r="B1953" s="228" t="s">
        <v>195</v>
      </c>
      <c r="C1953" s="228" t="s">
        <v>67</v>
      </c>
      <c r="D1953" s="228" t="s">
        <v>206</v>
      </c>
      <c r="E1953" s="228">
        <v>50</v>
      </c>
      <c r="F1953" s="228">
        <v>3251</v>
      </c>
      <c r="G1953" s="228">
        <v>171</v>
      </c>
      <c r="H1953" s="228">
        <v>315</v>
      </c>
      <c r="I1953" s="228">
        <v>307961.96000000002</v>
      </c>
      <c r="J1953" s="228">
        <v>73502.44</v>
      </c>
      <c r="K1953" s="228">
        <v>44649</v>
      </c>
      <c r="L1953" s="228">
        <v>488080.9</v>
      </c>
    </row>
    <row r="1954" spans="1:12">
      <c r="A1954" s="228">
        <v>2008</v>
      </c>
      <c r="B1954" s="228" t="s">
        <v>195</v>
      </c>
      <c r="C1954" s="228" t="s">
        <v>67</v>
      </c>
      <c r="D1954" s="228" t="s">
        <v>206</v>
      </c>
      <c r="E1954" s="228">
        <v>55</v>
      </c>
      <c r="F1954" s="228">
        <v>2704</v>
      </c>
      <c r="G1954" s="228">
        <v>166</v>
      </c>
      <c r="H1954" s="228">
        <v>366</v>
      </c>
      <c r="I1954" s="228">
        <v>298622.64</v>
      </c>
      <c r="J1954" s="228">
        <v>79511.820000000007</v>
      </c>
      <c r="K1954" s="228">
        <v>74944.2</v>
      </c>
      <c r="L1954" s="228">
        <v>504799.44</v>
      </c>
    </row>
    <row r="1955" spans="1:12">
      <c r="A1955" s="228">
        <v>2008</v>
      </c>
      <c r="B1955" s="228" t="s">
        <v>195</v>
      </c>
      <c r="C1955" s="228" t="s">
        <v>67</v>
      </c>
      <c r="D1955" s="228" t="s">
        <v>206</v>
      </c>
      <c r="E1955" s="228">
        <v>60</v>
      </c>
      <c r="F1955" s="228">
        <v>1810</v>
      </c>
      <c r="G1955" s="228">
        <v>178</v>
      </c>
      <c r="H1955" s="228">
        <v>373</v>
      </c>
      <c r="I1955" s="228">
        <v>296991.05</v>
      </c>
      <c r="J1955" s="228">
        <v>56447.23</v>
      </c>
      <c r="K1955" s="228">
        <v>82854.460000000006</v>
      </c>
      <c r="L1955" s="228">
        <v>490122.66</v>
      </c>
    </row>
    <row r="1956" spans="1:12">
      <c r="A1956" s="228">
        <v>2008</v>
      </c>
      <c r="B1956" s="228" t="s">
        <v>195</v>
      </c>
      <c r="C1956" s="228" t="s">
        <v>67</v>
      </c>
      <c r="D1956" s="228" t="s">
        <v>206</v>
      </c>
      <c r="E1956" s="228">
        <v>65</v>
      </c>
      <c r="F1956" s="228">
        <v>873</v>
      </c>
      <c r="G1956" s="228">
        <v>95</v>
      </c>
      <c r="H1956" s="228">
        <v>273</v>
      </c>
      <c r="I1956" s="228">
        <v>227629.81</v>
      </c>
      <c r="J1956" s="228">
        <v>45916.4</v>
      </c>
      <c r="K1956" s="228">
        <v>55132</v>
      </c>
      <c r="L1956" s="228">
        <v>351821.92</v>
      </c>
    </row>
    <row r="1957" spans="1:12">
      <c r="A1957" s="228">
        <v>2008</v>
      </c>
      <c r="B1957" s="228" t="s">
        <v>195</v>
      </c>
      <c r="C1957" s="228" t="s">
        <v>67</v>
      </c>
      <c r="D1957" s="228" t="s">
        <v>206</v>
      </c>
      <c r="E1957" s="228">
        <v>70</v>
      </c>
      <c r="F1957" s="228">
        <v>431</v>
      </c>
      <c r="G1957" s="228">
        <v>52</v>
      </c>
      <c r="H1957" s="228">
        <v>230</v>
      </c>
      <c r="I1957" s="228">
        <v>155310.6</v>
      </c>
      <c r="J1957" s="228">
        <v>24149.279999999999</v>
      </c>
      <c r="K1957" s="228">
        <v>23889</v>
      </c>
      <c r="L1957" s="228">
        <v>212995.82</v>
      </c>
    </row>
    <row r="1958" spans="1:12">
      <c r="A1958" s="228">
        <v>2008</v>
      </c>
      <c r="B1958" s="228" t="s">
        <v>195</v>
      </c>
      <c r="C1958" s="228" t="s">
        <v>67</v>
      </c>
      <c r="D1958" s="228" t="s">
        <v>206</v>
      </c>
      <c r="E1958" s="228">
        <v>75</v>
      </c>
      <c r="F1958" s="228">
        <v>240</v>
      </c>
      <c r="G1958" s="228">
        <v>41</v>
      </c>
      <c r="H1958" s="228">
        <v>132</v>
      </c>
      <c r="I1958" s="228">
        <v>108124.32</v>
      </c>
      <c r="J1958" s="228">
        <v>15232.02</v>
      </c>
      <c r="K1958" s="228">
        <v>7794</v>
      </c>
      <c r="L1958" s="228">
        <v>136402.04</v>
      </c>
    </row>
    <row r="1959" spans="1:12">
      <c r="A1959" s="228">
        <v>2008</v>
      </c>
      <c r="B1959" s="228" t="s">
        <v>195</v>
      </c>
      <c r="C1959" s="228" t="s">
        <v>67</v>
      </c>
      <c r="D1959" s="228" t="s">
        <v>206</v>
      </c>
      <c r="E1959" s="228">
        <v>80</v>
      </c>
      <c r="F1959" s="228">
        <v>127</v>
      </c>
      <c r="G1959" s="228">
        <v>20</v>
      </c>
      <c r="H1959" s="228">
        <v>179</v>
      </c>
      <c r="I1959" s="228">
        <v>104653.99</v>
      </c>
      <c r="J1959" s="228">
        <v>9774.2000000000007</v>
      </c>
      <c r="K1959" s="228">
        <v>25302</v>
      </c>
      <c r="L1959" s="228">
        <v>146144.20000000001</v>
      </c>
    </row>
    <row r="1960" spans="1:12">
      <c r="A1960" s="228">
        <v>2008</v>
      </c>
      <c r="B1960" s="228" t="s">
        <v>195</v>
      </c>
      <c r="C1960" s="228" t="s">
        <v>67</v>
      </c>
      <c r="D1960" s="228" t="s">
        <v>206</v>
      </c>
      <c r="E1960" s="228">
        <v>85</v>
      </c>
      <c r="F1960" s="228">
        <v>53</v>
      </c>
      <c r="G1960" s="228">
        <v>6</v>
      </c>
      <c r="H1960" s="228">
        <v>10</v>
      </c>
      <c r="I1960" s="228">
        <v>14084</v>
      </c>
      <c r="J1960" s="228">
        <v>1022.6</v>
      </c>
      <c r="K1960" s="228">
        <v>709</v>
      </c>
      <c r="L1960" s="228">
        <v>17269.5</v>
      </c>
    </row>
    <row r="1961" spans="1:12">
      <c r="A1961" s="228">
        <v>2008</v>
      </c>
      <c r="B1961" s="228" t="s">
        <v>195</v>
      </c>
      <c r="C1961" s="228" t="s">
        <v>67</v>
      </c>
      <c r="D1961" s="228" t="s">
        <v>206</v>
      </c>
      <c r="E1961" s="228">
        <v>90</v>
      </c>
      <c r="F1961" s="228">
        <v>18</v>
      </c>
      <c r="G1961" s="228">
        <v>2</v>
      </c>
      <c r="H1961" s="228">
        <v>2</v>
      </c>
      <c r="I1961" s="228">
        <v>1914</v>
      </c>
      <c r="J1961" s="228">
        <v>294.55</v>
      </c>
      <c r="K1961" s="228">
        <v>0</v>
      </c>
      <c r="L1961" s="228">
        <v>2458.5500000000002</v>
      </c>
    </row>
    <row r="1962" spans="1:12">
      <c r="A1962" s="228">
        <v>2008</v>
      </c>
      <c r="B1962" s="228" t="s">
        <v>195</v>
      </c>
      <c r="C1962" s="228" t="s">
        <v>67</v>
      </c>
      <c r="D1962" s="228" t="s">
        <v>206</v>
      </c>
      <c r="E1962" s="228">
        <v>95</v>
      </c>
      <c r="F1962" s="228">
        <v>6</v>
      </c>
      <c r="G1962" s="228">
        <v>0</v>
      </c>
      <c r="H1962" s="228">
        <v>0</v>
      </c>
      <c r="I1962" s="228">
        <v>0</v>
      </c>
      <c r="J1962" s="228">
        <v>0</v>
      </c>
      <c r="K1962" s="228">
        <v>0</v>
      </c>
      <c r="L1962" s="228">
        <v>0</v>
      </c>
    </row>
    <row r="1963" spans="1:12">
      <c r="A1963" s="228">
        <v>2009</v>
      </c>
      <c r="B1963" s="228" t="s">
        <v>192</v>
      </c>
      <c r="C1963" s="228" t="s">
        <v>61</v>
      </c>
      <c r="D1963" s="228" t="s">
        <v>205</v>
      </c>
      <c r="E1963" s="228">
        <v>0</v>
      </c>
      <c r="F1963" s="228">
        <v>102420</v>
      </c>
      <c r="G1963" s="228">
        <v>4512</v>
      </c>
      <c r="H1963" s="228">
        <v>13652</v>
      </c>
      <c r="I1963" s="228">
        <v>6267997.2999999998</v>
      </c>
      <c r="J1963" s="228">
        <v>954585.44</v>
      </c>
      <c r="K1963" s="228">
        <v>121365.48</v>
      </c>
      <c r="L1963" s="228">
        <v>8562821.0899999999</v>
      </c>
    </row>
    <row r="1964" spans="1:12">
      <c r="A1964" s="228">
        <v>2009</v>
      </c>
      <c r="B1964" s="228" t="s">
        <v>192</v>
      </c>
      <c r="C1964" s="228" t="s">
        <v>61</v>
      </c>
      <c r="D1964" s="228" t="s">
        <v>205</v>
      </c>
      <c r="E1964" s="228">
        <v>5</v>
      </c>
      <c r="F1964" s="228">
        <v>104674</v>
      </c>
      <c r="G1964" s="228">
        <v>1755</v>
      </c>
      <c r="H1964" s="228">
        <v>2682</v>
      </c>
      <c r="I1964" s="228">
        <v>1601083.17</v>
      </c>
      <c r="J1964" s="228">
        <v>409748.89</v>
      </c>
      <c r="K1964" s="228">
        <v>137960.85999999999</v>
      </c>
      <c r="L1964" s="228">
        <v>2712046.82</v>
      </c>
    </row>
    <row r="1965" spans="1:12">
      <c r="A1965" s="228">
        <v>2009</v>
      </c>
      <c r="B1965" s="228" t="s">
        <v>192</v>
      </c>
      <c r="C1965" s="228" t="s">
        <v>61</v>
      </c>
      <c r="D1965" s="228" t="s">
        <v>205</v>
      </c>
      <c r="E1965" s="228">
        <v>10</v>
      </c>
      <c r="F1965" s="228">
        <v>107069</v>
      </c>
      <c r="G1965" s="228">
        <v>1435</v>
      </c>
      <c r="H1965" s="228">
        <v>2956</v>
      </c>
      <c r="I1965" s="228">
        <v>1600698.28</v>
      </c>
      <c r="J1965" s="228">
        <v>373796.47</v>
      </c>
      <c r="K1965" s="228">
        <v>184857.46</v>
      </c>
      <c r="L1965" s="228">
        <v>2614673.31</v>
      </c>
    </row>
    <row r="1966" spans="1:12">
      <c r="A1966" s="228">
        <v>2009</v>
      </c>
      <c r="B1966" s="228" t="s">
        <v>192</v>
      </c>
      <c r="C1966" s="228" t="s">
        <v>61</v>
      </c>
      <c r="D1966" s="228" t="s">
        <v>205</v>
      </c>
      <c r="E1966" s="228">
        <v>15</v>
      </c>
      <c r="F1966" s="228">
        <v>116050</v>
      </c>
      <c r="G1966" s="228">
        <v>2886</v>
      </c>
      <c r="H1966" s="228">
        <v>5703</v>
      </c>
      <c r="I1966" s="228">
        <v>4117415.64</v>
      </c>
      <c r="J1966" s="228">
        <v>832016.33</v>
      </c>
      <c r="K1966" s="228">
        <v>664523.14</v>
      </c>
      <c r="L1966" s="228">
        <v>6911155.0999999996</v>
      </c>
    </row>
    <row r="1967" spans="1:12">
      <c r="A1967" s="228">
        <v>2009</v>
      </c>
      <c r="B1967" s="228" t="s">
        <v>192</v>
      </c>
      <c r="C1967" s="228" t="s">
        <v>61</v>
      </c>
      <c r="D1967" s="228" t="s">
        <v>205</v>
      </c>
      <c r="E1967" s="228">
        <v>20</v>
      </c>
      <c r="F1967" s="228">
        <v>85965</v>
      </c>
      <c r="G1967" s="228">
        <v>2370</v>
      </c>
      <c r="H1967" s="228">
        <v>5150</v>
      </c>
      <c r="I1967" s="228">
        <v>3525143.16</v>
      </c>
      <c r="J1967" s="228">
        <v>720125.37</v>
      </c>
      <c r="K1967" s="228">
        <v>570574.99</v>
      </c>
      <c r="L1967" s="228">
        <v>6173032.3099999996</v>
      </c>
    </row>
    <row r="1968" spans="1:12">
      <c r="A1968" s="228">
        <v>2009</v>
      </c>
      <c r="B1968" s="228" t="s">
        <v>192</v>
      </c>
      <c r="C1968" s="228" t="s">
        <v>61</v>
      </c>
      <c r="D1968" s="228" t="s">
        <v>205</v>
      </c>
      <c r="E1968" s="228">
        <v>25</v>
      </c>
      <c r="F1968" s="228">
        <v>76610</v>
      </c>
      <c r="G1968" s="228">
        <v>1773</v>
      </c>
      <c r="H1968" s="228">
        <v>3932</v>
      </c>
      <c r="I1968" s="228">
        <v>2619887.4</v>
      </c>
      <c r="J1968" s="228">
        <v>600057.24</v>
      </c>
      <c r="K1968" s="228">
        <v>468066.03</v>
      </c>
      <c r="L1968" s="228">
        <v>4785582.6900000004</v>
      </c>
    </row>
    <row r="1969" spans="1:12">
      <c r="A1969" s="228">
        <v>2009</v>
      </c>
      <c r="B1969" s="228" t="s">
        <v>192</v>
      </c>
      <c r="C1969" s="228" t="s">
        <v>61</v>
      </c>
      <c r="D1969" s="228" t="s">
        <v>205</v>
      </c>
      <c r="E1969" s="228">
        <v>30</v>
      </c>
      <c r="F1969" s="228">
        <v>105674</v>
      </c>
      <c r="G1969" s="228">
        <v>2520</v>
      </c>
      <c r="H1969" s="228">
        <v>6423</v>
      </c>
      <c r="I1969" s="228">
        <v>4124605.2</v>
      </c>
      <c r="J1969" s="228">
        <v>829994.16</v>
      </c>
      <c r="K1969" s="228">
        <v>826296.29</v>
      </c>
      <c r="L1969" s="228">
        <v>7119195.6399999997</v>
      </c>
    </row>
    <row r="1970" spans="1:12">
      <c r="A1970" s="228">
        <v>2009</v>
      </c>
      <c r="B1970" s="228" t="s">
        <v>192</v>
      </c>
      <c r="C1970" s="228" t="s">
        <v>61</v>
      </c>
      <c r="D1970" s="228" t="s">
        <v>205</v>
      </c>
      <c r="E1970" s="228">
        <v>35</v>
      </c>
      <c r="F1970" s="228">
        <v>123202</v>
      </c>
      <c r="G1970" s="228">
        <v>3590</v>
      </c>
      <c r="H1970" s="228">
        <v>6901</v>
      </c>
      <c r="I1970" s="228">
        <v>4813390.54</v>
      </c>
      <c r="J1970" s="228">
        <v>1150552.3999999999</v>
      </c>
      <c r="K1970" s="228">
        <v>897477.03</v>
      </c>
      <c r="L1970" s="228">
        <v>8714615.1300000008</v>
      </c>
    </row>
    <row r="1971" spans="1:12">
      <c r="A1971" s="228">
        <v>2009</v>
      </c>
      <c r="B1971" s="228" t="s">
        <v>192</v>
      </c>
      <c r="C1971" s="228" t="s">
        <v>61</v>
      </c>
      <c r="D1971" s="228" t="s">
        <v>205</v>
      </c>
      <c r="E1971" s="228">
        <v>40</v>
      </c>
      <c r="F1971" s="228">
        <v>118670</v>
      </c>
      <c r="G1971" s="228">
        <v>4594</v>
      </c>
      <c r="H1971" s="228">
        <v>9695</v>
      </c>
      <c r="I1971" s="228">
        <v>6485128.0700000003</v>
      </c>
      <c r="J1971" s="228">
        <v>1510262.83</v>
      </c>
      <c r="K1971" s="228">
        <v>1321251.25</v>
      </c>
      <c r="L1971" s="228">
        <v>11271620.08</v>
      </c>
    </row>
    <row r="1972" spans="1:12">
      <c r="A1972" s="228">
        <v>2009</v>
      </c>
      <c r="B1972" s="228" t="s">
        <v>192</v>
      </c>
      <c r="C1972" s="228" t="s">
        <v>61</v>
      </c>
      <c r="D1972" s="228" t="s">
        <v>205</v>
      </c>
      <c r="E1972" s="228">
        <v>45</v>
      </c>
      <c r="F1972" s="228">
        <v>131077</v>
      </c>
      <c r="G1972" s="228">
        <v>5622</v>
      </c>
      <c r="H1972" s="228">
        <v>11959</v>
      </c>
      <c r="I1972" s="228">
        <v>8556409.8699999992</v>
      </c>
      <c r="J1972" s="228">
        <v>2059074.31</v>
      </c>
      <c r="K1972" s="228">
        <v>1934299.64</v>
      </c>
      <c r="L1972" s="228">
        <v>15164465.279999999</v>
      </c>
    </row>
    <row r="1973" spans="1:12">
      <c r="A1973" s="228">
        <v>2009</v>
      </c>
      <c r="B1973" s="228" t="s">
        <v>192</v>
      </c>
      <c r="C1973" s="228" t="s">
        <v>61</v>
      </c>
      <c r="D1973" s="228" t="s">
        <v>205</v>
      </c>
      <c r="E1973" s="228">
        <v>50</v>
      </c>
      <c r="F1973" s="228">
        <v>128067</v>
      </c>
      <c r="G1973" s="228">
        <v>7439</v>
      </c>
      <c r="H1973" s="228">
        <v>16215</v>
      </c>
      <c r="I1973" s="228">
        <v>12670977.16</v>
      </c>
      <c r="J1973" s="228">
        <v>2981216.85</v>
      </c>
      <c r="K1973" s="228">
        <v>3567988.92</v>
      </c>
      <c r="L1973" s="228">
        <v>22492250.809999999</v>
      </c>
    </row>
    <row r="1974" spans="1:12">
      <c r="A1974" s="228">
        <v>2009</v>
      </c>
      <c r="B1974" s="228" t="s">
        <v>192</v>
      </c>
      <c r="C1974" s="228" t="s">
        <v>61</v>
      </c>
      <c r="D1974" s="228" t="s">
        <v>205</v>
      </c>
      <c r="E1974" s="228">
        <v>55</v>
      </c>
      <c r="F1974" s="228">
        <v>123390</v>
      </c>
      <c r="G1974" s="228">
        <v>10197</v>
      </c>
      <c r="H1974" s="228">
        <v>24247</v>
      </c>
      <c r="I1974" s="228">
        <v>18550052.789999999</v>
      </c>
      <c r="J1974" s="228">
        <v>4282680.59</v>
      </c>
      <c r="K1974" s="228">
        <v>5460010.1900000004</v>
      </c>
      <c r="L1974" s="228">
        <v>32794218.68</v>
      </c>
    </row>
    <row r="1975" spans="1:12">
      <c r="A1975" s="228">
        <v>2009</v>
      </c>
      <c r="B1975" s="228" t="s">
        <v>192</v>
      </c>
      <c r="C1975" s="228" t="s">
        <v>61</v>
      </c>
      <c r="D1975" s="228" t="s">
        <v>205</v>
      </c>
      <c r="E1975" s="228">
        <v>60</v>
      </c>
      <c r="F1975" s="228">
        <v>112128</v>
      </c>
      <c r="G1975" s="228">
        <v>12201</v>
      </c>
      <c r="H1975" s="228">
        <v>30975</v>
      </c>
      <c r="I1975" s="228">
        <v>25033815.969999999</v>
      </c>
      <c r="J1975" s="228">
        <v>5395064.3300000001</v>
      </c>
      <c r="K1975" s="228">
        <v>7616021.0999999996</v>
      </c>
      <c r="L1975" s="228">
        <v>43505588.93</v>
      </c>
    </row>
    <row r="1976" spans="1:12">
      <c r="A1976" s="228">
        <v>2009</v>
      </c>
      <c r="B1976" s="228" t="s">
        <v>192</v>
      </c>
      <c r="C1976" s="228" t="s">
        <v>61</v>
      </c>
      <c r="D1976" s="228" t="s">
        <v>205</v>
      </c>
      <c r="E1976" s="228">
        <v>65</v>
      </c>
      <c r="F1976" s="228">
        <v>78570</v>
      </c>
      <c r="G1976" s="228">
        <v>12349</v>
      </c>
      <c r="H1976" s="228">
        <v>30627</v>
      </c>
      <c r="I1976" s="228">
        <v>25300405.550000001</v>
      </c>
      <c r="J1976" s="228">
        <v>5467578.2300000004</v>
      </c>
      <c r="K1976" s="228">
        <v>8287680.7199999997</v>
      </c>
      <c r="L1976" s="228">
        <v>43658130.490000002</v>
      </c>
    </row>
    <row r="1977" spans="1:12">
      <c r="A1977" s="228">
        <v>2009</v>
      </c>
      <c r="B1977" s="228" t="s">
        <v>192</v>
      </c>
      <c r="C1977" s="228" t="s">
        <v>61</v>
      </c>
      <c r="D1977" s="228" t="s">
        <v>205</v>
      </c>
      <c r="E1977" s="228">
        <v>70</v>
      </c>
      <c r="F1977" s="228">
        <v>55030</v>
      </c>
      <c r="G1977" s="228">
        <v>11406</v>
      </c>
      <c r="H1977" s="228">
        <v>31558</v>
      </c>
      <c r="I1977" s="228">
        <v>23675539.84</v>
      </c>
      <c r="J1977" s="228">
        <v>5201983.79</v>
      </c>
      <c r="K1977" s="228">
        <v>7846408.6299999999</v>
      </c>
      <c r="L1977" s="228">
        <v>40271568.399999999</v>
      </c>
    </row>
    <row r="1978" spans="1:12">
      <c r="A1978" s="228">
        <v>2009</v>
      </c>
      <c r="B1978" s="228" t="s">
        <v>192</v>
      </c>
      <c r="C1978" s="228" t="s">
        <v>61</v>
      </c>
      <c r="D1978" s="228" t="s">
        <v>205</v>
      </c>
      <c r="E1978" s="228">
        <v>75</v>
      </c>
      <c r="F1978" s="228">
        <v>39896</v>
      </c>
      <c r="G1978" s="228">
        <v>11287</v>
      </c>
      <c r="H1978" s="228">
        <v>36524</v>
      </c>
      <c r="I1978" s="228">
        <v>24150253.77</v>
      </c>
      <c r="J1978" s="228">
        <v>4680705.28</v>
      </c>
      <c r="K1978" s="228">
        <v>6997594.7400000002</v>
      </c>
      <c r="L1978" s="228">
        <v>38833140.859999999</v>
      </c>
    </row>
    <row r="1979" spans="1:12">
      <c r="A1979" s="228">
        <v>2009</v>
      </c>
      <c r="B1979" s="228" t="s">
        <v>192</v>
      </c>
      <c r="C1979" s="228" t="s">
        <v>61</v>
      </c>
      <c r="D1979" s="228" t="s">
        <v>205</v>
      </c>
      <c r="E1979" s="228">
        <v>80</v>
      </c>
      <c r="F1979" s="228">
        <v>26044</v>
      </c>
      <c r="G1979" s="228">
        <v>8087</v>
      </c>
      <c r="H1979" s="228">
        <v>32340</v>
      </c>
      <c r="I1979" s="228">
        <v>18642351.109999999</v>
      </c>
      <c r="J1979" s="228">
        <v>3220358.98</v>
      </c>
      <c r="K1979" s="228">
        <v>4744787.1100000003</v>
      </c>
      <c r="L1979" s="228">
        <v>28362749</v>
      </c>
    </row>
    <row r="1980" spans="1:12">
      <c r="A1980" s="228">
        <v>2009</v>
      </c>
      <c r="B1980" s="228" t="s">
        <v>192</v>
      </c>
      <c r="C1980" s="228" t="s">
        <v>61</v>
      </c>
      <c r="D1980" s="228" t="s">
        <v>205</v>
      </c>
      <c r="E1980" s="228">
        <v>85</v>
      </c>
      <c r="F1980" s="228">
        <v>8229</v>
      </c>
      <c r="G1980" s="228">
        <v>2389</v>
      </c>
      <c r="H1980" s="228">
        <v>13316</v>
      </c>
      <c r="I1980" s="228">
        <v>6606232.6900000004</v>
      </c>
      <c r="J1980" s="228">
        <v>897710.4</v>
      </c>
      <c r="K1980" s="228">
        <v>1202845.54</v>
      </c>
      <c r="L1980" s="228">
        <v>9167028.7200000007</v>
      </c>
    </row>
    <row r="1981" spans="1:12">
      <c r="A1981" s="228">
        <v>2009</v>
      </c>
      <c r="B1981" s="228" t="s">
        <v>192</v>
      </c>
      <c r="C1981" s="228" t="s">
        <v>61</v>
      </c>
      <c r="D1981" s="228" t="s">
        <v>205</v>
      </c>
      <c r="E1981" s="228">
        <v>90</v>
      </c>
      <c r="F1981" s="228">
        <v>2468</v>
      </c>
      <c r="G1981" s="228">
        <v>626</v>
      </c>
      <c r="H1981" s="228">
        <v>4352</v>
      </c>
      <c r="I1981" s="228">
        <v>1999550.93</v>
      </c>
      <c r="J1981" s="228">
        <v>218254.84</v>
      </c>
      <c r="K1981" s="228">
        <v>312975.49</v>
      </c>
      <c r="L1981" s="228">
        <v>2678225.85</v>
      </c>
    </row>
    <row r="1982" spans="1:12">
      <c r="A1982" s="228">
        <v>2009</v>
      </c>
      <c r="B1982" s="228" t="s">
        <v>192</v>
      </c>
      <c r="C1982" s="228" t="s">
        <v>61</v>
      </c>
      <c r="D1982" s="228" t="s">
        <v>205</v>
      </c>
      <c r="E1982" s="228">
        <v>95</v>
      </c>
      <c r="F1982" s="228">
        <v>531</v>
      </c>
      <c r="G1982" s="228">
        <v>107</v>
      </c>
      <c r="H1982" s="228">
        <v>921</v>
      </c>
      <c r="I1982" s="228">
        <v>384598.04</v>
      </c>
      <c r="J1982" s="228">
        <v>36613.9</v>
      </c>
      <c r="K1982" s="228">
        <v>38751.199999999997</v>
      </c>
      <c r="L1982" s="228">
        <v>493647.38</v>
      </c>
    </row>
    <row r="1983" spans="1:12">
      <c r="A1983" s="228">
        <v>2009</v>
      </c>
      <c r="B1983" s="228" t="s">
        <v>192</v>
      </c>
      <c r="C1983" s="228" t="s">
        <v>61</v>
      </c>
      <c r="D1983" s="228" t="s">
        <v>206</v>
      </c>
      <c r="E1983" s="228">
        <v>0</v>
      </c>
      <c r="F1983" s="228">
        <v>96113</v>
      </c>
      <c r="G1983" s="228">
        <v>3196</v>
      </c>
      <c r="H1983" s="228">
        <v>10893</v>
      </c>
      <c r="I1983" s="228">
        <v>4901726.99</v>
      </c>
      <c r="J1983" s="228">
        <v>650514.47</v>
      </c>
      <c r="K1983" s="228">
        <v>105996.79</v>
      </c>
      <c r="L1983" s="228">
        <v>6399093.5099999998</v>
      </c>
    </row>
    <row r="1984" spans="1:12">
      <c r="A1984" s="228">
        <v>2009</v>
      </c>
      <c r="B1984" s="228" t="s">
        <v>192</v>
      </c>
      <c r="C1984" s="228" t="s">
        <v>61</v>
      </c>
      <c r="D1984" s="228" t="s">
        <v>206</v>
      </c>
      <c r="E1984" s="228">
        <v>5</v>
      </c>
      <c r="F1984" s="228">
        <v>97783</v>
      </c>
      <c r="G1984" s="228">
        <v>1386</v>
      </c>
      <c r="H1984" s="228">
        <v>2508</v>
      </c>
      <c r="I1984" s="228">
        <v>1371573.8</v>
      </c>
      <c r="J1984" s="228">
        <v>312500.12</v>
      </c>
      <c r="K1984" s="228">
        <v>134714.39000000001</v>
      </c>
      <c r="L1984" s="228">
        <v>2275587.4</v>
      </c>
    </row>
    <row r="1985" spans="1:12">
      <c r="A1985" s="228">
        <v>2009</v>
      </c>
      <c r="B1985" s="228" t="s">
        <v>192</v>
      </c>
      <c r="C1985" s="228" t="s">
        <v>61</v>
      </c>
      <c r="D1985" s="228" t="s">
        <v>206</v>
      </c>
      <c r="E1985" s="228">
        <v>10</v>
      </c>
      <c r="F1985" s="228">
        <v>101621</v>
      </c>
      <c r="G1985" s="228">
        <v>1161</v>
      </c>
      <c r="H1985" s="228">
        <v>3017</v>
      </c>
      <c r="I1985" s="228">
        <v>1533453.33</v>
      </c>
      <c r="J1985" s="228">
        <v>320572.02</v>
      </c>
      <c r="K1985" s="228">
        <v>335160.34000000003</v>
      </c>
      <c r="L1985" s="228">
        <v>2549198.3199999998</v>
      </c>
    </row>
    <row r="1986" spans="1:12">
      <c r="A1986" s="228">
        <v>2009</v>
      </c>
      <c r="B1986" s="228" t="s">
        <v>192</v>
      </c>
      <c r="C1986" s="228" t="s">
        <v>61</v>
      </c>
      <c r="D1986" s="228" t="s">
        <v>206</v>
      </c>
      <c r="E1986" s="228">
        <v>15</v>
      </c>
      <c r="F1986" s="228">
        <v>109962</v>
      </c>
      <c r="G1986" s="228">
        <v>3403</v>
      </c>
      <c r="H1986" s="228">
        <v>7142</v>
      </c>
      <c r="I1986" s="228">
        <v>4746911.4000000004</v>
      </c>
      <c r="J1986" s="228">
        <v>813934.19</v>
      </c>
      <c r="K1986" s="228">
        <v>826333.08</v>
      </c>
      <c r="L1986" s="228">
        <v>7645533.8600000003</v>
      </c>
    </row>
    <row r="1987" spans="1:12">
      <c r="A1987" s="228">
        <v>2009</v>
      </c>
      <c r="B1987" s="228" t="s">
        <v>192</v>
      </c>
      <c r="C1987" s="228" t="s">
        <v>61</v>
      </c>
      <c r="D1987" s="228" t="s">
        <v>206</v>
      </c>
      <c r="E1987" s="228">
        <v>20</v>
      </c>
      <c r="F1987" s="228">
        <v>90552</v>
      </c>
      <c r="G1987" s="228">
        <v>3903</v>
      </c>
      <c r="H1987" s="228">
        <v>8733</v>
      </c>
      <c r="I1987" s="228">
        <v>5767244.2599999998</v>
      </c>
      <c r="J1987" s="228">
        <v>1051868.3600000001</v>
      </c>
      <c r="K1987" s="228">
        <v>407381.95</v>
      </c>
      <c r="L1987" s="228">
        <v>8863205.4000000004</v>
      </c>
    </row>
    <row r="1988" spans="1:12">
      <c r="A1988" s="228">
        <v>2009</v>
      </c>
      <c r="B1988" s="228" t="s">
        <v>192</v>
      </c>
      <c r="C1988" s="228" t="s">
        <v>61</v>
      </c>
      <c r="D1988" s="228" t="s">
        <v>206</v>
      </c>
      <c r="E1988" s="228">
        <v>25</v>
      </c>
      <c r="F1988" s="228">
        <v>94144</v>
      </c>
      <c r="G1988" s="228">
        <v>5490</v>
      </c>
      <c r="H1988" s="228">
        <v>16162</v>
      </c>
      <c r="I1988" s="228">
        <v>11360328.189999999</v>
      </c>
      <c r="J1988" s="228">
        <v>2372407.8199999998</v>
      </c>
      <c r="K1988" s="228">
        <v>550258.13</v>
      </c>
      <c r="L1988" s="228">
        <v>16987641.68</v>
      </c>
    </row>
    <row r="1989" spans="1:12">
      <c r="A1989" s="228">
        <v>2009</v>
      </c>
      <c r="B1989" s="228" t="s">
        <v>192</v>
      </c>
      <c r="C1989" s="228" t="s">
        <v>61</v>
      </c>
      <c r="D1989" s="228" t="s">
        <v>206</v>
      </c>
      <c r="E1989" s="228">
        <v>30</v>
      </c>
      <c r="F1989" s="228">
        <v>121513</v>
      </c>
      <c r="G1989" s="228">
        <v>9247</v>
      </c>
      <c r="H1989" s="228">
        <v>26875</v>
      </c>
      <c r="I1989" s="228">
        <v>20694091.02</v>
      </c>
      <c r="J1989" s="228">
        <v>4166766.15</v>
      </c>
      <c r="K1989" s="228">
        <v>689021.05</v>
      </c>
      <c r="L1989" s="228">
        <v>30643632.02</v>
      </c>
    </row>
    <row r="1990" spans="1:12">
      <c r="A1990" s="228">
        <v>2009</v>
      </c>
      <c r="B1990" s="228" t="s">
        <v>192</v>
      </c>
      <c r="C1990" s="228" t="s">
        <v>61</v>
      </c>
      <c r="D1990" s="228" t="s">
        <v>206</v>
      </c>
      <c r="E1990" s="228">
        <v>35</v>
      </c>
      <c r="F1990" s="228">
        <v>137981</v>
      </c>
      <c r="G1990" s="228">
        <v>9774</v>
      </c>
      <c r="H1990" s="228">
        <v>25408</v>
      </c>
      <c r="I1990" s="228">
        <v>19577733.170000002</v>
      </c>
      <c r="J1990" s="228">
        <v>3931781</v>
      </c>
      <c r="K1990" s="228">
        <v>1119636.6299999999</v>
      </c>
      <c r="L1990" s="228">
        <v>29954597.460000001</v>
      </c>
    </row>
    <row r="1991" spans="1:12">
      <c r="A1991" s="228">
        <v>2009</v>
      </c>
      <c r="B1991" s="228" t="s">
        <v>192</v>
      </c>
      <c r="C1991" s="228" t="s">
        <v>61</v>
      </c>
      <c r="D1991" s="228" t="s">
        <v>206</v>
      </c>
      <c r="E1991" s="228">
        <v>40</v>
      </c>
      <c r="F1991" s="228">
        <v>129917</v>
      </c>
      <c r="G1991" s="228">
        <v>7373</v>
      </c>
      <c r="H1991" s="228">
        <v>17441</v>
      </c>
      <c r="I1991" s="228">
        <v>12674772.65</v>
      </c>
      <c r="J1991" s="228">
        <v>2665532.7599999998</v>
      </c>
      <c r="K1991" s="228">
        <v>1135660.81</v>
      </c>
      <c r="L1991" s="228">
        <v>20255486.079999998</v>
      </c>
    </row>
    <row r="1992" spans="1:12">
      <c r="A1992" s="228">
        <v>2009</v>
      </c>
      <c r="B1992" s="228" t="s">
        <v>192</v>
      </c>
      <c r="C1992" s="228" t="s">
        <v>61</v>
      </c>
      <c r="D1992" s="228" t="s">
        <v>206</v>
      </c>
      <c r="E1992" s="228">
        <v>45</v>
      </c>
      <c r="F1992" s="228">
        <v>141258</v>
      </c>
      <c r="G1992" s="228">
        <v>8381</v>
      </c>
      <c r="H1992" s="228">
        <v>17874</v>
      </c>
      <c r="I1992" s="228">
        <v>13760424.01</v>
      </c>
      <c r="J1992" s="228">
        <v>2973894.89</v>
      </c>
      <c r="K1992" s="228">
        <v>2412493.0699999998</v>
      </c>
      <c r="L1992" s="228">
        <v>23473163.77</v>
      </c>
    </row>
    <row r="1993" spans="1:12">
      <c r="A1993" s="228">
        <v>2009</v>
      </c>
      <c r="B1993" s="228" t="s">
        <v>192</v>
      </c>
      <c r="C1993" s="228" t="s">
        <v>61</v>
      </c>
      <c r="D1993" s="228" t="s">
        <v>206</v>
      </c>
      <c r="E1993" s="228">
        <v>50</v>
      </c>
      <c r="F1993" s="228">
        <v>137986</v>
      </c>
      <c r="G1993" s="228">
        <v>9822</v>
      </c>
      <c r="H1993" s="228">
        <v>22038</v>
      </c>
      <c r="I1993" s="228">
        <v>15647746.27</v>
      </c>
      <c r="J1993" s="228">
        <v>3459890.22</v>
      </c>
      <c r="K1993" s="228">
        <v>2991726.21</v>
      </c>
      <c r="L1993" s="228">
        <v>26123955.309999999</v>
      </c>
    </row>
    <row r="1994" spans="1:12">
      <c r="A1994" s="228">
        <v>2009</v>
      </c>
      <c r="B1994" s="228" t="s">
        <v>192</v>
      </c>
      <c r="C1994" s="228" t="s">
        <v>61</v>
      </c>
      <c r="D1994" s="228" t="s">
        <v>206</v>
      </c>
      <c r="E1994" s="228">
        <v>55</v>
      </c>
      <c r="F1994" s="228">
        <v>130818</v>
      </c>
      <c r="G1994" s="228">
        <v>10800</v>
      </c>
      <c r="H1994" s="228">
        <v>25814</v>
      </c>
      <c r="I1994" s="228">
        <v>18897793.23</v>
      </c>
      <c r="J1994" s="228">
        <v>4023394.16</v>
      </c>
      <c r="K1994" s="228">
        <v>4537693.5199999996</v>
      </c>
      <c r="L1994" s="228">
        <v>32080344.920000002</v>
      </c>
    </row>
    <row r="1995" spans="1:12">
      <c r="A1995" s="228">
        <v>2009</v>
      </c>
      <c r="B1995" s="228" t="s">
        <v>192</v>
      </c>
      <c r="C1995" s="228" t="s">
        <v>61</v>
      </c>
      <c r="D1995" s="228" t="s">
        <v>206</v>
      </c>
      <c r="E1995" s="228">
        <v>60</v>
      </c>
      <c r="F1995" s="228">
        <v>114503</v>
      </c>
      <c r="G1995" s="228">
        <v>12168</v>
      </c>
      <c r="H1995" s="228">
        <v>29392</v>
      </c>
      <c r="I1995" s="228">
        <v>21987770.949999999</v>
      </c>
      <c r="J1995" s="228">
        <v>4541457.91</v>
      </c>
      <c r="K1995" s="228">
        <v>6308238.4500000002</v>
      </c>
      <c r="L1995" s="228">
        <v>37649814.460000001</v>
      </c>
    </row>
    <row r="1996" spans="1:12">
      <c r="A1996" s="228">
        <v>2009</v>
      </c>
      <c r="B1996" s="228" t="s">
        <v>192</v>
      </c>
      <c r="C1996" s="228" t="s">
        <v>61</v>
      </c>
      <c r="D1996" s="228" t="s">
        <v>206</v>
      </c>
      <c r="E1996" s="228">
        <v>65</v>
      </c>
      <c r="F1996" s="228">
        <v>78218</v>
      </c>
      <c r="G1996" s="228">
        <v>10970</v>
      </c>
      <c r="H1996" s="228">
        <v>30179</v>
      </c>
      <c r="I1996" s="228">
        <v>21475105.690000001</v>
      </c>
      <c r="J1996" s="228">
        <v>4353069.3499999996</v>
      </c>
      <c r="K1996" s="228">
        <v>6396157.6799999997</v>
      </c>
      <c r="L1996" s="228">
        <v>35999258.149999999</v>
      </c>
    </row>
    <row r="1997" spans="1:12">
      <c r="A1997" s="228">
        <v>2009</v>
      </c>
      <c r="B1997" s="228" t="s">
        <v>192</v>
      </c>
      <c r="C1997" s="228" t="s">
        <v>61</v>
      </c>
      <c r="D1997" s="228" t="s">
        <v>206</v>
      </c>
      <c r="E1997" s="228">
        <v>70</v>
      </c>
      <c r="F1997" s="228">
        <v>57267</v>
      </c>
      <c r="G1997" s="228">
        <v>10217</v>
      </c>
      <c r="H1997" s="228">
        <v>32508</v>
      </c>
      <c r="I1997" s="228">
        <v>21680285.100000001</v>
      </c>
      <c r="J1997" s="228">
        <v>4239829.21</v>
      </c>
      <c r="K1997" s="228">
        <v>6167762.7300000004</v>
      </c>
      <c r="L1997" s="228">
        <v>35009535.200000003</v>
      </c>
    </row>
    <row r="1998" spans="1:12">
      <c r="A1998" s="228">
        <v>2009</v>
      </c>
      <c r="B1998" s="228" t="s">
        <v>192</v>
      </c>
      <c r="C1998" s="228" t="s">
        <v>61</v>
      </c>
      <c r="D1998" s="228" t="s">
        <v>206</v>
      </c>
      <c r="E1998" s="228">
        <v>75</v>
      </c>
      <c r="F1998" s="228">
        <v>44734</v>
      </c>
      <c r="G1998" s="228">
        <v>9871</v>
      </c>
      <c r="H1998" s="228">
        <v>38226</v>
      </c>
      <c r="I1998" s="228">
        <v>23349755.16</v>
      </c>
      <c r="J1998" s="228">
        <v>4103554.17</v>
      </c>
      <c r="K1998" s="228">
        <v>5861804</v>
      </c>
      <c r="L1998" s="228">
        <v>36042596.939999998</v>
      </c>
    </row>
    <row r="1999" spans="1:12">
      <c r="A1999" s="228">
        <v>2009</v>
      </c>
      <c r="B1999" s="228" t="s">
        <v>192</v>
      </c>
      <c r="C1999" s="228" t="s">
        <v>61</v>
      </c>
      <c r="D1999" s="228" t="s">
        <v>206</v>
      </c>
      <c r="E1999" s="228">
        <v>80</v>
      </c>
      <c r="F1999" s="228">
        <v>33971</v>
      </c>
      <c r="G1999" s="228">
        <v>7638</v>
      </c>
      <c r="H1999" s="228">
        <v>39520</v>
      </c>
      <c r="I1999" s="228">
        <v>21235247.579999998</v>
      </c>
      <c r="J1999" s="228">
        <v>3125345.76</v>
      </c>
      <c r="K1999" s="228">
        <v>4284137.4000000004</v>
      </c>
      <c r="L1999" s="228">
        <v>30594615.149999999</v>
      </c>
    </row>
    <row r="2000" spans="1:12">
      <c r="A2000" s="228">
        <v>2009</v>
      </c>
      <c r="B2000" s="228" t="s">
        <v>192</v>
      </c>
      <c r="C2000" s="228" t="s">
        <v>61</v>
      </c>
      <c r="D2000" s="228" t="s">
        <v>206</v>
      </c>
      <c r="E2000" s="228">
        <v>85</v>
      </c>
      <c r="F2000" s="228">
        <v>19031</v>
      </c>
      <c r="G2000" s="228">
        <v>3796</v>
      </c>
      <c r="H2000" s="228">
        <v>28572</v>
      </c>
      <c r="I2000" s="228">
        <v>13260559.85</v>
      </c>
      <c r="J2000" s="228">
        <v>1529453.98</v>
      </c>
      <c r="K2000" s="228">
        <v>1492513.03</v>
      </c>
      <c r="L2000" s="228">
        <v>17165127.899999999</v>
      </c>
    </row>
    <row r="2001" spans="1:12">
      <c r="A2001" s="228">
        <v>2009</v>
      </c>
      <c r="B2001" s="228" t="s">
        <v>192</v>
      </c>
      <c r="C2001" s="228" t="s">
        <v>61</v>
      </c>
      <c r="D2001" s="228" t="s">
        <v>206</v>
      </c>
      <c r="E2001" s="228">
        <v>90</v>
      </c>
      <c r="F2001" s="228">
        <v>7306</v>
      </c>
      <c r="G2001" s="228">
        <v>1411</v>
      </c>
      <c r="H2001" s="228">
        <v>13516</v>
      </c>
      <c r="I2001" s="228">
        <v>5562628.6900000004</v>
      </c>
      <c r="J2001" s="228">
        <v>513852.84</v>
      </c>
      <c r="K2001" s="228">
        <v>429983.21</v>
      </c>
      <c r="L2001" s="228">
        <v>6791584.2000000002</v>
      </c>
    </row>
    <row r="2002" spans="1:12">
      <c r="A2002" s="228">
        <v>2009</v>
      </c>
      <c r="B2002" s="228" t="s">
        <v>192</v>
      </c>
      <c r="C2002" s="228" t="s">
        <v>61</v>
      </c>
      <c r="D2002" s="228" t="s">
        <v>206</v>
      </c>
      <c r="E2002" s="228">
        <v>95</v>
      </c>
      <c r="F2002" s="228">
        <v>2133</v>
      </c>
      <c r="G2002" s="228">
        <v>372</v>
      </c>
      <c r="H2002" s="228">
        <v>3992</v>
      </c>
      <c r="I2002" s="228">
        <v>1457252.29</v>
      </c>
      <c r="J2002" s="228">
        <v>113341.5</v>
      </c>
      <c r="K2002" s="228">
        <v>82594.37</v>
      </c>
      <c r="L2002" s="228">
        <v>1738625.92</v>
      </c>
    </row>
    <row r="2003" spans="1:12">
      <c r="A2003" s="228">
        <v>2009</v>
      </c>
      <c r="B2003" s="228" t="s">
        <v>192</v>
      </c>
      <c r="C2003" s="228" t="s">
        <v>62</v>
      </c>
      <c r="D2003" s="228" t="s">
        <v>205</v>
      </c>
      <c r="E2003" s="228">
        <v>0</v>
      </c>
      <c r="F2003" s="228">
        <v>68216</v>
      </c>
      <c r="G2003" s="228">
        <v>2147</v>
      </c>
      <c r="H2003" s="228">
        <v>8783</v>
      </c>
      <c r="I2003" s="228">
        <v>4346405.2300000004</v>
      </c>
      <c r="J2003" s="228">
        <v>789182.97</v>
      </c>
      <c r="K2003" s="228">
        <v>117504.11</v>
      </c>
      <c r="L2003" s="228">
        <v>5740651.3300000001</v>
      </c>
    </row>
    <row r="2004" spans="1:12">
      <c r="A2004" s="228">
        <v>2009</v>
      </c>
      <c r="B2004" s="228" t="s">
        <v>192</v>
      </c>
      <c r="C2004" s="228" t="s">
        <v>62</v>
      </c>
      <c r="D2004" s="228" t="s">
        <v>205</v>
      </c>
      <c r="E2004" s="228">
        <v>5</v>
      </c>
      <c r="F2004" s="228">
        <v>67316</v>
      </c>
      <c r="G2004" s="228">
        <v>965</v>
      </c>
      <c r="H2004" s="228">
        <v>1248</v>
      </c>
      <c r="I2004" s="228">
        <v>852302.14</v>
      </c>
      <c r="J2004" s="228">
        <v>312173.99</v>
      </c>
      <c r="K2004" s="228">
        <v>58466.55</v>
      </c>
      <c r="L2004" s="228">
        <v>1456301</v>
      </c>
    </row>
    <row r="2005" spans="1:12">
      <c r="A2005" s="228">
        <v>2009</v>
      </c>
      <c r="B2005" s="228" t="s">
        <v>192</v>
      </c>
      <c r="C2005" s="228" t="s">
        <v>62</v>
      </c>
      <c r="D2005" s="228" t="s">
        <v>205</v>
      </c>
      <c r="E2005" s="228">
        <v>10</v>
      </c>
      <c r="F2005" s="228">
        <v>70653</v>
      </c>
      <c r="G2005" s="228">
        <v>829</v>
      </c>
      <c r="H2005" s="228">
        <v>1277</v>
      </c>
      <c r="I2005" s="228">
        <v>889263</v>
      </c>
      <c r="J2005" s="228">
        <v>318368.39</v>
      </c>
      <c r="K2005" s="228">
        <v>116997.8</v>
      </c>
      <c r="L2005" s="228">
        <v>1519327.21</v>
      </c>
    </row>
    <row r="2006" spans="1:12">
      <c r="A2006" s="228">
        <v>2009</v>
      </c>
      <c r="B2006" s="228" t="s">
        <v>192</v>
      </c>
      <c r="C2006" s="228" t="s">
        <v>62</v>
      </c>
      <c r="D2006" s="228" t="s">
        <v>205</v>
      </c>
      <c r="E2006" s="228">
        <v>15</v>
      </c>
      <c r="F2006" s="228">
        <v>76409</v>
      </c>
      <c r="G2006" s="228">
        <v>2355</v>
      </c>
      <c r="H2006" s="228">
        <v>3605</v>
      </c>
      <c r="I2006" s="228">
        <v>3171229.16</v>
      </c>
      <c r="J2006" s="228">
        <v>905297.76</v>
      </c>
      <c r="K2006" s="228">
        <v>630499.72</v>
      </c>
      <c r="L2006" s="228">
        <v>5402910.8399999999</v>
      </c>
    </row>
    <row r="2007" spans="1:12">
      <c r="A2007" s="228">
        <v>2009</v>
      </c>
      <c r="B2007" s="228" t="s">
        <v>192</v>
      </c>
      <c r="C2007" s="228" t="s">
        <v>62</v>
      </c>
      <c r="D2007" s="228" t="s">
        <v>205</v>
      </c>
      <c r="E2007" s="228">
        <v>20</v>
      </c>
      <c r="F2007" s="228">
        <v>59572</v>
      </c>
      <c r="G2007" s="228">
        <v>1953</v>
      </c>
      <c r="H2007" s="228">
        <v>3605</v>
      </c>
      <c r="I2007" s="228">
        <v>2782262.19</v>
      </c>
      <c r="J2007" s="228">
        <v>775791.83</v>
      </c>
      <c r="K2007" s="228">
        <v>438026.08</v>
      </c>
      <c r="L2007" s="228">
        <v>4565635.33</v>
      </c>
    </row>
    <row r="2008" spans="1:12">
      <c r="A2008" s="228">
        <v>2009</v>
      </c>
      <c r="B2008" s="228" t="s">
        <v>192</v>
      </c>
      <c r="C2008" s="228" t="s">
        <v>62</v>
      </c>
      <c r="D2008" s="228" t="s">
        <v>205</v>
      </c>
      <c r="E2008" s="228">
        <v>25</v>
      </c>
      <c r="F2008" s="228">
        <v>48530</v>
      </c>
      <c r="G2008" s="228">
        <v>1514</v>
      </c>
      <c r="H2008" s="228">
        <v>2940</v>
      </c>
      <c r="I2008" s="228">
        <v>1938916.54</v>
      </c>
      <c r="J2008" s="228">
        <v>566002.47</v>
      </c>
      <c r="K2008" s="228">
        <v>252311</v>
      </c>
      <c r="L2008" s="228">
        <v>3362962.89</v>
      </c>
    </row>
    <row r="2009" spans="1:12">
      <c r="A2009" s="228">
        <v>2009</v>
      </c>
      <c r="B2009" s="228" t="s">
        <v>192</v>
      </c>
      <c r="C2009" s="228" t="s">
        <v>62</v>
      </c>
      <c r="D2009" s="228" t="s">
        <v>205</v>
      </c>
      <c r="E2009" s="228">
        <v>30</v>
      </c>
      <c r="F2009" s="228">
        <v>70544</v>
      </c>
      <c r="G2009" s="228">
        <v>2024</v>
      </c>
      <c r="H2009" s="228">
        <v>3662</v>
      </c>
      <c r="I2009" s="228">
        <v>2521758.54</v>
      </c>
      <c r="J2009" s="228">
        <v>778873.36</v>
      </c>
      <c r="K2009" s="228">
        <v>443722.47</v>
      </c>
      <c r="L2009" s="228">
        <v>4398121.24</v>
      </c>
    </row>
    <row r="2010" spans="1:12">
      <c r="A2010" s="228">
        <v>2009</v>
      </c>
      <c r="B2010" s="228" t="s">
        <v>192</v>
      </c>
      <c r="C2010" s="228" t="s">
        <v>62</v>
      </c>
      <c r="D2010" s="228" t="s">
        <v>205</v>
      </c>
      <c r="E2010" s="228">
        <v>35</v>
      </c>
      <c r="F2010" s="228">
        <v>82866</v>
      </c>
      <c r="G2010" s="228">
        <v>2955</v>
      </c>
      <c r="H2010" s="228">
        <v>5317</v>
      </c>
      <c r="I2010" s="228">
        <v>3797090.87</v>
      </c>
      <c r="J2010" s="228">
        <v>1208094.24</v>
      </c>
      <c r="K2010" s="228">
        <v>757967.5</v>
      </c>
      <c r="L2010" s="228">
        <v>6616778.3099999996</v>
      </c>
    </row>
    <row r="2011" spans="1:12">
      <c r="A2011" s="228">
        <v>2009</v>
      </c>
      <c r="B2011" s="228" t="s">
        <v>192</v>
      </c>
      <c r="C2011" s="228" t="s">
        <v>62</v>
      </c>
      <c r="D2011" s="228" t="s">
        <v>205</v>
      </c>
      <c r="E2011" s="228">
        <v>40</v>
      </c>
      <c r="F2011" s="228">
        <v>82668</v>
      </c>
      <c r="G2011" s="228">
        <v>3553</v>
      </c>
      <c r="H2011" s="228">
        <v>6394</v>
      </c>
      <c r="I2011" s="228">
        <v>4719515.34</v>
      </c>
      <c r="J2011" s="228">
        <v>1454191.15</v>
      </c>
      <c r="K2011" s="228">
        <v>801752.24</v>
      </c>
      <c r="L2011" s="228">
        <v>7981673.3399999999</v>
      </c>
    </row>
    <row r="2012" spans="1:12">
      <c r="A2012" s="228">
        <v>2009</v>
      </c>
      <c r="B2012" s="228" t="s">
        <v>192</v>
      </c>
      <c r="C2012" s="228" t="s">
        <v>62</v>
      </c>
      <c r="D2012" s="228" t="s">
        <v>205</v>
      </c>
      <c r="E2012" s="228">
        <v>45</v>
      </c>
      <c r="F2012" s="228">
        <v>88951</v>
      </c>
      <c r="G2012" s="228">
        <v>4578</v>
      </c>
      <c r="H2012" s="228">
        <v>8828</v>
      </c>
      <c r="I2012" s="228">
        <v>6938065.3300000001</v>
      </c>
      <c r="J2012" s="228">
        <v>2030377.85</v>
      </c>
      <c r="K2012" s="228">
        <v>1492944.57</v>
      </c>
      <c r="L2012" s="228">
        <v>11803865.6</v>
      </c>
    </row>
    <row r="2013" spans="1:12">
      <c r="A2013" s="228">
        <v>2009</v>
      </c>
      <c r="B2013" s="228" t="s">
        <v>192</v>
      </c>
      <c r="C2013" s="228" t="s">
        <v>62</v>
      </c>
      <c r="D2013" s="228" t="s">
        <v>205</v>
      </c>
      <c r="E2013" s="228">
        <v>50</v>
      </c>
      <c r="F2013" s="228">
        <v>87884</v>
      </c>
      <c r="G2013" s="228">
        <v>6062</v>
      </c>
      <c r="H2013" s="228">
        <v>12217</v>
      </c>
      <c r="I2013" s="228">
        <v>9384883.2699999996</v>
      </c>
      <c r="J2013" s="228">
        <v>2808378.77</v>
      </c>
      <c r="K2013" s="228">
        <v>1913502.54</v>
      </c>
      <c r="L2013" s="228">
        <v>15561480.58</v>
      </c>
    </row>
    <row r="2014" spans="1:12">
      <c r="A2014" s="228">
        <v>2009</v>
      </c>
      <c r="B2014" s="228" t="s">
        <v>192</v>
      </c>
      <c r="C2014" s="228" t="s">
        <v>62</v>
      </c>
      <c r="D2014" s="228" t="s">
        <v>205</v>
      </c>
      <c r="E2014" s="228">
        <v>55</v>
      </c>
      <c r="F2014" s="228">
        <v>84119</v>
      </c>
      <c r="G2014" s="228">
        <v>7997</v>
      </c>
      <c r="H2014" s="228">
        <v>16719</v>
      </c>
      <c r="I2014" s="228">
        <v>13682113.550000001</v>
      </c>
      <c r="J2014" s="228">
        <v>3791127.78</v>
      </c>
      <c r="K2014" s="228">
        <v>3609792.5</v>
      </c>
      <c r="L2014" s="228">
        <v>23070305.050000001</v>
      </c>
    </row>
    <row r="2015" spans="1:12">
      <c r="A2015" s="228">
        <v>2009</v>
      </c>
      <c r="B2015" s="228" t="s">
        <v>192</v>
      </c>
      <c r="C2015" s="228" t="s">
        <v>62</v>
      </c>
      <c r="D2015" s="228" t="s">
        <v>205</v>
      </c>
      <c r="E2015" s="228">
        <v>60</v>
      </c>
      <c r="F2015" s="228">
        <v>75879</v>
      </c>
      <c r="G2015" s="228">
        <v>10026</v>
      </c>
      <c r="H2015" s="228">
        <v>21311</v>
      </c>
      <c r="I2015" s="228">
        <v>18279714.370000001</v>
      </c>
      <c r="J2015" s="228">
        <v>4981196.17</v>
      </c>
      <c r="K2015" s="228">
        <v>4712675.99</v>
      </c>
      <c r="L2015" s="228">
        <v>30295282.800000001</v>
      </c>
    </row>
    <row r="2016" spans="1:12">
      <c r="A2016" s="228">
        <v>2009</v>
      </c>
      <c r="B2016" s="228" t="s">
        <v>192</v>
      </c>
      <c r="C2016" s="228" t="s">
        <v>62</v>
      </c>
      <c r="D2016" s="228" t="s">
        <v>205</v>
      </c>
      <c r="E2016" s="228">
        <v>65</v>
      </c>
      <c r="F2016" s="228">
        <v>54056</v>
      </c>
      <c r="G2016" s="228">
        <v>9688</v>
      </c>
      <c r="H2016" s="228">
        <v>24499</v>
      </c>
      <c r="I2016" s="228">
        <v>20331285.890000001</v>
      </c>
      <c r="J2016" s="228">
        <v>5066563</v>
      </c>
      <c r="K2016" s="228">
        <v>5959787.2800000003</v>
      </c>
      <c r="L2016" s="228">
        <v>33565542.289999999</v>
      </c>
    </row>
    <row r="2017" spans="1:12">
      <c r="A2017" s="228">
        <v>2009</v>
      </c>
      <c r="B2017" s="228" t="s">
        <v>192</v>
      </c>
      <c r="C2017" s="228" t="s">
        <v>62</v>
      </c>
      <c r="D2017" s="228" t="s">
        <v>205</v>
      </c>
      <c r="E2017" s="228">
        <v>70</v>
      </c>
      <c r="F2017" s="228">
        <v>38769</v>
      </c>
      <c r="G2017" s="228">
        <v>9066</v>
      </c>
      <c r="H2017" s="228">
        <v>24626</v>
      </c>
      <c r="I2017" s="228">
        <v>19773350.109999999</v>
      </c>
      <c r="J2017" s="228">
        <v>4762900.66</v>
      </c>
      <c r="K2017" s="228">
        <v>5529237.6799999997</v>
      </c>
      <c r="L2017" s="228">
        <v>31621782.059999999</v>
      </c>
    </row>
    <row r="2018" spans="1:12">
      <c r="A2018" s="228">
        <v>2009</v>
      </c>
      <c r="B2018" s="228" t="s">
        <v>192</v>
      </c>
      <c r="C2018" s="228" t="s">
        <v>62</v>
      </c>
      <c r="D2018" s="228" t="s">
        <v>205</v>
      </c>
      <c r="E2018" s="228">
        <v>75</v>
      </c>
      <c r="F2018" s="228">
        <v>30173</v>
      </c>
      <c r="G2018" s="228">
        <v>9475</v>
      </c>
      <c r="H2018" s="228">
        <v>30478</v>
      </c>
      <c r="I2018" s="228">
        <v>21913172.149999999</v>
      </c>
      <c r="J2018" s="228">
        <v>4841099.24</v>
      </c>
      <c r="K2018" s="228">
        <v>5363619.82</v>
      </c>
      <c r="L2018" s="228">
        <v>33532837.989999998</v>
      </c>
    </row>
    <row r="2019" spans="1:12">
      <c r="A2019" s="228">
        <v>2009</v>
      </c>
      <c r="B2019" s="228" t="s">
        <v>192</v>
      </c>
      <c r="C2019" s="228" t="s">
        <v>62</v>
      </c>
      <c r="D2019" s="228" t="s">
        <v>205</v>
      </c>
      <c r="E2019" s="228">
        <v>80</v>
      </c>
      <c r="F2019" s="228">
        <v>20284</v>
      </c>
      <c r="G2019" s="228">
        <v>6755</v>
      </c>
      <c r="H2019" s="228">
        <v>26231</v>
      </c>
      <c r="I2019" s="228">
        <v>16643085.52</v>
      </c>
      <c r="J2019" s="228">
        <v>3317111.79</v>
      </c>
      <c r="K2019" s="228">
        <v>3512505.72</v>
      </c>
      <c r="L2019" s="228">
        <v>24384645.41</v>
      </c>
    </row>
    <row r="2020" spans="1:12">
      <c r="A2020" s="228">
        <v>2009</v>
      </c>
      <c r="B2020" s="228" t="s">
        <v>192</v>
      </c>
      <c r="C2020" s="228" t="s">
        <v>62</v>
      </c>
      <c r="D2020" s="228" t="s">
        <v>205</v>
      </c>
      <c r="E2020" s="228">
        <v>85</v>
      </c>
      <c r="F2020" s="228">
        <v>6881</v>
      </c>
      <c r="G2020" s="228">
        <v>2245</v>
      </c>
      <c r="H2020" s="228">
        <v>12075</v>
      </c>
      <c r="I2020" s="228">
        <v>6837312.8899999997</v>
      </c>
      <c r="J2020" s="228">
        <v>1101706.23</v>
      </c>
      <c r="K2020" s="228">
        <v>1147809.6100000001</v>
      </c>
      <c r="L2020" s="228">
        <v>9459077.9399999995</v>
      </c>
    </row>
    <row r="2021" spans="1:12">
      <c r="A2021" s="228">
        <v>2009</v>
      </c>
      <c r="B2021" s="228" t="s">
        <v>192</v>
      </c>
      <c r="C2021" s="228" t="s">
        <v>62</v>
      </c>
      <c r="D2021" s="228" t="s">
        <v>205</v>
      </c>
      <c r="E2021" s="228">
        <v>90</v>
      </c>
      <c r="F2021" s="228">
        <v>2186</v>
      </c>
      <c r="G2021" s="228">
        <v>695</v>
      </c>
      <c r="H2021" s="228">
        <v>4854</v>
      </c>
      <c r="I2021" s="228">
        <v>2395964.9</v>
      </c>
      <c r="J2021" s="228">
        <v>306887.37</v>
      </c>
      <c r="K2021" s="228">
        <v>203083.7</v>
      </c>
      <c r="L2021" s="228">
        <v>3034163.24</v>
      </c>
    </row>
    <row r="2022" spans="1:12">
      <c r="A2022" s="228">
        <v>2009</v>
      </c>
      <c r="B2022" s="228" t="s">
        <v>192</v>
      </c>
      <c r="C2022" s="228" t="s">
        <v>62</v>
      </c>
      <c r="D2022" s="228" t="s">
        <v>205</v>
      </c>
      <c r="E2022" s="228">
        <v>95</v>
      </c>
      <c r="F2022" s="228">
        <v>550</v>
      </c>
      <c r="G2022" s="228">
        <v>133</v>
      </c>
      <c r="H2022" s="228">
        <v>1169</v>
      </c>
      <c r="I2022" s="228">
        <v>571995.19999999995</v>
      </c>
      <c r="J2022" s="228">
        <v>66215.59</v>
      </c>
      <c r="K2022" s="228">
        <v>43565.8</v>
      </c>
      <c r="L2022" s="228">
        <v>702610.07</v>
      </c>
    </row>
    <row r="2023" spans="1:12">
      <c r="A2023" s="228">
        <v>2009</v>
      </c>
      <c r="B2023" s="228" t="s">
        <v>192</v>
      </c>
      <c r="C2023" s="228" t="s">
        <v>62</v>
      </c>
      <c r="D2023" s="228" t="s">
        <v>206</v>
      </c>
      <c r="E2023" s="228">
        <v>0</v>
      </c>
      <c r="F2023" s="228">
        <v>64569</v>
      </c>
      <c r="G2023" s="228">
        <v>1551</v>
      </c>
      <c r="H2023" s="228">
        <v>6213</v>
      </c>
      <c r="I2023" s="228">
        <v>3147805.55</v>
      </c>
      <c r="J2023" s="228">
        <v>488328.33</v>
      </c>
      <c r="K2023" s="228">
        <v>57864.02</v>
      </c>
      <c r="L2023" s="228">
        <v>4004119.57</v>
      </c>
    </row>
    <row r="2024" spans="1:12">
      <c r="A2024" s="228">
        <v>2009</v>
      </c>
      <c r="B2024" s="228" t="s">
        <v>192</v>
      </c>
      <c r="C2024" s="228" t="s">
        <v>62</v>
      </c>
      <c r="D2024" s="228" t="s">
        <v>206</v>
      </c>
      <c r="E2024" s="228">
        <v>5</v>
      </c>
      <c r="F2024" s="228">
        <v>63714</v>
      </c>
      <c r="G2024" s="228">
        <v>756</v>
      </c>
      <c r="H2024" s="228">
        <v>1043</v>
      </c>
      <c r="I2024" s="228">
        <v>723470.15</v>
      </c>
      <c r="J2024" s="228">
        <v>241966.68</v>
      </c>
      <c r="K2024" s="228">
        <v>25251.439999999999</v>
      </c>
      <c r="L2024" s="228">
        <v>1174353.69</v>
      </c>
    </row>
    <row r="2025" spans="1:12">
      <c r="A2025" s="228">
        <v>2009</v>
      </c>
      <c r="B2025" s="228" t="s">
        <v>192</v>
      </c>
      <c r="C2025" s="228" t="s">
        <v>62</v>
      </c>
      <c r="D2025" s="228" t="s">
        <v>206</v>
      </c>
      <c r="E2025" s="228">
        <v>10</v>
      </c>
      <c r="F2025" s="228">
        <v>66700</v>
      </c>
      <c r="G2025" s="228">
        <v>733</v>
      </c>
      <c r="H2025" s="228">
        <v>1157</v>
      </c>
      <c r="I2025" s="228">
        <v>765700.64</v>
      </c>
      <c r="J2025" s="228">
        <v>274735.45</v>
      </c>
      <c r="K2025" s="228">
        <v>220716.28</v>
      </c>
      <c r="L2025" s="228">
        <v>1430453.11</v>
      </c>
    </row>
    <row r="2026" spans="1:12">
      <c r="A2026" s="228">
        <v>2009</v>
      </c>
      <c r="B2026" s="228" t="s">
        <v>192</v>
      </c>
      <c r="C2026" s="228" t="s">
        <v>62</v>
      </c>
      <c r="D2026" s="228" t="s">
        <v>206</v>
      </c>
      <c r="E2026" s="228">
        <v>15</v>
      </c>
      <c r="F2026" s="228">
        <v>72893</v>
      </c>
      <c r="G2026" s="228">
        <v>2682</v>
      </c>
      <c r="H2026" s="228">
        <v>4974</v>
      </c>
      <c r="I2026" s="228">
        <v>3706130.93</v>
      </c>
      <c r="J2026" s="228">
        <v>912792.76</v>
      </c>
      <c r="K2026" s="228">
        <v>557851.49</v>
      </c>
      <c r="L2026" s="228">
        <v>5972574.6200000001</v>
      </c>
    </row>
    <row r="2027" spans="1:12">
      <c r="A2027" s="228">
        <v>2009</v>
      </c>
      <c r="B2027" s="228" t="s">
        <v>192</v>
      </c>
      <c r="C2027" s="228" t="s">
        <v>62</v>
      </c>
      <c r="D2027" s="228" t="s">
        <v>206</v>
      </c>
      <c r="E2027" s="228">
        <v>20</v>
      </c>
      <c r="F2027" s="228">
        <v>61932</v>
      </c>
      <c r="G2027" s="228">
        <v>3261</v>
      </c>
      <c r="H2027" s="228">
        <v>6496</v>
      </c>
      <c r="I2027" s="228">
        <v>4514176.9400000004</v>
      </c>
      <c r="J2027" s="228">
        <v>1035351.8</v>
      </c>
      <c r="K2027" s="228">
        <v>412820.1</v>
      </c>
      <c r="L2027" s="228">
        <v>6780782.8399999999</v>
      </c>
    </row>
    <row r="2028" spans="1:12">
      <c r="A2028" s="228">
        <v>2009</v>
      </c>
      <c r="B2028" s="228" t="s">
        <v>192</v>
      </c>
      <c r="C2028" s="228" t="s">
        <v>62</v>
      </c>
      <c r="D2028" s="228" t="s">
        <v>206</v>
      </c>
      <c r="E2028" s="228">
        <v>25</v>
      </c>
      <c r="F2028" s="228">
        <v>60483</v>
      </c>
      <c r="G2028" s="228">
        <v>3843</v>
      </c>
      <c r="H2028" s="228">
        <v>10355</v>
      </c>
      <c r="I2028" s="228">
        <v>8029979.2199999997</v>
      </c>
      <c r="J2028" s="228">
        <v>1813289.58</v>
      </c>
      <c r="K2028" s="228">
        <v>335467.58</v>
      </c>
      <c r="L2028" s="228">
        <v>11485878.35</v>
      </c>
    </row>
    <row r="2029" spans="1:12">
      <c r="A2029" s="228">
        <v>2009</v>
      </c>
      <c r="B2029" s="228" t="s">
        <v>192</v>
      </c>
      <c r="C2029" s="228" t="s">
        <v>62</v>
      </c>
      <c r="D2029" s="228" t="s">
        <v>206</v>
      </c>
      <c r="E2029" s="228">
        <v>30</v>
      </c>
      <c r="F2029" s="228">
        <v>81440</v>
      </c>
      <c r="G2029" s="228">
        <v>6996</v>
      </c>
      <c r="H2029" s="228">
        <v>20299</v>
      </c>
      <c r="I2029" s="228">
        <v>17450973.93</v>
      </c>
      <c r="J2029" s="228">
        <v>3607248.7</v>
      </c>
      <c r="K2029" s="228">
        <v>620542.71999999997</v>
      </c>
      <c r="L2029" s="228">
        <v>24070525.77</v>
      </c>
    </row>
    <row r="2030" spans="1:12">
      <c r="A2030" s="228">
        <v>2009</v>
      </c>
      <c r="B2030" s="228" t="s">
        <v>192</v>
      </c>
      <c r="C2030" s="228" t="s">
        <v>62</v>
      </c>
      <c r="D2030" s="228" t="s">
        <v>206</v>
      </c>
      <c r="E2030" s="228">
        <v>35</v>
      </c>
      <c r="F2030" s="228">
        <v>94739</v>
      </c>
      <c r="G2030" s="228">
        <v>8296</v>
      </c>
      <c r="H2030" s="228">
        <v>20431</v>
      </c>
      <c r="I2030" s="228">
        <v>16723737.25</v>
      </c>
      <c r="J2030" s="228">
        <v>3819520.29</v>
      </c>
      <c r="K2030" s="228">
        <v>983255.57</v>
      </c>
      <c r="L2030" s="228">
        <v>24163564.899999999</v>
      </c>
    </row>
    <row r="2031" spans="1:12">
      <c r="A2031" s="228">
        <v>2009</v>
      </c>
      <c r="B2031" s="228" t="s">
        <v>192</v>
      </c>
      <c r="C2031" s="228" t="s">
        <v>62</v>
      </c>
      <c r="D2031" s="228" t="s">
        <v>206</v>
      </c>
      <c r="E2031" s="228">
        <v>40</v>
      </c>
      <c r="F2031" s="228">
        <v>91297</v>
      </c>
      <c r="G2031" s="228">
        <v>6801</v>
      </c>
      <c r="H2031" s="228">
        <v>14207</v>
      </c>
      <c r="I2031" s="228">
        <v>10585389.18</v>
      </c>
      <c r="J2031" s="228">
        <v>2806657.87</v>
      </c>
      <c r="K2031" s="228">
        <v>1276252.75</v>
      </c>
      <c r="L2031" s="228">
        <v>16745794.99</v>
      </c>
    </row>
    <row r="2032" spans="1:12">
      <c r="A2032" s="228">
        <v>2009</v>
      </c>
      <c r="B2032" s="228" t="s">
        <v>192</v>
      </c>
      <c r="C2032" s="228" t="s">
        <v>62</v>
      </c>
      <c r="D2032" s="228" t="s">
        <v>206</v>
      </c>
      <c r="E2032" s="228">
        <v>45</v>
      </c>
      <c r="F2032" s="228">
        <v>96124</v>
      </c>
      <c r="G2032" s="228">
        <v>7085</v>
      </c>
      <c r="H2032" s="228">
        <v>13940</v>
      </c>
      <c r="I2032" s="228">
        <v>10334497.07</v>
      </c>
      <c r="J2032" s="228">
        <v>2890699.92</v>
      </c>
      <c r="K2032" s="228">
        <v>1748845.12</v>
      </c>
      <c r="L2032" s="228">
        <v>17023815.440000001</v>
      </c>
    </row>
    <row r="2033" spans="1:12">
      <c r="A2033" s="228">
        <v>2009</v>
      </c>
      <c r="B2033" s="228" t="s">
        <v>192</v>
      </c>
      <c r="C2033" s="228" t="s">
        <v>62</v>
      </c>
      <c r="D2033" s="228" t="s">
        <v>206</v>
      </c>
      <c r="E2033" s="228">
        <v>50</v>
      </c>
      <c r="F2033" s="228">
        <v>94664</v>
      </c>
      <c r="G2033" s="228">
        <v>8253</v>
      </c>
      <c r="H2033" s="228">
        <v>16343</v>
      </c>
      <c r="I2033" s="228">
        <v>11968644.85</v>
      </c>
      <c r="J2033" s="228">
        <v>3369265.69</v>
      </c>
      <c r="K2033" s="228">
        <v>2133976.61</v>
      </c>
      <c r="L2033" s="228">
        <v>19578853.68</v>
      </c>
    </row>
    <row r="2034" spans="1:12">
      <c r="A2034" s="228">
        <v>2009</v>
      </c>
      <c r="B2034" s="228" t="s">
        <v>192</v>
      </c>
      <c r="C2034" s="228" t="s">
        <v>62</v>
      </c>
      <c r="D2034" s="228" t="s">
        <v>206</v>
      </c>
      <c r="E2034" s="228">
        <v>55</v>
      </c>
      <c r="F2034" s="228">
        <v>90531</v>
      </c>
      <c r="G2034" s="228">
        <v>9249</v>
      </c>
      <c r="H2034" s="228">
        <v>21016</v>
      </c>
      <c r="I2034" s="228">
        <v>15050960.449999999</v>
      </c>
      <c r="J2034" s="228">
        <v>3964382.38</v>
      </c>
      <c r="K2034" s="228">
        <v>3278967.5</v>
      </c>
      <c r="L2034" s="228">
        <v>24507184.859999999</v>
      </c>
    </row>
    <row r="2035" spans="1:12">
      <c r="A2035" s="228">
        <v>2009</v>
      </c>
      <c r="B2035" s="228" t="s">
        <v>192</v>
      </c>
      <c r="C2035" s="228" t="s">
        <v>62</v>
      </c>
      <c r="D2035" s="228" t="s">
        <v>206</v>
      </c>
      <c r="E2035" s="228">
        <v>60</v>
      </c>
      <c r="F2035" s="228">
        <v>79466</v>
      </c>
      <c r="G2035" s="228">
        <v>10207</v>
      </c>
      <c r="H2035" s="228">
        <v>25208</v>
      </c>
      <c r="I2035" s="228">
        <v>17974046.48</v>
      </c>
      <c r="J2035" s="228">
        <v>4433419.2</v>
      </c>
      <c r="K2035" s="228">
        <v>4442003.4400000004</v>
      </c>
      <c r="L2035" s="228">
        <v>29015946.879999999</v>
      </c>
    </row>
    <row r="2036" spans="1:12">
      <c r="A2036" s="228">
        <v>2009</v>
      </c>
      <c r="B2036" s="228" t="s">
        <v>192</v>
      </c>
      <c r="C2036" s="228" t="s">
        <v>62</v>
      </c>
      <c r="D2036" s="228" t="s">
        <v>206</v>
      </c>
      <c r="E2036" s="228">
        <v>65</v>
      </c>
      <c r="F2036" s="228">
        <v>54873</v>
      </c>
      <c r="G2036" s="228">
        <v>8521</v>
      </c>
      <c r="H2036" s="228">
        <v>22941</v>
      </c>
      <c r="I2036" s="228">
        <v>17084403.16</v>
      </c>
      <c r="J2036" s="228">
        <v>4033059.01</v>
      </c>
      <c r="K2036" s="228">
        <v>4607603.6399999997</v>
      </c>
      <c r="L2036" s="228">
        <v>27346382.079999998</v>
      </c>
    </row>
    <row r="2037" spans="1:12">
      <c r="A2037" s="228">
        <v>2009</v>
      </c>
      <c r="B2037" s="228" t="s">
        <v>192</v>
      </c>
      <c r="C2037" s="228" t="s">
        <v>62</v>
      </c>
      <c r="D2037" s="228" t="s">
        <v>206</v>
      </c>
      <c r="E2037" s="228">
        <v>70</v>
      </c>
      <c r="F2037" s="228">
        <v>42052</v>
      </c>
      <c r="G2037" s="228">
        <v>8089</v>
      </c>
      <c r="H2037" s="228">
        <v>24920</v>
      </c>
      <c r="I2037" s="228">
        <v>17557808.109999999</v>
      </c>
      <c r="J2037" s="228">
        <v>3921308.65</v>
      </c>
      <c r="K2037" s="228">
        <v>4463051.3</v>
      </c>
      <c r="L2037" s="228">
        <v>27324604.809999999</v>
      </c>
    </row>
    <row r="2038" spans="1:12">
      <c r="A2038" s="228">
        <v>2009</v>
      </c>
      <c r="B2038" s="228" t="s">
        <v>192</v>
      </c>
      <c r="C2038" s="228" t="s">
        <v>62</v>
      </c>
      <c r="D2038" s="228" t="s">
        <v>206</v>
      </c>
      <c r="E2038" s="228">
        <v>75</v>
      </c>
      <c r="F2038" s="228">
        <v>35167</v>
      </c>
      <c r="G2038" s="228">
        <v>8002</v>
      </c>
      <c r="H2038" s="228">
        <v>31458</v>
      </c>
      <c r="I2038" s="228">
        <v>20315820.77</v>
      </c>
      <c r="J2038" s="228">
        <v>4185579.6</v>
      </c>
      <c r="K2038" s="228">
        <v>4693173.9800000004</v>
      </c>
      <c r="L2038" s="228">
        <v>30573757.809999999</v>
      </c>
    </row>
    <row r="2039" spans="1:12">
      <c r="A2039" s="228">
        <v>2009</v>
      </c>
      <c r="B2039" s="228" t="s">
        <v>192</v>
      </c>
      <c r="C2039" s="228" t="s">
        <v>62</v>
      </c>
      <c r="D2039" s="228" t="s">
        <v>206</v>
      </c>
      <c r="E2039" s="228">
        <v>80</v>
      </c>
      <c r="F2039" s="228">
        <v>28240</v>
      </c>
      <c r="G2039" s="228">
        <v>6601</v>
      </c>
      <c r="H2039" s="228">
        <v>34042</v>
      </c>
      <c r="I2039" s="228">
        <v>20122470.82</v>
      </c>
      <c r="J2039" s="228">
        <v>3438862.4</v>
      </c>
      <c r="K2039" s="228">
        <v>3348300.26</v>
      </c>
      <c r="L2039" s="228">
        <v>28231541.48</v>
      </c>
    </row>
    <row r="2040" spans="1:12">
      <c r="A2040" s="228">
        <v>2009</v>
      </c>
      <c r="B2040" s="228" t="s">
        <v>192</v>
      </c>
      <c r="C2040" s="228" t="s">
        <v>62</v>
      </c>
      <c r="D2040" s="228" t="s">
        <v>206</v>
      </c>
      <c r="E2040" s="228">
        <v>85</v>
      </c>
      <c r="F2040" s="228">
        <v>16364</v>
      </c>
      <c r="G2040" s="228">
        <v>3803</v>
      </c>
      <c r="H2040" s="228">
        <v>26737</v>
      </c>
      <c r="I2040" s="228">
        <v>14112216.789999999</v>
      </c>
      <c r="J2040" s="228">
        <v>2064272.74</v>
      </c>
      <c r="K2040" s="228">
        <v>1546118.78</v>
      </c>
      <c r="L2040" s="228">
        <v>18245765.850000001</v>
      </c>
    </row>
    <row r="2041" spans="1:12">
      <c r="A2041" s="228">
        <v>2009</v>
      </c>
      <c r="B2041" s="228" t="s">
        <v>192</v>
      </c>
      <c r="C2041" s="228" t="s">
        <v>62</v>
      </c>
      <c r="D2041" s="228" t="s">
        <v>206</v>
      </c>
      <c r="E2041" s="228">
        <v>90</v>
      </c>
      <c r="F2041" s="228">
        <v>6623</v>
      </c>
      <c r="G2041" s="228">
        <v>1490</v>
      </c>
      <c r="H2041" s="228">
        <v>13236</v>
      </c>
      <c r="I2041" s="228">
        <v>6232724.3300000001</v>
      </c>
      <c r="J2041" s="228">
        <v>705932.84</v>
      </c>
      <c r="K2041" s="228">
        <v>457115.07</v>
      </c>
      <c r="L2041" s="228">
        <v>7700405.1600000001</v>
      </c>
    </row>
    <row r="2042" spans="1:12">
      <c r="A2042" s="228">
        <v>2009</v>
      </c>
      <c r="B2042" s="228" t="s">
        <v>192</v>
      </c>
      <c r="C2042" s="228" t="s">
        <v>62</v>
      </c>
      <c r="D2042" s="228" t="s">
        <v>206</v>
      </c>
      <c r="E2042" s="228">
        <v>95</v>
      </c>
      <c r="F2042" s="228">
        <v>2055</v>
      </c>
      <c r="G2042" s="228">
        <v>364</v>
      </c>
      <c r="H2042" s="228">
        <v>3823</v>
      </c>
      <c r="I2042" s="228">
        <v>1597371.74</v>
      </c>
      <c r="J2042" s="228">
        <v>168965.33</v>
      </c>
      <c r="K2042" s="228">
        <v>80010.600000000006</v>
      </c>
      <c r="L2042" s="228">
        <v>1904977.17</v>
      </c>
    </row>
    <row r="2043" spans="1:12">
      <c r="A2043" s="228">
        <v>2009</v>
      </c>
      <c r="B2043" s="228" t="s">
        <v>192</v>
      </c>
      <c r="C2043" s="228" t="s">
        <v>63</v>
      </c>
      <c r="D2043" s="228" t="s">
        <v>205</v>
      </c>
      <c r="E2043" s="228">
        <v>0</v>
      </c>
      <c r="F2043" s="228">
        <v>56870</v>
      </c>
      <c r="G2043" s="228">
        <v>2180</v>
      </c>
      <c r="H2043" s="228">
        <v>6836</v>
      </c>
      <c r="I2043" s="228">
        <v>5203487.79</v>
      </c>
      <c r="J2043" s="228">
        <v>637028.66</v>
      </c>
      <c r="K2043" s="228">
        <v>97105.33</v>
      </c>
      <c r="L2043" s="228">
        <v>6402153.4900000002</v>
      </c>
    </row>
    <row r="2044" spans="1:12">
      <c r="A2044" s="228">
        <v>2009</v>
      </c>
      <c r="B2044" s="228" t="s">
        <v>192</v>
      </c>
      <c r="C2044" s="228" t="s">
        <v>63</v>
      </c>
      <c r="D2044" s="228" t="s">
        <v>205</v>
      </c>
      <c r="E2044" s="228">
        <v>5</v>
      </c>
      <c r="F2044" s="228">
        <v>58532</v>
      </c>
      <c r="G2044" s="228">
        <v>948</v>
      </c>
      <c r="H2044" s="228">
        <v>1261</v>
      </c>
      <c r="I2044" s="228">
        <v>1043419.34</v>
      </c>
      <c r="J2044" s="228">
        <v>264461.5</v>
      </c>
      <c r="K2044" s="228">
        <v>162602.82</v>
      </c>
      <c r="L2044" s="228">
        <v>1688020.91</v>
      </c>
    </row>
    <row r="2045" spans="1:12">
      <c r="A2045" s="228">
        <v>2009</v>
      </c>
      <c r="B2045" s="228" t="s">
        <v>192</v>
      </c>
      <c r="C2045" s="228" t="s">
        <v>63</v>
      </c>
      <c r="D2045" s="228" t="s">
        <v>205</v>
      </c>
      <c r="E2045" s="228">
        <v>10</v>
      </c>
      <c r="F2045" s="228">
        <v>61070</v>
      </c>
      <c r="G2045" s="228">
        <v>829</v>
      </c>
      <c r="H2045" s="228">
        <v>1375</v>
      </c>
      <c r="I2045" s="228">
        <v>1133801.58</v>
      </c>
      <c r="J2045" s="228">
        <v>261242.12</v>
      </c>
      <c r="K2045" s="228">
        <v>233927.39</v>
      </c>
      <c r="L2045" s="228">
        <v>1854241.19</v>
      </c>
    </row>
    <row r="2046" spans="1:12">
      <c r="A2046" s="228">
        <v>2009</v>
      </c>
      <c r="B2046" s="228" t="s">
        <v>192</v>
      </c>
      <c r="C2046" s="228" t="s">
        <v>63</v>
      </c>
      <c r="D2046" s="228" t="s">
        <v>205</v>
      </c>
      <c r="E2046" s="228">
        <v>15</v>
      </c>
      <c r="F2046" s="228">
        <v>64168</v>
      </c>
      <c r="G2046" s="228">
        <v>1727</v>
      </c>
      <c r="H2046" s="228">
        <v>2586</v>
      </c>
      <c r="I2046" s="228">
        <v>2497883.1</v>
      </c>
      <c r="J2046" s="228">
        <v>580928.91</v>
      </c>
      <c r="K2046" s="228">
        <v>433942.78</v>
      </c>
      <c r="L2046" s="228">
        <v>4233950.0599999996</v>
      </c>
    </row>
    <row r="2047" spans="1:12">
      <c r="A2047" s="228">
        <v>2009</v>
      </c>
      <c r="B2047" s="228" t="s">
        <v>192</v>
      </c>
      <c r="C2047" s="228" t="s">
        <v>63</v>
      </c>
      <c r="D2047" s="228" t="s">
        <v>205</v>
      </c>
      <c r="E2047" s="228">
        <v>20</v>
      </c>
      <c r="F2047" s="228">
        <v>45914</v>
      </c>
      <c r="G2047" s="228">
        <v>1224</v>
      </c>
      <c r="H2047" s="228">
        <v>2367</v>
      </c>
      <c r="I2047" s="228">
        <v>1989174.5</v>
      </c>
      <c r="J2047" s="228">
        <v>429926.04</v>
      </c>
      <c r="K2047" s="228">
        <v>285983.90000000002</v>
      </c>
      <c r="L2047" s="228">
        <v>3188157.97</v>
      </c>
    </row>
    <row r="2048" spans="1:12">
      <c r="A2048" s="228">
        <v>2009</v>
      </c>
      <c r="B2048" s="228" t="s">
        <v>192</v>
      </c>
      <c r="C2048" s="228" t="s">
        <v>63</v>
      </c>
      <c r="D2048" s="228" t="s">
        <v>205</v>
      </c>
      <c r="E2048" s="228">
        <v>25</v>
      </c>
      <c r="F2048" s="228">
        <v>40820</v>
      </c>
      <c r="G2048" s="228">
        <v>1284</v>
      </c>
      <c r="H2048" s="228">
        <v>2450</v>
      </c>
      <c r="I2048" s="228">
        <v>1716263.14</v>
      </c>
      <c r="J2048" s="228">
        <v>399210.57</v>
      </c>
      <c r="K2048" s="228">
        <v>212594.85</v>
      </c>
      <c r="L2048" s="228">
        <v>2919670.73</v>
      </c>
    </row>
    <row r="2049" spans="1:12">
      <c r="A2049" s="228">
        <v>2009</v>
      </c>
      <c r="B2049" s="228" t="s">
        <v>192</v>
      </c>
      <c r="C2049" s="228" t="s">
        <v>63</v>
      </c>
      <c r="D2049" s="228" t="s">
        <v>205</v>
      </c>
      <c r="E2049" s="228">
        <v>30</v>
      </c>
      <c r="F2049" s="228">
        <v>54195</v>
      </c>
      <c r="G2049" s="228">
        <v>1515</v>
      </c>
      <c r="H2049" s="228">
        <v>3043</v>
      </c>
      <c r="I2049" s="228">
        <v>2381198.1800000002</v>
      </c>
      <c r="J2049" s="228">
        <v>576240.49</v>
      </c>
      <c r="K2049" s="228">
        <v>487304.35</v>
      </c>
      <c r="L2049" s="228">
        <v>4216344.41</v>
      </c>
    </row>
    <row r="2050" spans="1:12">
      <c r="A2050" s="228">
        <v>2009</v>
      </c>
      <c r="B2050" s="228" t="s">
        <v>192</v>
      </c>
      <c r="C2050" s="228" t="s">
        <v>63</v>
      </c>
      <c r="D2050" s="228" t="s">
        <v>205</v>
      </c>
      <c r="E2050" s="228">
        <v>35</v>
      </c>
      <c r="F2050" s="228">
        <v>64960</v>
      </c>
      <c r="G2050" s="228">
        <v>2313</v>
      </c>
      <c r="H2050" s="228">
        <v>4226</v>
      </c>
      <c r="I2050" s="228">
        <v>3207621.48</v>
      </c>
      <c r="J2050" s="228">
        <v>821817.65</v>
      </c>
      <c r="K2050" s="228">
        <v>784606.18</v>
      </c>
      <c r="L2050" s="228">
        <v>5825359.6299999999</v>
      </c>
    </row>
    <row r="2051" spans="1:12">
      <c r="A2051" s="228">
        <v>2009</v>
      </c>
      <c r="B2051" s="228" t="s">
        <v>192</v>
      </c>
      <c r="C2051" s="228" t="s">
        <v>63</v>
      </c>
      <c r="D2051" s="228" t="s">
        <v>205</v>
      </c>
      <c r="E2051" s="228">
        <v>40</v>
      </c>
      <c r="F2051" s="228">
        <v>64064</v>
      </c>
      <c r="G2051" s="228">
        <v>2621</v>
      </c>
      <c r="H2051" s="228">
        <v>4633</v>
      </c>
      <c r="I2051" s="228">
        <v>3830572.69</v>
      </c>
      <c r="J2051" s="228">
        <v>1048672.76</v>
      </c>
      <c r="K2051" s="228">
        <v>854084.44</v>
      </c>
      <c r="L2051" s="228">
        <v>6840507.7300000004</v>
      </c>
    </row>
    <row r="2052" spans="1:12">
      <c r="A2052" s="228">
        <v>2009</v>
      </c>
      <c r="B2052" s="228" t="s">
        <v>192</v>
      </c>
      <c r="C2052" s="228" t="s">
        <v>63</v>
      </c>
      <c r="D2052" s="228" t="s">
        <v>205</v>
      </c>
      <c r="E2052" s="228">
        <v>45</v>
      </c>
      <c r="F2052" s="228">
        <v>71203</v>
      </c>
      <c r="G2052" s="228">
        <v>3948</v>
      </c>
      <c r="H2052" s="228">
        <v>7424</v>
      </c>
      <c r="I2052" s="228">
        <v>5915591.7300000004</v>
      </c>
      <c r="J2052" s="228">
        <v>1496346.04</v>
      </c>
      <c r="K2052" s="228">
        <v>1278402.06</v>
      </c>
      <c r="L2052" s="228">
        <v>10111231.41</v>
      </c>
    </row>
    <row r="2053" spans="1:12">
      <c r="A2053" s="228">
        <v>2009</v>
      </c>
      <c r="B2053" s="228" t="s">
        <v>192</v>
      </c>
      <c r="C2053" s="228" t="s">
        <v>63</v>
      </c>
      <c r="D2053" s="228" t="s">
        <v>205</v>
      </c>
      <c r="E2053" s="228">
        <v>50</v>
      </c>
      <c r="F2053" s="228">
        <v>69269</v>
      </c>
      <c r="G2053" s="228">
        <v>5143</v>
      </c>
      <c r="H2053" s="228">
        <v>9313</v>
      </c>
      <c r="I2053" s="228">
        <v>8122596.2199999997</v>
      </c>
      <c r="J2053" s="228">
        <v>2186261.15</v>
      </c>
      <c r="K2053" s="228">
        <v>1983694.84</v>
      </c>
      <c r="L2053" s="228">
        <v>14186498.84</v>
      </c>
    </row>
    <row r="2054" spans="1:12">
      <c r="A2054" s="228">
        <v>2009</v>
      </c>
      <c r="B2054" s="228" t="s">
        <v>192</v>
      </c>
      <c r="C2054" s="228" t="s">
        <v>63</v>
      </c>
      <c r="D2054" s="228" t="s">
        <v>205</v>
      </c>
      <c r="E2054" s="228">
        <v>55</v>
      </c>
      <c r="F2054" s="228">
        <v>68329</v>
      </c>
      <c r="G2054" s="228">
        <v>6803</v>
      </c>
      <c r="H2054" s="228">
        <v>13354</v>
      </c>
      <c r="I2054" s="228">
        <v>11788413.6</v>
      </c>
      <c r="J2054" s="228">
        <v>3071091.14</v>
      </c>
      <c r="K2054" s="228">
        <v>2857871.69</v>
      </c>
      <c r="L2054" s="228">
        <v>20373850.98</v>
      </c>
    </row>
    <row r="2055" spans="1:12">
      <c r="A2055" s="228">
        <v>2009</v>
      </c>
      <c r="B2055" s="228" t="s">
        <v>192</v>
      </c>
      <c r="C2055" s="228" t="s">
        <v>63</v>
      </c>
      <c r="D2055" s="228" t="s">
        <v>205</v>
      </c>
      <c r="E2055" s="228">
        <v>60</v>
      </c>
      <c r="F2055" s="228">
        <v>62188</v>
      </c>
      <c r="G2055" s="228">
        <v>8242</v>
      </c>
      <c r="H2055" s="228">
        <v>18488</v>
      </c>
      <c r="I2055" s="228">
        <v>16387540.23</v>
      </c>
      <c r="J2055" s="228">
        <v>3932945.72</v>
      </c>
      <c r="K2055" s="228">
        <v>4548116.3899999997</v>
      </c>
      <c r="L2055" s="228">
        <v>28131690.34</v>
      </c>
    </row>
    <row r="2056" spans="1:12">
      <c r="A2056" s="228">
        <v>2009</v>
      </c>
      <c r="B2056" s="228" t="s">
        <v>192</v>
      </c>
      <c r="C2056" s="228" t="s">
        <v>63</v>
      </c>
      <c r="D2056" s="228" t="s">
        <v>205</v>
      </c>
      <c r="E2056" s="228">
        <v>65</v>
      </c>
      <c r="F2056" s="228">
        <v>43242</v>
      </c>
      <c r="G2056" s="228">
        <v>7705</v>
      </c>
      <c r="H2056" s="228">
        <v>19282</v>
      </c>
      <c r="I2056" s="228">
        <v>16242055.970000001</v>
      </c>
      <c r="J2056" s="228">
        <v>3827774.83</v>
      </c>
      <c r="K2056" s="228">
        <v>5097662.93</v>
      </c>
      <c r="L2056" s="228">
        <v>27890263.09</v>
      </c>
    </row>
    <row r="2057" spans="1:12">
      <c r="A2057" s="228">
        <v>2009</v>
      </c>
      <c r="B2057" s="228" t="s">
        <v>192</v>
      </c>
      <c r="C2057" s="228" t="s">
        <v>63</v>
      </c>
      <c r="D2057" s="228" t="s">
        <v>205</v>
      </c>
      <c r="E2057" s="228">
        <v>70</v>
      </c>
      <c r="F2057" s="228">
        <v>30260</v>
      </c>
      <c r="G2057" s="228">
        <v>7300</v>
      </c>
      <c r="H2057" s="228">
        <v>18471</v>
      </c>
      <c r="I2057" s="228">
        <v>15212787.93</v>
      </c>
      <c r="J2057" s="228">
        <v>3419192.89</v>
      </c>
      <c r="K2057" s="228">
        <v>5067698.6900000004</v>
      </c>
      <c r="L2057" s="228">
        <v>25887854.93</v>
      </c>
    </row>
    <row r="2058" spans="1:12">
      <c r="A2058" s="228">
        <v>2009</v>
      </c>
      <c r="B2058" s="228" t="s">
        <v>192</v>
      </c>
      <c r="C2058" s="228" t="s">
        <v>63</v>
      </c>
      <c r="D2058" s="228" t="s">
        <v>205</v>
      </c>
      <c r="E2058" s="228">
        <v>75</v>
      </c>
      <c r="F2058" s="228">
        <v>21630</v>
      </c>
      <c r="G2058" s="228">
        <v>6762</v>
      </c>
      <c r="H2058" s="228">
        <v>20326</v>
      </c>
      <c r="I2058" s="228">
        <v>15095696.289999999</v>
      </c>
      <c r="J2058" s="228">
        <v>3225759.64</v>
      </c>
      <c r="K2058" s="228">
        <v>3611292.89</v>
      </c>
      <c r="L2058" s="228">
        <v>23929049.739999998</v>
      </c>
    </row>
    <row r="2059" spans="1:12">
      <c r="A2059" s="228">
        <v>2009</v>
      </c>
      <c r="B2059" s="228" t="s">
        <v>192</v>
      </c>
      <c r="C2059" s="228" t="s">
        <v>63</v>
      </c>
      <c r="D2059" s="228" t="s">
        <v>205</v>
      </c>
      <c r="E2059" s="228">
        <v>80</v>
      </c>
      <c r="F2059" s="228">
        <v>13548</v>
      </c>
      <c r="G2059" s="228">
        <v>4304</v>
      </c>
      <c r="H2059" s="228">
        <v>14906</v>
      </c>
      <c r="I2059" s="228">
        <v>10204897.300000001</v>
      </c>
      <c r="J2059" s="228">
        <v>1953915.02</v>
      </c>
      <c r="K2059" s="228">
        <v>2330047.3199999998</v>
      </c>
      <c r="L2059" s="228">
        <v>15652616.640000001</v>
      </c>
    </row>
    <row r="2060" spans="1:12">
      <c r="A2060" s="228">
        <v>2009</v>
      </c>
      <c r="B2060" s="228" t="s">
        <v>192</v>
      </c>
      <c r="C2060" s="228" t="s">
        <v>63</v>
      </c>
      <c r="D2060" s="228" t="s">
        <v>205</v>
      </c>
      <c r="E2060" s="228">
        <v>85</v>
      </c>
      <c r="F2060" s="228">
        <v>4123</v>
      </c>
      <c r="G2060" s="228">
        <v>1226</v>
      </c>
      <c r="H2060" s="228">
        <v>5765</v>
      </c>
      <c r="I2060" s="228">
        <v>3427896.32</v>
      </c>
      <c r="J2060" s="228">
        <v>568740.17000000004</v>
      </c>
      <c r="K2060" s="228">
        <v>488505.13</v>
      </c>
      <c r="L2060" s="228">
        <v>4895092.4000000004</v>
      </c>
    </row>
    <row r="2061" spans="1:12">
      <c r="A2061" s="228">
        <v>2009</v>
      </c>
      <c r="B2061" s="228" t="s">
        <v>192</v>
      </c>
      <c r="C2061" s="228" t="s">
        <v>63</v>
      </c>
      <c r="D2061" s="228" t="s">
        <v>205</v>
      </c>
      <c r="E2061" s="228">
        <v>90</v>
      </c>
      <c r="F2061" s="228">
        <v>1337</v>
      </c>
      <c r="G2061" s="228">
        <v>338</v>
      </c>
      <c r="H2061" s="228">
        <v>2066</v>
      </c>
      <c r="I2061" s="228">
        <v>1157684.31</v>
      </c>
      <c r="J2061" s="228">
        <v>146895.53</v>
      </c>
      <c r="K2061" s="228">
        <v>118832</v>
      </c>
      <c r="L2061" s="228">
        <v>1542274.62</v>
      </c>
    </row>
    <row r="2062" spans="1:12">
      <c r="A2062" s="228">
        <v>2009</v>
      </c>
      <c r="B2062" s="228" t="s">
        <v>192</v>
      </c>
      <c r="C2062" s="228" t="s">
        <v>63</v>
      </c>
      <c r="D2062" s="228" t="s">
        <v>205</v>
      </c>
      <c r="E2062" s="228">
        <v>95</v>
      </c>
      <c r="F2062" s="228">
        <v>308</v>
      </c>
      <c r="G2062" s="228">
        <v>86</v>
      </c>
      <c r="H2062" s="228">
        <v>650</v>
      </c>
      <c r="I2062" s="228">
        <v>348960.41</v>
      </c>
      <c r="J2062" s="228">
        <v>34245.67</v>
      </c>
      <c r="K2062" s="228">
        <v>41990</v>
      </c>
      <c r="L2062" s="228">
        <v>478076.19</v>
      </c>
    </row>
    <row r="2063" spans="1:12">
      <c r="A2063" s="228">
        <v>2009</v>
      </c>
      <c r="B2063" s="228" t="s">
        <v>192</v>
      </c>
      <c r="C2063" s="228" t="s">
        <v>63</v>
      </c>
      <c r="D2063" s="228" t="s">
        <v>206</v>
      </c>
      <c r="E2063" s="228">
        <v>0</v>
      </c>
      <c r="F2063" s="228">
        <v>53149</v>
      </c>
      <c r="G2063" s="228">
        <v>1392</v>
      </c>
      <c r="H2063" s="228">
        <v>5627</v>
      </c>
      <c r="I2063" s="228">
        <v>3996615.23</v>
      </c>
      <c r="J2063" s="228">
        <v>421120.79</v>
      </c>
      <c r="K2063" s="228">
        <v>50855.87</v>
      </c>
      <c r="L2063" s="228">
        <v>4785585.78</v>
      </c>
    </row>
    <row r="2064" spans="1:12">
      <c r="A2064" s="228">
        <v>2009</v>
      </c>
      <c r="B2064" s="228" t="s">
        <v>192</v>
      </c>
      <c r="C2064" s="228" t="s">
        <v>63</v>
      </c>
      <c r="D2064" s="228" t="s">
        <v>206</v>
      </c>
      <c r="E2064" s="228">
        <v>5</v>
      </c>
      <c r="F2064" s="228">
        <v>55320</v>
      </c>
      <c r="G2064" s="228">
        <v>774</v>
      </c>
      <c r="H2064" s="228">
        <v>978</v>
      </c>
      <c r="I2064" s="228">
        <v>815315.35</v>
      </c>
      <c r="J2064" s="228">
        <v>204756.25</v>
      </c>
      <c r="K2064" s="228">
        <v>120079.77</v>
      </c>
      <c r="L2064" s="228">
        <v>1341837.05</v>
      </c>
    </row>
    <row r="2065" spans="1:12">
      <c r="A2065" s="228">
        <v>2009</v>
      </c>
      <c r="B2065" s="228" t="s">
        <v>192</v>
      </c>
      <c r="C2065" s="228" t="s">
        <v>63</v>
      </c>
      <c r="D2065" s="228" t="s">
        <v>206</v>
      </c>
      <c r="E2065" s="228">
        <v>10</v>
      </c>
      <c r="F2065" s="228">
        <v>58356</v>
      </c>
      <c r="G2065" s="228">
        <v>769</v>
      </c>
      <c r="H2065" s="228">
        <v>1408</v>
      </c>
      <c r="I2065" s="228">
        <v>1053278.6499999999</v>
      </c>
      <c r="J2065" s="228">
        <v>230011.7</v>
      </c>
      <c r="K2065" s="228">
        <v>254411.81</v>
      </c>
      <c r="L2065" s="228">
        <v>1771799.62</v>
      </c>
    </row>
    <row r="2066" spans="1:12">
      <c r="A2066" s="228">
        <v>2009</v>
      </c>
      <c r="B2066" s="228" t="s">
        <v>192</v>
      </c>
      <c r="C2066" s="228" t="s">
        <v>63</v>
      </c>
      <c r="D2066" s="228" t="s">
        <v>206</v>
      </c>
      <c r="E2066" s="228">
        <v>15</v>
      </c>
      <c r="F2066" s="228">
        <v>61146</v>
      </c>
      <c r="G2066" s="228">
        <v>1975</v>
      </c>
      <c r="H2066" s="228">
        <v>3359</v>
      </c>
      <c r="I2066" s="228">
        <v>2717933.77</v>
      </c>
      <c r="J2066" s="228">
        <v>605034.31000000006</v>
      </c>
      <c r="K2066" s="228">
        <v>351156.5</v>
      </c>
      <c r="L2066" s="228">
        <v>4335625.28</v>
      </c>
    </row>
    <row r="2067" spans="1:12">
      <c r="A2067" s="228">
        <v>2009</v>
      </c>
      <c r="B2067" s="228" t="s">
        <v>192</v>
      </c>
      <c r="C2067" s="228" t="s">
        <v>63</v>
      </c>
      <c r="D2067" s="228" t="s">
        <v>206</v>
      </c>
      <c r="E2067" s="228">
        <v>20</v>
      </c>
      <c r="F2067" s="228">
        <v>49572</v>
      </c>
      <c r="G2067" s="228">
        <v>2308</v>
      </c>
      <c r="H2067" s="228">
        <v>5256</v>
      </c>
      <c r="I2067" s="228">
        <v>3748878.1</v>
      </c>
      <c r="J2067" s="228">
        <v>826095.77</v>
      </c>
      <c r="K2067" s="228">
        <v>304411.17</v>
      </c>
      <c r="L2067" s="228">
        <v>5756393.3799999999</v>
      </c>
    </row>
    <row r="2068" spans="1:12">
      <c r="A2068" s="228">
        <v>2009</v>
      </c>
      <c r="B2068" s="228" t="s">
        <v>192</v>
      </c>
      <c r="C2068" s="228" t="s">
        <v>63</v>
      </c>
      <c r="D2068" s="228" t="s">
        <v>206</v>
      </c>
      <c r="E2068" s="228">
        <v>25</v>
      </c>
      <c r="F2068" s="228">
        <v>49866</v>
      </c>
      <c r="G2068" s="228">
        <v>3616</v>
      </c>
      <c r="H2068" s="228">
        <v>9986</v>
      </c>
      <c r="I2068" s="228">
        <v>8056044.6900000004</v>
      </c>
      <c r="J2068" s="228">
        <v>1980164.72</v>
      </c>
      <c r="K2068" s="228">
        <v>328904.37</v>
      </c>
      <c r="L2068" s="228">
        <v>11899083.35</v>
      </c>
    </row>
    <row r="2069" spans="1:12">
      <c r="A2069" s="228">
        <v>2009</v>
      </c>
      <c r="B2069" s="228" t="s">
        <v>192</v>
      </c>
      <c r="C2069" s="228" t="s">
        <v>63</v>
      </c>
      <c r="D2069" s="228" t="s">
        <v>206</v>
      </c>
      <c r="E2069" s="228">
        <v>30</v>
      </c>
      <c r="F2069" s="228">
        <v>62522</v>
      </c>
      <c r="G2069" s="228">
        <v>6141</v>
      </c>
      <c r="H2069" s="228">
        <v>16187</v>
      </c>
      <c r="I2069" s="228">
        <v>13577012.189999999</v>
      </c>
      <c r="J2069" s="228">
        <v>3343238.53</v>
      </c>
      <c r="K2069" s="228">
        <v>477719.62</v>
      </c>
      <c r="L2069" s="228">
        <v>20026441.460000001</v>
      </c>
    </row>
    <row r="2070" spans="1:12">
      <c r="A2070" s="228">
        <v>2009</v>
      </c>
      <c r="B2070" s="228" t="s">
        <v>192</v>
      </c>
      <c r="C2070" s="228" t="s">
        <v>63</v>
      </c>
      <c r="D2070" s="228" t="s">
        <v>206</v>
      </c>
      <c r="E2070" s="228">
        <v>35</v>
      </c>
      <c r="F2070" s="228">
        <v>73492</v>
      </c>
      <c r="G2070" s="228">
        <v>6266</v>
      </c>
      <c r="H2070" s="228">
        <v>15303</v>
      </c>
      <c r="I2070" s="228">
        <v>12738645.33</v>
      </c>
      <c r="J2070" s="228">
        <v>3025174.69</v>
      </c>
      <c r="K2070" s="228">
        <v>818531.89</v>
      </c>
      <c r="L2070" s="228">
        <v>19338073.170000002</v>
      </c>
    </row>
    <row r="2071" spans="1:12">
      <c r="A2071" s="228">
        <v>2009</v>
      </c>
      <c r="B2071" s="228" t="s">
        <v>192</v>
      </c>
      <c r="C2071" s="228" t="s">
        <v>63</v>
      </c>
      <c r="D2071" s="228" t="s">
        <v>206</v>
      </c>
      <c r="E2071" s="228">
        <v>40</v>
      </c>
      <c r="F2071" s="228">
        <v>70688</v>
      </c>
      <c r="G2071" s="228">
        <v>5252</v>
      </c>
      <c r="H2071" s="228">
        <v>10791</v>
      </c>
      <c r="I2071" s="228">
        <v>8320731.75</v>
      </c>
      <c r="J2071" s="228">
        <v>1983167.54</v>
      </c>
      <c r="K2071" s="228">
        <v>996525.71</v>
      </c>
      <c r="L2071" s="228">
        <v>13440068.49</v>
      </c>
    </row>
    <row r="2072" spans="1:12">
      <c r="A2072" s="228">
        <v>2009</v>
      </c>
      <c r="B2072" s="228" t="s">
        <v>192</v>
      </c>
      <c r="C2072" s="228" t="s">
        <v>63</v>
      </c>
      <c r="D2072" s="228" t="s">
        <v>206</v>
      </c>
      <c r="E2072" s="228">
        <v>45</v>
      </c>
      <c r="F2072" s="228">
        <v>77653</v>
      </c>
      <c r="G2072" s="228">
        <v>5931</v>
      </c>
      <c r="H2072" s="228">
        <v>12283</v>
      </c>
      <c r="I2072" s="228">
        <v>9540346</v>
      </c>
      <c r="J2072" s="228">
        <v>2284540.29</v>
      </c>
      <c r="K2072" s="228">
        <v>1581912.36</v>
      </c>
      <c r="L2072" s="228">
        <v>15894819.199999999</v>
      </c>
    </row>
    <row r="2073" spans="1:12">
      <c r="A2073" s="228">
        <v>2009</v>
      </c>
      <c r="B2073" s="228" t="s">
        <v>192</v>
      </c>
      <c r="C2073" s="228" t="s">
        <v>63</v>
      </c>
      <c r="D2073" s="228" t="s">
        <v>206</v>
      </c>
      <c r="E2073" s="228">
        <v>50</v>
      </c>
      <c r="F2073" s="228">
        <v>75495</v>
      </c>
      <c r="G2073" s="228">
        <v>7041</v>
      </c>
      <c r="H2073" s="228">
        <v>14264</v>
      </c>
      <c r="I2073" s="228">
        <v>10756728.539999999</v>
      </c>
      <c r="J2073" s="228">
        <v>2798451.48</v>
      </c>
      <c r="K2073" s="228">
        <v>1700819.23</v>
      </c>
      <c r="L2073" s="228">
        <v>17884820.600000001</v>
      </c>
    </row>
    <row r="2074" spans="1:12">
      <c r="A2074" s="228">
        <v>2009</v>
      </c>
      <c r="B2074" s="228" t="s">
        <v>192</v>
      </c>
      <c r="C2074" s="228" t="s">
        <v>63</v>
      </c>
      <c r="D2074" s="228" t="s">
        <v>206</v>
      </c>
      <c r="E2074" s="228">
        <v>55</v>
      </c>
      <c r="F2074" s="228">
        <v>72740</v>
      </c>
      <c r="G2074" s="228">
        <v>8012</v>
      </c>
      <c r="H2074" s="228">
        <v>16613</v>
      </c>
      <c r="I2074" s="228">
        <v>12992914.16</v>
      </c>
      <c r="J2074" s="228">
        <v>3195361.81</v>
      </c>
      <c r="K2074" s="228">
        <v>2582407.0499999998</v>
      </c>
      <c r="L2074" s="228">
        <v>21619787.629999999</v>
      </c>
    </row>
    <row r="2075" spans="1:12">
      <c r="A2075" s="228">
        <v>2009</v>
      </c>
      <c r="B2075" s="228" t="s">
        <v>192</v>
      </c>
      <c r="C2075" s="228" t="s">
        <v>63</v>
      </c>
      <c r="D2075" s="228" t="s">
        <v>206</v>
      </c>
      <c r="E2075" s="228">
        <v>60</v>
      </c>
      <c r="F2075" s="228">
        <v>63816</v>
      </c>
      <c r="G2075" s="228">
        <v>8495</v>
      </c>
      <c r="H2075" s="228">
        <v>18632</v>
      </c>
      <c r="I2075" s="228">
        <v>14691602.789999999</v>
      </c>
      <c r="J2075" s="228">
        <v>3466559.52</v>
      </c>
      <c r="K2075" s="228">
        <v>3641565.36</v>
      </c>
      <c r="L2075" s="228">
        <v>24564203.879999999</v>
      </c>
    </row>
    <row r="2076" spans="1:12">
      <c r="A2076" s="228">
        <v>2009</v>
      </c>
      <c r="B2076" s="228" t="s">
        <v>192</v>
      </c>
      <c r="C2076" s="228" t="s">
        <v>63</v>
      </c>
      <c r="D2076" s="228" t="s">
        <v>206</v>
      </c>
      <c r="E2076" s="228">
        <v>65</v>
      </c>
      <c r="F2076" s="228">
        <v>44253</v>
      </c>
      <c r="G2076" s="228">
        <v>7561</v>
      </c>
      <c r="H2076" s="228">
        <v>18349</v>
      </c>
      <c r="I2076" s="228">
        <v>14011287.07</v>
      </c>
      <c r="J2076" s="228">
        <v>3263113.67</v>
      </c>
      <c r="K2076" s="228">
        <v>3646712.11</v>
      </c>
      <c r="L2076" s="228">
        <v>23345757.010000002</v>
      </c>
    </row>
    <row r="2077" spans="1:12">
      <c r="A2077" s="228">
        <v>2009</v>
      </c>
      <c r="B2077" s="228" t="s">
        <v>192</v>
      </c>
      <c r="C2077" s="228" t="s">
        <v>63</v>
      </c>
      <c r="D2077" s="228" t="s">
        <v>206</v>
      </c>
      <c r="E2077" s="228">
        <v>70</v>
      </c>
      <c r="F2077" s="228">
        <v>31805</v>
      </c>
      <c r="G2077" s="228">
        <v>6359</v>
      </c>
      <c r="H2077" s="228">
        <v>18215</v>
      </c>
      <c r="I2077" s="228">
        <v>13229198.300000001</v>
      </c>
      <c r="J2077" s="228">
        <v>3048278.57</v>
      </c>
      <c r="K2077" s="228">
        <v>3512191.85</v>
      </c>
      <c r="L2077" s="228">
        <v>21813818.52</v>
      </c>
    </row>
    <row r="2078" spans="1:12">
      <c r="A2078" s="228">
        <v>2009</v>
      </c>
      <c r="B2078" s="228" t="s">
        <v>192</v>
      </c>
      <c r="C2078" s="228" t="s">
        <v>63</v>
      </c>
      <c r="D2078" s="228" t="s">
        <v>206</v>
      </c>
      <c r="E2078" s="228">
        <v>75</v>
      </c>
      <c r="F2078" s="228">
        <v>24942</v>
      </c>
      <c r="G2078" s="228">
        <v>6026</v>
      </c>
      <c r="H2078" s="228">
        <v>20747</v>
      </c>
      <c r="I2078" s="228">
        <v>14512617.710000001</v>
      </c>
      <c r="J2078" s="228">
        <v>2770533.59</v>
      </c>
      <c r="K2078" s="228">
        <v>3086225.98</v>
      </c>
      <c r="L2078" s="228">
        <v>22220169.989999998</v>
      </c>
    </row>
    <row r="2079" spans="1:12">
      <c r="A2079" s="228">
        <v>2009</v>
      </c>
      <c r="B2079" s="228" t="s">
        <v>192</v>
      </c>
      <c r="C2079" s="228" t="s">
        <v>63</v>
      </c>
      <c r="D2079" s="228" t="s">
        <v>206</v>
      </c>
      <c r="E2079" s="228">
        <v>80</v>
      </c>
      <c r="F2079" s="228">
        <v>18576</v>
      </c>
      <c r="G2079" s="228">
        <v>4570</v>
      </c>
      <c r="H2079" s="228">
        <v>21725</v>
      </c>
      <c r="I2079" s="228">
        <v>13518869.859999999</v>
      </c>
      <c r="J2079" s="228">
        <v>2169703.34</v>
      </c>
      <c r="K2079" s="228">
        <v>2266396.15</v>
      </c>
      <c r="L2079" s="228">
        <v>19628396.370000001</v>
      </c>
    </row>
    <row r="2080" spans="1:12">
      <c r="A2080" s="228">
        <v>2009</v>
      </c>
      <c r="B2080" s="228" t="s">
        <v>192</v>
      </c>
      <c r="C2080" s="228" t="s">
        <v>63</v>
      </c>
      <c r="D2080" s="228" t="s">
        <v>206</v>
      </c>
      <c r="E2080" s="228">
        <v>85</v>
      </c>
      <c r="F2080" s="228">
        <v>10439</v>
      </c>
      <c r="G2080" s="228">
        <v>2368</v>
      </c>
      <c r="H2080" s="228">
        <v>13529</v>
      </c>
      <c r="I2080" s="228">
        <v>7613501.7300000004</v>
      </c>
      <c r="J2080" s="228">
        <v>1059970.3500000001</v>
      </c>
      <c r="K2080" s="228">
        <v>917725.18</v>
      </c>
      <c r="L2080" s="228">
        <v>10392034.51</v>
      </c>
    </row>
    <row r="2081" spans="1:12">
      <c r="A2081" s="228">
        <v>2009</v>
      </c>
      <c r="B2081" s="228" t="s">
        <v>192</v>
      </c>
      <c r="C2081" s="228" t="s">
        <v>63</v>
      </c>
      <c r="D2081" s="228" t="s">
        <v>206</v>
      </c>
      <c r="E2081" s="228">
        <v>90</v>
      </c>
      <c r="F2081" s="228">
        <v>4338</v>
      </c>
      <c r="G2081" s="228">
        <v>890</v>
      </c>
      <c r="H2081" s="228">
        <v>7165</v>
      </c>
      <c r="I2081" s="228">
        <v>3638319.55</v>
      </c>
      <c r="J2081" s="228">
        <v>388812.63</v>
      </c>
      <c r="K2081" s="228">
        <v>219857.5</v>
      </c>
      <c r="L2081" s="228">
        <v>4627892.5999999996</v>
      </c>
    </row>
    <row r="2082" spans="1:12">
      <c r="A2082" s="228">
        <v>2009</v>
      </c>
      <c r="B2082" s="228" t="s">
        <v>192</v>
      </c>
      <c r="C2082" s="228" t="s">
        <v>63</v>
      </c>
      <c r="D2082" s="228" t="s">
        <v>206</v>
      </c>
      <c r="E2082" s="228">
        <v>95</v>
      </c>
      <c r="F2082" s="228">
        <v>1248</v>
      </c>
      <c r="G2082" s="228">
        <v>194</v>
      </c>
      <c r="H2082" s="228">
        <v>2041</v>
      </c>
      <c r="I2082" s="228">
        <v>815860.51</v>
      </c>
      <c r="J2082" s="228">
        <v>74867.87</v>
      </c>
      <c r="K2082" s="228">
        <v>66415.149999999994</v>
      </c>
      <c r="L2082" s="228">
        <v>1037331.12</v>
      </c>
    </row>
    <row r="2083" spans="1:12">
      <c r="A2083" s="228">
        <v>2009</v>
      </c>
      <c r="B2083" s="228" t="s">
        <v>192</v>
      </c>
      <c r="C2083" s="228" t="s">
        <v>64</v>
      </c>
      <c r="D2083" s="228" t="s">
        <v>205</v>
      </c>
      <c r="E2083" s="228">
        <v>0</v>
      </c>
      <c r="F2083" s="228">
        <v>18334</v>
      </c>
      <c r="G2083" s="228">
        <v>648</v>
      </c>
      <c r="H2083" s="228">
        <v>2156</v>
      </c>
      <c r="I2083" s="228">
        <v>938300.2</v>
      </c>
      <c r="J2083" s="228">
        <v>254197.35</v>
      </c>
      <c r="K2083" s="228">
        <v>14654.12</v>
      </c>
      <c r="L2083" s="228">
        <v>1277302.3400000001</v>
      </c>
    </row>
    <row r="2084" spans="1:12">
      <c r="A2084" s="228">
        <v>2009</v>
      </c>
      <c r="B2084" s="228" t="s">
        <v>192</v>
      </c>
      <c r="C2084" s="228" t="s">
        <v>64</v>
      </c>
      <c r="D2084" s="228" t="s">
        <v>205</v>
      </c>
      <c r="E2084" s="228">
        <v>5</v>
      </c>
      <c r="F2084" s="228">
        <v>18955</v>
      </c>
      <c r="G2084" s="228">
        <v>330</v>
      </c>
      <c r="H2084" s="228">
        <v>404</v>
      </c>
      <c r="I2084" s="228">
        <v>297261.75</v>
      </c>
      <c r="J2084" s="228">
        <v>123162.74</v>
      </c>
      <c r="K2084" s="228">
        <v>19000.05</v>
      </c>
      <c r="L2084" s="228">
        <v>470759.78</v>
      </c>
    </row>
    <row r="2085" spans="1:12">
      <c r="A2085" s="228">
        <v>2009</v>
      </c>
      <c r="B2085" s="228" t="s">
        <v>192</v>
      </c>
      <c r="C2085" s="228" t="s">
        <v>64</v>
      </c>
      <c r="D2085" s="228" t="s">
        <v>205</v>
      </c>
      <c r="E2085" s="228">
        <v>10</v>
      </c>
      <c r="F2085" s="228">
        <v>20820</v>
      </c>
      <c r="G2085" s="228">
        <v>223</v>
      </c>
      <c r="H2085" s="228">
        <v>305</v>
      </c>
      <c r="I2085" s="228">
        <v>208040.85</v>
      </c>
      <c r="J2085" s="228">
        <v>92697.1</v>
      </c>
      <c r="K2085" s="228">
        <v>43201.7</v>
      </c>
      <c r="L2085" s="228">
        <v>367020.38</v>
      </c>
    </row>
    <row r="2086" spans="1:12">
      <c r="A2086" s="228">
        <v>2009</v>
      </c>
      <c r="B2086" s="228" t="s">
        <v>192</v>
      </c>
      <c r="C2086" s="228" t="s">
        <v>64</v>
      </c>
      <c r="D2086" s="228" t="s">
        <v>205</v>
      </c>
      <c r="E2086" s="228">
        <v>15</v>
      </c>
      <c r="F2086" s="228">
        <v>22887</v>
      </c>
      <c r="G2086" s="228">
        <v>621</v>
      </c>
      <c r="H2086" s="228">
        <v>810</v>
      </c>
      <c r="I2086" s="228">
        <v>678791.48</v>
      </c>
      <c r="J2086" s="228">
        <v>256200.63</v>
      </c>
      <c r="K2086" s="228">
        <v>137850.93</v>
      </c>
      <c r="L2086" s="228">
        <v>1128007.33</v>
      </c>
    </row>
    <row r="2087" spans="1:12">
      <c r="A2087" s="228">
        <v>2009</v>
      </c>
      <c r="B2087" s="228" t="s">
        <v>192</v>
      </c>
      <c r="C2087" s="228" t="s">
        <v>64</v>
      </c>
      <c r="D2087" s="228" t="s">
        <v>205</v>
      </c>
      <c r="E2087" s="228">
        <v>20</v>
      </c>
      <c r="F2087" s="228">
        <v>20721</v>
      </c>
      <c r="G2087" s="228">
        <v>599</v>
      </c>
      <c r="H2087" s="228">
        <v>981</v>
      </c>
      <c r="I2087" s="228">
        <v>890596.89</v>
      </c>
      <c r="J2087" s="228">
        <v>284153.31</v>
      </c>
      <c r="K2087" s="228">
        <v>134285.07999999999</v>
      </c>
      <c r="L2087" s="228">
        <v>1411282.48</v>
      </c>
    </row>
    <row r="2088" spans="1:12">
      <c r="A2088" s="228">
        <v>2009</v>
      </c>
      <c r="B2088" s="228" t="s">
        <v>192</v>
      </c>
      <c r="C2088" s="228" t="s">
        <v>64</v>
      </c>
      <c r="D2088" s="228" t="s">
        <v>205</v>
      </c>
      <c r="E2088" s="228">
        <v>25</v>
      </c>
      <c r="F2088" s="228">
        <v>15252</v>
      </c>
      <c r="G2088" s="228">
        <v>425</v>
      </c>
      <c r="H2088" s="228">
        <v>894</v>
      </c>
      <c r="I2088" s="228">
        <v>660539.24</v>
      </c>
      <c r="J2088" s="228">
        <v>208518.54</v>
      </c>
      <c r="K2088" s="228">
        <v>95947.64</v>
      </c>
      <c r="L2088" s="228">
        <v>1066239.2</v>
      </c>
    </row>
    <row r="2089" spans="1:12">
      <c r="A2089" s="228">
        <v>2009</v>
      </c>
      <c r="B2089" s="228" t="s">
        <v>192</v>
      </c>
      <c r="C2089" s="228" t="s">
        <v>64</v>
      </c>
      <c r="D2089" s="228" t="s">
        <v>205</v>
      </c>
      <c r="E2089" s="228">
        <v>30</v>
      </c>
      <c r="F2089" s="228">
        <v>18761</v>
      </c>
      <c r="G2089" s="228">
        <v>565</v>
      </c>
      <c r="H2089" s="228">
        <v>1022</v>
      </c>
      <c r="I2089" s="228">
        <v>794630.68</v>
      </c>
      <c r="J2089" s="228">
        <v>252067.16</v>
      </c>
      <c r="K2089" s="228">
        <v>109529.47</v>
      </c>
      <c r="L2089" s="228">
        <v>1291919.6299999999</v>
      </c>
    </row>
    <row r="2090" spans="1:12">
      <c r="A2090" s="228">
        <v>2009</v>
      </c>
      <c r="B2090" s="228" t="s">
        <v>192</v>
      </c>
      <c r="C2090" s="228" t="s">
        <v>64</v>
      </c>
      <c r="D2090" s="228" t="s">
        <v>205</v>
      </c>
      <c r="E2090" s="228">
        <v>35</v>
      </c>
      <c r="F2090" s="228">
        <v>21987</v>
      </c>
      <c r="G2090" s="228">
        <v>817</v>
      </c>
      <c r="H2090" s="228">
        <v>1290</v>
      </c>
      <c r="I2090" s="228">
        <v>936303.94</v>
      </c>
      <c r="J2090" s="228">
        <v>324385.59000000003</v>
      </c>
      <c r="K2090" s="228">
        <v>191317.08</v>
      </c>
      <c r="L2090" s="228">
        <v>1596238.7</v>
      </c>
    </row>
    <row r="2091" spans="1:12">
      <c r="A2091" s="228">
        <v>2009</v>
      </c>
      <c r="B2091" s="228" t="s">
        <v>192</v>
      </c>
      <c r="C2091" s="228" t="s">
        <v>64</v>
      </c>
      <c r="D2091" s="228" t="s">
        <v>205</v>
      </c>
      <c r="E2091" s="228">
        <v>40</v>
      </c>
      <c r="F2091" s="228">
        <v>23119</v>
      </c>
      <c r="G2091" s="228">
        <v>968</v>
      </c>
      <c r="H2091" s="228">
        <v>1901</v>
      </c>
      <c r="I2091" s="228">
        <v>1411961.38</v>
      </c>
      <c r="J2091" s="228">
        <v>467371.55</v>
      </c>
      <c r="K2091" s="228">
        <v>217772.37</v>
      </c>
      <c r="L2091" s="228">
        <v>2247904.16</v>
      </c>
    </row>
    <row r="2092" spans="1:12">
      <c r="A2092" s="228">
        <v>2009</v>
      </c>
      <c r="B2092" s="228" t="s">
        <v>192</v>
      </c>
      <c r="C2092" s="228" t="s">
        <v>64</v>
      </c>
      <c r="D2092" s="228" t="s">
        <v>205</v>
      </c>
      <c r="E2092" s="228">
        <v>45</v>
      </c>
      <c r="F2092" s="228">
        <v>27481</v>
      </c>
      <c r="G2092" s="228">
        <v>1420</v>
      </c>
      <c r="H2092" s="228">
        <v>2976</v>
      </c>
      <c r="I2092" s="228">
        <v>2185440.48</v>
      </c>
      <c r="J2092" s="228">
        <v>624624.42000000004</v>
      </c>
      <c r="K2092" s="228">
        <v>572269.89</v>
      </c>
      <c r="L2092" s="228">
        <v>3588472.87</v>
      </c>
    </row>
    <row r="2093" spans="1:12">
      <c r="A2093" s="228">
        <v>2009</v>
      </c>
      <c r="B2093" s="228" t="s">
        <v>192</v>
      </c>
      <c r="C2093" s="228" t="s">
        <v>64</v>
      </c>
      <c r="D2093" s="228" t="s">
        <v>205</v>
      </c>
      <c r="E2093" s="228">
        <v>50</v>
      </c>
      <c r="F2093" s="228">
        <v>28882</v>
      </c>
      <c r="G2093" s="228">
        <v>1999</v>
      </c>
      <c r="H2093" s="228">
        <v>3772</v>
      </c>
      <c r="I2093" s="228">
        <v>2647239.2400000002</v>
      </c>
      <c r="J2093" s="228">
        <v>875944.83</v>
      </c>
      <c r="K2093" s="228">
        <v>831299.34</v>
      </c>
      <c r="L2093" s="228">
        <v>4563638.1399999997</v>
      </c>
    </row>
    <row r="2094" spans="1:12">
      <c r="A2094" s="228">
        <v>2009</v>
      </c>
      <c r="B2094" s="228" t="s">
        <v>192</v>
      </c>
      <c r="C2094" s="228" t="s">
        <v>64</v>
      </c>
      <c r="D2094" s="228" t="s">
        <v>205</v>
      </c>
      <c r="E2094" s="228">
        <v>55</v>
      </c>
      <c r="F2094" s="228">
        <v>29199</v>
      </c>
      <c r="G2094" s="228">
        <v>2581</v>
      </c>
      <c r="H2094" s="228">
        <v>5438</v>
      </c>
      <c r="I2094" s="228">
        <v>4165739.03</v>
      </c>
      <c r="J2094" s="228">
        <v>1320507.1000000001</v>
      </c>
      <c r="K2094" s="228">
        <v>1281929.42</v>
      </c>
      <c r="L2094" s="228">
        <v>7084685.2199999997</v>
      </c>
    </row>
    <row r="2095" spans="1:12">
      <c r="A2095" s="228">
        <v>2009</v>
      </c>
      <c r="B2095" s="228" t="s">
        <v>192</v>
      </c>
      <c r="C2095" s="228" t="s">
        <v>64</v>
      </c>
      <c r="D2095" s="228" t="s">
        <v>205</v>
      </c>
      <c r="E2095" s="228">
        <v>60</v>
      </c>
      <c r="F2095" s="228">
        <v>27069</v>
      </c>
      <c r="G2095" s="228">
        <v>3070</v>
      </c>
      <c r="H2095" s="228">
        <v>7457</v>
      </c>
      <c r="I2095" s="228">
        <v>5487183.6200000001</v>
      </c>
      <c r="J2095" s="228">
        <v>1556422.2</v>
      </c>
      <c r="K2095" s="228">
        <v>1827412.76</v>
      </c>
      <c r="L2095" s="228">
        <v>9186681.75</v>
      </c>
    </row>
    <row r="2096" spans="1:12">
      <c r="A2096" s="228">
        <v>2009</v>
      </c>
      <c r="B2096" s="228" t="s">
        <v>192</v>
      </c>
      <c r="C2096" s="228" t="s">
        <v>64</v>
      </c>
      <c r="D2096" s="228" t="s">
        <v>205</v>
      </c>
      <c r="E2096" s="228">
        <v>65</v>
      </c>
      <c r="F2096" s="228">
        <v>18783</v>
      </c>
      <c r="G2096" s="228">
        <v>3077</v>
      </c>
      <c r="H2096" s="228">
        <v>8745</v>
      </c>
      <c r="I2096" s="228">
        <v>5908928.8600000003</v>
      </c>
      <c r="J2096" s="228">
        <v>1580594.99</v>
      </c>
      <c r="K2096" s="228">
        <v>1772891.75</v>
      </c>
      <c r="L2096" s="228">
        <v>9529864.5199999996</v>
      </c>
    </row>
    <row r="2097" spans="1:12">
      <c r="A2097" s="228">
        <v>2009</v>
      </c>
      <c r="B2097" s="228" t="s">
        <v>192</v>
      </c>
      <c r="C2097" s="228" t="s">
        <v>64</v>
      </c>
      <c r="D2097" s="228" t="s">
        <v>205</v>
      </c>
      <c r="E2097" s="228">
        <v>70</v>
      </c>
      <c r="F2097" s="228">
        <v>13625</v>
      </c>
      <c r="G2097" s="228">
        <v>2931</v>
      </c>
      <c r="H2097" s="228">
        <v>8432</v>
      </c>
      <c r="I2097" s="228">
        <v>5497664.0300000003</v>
      </c>
      <c r="J2097" s="228">
        <v>1479677.12</v>
      </c>
      <c r="K2097" s="228">
        <v>1886930.79</v>
      </c>
      <c r="L2097" s="228">
        <v>9128774.4700000007</v>
      </c>
    </row>
    <row r="2098" spans="1:12">
      <c r="A2098" s="228">
        <v>2009</v>
      </c>
      <c r="B2098" s="228" t="s">
        <v>192</v>
      </c>
      <c r="C2098" s="228" t="s">
        <v>64</v>
      </c>
      <c r="D2098" s="228" t="s">
        <v>205</v>
      </c>
      <c r="E2098" s="228">
        <v>75</v>
      </c>
      <c r="F2098" s="228">
        <v>10399</v>
      </c>
      <c r="G2098" s="228">
        <v>3030</v>
      </c>
      <c r="H2098" s="228">
        <v>9304</v>
      </c>
      <c r="I2098" s="228">
        <v>5419599.4800000004</v>
      </c>
      <c r="J2098" s="228">
        <v>1304230.92</v>
      </c>
      <c r="K2098" s="228">
        <v>1487878.95</v>
      </c>
      <c r="L2098" s="228">
        <v>8471805.0600000005</v>
      </c>
    </row>
    <row r="2099" spans="1:12">
      <c r="A2099" s="228">
        <v>2009</v>
      </c>
      <c r="B2099" s="228" t="s">
        <v>192</v>
      </c>
      <c r="C2099" s="228" t="s">
        <v>64</v>
      </c>
      <c r="D2099" s="228" t="s">
        <v>205</v>
      </c>
      <c r="E2099" s="228">
        <v>80</v>
      </c>
      <c r="F2099" s="228">
        <v>7116</v>
      </c>
      <c r="G2099" s="228">
        <v>2268</v>
      </c>
      <c r="H2099" s="228">
        <v>9337</v>
      </c>
      <c r="I2099" s="228">
        <v>5053786.45</v>
      </c>
      <c r="J2099" s="228">
        <v>1000014.88</v>
      </c>
      <c r="K2099" s="228">
        <v>1037369.28</v>
      </c>
      <c r="L2099" s="228">
        <v>7219133.1200000001</v>
      </c>
    </row>
    <row r="2100" spans="1:12">
      <c r="A2100" s="228">
        <v>2009</v>
      </c>
      <c r="B2100" s="228" t="s">
        <v>192</v>
      </c>
      <c r="C2100" s="228" t="s">
        <v>64</v>
      </c>
      <c r="D2100" s="228" t="s">
        <v>205</v>
      </c>
      <c r="E2100" s="228">
        <v>85</v>
      </c>
      <c r="F2100" s="228">
        <v>2479</v>
      </c>
      <c r="G2100" s="228">
        <v>713</v>
      </c>
      <c r="H2100" s="228">
        <v>3569</v>
      </c>
      <c r="I2100" s="228">
        <v>1612969.32</v>
      </c>
      <c r="J2100" s="228">
        <v>300043.63</v>
      </c>
      <c r="K2100" s="228">
        <v>327960.3</v>
      </c>
      <c r="L2100" s="228">
        <v>2278213.9500000002</v>
      </c>
    </row>
    <row r="2101" spans="1:12">
      <c r="A2101" s="228">
        <v>2009</v>
      </c>
      <c r="B2101" s="228" t="s">
        <v>192</v>
      </c>
      <c r="C2101" s="228" t="s">
        <v>64</v>
      </c>
      <c r="D2101" s="228" t="s">
        <v>205</v>
      </c>
      <c r="E2101" s="228">
        <v>90</v>
      </c>
      <c r="F2101" s="228">
        <v>758</v>
      </c>
      <c r="G2101" s="228">
        <v>184</v>
      </c>
      <c r="H2101" s="228">
        <v>1389</v>
      </c>
      <c r="I2101" s="228">
        <v>550978.1</v>
      </c>
      <c r="J2101" s="228">
        <v>92077.8</v>
      </c>
      <c r="K2101" s="228">
        <v>30705</v>
      </c>
      <c r="L2101" s="228">
        <v>681872.71</v>
      </c>
    </row>
    <row r="2102" spans="1:12">
      <c r="A2102" s="228">
        <v>2009</v>
      </c>
      <c r="B2102" s="228" t="s">
        <v>192</v>
      </c>
      <c r="C2102" s="228" t="s">
        <v>64</v>
      </c>
      <c r="D2102" s="228" t="s">
        <v>205</v>
      </c>
      <c r="E2102" s="228">
        <v>95</v>
      </c>
      <c r="F2102" s="228">
        <v>156</v>
      </c>
      <c r="G2102" s="228">
        <v>48</v>
      </c>
      <c r="H2102" s="228">
        <v>656</v>
      </c>
      <c r="I2102" s="228">
        <v>160887.70000000001</v>
      </c>
      <c r="J2102" s="228">
        <v>16301.25</v>
      </c>
      <c r="K2102" s="228">
        <v>24814</v>
      </c>
      <c r="L2102" s="228">
        <v>218057.3</v>
      </c>
    </row>
    <row r="2103" spans="1:12">
      <c r="A2103" s="228">
        <v>2009</v>
      </c>
      <c r="B2103" s="228" t="s">
        <v>192</v>
      </c>
      <c r="C2103" s="228" t="s">
        <v>64</v>
      </c>
      <c r="D2103" s="228" t="s">
        <v>206</v>
      </c>
      <c r="E2103" s="228">
        <v>0</v>
      </c>
      <c r="F2103" s="228">
        <v>17804</v>
      </c>
      <c r="G2103" s="228">
        <v>466</v>
      </c>
      <c r="H2103" s="228">
        <v>1695</v>
      </c>
      <c r="I2103" s="228">
        <v>771824.9</v>
      </c>
      <c r="J2103" s="228">
        <v>181320.82</v>
      </c>
      <c r="K2103" s="228">
        <v>13332</v>
      </c>
      <c r="L2103" s="228">
        <v>1023543.61</v>
      </c>
    </row>
    <row r="2104" spans="1:12">
      <c r="A2104" s="228">
        <v>2009</v>
      </c>
      <c r="B2104" s="228" t="s">
        <v>192</v>
      </c>
      <c r="C2104" s="228" t="s">
        <v>64</v>
      </c>
      <c r="D2104" s="228" t="s">
        <v>206</v>
      </c>
      <c r="E2104" s="228">
        <v>5</v>
      </c>
      <c r="F2104" s="228">
        <v>17725</v>
      </c>
      <c r="G2104" s="228">
        <v>248</v>
      </c>
      <c r="H2104" s="228">
        <v>276</v>
      </c>
      <c r="I2104" s="228">
        <v>209985.6</v>
      </c>
      <c r="J2104" s="228">
        <v>82783.490000000005</v>
      </c>
      <c r="K2104" s="228">
        <v>15651.97</v>
      </c>
      <c r="L2104" s="228">
        <v>324620.76</v>
      </c>
    </row>
    <row r="2105" spans="1:12">
      <c r="A2105" s="228">
        <v>2009</v>
      </c>
      <c r="B2105" s="228" t="s">
        <v>192</v>
      </c>
      <c r="C2105" s="228" t="s">
        <v>64</v>
      </c>
      <c r="D2105" s="228" t="s">
        <v>206</v>
      </c>
      <c r="E2105" s="228">
        <v>10</v>
      </c>
      <c r="F2105" s="228">
        <v>19925</v>
      </c>
      <c r="G2105" s="228">
        <v>262</v>
      </c>
      <c r="H2105" s="228">
        <v>439</v>
      </c>
      <c r="I2105" s="228">
        <v>304756.25</v>
      </c>
      <c r="J2105" s="228">
        <v>92795.22</v>
      </c>
      <c r="K2105" s="228">
        <v>107768.54</v>
      </c>
      <c r="L2105" s="228">
        <v>527850.35</v>
      </c>
    </row>
    <row r="2106" spans="1:12">
      <c r="A2106" s="228">
        <v>2009</v>
      </c>
      <c r="B2106" s="228" t="s">
        <v>192</v>
      </c>
      <c r="C2106" s="228" t="s">
        <v>64</v>
      </c>
      <c r="D2106" s="228" t="s">
        <v>206</v>
      </c>
      <c r="E2106" s="228">
        <v>15</v>
      </c>
      <c r="F2106" s="228">
        <v>21658</v>
      </c>
      <c r="G2106" s="228">
        <v>678</v>
      </c>
      <c r="H2106" s="228">
        <v>1086</v>
      </c>
      <c r="I2106" s="228">
        <v>783968.63</v>
      </c>
      <c r="J2106" s="228">
        <v>255239.82</v>
      </c>
      <c r="K2106" s="228">
        <v>136652.91</v>
      </c>
      <c r="L2106" s="228">
        <v>1280864.3600000001</v>
      </c>
    </row>
    <row r="2107" spans="1:12">
      <c r="A2107" s="228">
        <v>2009</v>
      </c>
      <c r="B2107" s="228" t="s">
        <v>192</v>
      </c>
      <c r="C2107" s="228" t="s">
        <v>64</v>
      </c>
      <c r="D2107" s="228" t="s">
        <v>206</v>
      </c>
      <c r="E2107" s="228">
        <v>20</v>
      </c>
      <c r="F2107" s="228">
        <v>20762</v>
      </c>
      <c r="G2107" s="228">
        <v>895</v>
      </c>
      <c r="H2107" s="228">
        <v>1536</v>
      </c>
      <c r="I2107" s="228">
        <v>1196568.67</v>
      </c>
      <c r="J2107" s="228">
        <v>351913.29</v>
      </c>
      <c r="K2107" s="228">
        <v>115867.81</v>
      </c>
      <c r="L2107" s="228">
        <v>1800260.45</v>
      </c>
    </row>
    <row r="2108" spans="1:12">
      <c r="A2108" s="228">
        <v>2009</v>
      </c>
      <c r="B2108" s="228" t="s">
        <v>192</v>
      </c>
      <c r="C2108" s="228" t="s">
        <v>64</v>
      </c>
      <c r="D2108" s="228" t="s">
        <v>206</v>
      </c>
      <c r="E2108" s="228">
        <v>25</v>
      </c>
      <c r="F2108" s="228">
        <v>18007</v>
      </c>
      <c r="G2108" s="228">
        <v>1327</v>
      </c>
      <c r="H2108" s="228">
        <v>3525</v>
      </c>
      <c r="I2108" s="228">
        <v>2479711.88</v>
      </c>
      <c r="J2108" s="228">
        <v>764315.01</v>
      </c>
      <c r="K2108" s="228">
        <v>148394.94</v>
      </c>
      <c r="L2108" s="228">
        <v>3640260.25</v>
      </c>
    </row>
    <row r="2109" spans="1:12">
      <c r="A2109" s="228">
        <v>2009</v>
      </c>
      <c r="B2109" s="228" t="s">
        <v>192</v>
      </c>
      <c r="C2109" s="228" t="s">
        <v>64</v>
      </c>
      <c r="D2109" s="228" t="s">
        <v>206</v>
      </c>
      <c r="E2109" s="228">
        <v>30</v>
      </c>
      <c r="F2109" s="228">
        <v>20775</v>
      </c>
      <c r="G2109" s="228">
        <v>1838</v>
      </c>
      <c r="H2109" s="228">
        <v>5188</v>
      </c>
      <c r="I2109" s="228">
        <v>3957044.18</v>
      </c>
      <c r="J2109" s="228">
        <v>1238503.6499999999</v>
      </c>
      <c r="K2109" s="228">
        <v>219404.74</v>
      </c>
      <c r="L2109" s="228">
        <v>5826701.4100000001</v>
      </c>
    </row>
    <row r="2110" spans="1:12">
      <c r="A2110" s="228">
        <v>2009</v>
      </c>
      <c r="B2110" s="228" t="s">
        <v>192</v>
      </c>
      <c r="C2110" s="228" t="s">
        <v>64</v>
      </c>
      <c r="D2110" s="228" t="s">
        <v>206</v>
      </c>
      <c r="E2110" s="228">
        <v>35</v>
      </c>
      <c r="F2110" s="228">
        <v>24629</v>
      </c>
      <c r="G2110" s="228">
        <v>1933</v>
      </c>
      <c r="H2110" s="228">
        <v>4681</v>
      </c>
      <c r="I2110" s="228">
        <v>3505973.84</v>
      </c>
      <c r="J2110" s="228">
        <v>1099429.27</v>
      </c>
      <c r="K2110" s="228">
        <v>345410.27</v>
      </c>
      <c r="L2110" s="228">
        <v>5318558.7300000004</v>
      </c>
    </row>
    <row r="2111" spans="1:12">
      <c r="A2111" s="228">
        <v>2009</v>
      </c>
      <c r="B2111" s="228" t="s">
        <v>192</v>
      </c>
      <c r="C2111" s="228" t="s">
        <v>64</v>
      </c>
      <c r="D2111" s="228" t="s">
        <v>206</v>
      </c>
      <c r="E2111" s="228">
        <v>40</v>
      </c>
      <c r="F2111" s="228">
        <v>25668</v>
      </c>
      <c r="G2111" s="228">
        <v>1587</v>
      </c>
      <c r="H2111" s="228">
        <v>3215</v>
      </c>
      <c r="I2111" s="228">
        <v>2435927.2999999998</v>
      </c>
      <c r="J2111" s="228">
        <v>761911.18</v>
      </c>
      <c r="K2111" s="228">
        <v>441958.12</v>
      </c>
      <c r="L2111" s="228">
        <v>3899050.11</v>
      </c>
    </row>
    <row r="2112" spans="1:12">
      <c r="A2112" s="228">
        <v>2009</v>
      </c>
      <c r="B2112" s="228" t="s">
        <v>192</v>
      </c>
      <c r="C2112" s="228" t="s">
        <v>64</v>
      </c>
      <c r="D2112" s="228" t="s">
        <v>206</v>
      </c>
      <c r="E2112" s="228">
        <v>45</v>
      </c>
      <c r="F2112" s="228">
        <v>30247</v>
      </c>
      <c r="G2112" s="228">
        <v>2087</v>
      </c>
      <c r="H2112" s="228">
        <v>4277</v>
      </c>
      <c r="I2112" s="228">
        <v>3350909.25</v>
      </c>
      <c r="J2112" s="228">
        <v>941767.1</v>
      </c>
      <c r="K2112" s="228">
        <v>564745.57999999996</v>
      </c>
      <c r="L2112" s="228">
        <v>5143022.2300000004</v>
      </c>
    </row>
    <row r="2113" spans="1:12">
      <c r="A2113" s="228">
        <v>2009</v>
      </c>
      <c r="B2113" s="228" t="s">
        <v>192</v>
      </c>
      <c r="C2113" s="228" t="s">
        <v>64</v>
      </c>
      <c r="D2113" s="228" t="s">
        <v>206</v>
      </c>
      <c r="E2113" s="228">
        <v>50</v>
      </c>
      <c r="F2113" s="228">
        <v>31789</v>
      </c>
      <c r="G2113" s="228">
        <v>2738</v>
      </c>
      <c r="H2113" s="228">
        <v>5857</v>
      </c>
      <c r="I2113" s="228">
        <v>4222597.43</v>
      </c>
      <c r="J2113" s="228">
        <v>1211047.46</v>
      </c>
      <c r="K2113" s="228">
        <v>821445.28</v>
      </c>
      <c r="L2113" s="228">
        <v>6748656.0199999996</v>
      </c>
    </row>
    <row r="2114" spans="1:12">
      <c r="A2114" s="228">
        <v>2009</v>
      </c>
      <c r="B2114" s="228" t="s">
        <v>192</v>
      </c>
      <c r="C2114" s="228" t="s">
        <v>64</v>
      </c>
      <c r="D2114" s="228" t="s">
        <v>206</v>
      </c>
      <c r="E2114" s="228">
        <v>55</v>
      </c>
      <c r="F2114" s="228">
        <v>31962</v>
      </c>
      <c r="G2114" s="228">
        <v>2920</v>
      </c>
      <c r="H2114" s="228">
        <v>6519</v>
      </c>
      <c r="I2114" s="228">
        <v>4865884.63</v>
      </c>
      <c r="J2114" s="228">
        <v>1438596.57</v>
      </c>
      <c r="K2114" s="228">
        <v>1109112.74</v>
      </c>
      <c r="L2114" s="228">
        <v>7823912.3700000001</v>
      </c>
    </row>
    <row r="2115" spans="1:12">
      <c r="A2115" s="228">
        <v>2009</v>
      </c>
      <c r="B2115" s="228" t="s">
        <v>192</v>
      </c>
      <c r="C2115" s="228" t="s">
        <v>64</v>
      </c>
      <c r="D2115" s="228" t="s">
        <v>206</v>
      </c>
      <c r="E2115" s="228">
        <v>60</v>
      </c>
      <c r="F2115" s="228">
        <v>28517</v>
      </c>
      <c r="G2115" s="228">
        <v>3081</v>
      </c>
      <c r="H2115" s="228">
        <v>7724</v>
      </c>
      <c r="I2115" s="228">
        <v>5424834.6799999997</v>
      </c>
      <c r="J2115" s="228">
        <v>1542803.06</v>
      </c>
      <c r="K2115" s="228">
        <v>1351059.28</v>
      </c>
      <c r="L2115" s="228">
        <v>8690580.8699999992</v>
      </c>
    </row>
    <row r="2116" spans="1:12">
      <c r="A2116" s="228">
        <v>2009</v>
      </c>
      <c r="B2116" s="228" t="s">
        <v>192</v>
      </c>
      <c r="C2116" s="228" t="s">
        <v>64</v>
      </c>
      <c r="D2116" s="228" t="s">
        <v>206</v>
      </c>
      <c r="E2116" s="228">
        <v>65</v>
      </c>
      <c r="F2116" s="228">
        <v>19265</v>
      </c>
      <c r="G2116" s="228">
        <v>2946</v>
      </c>
      <c r="H2116" s="228">
        <v>7140</v>
      </c>
      <c r="I2116" s="228">
        <v>4964929.79</v>
      </c>
      <c r="J2116" s="228">
        <v>1350892.32</v>
      </c>
      <c r="K2116" s="228">
        <v>1300411.1100000001</v>
      </c>
      <c r="L2116" s="228">
        <v>7924207.6100000003</v>
      </c>
    </row>
    <row r="2117" spans="1:12">
      <c r="A2117" s="228">
        <v>2009</v>
      </c>
      <c r="B2117" s="228" t="s">
        <v>192</v>
      </c>
      <c r="C2117" s="228" t="s">
        <v>64</v>
      </c>
      <c r="D2117" s="228" t="s">
        <v>206</v>
      </c>
      <c r="E2117" s="228">
        <v>70</v>
      </c>
      <c r="F2117" s="228">
        <v>14549</v>
      </c>
      <c r="G2117" s="228">
        <v>2818</v>
      </c>
      <c r="H2117" s="228">
        <v>7626</v>
      </c>
      <c r="I2117" s="228">
        <v>5183363.03</v>
      </c>
      <c r="J2117" s="228">
        <v>1282075.05</v>
      </c>
      <c r="K2117" s="228">
        <v>1450573.44</v>
      </c>
      <c r="L2117" s="228">
        <v>8110468.5300000003</v>
      </c>
    </row>
    <row r="2118" spans="1:12">
      <c r="A2118" s="228">
        <v>2009</v>
      </c>
      <c r="B2118" s="228" t="s">
        <v>192</v>
      </c>
      <c r="C2118" s="228" t="s">
        <v>64</v>
      </c>
      <c r="D2118" s="228" t="s">
        <v>206</v>
      </c>
      <c r="E2118" s="228">
        <v>75</v>
      </c>
      <c r="F2118" s="228">
        <v>12212</v>
      </c>
      <c r="G2118" s="228">
        <v>2586</v>
      </c>
      <c r="H2118" s="228">
        <v>8966</v>
      </c>
      <c r="I2118" s="228">
        <v>5327658.96</v>
      </c>
      <c r="J2118" s="228">
        <v>1247418.23</v>
      </c>
      <c r="K2118" s="228">
        <v>1418458.06</v>
      </c>
      <c r="L2118" s="228">
        <v>8452308.4000000004</v>
      </c>
    </row>
    <row r="2119" spans="1:12">
      <c r="A2119" s="228">
        <v>2009</v>
      </c>
      <c r="B2119" s="228" t="s">
        <v>192</v>
      </c>
      <c r="C2119" s="228" t="s">
        <v>64</v>
      </c>
      <c r="D2119" s="228" t="s">
        <v>206</v>
      </c>
      <c r="E2119" s="228">
        <v>80</v>
      </c>
      <c r="F2119" s="228">
        <v>10317</v>
      </c>
      <c r="G2119" s="228">
        <v>2110</v>
      </c>
      <c r="H2119" s="228">
        <v>10497</v>
      </c>
      <c r="I2119" s="228">
        <v>5412154.1299999999</v>
      </c>
      <c r="J2119" s="228">
        <v>1139185.01</v>
      </c>
      <c r="K2119" s="228">
        <v>1060916.55</v>
      </c>
      <c r="L2119" s="228">
        <v>7888897.0700000003</v>
      </c>
    </row>
    <row r="2120" spans="1:12">
      <c r="A2120" s="228">
        <v>2009</v>
      </c>
      <c r="B2120" s="228" t="s">
        <v>192</v>
      </c>
      <c r="C2120" s="228" t="s">
        <v>64</v>
      </c>
      <c r="D2120" s="228" t="s">
        <v>206</v>
      </c>
      <c r="E2120" s="228">
        <v>85</v>
      </c>
      <c r="F2120" s="228">
        <v>6189</v>
      </c>
      <c r="G2120" s="228">
        <v>1240</v>
      </c>
      <c r="H2120" s="228">
        <v>8928</v>
      </c>
      <c r="I2120" s="228">
        <v>3804309.78</v>
      </c>
      <c r="J2120" s="228">
        <v>603061.18999999994</v>
      </c>
      <c r="K2120" s="228">
        <v>563801.01</v>
      </c>
      <c r="L2120" s="228">
        <v>5113876.13</v>
      </c>
    </row>
    <row r="2121" spans="1:12">
      <c r="A2121" s="228">
        <v>2009</v>
      </c>
      <c r="B2121" s="228" t="s">
        <v>192</v>
      </c>
      <c r="C2121" s="228" t="s">
        <v>64</v>
      </c>
      <c r="D2121" s="228" t="s">
        <v>206</v>
      </c>
      <c r="E2121" s="228">
        <v>90</v>
      </c>
      <c r="F2121" s="228">
        <v>2448</v>
      </c>
      <c r="G2121" s="228">
        <v>461</v>
      </c>
      <c r="H2121" s="228">
        <v>4388</v>
      </c>
      <c r="I2121" s="228">
        <v>1564848.64</v>
      </c>
      <c r="J2121" s="228">
        <v>216517.49</v>
      </c>
      <c r="K2121" s="228">
        <v>125076</v>
      </c>
      <c r="L2121" s="228">
        <v>2131288.52</v>
      </c>
    </row>
    <row r="2122" spans="1:12">
      <c r="A2122" s="228">
        <v>2009</v>
      </c>
      <c r="B2122" s="228" t="s">
        <v>192</v>
      </c>
      <c r="C2122" s="228" t="s">
        <v>64</v>
      </c>
      <c r="D2122" s="228" t="s">
        <v>206</v>
      </c>
      <c r="E2122" s="228">
        <v>95</v>
      </c>
      <c r="F2122" s="228">
        <v>748</v>
      </c>
      <c r="G2122" s="228">
        <v>156</v>
      </c>
      <c r="H2122" s="228">
        <v>2031</v>
      </c>
      <c r="I2122" s="228">
        <v>531654.82999999996</v>
      </c>
      <c r="J2122" s="228">
        <v>53090.94</v>
      </c>
      <c r="K2122" s="228">
        <v>37144</v>
      </c>
      <c r="L2122" s="228">
        <v>669699.34</v>
      </c>
    </row>
    <row r="2123" spans="1:12">
      <c r="A2123" s="228">
        <v>2009</v>
      </c>
      <c r="B2123" s="228" t="s">
        <v>192</v>
      </c>
      <c r="C2123" s="228" t="s">
        <v>65</v>
      </c>
      <c r="D2123" s="228" t="s">
        <v>205</v>
      </c>
      <c r="E2123" s="228">
        <v>0</v>
      </c>
      <c r="F2123" s="228">
        <v>34345</v>
      </c>
      <c r="G2123" s="228">
        <v>1468</v>
      </c>
      <c r="H2123" s="228">
        <v>3604</v>
      </c>
      <c r="I2123" s="228">
        <v>2005719.35</v>
      </c>
      <c r="J2123" s="228">
        <v>330111.09000000003</v>
      </c>
      <c r="K2123" s="228">
        <v>18741.900000000001</v>
      </c>
      <c r="L2123" s="228">
        <v>2519912.69</v>
      </c>
    </row>
    <row r="2124" spans="1:12">
      <c r="A2124" s="228">
        <v>2009</v>
      </c>
      <c r="B2124" s="228" t="s">
        <v>192</v>
      </c>
      <c r="C2124" s="228" t="s">
        <v>65</v>
      </c>
      <c r="D2124" s="228" t="s">
        <v>205</v>
      </c>
      <c r="E2124" s="228">
        <v>5</v>
      </c>
      <c r="F2124" s="228">
        <v>34123</v>
      </c>
      <c r="G2124" s="228">
        <v>495</v>
      </c>
      <c r="H2124" s="228">
        <v>604</v>
      </c>
      <c r="I2124" s="228">
        <v>512469.15</v>
      </c>
      <c r="J2124" s="228">
        <v>136626.32</v>
      </c>
      <c r="K2124" s="228">
        <v>49062.06</v>
      </c>
      <c r="L2124" s="228">
        <v>820135.94</v>
      </c>
    </row>
    <row r="2125" spans="1:12">
      <c r="A2125" s="228">
        <v>2009</v>
      </c>
      <c r="B2125" s="228" t="s">
        <v>192</v>
      </c>
      <c r="C2125" s="228" t="s">
        <v>65</v>
      </c>
      <c r="D2125" s="228" t="s">
        <v>205</v>
      </c>
      <c r="E2125" s="228">
        <v>10</v>
      </c>
      <c r="F2125" s="228">
        <v>36664</v>
      </c>
      <c r="G2125" s="228">
        <v>430</v>
      </c>
      <c r="H2125" s="228">
        <v>673</v>
      </c>
      <c r="I2125" s="228">
        <v>515551.95</v>
      </c>
      <c r="J2125" s="228">
        <v>127383.35</v>
      </c>
      <c r="K2125" s="228">
        <v>59425.22</v>
      </c>
      <c r="L2125" s="228">
        <v>773255.11</v>
      </c>
    </row>
    <row r="2126" spans="1:12">
      <c r="A2126" s="228">
        <v>2009</v>
      </c>
      <c r="B2126" s="228" t="s">
        <v>192</v>
      </c>
      <c r="C2126" s="228" t="s">
        <v>65</v>
      </c>
      <c r="D2126" s="228" t="s">
        <v>205</v>
      </c>
      <c r="E2126" s="228">
        <v>15</v>
      </c>
      <c r="F2126" s="228">
        <v>38891</v>
      </c>
      <c r="G2126" s="228">
        <v>1046</v>
      </c>
      <c r="H2126" s="228">
        <v>1680</v>
      </c>
      <c r="I2126" s="228">
        <v>1548128.01</v>
      </c>
      <c r="J2126" s="228">
        <v>325811.84000000003</v>
      </c>
      <c r="K2126" s="228">
        <v>260670.89</v>
      </c>
      <c r="L2126" s="228">
        <v>2347288.7999999998</v>
      </c>
    </row>
    <row r="2127" spans="1:12">
      <c r="A2127" s="228">
        <v>2009</v>
      </c>
      <c r="B2127" s="228" t="s">
        <v>192</v>
      </c>
      <c r="C2127" s="228" t="s">
        <v>65</v>
      </c>
      <c r="D2127" s="228" t="s">
        <v>205</v>
      </c>
      <c r="E2127" s="228">
        <v>20</v>
      </c>
      <c r="F2127" s="228">
        <v>31590</v>
      </c>
      <c r="G2127" s="228">
        <v>995</v>
      </c>
      <c r="H2127" s="228">
        <v>1890</v>
      </c>
      <c r="I2127" s="228">
        <v>1463611.8</v>
      </c>
      <c r="J2127" s="228">
        <v>281267.44</v>
      </c>
      <c r="K2127" s="228">
        <v>260001.95</v>
      </c>
      <c r="L2127" s="228">
        <v>2205431.4</v>
      </c>
    </row>
    <row r="2128" spans="1:12">
      <c r="A2128" s="228">
        <v>2009</v>
      </c>
      <c r="B2128" s="228" t="s">
        <v>192</v>
      </c>
      <c r="C2128" s="228" t="s">
        <v>65</v>
      </c>
      <c r="D2128" s="228" t="s">
        <v>205</v>
      </c>
      <c r="E2128" s="228">
        <v>25</v>
      </c>
      <c r="F2128" s="228">
        <v>31024</v>
      </c>
      <c r="G2128" s="228">
        <v>875</v>
      </c>
      <c r="H2128" s="228">
        <v>1556</v>
      </c>
      <c r="I2128" s="228">
        <v>1228833.8</v>
      </c>
      <c r="J2128" s="228">
        <v>263224.99</v>
      </c>
      <c r="K2128" s="228">
        <v>204770.01</v>
      </c>
      <c r="L2128" s="228">
        <v>1925313.3</v>
      </c>
    </row>
    <row r="2129" spans="1:12">
      <c r="A2129" s="228">
        <v>2009</v>
      </c>
      <c r="B2129" s="228" t="s">
        <v>192</v>
      </c>
      <c r="C2129" s="228" t="s">
        <v>65</v>
      </c>
      <c r="D2129" s="228" t="s">
        <v>205</v>
      </c>
      <c r="E2129" s="228">
        <v>30</v>
      </c>
      <c r="F2129" s="228">
        <v>35880</v>
      </c>
      <c r="G2129" s="228">
        <v>955</v>
      </c>
      <c r="H2129" s="228">
        <v>1891</v>
      </c>
      <c r="I2129" s="228">
        <v>1563089.04</v>
      </c>
      <c r="J2129" s="228">
        <v>358032.27</v>
      </c>
      <c r="K2129" s="228">
        <v>335806.15</v>
      </c>
      <c r="L2129" s="228">
        <v>2579734.5</v>
      </c>
    </row>
    <row r="2130" spans="1:12">
      <c r="A2130" s="228">
        <v>2009</v>
      </c>
      <c r="B2130" s="228" t="s">
        <v>192</v>
      </c>
      <c r="C2130" s="228" t="s">
        <v>65</v>
      </c>
      <c r="D2130" s="228" t="s">
        <v>205</v>
      </c>
      <c r="E2130" s="228">
        <v>35</v>
      </c>
      <c r="F2130" s="228">
        <v>41199</v>
      </c>
      <c r="G2130" s="228">
        <v>1227</v>
      </c>
      <c r="H2130" s="228">
        <v>1981</v>
      </c>
      <c r="I2130" s="228">
        <v>1695057.36</v>
      </c>
      <c r="J2130" s="228">
        <v>454249.16</v>
      </c>
      <c r="K2130" s="228">
        <v>327756.39</v>
      </c>
      <c r="L2130" s="228">
        <v>2768258.89</v>
      </c>
    </row>
    <row r="2131" spans="1:12">
      <c r="A2131" s="228">
        <v>2009</v>
      </c>
      <c r="B2131" s="228" t="s">
        <v>192</v>
      </c>
      <c r="C2131" s="228" t="s">
        <v>65</v>
      </c>
      <c r="D2131" s="228" t="s">
        <v>205</v>
      </c>
      <c r="E2131" s="228">
        <v>40</v>
      </c>
      <c r="F2131" s="228">
        <v>40722</v>
      </c>
      <c r="G2131" s="228">
        <v>1433</v>
      </c>
      <c r="H2131" s="228">
        <v>2630</v>
      </c>
      <c r="I2131" s="228">
        <v>2171117.69</v>
      </c>
      <c r="J2131" s="228">
        <v>593386.92000000004</v>
      </c>
      <c r="K2131" s="228">
        <v>321463.31</v>
      </c>
      <c r="L2131" s="228">
        <v>3464791.75</v>
      </c>
    </row>
    <row r="2132" spans="1:12">
      <c r="A2132" s="228">
        <v>2009</v>
      </c>
      <c r="B2132" s="228" t="s">
        <v>192</v>
      </c>
      <c r="C2132" s="228" t="s">
        <v>65</v>
      </c>
      <c r="D2132" s="228" t="s">
        <v>205</v>
      </c>
      <c r="E2132" s="228">
        <v>45</v>
      </c>
      <c r="F2132" s="228">
        <v>44591</v>
      </c>
      <c r="G2132" s="228">
        <v>1929</v>
      </c>
      <c r="H2132" s="228">
        <v>3636</v>
      </c>
      <c r="I2132" s="228">
        <v>3202450.2</v>
      </c>
      <c r="J2132" s="228">
        <v>824650.96</v>
      </c>
      <c r="K2132" s="228">
        <v>894806.23</v>
      </c>
      <c r="L2132" s="228">
        <v>5462607.5499999998</v>
      </c>
    </row>
    <row r="2133" spans="1:12">
      <c r="A2133" s="228">
        <v>2009</v>
      </c>
      <c r="B2133" s="228" t="s">
        <v>192</v>
      </c>
      <c r="C2133" s="228" t="s">
        <v>65</v>
      </c>
      <c r="D2133" s="228" t="s">
        <v>205</v>
      </c>
      <c r="E2133" s="228">
        <v>50</v>
      </c>
      <c r="F2133" s="228">
        <v>43214</v>
      </c>
      <c r="G2133" s="228">
        <v>2735</v>
      </c>
      <c r="H2133" s="228">
        <v>5219</v>
      </c>
      <c r="I2133" s="228">
        <v>4609426.3099999996</v>
      </c>
      <c r="J2133" s="228">
        <v>1147929.92</v>
      </c>
      <c r="K2133" s="228">
        <v>1079462.56</v>
      </c>
      <c r="L2133" s="228">
        <v>7531156.8099999996</v>
      </c>
    </row>
    <row r="2134" spans="1:12">
      <c r="A2134" s="228">
        <v>2009</v>
      </c>
      <c r="B2134" s="228" t="s">
        <v>192</v>
      </c>
      <c r="C2134" s="228" t="s">
        <v>65</v>
      </c>
      <c r="D2134" s="228" t="s">
        <v>205</v>
      </c>
      <c r="E2134" s="228">
        <v>55</v>
      </c>
      <c r="F2134" s="228">
        <v>41010</v>
      </c>
      <c r="G2134" s="228">
        <v>3217</v>
      </c>
      <c r="H2134" s="228">
        <v>6668</v>
      </c>
      <c r="I2134" s="228">
        <v>6319681.1699999999</v>
      </c>
      <c r="J2134" s="228">
        <v>1528058.63</v>
      </c>
      <c r="K2134" s="228">
        <v>2034706.82</v>
      </c>
      <c r="L2134" s="228">
        <v>10694931.210000001</v>
      </c>
    </row>
    <row r="2135" spans="1:12">
      <c r="A2135" s="228">
        <v>2009</v>
      </c>
      <c r="B2135" s="228" t="s">
        <v>192</v>
      </c>
      <c r="C2135" s="228" t="s">
        <v>65</v>
      </c>
      <c r="D2135" s="228" t="s">
        <v>205</v>
      </c>
      <c r="E2135" s="228">
        <v>60</v>
      </c>
      <c r="F2135" s="228">
        <v>35186</v>
      </c>
      <c r="G2135" s="228">
        <v>3792</v>
      </c>
      <c r="H2135" s="228">
        <v>8492</v>
      </c>
      <c r="I2135" s="228">
        <v>7780230.4299999997</v>
      </c>
      <c r="J2135" s="228">
        <v>1864046.97</v>
      </c>
      <c r="K2135" s="228">
        <v>2473159.4900000002</v>
      </c>
      <c r="L2135" s="228">
        <v>13003372.85</v>
      </c>
    </row>
    <row r="2136" spans="1:12">
      <c r="A2136" s="228">
        <v>2009</v>
      </c>
      <c r="B2136" s="228" t="s">
        <v>192</v>
      </c>
      <c r="C2136" s="228" t="s">
        <v>65</v>
      </c>
      <c r="D2136" s="228" t="s">
        <v>205</v>
      </c>
      <c r="E2136" s="228">
        <v>65</v>
      </c>
      <c r="F2136" s="228">
        <v>23754</v>
      </c>
      <c r="G2136" s="228">
        <v>3397</v>
      </c>
      <c r="H2136" s="228">
        <v>8404</v>
      </c>
      <c r="I2136" s="228">
        <v>7521252.5499999998</v>
      </c>
      <c r="J2136" s="228">
        <v>1788724.67</v>
      </c>
      <c r="K2136" s="228">
        <v>2667666.39</v>
      </c>
      <c r="L2136" s="228">
        <v>12683703.41</v>
      </c>
    </row>
    <row r="2137" spans="1:12">
      <c r="A2137" s="228">
        <v>2009</v>
      </c>
      <c r="B2137" s="228" t="s">
        <v>192</v>
      </c>
      <c r="C2137" s="228" t="s">
        <v>65</v>
      </c>
      <c r="D2137" s="228" t="s">
        <v>205</v>
      </c>
      <c r="E2137" s="228">
        <v>70</v>
      </c>
      <c r="F2137" s="228">
        <v>16402</v>
      </c>
      <c r="G2137" s="228">
        <v>2956</v>
      </c>
      <c r="H2137" s="228">
        <v>8041</v>
      </c>
      <c r="I2137" s="228">
        <v>6803424.6100000003</v>
      </c>
      <c r="J2137" s="228">
        <v>1728328.96</v>
      </c>
      <c r="K2137" s="228">
        <v>2284251.71</v>
      </c>
      <c r="L2137" s="228">
        <v>11382034.939999999</v>
      </c>
    </row>
    <row r="2138" spans="1:12">
      <c r="A2138" s="228">
        <v>2009</v>
      </c>
      <c r="B2138" s="228" t="s">
        <v>192</v>
      </c>
      <c r="C2138" s="228" t="s">
        <v>65</v>
      </c>
      <c r="D2138" s="228" t="s">
        <v>205</v>
      </c>
      <c r="E2138" s="228">
        <v>75</v>
      </c>
      <c r="F2138" s="228">
        <v>11534</v>
      </c>
      <c r="G2138" s="228">
        <v>2442</v>
      </c>
      <c r="H2138" s="228">
        <v>8925</v>
      </c>
      <c r="I2138" s="228">
        <v>6511254.7699999996</v>
      </c>
      <c r="J2138" s="228">
        <v>1375313.01</v>
      </c>
      <c r="K2138" s="228">
        <v>1668549.63</v>
      </c>
      <c r="L2138" s="228">
        <v>9935794.6799999997</v>
      </c>
    </row>
    <row r="2139" spans="1:12">
      <c r="A2139" s="228">
        <v>2009</v>
      </c>
      <c r="B2139" s="228" t="s">
        <v>192</v>
      </c>
      <c r="C2139" s="228" t="s">
        <v>65</v>
      </c>
      <c r="D2139" s="228" t="s">
        <v>205</v>
      </c>
      <c r="E2139" s="228">
        <v>80</v>
      </c>
      <c r="F2139" s="228">
        <v>7080</v>
      </c>
      <c r="G2139" s="228">
        <v>1660</v>
      </c>
      <c r="H2139" s="228">
        <v>6591</v>
      </c>
      <c r="I2139" s="228">
        <v>4694342.9400000004</v>
      </c>
      <c r="J2139" s="228">
        <v>911284.89</v>
      </c>
      <c r="K2139" s="228">
        <v>1264154.81</v>
      </c>
      <c r="L2139" s="228">
        <v>7167345.4100000001</v>
      </c>
    </row>
    <row r="2140" spans="1:12">
      <c r="A2140" s="228">
        <v>2009</v>
      </c>
      <c r="B2140" s="228" t="s">
        <v>192</v>
      </c>
      <c r="C2140" s="228" t="s">
        <v>65</v>
      </c>
      <c r="D2140" s="228" t="s">
        <v>205</v>
      </c>
      <c r="E2140" s="228">
        <v>85</v>
      </c>
      <c r="F2140" s="228">
        <v>2290</v>
      </c>
      <c r="G2140" s="228">
        <v>449</v>
      </c>
      <c r="H2140" s="228">
        <v>3262</v>
      </c>
      <c r="I2140" s="228">
        <v>1730359.14</v>
      </c>
      <c r="J2140" s="228">
        <v>242682.45</v>
      </c>
      <c r="K2140" s="228">
        <v>314909.01</v>
      </c>
      <c r="L2140" s="228">
        <v>2406871.9900000002</v>
      </c>
    </row>
    <row r="2141" spans="1:12">
      <c r="A2141" s="228">
        <v>2009</v>
      </c>
      <c r="B2141" s="228" t="s">
        <v>192</v>
      </c>
      <c r="C2141" s="228" t="s">
        <v>65</v>
      </c>
      <c r="D2141" s="228" t="s">
        <v>205</v>
      </c>
      <c r="E2141" s="228">
        <v>90</v>
      </c>
      <c r="F2141" s="228">
        <v>697</v>
      </c>
      <c r="G2141" s="228">
        <v>248</v>
      </c>
      <c r="H2141" s="228">
        <v>1128</v>
      </c>
      <c r="I2141" s="228">
        <v>532098</v>
      </c>
      <c r="J2141" s="228">
        <v>69738.64</v>
      </c>
      <c r="K2141" s="228">
        <v>53438.7</v>
      </c>
      <c r="L2141" s="228">
        <v>684883.49</v>
      </c>
    </row>
    <row r="2142" spans="1:12">
      <c r="A2142" s="228">
        <v>2009</v>
      </c>
      <c r="B2142" s="228" t="s">
        <v>192</v>
      </c>
      <c r="C2142" s="228" t="s">
        <v>65</v>
      </c>
      <c r="D2142" s="228" t="s">
        <v>205</v>
      </c>
      <c r="E2142" s="228">
        <v>95</v>
      </c>
      <c r="F2142" s="228">
        <v>144</v>
      </c>
      <c r="G2142" s="228">
        <v>32</v>
      </c>
      <c r="H2142" s="228">
        <v>209</v>
      </c>
      <c r="I2142" s="228">
        <v>88892.800000000003</v>
      </c>
      <c r="J2142" s="228">
        <v>14540</v>
      </c>
      <c r="K2142" s="228">
        <v>19224</v>
      </c>
      <c r="L2142" s="228">
        <v>124648.46</v>
      </c>
    </row>
    <row r="2143" spans="1:12">
      <c r="A2143" s="228">
        <v>2009</v>
      </c>
      <c r="B2143" s="228" t="s">
        <v>192</v>
      </c>
      <c r="C2143" s="228" t="s">
        <v>65</v>
      </c>
      <c r="D2143" s="228" t="s">
        <v>206</v>
      </c>
      <c r="E2143" s="228">
        <v>0</v>
      </c>
      <c r="F2143" s="228">
        <v>32452</v>
      </c>
      <c r="G2143" s="228">
        <v>953</v>
      </c>
      <c r="H2143" s="228">
        <v>2971</v>
      </c>
      <c r="I2143" s="228">
        <v>1525274.35</v>
      </c>
      <c r="J2143" s="228">
        <v>190563.4</v>
      </c>
      <c r="K2143" s="228">
        <v>18498.75</v>
      </c>
      <c r="L2143" s="228">
        <v>1823175.56</v>
      </c>
    </row>
    <row r="2144" spans="1:12">
      <c r="A2144" s="228">
        <v>2009</v>
      </c>
      <c r="B2144" s="228" t="s">
        <v>192</v>
      </c>
      <c r="C2144" s="228" t="s">
        <v>65</v>
      </c>
      <c r="D2144" s="228" t="s">
        <v>206</v>
      </c>
      <c r="E2144" s="228">
        <v>5</v>
      </c>
      <c r="F2144" s="228">
        <v>32409</v>
      </c>
      <c r="G2144" s="228">
        <v>421</v>
      </c>
      <c r="H2144" s="228">
        <v>553</v>
      </c>
      <c r="I2144" s="228">
        <v>441128.25</v>
      </c>
      <c r="J2144" s="228">
        <v>106209.8</v>
      </c>
      <c r="K2144" s="228">
        <v>22742.5</v>
      </c>
      <c r="L2144" s="228">
        <v>638826.29</v>
      </c>
    </row>
    <row r="2145" spans="1:12">
      <c r="A2145" s="228">
        <v>2009</v>
      </c>
      <c r="B2145" s="228" t="s">
        <v>192</v>
      </c>
      <c r="C2145" s="228" t="s">
        <v>65</v>
      </c>
      <c r="D2145" s="228" t="s">
        <v>206</v>
      </c>
      <c r="E2145" s="228">
        <v>10</v>
      </c>
      <c r="F2145" s="228">
        <v>34478</v>
      </c>
      <c r="G2145" s="228">
        <v>374</v>
      </c>
      <c r="H2145" s="228">
        <v>533</v>
      </c>
      <c r="I2145" s="228">
        <v>455865</v>
      </c>
      <c r="J2145" s="228">
        <v>97135.79</v>
      </c>
      <c r="K2145" s="228">
        <v>82739.19</v>
      </c>
      <c r="L2145" s="228">
        <v>716285.82</v>
      </c>
    </row>
    <row r="2146" spans="1:12">
      <c r="A2146" s="228">
        <v>2009</v>
      </c>
      <c r="B2146" s="228" t="s">
        <v>192</v>
      </c>
      <c r="C2146" s="228" t="s">
        <v>65</v>
      </c>
      <c r="D2146" s="228" t="s">
        <v>206</v>
      </c>
      <c r="E2146" s="228">
        <v>15</v>
      </c>
      <c r="F2146" s="228">
        <v>36946</v>
      </c>
      <c r="G2146" s="228">
        <v>1267</v>
      </c>
      <c r="H2146" s="228">
        <v>2284</v>
      </c>
      <c r="I2146" s="228">
        <v>1850713.13</v>
      </c>
      <c r="J2146" s="228">
        <v>328706.43</v>
      </c>
      <c r="K2146" s="228">
        <v>244911.41</v>
      </c>
      <c r="L2146" s="228">
        <v>2716035.19</v>
      </c>
    </row>
    <row r="2147" spans="1:12">
      <c r="A2147" s="228">
        <v>2009</v>
      </c>
      <c r="B2147" s="228" t="s">
        <v>192</v>
      </c>
      <c r="C2147" s="228" t="s">
        <v>65</v>
      </c>
      <c r="D2147" s="228" t="s">
        <v>206</v>
      </c>
      <c r="E2147" s="228">
        <v>20</v>
      </c>
      <c r="F2147" s="228">
        <v>33439</v>
      </c>
      <c r="G2147" s="228">
        <v>1442</v>
      </c>
      <c r="H2147" s="228">
        <v>3575</v>
      </c>
      <c r="I2147" s="228">
        <v>2793907.2</v>
      </c>
      <c r="J2147" s="228">
        <v>509504.38</v>
      </c>
      <c r="K2147" s="228">
        <v>276235.92</v>
      </c>
      <c r="L2147" s="228">
        <v>3927450.28</v>
      </c>
    </row>
    <row r="2148" spans="1:12">
      <c r="A2148" s="228">
        <v>2009</v>
      </c>
      <c r="B2148" s="228" t="s">
        <v>192</v>
      </c>
      <c r="C2148" s="228" t="s">
        <v>65</v>
      </c>
      <c r="D2148" s="228" t="s">
        <v>206</v>
      </c>
      <c r="E2148" s="228">
        <v>25</v>
      </c>
      <c r="F2148" s="228">
        <v>34504</v>
      </c>
      <c r="G2148" s="228">
        <v>2186</v>
      </c>
      <c r="H2148" s="228">
        <v>6372</v>
      </c>
      <c r="I2148" s="228">
        <v>5335035.82</v>
      </c>
      <c r="J2148" s="228">
        <v>1326938.93</v>
      </c>
      <c r="K2148" s="228">
        <v>302549.28999999998</v>
      </c>
      <c r="L2148" s="228">
        <v>7661018.9800000004</v>
      </c>
    </row>
    <row r="2149" spans="1:12">
      <c r="A2149" s="228">
        <v>2009</v>
      </c>
      <c r="B2149" s="228" t="s">
        <v>192</v>
      </c>
      <c r="C2149" s="228" t="s">
        <v>65</v>
      </c>
      <c r="D2149" s="228" t="s">
        <v>206</v>
      </c>
      <c r="E2149" s="228">
        <v>30</v>
      </c>
      <c r="F2149" s="228">
        <v>38384</v>
      </c>
      <c r="G2149" s="228">
        <v>3281</v>
      </c>
      <c r="H2149" s="228">
        <v>9795</v>
      </c>
      <c r="I2149" s="228">
        <v>8473003.1099999994</v>
      </c>
      <c r="J2149" s="228">
        <v>2142822.9900000002</v>
      </c>
      <c r="K2149" s="228">
        <v>513136.93</v>
      </c>
      <c r="L2149" s="228">
        <v>12241217.310000001</v>
      </c>
    </row>
    <row r="2150" spans="1:12">
      <c r="A2150" s="228">
        <v>2009</v>
      </c>
      <c r="B2150" s="228" t="s">
        <v>192</v>
      </c>
      <c r="C2150" s="228" t="s">
        <v>65</v>
      </c>
      <c r="D2150" s="228" t="s">
        <v>206</v>
      </c>
      <c r="E2150" s="228">
        <v>35</v>
      </c>
      <c r="F2150" s="228">
        <v>43744</v>
      </c>
      <c r="G2150" s="228">
        <v>3434</v>
      </c>
      <c r="H2150" s="228">
        <v>8952</v>
      </c>
      <c r="I2150" s="228">
        <v>7630715.0899999999</v>
      </c>
      <c r="J2150" s="228">
        <v>1876526.21</v>
      </c>
      <c r="K2150" s="228">
        <v>564305.56000000006</v>
      </c>
      <c r="L2150" s="228">
        <v>11295656.83</v>
      </c>
    </row>
    <row r="2151" spans="1:12">
      <c r="A2151" s="228">
        <v>2009</v>
      </c>
      <c r="B2151" s="228" t="s">
        <v>192</v>
      </c>
      <c r="C2151" s="228" t="s">
        <v>65</v>
      </c>
      <c r="D2151" s="228" t="s">
        <v>206</v>
      </c>
      <c r="E2151" s="228">
        <v>40</v>
      </c>
      <c r="F2151" s="228">
        <v>43191</v>
      </c>
      <c r="G2151" s="228">
        <v>2862</v>
      </c>
      <c r="H2151" s="228">
        <v>6362</v>
      </c>
      <c r="I2151" s="228">
        <v>5343145.2699999996</v>
      </c>
      <c r="J2151" s="228">
        <v>1161718.43</v>
      </c>
      <c r="K2151" s="228">
        <v>626969.22</v>
      </c>
      <c r="L2151" s="228">
        <v>8014748.2400000002</v>
      </c>
    </row>
    <row r="2152" spans="1:12">
      <c r="A2152" s="228">
        <v>2009</v>
      </c>
      <c r="B2152" s="228" t="s">
        <v>192</v>
      </c>
      <c r="C2152" s="228" t="s">
        <v>65</v>
      </c>
      <c r="D2152" s="228" t="s">
        <v>206</v>
      </c>
      <c r="E2152" s="228">
        <v>45</v>
      </c>
      <c r="F2152" s="228">
        <v>45999</v>
      </c>
      <c r="G2152" s="228">
        <v>3060</v>
      </c>
      <c r="H2152" s="228">
        <v>6678</v>
      </c>
      <c r="I2152" s="228">
        <v>5815678.6900000004</v>
      </c>
      <c r="J2152" s="228">
        <v>1254925.79</v>
      </c>
      <c r="K2152" s="228">
        <v>1218993.68</v>
      </c>
      <c r="L2152" s="228">
        <v>9351385.1300000008</v>
      </c>
    </row>
    <row r="2153" spans="1:12">
      <c r="A2153" s="228">
        <v>2009</v>
      </c>
      <c r="B2153" s="228" t="s">
        <v>192</v>
      </c>
      <c r="C2153" s="228" t="s">
        <v>65</v>
      </c>
      <c r="D2153" s="228" t="s">
        <v>206</v>
      </c>
      <c r="E2153" s="228">
        <v>50</v>
      </c>
      <c r="F2153" s="228">
        <v>45576</v>
      </c>
      <c r="G2153" s="228">
        <v>3521</v>
      </c>
      <c r="H2153" s="228">
        <v>7135</v>
      </c>
      <c r="I2153" s="228">
        <v>6153975.6399999997</v>
      </c>
      <c r="J2153" s="228">
        <v>1439239.98</v>
      </c>
      <c r="K2153" s="228">
        <v>1454432.47</v>
      </c>
      <c r="L2153" s="228">
        <v>10149029.140000001</v>
      </c>
    </row>
    <row r="2154" spans="1:12">
      <c r="A2154" s="228">
        <v>2009</v>
      </c>
      <c r="B2154" s="228" t="s">
        <v>192</v>
      </c>
      <c r="C2154" s="228" t="s">
        <v>65</v>
      </c>
      <c r="D2154" s="228" t="s">
        <v>206</v>
      </c>
      <c r="E2154" s="228">
        <v>55</v>
      </c>
      <c r="F2154" s="228">
        <v>41915</v>
      </c>
      <c r="G2154" s="228">
        <v>3915</v>
      </c>
      <c r="H2154" s="228">
        <v>7979</v>
      </c>
      <c r="I2154" s="228">
        <v>6836213.4400000004</v>
      </c>
      <c r="J2154" s="228">
        <v>1608793.32</v>
      </c>
      <c r="K2154" s="228">
        <v>1776348.35</v>
      </c>
      <c r="L2154" s="228">
        <v>11168225.23</v>
      </c>
    </row>
    <row r="2155" spans="1:12">
      <c r="A2155" s="228">
        <v>2009</v>
      </c>
      <c r="B2155" s="228" t="s">
        <v>192</v>
      </c>
      <c r="C2155" s="228" t="s">
        <v>65</v>
      </c>
      <c r="D2155" s="228" t="s">
        <v>206</v>
      </c>
      <c r="E2155" s="228">
        <v>60</v>
      </c>
      <c r="F2155" s="228">
        <v>34672</v>
      </c>
      <c r="G2155" s="228">
        <v>3686</v>
      </c>
      <c r="H2155" s="228">
        <v>8955</v>
      </c>
      <c r="I2155" s="228">
        <v>7283157.1200000001</v>
      </c>
      <c r="J2155" s="228">
        <v>1649702.72</v>
      </c>
      <c r="K2155" s="228">
        <v>2064910.47</v>
      </c>
      <c r="L2155" s="228">
        <v>11852334.800000001</v>
      </c>
    </row>
    <row r="2156" spans="1:12">
      <c r="A2156" s="228">
        <v>2009</v>
      </c>
      <c r="B2156" s="228" t="s">
        <v>192</v>
      </c>
      <c r="C2156" s="228" t="s">
        <v>65</v>
      </c>
      <c r="D2156" s="228" t="s">
        <v>206</v>
      </c>
      <c r="E2156" s="228">
        <v>65</v>
      </c>
      <c r="F2156" s="228">
        <v>23237</v>
      </c>
      <c r="G2156" s="228">
        <v>2984</v>
      </c>
      <c r="H2156" s="228">
        <v>8064</v>
      </c>
      <c r="I2156" s="228">
        <v>6567053.46</v>
      </c>
      <c r="J2156" s="228">
        <v>1489925.06</v>
      </c>
      <c r="K2156" s="228">
        <v>1964402.55</v>
      </c>
      <c r="L2156" s="228">
        <v>10620677.52</v>
      </c>
    </row>
    <row r="2157" spans="1:12">
      <c r="A2157" s="228">
        <v>2009</v>
      </c>
      <c r="B2157" s="228" t="s">
        <v>192</v>
      </c>
      <c r="C2157" s="228" t="s">
        <v>65</v>
      </c>
      <c r="D2157" s="228" t="s">
        <v>206</v>
      </c>
      <c r="E2157" s="228">
        <v>70</v>
      </c>
      <c r="F2157" s="228">
        <v>17201</v>
      </c>
      <c r="G2157" s="228">
        <v>2667</v>
      </c>
      <c r="H2157" s="228">
        <v>7714</v>
      </c>
      <c r="I2157" s="228">
        <v>6135954.6600000001</v>
      </c>
      <c r="J2157" s="228">
        <v>1449823.68</v>
      </c>
      <c r="K2157" s="228">
        <v>1847192.84</v>
      </c>
      <c r="L2157" s="228">
        <v>9875349.7100000009</v>
      </c>
    </row>
    <row r="2158" spans="1:12">
      <c r="A2158" s="228">
        <v>2009</v>
      </c>
      <c r="B2158" s="228" t="s">
        <v>192</v>
      </c>
      <c r="C2158" s="228" t="s">
        <v>65</v>
      </c>
      <c r="D2158" s="228" t="s">
        <v>206</v>
      </c>
      <c r="E2158" s="228">
        <v>75</v>
      </c>
      <c r="F2158" s="228">
        <v>13030</v>
      </c>
      <c r="G2158" s="228">
        <v>2267</v>
      </c>
      <c r="H2158" s="228">
        <v>9600</v>
      </c>
      <c r="I2158" s="228">
        <v>6711053.0199999996</v>
      </c>
      <c r="J2158" s="228">
        <v>1307400.1100000001</v>
      </c>
      <c r="K2158" s="228">
        <v>1503990.24</v>
      </c>
      <c r="L2158" s="228">
        <v>9883504.5700000003</v>
      </c>
    </row>
    <row r="2159" spans="1:12">
      <c r="A2159" s="228">
        <v>2009</v>
      </c>
      <c r="B2159" s="228" t="s">
        <v>192</v>
      </c>
      <c r="C2159" s="228" t="s">
        <v>65</v>
      </c>
      <c r="D2159" s="228" t="s">
        <v>206</v>
      </c>
      <c r="E2159" s="228">
        <v>80</v>
      </c>
      <c r="F2159" s="228">
        <v>9314</v>
      </c>
      <c r="G2159" s="228">
        <v>1595</v>
      </c>
      <c r="H2159" s="228">
        <v>9583</v>
      </c>
      <c r="I2159" s="228">
        <v>5836228.2199999997</v>
      </c>
      <c r="J2159" s="228">
        <v>962839.55</v>
      </c>
      <c r="K2159" s="228">
        <v>1043128.05</v>
      </c>
      <c r="L2159" s="228">
        <v>8087195.8600000003</v>
      </c>
    </row>
    <row r="2160" spans="1:12">
      <c r="A2160" s="228">
        <v>2009</v>
      </c>
      <c r="B2160" s="228" t="s">
        <v>192</v>
      </c>
      <c r="C2160" s="228" t="s">
        <v>65</v>
      </c>
      <c r="D2160" s="228" t="s">
        <v>206</v>
      </c>
      <c r="E2160" s="228">
        <v>85</v>
      </c>
      <c r="F2160" s="228">
        <v>5169</v>
      </c>
      <c r="G2160" s="228">
        <v>864</v>
      </c>
      <c r="H2160" s="228">
        <v>6138</v>
      </c>
      <c r="I2160" s="228">
        <v>3171170.56</v>
      </c>
      <c r="J2160" s="228">
        <v>413652.15</v>
      </c>
      <c r="K2160" s="228">
        <v>489445.4</v>
      </c>
      <c r="L2160" s="228">
        <v>4201703.2</v>
      </c>
    </row>
    <row r="2161" spans="1:12">
      <c r="A2161" s="228">
        <v>2009</v>
      </c>
      <c r="B2161" s="228" t="s">
        <v>192</v>
      </c>
      <c r="C2161" s="228" t="s">
        <v>65</v>
      </c>
      <c r="D2161" s="228" t="s">
        <v>206</v>
      </c>
      <c r="E2161" s="228">
        <v>90</v>
      </c>
      <c r="F2161" s="228">
        <v>1955</v>
      </c>
      <c r="G2161" s="228">
        <v>367</v>
      </c>
      <c r="H2161" s="228">
        <v>3680</v>
      </c>
      <c r="I2161" s="228">
        <v>1498949.65</v>
      </c>
      <c r="J2161" s="228">
        <v>134276.25</v>
      </c>
      <c r="K2161" s="228">
        <v>142818.88</v>
      </c>
      <c r="L2161" s="228">
        <v>1858281.13</v>
      </c>
    </row>
    <row r="2162" spans="1:12">
      <c r="A2162" s="228">
        <v>2009</v>
      </c>
      <c r="B2162" s="228" t="s">
        <v>192</v>
      </c>
      <c r="C2162" s="228" t="s">
        <v>65</v>
      </c>
      <c r="D2162" s="228" t="s">
        <v>206</v>
      </c>
      <c r="E2162" s="228">
        <v>95</v>
      </c>
      <c r="F2162" s="228">
        <v>610</v>
      </c>
      <c r="G2162" s="228">
        <v>88</v>
      </c>
      <c r="H2162" s="228">
        <v>1771</v>
      </c>
      <c r="I2162" s="228">
        <v>508531</v>
      </c>
      <c r="J2162" s="228">
        <v>30929.77</v>
      </c>
      <c r="K2162" s="228">
        <v>17492.2</v>
      </c>
      <c r="L2162" s="228">
        <v>606472.67000000004</v>
      </c>
    </row>
    <row r="2163" spans="1:12">
      <c r="A2163" s="228">
        <v>2009</v>
      </c>
      <c r="B2163" s="228" t="s">
        <v>192</v>
      </c>
      <c r="C2163" s="228" t="s">
        <v>66</v>
      </c>
      <c r="D2163" s="228" t="s">
        <v>205</v>
      </c>
      <c r="E2163" s="228">
        <v>0</v>
      </c>
      <c r="F2163" s="228">
        <v>5140</v>
      </c>
      <c r="G2163" s="228">
        <v>143</v>
      </c>
      <c r="H2163" s="228">
        <v>654</v>
      </c>
      <c r="I2163" s="228">
        <v>344201.25</v>
      </c>
      <c r="J2163" s="228">
        <v>35271.15</v>
      </c>
      <c r="K2163" s="228">
        <v>2081</v>
      </c>
      <c r="L2163" s="228">
        <v>403405.13</v>
      </c>
    </row>
    <row r="2164" spans="1:12">
      <c r="A2164" s="228">
        <v>2009</v>
      </c>
      <c r="B2164" s="228" t="s">
        <v>192</v>
      </c>
      <c r="C2164" s="228" t="s">
        <v>66</v>
      </c>
      <c r="D2164" s="228" t="s">
        <v>205</v>
      </c>
      <c r="E2164" s="228">
        <v>5</v>
      </c>
      <c r="F2164" s="228">
        <v>5738</v>
      </c>
      <c r="G2164" s="228">
        <v>95</v>
      </c>
      <c r="H2164" s="228">
        <v>104</v>
      </c>
      <c r="I2164" s="228">
        <v>81295.990000000005</v>
      </c>
      <c r="J2164" s="228">
        <v>20111.29</v>
      </c>
      <c r="K2164" s="228">
        <v>9068</v>
      </c>
      <c r="L2164" s="228">
        <v>126938.91</v>
      </c>
    </row>
    <row r="2165" spans="1:12">
      <c r="A2165" s="228">
        <v>2009</v>
      </c>
      <c r="B2165" s="228" t="s">
        <v>192</v>
      </c>
      <c r="C2165" s="228" t="s">
        <v>66</v>
      </c>
      <c r="D2165" s="228" t="s">
        <v>205</v>
      </c>
      <c r="E2165" s="228">
        <v>10</v>
      </c>
      <c r="F2165" s="228">
        <v>6577</v>
      </c>
      <c r="G2165" s="228">
        <v>71</v>
      </c>
      <c r="H2165" s="228">
        <v>85</v>
      </c>
      <c r="I2165" s="228">
        <v>82900.740000000005</v>
      </c>
      <c r="J2165" s="228">
        <v>20194.02</v>
      </c>
      <c r="K2165" s="228">
        <v>1552.9</v>
      </c>
      <c r="L2165" s="228">
        <v>113806.13</v>
      </c>
    </row>
    <row r="2166" spans="1:12">
      <c r="A2166" s="228">
        <v>2009</v>
      </c>
      <c r="B2166" s="228" t="s">
        <v>192</v>
      </c>
      <c r="C2166" s="228" t="s">
        <v>66</v>
      </c>
      <c r="D2166" s="228" t="s">
        <v>205</v>
      </c>
      <c r="E2166" s="228">
        <v>15</v>
      </c>
      <c r="F2166" s="228">
        <v>7686</v>
      </c>
      <c r="G2166" s="228">
        <v>165</v>
      </c>
      <c r="H2166" s="228">
        <v>317</v>
      </c>
      <c r="I2166" s="228">
        <v>291645.08</v>
      </c>
      <c r="J2166" s="228">
        <v>86578.79</v>
      </c>
      <c r="K2166" s="228">
        <v>83341.2</v>
      </c>
      <c r="L2166" s="228">
        <v>521907.59</v>
      </c>
    </row>
    <row r="2167" spans="1:12">
      <c r="A2167" s="228">
        <v>2009</v>
      </c>
      <c r="B2167" s="228" t="s">
        <v>192</v>
      </c>
      <c r="C2167" s="228" t="s">
        <v>66</v>
      </c>
      <c r="D2167" s="228" t="s">
        <v>205</v>
      </c>
      <c r="E2167" s="228">
        <v>20</v>
      </c>
      <c r="F2167" s="228">
        <v>5774</v>
      </c>
      <c r="G2167" s="228">
        <v>156</v>
      </c>
      <c r="H2167" s="228">
        <v>299</v>
      </c>
      <c r="I2167" s="228">
        <v>266529.91999999998</v>
      </c>
      <c r="J2167" s="228">
        <v>55174.879999999997</v>
      </c>
      <c r="K2167" s="228">
        <v>52818.92</v>
      </c>
      <c r="L2167" s="228">
        <v>416713.33</v>
      </c>
    </row>
    <row r="2168" spans="1:12">
      <c r="A2168" s="228">
        <v>2009</v>
      </c>
      <c r="B2168" s="228" t="s">
        <v>192</v>
      </c>
      <c r="C2168" s="228" t="s">
        <v>66</v>
      </c>
      <c r="D2168" s="228" t="s">
        <v>205</v>
      </c>
      <c r="E2168" s="228">
        <v>25</v>
      </c>
      <c r="F2168" s="228">
        <v>3561</v>
      </c>
      <c r="G2168" s="228">
        <v>87</v>
      </c>
      <c r="H2168" s="228">
        <v>250</v>
      </c>
      <c r="I2168" s="228">
        <v>185978.73</v>
      </c>
      <c r="J2168" s="228">
        <v>40972.61</v>
      </c>
      <c r="K2168" s="228">
        <v>25290.5</v>
      </c>
      <c r="L2168" s="228">
        <v>304509.18</v>
      </c>
    </row>
    <row r="2169" spans="1:12">
      <c r="A2169" s="228">
        <v>2009</v>
      </c>
      <c r="B2169" s="228" t="s">
        <v>192</v>
      </c>
      <c r="C2169" s="228" t="s">
        <v>66</v>
      </c>
      <c r="D2169" s="228" t="s">
        <v>205</v>
      </c>
      <c r="E2169" s="228">
        <v>30</v>
      </c>
      <c r="F2169" s="228">
        <v>4603</v>
      </c>
      <c r="G2169" s="228">
        <v>197</v>
      </c>
      <c r="H2169" s="228">
        <v>353</v>
      </c>
      <c r="I2169" s="228">
        <v>247636.85</v>
      </c>
      <c r="J2169" s="228">
        <v>56692.01</v>
      </c>
      <c r="K2169" s="228">
        <v>47284.44</v>
      </c>
      <c r="L2169" s="228">
        <v>397229.71</v>
      </c>
    </row>
    <row r="2170" spans="1:12">
      <c r="A2170" s="228">
        <v>2009</v>
      </c>
      <c r="B2170" s="228" t="s">
        <v>192</v>
      </c>
      <c r="C2170" s="228" t="s">
        <v>66</v>
      </c>
      <c r="D2170" s="228" t="s">
        <v>205</v>
      </c>
      <c r="E2170" s="228">
        <v>35</v>
      </c>
      <c r="F2170" s="228">
        <v>5961</v>
      </c>
      <c r="G2170" s="228">
        <v>212</v>
      </c>
      <c r="H2170" s="228">
        <v>476</v>
      </c>
      <c r="I2170" s="228">
        <v>359460.45</v>
      </c>
      <c r="J2170" s="228">
        <v>78480.52</v>
      </c>
      <c r="K2170" s="228">
        <v>55037.25</v>
      </c>
      <c r="L2170" s="228">
        <v>588551.01</v>
      </c>
    </row>
    <row r="2171" spans="1:12">
      <c r="A2171" s="228">
        <v>2009</v>
      </c>
      <c r="B2171" s="228" t="s">
        <v>192</v>
      </c>
      <c r="C2171" s="228" t="s">
        <v>66</v>
      </c>
      <c r="D2171" s="228" t="s">
        <v>205</v>
      </c>
      <c r="E2171" s="228">
        <v>40</v>
      </c>
      <c r="F2171" s="228">
        <v>6641</v>
      </c>
      <c r="G2171" s="228">
        <v>301</v>
      </c>
      <c r="H2171" s="228">
        <v>561</v>
      </c>
      <c r="I2171" s="228">
        <v>421383.76</v>
      </c>
      <c r="J2171" s="228">
        <v>92170.25</v>
      </c>
      <c r="K2171" s="228">
        <v>70669.649999999994</v>
      </c>
      <c r="L2171" s="228">
        <v>652060.38</v>
      </c>
    </row>
    <row r="2172" spans="1:12">
      <c r="A2172" s="228">
        <v>2009</v>
      </c>
      <c r="B2172" s="228" t="s">
        <v>192</v>
      </c>
      <c r="C2172" s="228" t="s">
        <v>66</v>
      </c>
      <c r="D2172" s="228" t="s">
        <v>205</v>
      </c>
      <c r="E2172" s="228">
        <v>45</v>
      </c>
      <c r="F2172" s="228">
        <v>8529</v>
      </c>
      <c r="G2172" s="228">
        <v>394</v>
      </c>
      <c r="H2172" s="228">
        <v>797</v>
      </c>
      <c r="I2172" s="228">
        <v>636010.65</v>
      </c>
      <c r="J2172" s="228">
        <v>146176.71</v>
      </c>
      <c r="K2172" s="228">
        <v>170833.91</v>
      </c>
      <c r="L2172" s="228">
        <v>1050089.9099999999</v>
      </c>
    </row>
    <row r="2173" spans="1:12">
      <c r="A2173" s="228">
        <v>2009</v>
      </c>
      <c r="B2173" s="228" t="s">
        <v>192</v>
      </c>
      <c r="C2173" s="228" t="s">
        <v>66</v>
      </c>
      <c r="D2173" s="228" t="s">
        <v>205</v>
      </c>
      <c r="E2173" s="228">
        <v>50</v>
      </c>
      <c r="F2173" s="228">
        <v>9189</v>
      </c>
      <c r="G2173" s="228">
        <v>584</v>
      </c>
      <c r="H2173" s="228">
        <v>1602</v>
      </c>
      <c r="I2173" s="228">
        <v>1039511.37</v>
      </c>
      <c r="J2173" s="228">
        <v>264863.37</v>
      </c>
      <c r="K2173" s="228">
        <v>337236.95</v>
      </c>
      <c r="L2173" s="228">
        <v>1800740.41</v>
      </c>
    </row>
    <row r="2174" spans="1:12">
      <c r="A2174" s="228">
        <v>2009</v>
      </c>
      <c r="B2174" s="228" t="s">
        <v>192</v>
      </c>
      <c r="C2174" s="228" t="s">
        <v>66</v>
      </c>
      <c r="D2174" s="228" t="s">
        <v>205</v>
      </c>
      <c r="E2174" s="228">
        <v>55</v>
      </c>
      <c r="F2174" s="228">
        <v>9350</v>
      </c>
      <c r="G2174" s="228">
        <v>727</v>
      </c>
      <c r="H2174" s="228">
        <v>1890</v>
      </c>
      <c r="I2174" s="228">
        <v>1608141.77</v>
      </c>
      <c r="J2174" s="228">
        <v>366277.62</v>
      </c>
      <c r="K2174" s="228">
        <v>481402.24</v>
      </c>
      <c r="L2174" s="228">
        <v>2671327.35</v>
      </c>
    </row>
    <row r="2175" spans="1:12">
      <c r="A2175" s="228">
        <v>2009</v>
      </c>
      <c r="B2175" s="228" t="s">
        <v>192</v>
      </c>
      <c r="C2175" s="228" t="s">
        <v>66</v>
      </c>
      <c r="D2175" s="228" t="s">
        <v>205</v>
      </c>
      <c r="E2175" s="228">
        <v>60</v>
      </c>
      <c r="F2175" s="228">
        <v>8353</v>
      </c>
      <c r="G2175" s="228">
        <v>1050</v>
      </c>
      <c r="H2175" s="228">
        <v>2099</v>
      </c>
      <c r="I2175" s="228">
        <v>1732331.03</v>
      </c>
      <c r="J2175" s="228">
        <v>413879.22</v>
      </c>
      <c r="K2175" s="228">
        <v>649260.48</v>
      </c>
      <c r="L2175" s="228">
        <v>3012461.4</v>
      </c>
    </row>
    <row r="2176" spans="1:12">
      <c r="A2176" s="228">
        <v>2009</v>
      </c>
      <c r="B2176" s="228" t="s">
        <v>192</v>
      </c>
      <c r="C2176" s="228" t="s">
        <v>66</v>
      </c>
      <c r="D2176" s="228" t="s">
        <v>205</v>
      </c>
      <c r="E2176" s="228">
        <v>65</v>
      </c>
      <c r="F2176" s="228">
        <v>6175</v>
      </c>
      <c r="G2176" s="228">
        <v>1091</v>
      </c>
      <c r="H2176" s="228">
        <v>2558</v>
      </c>
      <c r="I2176" s="228">
        <v>2045421.5</v>
      </c>
      <c r="J2176" s="228">
        <v>461768.85</v>
      </c>
      <c r="K2176" s="228">
        <v>717939.64</v>
      </c>
      <c r="L2176" s="228">
        <v>3411767.08</v>
      </c>
    </row>
    <row r="2177" spans="1:12">
      <c r="A2177" s="228">
        <v>2009</v>
      </c>
      <c r="B2177" s="228" t="s">
        <v>192</v>
      </c>
      <c r="C2177" s="228" t="s">
        <v>66</v>
      </c>
      <c r="D2177" s="228" t="s">
        <v>205</v>
      </c>
      <c r="E2177" s="228">
        <v>70</v>
      </c>
      <c r="F2177" s="228">
        <v>4253</v>
      </c>
      <c r="G2177" s="228">
        <v>701</v>
      </c>
      <c r="H2177" s="228">
        <v>2178</v>
      </c>
      <c r="I2177" s="228">
        <v>1700524.69</v>
      </c>
      <c r="J2177" s="228">
        <v>390306.94</v>
      </c>
      <c r="K2177" s="228">
        <v>713437.81</v>
      </c>
      <c r="L2177" s="228">
        <v>2943150.29</v>
      </c>
    </row>
    <row r="2178" spans="1:12">
      <c r="A2178" s="228">
        <v>2009</v>
      </c>
      <c r="B2178" s="228" t="s">
        <v>192</v>
      </c>
      <c r="C2178" s="228" t="s">
        <v>66</v>
      </c>
      <c r="D2178" s="228" t="s">
        <v>205</v>
      </c>
      <c r="E2178" s="228">
        <v>75</v>
      </c>
      <c r="F2178" s="228">
        <v>3304</v>
      </c>
      <c r="G2178" s="228">
        <v>816</v>
      </c>
      <c r="H2178" s="228">
        <v>2210</v>
      </c>
      <c r="I2178" s="228">
        <v>1706943.03</v>
      </c>
      <c r="J2178" s="228">
        <v>357769.95</v>
      </c>
      <c r="K2178" s="228">
        <v>336502.01</v>
      </c>
      <c r="L2178" s="228">
        <v>2509922.46</v>
      </c>
    </row>
    <row r="2179" spans="1:12">
      <c r="A2179" s="228">
        <v>2009</v>
      </c>
      <c r="B2179" s="228" t="s">
        <v>192</v>
      </c>
      <c r="C2179" s="228" t="s">
        <v>66</v>
      </c>
      <c r="D2179" s="228" t="s">
        <v>205</v>
      </c>
      <c r="E2179" s="228">
        <v>80</v>
      </c>
      <c r="F2179" s="228">
        <v>1933</v>
      </c>
      <c r="G2179" s="228">
        <v>436</v>
      </c>
      <c r="H2179" s="228">
        <v>1684</v>
      </c>
      <c r="I2179" s="228">
        <v>1124907.3</v>
      </c>
      <c r="J2179" s="228">
        <v>189946.38</v>
      </c>
      <c r="K2179" s="228">
        <v>217175.92</v>
      </c>
      <c r="L2179" s="228">
        <v>1592724.47</v>
      </c>
    </row>
    <row r="2180" spans="1:12">
      <c r="A2180" s="228">
        <v>2009</v>
      </c>
      <c r="B2180" s="228" t="s">
        <v>192</v>
      </c>
      <c r="C2180" s="228" t="s">
        <v>66</v>
      </c>
      <c r="D2180" s="228" t="s">
        <v>205</v>
      </c>
      <c r="E2180" s="228">
        <v>85</v>
      </c>
      <c r="F2180" s="228">
        <v>546</v>
      </c>
      <c r="G2180" s="228">
        <v>105</v>
      </c>
      <c r="H2180" s="228">
        <v>562</v>
      </c>
      <c r="I2180" s="228">
        <v>363194.99</v>
      </c>
      <c r="J2180" s="228">
        <v>50245.98</v>
      </c>
      <c r="K2180" s="228">
        <v>73779</v>
      </c>
      <c r="L2180" s="228">
        <v>498812.44</v>
      </c>
    </row>
    <row r="2181" spans="1:12">
      <c r="A2181" s="228">
        <v>2009</v>
      </c>
      <c r="B2181" s="228" t="s">
        <v>192</v>
      </c>
      <c r="C2181" s="228" t="s">
        <v>66</v>
      </c>
      <c r="D2181" s="228" t="s">
        <v>205</v>
      </c>
      <c r="E2181" s="228">
        <v>90</v>
      </c>
      <c r="F2181" s="228">
        <v>153</v>
      </c>
      <c r="G2181" s="228">
        <v>23</v>
      </c>
      <c r="H2181" s="228">
        <v>159</v>
      </c>
      <c r="I2181" s="228">
        <v>95291.38</v>
      </c>
      <c r="J2181" s="228">
        <v>10632.75</v>
      </c>
      <c r="K2181" s="228">
        <v>21348</v>
      </c>
      <c r="L2181" s="228">
        <v>130082.18</v>
      </c>
    </row>
    <row r="2182" spans="1:12">
      <c r="A2182" s="228">
        <v>2009</v>
      </c>
      <c r="B2182" s="228" t="s">
        <v>192</v>
      </c>
      <c r="C2182" s="228" t="s">
        <v>66</v>
      </c>
      <c r="D2182" s="228" t="s">
        <v>205</v>
      </c>
      <c r="E2182" s="228">
        <v>95</v>
      </c>
      <c r="F2182" s="228">
        <v>40</v>
      </c>
      <c r="G2182" s="228">
        <v>6</v>
      </c>
      <c r="H2182" s="228">
        <v>27</v>
      </c>
      <c r="I2182" s="228">
        <v>15701</v>
      </c>
      <c r="J2182" s="228">
        <v>1862.5</v>
      </c>
      <c r="K2182" s="228">
        <v>0</v>
      </c>
      <c r="L2182" s="228">
        <v>17925.7</v>
      </c>
    </row>
    <row r="2183" spans="1:12">
      <c r="A2183" s="228">
        <v>2009</v>
      </c>
      <c r="B2183" s="228" t="s">
        <v>192</v>
      </c>
      <c r="C2183" s="228" t="s">
        <v>66</v>
      </c>
      <c r="D2183" s="228" t="s">
        <v>206</v>
      </c>
      <c r="E2183" s="228">
        <v>0</v>
      </c>
      <c r="F2183" s="228">
        <v>4875</v>
      </c>
      <c r="G2183" s="228">
        <v>118</v>
      </c>
      <c r="H2183" s="228">
        <v>735</v>
      </c>
      <c r="I2183" s="228">
        <v>373643.68</v>
      </c>
      <c r="J2183" s="228">
        <v>23543.88</v>
      </c>
      <c r="K2183" s="228">
        <v>2415</v>
      </c>
      <c r="L2183" s="228">
        <v>421073.93</v>
      </c>
    </row>
    <row r="2184" spans="1:12">
      <c r="A2184" s="228">
        <v>2009</v>
      </c>
      <c r="B2184" s="228" t="s">
        <v>192</v>
      </c>
      <c r="C2184" s="228" t="s">
        <v>66</v>
      </c>
      <c r="D2184" s="228" t="s">
        <v>206</v>
      </c>
      <c r="E2184" s="228">
        <v>5</v>
      </c>
      <c r="F2184" s="228">
        <v>5306</v>
      </c>
      <c r="G2184" s="228">
        <v>70</v>
      </c>
      <c r="H2184" s="228">
        <v>97</v>
      </c>
      <c r="I2184" s="228">
        <v>74801.460000000006</v>
      </c>
      <c r="J2184" s="228">
        <v>22098.55</v>
      </c>
      <c r="K2184" s="228">
        <v>22842</v>
      </c>
      <c r="L2184" s="228">
        <v>131331.07999999999</v>
      </c>
    </row>
    <row r="2185" spans="1:12">
      <c r="A2185" s="228">
        <v>2009</v>
      </c>
      <c r="B2185" s="228" t="s">
        <v>192</v>
      </c>
      <c r="C2185" s="228" t="s">
        <v>66</v>
      </c>
      <c r="D2185" s="228" t="s">
        <v>206</v>
      </c>
      <c r="E2185" s="228">
        <v>10</v>
      </c>
      <c r="F2185" s="228">
        <v>6254</v>
      </c>
      <c r="G2185" s="228">
        <v>73</v>
      </c>
      <c r="H2185" s="228">
        <v>103</v>
      </c>
      <c r="I2185" s="228">
        <v>82631.67</v>
      </c>
      <c r="J2185" s="228">
        <v>27660.25</v>
      </c>
      <c r="K2185" s="228">
        <v>10056</v>
      </c>
      <c r="L2185" s="228">
        <v>138400.88</v>
      </c>
    </row>
    <row r="2186" spans="1:12">
      <c r="A2186" s="228">
        <v>2009</v>
      </c>
      <c r="B2186" s="228" t="s">
        <v>192</v>
      </c>
      <c r="C2186" s="228" t="s">
        <v>66</v>
      </c>
      <c r="D2186" s="228" t="s">
        <v>206</v>
      </c>
      <c r="E2186" s="228">
        <v>15</v>
      </c>
      <c r="F2186" s="228">
        <v>7102</v>
      </c>
      <c r="G2186" s="228">
        <v>224</v>
      </c>
      <c r="H2186" s="228">
        <v>459</v>
      </c>
      <c r="I2186" s="228">
        <v>384981.61</v>
      </c>
      <c r="J2186" s="228">
        <v>76029.740000000005</v>
      </c>
      <c r="K2186" s="228">
        <v>78349.600000000006</v>
      </c>
      <c r="L2186" s="228">
        <v>594576.81000000006</v>
      </c>
    </row>
    <row r="2187" spans="1:12">
      <c r="A2187" s="228">
        <v>2009</v>
      </c>
      <c r="B2187" s="228" t="s">
        <v>192</v>
      </c>
      <c r="C2187" s="228" t="s">
        <v>66</v>
      </c>
      <c r="D2187" s="228" t="s">
        <v>206</v>
      </c>
      <c r="E2187" s="228">
        <v>20</v>
      </c>
      <c r="F2187" s="228">
        <v>6272</v>
      </c>
      <c r="G2187" s="228">
        <v>341</v>
      </c>
      <c r="H2187" s="228">
        <v>1010</v>
      </c>
      <c r="I2187" s="228">
        <v>711324.47</v>
      </c>
      <c r="J2187" s="228">
        <v>129119.81</v>
      </c>
      <c r="K2187" s="228">
        <v>88517.7</v>
      </c>
      <c r="L2187" s="228">
        <v>1012334.81</v>
      </c>
    </row>
    <row r="2188" spans="1:12">
      <c r="A2188" s="228">
        <v>2009</v>
      </c>
      <c r="B2188" s="228" t="s">
        <v>192</v>
      </c>
      <c r="C2188" s="228" t="s">
        <v>66</v>
      </c>
      <c r="D2188" s="228" t="s">
        <v>206</v>
      </c>
      <c r="E2188" s="228">
        <v>25</v>
      </c>
      <c r="F2188" s="228">
        <v>4378</v>
      </c>
      <c r="G2188" s="228">
        <v>382</v>
      </c>
      <c r="H2188" s="228">
        <v>1134</v>
      </c>
      <c r="I2188" s="228">
        <v>899630.36</v>
      </c>
      <c r="J2188" s="228">
        <v>183689.7</v>
      </c>
      <c r="K2188" s="228">
        <v>90468.27</v>
      </c>
      <c r="L2188" s="228">
        <v>1291991.82</v>
      </c>
    </row>
    <row r="2189" spans="1:12">
      <c r="A2189" s="228">
        <v>2009</v>
      </c>
      <c r="B2189" s="228" t="s">
        <v>192</v>
      </c>
      <c r="C2189" s="228" t="s">
        <v>66</v>
      </c>
      <c r="D2189" s="228" t="s">
        <v>206</v>
      </c>
      <c r="E2189" s="228">
        <v>30</v>
      </c>
      <c r="F2189" s="228">
        <v>5540</v>
      </c>
      <c r="G2189" s="228">
        <v>561</v>
      </c>
      <c r="H2189" s="228">
        <v>1690</v>
      </c>
      <c r="I2189" s="228">
        <v>1294802.3500000001</v>
      </c>
      <c r="J2189" s="228">
        <v>264897.90000000002</v>
      </c>
      <c r="K2189" s="228">
        <v>56411.89</v>
      </c>
      <c r="L2189" s="228">
        <v>1781624.46</v>
      </c>
    </row>
    <row r="2190" spans="1:12">
      <c r="A2190" s="228">
        <v>2009</v>
      </c>
      <c r="B2190" s="228" t="s">
        <v>192</v>
      </c>
      <c r="C2190" s="228" t="s">
        <v>66</v>
      </c>
      <c r="D2190" s="228" t="s">
        <v>206</v>
      </c>
      <c r="E2190" s="228">
        <v>35</v>
      </c>
      <c r="F2190" s="228">
        <v>7199</v>
      </c>
      <c r="G2190" s="228">
        <v>673</v>
      </c>
      <c r="H2190" s="228">
        <v>1837</v>
      </c>
      <c r="I2190" s="228">
        <v>1424430.29</v>
      </c>
      <c r="J2190" s="228">
        <v>283471.23</v>
      </c>
      <c r="K2190" s="228">
        <v>232975.96</v>
      </c>
      <c r="L2190" s="228">
        <v>2151168.7999999998</v>
      </c>
    </row>
    <row r="2191" spans="1:12">
      <c r="A2191" s="228">
        <v>2009</v>
      </c>
      <c r="B2191" s="228" t="s">
        <v>192</v>
      </c>
      <c r="C2191" s="228" t="s">
        <v>66</v>
      </c>
      <c r="D2191" s="228" t="s">
        <v>206</v>
      </c>
      <c r="E2191" s="228">
        <v>40</v>
      </c>
      <c r="F2191" s="228">
        <v>7704</v>
      </c>
      <c r="G2191" s="228">
        <v>534</v>
      </c>
      <c r="H2191" s="228">
        <v>1456</v>
      </c>
      <c r="I2191" s="228">
        <v>1037519.27</v>
      </c>
      <c r="J2191" s="228">
        <v>207297.21</v>
      </c>
      <c r="K2191" s="228">
        <v>107778.8</v>
      </c>
      <c r="L2191" s="228">
        <v>1492702.7</v>
      </c>
    </row>
    <row r="2192" spans="1:12">
      <c r="A2192" s="228">
        <v>2009</v>
      </c>
      <c r="B2192" s="228" t="s">
        <v>192</v>
      </c>
      <c r="C2192" s="228" t="s">
        <v>66</v>
      </c>
      <c r="D2192" s="228" t="s">
        <v>206</v>
      </c>
      <c r="E2192" s="228">
        <v>45</v>
      </c>
      <c r="F2192" s="228">
        <v>9778</v>
      </c>
      <c r="G2192" s="228">
        <v>686</v>
      </c>
      <c r="H2192" s="228">
        <v>1375</v>
      </c>
      <c r="I2192" s="228">
        <v>1153150.3</v>
      </c>
      <c r="J2192" s="228">
        <v>250715.9</v>
      </c>
      <c r="K2192" s="228">
        <v>252505.48</v>
      </c>
      <c r="L2192" s="228">
        <v>1872727.4</v>
      </c>
    </row>
    <row r="2193" spans="1:12">
      <c r="A2193" s="228">
        <v>2009</v>
      </c>
      <c r="B2193" s="228" t="s">
        <v>192</v>
      </c>
      <c r="C2193" s="228" t="s">
        <v>66</v>
      </c>
      <c r="D2193" s="228" t="s">
        <v>206</v>
      </c>
      <c r="E2193" s="228">
        <v>50</v>
      </c>
      <c r="F2193" s="228">
        <v>10199</v>
      </c>
      <c r="G2193" s="228">
        <v>801</v>
      </c>
      <c r="H2193" s="228">
        <v>2083</v>
      </c>
      <c r="I2193" s="228">
        <v>1569159.27</v>
      </c>
      <c r="J2193" s="228">
        <v>311266.78999999998</v>
      </c>
      <c r="K2193" s="228">
        <v>388183.36</v>
      </c>
      <c r="L2193" s="228">
        <v>2585440.9</v>
      </c>
    </row>
    <row r="2194" spans="1:12">
      <c r="A2194" s="228">
        <v>2009</v>
      </c>
      <c r="B2194" s="228" t="s">
        <v>192</v>
      </c>
      <c r="C2194" s="228" t="s">
        <v>66</v>
      </c>
      <c r="D2194" s="228" t="s">
        <v>206</v>
      </c>
      <c r="E2194" s="228">
        <v>55</v>
      </c>
      <c r="F2194" s="228">
        <v>10032</v>
      </c>
      <c r="G2194" s="228">
        <v>991</v>
      </c>
      <c r="H2194" s="228">
        <v>2494</v>
      </c>
      <c r="I2194" s="228">
        <v>1900817.15</v>
      </c>
      <c r="J2194" s="228">
        <v>385927.13</v>
      </c>
      <c r="K2194" s="228">
        <v>525518.25</v>
      </c>
      <c r="L2194" s="228">
        <v>3079096.64</v>
      </c>
    </row>
    <row r="2195" spans="1:12">
      <c r="A2195" s="228">
        <v>2009</v>
      </c>
      <c r="B2195" s="228" t="s">
        <v>192</v>
      </c>
      <c r="C2195" s="228" t="s">
        <v>66</v>
      </c>
      <c r="D2195" s="228" t="s">
        <v>206</v>
      </c>
      <c r="E2195" s="228">
        <v>60</v>
      </c>
      <c r="F2195" s="228">
        <v>8800</v>
      </c>
      <c r="G2195" s="228">
        <v>1092</v>
      </c>
      <c r="H2195" s="228">
        <v>2860</v>
      </c>
      <c r="I2195" s="228">
        <v>2001036.57</v>
      </c>
      <c r="J2195" s="228">
        <v>417119.66</v>
      </c>
      <c r="K2195" s="228">
        <v>468948.69</v>
      </c>
      <c r="L2195" s="228">
        <v>3122739.7</v>
      </c>
    </row>
    <row r="2196" spans="1:12">
      <c r="A2196" s="228">
        <v>2009</v>
      </c>
      <c r="B2196" s="228" t="s">
        <v>192</v>
      </c>
      <c r="C2196" s="228" t="s">
        <v>66</v>
      </c>
      <c r="D2196" s="228" t="s">
        <v>206</v>
      </c>
      <c r="E2196" s="228">
        <v>65</v>
      </c>
      <c r="F2196" s="228">
        <v>6218</v>
      </c>
      <c r="G2196" s="228">
        <v>782</v>
      </c>
      <c r="H2196" s="228">
        <v>2048</v>
      </c>
      <c r="I2196" s="228">
        <v>1658379.14</v>
      </c>
      <c r="J2196" s="228">
        <v>369666.51</v>
      </c>
      <c r="K2196" s="228">
        <v>453541.9</v>
      </c>
      <c r="L2196" s="228">
        <v>2634992.4</v>
      </c>
    </row>
    <row r="2197" spans="1:12">
      <c r="A2197" s="228">
        <v>2009</v>
      </c>
      <c r="B2197" s="228" t="s">
        <v>192</v>
      </c>
      <c r="C2197" s="228" t="s">
        <v>66</v>
      </c>
      <c r="D2197" s="228" t="s">
        <v>206</v>
      </c>
      <c r="E2197" s="228">
        <v>70</v>
      </c>
      <c r="F2197" s="228">
        <v>4707</v>
      </c>
      <c r="G2197" s="228">
        <v>669</v>
      </c>
      <c r="H2197" s="228">
        <v>1995</v>
      </c>
      <c r="I2197" s="228">
        <v>1568642.72</v>
      </c>
      <c r="J2197" s="228">
        <v>346516.57</v>
      </c>
      <c r="K2197" s="228">
        <v>488724.64</v>
      </c>
      <c r="L2197" s="228">
        <v>2521929.48</v>
      </c>
    </row>
    <row r="2198" spans="1:12">
      <c r="A2198" s="228">
        <v>2009</v>
      </c>
      <c r="B2198" s="228" t="s">
        <v>192</v>
      </c>
      <c r="C2198" s="228" t="s">
        <v>66</v>
      </c>
      <c r="D2198" s="228" t="s">
        <v>206</v>
      </c>
      <c r="E2198" s="228">
        <v>75</v>
      </c>
      <c r="F2198" s="228">
        <v>3722</v>
      </c>
      <c r="G2198" s="228">
        <v>648</v>
      </c>
      <c r="H2198" s="228">
        <v>2597</v>
      </c>
      <c r="I2198" s="228">
        <v>1731567.37</v>
      </c>
      <c r="J2198" s="228">
        <v>322395.42</v>
      </c>
      <c r="K2198" s="228">
        <v>550730.35</v>
      </c>
      <c r="L2198" s="228">
        <v>2725106.72</v>
      </c>
    </row>
    <row r="2199" spans="1:12">
      <c r="A2199" s="228">
        <v>2009</v>
      </c>
      <c r="B2199" s="228" t="s">
        <v>192</v>
      </c>
      <c r="C2199" s="228" t="s">
        <v>66</v>
      </c>
      <c r="D2199" s="228" t="s">
        <v>206</v>
      </c>
      <c r="E2199" s="228">
        <v>80</v>
      </c>
      <c r="F2199" s="228">
        <v>2689</v>
      </c>
      <c r="G2199" s="228">
        <v>451</v>
      </c>
      <c r="H2199" s="228">
        <v>2495</v>
      </c>
      <c r="I2199" s="228">
        <v>1479195.98</v>
      </c>
      <c r="J2199" s="228">
        <v>241138.65</v>
      </c>
      <c r="K2199" s="228">
        <v>239933.4</v>
      </c>
      <c r="L2199" s="228">
        <v>2026341.69</v>
      </c>
    </row>
    <row r="2200" spans="1:12">
      <c r="A2200" s="228">
        <v>2009</v>
      </c>
      <c r="B2200" s="228" t="s">
        <v>192</v>
      </c>
      <c r="C2200" s="228" t="s">
        <v>66</v>
      </c>
      <c r="D2200" s="228" t="s">
        <v>206</v>
      </c>
      <c r="E2200" s="228">
        <v>85</v>
      </c>
      <c r="F2200" s="228">
        <v>1506</v>
      </c>
      <c r="G2200" s="228">
        <v>263</v>
      </c>
      <c r="H2200" s="228">
        <v>1655</v>
      </c>
      <c r="I2200" s="228">
        <v>921386.33</v>
      </c>
      <c r="J2200" s="228">
        <v>114922.22</v>
      </c>
      <c r="K2200" s="228">
        <v>102860.18</v>
      </c>
      <c r="L2200" s="228">
        <v>1185584.79</v>
      </c>
    </row>
    <row r="2201" spans="1:12">
      <c r="A2201" s="228">
        <v>2009</v>
      </c>
      <c r="B2201" s="228" t="s">
        <v>192</v>
      </c>
      <c r="C2201" s="228" t="s">
        <v>66</v>
      </c>
      <c r="D2201" s="228" t="s">
        <v>206</v>
      </c>
      <c r="E2201" s="228">
        <v>90</v>
      </c>
      <c r="F2201" s="228">
        <v>583</v>
      </c>
      <c r="G2201" s="228">
        <v>92</v>
      </c>
      <c r="H2201" s="228">
        <v>769</v>
      </c>
      <c r="I2201" s="228">
        <v>390419.58</v>
      </c>
      <c r="J2201" s="228">
        <v>41957.47</v>
      </c>
      <c r="K2201" s="228">
        <v>80933.8</v>
      </c>
      <c r="L2201" s="228">
        <v>529138.99</v>
      </c>
    </row>
    <row r="2202" spans="1:12">
      <c r="A2202" s="228">
        <v>2009</v>
      </c>
      <c r="B2202" s="228" t="s">
        <v>192</v>
      </c>
      <c r="C2202" s="228" t="s">
        <v>66</v>
      </c>
      <c r="D2202" s="228" t="s">
        <v>206</v>
      </c>
      <c r="E2202" s="228">
        <v>95</v>
      </c>
      <c r="F2202" s="228">
        <v>151</v>
      </c>
      <c r="G2202" s="228">
        <v>18</v>
      </c>
      <c r="H2202" s="228">
        <v>197</v>
      </c>
      <c r="I2202" s="228">
        <v>103997</v>
      </c>
      <c r="J2202" s="228">
        <v>9322.5</v>
      </c>
      <c r="K2202" s="228">
        <v>3355.7</v>
      </c>
      <c r="L2202" s="228">
        <v>119113.4</v>
      </c>
    </row>
    <row r="2203" spans="1:12">
      <c r="A2203" s="228">
        <v>2009</v>
      </c>
      <c r="B2203" s="228" t="s">
        <v>192</v>
      </c>
      <c r="C2203" s="228" t="s">
        <v>67</v>
      </c>
      <c r="D2203" s="228" t="s">
        <v>205</v>
      </c>
      <c r="E2203" s="228">
        <v>0</v>
      </c>
      <c r="F2203" s="228">
        <v>2708</v>
      </c>
      <c r="G2203" s="228">
        <v>76</v>
      </c>
      <c r="H2203" s="228">
        <v>300</v>
      </c>
      <c r="I2203" s="228">
        <v>147241.5</v>
      </c>
      <c r="J2203" s="228">
        <v>23358.1</v>
      </c>
      <c r="K2203" s="228">
        <v>25786</v>
      </c>
      <c r="L2203" s="228">
        <v>214462.87</v>
      </c>
    </row>
    <row r="2204" spans="1:12">
      <c r="A2204" s="228">
        <v>2009</v>
      </c>
      <c r="B2204" s="228" t="s">
        <v>192</v>
      </c>
      <c r="C2204" s="228" t="s">
        <v>67</v>
      </c>
      <c r="D2204" s="228" t="s">
        <v>205</v>
      </c>
      <c r="E2204" s="228">
        <v>5</v>
      </c>
      <c r="F2204" s="228">
        <v>2661</v>
      </c>
      <c r="G2204" s="228">
        <v>15</v>
      </c>
      <c r="H2204" s="228">
        <v>17</v>
      </c>
      <c r="I2204" s="228">
        <v>17834</v>
      </c>
      <c r="J2204" s="228">
        <v>6479.41</v>
      </c>
      <c r="K2204" s="228">
        <v>227</v>
      </c>
      <c r="L2204" s="228">
        <v>29376.560000000001</v>
      </c>
    </row>
    <row r="2205" spans="1:12">
      <c r="A2205" s="228">
        <v>2009</v>
      </c>
      <c r="B2205" s="228" t="s">
        <v>192</v>
      </c>
      <c r="C2205" s="228" t="s">
        <v>67</v>
      </c>
      <c r="D2205" s="228" t="s">
        <v>205</v>
      </c>
      <c r="E2205" s="228">
        <v>10</v>
      </c>
      <c r="F2205" s="228">
        <v>2917</v>
      </c>
      <c r="G2205" s="228">
        <v>16</v>
      </c>
      <c r="H2205" s="228">
        <v>19</v>
      </c>
      <c r="I2205" s="228">
        <v>22753.1</v>
      </c>
      <c r="J2205" s="228">
        <v>9283.2000000000007</v>
      </c>
      <c r="K2205" s="228">
        <v>46270.239999999998</v>
      </c>
      <c r="L2205" s="228">
        <v>83331.490000000005</v>
      </c>
    </row>
    <row r="2206" spans="1:12">
      <c r="A2206" s="228">
        <v>2009</v>
      </c>
      <c r="B2206" s="228" t="s">
        <v>192</v>
      </c>
      <c r="C2206" s="228" t="s">
        <v>67</v>
      </c>
      <c r="D2206" s="228" t="s">
        <v>205</v>
      </c>
      <c r="E2206" s="228">
        <v>15</v>
      </c>
      <c r="F2206" s="228">
        <v>2831</v>
      </c>
      <c r="G2206" s="228">
        <v>34</v>
      </c>
      <c r="H2206" s="228">
        <v>44</v>
      </c>
      <c r="I2206" s="228">
        <v>49399.12</v>
      </c>
      <c r="J2206" s="228">
        <v>18636.849999999999</v>
      </c>
      <c r="K2206" s="228">
        <v>3371</v>
      </c>
      <c r="L2206" s="228">
        <v>80825.289999999994</v>
      </c>
    </row>
    <row r="2207" spans="1:12">
      <c r="A2207" s="228">
        <v>2009</v>
      </c>
      <c r="B2207" s="228" t="s">
        <v>192</v>
      </c>
      <c r="C2207" s="228" t="s">
        <v>67</v>
      </c>
      <c r="D2207" s="228" t="s">
        <v>205</v>
      </c>
      <c r="E2207" s="228">
        <v>20</v>
      </c>
      <c r="F2207" s="228">
        <v>1984</v>
      </c>
      <c r="G2207" s="228">
        <v>32</v>
      </c>
      <c r="H2207" s="228">
        <v>52</v>
      </c>
      <c r="I2207" s="228">
        <v>47082.7</v>
      </c>
      <c r="J2207" s="228">
        <v>17033.45</v>
      </c>
      <c r="K2207" s="228">
        <v>7632</v>
      </c>
      <c r="L2207" s="228">
        <v>82045.38</v>
      </c>
    </row>
    <row r="2208" spans="1:12">
      <c r="A2208" s="228">
        <v>2009</v>
      </c>
      <c r="B2208" s="228" t="s">
        <v>192</v>
      </c>
      <c r="C2208" s="228" t="s">
        <v>67</v>
      </c>
      <c r="D2208" s="228" t="s">
        <v>205</v>
      </c>
      <c r="E2208" s="228">
        <v>25</v>
      </c>
      <c r="F2208" s="228">
        <v>1952</v>
      </c>
      <c r="G2208" s="228">
        <v>27</v>
      </c>
      <c r="H2208" s="228">
        <v>27</v>
      </c>
      <c r="I2208" s="228">
        <v>30796</v>
      </c>
      <c r="J2208" s="228">
        <v>15119.06</v>
      </c>
      <c r="K2208" s="228">
        <v>5179</v>
      </c>
      <c r="L2208" s="228">
        <v>61705.57</v>
      </c>
    </row>
    <row r="2209" spans="1:12">
      <c r="A2209" s="228">
        <v>2009</v>
      </c>
      <c r="B2209" s="228" t="s">
        <v>192</v>
      </c>
      <c r="C2209" s="228" t="s">
        <v>67</v>
      </c>
      <c r="D2209" s="228" t="s">
        <v>205</v>
      </c>
      <c r="E2209" s="228">
        <v>30</v>
      </c>
      <c r="F2209" s="228">
        <v>2654</v>
      </c>
      <c r="G2209" s="228">
        <v>36</v>
      </c>
      <c r="H2209" s="228">
        <v>47</v>
      </c>
      <c r="I2209" s="228">
        <v>34940</v>
      </c>
      <c r="J2209" s="228">
        <v>12309.55</v>
      </c>
      <c r="K2209" s="228">
        <v>3516</v>
      </c>
      <c r="L2209" s="228">
        <v>64759.9</v>
      </c>
    </row>
    <row r="2210" spans="1:12">
      <c r="A2210" s="228">
        <v>2009</v>
      </c>
      <c r="B2210" s="228" t="s">
        <v>192</v>
      </c>
      <c r="C2210" s="228" t="s">
        <v>67</v>
      </c>
      <c r="D2210" s="228" t="s">
        <v>205</v>
      </c>
      <c r="E2210" s="228">
        <v>35</v>
      </c>
      <c r="F2210" s="228">
        <v>3000</v>
      </c>
      <c r="G2210" s="228">
        <v>63</v>
      </c>
      <c r="H2210" s="228">
        <v>120</v>
      </c>
      <c r="I2210" s="228">
        <v>101501.9</v>
      </c>
      <c r="J2210" s="228">
        <v>25625.75</v>
      </c>
      <c r="K2210" s="228">
        <v>50826.2</v>
      </c>
      <c r="L2210" s="228">
        <v>196865.42</v>
      </c>
    </row>
    <row r="2211" spans="1:12">
      <c r="A2211" s="228">
        <v>2009</v>
      </c>
      <c r="B2211" s="228" t="s">
        <v>192</v>
      </c>
      <c r="C2211" s="228" t="s">
        <v>67</v>
      </c>
      <c r="D2211" s="228" t="s">
        <v>205</v>
      </c>
      <c r="E2211" s="228">
        <v>40</v>
      </c>
      <c r="F2211" s="228">
        <v>3029</v>
      </c>
      <c r="G2211" s="228">
        <v>87</v>
      </c>
      <c r="H2211" s="228">
        <v>140</v>
      </c>
      <c r="I2211" s="228">
        <v>126832</v>
      </c>
      <c r="J2211" s="228">
        <v>36571</v>
      </c>
      <c r="K2211" s="228">
        <v>52454</v>
      </c>
      <c r="L2211" s="228">
        <v>218665.35</v>
      </c>
    </row>
    <row r="2212" spans="1:12">
      <c r="A2212" s="228">
        <v>2009</v>
      </c>
      <c r="B2212" s="228" t="s">
        <v>192</v>
      </c>
      <c r="C2212" s="228" t="s">
        <v>67</v>
      </c>
      <c r="D2212" s="228" t="s">
        <v>205</v>
      </c>
      <c r="E2212" s="228">
        <v>45</v>
      </c>
      <c r="F2212" s="228">
        <v>3378</v>
      </c>
      <c r="G2212" s="228">
        <v>92</v>
      </c>
      <c r="H2212" s="228">
        <v>140</v>
      </c>
      <c r="I2212" s="228">
        <v>124879.7</v>
      </c>
      <c r="J2212" s="228">
        <v>49612.15</v>
      </c>
      <c r="K2212" s="228">
        <v>7280.94</v>
      </c>
      <c r="L2212" s="228">
        <v>215370.43</v>
      </c>
    </row>
    <row r="2213" spans="1:12">
      <c r="A2213" s="228">
        <v>2009</v>
      </c>
      <c r="B2213" s="228" t="s">
        <v>192</v>
      </c>
      <c r="C2213" s="228" t="s">
        <v>67</v>
      </c>
      <c r="D2213" s="228" t="s">
        <v>205</v>
      </c>
      <c r="E2213" s="228">
        <v>50</v>
      </c>
      <c r="F2213" s="228">
        <v>3201</v>
      </c>
      <c r="G2213" s="228">
        <v>134</v>
      </c>
      <c r="H2213" s="228">
        <v>235</v>
      </c>
      <c r="I2213" s="228">
        <v>197829.8</v>
      </c>
      <c r="J2213" s="228">
        <v>58330.48</v>
      </c>
      <c r="K2213" s="228">
        <v>57898</v>
      </c>
      <c r="L2213" s="228">
        <v>359788.53</v>
      </c>
    </row>
    <row r="2214" spans="1:12">
      <c r="A2214" s="228">
        <v>2009</v>
      </c>
      <c r="B2214" s="228" t="s">
        <v>192</v>
      </c>
      <c r="C2214" s="228" t="s">
        <v>67</v>
      </c>
      <c r="D2214" s="228" t="s">
        <v>205</v>
      </c>
      <c r="E2214" s="228">
        <v>55</v>
      </c>
      <c r="F2214" s="228">
        <v>2945</v>
      </c>
      <c r="G2214" s="228">
        <v>143</v>
      </c>
      <c r="H2214" s="228">
        <v>340</v>
      </c>
      <c r="I2214" s="228">
        <v>310102.25</v>
      </c>
      <c r="J2214" s="228">
        <v>94704.7</v>
      </c>
      <c r="K2214" s="228">
        <v>57281.75</v>
      </c>
      <c r="L2214" s="228">
        <v>528479.29</v>
      </c>
    </row>
    <row r="2215" spans="1:12">
      <c r="A2215" s="228">
        <v>2009</v>
      </c>
      <c r="B2215" s="228" t="s">
        <v>192</v>
      </c>
      <c r="C2215" s="228" t="s">
        <v>67</v>
      </c>
      <c r="D2215" s="228" t="s">
        <v>205</v>
      </c>
      <c r="E2215" s="228">
        <v>60</v>
      </c>
      <c r="F2215" s="228">
        <v>2155</v>
      </c>
      <c r="G2215" s="228">
        <v>171</v>
      </c>
      <c r="H2215" s="228">
        <v>493</v>
      </c>
      <c r="I2215" s="228">
        <v>406578.58</v>
      </c>
      <c r="J2215" s="228">
        <v>86216.18</v>
      </c>
      <c r="K2215" s="228">
        <v>93859.02</v>
      </c>
      <c r="L2215" s="228">
        <v>663276</v>
      </c>
    </row>
    <row r="2216" spans="1:12">
      <c r="A2216" s="228">
        <v>2009</v>
      </c>
      <c r="B2216" s="228" t="s">
        <v>192</v>
      </c>
      <c r="C2216" s="228" t="s">
        <v>67</v>
      </c>
      <c r="D2216" s="228" t="s">
        <v>205</v>
      </c>
      <c r="E2216" s="228">
        <v>65</v>
      </c>
      <c r="F2216" s="228">
        <v>1218</v>
      </c>
      <c r="G2216" s="228">
        <v>187</v>
      </c>
      <c r="H2216" s="228">
        <v>458</v>
      </c>
      <c r="I2216" s="228">
        <v>357637.7</v>
      </c>
      <c r="J2216" s="228">
        <v>71435.11</v>
      </c>
      <c r="K2216" s="228">
        <v>52673.45</v>
      </c>
      <c r="L2216" s="228">
        <v>531417.96</v>
      </c>
    </row>
    <row r="2217" spans="1:12">
      <c r="A2217" s="228">
        <v>2009</v>
      </c>
      <c r="B2217" s="228" t="s">
        <v>192</v>
      </c>
      <c r="C2217" s="228" t="s">
        <v>67</v>
      </c>
      <c r="D2217" s="228" t="s">
        <v>205</v>
      </c>
      <c r="E2217" s="228">
        <v>70</v>
      </c>
      <c r="F2217" s="228">
        <v>545</v>
      </c>
      <c r="G2217" s="228">
        <v>73</v>
      </c>
      <c r="H2217" s="228">
        <v>260</v>
      </c>
      <c r="I2217" s="228">
        <v>217047.99</v>
      </c>
      <c r="J2217" s="228">
        <v>44428.11</v>
      </c>
      <c r="K2217" s="228">
        <v>48086</v>
      </c>
      <c r="L2217" s="228">
        <v>325052.71999999997</v>
      </c>
    </row>
    <row r="2218" spans="1:12">
      <c r="A2218" s="228">
        <v>2009</v>
      </c>
      <c r="B2218" s="228" t="s">
        <v>192</v>
      </c>
      <c r="C2218" s="228" t="s">
        <v>67</v>
      </c>
      <c r="D2218" s="228" t="s">
        <v>205</v>
      </c>
      <c r="E2218" s="228">
        <v>75</v>
      </c>
      <c r="F2218" s="228">
        <v>241</v>
      </c>
      <c r="G2218" s="228">
        <v>66</v>
      </c>
      <c r="H2218" s="228">
        <v>189</v>
      </c>
      <c r="I2218" s="228">
        <v>154943.45000000001</v>
      </c>
      <c r="J2218" s="228">
        <v>20511.88</v>
      </c>
      <c r="K2218" s="228">
        <v>26589</v>
      </c>
      <c r="L2218" s="228">
        <v>212218.98</v>
      </c>
    </row>
    <row r="2219" spans="1:12">
      <c r="A2219" s="228">
        <v>2009</v>
      </c>
      <c r="B2219" s="228" t="s">
        <v>192</v>
      </c>
      <c r="C2219" s="228" t="s">
        <v>67</v>
      </c>
      <c r="D2219" s="228" t="s">
        <v>205</v>
      </c>
      <c r="E2219" s="228">
        <v>80</v>
      </c>
      <c r="F2219" s="228">
        <v>120</v>
      </c>
      <c r="G2219" s="228">
        <v>24</v>
      </c>
      <c r="H2219" s="228">
        <v>71</v>
      </c>
      <c r="I2219" s="228">
        <v>45012.25</v>
      </c>
      <c r="J2219" s="228">
        <v>8433.19</v>
      </c>
      <c r="K2219" s="228">
        <v>15842</v>
      </c>
      <c r="L2219" s="228">
        <v>70544.45</v>
      </c>
    </row>
    <row r="2220" spans="1:12">
      <c r="A2220" s="228">
        <v>2009</v>
      </c>
      <c r="B2220" s="228" t="s">
        <v>192</v>
      </c>
      <c r="C2220" s="228" t="s">
        <v>67</v>
      </c>
      <c r="D2220" s="228" t="s">
        <v>205</v>
      </c>
      <c r="E2220" s="228">
        <v>85</v>
      </c>
      <c r="F2220" s="228">
        <v>27</v>
      </c>
      <c r="G2220" s="228">
        <v>4</v>
      </c>
      <c r="H2220" s="228">
        <v>6</v>
      </c>
      <c r="I2220" s="228">
        <v>16769</v>
      </c>
      <c r="J2220" s="228">
        <v>1979.55</v>
      </c>
      <c r="K2220" s="228">
        <v>2658</v>
      </c>
      <c r="L2220" s="228">
        <v>22026.95</v>
      </c>
    </row>
    <row r="2221" spans="1:12">
      <c r="A2221" s="228">
        <v>2009</v>
      </c>
      <c r="B2221" s="228" t="s">
        <v>192</v>
      </c>
      <c r="C2221" s="228" t="s">
        <v>67</v>
      </c>
      <c r="D2221" s="228" t="s">
        <v>205</v>
      </c>
      <c r="E2221" s="228">
        <v>90</v>
      </c>
      <c r="F2221" s="228">
        <v>8</v>
      </c>
      <c r="G2221" s="228">
        <v>1</v>
      </c>
      <c r="H2221" s="228">
        <v>6</v>
      </c>
      <c r="I2221" s="228">
        <v>5602</v>
      </c>
      <c r="J2221" s="228">
        <v>0</v>
      </c>
      <c r="K2221" s="228">
        <v>0</v>
      </c>
      <c r="L2221" s="228">
        <v>5602</v>
      </c>
    </row>
    <row r="2222" spans="1:12">
      <c r="A2222" s="228">
        <v>2009</v>
      </c>
      <c r="B2222" s="228" t="s">
        <v>192</v>
      </c>
      <c r="C2222" s="228" t="s">
        <v>67</v>
      </c>
      <c r="D2222" s="228" t="s">
        <v>205</v>
      </c>
      <c r="E2222" s="228">
        <v>95</v>
      </c>
      <c r="F2222" s="228">
        <v>1</v>
      </c>
      <c r="G2222" s="228">
        <v>0</v>
      </c>
      <c r="H2222" s="228">
        <v>0</v>
      </c>
      <c r="I2222" s="228">
        <v>0</v>
      </c>
      <c r="J2222" s="228">
        <v>0</v>
      </c>
      <c r="K2222" s="228">
        <v>0</v>
      </c>
      <c r="L2222" s="228">
        <v>0</v>
      </c>
    </row>
    <row r="2223" spans="1:12">
      <c r="A2223" s="228">
        <v>2009</v>
      </c>
      <c r="B2223" s="228" t="s">
        <v>192</v>
      </c>
      <c r="C2223" s="228" t="s">
        <v>67</v>
      </c>
      <c r="D2223" s="228" t="s">
        <v>206</v>
      </c>
      <c r="E2223" s="228">
        <v>0</v>
      </c>
      <c r="F2223" s="228">
        <v>2569</v>
      </c>
      <c r="G2223" s="228">
        <v>47</v>
      </c>
      <c r="H2223" s="228">
        <v>293</v>
      </c>
      <c r="I2223" s="228">
        <v>157456.73000000001</v>
      </c>
      <c r="J2223" s="228">
        <v>10761.44</v>
      </c>
      <c r="K2223" s="228">
        <v>60</v>
      </c>
      <c r="L2223" s="228">
        <v>173150.71</v>
      </c>
    </row>
    <row r="2224" spans="1:12">
      <c r="A2224" s="228">
        <v>2009</v>
      </c>
      <c r="B2224" s="228" t="s">
        <v>192</v>
      </c>
      <c r="C2224" s="228" t="s">
        <v>67</v>
      </c>
      <c r="D2224" s="228" t="s">
        <v>206</v>
      </c>
      <c r="E2224" s="228">
        <v>5</v>
      </c>
      <c r="F2224" s="228">
        <v>2651</v>
      </c>
      <c r="G2224" s="228">
        <v>12</v>
      </c>
      <c r="H2224" s="228">
        <v>14</v>
      </c>
      <c r="I2224" s="228">
        <v>17436.5</v>
      </c>
      <c r="J2224" s="228">
        <v>2918.8</v>
      </c>
      <c r="K2224" s="228">
        <v>0</v>
      </c>
      <c r="L2224" s="228">
        <v>22194.7</v>
      </c>
    </row>
    <row r="2225" spans="1:12">
      <c r="A2225" s="228">
        <v>2009</v>
      </c>
      <c r="B2225" s="228" t="s">
        <v>192</v>
      </c>
      <c r="C2225" s="228" t="s">
        <v>67</v>
      </c>
      <c r="D2225" s="228" t="s">
        <v>206</v>
      </c>
      <c r="E2225" s="228">
        <v>10</v>
      </c>
      <c r="F2225" s="228">
        <v>2663</v>
      </c>
      <c r="G2225" s="228">
        <v>16</v>
      </c>
      <c r="H2225" s="228">
        <v>25</v>
      </c>
      <c r="I2225" s="228">
        <v>18742</v>
      </c>
      <c r="J2225" s="228">
        <v>3378.9</v>
      </c>
      <c r="K2225" s="228">
        <v>0</v>
      </c>
      <c r="L2225" s="228">
        <v>27169.1</v>
      </c>
    </row>
    <row r="2226" spans="1:12">
      <c r="A2226" s="228">
        <v>2009</v>
      </c>
      <c r="B2226" s="228" t="s">
        <v>192</v>
      </c>
      <c r="C2226" s="228" t="s">
        <v>67</v>
      </c>
      <c r="D2226" s="228" t="s">
        <v>206</v>
      </c>
      <c r="E2226" s="228">
        <v>15</v>
      </c>
      <c r="F2226" s="228">
        <v>2775</v>
      </c>
      <c r="G2226" s="228">
        <v>48</v>
      </c>
      <c r="H2226" s="228">
        <v>60</v>
      </c>
      <c r="I2226" s="228">
        <v>50710</v>
      </c>
      <c r="J2226" s="228">
        <v>15660.33</v>
      </c>
      <c r="K2226" s="228">
        <v>435</v>
      </c>
      <c r="L2226" s="228">
        <v>78511.11</v>
      </c>
    </row>
    <row r="2227" spans="1:12">
      <c r="A2227" s="228">
        <v>2009</v>
      </c>
      <c r="B2227" s="228" t="s">
        <v>192</v>
      </c>
      <c r="C2227" s="228" t="s">
        <v>67</v>
      </c>
      <c r="D2227" s="228" t="s">
        <v>206</v>
      </c>
      <c r="E2227" s="228">
        <v>20</v>
      </c>
      <c r="F2227" s="228">
        <v>2342</v>
      </c>
      <c r="G2227" s="228">
        <v>76</v>
      </c>
      <c r="H2227" s="228">
        <v>216</v>
      </c>
      <c r="I2227" s="228">
        <v>172034.75</v>
      </c>
      <c r="J2227" s="228">
        <v>32741.93</v>
      </c>
      <c r="K2227" s="228">
        <v>30632</v>
      </c>
      <c r="L2227" s="228">
        <v>265402.64</v>
      </c>
    </row>
    <row r="2228" spans="1:12">
      <c r="A2228" s="228">
        <v>2009</v>
      </c>
      <c r="B2228" s="228" t="s">
        <v>192</v>
      </c>
      <c r="C2228" s="228" t="s">
        <v>67</v>
      </c>
      <c r="D2228" s="228" t="s">
        <v>206</v>
      </c>
      <c r="E2228" s="228">
        <v>25</v>
      </c>
      <c r="F2228" s="228">
        <v>2764</v>
      </c>
      <c r="G2228" s="228">
        <v>117</v>
      </c>
      <c r="H2228" s="228">
        <v>320</v>
      </c>
      <c r="I2228" s="228">
        <v>270000.8</v>
      </c>
      <c r="J2228" s="228">
        <v>64673.14</v>
      </c>
      <c r="K2228" s="228">
        <v>13806</v>
      </c>
      <c r="L2228" s="228">
        <v>382454.94</v>
      </c>
    </row>
    <row r="2229" spans="1:12">
      <c r="A2229" s="228">
        <v>2009</v>
      </c>
      <c r="B2229" s="228" t="s">
        <v>192</v>
      </c>
      <c r="C2229" s="228" t="s">
        <v>67</v>
      </c>
      <c r="D2229" s="228" t="s">
        <v>206</v>
      </c>
      <c r="E2229" s="228">
        <v>30</v>
      </c>
      <c r="F2229" s="228">
        <v>3257</v>
      </c>
      <c r="G2229" s="228">
        <v>178</v>
      </c>
      <c r="H2229" s="228">
        <v>510</v>
      </c>
      <c r="I2229" s="228">
        <v>411752.36</v>
      </c>
      <c r="J2229" s="228">
        <v>84273.45</v>
      </c>
      <c r="K2229" s="228">
        <v>7660.41</v>
      </c>
      <c r="L2229" s="228">
        <v>556769.59</v>
      </c>
    </row>
    <row r="2230" spans="1:12">
      <c r="A2230" s="228">
        <v>2009</v>
      </c>
      <c r="B2230" s="228" t="s">
        <v>192</v>
      </c>
      <c r="C2230" s="228" t="s">
        <v>67</v>
      </c>
      <c r="D2230" s="228" t="s">
        <v>206</v>
      </c>
      <c r="E2230" s="228">
        <v>35</v>
      </c>
      <c r="F2230" s="228">
        <v>3503</v>
      </c>
      <c r="G2230" s="228">
        <v>187</v>
      </c>
      <c r="H2230" s="228">
        <v>475</v>
      </c>
      <c r="I2230" s="228">
        <v>417077.43</v>
      </c>
      <c r="J2230" s="228">
        <v>88046.53</v>
      </c>
      <c r="K2230" s="228">
        <v>38798</v>
      </c>
      <c r="L2230" s="228">
        <v>616371.55000000005</v>
      </c>
    </row>
    <row r="2231" spans="1:12">
      <c r="A2231" s="228">
        <v>2009</v>
      </c>
      <c r="B2231" s="228" t="s">
        <v>192</v>
      </c>
      <c r="C2231" s="228" t="s">
        <v>67</v>
      </c>
      <c r="D2231" s="228" t="s">
        <v>206</v>
      </c>
      <c r="E2231" s="228">
        <v>40</v>
      </c>
      <c r="F2231" s="228">
        <v>3266</v>
      </c>
      <c r="G2231" s="228">
        <v>151</v>
      </c>
      <c r="H2231" s="228">
        <v>378</v>
      </c>
      <c r="I2231" s="228">
        <v>336986.8</v>
      </c>
      <c r="J2231" s="228">
        <v>69828.009999999995</v>
      </c>
      <c r="K2231" s="228">
        <v>34152</v>
      </c>
      <c r="L2231" s="228">
        <v>490023.23</v>
      </c>
    </row>
    <row r="2232" spans="1:12">
      <c r="A2232" s="228">
        <v>2009</v>
      </c>
      <c r="B2232" s="228" t="s">
        <v>192</v>
      </c>
      <c r="C2232" s="228" t="s">
        <v>67</v>
      </c>
      <c r="D2232" s="228" t="s">
        <v>206</v>
      </c>
      <c r="E2232" s="228">
        <v>45</v>
      </c>
      <c r="F2232" s="228">
        <v>3559</v>
      </c>
      <c r="G2232" s="228">
        <v>134</v>
      </c>
      <c r="H2232" s="228">
        <v>328</v>
      </c>
      <c r="I2232" s="228">
        <v>263435.51</v>
      </c>
      <c r="J2232" s="228">
        <v>62813.94</v>
      </c>
      <c r="K2232" s="228">
        <v>34280.239999999998</v>
      </c>
      <c r="L2232" s="228">
        <v>424388.31</v>
      </c>
    </row>
    <row r="2233" spans="1:12">
      <c r="A2233" s="228">
        <v>2009</v>
      </c>
      <c r="B2233" s="228" t="s">
        <v>192</v>
      </c>
      <c r="C2233" s="228" t="s">
        <v>67</v>
      </c>
      <c r="D2233" s="228" t="s">
        <v>206</v>
      </c>
      <c r="E2233" s="228">
        <v>50</v>
      </c>
      <c r="F2233" s="228">
        <v>3282</v>
      </c>
      <c r="G2233" s="228">
        <v>163</v>
      </c>
      <c r="H2233" s="228">
        <v>364</v>
      </c>
      <c r="I2233" s="228">
        <v>306874.93</v>
      </c>
      <c r="J2233" s="228">
        <v>79244.03</v>
      </c>
      <c r="K2233" s="228">
        <v>90205.92</v>
      </c>
      <c r="L2233" s="228">
        <v>530266.43999999994</v>
      </c>
    </row>
    <row r="2234" spans="1:12">
      <c r="A2234" s="228">
        <v>2009</v>
      </c>
      <c r="B2234" s="228" t="s">
        <v>192</v>
      </c>
      <c r="C2234" s="228" t="s">
        <v>67</v>
      </c>
      <c r="D2234" s="228" t="s">
        <v>206</v>
      </c>
      <c r="E2234" s="228">
        <v>55</v>
      </c>
      <c r="F2234" s="228">
        <v>2738</v>
      </c>
      <c r="G2234" s="228">
        <v>159</v>
      </c>
      <c r="H2234" s="228">
        <v>390</v>
      </c>
      <c r="I2234" s="228">
        <v>296679</v>
      </c>
      <c r="J2234" s="228">
        <v>83229.56</v>
      </c>
      <c r="K2234" s="228">
        <v>62208.800000000003</v>
      </c>
      <c r="L2234" s="228">
        <v>487261.5</v>
      </c>
    </row>
    <row r="2235" spans="1:12">
      <c r="A2235" s="228">
        <v>2009</v>
      </c>
      <c r="B2235" s="228" t="s">
        <v>192</v>
      </c>
      <c r="C2235" s="228" t="s">
        <v>67</v>
      </c>
      <c r="D2235" s="228" t="s">
        <v>206</v>
      </c>
      <c r="E2235" s="228">
        <v>60</v>
      </c>
      <c r="F2235" s="228">
        <v>1852</v>
      </c>
      <c r="G2235" s="228">
        <v>118</v>
      </c>
      <c r="H2235" s="228">
        <v>219</v>
      </c>
      <c r="I2235" s="228">
        <v>199221.07</v>
      </c>
      <c r="J2235" s="228">
        <v>52151.839999999997</v>
      </c>
      <c r="K2235" s="228">
        <v>26519.599999999999</v>
      </c>
      <c r="L2235" s="228">
        <v>315610.69</v>
      </c>
    </row>
    <row r="2236" spans="1:12">
      <c r="A2236" s="228">
        <v>2009</v>
      </c>
      <c r="B2236" s="228" t="s">
        <v>192</v>
      </c>
      <c r="C2236" s="228" t="s">
        <v>67</v>
      </c>
      <c r="D2236" s="228" t="s">
        <v>206</v>
      </c>
      <c r="E2236" s="228">
        <v>65</v>
      </c>
      <c r="F2236" s="228">
        <v>907</v>
      </c>
      <c r="G2236" s="228">
        <v>91</v>
      </c>
      <c r="H2236" s="228">
        <v>200</v>
      </c>
      <c r="I2236" s="228">
        <v>192514.1</v>
      </c>
      <c r="J2236" s="228">
        <v>41218.81</v>
      </c>
      <c r="K2236" s="228">
        <v>81041.7</v>
      </c>
      <c r="L2236" s="228">
        <v>357481.95</v>
      </c>
    </row>
    <row r="2237" spans="1:12">
      <c r="A2237" s="228">
        <v>2009</v>
      </c>
      <c r="B2237" s="228" t="s">
        <v>192</v>
      </c>
      <c r="C2237" s="228" t="s">
        <v>67</v>
      </c>
      <c r="D2237" s="228" t="s">
        <v>206</v>
      </c>
      <c r="E2237" s="228">
        <v>70</v>
      </c>
      <c r="F2237" s="228">
        <v>439</v>
      </c>
      <c r="G2237" s="228">
        <v>55</v>
      </c>
      <c r="H2237" s="228">
        <v>152</v>
      </c>
      <c r="I2237" s="228">
        <v>119382.3</v>
      </c>
      <c r="J2237" s="228">
        <v>29820.17</v>
      </c>
      <c r="K2237" s="228">
        <v>24330</v>
      </c>
      <c r="L2237" s="228">
        <v>188525.12</v>
      </c>
    </row>
    <row r="2238" spans="1:12">
      <c r="A2238" s="228">
        <v>2009</v>
      </c>
      <c r="B2238" s="228" t="s">
        <v>192</v>
      </c>
      <c r="C2238" s="228" t="s">
        <v>67</v>
      </c>
      <c r="D2238" s="228" t="s">
        <v>206</v>
      </c>
      <c r="E2238" s="228">
        <v>75</v>
      </c>
      <c r="F2238" s="228">
        <v>244</v>
      </c>
      <c r="G2238" s="228">
        <v>38</v>
      </c>
      <c r="H2238" s="228">
        <v>166</v>
      </c>
      <c r="I2238" s="228">
        <v>116192</v>
      </c>
      <c r="J2238" s="228">
        <v>16809.259999999998</v>
      </c>
      <c r="K2238" s="228">
        <v>34746</v>
      </c>
      <c r="L2238" s="228">
        <v>168938.12</v>
      </c>
    </row>
    <row r="2239" spans="1:12">
      <c r="A2239" s="228">
        <v>2009</v>
      </c>
      <c r="B2239" s="228" t="s">
        <v>192</v>
      </c>
      <c r="C2239" s="228" t="s">
        <v>67</v>
      </c>
      <c r="D2239" s="228" t="s">
        <v>206</v>
      </c>
      <c r="E2239" s="228">
        <v>80</v>
      </c>
      <c r="F2239" s="228">
        <v>132</v>
      </c>
      <c r="G2239" s="228">
        <v>16</v>
      </c>
      <c r="H2239" s="228">
        <v>109</v>
      </c>
      <c r="I2239" s="228">
        <v>68215</v>
      </c>
      <c r="J2239" s="228">
        <v>6985.35</v>
      </c>
      <c r="K2239" s="228">
        <v>11238</v>
      </c>
      <c r="L2239" s="228">
        <v>88539.15</v>
      </c>
    </row>
    <row r="2240" spans="1:12">
      <c r="A2240" s="228">
        <v>2009</v>
      </c>
      <c r="B2240" s="228" t="s">
        <v>192</v>
      </c>
      <c r="C2240" s="228" t="s">
        <v>67</v>
      </c>
      <c r="D2240" s="228" t="s">
        <v>206</v>
      </c>
      <c r="E2240" s="228">
        <v>85</v>
      </c>
      <c r="F2240" s="228">
        <v>56</v>
      </c>
      <c r="G2240" s="228">
        <v>5</v>
      </c>
      <c r="H2240" s="228">
        <v>6</v>
      </c>
      <c r="I2240" s="228">
        <v>5980</v>
      </c>
      <c r="J2240" s="228">
        <v>3907</v>
      </c>
      <c r="K2240" s="228">
        <v>214</v>
      </c>
      <c r="L2240" s="228">
        <v>10760.95</v>
      </c>
    </row>
    <row r="2241" spans="1:12">
      <c r="A2241" s="228">
        <v>2009</v>
      </c>
      <c r="B2241" s="228" t="s">
        <v>192</v>
      </c>
      <c r="C2241" s="228" t="s">
        <v>67</v>
      </c>
      <c r="D2241" s="228" t="s">
        <v>206</v>
      </c>
      <c r="E2241" s="228">
        <v>90</v>
      </c>
      <c r="F2241" s="228">
        <v>18</v>
      </c>
      <c r="G2241" s="228">
        <v>2</v>
      </c>
      <c r="H2241" s="228">
        <v>17</v>
      </c>
      <c r="I2241" s="228">
        <v>6396</v>
      </c>
      <c r="J2241" s="228">
        <v>902.2</v>
      </c>
      <c r="K2241" s="228">
        <v>0</v>
      </c>
      <c r="L2241" s="228">
        <v>7303.2</v>
      </c>
    </row>
    <row r="2242" spans="1:12">
      <c r="A2242" s="228">
        <v>2009</v>
      </c>
      <c r="B2242" s="228" t="s">
        <v>192</v>
      </c>
      <c r="C2242" s="228" t="s">
        <v>67</v>
      </c>
      <c r="D2242" s="228" t="s">
        <v>206</v>
      </c>
      <c r="E2242" s="228">
        <v>95</v>
      </c>
      <c r="F2242" s="228">
        <v>7</v>
      </c>
      <c r="G2242" s="228">
        <v>0</v>
      </c>
      <c r="H2242" s="228">
        <v>0</v>
      </c>
      <c r="I2242" s="228">
        <v>0</v>
      </c>
      <c r="J2242" s="228">
        <v>0</v>
      </c>
      <c r="K2242" s="228">
        <v>0</v>
      </c>
      <c r="L2242" s="228">
        <v>0</v>
      </c>
    </row>
    <row r="2243" spans="1:12">
      <c r="A2243" s="228">
        <v>2009</v>
      </c>
      <c r="B2243" s="228" t="s">
        <v>193</v>
      </c>
      <c r="C2243" s="228" t="s">
        <v>61</v>
      </c>
      <c r="D2243" s="228" t="s">
        <v>205</v>
      </c>
      <c r="E2243" s="228">
        <v>0</v>
      </c>
      <c r="F2243" s="228">
        <v>103429</v>
      </c>
      <c r="G2243" s="228">
        <v>4867</v>
      </c>
      <c r="H2243" s="228">
        <v>13945</v>
      </c>
      <c r="I2243" s="228">
        <v>6435011.4100000001</v>
      </c>
      <c r="J2243" s="228">
        <v>1012138.12</v>
      </c>
      <c r="K2243" s="228">
        <v>121454.64</v>
      </c>
      <c r="L2243" s="228">
        <v>8772541.4000000004</v>
      </c>
    </row>
    <row r="2244" spans="1:12">
      <c r="A2244" s="228">
        <v>2009</v>
      </c>
      <c r="B2244" s="228" t="s">
        <v>193</v>
      </c>
      <c r="C2244" s="228" t="s">
        <v>61</v>
      </c>
      <c r="D2244" s="228" t="s">
        <v>205</v>
      </c>
      <c r="E2244" s="228">
        <v>5</v>
      </c>
      <c r="F2244" s="228">
        <v>105086</v>
      </c>
      <c r="G2244" s="228">
        <v>1893</v>
      </c>
      <c r="H2244" s="228">
        <v>2933</v>
      </c>
      <c r="I2244" s="228">
        <v>1665041.81</v>
      </c>
      <c r="J2244" s="228">
        <v>418263.5</v>
      </c>
      <c r="K2244" s="228">
        <v>137957.96</v>
      </c>
      <c r="L2244" s="228">
        <v>2807712.52</v>
      </c>
    </row>
    <row r="2245" spans="1:12">
      <c r="A2245" s="228">
        <v>2009</v>
      </c>
      <c r="B2245" s="228" t="s">
        <v>193</v>
      </c>
      <c r="C2245" s="228" t="s">
        <v>61</v>
      </c>
      <c r="D2245" s="228" t="s">
        <v>205</v>
      </c>
      <c r="E2245" s="228">
        <v>10</v>
      </c>
      <c r="F2245" s="228">
        <v>107283</v>
      </c>
      <c r="G2245" s="228">
        <v>1549</v>
      </c>
      <c r="H2245" s="228">
        <v>3027</v>
      </c>
      <c r="I2245" s="228">
        <v>1649691.27</v>
      </c>
      <c r="J2245" s="228">
        <v>394840.77</v>
      </c>
      <c r="K2245" s="228">
        <v>346162.96</v>
      </c>
      <c r="L2245" s="228">
        <v>3849820.84</v>
      </c>
    </row>
    <row r="2246" spans="1:12">
      <c r="A2246" s="228">
        <v>2009</v>
      </c>
      <c r="B2246" s="228" t="s">
        <v>193</v>
      </c>
      <c r="C2246" s="228" t="s">
        <v>61</v>
      </c>
      <c r="D2246" s="228" t="s">
        <v>205</v>
      </c>
      <c r="E2246" s="228">
        <v>15</v>
      </c>
      <c r="F2246" s="228">
        <v>115959</v>
      </c>
      <c r="G2246" s="228">
        <v>2794</v>
      </c>
      <c r="H2246" s="228">
        <v>5330</v>
      </c>
      <c r="I2246" s="228">
        <v>3894185.44</v>
      </c>
      <c r="J2246" s="228">
        <v>884833.43</v>
      </c>
      <c r="K2246" s="228">
        <v>911382.2</v>
      </c>
      <c r="L2246" s="228">
        <v>7084494.5199999996</v>
      </c>
    </row>
    <row r="2247" spans="1:12">
      <c r="A2247" s="228">
        <v>2009</v>
      </c>
      <c r="B2247" s="228" t="s">
        <v>193</v>
      </c>
      <c r="C2247" s="228" t="s">
        <v>61</v>
      </c>
      <c r="D2247" s="228" t="s">
        <v>205</v>
      </c>
      <c r="E2247" s="228">
        <v>20</v>
      </c>
      <c r="F2247" s="228">
        <v>84299</v>
      </c>
      <c r="G2247" s="228">
        <v>2326</v>
      </c>
      <c r="H2247" s="228">
        <v>5332</v>
      </c>
      <c r="I2247" s="228">
        <v>3710623.63</v>
      </c>
      <c r="J2247" s="228">
        <v>741157.75</v>
      </c>
      <c r="K2247" s="228">
        <v>653901.91</v>
      </c>
      <c r="L2247" s="228">
        <v>6455857</v>
      </c>
    </row>
    <row r="2248" spans="1:12">
      <c r="A2248" s="228">
        <v>2009</v>
      </c>
      <c r="B2248" s="228" t="s">
        <v>193</v>
      </c>
      <c r="C2248" s="228" t="s">
        <v>61</v>
      </c>
      <c r="D2248" s="228" t="s">
        <v>205</v>
      </c>
      <c r="E2248" s="228">
        <v>25</v>
      </c>
      <c r="F2248" s="228">
        <v>77090</v>
      </c>
      <c r="G2248" s="228">
        <v>2009</v>
      </c>
      <c r="H2248" s="228">
        <v>4255</v>
      </c>
      <c r="I2248" s="228">
        <v>2839199.25</v>
      </c>
      <c r="J2248" s="228">
        <v>629969.06999999995</v>
      </c>
      <c r="K2248" s="228">
        <v>433421.31</v>
      </c>
      <c r="L2248" s="228">
        <v>5069261.5999999996</v>
      </c>
    </row>
    <row r="2249" spans="1:12">
      <c r="A2249" s="228">
        <v>2009</v>
      </c>
      <c r="B2249" s="228" t="s">
        <v>193</v>
      </c>
      <c r="C2249" s="228" t="s">
        <v>61</v>
      </c>
      <c r="D2249" s="228" t="s">
        <v>205</v>
      </c>
      <c r="E2249" s="228">
        <v>30</v>
      </c>
      <c r="F2249" s="228">
        <v>106980</v>
      </c>
      <c r="G2249" s="228">
        <v>2774</v>
      </c>
      <c r="H2249" s="228">
        <v>5775</v>
      </c>
      <c r="I2249" s="228">
        <v>4035177.24</v>
      </c>
      <c r="J2249" s="228">
        <v>912637.12</v>
      </c>
      <c r="K2249" s="228">
        <v>614579.18000000005</v>
      </c>
      <c r="L2249" s="228">
        <v>7270773.8799999999</v>
      </c>
    </row>
    <row r="2250" spans="1:12">
      <c r="A2250" s="228">
        <v>2009</v>
      </c>
      <c r="B2250" s="228" t="s">
        <v>193</v>
      </c>
      <c r="C2250" s="228" t="s">
        <v>61</v>
      </c>
      <c r="D2250" s="228" t="s">
        <v>205</v>
      </c>
      <c r="E2250" s="228">
        <v>35</v>
      </c>
      <c r="F2250" s="228">
        <v>123939</v>
      </c>
      <c r="G2250" s="228">
        <v>3929</v>
      </c>
      <c r="H2250" s="228">
        <v>7128</v>
      </c>
      <c r="I2250" s="228">
        <v>5098553.33</v>
      </c>
      <c r="J2250" s="228">
        <v>1263545.8799999999</v>
      </c>
      <c r="K2250" s="228">
        <v>756383.84</v>
      </c>
      <c r="L2250" s="228">
        <v>9166939.2899999991</v>
      </c>
    </row>
    <row r="2251" spans="1:12">
      <c r="A2251" s="228">
        <v>2009</v>
      </c>
      <c r="B2251" s="228" t="s">
        <v>193</v>
      </c>
      <c r="C2251" s="228" t="s">
        <v>61</v>
      </c>
      <c r="D2251" s="228" t="s">
        <v>205</v>
      </c>
      <c r="E2251" s="228">
        <v>40</v>
      </c>
      <c r="F2251" s="228">
        <v>118919</v>
      </c>
      <c r="G2251" s="228">
        <v>4818</v>
      </c>
      <c r="H2251" s="228">
        <v>10034</v>
      </c>
      <c r="I2251" s="228">
        <v>6678420.5700000003</v>
      </c>
      <c r="J2251" s="228">
        <v>1570721.45</v>
      </c>
      <c r="K2251" s="228">
        <v>1227216.28</v>
      </c>
      <c r="L2251" s="228">
        <v>11546082.789999999</v>
      </c>
    </row>
    <row r="2252" spans="1:12">
      <c r="A2252" s="228">
        <v>2009</v>
      </c>
      <c r="B2252" s="228" t="s">
        <v>193</v>
      </c>
      <c r="C2252" s="228" t="s">
        <v>61</v>
      </c>
      <c r="D2252" s="228" t="s">
        <v>205</v>
      </c>
      <c r="E2252" s="228">
        <v>45</v>
      </c>
      <c r="F2252" s="228">
        <v>131025</v>
      </c>
      <c r="G2252" s="228">
        <v>6236</v>
      </c>
      <c r="H2252" s="228">
        <v>12368</v>
      </c>
      <c r="I2252" s="228">
        <v>9091070.4600000009</v>
      </c>
      <c r="J2252" s="228">
        <v>2214267.7000000002</v>
      </c>
      <c r="K2252" s="228">
        <v>1866419.66</v>
      </c>
      <c r="L2252" s="228">
        <v>15880721.77</v>
      </c>
    </row>
    <row r="2253" spans="1:12">
      <c r="A2253" s="228">
        <v>2009</v>
      </c>
      <c r="B2253" s="228" t="s">
        <v>193</v>
      </c>
      <c r="C2253" s="228" t="s">
        <v>61</v>
      </c>
      <c r="D2253" s="228" t="s">
        <v>205</v>
      </c>
      <c r="E2253" s="228">
        <v>50</v>
      </c>
      <c r="F2253" s="228">
        <v>128309</v>
      </c>
      <c r="G2253" s="228">
        <v>8000</v>
      </c>
      <c r="H2253" s="228">
        <v>15552</v>
      </c>
      <c r="I2253" s="228">
        <v>12731185.4</v>
      </c>
      <c r="J2253" s="228">
        <v>3040316.2</v>
      </c>
      <c r="K2253" s="228">
        <v>3086706.52</v>
      </c>
      <c r="L2253" s="228">
        <v>22404879.829999998</v>
      </c>
    </row>
    <row r="2254" spans="1:12">
      <c r="A2254" s="228">
        <v>2009</v>
      </c>
      <c r="B2254" s="228" t="s">
        <v>193</v>
      </c>
      <c r="C2254" s="228" t="s">
        <v>61</v>
      </c>
      <c r="D2254" s="228" t="s">
        <v>205</v>
      </c>
      <c r="E2254" s="228">
        <v>55</v>
      </c>
      <c r="F2254" s="228">
        <v>123510</v>
      </c>
      <c r="G2254" s="228">
        <v>10625</v>
      </c>
      <c r="H2254" s="228">
        <v>23638</v>
      </c>
      <c r="I2254" s="228">
        <v>18862360.670000002</v>
      </c>
      <c r="J2254" s="228">
        <v>4531230.43</v>
      </c>
      <c r="K2254" s="228">
        <v>5614729.3899999997</v>
      </c>
      <c r="L2254" s="228">
        <v>33753785.259999998</v>
      </c>
    </row>
    <row r="2255" spans="1:12">
      <c r="A2255" s="228">
        <v>2009</v>
      </c>
      <c r="B2255" s="228" t="s">
        <v>193</v>
      </c>
      <c r="C2255" s="228" t="s">
        <v>61</v>
      </c>
      <c r="D2255" s="228" t="s">
        <v>205</v>
      </c>
      <c r="E2255" s="228">
        <v>60</v>
      </c>
      <c r="F2255" s="228">
        <v>112605</v>
      </c>
      <c r="G2255" s="228">
        <v>12780</v>
      </c>
      <c r="H2255" s="228">
        <v>29943</v>
      </c>
      <c r="I2255" s="228">
        <v>24545082.48</v>
      </c>
      <c r="J2255" s="228">
        <v>5681323.9299999997</v>
      </c>
      <c r="K2255" s="228">
        <v>7232104.7199999997</v>
      </c>
      <c r="L2255" s="228">
        <v>43000839.93</v>
      </c>
    </row>
    <row r="2256" spans="1:12">
      <c r="A2256" s="228">
        <v>2009</v>
      </c>
      <c r="B2256" s="228" t="s">
        <v>193</v>
      </c>
      <c r="C2256" s="228" t="s">
        <v>61</v>
      </c>
      <c r="D2256" s="228" t="s">
        <v>205</v>
      </c>
      <c r="E2256" s="228">
        <v>65</v>
      </c>
      <c r="F2256" s="228">
        <v>79561</v>
      </c>
      <c r="G2256" s="228">
        <v>12811</v>
      </c>
      <c r="H2256" s="228">
        <v>32922</v>
      </c>
      <c r="I2256" s="228">
        <v>27244821.379999999</v>
      </c>
      <c r="J2256" s="228">
        <v>6074508.6699999999</v>
      </c>
      <c r="K2256" s="228">
        <v>8882153.1899999995</v>
      </c>
      <c r="L2256" s="228">
        <v>47626288.960000001</v>
      </c>
    </row>
    <row r="2257" spans="1:12">
      <c r="A2257" s="228">
        <v>2009</v>
      </c>
      <c r="B2257" s="228" t="s">
        <v>193</v>
      </c>
      <c r="C2257" s="228" t="s">
        <v>61</v>
      </c>
      <c r="D2257" s="228" t="s">
        <v>205</v>
      </c>
      <c r="E2257" s="228">
        <v>70</v>
      </c>
      <c r="F2257" s="228">
        <v>55479</v>
      </c>
      <c r="G2257" s="228">
        <v>12578</v>
      </c>
      <c r="H2257" s="228">
        <v>35404</v>
      </c>
      <c r="I2257" s="228">
        <v>27384229.68</v>
      </c>
      <c r="J2257" s="228">
        <v>5841159.25</v>
      </c>
      <c r="K2257" s="228">
        <v>8922480.8900000006</v>
      </c>
      <c r="L2257" s="228">
        <v>46432555.32</v>
      </c>
    </row>
    <row r="2258" spans="1:12">
      <c r="A2258" s="228">
        <v>2009</v>
      </c>
      <c r="B2258" s="228" t="s">
        <v>193</v>
      </c>
      <c r="C2258" s="228" t="s">
        <v>61</v>
      </c>
      <c r="D2258" s="228" t="s">
        <v>205</v>
      </c>
      <c r="E2258" s="228">
        <v>75</v>
      </c>
      <c r="F2258" s="228">
        <v>39945</v>
      </c>
      <c r="G2258" s="228">
        <v>12370</v>
      </c>
      <c r="H2258" s="228">
        <v>38473</v>
      </c>
      <c r="I2258" s="228">
        <v>26630510.690000001</v>
      </c>
      <c r="J2258" s="228">
        <v>5270094.03</v>
      </c>
      <c r="K2258" s="228">
        <v>7482365.0700000003</v>
      </c>
      <c r="L2258" s="228">
        <v>42548272.729999997</v>
      </c>
    </row>
    <row r="2259" spans="1:12">
      <c r="A2259" s="228">
        <v>2009</v>
      </c>
      <c r="B2259" s="228" t="s">
        <v>193</v>
      </c>
      <c r="C2259" s="228" t="s">
        <v>61</v>
      </c>
      <c r="D2259" s="228" t="s">
        <v>205</v>
      </c>
      <c r="E2259" s="228">
        <v>80</v>
      </c>
      <c r="F2259" s="228">
        <v>26673</v>
      </c>
      <c r="G2259" s="228">
        <v>8942</v>
      </c>
      <c r="H2259" s="228">
        <v>33457</v>
      </c>
      <c r="I2259" s="228">
        <v>19636048.780000001</v>
      </c>
      <c r="J2259" s="228">
        <v>3574904.41</v>
      </c>
      <c r="K2259" s="228">
        <v>5229563.59</v>
      </c>
      <c r="L2259" s="228">
        <v>30357412.539999999</v>
      </c>
    </row>
    <row r="2260" spans="1:12">
      <c r="A2260" s="228">
        <v>2009</v>
      </c>
      <c r="B2260" s="228" t="s">
        <v>193</v>
      </c>
      <c r="C2260" s="228" t="s">
        <v>61</v>
      </c>
      <c r="D2260" s="228" t="s">
        <v>205</v>
      </c>
      <c r="E2260" s="228">
        <v>85</v>
      </c>
      <c r="F2260" s="228">
        <v>8498</v>
      </c>
      <c r="G2260" s="228">
        <v>2654</v>
      </c>
      <c r="H2260" s="228">
        <v>12312</v>
      </c>
      <c r="I2260" s="228">
        <v>6225290.2800000003</v>
      </c>
      <c r="J2260" s="228">
        <v>1010602.32</v>
      </c>
      <c r="K2260" s="228">
        <v>1233413.54</v>
      </c>
      <c r="L2260" s="228">
        <v>9027208.5099999998</v>
      </c>
    </row>
    <row r="2261" spans="1:12">
      <c r="A2261" s="228">
        <v>2009</v>
      </c>
      <c r="B2261" s="228" t="s">
        <v>193</v>
      </c>
      <c r="C2261" s="228" t="s">
        <v>61</v>
      </c>
      <c r="D2261" s="228" t="s">
        <v>205</v>
      </c>
      <c r="E2261" s="228">
        <v>90</v>
      </c>
      <c r="F2261" s="228">
        <v>2474</v>
      </c>
      <c r="G2261" s="228">
        <v>655</v>
      </c>
      <c r="H2261" s="228">
        <v>3907</v>
      </c>
      <c r="I2261" s="228">
        <v>1875130.06</v>
      </c>
      <c r="J2261" s="228">
        <v>247524.91</v>
      </c>
      <c r="K2261" s="228">
        <v>306089.09000000003</v>
      </c>
      <c r="L2261" s="228">
        <v>2547589.73</v>
      </c>
    </row>
    <row r="2262" spans="1:12">
      <c r="A2262" s="228">
        <v>2009</v>
      </c>
      <c r="B2262" s="228" t="s">
        <v>193</v>
      </c>
      <c r="C2262" s="228" t="s">
        <v>61</v>
      </c>
      <c r="D2262" s="228" t="s">
        <v>205</v>
      </c>
      <c r="E2262" s="228">
        <v>95</v>
      </c>
      <c r="F2262" s="228">
        <v>548</v>
      </c>
      <c r="G2262" s="228">
        <v>104</v>
      </c>
      <c r="H2262" s="228">
        <v>912</v>
      </c>
      <c r="I2262" s="228">
        <v>387708.35</v>
      </c>
      <c r="J2262" s="228">
        <v>47719.81</v>
      </c>
      <c r="K2262" s="228">
        <v>50072.4</v>
      </c>
      <c r="L2262" s="228">
        <v>505239.28</v>
      </c>
    </row>
    <row r="2263" spans="1:12">
      <c r="A2263" s="228">
        <v>2009</v>
      </c>
      <c r="B2263" s="228" t="s">
        <v>193</v>
      </c>
      <c r="C2263" s="228" t="s">
        <v>61</v>
      </c>
      <c r="D2263" s="228" t="s">
        <v>206</v>
      </c>
      <c r="E2263" s="228">
        <v>0</v>
      </c>
      <c r="F2263" s="228">
        <v>97080</v>
      </c>
      <c r="G2263" s="228">
        <v>3342</v>
      </c>
      <c r="H2263" s="228">
        <v>10150</v>
      </c>
      <c r="I2263" s="228">
        <v>4490205.12</v>
      </c>
      <c r="J2263" s="228">
        <v>705504.59</v>
      </c>
      <c r="K2263" s="228">
        <v>67038.81</v>
      </c>
      <c r="L2263" s="228">
        <v>6098019.5300000003</v>
      </c>
    </row>
    <row r="2264" spans="1:12">
      <c r="A2264" s="228">
        <v>2009</v>
      </c>
      <c r="B2264" s="228" t="s">
        <v>193</v>
      </c>
      <c r="C2264" s="228" t="s">
        <v>61</v>
      </c>
      <c r="D2264" s="228" t="s">
        <v>206</v>
      </c>
      <c r="E2264" s="228">
        <v>5</v>
      </c>
      <c r="F2264" s="228">
        <v>98326</v>
      </c>
      <c r="G2264" s="228">
        <v>1487</v>
      </c>
      <c r="H2264" s="228">
        <v>2277</v>
      </c>
      <c r="I2264" s="228">
        <v>1322498.43</v>
      </c>
      <c r="J2264" s="228">
        <v>314053.26</v>
      </c>
      <c r="K2264" s="228">
        <v>78144.97</v>
      </c>
      <c r="L2264" s="228">
        <v>2209054.42</v>
      </c>
    </row>
    <row r="2265" spans="1:12">
      <c r="A2265" s="228">
        <v>2009</v>
      </c>
      <c r="B2265" s="228" t="s">
        <v>193</v>
      </c>
      <c r="C2265" s="228" t="s">
        <v>61</v>
      </c>
      <c r="D2265" s="228" t="s">
        <v>206</v>
      </c>
      <c r="E2265" s="228">
        <v>10</v>
      </c>
      <c r="F2265" s="228">
        <v>101918</v>
      </c>
      <c r="G2265" s="228">
        <v>1305</v>
      </c>
      <c r="H2265" s="228">
        <v>3331</v>
      </c>
      <c r="I2265" s="228">
        <v>1654211.5</v>
      </c>
      <c r="J2265" s="228">
        <v>342105.43</v>
      </c>
      <c r="K2265" s="228">
        <v>332033.15999999997</v>
      </c>
      <c r="L2265" s="228">
        <v>2761541.75</v>
      </c>
    </row>
    <row r="2266" spans="1:12">
      <c r="A2266" s="228">
        <v>2009</v>
      </c>
      <c r="B2266" s="228" t="s">
        <v>193</v>
      </c>
      <c r="C2266" s="228" t="s">
        <v>61</v>
      </c>
      <c r="D2266" s="228" t="s">
        <v>206</v>
      </c>
      <c r="E2266" s="228">
        <v>15</v>
      </c>
      <c r="F2266" s="228">
        <v>109653</v>
      </c>
      <c r="G2266" s="228">
        <v>3021</v>
      </c>
      <c r="H2266" s="228">
        <v>6890</v>
      </c>
      <c r="I2266" s="228">
        <v>4399367.08</v>
      </c>
      <c r="J2266" s="228">
        <v>723687.31</v>
      </c>
      <c r="K2266" s="228">
        <v>382242.17</v>
      </c>
      <c r="L2266" s="228">
        <v>6622306.75</v>
      </c>
    </row>
    <row r="2267" spans="1:12">
      <c r="A2267" s="228">
        <v>2009</v>
      </c>
      <c r="B2267" s="228" t="s">
        <v>193</v>
      </c>
      <c r="C2267" s="228" t="s">
        <v>61</v>
      </c>
      <c r="D2267" s="228" t="s">
        <v>206</v>
      </c>
      <c r="E2267" s="228">
        <v>20</v>
      </c>
      <c r="F2267" s="228">
        <v>88633</v>
      </c>
      <c r="G2267" s="228">
        <v>3755</v>
      </c>
      <c r="H2267" s="228">
        <v>8596</v>
      </c>
      <c r="I2267" s="228">
        <v>5742961.7800000003</v>
      </c>
      <c r="J2267" s="228">
        <v>1052686.82</v>
      </c>
      <c r="K2267" s="228">
        <v>466943.73</v>
      </c>
      <c r="L2267" s="228">
        <v>8910049.2699999996</v>
      </c>
    </row>
    <row r="2268" spans="1:12">
      <c r="A2268" s="228">
        <v>2009</v>
      </c>
      <c r="B2268" s="228" t="s">
        <v>193</v>
      </c>
      <c r="C2268" s="228" t="s">
        <v>61</v>
      </c>
      <c r="D2268" s="228" t="s">
        <v>206</v>
      </c>
      <c r="E2268" s="228">
        <v>25</v>
      </c>
      <c r="F2268" s="228">
        <v>94944</v>
      </c>
      <c r="G2268" s="228">
        <v>5688</v>
      </c>
      <c r="H2268" s="228">
        <v>16030</v>
      </c>
      <c r="I2268" s="228">
        <v>11511315.460000001</v>
      </c>
      <c r="J2268" s="228">
        <v>2456787.19</v>
      </c>
      <c r="K2268" s="228">
        <v>589873.37</v>
      </c>
      <c r="L2268" s="228">
        <v>17364680.329999998</v>
      </c>
    </row>
    <row r="2269" spans="1:12">
      <c r="A2269" s="228">
        <v>2009</v>
      </c>
      <c r="B2269" s="228" t="s">
        <v>193</v>
      </c>
      <c r="C2269" s="228" t="s">
        <v>61</v>
      </c>
      <c r="D2269" s="228" t="s">
        <v>206</v>
      </c>
      <c r="E2269" s="228">
        <v>30</v>
      </c>
      <c r="F2269" s="228">
        <v>122536</v>
      </c>
      <c r="G2269" s="228">
        <v>9563</v>
      </c>
      <c r="H2269" s="228">
        <v>27248</v>
      </c>
      <c r="I2269" s="228">
        <v>21242983.920000002</v>
      </c>
      <c r="J2269" s="228">
        <v>4324198.34</v>
      </c>
      <c r="K2269" s="228">
        <v>779916.38</v>
      </c>
      <c r="L2269" s="228">
        <v>31350246.329999998</v>
      </c>
    </row>
    <row r="2270" spans="1:12">
      <c r="A2270" s="228">
        <v>2009</v>
      </c>
      <c r="B2270" s="228" t="s">
        <v>193</v>
      </c>
      <c r="C2270" s="228" t="s">
        <v>61</v>
      </c>
      <c r="D2270" s="228" t="s">
        <v>206</v>
      </c>
      <c r="E2270" s="228">
        <v>35</v>
      </c>
      <c r="F2270" s="228">
        <v>138436</v>
      </c>
      <c r="G2270" s="228">
        <v>10424</v>
      </c>
      <c r="H2270" s="228">
        <v>26993</v>
      </c>
      <c r="I2270" s="228">
        <v>20583575.699999999</v>
      </c>
      <c r="J2270" s="228">
        <v>4158287.36</v>
      </c>
      <c r="K2270" s="228">
        <v>1180912.99</v>
      </c>
      <c r="L2270" s="228">
        <v>31651535.780000001</v>
      </c>
    </row>
    <row r="2271" spans="1:12">
      <c r="A2271" s="228">
        <v>2009</v>
      </c>
      <c r="B2271" s="228" t="s">
        <v>193</v>
      </c>
      <c r="C2271" s="228" t="s">
        <v>61</v>
      </c>
      <c r="D2271" s="228" t="s">
        <v>206</v>
      </c>
      <c r="E2271" s="228">
        <v>40</v>
      </c>
      <c r="F2271" s="228">
        <v>130378</v>
      </c>
      <c r="G2271" s="228">
        <v>8245</v>
      </c>
      <c r="H2271" s="228">
        <v>17290</v>
      </c>
      <c r="I2271" s="228">
        <v>13231385.560000001</v>
      </c>
      <c r="J2271" s="228">
        <v>2819360.33</v>
      </c>
      <c r="K2271" s="228">
        <v>1192398.2</v>
      </c>
      <c r="L2271" s="228">
        <v>21432172.59</v>
      </c>
    </row>
    <row r="2272" spans="1:12">
      <c r="A2272" s="228">
        <v>2009</v>
      </c>
      <c r="B2272" s="228" t="s">
        <v>193</v>
      </c>
      <c r="C2272" s="228" t="s">
        <v>61</v>
      </c>
      <c r="D2272" s="228" t="s">
        <v>206</v>
      </c>
      <c r="E2272" s="228">
        <v>45</v>
      </c>
      <c r="F2272" s="228">
        <v>141353</v>
      </c>
      <c r="G2272" s="228">
        <v>9345</v>
      </c>
      <c r="H2272" s="228">
        <v>19161</v>
      </c>
      <c r="I2272" s="228">
        <v>14571160.439999999</v>
      </c>
      <c r="J2272" s="228">
        <v>3203935.66</v>
      </c>
      <c r="K2272" s="228">
        <v>2109967.4300000002</v>
      </c>
      <c r="L2272" s="228">
        <v>23786353.59</v>
      </c>
    </row>
    <row r="2273" spans="1:12">
      <c r="A2273" s="228">
        <v>2009</v>
      </c>
      <c r="B2273" s="228" t="s">
        <v>193</v>
      </c>
      <c r="C2273" s="228" t="s">
        <v>61</v>
      </c>
      <c r="D2273" s="228" t="s">
        <v>206</v>
      </c>
      <c r="E2273" s="228">
        <v>50</v>
      </c>
      <c r="F2273" s="228">
        <v>138464</v>
      </c>
      <c r="G2273" s="228">
        <v>10552</v>
      </c>
      <c r="H2273" s="228">
        <v>21469</v>
      </c>
      <c r="I2273" s="228">
        <v>15920583.26</v>
      </c>
      <c r="J2273" s="228">
        <v>3685456.83</v>
      </c>
      <c r="K2273" s="228">
        <v>3043465.36</v>
      </c>
      <c r="L2273" s="228">
        <v>27090450.260000002</v>
      </c>
    </row>
    <row r="2274" spans="1:12">
      <c r="A2274" s="228">
        <v>2009</v>
      </c>
      <c r="B2274" s="228" t="s">
        <v>193</v>
      </c>
      <c r="C2274" s="228" t="s">
        <v>61</v>
      </c>
      <c r="D2274" s="228" t="s">
        <v>206</v>
      </c>
      <c r="E2274" s="228">
        <v>55</v>
      </c>
      <c r="F2274" s="228">
        <v>131010</v>
      </c>
      <c r="G2274" s="228">
        <v>11991</v>
      </c>
      <c r="H2274" s="228">
        <v>26450</v>
      </c>
      <c r="I2274" s="228">
        <v>19712509.02</v>
      </c>
      <c r="J2274" s="228">
        <v>4384106.51</v>
      </c>
      <c r="K2274" s="228">
        <v>4631557.3600000003</v>
      </c>
      <c r="L2274" s="228">
        <v>34009936.18</v>
      </c>
    </row>
    <row r="2275" spans="1:12">
      <c r="A2275" s="228">
        <v>2009</v>
      </c>
      <c r="B2275" s="228" t="s">
        <v>193</v>
      </c>
      <c r="C2275" s="228" t="s">
        <v>61</v>
      </c>
      <c r="D2275" s="228" t="s">
        <v>206</v>
      </c>
      <c r="E2275" s="228">
        <v>60</v>
      </c>
      <c r="F2275" s="228">
        <v>115326</v>
      </c>
      <c r="G2275" s="228">
        <v>13900</v>
      </c>
      <c r="H2275" s="228">
        <v>32751</v>
      </c>
      <c r="I2275" s="228">
        <v>23878587.390000001</v>
      </c>
      <c r="J2275" s="228">
        <v>5123102.5599999996</v>
      </c>
      <c r="K2275" s="228">
        <v>6812420.7300000004</v>
      </c>
      <c r="L2275" s="228">
        <v>41121342.579999998</v>
      </c>
    </row>
    <row r="2276" spans="1:12">
      <c r="A2276" s="228">
        <v>2009</v>
      </c>
      <c r="B2276" s="228" t="s">
        <v>193</v>
      </c>
      <c r="C2276" s="228" t="s">
        <v>61</v>
      </c>
      <c r="D2276" s="228" t="s">
        <v>206</v>
      </c>
      <c r="E2276" s="228">
        <v>65</v>
      </c>
      <c r="F2276" s="228">
        <v>79303</v>
      </c>
      <c r="G2276" s="228">
        <v>12614</v>
      </c>
      <c r="H2276" s="228">
        <v>32218</v>
      </c>
      <c r="I2276" s="228">
        <v>23848985.370000001</v>
      </c>
      <c r="J2276" s="228">
        <v>4933351.46</v>
      </c>
      <c r="K2276" s="228">
        <v>7210062.0199999996</v>
      </c>
      <c r="L2276" s="228">
        <v>40142191.119999997</v>
      </c>
    </row>
    <row r="2277" spans="1:12">
      <c r="A2277" s="228">
        <v>2009</v>
      </c>
      <c r="B2277" s="228" t="s">
        <v>193</v>
      </c>
      <c r="C2277" s="228" t="s">
        <v>61</v>
      </c>
      <c r="D2277" s="228" t="s">
        <v>206</v>
      </c>
      <c r="E2277" s="228">
        <v>70</v>
      </c>
      <c r="F2277" s="228">
        <v>57843</v>
      </c>
      <c r="G2277" s="228">
        <v>12076</v>
      </c>
      <c r="H2277" s="228">
        <v>33711</v>
      </c>
      <c r="I2277" s="228">
        <v>23327830.899999999</v>
      </c>
      <c r="J2277" s="228">
        <v>4754412.29</v>
      </c>
      <c r="K2277" s="228">
        <v>6375380.1600000001</v>
      </c>
      <c r="L2277" s="228">
        <v>38077886.399999999</v>
      </c>
    </row>
    <row r="2278" spans="1:12">
      <c r="A2278" s="228">
        <v>2009</v>
      </c>
      <c r="B2278" s="228" t="s">
        <v>193</v>
      </c>
      <c r="C2278" s="228" t="s">
        <v>61</v>
      </c>
      <c r="D2278" s="228" t="s">
        <v>206</v>
      </c>
      <c r="E2278" s="228">
        <v>75</v>
      </c>
      <c r="F2278" s="228">
        <v>44738</v>
      </c>
      <c r="G2278" s="228">
        <v>11467</v>
      </c>
      <c r="H2278" s="228">
        <v>40421</v>
      </c>
      <c r="I2278" s="228">
        <v>25326523.280000001</v>
      </c>
      <c r="J2278" s="228">
        <v>4675871.93</v>
      </c>
      <c r="K2278" s="228">
        <v>6693645.9400000004</v>
      </c>
      <c r="L2278" s="228">
        <v>39849495.530000001</v>
      </c>
    </row>
    <row r="2279" spans="1:12">
      <c r="A2279" s="228">
        <v>2009</v>
      </c>
      <c r="B2279" s="228" t="s">
        <v>193</v>
      </c>
      <c r="C2279" s="228" t="s">
        <v>61</v>
      </c>
      <c r="D2279" s="228" t="s">
        <v>206</v>
      </c>
      <c r="E2279" s="228">
        <v>80</v>
      </c>
      <c r="F2279" s="228">
        <v>34378</v>
      </c>
      <c r="G2279" s="228">
        <v>8527</v>
      </c>
      <c r="H2279" s="228">
        <v>38568</v>
      </c>
      <c r="I2279" s="228">
        <v>21413986.989999998</v>
      </c>
      <c r="J2279" s="228">
        <v>3383571.03</v>
      </c>
      <c r="K2279" s="228">
        <v>4443600.72</v>
      </c>
      <c r="L2279" s="228">
        <v>31463933.41</v>
      </c>
    </row>
    <row r="2280" spans="1:12">
      <c r="A2280" s="228">
        <v>2009</v>
      </c>
      <c r="B2280" s="228" t="s">
        <v>193</v>
      </c>
      <c r="C2280" s="228" t="s">
        <v>61</v>
      </c>
      <c r="D2280" s="228" t="s">
        <v>206</v>
      </c>
      <c r="E2280" s="228">
        <v>85</v>
      </c>
      <c r="F2280" s="228">
        <v>19317</v>
      </c>
      <c r="G2280" s="228">
        <v>4241</v>
      </c>
      <c r="H2280" s="228">
        <v>28076</v>
      </c>
      <c r="I2280" s="228">
        <v>13734368.470000001</v>
      </c>
      <c r="J2280" s="228">
        <v>1820066.24</v>
      </c>
      <c r="K2280" s="228">
        <v>1856177.3</v>
      </c>
      <c r="L2280" s="228">
        <v>18526120.350000001</v>
      </c>
    </row>
    <row r="2281" spans="1:12">
      <c r="A2281" s="228">
        <v>2009</v>
      </c>
      <c r="B2281" s="228" t="s">
        <v>193</v>
      </c>
      <c r="C2281" s="228" t="s">
        <v>61</v>
      </c>
      <c r="D2281" s="228" t="s">
        <v>206</v>
      </c>
      <c r="E2281" s="228">
        <v>90</v>
      </c>
      <c r="F2281" s="228">
        <v>7341</v>
      </c>
      <c r="G2281" s="228">
        <v>1448</v>
      </c>
      <c r="H2281" s="228">
        <v>12651</v>
      </c>
      <c r="I2281" s="228">
        <v>5331776.9000000004</v>
      </c>
      <c r="J2281" s="228">
        <v>539089.25</v>
      </c>
      <c r="K2281" s="228">
        <v>544115.85</v>
      </c>
      <c r="L2281" s="228">
        <v>6772300.96</v>
      </c>
    </row>
    <row r="2282" spans="1:12">
      <c r="A2282" s="228">
        <v>2009</v>
      </c>
      <c r="B2282" s="228" t="s">
        <v>193</v>
      </c>
      <c r="C2282" s="228" t="s">
        <v>61</v>
      </c>
      <c r="D2282" s="228" t="s">
        <v>206</v>
      </c>
      <c r="E2282" s="228">
        <v>95</v>
      </c>
      <c r="F2282" s="228">
        <v>2137</v>
      </c>
      <c r="G2282" s="228">
        <v>367</v>
      </c>
      <c r="H2282" s="228">
        <v>3640</v>
      </c>
      <c r="I2282" s="228">
        <v>1387583.42</v>
      </c>
      <c r="J2282" s="228">
        <v>120078.74</v>
      </c>
      <c r="K2282" s="228">
        <v>88271.6</v>
      </c>
      <c r="L2282" s="228">
        <v>1673044.91</v>
      </c>
    </row>
    <row r="2283" spans="1:12">
      <c r="A2283" s="228">
        <v>2009</v>
      </c>
      <c r="B2283" s="228" t="s">
        <v>193</v>
      </c>
      <c r="C2283" s="228" t="s">
        <v>62</v>
      </c>
      <c r="D2283" s="228" t="s">
        <v>205</v>
      </c>
      <c r="E2283" s="228">
        <v>0</v>
      </c>
      <c r="F2283" s="228">
        <v>68877</v>
      </c>
      <c r="G2283" s="228">
        <v>2522</v>
      </c>
      <c r="H2283" s="228">
        <v>9530</v>
      </c>
      <c r="I2283" s="228">
        <v>4420547.24</v>
      </c>
      <c r="J2283" s="228">
        <v>707971.08</v>
      </c>
      <c r="K2283" s="228">
        <v>125820.74</v>
      </c>
      <c r="L2283" s="228">
        <v>5814078.1699999999</v>
      </c>
    </row>
    <row r="2284" spans="1:12">
      <c r="A2284" s="228">
        <v>2009</v>
      </c>
      <c r="B2284" s="228" t="s">
        <v>193</v>
      </c>
      <c r="C2284" s="228" t="s">
        <v>62</v>
      </c>
      <c r="D2284" s="228" t="s">
        <v>205</v>
      </c>
      <c r="E2284" s="228">
        <v>5</v>
      </c>
      <c r="F2284" s="228">
        <v>67982</v>
      </c>
      <c r="G2284" s="228">
        <v>1040</v>
      </c>
      <c r="H2284" s="228">
        <v>1449</v>
      </c>
      <c r="I2284" s="228">
        <v>935002.75</v>
      </c>
      <c r="J2284" s="228">
        <v>305891.69</v>
      </c>
      <c r="K2284" s="228">
        <v>124950.84</v>
      </c>
      <c r="L2284" s="228">
        <v>1588806.14</v>
      </c>
    </row>
    <row r="2285" spans="1:12">
      <c r="A2285" s="228">
        <v>2009</v>
      </c>
      <c r="B2285" s="228" t="s">
        <v>193</v>
      </c>
      <c r="C2285" s="228" t="s">
        <v>62</v>
      </c>
      <c r="D2285" s="228" t="s">
        <v>205</v>
      </c>
      <c r="E2285" s="228">
        <v>10</v>
      </c>
      <c r="F2285" s="228">
        <v>70929</v>
      </c>
      <c r="G2285" s="228">
        <v>866</v>
      </c>
      <c r="H2285" s="228">
        <v>1355</v>
      </c>
      <c r="I2285" s="228">
        <v>895921.82</v>
      </c>
      <c r="J2285" s="228">
        <v>315296.62</v>
      </c>
      <c r="K2285" s="228">
        <v>203560.29</v>
      </c>
      <c r="L2285" s="228">
        <v>1588228.94</v>
      </c>
    </row>
    <row r="2286" spans="1:12">
      <c r="A2286" s="228">
        <v>2009</v>
      </c>
      <c r="B2286" s="228" t="s">
        <v>193</v>
      </c>
      <c r="C2286" s="228" t="s">
        <v>62</v>
      </c>
      <c r="D2286" s="228" t="s">
        <v>205</v>
      </c>
      <c r="E2286" s="228">
        <v>15</v>
      </c>
      <c r="F2286" s="228">
        <v>76334</v>
      </c>
      <c r="G2286" s="228">
        <v>1987</v>
      </c>
      <c r="H2286" s="228">
        <v>3512</v>
      </c>
      <c r="I2286" s="228">
        <v>2681750.9500000002</v>
      </c>
      <c r="J2286" s="228">
        <v>731545.75</v>
      </c>
      <c r="K2286" s="228">
        <v>559485.92000000004</v>
      </c>
      <c r="L2286" s="228">
        <v>4560288.34</v>
      </c>
    </row>
    <row r="2287" spans="1:12">
      <c r="A2287" s="228">
        <v>2009</v>
      </c>
      <c r="B2287" s="228" t="s">
        <v>193</v>
      </c>
      <c r="C2287" s="228" t="s">
        <v>62</v>
      </c>
      <c r="D2287" s="228" t="s">
        <v>205</v>
      </c>
      <c r="E2287" s="228">
        <v>20</v>
      </c>
      <c r="F2287" s="228">
        <v>58492</v>
      </c>
      <c r="G2287" s="228">
        <v>1805</v>
      </c>
      <c r="H2287" s="228">
        <v>3113</v>
      </c>
      <c r="I2287" s="228">
        <v>2531115.2200000002</v>
      </c>
      <c r="J2287" s="228">
        <v>686782.66</v>
      </c>
      <c r="K2287" s="228">
        <v>423842.15</v>
      </c>
      <c r="L2287" s="228">
        <v>4177649.42</v>
      </c>
    </row>
    <row r="2288" spans="1:12">
      <c r="A2288" s="228">
        <v>2009</v>
      </c>
      <c r="B2288" s="228" t="s">
        <v>193</v>
      </c>
      <c r="C2288" s="228" t="s">
        <v>62</v>
      </c>
      <c r="D2288" s="228" t="s">
        <v>205</v>
      </c>
      <c r="E2288" s="228">
        <v>25</v>
      </c>
      <c r="F2288" s="228">
        <v>49389</v>
      </c>
      <c r="G2288" s="228">
        <v>1596</v>
      </c>
      <c r="H2288" s="228">
        <v>2598</v>
      </c>
      <c r="I2288" s="228">
        <v>1839541.99</v>
      </c>
      <c r="J2288" s="228">
        <v>574913.1</v>
      </c>
      <c r="K2288" s="228">
        <v>324513.33</v>
      </c>
      <c r="L2288" s="228">
        <v>3248595.68</v>
      </c>
    </row>
    <row r="2289" spans="1:12">
      <c r="A2289" s="228">
        <v>2009</v>
      </c>
      <c r="B2289" s="228" t="s">
        <v>193</v>
      </c>
      <c r="C2289" s="228" t="s">
        <v>62</v>
      </c>
      <c r="D2289" s="228" t="s">
        <v>205</v>
      </c>
      <c r="E2289" s="228">
        <v>30</v>
      </c>
      <c r="F2289" s="228">
        <v>71905</v>
      </c>
      <c r="G2289" s="228">
        <v>2098</v>
      </c>
      <c r="H2289" s="228">
        <v>3864</v>
      </c>
      <c r="I2289" s="228">
        <v>2549702.7000000002</v>
      </c>
      <c r="J2289" s="228">
        <v>824998.61</v>
      </c>
      <c r="K2289" s="228">
        <v>386806.53</v>
      </c>
      <c r="L2289" s="228">
        <v>4449646.03</v>
      </c>
    </row>
    <row r="2290" spans="1:12">
      <c r="A2290" s="228">
        <v>2009</v>
      </c>
      <c r="B2290" s="228" t="s">
        <v>193</v>
      </c>
      <c r="C2290" s="228" t="s">
        <v>62</v>
      </c>
      <c r="D2290" s="228" t="s">
        <v>205</v>
      </c>
      <c r="E2290" s="228">
        <v>35</v>
      </c>
      <c r="F2290" s="228">
        <v>83330</v>
      </c>
      <c r="G2290" s="228">
        <v>3121</v>
      </c>
      <c r="H2290" s="228">
        <v>5705</v>
      </c>
      <c r="I2290" s="228">
        <v>3916149.45</v>
      </c>
      <c r="J2290" s="228">
        <v>1215150.6100000001</v>
      </c>
      <c r="K2290" s="228">
        <v>655366.36</v>
      </c>
      <c r="L2290" s="228">
        <v>6687137.1299999999</v>
      </c>
    </row>
    <row r="2291" spans="1:12">
      <c r="A2291" s="228">
        <v>2009</v>
      </c>
      <c r="B2291" s="228" t="s">
        <v>193</v>
      </c>
      <c r="C2291" s="228" t="s">
        <v>62</v>
      </c>
      <c r="D2291" s="228" t="s">
        <v>205</v>
      </c>
      <c r="E2291" s="228">
        <v>40</v>
      </c>
      <c r="F2291" s="228">
        <v>83231</v>
      </c>
      <c r="G2291" s="228">
        <v>3556</v>
      </c>
      <c r="H2291" s="228">
        <v>6176</v>
      </c>
      <c r="I2291" s="228">
        <v>4674246.1500000004</v>
      </c>
      <c r="J2291" s="228">
        <v>1437244.73</v>
      </c>
      <c r="K2291" s="228">
        <v>891045.56</v>
      </c>
      <c r="L2291" s="228">
        <v>7945984.6200000001</v>
      </c>
    </row>
    <row r="2292" spans="1:12">
      <c r="A2292" s="228">
        <v>2009</v>
      </c>
      <c r="B2292" s="228" t="s">
        <v>193</v>
      </c>
      <c r="C2292" s="228" t="s">
        <v>62</v>
      </c>
      <c r="D2292" s="228" t="s">
        <v>205</v>
      </c>
      <c r="E2292" s="228">
        <v>45</v>
      </c>
      <c r="F2292" s="228">
        <v>89099</v>
      </c>
      <c r="G2292" s="228">
        <v>4911</v>
      </c>
      <c r="H2292" s="228">
        <v>9420</v>
      </c>
      <c r="I2292" s="228">
        <v>7118892.79</v>
      </c>
      <c r="J2292" s="228">
        <v>2129606.81</v>
      </c>
      <c r="K2292" s="228">
        <v>1652763.48</v>
      </c>
      <c r="L2292" s="228">
        <v>12206256.390000001</v>
      </c>
    </row>
    <row r="2293" spans="1:12">
      <c r="A2293" s="228">
        <v>2009</v>
      </c>
      <c r="B2293" s="228" t="s">
        <v>193</v>
      </c>
      <c r="C2293" s="228" t="s">
        <v>62</v>
      </c>
      <c r="D2293" s="228" t="s">
        <v>205</v>
      </c>
      <c r="E2293" s="228">
        <v>50</v>
      </c>
      <c r="F2293" s="228">
        <v>88317</v>
      </c>
      <c r="G2293" s="228">
        <v>6172</v>
      </c>
      <c r="H2293" s="228">
        <v>11851</v>
      </c>
      <c r="I2293" s="228">
        <v>9160654.3200000003</v>
      </c>
      <c r="J2293" s="228">
        <v>2747946.69</v>
      </c>
      <c r="K2293" s="228">
        <v>2208334.27</v>
      </c>
      <c r="L2293" s="228">
        <v>15691537.76</v>
      </c>
    </row>
    <row r="2294" spans="1:12">
      <c r="A2294" s="228">
        <v>2009</v>
      </c>
      <c r="B2294" s="228" t="s">
        <v>193</v>
      </c>
      <c r="C2294" s="228" t="s">
        <v>62</v>
      </c>
      <c r="D2294" s="228" t="s">
        <v>205</v>
      </c>
      <c r="E2294" s="228">
        <v>55</v>
      </c>
      <c r="F2294" s="228">
        <v>84352</v>
      </c>
      <c r="G2294" s="228">
        <v>8211</v>
      </c>
      <c r="H2294" s="228">
        <v>16563</v>
      </c>
      <c r="I2294" s="228">
        <v>13660526.310000001</v>
      </c>
      <c r="J2294" s="228">
        <v>3913136.46</v>
      </c>
      <c r="K2294" s="228">
        <v>3743140.95</v>
      </c>
      <c r="L2294" s="228">
        <v>23386891.390000001</v>
      </c>
    </row>
    <row r="2295" spans="1:12">
      <c r="A2295" s="228">
        <v>2009</v>
      </c>
      <c r="B2295" s="228" t="s">
        <v>193</v>
      </c>
      <c r="C2295" s="228" t="s">
        <v>62</v>
      </c>
      <c r="D2295" s="228" t="s">
        <v>205</v>
      </c>
      <c r="E2295" s="228">
        <v>60</v>
      </c>
      <c r="F2295" s="228">
        <v>76256</v>
      </c>
      <c r="G2295" s="228">
        <v>10504</v>
      </c>
      <c r="H2295" s="228">
        <v>22757</v>
      </c>
      <c r="I2295" s="228">
        <v>17989947.140000001</v>
      </c>
      <c r="J2295" s="228">
        <v>4905582.9400000004</v>
      </c>
      <c r="K2295" s="228">
        <v>5240653.1399999997</v>
      </c>
      <c r="L2295" s="228">
        <v>30402042.149999999</v>
      </c>
    </row>
    <row r="2296" spans="1:12">
      <c r="A2296" s="228">
        <v>2009</v>
      </c>
      <c r="B2296" s="228" t="s">
        <v>193</v>
      </c>
      <c r="C2296" s="228" t="s">
        <v>62</v>
      </c>
      <c r="D2296" s="228" t="s">
        <v>205</v>
      </c>
      <c r="E2296" s="228">
        <v>65</v>
      </c>
      <c r="F2296" s="228">
        <v>54527</v>
      </c>
      <c r="G2296" s="228">
        <v>9889</v>
      </c>
      <c r="H2296" s="228">
        <v>23749</v>
      </c>
      <c r="I2296" s="228">
        <v>19408377.899999999</v>
      </c>
      <c r="J2296" s="228">
        <v>5144730.34</v>
      </c>
      <c r="K2296" s="228">
        <v>5894072.0599999996</v>
      </c>
      <c r="L2296" s="228">
        <v>32668923.48</v>
      </c>
    </row>
    <row r="2297" spans="1:12">
      <c r="A2297" s="228">
        <v>2009</v>
      </c>
      <c r="B2297" s="228" t="s">
        <v>193</v>
      </c>
      <c r="C2297" s="228" t="s">
        <v>62</v>
      </c>
      <c r="D2297" s="228" t="s">
        <v>205</v>
      </c>
      <c r="E2297" s="228">
        <v>70</v>
      </c>
      <c r="F2297" s="228">
        <v>39110</v>
      </c>
      <c r="G2297" s="228">
        <v>10012</v>
      </c>
      <c r="H2297" s="228">
        <v>26005</v>
      </c>
      <c r="I2297" s="228">
        <v>20022492.210000001</v>
      </c>
      <c r="J2297" s="228">
        <v>4810036.29</v>
      </c>
      <c r="K2297" s="228">
        <v>6474332.7199999997</v>
      </c>
      <c r="L2297" s="228">
        <v>32870604.969999999</v>
      </c>
    </row>
    <row r="2298" spans="1:12">
      <c r="A2298" s="228">
        <v>2009</v>
      </c>
      <c r="B2298" s="228" t="s">
        <v>193</v>
      </c>
      <c r="C2298" s="228" t="s">
        <v>62</v>
      </c>
      <c r="D2298" s="228" t="s">
        <v>205</v>
      </c>
      <c r="E2298" s="228">
        <v>75</v>
      </c>
      <c r="F2298" s="228">
        <v>30105</v>
      </c>
      <c r="G2298" s="228">
        <v>9647</v>
      </c>
      <c r="H2298" s="228">
        <v>29760</v>
      </c>
      <c r="I2298" s="228">
        <v>23142710.890000001</v>
      </c>
      <c r="J2298" s="228">
        <v>4764446.8899999997</v>
      </c>
      <c r="K2298" s="228">
        <v>6032882.4299999997</v>
      </c>
      <c r="L2298" s="228">
        <v>35484636.490000002</v>
      </c>
    </row>
    <row r="2299" spans="1:12">
      <c r="A2299" s="228">
        <v>2009</v>
      </c>
      <c r="B2299" s="228" t="s">
        <v>193</v>
      </c>
      <c r="C2299" s="228" t="s">
        <v>62</v>
      </c>
      <c r="D2299" s="228" t="s">
        <v>205</v>
      </c>
      <c r="E2299" s="228">
        <v>80</v>
      </c>
      <c r="F2299" s="228">
        <v>20707</v>
      </c>
      <c r="G2299" s="228">
        <v>6990</v>
      </c>
      <c r="H2299" s="228">
        <v>26398</v>
      </c>
      <c r="I2299" s="228">
        <v>16962531.199999999</v>
      </c>
      <c r="J2299" s="228">
        <v>3436953.65</v>
      </c>
      <c r="K2299" s="228">
        <v>3748780.8</v>
      </c>
      <c r="L2299" s="228">
        <v>25295927.739999998</v>
      </c>
    </row>
    <row r="2300" spans="1:12">
      <c r="A2300" s="228">
        <v>2009</v>
      </c>
      <c r="B2300" s="228" t="s">
        <v>193</v>
      </c>
      <c r="C2300" s="228" t="s">
        <v>62</v>
      </c>
      <c r="D2300" s="228" t="s">
        <v>205</v>
      </c>
      <c r="E2300" s="228">
        <v>85</v>
      </c>
      <c r="F2300" s="228">
        <v>7060</v>
      </c>
      <c r="G2300" s="228">
        <v>2211</v>
      </c>
      <c r="H2300" s="228">
        <v>11506</v>
      </c>
      <c r="I2300" s="228">
        <v>6366499.8799999999</v>
      </c>
      <c r="J2300" s="228">
        <v>1101810.24</v>
      </c>
      <c r="K2300" s="228">
        <v>918221.19</v>
      </c>
      <c r="L2300" s="228">
        <v>8699730.3900000006</v>
      </c>
    </row>
    <row r="2301" spans="1:12">
      <c r="A2301" s="228">
        <v>2009</v>
      </c>
      <c r="B2301" s="228" t="s">
        <v>193</v>
      </c>
      <c r="C2301" s="228" t="s">
        <v>62</v>
      </c>
      <c r="D2301" s="228" t="s">
        <v>205</v>
      </c>
      <c r="E2301" s="228">
        <v>90</v>
      </c>
      <c r="F2301" s="228">
        <v>2192</v>
      </c>
      <c r="G2301" s="228">
        <v>702</v>
      </c>
      <c r="H2301" s="228">
        <v>4460</v>
      </c>
      <c r="I2301" s="228">
        <v>2157189.4900000002</v>
      </c>
      <c r="J2301" s="228">
        <v>327115.40999999997</v>
      </c>
      <c r="K2301" s="228">
        <v>269738.55</v>
      </c>
      <c r="L2301" s="228">
        <v>2853422.12</v>
      </c>
    </row>
    <row r="2302" spans="1:12">
      <c r="A2302" s="228">
        <v>2009</v>
      </c>
      <c r="B2302" s="228" t="s">
        <v>193</v>
      </c>
      <c r="C2302" s="228" t="s">
        <v>62</v>
      </c>
      <c r="D2302" s="228" t="s">
        <v>205</v>
      </c>
      <c r="E2302" s="228">
        <v>95</v>
      </c>
      <c r="F2302" s="228">
        <v>544</v>
      </c>
      <c r="G2302" s="228">
        <v>110</v>
      </c>
      <c r="H2302" s="228">
        <v>585</v>
      </c>
      <c r="I2302" s="228">
        <v>325596.90000000002</v>
      </c>
      <c r="J2302" s="228">
        <v>51895.01</v>
      </c>
      <c r="K2302" s="228">
        <v>27332.2</v>
      </c>
      <c r="L2302" s="228">
        <v>423380.4</v>
      </c>
    </row>
    <row r="2303" spans="1:12">
      <c r="A2303" s="228">
        <v>2009</v>
      </c>
      <c r="B2303" s="228" t="s">
        <v>193</v>
      </c>
      <c r="C2303" s="228" t="s">
        <v>62</v>
      </c>
      <c r="D2303" s="228" t="s">
        <v>206</v>
      </c>
      <c r="E2303" s="228">
        <v>0</v>
      </c>
      <c r="F2303" s="228">
        <v>65294</v>
      </c>
      <c r="G2303" s="228">
        <v>1677</v>
      </c>
      <c r="H2303" s="228">
        <v>7995</v>
      </c>
      <c r="I2303" s="228">
        <v>3728896.69</v>
      </c>
      <c r="J2303" s="228">
        <v>519432.45</v>
      </c>
      <c r="K2303" s="228">
        <v>69780.73</v>
      </c>
      <c r="L2303" s="228">
        <v>4636806.46</v>
      </c>
    </row>
    <row r="2304" spans="1:12">
      <c r="A2304" s="228">
        <v>2009</v>
      </c>
      <c r="B2304" s="228" t="s">
        <v>193</v>
      </c>
      <c r="C2304" s="228" t="s">
        <v>62</v>
      </c>
      <c r="D2304" s="228" t="s">
        <v>206</v>
      </c>
      <c r="E2304" s="228">
        <v>5</v>
      </c>
      <c r="F2304" s="228">
        <v>64401</v>
      </c>
      <c r="G2304" s="228">
        <v>794</v>
      </c>
      <c r="H2304" s="228">
        <v>1047</v>
      </c>
      <c r="I2304" s="228">
        <v>728082.05</v>
      </c>
      <c r="J2304" s="228">
        <v>240335.47</v>
      </c>
      <c r="K2304" s="228">
        <v>72941.42</v>
      </c>
      <c r="L2304" s="228">
        <v>1224379.8799999999</v>
      </c>
    </row>
    <row r="2305" spans="1:12">
      <c r="A2305" s="228">
        <v>2009</v>
      </c>
      <c r="B2305" s="228" t="s">
        <v>193</v>
      </c>
      <c r="C2305" s="228" t="s">
        <v>62</v>
      </c>
      <c r="D2305" s="228" t="s">
        <v>206</v>
      </c>
      <c r="E2305" s="228">
        <v>10</v>
      </c>
      <c r="F2305" s="228">
        <v>66548</v>
      </c>
      <c r="G2305" s="228">
        <v>767</v>
      </c>
      <c r="H2305" s="228">
        <v>1227</v>
      </c>
      <c r="I2305" s="228">
        <v>836291.4</v>
      </c>
      <c r="J2305" s="228">
        <v>244304.35</v>
      </c>
      <c r="K2305" s="228">
        <v>245979.91</v>
      </c>
      <c r="L2305" s="228">
        <v>1500044.54</v>
      </c>
    </row>
    <row r="2306" spans="1:12">
      <c r="A2306" s="228">
        <v>2009</v>
      </c>
      <c r="B2306" s="228" t="s">
        <v>193</v>
      </c>
      <c r="C2306" s="228" t="s">
        <v>62</v>
      </c>
      <c r="D2306" s="228" t="s">
        <v>206</v>
      </c>
      <c r="E2306" s="228">
        <v>15</v>
      </c>
      <c r="F2306" s="228">
        <v>72884</v>
      </c>
      <c r="G2306" s="228">
        <v>2489</v>
      </c>
      <c r="H2306" s="228">
        <v>5081</v>
      </c>
      <c r="I2306" s="228">
        <v>3423122.46</v>
      </c>
      <c r="J2306" s="228">
        <v>720746.69</v>
      </c>
      <c r="K2306" s="228">
        <v>373771.72</v>
      </c>
      <c r="L2306" s="228">
        <v>5148189.04</v>
      </c>
    </row>
    <row r="2307" spans="1:12">
      <c r="A2307" s="228">
        <v>2009</v>
      </c>
      <c r="B2307" s="228" t="s">
        <v>193</v>
      </c>
      <c r="C2307" s="228" t="s">
        <v>62</v>
      </c>
      <c r="D2307" s="228" t="s">
        <v>206</v>
      </c>
      <c r="E2307" s="228">
        <v>20</v>
      </c>
      <c r="F2307" s="228">
        <v>61008</v>
      </c>
      <c r="G2307" s="228">
        <v>3130</v>
      </c>
      <c r="H2307" s="228">
        <v>6726</v>
      </c>
      <c r="I2307" s="228">
        <v>4376386.6100000003</v>
      </c>
      <c r="J2307" s="228">
        <v>960093.53</v>
      </c>
      <c r="K2307" s="228">
        <v>319735.55</v>
      </c>
      <c r="L2307" s="228">
        <v>6452270.0300000003</v>
      </c>
    </row>
    <row r="2308" spans="1:12">
      <c r="A2308" s="228">
        <v>2009</v>
      </c>
      <c r="B2308" s="228" t="s">
        <v>193</v>
      </c>
      <c r="C2308" s="228" t="s">
        <v>62</v>
      </c>
      <c r="D2308" s="228" t="s">
        <v>206</v>
      </c>
      <c r="E2308" s="228">
        <v>25</v>
      </c>
      <c r="F2308" s="228">
        <v>61326</v>
      </c>
      <c r="G2308" s="228">
        <v>4014</v>
      </c>
      <c r="H2308" s="228">
        <v>10114</v>
      </c>
      <c r="I2308" s="228">
        <v>7716046.21</v>
      </c>
      <c r="J2308" s="228">
        <v>1797257.86</v>
      </c>
      <c r="K2308" s="228">
        <v>377652.46</v>
      </c>
      <c r="L2308" s="228">
        <v>11279447.41</v>
      </c>
    </row>
    <row r="2309" spans="1:12">
      <c r="A2309" s="228">
        <v>2009</v>
      </c>
      <c r="B2309" s="228" t="s">
        <v>193</v>
      </c>
      <c r="C2309" s="228" t="s">
        <v>62</v>
      </c>
      <c r="D2309" s="228" t="s">
        <v>206</v>
      </c>
      <c r="E2309" s="228">
        <v>30</v>
      </c>
      <c r="F2309" s="228">
        <v>82666</v>
      </c>
      <c r="G2309" s="228">
        <v>7557</v>
      </c>
      <c r="H2309" s="228">
        <v>21550</v>
      </c>
      <c r="I2309" s="228">
        <v>17724554.120000001</v>
      </c>
      <c r="J2309" s="228">
        <v>3740028.74</v>
      </c>
      <c r="K2309" s="228">
        <v>796009.01</v>
      </c>
      <c r="L2309" s="228">
        <v>24779567.149999999</v>
      </c>
    </row>
    <row r="2310" spans="1:12">
      <c r="A2310" s="228">
        <v>2009</v>
      </c>
      <c r="B2310" s="228" t="s">
        <v>193</v>
      </c>
      <c r="C2310" s="228" t="s">
        <v>62</v>
      </c>
      <c r="D2310" s="228" t="s">
        <v>206</v>
      </c>
      <c r="E2310" s="228">
        <v>35</v>
      </c>
      <c r="F2310" s="228">
        <v>95051</v>
      </c>
      <c r="G2310" s="228">
        <v>8679</v>
      </c>
      <c r="H2310" s="228">
        <v>21194</v>
      </c>
      <c r="I2310" s="228">
        <v>17228404.199999999</v>
      </c>
      <c r="J2310" s="228">
        <v>3952503.14</v>
      </c>
      <c r="K2310" s="228">
        <v>951490.32</v>
      </c>
      <c r="L2310" s="228">
        <v>24827300.149999999</v>
      </c>
    </row>
    <row r="2311" spans="1:12">
      <c r="A2311" s="228">
        <v>2009</v>
      </c>
      <c r="B2311" s="228" t="s">
        <v>193</v>
      </c>
      <c r="C2311" s="228" t="s">
        <v>62</v>
      </c>
      <c r="D2311" s="228" t="s">
        <v>206</v>
      </c>
      <c r="E2311" s="228">
        <v>40</v>
      </c>
      <c r="F2311" s="228">
        <v>92012</v>
      </c>
      <c r="G2311" s="228">
        <v>7428</v>
      </c>
      <c r="H2311" s="228">
        <v>14343</v>
      </c>
      <c r="I2311" s="228">
        <v>10431356.720000001</v>
      </c>
      <c r="J2311" s="228">
        <v>2862635.92</v>
      </c>
      <c r="K2311" s="228">
        <v>1135016.21</v>
      </c>
      <c r="L2311" s="228">
        <v>16530462.49</v>
      </c>
    </row>
    <row r="2312" spans="1:12">
      <c r="A2312" s="228">
        <v>2009</v>
      </c>
      <c r="B2312" s="228" t="s">
        <v>193</v>
      </c>
      <c r="C2312" s="228" t="s">
        <v>62</v>
      </c>
      <c r="D2312" s="228" t="s">
        <v>206</v>
      </c>
      <c r="E2312" s="228">
        <v>45</v>
      </c>
      <c r="F2312" s="228">
        <v>96230</v>
      </c>
      <c r="G2312" s="228">
        <v>7931</v>
      </c>
      <c r="H2312" s="228">
        <v>16385</v>
      </c>
      <c r="I2312" s="228">
        <v>11584923.48</v>
      </c>
      <c r="J2312" s="228">
        <v>3071320.99</v>
      </c>
      <c r="K2312" s="228">
        <v>1926108.96</v>
      </c>
      <c r="L2312" s="228">
        <v>18614282.600000001</v>
      </c>
    </row>
    <row r="2313" spans="1:12">
      <c r="A2313" s="228">
        <v>2009</v>
      </c>
      <c r="B2313" s="228" t="s">
        <v>193</v>
      </c>
      <c r="C2313" s="228" t="s">
        <v>62</v>
      </c>
      <c r="D2313" s="228" t="s">
        <v>206</v>
      </c>
      <c r="E2313" s="228">
        <v>50</v>
      </c>
      <c r="F2313" s="228">
        <v>95194</v>
      </c>
      <c r="G2313" s="228">
        <v>8985</v>
      </c>
      <c r="H2313" s="228">
        <v>18909</v>
      </c>
      <c r="I2313" s="228">
        <v>13050805.140000001</v>
      </c>
      <c r="J2313" s="228">
        <v>3510196.37</v>
      </c>
      <c r="K2313" s="228">
        <v>2329365.16</v>
      </c>
      <c r="L2313" s="228">
        <v>21011363.93</v>
      </c>
    </row>
    <row r="2314" spans="1:12">
      <c r="A2314" s="228">
        <v>2009</v>
      </c>
      <c r="B2314" s="228" t="s">
        <v>193</v>
      </c>
      <c r="C2314" s="228" t="s">
        <v>62</v>
      </c>
      <c r="D2314" s="228" t="s">
        <v>206</v>
      </c>
      <c r="E2314" s="228">
        <v>55</v>
      </c>
      <c r="F2314" s="228">
        <v>90830</v>
      </c>
      <c r="G2314" s="228">
        <v>9870</v>
      </c>
      <c r="H2314" s="228">
        <v>21198</v>
      </c>
      <c r="I2314" s="228">
        <v>15174037.9</v>
      </c>
      <c r="J2314" s="228">
        <v>4009512.28</v>
      </c>
      <c r="K2314" s="228">
        <v>3330503.27</v>
      </c>
      <c r="L2314" s="228">
        <v>24744552.91</v>
      </c>
    </row>
    <row r="2315" spans="1:12">
      <c r="A2315" s="228">
        <v>2009</v>
      </c>
      <c r="B2315" s="228" t="s">
        <v>193</v>
      </c>
      <c r="C2315" s="228" t="s">
        <v>62</v>
      </c>
      <c r="D2315" s="228" t="s">
        <v>206</v>
      </c>
      <c r="E2315" s="228">
        <v>60</v>
      </c>
      <c r="F2315" s="228">
        <v>80144</v>
      </c>
      <c r="G2315" s="228">
        <v>10359</v>
      </c>
      <c r="H2315" s="228">
        <v>23593</v>
      </c>
      <c r="I2315" s="228">
        <v>17404265.100000001</v>
      </c>
      <c r="J2315" s="228">
        <v>4459939.01</v>
      </c>
      <c r="K2315" s="228">
        <v>4291128.79</v>
      </c>
      <c r="L2315" s="228">
        <v>28204641.510000002</v>
      </c>
    </row>
    <row r="2316" spans="1:12">
      <c r="A2316" s="228">
        <v>2009</v>
      </c>
      <c r="B2316" s="228" t="s">
        <v>193</v>
      </c>
      <c r="C2316" s="228" t="s">
        <v>62</v>
      </c>
      <c r="D2316" s="228" t="s">
        <v>206</v>
      </c>
      <c r="E2316" s="228">
        <v>65</v>
      </c>
      <c r="F2316" s="228">
        <v>55471</v>
      </c>
      <c r="G2316" s="228">
        <v>9197</v>
      </c>
      <c r="H2316" s="228">
        <v>23490</v>
      </c>
      <c r="I2316" s="228">
        <v>17571295.5</v>
      </c>
      <c r="J2316" s="228">
        <v>4310114.96</v>
      </c>
      <c r="K2316" s="228">
        <v>4599180.8600000003</v>
      </c>
      <c r="L2316" s="228">
        <v>28137663.219999999</v>
      </c>
    </row>
    <row r="2317" spans="1:12">
      <c r="A2317" s="228">
        <v>2009</v>
      </c>
      <c r="B2317" s="228" t="s">
        <v>193</v>
      </c>
      <c r="C2317" s="228" t="s">
        <v>62</v>
      </c>
      <c r="D2317" s="228" t="s">
        <v>206</v>
      </c>
      <c r="E2317" s="228">
        <v>70</v>
      </c>
      <c r="F2317" s="228">
        <v>42416</v>
      </c>
      <c r="G2317" s="228">
        <v>8558</v>
      </c>
      <c r="H2317" s="228">
        <v>25726</v>
      </c>
      <c r="I2317" s="228">
        <v>18342170.780000001</v>
      </c>
      <c r="J2317" s="228">
        <v>4254194.96</v>
      </c>
      <c r="K2317" s="228">
        <v>5104239.9800000004</v>
      </c>
      <c r="L2317" s="228">
        <v>29202001.920000002</v>
      </c>
    </row>
    <row r="2318" spans="1:12">
      <c r="A2318" s="228">
        <v>2009</v>
      </c>
      <c r="B2318" s="228" t="s">
        <v>193</v>
      </c>
      <c r="C2318" s="228" t="s">
        <v>62</v>
      </c>
      <c r="D2318" s="228" t="s">
        <v>206</v>
      </c>
      <c r="E2318" s="228">
        <v>75</v>
      </c>
      <c r="F2318" s="228">
        <v>35098</v>
      </c>
      <c r="G2318" s="228">
        <v>8527</v>
      </c>
      <c r="H2318" s="228">
        <v>32985</v>
      </c>
      <c r="I2318" s="228">
        <v>21784511.379999999</v>
      </c>
      <c r="J2318" s="228">
        <v>4440674.2300000004</v>
      </c>
      <c r="K2318" s="228">
        <v>4763415.58</v>
      </c>
      <c r="L2318" s="228">
        <v>32452808.149999999</v>
      </c>
    </row>
    <row r="2319" spans="1:12">
      <c r="A2319" s="228">
        <v>2009</v>
      </c>
      <c r="B2319" s="228" t="s">
        <v>193</v>
      </c>
      <c r="C2319" s="228" t="s">
        <v>62</v>
      </c>
      <c r="D2319" s="228" t="s">
        <v>206</v>
      </c>
      <c r="E2319" s="228">
        <v>80</v>
      </c>
      <c r="F2319" s="228">
        <v>28435</v>
      </c>
      <c r="G2319" s="228">
        <v>6933</v>
      </c>
      <c r="H2319" s="228">
        <v>32667</v>
      </c>
      <c r="I2319" s="228">
        <v>19604839.550000001</v>
      </c>
      <c r="J2319" s="228">
        <v>3561621.82</v>
      </c>
      <c r="K2319" s="228">
        <v>3602056.58</v>
      </c>
      <c r="L2319" s="228">
        <v>27856644.02</v>
      </c>
    </row>
    <row r="2320" spans="1:12">
      <c r="A2320" s="228">
        <v>2009</v>
      </c>
      <c r="B2320" s="228" t="s">
        <v>193</v>
      </c>
      <c r="C2320" s="228" t="s">
        <v>62</v>
      </c>
      <c r="D2320" s="228" t="s">
        <v>206</v>
      </c>
      <c r="E2320" s="228">
        <v>85</v>
      </c>
      <c r="F2320" s="228">
        <v>16578</v>
      </c>
      <c r="G2320" s="228">
        <v>3716</v>
      </c>
      <c r="H2320" s="228">
        <v>25105</v>
      </c>
      <c r="I2320" s="228">
        <v>13095503.26</v>
      </c>
      <c r="J2320" s="228">
        <v>1963723.47</v>
      </c>
      <c r="K2320" s="228">
        <v>1498065.74</v>
      </c>
      <c r="L2320" s="228">
        <v>17134916.649999999</v>
      </c>
    </row>
    <row r="2321" spans="1:12">
      <c r="A2321" s="228">
        <v>2009</v>
      </c>
      <c r="B2321" s="228" t="s">
        <v>193</v>
      </c>
      <c r="C2321" s="228" t="s">
        <v>62</v>
      </c>
      <c r="D2321" s="228" t="s">
        <v>206</v>
      </c>
      <c r="E2321" s="228">
        <v>90</v>
      </c>
      <c r="F2321" s="228">
        <v>6661</v>
      </c>
      <c r="G2321" s="228">
        <v>1423</v>
      </c>
      <c r="H2321" s="228">
        <v>12297</v>
      </c>
      <c r="I2321" s="228">
        <v>5683908.3799999999</v>
      </c>
      <c r="J2321" s="228">
        <v>740822.55</v>
      </c>
      <c r="K2321" s="228">
        <v>329882.15000000002</v>
      </c>
      <c r="L2321" s="228">
        <v>7004299.1299999999</v>
      </c>
    </row>
    <row r="2322" spans="1:12">
      <c r="A2322" s="228">
        <v>2009</v>
      </c>
      <c r="B2322" s="228" t="s">
        <v>193</v>
      </c>
      <c r="C2322" s="228" t="s">
        <v>62</v>
      </c>
      <c r="D2322" s="228" t="s">
        <v>206</v>
      </c>
      <c r="E2322" s="228">
        <v>95</v>
      </c>
      <c r="F2322" s="228">
        <v>2075</v>
      </c>
      <c r="G2322" s="228">
        <v>365</v>
      </c>
      <c r="H2322" s="228">
        <v>3825</v>
      </c>
      <c r="I2322" s="228">
        <v>1566977.47</v>
      </c>
      <c r="J2322" s="228">
        <v>163819.75</v>
      </c>
      <c r="K2322" s="228">
        <v>95189.02</v>
      </c>
      <c r="L2322" s="228">
        <v>1881945.38</v>
      </c>
    </row>
    <row r="2323" spans="1:12">
      <c r="A2323" s="228">
        <v>2009</v>
      </c>
      <c r="B2323" s="228" t="s">
        <v>193</v>
      </c>
      <c r="C2323" s="228" t="s">
        <v>63</v>
      </c>
      <c r="D2323" s="228" t="s">
        <v>205</v>
      </c>
      <c r="E2323" s="228">
        <v>0</v>
      </c>
      <c r="F2323" s="228">
        <v>57325</v>
      </c>
      <c r="G2323" s="228">
        <v>2097</v>
      </c>
      <c r="H2323" s="228">
        <v>6296</v>
      </c>
      <c r="I2323" s="228">
        <v>5106308.7300000004</v>
      </c>
      <c r="J2323" s="228">
        <v>637218.81999999995</v>
      </c>
      <c r="K2323" s="228">
        <v>98443.59</v>
      </c>
      <c r="L2323" s="228">
        <v>6242895.96</v>
      </c>
    </row>
    <row r="2324" spans="1:12">
      <c r="A2324" s="228">
        <v>2009</v>
      </c>
      <c r="B2324" s="228" t="s">
        <v>193</v>
      </c>
      <c r="C2324" s="228" t="s">
        <v>63</v>
      </c>
      <c r="D2324" s="228" t="s">
        <v>205</v>
      </c>
      <c r="E2324" s="228">
        <v>5</v>
      </c>
      <c r="F2324" s="228">
        <v>59110</v>
      </c>
      <c r="G2324" s="228">
        <v>988</v>
      </c>
      <c r="H2324" s="228">
        <v>1287</v>
      </c>
      <c r="I2324" s="228">
        <v>1046746.85</v>
      </c>
      <c r="J2324" s="228">
        <v>285565.71000000002</v>
      </c>
      <c r="K2324" s="228">
        <v>102493.18</v>
      </c>
      <c r="L2324" s="228">
        <v>1643135.21</v>
      </c>
    </row>
    <row r="2325" spans="1:12">
      <c r="A2325" s="228">
        <v>2009</v>
      </c>
      <c r="B2325" s="228" t="s">
        <v>193</v>
      </c>
      <c r="C2325" s="228" t="s">
        <v>63</v>
      </c>
      <c r="D2325" s="228" t="s">
        <v>205</v>
      </c>
      <c r="E2325" s="228">
        <v>10</v>
      </c>
      <c r="F2325" s="228">
        <v>61374</v>
      </c>
      <c r="G2325" s="228">
        <v>810</v>
      </c>
      <c r="H2325" s="228">
        <v>1251</v>
      </c>
      <c r="I2325" s="228">
        <v>1051828.1399999999</v>
      </c>
      <c r="J2325" s="228">
        <v>271749.40000000002</v>
      </c>
      <c r="K2325" s="228">
        <v>114466.04</v>
      </c>
      <c r="L2325" s="228">
        <v>1633963.59</v>
      </c>
    </row>
    <row r="2326" spans="1:12">
      <c r="A2326" s="228">
        <v>2009</v>
      </c>
      <c r="B2326" s="228" t="s">
        <v>193</v>
      </c>
      <c r="C2326" s="228" t="s">
        <v>63</v>
      </c>
      <c r="D2326" s="228" t="s">
        <v>205</v>
      </c>
      <c r="E2326" s="228">
        <v>15</v>
      </c>
      <c r="F2326" s="228">
        <v>64312</v>
      </c>
      <c r="G2326" s="228">
        <v>1599</v>
      </c>
      <c r="H2326" s="228">
        <v>2467</v>
      </c>
      <c r="I2326" s="228">
        <v>2238319.48</v>
      </c>
      <c r="J2326" s="228">
        <v>484306.1</v>
      </c>
      <c r="K2326" s="228">
        <v>436053.63</v>
      </c>
      <c r="L2326" s="228">
        <v>3694003.49</v>
      </c>
    </row>
    <row r="2327" spans="1:12">
      <c r="A2327" s="228">
        <v>2009</v>
      </c>
      <c r="B2327" s="228" t="s">
        <v>193</v>
      </c>
      <c r="C2327" s="228" t="s">
        <v>63</v>
      </c>
      <c r="D2327" s="228" t="s">
        <v>205</v>
      </c>
      <c r="E2327" s="228">
        <v>20</v>
      </c>
      <c r="F2327" s="228">
        <v>45094</v>
      </c>
      <c r="G2327" s="228">
        <v>1378</v>
      </c>
      <c r="H2327" s="228">
        <v>2526</v>
      </c>
      <c r="I2327" s="228">
        <v>2098162.52</v>
      </c>
      <c r="J2327" s="228">
        <v>462586.42</v>
      </c>
      <c r="K2327" s="228">
        <v>353070.84</v>
      </c>
      <c r="L2327" s="228">
        <v>3475272.98</v>
      </c>
    </row>
    <row r="2328" spans="1:12">
      <c r="A2328" s="228">
        <v>2009</v>
      </c>
      <c r="B2328" s="228" t="s">
        <v>193</v>
      </c>
      <c r="C2328" s="228" t="s">
        <v>63</v>
      </c>
      <c r="D2328" s="228" t="s">
        <v>205</v>
      </c>
      <c r="E2328" s="228">
        <v>25</v>
      </c>
      <c r="F2328" s="228">
        <v>41476</v>
      </c>
      <c r="G2328" s="228">
        <v>1179</v>
      </c>
      <c r="H2328" s="228">
        <v>2286</v>
      </c>
      <c r="I2328" s="228">
        <v>1633320.7</v>
      </c>
      <c r="J2328" s="228">
        <v>398624.87</v>
      </c>
      <c r="K2328" s="228">
        <v>303247.33</v>
      </c>
      <c r="L2328" s="228">
        <v>2944874.96</v>
      </c>
    </row>
    <row r="2329" spans="1:12">
      <c r="A2329" s="228">
        <v>2009</v>
      </c>
      <c r="B2329" s="228" t="s">
        <v>193</v>
      </c>
      <c r="C2329" s="228" t="s">
        <v>63</v>
      </c>
      <c r="D2329" s="228" t="s">
        <v>205</v>
      </c>
      <c r="E2329" s="228">
        <v>30</v>
      </c>
      <c r="F2329" s="228">
        <v>54965</v>
      </c>
      <c r="G2329" s="228">
        <v>1476</v>
      </c>
      <c r="H2329" s="228">
        <v>2525</v>
      </c>
      <c r="I2329" s="228">
        <v>1890785.43</v>
      </c>
      <c r="J2329" s="228">
        <v>527975.77</v>
      </c>
      <c r="K2329" s="228">
        <v>417969.65</v>
      </c>
      <c r="L2329" s="228">
        <v>3500269.08</v>
      </c>
    </row>
    <row r="2330" spans="1:12">
      <c r="A2330" s="228">
        <v>2009</v>
      </c>
      <c r="B2330" s="228" t="s">
        <v>193</v>
      </c>
      <c r="C2330" s="228" t="s">
        <v>63</v>
      </c>
      <c r="D2330" s="228" t="s">
        <v>205</v>
      </c>
      <c r="E2330" s="228">
        <v>35</v>
      </c>
      <c r="F2330" s="228">
        <v>65425</v>
      </c>
      <c r="G2330" s="228">
        <v>2228</v>
      </c>
      <c r="H2330" s="228">
        <v>3728</v>
      </c>
      <c r="I2330" s="228">
        <v>3007783.82</v>
      </c>
      <c r="J2330" s="228">
        <v>825400.96</v>
      </c>
      <c r="K2330" s="228">
        <v>573788.18999999994</v>
      </c>
      <c r="L2330" s="228">
        <v>5349015.3099999996</v>
      </c>
    </row>
    <row r="2331" spans="1:12">
      <c r="A2331" s="228">
        <v>2009</v>
      </c>
      <c r="B2331" s="228" t="s">
        <v>193</v>
      </c>
      <c r="C2331" s="228" t="s">
        <v>63</v>
      </c>
      <c r="D2331" s="228" t="s">
        <v>205</v>
      </c>
      <c r="E2331" s="228">
        <v>40</v>
      </c>
      <c r="F2331" s="228">
        <v>64293</v>
      </c>
      <c r="G2331" s="228">
        <v>2728</v>
      </c>
      <c r="H2331" s="228">
        <v>5177</v>
      </c>
      <c r="I2331" s="228">
        <v>4052118.81</v>
      </c>
      <c r="J2331" s="228">
        <v>1080728.3799999999</v>
      </c>
      <c r="K2331" s="228">
        <v>875179.15</v>
      </c>
      <c r="L2331" s="228">
        <v>7122500.6799999997</v>
      </c>
    </row>
    <row r="2332" spans="1:12">
      <c r="A2332" s="228">
        <v>2009</v>
      </c>
      <c r="B2332" s="228" t="s">
        <v>193</v>
      </c>
      <c r="C2332" s="228" t="s">
        <v>63</v>
      </c>
      <c r="D2332" s="228" t="s">
        <v>205</v>
      </c>
      <c r="E2332" s="228">
        <v>45</v>
      </c>
      <c r="F2332" s="228">
        <v>71407</v>
      </c>
      <c r="G2332" s="228">
        <v>3969</v>
      </c>
      <c r="H2332" s="228">
        <v>7070</v>
      </c>
      <c r="I2332" s="228">
        <v>5764495.29</v>
      </c>
      <c r="J2332" s="228">
        <v>1598384.63</v>
      </c>
      <c r="K2332" s="228">
        <v>957024.61</v>
      </c>
      <c r="L2332" s="228">
        <v>9851808.9000000004</v>
      </c>
    </row>
    <row r="2333" spans="1:12">
      <c r="A2333" s="228">
        <v>2009</v>
      </c>
      <c r="B2333" s="228" t="s">
        <v>193</v>
      </c>
      <c r="C2333" s="228" t="s">
        <v>63</v>
      </c>
      <c r="D2333" s="228" t="s">
        <v>205</v>
      </c>
      <c r="E2333" s="228">
        <v>50</v>
      </c>
      <c r="F2333" s="228">
        <v>69731</v>
      </c>
      <c r="G2333" s="228">
        <v>5056</v>
      </c>
      <c r="H2333" s="228">
        <v>9431</v>
      </c>
      <c r="I2333" s="228">
        <v>7759576.3499999996</v>
      </c>
      <c r="J2333" s="228">
        <v>2093981.65</v>
      </c>
      <c r="K2333" s="228">
        <v>1681868.46</v>
      </c>
      <c r="L2333" s="228">
        <v>13310401.1</v>
      </c>
    </row>
    <row r="2334" spans="1:12">
      <c r="A2334" s="228">
        <v>2009</v>
      </c>
      <c r="B2334" s="228" t="s">
        <v>193</v>
      </c>
      <c r="C2334" s="228" t="s">
        <v>63</v>
      </c>
      <c r="D2334" s="228" t="s">
        <v>205</v>
      </c>
      <c r="E2334" s="228">
        <v>55</v>
      </c>
      <c r="F2334" s="228">
        <v>68450</v>
      </c>
      <c r="G2334" s="228">
        <v>7045</v>
      </c>
      <c r="H2334" s="228">
        <v>13508</v>
      </c>
      <c r="I2334" s="228">
        <v>11893913.48</v>
      </c>
      <c r="J2334" s="228">
        <v>3123880.75</v>
      </c>
      <c r="K2334" s="228">
        <v>3043136.89</v>
      </c>
      <c r="L2334" s="228">
        <v>20789616.93</v>
      </c>
    </row>
    <row r="2335" spans="1:12">
      <c r="A2335" s="228">
        <v>2009</v>
      </c>
      <c r="B2335" s="228" t="s">
        <v>193</v>
      </c>
      <c r="C2335" s="228" t="s">
        <v>63</v>
      </c>
      <c r="D2335" s="228" t="s">
        <v>205</v>
      </c>
      <c r="E2335" s="228">
        <v>60</v>
      </c>
      <c r="F2335" s="228">
        <v>62665</v>
      </c>
      <c r="G2335" s="228">
        <v>8352</v>
      </c>
      <c r="H2335" s="228">
        <v>16885</v>
      </c>
      <c r="I2335" s="228">
        <v>15968074.1</v>
      </c>
      <c r="J2335" s="228">
        <v>3856526.47</v>
      </c>
      <c r="K2335" s="228">
        <v>4817760.71</v>
      </c>
      <c r="L2335" s="228">
        <v>27756296.780000001</v>
      </c>
    </row>
    <row r="2336" spans="1:12">
      <c r="A2336" s="228">
        <v>2009</v>
      </c>
      <c r="B2336" s="228" t="s">
        <v>193</v>
      </c>
      <c r="C2336" s="228" t="s">
        <v>63</v>
      </c>
      <c r="D2336" s="228" t="s">
        <v>205</v>
      </c>
      <c r="E2336" s="228">
        <v>65</v>
      </c>
      <c r="F2336" s="228">
        <v>43880</v>
      </c>
      <c r="G2336" s="228">
        <v>7591</v>
      </c>
      <c r="H2336" s="228">
        <v>18749</v>
      </c>
      <c r="I2336" s="228">
        <v>16348526.65</v>
      </c>
      <c r="J2336" s="228">
        <v>4159235.61</v>
      </c>
      <c r="K2336" s="228">
        <v>4545262.41</v>
      </c>
      <c r="L2336" s="228">
        <v>28005390.43</v>
      </c>
    </row>
    <row r="2337" spans="1:12">
      <c r="A2337" s="228">
        <v>2009</v>
      </c>
      <c r="B2337" s="228" t="s">
        <v>193</v>
      </c>
      <c r="C2337" s="228" t="s">
        <v>63</v>
      </c>
      <c r="D2337" s="228" t="s">
        <v>205</v>
      </c>
      <c r="E2337" s="228">
        <v>70</v>
      </c>
      <c r="F2337" s="228">
        <v>30608</v>
      </c>
      <c r="G2337" s="228">
        <v>7559</v>
      </c>
      <c r="H2337" s="228">
        <v>17829</v>
      </c>
      <c r="I2337" s="228">
        <v>15134308.539999999</v>
      </c>
      <c r="J2337" s="228">
        <v>3905888.17</v>
      </c>
      <c r="K2337" s="228">
        <v>4465812.88</v>
      </c>
      <c r="L2337" s="228">
        <v>25927251.100000001</v>
      </c>
    </row>
    <row r="2338" spans="1:12">
      <c r="A2338" s="228">
        <v>2009</v>
      </c>
      <c r="B2338" s="228" t="s">
        <v>193</v>
      </c>
      <c r="C2338" s="228" t="s">
        <v>63</v>
      </c>
      <c r="D2338" s="228" t="s">
        <v>205</v>
      </c>
      <c r="E2338" s="228">
        <v>75</v>
      </c>
      <c r="F2338" s="228">
        <v>21676</v>
      </c>
      <c r="G2338" s="228">
        <v>6656</v>
      </c>
      <c r="H2338" s="228">
        <v>18575</v>
      </c>
      <c r="I2338" s="228">
        <v>14585679.58</v>
      </c>
      <c r="J2338" s="228">
        <v>3327200.39</v>
      </c>
      <c r="K2338" s="228">
        <v>4187555.03</v>
      </c>
      <c r="L2338" s="228">
        <v>23897068.52</v>
      </c>
    </row>
    <row r="2339" spans="1:12">
      <c r="A2339" s="228">
        <v>2009</v>
      </c>
      <c r="B2339" s="228" t="s">
        <v>193</v>
      </c>
      <c r="C2339" s="228" t="s">
        <v>63</v>
      </c>
      <c r="D2339" s="228" t="s">
        <v>205</v>
      </c>
      <c r="E2339" s="228">
        <v>80</v>
      </c>
      <c r="F2339" s="228">
        <v>13904</v>
      </c>
      <c r="G2339" s="228">
        <v>4675</v>
      </c>
      <c r="H2339" s="228">
        <v>15140</v>
      </c>
      <c r="I2339" s="228">
        <v>10973171.75</v>
      </c>
      <c r="J2339" s="228">
        <v>2280107.42</v>
      </c>
      <c r="K2339" s="228">
        <v>1977391.21</v>
      </c>
      <c r="L2339" s="228">
        <v>16525646.199999999</v>
      </c>
    </row>
    <row r="2340" spans="1:12">
      <c r="A2340" s="228">
        <v>2009</v>
      </c>
      <c r="B2340" s="228" t="s">
        <v>193</v>
      </c>
      <c r="C2340" s="228" t="s">
        <v>63</v>
      </c>
      <c r="D2340" s="228" t="s">
        <v>205</v>
      </c>
      <c r="E2340" s="228">
        <v>85</v>
      </c>
      <c r="F2340" s="228">
        <v>4241</v>
      </c>
      <c r="G2340" s="228">
        <v>1253</v>
      </c>
      <c r="H2340" s="228">
        <v>5633</v>
      </c>
      <c r="I2340" s="228">
        <v>3568698.31</v>
      </c>
      <c r="J2340" s="228">
        <v>569513.68000000005</v>
      </c>
      <c r="K2340" s="228">
        <v>685740.12</v>
      </c>
      <c r="L2340" s="228">
        <v>5141733.2699999996</v>
      </c>
    </row>
    <row r="2341" spans="1:12">
      <c r="A2341" s="228">
        <v>2009</v>
      </c>
      <c r="B2341" s="228" t="s">
        <v>193</v>
      </c>
      <c r="C2341" s="228" t="s">
        <v>63</v>
      </c>
      <c r="D2341" s="228" t="s">
        <v>205</v>
      </c>
      <c r="E2341" s="228">
        <v>90</v>
      </c>
      <c r="F2341" s="228">
        <v>1307</v>
      </c>
      <c r="G2341" s="228">
        <v>316</v>
      </c>
      <c r="H2341" s="228">
        <v>2176</v>
      </c>
      <c r="I2341" s="228">
        <v>1106101.0900000001</v>
      </c>
      <c r="J2341" s="228">
        <v>147820.48000000001</v>
      </c>
      <c r="K2341" s="228">
        <v>134975.76999999999</v>
      </c>
      <c r="L2341" s="228">
        <v>1514148.83</v>
      </c>
    </row>
    <row r="2342" spans="1:12">
      <c r="A2342" s="228">
        <v>2009</v>
      </c>
      <c r="B2342" s="228" t="s">
        <v>193</v>
      </c>
      <c r="C2342" s="228" t="s">
        <v>63</v>
      </c>
      <c r="D2342" s="228" t="s">
        <v>205</v>
      </c>
      <c r="E2342" s="228">
        <v>95</v>
      </c>
      <c r="F2342" s="228">
        <v>326</v>
      </c>
      <c r="G2342" s="228">
        <v>86</v>
      </c>
      <c r="H2342" s="228">
        <v>724</v>
      </c>
      <c r="I2342" s="228">
        <v>391457.27</v>
      </c>
      <c r="J2342" s="228">
        <v>43627.59</v>
      </c>
      <c r="K2342" s="228">
        <v>2001</v>
      </c>
      <c r="L2342" s="228">
        <v>486225.57</v>
      </c>
    </row>
    <row r="2343" spans="1:12">
      <c r="A2343" s="228">
        <v>2009</v>
      </c>
      <c r="B2343" s="228" t="s">
        <v>193</v>
      </c>
      <c r="C2343" s="228" t="s">
        <v>63</v>
      </c>
      <c r="D2343" s="228" t="s">
        <v>206</v>
      </c>
      <c r="E2343" s="228">
        <v>0</v>
      </c>
      <c r="F2343" s="228">
        <v>53607</v>
      </c>
      <c r="G2343" s="228">
        <v>1333</v>
      </c>
      <c r="H2343" s="228">
        <v>5005</v>
      </c>
      <c r="I2343" s="228">
        <v>4081847.84</v>
      </c>
      <c r="J2343" s="228">
        <v>404016.49</v>
      </c>
      <c r="K2343" s="228">
        <v>41449.800000000003</v>
      </c>
      <c r="L2343" s="228">
        <v>4823008.57</v>
      </c>
    </row>
    <row r="2344" spans="1:12">
      <c r="A2344" s="228">
        <v>2009</v>
      </c>
      <c r="B2344" s="228" t="s">
        <v>193</v>
      </c>
      <c r="C2344" s="228" t="s">
        <v>63</v>
      </c>
      <c r="D2344" s="228" t="s">
        <v>206</v>
      </c>
      <c r="E2344" s="228">
        <v>5</v>
      </c>
      <c r="F2344" s="228">
        <v>55744</v>
      </c>
      <c r="G2344" s="228">
        <v>744</v>
      </c>
      <c r="H2344" s="228">
        <v>913</v>
      </c>
      <c r="I2344" s="228">
        <v>779124.31</v>
      </c>
      <c r="J2344" s="228">
        <v>199749.84</v>
      </c>
      <c r="K2344" s="228">
        <v>47003.8</v>
      </c>
      <c r="L2344" s="228">
        <v>1230097.5</v>
      </c>
    </row>
    <row r="2345" spans="1:12">
      <c r="A2345" s="228">
        <v>2009</v>
      </c>
      <c r="B2345" s="228" t="s">
        <v>193</v>
      </c>
      <c r="C2345" s="228" t="s">
        <v>63</v>
      </c>
      <c r="D2345" s="228" t="s">
        <v>206</v>
      </c>
      <c r="E2345" s="228">
        <v>10</v>
      </c>
      <c r="F2345" s="228">
        <v>58501</v>
      </c>
      <c r="G2345" s="228">
        <v>753</v>
      </c>
      <c r="H2345" s="228">
        <v>1345</v>
      </c>
      <c r="I2345" s="228">
        <v>981002.63</v>
      </c>
      <c r="J2345" s="228">
        <v>226291.28</v>
      </c>
      <c r="K2345" s="228">
        <v>187897.98</v>
      </c>
      <c r="L2345" s="228">
        <v>1583127.69</v>
      </c>
    </row>
    <row r="2346" spans="1:12">
      <c r="A2346" s="228">
        <v>2009</v>
      </c>
      <c r="B2346" s="228" t="s">
        <v>193</v>
      </c>
      <c r="C2346" s="228" t="s">
        <v>63</v>
      </c>
      <c r="D2346" s="228" t="s">
        <v>206</v>
      </c>
      <c r="E2346" s="228">
        <v>15</v>
      </c>
      <c r="F2346" s="228">
        <v>61526</v>
      </c>
      <c r="G2346" s="228">
        <v>1780</v>
      </c>
      <c r="H2346" s="228">
        <v>3232</v>
      </c>
      <c r="I2346" s="228">
        <v>2323957.9900000002</v>
      </c>
      <c r="J2346" s="228">
        <v>485738.45</v>
      </c>
      <c r="K2346" s="228">
        <v>215564.44</v>
      </c>
      <c r="L2346" s="228">
        <v>3552337.89</v>
      </c>
    </row>
    <row r="2347" spans="1:12">
      <c r="A2347" s="228">
        <v>2009</v>
      </c>
      <c r="B2347" s="228" t="s">
        <v>193</v>
      </c>
      <c r="C2347" s="228" t="s">
        <v>63</v>
      </c>
      <c r="D2347" s="228" t="s">
        <v>206</v>
      </c>
      <c r="E2347" s="228">
        <v>20</v>
      </c>
      <c r="F2347" s="228">
        <v>48434</v>
      </c>
      <c r="G2347" s="228">
        <v>2232</v>
      </c>
      <c r="H2347" s="228">
        <v>4718</v>
      </c>
      <c r="I2347" s="228">
        <v>3552537.73</v>
      </c>
      <c r="J2347" s="228">
        <v>875794.46</v>
      </c>
      <c r="K2347" s="228">
        <v>162223.25</v>
      </c>
      <c r="L2347" s="228">
        <v>5360523.26</v>
      </c>
    </row>
    <row r="2348" spans="1:12">
      <c r="A2348" s="228">
        <v>2009</v>
      </c>
      <c r="B2348" s="228" t="s">
        <v>193</v>
      </c>
      <c r="C2348" s="228" t="s">
        <v>63</v>
      </c>
      <c r="D2348" s="228" t="s">
        <v>206</v>
      </c>
      <c r="E2348" s="228">
        <v>25</v>
      </c>
      <c r="F2348" s="228">
        <v>50683</v>
      </c>
      <c r="G2348" s="228">
        <v>3665</v>
      </c>
      <c r="H2348" s="228">
        <v>9601</v>
      </c>
      <c r="I2348" s="228">
        <v>7870635.1500000004</v>
      </c>
      <c r="J2348" s="228">
        <v>2050750.95</v>
      </c>
      <c r="K2348" s="228">
        <v>330922.38</v>
      </c>
      <c r="L2348" s="228">
        <v>11874509.199999999</v>
      </c>
    </row>
    <row r="2349" spans="1:12">
      <c r="A2349" s="228">
        <v>2009</v>
      </c>
      <c r="B2349" s="228" t="s">
        <v>193</v>
      </c>
      <c r="C2349" s="228" t="s">
        <v>63</v>
      </c>
      <c r="D2349" s="228" t="s">
        <v>206</v>
      </c>
      <c r="E2349" s="228">
        <v>30</v>
      </c>
      <c r="F2349" s="228">
        <v>63324</v>
      </c>
      <c r="G2349" s="228">
        <v>6270</v>
      </c>
      <c r="H2349" s="228">
        <v>16871</v>
      </c>
      <c r="I2349" s="228">
        <v>13531646.140000001</v>
      </c>
      <c r="J2349" s="228">
        <v>3416048.94</v>
      </c>
      <c r="K2349" s="228">
        <v>583259.02</v>
      </c>
      <c r="L2349" s="228">
        <v>19983080.350000001</v>
      </c>
    </row>
    <row r="2350" spans="1:12">
      <c r="A2350" s="228">
        <v>2009</v>
      </c>
      <c r="B2350" s="228" t="s">
        <v>193</v>
      </c>
      <c r="C2350" s="228" t="s">
        <v>63</v>
      </c>
      <c r="D2350" s="228" t="s">
        <v>206</v>
      </c>
      <c r="E2350" s="228">
        <v>35</v>
      </c>
      <c r="F2350" s="228">
        <v>73815</v>
      </c>
      <c r="G2350" s="228">
        <v>6485</v>
      </c>
      <c r="H2350" s="228">
        <v>15103</v>
      </c>
      <c r="I2350" s="228">
        <v>12149176.9</v>
      </c>
      <c r="J2350" s="228">
        <v>3057549.97</v>
      </c>
      <c r="K2350" s="228">
        <v>764396.3</v>
      </c>
      <c r="L2350" s="228">
        <v>18758359.27</v>
      </c>
    </row>
    <row r="2351" spans="1:12">
      <c r="A2351" s="228">
        <v>2009</v>
      </c>
      <c r="B2351" s="228" t="s">
        <v>193</v>
      </c>
      <c r="C2351" s="228" t="s">
        <v>63</v>
      </c>
      <c r="D2351" s="228" t="s">
        <v>206</v>
      </c>
      <c r="E2351" s="228">
        <v>40</v>
      </c>
      <c r="F2351" s="228">
        <v>71120</v>
      </c>
      <c r="G2351" s="228">
        <v>5747</v>
      </c>
      <c r="H2351" s="228">
        <v>11082</v>
      </c>
      <c r="I2351" s="228">
        <v>8577411.7699999996</v>
      </c>
      <c r="J2351" s="228">
        <v>2066883.92</v>
      </c>
      <c r="K2351" s="228">
        <v>960197.8</v>
      </c>
      <c r="L2351" s="228">
        <v>13745649.83</v>
      </c>
    </row>
    <row r="2352" spans="1:12">
      <c r="A2352" s="228">
        <v>2009</v>
      </c>
      <c r="B2352" s="228" t="s">
        <v>193</v>
      </c>
      <c r="C2352" s="228" t="s">
        <v>63</v>
      </c>
      <c r="D2352" s="228" t="s">
        <v>206</v>
      </c>
      <c r="E2352" s="228">
        <v>45</v>
      </c>
      <c r="F2352" s="228">
        <v>77736</v>
      </c>
      <c r="G2352" s="228">
        <v>6239</v>
      </c>
      <c r="H2352" s="228">
        <v>12054</v>
      </c>
      <c r="I2352" s="228">
        <v>9327150.3000000007</v>
      </c>
      <c r="J2352" s="228">
        <v>2360770.7200000002</v>
      </c>
      <c r="K2352" s="228">
        <v>1465812.68</v>
      </c>
      <c r="L2352" s="228">
        <v>15392293.699999999</v>
      </c>
    </row>
    <row r="2353" spans="1:12">
      <c r="A2353" s="228">
        <v>2009</v>
      </c>
      <c r="B2353" s="228" t="s">
        <v>193</v>
      </c>
      <c r="C2353" s="228" t="s">
        <v>63</v>
      </c>
      <c r="D2353" s="228" t="s">
        <v>206</v>
      </c>
      <c r="E2353" s="228">
        <v>50</v>
      </c>
      <c r="F2353" s="228">
        <v>76080</v>
      </c>
      <c r="G2353" s="228">
        <v>7075</v>
      </c>
      <c r="H2353" s="228">
        <v>14182</v>
      </c>
      <c r="I2353" s="228">
        <v>11070495.380000001</v>
      </c>
      <c r="J2353" s="228">
        <v>2804964.49</v>
      </c>
      <c r="K2353" s="228">
        <v>1660594.58</v>
      </c>
      <c r="L2353" s="228">
        <v>18266780.199999999</v>
      </c>
    </row>
    <row r="2354" spans="1:12">
      <c r="A2354" s="228">
        <v>2009</v>
      </c>
      <c r="B2354" s="228" t="s">
        <v>193</v>
      </c>
      <c r="C2354" s="228" t="s">
        <v>63</v>
      </c>
      <c r="D2354" s="228" t="s">
        <v>206</v>
      </c>
      <c r="E2354" s="228">
        <v>55</v>
      </c>
      <c r="F2354" s="228">
        <v>73032</v>
      </c>
      <c r="G2354" s="228">
        <v>8319</v>
      </c>
      <c r="H2354" s="228">
        <v>17359</v>
      </c>
      <c r="I2354" s="228">
        <v>12940273.029999999</v>
      </c>
      <c r="J2354" s="228">
        <v>3229643.12</v>
      </c>
      <c r="K2354" s="228">
        <v>2489115.7799999998</v>
      </c>
      <c r="L2354" s="228">
        <v>21537073.059999999</v>
      </c>
    </row>
    <row r="2355" spans="1:12">
      <c r="A2355" s="228">
        <v>2009</v>
      </c>
      <c r="B2355" s="228" t="s">
        <v>193</v>
      </c>
      <c r="C2355" s="228" t="s">
        <v>63</v>
      </c>
      <c r="D2355" s="228" t="s">
        <v>206</v>
      </c>
      <c r="E2355" s="228">
        <v>60</v>
      </c>
      <c r="F2355" s="228">
        <v>64543</v>
      </c>
      <c r="G2355" s="228">
        <v>8775</v>
      </c>
      <c r="H2355" s="228">
        <v>17744</v>
      </c>
      <c r="I2355" s="228">
        <v>14455844.449999999</v>
      </c>
      <c r="J2355" s="228">
        <v>3689179.44</v>
      </c>
      <c r="K2355" s="228">
        <v>3888698.24</v>
      </c>
      <c r="L2355" s="228">
        <v>24820224.190000001</v>
      </c>
    </row>
    <row r="2356" spans="1:12">
      <c r="A2356" s="228">
        <v>2009</v>
      </c>
      <c r="B2356" s="228" t="s">
        <v>193</v>
      </c>
      <c r="C2356" s="228" t="s">
        <v>63</v>
      </c>
      <c r="D2356" s="228" t="s">
        <v>206</v>
      </c>
      <c r="E2356" s="228">
        <v>65</v>
      </c>
      <c r="F2356" s="228">
        <v>44799</v>
      </c>
      <c r="G2356" s="228">
        <v>7791</v>
      </c>
      <c r="H2356" s="228">
        <v>18149</v>
      </c>
      <c r="I2356" s="228">
        <v>14883961.289999999</v>
      </c>
      <c r="J2356" s="228">
        <v>3516904.55</v>
      </c>
      <c r="K2356" s="228">
        <v>3847433.05</v>
      </c>
      <c r="L2356" s="228">
        <v>24815826.300000001</v>
      </c>
    </row>
    <row r="2357" spans="1:12">
      <c r="A2357" s="228">
        <v>2009</v>
      </c>
      <c r="B2357" s="228" t="s">
        <v>193</v>
      </c>
      <c r="C2357" s="228" t="s">
        <v>63</v>
      </c>
      <c r="D2357" s="228" t="s">
        <v>206</v>
      </c>
      <c r="E2357" s="228">
        <v>70</v>
      </c>
      <c r="F2357" s="228">
        <v>32369</v>
      </c>
      <c r="G2357" s="228">
        <v>6766</v>
      </c>
      <c r="H2357" s="228">
        <v>18199</v>
      </c>
      <c r="I2357" s="228">
        <v>13764559.890000001</v>
      </c>
      <c r="J2357" s="228">
        <v>3288115.12</v>
      </c>
      <c r="K2357" s="228">
        <v>3811592.46</v>
      </c>
      <c r="L2357" s="228">
        <v>22950298.75</v>
      </c>
    </row>
    <row r="2358" spans="1:12">
      <c r="A2358" s="228">
        <v>2009</v>
      </c>
      <c r="B2358" s="228" t="s">
        <v>193</v>
      </c>
      <c r="C2358" s="228" t="s">
        <v>63</v>
      </c>
      <c r="D2358" s="228" t="s">
        <v>206</v>
      </c>
      <c r="E2358" s="228">
        <v>75</v>
      </c>
      <c r="F2358" s="228">
        <v>25026</v>
      </c>
      <c r="G2358" s="228">
        <v>6274</v>
      </c>
      <c r="H2358" s="228">
        <v>19843</v>
      </c>
      <c r="I2358" s="228">
        <v>14140152.25</v>
      </c>
      <c r="J2358" s="228">
        <v>3015429.33</v>
      </c>
      <c r="K2358" s="228">
        <v>3548796.05</v>
      </c>
      <c r="L2358" s="228">
        <v>22479738.079999998</v>
      </c>
    </row>
    <row r="2359" spans="1:12">
      <c r="A2359" s="228">
        <v>2009</v>
      </c>
      <c r="B2359" s="228" t="s">
        <v>193</v>
      </c>
      <c r="C2359" s="228" t="s">
        <v>63</v>
      </c>
      <c r="D2359" s="228" t="s">
        <v>206</v>
      </c>
      <c r="E2359" s="228">
        <v>80</v>
      </c>
      <c r="F2359" s="228">
        <v>18678</v>
      </c>
      <c r="G2359" s="228">
        <v>4389</v>
      </c>
      <c r="H2359" s="228">
        <v>18877</v>
      </c>
      <c r="I2359" s="228">
        <v>12339124.619999999</v>
      </c>
      <c r="J2359" s="228">
        <v>2326659.98</v>
      </c>
      <c r="K2359" s="228">
        <v>2443978.0499999998</v>
      </c>
      <c r="L2359" s="228">
        <v>18538194.390000001</v>
      </c>
    </row>
    <row r="2360" spans="1:12">
      <c r="A2360" s="228">
        <v>2009</v>
      </c>
      <c r="B2360" s="228" t="s">
        <v>193</v>
      </c>
      <c r="C2360" s="228" t="s">
        <v>63</v>
      </c>
      <c r="D2360" s="228" t="s">
        <v>206</v>
      </c>
      <c r="E2360" s="228">
        <v>85</v>
      </c>
      <c r="F2360" s="228">
        <v>10501</v>
      </c>
      <c r="G2360" s="228">
        <v>2344</v>
      </c>
      <c r="H2360" s="228">
        <v>12705</v>
      </c>
      <c r="I2360" s="228">
        <v>7514782.2199999997</v>
      </c>
      <c r="J2360" s="228">
        <v>1177541.1299999999</v>
      </c>
      <c r="K2360" s="228">
        <v>1031858.53</v>
      </c>
      <c r="L2360" s="228">
        <v>10571271.99</v>
      </c>
    </row>
    <row r="2361" spans="1:12">
      <c r="A2361" s="228">
        <v>2009</v>
      </c>
      <c r="B2361" s="228" t="s">
        <v>193</v>
      </c>
      <c r="C2361" s="228" t="s">
        <v>63</v>
      </c>
      <c r="D2361" s="228" t="s">
        <v>206</v>
      </c>
      <c r="E2361" s="228">
        <v>90</v>
      </c>
      <c r="F2361" s="228">
        <v>4369</v>
      </c>
      <c r="G2361" s="228">
        <v>835</v>
      </c>
      <c r="H2361" s="228">
        <v>5905</v>
      </c>
      <c r="I2361" s="228">
        <v>3188073.82</v>
      </c>
      <c r="J2361" s="228">
        <v>321671.98</v>
      </c>
      <c r="K2361" s="228">
        <v>251909.18</v>
      </c>
      <c r="L2361" s="228">
        <v>4083211.66</v>
      </c>
    </row>
    <row r="2362" spans="1:12">
      <c r="A2362" s="228">
        <v>2009</v>
      </c>
      <c r="B2362" s="228" t="s">
        <v>193</v>
      </c>
      <c r="C2362" s="228" t="s">
        <v>63</v>
      </c>
      <c r="D2362" s="228" t="s">
        <v>206</v>
      </c>
      <c r="E2362" s="228">
        <v>95</v>
      </c>
      <c r="F2362" s="228">
        <v>1270</v>
      </c>
      <c r="G2362" s="228">
        <v>187</v>
      </c>
      <c r="H2362" s="228">
        <v>1857</v>
      </c>
      <c r="I2362" s="228">
        <v>936809.69</v>
      </c>
      <c r="J2362" s="228">
        <v>86948.65</v>
      </c>
      <c r="K2362" s="228">
        <v>18552.240000000002</v>
      </c>
      <c r="L2362" s="228">
        <v>1111288.05</v>
      </c>
    </row>
    <row r="2363" spans="1:12">
      <c r="A2363" s="228">
        <v>2009</v>
      </c>
      <c r="B2363" s="228" t="s">
        <v>193</v>
      </c>
      <c r="C2363" s="228" t="s">
        <v>64</v>
      </c>
      <c r="D2363" s="228" t="s">
        <v>205</v>
      </c>
      <c r="E2363" s="228">
        <v>0</v>
      </c>
      <c r="F2363" s="228">
        <v>18431</v>
      </c>
      <c r="G2363" s="228">
        <v>702</v>
      </c>
      <c r="H2363" s="228">
        <v>2750</v>
      </c>
      <c r="I2363" s="228">
        <v>1115464.55</v>
      </c>
      <c r="J2363" s="228">
        <v>245706.66</v>
      </c>
      <c r="K2363" s="228">
        <v>17096</v>
      </c>
      <c r="L2363" s="228">
        <v>1449480.11</v>
      </c>
    </row>
    <row r="2364" spans="1:12">
      <c r="A2364" s="228">
        <v>2009</v>
      </c>
      <c r="B2364" s="228" t="s">
        <v>193</v>
      </c>
      <c r="C2364" s="228" t="s">
        <v>64</v>
      </c>
      <c r="D2364" s="228" t="s">
        <v>205</v>
      </c>
      <c r="E2364" s="228">
        <v>5</v>
      </c>
      <c r="F2364" s="228">
        <v>19000</v>
      </c>
      <c r="G2364" s="228">
        <v>333</v>
      </c>
      <c r="H2364" s="228">
        <v>395</v>
      </c>
      <c r="I2364" s="228">
        <v>265139.89</v>
      </c>
      <c r="J2364" s="228">
        <v>111730.39</v>
      </c>
      <c r="K2364" s="228">
        <v>42912.800000000003</v>
      </c>
      <c r="L2364" s="228">
        <v>453376.81</v>
      </c>
    </row>
    <row r="2365" spans="1:12">
      <c r="A2365" s="228">
        <v>2009</v>
      </c>
      <c r="B2365" s="228" t="s">
        <v>193</v>
      </c>
      <c r="C2365" s="228" t="s">
        <v>64</v>
      </c>
      <c r="D2365" s="228" t="s">
        <v>205</v>
      </c>
      <c r="E2365" s="228">
        <v>10</v>
      </c>
      <c r="F2365" s="228">
        <v>20884</v>
      </c>
      <c r="G2365" s="228">
        <v>244</v>
      </c>
      <c r="H2365" s="228">
        <v>369</v>
      </c>
      <c r="I2365" s="228">
        <v>241704.17</v>
      </c>
      <c r="J2365" s="228">
        <v>87938.31</v>
      </c>
      <c r="K2365" s="228">
        <v>33602.68</v>
      </c>
      <c r="L2365" s="228">
        <v>388885.01</v>
      </c>
    </row>
    <row r="2366" spans="1:12">
      <c r="A2366" s="228">
        <v>2009</v>
      </c>
      <c r="B2366" s="228" t="s">
        <v>193</v>
      </c>
      <c r="C2366" s="228" t="s">
        <v>64</v>
      </c>
      <c r="D2366" s="228" t="s">
        <v>205</v>
      </c>
      <c r="E2366" s="228">
        <v>15</v>
      </c>
      <c r="F2366" s="228">
        <v>22806</v>
      </c>
      <c r="G2366" s="228">
        <v>591</v>
      </c>
      <c r="H2366" s="228">
        <v>1009</v>
      </c>
      <c r="I2366" s="228">
        <v>772856.21</v>
      </c>
      <c r="J2366" s="228">
        <v>266871.69</v>
      </c>
      <c r="K2366" s="228">
        <v>114693.07</v>
      </c>
      <c r="L2366" s="228">
        <v>1217002.97</v>
      </c>
    </row>
    <row r="2367" spans="1:12">
      <c r="A2367" s="228">
        <v>2009</v>
      </c>
      <c r="B2367" s="228" t="s">
        <v>193</v>
      </c>
      <c r="C2367" s="228" t="s">
        <v>64</v>
      </c>
      <c r="D2367" s="228" t="s">
        <v>205</v>
      </c>
      <c r="E2367" s="228">
        <v>20</v>
      </c>
      <c r="F2367" s="228">
        <v>20570</v>
      </c>
      <c r="G2367" s="228">
        <v>710</v>
      </c>
      <c r="H2367" s="228">
        <v>1243</v>
      </c>
      <c r="I2367" s="228">
        <v>949765.52</v>
      </c>
      <c r="J2367" s="228">
        <v>298724.92</v>
      </c>
      <c r="K2367" s="228">
        <v>213558.27</v>
      </c>
      <c r="L2367" s="228">
        <v>1552304.17</v>
      </c>
    </row>
    <row r="2368" spans="1:12">
      <c r="A2368" s="228">
        <v>2009</v>
      </c>
      <c r="B2368" s="228" t="s">
        <v>193</v>
      </c>
      <c r="C2368" s="228" t="s">
        <v>64</v>
      </c>
      <c r="D2368" s="228" t="s">
        <v>205</v>
      </c>
      <c r="E2368" s="228">
        <v>25</v>
      </c>
      <c r="F2368" s="228">
        <v>15539</v>
      </c>
      <c r="G2368" s="228">
        <v>473</v>
      </c>
      <c r="H2368" s="228">
        <v>1257</v>
      </c>
      <c r="I2368" s="228">
        <v>793773.6</v>
      </c>
      <c r="J2368" s="228">
        <v>237484.05</v>
      </c>
      <c r="K2368" s="228">
        <v>176251.4</v>
      </c>
      <c r="L2368" s="228">
        <v>1305843.9099999999</v>
      </c>
    </row>
    <row r="2369" spans="1:12">
      <c r="A2369" s="228">
        <v>2009</v>
      </c>
      <c r="B2369" s="228" t="s">
        <v>193</v>
      </c>
      <c r="C2369" s="228" t="s">
        <v>64</v>
      </c>
      <c r="D2369" s="228" t="s">
        <v>205</v>
      </c>
      <c r="E2369" s="228">
        <v>30</v>
      </c>
      <c r="F2369" s="228">
        <v>19041</v>
      </c>
      <c r="G2369" s="228">
        <v>642</v>
      </c>
      <c r="H2369" s="228">
        <v>1066</v>
      </c>
      <c r="I2369" s="228">
        <v>783145.59</v>
      </c>
      <c r="J2369" s="228">
        <v>277007.75</v>
      </c>
      <c r="K2369" s="228">
        <v>197412.54</v>
      </c>
      <c r="L2369" s="228">
        <v>1403536.6</v>
      </c>
    </row>
    <row r="2370" spans="1:12">
      <c r="A2370" s="228">
        <v>2009</v>
      </c>
      <c r="B2370" s="228" t="s">
        <v>193</v>
      </c>
      <c r="C2370" s="228" t="s">
        <v>64</v>
      </c>
      <c r="D2370" s="228" t="s">
        <v>205</v>
      </c>
      <c r="E2370" s="228">
        <v>35</v>
      </c>
      <c r="F2370" s="228">
        <v>22045</v>
      </c>
      <c r="G2370" s="228">
        <v>918</v>
      </c>
      <c r="H2370" s="228">
        <v>1758</v>
      </c>
      <c r="I2370" s="228">
        <v>1024562.28</v>
      </c>
      <c r="J2370" s="228">
        <v>376097.62</v>
      </c>
      <c r="K2370" s="228">
        <v>166277.49</v>
      </c>
      <c r="L2370" s="228">
        <v>1725646.39</v>
      </c>
    </row>
    <row r="2371" spans="1:12">
      <c r="A2371" s="228">
        <v>2009</v>
      </c>
      <c r="B2371" s="228" t="s">
        <v>193</v>
      </c>
      <c r="C2371" s="228" t="s">
        <v>64</v>
      </c>
      <c r="D2371" s="228" t="s">
        <v>205</v>
      </c>
      <c r="E2371" s="228">
        <v>40</v>
      </c>
      <c r="F2371" s="228">
        <v>23120</v>
      </c>
      <c r="G2371" s="228">
        <v>1065</v>
      </c>
      <c r="H2371" s="228">
        <v>2075</v>
      </c>
      <c r="I2371" s="228">
        <v>1443896.2</v>
      </c>
      <c r="J2371" s="228">
        <v>476598.09</v>
      </c>
      <c r="K2371" s="228">
        <v>214233.05</v>
      </c>
      <c r="L2371" s="228">
        <v>2302141.7999999998</v>
      </c>
    </row>
    <row r="2372" spans="1:12">
      <c r="A2372" s="228">
        <v>2009</v>
      </c>
      <c r="B2372" s="228" t="s">
        <v>193</v>
      </c>
      <c r="C2372" s="228" t="s">
        <v>64</v>
      </c>
      <c r="D2372" s="228" t="s">
        <v>205</v>
      </c>
      <c r="E2372" s="228">
        <v>45</v>
      </c>
      <c r="F2372" s="228">
        <v>27378</v>
      </c>
      <c r="G2372" s="228">
        <v>1390</v>
      </c>
      <c r="H2372" s="228">
        <v>2761</v>
      </c>
      <c r="I2372" s="228">
        <v>1804938.39</v>
      </c>
      <c r="J2372" s="228">
        <v>613879.68000000005</v>
      </c>
      <c r="K2372" s="228">
        <v>389159.39</v>
      </c>
      <c r="L2372" s="228">
        <v>2990610.23</v>
      </c>
    </row>
    <row r="2373" spans="1:12">
      <c r="A2373" s="228">
        <v>2009</v>
      </c>
      <c r="B2373" s="228" t="s">
        <v>193</v>
      </c>
      <c r="C2373" s="228" t="s">
        <v>64</v>
      </c>
      <c r="D2373" s="228" t="s">
        <v>205</v>
      </c>
      <c r="E2373" s="228">
        <v>50</v>
      </c>
      <c r="F2373" s="228">
        <v>29015</v>
      </c>
      <c r="G2373" s="228">
        <v>2239</v>
      </c>
      <c r="H2373" s="228">
        <v>3919</v>
      </c>
      <c r="I2373" s="228">
        <v>2795541.22</v>
      </c>
      <c r="J2373" s="228">
        <v>963323.58</v>
      </c>
      <c r="K2373" s="228">
        <v>720066.92</v>
      </c>
      <c r="L2373" s="228">
        <v>4756752.34</v>
      </c>
    </row>
    <row r="2374" spans="1:12">
      <c r="A2374" s="228">
        <v>2009</v>
      </c>
      <c r="B2374" s="228" t="s">
        <v>193</v>
      </c>
      <c r="C2374" s="228" t="s">
        <v>64</v>
      </c>
      <c r="D2374" s="228" t="s">
        <v>205</v>
      </c>
      <c r="E2374" s="228">
        <v>55</v>
      </c>
      <c r="F2374" s="228">
        <v>29083</v>
      </c>
      <c r="G2374" s="228">
        <v>2713</v>
      </c>
      <c r="H2374" s="228">
        <v>5695</v>
      </c>
      <c r="I2374" s="228">
        <v>4306297.1500000004</v>
      </c>
      <c r="J2374" s="228">
        <v>1389014.26</v>
      </c>
      <c r="K2374" s="228">
        <v>1155091.55</v>
      </c>
      <c r="L2374" s="228">
        <v>7182159.7400000002</v>
      </c>
    </row>
    <row r="2375" spans="1:12">
      <c r="A2375" s="228">
        <v>2009</v>
      </c>
      <c r="B2375" s="228" t="s">
        <v>193</v>
      </c>
      <c r="C2375" s="228" t="s">
        <v>64</v>
      </c>
      <c r="D2375" s="228" t="s">
        <v>205</v>
      </c>
      <c r="E2375" s="228">
        <v>60</v>
      </c>
      <c r="F2375" s="228">
        <v>27238</v>
      </c>
      <c r="G2375" s="228">
        <v>3226</v>
      </c>
      <c r="H2375" s="228">
        <v>7595</v>
      </c>
      <c r="I2375" s="228">
        <v>5802920.3700000001</v>
      </c>
      <c r="J2375" s="228">
        <v>1768214.71</v>
      </c>
      <c r="K2375" s="228">
        <v>1714764.6</v>
      </c>
      <c r="L2375" s="228">
        <v>9689820.5500000007</v>
      </c>
    </row>
    <row r="2376" spans="1:12">
      <c r="A2376" s="228">
        <v>2009</v>
      </c>
      <c r="B2376" s="228" t="s">
        <v>193</v>
      </c>
      <c r="C2376" s="228" t="s">
        <v>64</v>
      </c>
      <c r="D2376" s="228" t="s">
        <v>205</v>
      </c>
      <c r="E2376" s="228">
        <v>65</v>
      </c>
      <c r="F2376" s="228">
        <v>18972</v>
      </c>
      <c r="G2376" s="228">
        <v>3163</v>
      </c>
      <c r="H2376" s="228">
        <v>7511</v>
      </c>
      <c r="I2376" s="228">
        <v>5535016.1600000001</v>
      </c>
      <c r="J2376" s="228">
        <v>1597088.9</v>
      </c>
      <c r="K2376" s="228">
        <v>1640354.92</v>
      </c>
      <c r="L2376" s="228">
        <v>9070781.1500000004</v>
      </c>
    </row>
    <row r="2377" spans="1:12">
      <c r="A2377" s="228">
        <v>2009</v>
      </c>
      <c r="B2377" s="228" t="s">
        <v>193</v>
      </c>
      <c r="C2377" s="228" t="s">
        <v>64</v>
      </c>
      <c r="D2377" s="228" t="s">
        <v>205</v>
      </c>
      <c r="E2377" s="228">
        <v>70</v>
      </c>
      <c r="F2377" s="228">
        <v>13675</v>
      </c>
      <c r="G2377" s="228">
        <v>3085</v>
      </c>
      <c r="H2377" s="228">
        <v>8982</v>
      </c>
      <c r="I2377" s="228">
        <v>6053527.6900000004</v>
      </c>
      <c r="J2377" s="228">
        <v>1584683.54</v>
      </c>
      <c r="K2377" s="228">
        <v>1828704.34</v>
      </c>
      <c r="L2377" s="228">
        <v>9810891.3800000008</v>
      </c>
    </row>
    <row r="2378" spans="1:12">
      <c r="A2378" s="228">
        <v>2009</v>
      </c>
      <c r="B2378" s="228" t="s">
        <v>193</v>
      </c>
      <c r="C2378" s="228" t="s">
        <v>64</v>
      </c>
      <c r="D2378" s="228" t="s">
        <v>205</v>
      </c>
      <c r="E2378" s="228">
        <v>75</v>
      </c>
      <c r="F2378" s="228">
        <v>10419</v>
      </c>
      <c r="G2378" s="228">
        <v>3233</v>
      </c>
      <c r="H2378" s="228">
        <v>9217</v>
      </c>
      <c r="I2378" s="228">
        <v>5282319.3</v>
      </c>
      <c r="J2378" s="228">
        <v>1389584.4</v>
      </c>
      <c r="K2378" s="228">
        <v>1332108.6299999999</v>
      </c>
      <c r="L2378" s="228">
        <v>8208626.2599999998</v>
      </c>
    </row>
    <row r="2379" spans="1:12">
      <c r="A2379" s="228">
        <v>2009</v>
      </c>
      <c r="B2379" s="228" t="s">
        <v>193</v>
      </c>
      <c r="C2379" s="228" t="s">
        <v>64</v>
      </c>
      <c r="D2379" s="228" t="s">
        <v>205</v>
      </c>
      <c r="E2379" s="228">
        <v>80</v>
      </c>
      <c r="F2379" s="228">
        <v>7316</v>
      </c>
      <c r="G2379" s="228">
        <v>2353</v>
      </c>
      <c r="H2379" s="228">
        <v>8734</v>
      </c>
      <c r="I2379" s="228">
        <v>4940097.88</v>
      </c>
      <c r="J2379" s="228">
        <v>1082768.55</v>
      </c>
      <c r="K2379" s="228">
        <v>1523880.69</v>
      </c>
      <c r="L2379" s="228">
        <v>7810519.4900000002</v>
      </c>
    </row>
    <row r="2380" spans="1:12">
      <c r="A2380" s="228">
        <v>2009</v>
      </c>
      <c r="B2380" s="228" t="s">
        <v>193</v>
      </c>
      <c r="C2380" s="228" t="s">
        <v>64</v>
      </c>
      <c r="D2380" s="228" t="s">
        <v>205</v>
      </c>
      <c r="E2380" s="228">
        <v>85</v>
      </c>
      <c r="F2380" s="228">
        <v>2525</v>
      </c>
      <c r="G2380" s="228">
        <v>734</v>
      </c>
      <c r="H2380" s="228">
        <v>3513</v>
      </c>
      <c r="I2380" s="228">
        <v>1781454.01</v>
      </c>
      <c r="J2380" s="228">
        <v>349472.31</v>
      </c>
      <c r="K2380" s="228">
        <v>358003.04</v>
      </c>
      <c r="L2380" s="228">
        <v>2525230.37</v>
      </c>
    </row>
    <row r="2381" spans="1:12">
      <c r="A2381" s="228">
        <v>2009</v>
      </c>
      <c r="B2381" s="228" t="s">
        <v>193</v>
      </c>
      <c r="C2381" s="228" t="s">
        <v>64</v>
      </c>
      <c r="D2381" s="228" t="s">
        <v>205</v>
      </c>
      <c r="E2381" s="228">
        <v>90</v>
      </c>
      <c r="F2381" s="228">
        <v>772</v>
      </c>
      <c r="G2381" s="228">
        <v>188</v>
      </c>
      <c r="H2381" s="228">
        <v>1594</v>
      </c>
      <c r="I2381" s="228">
        <v>625389.74</v>
      </c>
      <c r="J2381" s="228">
        <v>92066.3</v>
      </c>
      <c r="K2381" s="228">
        <v>109683</v>
      </c>
      <c r="L2381" s="228">
        <v>872342.56</v>
      </c>
    </row>
    <row r="2382" spans="1:12">
      <c r="A2382" s="228">
        <v>2009</v>
      </c>
      <c r="B2382" s="228" t="s">
        <v>193</v>
      </c>
      <c r="C2382" s="228" t="s">
        <v>64</v>
      </c>
      <c r="D2382" s="228" t="s">
        <v>205</v>
      </c>
      <c r="E2382" s="228">
        <v>95</v>
      </c>
      <c r="F2382" s="228">
        <v>163</v>
      </c>
      <c r="G2382" s="228">
        <v>35</v>
      </c>
      <c r="H2382" s="228">
        <v>448</v>
      </c>
      <c r="I2382" s="228">
        <v>81411.5</v>
      </c>
      <c r="J2382" s="228">
        <v>11888.5</v>
      </c>
      <c r="K2382" s="228">
        <v>470</v>
      </c>
      <c r="L2382" s="228">
        <v>96948.7</v>
      </c>
    </row>
    <row r="2383" spans="1:12">
      <c r="A2383" s="228">
        <v>2009</v>
      </c>
      <c r="B2383" s="228" t="s">
        <v>193</v>
      </c>
      <c r="C2383" s="228" t="s">
        <v>64</v>
      </c>
      <c r="D2383" s="228" t="s">
        <v>206</v>
      </c>
      <c r="E2383" s="228">
        <v>0</v>
      </c>
      <c r="F2383" s="228">
        <v>17935</v>
      </c>
      <c r="G2383" s="228">
        <v>492</v>
      </c>
      <c r="H2383" s="228">
        <v>2389</v>
      </c>
      <c r="I2383" s="228">
        <v>959195.7</v>
      </c>
      <c r="J2383" s="228">
        <v>167010.29</v>
      </c>
      <c r="K2383" s="228">
        <v>37468.6</v>
      </c>
      <c r="L2383" s="228">
        <v>1203502.71</v>
      </c>
    </row>
    <row r="2384" spans="1:12">
      <c r="A2384" s="228">
        <v>2009</v>
      </c>
      <c r="B2384" s="228" t="s">
        <v>193</v>
      </c>
      <c r="C2384" s="228" t="s">
        <v>64</v>
      </c>
      <c r="D2384" s="228" t="s">
        <v>206</v>
      </c>
      <c r="E2384" s="228">
        <v>5</v>
      </c>
      <c r="F2384" s="228">
        <v>17834</v>
      </c>
      <c r="G2384" s="228">
        <v>230</v>
      </c>
      <c r="H2384" s="228">
        <v>264</v>
      </c>
      <c r="I2384" s="228">
        <v>168128.1</v>
      </c>
      <c r="J2384" s="228">
        <v>71386.45</v>
      </c>
      <c r="K2384" s="228">
        <v>12341.4</v>
      </c>
      <c r="L2384" s="228">
        <v>273569.48</v>
      </c>
    </row>
    <row r="2385" spans="1:12">
      <c r="A2385" s="228">
        <v>2009</v>
      </c>
      <c r="B2385" s="228" t="s">
        <v>193</v>
      </c>
      <c r="C2385" s="228" t="s">
        <v>64</v>
      </c>
      <c r="D2385" s="228" t="s">
        <v>206</v>
      </c>
      <c r="E2385" s="228">
        <v>10</v>
      </c>
      <c r="F2385" s="228">
        <v>19932</v>
      </c>
      <c r="G2385" s="228">
        <v>240</v>
      </c>
      <c r="H2385" s="228">
        <v>376</v>
      </c>
      <c r="I2385" s="228">
        <v>286013.03999999998</v>
      </c>
      <c r="J2385" s="228">
        <v>123401.77</v>
      </c>
      <c r="K2385" s="228">
        <v>142910.44</v>
      </c>
      <c r="L2385" s="228">
        <v>578775.9</v>
      </c>
    </row>
    <row r="2386" spans="1:12">
      <c r="A2386" s="228">
        <v>2009</v>
      </c>
      <c r="B2386" s="228" t="s">
        <v>193</v>
      </c>
      <c r="C2386" s="228" t="s">
        <v>64</v>
      </c>
      <c r="D2386" s="228" t="s">
        <v>206</v>
      </c>
      <c r="E2386" s="228">
        <v>15</v>
      </c>
      <c r="F2386" s="228">
        <v>21622</v>
      </c>
      <c r="G2386" s="228">
        <v>645</v>
      </c>
      <c r="H2386" s="228">
        <v>1032</v>
      </c>
      <c r="I2386" s="228">
        <v>739619.86</v>
      </c>
      <c r="J2386" s="228">
        <v>224343.39</v>
      </c>
      <c r="K2386" s="228">
        <v>73765.89</v>
      </c>
      <c r="L2386" s="228">
        <v>1111228.74</v>
      </c>
    </row>
    <row r="2387" spans="1:12">
      <c r="A2387" s="228">
        <v>2009</v>
      </c>
      <c r="B2387" s="228" t="s">
        <v>193</v>
      </c>
      <c r="C2387" s="228" t="s">
        <v>64</v>
      </c>
      <c r="D2387" s="228" t="s">
        <v>206</v>
      </c>
      <c r="E2387" s="228">
        <v>20</v>
      </c>
      <c r="F2387" s="228">
        <v>20556</v>
      </c>
      <c r="G2387" s="228">
        <v>915</v>
      </c>
      <c r="H2387" s="228">
        <v>1726</v>
      </c>
      <c r="I2387" s="228">
        <v>1243703.99</v>
      </c>
      <c r="J2387" s="228">
        <v>354886.85</v>
      </c>
      <c r="K2387" s="228">
        <v>109669.1</v>
      </c>
      <c r="L2387" s="228">
        <v>1844332.95</v>
      </c>
    </row>
    <row r="2388" spans="1:12">
      <c r="A2388" s="228">
        <v>2009</v>
      </c>
      <c r="B2388" s="228" t="s">
        <v>193</v>
      </c>
      <c r="C2388" s="228" t="s">
        <v>64</v>
      </c>
      <c r="D2388" s="228" t="s">
        <v>206</v>
      </c>
      <c r="E2388" s="228">
        <v>25</v>
      </c>
      <c r="F2388" s="228">
        <v>18234</v>
      </c>
      <c r="G2388" s="228">
        <v>1379</v>
      </c>
      <c r="H2388" s="228">
        <v>3582</v>
      </c>
      <c r="I2388" s="228">
        <v>2431358.2000000002</v>
      </c>
      <c r="J2388" s="228">
        <v>780239.47</v>
      </c>
      <c r="K2388" s="228">
        <v>130146.88</v>
      </c>
      <c r="L2388" s="228">
        <v>3607351.97</v>
      </c>
    </row>
    <row r="2389" spans="1:12">
      <c r="A2389" s="228">
        <v>2009</v>
      </c>
      <c r="B2389" s="228" t="s">
        <v>193</v>
      </c>
      <c r="C2389" s="228" t="s">
        <v>64</v>
      </c>
      <c r="D2389" s="228" t="s">
        <v>206</v>
      </c>
      <c r="E2389" s="228">
        <v>30</v>
      </c>
      <c r="F2389" s="228">
        <v>21109</v>
      </c>
      <c r="G2389" s="228">
        <v>1911</v>
      </c>
      <c r="H2389" s="228">
        <v>5492</v>
      </c>
      <c r="I2389" s="228">
        <v>3822192.24</v>
      </c>
      <c r="J2389" s="228">
        <v>1218976.8899999999</v>
      </c>
      <c r="K2389" s="228">
        <v>227543.4</v>
      </c>
      <c r="L2389" s="228">
        <v>5653042.1799999997</v>
      </c>
    </row>
    <row r="2390" spans="1:12">
      <c r="A2390" s="228">
        <v>2009</v>
      </c>
      <c r="B2390" s="228" t="s">
        <v>193</v>
      </c>
      <c r="C2390" s="228" t="s">
        <v>64</v>
      </c>
      <c r="D2390" s="228" t="s">
        <v>206</v>
      </c>
      <c r="E2390" s="228">
        <v>35</v>
      </c>
      <c r="F2390" s="228">
        <v>24534</v>
      </c>
      <c r="G2390" s="228">
        <v>2102</v>
      </c>
      <c r="H2390" s="228">
        <v>5084</v>
      </c>
      <c r="I2390" s="228">
        <v>3534108.48</v>
      </c>
      <c r="J2390" s="228">
        <v>1192078.1499999999</v>
      </c>
      <c r="K2390" s="228">
        <v>349570.44</v>
      </c>
      <c r="L2390" s="228">
        <v>5487588.4100000001</v>
      </c>
    </row>
    <row r="2391" spans="1:12">
      <c r="A2391" s="228">
        <v>2009</v>
      </c>
      <c r="B2391" s="228" t="s">
        <v>193</v>
      </c>
      <c r="C2391" s="228" t="s">
        <v>64</v>
      </c>
      <c r="D2391" s="228" t="s">
        <v>206</v>
      </c>
      <c r="E2391" s="228">
        <v>40</v>
      </c>
      <c r="F2391" s="228">
        <v>25694</v>
      </c>
      <c r="G2391" s="228">
        <v>1911</v>
      </c>
      <c r="H2391" s="228">
        <v>3717</v>
      </c>
      <c r="I2391" s="228">
        <v>2677216.8199999998</v>
      </c>
      <c r="J2391" s="228">
        <v>865700.61</v>
      </c>
      <c r="K2391" s="228">
        <v>364409.4</v>
      </c>
      <c r="L2391" s="228">
        <v>4196656.66</v>
      </c>
    </row>
    <row r="2392" spans="1:12">
      <c r="A2392" s="228">
        <v>2009</v>
      </c>
      <c r="B2392" s="228" t="s">
        <v>193</v>
      </c>
      <c r="C2392" s="228" t="s">
        <v>64</v>
      </c>
      <c r="D2392" s="228" t="s">
        <v>206</v>
      </c>
      <c r="E2392" s="228">
        <v>45</v>
      </c>
      <c r="F2392" s="228">
        <v>30169</v>
      </c>
      <c r="G2392" s="228">
        <v>2149</v>
      </c>
      <c r="H2392" s="228">
        <v>4604</v>
      </c>
      <c r="I2392" s="228">
        <v>3544707.42</v>
      </c>
      <c r="J2392" s="228">
        <v>1090890.3799999999</v>
      </c>
      <c r="K2392" s="228">
        <v>551224.93999999994</v>
      </c>
      <c r="L2392" s="228">
        <v>5467484.8200000003</v>
      </c>
    </row>
    <row r="2393" spans="1:12">
      <c r="A2393" s="228">
        <v>2009</v>
      </c>
      <c r="B2393" s="228" t="s">
        <v>193</v>
      </c>
      <c r="C2393" s="228" t="s">
        <v>64</v>
      </c>
      <c r="D2393" s="228" t="s">
        <v>206</v>
      </c>
      <c r="E2393" s="228">
        <v>50</v>
      </c>
      <c r="F2393" s="228">
        <v>31923</v>
      </c>
      <c r="G2393" s="228">
        <v>2768</v>
      </c>
      <c r="H2393" s="228">
        <v>6059</v>
      </c>
      <c r="I2393" s="228">
        <v>4365995.63</v>
      </c>
      <c r="J2393" s="228">
        <v>1353969.12</v>
      </c>
      <c r="K2393" s="228">
        <v>828235.51</v>
      </c>
      <c r="L2393" s="228">
        <v>6825348.8099999996</v>
      </c>
    </row>
    <row r="2394" spans="1:12">
      <c r="A2394" s="228">
        <v>2009</v>
      </c>
      <c r="B2394" s="228" t="s">
        <v>193</v>
      </c>
      <c r="C2394" s="228" t="s">
        <v>64</v>
      </c>
      <c r="D2394" s="228" t="s">
        <v>206</v>
      </c>
      <c r="E2394" s="228">
        <v>55</v>
      </c>
      <c r="F2394" s="228">
        <v>31956</v>
      </c>
      <c r="G2394" s="228">
        <v>3181</v>
      </c>
      <c r="H2394" s="228">
        <v>6675</v>
      </c>
      <c r="I2394" s="228">
        <v>5000577.12</v>
      </c>
      <c r="J2394" s="228">
        <v>1520548.98</v>
      </c>
      <c r="K2394" s="228">
        <v>1116887.69</v>
      </c>
      <c r="L2394" s="228">
        <v>8016324.29</v>
      </c>
    </row>
    <row r="2395" spans="1:12">
      <c r="A2395" s="228">
        <v>2009</v>
      </c>
      <c r="B2395" s="228" t="s">
        <v>193</v>
      </c>
      <c r="C2395" s="228" t="s">
        <v>64</v>
      </c>
      <c r="D2395" s="228" t="s">
        <v>206</v>
      </c>
      <c r="E2395" s="228">
        <v>60</v>
      </c>
      <c r="F2395" s="228">
        <v>28729</v>
      </c>
      <c r="G2395" s="228">
        <v>3489</v>
      </c>
      <c r="H2395" s="228">
        <v>7812</v>
      </c>
      <c r="I2395" s="228">
        <v>5712967.7000000002</v>
      </c>
      <c r="J2395" s="228">
        <v>1760558.06</v>
      </c>
      <c r="K2395" s="228">
        <v>1565815.07</v>
      </c>
      <c r="L2395" s="228">
        <v>9385941.6699999999</v>
      </c>
    </row>
    <row r="2396" spans="1:12">
      <c r="A2396" s="228">
        <v>2009</v>
      </c>
      <c r="B2396" s="228" t="s">
        <v>193</v>
      </c>
      <c r="C2396" s="228" t="s">
        <v>64</v>
      </c>
      <c r="D2396" s="228" t="s">
        <v>206</v>
      </c>
      <c r="E2396" s="228">
        <v>65</v>
      </c>
      <c r="F2396" s="228">
        <v>19333</v>
      </c>
      <c r="G2396" s="228">
        <v>3031</v>
      </c>
      <c r="H2396" s="228">
        <v>8417</v>
      </c>
      <c r="I2396" s="228">
        <v>5593993.5899999999</v>
      </c>
      <c r="J2396" s="228">
        <v>1556576.73</v>
      </c>
      <c r="K2396" s="228">
        <v>1741992.93</v>
      </c>
      <c r="L2396" s="228">
        <v>9165667.75</v>
      </c>
    </row>
    <row r="2397" spans="1:12">
      <c r="A2397" s="228">
        <v>2009</v>
      </c>
      <c r="B2397" s="228" t="s">
        <v>193</v>
      </c>
      <c r="C2397" s="228" t="s">
        <v>64</v>
      </c>
      <c r="D2397" s="228" t="s">
        <v>206</v>
      </c>
      <c r="E2397" s="228">
        <v>70</v>
      </c>
      <c r="F2397" s="228">
        <v>14734</v>
      </c>
      <c r="G2397" s="228">
        <v>3034</v>
      </c>
      <c r="H2397" s="228">
        <v>7715</v>
      </c>
      <c r="I2397" s="228">
        <v>5277528.47</v>
      </c>
      <c r="J2397" s="228">
        <v>1506111.15</v>
      </c>
      <c r="K2397" s="228">
        <v>1488959.39</v>
      </c>
      <c r="L2397" s="228">
        <v>8496895.8900000006</v>
      </c>
    </row>
    <row r="2398" spans="1:12">
      <c r="A2398" s="228">
        <v>2009</v>
      </c>
      <c r="B2398" s="228" t="s">
        <v>193</v>
      </c>
      <c r="C2398" s="228" t="s">
        <v>64</v>
      </c>
      <c r="D2398" s="228" t="s">
        <v>206</v>
      </c>
      <c r="E2398" s="228">
        <v>75</v>
      </c>
      <c r="F2398" s="228">
        <v>12171</v>
      </c>
      <c r="G2398" s="228">
        <v>2820</v>
      </c>
      <c r="H2398" s="228">
        <v>9352</v>
      </c>
      <c r="I2398" s="228">
        <v>5650190.75</v>
      </c>
      <c r="J2398" s="228">
        <v>1449962.98</v>
      </c>
      <c r="K2398" s="228">
        <v>1528249.02</v>
      </c>
      <c r="L2398" s="228">
        <v>8751400.6300000008</v>
      </c>
    </row>
    <row r="2399" spans="1:12">
      <c r="A2399" s="228">
        <v>2009</v>
      </c>
      <c r="B2399" s="228" t="s">
        <v>193</v>
      </c>
      <c r="C2399" s="228" t="s">
        <v>64</v>
      </c>
      <c r="D2399" s="228" t="s">
        <v>206</v>
      </c>
      <c r="E2399" s="228">
        <v>80</v>
      </c>
      <c r="F2399" s="228">
        <v>10474</v>
      </c>
      <c r="G2399" s="228">
        <v>2508</v>
      </c>
      <c r="H2399" s="228">
        <v>11798</v>
      </c>
      <c r="I2399" s="228">
        <v>6292276.7000000002</v>
      </c>
      <c r="J2399" s="228">
        <v>1257999.07</v>
      </c>
      <c r="K2399" s="228">
        <v>1372945.76</v>
      </c>
      <c r="L2399" s="228">
        <v>9225966.5299999993</v>
      </c>
    </row>
    <row r="2400" spans="1:12">
      <c r="A2400" s="228">
        <v>2009</v>
      </c>
      <c r="B2400" s="228" t="s">
        <v>193</v>
      </c>
      <c r="C2400" s="228" t="s">
        <v>64</v>
      </c>
      <c r="D2400" s="228" t="s">
        <v>206</v>
      </c>
      <c r="E2400" s="228">
        <v>85</v>
      </c>
      <c r="F2400" s="228">
        <v>6246</v>
      </c>
      <c r="G2400" s="228">
        <v>1366</v>
      </c>
      <c r="H2400" s="228">
        <v>8931</v>
      </c>
      <c r="I2400" s="228">
        <v>4197032.6500000004</v>
      </c>
      <c r="J2400" s="228">
        <v>731210.7</v>
      </c>
      <c r="K2400" s="228">
        <v>639186.38</v>
      </c>
      <c r="L2400" s="228">
        <v>5818299.4299999997</v>
      </c>
    </row>
    <row r="2401" spans="1:12">
      <c r="A2401" s="228">
        <v>2009</v>
      </c>
      <c r="B2401" s="228" t="s">
        <v>193</v>
      </c>
      <c r="C2401" s="228" t="s">
        <v>64</v>
      </c>
      <c r="D2401" s="228" t="s">
        <v>206</v>
      </c>
      <c r="E2401" s="228">
        <v>90</v>
      </c>
      <c r="F2401" s="228">
        <v>2446</v>
      </c>
      <c r="G2401" s="228">
        <v>437</v>
      </c>
      <c r="H2401" s="228">
        <v>4011</v>
      </c>
      <c r="I2401" s="228">
        <v>1542055.7</v>
      </c>
      <c r="J2401" s="228">
        <v>245386</v>
      </c>
      <c r="K2401" s="228">
        <v>132203</v>
      </c>
      <c r="L2401" s="228">
        <v>2508636.06</v>
      </c>
    </row>
    <row r="2402" spans="1:12">
      <c r="A2402" s="228">
        <v>2009</v>
      </c>
      <c r="B2402" s="228" t="s">
        <v>193</v>
      </c>
      <c r="C2402" s="228" t="s">
        <v>64</v>
      </c>
      <c r="D2402" s="228" t="s">
        <v>206</v>
      </c>
      <c r="E2402" s="228">
        <v>95</v>
      </c>
      <c r="F2402" s="228">
        <v>761</v>
      </c>
      <c r="G2402" s="228">
        <v>151</v>
      </c>
      <c r="H2402" s="228">
        <v>2131</v>
      </c>
      <c r="I2402" s="228">
        <v>573115.1</v>
      </c>
      <c r="J2402" s="228">
        <v>65300.41</v>
      </c>
      <c r="K2402" s="228">
        <v>18110.12</v>
      </c>
      <c r="L2402" s="228">
        <v>1032002.65</v>
      </c>
    </row>
    <row r="2403" spans="1:12">
      <c r="A2403" s="228">
        <v>2009</v>
      </c>
      <c r="B2403" s="228" t="s">
        <v>193</v>
      </c>
      <c r="C2403" s="228" t="s">
        <v>65</v>
      </c>
      <c r="D2403" s="228" t="s">
        <v>205</v>
      </c>
      <c r="E2403" s="228">
        <v>0</v>
      </c>
      <c r="F2403" s="228">
        <v>34771</v>
      </c>
      <c r="G2403" s="228">
        <v>1388</v>
      </c>
      <c r="H2403" s="228">
        <v>3773</v>
      </c>
      <c r="I2403" s="228">
        <v>2023380.6</v>
      </c>
      <c r="J2403" s="228">
        <v>324218.73</v>
      </c>
      <c r="K2403" s="228">
        <v>12389.2</v>
      </c>
      <c r="L2403" s="228">
        <v>2520079.79</v>
      </c>
    </row>
    <row r="2404" spans="1:12">
      <c r="A2404" s="228">
        <v>2009</v>
      </c>
      <c r="B2404" s="228" t="s">
        <v>193</v>
      </c>
      <c r="C2404" s="228" t="s">
        <v>65</v>
      </c>
      <c r="D2404" s="228" t="s">
        <v>205</v>
      </c>
      <c r="E2404" s="228">
        <v>5</v>
      </c>
      <c r="F2404" s="228">
        <v>34353</v>
      </c>
      <c r="G2404" s="228">
        <v>586</v>
      </c>
      <c r="H2404" s="228">
        <v>693</v>
      </c>
      <c r="I2404" s="228">
        <v>565625.5</v>
      </c>
      <c r="J2404" s="228">
        <v>152320.45000000001</v>
      </c>
      <c r="K2404" s="228">
        <v>4683.6000000000004</v>
      </c>
      <c r="L2404" s="228">
        <v>804904.67</v>
      </c>
    </row>
    <row r="2405" spans="1:12">
      <c r="A2405" s="228">
        <v>2009</v>
      </c>
      <c r="B2405" s="228" t="s">
        <v>193</v>
      </c>
      <c r="C2405" s="228" t="s">
        <v>65</v>
      </c>
      <c r="D2405" s="228" t="s">
        <v>205</v>
      </c>
      <c r="E2405" s="228">
        <v>10</v>
      </c>
      <c r="F2405" s="228">
        <v>36939</v>
      </c>
      <c r="G2405" s="228">
        <v>448</v>
      </c>
      <c r="H2405" s="228">
        <v>649</v>
      </c>
      <c r="I2405" s="228">
        <v>512265.32</v>
      </c>
      <c r="J2405" s="228">
        <v>128963.41</v>
      </c>
      <c r="K2405" s="228">
        <v>22728</v>
      </c>
      <c r="L2405" s="228">
        <v>739715.31</v>
      </c>
    </row>
    <row r="2406" spans="1:12">
      <c r="A2406" s="228">
        <v>2009</v>
      </c>
      <c r="B2406" s="228" t="s">
        <v>193</v>
      </c>
      <c r="C2406" s="228" t="s">
        <v>65</v>
      </c>
      <c r="D2406" s="228" t="s">
        <v>205</v>
      </c>
      <c r="E2406" s="228">
        <v>15</v>
      </c>
      <c r="F2406" s="228">
        <v>38138</v>
      </c>
      <c r="G2406" s="228">
        <v>965</v>
      </c>
      <c r="H2406" s="228">
        <v>1583</v>
      </c>
      <c r="I2406" s="228">
        <v>1308255.6000000001</v>
      </c>
      <c r="J2406" s="228">
        <v>316150.71999999997</v>
      </c>
      <c r="K2406" s="228">
        <v>211476.28</v>
      </c>
      <c r="L2406" s="228">
        <v>2046973.4</v>
      </c>
    </row>
    <row r="2407" spans="1:12">
      <c r="A2407" s="228">
        <v>2009</v>
      </c>
      <c r="B2407" s="228" t="s">
        <v>193</v>
      </c>
      <c r="C2407" s="228" t="s">
        <v>65</v>
      </c>
      <c r="D2407" s="228" t="s">
        <v>205</v>
      </c>
      <c r="E2407" s="228">
        <v>20</v>
      </c>
      <c r="F2407" s="228">
        <v>30444</v>
      </c>
      <c r="G2407" s="228">
        <v>961</v>
      </c>
      <c r="H2407" s="228">
        <v>1526</v>
      </c>
      <c r="I2407" s="228">
        <v>1325856.2</v>
      </c>
      <c r="J2407" s="228">
        <v>313441.15000000002</v>
      </c>
      <c r="K2407" s="228">
        <v>257133.98</v>
      </c>
      <c r="L2407" s="228">
        <v>2126900.58</v>
      </c>
    </row>
    <row r="2408" spans="1:12">
      <c r="A2408" s="228">
        <v>2009</v>
      </c>
      <c r="B2408" s="228" t="s">
        <v>193</v>
      </c>
      <c r="C2408" s="228" t="s">
        <v>65</v>
      </c>
      <c r="D2408" s="228" t="s">
        <v>205</v>
      </c>
      <c r="E2408" s="228">
        <v>25</v>
      </c>
      <c r="F2408" s="228">
        <v>31227</v>
      </c>
      <c r="G2408" s="228">
        <v>872</v>
      </c>
      <c r="H2408" s="228">
        <v>1620</v>
      </c>
      <c r="I2408" s="228">
        <v>1288564.6499999999</v>
      </c>
      <c r="J2408" s="228">
        <v>298657.76</v>
      </c>
      <c r="K2408" s="228">
        <v>247462.54</v>
      </c>
      <c r="L2408" s="228">
        <v>2067680.9</v>
      </c>
    </row>
    <row r="2409" spans="1:12">
      <c r="A2409" s="228">
        <v>2009</v>
      </c>
      <c r="B2409" s="228" t="s">
        <v>193</v>
      </c>
      <c r="C2409" s="228" t="s">
        <v>65</v>
      </c>
      <c r="D2409" s="228" t="s">
        <v>205</v>
      </c>
      <c r="E2409" s="228">
        <v>30</v>
      </c>
      <c r="F2409" s="228">
        <v>36422</v>
      </c>
      <c r="G2409" s="228">
        <v>972</v>
      </c>
      <c r="H2409" s="228">
        <v>1692</v>
      </c>
      <c r="I2409" s="228">
        <v>1501692.8</v>
      </c>
      <c r="J2409" s="228">
        <v>375004.47</v>
      </c>
      <c r="K2409" s="228">
        <v>332166.81</v>
      </c>
      <c r="L2409" s="228">
        <v>2506145.3199999998</v>
      </c>
    </row>
    <row r="2410" spans="1:12">
      <c r="A2410" s="228">
        <v>2009</v>
      </c>
      <c r="B2410" s="228" t="s">
        <v>193</v>
      </c>
      <c r="C2410" s="228" t="s">
        <v>65</v>
      </c>
      <c r="D2410" s="228" t="s">
        <v>205</v>
      </c>
      <c r="E2410" s="228">
        <v>35</v>
      </c>
      <c r="F2410" s="228">
        <v>41495</v>
      </c>
      <c r="G2410" s="228">
        <v>1361</v>
      </c>
      <c r="H2410" s="228">
        <v>2344</v>
      </c>
      <c r="I2410" s="228">
        <v>1858624.25</v>
      </c>
      <c r="J2410" s="228">
        <v>485925.1</v>
      </c>
      <c r="K2410" s="228">
        <v>445151.49</v>
      </c>
      <c r="L2410" s="228">
        <v>3182026.1</v>
      </c>
    </row>
    <row r="2411" spans="1:12">
      <c r="A2411" s="228">
        <v>2009</v>
      </c>
      <c r="B2411" s="228" t="s">
        <v>193</v>
      </c>
      <c r="C2411" s="228" t="s">
        <v>65</v>
      </c>
      <c r="D2411" s="228" t="s">
        <v>205</v>
      </c>
      <c r="E2411" s="228">
        <v>40</v>
      </c>
      <c r="F2411" s="228">
        <v>41031</v>
      </c>
      <c r="G2411" s="228">
        <v>1531</v>
      </c>
      <c r="H2411" s="228">
        <v>2624</v>
      </c>
      <c r="I2411" s="228">
        <v>2449774.0499999998</v>
      </c>
      <c r="J2411" s="228">
        <v>647174.34</v>
      </c>
      <c r="K2411" s="228">
        <v>497398.74</v>
      </c>
      <c r="L2411" s="228">
        <v>3974226.64</v>
      </c>
    </row>
    <row r="2412" spans="1:12">
      <c r="A2412" s="228">
        <v>2009</v>
      </c>
      <c r="B2412" s="228" t="s">
        <v>193</v>
      </c>
      <c r="C2412" s="228" t="s">
        <v>65</v>
      </c>
      <c r="D2412" s="228" t="s">
        <v>205</v>
      </c>
      <c r="E2412" s="228">
        <v>45</v>
      </c>
      <c r="F2412" s="228">
        <v>44687</v>
      </c>
      <c r="G2412" s="228">
        <v>1913</v>
      </c>
      <c r="H2412" s="228">
        <v>3301</v>
      </c>
      <c r="I2412" s="228">
        <v>3034425.95</v>
      </c>
      <c r="J2412" s="228">
        <v>916803.18</v>
      </c>
      <c r="K2412" s="228">
        <v>716835.52</v>
      </c>
      <c r="L2412" s="228">
        <v>5182494.13</v>
      </c>
    </row>
    <row r="2413" spans="1:12">
      <c r="A2413" s="228">
        <v>2009</v>
      </c>
      <c r="B2413" s="228" t="s">
        <v>193</v>
      </c>
      <c r="C2413" s="228" t="s">
        <v>65</v>
      </c>
      <c r="D2413" s="228" t="s">
        <v>205</v>
      </c>
      <c r="E2413" s="228">
        <v>50</v>
      </c>
      <c r="F2413" s="228">
        <v>43451</v>
      </c>
      <c r="G2413" s="228">
        <v>2628</v>
      </c>
      <c r="H2413" s="228">
        <v>4845</v>
      </c>
      <c r="I2413" s="228">
        <v>4391784.95</v>
      </c>
      <c r="J2413" s="228">
        <v>1210859.33</v>
      </c>
      <c r="K2413" s="228">
        <v>1242575.67</v>
      </c>
      <c r="L2413" s="228">
        <v>7436944.6600000001</v>
      </c>
    </row>
    <row r="2414" spans="1:12">
      <c r="A2414" s="228">
        <v>2009</v>
      </c>
      <c r="B2414" s="228" t="s">
        <v>193</v>
      </c>
      <c r="C2414" s="228" t="s">
        <v>65</v>
      </c>
      <c r="D2414" s="228" t="s">
        <v>205</v>
      </c>
      <c r="E2414" s="228">
        <v>55</v>
      </c>
      <c r="F2414" s="228">
        <v>41108</v>
      </c>
      <c r="G2414" s="228">
        <v>3089</v>
      </c>
      <c r="H2414" s="228">
        <v>6584</v>
      </c>
      <c r="I2414" s="228">
        <v>6061024.5499999998</v>
      </c>
      <c r="J2414" s="228">
        <v>1603498.6</v>
      </c>
      <c r="K2414" s="228">
        <v>1663676.31</v>
      </c>
      <c r="L2414" s="228">
        <v>10149652.65</v>
      </c>
    </row>
    <row r="2415" spans="1:12">
      <c r="A2415" s="228">
        <v>2009</v>
      </c>
      <c r="B2415" s="228" t="s">
        <v>193</v>
      </c>
      <c r="C2415" s="228" t="s">
        <v>65</v>
      </c>
      <c r="D2415" s="228" t="s">
        <v>205</v>
      </c>
      <c r="E2415" s="228">
        <v>60</v>
      </c>
      <c r="F2415" s="228">
        <v>35414</v>
      </c>
      <c r="G2415" s="228">
        <v>3872</v>
      </c>
      <c r="H2415" s="228">
        <v>7970</v>
      </c>
      <c r="I2415" s="228">
        <v>7876877.3700000001</v>
      </c>
      <c r="J2415" s="228">
        <v>1990659.93</v>
      </c>
      <c r="K2415" s="228">
        <v>2491797.7799999998</v>
      </c>
      <c r="L2415" s="228">
        <v>13190372.49</v>
      </c>
    </row>
    <row r="2416" spans="1:12">
      <c r="A2416" s="228">
        <v>2009</v>
      </c>
      <c r="B2416" s="228" t="s">
        <v>193</v>
      </c>
      <c r="C2416" s="228" t="s">
        <v>65</v>
      </c>
      <c r="D2416" s="228" t="s">
        <v>205</v>
      </c>
      <c r="E2416" s="228">
        <v>65</v>
      </c>
      <c r="F2416" s="228">
        <v>24055</v>
      </c>
      <c r="G2416" s="228">
        <v>3256</v>
      </c>
      <c r="H2416" s="228">
        <v>8555</v>
      </c>
      <c r="I2416" s="228">
        <v>7746987.1699999999</v>
      </c>
      <c r="J2416" s="228">
        <v>1999350.28</v>
      </c>
      <c r="K2416" s="228">
        <v>2376597.9900000002</v>
      </c>
      <c r="L2416" s="228">
        <v>12863160.789999999</v>
      </c>
    </row>
    <row r="2417" spans="1:12">
      <c r="A2417" s="228">
        <v>2009</v>
      </c>
      <c r="B2417" s="228" t="s">
        <v>193</v>
      </c>
      <c r="C2417" s="228" t="s">
        <v>65</v>
      </c>
      <c r="D2417" s="228" t="s">
        <v>205</v>
      </c>
      <c r="E2417" s="228">
        <v>70</v>
      </c>
      <c r="F2417" s="228">
        <v>16578</v>
      </c>
      <c r="G2417" s="228">
        <v>3041</v>
      </c>
      <c r="H2417" s="228">
        <v>8165</v>
      </c>
      <c r="I2417" s="228">
        <v>7236389.9000000004</v>
      </c>
      <c r="J2417" s="228">
        <v>1820825.38</v>
      </c>
      <c r="K2417" s="228">
        <v>2573684.96</v>
      </c>
      <c r="L2417" s="228">
        <v>12151864.199999999</v>
      </c>
    </row>
    <row r="2418" spans="1:12">
      <c r="A2418" s="228">
        <v>2009</v>
      </c>
      <c r="B2418" s="228" t="s">
        <v>193</v>
      </c>
      <c r="C2418" s="228" t="s">
        <v>65</v>
      </c>
      <c r="D2418" s="228" t="s">
        <v>205</v>
      </c>
      <c r="E2418" s="228">
        <v>75</v>
      </c>
      <c r="F2418" s="228">
        <v>11555</v>
      </c>
      <c r="G2418" s="228">
        <v>2505</v>
      </c>
      <c r="H2418" s="228">
        <v>8131</v>
      </c>
      <c r="I2418" s="228">
        <v>6310233.3499999996</v>
      </c>
      <c r="J2418" s="228">
        <v>1478133.6</v>
      </c>
      <c r="K2418" s="228">
        <v>1866751.15</v>
      </c>
      <c r="L2418" s="228">
        <v>10073929.560000001</v>
      </c>
    </row>
    <row r="2419" spans="1:12">
      <c r="A2419" s="228">
        <v>2009</v>
      </c>
      <c r="B2419" s="228" t="s">
        <v>193</v>
      </c>
      <c r="C2419" s="228" t="s">
        <v>65</v>
      </c>
      <c r="D2419" s="228" t="s">
        <v>205</v>
      </c>
      <c r="E2419" s="228">
        <v>80</v>
      </c>
      <c r="F2419" s="228">
        <v>7285</v>
      </c>
      <c r="G2419" s="228">
        <v>1600</v>
      </c>
      <c r="H2419" s="228">
        <v>6094</v>
      </c>
      <c r="I2419" s="228">
        <v>4312591.43</v>
      </c>
      <c r="J2419" s="228">
        <v>969940.55</v>
      </c>
      <c r="K2419" s="228">
        <v>1051788.55</v>
      </c>
      <c r="L2419" s="228">
        <v>6565002.9900000002</v>
      </c>
    </row>
    <row r="2420" spans="1:12">
      <c r="A2420" s="228">
        <v>2009</v>
      </c>
      <c r="B2420" s="228" t="s">
        <v>193</v>
      </c>
      <c r="C2420" s="228" t="s">
        <v>65</v>
      </c>
      <c r="D2420" s="228" t="s">
        <v>205</v>
      </c>
      <c r="E2420" s="228">
        <v>85</v>
      </c>
      <c r="F2420" s="228">
        <v>2343</v>
      </c>
      <c r="G2420" s="228">
        <v>469</v>
      </c>
      <c r="H2420" s="228">
        <v>2639</v>
      </c>
      <c r="I2420" s="228">
        <v>1507913.03</v>
      </c>
      <c r="J2420" s="228">
        <v>252166.34</v>
      </c>
      <c r="K2420" s="228">
        <v>320731.65999999997</v>
      </c>
      <c r="L2420" s="228">
        <v>2132029.21</v>
      </c>
    </row>
    <row r="2421" spans="1:12">
      <c r="A2421" s="228">
        <v>2009</v>
      </c>
      <c r="B2421" s="228" t="s">
        <v>193</v>
      </c>
      <c r="C2421" s="228" t="s">
        <v>65</v>
      </c>
      <c r="D2421" s="228" t="s">
        <v>205</v>
      </c>
      <c r="E2421" s="228">
        <v>90</v>
      </c>
      <c r="F2421" s="228">
        <v>701</v>
      </c>
      <c r="G2421" s="228">
        <v>153</v>
      </c>
      <c r="H2421" s="228">
        <v>1387</v>
      </c>
      <c r="I2421" s="228">
        <v>659277.29</v>
      </c>
      <c r="J2421" s="228">
        <v>75080.960000000006</v>
      </c>
      <c r="K2421" s="228">
        <v>130921.9</v>
      </c>
      <c r="L2421" s="228">
        <v>889816.47</v>
      </c>
    </row>
    <row r="2422" spans="1:12">
      <c r="A2422" s="228">
        <v>2009</v>
      </c>
      <c r="B2422" s="228" t="s">
        <v>193</v>
      </c>
      <c r="C2422" s="228" t="s">
        <v>65</v>
      </c>
      <c r="D2422" s="228" t="s">
        <v>205</v>
      </c>
      <c r="E2422" s="228">
        <v>95</v>
      </c>
      <c r="F2422" s="228">
        <v>152</v>
      </c>
      <c r="G2422" s="228">
        <v>25</v>
      </c>
      <c r="H2422" s="228">
        <v>180</v>
      </c>
      <c r="I2422" s="228">
        <v>88149</v>
      </c>
      <c r="J2422" s="228">
        <v>10173.15</v>
      </c>
      <c r="K2422" s="228">
        <v>15641</v>
      </c>
      <c r="L2422" s="228">
        <v>114502.15</v>
      </c>
    </row>
    <row r="2423" spans="1:12">
      <c r="A2423" s="228">
        <v>2009</v>
      </c>
      <c r="B2423" s="228" t="s">
        <v>193</v>
      </c>
      <c r="C2423" s="228" t="s">
        <v>65</v>
      </c>
      <c r="D2423" s="228" t="s">
        <v>206</v>
      </c>
      <c r="E2423" s="228">
        <v>0</v>
      </c>
      <c r="F2423" s="228">
        <v>32817</v>
      </c>
      <c r="G2423" s="228">
        <v>867</v>
      </c>
      <c r="H2423" s="228">
        <v>2676</v>
      </c>
      <c r="I2423" s="228">
        <v>1452592.35</v>
      </c>
      <c r="J2423" s="228">
        <v>202987.56</v>
      </c>
      <c r="K2423" s="228">
        <v>29221</v>
      </c>
      <c r="L2423" s="228">
        <v>1811122.62</v>
      </c>
    </row>
    <row r="2424" spans="1:12">
      <c r="A2424" s="228">
        <v>2009</v>
      </c>
      <c r="B2424" s="228" t="s">
        <v>193</v>
      </c>
      <c r="C2424" s="228" t="s">
        <v>65</v>
      </c>
      <c r="D2424" s="228" t="s">
        <v>206</v>
      </c>
      <c r="E2424" s="228">
        <v>5</v>
      </c>
      <c r="F2424" s="228">
        <v>32524</v>
      </c>
      <c r="G2424" s="228">
        <v>408</v>
      </c>
      <c r="H2424" s="228">
        <v>489</v>
      </c>
      <c r="I2424" s="228">
        <v>389643.2</v>
      </c>
      <c r="J2424" s="228">
        <v>118227.53</v>
      </c>
      <c r="K2424" s="228">
        <v>43929</v>
      </c>
      <c r="L2424" s="228">
        <v>618953.64</v>
      </c>
    </row>
    <row r="2425" spans="1:12">
      <c r="A2425" s="228">
        <v>2009</v>
      </c>
      <c r="B2425" s="228" t="s">
        <v>193</v>
      </c>
      <c r="C2425" s="228" t="s">
        <v>65</v>
      </c>
      <c r="D2425" s="228" t="s">
        <v>206</v>
      </c>
      <c r="E2425" s="228">
        <v>10</v>
      </c>
      <c r="F2425" s="228">
        <v>34754</v>
      </c>
      <c r="G2425" s="228">
        <v>388</v>
      </c>
      <c r="H2425" s="228">
        <v>579</v>
      </c>
      <c r="I2425" s="228">
        <v>446367.1</v>
      </c>
      <c r="J2425" s="228">
        <v>98174.57</v>
      </c>
      <c r="K2425" s="228">
        <v>40709</v>
      </c>
      <c r="L2425" s="228">
        <v>634373.48</v>
      </c>
    </row>
    <row r="2426" spans="1:12">
      <c r="A2426" s="228">
        <v>2009</v>
      </c>
      <c r="B2426" s="228" t="s">
        <v>193</v>
      </c>
      <c r="C2426" s="228" t="s">
        <v>65</v>
      </c>
      <c r="D2426" s="228" t="s">
        <v>206</v>
      </c>
      <c r="E2426" s="228">
        <v>15</v>
      </c>
      <c r="F2426" s="228">
        <v>36333</v>
      </c>
      <c r="G2426" s="228">
        <v>1152</v>
      </c>
      <c r="H2426" s="228">
        <v>2101</v>
      </c>
      <c r="I2426" s="228">
        <v>1634819.1</v>
      </c>
      <c r="J2426" s="228">
        <v>311893.59999999998</v>
      </c>
      <c r="K2426" s="228">
        <v>280859.64</v>
      </c>
      <c r="L2426" s="228">
        <v>2464868.3199999998</v>
      </c>
    </row>
    <row r="2427" spans="1:12">
      <c r="A2427" s="228">
        <v>2009</v>
      </c>
      <c r="B2427" s="228" t="s">
        <v>193</v>
      </c>
      <c r="C2427" s="228" t="s">
        <v>65</v>
      </c>
      <c r="D2427" s="228" t="s">
        <v>206</v>
      </c>
      <c r="E2427" s="228">
        <v>20</v>
      </c>
      <c r="F2427" s="228">
        <v>32317</v>
      </c>
      <c r="G2427" s="228">
        <v>1576</v>
      </c>
      <c r="H2427" s="228">
        <v>3301</v>
      </c>
      <c r="I2427" s="228">
        <v>2587034.9900000002</v>
      </c>
      <c r="J2427" s="228">
        <v>574744.56999999995</v>
      </c>
      <c r="K2427" s="228">
        <v>165095</v>
      </c>
      <c r="L2427" s="228">
        <v>3706293.14</v>
      </c>
    </row>
    <row r="2428" spans="1:12">
      <c r="A2428" s="228">
        <v>2009</v>
      </c>
      <c r="B2428" s="228" t="s">
        <v>193</v>
      </c>
      <c r="C2428" s="228" t="s">
        <v>65</v>
      </c>
      <c r="D2428" s="228" t="s">
        <v>206</v>
      </c>
      <c r="E2428" s="228">
        <v>25</v>
      </c>
      <c r="F2428" s="228">
        <v>34567</v>
      </c>
      <c r="G2428" s="228">
        <v>2190</v>
      </c>
      <c r="H2428" s="228">
        <v>6271</v>
      </c>
      <c r="I2428" s="228">
        <v>5229884.4400000004</v>
      </c>
      <c r="J2428" s="228">
        <v>1447282.65</v>
      </c>
      <c r="K2428" s="228">
        <v>188450.04</v>
      </c>
      <c r="L2428" s="228">
        <v>7536663.25</v>
      </c>
    </row>
    <row r="2429" spans="1:12">
      <c r="A2429" s="228">
        <v>2009</v>
      </c>
      <c r="B2429" s="228" t="s">
        <v>193</v>
      </c>
      <c r="C2429" s="228" t="s">
        <v>65</v>
      </c>
      <c r="D2429" s="228" t="s">
        <v>206</v>
      </c>
      <c r="E2429" s="228">
        <v>30</v>
      </c>
      <c r="F2429" s="228">
        <v>38886</v>
      </c>
      <c r="G2429" s="228">
        <v>3394</v>
      </c>
      <c r="H2429" s="228">
        <v>10177</v>
      </c>
      <c r="I2429" s="228">
        <v>8887177.3200000003</v>
      </c>
      <c r="J2429" s="228">
        <v>2450892.44</v>
      </c>
      <c r="K2429" s="228">
        <v>480063.73</v>
      </c>
      <c r="L2429" s="228">
        <v>13034080.48</v>
      </c>
    </row>
    <row r="2430" spans="1:12">
      <c r="A2430" s="228">
        <v>2009</v>
      </c>
      <c r="B2430" s="228" t="s">
        <v>193</v>
      </c>
      <c r="C2430" s="228" t="s">
        <v>65</v>
      </c>
      <c r="D2430" s="228" t="s">
        <v>206</v>
      </c>
      <c r="E2430" s="228">
        <v>35</v>
      </c>
      <c r="F2430" s="228">
        <v>43958</v>
      </c>
      <c r="G2430" s="228">
        <v>3395</v>
      </c>
      <c r="H2430" s="228">
        <v>8779</v>
      </c>
      <c r="I2430" s="228">
        <v>7566730.8499999996</v>
      </c>
      <c r="J2430" s="228">
        <v>1971120.59</v>
      </c>
      <c r="K2430" s="228">
        <v>655250.6</v>
      </c>
      <c r="L2430" s="228">
        <v>11475147.58</v>
      </c>
    </row>
    <row r="2431" spans="1:12">
      <c r="A2431" s="228">
        <v>2009</v>
      </c>
      <c r="B2431" s="228" t="s">
        <v>193</v>
      </c>
      <c r="C2431" s="228" t="s">
        <v>65</v>
      </c>
      <c r="D2431" s="228" t="s">
        <v>206</v>
      </c>
      <c r="E2431" s="228">
        <v>40</v>
      </c>
      <c r="F2431" s="228">
        <v>43494</v>
      </c>
      <c r="G2431" s="228">
        <v>2990</v>
      </c>
      <c r="H2431" s="228">
        <v>6173</v>
      </c>
      <c r="I2431" s="228">
        <v>5403596.6399999997</v>
      </c>
      <c r="J2431" s="228">
        <v>1306380.6000000001</v>
      </c>
      <c r="K2431" s="228">
        <v>685983.24</v>
      </c>
      <c r="L2431" s="228">
        <v>8382459.29</v>
      </c>
    </row>
    <row r="2432" spans="1:12">
      <c r="A2432" s="228">
        <v>2009</v>
      </c>
      <c r="B2432" s="228" t="s">
        <v>193</v>
      </c>
      <c r="C2432" s="228" t="s">
        <v>65</v>
      </c>
      <c r="D2432" s="228" t="s">
        <v>206</v>
      </c>
      <c r="E2432" s="228">
        <v>45</v>
      </c>
      <c r="F2432" s="228">
        <v>46110</v>
      </c>
      <c r="G2432" s="228">
        <v>3103</v>
      </c>
      <c r="H2432" s="228">
        <v>6421</v>
      </c>
      <c r="I2432" s="228">
        <v>5583881.0999999996</v>
      </c>
      <c r="J2432" s="228">
        <v>1365374.87</v>
      </c>
      <c r="K2432" s="228">
        <v>910024.72</v>
      </c>
      <c r="L2432" s="228">
        <v>8946124.9600000009</v>
      </c>
    </row>
    <row r="2433" spans="1:12">
      <c r="A2433" s="228">
        <v>2009</v>
      </c>
      <c r="B2433" s="228" t="s">
        <v>193</v>
      </c>
      <c r="C2433" s="228" t="s">
        <v>65</v>
      </c>
      <c r="D2433" s="228" t="s">
        <v>206</v>
      </c>
      <c r="E2433" s="228">
        <v>50</v>
      </c>
      <c r="F2433" s="228">
        <v>45757</v>
      </c>
      <c r="G2433" s="228">
        <v>3599</v>
      </c>
      <c r="H2433" s="228">
        <v>7053</v>
      </c>
      <c r="I2433" s="228">
        <v>5903704.1699999999</v>
      </c>
      <c r="J2433" s="228">
        <v>1548286.67</v>
      </c>
      <c r="K2433" s="228">
        <v>1129915.79</v>
      </c>
      <c r="L2433" s="228">
        <v>9603253.5700000003</v>
      </c>
    </row>
    <row r="2434" spans="1:12">
      <c r="A2434" s="228">
        <v>2009</v>
      </c>
      <c r="B2434" s="228" t="s">
        <v>193</v>
      </c>
      <c r="C2434" s="228" t="s">
        <v>65</v>
      </c>
      <c r="D2434" s="228" t="s">
        <v>206</v>
      </c>
      <c r="E2434" s="228">
        <v>55</v>
      </c>
      <c r="F2434" s="228">
        <v>42057</v>
      </c>
      <c r="G2434" s="228">
        <v>3725</v>
      </c>
      <c r="H2434" s="228">
        <v>7816</v>
      </c>
      <c r="I2434" s="228">
        <v>6826164.6900000004</v>
      </c>
      <c r="J2434" s="228">
        <v>1734979.86</v>
      </c>
      <c r="K2434" s="228">
        <v>1656663.65</v>
      </c>
      <c r="L2434" s="228">
        <v>11149139.85</v>
      </c>
    </row>
    <row r="2435" spans="1:12">
      <c r="A2435" s="228">
        <v>2009</v>
      </c>
      <c r="B2435" s="228" t="s">
        <v>193</v>
      </c>
      <c r="C2435" s="228" t="s">
        <v>65</v>
      </c>
      <c r="D2435" s="228" t="s">
        <v>206</v>
      </c>
      <c r="E2435" s="228">
        <v>60</v>
      </c>
      <c r="F2435" s="228">
        <v>35060</v>
      </c>
      <c r="G2435" s="228">
        <v>3854</v>
      </c>
      <c r="H2435" s="228">
        <v>8659</v>
      </c>
      <c r="I2435" s="228">
        <v>7220215.8600000003</v>
      </c>
      <c r="J2435" s="228">
        <v>1866507.21</v>
      </c>
      <c r="K2435" s="228">
        <v>1978404.79</v>
      </c>
      <c r="L2435" s="228">
        <v>11936558.84</v>
      </c>
    </row>
    <row r="2436" spans="1:12">
      <c r="A2436" s="228">
        <v>2009</v>
      </c>
      <c r="B2436" s="228" t="s">
        <v>193</v>
      </c>
      <c r="C2436" s="228" t="s">
        <v>65</v>
      </c>
      <c r="D2436" s="228" t="s">
        <v>206</v>
      </c>
      <c r="E2436" s="228">
        <v>65</v>
      </c>
      <c r="F2436" s="228">
        <v>23505</v>
      </c>
      <c r="G2436" s="228">
        <v>3048</v>
      </c>
      <c r="H2436" s="228">
        <v>7741</v>
      </c>
      <c r="I2436" s="228">
        <v>6105108.4400000004</v>
      </c>
      <c r="J2436" s="228">
        <v>1612446.18</v>
      </c>
      <c r="K2436" s="228">
        <v>1766176.76</v>
      </c>
      <c r="L2436" s="228">
        <v>10073557.23</v>
      </c>
    </row>
    <row r="2437" spans="1:12">
      <c r="A2437" s="228">
        <v>2009</v>
      </c>
      <c r="B2437" s="228" t="s">
        <v>193</v>
      </c>
      <c r="C2437" s="228" t="s">
        <v>65</v>
      </c>
      <c r="D2437" s="228" t="s">
        <v>206</v>
      </c>
      <c r="E2437" s="228">
        <v>70</v>
      </c>
      <c r="F2437" s="228">
        <v>17421</v>
      </c>
      <c r="G2437" s="228">
        <v>2708</v>
      </c>
      <c r="H2437" s="228">
        <v>8149</v>
      </c>
      <c r="I2437" s="228">
        <v>6565845.3799999999</v>
      </c>
      <c r="J2437" s="228">
        <v>1581063.73</v>
      </c>
      <c r="K2437" s="228">
        <v>1914551.5</v>
      </c>
      <c r="L2437" s="228">
        <v>10491779.369999999</v>
      </c>
    </row>
    <row r="2438" spans="1:12">
      <c r="A2438" s="228">
        <v>2009</v>
      </c>
      <c r="B2438" s="228" t="s">
        <v>193</v>
      </c>
      <c r="C2438" s="228" t="s">
        <v>65</v>
      </c>
      <c r="D2438" s="228" t="s">
        <v>206</v>
      </c>
      <c r="E2438" s="228">
        <v>75</v>
      </c>
      <c r="F2438" s="228">
        <v>13084</v>
      </c>
      <c r="G2438" s="228">
        <v>2291</v>
      </c>
      <c r="H2438" s="228">
        <v>8760</v>
      </c>
      <c r="I2438" s="228">
        <v>6539880.5800000001</v>
      </c>
      <c r="J2438" s="228">
        <v>1446700.7</v>
      </c>
      <c r="K2438" s="228">
        <v>1922855.82</v>
      </c>
      <c r="L2438" s="228">
        <v>10352083.699999999</v>
      </c>
    </row>
    <row r="2439" spans="1:12">
      <c r="A2439" s="228">
        <v>2009</v>
      </c>
      <c r="B2439" s="228" t="s">
        <v>193</v>
      </c>
      <c r="C2439" s="228" t="s">
        <v>65</v>
      </c>
      <c r="D2439" s="228" t="s">
        <v>206</v>
      </c>
      <c r="E2439" s="228">
        <v>80</v>
      </c>
      <c r="F2439" s="228">
        <v>9378</v>
      </c>
      <c r="G2439" s="228">
        <v>1736</v>
      </c>
      <c r="H2439" s="228">
        <v>8842</v>
      </c>
      <c r="I2439" s="228">
        <v>5821911.7800000003</v>
      </c>
      <c r="J2439" s="228">
        <v>1059663.24</v>
      </c>
      <c r="K2439" s="228">
        <v>1298899.8999999999</v>
      </c>
      <c r="L2439" s="228">
        <v>8494754.1699999999</v>
      </c>
    </row>
    <row r="2440" spans="1:12">
      <c r="A2440" s="228">
        <v>2009</v>
      </c>
      <c r="B2440" s="228" t="s">
        <v>193</v>
      </c>
      <c r="C2440" s="228" t="s">
        <v>65</v>
      </c>
      <c r="D2440" s="228" t="s">
        <v>206</v>
      </c>
      <c r="E2440" s="228">
        <v>85</v>
      </c>
      <c r="F2440" s="228">
        <v>5292</v>
      </c>
      <c r="G2440" s="228">
        <v>839</v>
      </c>
      <c r="H2440" s="228">
        <v>6684</v>
      </c>
      <c r="I2440" s="228">
        <v>3297511.31</v>
      </c>
      <c r="J2440" s="228">
        <v>438119.35</v>
      </c>
      <c r="K2440" s="228">
        <v>454105.85</v>
      </c>
      <c r="L2440" s="228">
        <v>4345804.41</v>
      </c>
    </row>
    <row r="2441" spans="1:12">
      <c r="A2441" s="228">
        <v>2009</v>
      </c>
      <c r="B2441" s="228" t="s">
        <v>193</v>
      </c>
      <c r="C2441" s="228" t="s">
        <v>65</v>
      </c>
      <c r="D2441" s="228" t="s">
        <v>206</v>
      </c>
      <c r="E2441" s="228">
        <v>90</v>
      </c>
      <c r="F2441" s="228">
        <v>1961</v>
      </c>
      <c r="G2441" s="228">
        <v>307</v>
      </c>
      <c r="H2441" s="228">
        <v>3462</v>
      </c>
      <c r="I2441" s="228">
        <v>1337613.8999999999</v>
      </c>
      <c r="J2441" s="228">
        <v>136365.20000000001</v>
      </c>
      <c r="K2441" s="228">
        <v>65045.08</v>
      </c>
      <c r="L2441" s="228">
        <v>1641191.81</v>
      </c>
    </row>
    <row r="2442" spans="1:12">
      <c r="A2442" s="228">
        <v>2009</v>
      </c>
      <c r="B2442" s="228" t="s">
        <v>193</v>
      </c>
      <c r="C2442" s="228" t="s">
        <v>65</v>
      </c>
      <c r="D2442" s="228" t="s">
        <v>206</v>
      </c>
      <c r="E2442" s="228">
        <v>95</v>
      </c>
      <c r="F2442" s="228">
        <v>619</v>
      </c>
      <c r="G2442" s="228">
        <v>78</v>
      </c>
      <c r="H2442" s="228">
        <v>1476</v>
      </c>
      <c r="I2442" s="228">
        <v>409167</v>
      </c>
      <c r="J2442" s="228">
        <v>38350.550000000003</v>
      </c>
      <c r="K2442" s="228">
        <v>40128</v>
      </c>
      <c r="L2442" s="228">
        <v>526762.6</v>
      </c>
    </row>
    <row r="2443" spans="1:12">
      <c r="A2443" s="228">
        <v>2009</v>
      </c>
      <c r="B2443" s="228" t="s">
        <v>193</v>
      </c>
      <c r="C2443" s="228" t="s">
        <v>66</v>
      </c>
      <c r="D2443" s="228" t="s">
        <v>205</v>
      </c>
      <c r="E2443" s="228">
        <v>0</v>
      </c>
      <c r="F2443" s="228">
        <v>5164</v>
      </c>
      <c r="G2443" s="228">
        <v>161</v>
      </c>
      <c r="H2443" s="228">
        <v>696</v>
      </c>
      <c r="I2443" s="228">
        <v>326561.5</v>
      </c>
      <c r="J2443" s="228">
        <v>40703.5</v>
      </c>
      <c r="K2443" s="228">
        <v>594</v>
      </c>
      <c r="L2443" s="228">
        <v>402786.9</v>
      </c>
    </row>
    <row r="2444" spans="1:12">
      <c r="A2444" s="228">
        <v>2009</v>
      </c>
      <c r="B2444" s="228" t="s">
        <v>193</v>
      </c>
      <c r="C2444" s="228" t="s">
        <v>66</v>
      </c>
      <c r="D2444" s="228" t="s">
        <v>205</v>
      </c>
      <c r="E2444" s="228">
        <v>5</v>
      </c>
      <c r="F2444" s="228">
        <v>5731</v>
      </c>
      <c r="G2444" s="228">
        <v>77</v>
      </c>
      <c r="H2444" s="228">
        <v>82</v>
      </c>
      <c r="I2444" s="228">
        <v>62996.61</v>
      </c>
      <c r="J2444" s="228">
        <v>17653.580000000002</v>
      </c>
      <c r="K2444" s="228">
        <v>1351.8</v>
      </c>
      <c r="L2444" s="228">
        <v>99914.8</v>
      </c>
    </row>
    <row r="2445" spans="1:12">
      <c r="A2445" s="228">
        <v>2009</v>
      </c>
      <c r="B2445" s="228" t="s">
        <v>193</v>
      </c>
      <c r="C2445" s="228" t="s">
        <v>66</v>
      </c>
      <c r="D2445" s="228" t="s">
        <v>205</v>
      </c>
      <c r="E2445" s="228">
        <v>10</v>
      </c>
      <c r="F2445" s="228">
        <v>6590</v>
      </c>
      <c r="G2445" s="228">
        <v>69</v>
      </c>
      <c r="H2445" s="228">
        <v>84</v>
      </c>
      <c r="I2445" s="228">
        <v>73043.710000000006</v>
      </c>
      <c r="J2445" s="228">
        <v>23926.19</v>
      </c>
      <c r="K2445" s="228">
        <v>16155</v>
      </c>
      <c r="L2445" s="228">
        <v>131339.29</v>
      </c>
    </row>
    <row r="2446" spans="1:12">
      <c r="A2446" s="228">
        <v>2009</v>
      </c>
      <c r="B2446" s="228" t="s">
        <v>193</v>
      </c>
      <c r="C2446" s="228" t="s">
        <v>66</v>
      </c>
      <c r="D2446" s="228" t="s">
        <v>205</v>
      </c>
      <c r="E2446" s="228">
        <v>15</v>
      </c>
      <c r="F2446" s="228">
        <v>7664</v>
      </c>
      <c r="G2446" s="228">
        <v>160</v>
      </c>
      <c r="H2446" s="228">
        <v>260</v>
      </c>
      <c r="I2446" s="228">
        <v>244236.76</v>
      </c>
      <c r="J2446" s="228">
        <v>57069.33</v>
      </c>
      <c r="K2446" s="228">
        <v>63831.37</v>
      </c>
      <c r="L2446" s="228">
        <v>407973.9</v>
      </c>
    </row>
    <row r="2447" spans="1:12">
      <c r="A2447" s="228">
        <v>2009</v>
      </c>
      <c r="B2447" s="228" t="s">
        <v>193</v>
      </c>
      <c r="C2447" s="228" t="s">
        <v>66</v>
      </c>
      <c r="D2447" s="228" t="s">
        <v>205</v>
      </c>
      <c r="E2447" s="228">
        <v>20</v>
      </c>
      <c r="F2447" s="228">
        <v>5672</v>
      </c>
      <c r="G2447" s="228">
        <v>142</v>
      </c>
      <c r="H2447" s="228">
        <v>219</v>
      </c>
      <c r="I2447" s="228">
        <v>200210.68</v>
      </c>
      <c r="J2447" s="228">
        <v>62679.63</v>
      </c>
      <c r="K2447" s="228">
        <v>66547.199999999997</v>
      </c>
      <c r="L2447" s="228">
        <v>371204.97</v>
      </c>
    </row>
    <row r="2448" spans="1:12">
      <c r="A2448" s="228">
        <v>2009</v>
      </c>
      <c r="B2448" s="228" t="s">
        <v>193</v>
      </c>
      <c r="C2448" s="228" t="s">
        <v>66</v>
      </c>
      <c r="D2448" s="228" t="s">
        <v>205</v>
      </c>
      <c r="E2448" s="228">
        <v>25</v>
      </c>
      <c r="F2448" s="228">
        <v>3582</v>
      </c>
      <c r="G2448" s="228">
        <v>111</v>
      </c>
      <c r="H2448" s="228">
        <v>244</v>
      </c>
      <c r="I2448" s="228">
        <v>186515.16</v>
      </c>
      <c r="J2448" s="228">
        <v>50211.21</v>
      </c>
      <c r="K2448" s="228">
        <v>56275</v>
      </c>
      <c r="L2448" s="228">
        <v>335413.39</v>
      </c>
    </row>
    <row r="2449" spans="1:12">
      <c r="A2449" s="228">
        <v>2009</v>
      </c>
      <c r="B2449" s="228" t="s">
        <v>193</v>
      </c>
      <c r="C2449" s="228" t="s">
        <v>66</v>
      </c>
      <c r="D2449" s="228" t="s">
        <v>205</v>
      </c>
      <c r="E2449" s="228">
        <v>30</v>
      </c>
      <c r="F2449" s="228">
        <v>4675</v>
      </c>
      <c r="G2449" s="228">
        <v>217</v>
      </c>
      <c r="H2449" s="228">
        <v>325</v>
      </c>
      <c r="I2449" s="228">
        <v>243080.03</v>
      </c>
      <c r="J2449" s="228">
        <v>68092.800000000003</v>
      </c>
      <c r="K2449" s="228">
        <v>38253</v>
      </c>
      <c r="L2449" s="228">
        <v>413849.94</v>
      </c>
    </row>
    <row r="2450" spans="1:12">
      <c r="A2450" s="228">
        <v>2009</v>
      </c>
      <c r="B2450" s="228" t="s">
        <v>193</v>
      </c>
      <c r="C2450" s="228" t="s">
        <v>66</v>
      </c>
      <c r="D2450" s="228" t="s">
        <v>205</v>
      </c>
      <c r="E2450" s="228">
        <v>35</v>
      </c>
      <c r="F2450" s="228">
        <v>5905</v>
      </c>
      <c r="G2450" s="228">
        <v>250</v>
      </c>
      <c r="H2450" s="228">
        <v>388</v>
      </c>
      <c r="I2450" s="228">
        <v>349624.62</v>
      </c>
      <c r="J2450" s="228">
        <v>90601.5</v>
      </c>
      <c r="K2450" s="228">
        <v>67225.69</v>
      </c>
      <c r="L2450" s="228">
        <v>597529.49</v>
      </c>
    </row>
    <row r="2451" spans="1:12">
      <c r="A2451" s="228">
        <v>2009</v>
      </c>
      <c r="B2451" s="228" t="s">
        <v>193</v>
      </c>
      <c r="C2451" s="228" t="s">
        <v>66</v>
      </c>
      <c r="D2451" s="228" t="s">
        <v>205</v>
      </c>
      <c r="E2451" s="228">
        <v>40</v>
      </c>
      <c r="F2451" s="228">
        <v>6668</v>
      </c>
      <c r="G2451" s="228">
        <v>298</v>
      </c>
      <c r="H2451" s="228">
        <v>401</v>
      </c>
      <c r="I2451" s="228">
        <v>303378.2</v>
      </c>
      <c r="J2451" s="228">
        <v>94586.37</v>
      </c>
      <c r="K2451" s="228">
        <v>53726</v>
      </c>
      <c r="L2451" s="228">
        <v>539458.34</v>
      </c>
    </row>
    <row r="2452" spans="1:12">
      <c r="A2452" s="228">
        <v>2009</v>
      </c>
      <c r="B2452" s="228" t="s">
        <v>193</v>
      </c>
      <c r="C2452" s="228" t="s">
        <v>66</v>
      </c>
      <c r="D2452" s="228" t="s">
        <v>205</v>
      </c>
      <c r="E2452" s="228">
        <v>45</v>
      </c>
      <c r="F2452" s="228">
        <v>8477</v>
      </c>
      <c r="G2452" s="228">
        <v>436</v>
      </c>
      <c r="H2452" s="228">
        <v>831</v>
      </c>
      <c r="I2452" s="228">
        <v>697575.38</v>
      </c>
      <c r="J2452" s="228">
        <v>178369.04</v>
      </c>
      <c r="K2452" s="228">
        <v>160572.70000000001</v>
      </c>
      <c r="L2452" s="228">
        <v>1165084.54</v>
      </c>
    </row>
    <row r="2453" spans="1:12">
      <c r="A2453" s="228">
        <v>2009</v>
      </c>
      <c r="B2453" s="228" t="s">
        <v>193</v>
      </c>
      <c r="C2453" s="228" t="s">
        <v>66</v>
      </c>
      <c r="D2453" s="228" t="s">
        <v>205</v>
      </c>
      <c r="E2453" s="228">
        <v>50</v>
      </c>
      <c r="F2453" s="228">
        <v>9243</v>
      </c>
      <c r="G2453" s="228">
        <v>668</v>
      </c>
      <c r="H2453" s="228">
        <v>1519</v>
      </c>
      <c r="I2453" s="228">
        <v>1014649.43</v>
      </c>
      <c r="J2453" s="228">
        <v>302770.7</v>
      </c>
      <c r="K2453" s="228">
        <v>412592</v>
      </c>
      <c r="L2453" s="228">
        <v>1937986.54</v>
      </c>
    </row>
    <row r="2454" spans="1:12">
      <c r="A2454" s="228">
        <v>2009</v>
      </c>
      <c r="B2454" s="228" t="s">
        <v>193</v>
      </c>
      <c r="C2454" s="228" t="s">
        <v>66</v>
      </c>
      <c r="D2454" s="228" t="s">
        <v>205</v>
      </c>
      <c r="E2454" s="228">
        <v>55</v>
      </c>
      <c r="F2454" s="228">
        <v>9347</v>
      </c>
      <c r="G2454" s="228">
        <v>708</v>
      </c>
      <c r="H2454" s="228">
        <v>1876</v>
      </c>
      <c r="I2454" s="228">
        <v>1451306.44</v>
      </c>
      <c r="J2454" s="228">
        <v>353496.88</v>
      </c>
      <c r="K2454" s="228">
        <v>592279</v>
      </c>
      <c r="L2454" s="228">
        <v>2612124.17</v>
      </c>
    </row>
    <row r="2455" spans="1:12">
      <c r="A2455" s="228">
        <v>2009</v>
      </c>
      <c r="B2455" s="228" t="s">
        <v>193</v>
      </c>
      <c r="C2455" s="228" t="s">
        <v>66</v>
      </c>
      <c r="D2455" s="228" t="s">
        <v>205</v>
      </c>
      <c r="E2455" s="228">
        <v>60</v>
      </c>
      <c r="F2455" s="228">
        <v>8384</v>
      </c>
      <c r="G2455" s="228">
        <v>1067</v>
      </c>
      <c r="H2455" s="228">
        <v>2284</v>
      </c>
      <c r="I2455" s="228">
        <v>1843890.04</v>
      </c>
      <c r="J2455" s="228">
        <v>494809.94</v>
      </c>
      <c r="K2455" s="228">
        <v>614081.05000000005</v>
      </c>
      <c r="L2455" s="228">
        <v>3271615.27</v>
      </c>
    </row>
    <row r="2456" spans="1:12">
      <c r="A2456" s="228">
        <v>2009</v>
      </c>
      <c r="B2456" s="228" t="s">
        <v>193</v>
      </c>
      <c r="C2456" s="228" t="s">
        <v>66</v>
      </c>
      <c r="D2456" s="228" t="s">
        <v>205</v>
      </c>
      <c r="E2456" s="228">
        <v>65</v>
      </c>
      <c r="F2456" s="228">
        <v>6215</v>
      </c>
      <c r="G2456" s="228">
        <v>949</v>
      </c>
      <c r="H2456" s="228">
        <v>2207</v>
      </c>
      <c r="I2456" s="228">
        <v>1764515.31</v>
      </c>
      <c r="J2456" s="228">
        <v>464687.67</v>
      </c>
      <c r="K2456" s="228">
        <v>670373.80000000005</v>
      </c>
      <c r="L2456" s="228">
        <v>3112940.6</v>
      </c>
    </row>
    <row r="2457" spans="1:12">
      <c r="A2457" s="228">
        <v>2009</v>
      </c>
      <c r="B2457" s="228" t="s">
        <v>193</v>
      </c>
      <c r="C2457" s="228" t="s">
        <v>66</v>
      </c>
      <c r="D2457" s="228" t="s">
        <v>205</v>
      </c>
      <c r="E2457" s="228">
        <v>70</v>
      </c>
      <c r="F2457" s="228">
        <v>4284</v>
      </c>
      <c r="G2457" s="228">
        <v>819</v>
      </c>
      <c r="H2457" s="228">
        <v>2459</v>
      </c>
      <c r="I2457" s="228">
        <v>1652085.2</v>
      </c>
      <c r="J2457" s="228">
        <v>407011.68</v>
      </c>
      <c r="K2457" s="228">
        <v>489582.05</v>
      </c>
      <c r="L2457" s="228">
        <v>2714471.18</v>
      </c>
    </row>
    <row r="2458" spans="1:12">
      <c r="A2458" s="228">
        <v>2009</v>
      </c>
      <c r="B2458" s="228" t="s">
        <v>193</v>
      </c>
      <c r="C2458" s="228" t="s">
        <v>66</v>
      </c>
      <c r="D2458" s="228" t="s">
        <v>205</v>
      </c>
      <c r="E2458" s="228">
        <v>75</v>
      </c>
      <c r="F2458" s="228">
        <v>3308</v>
      </c>
      <c r="G2458" s="228">
        <v>773</v>
      </c>
      <c r="H2458" s="228">
        <v>2314</v>
      </c>
      <c r="I2458" s="228">
        <v>1611294.45</v>
      </c>
      <c r="J2458" s="228">
        <v>375325.53</v>
      </c>
      <c r="K2458" s="228">
        <v>473939.84</v>
      </c>
      <c r="L2458" s="228">
        <v>2582217.84</v>
      </c>
    </row>
    <row r="2459" spans="1:12">
      <c r="A2459" s="228">
        <v>2009</v>
      </c>
      <c r="B2459" s="228" t="s">
        <v>193</v>
      </c>
      <c r="C2459" s="228" t="s">
        <v>66</v>
      </c>
      <c r="D2459" s="228" t="s">
        <v>205</v>
      </c>
      <c r="E2459" s="228">
        <v>80</v>
      </c>
      <c r="F2459" s="228">
        <v>1978</v>
      </c>
      <c r="G2459" s="228">
        <v>538</v>
      </c>
      <c r="H2459" s="228">
        <v>2488</v>
      </c>
      <c r="I2459" s="228">
        <v>1583135.95</v>
      </c>
      <c r="J2459" s="228">
        <v>320037.67</v>
      </c>
      <c r="K2459" s="228">
        <v>287292.3</v>
      </c>
      <c r="L2459" s="228">
        <v>2247972.98</v>
      </c>
    </row>
    <row r="2460" spans="1:12">
      <c r="A2460" s="228">
        <v>2009</v>
      </c>
      <c r="B2460" s="228" t="s">
        <v>193</v>
      </c>
      <c r="C2460" s="228" t="s">
        <v>66</v>
      </c>
      <c r="D2460" s="228" t="s">
        <v>205</v>
      </c>
      <c r="E2460" s="228">
        <v>85</v>
      </c>
      <c r="F2460" s="228">
        <v>575</v>
      </c>
      <c r="G2460" s="228">
        <v>135</v>
      </c>
      <c r="H2460" s="228">
        <v>746</v>
      </c>
      <c r="I2460" s="228">
        <v>471732.54</v>
      </c>
      <c r="J2460" s="228">
        <v>81550.58</v>
      </c>
      <c r="K2460" s="228">
        <v>122597.8</v>
      </c>
      <c r="L2460" s="228">
        <v>707727.93</v>
      </c>
    </row>
    <row r="2461" spans="1:12">
      <c r="A2461" s="228">
        <v>2009</v>
      </c>
      <c r="B2461" s="228" t="s">
        <v>193</v>
      </c>
      <c r="C2461" s="228" t="s">
        <v>66</v>
      </c>
      <c r="D2461" s="228" t="s">
        <v>205</v>
      </c>
      <c r="E2461" s="228">
        <v>90</v>
      </c>
      <c r="F2461" s="228">
        <v>150</v>
      </c>
      <c r="G2461" s="228">
        <v>29</v>
      </c>
      <c r="H2461" s="228">
        <v>246</v>
      </c>
      <c r="I2461" s="228">
        <v>130297.93</v>
      </c>
      <c r="J2461" s="228">
        <v>17895.349999999999</v>
      </c>
      <c r="K2461" s="228">
        <v>7835</v>
      </c>
      <c r="L2461" s="228">
        <v>162115.01999999999</v>
      </c>
    </row>
    <row r="2462" spans="1:12">
      <c r="A2462" s="228">
        <v>2009</v>
      </c>
      <c r="B2462" s="228" t="s">
        <v>193</v>
      </c>
      <c r="C2462" s="228" t="s">
        <v>66</v>
      </c>
      <c r="D2462" s="228" t="s">
        <v>205</v>
      </c>
      <c r="E2462" s="228">
        <v>95</v>
      </c>
      <c r="F2462" s="228">
        <v>42</v>
      </c>
      <c r="G2462" s="228">
        <v>6</v>
      </c>
      <c r="H2462" s="228">
        <v>9</v>
      </c>
      <c r="I2462" s="228">
        <v>11939.09</v>
      </c>
      <c r="J2462" s="228">
        <v>2284.75</v>
      </c>
      <c r="K2462" s="228">
        <v>1312.8</v>
      </c>
      <c r="L2462" s="228">
        <v>15543.24</v>
      </c>
    </row>
    <row r="2463" spans="1:12">
      <c r="A2463" s="228">
        <v>2009</v>
      </c>
      <c r="B2463" s="228" t="s">
        <v>193</v>
      </c>
      <c r="C2463" s="228" t="s">
        <v>66</v>
      </c>
      <c r="D2463" s="228" t="s">
        <v>206</v>
      </c>
      <c r="E2463" s="228">
        <v>0</v>
      </c>
      <c r="F2463" s="228">
        <v>4926</v>
      </c>
      <c r="G2463" s="228">
        <v>75</v>
      </c>
      <c r="H2463" s="228">
        <v>394</v>
      </c>
      <c r="I2463" s="228">
        <v>192476.28</v>
      </c>
      <c r="J2463" s="228">
        <v>23079.9</v>
      </c>
      <c r="K2463" s="228">
        <v>237</v>
      </c>
      <c r="L2463" s="228">
        <v>232407.23</v>
      </c>
    </row>
    <row r="2464" spans="1:12">
      <c r="A2464" s="228">
        <v>2009</v>
      </c>
      <c r="B2464" s="228" t="s">
        <v>193</v>
      </c>
      <c r="C2464" s="228" t="s">
        <v>66</v>
      </c>
      <c r="D2464" s="228" t="s">
        <v>206</v>
      </c>
      <c r="E2464" s="228">
        <v>5</v>
      </c>
      <c r="F2464" s="228">
        <v>5286</v>
      </c>
      <c r="G2464" s="228">
        <v>56</v>
      </c>
      <c r="H2464" s="228">
        <v>59</v>
      </c>
      <c r="I2464" s="228">
        <v>43278.18</v>
      </c>
      <c r="J2464" s="228">
        <v>19917.2</v>
      </c>
      <c r="K2464" s="228">
        <v>14936</v>
      </c>
      <c r="L2464" s="228">
        <v>89824.48</v>
      </c>
    </row>
    <row r="2465" spans="1:12">
      <c r="A2465" s="228">
        <v>2009</v>
      </c>
      <c r="B2465" s="228" t="s">
        <v>193</v>
      </c>
      <c r="C2465" s="228" t="s">
        <v>66</v>
      </c>
      <c r="D2465" s="228" t="s">
        <v>206</v>
      </c>
      <c r="E2465" s="228">
        <v>10</v>
      </c>
      <c r="F2465" s="228">
        <v>6270</v>
      </c>
      <c r="G2465" s="228">
        <v>86</v>
      </c>
      <c r="H2465" s="228">
        <v>301</v>
      </c>
      <c r="I2465" s="228">
        <v>145703.13</v>
      </c>
      <c r="J2465" s="228">
        <v>20752.990000000002</v>
      </c>
      <c r="K2465" s="228">
        <v>42322.5</v>
      </c>
      <c r="L2465" s="228">
        <v>218399.34</v>
      </c>
    </row>
    <row r="2466" spans="1:12">
      <c r="A2466" s="228">
        <v>2009</v>
      </c>
      <c r="B2466" s="228" t="s">
        <v>193</v>
      </c>
      <c r="C2466" s="228" t="s">
        <v>66</v>
      </c>
      <c r="D2466" s="228" t="s">
        <v>206</v>
      </c>
      <c r="E2466" s="228">
        <v>15</v>
      </c>
      <c r="F2466" s="228">
        <v>7096</v>
      </c>
      <c r="G2466" s="228">
        <v>186</v>
      </c>
      <c r="H2466" s="228">
        <v>369</v>
      </c>
      <c r="I2466" s="228">
        <v>286399.95</v>
      </c>
      <c r="J2466" s="228">
        <v>71711.100000000006</v>
      </c>
      <c r="K2466" s="228">
        <v>49091</v>
      </c>
      <c r="L2466" s="228">
        <v>453812.72</v>
      </c>
    </row>
    <row r="2467" spans="1:12">
      <c r="A2467" s="228">
        <v>2009</v>
      </c>
      <c r="B2467" s="228" t="s">
        <v>193</v>
      </c>
      <c r="C2467" s="228" t="s">
        <v>66</v>
      </c>
      <c r="D2467" s="228" t="s">
        <v>206</v>
      </c>
      <c r="E2467" s="228">
        <v>20</v>
      </c>
      <c r="F2467" s="228">
        <v>6072</v>
      </c>
      <c r="G2467" s="228">
        <v>289</v>
      </c>
      <c r="H2467" s="228">
        <v>709</v>
      </c>
      <c r="I2467" s="228">
        <v>513018.24</v>
      </c>
      <c r="J2467" s="228">
        <v>99046.42</v>
      </c>
      <c r="K2467" s="228">
        <v>51398</v>
      </c>
      <c r="L2467" s="228">
        <v>743341.1</v>
      </c>
    </row>
    <row r="2468" spans="1:12">
      <c r="A2468" s="228">
        <v>2009</v>
      </c>
      <c r="B2468" s="228" t="s">
        <v>193</v>
      </c>
      <c r="C2468" s="228" t="s">
        <v>66</v>
      </c>
      <c r="D2468" s="228" t="s">
        <v>206</v>
      </c>
      <c r="E2468" s="228">
        <v>25</v>
      </c>
      <c r="F2468" s="228">
        <v>4443</v>
      </c>
      <c r="G2468" s="228">
        <v>417</v>
      </c>
      <c r="H2468" s="228">
        <v>1244</v>
      </c>
      <c r="I2468" s="228">
        <v>877083.29</v>
      </c>
      <c r="J2468" s="228">
        <v>195135.8</v>
      </c>
      <c r="K2468" s="228">
        <v>26605.599999999999</v>
      </c>
      <c r="L2468" s="228">
        <v>1207774.6299999999</v>
      </c>
    </row>
    <row r="2469" spans="1:12">
      <c r="A2469" s="228">
        <v>2009</v>
      </c>
      <c r="B2469" s="228" t="s">
        <v>193</v>
      </c>
      <c r="C2469" s="228" t="s">
        <v>66</v>
      </c>
      <c r="D2469" s="228" t="s">
        <v>206</v>
      </c>
      <c r="E2469" s="228">
        <v>30</v>
      </c>
      <c r="F2469" s="228">
        <v>5548</v>
      </c>
      <c r="G2469" s="228">
        <v>646</v>
      </c>
      <c r="H2469" s="228">
        <v>1679</v>
      </c>
      <c r="I2469" s="228">
        <v>1346992.48</v>
      </c>
      <c r="J2469" s="228">
        <v>309939.69</v>
      </c>
      <c r="K2469" s="228">
        <v>194677</v>
      </c>
      <c r="L2469" s="228">
        <v>2041801.19</v>
      </c>
    </row>
    <row r="2470" spans="1:12">
      <c r="A2470" s="228">
        <v>2009</v>
      </c>
      <c r="B2470" s="228" t="s">
        <v>193</v>
      </c>
      <c r="C2470" s="228" t="s">
        <v>66</v>
      </c>
      <c r="D2470" s="228" t="s">
        <v>206</v>
      </c>
      <c r="E2470" s="228">
        <v>35</v>
      </c>
      <c r="F2470" s="228">
        <v>7236</v>
      </c>
      <c r="G2470" s="228">
        <v>884</v>
      </c>
      <c r="H2470" s="228">
        <v>2212</v>
      </c>
      <c r="I2470" s="228">
        <v>1610162.52</v>
      </c>
      <c r="J2470" s="228">
        <v>348909.08</v>
      </c>
      <c r="K2470" s="228">
        <v>158748</v>
      </c>
      <c r="L2470" s="228">
        <v>2343030.71</v>
      </c>
    </row>
    <row r="2471" spans="1:12">
      <c r="A2471" s="228">
        <v>2009</v>
      </c>
      <c r="B2471" s="228" t="s">
        <v>193</v>
      </c>
      <c r="C2471" s="228" t="s">
        <v>66</v>
      </c>
      <c r="D2471" s="228" t="s">
        <v>206</v>
      </c>
      <c r="E2471" s="228">
        <v>40</v>
      </c>
      <c r="F2471" s="228">
        <v>7712</v>
      </c>
      <c r="G2471" s="228">
        <v>657</v>
      </c>
      <c r="H2471" s="228">
        <v>1560</v>
      </c>
      <c r="I2471" s="228">
        <v>1201933.54</v>
      </c>
      <c r="J2471" s="228">
        <v>235628.2</v>
      </c>
      <c r="K2471" s="228">
        <v>133263</v>
      </c>
      <c r="L2471" s="228">
        <v>1771747.83</v>
      </c>
    </row>
    <row r="2472" spans="1:12">
      <c r="A2472" s="228">
        <v>2009</v>
      </c>
      <c r="B2472" s="228" t="s">
        <v>193</v>
      </c>
      <c r="C2472" s="228" t="s">
        <v>66</v>
      </c>
      <c r="D2472" s="228" t="s">
        <v>206</v>
      </c>
      <c r="E2472" s="228">
        <v>45</v>
      </c>
      <c r="F2472" s="228">
        <v>9688</v>
      </c>
      <c r="G2472" s="228">
        <v>708</v>
      </c>
      <c r="H2472" s="228">
        <v>1565</v>
      </c>
      <c r="I2472" s="228">
        <v>1307678.3799999999</v>
      </c>
      <c r="J2472" s="228">
        <v>318640.03999999998</v>
      </c>
      <c r="K2472" s="228">
        <v>307012</v>
      </c>
      <c r="L2472" s="228">
        <v>2315943.2200000002</v>
      </c>
    </row>
    <row r="2473" spans="1:12">
      <c r="A2473" s="228">
        <v>2009</v>
      </c>
      <c r="B2473" s="228" t="s">
        <v>193</v>
      </c>
      <c r="C2473" s="228" t="s">
        <v>66</v>
      </c>
      <c r="D2473" s="228" t="s">
        <v>206</v>
      </c>
      <c r="E2473" s="228">
        <v>50</v>
      </c>
      <c r="F2473" s="228">
        <v>10212</v>
      </c>
      <c r="G2473" s="228">
        <v>823</v>
      </c>
      <c r="H2473" s="228">
        <v>1820</v>
      </c>
      <c r="I2473" s="228">
        <v>1440591.4</v>
      </c>
      <c r="J2473" s="228">
        <v>338609.06</v>
      </c>
      <c r="K2473" s="228">
        <v>382623.03</v>
      </c>
      <c r="L2473" s="228">
        <v>2413230.87</v>
      </c>
    </row>
    <row r="2474" spans="1:12">
      <c r="A2474" s="228">
        <v>2009</v>
      </c>
      <c r="B2474" s="228" t="s">
        <v>193</v>
      </c>
      <c r="C2474" s="228" t="s">
        <v>66</v>
      </c>
      <c r="D2474" s="228" t="s">
        <v>206</v>
      </c>
      <c r="E2474" s="228">
        <v>55</v>
      </c>
      <c r="F2474" s="228">
        <v>10064</v>
      </c>
      <c r="G2474" s="228">
        <v>985</v>
      </c>
      <c r="H2474" s="228">
        <v>2183</v>
      </c>
      <c r="I2474" s="228">
        <v>1621336.84</v>
      </c>
      <c r="J2474" s="228">
        <v>391504.44</v>
      </c>
      <c r="K2474" s="228">
        <v>411655</v>
      </c>
      <c r="L2474" s="228">
        <v>2688284.09</v>
      </c>
    </row>
    <row r="2475" spans="1:12">
      <c r="A2475" s="228">
        <v>2009</v>
      </c>
      <c r="B2475" s="228" t="s">
        <v>193</v>
      </c>
      <c r="C2475" s="228" t="s">
        <v>66</v>
      </c>
      <c r="D2475" s="228" t="s">
        <v>206</v>
      </c>
      <c r="E2475" s="228">
        <v>60</v>
      </c>
      <c r="F2475" s="228">
        <v>8906</v>
      </c>
      <c r="G2475" s="228">
        <v>1091</v>
      </c>
      <c r="H2475" s="228">
        <v>2665</v>
      </c>
      <c r="I2475" s="228">
        <v>1882891.94</v>
      </c>
      <c r="J2475" s="228">
        <v>479270.19</v>
      </c>
      <c r="K2475" s="228">
        <v>641679.12</v>
      </c>
      <c r="L2475" s="228">
        <v>3277264.42</v>
      </c>
    </row>
    <row r="2476" spans="1:12">
      <c r="A2476" s="228">
        <v>2009</v>
      </c>
      <c r="B2476" s="228" t="s">
        <v>193</v>
      </c>
      <c r="C2476" s="228" t="s">
        <v>66</v>
      </c>
      <c r="D2476" s="228" t="s">
        <v>206</v>
      </c>
      <c r="E2476" s="228">
        <v>65</v>
      </c>
      <c r="F2476" s="228">
        <v>6262</v>
      </c>
      <c r="G2476" s="228">
        <v>932</v>
      </c>
      <c r="H2476" s="228">
        <v>2431</v>
      </c>
      <c r="I2476" s="228">
        <v>1981233.31</v>
      </c>
      <c r="J2476" s="228">
        <v>436490.44</v>
      </c>
      <c r="K2476" s="228">
        <v>615708.94999999995</v>
      </c>
      <c r="L2476" s="228">
        <v>3250187.71</v>
      </c>
    </row>
    <row r="2477" spans="1:12">
      <c r="A2477" s="228">
        <v>2009</v>
      </c>
      <c r="B2477" s="228" t="s">
        <v>193</v>
      </c>
      <c r="C2477" s="228" t="s">
        <v>66</v>
      </c>
      <c r="D2477" s="228" t="s">
        <v>206</v>
      </c>
      <c r="E2477" s="228">
        <v>70</v>
      </c>
      <c r="F2477" s="228">
        <v>4698</v>
      </c>
      <c r="G2477" s="228">
        <v>800</v>
      </c>
      <c r="H2477" s="228">
        <v>2527</v>
      </c>
      <c r="I2477" s="228">
        <v>1955221.27</v>
      </c>
      <c r="J2477" s="228">
        <v>441160.34</v>
      </c>
      <c r="K2477" s="228">
        <v>514832.2</v>
      </c>
      <c r="L2477" s="228">
        <v>3051480.2</v>
      </c>
    </row>
    <row r="2478" spans="1:12">
      <c r="A2478" s="228">
        <v>2009</v>
      </c>
      <c r="B2478" s="228" t="s">
        <v>193</v>
      </c>
      <c r="C2478" s="228" t="s">
        <v>66</v>
      </c>
      <c r="D2478" s="228" t="s">
        <v>206</v>
      </c>
      <c r="E2478" s="228">
        <v>75</v>
      </c>
      <c r="F2478" s="228">
        <v>3745</v>
      </c>
      <c r="G2478" s="228">
        <v>743</v>
      </c>
      <c r="H2478" s="228">
        <v>2838</v>
      </c>
      <c r="I2478" s="228">
        <v>2002281.29</v>
      </c>
      <c r="J2478" s="228">
        <v>428499.44</v>
      </c>
      <c r="K2478" s="228">
        <v>443811.08</v>
      </c>
      <c r="L2478" s="228">
        <v>2967839.65</v>
      </c>
    </row>
    <row r="2479" spans="1:12">
      <c r="A2479" s="228">
        <v>2009</v>
      </c>
      <c r="B2479" s="228" t="s">
        <v>193</v>
      </c>
      <c r="C2479" s="228" t="s">
        <v>66</v>
      </c>
      <c r="D2479" s="228" t="s">
        <v>206</v>
      </c>
      <c r="E2479" s="228">
        <v>80</v>
      </c>
      <c r="F2479" s="228">
        <v>2747</v>
      </c>
      <c r="G2479" s="228">
        <v>590</v>
      </c>
      <c r="H2479" s="228">
        <v>2560</v>
      </c>
      <c r="I2479" s="228">
        <v>1477381.95</v>
      </c>
      <c r="J2479" s="228">
        <v>286705.03000000003</v>
      </c>
      <c r="K2479" s="228">
        <v>256656.07</v>
      </c>
      <c r="L2479" s="228">
        <v>2102033.42</v>
      </c>
    </row>
    <row r="2480" spans="1:12">
      <c r="A2480" s="228">
        <v>2009</v>
      </c>
      <c r="B2480" s="228" t="s">
        <v>193</v>
      </c>
      <c r="C2480" s="228" t="s">
        <v>66</v>
      </c>
      <c r="D2480" s="228" t="s">
        <v>206</v>
      </c>
      <c r="E2480" s="228">
        <v>85</v>
      </c>
      <c r="F2480" s="228">
        <v>1520</v>
      </c>
      <c r="G2480" s="228">
        <v>286</v>
      </c>
      <c r="H2480" s="228">
        <v>1651</v>
      </c>
      <c r="I2480" s="228">
        <v>889859.05</v>
      </c>
      <c r="J2480" s="228">
        <v>115875.09</v>
      </c>
      <c r="K2480" s="228">
        <v>110169</v>
      </c>
      <c r="L2480" s="228">
        <v>1142287.67</v>
      </c>
    </row>
    <row r="2481" spans="1:12">
      <c r="A2481" s="228">
        <v>2009</v>
      </c>
      <c r="B2481" s="228" t="s">
        <v>193</v>
      </c>
      <c r="C2481" s="228" t="s">
        <v>66</v>
      </c>
      <c r="D2481" s="228" t="s">
        <v>206</v>
      </c>
      <c r="E2481" s="228">
        <v>90</v>
      </c>
      <c r="F2481" s="228">
        <v>571</v>
      </c>
      <c r="G2481" s="228">
        <v>101</v>
      </c>
      <c r="H2481" s="228">
        <v>757</v>
      </c>
      <c r="I2481" s="228">
        <v>386654.63</v>
      </c>
      <c r="J2481" s="228">
        <v>48437.21</v>
      </c>
      <c r="K2481" s="228">
        <v>17172</v>
      </c>
      <c r="L2481" s="228">
        <v>460013.89</v>
      </c>
    </row>
    <row r="2482" spans="1:12">
      <c r="A2482" s="228">
        <v>2009</v>
      </c>
      <c r="B2482" s="228" t="s">
        <v>193</v>
      </c>
      <c r="C2482" s="228" t="s">
        <v>66</v>
      </c>
      <c r="D2482" s="228" t="s">
        <v>206</v>
      </c>
      <c r="E2482" s="228">
        <v>95</v>
      </c>
      <c r="F2482" s="228">
        <v>152</v>
      </c>
      <c r="G2482" s="228">
        <v>15</v>
      </c>
      <c r="H2482" s="228">
        <v>175</v>
      </c>
      <c r="I2482" s="228">
        <v>93773.01</v>
      </c>
      <c r="J2482" s="228">
        <v>8854.3799999999992</v>
      </c>
      <c r="K2482" s="228">
        <v>1207</v>
      </c>
      <c r="L2482" s="228">
        <v>112830.29</v>
      </c>
    </row>
    <row r="2483" spans="1:12">
      <c r="A2483" s="228">
        <v>2009</v>
      </c>
      <c r="B2483" s="228" t="s">
        <v>193</v>
      </c>
      <c r="C2483" s="228" t="s">
        <v>67</v>
      </c>
      <c r="D2483" s="228" t="s">
        <v>205</v>
      </c>
      <c r="E2483" s="228">
        <v>0</v>
      </c>
      <c r="F2483" s="228">
        <v>2736</v>
      </c>
      <c r="G2483" s="228">
        <v>56</v>
      </c>
      <c r="H2483" s="228">
        <v>228</v>
      </c>
      <c r="I2483" s="228">
        <v>100965</v>
      </c>
      <c r="J2483" s="228">
        <v>18093.740000000002</v>
      </c>
      <c r="K2483" s="228">
        <v>208</v>
      </c>
      <c r="L2483" s="228">
        <v>127992.65</v>
      </c>
    </row>
    <row r="2484" spans="1:12">
      <c r="A2484" s="228">
        <v>2009</v>
      </c>
      <c r="B2484" s="228" t="s">
        <v>193</v>
      </c>
      <c r="C2484" s="228" t="s">
        <v>67</v>
      </c>
      <c r="D2484" s="228" t="s">
        <v>205</v>
      </c>
      <c r="E2484" s="228">
        <v>5</v>
      </c>
      <c r="F2484" s="228">
        <v>2685</v>
      </c>
      <c r="G2484" s="228">
        <v>10</v>
      </c>
      <c r="H2484" s="228">
        <v>10</v>
      </c>
      <c r="I2484" s="228">
        <v>8761</v>
      </c>
      <c r="J2484" s="228">
        <v>2967.05</v>
      </c>
      <c r="K2484" s="228">
        <v>136</v>
      </c>
      <c r="L2484" s="228">
        <v>15818.05</v>
      </c>
    </row>
    <row r="2485" spans="1:12">
      <c r="A2485" s="228">
        <v>2009</v>
      </c>
      <c r="B2485" s="228" t="s">
        <v>193</v>
      </c>
      <c r="C2485" s="228" t="s">
        <v>67</v>
      </c>
      <c r="D2485" s="228" t="s">
        <v>205</v>
      </c>
      <c r="E2485" s="228">
        <v>10</v>
      </c>
      <c r="F2485" s="228">
        <v>2934</v>
      </c>
      <c r="G2485" s="228">
        <v>18</v>
      </c>
      <c r="H2485" s="228">
        <v>25</v>
      </c>
      <c r="I2485" s="228">
        <v>17835</v>
      </c>
      <c r="J2485" s="228">
        <v>4675.05</v>
      </c>
      <c r="K2485" s="228">
        <v>0</v>
      </c>
      <c r="L2485" s="228">
        <v>25131</v>
      </c>
    </row>
    <row r="2486" spans="1:12">
      <c r="A2486" s="228">
        <v>2009</v>
      </c>
      <c r="B2486" s="228" t="s">
        <v>193</v>
      </c>
      <c r="C2486" s="228" t="s">
        <v>67</v>
      </c>
      <c r="D2486" s="228" t="s">
        <v>205</v>
      </c>
      <c r="E2486" s="228">
        <v>15</v>
      </c>
      <c r="F2486" s="228">
        <v>2849</v>
      </c>
      <c r="G2486" s="228">
        <v>35</v>
      </c>
      <c r="H2486" s="228">
        <v>56</v>
      </c>
      <c r="I2486" s="228">
        <v>48138</v>
      </c>
      <c r="J2486" s="228">
        <v>13724.58</v>
      </c>
      <c r="K2486" s="228">
        <v>2233</v>
      </c>
      <c r="L2486" s="228">
        <v>150035.49</v>
      </c>
    </row>
    <row r="2487" spans="1:12">
      <c r="A2487" s="228">
        <v>2009</v>
      </c>
      <c r="B2487" s="228" t="s">
        <v>193</v>
      </c>
      <c r="C2487" s="228" t="s">
        <v>67</v>
      </c>
      <c r="D2487" s="228" t="s">
        <v>205</v>
      </c>
      <c r="E2487" s="228">
        <v>20</v>
      </c>
      <c r="F2487" s="228">
        <v>1927</v>
      </c>
      <c r="G2487" s="228">
        <v>36</v>
      </c>
      <c r="H2487" s="228">
        <v>56</v>
      </c>
      <c r="I2487" s="228">
        <v>62052</v>
      </c>
      <c r="J2487" s="228">
        <v>13553.88</v>
      </c>
      <c r="K2487" s="228">
        <v>6670</v>
      </c>
      <c r="L2487" s="228">
        <v>89864.61</v>
      </c>
    </row>
    <row r="2488" spans="1:12">
      <c r="A2488" s="228">
        <v>2009</v>
      </c>
      <c r="B2488" s="228" t="s">
        <v>193</v>
      </c>
      <c r="C2488" s="228" t="s">
        <v>67</v>
      </c>
      <c r="D2488" s="228" t="s">
        <v>205</v>
      </c>
      <c r="E2488" s="228">
        <v>25</v>
      </c>
      <c r="F2488" s="228">
        <v>1980</v>
      </c>
      <c r="G2488" s="228">
        <v>18</v>
      </c>
      <c r="H2488" s="228">
        <v>26</v>
      </c>
      <c r="I2488" s="228">
        <v>35099.25</v>
      </c>
      <c r="J2488" s="228">
        <v>12473.71</v>
      </c>
      <c r="K2488" s="228">
        <v>11767</v>
      </c>
      <c r="L2488" s="228">
        <v>70487.48</v>
      </c>
    </row>
    <row r="2489" spans="1:12">
      <c r="A2489" s="228">
        <v>2009</v>
      </c>
      <c r="B2489" s="228" t="s">
        <v>193</v>
      </c>
      <c r="C2489" s="228" t="s">
        <v>67</v>
      </c>
      <c r="D2489" s="228" t="s">
        <v>205</v>
      </c>
      <c r="E2489" s="228">
        <v>30</v>
      </c>
      <c r="F2489" s="228">
        <v>2728</v>
      </c>
      <c r="G2489" s="228">
        <v>45</v>
      </c>
      <c r="H2489" s="228">
        <v>61</v>
      </c>
      <c r="I2489" s="228">
        <v>53609.1</v>
      </c>
      <c r="J2489" s="228">
        <v>17061.47</v>
      </c>
      <c r="K2489" s="228">
        <v>7332</v>
      </c>
      <c r="L2489" s="228">
        <v>98448.09</v>
      </c>
    </row>
    <row r="2490" spans="1:12">
      <c r="A2490" s="228">
        <v>2009</v>
      </c>
      <c r="B2490" s="228" t="s">
        <v>193</v>
      </c>
      <c r="C2490" s="228" t="s">
        <v>67</v>
      </c>
      <c r="D2490" s="228" t="s">
        <v>205</v>
      </c>
      <c r="E2490" s="228">
        <v>35</v>
      </c>
      <c r="F2490" s="228">
        <v>3026</v>
      </c>
      <c r="G2490" s="228">
        <v>86</v>
      </c>
      <c r="H2490" s="228">
        <v>152</v>
      </c>
      <c r="I2490" s="228">
        <v>126046.1</v>
      </c>
      <c r="J2490" s="228">
        <v>40882.92</v>
      </c>
      <c r="K2490" s="228">
        <v>29164</v>
      </c>
      <c r="L2490" s="228">
        <v>229158.84</v>
      </c>
    </row>
    <row r="2491" spans="1:12">
      <c r="A2491" s="228">
        <v>2009</v>
      </c>
      <c r="B2491" s="228" t="s">
        <v>193</v>
      </c>
      <c r="C2491" s="228" t="s">
        <v>67</v>
      </c>
      <c r="D2491" s="228" t="s">
        <v>205</v>
      </c>
      <c r="E2491" s="228">
        <v>40</v>
      </c>
      <c r="F2491" s="228">
        <v>3081</v>
      </c>
      <c r="G2491" s="228">
        <v>98</v>
      </c>
      <c r="H2491" s="228">
        <v>154</v>
      </c>
      <c r="I2491" s="228">
        <v>136825.04999999999</v>
      </c>
      <c r="J2491" s="228">
        <v>42020.55</v>
      </c>
      <c r="K2491" s="228">
        <v>10473</v>
      </c>
      <c r="L2491" s="228">
        <v>216171.58</v>
      </c>
    </row>
    <row r="2492" spans="1:12">
      <c r="A2492" s="228">
        <v>2009</v>
      </c>
      <c r="B2492" s="228" t="s">
        <v>193</v>
      </c>
      <c r="C2492" s="228" t="s">
        <v>67</v>
      </c>
      <c r="D2492" s="228" t="s">
        <v>205</v>
      </c>
      <c r="E2492" s="228">
        <v>45</v>
      </c>
      <c r="F2492" s="228">
        <v>3363</v>
      </c>
      <c r="G2492" s="228">
        <v>122</v>
      </c>
      <c r="H2492" s="228">
        <v>276</v>
      </c>
      <c r="I2492" s="228">
        <v>261681</v>
      </c>
      <c r="J2492" s="228">
        <v>73395.53</v>
      </c>
      <c r="K2492" s="228">
        <v>79789</v>
      </c>
      <c r="L2492" s="228">
        <v>455339.75</v>
      </c>
    </row>
    <row r="2493" spans="1:12">
      <c r="A2493" s="228">
        <v>2009</v>
      </c>
      <c r="B2493" s="228" t="s">
        <v>193</v>
      </c>
      <c r="C2493" s="228" t="s">
        <v>67</v>
      </c>
      <c r="D2493" s="228" t="s">
        <v>205</v>
      </c>
      <c r="E2493" s="228">
        <v>50</v>
      </c>
      <c r="F2493" s="228">
        <v>3249</v>
      </c>
      <c r="G2493" s="228">
        <v>149</v>
      </c>
      <c r="H2493" s="228">
        <v>256</v>
      </c>
      <c r="I2493" s="228">
        <v>244208</v>
      </c>
      <c r="J2493" s="228">
        <v>72321.61</v>
      </c>
      <c r="K2493" s="228">
        <v>53629</v>
      </c>
      <c r="L2493" s="228">
        <v>413657.08</v>
      </c>
    </row>
    <row r="2494" spans="1:12">
      <c r="A2494" s="228">
        <v>2009</v>
      </c>
      <c r="B2494" s="228" t="s">
        <v>193</v>
      </c>
      <c r="C2494" s="228" t="s">
        <v>67</v>
      </c>
      <c r="D2494" s="228" t="s">
        <v>205</v>
      </c>
      <c r="E2494" s="228">
        <v>55</v>
      </c>
      <c r="F2494" s="228">
        <v>3006</v>
      </c>
      <c r="G2494" s="228">
        <v>167</v>
      </c>
      <c r="H2494" s="228">
        <v>361</v>
      </c>
      <c r="I2494" s="228">
        <v>321446.7</v>
      </c>
      <c r="J2494" s="228">
        <v>79739.48</v>
      </c>
      <c r="K2494" s="228">
        <v>175822</v>
      </c>
      <c r="L2494" s="228">
        <v>639664.64000000001</v>
      </c>
    </row>
    <row r="2495" spans="1:12">
      <c r="A2495" s="228">
        <v>2009</v>
      </c>
      <c r="B2495" s="228" t="s">
        <v>193</v>
      </c>
      <c r="C2495" s="228" t="s">
        <v>67</v>
      </c>
      <c r="D2495" s="228" t="s">
        <v>205</v>
      </c>
      <c r="E2495" s="228">
        <v>60</v>
      </c>
      <c r="F2495" s="228">
        <v>2194</v>
      </c>
      <c r="G2495" s="228">
        <v>142</v>
      </c>
      <c r="H2495" s="228">
        <v>316</v>
      </c>
      <c r="I2495" s="228">
        <v>273245.84999999998</v>
      </c>
      <c r="J2495" s="228">
        <v>76978.92</v>
      </c>
      <c r="K2495" s="228">
        <v>40122.400000000001</v>
      </c>
      <c r="L2495" s="228">
        <v>438564.08</v>
      </c>
    </row>
    <row r="2496" spans="1:12">
      <c r="A2496" s="228">
        <v>2009</v>
      </c>
      <c r="B2496" s="228" t="s">
        <v>193</v>
      </c>
      <c r="C2496" s="228" t="s">
        <v>67</v>
      </c>
      <c r="D2496" s="228" t="s">
        <v>205</v>
      </c>
      <c r="E2496" s="228">
        <v>65</v>
      </c>
      <c r="F2496" s="228">
        <v>1227</v>
      </c>
      <c r="G2496" s="228">
        <v>140</v>
      </c>
      <c r="H2496" s="228">
        <v>299</v>
      </c>
      <c r="I2496" s="228">
        <v>308989.95</v>
      </c>
      <c r="J2496" s="228">
        <v>82010.789999999994</v>
      </c>
      <c r="K2496" s="228">
        <v>68068</v>
      </c>
      <c r="L2496" s="228">
        <v>504940.93</v>
      </c>
    </row>
    <row r="2497" spans="1:12">
      <c r="A2497" s="228">
        <v>2009</v>
      </c>
      <c r="B2497" s="228" t="s">
        <v>193</v>
      </c>
      <c r="C2497" s="228" t="s">
        <v>67</v>
      </c>
      <c r="D2497" s="228" t="s">
        <v>205</v>
      </c>
      <c r="E2497" s="228">
        <v>70</v>
      </c>
      <c r="F2497" s="228">
        <v>558</v>
      </c>
      <c r="G2497" s="228">
        <v>67</v>
      </c>
      <c r="H2497" s="228">
        <v>403</v>
      </c>
      <c r="I2497" s="228">
        <v>260677.87</v>
      </c>
      <c r="J2497" s="228">
        <v>48910.74</v>
      </c>
      <c r="K2497" s="228">
        <v>7985</v>
      </c>
      <c r="L2497" s="228">
        <v>331535.27</v>
      </c>
    </row>
    <row r="2498" spans="1:12">
      <c r="A2498" s="228">
        <v>2009</v>
      </c>
      <c r="B2498" s="228" t="s">
        <v>193</v>
      </c>
      <c r="C2498" s="228" t="s">
        <v>67</v>
      </c>
      <c r="D2498" s="228" t="s">
        <v>205</v>
      </c>
      <c r="E2498" s="228">
        <v>75</v>
      </c>
      <c r="F2498" s="228">
        <v>237</v>
      </c>
      <c r="G2498" s="228">
        <v>67</v>
      </c>
      <c r="H2498" s="228">
        <v>238</v>
      </c>
      <c r="I2498" s="228">
        <v>139094.6</v>
      </c>
      <c r="J2498" s="228">
        <v>30518.560000000001</v>
      </c>
      <c r="K2498" s="228">
        <v>12531</v>
      </c>
      <c r="L2498" s="228">
        <v>192080.05</v>
      </c>
    </row>
    <row r="2499" spans="1:12">
      <c r="A2499" s="228">
        <v>2009</v>
      </c>
      <c r="B2499" s="228" t="s">
        <v>193</v>
      </c>
      <c r="C2499" s="228" t="s">
        <v>67</v>
      </c>
      <c r="D2499" s="228" t="s">
        <v>205</v>
      </c>
      <c r="E2499" s="228">
        <v>80</v>
      </c>
      <c r="F2499" s="228">
        <v>125</v>
      </c>
      <c r="G2499" s="228">
        <v>17</v>
      </c>
      <c r="H2499" s="228">
        <v>83</v>
      </c>
      <c r="I2499" s="228">
        <v>51322</v>
      </c>
      <c r="J2499" s="228">
        <v>4775</v>
      </c>
      <c r="K2499" s="228">
        <v>1094</v>
      </c>
      <c r="L2499" s="228">
        <v>59849.1</v>
      </c>
    </row>
    <row r="2500" spans="1:12">
      <c r="A2500" s="228">
        <v>2009</v>
      </c>
      <c r="B2500" s="228" t="s">
        <v>193</v>
      </c>
      <c r="C2500" s="228" t="s">
        <v>67</v>
      </c>
      <c r="D2500" s="228" t="s">
        <v>205</v>
      </c>
      <c r="E2500" s="228">
        <v>85</v>
      </c>
      <c r="F2500" s="228">
        <v>26</v>
      </c>
      <c r="G2500" s="228">
        <v>3</v>
      </c>
      <c r="H2500" s="228">
        <v>6</v>
      </c>
      <c r="I2500" s="228">
        <v>5142</v>
      </c>
      <c r="J2500" s="228">
        <v>789.5</v>
      </c>
      <c r="K2500" s="228">
        <v>0</v>
      </c>
      <c r="L2500" s="228">
        <v>5931.5</v>
      </c>
    </row>
    <row r="2501" spans="1:12">
      <c r="A2501" s="228">
        <v>2009</v>
      </c>
      <c r="B2501" s="228" t="s">
        <v>193</v>
      </c>
      <c r="C2501" s="228" t="s">
        <v>67</v>
      </c>
      <c r="D2501" s="228" t="s">
        <v>205</v>
      </c>
      <c r="E2501" s="228">
        <v>90</v>
      </c>
      <c r="F2501" s="228">
        <v>7</v>
      </c>
      <c r="G2501" s="228">
        <v>0</v>
      </c>
      <c r="H2501" s="228">
        <v>0</v>
      </c>
      <c r="I2501" s="228">
        <v>0</v>
      </c>
      <c r="J2501" s="228">
        <v>137.19999999999999</v>
      </c>
      <c r="K2501" s="228">
        <v>0</v>
      </c>
      <c r="L2501" s="228">
        <v>137.19999999999999</v>
      </c>
    </row>
    <row r="2502" spans="1:12">
      <c r="A2502" s="228">
        <v>2009</v>
      </c>
      <c r="B2502" s="228" t="s">
        <v>193</v>
      </c>
      <c r="C2502" s="228" t="s">
        <v>67</v>
      </c>
      <c r="D2502" s="228" t="s">
        <v>205</v>
      </c>
      <c r="E2502" s="228">
        <v>95</v>
      </c>
      <c r="F2502" s="228">
        <v>1</v>
      </c>
      <c r="G2502" s="228">
        <v>0</v>
      </c>
      <c r="H2502" s="228">
        <v>0</v>
      </c>
      <c r="I2502" s="228">
        <v>0</v>
      </c>
      <c r="J2502" s="228">
        <v>0</v>
      </c>
      <c r="K2502" s="228">
        <v>0</v>
      </c>
      <c r="L2502" s="228">
        <v>0</v>
      </c>
    </row>
    <row r="2503" spans="1:12">
      <c r="A2503" s="228">
        <v>2009</v>
      </c>
      <c r="B2503" s="228" t="s">
        <v>193</v>
      </c>
      <c r="C2503" s="228" t="s">
        <v>67</v>
      </c>
      <c r="D2503" s="228" t="s">
        <v>206</v>
      </c>
      <c r="E2503" s="228">
        <v>0</v>
      </c>
      <c r="F2503" s="228">
        <v>2623</v>
      </c>
      <c r="G2503" s="228">
        <v>55</v>
      </c>
      <c r="H2503" s="228">
        <v>305</v>
      </c>
      <c r="I2503" s="228">
        <v>126006</v>
      </c>
      <c r="J2503" s="228">
        <v>9968.7000000000007</v>
      </c>
      <c r="K2503" s="228">
        <v>286</v>
      </c>
      <c r="L2503" s="228">
        <v>141245.01</v>
      </c>
    </row>
    <row r="2504" spans="1:12">
      <c r="A2504" s="228">
        <v>2009</v>
      </c>
      <c r="B2504" s="228" t="s">
        <v>193</v>
      </c>
      <c r="C2504" s="228" t="s">
        <v>67</v>
      </c>
      <c r="D2504" s="228" t="s">
        <v>206</v>
      </c>
      <c r="E2504" s="228">
        <v>5</v>
      </c>
      <c r="F2504" s="228">
        <v>2696</v>
      </c>
      <c r="G2504" s="228">
        <v>17</v>
      </c>
      <c r="H2504" s="228">
        <v>26</v>
      </c>
      <c r="I2504" s="228">
        <v>20502</v>
      </c>
      <c r="J2504" s="228">
        <v>3829.8</v>
      </c>
      <c r="K2504" s="228">
        <v>72</v>
      </c>
      <c r="L2504" s="228">
        <v>27105.94</v>
      </c>
    </row>
    <row r="2505" spans="1:12">
      <c r="A2505" s="228">
        <v>2009</v>
      </c>
      <c r="B2505" s="228" t="s">
        <v>193</v>
      </c>
      <c r="C2505" s="228" t="s">
        <v>67</v>
      </c>
      <c r="D2505" s="228" t="s">
        <v>206</v>
      </c>
      <c r="E2505" s="228">
        <v>10</v>
      </c>
      <c r="F2505" s="228">
        <v>2685</v>
      </c>
      <c r="G2505" s="228">
        <v>11</v>
      </c>
      <c r="H2505" s="228">
        <v>12</v>
      </c>
      <c r="I2505" s="228">
        <v>13450</v>
      </c>
      <c r="J2505" s="228">
        <v>2153.75</v>
      </c>
      <c r="K2505" s="228">
        <v>27</v>
      </c>
      <c r="L2505" s="228">
        <v>18397.75</v>
      </c>
    </row>
    <row r="2506" spans="1:12">
      <c r="A2506" s="228">
        <v>2009</v>
      </c>
      <c r="B2506" s="228" t="s">
        <v>193</v>
      </c>
      <c r="C2506" s="228" t="s">
        <v>67</v>
      </c>
      <c r="D2506" s="228" t="s">
        <v>206</v>
      </c>
      <c r="E2506" s="228">
        <v>15</v>
      </c>
      <c r="F2506" s="228">
        <v>2772</v>
      </c>
      <c r="G2506" s="228">
        <v>41</v>
      </c>
      <c r="H2506" s="228">
        <v>77</v>
      </c>
      <c r="I2506" s="228">
        <v>55786</v>
      </c>
      <c r="J2506" s="228">
        <v>19376.560000000001</v>
      </c>
      <c r="K2506" s="228">
        <v>4629</v>
      </c>
      <c r="L2506" s="228">
        <v>100880.01</v>
      </c>
    </row>
    <row r="2507" spans="1:12">
      <c r="A2507" s="228">
        <v>2009</v>
      </c>
      <c r="B2507" s="228" t="s">
        <v>193</v>
      </c>
      <c r="C2507" s="228" t="s">
        <v>67</v>
      </c>
      <c r="D2507" s="228" t="s">
        <v>206</v>
      </c>
      <c r="E2507" s="228">
        <v>20</v>
      </c>
      <c r="F2507" s="228">
        <v>2303</v>
      </c>
      <c r="G2507" s="228">
        <v>80</v>
      </c>
      <c r="H2507" s="228">
        <v>204</v>
      </c>
      <c r="I2507" s="228">
        <v>167383</v>
      </c>
      <c r="J2507" s="228">
        <v>32821.050000000003</v>
      </c>
      <c r="K2507" s="228">
        <v>5984</v>
      </c>
      <c r="L2507" s="228">
        <v>230585.27</v>
      </c>
    </row>
    <row r="2508" spans="1:12">
      <c r="A2508" s="228">
        <v>2009</v>
      </c>
      <c r="B2508" s="228" t="s">
        <v>193</v>
      </c>
      <c r="C2508" s="228" t="s">
        <v>67</v>
      </c>
      <c r="D2508" s="228" t="s">
        <v>206</v>
      </c>
      <c r="E2508" s="228">
        <v>25</v>
      </c>
      <c r="F2508" s="228">
        <v>2874</v>
      </c>
      <c r="G2508" s="228">
        <v>165</v>
      </c>
      <c r="H2508" s="228">
        <v>492</v>
      </c>
      <c r="I2508" s="228">
        <v>357190.91</v>
      </c>
      <c r="J2508" s="228">
        <v>59126.92</v>
      </c>
      <c r="K2508" s="228">
        <v>6878</v>
      </c>
      <c r="L2508" s="228">
        <v>474045.01</v>
      </c>
    </row>
    <row r="2509" spans="1:12">
      <c r="A2509" s="228">
        <v>2009</v>
      </c>
      <c r="B2509" s="228" t="s">
        <v>193</v>
      </c>
      <c r="C2509" s="228" t="s">
        <v>67</v>
      </c>
      <c r="D2509" s="228" t="s">
        <v>206</v>
      </c>
      <c r="E2509" s="228">
        <v>30</v>
      </c>
      <c r="F2509" s="228">
        <v>3302</v>
      </c>
      <c r="G2509" s="228">
        <v>203</v>
      </c>
      <c r="H2509" s="228">
        <v>551</v>
      </c>
      <c r="I2509" s="228">
        <v>468442.25</v>
      </c>
      <c r="J2509" s="228">
        <v>93414.22</v>
      </c>
      <c r="K2509" s="228">
        <v>24805</v>
      </c>
      <c r="L2509" s="228">
        <v>640928.82999999996</v>
      </c>
    </row>
    <row r="2510" spans="1:12">
      <c r="A2510" s="228">
        <v>2009</v>
      </c>
      <c r="B2510" s="228" t="s">
        <v>193</v>
      </c>
      <c r="C2510" s="228" t="s">
        <v>67</v>
      </c>
      <c r="D2510" s="228" t="s">
        <v>206</v>
      </c>
      <c r="E2510" s="228">
        <v>35</v>
      </c>
      <c r="F2510" s="228">
        <v>3565</v>
      </c>
      <c r="G2510" s="228">
        <v>215</v>
      </c>
      <c r="H2510" s="228">
        <v>479</v>
      </c>
      <c r="I2510" s="228">
        <v>388098.75</v>
      </c>
      <c r="J2510" s="228">
        <v>78399.98</v>
      </c>
      <c r="K2510" s="228">
        <v>22092.799999999999</v>
      </c>
      <c r="L2510" s="228">
        <v>580211.35</v>
      </c>
    </row>
    <row r="2511" spans="1:12">
      <c r="A2511" s="228">
        <v>2009</v>
      </c>
      <c r="B2511" s="228" t="s">
        <v>193</v>
      </c>
      <c r="C2511" s="228" t="s">
        <v>67</v>
      </c>
      <c r="D2511" s="228" t="s">
        <v>206</v>
      </c>
      <c r="E2511" s="228">
        <v>40</v>
      </c>
      <c r="F2511" s="228">
        <v>3291</v>
      </c>
      <c r="G2511" s="228">
        <v>129</v>
      </c>
      <c r="H2511" s="228">
        <v>271</v>
      </c>
      <c r="I2511" s="228">
        <v>216187.3</v>
      </c>
      <c r="J2511" s="228">
        <v>69026.929999999993</v>
      </c>
      <c r="K2511" s="228">
        <v>20236</v>
      </c>
      <c r="L2511" s="228">
        <v>347995.52</v>
      </c>
    </row>
    <row r="2512" spans="1:12">
      <c r="A2512" s="228">
        <v>2009</v>
      </c>
      <c r="B2512" s="228" t="s">
        <v>193</v>
      </c>
      <c r="C2512" s="228" t="s">
        <v>67</v>
      </c>
      <c r="D2512" s="228" t="s">
        <v>206</v>
      </c>
      <c r="E2512" s="228">
        <v>45</v>
      </c>
      <c r="F2512" s="228">
        <v>3603</v>
      </c>
      <c r="G2512" s="228">
        <v>144</v>
      </c>
      <c r="H2512" s="228">
        <v>279</v>
      </c>
      <c r="I2512" s="228">
        <v>258274.07</v>
      </c>
      <c r="J2512" s="228">
        <v>69693.88</v>
      </c>
      <c r="K2512" s="228">
        <v>20386</v>
      </c>
      <c r="L2512" s="228">
        <v>411550.46</v>
      </c>
    </row>
    <row r="2513" spans="1:12">
      <c r="A2513" s="228">
        <v>2009</v>
      </c>
      <c r="B2513" s="228" t="s">
        <v>193</v>
      </c>
      <c r="C2513" s="228" t="s">
        <v>67</v>
      </c>
      <c r="D2513" s="228" t="s">
        <v>206</v>
      </c>
      <c r="E2513" s="228">
        <v>50</v>
      </c>
      <c r="F2513" s="228">
        <v>3329</v>
      </c>
      <c r="G2513" s="228">
        <v>171</v>
      </c>
      <c r="H2513" s="228">
        <v>303</v>
      </c>
      <c r="I2513" s="228">
        <v>230142.1</v>
      </c>
      <c r="J2513" s="228">
        <v>72621.649999999994</v>
      </c>
      <c r="K2513" s="228">
        <v>102658</v>
      </c>
      <c r="L2513" s="228">
        <v>465689</v>
      </c>
    </row>
    <row r="2514" spans="1:12">
      <c r="A2514" s="228">
        <v>2009</v>
      </c>
      <c r="B2514" s="228" t="s">
        <v>193</v>
      </c>
      <c r="C2514" s="228" t="s">
        <v>67</v>
      </c>
      <c r="D2514" s="228" t="s">
        <v>206</v>
      </c>
      <c r="E2514" s="228">
        <v>55</v>
      </c>
      <c r="F2514" s="228">
        <v>2768</v>
      </c>
      <c r="G2514" s="228">
        <v>144</v>
      </c>
      <c r="H2514" s="228">
        <v>307</v>
      </c>
      <c r="I2514" s="228">
        <v>284319.15000000002</v>
      </c>
      <c r="J2514" s="228">
        <v>67698.570000000007</v>
      </c>
      <c r="K2514" s="228">
        <v>54784</v>
      </c>
      <c r="L2514" s="228">
        <v>472898.49</v>
      </c>
    </row>
    <row r="2515" spans="1:12">
      <c r="A2515" s="228">
        <v>2009</v>
      </c>
      <c r="B2515" s="228" t="s">
        <v>193</v>
      </c>
      <c r="C2515" s="228" t="s">
        <v>67</v>
      </c>
      <c r="D2515" s="228" t="s">
        <v>206</v>
      </c>
      <c r="E2515" s="228">
        <v>60</v>
      </c>
      <c r="F2515" s="228">
        <v>1904</v>
      </c>
      <c r="G2515" s="228">
        <v>123</v>
      </c>
      <c r="H2515" s="228">
        <v>248</v>
      </c>
      <c r="I2515" s="228">
        <v>239376</v>
      </c>
      <c r="J2515" s="228">
        <v>54909.83</v>
      </c>
      <c r="K2515" s="228">
        <v>55923.48</v>
      </c>
      <c r="L2515" s="228">
        <v>400234.04</v>
      </c>
    </row>
    <row r="2516" spans="1:12">
      <c r="A2516" s="228">
        <v>2009</v>
      </c>
      <c r="B2516" s="228" t="s">
        <v>193</v>
      </c>
      <c r="C2516" s="228" t="s">
        <v>67</v>
      </c>
      <c r="D2516" s="228" t="s">
        <v>206</v>
      </c>
      <c r="E2516" s="228">
        <v>65</v>
      </c>
      <c r="F2516" s="228">
        <v>936</v>
      </c>
      <c r="G2516" s="228">
        <v>94</v>
      </c>
      <c r="H2516" s="228">
        <v>275</v>
      </c>
      <c r="I2516" s="228">
        <v>181619.74</v>
      </c>
      <c r="J2516" s="228">
        <v>39521.1</v>
      </c>
      <c r="K2516" s="228">
        <v>40440</v>
      </c>
      <c r="L2516" s="228">
        <v>286904.48</v>
      </c>
    </row>
    <row r="2517" spans="1:12">
      <c r="A2517" s="228">
        <v>2009</v>
      </c>
      <c r="B2517" s="228" t="s">
        <v>193</v>
      </c>
      <c r="C2517" s="228" t="s">
        <v>67</v>
      </c>
      <c r="D2517" s="228" t="s">
        <v>206</v>
      </c>
      <c r="E2517" s="228">
        <v>70</v>
      </c>
      <c r="F2517" s="228">
        <v>435</v>
      </c>
      <c r="G2517" s="228">
        <v>60</v>
      </c>
      <c r="H2517" s="228">
        <v>247</v>
      </c>
      <c r="I2517" s="228">
        <v>191459.71</v>
      </c>
      <c r="J2517" s="228">
        <v>33921.43</v>
      </c>
      <c r="K2517" s="228">
        <v>56456</v>
      </c>
      <c r="L2517" s="228">
        <v>292287.86</v>
      </c>
    </row>
    <row r="2518" spans="1:12">
      <c r="A2518" s="228">
        <v>2009</v>
      </c>
      <c r="B2518" s="228" t="s">
        <v>193</v>
      </c>
      <c r="C2518" s="228" t="s">
        <v>67</v>
      </c>
      <c r="D2518" s="228" t="s">
        <v>206</v>
      </c>
      <c r="E2518" s="228">
        <v>75</v>
      </c>
      <c r="F2518" s="228">
        <v>255</v>
      </c>
      <c r="G2518" s="228">
        <v>29</v>
      </c>
      <c r="H2518" s="228">
        <v>159</v>
      </c>
      <c r="I2518" s="228">
        <v>111428</v>
      </c>
      <c r="J2518" s="228">
        <v>16422.650000000001</v>
      </c>
      <c r="K2518" s="228">
        <v>27470</v>
      </c>
      <c r="L2518" s="228">
        <v>171010.76</v>
      </c>
    </row>
    <row r="2519" spans="1:12">
      <c r="A2519" s="228">
        <v>2009</v>
      </c>
      <c r="B2519" s="228" t="s">
        <v>193</v>
      </c>
      <c r="C2519" s="228" t="s">
        <v>67</v>
      </c>
      <c r="D2519" s="228" t="s">
        <v>206</v>
      </c>
      <c r="E2519" s="228">
        <v>80</v>
      </c>
      <c r="F2519" s="228">
        <v>137</v>
      </c>
      <c r="G2519" s="228">
        <v>25</v>
      </c>
      <c r="H2519" s="228">
        <v>94</v>
      </c>
      <c r="I2519" s="228">
        <v>53298</v>
      </c>
      <c r="J2519" s="228">
        <v>7723.65</v>
      </c>
      <c r="K2519" s="228">
        <v>2636</v>
      </c>
      <c r="L2519" s="228">
        <v>66342.7</v>
      </c>
    </row>
    <row r="2520" spans="1:12">
      <c r="A2520" s="228">
        <v>2009</v>
      </c>
      <c r="B2520" s="228" t="s">
        <v>193</v>
      </c>
      <c r="C2520" s="228" t="s">
        <v>67</v>
      </c>
      <c r="D2520" s="228" t="s">
        <v>206</v>
      </c>
      <c r="E2520" s="228">
        <v>85</v>
      </c>
      <c r="F2520" s="228">
        <v>53</v>
      </c>
      <c r="G2520" s="228">
        <v>7</v>
      </c>
      <c r="H2520" s="228">
        <v>20</v>
      </c>
      <c r="I2520" s="228">
        <v>30983</v>
      </c>
      <c r="J2520" s="228">
        <v>3601.55</v>
      </c>
      <c r="K2520" s="228">
        <v>1106</v>
      </c>
      <c r="L2520" s="228">
        <v>36297.85</v>
      </c>
    </row>
    <row r="2521" spans="1:12">
      <c r="A2521" s="228">
        <v>2009</v>
      </c>
      <c r="B2521" s="228" t="s">
        <v>193</v>
      </c>
      <c r="C2521" s="228" t="s">
        <v>67</v>
      </c>
      <c r="D2521" s="228" t="s">
        <v>206</v>
      </c>
      <c r="E2521" s="228">
        <v>90</v>
      </c>
      <c r="F2521" s="228">
        <v>20</v>
      </c>
      <c r="G2521" s="228">
        <v>3</v>
      </c>
      <c r="H2521" s="228">
        <v>24</v>
      </c>
      <c r="I2521" s="228">
        <v>17383</v>
      </c>
      <c r="J2521" s="228">
        <v>1171.5999999999999</v>
      </c>
      <c r="K2521" s="228">
        <v>0</v>
      </c>
      <c r="L2521" s="228">
        <v>18804.599999999999</v>
      </c>
    </row>
    <row r="2522" spans="1:12">
      <c r="A2522" s="228">
        <v>2009</v>
      </c>
      <c r="B2522" s="228" t="s">
        <v>193</v>
      </c>
      <c r="C2522" s="228" t="s">
        <v>67</v>
      </c>
      <c r="D2522" s="228" t="s">
        <v>206</v>
      </c>
      <c r="E2522" s="228">
        <v>95</v>
      </c>
      <c r="F2522" s="228">
        <v>6</v>
      </c>
      <c r="G2522" s="228">
        <v>0</v>
      </c>
      <c r="H2522" s="228">
        <v>0</v>
      </c>
      <c r="I2522" s="228">
        <v>0</v>
      </c>
      <c r="J2522" s="228">
        <v>0</v>
      </c>
      <c r="K2522" s="228">
        <v>0</v>
      </c>
      <c r="L2522" s="228">
        <v>0</v>
      </c>
    </row>
    <row r="2523" spans="1:12">
      <c r="A2523" s="228">
        <v>2009</v>
      </c>
      <c r="B2523" s="228" t="s">
        <v>194</v>
      </c>
      <c r="C2523" s="228" t="s">
        <v>61</v>
      </c>
      <c r="D2523" s="228" t="s">
        <v>205</v>
      </c>
      <c r="E2523" s="228">
        <v>0</v>
      </c>
      <c r="F2523" s="228">
        <v>104713</v>
      </c>
      <c r="G2523" s="228">
        <v>5257</v>
      </c>
      <c r="H2523" s="228">
        <v>15147</v>
      </c>
      <c r="I2523" s="228">
        <v>7379578.5999999996</v>
      </c>
      <c r="J2523" s="228">
        <v>1168874.33</v>
      </c>
      <c r="K2523" s="228">
        <v>331216.78000000003</v>
      </c>
      <c r="L2523" s="228">
        <v>10217842.189999999</v>
      </c>
    </row>
    <row r="2524" spans="1:12">
      <c r="A2524" s="228">
        <v>2009</v>
      </c>
      <c r="B2524" s="228" t="s">
        <v>194</v>
      </c>
      <c r="C2524" s="228" t="s">
        <v>61</v>
      </c>
      <c r="D2524" s="228" t="s">
        <v>205</v>
      </c>
      <c r="E2524" s="228">
        <v>5</v>
      </c>
      <c r="F2524" s="228">
        <v>105640</v>
      </c>
      <c r="G2524" s="228">
        <v>1985</v>
      </c>
      <c r="H2524" s="228">
        <v>3304</v>
      </c>
      <c r="I2524" s="228">
        <v>1892071.72</v>
      </c>
      <c r="J2524" s="228">
        <v>466211.24</v>
      </c>
      <c r="K2524" s="228">
        <v>165142.49</v>
      </c>
      <c r="L2524" s="228">
        <v>3150466.41</v>
      </c>
    </row>
    <row r="2525" spans="1:12">
      <c r="A2525" s="228">
        <v>2009</v>
      </c>
      <c r="B2525" s="228" t="s">
        <v>194</v>
      </c>
      <c r="C2525" s="228" t="s">
        <v>61</v>
      </c>
      <c r="D2525" s="228" t="s">
        <v>205</v>
      </c>
      <c r="E2525" s="228">
        <v>10</v>
      </c>
      <c r="F2525" s="228">
        <v>107542</v>
      </c>
      <c r="G2525" s="228">
        <v>1634</v>
      </c>
      <c r="H2525" s="228">
        <v>3166</v>
      </c>
      <c r="I2525" s="228">
        <v>1816785.59</v>
      </c>
      <c r="J2525" s="228">
        <v>435874.06</v>
      </c>
      <c r="K2525" s="228">
        <v>199509.45</v>
      </c>
      <c r="L2525" s="228">
        <v>2964139.83</v>
      </c>
    </row>
    <row r="2526" spans="1:12">
      <c r="A2526" s="228">
        <v>2009</v>
      </c>
      <c r="B2526" s="228" t="s">
        <v>194</v>
      </c>
      <c r="C2526" s="228" t="s">
        <v>61</v>
      </c>
      <c r="D2526" s="228" t="s">
        <v>205</v>
      </c>
      <c r="E2526" s="228">
        <v>15</v>
      </c>
      <c r="F2526" s="228">
        <v>116198</v>
      </c>
      <c r="G2526" s="228">
        <v>3053</v>
      </c>
      <c r="H2526" s="228">
        <v>6176</v>
      </c>
      <c r="I2526" s="228">
        <v>4689350</v>
      </c>
      <c r="J2526" s="228">
        <v>966557.59</v>
      </c>
      <c r="K2526" s="228">
        <v>916494.49</v>
      </c>
      <c r="L2526" s="228">
        <v>8096021.2400000002</v>
      </c>
    </row>
    <row r="2527" spans="1:12">
      <c r="A2527" s="228">
        <v>2009</v>
      </c>
      <c r="B2527" s="228" t="s">
        <v>194</v>
      </c>
      <c r="C2527" s="228" t="s">
        <v>61</v>
      </c>
      <c r="D2527" s="228" t="s">
        <v>205</v>
      </c>
      <c r="E2527" s="228">
        <v>20</v>
      </c>
      <c r="F2527" s="228">
        <v>86247</v>
      </c>
      <c r="G2527" s="228">
        <v>2613</v>
      </c>
      <c r="H2527" s="228">
        <v>5054</v>
      </c>
      <c r="I2527" s="228">
        <v>3953373.31</v>
      </c>
      <c r="J2527" s="228">
        <v>842635.9</v>
      </c>
      <c r="K2527" s="228">
        <v>663740.25</v>
      </c>
      <c r="L2527" s="228">
        <v>6893851.8799999999</v>
      </c>
    </row>
    <row r="2528" spans="1:12">
      <c r="A2528" s="228">
        <v>2009</v>
      </c>
      <c r="B2528" s="228" t="s">
        <v>194</v>
      </c>
      <c r="C2528" s="228" t="s">
        <v>61</v>
      </c>
      <c r="D2528" s="228" t="s">
        <v>205</v>
      </c>
      <c r="E2528" s="228">
        <v>25</v>
      </c>
      <c r="F2528" s="228">
        <v>77838</v>
      </c>
      <c r="G2528" s="228">
        <v>2163</v>
      </c>
      <c r="H2528" s="228">
        <v>4863</v>
      </c>
      <c r="I2528" s="228">
        <v>3224972.94</v>
      </c>
      <c r="J2528" s="228">
        <v>698362.96</v>
      </c>
      <c r="K2528" s="228">
        <v>515716.76</v>
      </c>
      <c r="L2528" s="228">
        <v>5716699.5300000003</v>
      </c>
    </row>
    <row r="2529" spans="1:12">
      <c r="A2529" s="228">
        <v>2009</v>
      </c>
      <c r="B2529" s="228" t="s">
        <v>194</v>
      </c>
      <c r="C2529" s="228" t="s">
        <v>61</v>
      </c>
      <c r="D2529" s="228" t="s">
        <v>205</v>
      </c>
      <c r="E2529" s="228">
        <v>30</v>
      </c>
      <c r="F2529" s="228">
        <v>107462</v>
      </c>
      <c r="G2529" s="228">
        <v>3105</v>
      </c>
      <c r="H2529" s="228">
        <v>6020</v>
      </c>
      <c r="I2529" s="228">
        <v>4035618.21</v>
      </c>
      <c r="J2529" s="228">
        <v>1047045.63</v>
      </c>
      <c r="K2529" s="228">
        <v>632102.14</v>
      </c>
      <c r="L2529" s="228">
        <v>7366324.0599999996</v>
      </c>
    </row>
    <row r="2530" spans="1:12">
      <c r="A2530" s="228">
        <v>2009</v>
      </c>
      <c r="B2530" s="228" t="s">
        <v>194</v>
      </c>
      <c r="C2530" s="228" t="s">
        <v>61</v>
      </c>
      <c r="D2530" s="228" t="s">
        <v>205</v>
      </c>
      <c r="E2530" s="228">
        <v>35</v>
      </c>
      <c r="F2530" s="228">
        <v>124395</v>
      </c>
      <c r="G2530" s="228">
        <v>4116</v>
      </c>
      <c r="H2530" s="228">
        <v>7639</v>
      </c>
      <c r="I2530" s="228">
        <v>5662043.3099999996</v>
      </c>
      <c r="J2530" s="228">
        <v>1418441.6</v>
      </c>
      <c r="K2530" s="228">
        <v>873747.14</v>
      </c>
      <c r="L2530" s="228">
        <v>10098430.07</v>
      </c>
    </row>
    <row r="2531" spans="1:12">
      <c r="A2531" s="228">
        <v>2009</v>
      </c>
      <c r="B2531" s="228" t="s">
        <v>194</v>
      </c>
      <c r="C2531" s="228" t="s">
        <v>61</v>
      </c>
      <c r="D2531" s="228" t="s">
        <v>205</v>
      </c>
      <c r="E2531" s="228">
        <v>40</v>
      </c>
      <c r="F2531" s="228">
        <v>119601</v>
      </c>
      <c r="G2531" s="228">
        <v>5000</v>
      </c>
      <c r="H2531" s="228">
        <v>10072</v>
      </c>
      <c r="I2531" s="228">
        <v>6947211.1500000004</v>
      </c>
      <c r="J2531" s="228">
        <v>1654410.84</v>
      </c>
      <c r="K2531" s="228">
        <v>1308146.3500000001</v>
      </c>
      <c r="L2531" s="228">
        <v>12159759.1</v>
      </c>
    </row>
    <row r="2532" spans="1:12">
      <c r="A2532" s="228">
        <v>2009</v>
      </c>
      <c r="B2532" s="228" t="s">
        <v>194</v>
      </c>
      <c r="C2532" s="228" t="s">
        <v>61</v>
      </c>
      <c r="D2532" s="228" t="s">
        <v>205</v>
      </c>
      <c r="E2532" s="228">
        <v>45</v>
      </c>
      <c r="F2532" s="228">
        <v>130976</v>
      </c>
      <c r="G2532" s="228">
        <v>6687</v>
      </c>
      <c r="H2532" s="228">
        <v>12163</v>
      </c>
      <c r="I2532" s="228">
        <v>9215980.6099999994</v>
      </c>
      <c r="J2532" s="228">
        <v>2361085.69</v>
      </c>
      <c r="K2532" s="228">
        <v>2230143.73</v>
      </c>
      <c r="L2532" s="228">
        <v>16739431.119999999</v>
      </c>
    </row>
    <row r="2533" spans="1:12">
      <c r="A2533" s="228">
        <v>2009</v>
      </c>
      <c r="B2533" s="228" t="s">
        <v>194</v>
      </c>
      <c r="C2533" s="228" t="s">
        <v>61</v>
      </c>
      <c r="D2533" s="228" t="s">
        <v>205</v>
      </c>
      <c r="E2533" s="228">
        <v>50</v>
      </c>
      <c r="F2533" s="228">
        <v>128599</v>
      </c>
      <c r="G2533" s="228">
        <v>8503</v>
      </c>
      <c r="H2533" s="228">
        <v>17170</v>
      </c>
      <c r="I2533" s="228">
        <v>13404139.84</v>
      </c>
      <c r="J2533" s="228">
        <v>3489101.17</v>
      </c>
      <c r="K2533" s="228">
        <v>3477258.89</v>
      </c>
      <c r="L2533" s="228">
        <v>23931615.41</v>
      </c>
    </row>
    <row r="2534" spans="1:12">
      <c r="A2534" s="228">
        <v>2009</v>
      </c>
      <c r="B2534" s="228" t="s">
        <v>194</v>
      </c>
      <c r="C2534" s="228" t="s">
        <v>61</v>
      </c>
      <c r="D2534" s="228" t="s">
        <v>205</v>
      </c>
      <c r="E2534" s="228">
        <v>55</v>
      </c>
      <c r="F2534" s="228">
        <v>123532</v>
      </c>
      <c r="G2534" s="228">
        <v>11138</v>
      </c>
      <c r="H2534" s="228">
        <v>24653</v>
      </c>
      <c r="I2534" s="228">
        <v>20193332.379999999</v>
      </c>
      <c r="J2534" s="228">
        <v>4775276.79</v>
      </c>
      <c r="K2534" s="228">
        <v>5720807.2199999997</v>
      </c>
      <c r="L2534" s="228">
        <v>35413249.329999998</v>
      </c>
    </row>
    <row r="2535" spans="1:12">
      <c r="A2535" s="228">
        <v>2009</v>
      </c>
      <c r="B2535" s="228" t="s">
        <v>194</v>
      </c>
      <c r="C2535" s="228" t="s">
        <v>61</v>
      </c>
      <c r="D2535" s="228" t="s">
        <v>205</v>
      </c>
      <c r="E2535" s="228">
        <v>60</v>
      </c>
      <c r="F2535" s="228">
        <v>113652</v>
      </c>
      <c r="G2535" s="228">
        <v>14007</v>
      </c>
      <c r="H2535" s="228">
        <v>34405</v>
      </c>
      <c r="I2535" s="228">
        <v>27933991.420000002</v>
      </c>
      <c r="J2535" s="228">
        <v>6302809.7599999998</v>
      </c>
      <c r="K2535" s="228">
        <v>7996354.2699999996</v>
      </c>
      <c r="L2535" s="228">
        <v>48104551.590000004</v>
      </c>
    </row>
    <row r="2536" spans="1:12">
      <c r="A2536" s="228">
        <v>2009</v>
      </c>
      <c r="B2536" s="228" t="s">
        <v>194</v>
      </c>
      <c r="C2536" s="228" t="s">
        <v>61</v>
      </c>
      <c r="D2536" s="228" t="s">
        <v>205</v>
      </c>
      <c r="E2536" s="228">
        <v>65</v>
      </c>
      <c r="F2536" s="228">
        <v>80808</v>
      </c>
      <c r="G2536" s="228">
        <v>14333</v>
      </c>
      <c r="H2536" s="228">
        <v>34490</v>
      </c>
      <c r="I2536" s="228">
        <v>28534667.879999999</v>
      </c>
      <c r="J2536" s="228">
        <v>6442576.0199999996</v>
      </c>
      <c r="K2536" s="228">
        <v>8193134.2800000003</v>
      </c>
      <c r="L2536" s="228">
        <v>48337372.039999999</v>
      </c>
    </row>
    <row r="2537" spans="1:12">
      <c r="A2537" s="228">
        <v>2009</v>
      </c>
      <c r="B2537" s="228" t="s">
        <v>194</v>
      </c>
      <c r="C2537" s="228" t="s">
        <v>61</v>
      </c>
      <c r="D2537" s="228" t="s">
        <v>205</v>
      </c>
      <c r="E2537" s="228">
        <v>70</v>
      </c>
      <c r="F2537" s="228">
        <v>56407</v>
      </c>
      <c r="G2537" s="228">
        <v>13484</v>
      </c>
      <c r="H2537" s="228">
        <v>37496</v>
      </c>
      <c r="I2537" s="228">
        <v>28009651.109999999</v>
      </c>
      <c r="J2537" s="228">
        <v>6035899.4299999997</v>
      </c>
      <c r="K2537" s="228">
        <v>8425955.3699999992</v>
      </c>
      <c r="L2537" s="228">
        <v>46926859.460000001</v>
      </c>
    </row>
    <row r="2538" spans="1:12">
      <c r="A2538" s="228">
        <v>2009</v>
      </c>
      <c r="B2538" s="228" t="s">
        <v>194</v>
      </c>
      <c r="C2538" s="228" t="s">
        <v>61</v>
      </c>
      <c r="D2538" s="228" t="s">
        <v>205</v>
      </c>
      <c r="E2538" s="228">
        <v>75</v>
      </c>
      <c r="F2538" s="228">
        <v>40176</v>
      </c>
      <c r="G2538" s="228">
        <v>12959</v>
      </c>
      <c r="H2538" s="228">
        <v>40227</v>
      </c>
      <c r="I2538" s="228">
        <v>27239839.41</v>
      </c>
      <c r="J2538" s="228">
        <v>5496492.5300000003</v>
      </c>
      <c r="K2538" s="228">
        <v>7698812.96</v>
      </c>
      <c r="L2538" s="228">
        <v>43590693.18</v>
      </c>
    </row>
    <row r="2539" spans="1:12">
      <c r="A2539" s="228">
        <v>2009</v>
      </c>
      <c r="B2539" s="228" t="s">
        <v>194</v>
      </c>
      <c r="C2539" s="228" t="s">
        <v>61</v>
      </c>
      <c r="D2539" s="228" t="s">
        <v>205</v>
      </c>
      <c r="E2539" s="228">
        <v>80</v>
      </c>
      <c r="F2539" s="228">
        <v>27356</v>
      </c>
      <c r="G2539" s="228">
        <v>9469</v>
      </c>
      <c r="H2539" s="228">
        <v>35915</v>
      </c>
      <c r="I2539" s="228">
        <v>21500307.539999999</v>
      </c>
      <c r="J2539" s="228">
        <v>3849892.7</v>
      </c>
      <c r="K2539" s="228">
        <v>5182465.5199999996</v>
      </c>
      <c r="L2539" s="228">
        <v>32647454</v>
      </c>
    </row>
    <row r="2540" spans="1:12">
      <c r="A2540" s="228">
        <v>2009</v>
      </c>
      <c r="B2540" s="228" t="s">
        <v>194</v>
      </c>
      <c r="C2540" s="228" t="s">
        <v>61</v>
      </c>
      <c r="D2540" s="228" t="s">
        <v>205</v>
      </c>
      <c r="E2540" s="228">
        <v>85</v>
      </c>
      <c r="F2540" s="228">
        <v>8779</v>
      </c>
      <c r="G2540" s="228">
        <v>2900</v>
      </c>
      <c r="H2540" s="228">
        <v>15183</v>
      </c>
      <c r="I2540" s="228">
        <v>7707766.5999999996</v>
      </c>
      <c r="J2540" s="228">
        <v>1113947.92</v>
      </c>
      <c r="K2540" s="228">
        <v>1360837.86</v>
      </c>
      <c r="L2540" s="228">
        <v>10797267.57</v>
      </c>
    </row>
    <row r="2541" spans="1:12">
      <c r="A2541" s="228">
        <v>2009</v>
      </c>
      <c r="B2541" s="228" t="s">
        <v>194</v>
      </c>
      <c r="C2541" s="228" t="s">
        <v>61</v>
      </c>
      <c r="D2541" s="228" t="s">
        <v>205</v>
      </c>
      <c r="E2541" s="228">
        <v>90</v>
      </c>
      <c r="F2541" s="228">
        <v>2468</v>
      </c>
      <c r="G2541" s="228">
        <v>853</v>
      </c>
      <c r="H2541" s="228">
        <v>5970</v>
      </c>
      <c r="I2541" s="228">
        <v>2599806.39</v>
      </c>
      <c r="J2541" s="228">
        <v>277406.76</v>
      </c>
      <c r="K2541" s="228">
        <v>227026.64</v>
      </c>
      <c r="L2541" s="228">
        <v>3243750.03</v>
      </c>
    </row>
    <row r="2542" spans="1:12">
      <c r="A2542" s="228">
        <v>2009</v>
      </c>
      <c r="B2542" s="228" t="s">
        <v>194</v>
      </c>
      <c r="C2542" s="228" t="s">
        <v>61</v>
      </c>
      <c r="D2542" s="228" t="s">
        <v>205</v>
      </c>
      <c r="E2542" s="228">
        <v>95</v>
      </c>
      <c r="F2542" s="228">
        <v>573</v>
      </c>
      <c r="G2542" s="228">
        <v>132</v>
      </c>
      <c r="H2542" s="228">
        <v>1302</v>
      </c>
      <c r="I2542" s="228">
        <v>525811.57999999996</v>
      </c>
      <c r="J2542" s="228">
        <v>47246.400000000001</v>
      </c>
      <c r="K2542" s="228">
        <v>51346</v>
      </c>
      <c r="L2542" s="228">
        <v>648437.55000000005</v>
      </c>
    </row>
    <row r="2543" spans="1:12">
      <c r="A2543" s="228">
        <v>2009</v>
      </c>
      <c r="B2543" s="228" t="s">
        <v>194</v>
      </c>
      <c r="C2543" s="228" t="s">
        <v>61</v>
      </c>
      <c r="D2543" s="228" t="s">
        <v>206</v>
      </c>
      <c r="E2543" s="228">
        <v>0</v>
      </c>
      <c r="F2543" s="228">
        <v>98191</v>
      </c>
      <c r="G2543" s="228">
        <v>3765</v>
      </c>
      <c r="H2543" s="228">
        <v>12970</v>
      </c>
      <c r="I2543" s="228">
        <v>5735256.8099999996</v>
      </c>
      <c r="J2543" s="228">
        <v>836803.17</v>
      </c>
      <c r="K2543" s="228">
        <v>236490.29</v>
      </c>
      <c r="L2543" s="228">
        <v>7738456.0199999996</v>
      </c>
    </row>
    <row r="2544" spans="1:12">
      <c r="A2544" s="228">
        <v>2009</v>
      </c>
      <c r="B2544" s="228" t="s">
        <v>194</v>
      </c>
      <c r="C2544" s="228" t="s">
        <v>61</v>
      </c>
      <c r="D2544" s="228" t="s">
        <v>206</v>
      </c>
      <c r="E2544" s="228">
        <v>5</v>
      </c>
      <c r="F2544" s="228">
        <v>98842</v>
      </c>
      <c r="G2544" s="228">
        <v>1547</v>
      </c>
      <c r="H2544" s="228">
        <v>2519</v>
      </c>
      <c r="I2544" s="228">
        <v>1463605.84</v>
      </c>
      <c r="J2544" s="228">
        <v>319242.15000000002</v>
      </c>
      <c r="K2544" s="228">
        <v>198647.44</v>
      </c>
      <c r="L2544" s="228">
        <v>2445955.0099999998</v>
      </c>
    </row>
    <row r="2545" spans="1:12">
      <c r="A2545" s="228">
        <v>2009</v>
      </c>
      <c r="B2545" s="228" t="s">
        <v>194</v>
      </c>
      <c r="C2545" s="228" t="s">
        <v>61</v>
      </c>
      <c r="D2545" s="228" t="s">
        <v>206</v>
      </c>
      <c r="E2545" s="228">
        <v>10</v>
      </c>
      <c r="F2545" s="228">
        <v>102316</v>
      </c>
      <c r="G2545" s="228">
        <v>1403</v>
      </c>
      <c r="H2545" s="228">
        <v>3437</v>
      </c>
      <c r="I2545" s="228">
        <v>1846013.07</v>
      </c>
      <c r="J2545" s="228">
        <v>369570.07</v>
      </c>
      <c r="K2545" s="228">
        <v>373536.34</v>
      </c>
      <c r="L2545" s="228">
        <v>2986303.14</v>
      </c>
    </row>
    <row r="2546" spans="1:12">
      <c r="A2546" s="228">
        <v>2009</v>
      </c>
      <c r="B2546" s="228" t="s">
        <v>194</v>
      </c>
      <c r="C2546" s="228" t="s">
        <v>61</v>
      </c>
      <c r="D2546" s="228" t="s">
        <v>206</v>
      </c>
      <c r="E2546" s="228">
        <v>15</v>
      </c>
      <c r="F2546" s="228">
        <v>109550</v>
      </c>
      <c r="G2546" s="228">
        <v>3320</v>
      </c>
      <c r="H2546" s="228">
        <v>7167</v>
      </c>
      <c r="I2546" s="228">
        <v>4770614.93</v>
      </c>
      <c r="J2546" s="228">
        <v>789814.26</v>
      </c>
      <c r="K2546" s="228">
        <v>444933.67</v>
      </c>
      <c r="L2546" s="228">
        <v>7279061.1600000001</v>
      </c>
    </row>
    <row r="2547" spans="1:12">
      <c r="A2547" s="228">
        <v>2009</v>
      </c>
      <c r="B2547" s="228" t="s">
        <v>194</v>
      </c>
      <c r="C2547" s="228" t="s">
        <v>61</v>
      </c>
      <c r="D2547" s="228" t="s">
        <v>206</v>
      </c>
      <c r="E2547" s="228">
        <v>20</v>
      </c>
      <c r="F2547" s="228">
        <v>90548</v>
      </c>
      <c r="G2547" s="228">
        <v>4177</v>
      </c>
      <c r="H2547" s="228">
        <v>9151</v>
      </c>
      <c r="I2547" s="228">
        <v>6229719.7699999996</v>
      </c>
      <c r="J2547" s="228">
        <v>1123642.94</v>
      </c>
      <c r="K2547" s="228">
        <v>397473.15</v>
      </c>
      <c r="L2547" s="228">
        <v>9527812.4000000004</v>
      </c>
    </row>
    <row r="2548" spans="1:12">
      <c r="A2548" s="228">
        <v>2009</v>
      </c>
      <c r="B2548" s="228" t="s">
        <v>194</v>
      </c>
      <c r="C2548" s="228" t="s">
        <v>61</v>
      </c>
      <c r="D2548" s="228" t="s">
        <v>206</v>
      </c>
      <c r="E2548" s="228">
        <v>25</v>
      </c>
      <c r="F2548" s="228">
        <v>95899</v>
      </c>
      <c r="G2548" s="228">
        <v>6231</v>
      </c>
      <c r="H2548" s="228">
        <v>17420</v>
      </c>
      <c r="I2548" s="228">
        <v>12558933.970000001</v>
      </c>
      <c r="J2548" s="228">
        <v>2782683.14</v>
      </c>
      <c r="K2548" s="228">
        <v>631876.65</v>
      </c>
      <c r="L2548" s="228">
        <v>19261870.879999999</v>
      </c>
    </row>
    <row r="2549" spans="1:12">
      <c r="A2549" s="228">
        <v>2009</v>
      </c>
      <c r="B2549" s="228" t="s">
        <v>194</v>
      </c>
      <c r="C2549" s="228" t="s">
        <v>61</v>
      </c>
      <c r="D2549" s="228" t="s">
        <v>206</v>
      </c>
      <c r="E2549" s="228">
        <v>30</v>
      </c>
      <c r="F2549" s="228">
        <v>123135</v>
      </c>
      <c r="G2549" s="228">
        <v>10105</v>
      </c>
      <c r="H2549" s="228">
        <v>28356</v>
      </c>
      <c r="I2549" s="228">
        <v>21981579.550000001</v>
      </c>
      <c r="J2549" s="228">
        <v>4558933.6100000003</v>
      </c>
      <c r="K2549" s="228">
        <v>685883.41</v>
      </c>
      <c r="L2549" s="228">
        <v>32618798.5</v>
      </c>
    </row>
    <row r="2550" spans="1:12">
      <c r="A2550" s="228">
        <v>2009</v>
      </c>
      <c r="B2550" s="228" t="s">
        <v>194</v>
      </c>
      <c r="C2550" s="228" t="s">
        <v>61</v>
      </c>
      <c r="D2550" s="228" t="s">
        <v>206</v>
      </c>
      <c r="E2550" s="228">
        <v>35</v>
      </c>
      <c r="F2550" s="228">
        <v>138918</v>
      </c>
      <c r="G2550" s="228">
        <v>11230</v>
      </c>
      <c r="H2550" s="228">
        <v>28765</v>
      </c>
      <c r="I2550" s="228">
        <v>21763856.73</v>
      </c>
      <c r="J2550" s="228">
        <v>4388189.5199999996</v>
      </c>
      <c r="K2550" s="228">
        <v>1406821.13</v>
      </c>
      <c r="L2550" s="228">
        <v>33400995.870000001</v>
      </c>
    </row>
    <row r="2551" spans="1:12">
      <c r="A2551" s="228">
        <v>2009</v>
      </c>
      <c r="B2551" s="228" t="s">
        <v>194</v>
      </c>
      <c r="C2551" s="228" t="s">
        <v>61</v>
      </c>
      <c r="D2551" s="228" t="s">
        <v>206</v>
      </c>
      <c r="E2551" s="228">
        <v>40</v>
      </c>
      <c r="F2551" s="228">
        <v>130962</v>
      </c>
      <c r="G2551" s="228">
        <v>8918</v>
      </c>
      <c r="H2551" s="228">
        <v>19028</v>
      </c>
      <c r="I2551" s="228">
        <v>14339180.73</v>
      </c>
      <c r="J2551" s="228">
        <v>3099569.39</v>
      </c>
      <c r="K2551" s="228">
        <v>1497488.09</v>
      </c>
      <c r="L2551" s="228">
        <v>23538418.550000001</v>
      </c>
    </row>
    <row r="2552" spans="1:12">
      <c r="A2552" s="228">
        <v>2009</v>
      </c>
      <c r="B2552" s="228" t="s">
        <v>194</v>
      </c>
      <c r="C2552" s="228" t="s">
        <v>61</v>
      </c>
      <c r="D2552" s="228" t="s">
        <v>206</v>
      </c>
      <c r="E2552" s="228">
        <v>45</v>
      </c>
      <c r="F2552" s="228">
        <v>141293</v>
      </c>
      <c r="G2552" s="228">
        <v>9541</v>
      </c>
      <c r="H2552" s="228">
        <v>19586</v>
      </c>
      <c r="I2552" s="228">
        <v>14982530.689999999</v>
      </c>
      <c r="J2552" s="228">
        <v>3402717.43</v>
      </c>
      <c r="K2552" s="228">
        <v>2015570.95</v>
      </c>
      <c r="L2552" s="228">
        <v>24524313.260000002</v>
      </c>
    </row>
    <row r="2553" spans="1:12">
      <c r="A2553" s="228">
        <v>2009</v>
      </c>
      <c r="B2553" s="228" t="s">
        <v>194</v>
      </c>
      <c r="C2553" s="228" t="s">
        <v>61</v>
      </c>
      <c r="D2553" s="228" t="s">
        <v>206</v>
      </c>
      <c r="E2553" s="228">
        <v>50</v>
      </c>
      <c r="F2553" s="228">
        <v>139098</v>
      </c>
      <c r="G2553" s="228">
        <v>11003</v>
      </c>
      <c r="H2553" s="228">
        <v>22597</v>
      </c>
      <c r="I2553" s="228">
        <v>17151387.68</v>
      </c>
      <c r="J2553" s="228">
        <v>4061259.49</v>
      </c>
      <c r="K2553" s="228">
        <v>3095442.45</v>
      </c>
      <c r="L2553" s="228">
        <v>28999933.43</v>
      </c>
    </row>
    <row r="2554" spans="1:12">
      <c r="A2554" s="228">
        <v>2009</v>
      </c>
      <c r="B2554" s="228" t="s">
        <v>194</v>
      </c>
      <c r="C2554" s="228" t="s">
        <v>61</v>
      </c>
      <c r="D2554" s="228" t="s">
        <v>206</v>
      </c>
      <c r="E2554" s="228">
        <v>55</v>
      </c>
      <c r="F2554" s="228">
        <v>131440</v>
      </c>
      <c r="G2554" s="228">
        <v>12590</v>
      </c>
      <c r="H2554" s="228">
        <v>27532</v>
      </c>
      <c r="I2554" s="228">
        <v>20376515.370000001</v>
      </c>
      <c r="J2554" s="228">
        <v>4771375.1900000004</v>
      </c>
      <c r="K2554" s="228">
        <v>4629899.87</v>
      </c>
      <c r="L2554" s="228">
        <v>34874532.25</v>
      </c>
    </row>
    <row r="2555" spans="1:12">
      <c r="A2555" s="228">
        <v>2009</v>
      </c>
      <c r="B2555" s="228" t="s">
        <v>194</v>
      </c>
      <c r="C2555" s="228" t="s">
        <v>61</v>
      </c>
      <c r="D2555" s="228" t="s">
        <v>206</v>
      </c>
      <c r="E2555" s="228">
        <v>60</v>
      </c>
      <c r="F2555" s="228">
        <v>116705</v>
      </c>
      <c r="G2555" s="228">
        <v>14928</v>
      </c>
      <c r="H2555" s="228">
        <v>35808</v>
      </c>
      <c r="I2555" s="228">
        <v>26273037.059999999</v>
      </c>
      <c r="J2555" s="228">
        <v>5598163.2000000002</v>
      </c>
      <c r="K2555" s="228">
        <v>6869133.1500000004</v>
      </c>
      <c r="L2555" s="228">
        <v>44317102.859999999</v>
      </c>
    </row>
    <row r="2556" spans="1:12">
      <c r="A2556" s="228">
        <v>2009</v>
      </c>
      <c r="B2556" s="228" t="s">
        <v>194</v>
      </c>
      <c r="C2556" s="228" t="s">
        <v>61</v>
      </c>
      <c r="D2556" s="228" t="s">
        <v>206</v>
      </c>
      <c r="E2556" s="228">
        <v>65</v>
      </c>
      <c r="F2556" s="228">
        <v>80847</v>
      </c>
      <c r="G2556" s="228">
        <v>13295</v>
      </c>
      <c r="H2556" s="228">
        <v>32748</v>
      </c>
      <c r="I2556" s="228">
        <v>23988339.48</v>
      </c>
      <c r="J2556" s="228">
        <v>5049371.01</v>
      </c>
      <c r="K2556" s="228">
        <v>7043766.2400000002</v>
      </c>
      <c r="L2556" s="228">
        <v>40570171.130000003</v>
      </c>
    </row>
    <row r="2557" spans="1:12">
      <c r="A2557" s="228">
        <v>2009</v>
      </c>
      <c r="B2557" s="228" t="s">
        <v>194</v>
      </c>
      <c r="C2557" s="228" t="s">
        <v>61</v>
      </c>
      <c r="D2557" s="228" t="s">
        <v>206</v>
      </c>
      <c r="E2557" s="228">
        <v>70</v>
      </c>
      <c r="F2557" s="228">
        <v>58817</v>
      </c>
      <c r="G2557" s="228">
        <v>12342</v>
      </c>
      <c r="H2557" s="228">
        <v>36021</v>
      </c>
      <c r="I2557" s="228">
        <v>25210642.960000001</v>
      </c>
      <c r="J2557" s="228">
        <v>4911629.8499999996</v>
      </c>
      <c r="K2557" s="228">
        <v>7208934.8499999996</v>
      </c>
      <c r="L2557" s="228">
        <v>40995125.060000002</v>
      </c>
    </row>
    <row r="2558" spans="1:12">
      <c r="A2558" s="228">
        <v>2009</v>
      </c>
      <c r="B2558" s="228" t="s">
        <v>194</v>
      </c>
      <c r="C2558" s="228" t="s">
        <v>61</v>
      </c>
      <c r="D2558" s="228" t="s">
        <v>206</v>
      </c>
      <c r="E2558" s="228">
        <v>75</v>
      </c>
      <c r="F2558" s="228">
        <v>44842</v>
      </c>
      <c r="G2558" s="228">
        <v>11888</v>
      </c>
      <c r="H2558" s="228">
        <v>40826</v>
      </c>
      <c r="I2558" s="228">
        <v>25815757.920000002</v>
      </c>
      <c r="J2558" s="228">
        <v>4882375.05</v>
      </c>
      <c r="K2558" s="228">
        <v>5976209.5899999999</v>
      </c>
      <c r="L2558" s="228">
        <v>39917545.990000002</v>
      </c>
    </row>
    <row r="2559" spans="1:12">
      <c r="A2559" s="228">
        <v>2009</v>
      </c>
      <c r="B2559" s="228" t="s">
        <v>194</v>
      </c>
      <c r="C2559" s="228" t="s">
        <v>61</v>
      </c>
      <c r="D2559" s="228" t="s">
        <v>206</v>
      </c>
      <c r="E2559" s="228">
        <v>80</v>
      </c>
      <c r="F2559" s="228">
        <v>34587</v>
      </c>
      <c r="G2559" s="228">
        <v>9327</v>
      </c>
      <c r="H2559" s="228">
        <v>44641</v>
      </c>
      <c r="I2559" s="228">
        <v>24636401.649999999</v>
      </c>
      <c r="J2559" s="228">
        <v>3865713.86</v>
      </c>
      <c r="K2559" s="228">
        <v>4844659.5</v>
      </c>
      <c r="L2559" s="228">
        <v>35757098.600000001</v>
      </c>
    </row>
    <row r="2560" spans="1:12">
      <c r="A2560" s="228">
        <v>2009</v>
      </c>
      <c r="B2560" s="228" t="s">
        <v>194</v>
      </c>
      <c r="C2560" s="228" t="s">
        <v>61</v>
      </c>
      <c r="D2560" s="228" t="s">
        <v>206</v>
      </c>
      <c r="E2560" s="228">
        <v>85</v>
      </c>
      <c r="F2560" s="228">
        <v>19727</v>
      </c>
      <c r="G2560" s="228">
        <v>4618</v>
      </c>
      <c r="H2560" s="228">
        <v>33900</v>
      </c>
      <c r="I2560" s="228">
        <v>15890351.640000001</v>
      </c>
      <c r="J2560" s="228">
        <v>1920001.25</v>
      </c>
      <c r="K2560" s="228">
        <v>2039588.73</v>
      </c>
      <c r="L2560" s="228">
        <v>21135623.57</v>
      </c>
    </row>
    <row r="2561" spans="1:12">
      <c r="A2561" s="228">
        <v>2009</v>
      </c>
      <c r="B2561" s="228" t="s">
        <v>194</v>
      </c>
      <c r="C2561" s="228" t="s">
        <v>61</v>
      </c>
      <c r="D2561" s="228" t="s">
        <v>206</v>
      </c>
      <c r="E2561" s="228">
        <v>90</v>
      </c>
      <c r="F2561" s="228">
        <v>7301</v>
      </c>
      <c r="G2561" s="228">
        <v>1830</v>
      </c>
      <c r="H2561" s="228">
        <v>16181</v>
      </c>
      <c r="I2561" s="228">
        <v>6897891.8499999996</v>
      </c>
      <c r="J2561" s="228">
        <v>623467.68000000005</v>
      </c>
      <c r="K2561" s="228">
        <v>509661.23</v>
      </c>
      <c r="L2561" s="228">
        <v>8499313.8000000007</v>
      </c>
    </row>
    <row r="2562" spans="1:12">
      <c r="A2562" s="228">
        <v>2009</v>
      </c>
      <c r="B2562" s="228" t="s">
        <v>194</v>
      </c>
      <c r="C2562" s="228" t="s">
        <v>61</v>
      </c>
      <c r="D2562" s="228" t="s">
        <v>206</v>
      </c>
      <c r="E2562" s="228">
        <v>95</v>
      </c>
      <c r="F2562" s="228">
        <v>2177</v>
      </c>
      <c r="G2562" s="228">
        <v>468</v>
      </c>
      <c r="H2562" s="228">
        <v>4781</v>
      </c>
      <c r="I2562" s="228">
        <v>1882798.39</v>
      </c>
      <c r="J2562" s="228">
        <v>150963.96</v>
      </c>
      <c r="K2562" s="228">
        <v>115068.59</v>
      </c>
      <c r="L2562" s="228">
        <v>2246011.61</v>
      </c>
    </row>
    <row r="2563" spans="1:12">
      <c r="A2563" s="228">
        <v>2009</v>
      </c>
      <c r="B2563" s="228" t="s">
        <v>194</v>
      </c>
      <c r="C2563" s="228" t="s">
        <v>62</v>
      </c>
      <c r="D2563" s="228" t="s">
        <v>205</v>
      </c>
      <c r="E2563" s="228">
        <v>0</v>
      </c>
      <c r="F2563" s="228">
        <v>69700</v>
      </c>
      <c r="G2563" s="228">
        <v>2719</v>
      </c>
      <c r="H2563" s="228">
        <v>9617</v>
      </c>
      <c r="I2563" s="228">
        <v>4589380.79</v>
      </c>
      <c r="J2563" s="228">
        <v>916301.12</v>
      </c>
      <c r="K2563" s="228">
        <v>88282.08</v>
      </c>
      <c r="L2563" s="228">
        <v>6150612.04</v>
      </c>
    </row>
    <row r="2564" spans="1:12">
      <c r="A2564" s="228">
        <v>2009</v>
      </c>
      <c r="B2564" s="228" t="s">
        <v>194</v>
      </c>
      <c r="C2564" s="228" t="s">
        <v>62</v>
      </c>
      <c r="D2564" s="228" t="s">
        <v>205</v>
      </c>
      <c r="E2564" s="228">
        <v>5</v>
      </c>
      <c r="F2564" s="228">
        <v>68405</v>
      </c>
      <c r="G2564" s="228">
        <v>1109</v>
      </c>
      <c r="H2564" s="228">
        <v>1536</v>
      </c>
      <c r="I2564" s="228">
        <v>1058094.53</v>
      </c>
      <c r="J2564" s="228">
        <v>335879.85</v>
      </c>
      <c r="K2564" s="228">
        <v>90223.27</v>
      </c>
      <c r="L2564" s="228">
        <v>1720369.91</v>
      </c>
    </row>
    <row r="2565" spans="1:12">
      <c r="A2565" s="228">
        <v>2009</v>
      </c>
      <c r="B2565" s="228" t="s">
        <v>194</v>
      </c>
      <c r="C2565" s="228" t="s">
        <v>62</v>
      </c>
      <c r="D2565" s="228" t="s">
        <v>205</v>
      </c>
      <c r="E2565" s="228">
        <v>10</v>
      </c>
      <c r="F2565" s="228">
        <v>71058</v>
      </c>
      <c r="G2565" s="228">
        <v>946</v>
      </c>
      <c r="H2565" s="228">
        <v>1472</v>
      </c>
      <c r="I2565" s="228">
        <v>1017919.75</v>
      </c>
      <c r="J2565" s="228">
        <v>313038.90000000002</v>
      </c>
      <c r="K2565" s="228">
        <v>211216.41</v>
      </c>
      <c r="L2565" s="228">
        <v>1731392.82</v>
      </c>
    </row>
    <row r="2566" spans="1:12">
      <c r="A2566" s="228">
        <v>2009</v>
      </c>
      <c r="B2566" s="228" t="s">
        <v>194</v>
      </c>
      <c r="C2566" s="228" t="s">
        <v>62</v>
      </c>
      <c r="D2566" s="228" t="s">
        <v>205</v>
      </c>
      <c r="E2566" s="228">
        <v>15</v>
      </c>
      <c r="F2566" s="228">
        <v>76668</v>
      </c>
      <c r="G2566" s="228">
        <v>2215</v>
      </c>
      <c r="H2566" s="228">
        <v>3488</v>
      </c>
      <c r="I2566" s="228">
        <v>3026463.27</v>
      </c>
      <c r="J2566" s="228">
        <v>888485.76</v>
      </c>
      <c r="K2566" s="228">
        <v>626497.1</v>
      </c>
      <c r="L2566" s="228">
        <v>5090755.9000000004</v>
      </c>
    </row>
    <row r="2567" spans="1:12">
      <c r="A2567" s="228">
        <v>2009</v>
      </c>
      <c r="B2567" s="228" t="s">
        <v>194</v>
      </c>
      <c r="C2567" s="228" t="s">
        <v>62</v>
      </c>
      <c r="D2567" s="228" t="s">
        <v>205</v>
      </c>
      <c r="E2567" s="228">
        <v>20</v>
      </c>
      <c r="F2567" s="228">
        <v>59928</v>
      </c>
      <c r="G2567" s="228">
        <v>2071</v>
      </c>
      <c r="H2567" s="228">
        <v>3598</v>
      </c>
      <c r="I2567" s="228">
        <v>3068740.85</v>
      </c>
      <c r="J2567" s="228">
        <v>875752.23</v>
      </c>
      <c r="K2567" s="228">
        <v>633109.68999999994</v>
      </c>
      <c r="L2567" s="228">
        <v>5135261.05</v>
      </c>
    </row>
    <row r="2568" spans="1:12">
      <c r="A2568" s="228">
        <v>2009</v>
      </c>
      <c r="B2568" s="228" t="s">
        <v>194</v>
      </c>
      <c r="C2568" s="228" t="s">
        <v>62</v>
      </c>
      <c r="D2568" s="228" t="s">
        <v>205</v>
      </c>
      <c r="E2568" s="228">
        <v>25</v>
      </c>
      <c r="F2568" s="228">
        <v>49884</v>
      </c>
      <c r="G2568" s="228">
        <v>1598</v>
      </c>
      <c r="H2568" s="228">
        <v>2921</v>
      </c>
      <c r="I2568" s="228">
        <v>2159684.37</v>
      </c>
      <c r="J2568" s="228">
        <v>685631.94</v>
      </c>
      <c r="K2568" s="228">
        <v>359194.35</v>
      </c>
      <c r="L2568" s="228">
        <v>3738535.91</v>
      </c>
    </row>
    <row r="2569" spans="1:12">
      <c r="A2569" s="228">
        <v>2009</v>
      </c>
      <c r="B2569" s="228" t="s">
        <v>194</v>
      </c>
      <c r="C2569" s="228" t="s">
        <v>62</v>
      </c>
      <c r="D2569" s="228" t="s">
        <v>205</v>
      </c>
      <c r="E2569" s="228">
        <v>30</v>
      </c>
      <c r="F2569" s="228">
        <v>72357</v>
      </c>
      <c r="G2569" s="228">
        <v>2223</v>
      </c>
      <c r="H2569" s="228">
        <v>4194</v>
      </c>
      <c r="I2569" s="228">
        <v>2868325.17</v>
      </c>
      <c r="J2569" s="228">
        <v>911581.28</v>
      </c>
      <c r="K2569" s="228">
        <v>496659.84</v>
      </c>
      <c r="L2569" s="228">
        <v>4965536.4800000004</v>
      </c>
    </row>
    <row r="2570" spans="1:12">
      <c r="A2570" s="228">
        <v>2009</v>
      </c>
      <c r="B2570" s="228" t="s">
        <v>194</v>
      </c>
      <c r="C2570" s="228" t="s">
        <v>62</v>
      </c>
      <c r="D2570" s="228" t="s">
        <v>205</v>
      </c>
      <c r="E2570" s="228">
        <v>35</v>
      </c>
      <c r="F2570" s="228">
        <v>83731</v>
      </c>
      <c r="G2570" s="228">
        <v>3285</v>
      </c>
      <c r="H2570" s="228">
        <v>5939</v>
      </c>
      <c r="I2570" s="228">
        <v>4211357.9000000004</v>
      </c>
      <c r="J2570" s="228">
        <v>1353527.07</v>
      </c>
      <c r="K2570" s="228">
        <v>543617.05000000005</v>
      </c>
      <c r="L2570" s="228">
        <v>7066282.9100000001</v>
      </c>
    </row>
    <row r="2571" spans="1:12">
      <c r="A2571" s="228">
        <v>2009</v>
      </c>
      <c r="B2571" s="228" t="s">
        <v>194</v>
      </c>
      <c r="C2571" s="228" t="s">
        <v>62</v>
      </c>
      <c r="D2571" s="228" t="s">
        <v>205</v>
      </c>
      <c r="E2571" s="228">
        <v>40</v>
      </c>
      <c r="F2571" s="228">
        <v>83880</v>
      </c>
      <c r="G2571" s="228">
        <v>4076</v>
      </c>
      <c r="H2571" s="228">
        <v>6861</v>
      </c>
      <c r="I2571" s="228">
        <v>4929248.3600000003</v>
      </c>
      <c r="J2571" s="228">
        <v>1701831.77</v>
      </c>
      <c r="K2571" s="228">
        <v>994243.82</v>
      </c>
      <c r="L2571" s="228">
        <v>8692430.4600000009</v>
      </c>
    </row>
    <row r="2572" spans="1:12">
      <c r="A2572" s="228">
        <v>2009</v>
      </c>
      <c r="B2572" s="228" t="s">
        <v>194</v>
      </c>
      <c r="C2572" s="228" t="s">
        <v>62</v>
      </c>
      <c r="D2572" s="228" t="s">
        <v>205</v>
      </c>
      <c r="E2572" s="228">
        <v>45</v>
      </c>
      <c r="F2572" s="228">
        <v>89069</v>
      </c>
      <c r="G2572" s="228">
        <v>5126</v>
      </c>
      <c r="H2572" s="228">
        <v>8955</v>
      </c>
      <c r="I2572" s="228">
        <v>7219636.0599999996</v>
      </c>
      <c r="J2572" s="228">
        <v>2363968.44</v>
      </c>
      <c r="K2572" s="228">
        <v>1656755.95</v>
      </c>
      <c r="L2572" s="228">
        <v>12521827.57</v>
      </c>
    </row>
    <row r="2573" spans="1:12">
      <c r="A2573" s="228">
        <v>2009</v>
      </c>
      <c r="B2573" s="228" t="s">
        <v>194</v>
      </c>
      <c r="C2573" s="228" t="s">
        <v>62</v>
      </c>
      <c r="D2573" s="228" t="s">
        <v>205</v>
      </c>
      <c r="E2573" s="228">
        <v>50</v>
      </c>
      <c r="F2573" s="228">
        <v>88859</v>
      </c>
      <c r="G2573" s="228">
        <v>6947</v>
      </c>
      <c r="H2573" s="228">
        <v>12740</v>
      </c>
      <c r="I2573" s="228">
        <v>9633466.2899999991</v>
      </c>
      <c r="J2573" s="228">
        <v>3180094.2</v>
      </c>
      <c r="K2573" s="228">
        <v>2344563.2400000002</v>
      </c>
      <c r="L2573" s="228">
        <v>16829622.190000001</v>
      </c>
    </row>
    <row r="2574" spans="1:12">
      <c r="A2574" s="228">
        <v>2009</v>
      </c>
      <c r="B2574" s="228" t="s">
        <v>194</v>
      </c>
      <c r="C2574" s="228" t="s">
        <v>62</v>
      </c>
      <c r="D2574" s="228" t="s">
        <v>205</v>
      </c>
      <c r="E2574" s="228">
        <v>55</v>
      </c>
      <c r="F2574" s="228">
        <v>84643</v>
      </c>
      <c r="G2574" s="228">
        <v>8913</v>
      </c>
      <c r="H2574" s="228">
        <v>18091</v>
      </c>
      <c r="I2574" s="228">
        <v>14821986.310000001</v>
      </c>
      <c r="J2574" s="228">
        <v>4378327.7699999996</v>
      </c>
      <c r="K2574" s="228">
        <v>3600546.43</v>
      </c>
      <c r="L2574" s="228">
        <v>25654026.010000002</v>
      </c>
    </row>
    <row r="2575" spans="1:12">
      <c r="A2575" s="228">
        <v>2009</v>
      </c>
      <c r="B2575" s="228" t="s">
        <v>194</v>
      </c>
      <c r="C2575" s="228" t="s">
        <v>62</v>
      </c>
      <c r="D2575" s="228" t="s">
        <v>205</v>
      </c>
      <c r="E2575" s="228">
        <v>60</v>
      </c>
      <c r="F2575" s="228">
        <v>77050</v>
      </c>
      <c r="G2575" s="228">
        <v>10376</v>
      </c>
      <c r="H2575" s="228">
        <v>21889</v>
      </c>
      <c r="I2575" s="228">
        <v>18688024.600000001</v>
      </c>
      <c r="J2575" s="228">
        <v>5395778.3799999999</v>
      </c>
      <c r="K2575" s="228">
        <v>5088345.13</v>
      </c>
      <c r="L2575" s="228">
        <v>31590750.84</v>
      </c>
    </row>
    <row r="2576" spans="1:12">
      <c r="A2576" s="228">
        <v>2009</v>
      </c>
      <c r="B2576" s="228" t="s">
        <v>194</v>
      </c>
      <c r="C2576" s="228" t="s">
        <v>62</v>
      </c>
      <c r="D2576" s="228" t="s">
        <v>205</v>
      </c>
      <c r="E2576" s="228">
        <v>65</v>
      </c>
      <c r="F2576" s="228">
        <v>55413</v>
      </c>
      <c r="G2576" s="228">
        <v>10110</v>
      </c>
      <c r="H2576" s="228">
        <v>22822</v>
      </c>
      <c r="I2576" s="228">
        <v>20123138.59</v>
      </c>
      <c r="J2576" s="228">
        <v>5621519.7400000002</v>
      </c>
      <c r="K2576" s="228">
        <v>5835631.8099999996</v>
      </c>
      <c r="L2576" s="228">
        <v>33691467.939999998</v>
      </c>
    </row>
    <row r="2577" spans="1:12">
      <c r="A2577" s="228">
        <v>2009</v>
      </c>
      <c r="B2577" s="228" t="s">
        <v>194</v>
      </c>
      <c r="C2577" s="228" t="s">
        <v>62</v>
      </c>
      <c r="D2577" s="228" t="s">
        <v>205</v>
      </c>
      <c r="E2577" s="228">
        <v>70</v>
      </c>
      <c r="F2577" s="228">
        <v>39789</v>
      </c>
      <c r="G2577" s="228">
        <v>9974</v>
      </c>
      <c r="H2577" s="228">
        <v>25810</v>
      </c>
      <c r="I2577" s="228">
        <v>20656036.969999999</v>
      </c>
      <c r="J2577" s="228">
        <v>5394284.25</v>
      </c>
      <c r="K2577" s="228">
        <v>6782276.7699999996</v>
      </c>
      <c r="L2577" s="228">
        <v>34560903.409999996</v>
      </c>
    </row>
    <row r="2578" spans="1:12">
      <c r="A2578" s="228">
        <v>2009</v>
      </c>
      <c r="B2578" s="228" t="s">
        <v>194</v>
      </c>
      <c r="C2578" s="228" t="s">
        <v>62</v>
      </c>
      <c r="D2578" s="228" t="s">
        <v>205</v>
      </c>
      <c r="E2578" s="228">
        <v>75</v>
      </c>
      <c r="F2578" s="228">
        <v>30157</v>
      </c>
      <c r="G2578" s="228">
        <v>9598</v>
      </c>
      <c r="H2578" s="228">
        <v>29273</v>
      </c>
      <c r="I2578" s="228">
        <v>21401722.890000001</v>
      </c>
      <c r="J2578" s="228">
        <v>5076370.74</v>
      </c>
      <c r="K2578" s="228">
        <v>5258227.4400000004</v>
      </c>
      <c r="L2578" s="228">
        <v>33138849.620000001</v>
      </c>
    </row>
    <row r="2579" spans="1:12">
      <c r="A2579" s="228">
        <v>2009</v>
      </c>
      <c r="B2579" s="228" t="s">
        <v>194</v>
      </c>
      <c r="C2579" s="228" t="s">
        <v>62</v>
      </c>
      <c r="D2579" s="228" t="s">
        <v>205</v>
      </c>
      <c r="E2579" s="228">
        <v>80</v>
      </c>
      <c r="F2579" s="228">
        <v>21222</v>
      </c>
      <c r="G2579" s="228">
        <v>7509</v>
      </c>
      <c r="H2579" s="228">
        <v>28084</v>
      </c>
      <c r="I2579" s="228">
        <v>18265362.75</v>
      </c>
      <c r="J2579" s="228">
        <v>3910536.11</v>
      </c>
      <c r="K2579" s="228">
        <v>3808496.96</v>
      </c>
      <c r="L2579" s="228">
        <v>26960443.18</v>
      </c>
    </row>
    <row r="2580" spans="1:12">
      <c r="A2580" s="228">
        <v>2009</v>
      </c>
      <c r="B2580" s="228" t="s">
        <v>194</v>
      </c>
      <c r="C2580" s="228" t="s">
        <v>62</v>
      </c>
      <c r="D2580" s="228" t="s">
        <v>205</v>
      </c>
      <c r="E2580" s="228">
        <v>85</v>
      </c>
      <c r="F2580" s="228">
        <v>7242</v>
      </c>
      <c r="G2580" s="228">
        <v>2399</v>
      </c>
      <c r="H2580" s="228">
        <v>11938</v>
      </c>
      <c r="I2580" s="228">
        <v>6929423.5499999998</v>
      </c>
      <c r="J2580" s="228">
        <v>1286259.93</v>
      </c>
      <c r="K2580" s="228">
        <v>1077189.28</v>
      </c>
      <c r="L2580" s="228">
        <v>9701340.4499999993</v>
      </c>
    </row>
    <row r="2581" spans="1:12">
      <c r="A2581" s="228">
        <v>2009</v>
      </c>
      <c r="B2581" s="228" t="s">
        <v>194</v>
      </c>
      <c r="C2581" s="228" t="s">
        <v>62</v>
      </c>
      <c r="D2581" s="228" t="s">
        <v>205</v>
      </c>
      <c r="E2581" s="228">
        <v>90</v>
      </c>
      <c r="F2581" s="228">
        <v>2168</v>
      </c>
      <c r="G2581" s="228">
        <v>694</v>
      </c>
      <c r="H2581" s="228">
        <v>4880</v>
      </c>
      <c r="I2581" s="228">
        <v>2372622.04</v>
      </c>
      <c r="J2581" s="228">
        <v>337174.63</v>
      </c>
      <c r="K2581" s="228">
        <v>295269.46000000002</v>
      </c>
      <c r="L2581" s="228">
        <v>3100112.61</v>
      </c>
    </row>
    <row r="2582" spans="1:12">
      <c r="A2582" s="228">
        <v>2009</v>
      </c>
      <c r="B2582" s="228" t="s">
        <v>194</v>
      </c>
      <c r="C2582" s="228" t="s">
        <v>62</v>
      </c>
      <c r="D2582" s="228" t="s">
        <v>205</v>
      </c>
      <c r="E2582" s="228">
        <v>95</v>
      </c>
      <c r="F2582" s="228">
        <v>549</v>
      </c>
      <c r="G2582" s="228">
        <v>137</v>
      </c>
      <c r="H2582" s="228">
        <v>959</v>
      </c>
      <c r="I2582" s="228">
        <v>514245.24</v>
      </c>
      <c r="J2582" s="228">
        <v>82409.100000000006</v>
      </c>
      <c r="K2582" s="228">
        <v>49076</v>
      </c>
      <c r="L2582" s="228">
        <v>669607.89</v>
      </c>
    </row>
    <row r="2583" spans="1:12">
      <c r="A2583" s="228">
        <v>2009</v>
      </c>
      <c r="B2583" s="228" t="s">
        <v>194</v>
      </c>
      <c r="C2583" s="228" t="s">
        <v>62</v>
      </c>
      <c r="D2583" s="228" t="s">
        <v>206</v>
      </c>
      <c r="E2583" s="228">
        <v>0</v>
      </c>
      <c r="F2583" s="228">
        <v>65870</v>
      </c>
      <c r="G2583" s="228">
        <v>1908</v>
      </c>
      <c r="H2583" s="228">
        <v>7638</v>
      </c>
      <c r="I2583" s="228">
        <v>3764928.95</v>
      </c>
      <c r="J2583" s="228">
        <v>567051.89</v>
      </c>
      <c r="K2583" s="228">
        <v>116557.98</v>
      </c>
      <c r="L2583" s="228">
        <v>4820725.4000000004</v>
      </c>
    </row>
    <row r="2584" spans="1:12">
      <c r="A2584" s="228">
        <v>2009</v>
      </c>
      <c r="B2584" s="228" t="s">
        <v>194</v>
      </c>
      <c r="C2584" s="228" t="s">
        <v>62</v>
      </c>
      <c r="D2584" s="228" t="s">
        <v>206</v>
      </c>
      <c r="E2584" s="228">
        <v>5</v>
      </c>
      <c r="F2584" s="228">
        <v>64960</v>
      </c>
      <c r="G2584" s="228">
        <v>884</v>
      </c>
      <c r="H2584" s="228">
        <v>1168</v>
      </c>
      <c r="I2584" s="228">
        <v>762297.05</v>
      </c>
      <c r="J2584" s="228">
        <v>274579.48</v>
      </c>
      <c r="K2584" s="228">
        <v>82191.59</v>
      </c>
      <c r="L2584" s="228">
        <v>1314002.92</v>
      </c>
    </row>
    <row r="2585" spans="1:12">
      <c r="A2585" s="228">
        <v>2009</v>
      </c>
      <c r="B2585" s="228" t="s">
        <v>194</v>
      </c>
      <c r="C2585" s="228" t="s">
        <v>62</v>
      </c>
      <c r="D2585" s="228" t="s">
        <v>206</v>
      </c>
      <c r="E2585" s="228">
        <v>10</v>
      </c>
      <c r="F2585" s="228">
        <v>66786</v>
      </c>
      <c r="G2585" s="228">
        <v>804</v>
      </c>
      <c r="H2585" s="228">
        <v>1270</v>
      </c>
      <c r="I2585" s="228">
        <v>921197.22</v>
      </c>
      <c r="J2585" s="228">
        <v>304518.14</v>
      </c>
      <c r="K2585" s="228">
        <v>310719.40000000002</v>
      </c>
      <c r="L2585" s="228">
        <v>1752840.82</v>
      </c>
    </row>
    <row r="2586" spans="1:12">
      <c r="A2586" s="228">
        <v>2009</v>
      </c>
      <c r="B2586" s="228" t="s">
        <v>194</v>
      </c>
      <c r="C2586" s="228" t="s">
        <v>62</v>
      </c>
      <c r="D2586" s="228" t="s">
        <v>206</v>
      </c>
      <c r="E2586" s="228">
        <v>15</v>
      </c>
      <c r="F2586" s="228">
        <v>73290</v>
      </c>
      <c r="G2586" s="228">
        <v>2799</v>
      </c>
      <c r="H2586" s="228">
        <v>5386</v>
      </c>
      <c r="I2586" s="228">
        <v>3726343.05</v>
      </c>
      <c r="J2586" s="228">
        <v>840886.69</v>
      </c>
      <c r="K2586" s="228">
        <v>525927.88</v>
      </c>
      <c r="L2586" s="228">
        <v>5760904.8799999999</v>
      </c>
    </row>
    <row r="2587" spans="1:12">
      <c r="A2587" s="228">
        <v>2009</v>
      </c>
      <c r="B2587" s="228" t="s">
        <v>194</v>
      </c>
      <c r="C2587" s="228" t="s">
        <v>62</v>
      </c>
      <c r="D2587" s="228" t="s">
        <v>206</v>
      </c>
      <c r="E2587" s="228">
        <v>20</v>
      </c>
      <c r="F2587" s="228">
        <v>62046</v>
      </c>
      <c r="G2587" s="228">
        <v>3341</v>
      </c>
      <c r="H2587" s="228">
        <v>6662</v>
      </c>
      <c r="I2587" s="228">
        <v>4628930.63</v>
      </c>
      <c r="J2587" s="228">
        <v>1056153.75</v>
      </c>
      <c r="K2587" s="228">
        <v>389404.22</v>
      </c>
      <c r="L2587" s="228">
        <v>6925734.7300000004</v>
      </c>
    </row>
    <row r="2588" spans="1:12">
      <c r="A2588" s="228">
        <v>2009</v>
      </c>
      <c r="B2588" s="228" t="s">
        <v>194</v>
      </c>
      <c r="C2588" s="228" t="s">
        <v>62</v>
      </c>
      <c r="D2588" s="228" t="s">
        <v>206</v>
      </c>
      <c r="E2588" s="228">
        <v>25</v>
      </c>
      <c r="F2588" s="228">
        <v>61904</v>
      </c>
      <c r="G2588" s="228">
        <v>4257</v>
      </c>
      <c r="H2588" s="228">
        <v>11268</v>
      </c>
      <c r="I2588" s="228">
        <v>8508182.0399999991</v>
      </c>
      <c r="J2588" s="228">
        <v>2053785.77</v>
      </c>
      <c r="K2588" s="228">
        <v>541635.93999999994</v>
      </c>
      <c r="L2588" s="228">
        <v>12527118.01</v>
      </c>
    </row>
    <row r="2589" spans="1:12">
      <c r="A2589" s="228">
        <v>2009</v>
      </c>
      <c r="B2589" s="228" t="s">
        <v>194</v>
      </c>
      <c r="C2589" s="228" t="s">
        <v>62</v>
      </c>
      <c r="D2589" s="228" t="s">
        <v>206</v>
      </c>
      <c r="E2589" s="228">
        <v>30</v>
      </c>
      <c r="F2589" s="228">
        <v>83225</v>
      </c>
      <c r="G2589" s="228">
        <v>7688</v>
      </c>
      <c r="H2589" s="228">
        <v>21495</v>
      </c>
      <c r="I2589" s="228">
        <v>18217894.780000001</v>
      </c>
      <c r="J2589" s="228">
        <v>4192996.68</v>
      </c>
      <c r="K2589" s="228">
        <v>723150.6</v>
      </c>
      <c r="L2589" s="228">
        <v>25750453.420000002</v>
      </c>
    </row>
    <row r="2590" spans="1:12">
      <c r="A2590" s="228">
        <v>2009</v>
      </c>
      <c r="B2590" s="228" t="s">
        <v>194</v>
      </c>
      <c r="C2590" s="228" t="s">
        <v>62</v>
      </c>
      <c r="D2590" s="228" t="s">
        <v>206</v>
      </c>
      <c r="E2590" s="228">
        <v>35</v>
      </c>
      <c r="F2590" s="228">
        <v>95458</v>
      </c>
      <c r="G2590" s="228">
        <v>9194</v>
      </c>
      <c r="H2590" s="228">
        <v>22147</v>
      </c>
      <c r="I2590" s="228">
        <v>18292026.760000002</v>
      </c>
      <c r="J2590" s="228">
        <v>4339887.5999999996</v>
      </c>
      <c r="K2590" s="228">
        <v>1143142.1100000001</v>
      </c>
      <c r="L2590" s="228">
        <v>26719899.719999999</v>
      </c>
    </row>
    <row r="2591" spans="1:12">
      <c r="A2591" s="228">
        <v>2009</v>
      </c>
      <c r="B2591" s="228" t="s">
        <v>194</v>
      </c>
      <c r="C2591" s="228" t="s">
        <v>62</v>
      </c>
      <c r="D2591" s="228" t="s">
        <v>206</v>
      </c>
      <c r="E2591" s="228">
        <v>40</v>
      </c>
      <c r="F2591" s="228">
        <v>92646</v>
      </c>
      <c r="G2591" s="228">
        <v>7945</v>
      </c>
      <c r="H2591" s="228">
        <v>15594</v>
      </c>
      <c r="I2591" s="228">
        <v>11626387.33</v>
      </c>
      <c r="J2591" s="228">
        <v>3185996.24</v>
      </c>
      <c r="K2591" s="228">
        <v>1249473.76</v>
      </c>
      <c r="L2591" s="228">
        <v>18265697.350000001</v>
      </c>
    </row>
    <row r="2592" spans="1:12">
      <c r="A2592" s="228">
        <v>2009</v>
      </c>
      <c r="B2592" s="228" t="s">
        <v>194</v>
      </c>
      <c r="C2592" s="228" t="s">
        <v>62</v>
      </c>
      <c r="D2592" s="228" t="s">
        <v>206</v>
      </c>
      <c r="E2592" s="228">
        <v>45</v>
      </c>
      <c r="F2592" s="228">
        <v>96390</v>
      </c>
      <c r="G2592" s="228">
        <v>7924</v>
      </c>
      <c r="H2592" s="228">
        <v>15352</v>
      </c>
      <c r="I2592" s="228">
        <v>11338994.26</v>
      </c>
      <c r="J2592" s="228">
        <v>3296062.07</v>
      </c>
      <c r="K2592" s="228">
        <v>1448781.34</v>
      </c>
      <c r="L2592" s="228">
        <v>18165455.370000001</v>
      </c>
    </row>
    <row r="2593" spans="1:12">
      <c r="A2593" s="228">
        <v>2009</v>
      </c>
      <c r="B2593" s="228" t="s">
        <v>194</v>
      </c>
      <c r="C2593" s="228" t="s">
        <v>62</v>
      </c>
      <c r="D2593" s="228" t="s">
        <v>206</v>
      </c>
      <c r="E2593" s="228">
        <v>50</v>
      </c>
      <c r="F2593" s="228">
        <v>95798</v>
      </c>
      <c r="G2593" s="228">
        <v>9204</v>
      </c>
      <c r="H2593" s="228">
        <v>19633</v>
      </c>
      <c r="I2593" s="228">
        <v>14281151.33</v>
      </c>
      <c r="J2593" s="228">
        <v>4080018.26</v>
      </c>
      <c r="K2593" s="228">
        <v>2392943.48</v>
      </c>
      <c r="L2593" s="228">
        <v>23189405.579999998</v>
      </c>
    </row>
    <row r="2594" spans="1:12">
      <c r="A2594" s="228">
        <v>2009</v>
      </c>
      <c r="B2594" s="228" t="s">
        <v>194</v>
      </c>
      <c r="C2594" s="228" t="s">
        <v>62</v>
      </c>
      <c r="D2594" s="228" t="s">
        <v>206</v>
      </c>
      <c r="E2594" s="228">
        <v>55</v>
      </c>
      <c r="F2594" s="228">
        <v>91461</v>
      </c>
      <c r="G2594" s="228">
        <v>10321</v>
      </c>
      <c r="H2594" s="228">
        <v>21642</v>
      </c>
      <c r="I2594" s="228">
        <v>16084312.73</v>
      </c>
      <c r="J2594" s="228">
        <v>4411157.1100000003</v>
      </c>
      <c r="K2594" s="228">
        <v>3525649.26</v>
      </c>
      <c r="L2594" s="228">
        <v>26223450.16</v>
      </c>
    </row>
    <row r="2595" spans="1:12">
      <c r="A2595" s="228">
        <v>2009</v>
      </c>
      <c r="B2595" s="228" t="s">
        <v>194</v>
      </c>
      <c r="C2595" s="228" t="s">
        <v>62</v>
      </c>
      <c r="D2595" s="228" t="s">
        <v>206</v>
      </c>
      <c r="E2595" s="228">
        <v>60</v>
      </c>
      <c r="F2595" s="228">
        <v>81152</v>
      </c>
      <c r="G2595" s="228">
        <v>10669</v>
      </c>
      <c r="H2595" s="228">
        <v>23718</v>
      </c>
      <c r="I2595" s="228">
        <v>18393135.649999999</v>
      </c>
      <c r="J2595" s="228">
        <v>4895677.7</v>
      </c>
      <c r="K2595" s="228">
        <v>4442091.75</v>
      </c>
      <c r="L2595" s="228">
        <v>29889168.5</v>
      </c>
    </row>
    <row r="2596" spans="1:12">
      <c r="A2596" s="228">
        <v>2009</v>
      </c>
      <c r="B2596" s="228" t="s">
        <v>194</v>
      </c>
      <c r="C2596" s="228" t="s">
        <v>62</v>
      </c>
      <c r="D2596" s="228" t="s">
        <v>206</v>
      </c>
      <c r="E2596" s="228">
        <v>65</v>
      </c>
      <c r="F2596" s="228">
        <v>56588</v>
      </c>
      <c r="G2596" s="228">
        <v>9546</v>
      </c>
      <c r="H2596" s="228">
        <v>24840</v>
      </c>
      <c r="I2596" s="228">
        <v>18675891.609999999</v>
      </c>
      <c r="J2596" s="228">
        <v>4704330</v>
      </c>
      <c r="K2596" s="228">
        <v>5338688.2</v>
      </c>
      <c r="L2596" s="228">
        <v>30517075.510000002</v>
      </c>
    </row>
    <row r="2597" spans="1:12">
      <c r="A2597" s="228">
        <v>2009</v>
      </c>
      <c r="B2597" s="228" t="s">
        <v>194</v>
      </c>
      <c r="C2597" s="228" t="s">
        <v>62</v>
      </c>
      <c r="D2597" s="228" t="s">
        <v>206</v>
      </c>
      <c r="E2597" s="228">
        <v>70</v>
      </c>
      <c r="F2597" s="228">
        <v>43002</v>
      </c>
      <c r="G2597" s="228">
        <v>8836</v>
      </c>
      <c r="H2597" s="228">
        <v>27146</v>
      </c>
      <c r="I2597" s="228">
        <v>19669230.059999999</v>
      </c>
      <c r="J2597" s="228">
        <v>4725712.3099999996</v>
      </c>
      <c r="K2597" s="228">
        <v>4825838.45</v>
      </c>
      <c r="L2597" s="228">
        <v>30815339.460000001</v>
      </c>
    </row>
    <row r="2598" spans="1:12">
      <c r="A2598" s="228">
        <v>2009</v>
      </c>
      <c r="B2598" s="228" t="s">
        <v>194</v>
      </c>
      <c r="C2598" s="228" t="s">
        <v>62</v>
      </c>
      <c r="D2598" s="228" t="s">
        <v>206</v>
      </c>
      <c r="E2598" s="228">
        <v>75</v>
      </c>
      <c r="F2598" s="228">
        <v>35211</v>
      </c>
      <c r="G2598" s="228">
        <v>8217</v>
      </c>
      <c r="H2598" s="228">
        <v>30881</v>
      </c>
      <c r="I2598" s="228">
        <v>20738766.670000002</v>
      </c>
      <c r="J2598" s="228">
        <v>4684241.6100000003</v>
      </c>
      <c r="K2598" s="228">
        <v>5184090.3499999996</v>
      </c>
      <c r="L2598" s="228">
        <v>31917156.68</v>
      </c>
    </row>
    <row r="2599" spans="1:12">
      <c r="A2599" s="228">
        <v>2009</v>
      </c>
      <c r="B2599" s="228" t="s">
        <v>194</v>
      </c>
      <c r="C2599" s="228" t="s">
        <v>62</v>
      </c>
      <c r="D2599" s="228" t="s">
        <v>206</v>
      </c>
      <c r="E2599" s="228">
        <v>80</v>
      </c>
      <c r="F2599" s="228">
        <v>28515</v>
      </c>
      <c r="G2599" s="228">
        <v>7128</v>
      </c>
      <c r="H2599" s="228">
        <v>33101</v>
      </c>
      <c r="I2599" s="228">
        <v>20386814.809999999</v>
      </c>
      <c r="J2599" s="228">
        <v>3944067.26</v>
      </c>
      <c r="K2599" s="228">
        <v>3768785.73</v>
      </c>
      <c r="L2599" s="228">
        <v>29112156.149999999</v>
      </c>
    </row>
    <row r="2600" spans="1:12">
      <c r="A2600" s="228">
        <v>2009</v>
      </c>
      <c r="B2600" s="228" t="s">
        <v>194</v>
      </c>
      <c r="C2600" s="228" t="s">
        <v>62</v>
      </c>
      <c r="D2600" s="228" t="s">
        <v>206</v>
      </c>
      <c r="E2600" s="228">
        <v>85</v>
      </c>
      <c r="F2600" s="228">
        <v>16905</v>
      </c>
      <c r="G2600" s="228">
        <v>3810</v>
      </c>
      <c r="H2600" s="228">
        <v>26863</v>
      </c>
      <c r="I2600" s="228">
        <v>14459191.02</v>
      </c>
      <c r="J2600" s="228">
        <v>2301229.42</v>
      </c>
      <c r="K2600" s="228">
        <v>1755955.87</v>
      </c>
      <c r="L2600" s="228">
        <v>19136386.870000001</v>
      </c>
    </row>
    <row r="2601" spans="1:12">
      <c r="A2601" s="228">
        <v>2009</v>
      </c>
      <c r="B2601" s="228" t="s">
        <v>194</v>
      </c>
      <c r="C2601" s="228" t="s">
        <v>62</v>
      </c>
      <c r="D2601" s="228" t="s">
        <v>206</v>
      </c>
      <c r="E2601" s="228">
        <v>90</v>
      </c>
      <c r="F2601" s="228">
        <v>6574</v>
      </c>
      <c r="G2601" s="228">
        <v>1497</v>
      </c>
      <c r="H2601" s="228">
        <v>12887</v>
      </c>
      <c r="I2601" s="228">
        <v>6268410.7300000004</v>
      </c>
      <c r="J2601" s="228">
        <v>805156.97</v>
      </c>
      <c r="K2601" s="228">
        <v>490399.8</v>
      </c>
      <c r="L2601" s="228">
        <v>7927369.9699999997</v>
      </c>
    </row>
    <row r="2602" spans="1:12">
      <c r="A2602" s="228">
        <v>2009</v>
      </c>
      <c r="B2602" s="228" t="s">
        <v>194</v>
      </c>
      <c r="C2602" s="228" t="s">
        <v>62</v>
      </c>
      <c r="D2602" s="228" t="s">
        <v>206</v>
      </c>
      <c r="E2602" s="228">
        <v>95</v>
      </c>
      <c r="F2602" s="228">
        <v>2122</v>
      </c>
      <c r="G2602" s="228">
        <v>380</v>
      </c>
      <c r="H2602" s="228">
        <v>4026</v>
      </c>
      <c r="I2602" s="228">
        <v>1724706.5</v>
      </c>
      <c r="J2602" s="228">
        <v>199775.91</v>
      </c>
      <c r="K2602" s="228">
        <v>78970.7</v>
      </c>
      <c r="L2602" s="228">
        <v>2088303.56</v>
      </c>
    </row>
    <row r="2603" spans="1:12">
      <c r="A2603" s="228">
        <v>2009</v>
      </c>
      <c r="B2603" s="228" t="s">
        <v>194</v>
      </c>
      <c r="C2603" s="228" t="s">
        <v>63</v>
      </c>
      <c r="D2603" s="228" t="s">
        <v>205</v>
      </c>
      <c r="E2603" s="228">
        <v>0</v>
      </c>
      <c r="F2603" s="228">
        <v>57752</v>
      </c>
      <c r="G2603" s="228">
        <v>2440</v>
      </c>
      <c r="H2603" s="228">
        <v>8364</v>
      </c>
      <c r="I2603" s="228">
        <v>6000320.9199999999</v>
      </c>
      <c r="J2603" s="228">
        <v>743454.34</v>
      </c>
      <c r="K2603" s="228">
        <v>88548.89</v>
      </c>
      <c r="L2603" s="228">
        <v>7321204.1900000004</v>
      </c>
    </row>
    <row r="2604" spans="1:12">
      <c r="A2604" s="228">
        <v>2009</v>
      </c>
      <c r="B2604" s="228" t="s">
        <v>194</v>
      </c>
      <c r="C2604" s="228" t="s">
        <v>63</v>
      </c>
      <c r="D2604" s="228" t="s">
        <v>205</v>
      </c>
      <c r="E2604" s="228">
        <v>5</v>
      </c>
      <c r="F2604" s="228">
        <v>59607</v>
      </c>
      <c r="G2604" s="228">
        <v>1114</v>
      </c>
      <c r="H2604" s="228">
        <v>1416</v>
      </c>
      <c r="I2604" s="228">
        <v>1202460.76</v>
      </c>
      <c r="J2604" s="228">
        <v>284765.73</v>
      </c>
      <c r="K2604" s="228">
        <v>135562.97</v>
      </c>
      <c r="L2604" s="228">
        <v>1863923.99</v>
      </c>
    </row>
    <row r="2605" spans="1:12">
      <c r="A2605" s="228">
        <v>2009</v>
      </c>
      <c r="B2605" s="228" t="s">
        <v>194</v>
      </c>
      <c r="C2605" s="228" t="s">
        <v>63</v>
      </c>
      <c r="D2605" s="228" t="s">
        <v>205</v>
      </c>
      <c r="E2605" s="228">
        <v>10</v>
      </c>
      <c r="F2605" s="228">
        <v>61719</v>
      </c>
      <c r="G2605" s="228">
        <v>875</v>
      </c>
      <c r="H2605" s="228">
        <v>1417</v>
      </c>
      <c r="I2605" s="228">
        <v>1245614.8899999999</v>
      </c>
      <c r="J2605" s="228">
        <v>286624.45</v>
      </c>
      <c r="K2605" s="228">
        <v>171128.88</v>
      </c>
      <c r="L2605" s="228">
        <v>1950907.56</v>
      </c>
    </row>
    <row r="2606" spans="1:12">
      <c r="A2606" s="228">
        <v>2009</v>
      </c>
      <c r="B2606" s="228" t="s">
        <v>194</v>
      </c>
      <c r="C2606" s="228" t="s">
        <v>63</v>
      </c>
      <c r="D2606" s="228" t="s">
        <v>205</v>
      </c>
      <c r="E2606" s="228">
        <v>15</v>
      </c>
      <c r="F2606" s="228">
        <v>64832</v>
      </c>
      <c r="G2606" s="228">
        <v>1666</v>
      </c>
      <c r="H2606" s="228">
        <v>2883</v>
      </c>
      <c r="I2606" s="228">
        <v>2601481.89</v>
      </c>
      <c r="J2606" s="228">
        <v>597827.4</v>
      </c>
      <c r="K2606" s="228">
        <v>526788.27</v>
      </c>
      <c r="L2606" s="228">
        <v>4351593.3899999997</v>
      </c>
    </row>
    <row r="2607" spans="1:12">
      <c r="A2607" s="228">
        <v>2009</v>
      </c>
      <c r="B2607" s="228" t="s">
        <v>194</v>
      </c>
      <c r="C2607" s="228" t="s">
        <v>63</v>
      </c>
      <c r="D2607" s="228" t="s">
        <v>205</v>
      </c>
      <c r="E2607" s="228">
        <v>20</v>
      </c>
      <c r="F2607" s="228">
        <v>45621</v>
      </c>
      <c r="G2607" s="228">
        <v>1509</v>
      </c>
      <c r="H2607" s="228">
        <v>2669</v>
      </c>
      <c r="I2607" s="228">
        <v>2276414.69</v>
      </c>
      <c r="J2607" s="228">
        <v>506608.74</v>
      </c>
      <c r="K2607" s="228">
        <v>466210.01</v>
      </c>
      <c r="L2607" s="228">
        <v>3801151.02</v>
      </c>
    </row>
    <row r="2608" spans="1:12">
      <c r="A2608" s="228">
        <v>2009</v>
      </c>
      <c r="B2608" s="228" t="s">
        <v>194</v>
      </c>
      <c r="C2608" s="228" t="s">
        <v>63</v>
      </c>
      <c r="D2608" s="228" t="s">
        <v>205</v>
      </c>
      <c r="E2608" s="228">
        <v>25</v>
      </c>
      <c r="F2608" s="228">
        <v>42108</v>
      </c>
      <c r="G2608" s="228">
        <v>1231</v>
      </c>
      <c r="H2608" s="228">
        <v>2424</v>
      </c>
      <c r="I2608" s="228">
        <v>1767057.66</v>
      </c>
      <c r="J2608" s="228">
        <v>421166.14</v>
      </c>
      <c r="K2608" s="228">
        <v>261542.7</v>
      </c>
      <c r="L2608" s="228">
        <v>3037367.86</v>
      </c>
    </row>
    <row r="2609" spans="1:12">
      <c r="A2609" s="228">
        <v>2009</v>
      </c>
      <c r="B2609" s="228" t="s">
        <v>194</v>
      </c>
      <c r="C2609" s="228" t="s">
        <v>63</v>
      </c>
      <c r="D2609" s="228" t="s">
        <v>205</v>
      </c>
      <c r="E2609" s="228">
        <v>30</v>
      </c>
      <c r="F2609" s="228">
        <v>55166</v>
      </c>
      <c r="G2609" s="228">
        <v>1580</v>
      </c>
      <c r="H2609" s="228">
        <v>3257</v>
      </c>
      <c r="I2609" s="228">
        <v>2431979.0499999998</v>
      </c>
      <c r="J2609" s="228">
        <v>568019.59</v>
      </c>
      <c r="K2609" s="228">
        <v>351136.36</v>
      </c>
      <c r="L2609" s="228">
        <v>4106250.38</v>
      </c>
    </row>
    <row r="2610" spans="1:12">
      <c r="A2610" s="228">
        <v>2009</v>
      </c>
      <c r="B2610" s="228" t="s">
        <v>194</v>
      </c>
      <c r="C2610" s="228" t="s">
        <v>63</v>
      </c>
      <c r="D2610" s="228" t="s">
        <v>205</v>
      </c>
      <c r="E2610" s="228">
        <v>35</v>
      </c>
      <c r="F2610" s="228">
        <v>65751</v>
      </c>
      <c r="G2610" s="228">
        <v>2319</v>
      </c>
      <c r="H2610" s="228">
        <v>4195</v>
      </c>
      <c r="I2610" s="228">
        <v>3228728.5</v>
      </c>
      <c r="J2610" s="228">
        <v>822479.17</v>
      </c>
      <c r="K2610" s="228">
        <v>554692.17000000004</v>
      </c>
      <c r="L2610" s="228">
        <v>5602500.4900000002</v>
      </c>
    </row>
    <row r="2611" spans="1:12">
      <c r="A2611" s="228">
        <v>2009</v>
      </c>
      <c r="B2611" s="228" t="s">
        <v>194</v>
      </c>
      <c r="C2611" s="228" t="s">
        <v>63</v>
      </c>
      <c r="D2611" s="228" t="s">
        <v>205</v>
      </c>
      <c r="E2611" s="228">
        <v>40</v>
      </c>
      <c r="F2611" s="228">
        <v>64752</v>
      </c>
      <c r="G2611" s="228">
        <v>3020</v>
      </c>
      <c r="H2611" s="228">
        <v>5323</v>
      </c>
      <c r="I2611" s="228">
        <v>4205305.28</v>
      </c>
      <c r="J2611" s="228">
        <v>1125668.23</v>
      </c>
      <c r="K2611" s="228">
        <v>799550.21</v>
      </c>
      <c r="L2611" s="228">
        <v>7325030.2400000002</v>
      </c>
    </row>
    <row r="2612" spans="1:12">
      <c r="A2612" s="228">
        <v>2009</v>
      </c>
      <c r="B2612" s="228" t="s">
        <v>194</v>
      </c>
      <c r="C2612" s="228" t="s">
        <v>63</v>
      </c>
      <c r="D2612" s="228" t="s">
        <v>205</v>
      </c>
      <c r="E2612" s="228">
        <v>45</v>
      </c>
      <c r="F2612" s="228">
        <v>71461</v>
      </c>
      <c r="G2612" s="228">
        <v>4382</v>
      </c>
      <c r="H2612" s="228">
        <v>7668</v>
      </c>
      <c r="I2612" s="228">
        <v>6358181.2800000003</v>
      </c>
      <c r="J2612" s="228">
        <v>1627861.06</v>
      </c>
      <c r="K2612" s="228">
        <v>1452953.06</v>
      </c>
      <c r="L2612" s="228">
        <v>10968434.09</v>
      </c>
    </row>
    <row r="2613" spans="1:12">
      <c r="A2613" s="228">
        <v>2009</v>
      </c>
      <c r="B2613" s="228" t="s">
        <v>194</v>
      </c>
      <c r="C2613" s="228" t="s">
        <v>63</v>
      </c>
      <c r="D2613" s="228" t="s">
        <v>205</v>
      </c>
      <c r="E2613" s="228">
        <v>50</v>
      </c>
      <c r="F2613" s="228">
        <v>70107</v>
      </c>
      <c r="G2613" s="228">
        <v>5638</v>
      </c>
      <c r="H2613" s="228">
        <v>10043</v>
      </c>
      <c r="I2613" s="228">
        <v>8936276.6099999994</v>
      </c>
      <c r="J2613" s="228">
        <v>2438499.08</v>
      </c>
      <c r="K2613" s="228">
        <v>2164494.02</v>
      </c>
      <c r="L2613" s="228">
        <v>15750308.48</v>
      </c>
    </row>
    <row r="2614" spans="1:12">
      <c r="A2614" s="228">
        <v>2009</v>
      </c>
      <c r="B2614" s="228" t="s">
        <v>194</v>
      </c>
      <c r="C2614" s="228" t="s">
        <v>63</v>
      </c>
      <c r="D2614" s="228" t="s">
        <v>205</v>
      </c>
      <c r="E2614" s="228">
        <v>55</v>
      </c>
      <c r="F2614" s="228">
        <v>68603</v>
      </c>
      <c r="G2614" s="228">
        <v>7210</v>
      </c>
      <c r="H2614" s="228">
        <v>14009</v>
      </c>
      <c r="I2614" s="228">
        <v>12298426.539999999</v>
      </c>
      <c r="J2614" s="228">
        <v>3197604.33</v>
      </c>
      <c r="K2614" s="228">
        <v>3332097.86</v>
      </c>
      <c r="L2614" s="228">
        <v>21553736.09</v>
      </c>
    </row>
    <row r="2615" spans="1:12">
      <c r="A2615" s="228">
        <v>2009</v>
      </c>
      <c r="B2615" s="228" t="s">
        <v>194</v>
      </c>
      <c r="C2615" s="228" t="s">
        <v>63</v>
      </c>
      <c r="D2615" s="228" t="s">
        <v>205</v>
      </c>
      <c r="E2615" s="228">
        <v>60</v>
      </c>
      <c r="F2615" s="228">
        <v>63348</v>
      </c>
      <c r="G2615" s="228">
        <v>8836</v>
      </c>
      <c r="H2615" s="228">
        <v>17379</v>
      </c>
      <c r="I2615" s="228">
        <v>15759613.699999999</v>
      </c>
      <c r="J2615" s="228">
        <v>4167468.88</v>
      </c>
      <c r="K2615" s="228">
        <v>4750628.8099999996</v>
      </c>
      <c r="L2615" s="228">
        <v>27961729.73</v>
      </c>
    </row>
    <row r="2616" spans="1:12">
      <c r="A2616" s="228">
        <v>2009</v>
      </c>
      <c r="B2616" s="228" t="s">
        <v>194</v>
      </c>
      <c r="C2616" s="228" t="s">
        <v>63</v>
      </c>
      <c r="D2616" s="228" t="s">
        <v>205</v>
      </c>
      <c r="E2616" s="228">
        <v>65</v>
      </c>
      <c r="F2616" s="228">
        <v>44659</v>
      </c>
      <c r="G2616" s="228">
        <v>8873</v>
      </c>
      <c r="H2616" s="228">
        <v>19601</v>
      </c>
      <c r="I2616" s="228">
        <v>17225603.600000001</v>
      </c>
      <c r="J2616" s="228">
        <v>4227344.93</v>
      </c>
      <c r="K2616" s="228">
        <v>4654875.28</v>
      </c>
      <c r="L2616" s="228">
        <v>29076914.809999999</v>
      </c>
    </row>
    <row r="2617" spans="1:12">
      <c r="A2617" s="228">
        <v>2009</v>
      </c>
      <c r="B2617" s="228" t="s">
        <v>194</v>
      </c>
      <c r="C2617" s="228" t="s">
        <v>63</v>
      </c>
      <c r="D2617" s="228" t="s">
        <v>205</v>
      </c>
      <c r="E2617" s="228">
        <v>70</v>
      </c>
      <c r="F2617" s="228">
        <v>31050</v>
      </c>
      <c r="G2617" s="228">
        <v>7937</v>
      </c>
      <c r="H2617" s="228">
        <v>19110</v>
      </c>
      <c r="I2617" s="228">
        <v>16423310.98</v>
      </c>
      <c r="J2617" s="228">
        <v>3911234.2</v>
      </c>
      <c r="K2617" s="228">
        <v>4416149.91</v>
      </c>
      <c r="L2617" s="228">
        <v>27116852.75</v>
      </c>
    </row>
    <row r="2618" spans="1:12">
      <c r="A2618" s="228">
        <v>2009</v>
      </c>
      <c r="B2618" s="228" t="s">
        <v>194</v>
      </c>
      <c r="C2618" s="228" t="s">
        <v>63</v>
      </c>
      <c r="D2618" s="228" t="s">
        <v>205</v>
      </c>
      <c r="E2618" s="228">
        <v>75</v>
      </c>
      <c r="F2618" s="228">
        <v>21787</v>
      </c>
      <c r="G2618" s="228">
        <v>7064</v>
      </c>
      <c r="H2618" s="228">
        <v>19912</v>
      </c>
      <c r="I2618" s="228">
        <v>15588228.99</v>
      </c>
      <c r="J2618" s="228">
        <v>3484165.44</v>
      </c>
      <c r="K2618" s="228">
        <v>4487845.29</v>
      </c>
      <c r="L2618" s="228">
        <v>25780149.43</v>
      </c>
    </row>
    <row r="2619" spans="1:12">
      <c r="A2619" s="228">
        <v>2009</v>
      </c>
      <c r="B2619" s="228" t="s">
        <v>194</v>
      </c>
      <c r="C2619" s="228" t="s">
        <v>63</v>
      </c>
      <c r="D2619" s="228" t="s">
        <v>205</v>
      </c>
      <c r="E2619" s="228">
        <v>80</v>
      </c>
      <c r="F2619" s="228">
        <v>14226</v>
      </c>
      <c r="G2619" s="228">
        <v>5066</v>
      </c>
      <c r="H2619" s="228">
        <v>17495</v>
      </c>
      <c r="I2619" s="228">
        <v>12596303.539999999</v>
      </c>
      <c r="J2619" s="228">
        <v>2353291.2799999998</v>
      </c>
      <c r="K2619" s="228">
        <v>2366511.66</v>
      </c>
      <c r="L2619" s="228">
        <v>18869531.91</v>
      </c>
    </row>
    <row r="2620" spans="1:12">
      <c r="A2620" s="228">
        <v>2009</v>
      </c>
      <c r="B2620" s="228" t="s">
        <v>194</v>
      </c>
      <c r="C2620" s="228" t="s">
        <v>63</v>
      </c>
      <c r="D2620" s="228" t="s">
        <v>205</v>
      </c>
      <c r="E2620" s="228">
        <v>85</v>
      </c>
      <c r="F2620" s="228">
        <v>4385</v>
      </c>
      <c r="G2620" s="228">
        <v>1443</v>
      </c>
      <c r="H2620" s="228">
        <v>7047</v>
      </c>
      <c r="I2620" s="228">
        <v>4219232.62</v>
      </c>
      <c r="J2620" s="228">
        <v>679097.46</v>
      </c>
      <c r="K2620" s="228">
        <v>560015.52</v>
      </c>
      <c r="L2620" s="228">
        <v>5970548.1399999997</v>
      </c>
    </row>
    <row r="2621" spans="1:12">
      <c r="A2621" s="228">
        <v>2009</v>
      </c>
      <c r="B2621" s="228" t="s">
        <v>194</v>
      </c>
      <c r="C2621" s="228" t="s">
        <v>63</v>
      </c>
      <c r="D2621" s="228" t="s">
        <v>205</v>
      </c>
      <c r="E2621" s="228">
        <v>90</v>
      </c>
      <c r="F2621" s="228">
        <v>1286</v>
      </c>
      <c r="G2621" s="228">
        <v>358</v>
      </c>
      <c r="H2621" s="228">
        <v>2473</v>
      </c>
      <c r="I2621" s="228">
        <v>1366734.56</v>
      </c>
      <c r="J2621" s="228">
        <v>177096.66</v>
      </c>
      <c r="K2621" s="228">
        <v>101238.12</v>
      </c>
      <c r="L2621" s="228">
        <v>1756967.59</v>
      </c>
    </row>
    <row r="2622" spans="1:12">
      <c r="A2622" s="228">
        <v>2009</v>
      </c>
      <c r="B2622" s="228" t="s">
        <v>194</v>
      </c>
      <c r="C2622" s="228" t="s">
        <v>63</v>
      </c>
      <c r="D2622" s="228" t="s">
        <v>205</v>
      </c>
      <c r="E2622" s="228">
        <v>95</v>
      </c>
      <c r="F2622" s="228">
        <v>325</v>
      </c>
      <c r="G2622" s="228">
        <v>82</v>
      </c>
      <c r="H2622" s="228">
        <v>819</v>
      </c>
      <c r="I2622" s="228">
        <v>468997.27</v>
      </c>
      <c r="J2622" s="228">
        <v>46316.5</v>
      </c>
      <c r="K2622" s="228">
        <v>31600</v>
      </c>
      <c r="L2622" s="228">
        <v>579416.07999999996</v>
      </c>
    </row>
    <row r="2623" spans="1:12">
      <c r="A2623" s="228">
        <v>2009</v>
      </c>
      <c r="B2623" s="228" t="s">
        <v>194</v>
      </c>
      <c r="C2623" s="228" t="s">
        <v>63</v>
      </c>
      <c r="D2623" s="228" t="s">
        <v>206</v>
      </c>
      <c r="E2623" s="228">
        <v>0</v>
      </c>
      <c r="F2623" s="228">
        <v>54192</v>
      </c>
      <c r="G2623" s="228">
        <v>1648</v>
      </c>
      <c r="H2623" s="228">
        <v>6429</v>
      </c>
      <c r="I2623" s="228">
        <v>5132140.6100000003</v>
      </c>
      <c r="J2623" s="228">
        <v>598392.80000000005</v>
      </c>
      <c r="K2623" s="228">
        <v>133494.45000000001</v>
      </c>
      <c r="L2623" s="228">
        <v>6245443.9400000004</v>
      </c>
    </row>
    <row r="2624" spans="1:12">
      <c r="A2624" s="228">
        <v>2009</v>
      </c>
      <c r="B2624" s="228" t="s">
        <v>194</v>
      </c>
      <c r="C2624" s="228" t="s">
        <v>63</v>
      </c>
      <c r="D2624" s="228" t="s">
        <v>206</v>
      </c>
      <c r="E2624" s="228">
        <v>5</v>
      </c>
      <c r="F2624" s="228">
        <v>56096</v>
      </c>
      <c r="G2624" s="228">
        <v>886</v>
      </c>
      <c r="H2624" s="228">
        <v>1354</v>
      </c>
      <c r="I2624" s="228">
        <v>1065289.73</v>
      </c>
      <c r="J2624" s="228">
        <v>231960.45</v>
      </c>
      <c r="K2624" s="228">
        <v>78247.320000000007</v>
      </c>
      <c r="L2624" s="228">
        <v>1576480.2</v>
      </c>
    </row>
    <row r="2625" spans="1:12">
      <c r="A2625" s="228">
        <v>2009</v>
      </c>
      <c r="B2625" s="228" t="s">
        <v>194</v>
      </c>
      <c r="C2625" s="228" t="s">
        <v>63</v>
      </c>
      <c r="D2625" s="228" t="s">
        <v>206</v>
      </c>
      <c r="E2625" s="228">
        <v>10</v>
      </c>
      <c r="F2625" s="228">
        <v>58906</v>
      </c>
      <c r="G2625" s="228">
        <v>841</v>
      </c>
      <c r="H2625" s="228">
        <v>1785</v>
      </c>
      <c r="I2625" s="228">
        <v>1164012.8700000001</v>
      </c>
      <c r="J2625" s="228">
        <v>256086.86</v>
      </c>
      <c r="K2625" s="228">
        <v>242562.99</v>
      </c>
      <c r="L2625" s="228">
        <v>1902836.05</v>
      </c>
    </row>
    <row r="2626" spans="1:12">
      <c r="A2626" s="228">
        <v>2009</v>
      </c>
      <c r="B2626" s="228" t="s">
        <v>194</v>
      </c>
      <c r="C2626" s="228" t="s">
        <v>63</v>
      </c>
      <c r="D2626" s="228" t="s">
        <v>206</v>
      </c>
      <c r="E2626" s="228">
        <v>15</v>
      </c>
      <c r="F2626" s="228">
        <v>61664</v>
      </c>
      <c r="G2626" s="228">
        <v>1927</v>
      </c>
      <c r="H2626" s="228">
        <v>3760</v>
      </c>
      <c r="I2626" s="228">
        <v>2871374.44</v>
      </c>
      <c r="J2626" s="228">
        <v>534168.04</v>
      </c>
      <c r="K2626" s="228">
        <v>318807.82</v>
      </c>
      <c r="L2626" s="228">
        <v>4330427.66</v>
      </c>
    </row>
    <row r="2627" spans="1:12">
      <c r="A2627" s="228">
        <v>2009</v>
      </c>
      <c r="B2627" s="228" t="s">
        <v>194</v>
      </c>
      <c r="C2627" s="228" t="s">
        <v>63</v>
      </c>
      <c r="D2627" s="228" t="s">
        <v>206</v>
      </c>
      <c r="E2627" s="228">
        <v>20</v>
      </c>
      <c r="F2627" s="228">
        <v>49245</v>
      </c>
      <c r="G2627" s="228">
        <v>2444</v>
      </c>
      <c r="H2627" s="228">
        <v>5182</v>
      </c>
      <c r="I2627" s="228">
        <v>4003557.98</v>
      </c>
      <c r="J2627" s="228">
        <v>886144.1</v>
      </c>
      <c r="K2627" s="228">
        <v>384965.81</v>
      </c>
      <c r="L2627" s="228">
        <v>6189432.9400000004</v>
      </c>
    </row>
    <row r="2628" spans="1:12">
      <c r="A2628" s="228">
        <v>2009</v>
      </c>
      <c r="B2628" s="228" t="s">
        <v>194</v>
      </c>
      <c r="C2628" s="228" t="s">
        <v>63</v>
      </c>
      <c r="D2628" s="228" t="s">
        <v>206</v>
      </c>
      <c r="E2628" s="228">
        <v>25</v>
      </c>
      <c r="F2628" s="228">
        <v>51235</v>
      </c>
      <c r="G2628" s="228">
        <v>3857</v>
      </c>
      <c r="H2628" s="228">
        <v>10561</v>
      </c>
      <c r="I2628" s="228">
        <v>8469858.5399999991</v>
      </c>
      <c r="J2628" s="228">
        <v>2179382.56</v>
      </c>
      <c r="K2628" s="228">
        <v>281244.84000000003</v>
      </c>
      <c r="L2628" s="228">
        <v>12479098.279999999</v>
      </c>
    </row>
    <row r="2629" spans="1:12">
      <c r="A2629" s="228">
        <v>2009</v>
      </c>
      <c r="B2629" s="228" t="s">
        <v>194</v>
      </c>
      <c r="C2629" s="228" t="s">
        <v>63</v>
      </c>
      <c r="D2629" s="228" t="s">
        <v>206</v>
      </c>
      <c r="E2629" s="228">
        <v>30</v>
      </c>
      <c r="F2629" s="228">
        <v>63704</v>
      </c>
      <c r="G2629" s="228">
        <v>6190</v>
      </c>
      <c r="H2629" s="228">
        <v>16056</v>
      </c>
      <c r="I2629" s="228">
        <v>13610224.15</v>
      </c>
      <c r="J2629" s="228">
        <v>3484558.86</v>
      </c>
      <c r="K2629" s="228">
        <v>618787.18000000005</v>
      </c>
      <c r="L2629" s="228">
        <v>20371929.140000001</v>
      </c>
    </row>
    <row r="2630" spans="1:12">
      <c r="A2630" s="228">
        <v>2009</v>
      </c>
      <c r="B2630" s="228" t="s">
        <v>194</v>
      </c>
      <c r="C2630" s="228" t="s">
        <v>63</v>
      </c>
      <c r="D2630" s="228" t="s">
        <v>206</v>
      </c>
      <c r="E2630" s="228">
        <v>35</v>
      </c>
      <c r="F2630" s="228">
        <v>74092</v>
      </c>
      <c r="G2630" s="228">
        <v>6802</v>
      </c>
      <c r="H2630" s="228">
        <v>15510</v>
      </c>
      <c r="I2630" s="228">
        <v>12840741.689999999</v>
      </c>
      <c r="J2630" s="228">
        <v>3091767.44</v>
      </c>
      <c r="K2630" s="228">
        <v>826128.41</v>
      </c>
      <c r="L2630" s="228">
        <v>19591566.77</v>
      </c>
    </row>
    <row r="2631" spans="1:12">
      <c r="A2631" s="228">
        <v>2009</v>
      </c>
      <c r="B2631" s="228" t="s">
        <v>194</v>
      </c>
      <c r="C2631" s="228" t="s">
        <v>63</v>
      </c>
      <c r="D2631" s="228" t="s">
        <v>206</v>
      </c>
      <c r="E2631" s="228">
        <v>40</v>
      </c>
      <c r="F2631" s="228">
        <v>71585</v>
      </c>
      <c r="G2631" s="228">
        <v>5755</v>
      </c>
      <c r="H2631" s="228">
        <v>11424</v>
      </c>
      <c r="I2631" s="228">
        <v>8975113.4299999997</v>
      </c>
      <c r="J2631" s="228">
        <v>2195843.83</v>
      </c>
      <c r="K2631" s="228">
        <v>1213689.97</v>
      </c>
      <c r="L2631" s="228">
        <v>14770693.529999999</v>
      </c>
    </row>
    <row r="2632" spans="1:12">
      <c r="A2632" s="228">
        <v>2009</v>
      </c>
      <c r="B2632" s="228" t="s">
        <v>194</v>
      </c>
      <c r="C2632" s="228" t="s">
        <v>63</v>
      </c>
      <c r="D2632" s="228" t="s">
        <v>206</v>
      </c>
      <c r="E2632" s="228">
        <v>45</v>
      </c>
      <c r="F2632" s="228">
        <v>77815</v>
      </c>
      <c r="G2632" s="228">
        <v>6558</v>
      </c>
      <c r="H2632" s="228">
        <v>13159</v>
      </c>
      <c r="I2632" s="228">
        <v>10161748.74</v>
      </c>
      <c r="J2632" s="228">
        <v>2373665.69</v>
      </c>
      <c r="K2632" s="228">
        <v>1307107.92</v>
      </c>
      <c r="L2632" s="228">
        <v>16372866.119999999</v>
      </c>
    </row>
    <row r="2633" spans="1:12">
      <c r="A2633" s="228">
        <v>2009</v>
      </c>
      <c r="B2633" s="228" t="s">
        <v>194</v>
      </c>
      <c r="C2633" s="228" t="s">
        <v>63</v>
      </c>
      <c r="D2633" s="228" t="s">
        <v>206</v>
      </c>
      <c r="E2633" s="228">
        <v>50</v>
      </c>
      <c r="F2633" s="228">
        <v>76658</v>
      </c>
      <c r="G2633" s="228">
        <v>7169</v>
      </c>
      <c r="H2633" s="228">
        <v>14223</v>
      </c>
      <c r="I2633" s="228">
        <v>11353891.109999999</v>
      </c>
      <c r="J2633" s="228">
        <v>2846624.02</v>
      </c>
      <c r="K2633" s="228">
        <v>1905501.33</v>
      </c>
      <c r="L2633" s="228">
        <v>18751602.940000001</v>
      </c>
    </row>
    <row r="2634" spans="1:12">
      <c r="A2634" s="228">
        <v>2009</v>
      </c>
      <c r="B2634" s="228" t="s">
        <v>194</v>
      </c>
      <c r="C2634" s="228" t="s">
        <v>63</v>
      </c>
      <c r="D2634" s="228" t="s">
        <v>206</v>
      </c>
      <c r="E2634" s="228">
        <v>55</v>
      </c>
      <c r="F2634" s="228">
        <v>73173</v>
      </c>
      <c r="G2634" s="228">
        <v>8761</v>
      </c>
      <c r="H2634" s="228">
        <v>18086</v>
      </c>
      <c r="I2634" s="228">
        <v>14033878.08</v>
      </c>
      <c r="J2634" s="228">
        <v>3478363.51</v>
      </c>
      <c r="K2634" s="228">
        <v>2977976.59</v>
      </c>
      <c r="L2634" s="228">
        <v>23587216.030000001</v>
      </c>
    </row>
    <row r="2635" spans="1:12">
      <c r="A2635" s="228">
        <v>2009</v>
      </c>
      <c r="B2635" s="228" t="s">
        <v>194</v>
      </c>
      <c r="C2635" s="228" t="s">
        <v>63</v>
      </c>
      <c r="D2635" s="228" t="s">
        <v>206</v>
      </c>
      <c r="E2635" s="228">
        <v>60</v>
      </c>
      <c r="F2635" s="228">
        <v>65538</v>
      </c>
      <c r="G2635" s="228">
        <v>9128</v>
      </c>
      <c r="H2635" s="228">
        <v>18930</v>
      </c>
      <c r="I2635" s="228">
        <v>15259267.17</v>
      </c>
      <c r="J2635" s="228">
        <v>3818604.81</v>
      </c>
      <c r="K2635" s="228">
        <v>3702331.05</v>
      </c>
      <c r="L2635" s="228">
        <v>25834013.309999999</v>
      </c>
    </row>
    <row r="2636" spans="1:12">
      <c r="A2636" s="228">
        <v>2009</v>
      </c>
      <c r="B2636" s="228" t="s">
        <v>194</v>
      </c>
      <c r="C2636" s="228" t="s">
        <v>63</v>
      </c>
      <c r="D2636" s="228" t="s">
        <v>206</v>
      </c>
      <c r="E2636" s="228">
        <v>65</v>
      </c>
      <c r="F2636" s="228">
        <v>45531</v>
      </c>
      <c r="G2636" s="228">
        <v>7887</v>
      </c>
      <c r="H2636" s="228">
        <v>19113</v>
      </c>
      <c r="I2636" s="228">
        <v>14919545.609999999</v>
      </c>
      <c r="J2636" s="228">
        <v>3498327.65</v>
      </c>
      <c r="K2636" s="228">
        <v>4046113.82</v>
      </c>
      <c r="L2636" s="228">
        <v>25124585.510000002</v>
      </c>
    </row>
    <row r="2637" spans="1:12">
      <c r="A2637" s="228">
        <v>2009</v>
      </c>
      <c r="B2637" s="228" t="s">
        <v>194</v>
      </c>
      <c r="C2637" s="228" t="s">
        <v>63</v>
      </c>
      <c r="D2637" s="228" t="s">
        <v>206</v>
      </c>
      <c r="E2637" s="228">
        <v>70</v>
      </c>
      <c r="F2637" s="228">
        <v>32901</v>
      </c>
      <c r="G2637" s="228">
        <v>7112</v>
      </c>
      <c r="H2637" s="228">
        <v>19772</v>
      </c>
      <c r="I2637" s="228">
        <v>15166103.76</v>
      </c>
      <c r="J2637" s="228">
        <v>3605505.33</v>
      </c>
      <c r="K2637" s="228">
        <v>4129037.22</v>
      </c>
      <c r="L2637" s="228">
        <v>25294771.09</v>
      </c>
    </row>
    <row r="2638" spans="1:12">
      <c r="A2638" s="228">
        <v>2009</v>
      </c>
      <c r="B2638" s="228" t="s">
        <v>194</v>
      </c>
      <c r="C2638" s="228" t="s">
        <v>63</v>
      </c>
      <c r="D2638" s="228" t="s">
        <v>206</v>
      </c>
      <c r="E2638" s="228">
        <v>75</v>
      </c>
      <c r="F2638" s="228">
        <v>25199</v>
      </c>
      <c r="G2638" s="228">
        <v>6641</v>
      </c>
      <c r="H2638" s="228">
        <v>22571</v>
      </c>
      <c r="I2638" s="228">
        <v>15783195.42</v>
      </c>
      <c r="J2638" s="228">
        <v>3237021.87</v>
      </c>
      <c r="K2638" s="228">
        <v>3647803.61</v>
      </c>
      <c r="L2638" s="228">
        <v>24899950.370000001</v>
      </c>
    </row>
    <row r="2639" spans="1:12">
      <c r="A2639" s="228">
        <v>2009</v>
      </c>
      <c r="B2639" s="228" t="s">
        <v>194</v>
      </c>
      <c r="C2639" s="228" t="s">
        <v>63</v>
      </c>
      <c r="D2639" s="228" t="s">
        <v>206</v>
      </c>
      <c r="E2639" s="228">
        <v>80</v>
      </c>
      <c r="F2639" s="228">
        <v>18840</v>
      </c>
      <c r="G2639" s="228">
        <v>4896</v>
      </c>
      <c r="H2639" s="228">
        <v>22874</v>
      </c>
      <c r="I2639" s="228">
        <v>14462582.689999999</v>
      </c>
      <c r="J2639" s="228">
        <v>2409906.7599999998</v>
      </c>
      <c r="K2639" s="228">
        <v>2707193.3</v>
      </c>
      <c r="L2639" s="228">
        <v>21233256.27</v>
      </c>
    </row>
    <row r="2640" spans="1:12">
      <c r="A2640" s="228">
        <v>2009</v>
      </c>
      <c r="B2640" s="228" t="s">
        <v>194</v>
      </c>
      <c r="C2640" s="228" t="s">
        <v>63</v>
      </c>
      <c r="D2640" s="228" t="s">
        <v>206</v>
      </c>
      <c r="E2640" s="228">
        <v>85</v>
      </c>
      <c r="F2640" s="228">
        <v>10621</v>
      </c>
      <c r="G2640" s="228">
        <v>2688</v>
      </c>
      <c r="H2640" s="228">
        <v>16318</v>
      </c>
      <c r="I2640" s="228">
        <v>9401039.7400000002</v>
      </c>
      <c r="J2640" s="228">
        <v>1327264.47</v>
      </c>
      <c r="K2640" s="228">
        <v>1077503.33</v>
      </c>
      <c r="L2640" s="228">
        <v>13003563.199999999</v>
      </c>
    </row>
    <row r="2641" spans="1:12">
      <c r="A2641" s="228">
        <v>2009</v>
      </c>
      <c r="B2641" s="228" t="s">
        <v>194</v>
      </c>
      <c r="C2641" s="228" t="s">
        <v>63</v>
      </c>
      <c r="D2641" s="228" t="s">
        <v>206</v>
      </c>
      <c r="E2641" s="228">
        <v>90</v>
      </c>
      <c r="F2641" s="228">
        <v>4360</v>
      </c>
      <c r="G2641" s="228">
        <v>956</v>
      </c>
      <c r="H2641" s="228">
        <v>7877</v>
      </c>
      <c r="I2641" s="228">
        <v>4173723.36</v>
      </c>
      <c r="J2641" s="228">
        <v>437793.63</v>
      </c>
      <c r="K2641" s="228">
        <v>271452.98</v>
      </c>
      <c r="L2641" s="228">
        <v>5356590.59</v>
      </c>
    </row>
    <row r="2642" spans="1:12">
      <c r="A2642" s="228">
        <v>2009</v>
      </c>
      <c r="B2642" s="228" t="s">
        <v>194</v>
      </c>
      <c r="C2642" s="228" t="s">
        <v>63</v>
      </c>
      <c r="D2642" s="228" t="s">
        <v>206</v>
      </c>
      <c r="E2642" s="228">
        <v>95</v>
      </c>
      <c r="F2642" s="228">
        <v>1289</v>
      </c>
      <c r="G2642" s="228">
        <v>211</v>
      </c>
      <c r="H2642" s="228">
        <v>2289</v>
      </c>
      <c r="I2642" s="228">
        <v>1115505.67</v>
      </c>
      <c r="J2642" s="228">
        <v>108613.34</v>
      </c>
      <c r="K2642" s="228">
        <v>32499</v>
      </c>
      <c r="L2642" s="228">
        <v>1365363.66</v>
      </c>
    </row>
    <row r="2643" spans="1:12">
      <c r="A2643" s="228">
        <v>2009</v>
      </c>
      <c r="B2643" s="228" t="s">
        <v>194</v>
      </c>
      <c r="C2643" s="228" t="s">
        <v>64</v>
      </c>
      <c r="D2643" s="228" t="s">
        <v>205</v>
      </c>
      <c r="E2643" s="228">
        <v>0</v>
      </c>
      <c r="F2643" s="228">
        <v>18779</v>
      </c>
      <c r="G2643" s="228">
        <v>895</v>
      </c>
      <c r="H2643" s="228">
        <v>2498</v>
      </c>
      <c r="I2643" s="228">
        <v>1108810.3999999999</v>
      </c>
      <c r="J2643" s="228">
        <v>305908.21000000002</v>
      </c>
      <c r="K2643" s="228">
        <v>30223.7</v>
      </c>
      <c r="L2643" s="228">
        <v>1539904.34</v>
      </c>
    </row>
    <row r="2644" spans="1:12">
      <c r="A2644" s="228">
        <v>2009</v>
      </c>
      <c r="B2644" s="228" t="s">
        <v>194</v>
      </c>
      <c r="C2644" s="228" t="s">
        <v>64</v>
      </c>
      <c r="D2644" s="228" t="s">
        <v>205</v>
      </c>
      <c r="E2644" s="228">
        <v>5</v>
      </c>
      <c r="F2644" s="228">
        <v>18985</v>
      </c>
      <c r="G2644" s="228">
        <v>360</v>
      </c>
      <c r="H2644" s="228">
        <v>413</v>
      </c>
      <c r="I2644" s="228">
        <v>268051.5</v>
      </c>
      <c r="J2644" s="228">
        <v>114823.13</v>
      </c>
      <c r="K2644" s="228">
        <v>19309</v>
      </c>
      <c r="L2644" s="228">
        <v>432209.5</v>
      </c>
    </row>
    <row r="2645" spans="1:12">
      <c r="A2645" s="228">
        <v>2009</v>
      </c>
      <c r="B2645" s="228" t="s">
        <v>194</v>
      </c>
      <c r="C2645" s="228" t="s">
        <v>64</v>
      </c>
      <c r="D2645" s="228" t="s">
        <v>205</v>
      </c>
      <c r="E2645" s="228">
        <v>10</v>
      </c>
      <c r="F2645" s="228">
        <v>20939</v>
      </c>
      <c r="G2645" s="228">
        <v>234</v>
      </c>
      <c r="H2645" s="228">
        <v>296</v>
      </c>
      <c r="I2645" s="228">
        <v>218436.3</v>
      </c>
      <c r="J2645" s="228">
        <v>95501.45</v>
      </c>
      <c r="K2645" s="228">
        <v>61881</v>
      </c>
      <c r="L2645" s="228">
        <v>400511.36</v>
      </c>
    </row>
    <row r="2646" spans="1:12">
      <c r="A2646" s="228">
        <v>2009</v>
      </c>
      <c r="B2646" s="228" t="s">
        <v>194</v>
      </c>
      <c r="C2646" s="228" t="s">
        <v>64</v>
      </c>
      <c r="D2646" s="228" t="s">
        <v>205</v>
      </c>
      <c r="E2646" s="228">
        <v>15</v>
      </c>
      <c r="F2646" s="228">
        <v>22901</v>
      </c>
      <c r="G2646" s="228">
        <v>568</v>
      </c>
      <c r="H2646" s="228">
        <v>859</v>
      </c>
      <c r="I2646" s="228">
        <v>743161.78</v>
      </c>
      <c r="J2646" s="228">
        <v>313507.77</v>
      </c>
      <c r="K2646" s="228">
        <v>157685.70000000001</v>
      </c>
      <c r="L2646" s="228">
        <v>1296598.22</v>
      </c>
    </row>
    <row r="2647" spans="1:12">
      <c r="A2647" s="228">
        <v>2009</v>
      </c>
      <c r="B2647" s="228" t="s">
        <v>194</v>
      </c>
      <c r="C2647" s="228" t="s">
        <v>64</v>
      </c>
      <c r="D2647" s="228" t="s">
        <v>205</v>
      </c>
      <c r="E2647" s="228">
        <v>20</v>
      </c>
      <c r="F2647" s="228">
        <v>20762</v>
      </c>
      <c r="G2647" s="228">
        <v>659</v>
      </c>
      <c r="H2647" s="228">
        <v>1060</v>
      </c>
      <c r="I2647" s="228">
        <v>894848.65</v>
      </c>
      <c r="J2647" s="228">
        <v>357072.28</v>
      </c>
      <c r="K2647" s="228">
        <v>209545.68</v>
      </c>
      <c r="L2647" s="228">
        <v>1543370.5</v>
      </c>
    </row>
    <row r="2648" spans="1:12">
      <c r="A2648" s="228">
        <v>2009</v>
      </c>
      <c r="B2648" s="228" t="s">
        <v>194</v>
      </c>
      <c r="C2648" s="228" t="s">
        <v>64</v>
      </c>
      <c r="D2648" s="228" t="s">
        <v>205</v>
      </c>
      <c r="E2648" s="228">
        <v>25</v>
      </c>
      <c r="F2648" s="228">
        <v>15597</v>
      </c>
      <c r="G2648" s="228">
        <v>660</v>
      </c>
      <c r="H2648" s="228">
        <v>1115</v>
      </c>
      <c r="I2648" s="228">
        <v>691871.69</v>
      </c>
      <c r="J2648" s="228">
        <v>278724.07</v>
      </c>
      <c r="K2648" s="228">
        <v>133383.66</v>
      </c>
      <c r="L2648" s="228">
        <v>1219947.98</v>
      </c>
    </row>
    <row r="2649" spans="1:12">
      <c r="A2649" s="228">
        <v>2009</v>
      </c>
      <c r="B2649" s="228" t="s">
        <v>194</v>
      </c>
      <c r="C2649" s="228" t="s">
        <v>64</v>
      </c>
      <c r="D2649" s="228" t="s">
        <v>205</v>
      </c>
      <c r="E2649" s="228">
        <v>30</v>
      </c>
      <c r="F2649" s="228">
        <v>19205</v>
      </c>
      <c r="G2649" s="228">
        <v>639</v>
      </c>
      <c r="H2649" s="228">
        <v>1092</v>
      </c>
      <c r="I2649" s="228">
        <v>825484.31</v>
      </c>
      <c r="J2649" s="228">
        <v>303543.92</v>
      </c>
      <c r="K2649" s="228">
        <v>200407.77</v>
      </c>
      <c r="L2649" s="228">
        <v>1449726.46</v>
      </c>
    </row>
    <row r="2650" spans="1:12">
      <c r="A2650" s="228">
        <v>2009</v>
      </c>
      <c r="B2650" s="228" t="s">
        <v>194</v>
      </c>
      <c r="C2650" s="228" t="s">
        <v>64</v>
      </c>
      <c r="D2650" s="228" t="s">
        <v>205</v>
      </c>
      <c r="E2650" s="228">
        <v>35</v>
      </c>
      <c r="F2650" s="228">
        <v>22019</v>
      </c>
      <c r="G2650" s="228">
        <v>922</v>
      </c>
      <c r="H2650" s="228">
        <v>1543</v>
      </c>
      <c r="I2650" s="228">
        <v>945007.25</v>
      </c>
      <c r="J2650" s="228">
        <v>378183.73</v>
      </c>
      <c r="K2650" s="228">
        <v>155652.81</v>
      </c>
      <c r="L2650" s="228">
        <v>1659003.99</v>
      </c>
    </row>
    <row r="2651" spans="1:12">
      <c r="A2651" s="228">
        <v>2009</v>
      </c>
      <c r="B2651" s="228" t="s">
        <v>194</v>
      </c>
      <c r="C2651" s="228" t="s">
        <v>64</v>
      </c>
      <c r="D2651" s="228" t="s">
        <v>205</v>
      </c>
      <c r="E2651" s="228">
        <v>40</v>
      </c>
      <c r="F2651" s="228">
        <v>23208</v>
      </c>
      <c r="G2651" s="228">
        <v>1166</v>
      </c>
      <c r="H2651" s="228">
        <v>2006</v>
      </c>
      <c r="I2651" s="228">
        <v>1444559.21</v>
      </c>
      <c r="J2651" s="228">
        <v>536516.03</v>
      </c>
      <c r="K2651" s="228">
        <v>185290.64</v>
      </c>
      <c r="L2651" s="228">
        <v>2343586.36</v>
      </c>
    </row>
    <row r="2652" spans="1:12">
      <c r="A2652" s="228">
        <v>2009</v>
      </c>
      <c r="B2652" s="228" t="s">
        <v>194</v>
      </c>
      <c r="C2652" s="228" t="s">
        <v>64</v>
      </c>
      <c r="D2652" s="228" t="s">
        <v>205</v>
      </c>
      <c r="E2652" s="228">
        <v>45</v>
      </c>
      <c r="F2652" s="228">
        <v>27243</v>
      </c>
      <c r="G2652" s="228">
        <v>1371</v>
      </c>
      <c r="H2652" s="228">
        <v>2511</v>
      </c>
      <c r="I2652" s="228">
        <v>1870170.38</v>
      </c>
      <c r="J2652" s="228">
        <v>691955.12</v>
      </c>
      <c r="K2652" s="228">
        <v>500987.27</v>
      </c>
      <c r="L2652" s="228">
        <v>3270630.59</v>
      </c>
    </row>
    <row r="2653" spans="1:12">
      <c r="A2653" s="228">
        <v>2009</v>
      </c>
      <c r="B2653" s="228" t="s">
        <v>194</v>
      </c>
      <c r="C2653" s="228" t="s">
        <v>64</v>
      </c>
      <c r="D2653" s="228" t="s">
        <v>205</v>
      </c>
      <c r="E2653" s="228">
        <v>50</v>
      </c>
      <c r="F2653" s="228">
        <v>28987</v>
      </c>
      <c r="G2653" s="228">
        <v>2216</v>
      </c>
      <c r="H2653" s="228">
        <v>4255</v>
      </c>
      <c r="I2653" s="228">
        <v>3184497.09</v>
      </c>
      <c r="J2653" s="228">
        <v>1082399.76</v>
      </c>
      <c r="K2653" s="228">
        <v>850599.54</v>
      </c>
      <c r="L2653" s="228">
        <v>5410349.6799999997</v>
      </c>
    </row>
    <row r="2654" spans="1:12">
      <c r="A2654" s="228">
        <v>2009</v>
      </c>
      <c r="B2654" s="228" t="s">
        <v>194</v>
      </c>
      <c r="C2654" s="228" t="s">
        <v>64</v>
      </c>
      <c r="D2654" s="228" t="s">
        <v>205</v>
      </c>
      <c r="E2654" s="228">
        <v>55</v>
      </c>
      <c r="F2654" s="228">
        <v>29127</v>
      </c>
      <c r="G2654" s="228">
        <v>2642</v>
      </c>
      <c r="H2654" s="228">
        <v>5600</v>
      </c>
      <c r="I2654" s="228">
        <v>4324710.0599999996</v>
      </c>
      <c r="J2654" s="228">
        <v>1455865.7</v>
      </c>
      <c r="K2654" s="228">
        <v>1294186.5</v>
      </c>
      <c r="L2654" s="228">
        <v>7381453.3899999997</v>
      </c>
    </row>
    <row r="2655" spans="1:12">
      <c r="A2655" s="228">
        <v>2009</v>
      </c>
      <c r="B2655" s="228" t="s">
        <v>194</v>
      </c>
      <c r="C2655" s="228" t="s">
        <v>64</v>
      </c>
      <c r="D2655" s="228" t="s">
        <v>205</v>
      </c>
      <c r="E2655" s="228">
        <v>60</v>
      </c>
      <c r="F2655" s="228">
        <v>27470</v>
      </c>
      <c r="G2655" s="228">
        <v>3170</v>
      </c>
      <c r="H2655" s="228">
        <v>6983</v>
      </c>
      <c r="I2655" s="228">
        <v>5553778.0300000003</v>
      </c>
      <c r="J2655" s="228">
        <v>1800552.8</v>
      </c>
      <c r="K2655" s="228">
        <v>1810752.67</v>
      </c>
      <c r="L2655" s="228">
        <v>9517610.4800000004</v>
      </c>
    </row>
    <row r="2656" spans="1:12">
      <c r="A2656" s="228">
        <v>2009</v>
      </c>
      <c r="B2656" s="228" t="s">
        <v>194</v>
      </c>
      <c r="C2656" s="228" t="s">
        <v>64</v>
      </c>
      <c r="D2656" s="228" t="s">
        <v>205</v>
      </c>
      <c r="E2656" s="228">
        <v>65</v>
      </c>
      <c r="F2656" s="228">
        <v>19323</v>
      </c>
      <c r="G2656" s="228">
        <v>3272</v>
      </c>
      <c r="H2656" s="228">
        <v>7599</v>
      </c>
      <c r="I2656" s="228">
        <v>5807065.0800000001</v>
      </c>
      <c r="J2656" s="228">
        <v>1819905.19</v>
      </c>
      <c r="K2656" s="228">
        <v>1907359.33</v>
      </c>
      <c r="L2656" s="228">
        <v>9814044.5299999993</v>
      </c>
    </row>
    <row r="2657" spans="1:12">
      <c r="A2657" s="228">
        <v>2009</v>
      </c>
      <c r="B2657" s="228" t="s">
        <v>194</v>
      </c>
      <c r="C2657" s="228" t="s">
        <v>64</v>
      </c>
      <c r="D2657" s="228" t="s">
        <v>205</v>
      </c>
      <c r="E2657" s="228">
        <v>70</v>
      </c>
      <c r="F2657" s="228">
        <v>13881</v>
      </c>
      <c r="G2657" s="228">
        <v>3109</v>
      </c>
      <c r="H2657" s="228">
        <v>7706</v>
      </c>
      <c r="I2657" s="228">
        <v>5473355.25</v>
      </c>
      <c r="J2657" s="228">
        <v>1639042.25</v>
      </c>
      <c r="K2657" s="228">
        <v>1705242.26</v>
      </c>
      <c r="L2657" s="228">
        <v>9100854.2300000004</v>
      </c>
    </row>
    <row r="2658" spans="1:12">
      <c r="A2658" s="228">
        <v>2009</v>
      </c>
      <c r="B2658" s="228" t="s">
        <v>194</v>
      </c>
      <c r="C2658" s="228" t="s">
        <v>64</v>
      </c>
      <c r="D2658" s="228" t="s">
        <v>205</v>
      </c>
      <c r="E2658" s="228">
        <v>75</v>
      </c>
      <c r="F2658" s="228">
        <v>10432</v>
      </c>
      <c r="G2658" s="228">
        <v>3346</v>
      </c>
      <c r="H2658" s="228">
        <v>9176</v>
      </c>
      <c r="I2658" s="228">
        <v>5639002.7999999998</v>
      </c>
      <c r="J2658" s="228">
        <v>1512800.03</v>
      </c>
      <c r="K2658" s="228">
        <v>2058973.67</v>
      </c>
      <c r="L2658" s="228">
        <v>9387672.1400000006</v>
      </c>
    </row>
    <row r="2659" spans="1:12">
      <c r="A2659" s="228">
        <v>2009</v>
      </c>
      <c r="B2659" s="228" t="s">
        <v>194</v>
      </c>
      <c r="C2659" s="228" t="s">
        <v>64</v>
      </c>
      <c r="D2659" s="228" t="s">
        <v>205</v>
      </c>
      <c r="E2659" s="228">
        <v>80</v>
      </c>
      <c r="F2659" s="228">
        <v>7484</v>
      </c>
      <c r="G2659" s="228">
        <v>2409</v>
      </c>
      <c r="H2659" s="228">
        <v>9443</v>
      </c>
      <c r="I2659" s="228">
        <v>4999316.92</v>
      </c>
      <c r="J2659" s="228">
        <v>1244308.9099999999</v>
      </c>
      <c r="K2659" s="228">
        <v>965532.79</v>
      </c>
      <c r="L2659" s="228">
        <v>7404701.7699999996</v>
      </c>
    </row>
    <row r="2660" spans="1:12">
      <c r="A2660" s="228">
        <v>2009</v>
      </c>
      <c r="B2660" s="228" t="s">
        <v>194</v>
      </c>
      <c r="C2660" s="228" t="s">
        <v>64</v>
      </c>
      <c r="D2660" s="228" t="s">
        <v>205</v>
      </c>
      <c r="E2660" s="228">
        <v>85</v>
      </c>
      <c r="F2660" s="228">
        <v>2577</v>
      </c>
      <c r="G2660" s="228">
        <v>733</v>
      </c>
      <c r="H2660" s="228">
        <v>3784</v>
      </c>
      <c r="I2660" s="228">
        <v>1904695.47</v>
      </c>
      <c r="J2660" s="228">
        <v>383999.85</v>
      </c>
      <c r="K2660" s="228">
        <v>315026.62</v>
      </c>
      <c r="L2660" s="228">
        <v>2724063.5</v>
      </c>
    </row>
    <row r="2661" spans="1:12">
      <c r="A2661" s="228">
        <v>2009</v>
      </c>
      <c r="B2661" s="228" t="s">
        <v>194</v>
      </c>
      <c r="C2661" s="228" t="s">
        <v>64</v>
      </c>
      <c r="D2661" s="228" t="s">
        <v>205</v>
      </c>
      <c r="E2661" s="228">
        <v>90</v>
      </c>
      <c r="F2661" s="228">
        <v>764</v>
      </c>
      <c r="G2661" s="228">
        <v>201</v>
      </c>
      <c r="H2661" s="228">
        <v>1847</v>
      </c>
      <c r="I2661" s="228">
        <v>679827.05</v>
      </c>
      <c r="J2661" s="228">
        <v>111282.27</v>
      </c>
      <c r="K2661" s="228">
        <v>65201</v>
      </c>
      <c r="L2661" s="228">
        <v>887570.53</v>
      </c>
    </row>
    <row r="2662" spans="1:12">
      <c r="A2662" s="228">
        <v>2009</v>
      </c>
      <c r="B2662" s="228" t="s">
        <v>194</v>
      </c>
      <c r="C2662" s="228" t="s">
        <v>64</v>
      </c>
      <c r="D2662" s="228" t="s">
        <v>205</v>
      </c>
      <c r="E2662" s="228">
        <v>95</v>
      </c>
      <c r="F2662" s="228">
        <v>164</v>
      </c>
      <c r="G2662" s="228">
        <v>65</v>
      </c>
      <c r="H2662" s="228">
        <v>614</v>
      </c>
      <c r="I2662" s="228">
        <v>200099.4</v>
      </c>
      <c r="J2662" s="228">
        <v>20930.3</v>
      </c>
      <c r="K2662" s="228">
        <v>5085</v>
      </c>
      <c r="L2662" s="228">
        <v>241019.35</v>
      </c>
    </row>
    <row r="2663" spans="1:12">
      <c r="A2663" s="228">
        <v>2009</v>
      </c>
      <c r="B2663" s="228" t="s">
        <v>194</v>
      </c>
      <c r="C2663" s="228" t="s">
        <v>64</v>
      </c>
      <c r="D2663" s="228" t="s">
        <v>206</v>
      </c>
      <c r="E2663" s="228">
        <v>0</v>
      </c>
      <c r="F2663" s="228">
        <v>18093</v>
      </c>
      <c r="G2663" s="228">
        <v>596</v>
      </c>
      <c r="H2663" s="228">
        <v>2416</v>
      </c>
      <c r="I2663" s="228">
        <v>973353.9</v>
      </c>
      <c r="J2663" s="228">
        <v>229192.9</v>
      </c>
      <c r="K2663" s="228">
        <v>9411.4</v>
      </c>
      <c r="L2663" s="228">
        <v>1287280.04</v>
      </c>
    </row>
    <row r="2664" spans="1:12">
      <c r="A2664" s="228">
        <v>2009</v>
      </c>
      <c r="B2664" s="228" t="s">
        <v>194</v>
      </c>
      <c r="C2664" s="228" t="s">
        <v>64</v>
      </c>
      <c r="D2664" s="228" t="s">
        <v>206</v>
      </c>
      <c r="E2664" s="228">
        <v>5</v>
      </c>
      <c r="F2664" s="228">
        <v>17911</v>
      </c>
      <c r="G2664" s="228">
        <v>269</v>
      </c>
      <c r="H2664" s="228">
        <v>359</v>
      </c>
      <c r="I2664" s="228">
        <v>238027.48</v>
      </c>
      <c r="J2664" s="228">
        <v>91713.5</v>
      </c>
      <c r="K2664" s="228">
        <v>19997</v>
      </c>
      <c r="L2664" s="228">
        <v>375273.81</v>
      </c>
    </row>
    <row r="2665" spans="1:12">
      <c r="A2665" s="228">
        <v>2009</v>
      </c>
      <c r="B2665" s="228" t="s">
        <v>194</v>
      </c>
      <c r="C2665" s="228" t="s">
        <v>64</v>
      </c>
      <c r="D2665" s="228" t="s">
        <v>206</v>
      </c>
      <c r="E2665" s="228">
        <v>10</v>
      </c>
      <c r="F2665" s="228">
        <v>20026</v>
      </c>
      <c r="G2665" s="228">
        <v>246</v>
      </c>
      <c r="H2665" s="228">
        <v>425</v>
      </c>
      <c r="I2665" s="228">
        <v>268386.05</v>
      </c>
      <c r="J2665" s="228">
        <v>101745.66</v>
      </c>
      <c r="K2665" s="228">
        <v>72975</v>
      </c>
      <c r="L2665" s="228">
        <v>468247.18</v>
      </c>
    </row>
    <row r="2666" spans="1:12">
      <c r="A2666" s="228">
        <v>2009</v>
      </c>
      <c r="B2666" s="228" t="s">
        <v>194</v>
      </c>
      <c r="C2666" s="228" t="s">
        <v>64</v>
      </c>
      <c r="D2666" s="228" t="s">
        <v>206</v>
      </c>
      <c r="E2666" s="228">
        <v>15</v>
      </c>
      <c r="F2666" s="228">
        <v>21736</v>
      </c>
      <c r="G2666" s="228">
        <v>655</v>
      </c>
      <c r="H2666" s="228">
        <v>931</v>
      </c>
      <c r="I2666" s="228">
        <v>748934.55</v>
      </c>
      <c r="J2666" s="228">
        <v>272306.37</v>
      </c>
      <c r="K2666" s="228">
        <v>114301.75999999999</v>
      </c>
      <c r="L2666" s="228">
        <v>1215563.25</v>
      </c>
    </row>
    <row r="2667" spans="1:12">
      <c r="A2667" s="228">
        <v>2009</v>
      </c>
      <c r="B2667" s="228" t="s">
        <v>194</v>
      </c>
      <c r="C2667" s="228" t="s">
        <v>64</v>
      </c>
      <c r="D2667" s="228" t="s">
        <v>206</v>
      </c>
      <c r="E2667" s="228">
        <v>20</v>
      </c>
      <c r="F2667" s="228">
        <v>20703</v>
      </c>
      <c r="G2667" s="228">
        <v>933</v>
      </c>
      <c r="H2667" s="228">
        <v>1752</v>
      </c>
      <c r="I2667" s="228">
        <v>1285817.78</v>
      </c>
      <c r="J2667" s="228">
        <v>441358.24</v>
      </c>
      <c r="K2667" s="228">
        <v>142037.74</v>
      </c>
      <c r="L2667" s="228">
        <v>2023024.25</v>
      </c>
    </row>
    <row r="2668" spans="1:12">
      <c r="A2668" s="228">
        <v>2009</v>
      </c>
      <c r="B2668" s="228" t="s">
        <v>194</v>
      </c>
      <c r="C2668" s="228" t="s">
        <v>64</v>
      </c>
      <c r="D2668" s="228" t="s">
        <v>206</v>
      </c>
      <c r="E2668" s="228">
        <v>25</v>
      </c>
      <c r="F2668" s="228">
        <v>18341</v>
      </c>
      <c r="G2668" s="228">
        <v>1434</v>
      </c>
      <c r="H2668" s="228">
        <v>3764</v>
      </c>
      <c r="I2668" s="228">
        <v>2680818.46</v>
      </c>
      <c r="J2668" s="228">
        <v>856741.96</v>
      </c>
      <c r="K2668" s="228">
        <v>179910</v>
      </c>
      <c r="L2668" s="228">
        <v>4058258.41</v>
      </c>
    </row>
    <row r="2669" spans="1:12">
      <c r="A2669" s="228">
        <v>2009</v>
      </c>
      <c r="B2669" s="228" t="s">
        <v>194</v>
      </c>
      <c r="C2669" s="228" t="s">
        <v>64</v>
      </c>
      <c r="D2669" s="228" t="s">
        <v>206</v>
      </c>
      <c r="E2669" s="228">
        <v>30</v>
      </c>
      <c r="F2669" s="228">
        <v>21282</v>
      </c>
      <c r="G2669" s="228">
        <v>2000</v>
      </c>
      <c r="H2669" s="228">
        <v>5542</v>
      </c>
      <c r="I2669" s="228">
        <v>3953675.88</v>
      </c>
      <c r="J2669" s="228">
        <v>1332802.42</v>
      </c>
      <c r="K2669" s="228">
        <v>223773.16</v>
      </c>
      <c r="L2669" s="228">
        <v>5900804.71</v>
      </c>
    </row>
    <row r="2670" spans="1:12">
      <c r="A2670" s="228">
        <v>2009</v>
      </c>
      <c r="B2670" s="228" t="s">
        <v>194</v>
      </c>
      <c r="C2670" s="228" t="s">
        <v>64</v>
      </c>
      <c r="D2670" s="228" t="s">
        <v>206</v>
      </c>
      <c r="E2670" s="228">
        <v>35</v>
      </c>
      <c r="F2670" s="228">
        <v>24471</v>
      </c>
      <c r="G2670" s="228">
        <v>2196</v>
      </c>
      <c r="H2670" s="228">
        <v>5495</v>
      </c>
      <c r="I2670" s="228">
        <v>3954510.78</v>
      </c>
      <c r="J2670" s="228">
        <v>1272479.1299999999</v>
      </c>
      <c r="K2670" s="228">
        <v>394627.41</v>
      </c>
      <c r="L2670" s="228">
        <v>6046681.0899999999</v>
      </c>
    </row>
    <row r="2671" spans="1:12">
      <c r="A2671" s="228">
        <v>2009</v>
      </c>
      <c r="B2671" s="228" t="s">
        <v>194</v>
      </c>
      <c r="C2671" s="228" t="s">
        <v>64</v>
      </c>
      <c r="D2671" s="228" t="s">
        <v>206</v>
      </c>
      <c r="E2671" s="228">
        <v>40</v>
      </c>
      <c r="F2671" s="228">
        <v>25774</v>
      </c>
      <c r="G2671" s="228">
        <v>2000</v>
      </c>
      <c r="H2671" s="228">
        <v>3839</v>
      </c>
      <c r="I2671" s="228">
        <v>2998688.9</v>
      </c>
      <c r="J2671" s="228">
        <v>976903.67</v>
      </c>
      <c r="K2671" s="228">
        <v>391936.2</v>
      </c>
      <c r="L2671" s="228">
        <v>4724141</v>
      </c>
    </row>
    <row r="2672" spans="1:12">
      <c r="A2672" s="228">
        <v>2009</v>
      </c>
      <c r="B2672" s="228" t="s">
        <v>194</v>
      </c>
      <c r="C2672" s="228" t="s">
        <v>64</v>
      </c>
      <c r="D2672" s="228" t="s">
        <v>206</v>
      </c>
      <c r="E2672" s="228">
        <v>45</v>
      </c>
      <c r="F2672" s="228">
        <v>30020</v>
      </c>
      <c r="G2672" s="228">
        <v>2381</v>
      </c>
      <c r="H2672" s="228">
        <v>4718</v>
      </c>
      <c r="I2672" s="228">
        <v>3629349.54</v>
      </c>
      <c r="J2672" s="228">
        <v>1155021.8899999999</v>
      </c>
      <c r="K2672" s="228">
        <v>556716.19999999995</v>
      </c>
      <c r="L2672" s="228">
        <v>5702498.2999999998</v>
      </c>
    </row>
    <row r="2673" spans="1:12">
      <c r="A2673" s="228">
        <v>2009</v>
      </c>
      <c r="B2673" s="228" t="s">
        <v>194</v>
      </c>
      <c r="C2673" s="228" t="s">
        <v>64</v>
      </c>
      <c r="D2673" s="228" t="s">
        <v>206</v>
      </c>
      <c r="E2673" s="228">
        <v>50</v>
      </c>
      <c r="F2673" s="228">
        <v>31961</v>
      </c>
      <c r="G2673" s="228">
        <v>2826</v>
      </c>
      <c r="H2673" s="228">
        <v>5586</v>
      </c>
      <c r="I2673" s="228">
        <v>4216620.18</v>
      </c>
      <c r="J2673" s="228">
        <v>1390907.34</v>
      </c>
      <c r="K2673" s="228">
        <v>721745.28</v>
      </c>
      <c r="L2673" s="228">
        <v>6708922.6500000004</v>
      </c>
    </row>
    <row r="2674" spans="1:12">
      <c r="A2674" s="228">
        <v>2009</v>
      </c>
      <c r="B2674" s="228" t="s">
        <v>194</v>
      </c>
      <c r="C2674" s="228" t="s">
        <v>64</v>
      </c>
      <c r="D2674" s="228" t="s">
        <v>206</v>
      </c>
      <c r="E2674" s="228">
        <v>55</v>
      </c>
      <c r="F2674" s="228">
        <v>32056</v>
      </c>
      <c r="G2674" s="228">
        <v>3334</v>
      </c>
      <c r="H2674" s="228">
        <v>7211</v>
      </c>
      <c r="I2674" s="228">
        <v>5123232.62</v>
      </c>
      <c r="J2674" s="228">
        <v>1580453.8</v>
      </c>
      <c r="K2674" s="228">
        <v>1169215.3</v>
      </c>
      <c r="L2674" s="228">
        <v>8252549.71</v>
      </c>
    </row>
    <row r="2675" spans="1:12">
      <c r="A2675" s="228">
        <v>2009</v>
      </c>
      <c r="B2675" s="228" t="s">
        <v>194</v>
      </c>
      <c r="C2675" s="228" t="s">
        <v>64</v>
      </c>
      <c r="D2675" s="228" t="s">
        <v>206</v>
      </c>
      <c r="E2675" s="228">
        <v>60</v>
      </c>
      <c r="F2675" s="228">
        <v>29039</v>
      </c>
      <c r="G2675" s="228">
        <v>3654</v>
      </c>
      <c r="H2675" s="228">
        <v>7884</v>
      </c>
      <c r="I2675" s="228">
        <v>5659110.7999999998</v>
      </c>
      <c r="J2675" s="228">
        <v>1893024.66</v>
      </c>
      <c r="K2675" s="228">
        <v>1314294.1100000001</v>
      </c>
      <c r="L2675" s="228">
        <v>9241418.3399999999</v>
      </c>
    </row>
    <row r="2676" spans="1:12">
      <c r="A2676" s="228">
        <v>2009</v>
      </c>
      <c r="B2676" s="228" t="s">
        <v>194</v>
      </c>
      <c r="C2676" s="228" t="s">
        <v>64</v>
      </c>
      <c r="D2676" s="228" t="s">
        <v>206</v>
      </c>
      <c r="E2676" s="228">
        <v>65</v>
      </c>
      <c r="F2676" s="228">
        <v>19656</v>
      </c>
      <c r="G2676" s="228">
        <v>3232</v>
      </c>
      <c r="H2676" s="228">
        <v>8300</v>
      </c>
      <c r="I2676" s="228">
        <v>5541711.0700000003</v>
      </c>
      <c r="J2676" s="228">
        <v>1654213.41</v>
      </c>
      <c r="K2676" s="228">
        <v>1429964.72</v>
      </c>
      <c r="L2676" s="228">
        <v>8938642.9499999993</v>
      </c>
    </row>
    <row r="2677" spans="1:12">
      <c r="A2677" s="228">
        <v>2009</v>
      </c>
      <c r="B2677" s="228" t="s">
        <v>194</v>
      </c>
      <c r="C2677" s="228" t="s">
        <v>64</v>
      </c>
      <c r="D2677" s="228" t="s">
        <v>206</v>
      </c>
      <c r="E2677" s="228">
        <v>70</v>
      </c>
      <c r="F2677" s="228">
        <v>14946</v>
      </c>
      <c r="G2677" s="228">
        <v>2959</v>
      </c>
      <c r="H2677" s="228">
        <v>7970</v>
      </c>
      <c r="I2677" s="228">
        <v>5160243.8899999997</v>
      </c>
      <c r="J2677" s="228">
        <v>1541560.13</v>
      </c>
      <c r="K2677" s="228">
        <v>1551293.2</v>
      </c>
      <c r="L2677" s="228">
        <v>8461705.1699999999</v>
      </c>
    </row>
    <row r="2678" spans="1:12">
      <c r="A2678" s="228">
        <v>2009</v>
      </c>
      <c r="B2678" s="228" t="s">
        <v>194</v>
      </c>
      <c r="C2678" s="228" t="s">
        <v>64</v>
      </c>
      <c r="D2678" s="228" t="s">
        <v>206</v>
      </c>
      <c r="E2678" s="228">
        <v>75</v>
      </c>
      <c r="F2678" s="228">
        <v>12245</v>
      </c>
      <c r="G2678" s="228">
        <v>2901</v>
      </c>
      <c r="H2678" s="228">
        <v>9498</v>
      </c>
      <c r="I2678" s="228">
        <v>5786290.9699999997</v>
      </c>
      <c r="J2678" s="228">
        <v>1542041.51</v>
      </c>
      <c r="K2678" s="228">
        <v>1571622.16</v>
      </c>
      <c r="L2678" s="228">
        <v>9073451.5800000001</v>
      </c>
    </row>
    <row r="2679" spans="1:12">
      <c r="A2679" s="228">
        <v>2009</v>
      </c>
      <c r="B2679" s="228" t="s">
        <v>194</v>
      </c>
      <c r="C2679" s="228" t="s">
        <v>64</v>
      </c>
      <c r="D2679" s="228" t="s">
        <v>206</v>
      </c>
      <c r="E2679" s="228">
        <v>80</v>
      </c>
      <c r="F2679" s="228">
        <v>10485</v>
      </c>
      <c r="G2679" s="228">
        <v>2524</v>
      </c>
      <c r="H2679" s="228">
        <v>11066</v>
      </c>
      <c r="I2679" s="228">
        <v>5598545.1699999999</v>
      </c>
      <c r="J2679" s="228">
        <v>1326041.1399999999</v>
      </c>
      <c r="K2679" s="228">
        <v>1045687.41</v>
      </c>
      <c r="L2679" s="228">
        <v>8147977.2699999996</v>
      </c>
    </row>
    <row r="2680" spans="1:12">
      <c r="A2680" s="228">
        <v>2009</v>
      </c>
      <c r="B2680" s="228" t="s">
        <v>194</v>
      </c>
      <c r="C2680" s="228" t="s">
        <v>64</v>
      </c>
      <c r="D2680" s="228" t="s">
        <v>206</v>
      </c>
      <c r="E2680" s="228">
        <v>85</v>
      </c>
      <c r="F2680" s="228">
        <v>6327</v>
      </c>
      <c r="G2680" s="228">
        <v>1491</v>
      </c>
      <c r="H2680" s="228">
        <v>10540</v>
      </c>
      <c r="I2680" s="228">
        <v>4694588.87</v>
      </c>
      <c r="J2680" s="228">
        <v>831137.02</v>
      </c>
      <c r="K2680" s="228">
        <v>647556.26</v>
      </c>
      <c r="L2680" s="228">
        <v>6318227.1600000001</v>
      </c>
    </row>
    <row r="2681" spans="1:12">
      <c r="A2681" s="228">
        <v>2009</v>
      </c>
      <c r="B2681" s="228" t="s">
        <v>194</v>
      </c>
      <c r="C2681" s="228" t="s">
        <v>64</v>
      </c>
      <c r="D2681" s="228" t="s">
        <v>206</v>
      </c>
      <c r="E2681" s="228">
        <v>90</v>
      </c>
      <c r="F2681" s="228">
        <v>2443</v>
      </c>
      <c r="G2681" s="228">
        <v>484</v>
      </c>
      <c r="H2681" s="228">
        <v>4956</v>
      </c>
      <c r="I2681" s="228">
        <v>1830635.76</v>
      </c>
      <c r="J2681" s="228">
        <v>272586.3</v>
      </c>
      <c r="K2681" s="228">
        <v>181241.9</v>
      </c>
      <c r="L2681" s="228">
        <v>2356110.83</v>
      </c>
    </row>
    <row r="2682" spans="1:12">
      <c r="A2682" s="228">
        <v>2009</v>
      </c>
      <c r="B2682" s="228" t="s">
        <v>194</v>
      </c>
      <c r="C2682" s="228" t="s">
        <v>64</v>
      </c>
      <c r="D2682" s="228" t="s">
        <v>206</v>
      </c>
      <c r="E2682" s="228">
        <v>95</v>
      </c>
      <c r="F2682" s="228">
        <v>774</v>
      </c>
      <c r="G2682" s="228">
        <v>181</v>
      </c>
      <c r="H2682" s="228">
        <v>2546</v>
      </c>
      <c r="I2682" s="228">
        <v>721152.6</v>
      </c>
      <c r="J2682" s="228">
        <v>101017.75</v>
      </c>
      <c r="K2682" s="228">
        <v>42577</v>
      </c>
      <c r="L2682" s="228">
        <v>917351.44</v>
      </c>
    </row>
    <row r="2683" spans="1:12">
      <c r="A2683" s="228">
        <v>2009</v>
      </c>
      <c r="B2683" s="228" t="s">
        <v>194</v>
      </c>
      <c r="C2683" s="228" t="s">
        <v>65</v>
      </c>
      <c r="D2683" s="228" t="s">
        <v>205</v>
      </c>
      <c r="E2683" s="228">
        <v>0</v>
      </c>
      <c r="F2683" s="228">
        <v>35303</v>
      </c>
      <c r="G2683" s="228">
        <v>1477</v>
      </c>
      <c r="H2683" s="228">
        <v>4268</v>
      </c>
      <c r="I2683" s="228">
        <v>2238894.75</v>
      </c>
      <c r="J2683" s="228">
        <v>331665.84000000003</v>
      </c>
      <c r="K2683" s="228">
        <v>58084.800000000003</v>
      </c>
      <c r="L2683" s="228">
        <v>2751693.1</v>
      </c>
    </row>
    <row r="2684" spans="1:12">
      <c r="A2684" s="228">
        <v>2009</v>
      </c>
      <c r="B2684" s="228" t="s">
        <v>194</v>
      </c>
      <c r="C2684" s="228" t="s">
        <v>65</v>
      </c>
      <c r="D2684" s="228" t="s">
        <v>205</v>
      </c>
      <c r="E2684" s="228">
        <v>5</v>
      </c>
      <c r="F2684" s="228">
        <v>34683</v>
      </c>
      <c r="G2684" s="228">
        <v>525</v>
      </c>
      <c r="H2684" s="228">
        <v>683</v>
      </c>
      <c r="I2684" s="228">
        <v>537966.96</v>
      </c>
      <c r="J2684" s="228">
        <v>147301.53</v>
      </c>
      <c r="K2684" s="228">
        <v>60554</v>
      </c>
      <c r="L2684" s="228">
        <v>822036.7</v>
      </c>
    </row>
    <row r="2685" spans="1:12">
      <c r="A2685" s="228">
        <v>2009</v>
      </c>
      <c r="B2685" s="228" t="s">
        <v>194</v>
      </c>
      <c r="C2685" s="228" t="s">
        <v>65</v>
      </c>
      <c r="D2685" s="228" t="s">
        <v>205</v>
      </c>
      <c r="E2685" s="228">
        <v>10</v>
      </c>
      <c r="F2685" s="228">
        <v>37129</v>
      </c>
      <c r="G2685" s="228">
        <v>430</v>
      </c>
      <c r="H2685" s="228">
        <v>640</v>
      </c>
      <c r="I2685" s="228">
        <v>477591</v>
      </c>
      <c r="J2685" s="228">
        <v>134888.31</v>
      </c>
      <c r="K2685" s="228">
        <v>72424</v>
      </c>
      <c r="L2685" s="228">
        <v>746692.29</v>
      </c>
    </row>
    <row r="2686" spans="1:12">
      <c r="A2686" s="228">
        <v>2009</v>
      </c>
      <c r="B2686" s="228" t="s">
        <v>194</v>
      </c>
      <c r="C2686" s="228" t="s">
        <v>65</v>
      </c>
      <c r="D2686" s="228" t="s">
        <v>205</v>
      </c>
      <c r="E2686" s="228">
        <v>15</v>
      </c>
      <c r="F2686" s="228">
        <v>38688</v>
      </c>
      <c r="G2686" s="228">
        <v>1003</v>
      </c>
      <c r="H2686" s="228">
        <v>1688</v>
      </c>
      <c r="I2686" s="228">
        <v>1494690.3</v>
      </c>
      <c r="J2686" s="228">
        <v>345991.93</v>
      </c>
      <c r="K2686" s="228">
        <v>361170.67</v>
      </c>
      <c r="L2686" s="228">
        <v>2420854.36</v>
      </c>
    </row>
    <row r="2687" spans="1:12">
      <c r="A2687" s="228">
        <v>2009</v>
      </c>
      <c r="B2687" s="228" t="s">
        <v>194</v>
      </c>
      <c r="C2687" s="228" t="s">
        <v>65</v>
      </c>
      <c r="D2687" s="228" t="s">
        <v>205</v>
      </c>
      <c r="E2687" s="228">
        <v>20</v>
      </c>
      <c r="F2687" s="228">
        <v>31434</v>
      </c>
      <c r="G2687" s="228">
        <v>1059</v>
      </c>
      <c r="H2687" s="228">
        <v>1864</v>
      </c>
      <c r="I2687" s="228">
        <v>1636604.95</v>
      </c>
      <c r="J2687" s="228">
        <v>368490.88</v>
      </c>
      <c r="K2687" s="228">
        <v>288551.44</v>
      </c>
      <c r="L2687" s="228">
        <v>2556986.2000000002</v>
      </c>
    </row>
    <row r="2688" spans="1:12">
      <c r="A2688" s="228">
        <v>2009</v>
      </c>
      <c r="B2688" s="228" t="s">
        <v>194</v>
      </c>
      <c r="C2688" s="228" t="s">
        <v>65</v>
      </c>
      <c r="D2688" s="228" t="s">
        <v>205</v>
      </c>
      <c r="E2688" s="228">
        <v>25</v>
      </c>
      <c r="F2688" s="228">
        <v>31775</v>
      </c>
      <c r="G2688" s="228">
        <v>913</v>
      </c>
      <c r="H2688" s="228">
        <v>1762</v>
      </c>
      <c r="I2688" s="228">
        <v>1427859.35</v>
      </c>
      <c r="J2688" s="228">
        <v>347614.12</v>
      </c>
      <c r="K2688" s="228">
        <v>269073.45</v>
      </c>
      <c r="L2688" s="228">
        <v>2289586.13</v>
      </c>
    </row>
    <row r="2689" spans="1:12">
      <c r="A2689" s="228">
        <v>2009</v>
      </c>
      <c r="B2689" s="228" t="s">
        <v>194</v>
      </c>
      <c r="C2689" s="228" t="s">
        <v>65</v>
      </c>
      <c r="D2689" s="228" t="s">
        <v>205</v>
      </c>
      <c r="E2689" s="228">
        <v>30</v>
      </c>
      <c r="F2689" s="228">
        <v>37080</v>
      </c>
      <c r="G2689" s="228">
        <v>978</v>
      </c>
      <c r="H2689" s="228">
        <v>1719</v>
      </c>
      <c r="I2689" s="228">
        <v>1597265.97</v>
      </c>
      <c r="J2689" s="228">
        <v>423249.3</v>
      </c>
      <c r="K2689" s="228">
        <v>304683.2</v>
      </c>
      <c r="L2689" s="228">
        <v>2646913.5299999998</v>
      </c>
    </row>
    <row r="2690" spans="1:12">
      <c r="A2690" s="228">
        <v>2009</v>
      </c>
      <c r="B2690" s="228" t="s">
        <v>194</v>
      </c>
      <c r="C2690" s="228" t="s">
        <v>65</v>
      </c>
      <c r="D2690" s="228" t="s">
        <v>205</v>
      </c>
      <c r="E2690" s="228">
        <v>35</v>
      </c>
      <c r="F2690" s="228">
        <v>41766</v>
      </c>
      <c r="G2690" s="228">
        <v>1466</v>
      </c>
      <c r="H2690" s="228">
        <v>2316</v>
      </c>
      <c r="I2690" s="228">
        <v>2089745.9</v>
      </c>
      <c r="J2690" s="228">
        <v>552598.52</v>
      </c>
      <c r="K2690" s="228">
        <v>361060.33</v>
      </c>
      <c r="L2690" s="228">
        <v>3451743.28</v>
      </c>
    </row>
    <row r="2691" spans="1:12">
      <c r="A2691" s="228">
        <v>2009</v>
      </c>
      <c r="B2691" s="228" t="s">
        <v>194</v>
      </c>
      <c r="C2691" s="228" t="s">
        <v>65</v>
      </c>
      <c r="D2691" s="228" t="s">
        <v>205</v>
      </c>
      <c r="E2691" s="228">
        <v>40</v>
      </c>
      <c r="F2691" s="228">
        <v>41508</v>
      </c>
      <c r="G2691" s="228">
        <v>1706</v>
      </c>
      <c r="H2691" s="228">
        <v>3011</v>
      </c>
      <c r="I2691" s="228">
        <v>2662628.39</v>
      </c>
      <c r="J2691" s="228">
        <v>734388.82</v>
      </c>
      <c r="K2691" s="228">
        <v>530318.17000000004</v>
      </c>
      <c r="L2691" s="228">
        <v>4388508.46</v>
      </c>
    </row>
    <row r="2692" spans="1:12">
      <c r="A2692" s="228">
        <v>2009</v>
      </c>
      <c r="B2692" s="228" t="s">
        <v>194</v>
      </c>
      <c r="C2692" s="228" t="s">
        <v>65</v>
      </c>
      <c r="D2692" s="228" t="s">
        <v>205</v>
      </c>
      <c r="E2692" s="228">
        <v>45</v>
      </c>
      <c r="F2692" s="228">
        <v>44900</v>
      </c>
      <c r="G2692" s="228">
        <v>2158</v>
      </c>
      <c r="H2692" s="228">
        <v>4049</v>
      </c>
      <c r="I2692" s="228">
        <v>3822925.44</v>
      </c>
      <c r="J2692" s="228">
        <v>1057265.08</v>
      </c>
      <c r="K2692" s="228">
        <v>984310.25</v>
      </c>
      <c r="L2692" s="228">
        <v>6518180.4199999999</v>
      </c>
    </row>
    <row r="2693" spans="1:12">
      <c r="A2693" s="228">
        <v>2009</v>
      </c>
      <c r="B2693" s="228" t="s">
        <v>194</v>
      </c>
      <c r="C2693" s="228" t="s">
        <v>65</v>
      </c>
      <c r="D2693" s="228" t="s">
        <v>205</v>
      </c>
      <c r="E2693" s="228">
        <v>50</v>
      </c>
      <c r="F2693" s="228">
        <v>43680</v>
      </c>
      <c r="G2693" s="228">
        <v>2806</v>
      </c>
      <c r="H2693" s="228">
        <v>5403</v>
      </c>
      <c r="I2693" s="228">
        <v>5122293.34</v>
      </c>
      <c r="J2693" s="228">
        <v>1381259.86</v>
      </c>
      <c r="K2693" s="228">
        <v>1259982.25</v>
      </c>
      <c r="L2693" s="228">
        <v>8503764.5099999998</v>
      </c>
    </row>
    <row r="2694" spans="1:12">
      <c r="A2694" s="228">
        <v>2009</v>
      </c>
      <c r="B2694" s="228" t="s">
        <v>194</v>
      </c>
      <c r="C2694" s="228" t="s">
        <v>65</v>
      </c>
      <c r="D2694" s="228" t="s">
        <v>205</v>
      </c>
      <c r="E2694" s="228">
        <v>55</v>
      </c>
      <c r="F2694" s="228">
        <v>41266</v>
      </c>
      <c r="G2694" s="228">
        <v>3353</v>
      </c>
      <c r="H2694" s="228">
        <v>7251</v>
      </c>
      <c r="I2694" s="228">
        <v>6588612.9699999997</v>
      </c>
      <c r="J2694" s="228">
        <v>1721546.88</v>
      </c>
      <c r="K2694" s="228">
        <v>2060157.27</v>
      </c>
      <c r="L2694" s="228">
        <v>11415708.109999999</v>
      </c>
    </row>
    <row r="2695" spans="1:12">
      <c r="A2695" s="228">
        <v>2009</v>
      </c>
      <c r="B2695" s="228" t="s">
        <v>194</v>
      </c>
      <c r="C2695" s="228" t="s">
        <v>65</v>
      </c>
      <c r="D2695" s="228" t="s">
        <v>205</v>
      </c>
      <c r="E2695" s="228">
        <v>60</v>
      </c>
      <c r="F2695" s="228">
        <v>35901</v>
      </c>
      <c r="G2695" s="228">
        <v>4042</v>
      </c>
      <c r="H2695" s="228">
        <v>8681</v>
      </c>
      <c r="I2695" s="228">
        <v>8253224.8799999999</v>
      </c>
      <c r="J2695" s="228">
        <v>2211869.71</v>
      </c>
      <c r="K2695" s="228">
        <v>2733614</v>
      </c>
      <c r="L2695" s="228">
        <v>14165682.550000001</v>
      </c>
    </row>
    <row r="2696" spans="1:12">
      <c r="A2696" s="228">
        <v>2009</v>
      </c>
      <c r="B2696" s="228" t="s">
        <v>194</v>
      </c>
      <c r="C2696" s="228" t="s">
        <v>65</v>
      </c>
      <c r="D2696" s="228" t="s">
        <v>205</v>
      </c>
      <c r="E2696" s="228">
        <v>65</v>
      </c>
      <c r="F2696" s="228">
        <v>24488</v>
      </c>
      <c r="G2696" s="228">
        <v>3594</v>
      </c>
      <c r="H2696" s="228">
        <v>8800</v>
      </c>
      <c r="I2696" s="228">
        <v>8150594.9100000001</v>
      </c>
      <c r="J2696" s="228">
        <v>2083917.33</v>
      </c>
      <c r="K2696" s="228">
        <v>2548989.88</v>
      </c>
      <c r="L2696" s="228">
        <v>13555131.15</v>
      </c>
    </row>
    <row r="2697" spans="1:12">
      <c r="A2697" s="228">
        <v>2009</v>
      </c>
      <c r="B2697" s="228" t="s">
        <v>194</v>
      </c>
      <c r="C2697" s="228" t="s">
        <v>65</v>
      </c>
      <c r="D2697" s="228" t="s">
        <v>205</v>
      </c>
      <c r="E2697" s="228">
        <v>70</v>
      </c>
      <c r="F2697" s="228">
        <v>16921</v>
      </c>
      <c r="G2697" s="228">
        <v>3112</v>
      </c>
      <c r="H2697" s="228">
        <v>8657</v>
      </c>
      <c r="I2697" s="228">
        <v>7903225.7800000003</v>
      </c>
      <c r="J2697" s="228">
        <v>1999136.32</v>
      </c>
      <c r="K2697" s="228">
        <v>2652609.27</v>
      </c>
      <c r="L2697" s="228">
        <v>13121838.050000001</v>
      </c>
    </row>
    <row r="2698" spans="1:12">
      <c r="A2698" s="228">
        <v>2009</v>
      </c>
      <c r="B2698" s="228" t="s">
        <v>194</v>
      </c>
      <c r="C2698" s="228" t="s">
        <v>65</v>
      </c>
      <c r="D2698" s="228" t="s">
        <v>205</v>
      </c>
      <c r="E2698" s="228">
        <v>75</v>
      </c>
      <c r="F2698" s="228">
        <v>11702</v>
      </c>
      <c r="G2698" s="228">
        <v>2475</v>
      </c>
      <c r="H2698" s="228">
        <v>8424</v>
      </c>
      <c r="I2698" s="228">
        <v>6603352.2999999998</v>
      </c>
      <c r="J2698" s="228">
        <v>1627620.97</v>
      </c>
      <c r="K2698" s="228">
        <v>1801914.98</v>
      </c>
      <c r="L2698" s="228">
        <v>10481737.73</v>
      </c>
    </row>
    <row r="2699" spans="1:12">
      <c r="A2699" s="228">
        <v>2009</v>
      </c>
      <c r="B2699" s="228" t="s">
        <v>194</v>
      </c>
      <c r="C2699" s="228" t="s">
        <v>65</v>
      </c>
      <c r="D2699" s="228" t="s">
        <v>205</v>
      </c>
      <c r="E2699" s="228">
        <v>80</v>
      </c>
      <c r="F2699" s="228">
        <v>7474</v>
      </c>
      <c r="G2699" s="228">
        <v>1817</v>
      </c>
      <c r="H2699" s="228">
        <v>7021</v>
      </c>
      <c r="I2699" s="228">
        <v>5126251.49</v>
      </c>
      <c r="J2699" s="228">
        <v>1063272.81</v>
      </c>
      <c r="K2699" s="228">
        <v>1366942.2</v>
      </c>
      <c r="L2699" s="228">
        <v>8407280.4600000009</v>
      </c>
    </row>
    <row r="2700" spans="1:12">
      <c r="A2700" s="228">
        <v>2009</v>
      </c>
      <c r="B2700" s="228" t="s">
        <v>194</v>
      </c>
      <c r="C2700" s="228" t="s">
        <v>65</v>
      </c>
      <c r="D2700" s="228" t="s">
        <v>205</v>
      </c>
      <c r="E2700" s="228">
        <v>85</v>
      </c>
      <c r="F2700" s="228">
        <v>2424</v>
      </c>
      <c r="G2700" s="228">
        <v>499</v>
      </c>
      <c r="H2700" s="228">
        <v>3126</v>
      </c>
      <c r="I2700" s="228">
        <v>1746713.85</v>
      </c>
      <c r="J2700" s="228">
        <v>281759.71000000002</v>
      </c>
      <c r="K2700" s="228">
        <v>384526.06</v>
      </c>
      <c r="L2700" s="228">
        <v>2497572.86</v>
      </c>
    </row>
    <row r="2701" spans="1:12">
      <c r="A2701" s="228">
        <v>2009</v>
      </c>
      <c r="B2701" s="228" t="s">
        <v>194</v>
      </c>
      <c r="C2701" s="228" t="s">
        <v>65</v>
      </c>
      <c r="D2701" s="228" t="s">
        <v>205</v>
      </c>
      <c r="E2701" s="228">
        <v>90</v>
      </c>
      <c r="F2701" s="228">
        <v>691</v>
      </c>
      <c r="G2701" s="228">
        <v>187</v>
      </c>
      <c r="H2701" s="228">
        <v>1257</v>
      </c>
      <c r="I2701" s="228">
        <v>593546.09</v>
      </c>
      <c r="J2701" s="228">
        <v>80518</v>
      </c>
      <c r="K2701" s="228">
        <v>36710</v>
      </c>
      <c r="L2701" s="228">
        <v>737783.36</v>
      </c>
    </row>
    <row r="2702" spans="1:12">
      <c r="A2702" s="228">
        <v>2009</v>
      </c>
      <c r="B2702" s="228" t="s">
        <v>194</v>
      </c>
      <c r="C2702" s="228" t="s">
        <v>65</v>
      </c>
      <c r="D2702" s="228" t="s">
        <v>205</v>
      </c>
      <c r="E2702" s="228">
        <v>95</v>
      </c>
      <c r="F2702" s="228">
        <v>154</v>
      </c>
      <c r="G2702" s="228">
        <v>28</v>
      </c>
      <c r="H2702" s="228">
        <v>234</v>
      </c>
      <c r="I2702" s="228">
        <v>108679</v>
      </c>
      <c r="J2702" s="228">
        <v>10444.450000000001</v>
      </c>
      <c r="K2702" s="228">
        <v>7065</v>
      </c>
      <c r="L2702" s="228">
        <v>129276.5</v>
      </c>
    </row>
    <row r="2703" spans="1:12">
      <c r="A2703" s="228">
        <v>2009</v>
      </c>
      <c r="B2703" s="228" t="s">
        <v>194</v>
      </c>
      <c r="C2703" s="228" t="s">
        <v>65</v>
      </c>
      <c r="D2703" s="228" t="s">
        <v>206</v>
      </c>
      <c r="E2703" s="228">
        <v>0</v>
      </c>
      <c r="F2703" s="228">
        <v>33202</v>
      </c>
      <c r="G2703" s="228">
        <v>892</v>
      </c>
      <c r="H2703" s="228">
        <v>2816</v>
      </c>
      <c r="I2703" s="228">
        <v>1462340.9</v>
      </c>
      <c r="J2703" s="228">
        <v>206000.2</v>
      </c>
      <c r="K2703" s="228">
        <v>37920</v>
      </c>
      <c r="L2703" s="228">
        <v>1807757.81</v>
      </c>
    </row>
    <row r="2704" spans="1:12">
      <c r="A2704" s="228">
        <v>2009</v>
      </c>
      <c r="B2704" s="228" t="s">
        <v>194</v>
      </c>
      <c r="C2704" s="228" t="s">
        <v>65</v>
      </c>
      <c r="D2704" s="228" t="s">
        <v>206</v>
      </c>
      <c r="E2704" s="228">
        <v>5</v>
      </c>
      <c r="F2704" s="228">
        <v>32919</v>
      </c>
      <c r="G2704" s="228">
        <v>444</v>
      </c>
      <c r="H2704" s="228">
        <v>569</v>
      </c>
      <c r="I2704" s="228">
        <v>441817.9</v>
      </c>
      <c r="J2704" s="228">
        <v>123702.22</v>
      </c>
      <c r="K2704" s="228">
        <v>13227</v>
      </c>
      <c r="L2704" s="228">
        <v>642880.47</v>
      </c>
    </row>
    <row r="2705" spans="1:12">
      <c r="A2705" s="228">
        <v>2009</v>
      </c>
      <c r="B2705" s="228" t="s">
        <v>194</v>
      </c>
      <c r="C2705" s="228" t="s">
        <v>65</v>
      </c>
      <c r="D2705" s="228" t="s">
        <v>206</v>
      </c>
      <c r="E2705" s="228">
        <v>10</v>
      </c>
      <c r="F2705" s="228">
        <v>34942</v>
      </c>
      <c r="G2705" s="228">
        <v>364</v>
      </c>
      <c r="H2705" s="228">
        <v>626</v>
      </c>
      <c r="I2705" s="228">
        <v>467312.25</v>
      </c>
      <c r="J2705" s="228">
        <v>112929.87</v>
      </c>
      <c r="K2705" s="228">
        <v>244354.59</v>
      </c>
      <c r="L2705" s="228">
        <v>885047.5</v>
      </c>
    </row>
    <row r="2706" spans="1:12">
      <c r="A2706" s="228">
        <v>2009</v>
      </c>
      <c r="B2706" s="228" t="s">
        <v>194</v>
      </c>
      <c r="C2706" s="228" t="s">
        <v>65</v>
      </c>
      <c r="D2706" s="228" t="s">
        <v>206</v>
      </c>
      <c r="E2706" s="228">
        <v>15</v>
      </c>
      <c r="F2706" s="228">
        <v>36919</v>
      </c>
      <c r="G2706" s="228">
        <v>1325</v>
      </c>
      <c r="H2706" s="228">
        <v>2469</v>
      </c>
      <c r="I2706" s="228">
        <v>1965545.71</v>
      </c>
      <c r="J2706" s="228">
        <v>379388.53</v>
      </c>
      <c r="K2706" s="228">
        <v>220969.36</v>
      </c>
      <c r="L2706" s="228">
        <v>2866305.38</v>
      </c>
    </row>
    <row r="2707" spans="1:12">
      <c r="A2707" s="228">
        <v>2009</v>
      </c>
      <c r="B2707" s="228" t="s">
        <v>194</v>
      </c>
      <c r="C2707" s="228" t="s">
        <v>65</v>
      </c>
      <c r="D2707" s="228" t="s">
        <v>206</v>
      </c>
      <c r="E2707" s="228">
        <v>20</v>
      </c>
      <c r="F2707" s="228">
        <v>33143</v>
      </c>
      <c r="G2707" s="228">
        <v>1713</v>
      </c>
      <c r="H2707" s="228">
        <v>3561</v>
      </c>
      <c r="I2707" s="228">
        <v>2892607.61</v>
      </c>
      <c r="J2707" s="228">
        <v>629380.27</v>
      </c>
      <c r="K2707" s="228">
        <v>313812.11</v>
      </c>
      <c r="L2707" s="228">
        <v>4365104.84</v>
      </c>
    </row>
    <row r="2708" spans="1:12">
      <c r="A2708" s="228">
        <v>2009</v>
      </c>
      <c r="B2708" s="228" t="s">
        <v>194</v>
      </c>
      <c r="C2708" s="228" t="s">
        <v>65</v>
      </c>
      <c r="D2708" s="228" t="s">
        <v>206</v>
      </c>
      <c r="E2708" s="228">
        <v>25</v>
      </c>
      <c r="F2708" s="228">
        <v>35169</v>
      </c>
      <c r="G2708" s="228">
        <v>2120</v>
      </c>
      <c r="H2708" s="228">
        <v>6058</v>
      </c>
      <c r="I2708" s="228">
        <v>5263196.24</v>
      </c>
      <c r="J2708" s="228">
        <v>1507437.35</v>
      </c>
      <c r="K2708" s="228">
        <v>287653.2</v>
      </c>
      <c r="L2708" s="228">
        <v>7751707.5199999996</v>
      </c>
    </row>
    <row r="2709" spans="1:12">
      <c r="A2709" s="228">
        <v>2009</v>
      </c>
      <c r="B2709" s="228" t="s">
        <v>194</v>
      </c>
      <c r="C2709" s="228" t="s">
        <v>65</v>
      </c>
      <c r="D2709" s="228" t="s">
        <v>206</v>
      </c>
      <c r="E2709" s="228">
        <v>30</v>
      </c>
      <c r="F2709" s="228">
        <v>39398</v>
      </c>
      <c r="G2709" s="228">
        <v>3272</v>
      </c>
      <c r="H2709" s="228">
        <v>9647</v>
      </c>
      <c r="I2709" s="228">
        <v>8529641.7899999991</v>
      </c>
      <c r="J2709" s="228">
        <v>2342922.64</v>
      </c>
      <c r="K2709" s="228">
        <v>481571.15</v>
      </c>
      <c r="L2709" s="228">
        <v>12425634.84</v>
      </c>
    </row>
    <row r="2710" spans="1:12">
      <c r="A2710" s="228">
        <v>2009</v>
      </c>
      <c r="B2710" s="228" t="s">
        <v>194</v>
      </c>
      <c r="C2710" s="228" t="s">
        <v>65</v>
      </c>
      <c r="D2710" s="228" t="s">
        <v>206</v>
      </c>
      <c r="E2710" s="228">
        <v>35</v>
      </c>
      <c r="F2710" s="228">
        <v>44263</v>
      </c>
      <c r="G2710" s="228">
        <v>3538</v>
      </c>
      <c r="H2710" s="228">
        <v>9018</v>
      </c>
      <c r="I2710" s="228">
        <v>7880436.4400000004</v>
      </c>
      <c r="J2710" s="228">
        <v>2047154.54</v>
      </c>
      <c r="K2710" s="228">
        <v>633182.06999999995</v>
      </c>
      <c r="L2710" s="228">
        <v>11864409.33</v>
      </c>
    </row>
    <row r="2711" spans="1:12">
      <c r="A2711" s="228">
        <v>2009</v>
      </c>
      <c r="B2711" s="228" t="s">
        <v>194</v>
      </c>
      <c r="C2711" s="228" t="s">
        <v>65</v>
      </c>
      <c r="D2711" s="228" t="s">
        <v>206</v>
      </c>
      <c r="E2711" s="228">
        <v>40</v>
      </c>
      <c r="F2711" s="228">
        <v>43833</v>
      </c>
      <c r="G2711" s="228">
        <v>2993</v>
      </c>
      <c r="H2711" s="228">
        <v>5972</v>
      </c>
      <c r="I2711" s="228">
        <v>5372884.9800000004</v>
      </c>
      <c r="J2711" s="228">
        <v>1369176.17</v>
      </c>
      <c r="K2711" s="228">
        <v>775365</v>
      </c>
      <c r="L2711" s="228">
        <v>8632567.6099999994</v>
      </c>
    </row>
    <row r="2712" spans="1:12">
      <c r="A2712" s="228">
        <v>2009</v>
      </c>
      <c r="B2712" s="228" t="s">
        <v>194</v>
      </c>
      <c r="C2712" s="228" t="s">
        <v>65</v>
      </c>
      <c r="D2712" s="228" t="s">
        <v>206</v>
      </c>
      <c r="E2712" s="228">
        <v>45</v>
      </c>
      <c r="F2712" s="228">
        <v>46217</v>
      </c>
      <c r="G2712" s="228">
        <v>3280</v>
      </c>
      <c r="H2712" s="228">
        <v>6662</v>
      </c>
      <c r="I2712" s="228">
        <v>5939581.1299999999</v>
      </c>
      <c r="J2712" s="228">
        <v>1406804.17</v>
      </c>
      <c r="K2712" s="228">
        <v>760462.44</v>
      </c>
      <c r="L2712" s="228">
        <v>9154008.7599999998</v>
      </c>
    </row>
    <row r="2713" spans="1:12">
      <c r="A2713" s="228">
        <v>2009</v>
      </c>
      <c r="B2713" s="228" t="s">
        <v>194</v>
      </c>
      <c r="C2713" s="228" t="s">
        <v>65</v>
      </c>
      <c r="D2713" s="228" t="s">
        <v>206</v>
      </c>
      <c r="E2713" s="228">
        <v>50</v>
      </c>
      <c r="F2713" s="228">
        <v>46115</v>
      </c>
      <c r="G2713" s="228">
        <v>3555</v>
      </c>
      <c r="H2713" s="228">
        <v>7068</v>
      </c>
      <c r="I2713" s="228">
        <v>6372734.9199999999</v>
      </c>
      <c r="J2713" s="228">
        <v>1626496.52</v>
      </c>
      <c r="K2713" s="228">
        <v>1323788.82</v>
      </c>
      <c r="L2713" s="228">
        <v>10800854.66</v>
      </c>
    </row>
    <row r="2714" spans="1:12">
      <c r="A2714" s="228">
        <v>2009</v>
      </c>
      <c r="B2714" s="228" t="s">
        <v>194</v>
      </c>
      <c r="C2714" s="228" t="s">
        <v>65</v>
      </c>
      <c r="D2714" s="228" t="s">
        <v>206</v>
      </c>
      <c r="E2714" s="228">
        <v>55</v>
      </c>
      <c r="F2714" s="228">
        <v>42228</v>
      </c>
      <c r="G2714" s="228">
        <v>3791</v>
      </c>
      <c r="H2714" s="228">
        <v>8732</v>
      </c>
      <c r="I2714" s="228">
        <v>7650935.7400000002</v>
      </c>
      <c r="J2714" s="228">
        <v>1814251.48</v>
      </c>
      <c r="K2714" s="228">
        <v>1593516.28</v>
      </c>
      <c r="L2714" s="228">
        <v>12128115.66</v>
      </c>
    </row>
    <row r="2715" spans="1:12">
      <c r="A2715" s="228">
        <v>2009</v>
      </c>
      <c r="B2715" s="228" t="s">
        <v>194</v>
      </c>
      <c r="C2715" s="228" t="s">
        <v>65</v>
      </c>
      <c r="D2715" s="228" t="s">
        <v>206</v>
      </c>
      <c r="E2715" s="228">
        <v>60</v>
      </c>
      <c r="F2715" s="228">
        <v>35765</v>
      </c>
      <c r="G2715" s="228">
        <v>3915</v>
      </c>
      <c r="H2715" s="228">
        <v>9440</v>
      </c>
      <c r="I2715" s="228">
        <v>7900957.21</v>
      </c>
      <c r="J2715" s="228">
        <v>1919682.25</v>
      </c>
      <c r="K2715" s="228">
        <v>2544045.4300000002</v>
      </c>
      <c r="L2715" s="228">
        <v>13253645.18</v>
      </c>
    </row>
    <row r="2716" spans="1:12">
      <c r="A2716" s="228">
        <v>2009</v>
      </c>
      <c r="B2716" s="228" t="s">
        <v>194</v>
      </c>
      <c r="C2716" s="228" t="s">
        <v>65</v>
      </c>
      <c r="D2716" s="228" t="s">
        <v>206</v>
      </c>
      <c r="E2716" s="228">
        <v>65</v>
      </c>
      <c r="F2716" s="228">
        <v>23974</v>
      </c>
      <c r="G2716" s="228">
        <v>3202</v>
      </c>
      <c r="H2716" s="228">
        <v>8850</v>
      </c>
      <c r="I2716" s="228">
        <v>7511523.8499999996</v>
      </c>
      <c r="J2716" s="228">
        <v>1804388.53</v>
      </c>
      <c r="K2716" s="228">
        <v>2060736.85</v>
      </c>
      <c r="L2716" s="228">
        <v>12043955.07</v>
      </c>
    </row>
    <row r="2717" spans="1:12">
      <c r="A2717" s="228">
        <v>2009</v>
      </c>
      <c r="B2717" s="228" t="s">
        <v>194</v>
      </c>
      <c r="C2717" s="228" t="s">
        <v>65</v>
      </c>
      <c r="D2717" s="228" t="s">
        <v>206</v>
      </c>
      <c r="E2717" s="228">
        <v>70</v>
      </c>
      <c r="F2717" s="228">
        <v>17735</v>
      </c>
      <c r="G2717" s="228">
        <v>2755</v>
      </c>
      <c r="H2717" s="228">
        <v>7895</v>
      </c>
      <c r="I2717" s="228">
        <v>6561247.3300000001</v>
      </c>
      <c r="J2717" s="228">
        <v>1655325.7</v>
      </c>
      <c r="K2717" s="228">
        <v>1708097.54</v>
      </c>
      <c r="L2717" s="228">
        <v>10447669.83</v>
      </c>
    </row>
    <row r="2718" spans="1:12">
      <c r="A2718" s="228">
        <v>2009</v>
      </c>
      <c r="B2718" s="228" t="s">
        <v>194</v>
      </c>
      <c r="C2718" s="228" t="s">
        <v>65</v>
      </c>
      <c r="D2718" s="228" t="s">
        <v>206</v>
      </c>
      <c r="E2718" s="228">
        <v>75</v>
      </c>
      <c r="F2718" s="228">
        <v>13152</v>
      </c>
      <c r="G2718" s="228">
        <v>2199</v>
      </c>
      <c r="H2718" s="228">
        <v>8840</v>
      </c>
      <c r="I2718" s="228">
        <v>6528139.54</v>
      </c>
      <c r="J2718" s="228">
        <v>1459517.07</v>
      </c>
      <c r="K2718" s="228">
        <v>1465038.41</v>
      </c>
      <c r="L2718" s="228">
        <v>9783276.0399999991</v>
      </c>
    </row>
    <row r="2719" spans="1:12">
      <c r="A2719" s="228">
        <v>2009</v>
      </c>
      <c r="B2719" s="228" t="s">
        <v>194</v>
      </c>
      <c r="C2719" s="228" t="s">
        <v>65</v>
      </c>
      <c r="D2719" s="228" t="s">
        <v>206</v>
      </c>
      <c r="E2719" s="228">
        <v>80</v>
      </c>
      <c r="F2719" s="228">
        <v>9512</v>
      </c>
      <c r="G2719" s="228">
        <v>1637</v>
      </c>
      <c r="H2719" s="228">
        <v>8448</v>
      </c>
      <c r="I2719" s="228">
        <v>5451508.5899999999</v>
      </c>
      <c r="J2719" s="228">
        <v>1096720.46</v>
      </c>
      <c r="K2719" s="228">
        <v>1078199.79</v>
      </c>
      <c r="L2719" s="228">
        <v>7860948.4299999997</v>
      </c>
    </row>
    <row r="2720" spans="1:12">
      <c r="A2720" s="228">
        <v>2009</v>
      </c>
      <c r="B2720" s="228" t="s">
        <v>194</v>
      </c>
      <c r="C2720" s="228" t="s">
        <v>65</v>
      </c>
      <c r="D2720" s="228" t="s">
        <v>206</v>
      </c>
      <c r="E2720" s="228">
        <v>85</v>
      </c>
      <c r="F2720" s="228">
        <v>5421</v>
      </c>
      <c r="G2720" s="228">
        <v>886</v>
      </c>
      <c r="H2720" s="228">
        <v>6621</v>
      </c>
      <c r="I2720" s="228">
        <v>3464126.79</v>
      </c>
      <c r="J2720" s="228">
        <v>459300.56</v>
      </c>
      <c r="K2720" s="228">
        <v>460609</v>
      </c>
      <c r="L2720" s="228">
        <v>4541345.5199999996</v>
      </c>
    </row>
    <row r="2721" spans="1:12">
      <c r="A2721" s="228">
        <v>2009</v>
      </c>
      <c r="B2721" s="228" t="s">
        <v>194</v>
      </c>
      <c r="C2721" s="228" t="s">
        <v>65</v>
      </c>
      <c r="D2721" s="228" t="s">
        <v>206</v>
      </c>
      <c r="E2721" s="228">
        <v>90</v>
      </c>
      <c r="F2721" s="228">
        <v>1942</v>
      </c>
      <c r="G2721" s="228">
        <v>357</v>
      </c>
      <c r="H2721" s="228">
        <v>4175</v>
      </c>
      <c r="I2721" s="228">
        <v>1801918.55</v>
      </c>
      <c r="J2721" s="228">
        <v>184052.9</v>
      </c>
      <c r="K2721" s="228">
        <v>187827.5</v>
      </c>
      <c r="L2721" s="228">
        <v>2241984.58</v>
      </c>
    </row>
    <row r="2722" spans="1:12">
      <c r="A2722" s="228">
        <v>2009</v>
      </c>
      <c r="B2722" s="228" t="s">
        <v>194</v>
      </c>
      <c r="C2722" s="228" t="s">
        <v>65</v>
      </c>
      <c r="D2722" s="228" t="s">
        <v>206</v>
      </c>
      <c r="E2722" s="228">
        <v>95</v>
      </c>
      <c r="F2722" s="228">
        <v>608</v>
      </c>
      <c r="G2722" s="228">
        <v>100</v>
      </c>
      <c r="H2722" s="228">
        <v>1883</v>
      </c>
      <c r="I2722" s="228">
        <v>635725.05000000005</v>
      </c>
      <c r="J2722" s="228">
        <v>50242.2</v>
      </c>
      <c r="K2722" s="228">
        <v>41695.93</v>
      </c>
      <c r="L2722" s="228">
        <v>775587</v>
      </c>
    </row>
    <row r="2723" spans="1:12">
      <c r="A2723" s="228">
        <v>2009</v>
      </c>
      <c r="B2723" s="228" t="s">
        <v>194</v>
      </c>
      <c r="C2723" s="228" t="s">
        <v>66</v>
      </c>
      <c r="D2723" s="228" t="s">
        <v>205</v>
      </c>
      <c r="E2723" s="228">
        <v>0</v>
      </c>
      <c r="F2723" s="228">
        <v>5168</v>
      </c>
      <c r="G2723" s="228">
        <v>180</v>
      </c>
      <c r="H2723" s="228">
        <v>750</v>
      </c>
      <c r="I2723" s="228">
        <v>428506.26</v>
      </c>
      <c r="J2723" s="228">
        <v>56469.43</v>
      </c>
      <c r="K2723" s="228">
        <v>13998</v>
      </c>
      <c r="L2723" s="228">
        <v>538532.59</v>
      </c>
    </row>
    <row r="2724" spans="1:12">
      <c r="A2724" s="228">
        <v>2009</v>
      </c>
      <c r="B2724" s="228" t="s">
        <v>194</v>
      </c>
      <c r="C2724" s="228" t="s">
        <v>66</v>
      </c>
      <c r="D2724" s="228" t="s">
        <v>205</v>
      </c>
      <c r="E2724" s="228">
        <v>5</v>
      </c>
      <c r="F2724" s="228">
        <v>5790</v>
      </c>
      <c r="G2724" s="228">
        <v>90</v>
      </c>
      <c r="H2724" s="228">
        <v>101</v>
      </c>
      <c r="I2724" s="228">
        <v>80643.73</v>
      </c>
      <c r="J2724" s="228">
        <v>24350.94</v>
      </c>
      <c r="K2724" s="228">
        <v>16540</v>
      </c>
      <c r="L2724" s="228">
        <v>145253.79</v>
      </c>
    </row>
    <row r="2725" spans="1:12">
      <c r="A2725" s="228">
        <v>2009</v>
      </c>
      <c r="B2725" s="228" t="s">
        <v>194</v>
      </c>
      <c r="C2725" s="228" t="s">
        <v>66</v>
      </c>
      <c r="D2725" s="228" t="s">
        <v>205</v>
      </c>
      <c r="E2725" s="228">
        <v>10</v>
      </c>
      <c r="F2725" s="228">
        <v>6547</v>
      </c>
      <c r="G2725" s="228">
        <v>73</v>
      </c>
      <c r="H2725" s="228">
        <v>102</v>
      </c>
      <c r="I2725" s="228">
        <v>81825.16</v>
      </c>
      <c r="J2725" s="228">
        <v>23715.759999999998</v>
      </c>
      <c r="K2725" s="228">
        <v>18564.900000000001</v>
      </c>
      <c r="L2725" s="228">
        <v>138677.69</v>
      </c>
    </row>
    <row r="2726" spans="1:12">
      <c r="A2726" s="228">
        <v>2009</v>
      </c>
      <c r="B2726" s="228" t="s">
        <v>194</v>
      </c>
      <c r="C2726" s="228" t="s">
        <v>66</v>
      </c>
      <c r="D2726" s="228" t="s">
        <v>205</v>
      </c>
      <c r="E2726" s="228">
        <v>15</v>
      </c>
      <c r="F2726" s="228">
        <v>7619</v>
      </c>
      <c r="G2726" s="228">
        <v>176</v>
      </c>
      <c r="H2726" s="228">
        <v>306</v>
      </c>
      <c r="I2726" s="228">
        <v>279283.96999999997</v>
      </c>
      <c r="J2726" s="228">
        <v>69285.19</v>
      </c>
      <c r="K2726" s="228">
        <v>26921</v>
      </c>
      <c r="L2726" s="228">
        <v>430578.48</v>
      </c>
    </row>
    <row r="2727" spans="1:12">
      <c r="A2727" s="228">
        <v>2009</v>
      </c>
      <c r="B2727" s="228" t="s">
        <v>194</v>
      </c>
      <c r="C2727" s="228" t="s">
        <v>66</v>
      </c>
      <c r="D2727" s="228" t="s">
        <v>205</v>
      </c>
      <c r="E2727" s="228">
        <v>20</v>
      </c>
      <c r="F2727" s="228">
        <v>5777</v>
      </c>
      <c r="G2727" s="228">
        <v>195</v>
      </c>
      <c r="H2727" s="228">
        <v>392</v>
      </c>
      <c r="I2727" s="228">
        <v>309574.5</v>
      </c>
      <c r="J2727" s="228">
        <v>66161.33</v>
      </c>
      <c r="K2727" s="228">
        <v>39029.79</v>
      </c>
      <c r="L2727" s="228">
        <v>461656.97</v>
      </c>
    </row>
    <row r="2728" spans="1:12">
      <c r="A2728" s="228">
        <v>2009</v>
      </c>
      <c r="B2728" s="228" t="s">
        <v>194</v>
      </c>
      <c r="C2728" s="228" t="s">
        <v>66</v>
      </c>
      <c r="D2728" s="228" t="s">
        <v>205</v>
      </c>
      <c r="E2728" s="228">
        <v>25</v>
      </c>
      <c r="F2728" s="228">
        <v>3592</v>
      </c>
      <c r="G2728" s="228">
        <v>132</v>
      </c>
      <c r="H2728" s="228">
        <v>265</v>
      </c>
      <c r="I2728" s="228">
        <v>210152.28</v>
      </c>
      <c r="J2728" s="228">
        <v>55100.78</v>
      </c>
      <c r="K2728" s="228">
        <v>8197.93</v>
      </c>
      <c r="L2728" s="228">
        <v>369858.21</v>
      </c>
    </row>
    <row r="2729" spans="1:12">
      <c r="A2729" s="228">
        <v>2009</v>
      </c>
      <c r="B2729" s="228" t="s">
        <v>194</v>
      </c>
      <c r="C2729" s="228" t="s">
        <v>66</v>
      </c>
      <c r="D2729" s="228" t="s">
        <v>205</v>
      </c>
      <c r="E2729" s="228">
        <v>30</v>
      </c>
      <c r="F2729" s="228">
        <v>4663</v>
      </c>
      <c r="G2729" s="228">
        <v>215</v>
      </c>
      <c r="H2729" s="228">
        <v>322</v>
      </c>
      <c r="I2729" s="228">
        <v>219473.42</v>
      </c>
      <c r="J2729" s="228">
        <v>66114.210000000006</v>
      </c>
      <c r="K2729" s="228">
        <v>15533</v>
      </c>
      <c r="L2729" s="228">
        <v>357271.68</v>
      </c>
    </row>
    <row r="2730" spans="1:12">
      <c r="A2730" s="228">
        <v>2009</v>
      </c>
      <c r="B2730" s="228" t="s">
        <v>194</v>
      </c>
      <c r="C2730" s="228" t="s">
        <v>66</v>
      </c>
      <c r="D2730" s="228" t="s">
        <v>205</v>
      </c>
      <c r="E2730" s="228">
        <v>35</v>
      </c>
      <c r="F2730" s="228">
        <v>5935</v>
      </c>
      <c r="G2730" s="228">
        <v>266</v>
      </c>
      <c r="H2730" s="228">
        <v>526</v>
      </c>
      <c r="I2730" s="228">
        <v>414604.6</v>
      </c>
      <c r="J2730" s="228">
        <v>113606.32</v>
      </c>
      <c r="K2730" s="228">
        <v>93302</v>
      </c>
      <c r="L2730" s="228">
        <v>708302.18</v>
      </c>
    </row>
    <row r="2731" spans="1:12">
      <c r="A2731" s="228">
        <v>2009</v>
      </c>
      <c r="B2731" s="228" t="s">
        <v>194</v>
      </c>
      <c r="C2731" s="228" t="s">
        <v>66</v>
      </c>
      <c r="D2731" s="228" t="s">
        <v>205</v>
      </c>
      <c r="E2731" s="228">
        <v>40</v>
      </c>
      <c r="F2731" s="228">
        <v>6678</v>
      </c>
      <c r="G2731" s="228">
        <v>344</v>
      </c>
      <c r="H2731" s="228">
        <v>539</v>
      </c>
      <c r="I2731" s="228">
        <v>430369.8</v>
      </c>
      <c r="J2731" s="228">
        <v>134094.10999999999</v>
      </c>
      <c r="K2731" s="228">
        <v>96177.600000000006</v>
      </c>
      <c r="L2731" s="228">
        <v>737413.85</v>
      </c>
    </row>
    <row r="2732" spans="1:12">
      <c r="A2732" s="228">
        <v>2009</v>
      </c>
      <c r="B2732" s="228" t="s">
        <v>194</v>
      </c>
      <c r="C2732" s="228" t="s">
        <v>66</v>
      </c>
      <c r="D2732" s="228" t="s">
        <v>205</v>
      </c>
      <c r="E2732" s="228">
        <v>45</v>
      </c>
      <c r="F2732" s="228">
        <v>8367</v>
      </c>
      <c r="G2732" s="228">
        <v>524</v>
      </c>
      <c r="H2732" s="228">
        <v>928</v>
      </c>
      <c r="I2732" s="228">
        <v>685253.45</v>
      </c>
      <c r="J2732" s="228">
        <v>191970.72</v>
      </c>
      <c r="K2732" s="228">
        <v>127694</v>
      </c>
      <c r="L2732" s="228">
        <v>1129523.29</v>
      </c>
    </row>
    <row r="2733" spans="1:12">
      <c r="A2733" s="228">
        <v>2009</v>
      </c>
      <c r="B2733" s="228" t="s">
        <v>194</v>
      </c>
      <c r="C2733" s="228" t="s">
        <v>66</v>
      </c>
      <c r="D2733" s="228" t="s">
        <v>205</v>
      </c>
      <c r="E2733" s="228">
        <v>50</v>
      </c>
      <c r="F2733" s="228">
        <v>9275</v>
      </c>
      <c r="G2733" s="228">
        <v>740</v>
      </c>
      <c r="H2733" s="228">
        <v>1237</v>
      </c>
      <c r="I2733" s="228">
        <v>1165449.3799999999</v>
      </c>
      <c r="J2733" s="228">
        <v>304150.07</v>
      </c>
      <c r="K2733" s="228">
        <v>314289.7</v>
      </c>
      <c r="L2733" s="228">
        <v>1959545.84</v>
      </c>
    </row>
    <row r="2734" spans="1:12">
      <c r="A2734" s="228">
        <v>2009</v>
      </c>
      <c r="B2734" s="228" t="s">
        <v>194</v>
      </c>
      <c r="C2734" s="228" t="s">
        <v>66</v>
      </c>
      <c r="D2734" s="228" t="s">
        <v>205</v>
      </c>
      <c r="E2734" s="228">
        <v>55</v>
      </c>
      <c r="F2734" s="228">
        <v>9346</v>
      </c>
      <c r="G2734" s="228">
        <v>1002</v>
      </c>
      <c r="H2734" s="228">
        <v>1715</v>
      </c>
      <c r="I2734" s="228">
        <v>1468608.65</v>
      </c>
      <c r="J2734" s="228">
        <v>408384.77</v>
      </c>
      <c r="K2734" s="228">
        <v>361372.37</v>
      </c>
      <c r="L2734" s="228">
        <v>2446330.44</v>
      </c>
    </row>
    <row r="2735" spans="1:12">
      <c r="A2735" s="228">
        <v>2009</v>
      </c>
      <c r="B2735" s="228" t="s">
        <v>194</v>
      </c>
      <c r="C2735" s="228" t="s">
        <v>66</v>
      </c>
      <c r="D2735" s="228" t="s">
        <v>205</v>
      </c>
      <c r="E2735" s="228">
        <v>60</v>
      </c>
      <c r="F2735" s="228">
        <v>8521</v>
      </c>
      <c r="G2735" s="228">
        <v>1247</v>
      </c>
      <c r="H2735" s="228">
        <v>2898</v>
      </c>
      <c r="I2735" s="228">
        <v>2193091.0699999998</v>
      </c>
      <c r="J2735" s="228">
        <v>540136.24</v>
      </c>
      <c r="K2735" s="228">
        <v>671584.15</v>
      </c>
      <c r="L2735" s="228">
        <v>3635793.57</v>
      </c>
    </row>
    <row r="2736" spans="1:12">
      <c r="A2736" s="228">
        <v>2009</v>
      </c>
      <c r="B2736" s="228" t="s">
        <v>194</v>
      </c>
      <c r="C2736" s="228" t="s">
        <v>66</v>
      </c>
      <c r="D2736" s="228" t="s">
        <v>205</v>
      </c>
      <c r="E2736" s="228">
        <v>65</v>
      </c>
      <c r="F2736" s="228">
        <v>6251</v>
      </c>
      <c r="G2736" s="228">
        <v>1109</v>
      </c>
      <c r="H2736" s="228">
        <v>2927</v>
      </c>
      <c r="I2736" s="228">
        <v>2062673.89</v>
      </c>
      <c r="J2736" s="228">
        <v>492783.53</v>
      </c>
      <c r="K2736" s="228">
        <v>692759.34</v>
      </c>
      <c r="L2736" s="228">
        <v>3444388.62</v>
      </c>
    </row>
    <row r="2737" spans="1:12">
      <c r="A2737" s="228">
        <v>2009</v>
      </c>
      <c r="B2737" s="228" t="s">
        <v>194</v>
      </c>
      <c r="C2737" s="228" t="s">
        <v>66</v>
      </c>
      <c r="D2737" s="228" t="s">
        <v>205</v>
      </c>
      <c r="E2737" s="228">
        <v>70</v>
      </c>
      <c r="F2737" s="228">
        <v>4372</v>
      </c>
      <c r="G2737" s="228">
        <v>837</v>
      </c>
      <c r="H2737" s="228">
        <v>2196</v>
      </c>
      <c r="I2737" s="228">
        <v>1740710.89</v>
      </c>
      <c r="J2737" s="228">
        <v>453689.65</v>
      </c>
      <c r="K2737" s="228">
        <v>600073.74</v>
      </c>
      <c r="L2737" s="228">
        <v>2952671.72</v>
      </c>
    </row>
    <row r="2738" spans="1:12">
      <c r="A2738" s="228">
        <v>2009</v>
      </c>
      <c r="B2738" s="228" t="s">
        <v>194</v>
      </c>
      <c r="C2738" s="228" t="s">
        <v>66</v>
      </c>
      <c r="D2738" s="228" t="s">
        <v>205</v>
      </c>
      <c r="E2738" s="228">
        <v>75</v>
      </c>
      <c r="F2738" s="228">
        <v>3362</v>
      </c>
      <c r="G2738" s="228">
        <v>780</v>
      </c>
      <c r="H2738" s="228">
        <v>2716</v>
      </c>
      <c r="I2738" s="228">
        <v>1951793.72</v>
      </c>
      <c r="J2738" s="228">
        <v>425702.03</v>
      </c>
      <c r="K2738" s="228">
        <v>476619.2</v>
      </c>
      <c r="L2738" s="228">
        <v>2983462.87</v>
      </c>
    </row>
    <row r="2739" spans="1:12">
      <c r="A2739" s="228">
        <v>2009</v>
      </c>
      <c r="B2739" s="228" t="s">
        <v>194</v>
      </c>
      <c r="C2739" s="228" t="s">
        <v>66</v>
      </c>
      <c r="D2739" s="228" t="s">
        <v>205</v>
      </c>
      <c r="E2739" s="228">
        <v>80</v>
      </c>
      <c r="F2739" s="228">
        <v>2024</v>
      </c>
      <c r="G2739" s="228">
        <v>612</v>
      </c>
      <c r="H2739" s="228">
        <v>2335</v>
      </c>
      <c r="I2739" s="228">
        <v>1567233.71</v>
      </c>
      <c r="J2739" s="228">
        <v>282972.76</v>
      </c>
      <c r="K2739" s="228">
        <v>216892.15</v>
      </c>
      <c r="L2739" s="228">
        <v>2160330.37</v>
      </c>
    </row>
    <row r="2740" spans="1:12">
      <c r="A2740" s="228">
        <v>2009</v>
      </c>
      <c r="B2740" s="228" t="s">
        <v>194</v>
      </c>
      <c r="C2740" s="228" t="s">
        <v>66</v>
      </c>
      <c r="D2740" s="228" t="s">
        <v>205</v>
      </c>
      <c r="E2740" s="228">
        <v>85</v>
      </c>
      <c r="F2740" s="228">
        <v>591</v>
      </c>
      <c r="G2740" s="228">
        <v>171</v>
      </c>
      <c r="H2740" s="228">
        <v>875</v>
      </c>
      <c r="I2740" s="228">
        <v>471228.07</v>
      </c>
      <c r="J2740" s="228">
        <v>74474.83</v>
      </c>
      <c r="K2740" s="228">
        <v>78654</v>
      </c>
      <c r="L2740" s="228">
        <v>639768.06999999995</v>
      </c>
    </row>
    <row r="2741" spans="1:12">
      <c r="A2741" s="228">
        <v>2009</v>
      </c>
      <c r="B2741" s="228" t="s">
        <v>194</v>
      </c>
      <c r="C2741" s="228" t="s">
        <v>66</v>
      </c>
      <c r="D2741" s="228" t="s">
        <v>205</v>
      </c>
      <c r="E2741" s="228">
        <v>90</v>
      </c>
      <c r="F2741" s="228">
        <v>148</v>
      </c>
      <c r="G2741" s="228">
        <v>36</v>
      </c>
      <c r="H2741" s="228">
        <v>320</v>
      </c>
      <c r="I2741" s="228">
        <v>159638.79999999999</v>
      </c>
      <c r="J2741" s="228">
        <v>17163.5</v>
      </c>
      <c r="K2741" s="228">
        <v>9027</v>
      </c>
      <c r="L2741" s="228">
        <v>190848.51</v>
      </c>
    </row>
    <row r="2742" spans="1:12">
      <c r="A2742" s="228">
        <v>2009</v>
      </c>
      <c r="B2742" s="228" t="s">
        <v>194</v>
      </c>
      <c r="C2742" s="228" t="s">
        <v>66</v>
      </c>
      <c r="D2742" s="228" t="s">
        <v>205</v>
      </c>
      <c r="E2742" s="228">
        <v>95</v>
      </c>
      <c r="F2742" s="228">
        <v>45</v>
      </c>
      <c r="G2742" s="228">
        <v>8</v>
      </c>
      <c r="H2742" s="228">
        <v>51</v>
      </c>
      <c r="I2742" s="228">
        <v>23468</v>
      </c>
      <c r="J2742" s="228">
        <v>4992.5</v>
      </c>
      <c r="K2742" s="228">
        <v>474</v>
      </c>
      <c r="L2742" s="228">
        <v>32102.75</v>
      </c>
    </row>
    <row r="2743" spans="1:12">
      <c r="A2743" s="228">
        <v>2009</v>
      </c>
      <c r="B2743" s="228" t="s">
        <v>194</v>
      </c>
      <c r="C2743" s="228" t="s">
        <v>66</v>
      </c>
      <c r="D2743" s="228" t="s">
        <v>206</v>
      </c>
      <c r="E2743" s="228">
        <v>0</v>
      </c>
      <c r="F2743" s="228">
        <v>4968</v>
      </c>
      <c r="G2743" s="228">
        <v>109</v>
      </c>
      <c r="H2743" s="228">
        <v>611</v>
      </c>
      <c r="I2743" s="228">
        <v>317782.2</v>
      </c>
      <c r="J2743" s="228">
        <v>22575.16</v>
      </c>
      <c r="K2743" s="228">
        <v>481</v>
      </c>
      <c r="L2743" s="228">
        <v>362861.4</v>
      </c>
    </row>
    <row r="2744" spans="1:12">
      <c r="A2744" s="228">
        <v>2009</v>
      </c>
      <c r="B2744" s="228" t="s">
        <v>194</v>
      </c>
      <c r="C2744" s="228" t="s">
        <v>66</v>
      </c>
      <c r="D2744" s="228" t="s">
        <v>206</v>
      </c>
      <c r="E2744" s="228">
        <v>5</v>
      </c>
      <c r="F2744" s="228">
        <v>5292</v>
      </c>
      <c r="G2744" s="228">
        <v>55</v>
      </c>
      <c r="H2744" s="228">
        <v>79</v>
      </c>
      <c r="I2744" s="228">
        <v>53239.29</v>
      </c>
      <c r="J2744" s="228">
        <v>17346</v>
      </c>
      <c r="K2744" s="228">
        <v>638.5</v>
      </c>
      <c r="L2744" s="228">
        <v>84970.09</v>
      </c>
    </row>
    <row r="2745" spans="1:12">
      <c r="A2745" s="228">
        <v>2009</v>
      </c>
      <c r="B2745" s="228" t="s">
        <v>194</v>
      </c>
      <c r="C2745" s="228" t="s">
        <v>66</v>
      </c>
      <c r="D2745" s="228" t="s">
        <v>206</v>
      </c>
      <c r="E2745" s="228">
        <v>10</v>
      </c>
      <c r="F2745" s="228">
        <v>6266</v>
      </c>
      <c r="G2745" s="228">
        <v>83</v>
      </c>
      <c r="H2745" s="228">
        <v>214</v>
      </c>
      <c r="I2745" s="228">
        <v>125022.49</v>
      </c>
      <c r="J2745" s="228">
        <v>32114.720000000001</v>
      </c>
      <c r="K2745" s="228">
        <v>17429</v>
      </c>
      <c r="L2745" s="228">
        <v>175892.7</v>
      </c>
    </row>
    <row r="2746" spans="1:12">
      <c r="A2746" s="228">
        <v>2009</v>
      </c>
      <c r="B2746" s="228" t="s">
        <v>194</v>
      </c>
      <c r="C2746" s="228" t="s">
        <v>66</v>
      </c>
      <c r="D2746" s="228" t="s">
        <v>206</v>
      </c>
      <c r="E2746" s="228">
        <v>15</v>
      </c>
      <c r="F2746" s="228">
        <v>7120</v>
      </c>
      <c r="G2746" s="228">
        <v>210</v>
      </c>
      <c r="H2746" s="228">
        <v>360</v>
      </c>
      <c r="I2746" s="228">
        <v>340334.54</v>
      </c>
      <c r="J2746" s="228">
        <v>70088.23</v>
      </c>
      <c r="K2746" s="228">
        <v>14487</v>
      </c>
      <c r="L2746" s="228">
        <v>481267.27</v>
      </c>
    </row>
    <row r="2747" spans="1:12">
      <c r="A2747" s="228">
        <v>2009</v>
      </c>
      <c r="B2747" s="228" t="s">
        <v>194</v>
      </c>
      <c r="C2747" s="228" t="s">
        <v>66</v>
      </c>
      <c r="D2747" s="228" t="s">
        <v>206</v>
      </c>
      <c r="E2747" s="228">
        <v>20</v>
      </c>
      <c r="F2747" s="228">
        <v>6144</v>
      </c>
      <c r="G2747" s="228">
        <v>332</v>
      </c>
      <c r="H2747" s="228">
        <v>763</v>
      </c>
      <c r="I2747" s="228">
        <v>596146.77</v>
      </c>
      <c r="J2747" s="228">
        <v>125732.32</v>
      </c>
      <c r="K2747" s="228">
        <v>48550</v>
      </c>
      <c r="L2747" s="228">
        <v>875790.53</v>
      </c>
    </row>
    <row r="2748" spans="1:12">
      <c r="A2748" s="228">
        <v>2009</v>
      </c>
      <c r="B2748" s="228" t="s">
        <v>194</v>
      </c>
      <c r="C2748" s="228" t="s">
        <v>66</v>
      </c>
      <c r="D2748" s="228" t="s">
        <v>206</v>
      </c>
      <c r="E2748" s="228">
        <v>25</v>
      </c>
      <c r="F2748" s="228">
        <v>4452</v>
      </c>
      <c r="G2748" s="228">
        <v>434</v>
      </c>
      <c r="H2748" s="228">
        <v>1254</v>
      </c>
      <c r="I2748" s="228">
        <v>936902.04</v>
      </c>
      <c r="J2748" s="228">
        <v>219378.11</v>
      </c>
      <c r="K2748" s="228">
        <v>52880.43</v>
      </c>
      <c r="L2748" s="228">
        <v>1336944.48</v>
      </c>
    </row>
    <row r="2749" spans="1:12">
      <c r="A2749" s="228">
        <v>2009</v>
      </c>
      <c r="B2749" s="228" t="s">
        <v>194</v>
      </c>
      <c r="C2749" s="228" t="s">
        <v>66</v>
      </c>
      <c r="D2749" s="228" t="s">
        <v>206</v>
      </c>
      <c r="E2749" s="228">
        <v>30</v>
      </c>
      <c r="F2749" s="228">
        <v>5556</v>
      </c>
      <c r="G2749" s="228">
        <v>687</v>
      </c>
      <c r="H2749" s="228">
        <v>1936</v>
      </c>
      <c r="I2749" s="228">
        <v>1520478.57</v>
      </c>
      <c r="J2749" s="228">
        <v>353826.49</v>
      </c>
      <c r="K2749" s="228">
        <v>107385</v>
      </c>
      <c r="L2749" s="228">
        <v>2175320.04</v>
      </c>
    </row>
    <row r="2750" spans="1:12">
      <c r="A2750" s="228">
        <v>2009</v>
      </c>
      <c r="B2750" s="228" t="s">
        <v>194</v>
      </c>
      <c r="C2750" s="228" t="s">
        <v>66</v>
      </c>
      <c r="D2750" s="228" t="s">
        <v>206</v>
      </c>
      <c r="E2750" s="228">
        <v>35</v>
      </c>
      <c r="F2750" s="228">
        <v>7221</v>
      </c>
      <c r="G2750" s="228">
        <v>833</v>
      </c>
      <c r="H2750" s="228">
        <v>2188</v>
      </c>
      <c r="I2750" s="228">
        <v>1611086.34</v>
      </c>
      <c r="J2750" s="228">
        <v>357478.37</v>
      </c>
      <c r="K2750" s="228">
        <v>153966.20000000001</v>
      </c>
      <c r="L2750" s="228">
        <v>2340833.3199999998</v>
      </c>
    </row>
    <row r="2751" spans="1:12">
      <c r="A2751" s="228">
        <v>2009</v>
      </c>
      <c r="B2751" s="228" t="s">
        <v>194</v>
      </c>
      <c r="C2751" s="228" t="s">
        <v>66</v>
      </c>
      <c r="D2751" s="228" t="s">
        <v>206</v>
      </c>
      <c r="E2751" s="228">
        <v>40</v>
      </c>
      <c r="F2751" s="228">
        <v>7713</v>
      </c>
      <c r="G2751" s="228">
        <v>761</v>
      </c>
      <c r="H2751" s="228">
        <v>1455</v>
      </c>
      <c r="I2751" s="228">
        <v>1178821.79</v>
      </c>
      <c r="J2751" s="228">
        <v>280309.59999999998</v>
      </c>
      <c r="K2751" s="228">
        <v>162054.1</v>
      </c>
      <c r="L2751" s="228">
        <v>1858399.91</v>
      </c>
    </row>
    <row r="2752" spans="1:12">
      <c r="A2752" s="228">
        <v>2009</v>
      </c>
      <c r="B2752" s="228" t="s">
        <v>194</v>
      </c>
      <c r="C2752" s="228" t="s">
        <v>66</v>
      </c>
      <c r="D2752" s="228" t="s">
        <v>206</v>
      </c>
      <c r="E2752" s="228">
        <v>45</v>
      </c>
      <c r="F2752" s="228">
        <v>9631</v>
      </c>
      <c r="G2752" s="228">
        <v>723</v>
      </c>
      <c r="H2752" s="228">
        <v>1580</v>
      </c>
      <c r="I2752" s="228">
        <v>1338158.1299999999</v>
      </c>
      <c r="J2752" s="228">
        <v>309406.86</v>
      </c>
      <c r="K2752" s="228">
        <v>188117.75</v>
      </c>
      <c r="L2752" s="228">
        <v>2104110.9900000002</v>
      </c>
    </row>
    <row r="2753" spans="1:12">
      <c r="A2753" s="228">
        <v>2009</v>
      </c>
      <c r="B2753" s="228" t="s">
        <v>194</v>
      </c>
      <c r="C2753" s="228" t="s">
        <v>66</v>
      </c>
      <c r="D2753" s="228" t="s">
        <v>206</v>
      </c>
      <c r="E2753" s="228">
        <v>50</v>
      </c>
      <c r="F2753" s="228">
        <v>10265</v>
      </c>
      <c r="G2753" s="228">
        <v>983</v>
      </c>
      <c r="H2753" s="228">
        <v>2454</v>
      </c>
      <c r="I2753" s="228">
        <v>1814770.91</v>
      </c>
      <c r="J2753" s="228">
        <v>394599.69</v>
      </c>
      <c r="K2753" s="228">
        <v>379715.6</v>
      </c>
      <c r="L2753" s="228">
        <v>2965692.48</v>
      </c>
    </row>
    <row r="2754" spans="1:12">
      <c r="A2754" s="228">
        <v>2009</v>
      </c>
      <c r="B2754" s="228" t="s">
        <v>194</v>
      </c>
      <c r="C2754" s="228" t="s">
        <v>66</v>
      </c>
      <c r="D2754" s="228" t="s">
        <v>206</v>
      </c>
      <c r="E2754" s="228">
        <v>55</v>
      </c>
      <c r="F2754" s="228">
        <v>10105</v>
      </c>
      <c r="G2754" s="228">
        <v>1029</v>
      </c>
      <c r="H2754" s="228">
        <v>2437</v>
      </c>
      <c r="I2754" s="228">
        <v>1795151.8</v>
      </c>
      <c r="J2754" s="228">
        <v>385378.25</v>
      </c>
      <c r="K2754" s="228">
        <v>332951.7</v>
      </c>
      <c r="L2754" s="228">
        <v>2783911.77</v>
      </c>
    </row>
    <row r="2755" spans="1:12">
      <c r="A2755" s="228">
        <v>2009</v>
      </c>
      <c r="B2755" s="228" t="s">
        <v>194</v>
      </c>
      <c r="C2755" s="228" t="s">
        <v>66</v>
      </c>
      <c r="D2755" s="228" t="s">
        <v>206</v>
      </c>
      <c r="E2755" s="228">
        <v>60</v>
      </c>
      <c r="F2755" s="228">
        <v>9067</v>
      </c>
      <c r="G2755" s="228">
        <v>1138</v>
      </c>
      <c r="H2755" s="228">
        <v>2873</v>
      </c>
      <c r="I2755" s="228">
        <v>2190536.27</v>
      </c>
      <c r="J2755" s="228">
        <v>469403.3</v>
      </c>
      <c r="K2755" s="228">
        <v>481370.19</v>
      </c>
      <c r="L2755" s="228">
        <v>3377108.83</v>
      </c>
    </row>
    <row r="2756" spans="1:12">
      <c r="A2756" s="228">
        <v>2009</v>
      </c>
      <c r="B2756" s="228" t="s">
        <v>194</v>
      </c>
      <c r="C2756" s="228" t="s">
        <v>66</v>
      </c>
      <c r="D2756" s="228" t="s">
        <v>206</v>
      </c>
      <c r="E2756" s="228">
        <v>65</v>
      </c>
      <c r="F2756" s="228">
        <v>6323</v>
      </c>
      <c r="G2756" s="228">
        <v>879</v>
      </c>
      <c r="H2756" s="228">
        <v>2459</v>
      </c>
      <c r="I2756" s="228">
        <v>1923737.67</v>
      </c>
      <c r="J2756" s="228">
        <v>456923.24</v>
      </c>
      <c r="K2756" s="228">
        <v>550231.6</v>
      </c>
      <c r="L2756" s="228">
        <v>3098847.46</v>
      </c>
    </row>
    <row r="2757" spans="1:12">
      <c r="A2757" s="228">
        <v>2009</v>
      </c>
      <c r="B2757" s="228" t="s">
        <v>194</v>
      </c>
      <c r="C2757" s="228" t="s">
        <v>66</v>
      </c>
      <c r="D2757" s="228" t="s">
        <v>206</v>
      </c>
      <c r="E2757" s="228">
        <v>70</v>
      </c>
      <c r="F2757" s="228">
        <v>4793</v>
      </c>
      <c r="G2757" s="228">
        <v>860</v>
      </c>
      <c r="H2757" s="228">
        <v>2651</v>
      </c>
      <c r="I2757" s="228">
        <v>2011147.77</v>
      </c>
      <c r="J2757" s="228">
        <v>426253.17</v>
      </c>
      <c r="K2757" s="228">
        <v>553469.24</v>
      </c>
      <c r="L2757" s="228">
        <v>3137995.63</v>
      </c>
    </row>
    <row r="2758" spans="1:12">
      <c r="A2758" s="228">
        <v>2009</v>
      </c>
      <c r="B2758" s="228" t="s">
        <v>194</v>
      </c>
      <c r="C2758" s="228" t="s">
        <v>66</v>
      </c>
      <c r="D2758" s="228" t="s">
        <v>206</v>
      </c>
      <c r="E2758" s="228">
        <v>75</v>
      </c>
      <c r="F2758" s="228">
        <v>3723</v>
      </c>
      <c r="G2758" s="228">
        <v>846</v>
      </c>
      <c r="H2758" s="228">
        <v>3241</v>
      </c>
      <c r="I2758" s="228">
        <v>2201083.73</v>
      </c>
      <c r="J2758" s="228">
        <v>408691.42</v>
      </c>
      <c r="K2758" s="228">
        <v>462668.66</v>
      </c>
      <c r="L2758" s="228">
        <v>3224920.72</v>
      </c>
    </row>
    <row r="2759" spans="1:12">
      <c r="A2759" s="228">
        <v>2009</v>
      </c>
      <c r="B2759" s="228" t="s">
        <v>194</v>
      </c>
      <c r="C2759" s="228" t="s">
        <v>66</v>
      </c>
      <c r="D2759" s="228" t="s">
        <v>206</v>
      </c>
      <c r="E2759" s="228">
        <v>80</v>
      </c>
      <c r="F2759" s="228">
        <v>2787</v>
      </c>
      <c r="G2759" s="228">
        <v>572</v>
      </c>
      <c r="H2759" s="228">
        <v>2510</v>
      </c>
      <c r="I2759" s="228">
        <v>1589166.77</v>
      </c>
      <c r="J2759" s="228">
        <v>271687.33</v>
      </c>
      <c r="K2759" s="228">
        <v>256662.6</v>
      </c>
      <c r="L2759" s="228">
        <v>2185452.91</v>
      </c>
    </row>
    <row r="2760" spans="1:12">
      <c r="A2760" s="228">
        <v>2009</v>
      </c>
      <c r="B2760" s="228" t="s">
        <v>194</v>
      </c>
      <c r="C2760" s="228" t="s">
        <v>66</v>
      </c>
      <c r="D2760" s="228" t="s">
        <v>206</v>
      </c>
      <c r="E2760" s="228">
        <v>85</v>
      </c>
      <c r="F2760" s="228">
        <v>1560</v>
      </c>
      <c r="G2760" s="228">
        <v>303</v>
      </c>
      <c r="H2760" s="228">
        <v>1864</v>
      </c>
      <c r="I2760" s="228">
        <v>1053838.2</v>
      </c>
      <c r="J2760" s="228">
        <v>136157.03</v>
      </c>
      <c r="K2760" s="228">
        <v>93911.65</v>
      </c>
      <c r="L2760" s="228">
        <v>1341784.6399999999</v>
      </c>
    </row>
    <row r="2761" spans="1:12">
      <c r="A2761" s="228">
        <v>2009</v>
      </c>
      <c r="B2761" s="228" t="s">
        <v>194</v>
      </c>
      <c r="C2761" s="228" t="s">
        <v>66</v>
      </c>
      <c r="D2761" s="228" t="s">
        <v>206</v>
      </c>
      <c r="E2761" s="228">
        <v>90</v>
      </c>
      <c r="F2761" s="228">
        <v>555</v>
      </c>
      <c r="G2761" s="228">
        <v>95</v>
      </c>
      <c r="H2761" s="228">
        <v>822</v>
      </c>
      <c r="I2761" s="228">
        <v>469164.2</v>
      </c>
      <c r="J2761" s="228">
        <v>48174</v>
      </c>
      <c r="K2761" s="228">
        <v>43397</v>
      </c>
      <c r="L2761" s="228">
        <v>571706.15</v>
      </c>
    </row>
    <row r="2762" spans="1:12">
      <c r="A2762" s="228">
        <v>2009</v>
      </c>
      <c r="B2762" s="228" t="s">
        <v>194</v>
      </c>
      <c r="C2762" s="228" t="s">
        <v>66</v>
      </c>
      <c r="D2762" s="228" t="s">
        <v>206</v>
      </c>
      <c r="E2762" s="228">
        <v>95</v>
      </c>
      <c r="F2762" s="228">
        <v>157</v>
      </c>
      <c r="G2762" s="228">
        <v>15</v>
      </c>
      <c r="H2762" s="228">
        <v>158</v>
      </c>
      <c r="I2762" s="228">
        <v>92029.15</v>
      </c>
      <c r="J2762" s="228">
        <v>3303.85</v>
      </c>
      <c r="K2762" s="228">
        <v>12722.8</v>
      </c>
      <c r="L2762" s="228">
        <v>108669.8</v>
      </c>
    </row>
    <row r="2763" spans="1:12">
      <c r="A2763" s="228">
        <v>2009</v>
      </c>
      <c r="B2763" s="228" t="s">
        <v>194</v>
      </c>
      <c r="C2763" s="228" t="s">
        <v>67</v>
      </c>
      <c r="D2763" s="228" t="s">
        <v>205</v>
      </c>
      <c r="E2763" s="228">
        <v>0</v>
      </c>
      <c r="F2763" s="228">
        <v>2776</v>
      </c>
      <c r="G2763" s="228">
        <v>61</v>
      </c>
      <c r="H2763" s="228">
        <v>230</v>
      </c>
      <c r="I2763" s="228">
        <v>141142</v>
      </c>
      <c r="J2763" s="228">
        <v>18579.75</v>
      </c>
      <c r="K2763" s="228">
        <v>192</v>
      </c>
      <c r="L2763" s="228">
        <v>173259.05</v>
      </c>
    </row>
    <row r="2764" spans="1:12">
      <c r="A2764" s="228">
        <v>2009</v>
      </c>
      <c r="B2764" s="228" t="s">
        <v>194</v>
      </c>
      <c r="C2764" s="228" t="s">
        <v>67</v>
      </c>
      <c r="D2764" s="228" t="s">
        <v>205</v>
      </c>
      <c r="E2764" s="228">
        <v>5</v>
      </c>
      <c r="F2764" s="228">
        <v>2728</v>
      </c>
      <c r="G2764" s="228">
        <v>13</v>
      </c>
      <c r="H2764" s="228">
        <v>14</v>
      </c>
      <c r="I2764" s="228">
        <v>12894</v>
      </c>
      <c r="J2764" s="228">
        <v>4218.6499999999996</v>
      </c>
      <c r="K2764" s="228">
        <v>56</v>
      </c>
      <c r="L2764" s="228">
        <v>20234.2</v>
      </c>
    </row>
    <row r="2765" spans="1:12">
      <c r="A2765" s="228">
        <v>2009</v>
      </c>
      <c r="B2765" s="228" t="s">
        <v>194</v>
      </c>
      <c r="C2765" s="228" t="s">
        <v>67</v>
      </c>
      <c r="D2765" s="228" t="s">
        <v>205</v>
      </c>
      <c r="E2765" s="228">
        <v>10</v>
      </c>
      <c r="F2765" s="228">
        <v>2985</v>
      </c>
      <c r="G2765" s="228">
        <v>14</v>
      </c>
      <c r="H2765" s="228">
        <v>25</v>
      </c>
      <c r="I2765" s="228">
        <v>19655</v>
      </c>
      <c r="J2765" s="228">
        <v>4977.12</v>
      </c>
      <c r="K2765" s="228">
        <v>840</v>
      </c>
      <c r="L2765" s="228">
        <v>29670.02</v>
      </c>
    </row>
    <row r="2766" spans="1:12">
      <c r="A2766" s="228">
        <v>2009</v>
      </c>
      <c r="B2766" s="228" t="s">
        <v>194</v>
      </c>
      <c r="C2766" s="228" t="s">
        <v>67</v>
      </c>
      <c r="D2766" s="228" t="s">
        <v>205</v>
      </c>
      <c r="E2766" s="228">
        <v>15</v>
      </c>
      <c r="F2766" s="228">
        <v>2887</v>
      </c>
      <c r="G2766" s="228">
        <v>35</v>
      </c>
      <c r="H2766" s="228">
        <v>85</v>
      </c>
      <c r="I2766" s="228">
        <v>71589</v>
      </c>
      <c r="J2766" s="228">
        <v>17451.900000000001</v>
      </c>
      <c r="K2766" s="228">
        <v>7166</v>
      </c>
      <c r="L2766" s="228">
        <v>104439.49</v>
      </c>
    </row>
    <row r="2767" spans="1:12">
      <c r="A2767" s="228">
        <v>2009</v>
      </c>
      <c r="B2767" s="228" t="s">
        <v>194</v>
      </c>
      <c r="C2767" s="228" t="s">
        <v>67</v>
      </c>
      <c r="D2767" s="228" t="s">
        <v>205</v>
      </c>
      <c r="E2767" s="228">
        <v>20</v>
      </c>
      <c r="F2767" s="228">
        <v>1974</v>
      </c>
      <c r="G2767" s="228">
        <v>29</v>
      </c>
      <c r="H2767" s="228">
        <v>50</v>
      </c>
      <c r="I2767" s="228">
        <v>50776</v>
      </c>
      <c r="J2767" s="228">
        <v>20549.53</v>
      </c>
      <c r="K2767" s="228">
        <v>17824.2</v>
      </c>
      <c r="L2767" s="228">
        <v>102629.42</v>
      </c>
    </row>
    <row r="2768" spans="1:12">
      <c r="A2768" s="228">
        <v>2009</v>
      </c>
      <c r="B2768" s="228" t="s">
        <v>194</v>
      </c>
      <c r="C2768" s="228" t="s">
        <v>67</v>
      </c>
      <c r="D2768" s="228" t="s">
        <v>205</v>
      </c>
      <c r="E2768" s="228">
        <v>25</v>
      </c>
      <c r="F2768" s="228">
        <v>2024</v>
      </c>
      <c r="G2768" s="228">
        <v>26</v>
      </c>
      <c r="H2768" s="228">
        <v>42</v>
      </c>
      <c r="I2768" s="228">
        <v>44518</v>
      </c>
      <c r="J2768" s="228">
        <v>12310.76</v>
      </c>
      <c r="K2768" s="228">
        <v>4636</v>
      </c>
      <c r="L2768" s="228">
        <v>79233.27</v>
      </c>
    </row>
    <row r="2769" spans="1:12">
      <c r="A2769" s="228">
        <v>2009</v>
      </c>
      <c r="B2769" s="228" t="s">
        <v>194</v>
      </c>
      <c r="C2769" s="228" t="s">
        <v>67</v>
      </c>
      <c r="D2769" s="228" t="s">
        <v>205</v>
      </c>
      <c r="E2769" s="228">
        <v>30</v>
      </c>
      <c r="F2769" s="228">
        <v>2758</v>
      </c>
      <c r="G2769" s="228">
        <v>47</v>
      </c>
      <c r="H2769" s="228">
        <v>57</v>
      </c>
      <c r="I2769" s="228">
        <v>47731.85</v>
      </c>
      <c r="J2769" s="228">
        <v>17589.900000000001</v>
      </c>
      <c r="K2769" s="228">
        <v>3720</v>
      </c>
      <c r="L2769" s="228">
        <v>96622.55</v>
      </c>
    </row>
    <row r="2770" spans="1:12">
      <c r="A2770" s="228">
        <v>2009</v>
      </c>
      <c r="B2770" s="228" t="s">
        <v>194</v>
      </c>
      <c r="C2770" s="228" t="s">
        <v>67</v>
      </c>
      <c r="D2770" s="228" t="s">
        <v>205</v>
      </c>
      <c r="E2770" s="228">
        <v>35</v>
      </c>
      <c r="F2770" s="228">
        <v>3068</v>
      </c>
      <c r="G2770" s="228">
        <v>65</v>
      </c>
      <c r="H2770" s="228">
        <v>113</v>
      </c>
      <c r="I2770" s="228">
        <v>103795.2</v>
      </c>
      <c r="J2770" s="228">
        <v>34834.800000000003</v>
      </c>
      <c r="K2770" s="228">
        <v>8790</v>
      </c>
      <c r="L2770" s="228">
        <v>168906.94</v>
      </c>
    </row>
    <row r="2771" spans="1:12">
      <c r="A2771" s="228">
        <v>2009</v>
      </c>
      <c r="B2771" s="228" t="s">
        <v>194</v>
      </c>
      <c r="C2771" s="228" t="s">
        <v>67</v>
      </c>
      <c r="D2771" s="228" t="s">
        <v>205</v>
      </c>
      <c r="E2771" s="228">
        <v>40</v>
      </c>
      <c r="F2771" s="228">
        <v>3088</v>
      </c>
      <c r="G2771" s="228">
        <v>76</v>
      </c>
      <c r="H2771" s="228">
        <v>169</v>
      </c>
      <c r="I2771" s="228">
        <v>113527.5</v>
      </c>
      <c r="J2771" s="228">
        <v>36114.35</v>
      </c>
      <c r="K2771" s="228">
        <v>26099</v>
      </c>
      <c r="L2771" s="228">
        <v>206137.05</v>
      </c>
    </row>
    <row r="2772" spans="1:12">
      <c r="A2772" s="228">
        <v>2009</v>
      </c>
      <c r="B2772" s="228" t="s">
        <v>194</v>
      </c>
      <c r="C2772" s="228" t="s">
        <v>67</v>
      </c>
      <c r="D2772" s="228" t="s">
        <v>205</v>
      </c>
      <c r="E2772" s="228">
        <v>45</v>
      </c>
      <c r="F2772" s="228">
        <v>3391</v>
      </c>
      <c r="G2772" s="228">
        <v>99</v>
      </c>
      <c r="H2772" s="228">
        <v>175</v>
      </c>
      <c r="I2772" s="228">
        <v>141120.65</v>
      </c>
      <c r="J2772" s="228">
        <v>49888.19</v>
      </c>
      <c r="K2772" s="228">
        <v>75216.05</v>
      </c>
      <c r="L2772" s="228">
        <v>311379.05</v>
      </c>
    </row>
    <row r="2773" spans="1:12">
      <c r="A2773" s="228">
        <v>2009</v>
      </c>
      <c r="B2773" s="228" t="s">
        <v>194</v>
      </c>
      <c r="C2773" s="228" t="s">
        <v>67</v>
      </c>
      <c r="D2773" s="228" t="s">
        <v>205</v>
      </c>
      <c r="E2773" s="228">
        <v>50</v>
      </c>
      <c r="F2773" s="228">
        <v>3265</v>
      </c>
      <c r="G2773" s="228">
        <v>134</v>
      </c>
      <c r="H2773" s="228">
        <v>332</v>
      </c>
      <c r="I2773" s="228">
        <v>249897.9</v>
      </c>
      <c r="J2773" s="228">
        <v>54191.75</v>
      </c>
      <c r="K2773" s="228">
        <v>116287.05</v>
      </c>
      <c r="L2773" s="228">
        <v>475687.69</v>
      </c>
    </row>
    <row r="2774" spans="1:12">
      <c r="A2774" s="228">
        <v>2009</v>
      </c>
      <c r="B2774" s="228" t="s">
        <v>194</v>
      </c>
      <c r="C2774" s="228" t="s">
        <v>67</v>
      </c>
      <c r="D2774" s="228" t="s">
        <v>205</v>
      </c>
      <c r="E2774" s="228">
        <v>55</v>
      </c>
      <c r="F2774" s="228">
        <v>3038</v>
      </c>
      <c r="G2774" s="228">
        <v>154</v>
      </c>
      <c r="H2774" s="228">
        <v>478</v>
      </c>
      <c r="I2774" s="228">
        <v>296115.51</v>
      </c>
      <c r="J2774" s="228">
        <v>78480.41</v>
      </c>
      <c r="K2774" s="228">
        <v>51324</v>
      </c>
      <c r="L2774" s="228">
        <v>471535.39</v>
      </c>
    </row>
    <row r="2775" spans="1:12">
      <c r="A2775" s="228">
        <v>2009</v>
      </c>
      <c r="B2775" s="228" t="s">
        <v>194</v>
      </c>
      <c r="C2775" s="228" t="s">
        <v>67</v>
      </c>
      <c r="D2775" s="228" t="s">
        <v>205</v>
      </c>
      <c r="E2775" s="228">
        <v>60</v>
      </c>
      <c r="F2775" s="228">
        <v>2256</v>
      </c>
      <c r="G2775" s="228">
        <v>159</v>
      </c>
      <c r="H2775" s="228">
        <v>384</v>
      </c>
      <c r="I2775" s="228">
        <v>332925.34999999998</v>
      </c>
      <c r="J2775" s="228">
        <v>72155.850000000006</v>
      </c>
      <c r="K2775" s="228">
        <v>72097</v>
      </c>
      <c r="L2775" s="228">
        <v>540727.17000000004</v>
      </c>
    </row>
    <row r="2776" spans="1:12">
      <c r="A2776" s="228">
        <v>2009</v>
      </c>
      <c r="B2776" s="228" t="s">
        <v>194</v>
      </c>
      <c r="C2776" s="228" t="s">
        <v>67</v>
      </c>
      <c r="D2776" s="228" t="s">
        <v>205</v>
      </c>
      <c r="E2776" s="228">
        <v>65</v>
      </c>
      <c r="F2776" s="228">
        <v>1264</v>
      </c>
      <c r="G2776" s="228">
        <v>150</v>
      </c>
      <c r="H2776" s="228">
        <v>340</v>
      </c>
      <c r="I2776" s="228">
        <v>331340.21000000002</v>
      </c>
      <c r="J2776" s="228">
        <v>73428.97</v>
      </c>
      <c r="K2776" s="228">
        <v>70127.94</v>
      </c>
      <c r="L2776" s="228">
        <v>534946.62</v>
      </c>
    </row>
    <row r="2777" spans="1:12">
      <c r="A2777" s="228">
        <v>2009</v>
      </c>
      <c r="B2777" s="228" t="s">
        <v>194</v>
      </c>
      <c r="C2777" s="228" t="s">
        <v>67</v>
      </c>
      <c r="D2777" s="228" t="s">
        <v>205</v>
      </c>
      <c r="E2777" s="228">
        <v>70</v>
      </c>
      <c r="F2777" s="228">
        <v>564</v>
      </c>
      <c r="G2777" s="228">
        <v>86</v>
      </c>
      <c r="H2777" s="228">
        <v>265</v>
      </c>
      <c r="I2777" s="228">
        <v>187979</v>
      </c>
      <c r="J2777" s="228">
        <v>40765.449999999997</v>
      </c>
      <c r="K2777" s="228">
        <v>29851.99</v>
      </c>
      <c r="L2777" s="228">
        <v>318171.99</v>
      </c>
    </row>
    <row r="2778" spans="1:12">
      <c r="A2778" s="228">
        <v>2009</v>
      </c>
      <c r="B2778" s="228" t="s">
        <v>194</v>
      </c>
      <c r="C2778" s="228" t="s">
        <v>67</v>
      </c>
      <c r="D2778" s="228" t="s">
        <v>205</v>
      </c>
      <c r="E2778" s="228">
        <v>75</v>
      </c>
      <c r="F2778" s="228">
        <v>250</v>
      </c>
      <c r="G2778" s="228">
        <v>42</v>
      </c>
      <c r="H2778" s="228">
        <v>106</v>
      </c>
      <c r="I2778" s="228">
        <v>124495</v>
      </c>
      <c r="J2778" s="228">
        <v>18970.599999999999</v>
      </c>
      <c r="K2778" s="228">
        <v>20916</v>
      </c>
      <c r="L2778" s="228">
        <v>170999.77</v>
      </c>
    </row>
    <row r="2779" spans="1:12">
      <c r="A2779" s="228">
        <v>2009</v>
      </c>
      <c r="B2779" s="228" t="s">
        <v>194</v>
      </c>
      <c r="C2779" s="228" t="s">
        <v>67</v>
      </c>
      <c r="D2779" s="228" t="s">
        <v>205</v>
      </c>
      <c r="E2779" s="228">
        <v>80</v>
      </c>
      <c r="F2779" s="228">
        <v>128</v>
      </c>
      <c r="G2779" s="228">
        <v>17</v>
      </c>
      <c r="H2779" s="228">
        <v>68</v>
      </c>
      <c r="I2779" s="228">
        <v>41198</v>
      </c>
      <c r="J2779" s="228">
        <v>6365.9</v>
      </c>
      <c r="K2779" s="228">
        <v>908</v>
      </c>
      <c r="L2779" s="228">
        <v>49927.95</v>
      </c>
    </row>
    <row r="2780" spans="1:12">
      <c r="A2780" s="228">
        <v>2009</v>
      </c>
      <c r="B2780" s="228" t="s">
        <v>194</v>
      </c>
      <c r="C2780" s="228" t="s">
        <v>67</v>
      </c>
      <c r="D2780" s="228" t="s">
        <v>205</v>
      </c>
      <c r="E2780" s="228">
        <v>85</v>
      </c>
      <c r="F2780" s="228">
        <v>27</v>
      </c>
      <c r="G2780" s="228">
        <v>1</v>
      </c>
      <c r="H2780" s="228">
        <v>2</v>
      </c>
      <c r="I2780" s="228">
        <v>1373</v>
      </c>
      <c r="J2780" s="228">
        <v>1179.8499999999999</v>
      </c>
      <c r="K2780" s="228">
        <v>0</v>
      </c>
      <c r="L2780" s="228">
        <v>2653.25</v>
      </c>
    </row>
    <row r="2781" spans="1:12">
      <c r="A2781" s="228">
        <v>2009</v>
      </c>
      <c r="B2781" s="228" t="s">
        <v>194</v>
      </c>
      <c r="C2781" s="228" t="s">
        <v>67</v>
      </c>
      <c r="D2781" s="228" t="s">
        <v>205</v>
      </c>
      <c r="E2781" s="228">
        <v>90</v>
      </c>
      <c r="F2781" s="228">
        <v>6</v>
      </c>
      <c r="G2781" s="228">
        <v>0</v>
      </c>
      <c r="H2781" s="228">
        <v>0</v>
      </c>
      <c r="I2781" s="228">
        <v>0</v>
      </c>
      <c r="J2781" s="228">
        <v>0</v>
      </c>
      <c r="K2781" s="228">
        <v>0</v>
      </c>
      <c r="L2781" s="228">
        <v>0</v>
      </c>
    </row>
    <row r="2782" spans="1:12">
      <c r="A2782" s="228">
        <v>2009</v>
      </c>
      <c r="B2782" s="228" t="s">
        <v>194</v>
      </c>
      <c r="C2782" s="228" t="s">
        <v>67</v>
      </c>
      <c r="D2782" s="228" t="s">
        <v>205</v>
      </c>
      <c r="E2782" s="228">
        <v>95</v>
      </c>
      <c r="F2782" s="228">
        <v>1</v>
      </c>
      <c r="G2782" s="228">
        <v>0</v>
      </c>
      <c r="H2782" s="228">
        <v>0</v>
      </c>
      <c r="I2782" s="228">
        <v>0</v>
      </c>
      <c r="J2782" s="228">
        <v>0</v>
      </c>
      <c r="K2782" s="228">
        <v>0</v>
      </c>
      <c r="L2782" s="228">
        <v>0</v>
      </c>
    </row>
    <row r="2783" spans="1:12">
      <c r="A2783" s="228">
        <v>2009</v>
      </c>
      <c r="B2783" s="228" t="s">
        <v>194</v>
      </c>
      <c r="C2783" s="228" t="s">
        <v>67</v>
      </c>
      <c r="D2783" s="228" t="s">
        <v>206</v>
      </c>
      <c r="E2783" s="228">
        <v>0</v>
      </c>
      <c r="F2783" s="228">
        <v>2673</v>
      </c>
      <c r="G2783" s="228">
        <v>42</v>
      </c>
      <c r="H2783" s="228">
        <v>323</v>
      </c>
      <c r="I2783" s="228">
        <v>125315.5</v>
      </c>
      <c r="J2783" s="228">
        <v>24983</v>
      </c>
      <c r="K2783" s="228">
        <v>309</v>
      </c>
      <c r="L2783" s="228">
        <v>156325.25</v>
      </c>
    </row>
    <row r="2784" spans="1:12">
      <c r="A2784" s="228">
        <v>2009</v>
      </c>
      <c r="B2784" s="228" t="s">
        <v>194</v>
      </c>
      <c r="C2784" s="228" t="s">
        <v>67</v>
      </c>
      <c r="D2784" s="228" t="s">
        <v>206</v>
      </c>
      <c r="E2784" s="228">
        <v>5</v>
      </c>
      <c r="F2784" s="228">
        <v>2727</v>
      </c>
      <c r="G2784" s="228">
        <v>15</v>
      </c>
      <c r="H2784" s="228">
        <v>15</v>
      </c>
      <c r="I2784" s="228">
        <v>14625</v>
      </c>
      <c r="J2784" s="228">
        <v>4393.7</v>
      </c>
      <c r="K2784" s="228">
        <v>80</v>
      </c>
      <c r="L2784" s="228">
        <v>22500.85</v>
      </c>
    </row>
    <row r="2785" spans="1:12">
      <c r="A2785" s="228">
        <v>2009</v>
      </c>
      <c r="B2785" s="228" t="s">
        <v>194</v>
      </c>
      <c r="C2785" s="228" t="s">
        <v>67</v>
      </c>
      <c r="D2785" s="228" t="s">
        <v>206</v>
      </c>
      <c r="E2785" s="228">
        <v>10</v>
      </c>
      <c r="F2785" s="228">
        <v>2716</v>
      </c>
      <c r="G2785" s="228">
        <v>10</v>
      </c>
      <c r="H2785" s="228">
        <v>13</v>
      </c>
      <c r="I2785" s="228">
        <v>16867</v>
      </c>
      <c r="J2785" s="228">
        <v>5562.8</v>
      </c>
      <c r="K2785" s="228">
        <v>3231</v>
      </c>
      <c r="L2785" s="228">
        <v>30090.95</v>
      </c>
    </row>
    <row r="2786" spans="1:12">
      <c r="A2786" s="228">
        <v>2009</v>
      </c>
      <c r="B2786" s="228" t="s">
        <v>194</v>
      </c>
      <c r="C2786" s="228" t="s">
        <v>67</v>
      </c>
      <c r="D2786" s="228" t="s">
        <v>206</v>
      </c>
      <c r="E2786" s="228">
        <v>15</v>
      </c>
      <c r="F2786" s="228">
        <v>2770</v>
      </c>
      <c r="G2786" s="228">
        <v>49</v>
      </c>
      <c r="H2786" s="228">
        <v>138</v>
      </c>
      <c r="I2786" s="228">
        <v>90809</v>
      </c>
      <c r="J2786" s="228">
        <v>15846</v>
      </c>
      <c r="K2786" s="228">
        <v>4497</v>
      </c>
      <c r="L2786" s="228">
        <v>128367.33</v>
      </c>
    </row>
    <row r="2787" spans="1:12">
      <c r="A2787" s="228">
        <v>2009</v>
      </c>
      <c r="B2787" s="228" t="s">
        <v>194</v>
      </c>
      <c r="C2787" s="228" t="s">
        <v>67</v>
      </c>
      <c r="D2787" s="228" t="s">
        <v>206</v>
      </c>
      <c r="E2787" s="228">
        <v>20</v>
      </c>
      <c r="F2787" s="228">
        <v>2385</v>
      </c>
      <c r="G2787" s="228">
        <v>68</v>
      </c>
      <c r="H2787" s="228">
        <v>136</v>
      </c>
      <c r="I2787" s="228">
        <v>106294.75</v>
      </c>
      <c r="J2787" s="228">
        <v>22863.21</v>
      </c>
      <c r="K2787" s="228">
        <v>2312</v>
      </c>
      <c r="L2787" s="228">
        <v>148750.23000000001</v>
      </c>
    </row>
    <row r="2788" spans="1:12">
      <c r="A2788" s="228">
        <v>2009</v>
      </c>
      <c r="B2788" s="228" t="s">
        <v>194</v>
      </c>
      <c r="C2788" s="228" t="s">
        <v>67</v>
      </c>
      <c r="D2788" s="228" t="s">
        <v>206</v>
      </c>
      <c r="E2788" s="228">
        <v>25</v>
      </c>
      <c r="F2788" s="228">
        <v>2927</v>
      </c>
      <c r="G2788" s="228">
        <v>107</v>
      </c>
      <c r="H2788" s="228">
        <v>323</v>
      </c>
      <c r="I2788" s="228">
        <v>242782</v>
      </c>
      <c r="J2788" s="228">
        <v>56043.82</v>
      </c>
      <c r="K2788" s="228">
        <v>7147</v>
      </c>
      <c r="L2788" s="228">
        <v>344370.75</v>
      </c>
    </row>
    <row r="2789" spans="1:12">
      <c r="A2789" s="228">
        <v>2009</v>
      </c>
      <c r="B2789" s="228" t="s">
        <v>194</v>
      </c>
      <c r="C2789" s="228" t="s">
        <v>67</v>
      </c>
      <c r="D2789" s="228" t="s">
        <v>206</v>
      </c>
      <c r="E2789" s="228">
        <v>30</v>
      </c>
      <c r="F2789" s="228">
        <v>3348</v>
      </c>
      <c r="G2789" s="228">
        <v>206</v>
      </c>
      <c r="H2789" s="228">
        <v>628</v>
      </c>
      <c r="I2789" s="228">
        <v>491153.69</v>
      </c>
      <c r="J2789" s="228">
        <v>108563.44</v>
      </c>
      <c r="K2789" s="228">
        <v>12494</v>
      </c>
      <c r="L2789" s="228">
        <v>677877.83</v>
      </c>
    </row>
    <row r="2790" spans="1:12">
      <c r="A2790" s="228">
        <v>2009</v>
      </c>
      <c r="B2790" s="228" t="s">
        <v>194</v>
      </c>
      <c r="C2790" s="228" t="s">
        <v>67</v>
      </c>
      <c r="D2790" s="228" t="s">
        <v>206</v>
      </c>
      <c r="E2790" s="228">
        <v>35</v>
      </c>
      <c r="F2790" s="228">
        <v>3566</v>
      </c>
      <c r="G2790" s="228">
        <v>202</v>
      </c>
      <c r="H2790" s="228">
        <v>432</v>
      </c>
      <c r="I2790" s="228">
        <v>352263.45</v>
      </c>
      <c r="J2790" s="228">
        <v>93255.94</v>
      </c>
      <c r="K2790" s="228">
        <v>18807.400000000001</v>
      </c>
      <c r="L2790" s="228">
        <v>525286.34</v>
      </c>
    </row>
    <row r="2791" spans="1:12">
      <c r="A2791" s="228">
        <v>2009</v>
      </c>
      <c r="B2791" s="228" t="s">
        <v>194</v>
      </c>
      <c r="C2791" s="228" t="s">
        <v>67</v>
      </c>
      <c r="D2791" s="228" t="s">
        <v>206</v>
      </c>
      <c r="E2791" s="228">
        <v>40</v>
      </c>
      <c r="F2791" s="228">
        <v>3368</v>
      </c>
      <c r="G2791" s="228">
        <v>167</v>
      </c>
      <c r="H2791" s="228">
        <v>324</v>
      </c>
      <c r="I2791" s="228">
        <v>292657.69</v>
      </c>
      <c r="J2791" s="228">
        <v>74655.5</v>
      </c>
      <c r="K2791" s="228">
        <v>26088</v>
      </c>
      <c r="L2791" s="228">
        <v>460967.11</v>
      </c>
    </row>
    <row r="2792" spans="1:12">
      <c r="A2792" s="228">
        <v>2009</v>
      </c>
      <c r="B2792" s="228" t="s">
        <v>194</v>
      </c>
      <c r="C2792" s="228" t="s">
        <v>67</v>
      </c>
      <c r="D2792" s="228" t="s">
        <v>206</v>
      </c>
      <c r="E2792" s="228">
        <v>45</v>
      </c>
      <c r="F2792" s="228">
        <v>3628</v>
      </c>
      <c r="G2792" s="228">
        <v>122</v>
      </c>
      <c r="H2792" s="228">
        <v>268</v>
      </c>
      <c r="I2792" s="228">
        <v>219402.16</v>
      </c>
      <c r="J2792" s="228">
        <v>54983.93</v>
      </c>
      <c r="K2792" s="228">
        <v>73144</v>
      </c>
      <c r="L2792" s="228">
        <v>413809.18</v>
      </c>
    </row>
    <row r="2793" spans="1:12">
      <c r="A2793" s="228">
        <v>2009</v>
      </c>
      <c r="B2793" s="228" t="s">
        <v>194</v>
      </c>
      <c r="C2793" s="228" t="s">
        <v>67</v>
      </c>
      <c r="D2793" s="228" t="s">
        <v>206</v>
      </c>
      <c r="E2793" s="228">
        <v>50</v>
      </c>
      <c r="F2793" s="228">
        <v>3357</v>
      </c>
      <c r="G2793" s="228">
        <v>150</v>
      </c>
      <c r="H2793" s="228">
        <v>291</v>
      </c>
      <c r="I2793" s="228">
        <v>253784.6</v>
      </c>
      <c r="J2793" s="228">
        <v>73988.710000000006</v>
      </c>
      <c r="K2793" s="228">
        <v>28558.25</v>
      </c>
      <c r="L2793" s="228">
        <v>487653.23</v>
      </c>
    </row>
    <row r="2794" spans="1:12">
      <c r="A2794" s="228">
        <v>2009</v>
      </c>
      <c r="B2794" s="228" t="s">
        <v>194</v>
      </c>
      <c r="C2794" s="228" t="s">
        <v>67</v>
      </c>
      <c r="D2794" s="228" t="s">
        <v>206</v>
      </c>
      <c r="E2794" s="228">
        <v>55</v>
      </c>
      <c r="F2794" s="228">
        <v>2809</v>
      </c>
      <c r="G2794" s="228">
        <v>130</v>
      </c>
      <c r="H2794" s="228">
        <v>245</v>
      </c>
      <c r="I2794" s="228">
        <v>201646.69</v>
      </c>
      <c r="J2794" s="228">
        <v>64550.66</v>
      </c>
      <c r="K2794" s="228">
        <v>46921</v>
      </c>
      <c r="L2794" s="228">
        <v>380800.1</v>
      </c>
    </row>
    <row r="2795" spans="1:12">
      <c r="A2795" s="228">
        <v>2009</v>
      </c>
      <c r="B2795" s="228" t="s">
        <v>194</v>
      </c>
      <c r="C2795" s="228" t="s">
        <v>67</v>
      </c>
      <c r="D2795" s="228" t="s">
        <v>206</v>
      </c>
      <c r="E2795" s="228">
        <v>60</v>
      </c>
      <c r="F2795" s="228">
        <v>1951</v>
      </c>
      <c r="G2795" s="228">
        <v>140</v>
      </c>
      <c r="H2795" s="228">
        <v>272</v>
      </c>
      <c r="I2795" s="228">
        <v>257711.2</v>
      </c>
      <c r="J2795" s="228">
        <v>68395.06</v>
      </c>
      <c r="K2795" s="228">
        <v>67706</v>
      </c>
      <c r="L2795" s="228">
        <v>435964.48</v>
      </c>
    </row>
    <row r="2796" spans="1:12">
      <c r="A2796" s="228">
        <v>2009</v>
      </c>
      <c r="B2796" s="228" t="s">
        <v>194</v>
      </c>
      <c r="C2796" s="228" t="s">
        <v>67</v>
      </c>
      <c r="D2796" s="228" t="s">
        <v>206</v>
      </c>
      <c r="E2796" s="228">
        <v>65</v>
      </c>
      <c r="F2796" s="228">
        <v>970</v>
      </c>
      <c r="G2796" s="228">
        <v>93</v>
      </c>
      <c r="H2796" s="228">
        <v>212</v>
      </c>
      <c r="I2796" s="228">
        <v>181014</v>
      </c>
      <c r="J2796" s="228">
        <v>46791.07</v>
      </c>
      <c r="K2796" s="228">
        <v>65456</v>
      </c>
      <c r="L2796" s="228">
        <v>314884.49</v>
      </c>
    </row>
    <row r="2797" spans="1:12">
      <c r="A2797" s="228">
        <v>2009</v>
      </c>
      <c r="B2797" s="228" t="s">
        <v>194</v>
      </c>
      <c r="C2797" s="228" t="s">
        <v>67</v>
      </c>
      <c r="D2797" s="228" t="s">
        <v>206</v>
      </c>
      <c r="E2797" s="228">
        <v>70</v>
      </c>
      <c r="F2797" s="228">
        <v>453</v>
      </c>
      <c r="G2797" s="228">
        <v>50</v>
      </c>
      <c r="H2797" s="228">
        <v>151</v>
      </c>
      <c r="I2797" s="228">
        <v>137127.54</v>
      </c>
      <c r="J2797" s="228">
        <v>30044.93</v>
      </c>
      <c r="K2797" s="228">
        <v>75475</v>
      </c>
      <c r="L2797" s="228">
        <v>252622.16</v>
      </c>
    </row>
    <row r="2798" spans="1:12">
      <c r="A2798" s="228">
        <v>2009</v>
      </c>
      <c r="B2798" s="228" t="s">
        <v>194</v>
      </c>
      <c r="C2798" s="228" t="s">
        <v>67</v>
      </c>
      <c r="D2798" s="228" t="s">
        <v>206</v>
      </c>
      <c r="E2798" s="228">
        <v>75</v>
      </c>
      <c r="F2798" s="228">
        <v>254</v>
      </c>
      <c r="G2798" s="228">
        <v>18</v>
      </c>
      <c r="H2798" s="228">
        <v>106</v>
      </c>
      <c r="I2798" s="228">
        <v>95563.44</v>
      </c>
      <c r="J2798" s="228">
        <v>17299.099999999999</v>
      </c>
      <c r="K2798" s="228">
        <v>23105</v>
      </c>
      <c r="L2798" s="228">
        <v>142308.31</v>
      </c>
    </row>
    <row r="2799" spans="1:12">
      <c r="A2799" s="228">
        <v>2009</v>
      </c>
      <c r="B2799" s="228" t="s">
        <v>194</v>
      </c>
      <c r="C2799" s="228" t="s">
        <v>67</v>
      </c>
      <c r="D2799" s="228" t="s">
        <v>206</v>
      </c>
      <c r="E2799" s="228">
        <v>80</v>
      </c>
      <c r="F2799" s="228">
        <v>146</v>
      </c>
      <c r="G2799" s="228">
        <v>11</v>
      </c>
      <c r="H2799" s="228">
        <v>62</v>
      </c>
      <c r="I2799" s="228">
        <v>39007</v>
      </c>
      <c r="J2799" s="228">
        <v>8310.6</v>
      </c>
      <c r="K2799" s="228">
        <v>454</v>
      </c>
      <c r="L2799" s="228">
        <v>48867.519999999997</v>
      </c>
    </row>
    <row r="2800" spans="1:12">
      <c r="A2800" s="228">
        <v>2009</v>
      </c>
      <c r="B2800" s="228" t="s">
        <v>194</v>
      </c>
      <c r="C2800" s="228" t="s">
        <v>67</v>
      </c>
      <c r="D2800" s="228" t="s">
        <v>206</v>
      </c>
      <c r="E2800" s="228">
        <v>85</v>
      </c>
      <c r="F2800" s="228">
        <v>59</v>
      </c>
      <c r="G2800" s="228">
        <v>9</v>
      </c>
      <c r="H2800" s="228">
        <v>41</v>
      </c>
      <c r="I2800" s="228">
        <v>22128.5</v>
      </c>
      <c r="J2800" s="228">
        <v>3837.7</v>
      </c>
      <c r="K2800" s="228">
        <v>454</v>
      </c>
      <c r="L2800" s="228">
        <v>27248.799999999999</v>
      </c>
    </row>
    <row r="2801" spans="1:12">
      <c r="A2801" s="228">
        <v>2009</v>
      </c>
      <c r="B2801" s="228" t="s">
        <v>194</v>
      </c>
      <c r="C2801" s="228" t="s">
        <v>67</v>
      </c>
      <c r="D2801" s="228" t="s">
        <v>206</v>
      </c>
      <c r="E2801" s="228">
        <v>90</v>
      </c>
      <c r="F2801" s="228">
        <v>21</v>
      </c>
      <c r="G2801" s="228">
        <v>0</v>
      </c>
      <c r="H2801" s="228">
        <v>0</v>
      </c>
      <c r="I2801" s="228">
        <v>0</v>
      </c>
      <c r="J2801" s="228">
        <v>0</v>
      </c>
      <c r="K2801" s="228">
        <v>0</v>
      </c>
      <c r="L2801" s="228">
        <v>0</v>
      </c>
    </row>
    <row r="2802" spans="1:12">
      <c r="A2802" s="228">
        <v>2009</v>
      </c>
      <c r="B2802" s="228" t="s">
        <v>194</v>
      </c>
      <c r="C2802" s="228" t="s">
        <v>67</v>
      </c>
      <c r="D2802" s="228" t="s">
        <v>206</v>
      </c>
      <c r="E2802" s="228">
        <v>95</v>
      </c>
      <c r="F2802" s="228">
        <v>7</v>
      </c>
      <c r="G2802" s="228">
        <v>0</v>
      </c>
      <c r="H2802" s="228">
        <v>0</v>
      </c>
      <c r="I2802" s="228">
        <v>0</v>
      </c>
      <c r="J2802" s="228">
        <v>0</v>
      </c>
      <c r="K2802" s="228">
        <v>0</v>
      </c>
      <c r="L2802" s="228">
        <v>0</v>
      </c>
    </row>
    <row r="2803" spans="1:12">
      <c r="A2803" s="228">
        <v>2009</v>
      </c>
      <c r="B2803" s="228" t="s">
        <v>195</v>
      </c>
      <c r="C2803" s="228" t="s">
        <v>61</v>
      </c>
      <c r="D2803" s="228" t="s">
        <v>205</v>
      </c>
      <c r="E2803" s="228">
        <v>0</v>
      </c>
      <c r="F2803" s="228">
        <v>99012</v>
      </c>
      <c r="G2803" s="228">
        <v>4747</v>
      </c>
      <c r="H2803" s="228">
        <v>12786</v>
      </c>
      <c r="I2803" s="228">
        <v>6321299.7000000002</v>
      </c>
      <c r="J2803" s="228">
        <v>1116082.29</v>
      </c>
      <c r="K2803" s="228">
        <v>207434.81</v>
      </c>
      <c r="L2803" s="228">
        <v>8993473.3399999999</v>
      </c>
    </row>
    <row r="2804" spans="1:12">
      <c r="A2804" s="228">
        <v>2009</v>
      </c>
      <c r="B2804" s="228" t="s">
        <v>195</v>
      </c>
      <c r="C2804" s="228" t="s">
        <v>61</v>
      </c>
      <c r="D2804" s="228" t="s">
        <v>205</v>
      </c>
      <c r="E2804" s="228">
        <v>5</v>
      </c>
      <c r="F2804" s="228">
        <v>100148</v>
      </c>
      <c r="G2804" s="228">
        <v>2029</v>
      </c>
      <c r="H2804" s="228">
        <v>3421</v>
      </c>
      <c r="I2804" s="228">
        <v>2004143.64</v>
      </c>
      <c r="J2804" s="228">
        <v>481886.16</v>
      </c>
      <c r="K2804" s="228">
        <v>199024.3</v>
      </c>
      <c r="L2804" s="228">
        <v>3314784.76</v>
      </c>
    </row>
    <row r="2805" spans="1:12">
      <c r="A2805" s="228">
        <v>2009</v>
      </c>
      <c r="B2805" s="228" t="s">
        <v>195</v>
      </c>
      <c r="C2805" s="228" t="s">
        <v>61</v>
      </c>
      <c r="D2805" s="228" t="s">
        <v>205</v>
      </c>
      <c r="E2805" s="228">
        <v>10</v>
      </c>
      <c r="F2805" s="228">
        <v>101218</v>
      </c>
      <c r="G2805" s="228">
        <v>1644</v>
      </c>
      <c r="H2805" s="228">
        <v>3036</v>
      </c>
      <c r="I2805" s="228">
        <v>1821875.01</v>
      </c>
      <c r="J2805" s="228">
        <v>450661.29</v>
      </c>
      <c r="K2805" s="228">
        <v>270747.5</v>
      </c>
      <c r="L2805" s="228">
        <v>3038789.63</v>
      </c>
    </row>
    <row r="2806" spans="1:12">
      <c r="A2806" s="228">
        <v>2009</v>
      </c>
      <c r="B2806" s="228" t="s">
        <v>195</v>
      </c>
      <c r="C2806" s="228" t="s">
        <v>61</v>
      </c>
      <c r="D2806" s="228" t="s">
        <v>205</v>
      </c>
      <c r="E2806" s="228">
        <v>15</v>
      </c>
      <c r="F2806" s="228">
        <v>109040</v>
      </c>
      <c r="G2806" s="228">
        <v>2634</v>
      </c>
      <c r="H2806" s="228">
        <v>5014</v>
      </c>
      <c r="I2806" s="228">
        <v>3853737.98</v>
      </c>
      <c r="J2806" s="228">
        <v>835915.27</v>
      </c>
      <c r="K2806" s="228">
        <v>650862.12</v>
      </c>
      <c r="L2806" s="228">
        <v>6461385.5800000001</v>
      </c>
    </row>
    <row r="2807" spans="1:12">
      <c r="A2807" s="228">
        <v>2009</v>
      </c>
      <c r="B2807" s="228" t="s">
        <v>195</v>
      </c>
      <c r="C2807" s="228" t="s">
        <v>61</v>
      </c>
      <c r="D2807" s="228" t="s">
        <v>205</v>
      </c>
      <c r="E2807" s="228">
        <v>20</v>
      </c>
      <c r="F2807" s="228">
        <v>81802</v>
      </c>
      <c r="G2807" s="228">
        <v>2239</v>
      </c>
      <c r="H2807" s="228">
        <v>4486</v>
      </c>
      <c r="I2807" s="228">
        <v>3519371.68</v>
      </c>
      <c r="J2807" s="228">
        <v>728061.63</v>
      </c>
      <c r="K2807" s="228">
        <v>634001.43999999994</v>
      </c>
      <c r="L2807" s="228">
        <v>6479934.3799999999</v>
      </c>
    </row>
    <row r="2808" spans="1:12">
      <c r="A2808" s="228">
        <v>2009</v>
      </c>
      <c r="B2808" s="228" t="s">
        <v>195</v>
      </c>
      <c r="C2808" s="228" t="s">
        <v>61</v>
      </c>
      <c r="D2808" s="228" t="s">
        <v>205</v>
      </c>
      <c r="E2808" s="228">
        <v>25</v>
      </c>
      <c r="F2808" s="228">
        <v>72614</v>
      </c>
      <c r="G2808" s="228">
        <v>1981</v>
      </c>
      <c r="H2808" s="228">
        <v>4026</v>
      </c>
      <c r="I2808" s="228">
        <v>2763365.95</v>
      </c>
      <c r="J2808" s="228">
        <v>682058.06</v>
      </c>
      <c r="K2808" s="228">
        <v>523740.46</v>
      </c>
      <c r="L2808" s="228">
        <v>5216954.25</v>
      </c>
    </row>
    <row r="2809" spans="1:12">
      <c r="A2809" s="228">
        <v>2009</v>
      </c>
      <c r="B2809" s="228" t="s">
        <v>195</v>
      </c>
      <c r="C2809" s="228" t="s">
        <v>61</v>
      </c>
      <c r="D2809" s="228" t="s">
        <v>205</v>
      </c>
      <c r="E2809" s="228">
        <v>30</v>
      </c>
      <c r="F2809" s="228">
        <v>100370</v>
      </c>
      <c r="G2809" s="228">
        <v>2724</v>
      </c>
      <c r="H2809" s="228">
        <v>5782</v>
      </c>
      <c r="I2809" s="228">
        <v>3965077.23</v>
      </c>
      <c r="J2809" s="228">
        <v>905593.06</v>
      </c>
      <c r="K2809" s="228">
        <v>620626.6</v>
      </c>
      <c r="L2809" s="228">
        <v>6976467.7000000002</v>
      </c>
    </row>
    <row r="2810" spans="1:12">
      <c r="A2810" s="228">
        <v>2009</v>
      </c>
      <c r="B2810" s="228" t="s">
        <v>195</v>
      </c>
      <c r="C2810" s="228" t="s">
        <v>61</v>
      </c>
      <c r="D2810" s="228" t="s">
        <v>205</v>
      </c>
      <c r="E2810" s="228">
        <v>35</v>
      </c>
      <c r="F2810" s="228">
        <v>117629</v>
      </c>
      <c r="G2810" s="228">
        <v>3766</v>
      </c>
      <c r="H2810" s="228">
        <v>7859</v>
      </c>
      <c r="I2810" s="228">
        <v>5535460.6600000001</v>
      </c>
      <c r="J2810" s="228">
        <v>1376827.04</v>
      </c>
      <c r="K2810" s="228">
        <v>829795.95</v>
      </c>
      <c r="L2810" s="228">
        <v>9861472.8399999999</v>
      </c>
    </row>
    <row r="2811" spans="1:12">
      <c r="A2811" s="228">
        <v>2009</v>
      </c>
      <c r="B2811" s="228" t="s">
        <v>195</v>
      </c>
      <c r="C2811" s="228" t="s">
        <v>61</v>
      </c>
      <c r="D2811" s="228" t="s">
        <v>205</v>
      </c>
      <c r="E2811" s="228">
        <v>40</v>
      </c>
      <c r="F2811" s="228">
        <v>113051</v>
      </c>
      <c r="G2811" s="228">
        <v>4544</v>
      </c>
      <c r="H2811" s="228">
        <v>8253</v>
      </c>
      <c r="I2811" s="228">
        <v>6087908.4400000004</v>
      </c>
      <c r="J2811" s="228">
        <v>1595707.59</v>
      </c>
      <c r="K2811" s="228">
        <v>1033806.31</v>
      </c>
      <c r="L2811" s="228">
        <v>10679502.02</v>
      </c>
    </row>
    <row r="2812" spans="1:12">
      <c r="A2812" s="228">
        <v>2009</v>
      </c>
      <c r="B2812" s="228" t="s">
        <v>195</v>
      </c>
      <c r="C2812" s="228" t="s">
        <v>61</v>
      </c>
      <c r="D2812" s="228" t="s">
        <v>205</v>
      </c>
      <c r="E2812" s="228">
        <v>45</v>
      </c>
      <c r="F2812" s="228">
        <v>123302</v>
      </c>
      <c r="G2812" s="228">
        <v>6350</v>
      </c>
      <c r="H2812" s="228">
        <v>12020</v>
      </c>
      <c r="I2812" s="228">
        <v>9110061.4800000004</v>
      </c>
      <c r="J2812" s="228">
        <v>2261622.6</v>
      </c>
      <c r="K2812" s="228">
        <v>1870248.62</v>
      </c>
      <c r="L2812" s="228">
        <v>15912002.5</v>
      </c>
    </row>
    <row r="2813" spans="1:12">
      <c r="A2813" s="228">
        <v>2009</v>
      </c>
      <c r="B2813" s="228" t="s">
        <v>195</v>
      </c>
      <c r="C2813" s="228" t="s">
        <v>61</v>
      </c>
      <c r="D2813" s="228" t="s">
        <v>205</v>
      </c>
      <c r="E2813" s="228">
        <v>50</v>
      </c>
      <c r="F2813" s="228">
        <v>121432</v>
      </c>
      <c r="G2813" s="228">
        <v>7970</v>
      </c>
      <c r="H2813" s="228">
        <v>15734</v>
      </c>
      <c r="I2813" s="228">
        <v>12744057.810000001</v>
      </c>
      <c r="J2813" s="228">
        <v>3122508.04</v>
      </c>
      <c r="K2813" s="228">
        <v>3304258</v>
      </c>
      <c r="L2813" s="228">
        <v>22534503.27</v>
      </c>
    </row>
    <row r="2814" spans="1:12">
      <c r="A2814" s="228">
        <v>2009</v>
      </c>
      <c r="B2814" s="228" t="s">
        <v>195</v>
      </c>
      <c r="C2814" s="228" t="s">
        <v>61</v>
      </c>
      <c r="D2814" s="228" t="s">
        <v>205</v>
      </c>
      <c r="E2814" s="228">
        <v>55</v>
      </c>
      <c r="F2814" s="228">
        <v>116385</v>
      </c>
      <c r="G2814" s="228">
        <v>10182</v>
      </c>
      <c r="H2814" s="228">
        <v>22263</v>
      </c>
      <c r="I2814" s="228">
        <v>18775455.899999999</v>
      </c>
      <c r="J2814" s="228">
        <v>4382226.28</v>
      </c>
      <c r="K2814" s="228">
        <v>5354734.01</v>
      </c>
      <c r="L2814" s="228">
        <v>32906417.960000001</v>
      </c>
    </row>
    <row r="2815" spans="1:12">
      <c r="A2815" s="228">
        <v>2009</v>
      </c>
      <c r="B2815" s="228" t="s">
        <v>195</v>
      </c>
      <c r="C2815" s="228" t="s">
        <v>61</v>
      </c>
      <c r="D2815" s="228" t="s">
        <v>205</v>
      </c>
      <c r="E2815" s="228">
        <v>60</v>
      </c>
      <c r="F2815" s="228">
        <v>108652</v>
      </c>
      <c r="G2815" s="228">
        <v>12884</v>
      </c>
      <c r="H2815" s="228">
        <v>29295</v>
      </c>
      <c r="I2815" s="228">
        <v>25045693.170000002</v>
      </c>
      <c r="J2815" s="228">
        <v>5709581.9800000004</v>
      </c>
      <c r="K2815" s="228">
        <v>7388697.6900000004</v>
      </c>
      <c r="L2815" s="228">
        <v>43531947.340000004</v>
      </c>
    </row>
    <row r="2816" spans="1:12">
      <c r="A2816" s="228">
        <v>2009</v>
      </c>
      <c r="B2816" s="228" t="s">
        <v>195</v>
      </c>
      <c r="C2816" s="228" t="s">
        <v>61</v>
      </c>
      <c r="D2816" s="228" t="s">
        <v>205</v>
      </c>
      <c r="E2816" s="228">
        <v>65</v>
      </c>
      <c r="F2816" s="228">
        <v>78425</v>
      </c>
      <c r="G2816" s="228">
        <v>13514</v>
      </c>
      <c r="H2816" s="228">
        <v>32127</v>
      </c>
      <c r="I2816" s="228">
        <v>26968758.629999999</v>
      </c>
      <c r="J2816" s="228">
        <v>5951864.3099999996</v>
      </c>
      <c r="K2816" s="228">
        <v>7986172.2699999996</v>
      </c>
      <c r="L2816" s="228">
        <v>46351445.740000002</v>
      </c>
    </row>
    <row r="2817" spans="1:12">
      <c r="A2817" s="228">
        <v>2009</v>
      </c>
      <c r="B2817" s="228" t="s">
        <v>195</v>
      </c>
      <c r="C2817" s="228" t="s">
        <v>61</v>
      </c>
      <c r="D2817" s="228" t="s">
        <v>205</v>
      </c>
      <c r="E2817" s="228">
        <v>70</v>
      </c>
      <c r="F2817" s="228">
        <v>55012</v>
      </c>
      <c r="G2817" s="228">
        <v>12784</v>
      </c>
      <c r="H2817" s="228">
        <v>34734</v>
      </c>
      <c r="I2817" s="228">
        <v>26871068.93</v>
      </c>
      <c r="J2817" s="228">
        <v>5633491.5199999996</v>
      </c>
      <c r="K2817" s="228">
        <v>7873401.4400000004</v>
      </c>
      <c r="L2817" s="228">
        <v>44459785.399999999</v>
      </c>
    </row>
    <row r="2818" spans="1:12">
      <c r="A2818" s="228">
        <v>2009</v>
      </c>
      <c r="B2818" s="228" t="s">
        <v>195</v>
      </c>
      <c r="C2818" s="228" t="s">
        <v>61</v>
      </c>
      <c r="D2818" s="228" t="s">
        <v>205</v>
      </c>
      <c r="E2818" s="228">
        <v>75</v>
      </c>
      <c r="F2818" s="228">
        <v>39149</v>
      </c>
      <c r="G2818" s="228">
        <v>12540</v>
      </c>
      <c r="H2818" s="228">
        <v>36280</v>
      </c>
      <c r="I2818" s="228">
        <v>25643328.73</v>
      </c>
      <c r="J2818" s="228">
        <v>5006743.7</v>
      </c>
      <c r="K2818" s="228">
        <v>7528469.5599999996</v>
      </c>
      <c r="L2818" s="228">
        <v>41420324.600000001</v>
      </c>
    </row>
    <row r="2819" spans="1:12">
      <c r="A2819" s="228">
        <v>2009</v>
      </c>
      <c r="B2819" s="228" t="s">
        <v>195</v>
      </c>
      <c r="C2819" s="228" t="s">
        <v>61</v>
      </c>
      <c r="D2819" s="228" t="s">
        <v>205</v>
      </c>
      <c r="E2819" s="228">
        <v>80</v>
      </c>
      <c r="F2819" s="228">
        <v>26917</v>
      </c>
      <c r="G2819" s="228">
        <v>9293</v>
      </c>
      <c r="H2819" s="228">
        <v>33558</v>
      </c>
      <c r="I2819" s="228">
        <v>21276247.43</v>
      </c>
      <c r="J2819" s="228">
        <v>3678693.55</v>
      </c>
      <c r="K2819" s="228">
        <v>5195045.29</v>
      </c>
      <c r="L2819" s="228">
        <v>32098086.300000001</v>
      </c>
    </row>
    <row r="2820" spans="1:12">
      <c r="A2820" s="228">
        <v>2009</v>
      </c>
      <c r="B2820" s="228" t="s">
        <v>195</v>
      </c>
      <c r="C2820" s="228" t="s">
        <v>61</v>
      </c>
      <c r="D2820" s="228" t="s">
        <v>205</v>
      </c>
      <c r="E2820" s="228">
        <v>85</v>
      </c>
      <c r="F2820" s="228">
        <v>8752</v>
      </c>
      <c r="G2820" s="228">
        <v>2827</v>
      </c>
      <c r="H2820" s="228">
        <v>14152</v>
      </c>
      <c r="I2820" s="228">
        <v>7431045.21</v>
      </c>
      <c r="J2820" s="228">
        <v>1062583.19</v>
      </c>
      <c r="K2820" s="228">
        <v>1554320.91</v>
      </c>
      <c r="L2820" s="228">
        <v>10630301.68</v>
      </c>
    </row>
    <row r="2821" spans="1:12">
      <c r="A2821" s="228">
        <v>2009</v>
      </c>
      <c r="B2821" s="228" t="s">
        <v>195</v>
      </c>
      <c r="C2821" s="228" t="s">
        <v>61</v>
      </c>
      <c r="D2821" s="228" t="s">
        <v>205</v>
      </c>
      <c r="E2821" s="228">
        <v>90</v>
      </c>
      <c r="F2821" s="228">
        <v>2433</v>
      </c>
      <c r="G2821" s="228">
        <v>734</v>
      </c>
      <c r="H2821" s="228">
        <v>4936</v>
      </c>
      <c r="I2821" s="228">
        <v>2305959.16</v>
      </c>
      <c r="J2821" s="228">
        <v>273192.15999999997</v>
      </c>
      <c r="K2821" s="228">
        <v>246973.3</v>
      </c>
      <c r="L2821" s="228">
        <v>2951126.92</v>
      </c>
    </row>
    <row r="2822" spans="1:12">
      <c r="A2822" s="228">
        <v>2009</v>
      </c>
      <c r="B2822" s="228" t="s">
        <v>195</v>
      </c>
      <c r="C2822" s="228" t="s">
        <v>61</v>
      </c>
      <c r="D2822" s="228" t="s">
        <v>205</v>
      </c>
      <c r="E2822" s="228">
        <v>95</v>
      </c>
      <c r="F2822" s="228">
        <v>576</v>
      </c>
      <c r="G2822" s="228">
        <v>136</v>
      </c>
      <c r="H2822" s="228">
        <v>1369</v>
      </c>
      <c r="I2822" s="228">
        <v>552081.92000000004</v>
      </c>
      <c r="J2822" s="228">
        <v>60564.88</v>
      </c>
      <c r="K2822" s="228">
        <v>74075</v>
      </c>
      <c r="L2822" s="228">
        <v>707635.6</v>
      </c>
    </row>
    <row r="2823" spans="1:12">
      <c r="A2823" s="228">
        <v>2009</v>
      </c>
      <c r="B2823" s="228" t="s">
        <v>195</v>
      </c>
      <c r="C2823" s="228" t="s">
        <v>61</v>
      </c>
      <c r="D2823" s="228" t="s">
        <v>206</v>
      </c>
      <c r="E2823" s="228">
        <v>0</v>
      </c>
      <c r="F2823" s="228">
        <v>93060</v>
      </c>
      <c r="G2823" s="228">
        <v>3406</v>
      </c>
      <c r="H2823" s="228">
        <v>11815</v>
      </c>
      <c r="I2823" s="228">
        <v>5256199.74</v>
      </c>
      <c r="J2823" s="228">
        <v>798823.87</v>
      </c>
      <c r="K2823" s="228">
        <v>158118.15</v>
      </c>
      <c r="L2823" s="228">
        <v>6950692.6699999999</v>
      </c>
    </row>
    <row r="2824" spans="1:12">
      <c r="A2824" s="228">
        <v>2009</v>
      </c>
      <c r="B2824" s="228" t="s">
        <v>195</v>
      </c>
      <c r="C2824" s="228" t="s">
        <v>61</v>
      </c>
      <c r="D2824" s="228" t="s">
        <v>206</v>
      </c>
      <c r="E2824" s="228">
        <v>5</v>
      </c>
      <c r="F2824" s="228">
        <v>93632</v>
      </c>
      <c r="G2824" s="228">
        <v>1436</v>
      </c>
      <c r="H2824" s="228">
        <v>2573</v>
      </c>
      <c r="I2824" s="228">
        <v>1476722.4</v>
      </c>
      <c r="J2824" s="228">
        <v>348676.38</v>
      </c>
      <c r="K2824" s="228">
        <v>95731.48</v>
      </c>
      <c r="L2824" s="228">
        <v>2356663.4700000002</v>
      </c>
    </row>
    <row r="2825" spans="1:12">
      <c r="A2825" s="228">
        <v>2009</v>
      </c>
      <c r="B2825" s="228" t="s">
        <v>195</v>
      </c>
      <c r="C2825" s="228" t="s">
        <v>61</v>
      </c>
      <c r="D2825" s="228" t="s">
        <v>206</v>
      </c>
      <c r="E2825" s="228">
        <v>10</v>
      </c>
      <c r="F2825" s="228">
        <v>96089</v>
      </c>
      <c r="G2825" s="228">
        <v>1300</v>
      </c>
      <c r="H2825" s="228">
        <v>3074</v>
      </c>
      <c r="I2825" s="228">
        <v>1674009.72</v>
      </c>
      <c r="J2825" s="228">
        <v>360207.64</v>
      </c>
      <c r="K2825" s="228">
        <v>287294.53000000003</v>
      </c>
      <c r="L2825" s="228">
        <v>2754484.89</v>
      </c>
    </row>
    <row r="2826" spans="1:12">
      <c r="A2826" s="228">
        <v>2009</v>
      </c>
      <c r="B2826" s="228" t="s">
        <v>195</v>
      </c>
      <c r="C2826" s="228" t="s">
        <v>61</v>
      </c>
      <c r="D2826" s="228" t="s">
        <v>206</v>
      </c>
      <c r="E2826" s="228">
        <v>15</v>
      </c>
      <c r="F2826" s="228">
        <v>102782</v>
      </c>
      <c r="G2826" s="228">
        <v>2995</v>
      </c>
      <c r="H2826" s="228">
        <v>7262</v>
      </c>
      <c r="I2826" s="228">
        <v>4684803.97</v>
      </c>
      <c r="J2826" s="228">
        <v>750082.04</v>
      </c>
      <c r="K2826" s="228">
        <v>479539.9</v>
      </c>
      <c r="L2826" s="228">
        <v>7008558.1799999997</v>
      </c>
    </row>
    <row r="2827" spans="1:12">
      <c r="A2827" s="228">
        <v>2009</v>
      </c>
      <c r="B2827" s="228" t="s">
        <v>195</v>
      </c>
      <c r="C2827" s="228" t="s">
        <v>61</v>
      </c>
      <c r="D2827" s="228" t="s">
        <v>206</v>
      </c>
      <c r="E2827" s="228">
        <v>20</v>
      </c>
      <c r="F2827" s="228">
        <v>85759</v>
      </c>
      <c r="G2827" s="228">
        <v>3644</v>
      </c>
      <c r="H2827" s="228">
        <v>8144</v>
      </c>
      <c r="I2827" s="228">
        <v>5782656.3600000003</v>
      </c>
      <c r="J2827" s="228">
        <v>1052563.02</v>
      </c>
      <c r="K2827" s="228">
        <v>700657.78</v>
      </c>
      <c r="L2827" s="228">
        <v>8959135.5899999999</v>
      </c>
    </row>
    <row r="2828" spans="1:12">
      <c r="A2828" s="228">
        <v>2009</v>
      </c>
      <c r="B2828" s="228" t="s">
        <v>195</v>
      </c>
      <c r="C2828" s="228" t="s">
        <v>61</v>
      </c>
      <c r="D2828" s="228" t="s">
        <v>206</v>
      </c>
      <c r="E2828" s="228">
        <v>25</v>
      </c>
      <c r="F2828" s="228">
        <v>89084</v>
      </c>
      <c r="G2828" s="228">
        <v>5555</v>
      </c>
      <c r="H2828" s="228">
        <v>15398</v>
      </c>
      <c r="I2828" s="228">
        <v>11188913.52</v>
      </c>
      <c r="J2828" s="228">
        <v>2470109.67</v>
      </c>
      <c r="K2828" s="228">
        <v>553913.81000000006</v>
      </c>
      <c r="L2828" s="228">
        <v>16927341.530000001</v>
      </c>
    </row>
    <row r="2829" spans="1:12">
      <c r="A2829" s="228">
        <v>2009</v>
      </c>
      <c r="B2829" s="228" t="s">
        <v>195</v>
      </c>
      <c r="C2829" s="228" t="s">
        <v>61</v>
      </c>
      <c r="D2829" s="228" t="s">
        <v>206</v>
      </c>
      <c r="E2829" s="228">
        <v>30</v>
      </c>
      <c r="F2829" s="228">
        <v>115426</v>
      </c>
      <c r="G2829" s="228">
        <v>9287</v>
      </c>
      <c r="H2829" s="228">
        <v>26319</v>
      </c>
      <c r="I2829" s="228">
        <v>20958007.5</v>
      </c>
      <c r="J2829" s="228">
        <v>4331863.5999999996</v>
      </c>
      <c r="K2829" s="228">
        <v>813100.18</v>
      </c>
      <c r="L2829" s="228">
        <v>31285223.010000002</v>
      </c>
    </row>
    <row r="2830" spans="1:12">
      <c r="A2830" s="228">
        <v>2009</v>
      </c>
      <c r="B2830" s="228" t="s">
        <v>195</v>
      </c>
      <c r="C2830" s="228" t="s">
        <v>61</v>
      </c>
      <c r="D2830" s="228" t="s">
        <v>206</v>
      </c>
      <c r="E2830" s="228">
        <v>35</v>
      </c>
      <c r="F2830" s="228">
        <v>130866</v>
      </c>
      <c r="G2830" s="228">
        <v>10545</v>
      </c>
      <c r="H2830" s="228">
        <v>25891</v>
      </c>
      <c r="I2830" s="228">
        <v>20496215.27</v>
      </c>
      <c r="J2830" s="228">
        <v>4171558.63</v>
      </c>
      <c r="K2830" s="228">
        <v>1272267.73</v>
      </c>
      <c r="L2830" s="228">
        <v>31639869.170000002</v>
      </c>
    </row>
    <row r="2831" spans="1:12">
      <c r="A2831" s="228">
        <v>2009</v>
      </c>
      <c r="B2831" s="228" t="s">
        <v>195</v>
      </c>
      <c r="C2831" s="228" t="s">
        <v>61</v>
      </c>
      <c r="D2831" s="228" t="s">
        <v>206</v>
      </c>
      <c r="E2831" s="228">
        <v>40</v>
      </c>
      <c r="F2831" s="228">
        <v>123335</v>
      </c>
      <c r="G2831" s="228">
        <v>8258</v>
      </c>
      <c r="H2831" s="228">
        <v>17193</v>
      </c>
      <c r="I2831" s="228">
        <v>13321619.15</v>
      </c>
      <c r="J2831" s="228">
        <v>2900195.09</v>
      </c>
      <c r="K2831" s="228">
        <v>1495573.93</v>
      </c>
      <c r="L2831" s="228">
        <v>21708888.649999999</v>
      </c>
    </row>
    <row r="2832" spans="1:12">
      <c r="A2832" s="228">
        <v>2009</v>
      </c>
      <c r="B2832" s="228" t="s">
        <v>195</v>
      </c>
      <c r="C2832" s="228" t="s">
        <v>61</v>
      </c>
      <c r="D2832" s="228" t="s">
        <v>206</v>
      </c>
      <c r="E2832" s="228">
        <v>45</v>
      </c>
      <c r="F2832" s="228">
        <v>132762</v>
      </c>
      <c r="G2832" s="228">
        <v>8752</v>
      </c>
      <c r="H2832" s="228">
        <v>18194</v>
      </c>
      <c r="I2832" s="228">
        <v>14054099.029999999</v>
      </c>
      <c r="J2832" s="228">
        <v>3295281.93</v>
      </c>
      <c r="K2832" s="228">
        <v>2166098.73</v>
      </c>
      <c r="L2832" s="228">
        <v>23717539.93</v>
      </c>
    </row>
    <row r="2833" spans="1:12">
      <c r="A2833" s="228">
        <v>2009</v>
      </c>
      <c r="B2833" s="228" t="s">
        <v>195</v>
      </c>
      <c r="C2833" s="228" t="s">
        <v>61</v>
      </c>
      <c r="D2833" s="228" t="s">
        <v>206</v>
      </c>
      <c r="E2833" s="228">
        <v>50</v>
      </c>
      <c r="F2833" s="228">
        <v>130945</v>
      </c>
      <c r="G2833" s="228">
        <v>9912</v>
      </c>
      <c r="H2833" s="228">
        <v>22141</v>
      </c>
      <c r="I2833" s="228">
        <v>16808864.25</v>
      </c>
      <c r="J2833" s="228">
        <v>3802429.14</v>
      </c>
      <c r="K2833" s="228">
        <v>3536937.66</v>
      </c>
      <c r="L2833" s="228">
        <v>28519508.670000002</v>
      </c>
    </row>
    <row r="2834" spans="1:12">
      <c r="A2834" s="228">
        <v>2009</v>
      </c>
      <c r="B2834" s="228" t="s">
        <v>195</v>
      </c>
      <c r="C2834" s="228" t="s">
        <v>61</v>
      </c>
      <c r="D2834" s="228" t="s">
        <v>206</v>
      </c>
      <c r="E2834" s="228">
        <v>55</v>
      </c>
      <c r="F2834" s="228">
        <v>124254</v>
      </c>
      <c r="G2834" s="228">
        <v>11630</v>
      </c>
      <c r="H2834" s="228">
        <v>25820</v>
      </c>
      <c r="I2834" s="228">
        <v>19789747.170000002</v>
      </c>
      <c r="J2834" s="228">
        <v>4378217.07</v>
      </c>
      <c r="K2834" s="228">
        <v>4704367.3</v>
      </c>
      <c r="L2834" s="228">
        <v>33727365.469999999</v>
      </c>
    </row>
    <row r="2835" spans="1:12">
      <c r="A2835" s="228">
        <v>2009</v>
      </c>
      <c r="B2835" s="228" t="s">
        <v>195</v>
      </c>
      <c r="C2835" s="228" t="s">
        <v>61</v>
      </c>
      <c r="D2835" s="228" t="s">
        <v>206</v>
      </c>
      <c r="E2835" s="228">
        <v>60</v>
      </c>
      <c r="F2835" s="228">
        <v>111995</v>
      </c>
      <c r="G2835" s="228">
        <v>13844</v>
      </c>
      <c r="H2835" s="228">
        <v>32350</v>
      </c>
      <c r="I2835" s="228">
        <v>24670937</v>
      </c>
      <c r="J2835" s="228">
        <v>5160299.9000000004</v>
      </c>
      <c r="K2835" s="228">
        <v>6958746.5099999998</v>
      </c>
      <c r="L2835" s="228">
        <v>42094165.799999997</v>
      </c>
    </row>
    <row r="2836" spans="1:12">
      <c r="A2836" s="228">
        <v>2009</v>
      </c>
      <c r="B2836" s="228" t="s">
        <v>195</v>
      </c>
      <c r="C2836" s="228" t="s">
        <v>61</v>
      </c>
      <c r="D2836" s="228" t="s">
        <v>206</v>
      </c>
      <c r="E2836" s="228">
        <v>65</v>
      </c>
      <c r="F2836" s="228">
        <v>78621</v>
      </c>
      <c r="G2836" s="228">
        <v>12615</v>
      </c>
      <c r="H2836" s="228">
        <v>32300</v>
      </c>
      <c r="I2836" s="228">
        <v>24291616</v>
      </c>
      <c r="J2836" s="228">
        <v>5062462.62</v>
      </c>
      <c r="K2836" s="228">
        <v>6467061.2699999996</v>
      </c>
      <c r="L2836" s="228">
        <v>40127125.960000001</v>
      </c>
    </row>
    <row r="2837" spans="1:12">
      <c r="A2837" s="228">
        <v>2009</v>
      </c>
      <c r="B2837" s="228" t="s">
        <v>195</v>
      </c>
      <c r="C2837" s="228" t="s">
        <v>61</v>
      </c>
      <c r="D2837" s="228" t="s">
        <v>206</v>
      </c>
      <c r="E2837" s="228">
        <v>70</v>
      </c>
      <c r="F2837" s="228">
        <v>57111</v>
      </c>
      <c r="G2837" s="228">
        <v>11936</v>
      </c>
      <c r="H2837" s="228">
        <v>34667</v>
      </c>
      <c r="I2837" s="228">
        <v>24596149.559999999</v>
      </c>
      <c r="J2837" s="228">
        <v>4786165.5999999996</v>
      </c>
      <c r="K2837" s="228">
        <v>6649293.4199999999</v>
      </c>
      <c r="L2837" s="228">
        <v>39563360.5</v>
      </c>
    </row>
    <row r="2838" spans="1:12">
      <c r="A2838" s="228">
        <v>2009</v>
      </c>
      <c r="B2838" s="228" t="s">
        <v>195</v>
      </c>
      <c r="C2838" s="228" t="s">
        <v>61</v>
      </c>
      <c r="D2838" s="228" t="s">
        <v>206</v>
      </c>
      <c r="E2838" s="228">
        <v>75</v>
      </c>
      <c r="F2838" s="228">
        <v>43504</v>
      </c>
      <c r="G2838" s="228">
        <v>11055</v>
      </c>
      <c r="H2838" s="228">
        <v>37878</v>
      </c>
      <c r="I2838" s="228">
        <v>25180746.109999999</v>
      </c>
      <c r="J2838" s="228">
        <v>4524640.7699999996</v>
      </c>
      <c r="K2838" s="228">
        <v>5747865.5300000003</v>
      </c>
      <c r="L2838" s="228">
        <v>38180809.93</v>
      </c>
    </row>
    <row r="2839" spans="1:12">
      <c r="A2839" s="228">
        <v>2009</v>
      </c>
      <c r="B2839" s="228" t="s">
        <v>195</v>
      </c>
      <c r="C2839" s="228" t="s">
        <v>61</v>
      </c>
      <c r="D2839" s="228" t="s">
        <v>206</v>
      </c>
      <c r="E2839" s="228">
        <v>80</v>
      </c>
      <c r="F2839" s="228">
        <v>33570</v>
      </c>
      <c r="G2839" s="228">
        <v>8738</v>
      </c>
      <c r="H2839" s="228">
        <v>39738</v>
      </c>
      <c r="I2839" s="228">
        <v>22554928.84</v>
      </c>
      <c r="J2839" s="228">
        <v>3454945.54</v>
      </c>
      <c r="K2839" s="228">
        <v>4019957.18</v>
      </c>
      <c r="L2839" s="228">
        <v>32133654.120000001</v>
      </c>
    </row>
    <row r="2840" spans="1:12">
      <c r="A2840" s="228">
        <v>2009</v>
      </c>
      <c r="B2840" s="228" t="s">
        <v>195</v>
      </c>
      <c r="C2840" s="228" t="s">
        <v>61</v>
      </c>
      <c r="D2840" s="228" t="s">
        <v>206</v>
      </c>
      <c r="E2840" s="228">
        <v>85</v>
      </c>
      <c r="F2840" s="228">
        <v>19253</v>
      </c>
      <c r="G2840" s="228">
        <v>4551</v>
      </c>
      <c r="H2840" s="228">
        <v>30597</v>
      </c>
      <c r="I2840" s="228">
        <v>15149798.609999999</v>
      </c>
      <c r="J2840" s="228">
        <v>1816519.1</v>
      </c>
      <c r="K2840" s="228">
        <v>1934964.37</v>
      </c>
      <c r="L2840" s="228">
        <v>20105721.32</v>
      </c>
    </row>
    <row r="2841" spans="1:12">
      <c r="A2841" s="228">
        <v>2009</v>
      </c>
      <c r="B2841" s="228" t="s">
        <v>195</v>
      </c>
      <c r="C2841" s="228" t="s">
        <v>61</v>
      </c>
      <c r="D2841" s="228" t="s">
        <v>206</v>
      </c>
      <c r="E2841" s="228">
        <v>90</v>
      </c>
      <c r="F2841" s="228">
        <v>7140</v>
      </c>
      <c r="G2841" s="228">
        <v>1557</v>
      </c>
      <c r="H2841" s="228">
        <v>13461</v>
      </c>
      <c r="I2841" s="228">
        <v>5964660.2000000002</v>
      </c>
      <c r="J2841" s="228">
        <v>583511.23</v>
      </c>
      <c r="K2841" s="228">
        <v>432200.92</v>
      </c>
      <c r="L2841" s="228">
        <v>7327267.1500000004</v>
      </c>
    </row>
    <row r="2842" spans="1:12">
      <c r="A2842" s="228">
        <v>2009</v>
      </c>
      <c r="B2842" s="228" t="s">
        <v>195</v>
      </c>
      <c r="C2842" s="228" t="s">
        <v>61</v>
      </c>
      <c r="D2842" s="228" t="s">
        <v>206</v>
      </c>
      <c r="E2842" s="228">
        <v>95</v>
      </c>
      <c r="F2842" s="228">
        <v>2145</v>
      </c>
      <c r="G2842" s="228">
        <v>353</v>
      </c>
      <c r="H2842" s="228">
        <v>3603</v>
      </c>
      <c r="I2842" s="228">
        <v>1528699.59</v>
      </c>
      <c r="J2842" s="228">
        <v>134590.79</v>
      </c>
      <c r="K2842" s="228">
        <v>94975.62</v>
      </c>
      <c r="L2842" s="228">
        <v>1824094.5</v>
      </c>
    </row>
    <row r="2843" spans="1:12">
      <c r="A2843" s="228">
        <v>2009</v>
      </c>
      <c r="B2843" s="228" t="s">
        <v>195</v>
      </c>
      <c r="C2843" s="228" t="s">
        <v>62</v>
      </c>
      <c r="D2843" s="228" t="s">
        <v>205</v>
      </c>
      <c r="E2843" s="228">
        <v>0</v>
      </c>
      <c r="F2843" s="228">
        <v>70031</v>
      </c>
      <c r="G2843" s="228">
        <v>2486</v>
      </c>
      <c r="H2843" s="228">
        <v>7490</v>
      </c>
      <c r="I2843" s="228">
        <v>3974636.78</v>
      </c>
      <c r="J2843" s="228">
        <v>839444.51</v>
      </c>
      <c r="K2843" s="228">
        <v>86260.3</v>
      </c>
      <c r="L2843" s="228">
        <v>5450970.6399999997</v>
      </c>
    </row>
    <row r="2844" spans="1:12">
      <c r="A2844" s="228">
        <v>2009</v>
      </c>
      <c r="B2844" s="228" t="s">
        <v>195</v>
      </c>
      <c r="C2844" s="228" t="s">
        <v>62</v>
      </c>
      <c r="D2844" s="228" t="s">
        <v>205</v>
      </c>
      <c r="E2844" s="228">
        <v>5</v>
      </c>
      <c r="F2844" s="228">
        <v>68551</v>
      </c>
      <c r="G2844" s="228">
        <v>1037</v>
      </c>
      <c r="H2844" s="228">
        <v>1444</v>
      </c>
      <c r="I2844" s="228">
        <v>1025324.45</v>
      </c>
      <c r="J2844" s="228">
        <v>383021.18</v>
      </c>
      <c r="K2844" s="228">
        <v>92568.78</v>
      </c>
      <c r="L2844" s="228">
        <v>1769080.18</v>
      </c>
    </row>
    <row r="2845" spans="1:12">
      <c r="A2845" s="228">
        <v>2009</v>
      </c>
      <c r="B2845" s="228" t="s">
        <v>195</v>
      </c>
      <c r="C2845" s="228" t="s">
        <v>62</v>
      </c>
      <c r="D2845" s="228" t="s">
        <v>205</v>
      </c>
      <c r="E2845" s="228">
        <v>10</v>
      </c>
      <c r="F2845" s="228">
        <v>71011</v>
      </c>
      <c r="G2845" s="228">
        <v>938</v>
      </c>
      <c r="H2845" s="228">
        <v>1424</v>
      </c>
      <c r="I2845" s="228">
        <v>1033524.35</v>
      </c>
      <c r="J2845" s="228">
        <v>327431.83</v>
      </c>
      <c r="K2845" s="228">
        <v>188169.92</v>
      </c>
      <c r="L2845" s="228">
        <v>1733887.23</v>
      </c>
    </row>
    <row r="2846" spans="1:12">
      <c r="A2846" s="228">
        <v>2009</v>
      </c>
      <c r="B2846" s="228" t="s">
        <v>195</v>
      </c>
      <c r="C2846" s="228" t="s">
        <v>62</v>
      </c>
      <c r="D2846" s="228" t="s">
        <v>205</v>
      </c>
      <c r="E2846" s="228">
        <v>15</v>
      </c>
      <c r="F2846" s="228">
        <v>76699</v>
      </c>
      <c r="G2846" s="228">
        <v>2061</v>
      </c>
      <c r="H2846" s="228">
        <v>2940</v>
      </c>
      <c r="I2846" s="228">
        <v>2767693.57</v>
      </c>
      <c r="J2846" s="228">
        <v>832948.69</v>
      </c>
      <c r="K2846" s="228">
        <v>571793.65</v>
      </c>
      <c r="L2846" s="228">
        <v>4797540.99</v>
      </c>
    </row>
    <row r="2847" spans="1:12">
      <c r="A2847" s="228">
        <v>2009</v>
      </c>
      <c r="B2847" s="228" t="s">
        <v>195</v>
      </c>
      <c r="C2847" s="228" t="s">
        <v>62</v>
      </c>
      <c r="D2847" s="228" t="s">
        <v>205</v>
      </c>
      <c r="E2847" s="228">
        <v>20</v>
      </c>
      <c r="F2847" s="228">
        <v>60262</v>
      </c>
      <c r="G2847" s="228">
        <v>2063</v>
      </c>
      <c r="H2847" s="228">
        <v>3995</v>
      </c>
      <c r="I2847" s="228">
        <v>3194693.81</v>
      </c>
      <c r="J2847" s="228">
        <v>850139.04</v>
      </c>
      <c r="K2847" s="228">
        <v>537172.94999999995</v>
      </c>
      <c r="L2847" s="228">
        <v>5226814.28</v>
      </c>
    </row>
    <row r="2848" spans="1:12">
      <c r="A2848" s="228">
        <v>2009</v>
      </c>
      <c r="B2848" s="228" t="s">
        <v>195</v>
      </c>
      <c r="C2848" s="228" t="s">
        <v>62</v>
      </c>
      <c r="D2848" s="228" t="s">
        <v>205</v>
      </c>
      <c r="E2848" s="228">
        <v>25</v>
      </c>
      <c r="F2848" s="228">
        <v>49602</v>
      </c>
      <c r="G2848" s="228">
        <v>1504</v>
      </c>
      <c r="H2848" s="228">
        <v>2773</v>
      </c>
      <c r="I2848" s="228">
        <v>2114447.3599999999</v>
      </c>
      <c r="J2848" s="228">
        <v>693512.06</v>
      </c>
      <c r="K2848" s="228">
        <v>314307.81</v>
      </c>
      <c r="L2848" s="228">
        <v>3704311.11</v>
      </c>
    </row>
    <row r="2849" spans="1:12">
      <c r="A2849" s="228">
        <v>2009</v>
      </c>
      <c r="B2849" s="228" t="s">
        <v>195</v>
      </c>
      <c r="C2849" s="228" t="s">
        <v>62</v>
      </c>
      <c r="D2849" s="228" t="s">
        <v>205</v>
      </c>
      <c r="E2849" s="228">
        <v>30</v>
      </c>
      <c r="F2849" s="228">
        <v>72227</v>
      </c>
      <c r="G2849" s="228">
        <v>2245</v>
      </c>
      <c r="H2849" s="228">
        <v>4147</v>
      </c>
      <c r="I2849" s="228">
        <v>2999270.24</v>
      </c>
      <c r="J2849" s="228">
        <v>937888.12</v>
      </c>
      <c r="K2849" s="228">
        <v>460458.55</v>
      </c>
      <c r="L2849" s="228">
        <v>5173112.03</v>
      </c>
    </row>
    <row r="2850" spans="1:12">
      <c r="A2850" s="228">
        <v>2009</v>
      </c>
      <c r="B2850" s="228" t="s">
        <v>195</v>
      </c>
      <c r="C2850" s="228" t="s">
        <v>62</v>
      </c>
      <c r="D2850" s="228" t="s">
        <v>205</v>
      </c>
      <c r="E2850" s="228">
        <v>35</v>
      </c>
      <c r="F2850" s="228">
        <v>83465</v>
      </c>
      <c r="G2850" s="228">
        <v>3394</v>
      </c>
      <c r="H2850" s="228">
        <v>5836</v>
      </c>
      <c r="I2850" s="228">
        <v>4111011.97</v>
      </c>
      <c r="J2850" s="228">
        <v>1306471.8899999999</v>
      </c>
      <c r="K2850" s="228">
        <v>493780.75</v>
      </c>
      <c r="L2850" s="228">
        <v>6915016.4199999999</v>
      </c>
    </row>
    <row r="2851" spans="1:12">
      <c r="A2851" s="228">
        <v>2009</v>
      </c>
      <c r="B2851" s="228" t="s">
        <v>195</v>
      </c>
      <c r="C2851" s="228" t="s">
        <v>62</v>
      </c>
      <c r="D2851" s="228" t="s">
        <v>205</v>
      </c>
      <c r="E2851" s="228">
        <v>40</v>
      </c>
      <c r="F2851" s="228">
        <v>84166</v>
      </c>
      <c r="G2851" s="228">
        <v>3711</v>
      </c>
      <c r="H2851" s="228">
        <v>6356</v>
      </c>
      <c r="I2851" s="228">
        <v>4845283.42</v>
      </c>
      <c r="J2851" s="228">
        <v>1614646.13</v>
      </c>
      <c r="K2851" s="228">
        <v>860118.01</v>
      </c>
      <c r="L2851" s="228">
        <v>8395320.1699999999</v>
      </c>
    </row>
    <row r="2852" spans="1:12">
      <c r="A2852" s="228">
        <v>2009</v>
      </c>
      <c r="B2852" s="228" t="s">
        <v>195</v>
      </c>
      <c r="C2852" s="228" t="s">
        <v>62</v>
      </c>
      <c r="D2852" s="228" t="s">
        <v>205</v>
      </c>
      <c r="E2852" s="228">
        <v>45</v>
      </c>
      <c r="F2852" s="228">
        <v>89010</v>
      </c>
      <c r="G2852" s="228">
        <v>5014</v>
      </c>
      <c r="H2852" s="228">
        <v>9134</v>
      </c>
      <c r="I2852" s="228">
        <v>6930478.3399999999</v>
      </c>
      <c r="J2852" s="228">
        <v>2253240.83</v>
      </c>
      <c r="K2852" s="228">
        <v>1320479.83</v>
      </c>
      <c r="L2852" s="228">
        <v>11732992.220000001</v>
      </c>
    </row>
    <row r="2853" spans="1:12">
      <c r="A2853" s="228">
        <v>2009</v>
      </c>
      <c r="B2853" s="228" t="s">
        <v>195</v>
      </c>
      <c r="C2853" s="228" t="s">
        <v>62</v>
      </c>
      <c r="D2853" s="228" t="s">
        <v>205</v>
      </c>
      <c r="E2853" s="228">
        <v>50</v>
      </c>
      <c r="F2853" s="228">
        <v>89042</v>
      </c>
      <c r="G2853" s="228">
        <v>6612</v>
      </c>
      <c r="H2853" s="228">
        <v>12423</v>
      </c>
      <c r="I2853" s="228">
        <v>10154167.779999999</v>
      </c>
      <c r="J2853" s="228">
        <v>3212685.63</v>
      </c>
      <c r="K2853" s="228">
        <v>2261677</v>
      </c>
      <c r="L2853" s="228">
        <v>17380987.34</v>
      </c>
    </row>
    <row r="2854" spans="1:12">
      <c r="A2854" s="228">
        <v>2009</v>
      </c>
      <c r="B2854" s="228" t="s">
        <v>195</v>
      </c>
      <c r="C2854" s="228" t="s">
        <v>62</v>
      </c>
      <c r="D2854" s="228" t="s">
        <v>205</v>
      </c>
      <c r="E2854" s="228">
        <v>55</v>
      </c>
      <c r="F2854" s="228">
        <v>84896</v>
      </c>
      <c r="G2854" s="228">
        <v>8818</v>
      </c>
      <c r="H2854" s="228">
        <v>17480</v>
      </c>
      <c r="I2854" s="228">
        <v>15194525.470000001</v>
      </c>
      <c r="J2854" s="228">
        <v>4283358.33</v>
      </c>
      <c r="K2854" s="228">
        <v>4145251.38</v>
      </c>
      <c r="L2854" s="228">
        <v>25745404.670000002</v>
      </c>
    </row>
    <row r="2855" spans="1:12">
      <c r="A2855" s="228">
        <v>2009</v>
      </c>
      <c r="B2855" s="228" t="s">
        <v>195</v>
      </c>
      <c r="C2855" s="228" t="s">
        <v>62</v>
      </c>
      <c r="D2855" s="228" t="s">
        <v>205</v>
      </c>
      <c r="E2855" s="228">
        <v>60</v>
      </c>
      <c r="F2855" s="228">
        <v>77953</v>
      </c>
      <c r="G2855" s="228">
        <v>10498</v>
      </c>
      <c r="H2855" s="228">
        <v>22376</v>
      </c>
      <c r="I2855" s="228">
        <v>18744639.5</v>
      </c>
      <c r="J2855" s="228">
        <v>5475818.5199999996</v>
      </c>
      <c r="K2855" s="228">
        <v>4844686.78</v>
      </c>
      <c r="L2855" s="228">
        <v>31497559.710000001</v>
      </c>
    </row>
    <row r="2856" spans="1:12">
      <c r="A2856" s="228">
        <v>2009</v>
      </c>
      <c r="B2856" s="228" t="s">
        <v>195</v>
      </c>
      <c r="C2856" s="228" t="s">
        <v>62</v>
      </c>
      <c r="D2856" s="228" t="s">
        <v>205</v>
      </c>
      <c r="E2856" s="228">
        <v>65</v>
      </c>
      <c r="F2856" s="228">
        <v>56395</v>
      </c>
      <c r="G2856" s="228">
        <v>10426</v>
      </c>
      <c r="H2856" s="228">
        <v>23519</v>
      </c>
      <c r="I2856" s="228">
        <v>19619884.469999999</v>
      </c>
      <c r="J2856" s="228">
        <v>5331305.13</v>
      </c>
      <c r="K2856" s="228">
        <v>5256561.4800000004</v>
      </c>
      <c r="L2856" s="228">
        <v>32250800.280000001</v>
      </c>
    </row>
    <row r="2857" spans="1:12">
      <c r="A2857" s="228">
        <v>2009</v>
      </c>
      <c r="B2857" s="228" t="s">
        <v>195</v>
      </c>
      <c r="C2857" s="228" t="s">
        <v>62</v>
      </c>
      <c r="D2857" s="228" t="s">
        <v>205</v>
      </c>
      <c r="E2857" s="228">
        <v>70</v>
      </c>
      <c r="F2857" s="228">
        <v>40501</v>
      </c>
      <c r="G2857" s="228">
        <v>10068</v>
      </c>
      <c r="H2857" s="228">
        <v>25618</v>
      </c>
      <c r="I2857" s="228">
        <v>20251433.41</v>
      </c>
      <c r="J2857" s="228">
        <v>5182903.43</v>
      </c>
      <c r="K2857" s="228">
        <v>5299275.93</v>
      </c>
      <c r="L2857" s="228">
        <v>32401118.18</v>
      </c>
    </row>
    <row r="2858" spans="1:12">
      <c r="A2858" s="228">
        <v>2009</v>
      </c>
      <c r="B2858" s="228" t="s">
        <v>195</v>
      </c>
      <c r="C2858" s="228" t="s">
        <v>62</v>
      </c>
      <c r="D2858" s="228" t="s">
        <v>205</v>
      </c>
      <c r="E2858" s="228">
        <v>75</v>
      </c>
      <c r="F2858" s="228">
        <v>30317</v>
      </c>
      <c r="G2858" s="228">
        <v>9630</v>
      </c>
      <c r="H2858" s="228">
        <v>29241</v>
      </c>
      <c r="I2858" s="228">
        <v>21467998.289999999</v>
      </c>
      <c r="J2858" s="228">
        <v>5147674.93</v>
      </c>
      <c r="K2858" s="228">
        <v>4869906.13</v>
      </c>
      <c r="L2858" s="228">
        <v>33918843.93</v>
      </c>
    </row>
    <row r="2859" spans="1:12">
      <c r="A2859" s="228">
        <v>2009</v>
      </c>
      <c r="B2859" s="228" t="s">
        <v>195</v>
      </c>
      <c r="C2859" s="228" t="s">
        <v>62</v>
      </c>
      <c r="D2859" s="228" t="s">
        <v>205</v>
      </c>
      <c r="E2859" s="228">
        <v>80</v>
      </c>
      <c r="F2859" s="228">
        <v>21760</v>
      </c>
      <c r="G2859" s="228">
        <v>7769</v>
      </c>
      <c r="H2859" s="228">
        <v>28147</v>
      </c>
      <c r="I2859" s="228">
        <v>18484161.329999998</v>
      </c>
      <c r="J2859" s="228">
        <v>3945233.43</v>
      </c>
      <c r="K2859" s="228">
        <v>3404028.44</v>
      </c>
      <c r="L2859" s="228">
        <v>27068648.469999999</v>
      </c>
    </row>
    <row r="2860" spans="1:12">
      <c r="A2860" s="228">
        <v>2009</v>
      </c>
      <c r="B2860" s="228" t="s">
        <v>195</v>
      </c>
      <c r="C2860" s="228" t="s">
        <v>62</v>
      </c>
      <c r="D2860" s="228" t="s">
        <v>205</v>
      </c>
      <c r="E2860" s="228">
        <v>85</v>
      </c>
      <c r="F2860" s="228">
        <v>7436</v>
      </c>
      <c r="G2860" s="228">
        <v>2388</v>
      </c>
      <c r="H2860" s="228">
        <v>12344</v>
      </c>
      <c r="I2860" s="228">
        <v>7238512.3799999999</v>
      </c>
      <c r="J2860" s="228">
        <v>1247784.67</v>
      </c>
      <c r="K2860" s="228">
        <v>978478.2</v>
      </c>
      <c r="L2860" s="228">
        <v>9975471.2100000009</v>
      </c>
    </row>
    <row r="2861" spans="1:12">
      <c r="A2861" s="228">
        <v>2009</v>
      </c>
      <c r="B2861" s="228" t="s">
        <v>195</v>
      </c>
      <c r="C2861" s="228" t="s">
        <v>62</v>
      </c>
      <c r="D2861" s="228" t="s">
        <v>205</v>
      </c>
      <c r="E2861" s="228">
        <v>90</v>
      </c>
      <c r="F2861" s="228">
        <v>2243</v>
      </c>
      <c r="G2861" s="228">
        <v>705</v>
      </c>
      <c r="H2861" s="228">
        <v>4176</v>
      </c>
      <c r="I2861" s="228">
        <v>2264588.92</v>
      </c>
      <c r="J2861" s="228">
        <v>333731.32</v>
      </c>
      <c r="K2861" s="228">
        <v>267579.59999999998</v>
      </c>
      <c r="L2861" s="228">
        <v>2968805.87</v>
      </c>
    </row>
    <row r="2862" spans="1:12">
      <c r="A2862" s="228">
        <v>2009</v>
      </c>
      <c r="B2862" s="228" t="s">
        <v>195</v>
      </c>
      <c r="C2862" s="228" t="s">
        <v>62</v>
      </c>
      <c r="D2862" s="228" t="s">
        <v>205</v>
      </c>
      <c r="E2862" s="228">
        <v>95</v>
      </c>
      <c r="F2862" s="228">
        <v>557</v>
      </c>
      <c r="G2862" s="228">
        <v>159</v>
      </c>
      <c r="H2862" s="228">
        <v>1316</v>
      </c>
      <c r="I2862" s="228">
        <v>613940.18999999994</v>
      </c>
      <c r="J2862" s="228">
        <v>76525.899999999994</v>
      </c>
      <c r="K2862" s="228">
        <v>55462.400000000001</v>
      </c>
      <c r="L2862" s="228">
        <v>771312.33</v>
      </c>
    </row>
    <row r="2863" spans="1:12">
      <c r="A2863" s="228">
        <v>2009</v>
      </c>
      <c r="B2863" s="228" t="s">
        <v>195</v>
      </c>
      <c r="C2863" s="228" t="s">
        <v>62</v>
      </c>
      <c r="D2863" s="228" t="s">
        <v>206</v>
      </c>
      <c r="E2863" s="228">
        <v>0</v>
      </c>
      <c r="F2863" s="228">
        <v>66007</v>
      </c>
      <c r="G2863" s="228">
        <v>1720</v>
      </c>
      <c r="H2863" s="228">
        <v>6092</v>
      </c>
      <c r="I2863" s="228">
        <v>3151183.4</v>
      </c>
      <c r="J2863" s="228">
        <v>593589.36</v>
      </c>
      <c r="K2863" s="228">
        <v>124306.1</v>
      </c>
      <c r="L2863" s="228">
        <v>4218008.58</v>
      </c>
    </row>
    <row r="2864" spans="1:12">
      <c r="A2864" s="228">
        <v>2009</v>
      </c>
      <c r="B2864" s="228" t="s">
        <v>195</v>
      </c>
      <c r="C2864" s="228" t="s">
        <v>62</v>
      </c>
      <c r="D2864" s="228" t="s">
        <v>206</v>
      </c>
      <c r="E2864" s="228">
        <v>5</v>
      </c>
      <c r="F2864" s="228">
        <v>65102</v>
      </c>
      <c r="G2864" s="228">
        <v>870</v>
      </c>
      <c r="H2864" s="228">
        <v>1159</v>
      </c>
      <c r="I2864" s="228">
        <v>847226.9</v>
      </c>
      <c r="J2864" s="228">
        <v>283304.36</v>
      </c>
      <c r="K2864" s="228">
        <v>74844.2</v>
      </c>
      <c r="L2864" s="228">
        <v>1403068.47</v>
      </c>
    </row>
    <row r="2865" spans="1:12">
      <c r="A2865" s="228">
        <v>2009</v>
      </c>
      <c r="B2865" s="228" t="s">
        <v>195</v>
      </c>
      <c r="C2865" s="228" t="s">
        <v>62</v>
      </c>
      <c r="D2865" s="228" t="s">
        <v>206</v>
      </c>
      <c r="E2865" s="228">
        <v>10</v>
      </c>
      <c r="F2865" s="228">
        <v>66750</v>
      </c>
      <c r="G2865" s="228">
        <v>885</v>
      </c>
      <c r="H2865" s="228">
        <v>1314</v>
      </c>
      <c r="I2865" s="228">
        <v>1023725.23</v>
      </c>
      <c r="J2865" s="228">
        <v>317131.06</v>
      </c>
      <c r="K2865" s="228">
        <v>299337</v>
      </c>
      <c r="L2865" s="228">
        <v>1887713.4</v>
      </c>
    </row>
    <row r="2866" spans="1:12">
      <c r="A2866" s="228">
        <v>2009</v>
      </c>
      <c r="B2866" s="228" t="s">
        <v>195</v>
      </c>
      <c r="C2866" s="228" t="s">
        <v>62</v>
      </c>
      <c r="D2866" s="228" t="s">
        <v>206</v>
      </c>
      <c r="E2866" s="228">
        <v>15</v>
      </c>
      <c r="F2866" s="228">
        <v>73263</v>
      </c>
      <c r="G2866" s="228">
        <v>2701</v>
      </c>
      <c r="H2866" s="228">
        <v>5413</v>
      </c>
      <c r="I2866" s="228">
        <v>3981287.92</v>
      </c>
      <c r="J2866" s="228">
        <v>782886.25</v>
      </c>
      <c r="K2866" s="228">
        <v>404364.66</v>
      </c>
      <c r="L2866" s="228">
        <v>5912313.3499999996</v>
      </c>
    </row>
    <row r="2867" spans="1:12">
      <c r="A2867" s="228">
        <v>2009</v>
      </c>
      <c r="B2867" s="228" t="s">
        <v>195</v>
      </c>
      <c r="C2867" s="228" t="s">
        <v>62</v>
      </c>
      <c r="D2867" s="228" t="s">
        <v>206</v>
      </c>
      <c r="E2867" s="228">
        <v>20</v>
      </c>
      <c r="F2867" s="228">
        <v>62596</v>
      </c>
      <c r="G2867" s="228">
        <v>3239</v>
      </c>
      <c r="H2867" s="228">
        <v>6382</v>
      </c>
      <c r="I2867" s="228">
        <v>4591625.17</v>
      </c>
      <c r="J2867" s="228">
        <v>1086235.83</v>
      </c>
      <c r="K2867" s="228">
        <v>455815.59</v>
      </c>
      <c r="L2867" s="228">
        <v>7142329.9000000004</v>
      </c>
    </row>
    <row r="2868" spans="1:12">
      <c r="A2868" s="228">
        <v>2009</v>
      </c>
      <c r="B2868" s="228" t="s">
        <v>195</v>
      </c>
      <c r="C2868" s="228" t="s">
        <v>62</v>
      </c>
      <c r="D2868" s="228" t="s">
        <v>206</v>
      </c>
      <c r="E2868" s="228">
        <v>25</v>
      </c>
      <c r="F2868" s="228">
        <v>61836</v>
      </c>
      <c r="G2868" s="228">
        <v>4346</v>
      </c>
      <c r="H2868" s="228">
        <v>11034</v>
      </c>
      <c r="I2868" s="228">
        <v>8372824.2199999997</v>
      </c>
      <c r="J2868" s="228">
        <v>2089903.15</v>
      </c>
      <c r="K2868" s="228">
        <v>413169.98</v>
      </c>
      <c r="L2868" s="228">
        <v>12304733.529999999</v>
      </c>
    </row>
    <row r="2869" spans="1:12">
      <c r="A2869" s="228">
        <v>2009</v>
      </c>
      <c r="B2869" s="228" t="s">
        <v>195</v>
      </c>
      <c r="C2869" s="228" t="s">
        <v>62</v>
      </c>
      <c r="D2869" s="228" t="s">
        <v>206</v>
      </c>
      <c r="E2869" s="228">
        <v>30</v>
      </c>
      <c r="F2869" s="228">
        <v>83031</v>
      </c>
      <c r="G2869" s="228">
        <v>7564</v>
      </c>
      <c r="H2869" s="228">
        <v>20834</v>
      </c>
      <c r="I2869" s="228">
        <v>18347267.32</v>
      </c>
      <c r="J2869" s="228">
        <v>4303425.8099999996</v>
      </c>
      <c r="K2869" s="228">
        <v>737015</v>
      </c>
      <c r="L2869" s="228">
        <v>26002155.91</v>
      </c>
    </row>
    <row r="2870" spans="1:12">
      <c r="A2870" s="228">
        <v>2009</v>
      </c>
      <c r="B2870" s="228" t="s">
        <v>195</v>
      </c>
      <c r="C2870" s="228" t="s">
        <v>62</v>
      </c>
      <c r="D2870" s="228" t="s">
        <v>206</v>
      </c>
      <c r="E2870" s="228">
        <v>35</v>
      </c>
      <c r="F2870" s="228">
        <v>95413</v>
      </c>
      <c r="G2870" s="228">
        <v>9266</v>
      </c>
      <c r="H2870" s="228">
        <v>21770</v>
      </c>
      <c r="I2870" s="228">
        <v>18467059.460000001</v>
      </c>
      <c r="J2870" s="228">
        <v>4467008.96</v>
      </c>
      <c r="K2870" s="228">
        <v>988843.85</v>
      </c>
      <c r="L2870" s="228">
        <v>26952868.649999999</v>
      </c>
    </row>
    <row r="2871" spans="1:12">
      <c r="A2871" s="228">
        <v>2009</v>
      </c>
      <c r="B2871" s="228" t="s">
        <v>195</v>
      </c>
      <c r="C2871" s="228" t="s">
        <v>62</v>
      </c>
      <c r="D2871" s="228" t="s">
        <v>206</v>
      </c>
      <c r="E2871" s="228">
        <v>40</v>
      </c>
      <c r="F2871" s="228">
        <v>92880</v>
      </c>
      <c r="G2871" s="228">
        <v>8209</v>
      </c>
      <c r="H2871" s="228">
        <v>16078</v>
      </c>
      <c r="I2871" s="228">
        <v>12166672.279999999</v>
      </c>
      <c r="J2871" s="228">
        <v>3297735.72</v>
      </c>
      <c r="K2871" s="228">
        <v>1238441</v>
      </c>
      <c r="L2871" s="228">
        <v>18907563.98</v>
      </c>
    </row>
    <row r="2872" spans="1:12">
      <c r="A2872" s="228">
        <v>2009</v>
      </c>
      <c r="B2872" s="228" t="s">
        <v>195</v>
      </c>
      <c r="C2872" s="228" t="s">
        <v>62</v>
      </c>
      <c r="D2872" s="228" t="s">
        <v>206</v>
      </c>
      <c r="E2872" s="228">
        <v>45</v>
      </c>
      <c r="F2872" s="228">
        <v>96385</v>
      </c>
      <c r="G2872" s="228">
        <v>7861</v>
      </c>
      <c r="H2872" s="228">
        <v>15037</v>
      </c>
      <c r="I2872" s="228">
        <v>11294124.140000001</v>
      </c>
      <c r="J2872" s="228">
        <v>3248027.68</v>
      </c>
      <c r="K2872" s="228">
        <v>1637020.21</v>
      </c>
      <c r="L2872" s="228">
        <v>18384682.449999999</v>
      </c>
    </row>
    <row r="2873" spans="1:12">
      <c r="A2873" s="228">
        <v>2009</v>
      </c>
      <c r="B2873" s="228" t="s">
        <v>195</v>
      </c>
      <c r="C2873" s="228" t="s">
        <v>62</v>
      </c>
      <c r="D2873" s="228" t="s">
        <v>206</v>
      </c>
      <c r="E2873" s="228">
        <v>50</v>
      </c>
      <c r="F2873" s="228">
        <v>95962</v>
      </c>
      <c r="G2873" s="228">
        <v>9518</v>
      </c>
      <c r="H2873" s="228">
        <v>18966</v>
      </c>
      <c r="I2873" s="228">
        <v>13947621.43</v>
      </c>
      <c r="J2873" s="228">
        <v>3847231.22</v>
      </c>
      <c r="K2873" s="228">
        <v>2590917.39</v>
      </c>
      <c r="L2873" s="228">
        <v>22856563.039999999</v>
      </c>
    </row>
    <row r="2874" spans="1:12">
      <c r="A2874" s="228">
        <v>2009</v>
      </c>
      <c r="B2874" s="228" t="s">
        <v>195</v>
      </c>
      <c r="C2874" s="228" t="s">
        <v>62</v>
      </c>
      <c r="D2874" s="228" t="s">
        <v>206</v>
      </c>
      <c r="E2874" s="228">
        <v>55</v>
      </c>
      <c r="F2874" s="228">
        <v>92000</v>
      </c>
      <c r="G2874" s="228">
        <v>10037</v>
      </c>
      <c r="H2874" s="228">
        <v>21105</v>
      </c>
      <c r="I2874" s="228">
        <v>15774588.82</v>
      </c>
      <c r="J2874" s="228">
        <v>4370685.63</v>
      </c>
      <c r="K2874" s="228">
        <v>3427457.5</v>
      </c>
      <c r="L2874" s="228">
        <v>26011973.93</v>
      </c>
    </row>
    <row r="2875" spans="1:12">
      <c r="A2875" s="228">
        <v>2009</v>
      </c>
      <c r="B2875" s="228" t="s">
        <v>195</v>
      </c>
      <c r="C2875" s="228" t="s">
        <v>62</v>
      </c>
      <c r="D2875" s="228" t="s">
        <v>206</v>
      </c>
      <c r="E2875" s="228">
        <v>60</v>
      </c>
      <c r="F2875" s="228">
        <v>82344</v>
      </c>
      <c r="G2875" s="228">
        <v>10878</v>
      </c>
      <c r="H2875" s="228">
        <v>24275</v>
      </c>
      <c r="I2875" s="228">
        <v>18463139.170000002</v>
      </c>
      <c r="J2875" s="228">
        <v>4971976.95</v>
      </c>
      <c r="K2875" s="228">
        <v>4379146.0599999996</v>
      </c>
      <c r="L2875" s="228">
        <v>30239678.27</v>
      </c>
    </row>
    <row r="2876" spans="1:12">
      <c r="A2876" s="228">
        <v>2009</v>
      </c>
      <c r="B2876" s="228" t="s">
        <v>195</v>
      </c>
      <c r="C2876" s="228" t="s">
        <v>62</v>
      </c>
      <c r="D2876" s="228" t="s">
        <v>206</v>
      </c>
      <c r="E2876" s="228">
        <v>65</v>
      </c>
      <c r="F2876" s="228">
        <v>57618</v>
      </c>
      <c r="G2876" s="228">
        <v>9768</v>
      </c>
      <c r="H2876" s="228">
        <v>24144</v>
      </c>
      <c r="I2876" s="228">
        <v>18282119.300000001</v>
      </c>
      <c r="J2876" s="228">
        <v>4696840.01</v>
      </c>
      <c r="K2876" s="228">
        <v>4662513.1500000004</v>
      </c>
      <c r="L2876" s="228">
        <v>29661722.030000001</v>
      </c>
    </row>
    <row r="2877" spans="1:12">
      <c r="A2877" s="228">
        <v>2009</v>
      </c>
      <c r="B2877" s="228" t="s">
        <v>195</v>
      </c>
      <c r="C2877" s="228" t="s">
        <v>62</v>
      </c>
      <c r="D2877" s="228" t="s">
        <v>206</v>
      </c>
      <c r="E2877" s="228">
        <v>70</v>
      </c>
      <c r="F2877" s="228">
        <v>43719</v>
      </c>
      <c r="G2877" s="228">
        <v>9216</v>
      </c>
      <c r="H2877" s="228">
        <v>26526</v>
      </c>
      <c r="I2877" s="228">
        <v>19524350.140000001</v>
      </c>
      <c r="J2877" s="228">
        <v>4684626.83</v>
      </c>
      <c r="K2877" s="228">
        <v>4795509.55</v>
      </c>
      <c r="L2877" s="228">
        <v>30555656.170000002</v>
      </c>
    </row>
    <row r="2878" spans="1:12">
      <c r="A2878" s="228">
        <v>2009</v>
      </c>
      <c r="B2878" s="228" t="s">
        <v>195</v>
      </c>
      <c r="C2878" s="228" t="s">
        <v>62</v>
      </c>
      <c r="D2878" s="228" t="s">
        <v>206</v>
      </c>
      <c r="E2878" s="228">
        <v>75</v>
      </c>
      <c r="F2878" s="228">
        <v>35408</v>
      </c>
      <c r="G2878" s="228">
        <v>8540</v>
      </c>
      <c r="H2878" s="228">
        <v>30619</v>
      </c>
      <c r="I2878" s="228">
        <v>21102704.949999999</v>
      </c>
      <c r="J2878" s="228">
        <v>4574225.4400000004</v>
      </c>
      <c r="K2878" s="228">
        <v>4765802.72</v>
      </c>
      <c r="L2878" s="228">
        <v>31950787.66</v>
      </c>
    </row>
    <row r="2879" spans="1:12">
      <c r="A2879" s="228">
        <v>2009</v>
      </c>
      <c r="B2879" s="228" t="s">
        <v>195</v>
      </c>
      <c r="C2879" s="228" t="s">
        <v>62</v>
      </c>
      <c r="D2879" s="228" t="s">
        <v>206</v>
      </c>
      <c r="E2879" s="228">
        <v>80</v>
      </c>
      <c r="F2879" s="228">
        <v>28705</v>
      </c>
      <c r="G2879" s="228">
        <v>6911</v>
      </c>
      <c r="H2879" s="228">
        <v>33943</v>
      </c>
      <c r="I2879" s="228">
        <v>21149868.780000001</v>
      </c>
      <c r="J2879" s="228">
        <v>3858857.89</v>
      </c>
      <c r="K2879" s="228">
        <v>3683834</v>
      </c>
      <c r="L2879" s="228">
        <v>29900462.969999999</v>
      </c>
    </row>
    <row r="2880" spans="1:12">
      <c r="A2880" s="228">
        <v>2009</v>
      </c>
      <c r="B2880" s="228" t="s">
        <v>195</v>
      </c>
      <c r="C2880" s="228" t="s">
        <v>62</v>
      </c>
      <c r="D2880" s="228" t="s">
        <v>206</v>
      </c>
      <c r="E2880" s="228">
        <v>85</v>
      </c>
      <c r="F2880" s="228">
        <v>17199</v>
      </c>
      <c r="G2880" s="228">
        <v>3883</v>
      </c>
      <c r="H2880" s="228">
        <v>26420</v>
      </c>
      <c r="I2880" s="228">
        <v>14271208.880000001</v>
      </c>
      <c r="J2880" s="228">
        <v>2193283.44</v>
      </c>
      <c r="K2880" s="228">
        <v>1585454.0800000001</v>
      </c>
      <c r="L2880" s="228">
        <v>18771786.600000001</v>
      </c>
    </row>
    <row r="2881" spans="1:12">
      <c r="A2881" s="228">
        <v>2009</v>
      </c>
      <c r="B2881" s="228" t="s">
        <v>195</v>
      </c>
      <c r="C2881" s="228" t="s">
        <v>62</v>
      </c>
      <c r="D2881" s="228" t="s">
        <v>206</v>
      </c>
      <c r="E2881" s="228">
        <v>90</v>
      </c>
      <c r="F2881" s="228">
        <v>6617</v>
      </c>
      <c r="G2881" s="228">
        <v>1530</v>
      </c>
      <c r="H2881" s="228">
        <v>13023</v>
      </c>
      <c r="I2881" s="228">
        <v>6316980.6799999997</v>
      </c>
      <c r="J2881" s="228">
        <v>812447.65</v>
      </c>
      <c r="K2881" s="228">
        <v>565317.9</v>
      </c>
      <c r="L2881" s="228">
        <v>8095722.6900000004</v>
      </c>
    </row>
    <row r="2882" spans="1:12">
      <c r="A2882" s="228">
        <v>2009</v>
      </c>
      <c r="B2882" s="228" t="s">
        <v>195</v>
      </c>
      <c r="C2882" s="228" t="s">
        <v>62</v>
      </c>
      <c r="D2882" s="228" t="s">
        <v>206</v>
      </c>
      <c r="E2882" s="228">
        <v>95</v>
      </c>
      <c r="F2882" s="228">
        <v>2126</v>
      </c>
      <c r="G2882" s="228">
        <v>437</v>
      </c>
      <c r="H2882" s="228">
        <v>4229</v>
      </c>
      <c r="I2882" s="228">
        <v>1976934.19</v>
      </c>
      <c r="J2882" s="228">
        <v>209150.19</v>
      </c>
      <c r="K2882" s="228">
        <v>131814</v>
      </c>
      <c r="L2882" s="228">
        <v>2399869.25</v>
      </c>
    </row>
    <row r="2883" spans="1:12">
      <c r="A2883" s="228">
        <v>2009</v>
      </c>
      <c r="B2883" s="228" t="s">
        <v>195</v>
      </c>
      <c r="C2883" s="228" t="s">
        <v>63</v>
      </c>
      <c r="D2883" s="228" t="s">
        <v>205</v>
      </c>
      <c r="E2883" s="228">
        <v>0</v>
      </c>
      <c r="F2883" s="228">
        <v>58025</v>
      </c>
      <c r="G2883" s="228">
        <v>2301</v>
      </c>
      <c r="H2883" s="228">
        <v>6605</v>
      </c>
      <c r="I2883" s="228">
        <v>5145848.58</v>
      </c>
      <c r="J2883" s="228">
        <v>855259.73</v>
      </c>
      <c r="K2883" s="228">
        <v>53675.77</v>
      </c>
      <c r="L2883" s="228">
        <v>6581181.8799999999</v>
      </c>
    </row>
    <row r="2884" spans="1:12">
      <c r="A2884" s="228">
        <v>2009</v>
      </c>
      <c r="B2884" s="228" t="s">
        <v>195</v>
      </c>
      <c r="C2884" s="228" t="s">
        <v>63</v>
      </c>
      <c r="D2884" s="228" t="s">
        <v>205</v>
      </c>
      <c r="E2884" s="228">
        <v>5</v>
      </c>
      <c r="F2884" s="228">
        <v>59774</v>
      </c>
      <c r="G2884" s="228">
        <v>1029</v>
      </c>
      <c r="H2884" s="228">
        <v>1395</v>
      </c>
      <c r="I2884" s="228">
        <v>1208034.3400000001</v>
      </c>
      <c r="J2884" s="228">
        <v>316536.31</v>
      </c>
      <c r="K2884" s="228">
        <v>34929.599999999999</v>
      </c>
      <c r="L2884" s="228">
        <v>1800426.46</v>
      </c>
    </row>
    <row r="2885" spans="1:12">
      <c r="A2885" s="228">
        <v>2009</v>
      </c>
      <c r="B2885" s="228" t="s">
        <v>195</v>
      </c>
      <c r="C2885" s="228" t="s">
        <v>63</v>
      </c>
      <c r="D2885" s="228" t="s">
        <v>205</v>
      </c>
      <c r="E2885" s="228">
        <v>10</v>
      </c>
      <c r="F2885" s="228">
        <v>61563</v>
      </c>
      <c r="G2885" s="228">
        <v>836</v>
      </c>
      <c r="H2885" s="228">
        <v>1283</v>
      </c>
      <c r="I2885" s="228">
        <v>1148948.96</v>
      </c>
      <c r="J2885" s="228">
        <v>292128.59999999998</v>
      </c>
      <c r="K2885" s="228">
        <v>141896.69</v>
      </c>
      <c r="L2885" s="228">
        <v>1797880.85</v>
      </c>
    </row>
    <row r="2886" spans="1:12">
      <c r="A2886" s="228">
        <v>2009</v>
      </c>
      <c r="B2886" s="228" t="s">
        <v>195</v>
      </c>
      <c r="C2886" s="228" t="s">
        <v>63</v>
      </c>
      <c r="D2886" s="228" t="s">
        <v>205</v>
      </c>
      <c r="E2886" s="228">
        <v>15</v>
      </c>
      <c r="F2886" s="228">
        <v>65048</v>
      </c>
      <c r="G2886" s="228">
        <v>1642</v>
      </c>
      <c r="H2886" s="228">
        <v>2737</v>
      </c>
      <c r="I2886" s="228">
        <v>2648777.5699999998</v>
      </c>
      <c r="J2886" s="228">
        <v>617714.75</v>
      </c>
      <c r="K2886" s="228">
        <v>507984.95</v>
      </c>
      <c r="L2886" s="228">
        <v>4359742.16</v>
      </c>
    </row>
    <row r="2887" spans="1:12">
      <c r="A2887" s="228">
        <v>2009</v>
      </c>
      <c r="B2887" s="228" t="s">
        <v>195</v>
      </c>
      <c r="C2887" s="228" t="s">
        <v>63</v>
      </c>
      <c r="D2887" s="228" t="s">
        <v>205</v>
      </c>
      <c r="E2887" s="228">
        <v>20</v>
      </c>
      <c r="F2887" s="228">
        <v>46015</v>
      </c>
      <c r="G2887" s="228">
        <v>1364</v>
      </c>
      <c r="H2887" s="228">
        <v>2636</v>
      </c>
      <c r="I2887" s="228">
        <v>2244355.17</v>
      </c>
      <c r="J2887" s="228">
        <v>507210.23</v>
      </c>
      <c r="K2887" s="228">
        <v>353790.29</v>
      </c>
      <c r="L2887" s="228">
        <v>3602159</v>
      </c>
    </row>
    <row r="2888" spans="1:12">
      <c r="A2888" s="228">
        <v>2009</v>
      </c>
      <c r="B2888" s="228" t="s">
        <v>195</v>
      </c>
      <c r="C2888" s="228" t="s">
        <v>63</v>
      </c>
      <c r="D2888" s="228" t="s">
        <v>205</v>
      </c>
      <c r="E2888" s="228">
        <v>25</v>
      </c>
      <c r="F2888" s="228">
        <v>42210</v>
      </c>
      <c r="G2888" s="228">
        <v>1271</v>
      </c>
      <c r="H2888" s="228">
        <v>1990</v>
      </c>
      <c r="I2888" s="228">
        <v>1607226.2</v>
      </c>
      <c r="J2888" s="228">
        <v>430410.89</v>
      </c>
      <c r="K2888" s="228">
        <v>309472.64000000001</v>
      </c>
      <c r="L2888" s="228">
        <v>2941464.54</v>
      </c>
    </row>
    <row r="2889" spans="1:12">
      <c r="A2889" s="228">
        <v>2009</v>
      </c>
      <c r="B2889" s="228" t="s">
        <v>195</v>
      </c>
      <c r="C2889" s="228" t="s">
        <v>63</v>
      </c>
      <c r="D2889" s="228" t="s">
        <v>205</v>
      </c>
      <c r="E2889" s="228">
        <v>30</v>
      </c>
      <c r="F2889" s="228">
        <v>54859</v>
      </c>
      <c r="G2889" s="228">
        <v>1366</v>
      </c>
      <c r="H2889" s="228">
        <v>2834</v>
      </c>
      <c r="I2889" s="228">
        <v>2127223.15</v>
      </c>
      <c r="J2889" s="228">
        <v>579633.68999999994</v>
      </c>
      <c r="K2889" s="228">
        <v>552335.1</v>
      </c>
      <c r="L2889" s="228">
        <v>3867267.41</v>
      </c>
    </row>
    <row r="2890" spans="1:12">
      <c r="A2890" s="228">
        <v>2009</v>
      </c>
      <c r="B2890" s="228" t="s">
        <v>195</v>
      </c>
      <c r="C2890" s="228" t="s">
        <v>63</v>
      </c>
      <c r="D2890" s="228" t="s">
        <v>205</v>
      </c>
      <c r="E2890" s="228">
        <v>35</v>
      </c>
      <c r="F2890" s="228">
        <v>65875</v>
      </c>
      <c r="G2890" s="228">
        <v>2455</v>
      </c>
      <c r="H2890" s="228">
        <v>4048</v>
      </c>
      <c r="I2890" s="228">
        <v>3274030.02</v>
      </c>
      <c r="J2890" s="228">
        <v>895864.69</v>
      </c>
      <c r="K2890" s="228">
        <v>616130.94999999995</v>
      </c>
      <c r="L2890" s="228">
        <v>5718754.4100000001</v>
      </c>
    </row>
    <row r="2891" spans="1:12">
      <c r="A2891" s="228">
        <v>2009</v>
      </c>
      <c r="B2891" s="228" t="s">
        <v>195</v>
      </c>
      <c r="C2891" s="228" t="s">
        <v>63</v>
      </c>
      <c r="D2891" s="228" t="s">
        <v>205</v>
      </c>
      <c r="E2891" s="228">
        <v>40</v>
      </c>
      <c r="F2891" s="228">
        <v>64942</v>
      </c>
      <c r="G2891" s="228">
        <v>2824</v>
      </c>
      <c r="H2891" s="228">
        <v>4904</v>
      </c>
      <c r="I2891" s="228">
        <v>4181661.25</v>
      </c>
      <c r="J2891" s="228">
        <v>1103565.58</v>
      </c>
      <c r="K2891" s="228">
        <v>970771.34</v>
      </c>
      <c r="L2891" s="228">
        <v>7286530.6799999997</v>
      </c>
    </row>
    <row r="2892" spans="1:12">
      <c r="A2892" s="228">
        <v>2009</v>
      </c>
      <c r="B2892" s="228" t="s">
        <v>195</v>
      </c>
      <c r="C2892" s="228" t="s">
        <v>63</v>
      </c>
      <c r="D2892" s="228" t="s">
        <v>205</v>
      </c>
      <c r="E2892" s="228">
        <v>45</v>
      </c>
      <c r="F2892" s="228">
        <v>71325</v>
      </c>
      <c r="G2892" s="228">
        <v>4037</v>
      </c>
      <c r="H2892" s="228">
        <v>7253</v>
      </c>
      <c r="I2892" s="228">
        <v>5926032.7699999996</v>
      </c>
      <c r="J2892" s="228">
        <v>1695478.55</v>
      </c>
      <c r="K2892" s="228">
        <v>1189334.58</v>
      </c>
      <c r="L2892" s="228">
        <v>10344609.039999999</v>
      </c>
    </row>
    <row r="2893" spans="1:12">
      <c r="A2893" s="228">
        <v>2009</v>
      </c>
      <c r="B2893" s="228" t="s">
        <v>195</v>
      </c>
      <c r="C2893" s="228" t="s">
        <v>63</v>
      </c>
      <c r="D2893" s="228" t="s">
        <v>205</v>
      </c>
      <c r="E2893" s="228">
        <v>50</v>
      </c>
      <c r="F2893" s="228">
        <v>70391</v>
      </c>
      <c r="G2893" s="228">
        <v>5483</v>
      </c>
      <c r="H2893" s="228">
        <v>9929</v>
      </c>
      <c r="I2893" s="228">
        <v>8776852.6799999997</v>
      </c>
      <c r="J2893" s="228">
        <v>2412962.2799999998</v>
      </c>
      <c r="K2893" s="228">
        <v>2300788.92</v>
      </c>
      <c r="L2893" s="228">
        <v>16177718.720000001</v>
      </c>
    </row>
    <row r="2894" spans="1:12">
      <c r="A2894" s="228">
        <v>2009</v>
      </c>
      <c r="B2894" s="228" t="s">
        <v>195</v>
      </c>
      <c r="C2894" s="228" t="s">
        <v>63</v>
      </c>
      <c r="D2894" s="228" t="s">
        <v>205</v>
      </c>
      <c r="E2894" s="228">
        <v>55</v>
      </c>
      <c r="F2894" s="228">
        <v>68701</v>
      </c>
      <c r="G2894" s="228">
        <v>7028</v>
      </c>
      <c r="H2894" s="228">
        <v>14364</v>
      </c>
      <c r="I2894" s="228">
        <v>13047661.949999999</v>
      </c>
      <c r="J2894" s="228">
        <v>3233082.73</v>
      </c>
      <c r="K2894" s="228">
        <v>3671946.11</v>
      </c>
      <c r="L2894" s="228">
        <v>22671140.719999999</v>
      </c>
    </row>
    <row r="2895" spans="1:12">
      <c r="A2895" s="228">
        <v>2009</v>
      </c>
      <c r="B2895" s="228" t="s">
        <v>195</v>
      </c>
      <c r="C2895" s="228" t="s">
        <v>63</v>
      </c>
      <c r="D2895" s="228" t="s">
        <v>205</v>
      </c>
      <c r="E2895" s="228">
        <v>60</v>
      </c>
      <c r="F2895" s="228">
        <v>63910</v>
      </c>
      <c r="G2895" s="228">
        <v>8666</v>
      </c>
      <c r="H2895" s="228">
        <v>18002</v>
      </c>
      <c r="I2895" s="228">
        <v>17017677.68</v>
      </c>
      <c r="J2895" s="228">
        <v>4245127.05</v>
      </c>
      <c r="K2895" s="228">
        <v>4692876.82</v>
      </c>
      <c r="L2895" s="228">
        <v>29175823.940000001</v>
      </c>
    </row>
    <row r="2896" spans="1:12">
      <c r="A2896" s="228">
        <v>2009</v>
      </c>
      <c r="B2896" s="228" t="s">
        <v>195</v>
      </c>
      <c r="C2896" s="228" t="s">
        <v>63</v>
      </c>
      <c r="D2896" s="228" t="s">
        <v>205</v>
      </c>
      <c r="E2896" s="228">
        <v>65</v>
      </c>
      <c r="F2896" s="228">
        <v>45555</v>
      </c>
      <c r="G2896" s="228">
        <v>8621</v>
      </c>
      <c r="H2896" s="228">
        <v>19321</v>
      </c>
      <c r="I2896" s="228">
        <v>17693920.879999999</v>
      </c>
      <c r="J2896" s="228">
        <v>4238502.3099999996</v>
      </c>
      <c r="K2896" s="228">
        <v>5945353.71</v>
      </c>
      <c r="L2896" s="228">
        <v>31005443.48</v>
      </c>
    </row>
    <row r="2897" spans="1:12">
      <c r="A2897" s="228">
        <v>2009</v>
      </c>
      <c r="B2897" s="228" t="s">
        <v>195</v>
      </c>
      <c r="C2897" s="228" t="s">
        <v>63</v>
      </c>
      <c r="D2897" s="228" t="s">
        <v>205</v>
      </c>
      <c r="E2897" s="228">
        <v>70</v>
      </c>
      <c r="F2897" s="228">
        <v>31648</v>
      </c>
      <c r="G2897" s="228">
        <v>7814</v>
      </c>
      <c r="H2897" s="228">
        <v>19514</v>
      </c>
      <c r="I2897" s="228">
        <v>17175890.32</v>
      </c>
      <c r="J2897" s="228">
        <v>3876662.14</v>
      </c>
      <c r="K2897" s="228">
        <v>4617166.3499999996</v>
      </c>
      <c r="L2897" s="228">
        <v>28283131.449999999</v>
      </c>
    </row>
    <row r="2898" spans="1:12">
      <c r="A2898" s="228">
        <v>2009</v>
      </c>
      <c r="B2898" s="228" t="s">
        <v>195</v>
      </c>
      <c r="C2898" s="228" t="s">
        <v>63</v>
      </c>
      <c r="D2898" s="228" t="s">
        <v>205</v>
      </c>
      <c r="E2898" s="228">
        <v>75</v>
      </c>
      <c r="F2898" s="228">
        <v>22007</v>
      </c>
      <c r="G2898" s="228">
        <v>7017</v>
      </c>
      <c r="H2898" s="228">
        <v>20674</v>
      </c>
      <c r="I2898" s="228">
        <v>16659628.529999999</v>
      </c>
      <c r="J2898" s="228">
        <v>3452441.57</v>
      </c>
      <c r="K2898" s="228">
        <v>4897638.09</v>
      </c>
      <c r="L2898" s="228">
        <v>27096943.210000001</v>
      </c>
    </row>
    <row r="2899" spans="1:12">
      <c r="A2899" s="228">
        <v>2009</v>
      </c>
      <c r="B2899" s="228" t="s">
        <v>195</v>
      </c>
      <c r="C2899" s="228" t="s">
        <v>63</v>
      </c>
      <c r="D2899" s="228" t="s">
        <v>205</v>
      </c>
      <c r="E2899" s="228">
        <v>80</v>
      </c>
      <c r="F2899" s="228">
        <v>14611</v>
      </c>
      <c r="G2899" s="228">
        <v>4975</v>
      </c>
      <c r="H2899" s="228">
        <v>16987</v>
      </c>
      <c r="I2899" s="228">
        <v>12175875.77</v>
      </c>
      <c r="J2899" s="228">
        <v>2358852.81</v>
      </c>
      <c r="K2899" s="228">
        <v>2693103.07</v>
      </c>
      <c r="L2899" s="228">
        <v>18606948.23</v>
      </c>
    </row>
    <row r="2900" spans="1:12">
      <c r="A2900" s="228">
        <v>2009</v>
      </c>
      <c r="B2900" s="228" t="s">
        <v>195</v>
      </c>
      <c r="C2900" s="228" t="s">
        <v>63</v>
      </c>
      <c r="D2900" s="228" t="s">
        <v>205</v>
      </c>
      <c r="E2900" s="228">
        <v>85</v>
      </c>
      <c r="F2900" s="228">
        <v>4570</v>
      </c>
      <c r="G2900" s="228">
        <v>1323</v>
      </c>
      <c r="H2900" s="228">
        <v>5877</v>
      </c>
      <c r="I2900" s="228">
        <v>3811814.34</v>
      </c>
      <c r="J2900" s="228">
        <v>599877.12</v>
      </c>
      <c r="K2900" s="228">
        <v>477845.97</v>
      </c>
      <c r="L2900" s="228">
        <v>5327087.95</v>
      </c>
    </row>
    <row r="2901" spans="1:12">
      <c r="A2901" s="228">
        <v>2009</v>
      </c>
      <c r="B2901" s="228" t="s">
        <v>195</v>
      </c>
      <c r="C2901" s="228" t="s">
        <v>63</v>
      </c>
      <c r="D2901" s="228" t="s">
        <v>205</v>
      </c>
      <c r="E2901" s="228">
        <v>90</v>
      </c>
      <c r="F2901" s="228">
        <v>1294</v>
      </c>
      <c r="G2901" s="228">
        <v>353</v>
      </c>
      <c r="H2901" s="228">
        <v>2013</v>
      </c>
      <c r="I2901" s="228">
        <v>1139253.71</v>
      </c>
      <c r="J2901" s="228">
        <v>149977.74</v>
      </c>
      <c r="K2901" s="228">
        <v>100441.12</v>
      </c>
      <c r="L2901" s="228">
        <v>1531185.76</v>
      </c>
    </row>
    <row r="2902" spans="1:12">
      <c r="A2902" s="228">
        <v>2009</v>
      </c>
      <c r="B2902" s="228" t="s">
        <v>195</v>
      </c>
      <c r="C2902" s="228" t="s">
        <v>63</v>
      </c>
      <c r="D2902" s="228" t="s">
        <v>205</v>
      </c>
      <c r="E2902" s="228">
        <v>95</v>
      </c>
      <c r="F2902" s="228">
        <v>324</v>
      </c>
      <c r="G2902" s="228">
        <v>85</v>
      </c>
      <c r="H2902" s="228">
        <v>735</v>
      </c>
      <c r="I2902" s="228">
        <v>419413.35</v>
      </c>
      <c r="J2902" s="228">
        <v>41838.76</v>
      </c>
      <c r="K2902" s="228">
        <v>38722</v>
      </c>
      <c r="L2902" s="228">
        <v>528805.86</v>
      </c>
    </row>
    <row r="2903" spans="1:12">
      <c r="A2903" s="228">
        <v>2009</v>
      </c>
      <c r="B2903" s="228" t="s">
        <v>195</v>
      </c>
      <c r="C2903" s="228" t="s">
        <v>63</v>
      </c>
      <c r="D2903" s="228" t="s">
        <v>206</v>
      </c>
      <c r="E2903" s="228">
        <v>0</v>
      </c>
      <c r="F2903" s="228">
        <v>54458</v>
      </c>
      <c r="G2903" s="228">
        <v>1478</v>
      </c>
      <c r="H2903" s="228">
        <v>5154</v>
      </c>
      <c r="I2903" s="228">
        <v>4691132.54</v>
      </c>
      <c r="J2903" s="228">
        <v>569761.5</v>
      </c>
      <c r="K2903" s="228">
        <v>73450</v>
      </c>
      <c r="L2903" s="228">
        <v>5665327.4400000004</v>
      </c>
    </row>
    <row r="2904" spans="1:12">
      <c r="A2904" s="228">
        <v>2009</v>
      </c>
      <c r="B2904" s="228" t="s">
        <v>195</v>
      </c>
      <c r="C2904" s="228" t="s">
        <v>63</v>
      </c>
      <c r="D2904" s="228" t="s">
        <v>206</v>
      </c>
      <c r="E2904" s="228">
        <v>5</v>
      </c>
      <c r="F2904" s="228">
        <v>56157</v>
      </c>
      <c r="G2904" s="228">
        <v>824</v>
      </c>
      <c r="H2904" s="228">
        <v>1155</v>
      </c>
      <c r="I2904" s="228">
        <v>951570.27</v>
      </c>
      <c r="J2904" s="228">
        <v>234995.81</v>
      </c>
      <c r="K2904" s="228">
        <v>78617.2</v>
      </c>
      <c r="L2904" s="228">
        <v>1469720.52</v>
      </c>
    </row>
    <row r="2905" spans="1:12">
      <c r="A2905" s="228">
        <v>2009</v>
      </c>
      <c r="B2905" s="228" t="s">
        <v>195</v>
      </c>
      <c r="C2905" s="228" t="s">
        <v>63</v>
      </c>
      <c r="D2905" s="228" t="s">
        <v>206</v>
      </c>
      <c r="E2905" s="228">
        <v>10</v>
      </c>
      <c r="F2905" s="228">
        <v>58698</v>
      </c>
      <c r="G2905" s="228">
        <v>761</v>
      </c>
      <c r="H2905" s="228">
        <v>1075</v>
      </c>
      <c r="I2905" s="228">
        <v>958035.25</v>
      </c>
      <c r="J2905" s="228">
        <v>269218.95</v>
      </c>
      <c r="K2905" s="228">
        <v>109739.75</v>
      </c>
      <c r="L2905" s="228">
        <v>1586680.89</v>
      </c>
    </row>
    <row r="2906" spans="1:12">
      <c r="A2906" s="228">
        <v>2009</v>
      </c>
      <c r="B2906" s="228" t="s">
        <v>195</v>
      </c>
      <c r="C2906" s="228" t="s">
        <v>63</v>
      </c>
      <c r="D2906" s="228" t="s">
        <v>206</v>
      </c>
      <c r="E2906" s="228">
        <v>15</v>
      </c>
      <c r="F2906" s="228">
        <v>61646</v>
      </c>
      <c r="G2906" s="228">
        <v>1972</v>
      </c>
      <c r="H2906" s="228">
        <v>3677</v>
      </c>
      <c r="I2906" s="228">
        <v>2840340.04</v>
      </c>
      <c r="J2906" s="228">
        <v>556764.24</v>
      </c>
      <c r="K2906" s="228">
        <v>230546.15</v>
      </c>
      <c r="L2906" s="228">
        <v>4217301.7300000004</v>
      </c>
    </row>
    <row r="2907" spans="1:12">
      <c r="A2907" s="228">
        <v>2009</v>
      </c>
      <c r="B2907" s="228" t="s">
        <v>195</v>
      </c>
      <c r="C2907" s="228" t="s">
        <v>63</v>
      </c>
      <c r="D2907" s="228" t="s">
        <v>206</v>
      </c>
      <c r="E2907" s="228">
        <v>20</v>
      </c>
      <c r="F2907" s="228">
        <v>49703</v>
      </c>
      <c r="G2907" s="228">
        <v>2283</v>
      </c>
      <c r="H2907" s="228">
        <v>4696</v>
      </c>
      <c r="I2907" s="228">
        <v>3677882.93</v>
      </c>
      <c r="J2907" s="228">
        <v>833166.17</v>
      </c>
      <c r="K2907" s="228">
        <v>268952</v>
      </c>
      <c r="L2907" s="228">
        <v>5465579.3700000001</v>
      </c>
    </row>
    <row r="2908" spans="1:12">
      <c r="A2908" s="228">
        <v>2009</v>
      </c>
      <c r="B2908" s="228" t="s">
        <v>195</v>
      </c>
      <c r="C2908" s="228" t="s">
        <v>63</v>
      </c>
      <c r="D2908" s="228" t="s">
        <v>206</v>
      </c>
      <c r="E2908" s="228">
        <v>25</v>
      </c>
      <c r="F2908" s="228">
        <v>51615</v>
      </c>
      <c r="G2908" s="228">
        <v>3845</v>
      </c>
      <c r="H2908" s="228">
        <v>10550</v>
      </c>
      <c r="I2908" s="228">
        <v>8663876.9199999999</v>
      </c>
      <c r="J2908" s="228">
        <v>2243158.8199999998</v>
      </c>
      <c r="K2908" s="228">
        <v>435180.75</v>
      </c>
      <c r="L2908" s="228">
        <v>12978673.609999999</v>
      </c>
    </row>
    <row r="2909" spans="1:12">
      <c r="A2909" s="228">
        <v>2009</v>
      </c>
      <c r="B2909" s="228" t="s">
        <v>195</v>
      </c>
      <c r="C2909" s="228" t="s">
        <v>63</v>
      </c>
      <c r="D2909" s="228" t="s">
        <v>206</v>
      </c>
      <c r="E2909" s="228">
        <v>30</v>
      </c>
      <c r="F2909" s="228">
        <v>63504</v>
      </c>
      <c r="G2909" s="228">
        <v>6288</v>
      </c>
      <c r="H2909" s="228">
        <v>16011</v>
      </c>
      <c r="I2909" s="228">
        <v>13789697.08</v>
      </c>
      <c r="J2909" s="228">
        <v>3597129.79</v>
      </c>
      <c r="K2909" s="228">
        <v>735339.26</v>
      </c>
      <c r="L2909" s="228">
        <v>20739074.780000001</v>
      </c>
    </row>
    <row r="2910" spans="1:12">
      <c r="A2910" s="228">
        <v>2009</v>
      </c>
      <c r="B2910" s="228" t="s">
        <v>195</v>
      </c>
      <c r="C2910" s="228" t="s">
        <v>63</v>
      </c>
      <c r="D2910" s="228" t="s">
        <v>206</v>
      </c>
      <c r="E2910" s="228">
        <v>35</v>
      </c>
      <c r="F2910" s="228">
        <v>74109</v>
      </c>
      <c r="G2910" s="228">
        <v>6498</v>
      </c>
      <c r="H2910" s="228">
        <v>14501</v>
      </c>
      <c r="I2910" s="228">
        <v>12460229.25</v>
      </c>
      <c r="J2910" s="228">
        <v>3204798.3</v>
      </c>
      <c r="K2910" s="228">
        <v>967633.9</v>
      </c>
      <c r="L2910" s="228">
        <v>19433080.379999999</v>
      </c>
    </row>
    <row r="2911" spans="1:12">
      <c r="A2911" s="228">
        <v>2009</v>
      </c>
      <c r="B2911" s="228" t="s">
        <v>195</v>
      </c>
      <c r="C2911" s="228" t="s">
        <v>63</v>
      </c>
      <c r="D2911" s="228" t="s">
        <v>206</v>
      </c>
      <c r="E2911" s="228">
        <v>40</v>
      </c>
      <c r="F2911" s="228">
        <v>71905</v>
      </c>
      <c r="G2911" s="228">
        <v>5675</v>
      </c>
      <c r="H2911" s="228">
        <v>11008</v>
      </c>
      <c r="I2911" s="228">
        <v>8851814.4199999999</v>
      </c>
      <c r="J2911" s="228">
        <v>2288742.56</v>
      </c>
      <c r="K2911" s="228">
        <v>1142314.5</v>
      </c>
      <c r="L2911" s="228">
        <v>14525977.52</v>
      </c>
    </row>
    <row r="2912" spans="1:12">
      <c r="A2912" s="228">
        <v>2009</v>
      </c>
      <c r="B2912" s="228" t="s">
        <v>195</v>
      </c>
      <c r="C2912" s="228" t="s">
        <v>63</v>
      </c>
      <c r="D2912" s="228" t="s">
        <v>206</v>
      </c>
      <c r="E2912" s="228">
        <v>45</v>
      </c>
      <c r="F2912" s="228">
        <v>77908</v>
      </c>
      <c r="G2912" s="228">
        <v>6181</v>
      </c>
      <c r="H2912" s="228">
        <v>12244</v>
      </c>
      <c r="I2912" s="228">
        <v>9808973.0600000005</v>
      </c>
      <c r="J2912" s="228">
        <v>2390434.58</v>
      </c>
      <c r="K2912" s="228">
        <v>1537969.66</v>
      </c>
      <c r="L2912" s="228">
        <v>16134795.199999999</v>
      </c>
    </row>
    <row r="2913" spans="1:12">
      <c r="A2913" s="228">
        <v>2009</v>
      </c>
      <c r="B2913" s="228" t="s">
        <v>195</v>
      </c>
      <c r="C2913" s="228" t="s">
        <v>63</v>
      </c>
      <c r="D2913" s="228" t="s">
        <v>206</v>
      </c>
      <c r="E2913" s="228">
        <v>50</v>
      </c>
      <c r="F2913" s="228">
        <v>76881</v>
      </c>
      <c r="G2913" s="228">
        <v>7268</v>
      </c>
      <c r="H2913" s="228">
        <v>14153</v>
      </c>
      <c r="I2913" s="228">
        <v>11609532.77</v>
      </c>
      <c r="J2913" s="228">
        <v>2999519.33</v>
      </c>
      <c r="K2913" s="228">
        <v>2032308.15</v>
      </c>
      <c r="L2913" s="228">
        <v>19460619.539999999</v>
      </c>
    </row>
    <row r="2914" spans="1:12">
      <c r="A2914" s="228">
        <v>2009</v>
      </c>
      <c r="B2914" s="228" t="s">
        <v>195</v>
      </c>
      <c r="C2914" s="228" t="s">
        <v>63</v>
      </c>
      <c r="D2914" s="228" t="s">
        <v>206</v>
      </c>
      <c r="E2914" s="228">
        <v>55</v>
      </c>
      <c r="F2914" s="228">
        <v>73499</v>
      </c>
      <c r="G2914" s="228">
        <v>8455</v>
      </c>
      <c r="H2914" s="228">
        <v>17138</v>
      </c>
      <c r="I2914" s="228">
        <v>13927882.67</v>
      </c>
      <c r="J2914" s="228">
        <v>3372257.24</v>
      </c>
      <c r="K2914" s="228">
        <v>2809608.11</v>
      </c>
      <c r="L2914" s="228">
        <v>23317643.199999999</v>
      </c>
    </row>
    <row r="2915" spans="1:12">
      <c r="A2915" s="228">
        <v>2009</v>
      </c>
      <c r="B2915" s="228" t="s">
        <v>195</v>
      </c>
      <c r="C2915" s="228" t="s">
        <v>63</v>
      </c>
      <c r="D2915" s="228" t="s">
        <v>206</v>
      </c>
      <c r="E2915" s="228">
        <v>60</v>
      </c>
      <c r="F2915" s="228">
        <v>66395</v>
      </c>
      <c r="G2915" s="228">
        <v>9250</v>
      </c>
      <c r="H2915" s="228">
        <v>19663</v>
      </c>
      <c r="I2915" s="228">
        <v>15895613.82</v>
      </c>
      <c r="J2915" s="228">
        <v>3875853.58</v>
      </c>
      <c r="K2915" s="228">
        <v>3750267.57</v>
      </c>
      <c r="L2915" s="228">
        <v>26412638</v>
      </c>
    </row>
    <row r="2916" spans="1:12">
      <c r="A2916" s="228">
        <v>2009</v>
      </c>
      <c r="B2916" s="228" t="s">
        <v>195</v>
      </c>
      <c r="C2916" s="228" t="s">
        <v>63</v>
      </c>
      <c r="D2916" s="228" t="s">
        <v>206</v>
      </c>
      <c r="E2916" s="228">
        <v>65</v>
      </c>
      <c r="F2916" s="228">
        <v>46533</v>
      </c>
      <c r="G2916" s="228">
        <v>7902</v>
      </c>
      <c r="H2916" s="228">
        <v>18870</v>
      </c>
      <c r="I2916" s="228">
        <v>15698793.99</v>
      </c>
      <c r="J2916" s="228">
        <v>3721138.48</v>
      </c>
      <c r="K2916" s="228">
        <v>3947197.31</v>
      </c>
      <c r="L2916" s="228">
        <v>25929184.23</v>
      </c>
    </row>
    <row r="2917" spans="1:12">
      <c r="A2917" s="228">
        <v>2009</v>
      </c>
      <c r="B2917" s="228" t="s">
        <v>195</v>
      </c>
      <c r="C2917" s="228" t="s">
        <v>63</v>
      </c>
      <c r="D2917" s="228" t="s">
        <v>206</v>
      </c>
      <c r="E2917" s="228">
        <v>70</v>
      </c>
      <c r="F2917" s="228">
        <v>33334</v>
      </c>
      <c r="G2917" s="228">
        <v>6857</v>
      </c>
      <c r="H2917" s="228">
        <v>18459</v>
      </c>
      <c r="I2917" s="228">
        <v>15113780.609999999</v>
      </c>
      <c r="J2917" s="228">
        <v>3433083.6</v>
      </c>
      <c r="K2917" s="228">
        <v>4376765.78</v>
      </c>
      <c r="L2917" s="228">
        <v>25144921.57</v>
      </c>
    </row>
    <row r="2918" spans="1:12">
      <c r="A2918" s="228">
        <v>2009</v>
      </c>
      <c r="B2918" s="228" t="s">
        <v>195</v>
      </c>
      <c r="C2918" s="228" t="s">
        <v>63</v>
      </c>
      <c r="D2918" s="228" t="s">
        <v>206</v>
      </c>
      <c r="E2918" s="228">
        <v>75</v>
      </c>
      <c r="F2918" s="228">
        <v>25408</v>
      </c>
      <c r="G2918" s="228">
        <v>6532</v>
      </c>
      <c r="H2918" s="228">
        <v>21056</v>
      </c>
      <c r="I2918" s="228">
        <v>15389764.460000001</v>
      </c>
      <c r="J2918" s="228">
        <v>3129861.55</v>
      </c>
      <c r="K2918" s="228">
        <v>3670364.31</v>
      </c>
      <c r="L2918" s="228">
        <v>24141355.629999999</v>
      </c>
    </row>
    <row r="2919" spans="1:12">
      <c r="A2919" s="228">
        <v>2009</v>
      </c>
      <c r="B2919" s="228" t="s">
        <v>195</v>
      </c>
      <c r="C2919" s="228" t="s">
        <v>63</v>
      </c>
      <c r="D2919" s="228" t="s">
        <v>206</v>
      </c>
      <c r="E2919" s="228">
        <v>80</v>
      </c>
      <c r="F2919" s="228">
        <v>19020</v>
      </c>
      <c r="G2919" s="228">
        <v>5032</v>
      </c>
      <c r="H2919" s="228">
        <v>20529</v>
      </c>
      <c r="I2919" s="228">
        <v>13870231.220000001</v>
      </c>
      <c r="J2919" s="228">
        <v>2382993.96</v>
      </c>
      <c r="K2919" s="228">
        <v>2643989.35</v>
      </c>
      <c r="L2919" s="228">
        <v>20643241.239999998</v>
      </c>
    </row>
    <row r="2920" spans="1:12">
      <c r="A2920" s="228">
        <v>2009</v>
      </c>
      <c r="B2920" s="228" t="s">
        <v>195</v>
      </c>
      <c r="C2920" s="228" t="s">
        <v>63</v>
      </c>
      <c r="D2920" s="228" t="s">
        <v>206</v>
      </c>
      <c r="E2920" s="228">
        <v>85</v>
      </c>
      <c r="F2920" s="228">
        <v>10802</v>
      </c>
      <c r="G2920" s="228">
        <v>2456</v>
      </c>
      <c r="H2920" s="228">
        <v>13998</v>
      </c>
      <c r="I2920" s="228">
        <v>8189824.9800000004</v>
      </c>
      <c r="J2920" s="228">
        <v>1128196.6299999999</v>
      </c>
      <c r="K2920" s="228">
        <v>927293</v>
      </c>
      <c r="L2920" s="228">
        <v>11221739.48</v>
      </c>
    </row>
    <row r="2921" spans="1:12">
      <c r="A2921" s="228">
        <v>2009</v>
      </c>
      <c r="B2921" s="228" t="s">
        <v>195</v>
      </c>
      <c r="C2921" s="228" t="s">
        <v>63</v>
      </c>
      <c r="D2921" s="228" t="s">
        <v>206</v>
      </c>
      <c r="E2921" s="228">
        <v>90</v>
      </c>
      <c r="F2921" s="228">
        <v>4376</v>
      </c>
      <c r="G2921" s="228">
        <v>782</v>
      </c>
      <c r="H2921" s="228">
        <v>6653</v>
      </c>
      <c r="I2921" s="228">
        <v>3530241.16</v>
      </c>
      <c r="J2921" s="228">
        <v>469830.14</v>
      </c>
      <c r="K2921" s="228">
        <v>324926.5</v>
      </c>
      <c r="L2921" s="228">
        <v>4796040.04</v>
      </c>
    </row>
    <row r="2922" spans="1:12">
      <c r="A2922" s="228">
        <v>2009</v>
      </c>
      <c r="B2922" s="228" t="s">
        <v>195</v>
      </c>
      <c r="C2922" s="228" t="s">
        <v>63</v>
      </c>
      <c r="D2922" s="228" t="s">
        <v>206</v>
      </c>
      <c r="E2922" s="228">
        <v>95</v>
      </c>
      <c r="F2922" s="228">
        <v>1331</v>
      </c>
      <c r="G2922" s="228">
        <v>177</v>
      </c>
      <c r="H2922" s="228">
        <v>1550</v>
      </c>
      <c r="I2922" s="228">
        <v>843778.31</v>
      </c>
      <c r="J2922" s="228">
        <v>92152</v>
      </c>
      <c r="K2922" s="228">
        <v>72791</v>
      </c>
      <c r="L2922" s="228">
        <v>1114731.76</v>
      </c>
    </row>
    <row r="2923" spans="1:12">
      <c r="A2923" s="228">
        <v>2009</v>
      </c>
      <c r="B2923" s="228" t="s">
        <v>195</v>
      </c>
      <c r="C2923" s="228" t="s">
        <v>64</v>
      </c>
      <c r="D2923" s="228" t="s">
        <v>205</v>
      </c>
      <c r="E2923" s="228">
        <v>0</v>
      </c>
      <c r="F2923" s="228">
        <v>18752</v>
      </c>
      <c r="G2923" s="228">
        <v>873</v>
      </c>
      <c r="H2923" s="228">
        <v>2400</v>
      </c>
      <c r="I2923" s="228">
        <v>1099886.8500000001</v>
      </c>
      <c r="J2923" s="228">
        <v>312370.46000000002</v>
      </c>
      <c r="K2923" s="228">
        <v>31717.7</v>
      </c>
      <c r="L2923" s="228">
        <v>1553291.38</v>
      </c>
    </row>
    <row r="2924" spans="1:12">
      <c r="A2924" s="228">
        <v>2009</v>
      </c>
      <c r="B2924" s="228" t="s">
        <v>195</v>
      </c>
      <c r="C2924" s="228" t="s">
        <v>64</v>
      </c>
      <c r="D2924" s="228" t="s">
        <v>205</v>
      </c>
      <c r="E2924" s="228">
        <v>5</v>
      </c>
      <c r="F2924" s="228">
        <v>19057</v>
      </c>
      <c r="G2924" s="228">
        <v>380</v>
      </c>
      <c r="H2924" s="228">
        <v>449</v>
      </c>
      <c r="I2924" s="228">
        <v>327523.95</v>
      </c>
      <c r="J2924" s="228">
        <v>147888.49</v>
      </c>
      <c r="K2924" s="228">
        <v>33926</v>
      </c>
      <c r="L2924" s="228">
        <v>543351.12</v>
      </c>
    </row>
    <row r="2925" spans="1:12">
      <c r="A2925" s="228">
        <v>2009</v>
      </c>
      <c r="B2925" s="228" t="s">
        <v>195</v>
      </c>
      <c r="C2925" s="228" t="s">
        <v>64</v>
      </c>
      <c r="D2925" s="228" t="s">
        <v>205</v>
      </c>
      <c r="E2925" s="228">
        <v>10</v>
      </c>
      <c r="F2925" s="228">
        <v>20885</v>
      </c>
      <c r="G2925" s="228">
        <v>314</v>
      </c>
      <c r="H2925" s="228">
        <v>403</v>
      </c>
      <c r="I2925" s="228">
        <v>335263.45</v>
      </c>
      <c r="J2925" s="228">
        <v>133759.19</v>
      </c>
      <c r="K2925" s="228">
        <v>81335</v>
      </c>
      <c r="L2925" s="228">
        <v>588596.59</v>
      </c>
    </row>
    <row r="2926" spans="1:12">
      <c r="A2926" s="228">
        <v>2009</v>
      </c>
      <c r="B2926" s="228" t="s">
        <v>195</v>
      </c>
      <c r="C2926" s="228" t="s">
        <v>64</v>
      </c>
      <c r="D2926" s="228" t="s">
        <v>205</v>
      </c>
      <c r="E2926" s="228">
        <v>15</v>
      </c>
      <c r="F2926" s="228">
        <v>22855</v>
      </c>
      <c r="G2926" s="228">
        <v>584</v>
      </c>
      <c r="H2926" s="228">
        <v>1043</v>
      </c>
      <c r="I2926" s="228">
        <v>803641.55</v>
      </c>
      <c r="J2926" s="228">
        <v>293765.77</v>
      </c>
      <c r="K2926" s="228">
        <v>149570.9</v>
      </c>
      <c r="L2926" s="228">
        <v>1317647.27</v>
      </c>
    </row>
    <row r="2927" spans="1:12">
      <c r="A2927" s="228">
        <v>2009</v>
      </c>
      <c r="B2927" s="228" t="s">
        <v>195</v>
      </c>
      <c r="C2927" s="228" t="s">
        <v>64</v>
      </c>
      <c r="D2927" s="228" t="s">
        <v>205</v>
      </c>
      <c r="E2927" s="228">
        <v>20</v>
      </c>
      <c r="F2927" s="228">
        <v>20829</v>
      </c>
      <c r="G2927" s="228">
        <v>665</v>
      </c>
      <c r="H2927" s="228">
        <v>1094</v>
      </c>
      <c r="I2927" s="228">
        <v>874779.06</v>
      </c>
      <c r="J2927" s="228">
        <v>326934.09000000003</v>
      </c>
      <c r="K2927" s="228">
        <v>198904.2</v>
      </c>
      <c r="L2927" s="228">
        <v>1501722.28</v>
      </c>
    </row>
    <row r="2928" spans="1:12">
      <c r="A2928" s="228">
        <v>2009</v>
      </c>
      <c r="B2928" s="228" t="s">
        <v>195</v>
      </c>
      <c r="C2928" s="228" t="s">
        <v>64</v>
      </c>
      <c r="D2928" s="228" t="s">
        <v>205</v>
      </c>
      <c r="E2928" s="228">
        <v>25</v>
      </c>
      <c r="F2928" s="228">
        <v>15653</v>
      </c>
      <c r="G2928" s="228">
        <v>551</v>
      </c>
      <c r="H2928" s="228">
        <v>841</v>
      </c>
      <c r="I2928" s="228">
        <v>680814.33</v>
      </c>
      <c r="J2928" s="228">
        <v>275117.98</v>
      </c>
      <c r="K2928" s="228">
        <v>152457.82</v>
      </c>
      <c r="L2928" s="228">
        <v>1216269.76</v>
      </c>
    </row>
    <row r="2929" spans="1:12">
      <c r="A2929" s="228">
        <v>2009</v>
      </c>
      <c r="B2929" s="228" t="s">
        <v>195</v>
      </c>
      <c r="C2929" s="228" t="s">
        <v>64</v>
      </c>
      <c r="D2929" s="228" t="s">
        <v>205</v>
      </c>
      <c r="E2929" s="228">
        <v>30</v>
      </c>
      <c r="F2929" s="228">
        <v>19124</v>
      </c>
      <c r="G2929" s="228">
        <v>607</v>
      </c>
      <c r="H2929" s="228">
        <v>968</v>
      </c>
      <c r="I2929" s="228">
        <v>769446.36</v>
      </c>
      <c r="J2929" s="228">
        <v>280330.36</v>
      </c>
      <c r="K2929" s="228">
        <v>110545.22</v>
      </c>
      <c r="L2929" s="228">
        <v>1273274.43</v>
      </c>
    </row>
    <row r="2930" spans="1:12">
      <c r="A2930" s="228">
        <v>2009</v>
      </c>
      <c r="B2930" s="228" t="s">
        <v>195</v>
      </c>
      <c r="C2930" s="228" t="s">
        <v>64</v>
      </c>
      <c r="D2930" s="228" t="s">
        <v>205</v>
      </c>
      <c r="E2930" s="228">
        <v>35</v>
      </c>
      <c r="F2930" s="228">
        <v>21936</v>
      </c>
      <c r="G2930" s="228">
        <v>869</v>
      </c>
      <c r="H2930" s="228">
        <v>1359</v>
      </c>
      <c r="I2930" s="228">
        <v>989189.62</v>
      </c>
      <c r="J2930" s="228">
        <v>378968.76</v>
      </c>
      <c r="K2930" s="228">
        <v>187571.6</v>
      </c>
      <c r="L2930" s="228">
        <v>1702181.1</v>
      </c>
    </row>
    <row r="2931" spans="1:12">
      <c r="A2931" s="228">
        <v>2009</v>
      </c>
      <c r="B2931" s="228" t="s">
        <v>195</v>
      </c>
      <c r="C2931" s="228" t="s">
        <v>64</v>
      </c>
      <c r="D2931" s="228" t="s">
        <v>205</v>
      </c>
      <c r="E2931" s="228">
        <v>40</v>
      </c>
      <c r="F2931" s="228">
        <v>23274</v>
      </c>
      <c r="G2931" s="228">
        <v>1044</v>
      </c>
      <c r="H2931" s="228">
        <v>1634</v>
      </c>
      <c r="I2931" s="228">
        <v>1205380.1499999999</v>
      </c>
      <c r="J2931" s="228">
        <v>468922.05</v>
      </c>
      <c r="K2931" s="228">
        <v>181361.67</v>
      </c>
      <c r="L2931" s="228">
        <v>2025625.6000000001</v>
      </c>
    </row>
    <row r="2932" spans="1:12">
      <c r="A2932" s="228">
        <v>2009</v>
      </c>
      <c r="B2932" s="228" t="s">
        <v>195</v>
      </c>
      <c r="C2932" s="228" t="s">
        <v>64</v>
      </c>
      <c r="D2932" s="228" t="s">
        <v>205</v>
      </c>
      <c r="E2932" s="228">
        <v>45</v>
      </c>
      <c r="F2932" s="228">
        <v>27136</v>
      </c>
      <c r="G2932" s="228">
        <v>1473</v>
      </c>
      <c r="H2932" s="228">
        <v>2605</v>
      </c>
      <c r="I2932" s="228">
        <v>2146967.81</v>
      </c>
      <c r="J2932" s="228">
        <v>719120.14</v>
      </c>
      <c r="K2932" s="228">
        <v>542906.64</v>
      </c>
      <c r="L2932" s="228">
        <v>3651620.95</v>
      </c>
    </row>
    <row r="2933" spans="1:12">
      <c r="A2933" s="228">
        <v>2009</v>
      </c>
      <c r="B2933" s="228" t="s">
        <v>195</v>
      </c>
      <c r="C2933" s="228" t="s">
        <v>64</v>
      </c>
      <c r="D2933" s="228" t="s">
        <v>205</v>
      </c>
      <c r="E2933" s="228">
        <v>50</v>
      </c>
      <c r="F2933" s="228">
        <v>28914</v>
      </c>
      <c r="G2933" s="228">
        <v>2055</v>
      </c>
      <c r="H2933" s="228">
        <v>3615</v>
      </c>
      <c r="I2933" s="228">
        <v>2689777.58</v>
      </c>
      <c r="J2933" s="228">
        <v>1015028.49</v>
      </c>
      <c r="K2933" s="228">
        <v>591780.56999999995</v>
      </c>
      <c r="L2933" s="228">
        <v>4547034.46</v>
      </c>
    </row>
    <row r="2934" spans="1:12">
      <c r="A2934" s="228">
        <v>2009</v>
      </c>
      <c r="B2934" s="228" t="s">
        <v>195</v>
      </c>
      <c r="C2934" s="228" t="s">
        <v>64</v>
      </c>
      <c r="D2934" s="228" t="s">
        <v>205</v>
      </c>
      <c r="E2934" s="228">
        <v>55</v>
      </c>
      <c r="F2934" s="228">
        <v>29148</v>
      </c>
      <c r="G2934" s="228">
        <v>2706</v>
      </c>
      <c r="H2934" s="228">
        <v>5499</v>
      </c>
      <c r="I2934" s="228">
        <v>4219399.08</v>
      </c>
      <c r="J2934" s="228">
        <v>1456645.78</v>
      </c>
      <c r="K2934" s="228">
        <v>1095563.28</v>
      </c>
      <c r="L2934" s="228">
        <v>7039761.9000000004</v>
      </c>
    </row>
    <row r="2935" spans="1:12">
      <c r="A2935" s="228">
        <v>2009</v>
      </c>
      <c r="B2935" s="228" t="s">
        <v>195</v>
      </c>
      <c r="C2935" s="228" t="s">
        <v>64</v>
      </c>
      <c r="D2935" s="228" t="s">
        <v>205</v>
      </c>
      <c r="E2935" s="228">
        <v>60</v>
      </c>
      <c r="F2935" s="228">
        <v>27705</v>
      </c>
      <c r="G2935" s="228">
        <v>3294</v>
      </c>
      <c r="H2935" s="228">
        <v>7527</v>
      </c>
      <c r="I2935" s="228">
        <v>5626496.7300000004</v>
      </c>
      <c r="J2935" s="228">
        <v>1808807.97</v>
      </c>
      <c r="K2935" s="228">
        <v>1689427.14</v>
      </c>
      <c r="L2935" s="228">
        <v>9523213.9700000007</v>
      </c>
    </row>
    <row r="2936" spans="1:12">
      <c r="A2936" s="228">
        <v>2009</v>
      </c>
      <c r="B2936" s="228" t="s">
        <v>195</v>
      </c>
      <c r="C2936" s="228" t="s">
        <v>64</v>
      </c>
      <c r="D2936" s="228" t="s">
        <v>205</v>
      </c>
      <c r="E2936" s="228">
        <v>65</v>
      </c>
      <c r="F2936" s="228">
        <v>19706</v>
      </c>
      <c r="G2936" s="228">
        <v>3275</v>
      </c>
      <c r="H2936" s="228">
        <v>8093</v>
      </c>
      <c r="I2936" s="228">
        <v>6294604.3700000001</v>
      </c>
      <c r="J2936" s="228">
        <v>1767320.75</v>
      </c>
      <c r="K2936" s="228">
        <v>1807043.3</v>
      </c>
      <c r="L2936" s="228">
        <v>10131154.98</v>
      </c>
    </row>
    <row r="2937" spans="1:12">
      <c r="A2937" s="228">
        <v>2009</v>
      </c>
      <c r="B2937" s="228" t="s">
        <v>195</v>
      </c>
      <c r="C2937" s="228" t="s">
        <v>64</v>
      </c>
      <c r="D2937" s="228" t="s">
        <v>205</v>
      </c>
      <c r="E2937" s="228">
        <v>70</v>
      </c>
      <c r="F2937" s="228">
        <v>14102</v>
      </c>
      <c r="G2937" s="228">
        <v>3053</v>
      </c>
      <c r="H2937" s="228">
        <v>7752</v>
      </c>
      <c r="I2937" s="228">
        <v>5595252.75</v>
      </c>
      <c r="J2937" s="228">
        <v>1710538.08</v>
      </c>
      <c r="K2937" s="228">
        <v>2004663.71</v>
      </c>
      <c r="L2937" s="228">
        <v>9608421.2200000007</v>
      </c>
    </row>
    <row r="2938" spans="1:12">
      <c r="A2938" s="228">
        <v>2009</v>
      </c>
      <c r="B2938" s="228" t="s">
        <v>195</v>
      </c>
      <c r="C2938" s="228" t="s">
        <v>64</v>
      </c>
      <c r="D2938" s="228" t="s">
        <v>205</v>
      </c>
      <c r="E2938" s="228">
        <v>75</v>
      </c>
      <c r="F2938" s="228">
        <v>10538</v>
      </c>
      <c r="G2938" s="228">
        <v>3175</v>
      </c>
      <c r="H2938" s="228">
        <v>8744</v>
      </c>
      <c r="I2938" s="228">
        <v>5758100.3899999997</v>
      </c>
      <c r="J2938" s="228">
        <v>1551112.2</v>
      </c>
      <c r="K2938" s="228">
        <v>1699876.58</v>
      </c>
      <c r="L2938" s="228">
        <v>9257736.8100000005</v>
      </c>
    </row>
    <row r="2939" spans="1:12">
      <c r="A2939" s="228">
        <v>2009</v>
      </c>
      <c r="B2939" s="228" t="s">
        <v>195</v>
      </c>
      <c r="C2939" s="228" t="s">
        <v>64</v>
      </c>
      <c r="D2939" s="228" t="s">
        <v>205</v>
      </c>
      <c r="E2939" s="228">
        <v>80</v>
      </c>
      <c r="F2939" s="228">
        <v>7656</v>
      </c>
      <c r="G2939" s="228">
        <v>2472</v>
      </c>
      <c r="H2939" s="228">
        <v>8942</v>
      </c>
      <c r="I2939" s="228">
        <v>5058740.4800000004</v>
      </c>
      <c r="J2939" s="228">
        <v>1191198.76</v>
      </c>
      <c r="K2939" s="228">
        <v>1178009.95</v>
      </c>
      <c r="L2939" s="228">
        <v>7962298.4800000004</v>
      </c>
    </row>
    <row r="2940" spans="1:12">
      <c r="A2940" s="228">
        <v>2009</v>
      </c>
      <c r="B2940" s="228" t="s">
        <v>195</v>
      </c>
      <c r="C2940" s="228" t="s">
        <v>64</v>
      </c>
      <c r="D2940" s="228" t="s">
        <v>205</v>
      </c>
      <c r="E2940" s="228">
        <v>85</v>
      </c>
      <c r="F2940" s="228">
        <v>2672</v>
      </c>
      <c r="G2940" s="228">
        <v>763</v>
      </c>
      <c r="H2940" s="228">
        <v>2997</v>
      </c>
      <c r="I2940" s="228">
        <v>1402564.14</v>
      </c>
      <c r="J2940" s="228">
        <v>322843.06</v>
      </c>
      <c r="K2940" s="228">
        <v>404542.6</v>
      </c>
      <c r="L2940" s="228">
        <v>2183722.09</v>
      </c>
    </row>
    <row r="2941" spans="1:12">
      <c r="A2941" s="228">
        <v>2009</v>
      </c>
      <c r="B2941" s="228" t="s">
        <v>195</v>
      </c>
      <c r="C2941" s="228" t="s">
        <v>64</v>
      </c>
      <c r="D2941" s="228" t="s">
        <v>205</v>
      </c>
      <c r="E2941" s="228">
        <v>90</v>
      </c>
      <c r="F2941" s="228">
        <v>767</v>
      </c>
      <c r="G2941" s="228">
        <v>220</v>
      </c>
      <c r="H2941" s="228">
        <v>1723</v>
      </c>
      <c r="I2941" s="228">
        <v>626090.41</v>
      </c>
      <c r="J2941" s="228">
        <v>108175.4</v>
      </c>
      <c r="K2941" s="228">
        <v>59106.92</v>
      </c>
      <c r="L2941" s="228">
        <v>823082.88</v>
      </c>
    </row>
    <row r="2942" spans="1:12">
      <c r="A2942" s="228">
        <v>2009</v>
      </c>
      <c r="B2942" s="228" t="s">
        <v>195</v>
      </c>
      <c r="C2942" s="228" t="s">
        <v>64</v>
      </c>
      <c r="D2942" s="228" t="s">
        <v>205</v>
      </c>
      <c r="E2942" s="228">
        <v>95</v>
      </c>
      <c r="F2942" s="228">
        <v>160</v>
      </c>
      <c r="G2942" s="228">
        <v>57</v>
      </c>
      <c r="H2942" s="228">
        <v>605</v>
      </c>
      <c r="I2942" s="228">
        <v>201058.15</v>
      </c>
      <c r="J2942" s="228">
        <v>21629.59</v>
      </c>
      <c r="K2942" s="228">
        <v>17928</v>
      </c>
      <c r="L2942" s="228">
        <v>252411.86</v>
      </c>
    </row>
    <row r="2943" spans="1:12">
      <c r="A2943" s="228">
        <v>2009</v>
      </c>
      <c r="B2943" s="228" t="s">
        <v>195</v>
      </c>
      <c r="C2943" s="228" t="s">
        <v>64</v>
      </c>
      <c r="D2943" s="228" t="s">
        <v>206</v>
      </c>
      <c r="E2943" s="228">
        <v>0</v>
      </c>
      <c r="F2943" s="228">
        <v>18192</v>
      </c>
      <c r="G2943" s="228">
        <v>576</v>
      </c>
      <c r="H2943" s="228">
        <v>2478</v>
      </c>
      <c r="I2943" s="228">
        <v>1060700.46</v>
      </c>
      <c r="J2943" s="228">
        <v>221541.36</v>
      </c>
      <c r="K2943" s="228">
        <v>10839</v>
      </c>
      <c r="L2943" s="228">
        <v>1379963.68</v>
      </c>
    </row>
    <row r="2944" spans="1:12">
      <c r="A2944" s="228">
        <v>2009</v>
      </c>
      <c r="B2944" s="228" t="s">
        <v>195</v>
      </c>
      <c r="C2944" s="228" t="s">
        <v>64</v>
      </c>
      <c r="D2944" s="228" t="s">
        <v>206</v>
      </c>
      <c r="E2944" s="228">
        <v>5</v>
      </c>
      <c r="F2944" s="228">
        <v>17938</v>
      </c>
      <c r="G2944" s="228">
        <v>266</v>
      </c>
      <c r="H2944" s="228">
        <v>324</v>
      </c>
      <c r="I2944" s="228">
        <v>249475.6</v>
      </c>
      <c r="J2944" s="228">
        <v>103110.81</v>
      </c>
      <c r="K2944" s="228">
        <v>24037</v>
      </c>
      <c r="L2944" s="228">
        <v>397024.24</v>
      </c>
    </row>
    <row r="2945" spans="1:12">
      <c r="A2945" s="228">
        <v>2009</v>
      </c>
      <c r="B2945" s="228" t="s">
        <v>195</v>
      </c>
      <c r="C2945" s="228" t="s">
        <v>64</v>
      </c>
      <c r="D2945" s="228" t="s">
        <v>206</v>
      </c>
      <c r="E2945" s="228">
        <v>10</v>
      </c>
      <c r="F2945" s="228">
        <v>19982</v>
      </c>
      <c r="G2945" s="228">
        <v>253</v>
      </c>
      <c r="H2945" s="228">
        <v>410</v>
      </c>
      <c r="I2945" s="228">
        <v>328214.2</v>
      </c>
      <c r="J2945" s="228">
        <v>121642.29</v>
      </c>
      <c r="K2945" s="228">
        <v>123066.68</v>
      </c>
      <c r="L2945" s="228">
        <v>597277.12</v>
      </c>
    </row>
    <row r="2946" spans="1:12">
      <c r="A2946" s="228">
        <v>2009</v>
      </c>
      <c r="B2946" s="228" t="s">
        <v>195</v>
      </c>
      <c r="C2946" s="228" t="s">
        <v>64</v>
      </c>
      <c r="D2946" s="228" t="s">
        <v>206</v>
      </c>
      <c r="E2946" s="228">
        <v>15</v>
      </c>
      <c r="F2946" s="228">
        <v>21700</v>
      </c>
      <c r="G2946" s="228">
        <v>634</v>
      </c>
      <c r="H2946" s="228">
        <v>1007</v>
      </c>
      <c r="I2946" s="228">
        <v>812048.12</v>
      </c>
      <c r="J2946" s="228">
        <v>262216.19</v>
      </c>
      <c r="K2946" s="228">
        <v>122661.55</v>
      </c>
      <c r="L2946" s="228">
        <v>1274481.3700000001</v>
      </c>
    </row>
    <row r="2947" spans="1:12">
      <c r="A2947" s="228">
        <v>2009</v>
      </c>
      <c r="B2947" s="228" t="s">
        <v>195</v>
      </c>
      <c r="C2947" s="228" t="s">
        <v>64</v>
      </c>
      <c r="D2947" s="228" t="s">
        <v>206</v>
      </c>
      <c r="E2947" s="228">
        <v>20</v>
      </c>
      <c r="F2947" s="228">
        <v>20786</v>
      </c>
      <c r="G2947" s="228">
        <v>938</v>
      </c>
      <c r="H2947" s="228">
        <v>1717</v>
      </c>
      <c r="I2947" s="228">
        <v>1239098.6499999999</v>
      </c>
      <c r="J2947" s="228">
        <v>409676.57</v>
      </c>
      <c r="K2947" s="228">
        <v>128581.6</v>
      </c>
      <c r="L2947" s="228">
        <v>1918348.91</v>
      </c>
    </row>
    <row r="2948" spans="1:12">
      <c r="A2948" s="228">
        <v>2009</v>
      </c>
      <c r="B2948" s="228" t="s">
        <v>195</v>
      </c>
      <c r="C2948" s="228" t="s">
        <v>64</v>
      </c>
      <c r="D2948" s="228" t="s">
        <v>206</v>
      </c>
      <c r="E2948" s="228">
        <v>25</v>
      </c>
      <c r="F2948" s="228">
        <v>18415</v>
      </c>
      <c r="G2948" s="228">
        <v>1243</v>
      </c>
      <c r="H2948" s="228">
        <v>3049</v>
      </c>
      <c r="I2948" s="228">
        <v>2122354.33</v>
      </c>
      <c r="J2948" s="228">
        <v>786721.48</v>
      </c>
      <c r="K2948" s="228">
        <v>153277.18</v>
      </c>
      <c r="L2948" s="228">
        <v>3308748.39</v>
      </c>
    </row>
    <row r="2949" spans="1:12">
      <c r="A2949" s="228">
        <v>2009</v>
      </c>
      <c r="B2949" s="228" t="s">
        <v>195</v>
      </c>
      <c r="C2949" s="228" t="s">
        <v>64</v>
      </c>
      <c r="D2949" s="228" t="s">
        <v>206</v>
      </c>
      <c r="E2949" s="228">
        <v>30</v>
      </c>
      <c r="F2949" s="228">
        <v>21319</v>
      </c>
      <c r="G2949" s="228">
        <v>1951</v>
      </c>
      <c r="H2949" s="228">
        <v>5401</v>
      </c>
      <c r="I2949" s="228">
        <v>3933117.36</v>
      </c>
      <c r="J2949" s="228">
        <v>1320730.3500000001</v>
      </c>
      <c r="K2949" s="228">
        <v>306722.86</v>
      </c>
      <c r="L2949" s="228">
        <v>5991091.2300000004</v>
      </c>
    </row>
    <row r="2950" spans="1:12">
      <c r="A2950" s="228">
        <v>2009</v>
      </c>
      <c r="B2950" s="228" t="s">
        <v>195</v>
      </c>
      <c r="C2950" s="228" t="s">
        <v>64</v>
      </c>
      <c r="D2950" s="228" t="s">
        <v>206</v>
      </c>
      <c r="E2950" s="228">
        <v>35</v>
      </c>
      <c r="F2950" s="228">
        <v>24370</v>
      </c>
      <c r="G2950" s="228">
        <v>2100</v>
      </c>
      <c r="H2950" s="228">
        <v>5191</v>
      </c>
      <c r="I2950" s="228">
        <v>3770982.38</v>
      </c>
      <c r="J2950" s="228">
        <v>1262964.77</v>
      </c>
      <c r="K2950" s="228">
        <v>282132.8</v>
      </c>
      <c r="L2950" s="228">
        <v>5683502.7999999998</v>
      </c>
    </row>
    <row r="2951" spans="1:12">
      <c r="A2951" s="228">
        <v>2009</v>
      </c>
      <c r="B2951" s="228" t="s">
        <v>195</v>
      </c>
      <c r="C2951" s="228" t="s">
        <v>64</v>
      </c>
      <c r="D2951" s="228" t="s">
        <v>206</v>
      </c>
      <c r="E2951" s="228">
        <v>40</v>
      </c>
      <c r="F2951" s="228">
        <v>25761</v>
      </c>
      <c r="G2951" s="228">
        <v>2036</v>
      </c>
      <c r="H2951" s="228">
        <v>3609</v>
      </c>
      <c r="I2951" s="228">
        <v>2804168.56</v>
      </c>
      <c r="J2951" s="228">
        <v>929040.89</v>
      </c>
      <c r="K2951" s="228">
        <v>297401.68</v>
      </c>
      <c r="L2951" s="228">
        <v>4365565.16</v>
      </c>
    </row>
    <row r="2952" spans="1:12">
      <c r="A2952" s="228">
        <v>2009</v>
      </c>
      <c r="B2952" s="228" t="s">
        <v>195</v>
      </c>
      <c r="C2952" s="228" t="s">
        <v>64</v>
      </c>
      <c r="D2952" s="228" t="s">
        <v>206</v>
      </c>
      <c r="E2952" s="228">
        <v>45</v>
      </c>
      <c r="F2952" s="228">
        <v>29838</v>
      </c>
      <c r="G2952" s="228">
        <v>2163</v>
      </c>
      <c r="H2952" s="228">
        <v>4059</v>
      </c>
      <c r="I2952" s="228">
        <v>3317498.87</v>
      </c>
      <c r="J2952" s="228">
        <v>1084103.8799999999</v>
      </c>
      <c r="K2952" s="228">
        <v>722015.55</v>
      </c>
      <c r="L2952" s="228">
        <v>5500019.4199999999</v>
      </c>
    </row>
    <row r="2953" spans="1:12">
      <c r="A2953" s="228">
        <v>2009</v>
      </c>
      <c r="B2953" s="228" t="s">
        <v>195</v>
      </c>
      <c r="C2953" s="228" t="s">
        <v>64</v>
      </c>
      <c r="D2953" s="228" t="s">
        <v>206</v>
      </c>
      <c r="E2953" s="228">
        <v>50</v>
      </c>
      <c r="F2953" s="228">
        <v>31978</v>
      </c>
      <c r="G2953" s="228">
        <v>2671</v>
      </c>
      <c r="H2953" s="228">
        <v>5093</v>
      </c>
      <c r="I2953" s="228">
        <v>3838848.58</v>
      </c>
      <c r="J2953" s="228">
        <v>1366292.31</v>
      </c>
      <c r="K2953" s="228">
        <v>866046.52</v>
      </c>
      <c r="L2953" s="228">
        <v>6446711.9500000002</v>
      </c>
    </row>
    <row r="2954" spans="1:12">
      <c r="A2954" s="228">
        <v>2009</v>
      </c>
      <c r="B2954" s="228" t="s">
        <v>195</v>
      </c>
      <c r="C2954" s="228" t="s">
        <v>64</v>
      </c>
      <c r="D2954" s="228" t="s">
        <v>206</v>
      </c>
      <c r="E2954" s="228">
        <v>55</v>
      </c>
      <c r="F2954" s="228">
        <v>32082</v>
      </c>
      <c r="G2954" s="228">
        <v>3298</v>
      </c>
      <c r="H2954" s="228">
        <v>6650</v>
      </c>
      <c r="I2954" s="228">
        <v>5131223.05</v>
      </c>
      <c r="J2954" s="228">
        <v>1608693.63</v>
      </c>
      <c r="K2954" s="228">
        <v>1239510.6100000001</v>
      </c>
      <c r="L2954" s="228">
        <v>8355459.96</v>
      </c>
    </row>
    <row r="2955" spans="1:12">
      <c r="A2955" s="228">
        <v>2009</v>
      </c>
      <c r="B2955" s="228" t="s">
        <v>195</v>
      </c>
      <c r="C2955" s="228" t="s">
        <v>64</v>
      </c>
      <c r="D2955" s="228" t="s">
        <v>206</v>
      </c>
      <c r="E2955" s="228">
        <v>60</v>
      </c>
      <c r="F2955" s="228">
        <v>29433</v>
      </c>
      <c r="G2955" s="228">
        <v>3448</v>
      </c>
      <c r="H2955" s="228">
        <v>7578</v>
      </c>
      <c r="I2955" s="228">
        <v>5988381.3700000001</v>
      </c>
      <c r="J2955" s="228">
        <v>1899565.78</v>
      </c>
      <c r="K2955" s="228">
        <v>1504745.93</v>
      </c>
      <c r="L2955" s="228">
        <v>9744401</v>
      </c>
    </row>
    <row r="2956" spans="1:12">
      <c r="A2956" s="228">
        <v>2009</v>
      </c>
      <c r="B2956" s="228" t="s">
        <v>195</v>
      </c>
      <c r="C2956" s="228" t="s">
        <v>64</v>
      </c>
      <c r="D2956" s="228" t="s">
        <v>206</v>
      </c>
      <c r="E2956" s="228">
        <v>65</v>
      </c>
      <c r="F2956" s="228">
        <v>20200</v>
      </c>
      <c r="G2956" s="228">
        <v>3069</v>
      </c>
      <c r="H2956" s="228">
        <v>7892</v>
      </c>
      <c r="I2956" s="228">
        <v>5710701.8200000003</v>
      </c>
      <c r="J2956" s="228">
        <v>1685590.36</v>
      </c>
      <c r="K2956" s="228">
        <v>1616364.01</v>
      </c>
      <c r="L2956" s="228">
        <v>9288395.3699999992</v>
      </c>
    </row>
    <row r="2957" spans="1:12">
      <c r="A2957" s="228">
        <v>2009</v>
      </c>
      <c r="B2957" s="228" t="s">
        <v>195</v>
      </c>
      <c r="C2957" s="228" t="s">
        <v>64</v>
      </c>
      <c r="D2957" s="228" t="s">
        <v>206</v>
      </c>
      <c r="E2957" s="228">
        <v>70</v>
      </c>
      <c r="F2957" s="228">
        <v>15164</v>
      </c>
      <c r="G2957" s="228">
        <v>2982</v>
      </c>
      <c r="H2957" s="228">
        <v>8087</v>
      </c>
      <c r="I2957" s="228">
        <v>5438280.0499999998</v>
      </c>
      <c r="J2957" s="228">
        <v>1558979.18</v>
      </c>
      <c r="K2957" s="228">
        <v>1476880.89</v>
      </c>
      <c r="L2957" s="228">
        <v>8712886.8100000005</v>
      </c>
    </row>
    <row r="2958" spans="1:12">
      <c r="A2958" s="228">
        <v>2009</v>
      </c>
      <c r="B2958" s="228" t="s">
        <v>195</v>
      </c>
      <c r="C2958" s="228" t="s">
        <v>64</v>
      </c>
      <c r="D2958" s="228" t="s">
        <v>206</v>
      </c>
      <c r="E2958" s="228">
        <v>75</v>
      </c>
      <c r="F2958" s="228">
        <v>12222</v>
      </c>
      <c r="G2958" s="228">
        <v>2910</v>
      </c>
      <c r="H2958" s="228">
        <v>9362</v>
      </c>
      <c r="I2958" s="228">
        <v>5724089.2599999998</v>
      </c>
      <c r="J2958" s="228">
        <v>1490186.82</v>
      </c>
      <c r="K2958" s="228">
        <v>1525384.94</v>
      </c>
      <c r="L2958" s="228">
        <v>8945813.1699999999</v>
      </c>
    </row>
    <row r="2959" spans="1:12">
      <c r="A2959" s="228">
        <v>2009</v>
      </c>
      <c r="B2959" s="228" t="s">
        <v>195</v>
      </c>
      <c r="C2959" s="228" t="s">
        <v>64</v>
      </c>
      <c r="D2959" s="228" t="s">
        <v>206</v>
      </c>
      <c r="E2959" s="228">
        <v>80</v>
      </c>
      <c r="F2959" s="228">
        <v>10553</v>
      </c>
      <c r="G2959" s="228">
        <v>2376</v>
      </c>
      <c r="H2959" s="228">
        <v>10121</v>
      </c>
      <c r="I2959" s="228">
        <v>5616154.9000000004</v>
      </c>
      <c r="J2959" s="228">
        <v>1235925.1000000001</v>
      </c>
      <c r="K2959" s="228">
        <v>1026017.44</v>
      </c>
      <c r="L2959" s="228">
        <v>8107680.8099999996</v>
      </c>
    </row>
    <row r="2960" spans="1:12">
      <c r="A2960" s="228">
        <v>2009</v>
      </c>
      <c r="B2960" s="228" t="s">
        <v>195</v>
      </c>
      <c r="C2960" s="228" t="s">
        <v>64</v>
      </c>
      <c r="D2960" s="228" t="s">
        <v>206</v>
      </c>
      <c r="E2960" s="228">
        <v>85</v>
      </c>
      <c r="F2960" s="228">
        <v>6407</v>
      </c>
      <c r="G2960" s="228">
        <v>1401</v>
      </c>
      <c r="H2960" s="228">
        <v>10110</v>
      </c>
      <c r="I2960" s="228">
        <v>4458143.08</v>
      </c>
      <c r="J2960" s="228">
        <v>782019.61</v>
      </c>
      <c r="K2960" s="228">
        <v>627196.98</v>
      </c>
      <c r="L2960" s="228">
        <v>5999732.9100000001</v>
      </c>
    </row>
    <row r="2961" spans="1:12">
      <c r="A2961" s="228">
        <v>2009</v>
      </c>
      <c r="B2961" s="228" t="s">
        <v>195</v>
      </c>
      <c r="C2961" s="228" t="s">
        <v>64</v>
      </c>
      <c r="D2961" s="228" t="s">
        <v>206</v>
      </c>
      <c r="E2961" s="228">
        <v>90</v>
      </c>
      <c r="F2961" s="228">
        <v>2466</v>
      </c>
      <c r="G2961" s="228">
        <v>483</v>
      </c>
      <c r="H2961" s="228">
        <v>4630</v>
      </c>
      <c r="I2961" s="228">
        <v>1743467.4</v>
      </c>
      <c r="J2961" s="228">
        <v>263058.5</v>
      </c>
      <c r="K2961" s="228">
        <v>210249.8</v>
      </c>
      <c r="L2961" s="228">
        <v>2285725.4900000002</v>
      </c>
    </row>
    <row r="2962" spans="1:12">
      <c r="A2962" s="228">
        <v>2009</v>
      </c>
      <c r="B2962" s="228" t="s">
        <v>195</v>
      </c>
      <c r="C2962" s="228" t="s">
        <v>64</v>
      </c>
      <c r="D2962" s="228" t="s">
        <v>206</v>
      </c>
      <c r="E2962" s="228">
        <v>95</v>
      </c>
      <c r="F2962" s="228">
        <v>785</v>
      </c>
      <c r="G2962" s="228">
        <v>117</v>
      </c>
      <c r="H2962" s="228">
        <v>1715</v>
      </c>
      <c r="I2962" s="228">
        <v>457529.65</v>
      </c>
      <c r="J2962" s="228">
        <v>67382.44</v>
      </c>
      <c r="K2962" s="228">
        <v>33337</v>
      </c>
      <c r="L2962" s="228">
        <v>705788.65</v>
      </c>
    </row>
    <row r="2963" spans="1:12">
      <c r="A2963" s="228">
        <v>2009</v>
      </c>
      <c r="B2963" s="228" t="s">
        <v>195</v>
      </c>
      <c r="C2963" s="228" t="s">
        <v>65</v>
      </c>
      <c r="D2963" s="228" t="s">
        <v>205</v>
      </c>
      <c r="E2963" s="228">
        <v>0</v>
      </c>
      <c r="F2963" s="228">
        <v>35660</v>
      </c>
      <c r="G2963" s="228">
        <v>1530</v>
      </c>
      <c r="H2963" s="228">
        <v>3805</v>
      </c>
      <c r="I2963" s="228">
        <v>2259887.75</v>
      </c>
      <c r="J2963" s="228">
        <v>350967.2</v>
      </c>
      <c r="K2963" s="228">
        <v>61748</v>
      </c>
      <c r="L2963" s="228">
        <v>2823156.81</v>
      </c>
    </row>
    <row r="2964" spans="1:12">
      <c r="A2964" s="228">
        <v>2009</v>
      </c>
      <c r="B2964" s="228" t="s">
        <v>195</v>
      </c>
      <c r="C2964" s="228" t="s">
        <v>65</v>
      </c>
      <c r="D2964" s="228" t="s">
        <v>205</v>
      </c>
      <c r="E2964" s="228">
        <v>5</v>
      </c>
      <c r="F2964" s="228">
        <v>34920</v>
      </c>
      <c r="G2964" s="228">
        <v>588</v>
      </c>
      <c r="H2964" s="228">
        <v>705</v>
      </c>
      <c r="I2964" s="228">
        <v>665802.69999999995</v>
      </c>
      <c r="J2964" s="228">
        <v>161868.72</v>
      </c>
      <c r="K2964" s="228">
        <v>21968</v>
      </c>
      <c r="L2964" s="228">
        <v>933698.89</v>
      </c>
    </row>
    <row r="2965" spans="1:12">
      <c r="A2965" s="228">
        <v>2009</v>
      </c>
      <c r="B2965" s="228" t="s">
        <v>195</v>
      </c>
      <c r="C2965" s="228" t="s">
        <v>65</v>
      </c>
      <c r="D2965" s="228" t="s">
        <v>205</v>
      </c>
      <c r="E2965" s="228">
        <v>10</v>
      </c>
      <c r="F2965" s="228">
        <v>37292</v>
      </c>
      <c r="G2965" s="228">
        <v>443</v>
      </c>
      <c r="H2965" s="228">
        <v>613</v>
      </c>
      <c r="I2965" s="228">
        <v>481349.4</v>
      </c>
      <c r="J2965" s="228">
        <v>116990.61</v>
      </c>
      <c r="K2965" s="228">
        <v>57899</v>
      </c>
      <c r="L2965" s="228">
        <v>717384.24</v>
      </c>
    </row>
    <row r="2966" spans="1:12">
      <c r="A2966" s="228">
        <v>2009</v>
      </c>
      <c r="B2966" s="228" t="s">
        <v>195</v>
      </c>
      <c r="C2966" s="228" t="s">
        <v>65</v>
      </c>
      <c r="D2966" s="228" t="s">
        <v>205</v>
      </c>
      <c r="E2966" s="228">
        <v>15</v>
      </c>
      <c r="F2966" s="228">
        <v>39013</v>
      </c>
      <c r="G2966" s="228">
        <v>972</v>
      </c>
      <c r="H2966" s="228">
        <v>1584</v>
      </c>
      <c r="I2966" s="228">
        <v>1497464.05</v>
      </c>
      <c r="J2966" s="228">
        <v>312657.78999999998</v>
      </c>
      <c r="K2966" s="228">
        <v>223984.7</v>
      </c>
      <c r="L2966" s="228">
        <v>2254768.85</v>
      </c>
    </row>
    <row r="2967" spans="1:12">
      <c r="A2967" s="228">
        <v>2009</v>
      </c>
      <c r="B2967" s="228" t="s">
        <v>195</v>
      </c>
      <c r="C2967" s="228" t="s">
        <v>65</v>
      </c>
      <c r="D2967" s="228" t="s">
        <v>205</v>
      </c>
      <c r="E2967" s="228">
        <v>20</v>
      </c>
      <c r="F2967" s="228">
        <v>31742</v>
      </c>
      <c r="G2967" s="228">
        <v>983</v>
      </c>
      <c r="H2967" s="228">
        <v>1594</v>
      </c>
      <c r="I2967" s="228">
        <v>1559155.9</v>
      </c>
      <c r="J2967" s="228">
        <v>339258.65</v>
      </c>
      <c r="K2967" s="228">
        <v>231114.95</v>
      </c>
      <c r="L2967" s="228">
        <v>2375619.7999999998</v>
      </c>
    </row>
    <row r="2968" spans="1:12">
      <c r="A2968" s="228">
        <v>2009</v>
      </c>
      <c r="B2968" s="228" t="s">
        <v>195</v>
      </c>
      <c r="C2968" s="228" t="s">
        <v>65</v>
      </c>
      <c r="D2968" s="228" t="s">
        <v>205</v>
      </c>
      <c r="E2968" s="228">
        <v>25</v>
      </c>
      <c r="F2968" s="228">
        <v>32132</v>
      </c>
      <c r="G2968" s="228">
        <v>1055</v>
      </c>
      <c r="H2968" s="228">
        <v>1710</v>
      </c>
      <c r="I2968" s="228">
        <v>1475640.41</v>
      </c>
      <c r="J2968" s="228">
        <v>330252.58</v>
      </c>
      <c r="K2968" s="228">
        <v>323507</v>
      </c>
      <c r="L2968" s="228">
        <v>2421407.46</v>
      </c>
    </row>
    <row r="2969" spans="1:12">
      <c r="A2969" s="228">
        <v>2009</v>
      </c>
      <c r="B2969" s="228" t="s">
        <v>195</v>
      </c>
      <c r="C2969" s="228" t="s">
        <v>65</v>
      </c>
      <c r="D2969" s="228" t="s">
        <v>205</v>
      </c>
      <c r="E2969" s="228">
        <v>30</v>
      </c>
      <c r="F2969" s="228">
        <v>37247</v>
      </c>
      <c r="G2969" s="228">
        <v>1123</v>
      </c>
      <c r="H2969" s="228">
        <v>2078</v>
      </c>
      <c r="I2969" s="228">
        <v>1814092.15</v>
      </c>
      <c r="J2969" s="228">
        <v>430801.64</v>
      </c>
      <c r="K2969" s="228">
        <v>270939</v>
      </c>
      <c r="L2969" s="228">
        <v>2874441.09</v>
      </c>
    </row>
    <row r="2970" spans="1:12">
      <c r="A2970" s="228">
        <v>2009</v>
      </c>
      <c r="B2970" s="228" t="s">
        <v>195</v>
      </c>
      <c r="C2970" s="228" t="s">
        <v>65</v>
      </c>
      <c r="D2970" s="228" t="s">
        <v>205</v>
      </c>
      <c r="E2970" s="228">
        <v>35</v>
      </c>
      <c r="F2970" s="228">
        <v>41895</v>
      </c>
      <c r="G2970" s="228">
        <v>1605</v>
      </c>
      <c r="H2970" s="228">
        <v>2553</v>
      </c>
      <c r="I2970" s="228">
        <v>2401545.6</v>
      </c>
      <c r="J2970" s="228">
        <v>609516.6</v>
      </c>
      <c r="K2970" s="228">
        <v>356582.98</v>
      </c>
      <c r="L2970" s="228">
        <v>3839678.81</v>
      </c>
    </row>
    <row r="2971" spans="1:12">
      <c r="A2971" s="228">
        <v>2009</v>
      </c>
      <c r="B2971" s="228" t="s">
        <v>195</v>
      </c>
      <c r="C2971" s="228" t="s">
        <v>65</v>
      </c>
      <c r="D2971" s="228" t="s">
        <v>205</v>
      </c>
      <c r="E2971" s="228">
        <v>40</v>
      </c>
      <c r="F2971" s="228">
        <v>41947</v>
      </c>
      <c r="G2971" s="228">
        <v>1658</v>
      </c>
      <c r="H2971" s="228">
        <v>2866</v>
      </c>
      <c r="I2971" s="228">
        <v>2570673.19</v>
      </c>
      <c r="J2971" s="228">
        <v>659188.75</v>
      </c>
      <c r="K2971" s="228">
        <v>441099.45</v>
      </c>
      <c r="L2971" s="228">
        <v>4113976.47</v>
      </c>
    </row>
    <row r="2972" spans="1:12">
      <c r="A2972" s="228">
        <v>2009</v>
      </c>
      <c r="B2972" s="228" t="s">
        <v>195</v>
      </c>
      <c r="C2972" s="228" t="s">
        <v>65</v>
      </c>
      <c r="D2972" s="228" t="s">
        <v>205</v>
      </c>
      <c r="E2972" s="228">
        <v>45</v>
      </c>
      <c r="F2972" s="228">
        <v>44895</v>
      </c>
      <c r="G2972" s="228">
        <v>2183</v>
      </c>
      <c r="H2972" s="228">
        <v>3550</v>
      </c>
      <c r="I2972" s="228">
        <v>3651114.68</v>
      </c>
      <c r="J2972" s="228">
        <v>924903.24</v>
      </c>
      <c r="K2972" s="228">
        <v>910981.46</v>
      </c>
      <c r="L2972" s="228">
        <v>6087550.0300000003</v>
      </c>
    </row>
    <row r="2973" spans="1:12">
      <c r="A2973" s="228">
        <v>2009</v>
      </c>
      <c r="B2973" s="228" t="s">
        <v>195</v>
      </c>
      <c r="C2973" s="228" t="s">
        <v>65</v>
      </c>
      <c r="D2973" s="228" t="s">
        <v>205</v>
      </c>
      <c r="E2973" s="228">
        <v>50</v>
      </c>
      <c r="F2973" s="228">
        <v>44002</v>
      </c>
      <c r="G2973" s="228">
        <v>3039</v>
      </c>
      <c r="H2973" s="228">
        <v>5173</v>
      </c>
      <c r="I2973" s="228">
        <v>4992801.9800000004</v>
      </c>
      <c r="J2973" s="228">
        <v>1343274.95</v>
      </c>
      <c r="K2973" s="228">
        <v>1227257.3999999999</v>
      </c>
      <c r="L2973" s="228">
        <v>8247991.0800000001</v>
      </c>
    </row>
    <row r="2974" spans="1:12">
      <c r="A2974" s="228">
        <v>2009</v>
      </c>
      <c r="B2974" s="228" t="s">
        <v>195</v>
      </c>
      <c r="C2974" s="228" t="s">
        <v>65</v>
      </c>
      <c r="D2974" s="228" t="s">
        <v>205</v>
      </c>
      <c r="E2974" s="228">
        <v>55</v>
      </c>
      <c r="F2974" s="228">
        <v>41436</v>
      </c>
      <c r="G2974" s="228">
        <v>3484</v>
      </c>
      <c r="H2974" s="228">
        <v>6456</v>
      </c>
      <c r="I2974" s="228">
        <v>6542578.7400000002</v>
      </c>
      <c r="J2974" s="228">
        <v>1661162.61</v>
      </c>
      <c r="K2974" s="228">
        <v>1857350.3</v>
      </c>
      <c r="L2974" s="228">
        <v>10895646.51</v>
      </c>
    </row>
    <row r="2975" spans="1:12">
      <c r="A2975" s="228">
        <v>2009</v>
      </c>
      <c r="B2975" s="228" t="s">
        <v>195</v>
      </c>
      <c r="C2975" s="228" t="s">
        <v>65</v>
      </c>
      <c r="D2975" s="228" t="s">
        <v>205</v>
      </c>
      <c r="E2975" s="228">
        <v>60</v>
      </c>
      <c r="F2975" s="228">
        <v>36413</v>
      </c>
      <c r="G2975" s="228">
        <v>4310</v>
      </c>
      <c r="H2975" s="228">
        <v>8550</v>
      </c>
      <c r="I2975" s="228">
        <v>8860089.4900000002</v>
      </c>
      <c r="J2975" s="228">
        <v>2084645.21</v>
      </c>
      <c r="K2975" s="228">
        <v>2399694.89</v>
      </c>
      <c r="L2975" s="228">
        <v>14388513.050000001</v>
      </c>
    </row>
    <row r="2976" spans="1:12">
      <c r="A2976" s="228">
        <v>2009</v>
      </c>
      <c r="B2976" s="228" t="s">
        <v>195</v>
      </c>
      <c r="C2976" s="228" t="s">
        <v>65</v>
      </c>
      <c r="D2976" s="228" t="s">
        <v>205</v>
      </c>
      <c r="E2976" s="228">
        <v>65</v>
      </c>
      <c r="F2976" s="228">
        <v>24952</v>
      </c>
      <c r="G2976" s="228">
        <v>3935</v>
      </c>
      <c r="H2976" s="228">
        <v>8973</v>
      </c>
      <c r="I2976" s="228">
        <v>9007686.3699999992</v>
      </c>
      <c r="J2976" s="228">
        <v>2028791.69</v>
      </c>
      <c r="K2976" s="228">
        <v>2365028.58</v>
      </c>
      <c r="L2976" s="228">
        <v>14152809.359999999</v>
      </c>
    </row>
    <row r="2977" spans="1:12">
      <c r="A2977" s="228">
        <v>2009</v>
      </c>
      <c r="B2977" s="228" t="s">
        <v>195</v>
      </c>
      <c r="C2977" s="228" t="s">
        <v>65</v>
      </c>
      <c r="D2977" s="228" t="s">
        <v>205</v>
      </c>
      <c r="E2977" s="228">
        <v>70</v>
      </c>
      <c r="F2977" s="228">
        <v>17300</v>
      </c>
      <c r="G2977" s="228">
        <v>3368</v>
      </c>
      <c r="H2977" s="228">
        <v>8224</v>
      </c>
      <c r="I2977" s="228">
        <v>7887821.8300000001</v>
      </c>
      <c r="J2977" s="228">
        <v>1828027.83</v>
      </c>
      <c r="K2977" s="228">
        <v>2281280.85</v>
      </c>
      <c r="L2977" s="228">
        <v>12631188.289999999</v>
      </c>
    </row>
    <row r="2978" spans="1:12">
      <c r="A2978" s="228">
        <v>2009</v>
      </c>
      <c r="B2978" s="228" t="s">
        <v>195</v>
      </c>
      <c r="C2978" s="228" t="s">
        <v>65</v>
      </c>
      <c r="D2978" s="228" t="s">
        <v>205</v>
      </c>
      <c r="E2978" s="228">
        <v>75</v>
      </c>
      <c r="F2978" s="228">
        <v>11853</v>
      </c>
      <c r="G2978" s="228">
        <v>2708</v>
      </c>
      <c r="H2978" s="228">
        <v>8425</v>
      </c>
      <c r="I2978" s="228">
        <v>6811338.6600000001</v>
      </c>
      <c r="J2978" s="228">
        <v>1459995.7</v>
      </c>
      <c r="K2978" s="228">
        <v>1631814.98</v>
      </c>
      <c r="L2978" s="228">
        <v>10335046.529999999</v>
      </c>
    </row>
    <row r="2979" spans="1:12">
      <c r="A2979" s="228">
        <v>2009</v>
      </c>
      <c r="B2979" s="228" t="s">
        <v>195</v>
      </c>
      <c r="C2979" s="228" t="s">
        <v>65</v>
      </c>
      <c r="D2979" s="228" t="s">
        <v>205</v>
      </c>
      <c r="E2979" s="228">
        <v>80</v>
      </c>
      <c r="F2979" s="228">
        <v>7649</v>
      </c>
      <c r="G2979" s="228">
        <v>1911</v>
      </c>
      <c r="H2979" s="228">
        <v>7127</v>
      </c>
      <c r="I2979" s="228">
        <v>5493607.0300000003</v>
      </c>
      <c r="J2979" s="228">
        <v>1073855.21</v>
      </c>
      <c r="K2979" s="228">
        <v>1191271.05</v>
      </c>
      <c r="L2979" s="228">
        <v>8011217.9299999997</v>
      </c>
    </row>
    <row r="2980" spans="1:12">
      <c r="A2980" s="228">
        <v>2009</v>
      </c>
      <c r="B2980" s="228" t="s">
        <v>195</v>
      </c>
      <c r="C2980" s="228" t="s">
        <v>65</v>
      </c>
      <c r="D2980" s="228" t="s">
        <v>205</v>
      </c>
      <c r="E2980" s="228">
        <v>85</v>
      </c>
      <c r="F2980" s="228">
        <v>2479</v>
      </c>
      <c r="G2980" s="228">
        <v>619</v>
      </c>
      <c r="H2980" s="228">
        <v>3636</v>
      </c>
      <c r="I2980" s="228">
        <v>2061429.59</v>
      </c>
      <c r="J2980" s="228">
        <v>308248.81</v>
      </c>
      <c r="K2980" s="228">
        <v>264562</v>
      </c>
      <c r="L2980" s="228">
        <v>2738153.3</v>
      </c>
    </row>
    <row r="2981" spans="1:12">
      <c r="A2981" s="228">
        <v>2009</v>
      </c>
      <c r="B2981" s="228" t="s">
        <v>195</v>
      </c>
      <c r="C2981" s="228" t="s">
        <v>65</v>
      </c>
      <c r="D2981" s="228" t="s">
        <v>205</v>
      </c>
      <c r="E2981" s="228">
        <v>90</v>
      </c>
      <c r="F2981" s="228">
        <v>723</v>
      </c>
      <c r="G2981" s="228">
        <v>176</v>
      </c>
      <c r="H2981" s="228">
        <v>1123</v>
      </c>
      <c r="I2981" s="228">
        <v>561589</v>
      </c>
      <c r="J2981" s="228">
        <v>65309.75</v>
      </c>
      <c r="K2981" s="228">
        <v>119874</v>
      </c>
      <c r="L2981" s="228">
        <v>776912.35</v>
      </c>
    </row>
    <row r="2982" spans="1:12">
      <c r="A2982" s="228">
        <v>2009</v>
      </c>
      <c r="B2982" s="228" t="s">
        <v>195</v>
      </c>
      <c r="C2982" s="228" t="s">
        <v>65</v>
      </c>
      <c r="D2982" s="228" t="s">
        <v>205</v>
      </c>
      <c r="E2982" s="228">
        <v>95</v>
      </c>
      <c r="F2982" s="228">
        <v>155</v>
      </c>
      <c r="G2982" s="228">
        <v>27</v>
      </c>
      <c r="H2982" s="228">
        <v>139</v>
      </c>
      <c r="I2982" s="228">
        <v>107825</v>
      </c>
      <c r="J2982" s="228">
        <v>17102.650000000001</v>
      </c>
      <c r="K2982" s="228">
        <v>25300</v>
      </c>
      <c r="L2982" s="228">
        <v>153909.04999999999</v>
      </c>
    </row>
    <row r="2983" spans="1:12">
      <c r="A2983" s="228">
        <v>2009</v>
      </c>
      <c r="B2983" s="228" t="s">
        <v>195</v>
      </c>
      <c r="C2983" s="228" t="s">
        <v>65</v>
      </c>
      <c r="D2983" s="228" t="s">
        <v>206</v>
      </c>
      <c r="E2983" s="228">
        <v>0</v>
      </c>
      <c r="F2983" s="228">
        <v>33578</v>
      </c>
      <c r="G2983" s="228">
        <v>1024</v>
      </c>
      <c r="H2983" s="228">
        <v>2821</v>
      </c>
      <c r="I2983" s="228">
        <v>1601446.15</v>
      </c>
      <c r="J2983" s="228">
        <v>204390.51</v>
      </c>
      <c r="K2983" s="228">
        <v>33485</v>
      </c>
      <c r="L2983" s="228">
        <v>1941830.13</v>
      </c>
    </row>
    <row r="2984" spans="1:12">
      <c r="A2984" s="228">
        <v>2009</v>
      </c>
      <c r="B2984" s="228" t="s">
        <v>195</v>
      </c>
      <c r="C2984" s="228" t="s">
        <v>65</v>
      </c>
      <c r="D2984" s="228" t="s">
        <v>206</v>
      </c>
      <c r="E2984" s="228">
        <v>5</v>
      </c>
      <c r="F2984" s="228">
        <v>33130</v>
      </c>
      <c r="G2984" s="228">
        <v>445</v>
      </c>
      <c r="H2984" s="228">
        <v>676</v>
      </c>
      <c r="I2984" s="228">
        <v>539155.49</v>
      </c>
      <c r="J2984" s="228">
        <v>122228.12</v>
      </c>
      <c r="K2984" s="228">
        <v>92837</v>
      </c>
      <c r="L2984" s="228">
        <v>827637.48</v>
      </c>
    </row>
    <row r="2985" spans="1:12">
      <c r="A2985" s="228">
        <v>2009</v>
      </c>
      <c r="B2985" s="228" t="s">
        <v>195</v>
      </c>
      <c r="C2985" s="228" t="s">
        <v>65</v>
      </c>
      <c r="D2985" s="228" t="s">
        <v>206</v>
      </c>
      <c r="E2985" s="228">
        <v>10</v>
      </c>
      <c r="F2985" s="228">
        <v>34990</v>
      </c>
      <c r="G2985" s="228">
        <v>386</v>
      </c>
      <c r="H2985" s="228">
        <v>518</v>
      </c>
      <c r="I2985" s="228">
        <v>491128.4</v>
      </c>
      <c r="J2985" s="228">
        <v>109796.85</v>
      </c>
      <c r="K2985" s="228">
        <v>66310.59</v>
      </c>
      <c r="L2985" s="228">
        <v>726263.2</v>
      </c>
    </row>
    <row r="2986" spans="1:12">
      <c r="A2986" s="228">
        <v>2009</v>
      </c>
      <c r="B2986" s="228" t="s">
        <v>195</v>
      </c>
      <c r="C2986" s="228" t="s">
        <v>65</v>
      </c>
      <c r="D2986" s="228" t="s">
        <v>206</v>
      </c>
      <c r="E2986" s="228">
        <v>15</v>
      </c>
      <c r="F2986" s="228">
        <v>37235</v>
      </c>
      <c r="G2986" s="228">
        <v>1205</v>
      </c>
      <c r="H2986" s="228">
        <v>2239</v>
      </c>
      <c r="I2986" s="228">
        <v>1880205.07</v>
      </c>
      <c r="J2986" s="228">
        <v>351911.62</v>
      </c>
      <c r="K2986" s="228">
        <v>219425</v>
      </c>
      <c r="L2986" s="228">
        <v>2740057.23</v>
      </c>
    </row>
    <row r="2987" spans="1:12">
      <c r="A2987" s="228">
        <v>2009</v>
      </c>
      <c r="B2987" s="228" t="s">
        <v>195</v>
      </c>
      <c r="C2987" s="228" t="s">
        <v>65</v>
      </c>
      <c r="D2987" s="228" t="s">
        <v>206</v>
      </c>
      <c r="E2987" s="228">
        <v>20</v>
      </c>
      <c r="F2987" s="228">
        <v>33459</v>
      </c>
      <c r="G2987" s="228">
        <v>1685</v>
      </c>
      <c r="H2987" s="228">
        <v>4085</v>
      </c>
      <c r="I2987" s="228">
        <v>3299422.36</v>
      </c>
      <c r="J2987" s="228">
        <v>636160.44999999995</v>
      </c>
      <c r="K2987" s="228">
        <v>254089.75</v>
      </c>
      <c r="L2987" s="228">
        <v>4632226.28</v>
      </c>
    </row>
    <row r="2988" spans="1:12">
      <c r="A2988" s="228">
        <v>2009</v>
      </c>
      <c r="B2988" s="228" t="s">
        <v>195</v>
      </c>
      <c r="C2988" s="228" t="s">
        <v>65</v>
      </c>
      <c r="D2988" s="228" t="s">
        <v>206</v>
      </c>
      <c r="E2988" s="228">
        <v>25</v>
      </c>
      <c r="F2988" s="228">
        <v>35454</v>
      </c>
      <c r="G2988" s="228">
        <v>2256</v>
      </c>
      <c r="H2988" s="228">
        <v>6138</v>
      </c>
      <c r="I2988" s="228">
        <v>5562258.71</v>
      </c>
      <c r="J2988" s="228">
        <v>1424952.61</v>
      </c>
      <c r="K2988" s="228">
        <v>331330</v>
      </c>
      <c r="L2988" s="228">
        <v>8002029.9800000004</v>
      </c>
    </row>
    <row r="2989" spans="1:12">
      <c r="A2989" s="228">
        <v>2009</v>
      </c>
      <c r="B2989" s="228" t="s">
        <v>195</v>
      </c>
      <c r="C2989" s="228" t="s">
        <v>65</v>
      </c>
      <c r="D2989" s="228" t="s">
        <v>206</v>
      </c>
      <c r="E2989" s="228">
        <v>30</v>
      </c>
      <c r="F2989" s="228">
        <v>39666</v>
      </c>
      <c r="G2989" s="228">
        <v>3305</v>
      </c>
      <c r="H2989" s="228">
        <v>9144</v>
      </c>
      <c r="I2989" s="228">
        <v>8566244.0700000003</v>
      </c>
      <c r="J2989" s="228">
        <v>2318663.9700000002</v>
      </c>
      <c r="K2989" s="228">
        <v>438306.99</v>
      </c>
      <c r="L2989" s="228">
        <v>12515498.85</v>
      </c>
    </row>
    <row r="2990" spans="1:12">
      <c r="A2990" s="228">
        <v>2009</v>
      </c>
      <c r="B2990" s="228" t="s">
        <v>195</v>
      </c>
      <c r="C2990" s="228" t="s">
        <v>65</v>
      </c>
      <c r="D2990" s="228" t="s">
        <v>206</v>
      </c>
      <c r="E2990" s="228">
        <v>35</v>
      </c>
      <c r="F2990" s="228">
        <v>44495</v>
      </c>
      <c r="G2990" s="228">
        <v>3703</v>
      </c>
      <c r="H2990" s="228">
        <v>9192</v>
      </c>
      <c r="I2990" s="228">
        <v>8370191.1500000004</v>
      </c>
      <c r="J2990" s="228">
        <v>2085082.54</v>
      </c>
      <c r="K2990" s="228">
        <v>659796.81000000006</v>
      </c>
      <c r="L2990" s="228">
        <v>12466190.33</v>
      </c>
    </row>
    <row r="2991" spans="1:12">
      <c r="A2991" s="228">
        <v>2009</v>
      </c>
      <c r="B2991" s="228" t="s">
        <v>195</v>
      </c>
      <c r="C2991" s="228" t="s">
        <v>65</v>
      </c>
      <c r="D2991" s="228" t="s">
        <v>206</v>
      </c>
      <c r="E2991" s="228">
        <v>40</v>
      </c>
      <c r="F2991" s="228">
        <v>44129</v>
      </c>
      <c r="G2991" s="228">
        <v>3276</v>
      </c>
      <c r="H2991" s="228">
        <v>6621</v>
      </c>
      <c r="I2991" s="228">
        <v>5865800.7800000003</v>
      </c>
      <c r="J2991" s="228">
        <v>1367766.81</v>
      </c>
      <c r="K2991" s="228">
        <v>665501.16</v>
      </c>
      <c r="L2991" s="228">
        <v>8988471.6999999993</v>
      </c>
    </row>
    <row r="2992" spans="1:12">
      <c r="A2992" s="228">
        <v>2009</v>
      </c>
      <c r="B2992" s="228" t="s">
        <v>195</v>
      </c>
      <c r="C2992" s="228" t="s">
        <v>65</v>
      </c>
      <c r="D2992" s="228" t="s">
        <v>206</v>
      </c>
      <c r="E2992" s="228">
        <v>45</v>
      </c>
      <c r="F2992" s="228">
        <v>46463</v>
      </c>
      <c r="G2992" s="228">
        <v>3461</v>
      </c>
      <c r="H2992" s="228">
        <v>6769</v>
      </c>
      <c r="I2992" s="228">
        <v>6236642.3899999997</v>
      </c>
      <c r="J2992" s="228">
        <v>1397563.19</v>
      </c>
      <c r="K2992" s="228">
        <v>789903</v>
      </c>
      <c r="L2992" s="228">
        <v>9650806.0899999999</v>
      </c>
    </row>
    <row r="2993" spans="1:12">
      <c r="A2993" s="228">
        <v>2009</v>
      </c>
      <c r="B2993" s="228" t="s">
        <v>195</v>
      </c>
      <c r="C2993" s="228" t="s">
        <v>65</v>
      </c>
      <c r="D2993" s="228" t="s">
        <v>206</v>
      </c>
      <c r="E2993" s="228">
        <v>50</v>
      </c>
      <c r="F2993" s="228">
        <v>46307</v>
      </c>
      <c r="G2993" s="228">
        <v>3841</v>
      </c>
      <c r="H2993" s="228">
        <v>7551</v>
      </c>
      <c r="I2993" s="228">
        <v>6962866.71</v>
      </c>
      <c r="J2993" s="228">
        <v>1556558.35</v>
      </c>
      <c r="K2993" s="228">
        <v>1381353.8</v>
      </c>
      <c r="L2993" s="228">
        <v>11056648.199999999</v>
      </c>
    </row>
    <row r="2994" spans="1:12">
      <c r="A2994" s="228">
        <v>2009</v>
      </c>
      <c r="B2994" s="228" t="s">
        <v>195</v>
      </c>
      <c r="C2994" s="228" t="s">
        <v>65</v>
      </c>
      <c r="D2994" s="228" t="s">
        <v>206</v>
      </c>
      <c r="E2994" s="228">
        <v>55</v>
      </c>
      <c r="F2994" s="228">
        <v>42574</v>
      </c>
      <c r="G2994" s="228">
        <v>4096</v>
      </c>
      <c r="H2994" s="228">
        <v>8039</v>
      </c>
      <c r="I2994" s="228">
        <v>7168402.9800000004</v>
      </c>
      <c r="J2994" s="228">
        <v>1707643.39</v>
      </c>
      <c r="K2994" s="228">
        <v>1449505.66</v>
      </c>
      <c r="L2994" s="228">
        <v>11446296.939999999</v>
      </c>
    </row>
    <row r="2995" spans="1:12">
      <c r="A2995" s="228">
        <v>2009</v>
      </c>
      <c r="B2995" s="228" t="s">
        <v>195</v>
      </c>
      <c r="C2995" s="228" t="s">
        <v>65</v>
      </c>
      <c r="D2995" s="228" t="s">
        <v>206</v>
      </c>
      <c r="E2995" s="228">
        <v>60</v>
      </c>
      <c r="F2995" s="228">
        <v>36415</v>
      </c>
      <c r="G2995" s="228">
        <v>4246</v>
      </c>
      <c r="H2995" s="228">
        <v>8881</v>
      </c>
      <c r="I2995" s="228">
        <v>7945105.0599999996</v>
      </c>
      <c r="J2995" s="228">
        <v>1865341.67</v>
      </c>
      <c r="K2995" s="228">
        <v>1849964.33</v>
      </c>
      <c r="L2995" s="228">
        <v>12616353.17</v>
      </c>
    </row>
    <row r="2996" spans="1:12">
      <c r="A2996" s="228">
        <v>2009</v>
      </c>
      <c r="B2996" s="228" t="s">
        <v>195</v>
      </c>
      <c r="C2996" s="228" t="s">
        <v>65</v>
      </c>
      <c r="D2996" s="228" t="s">
        <v>206</v>
      </c>
      <c r="E2996" s="228">
        <v>65</v>
      </c>
      <c r="F2996" s="228">
        <v>24490</v>
      </c>
      <c r="G2996" s="228">
        <v>3409</v>
      </c>
      <c r="H2996" s="228">
        <v>8258</v>
      </c>
      <c r="I2996" s="228">
        <v>7209699.5599999996</v>
      </c>
      <c r="J2996" s="228">
        <v>1668193.34</v>
      </c>
      <c r="K2996" s="228">
        <v>1929942.78</v>
      </c>
      <c r="L2996" s="228">
        <v>11493429.16</v>
      </c>
    </row>
    <row r="2997" spans="1:12">
      <c r="A2997" s="228">
        <v>2009</v>
      </c>
      <c r="B2997" s="228" t="s">
        <v>195</v>
      </c>
      <c r="C2997" s="228" t="s">
        <v>65</v>
      </c>
      <c r="D2997" s="228" t="s">
        <v>206</v>
      </c>
      <c r="E2997" s="228">
        <v>70</v>
      </c>
      <c r="F2997" s="228">
        <v>17948</v>
      </c>
      <c r="G2997" s="228">
        <v>3000</v>
      </c>
      <c r="H2997" s="228">
        <v>8266</v>
      </c>
      <c r="I2997" s="228">
        <v>7211981.4000000004</v>
      </c>
      <c r="J2997" s="228">
        <v>1621911.16</v>
      </c>
      <c r="K2997" s="228">
        <v>1951076.57</v>
      </c>
      <c r="L2997" s="228">
        <v>11314910.15</v>
      </c>
    </row>
    <row r="2998" spans="1:12">
      <c r="A2998" s="228">
        <v>2009</v>
      </c>
      <c r="B2998" s="228" t="s">
        <v>195</v>
      </c>
      <c r="C2998" s="228" t="s">
        <v>65</v>
      </c>
      <c r="D2998" s="228" t="s">
        <v>206</v>
      </c>
      <c r="E2998" s="228">
        <v>75</v>
      </c>
      <c r="F2998" s="228">
        <v>13348</v>
      </c>
      <c r="G2998" s="228">
        <v>2378</v>
      </c>
      <c r="H2998" s="228">
        <v>7885</v>
      </c>
      <c r="I2998" s="228">
        <v>6422033.0499999998</v>
      </c>
      <c r="J2998" s="228">
        <v>1432221.55</v>
      </c>
      <c r="K2998" s="228">
        <v>1502161.59</v>
      </c>
      <c r="L2998" s="228">
        <v>9791102.3499999996</v>
      </c>
    </row>
    <row r="2999" spans="1:12">
      <c r="A2999" s="228">
        <v>2009</v>
      </c>
      <c r="B2999" s="228" t="s">
        <v>195</v>
      </c>
      <c r="C2999" s="228" t="s">
        <v>65</v>
      </c>
      <c r="D2999" s="228" t="s">
        <v>206</v>
      </c>
      <c r="E2999" s="228">
        <v>80</v>
      </c>
      <c r="F2999" s="228">
        <v>9613</v>
      </c>
      <c r="G2999" s="228">
        <v>1899</v>
      </c>
      <c r="H2999" s="228">
        <v>8925</v>
      </c>
      <c r="I2999" s="228">
        <v>6106559.3899999997</v>
      </c>
      <c r="J2999" s="228">
        <v>1054234.02</v>
      </c>
      <c r="K2999" s="228">
        <v>1216075.03</v>
      </c>
      <c r="L2999" s="228">
        <v>8678857.3200000003</v>
      </c>
    </row>
    <row r="3000" spans="1:12">
      <c r="A3000" s="228">
        <v>2009</v>
      </c>
      <c r="B3000" s="228" t="s">
        <v>195</v>
      </c>
      <c r="C3000" s="228" t="s">
        <v>65</v>
      </c>
      <c r="D3000" s="228" t="s">
        <v>206</v>
      </c>
      <c r="E3000" s="228">
        <v>85</v>
      </c>
      <c r="F3000" s="228">
        <v>5502</v>
      </c>
      <c r="G3000" s="228">
        <v>976</v>
      </c>
      <c r="H3000" s="228">
        <v>5882</v>
      </c>
      <c r="I3000" s="228">
        <v>3208102.4</v>
      </c>
      <c r="J3000" s="228">
        <v>511435.32</v>
      </c>
      <c r="K3000" s="228">
        <v>431866.65</v>
      </c>
      <c r="L3000" s="228">
        <v>4335164.43</v>
      </c>
    </row>
    <row r="3001" spans="1:12">
      <c r="A3001" s="228">
        <v>2009</v>
      </c>
      <c r="B3001" s="228" t="s">
        <v>195</v>
      </c>
      <c r="C3001" s="228" t="s">
        <v>65</v>
      </c>
      <c r="D3001" s="228" t="s">
        <v>206</v>
      </c>
      <c r="E3001" s="228">
        <v>90</v>
      </c>
      <c r="F3001" s="228">
        <v>1974</v>
      </c>
      <c r="G3001" s="228">
        <v>395</v>
      </c>
      <c r="H3001" s="228">
        <v>3787</v>
      </c>
      <c r="I3001" s="228">
        <v>1617850.23</v>
      </c>
      <c r="J3001" s="228">
        <v>168864.7</v>
      </c>
      <c r="K3001" s="228">
        <v>147775</v>
      </c>
      <c r="L3001" s="228">
        <v>2032741.99</v>
      </c>
    </row>
    <row r="3002" spans="1:12">
      <c r="A3002" s="228">
        <v>2009</v>
      </c>
      <c r="B3002" s="228" t="s">
        <v>195</v>
      </c>
      <c r="C3002" s="228" t="s">
        <v>65</v>
      </c>
      <c r="D3002" s="228" t="s">
        <v>206</v>
      </c>
      <c r="E3002" s="228">
        <v>95</v>
      </c>
      <c r="F3002" s="228">
        <v>613</v>
      </c>
      <c r="G3002" s="228">
        <v>96</v>
      </c>
      <c r="H3002" s="228">
        <v>1736</v>
      </c>
      <c r="I3002" s="228">
        <v>559895</v>
      </c>
      <c r="J3002" s="228">
        <v>34490.699999999997</v>
      </c>
      <c r="K3002" s="228">
        <v>44731</v>
      </c>
      <c r="L3002" s="228">
        <v>684745.38</v>
      </c>
    </row>
    <row r="3003" spans="1:12">
      <c r="A3003" s="228">
        <v>2009</v>
      </c>
      <c r="B3003" s="228" t="s">
        <v>195</v>
      </c>
      <c r="C3003" s="228" t="s">
        <v>66</v>
      </c>
      <c r="D3003" s="228" t="s">
        <v>205</v>
      </c>
      <c r="E3003" s="228">
        <v>0</v>
      </c>
      <c r="F3003" s="228">
        <v>5121</v>
      </c>
      <c r="G3003" s="228">
        <v>218</v>
      </c>
      <c r="H3003" s="228">
        <v>966</v>
      </c>
      <c r="I3003" s="228">
        <v>514419.61</v>
      </c>
      <c r="J3003" s="228">
        <v>55242.720000000001</v>
      </c>
      <c r="K3003" s="228">
        <v>1464</v>
      </c>
      <c r="L3003" s="228">
        <v>607560.14</v>
      </c>
    </row>
    <row r="3004" spans="1:12">
      <c r="A3004" s="228">
        <v>2009</v>
      </c>
      <c r="B3004" s="228" t="s">
        <v>195</v>
      </c>
      <c r="C3004" s="228" t="s">
        <v>66</v>
      </c>
      <c r="D3004" s="228" t="s">
        <v>205</v>
      </c>
      <c r="E3004" s="228">
        <v>5</v>
      </c>
      <c r="F3004" s="228">
        <v>5802</v>
      </c>
      <c r="G3004" s="228">
        <v>95</v>
      </c>
      <c r="H3004" s="228">
        <v>132</v>
      </c>
      <c r="I3004" s="228">
        <v>99971.55</v>
      </c>
      <c r="J3004" s="228">
        <v>22440.05</v>
      </c>
      <c r="K3004" s="228">
        <v>2510</v>
      </c>
      <c r="L3004" s="228">
        <v>144054.85</v>
      </c>
    </row>
    <row r="3005" spans="1:12">
      <c r="A3005" s="228">
        <v>2009</v>
      </c>
      <c r="B3005" s="228" t="s">
        <v>195</v>
      </c>
      <c r="C3005" s="228" t="s">
        <v>66</v>
      </c>
      <c r="D3005" s="228" t="s">
        <v>205</v>
      </c>
      <c r="E3005" s="228">
        <v>10</v>
      </c>
      <c r="F3005" s="228">
        <v>6456</v>
      </c>
      <c r="G3005" s="228">
        <v>86</v>
      </c>
      <c r="H3005" s="228">
        <v>130</v>
      </c>
      <c r="I3005" s="228">
        <v>123620.88</v>
      </c>
      <c r="J3005" s="228">
        <v>30322.77</v>
      </c>
      <c r="K3005" s="228">
        <v>14642.1</v>
      </c>
      <c r="L3005" s="228">
        <v>193701.06</v>
      </c>
    </row>
    <row r="3006" spans="1:12">
      <c r="A3006" s="228">
        <v>2009</v>
      </c>
      <c r="B3006" s="228" t="s">
        <v>195</v>
      </c>
      <c r="C3006" s="228" t="s">
        <v>66</v>
      </c>
      <c r="D3006" s="228" t="s">
        <v>205</v>
      </c>
      <c r="E3006" s="228">
        <v>15</v>
      </c>
      <c r="F3006" s="228">
        <v>7587</v>
      </c>
      <c r="G3006" s="228">
        <v>148</v>
      </c>
      <c r="H3006" s="228">
        <v>284</v>
      </c>
      <c r="I3006" s="228">
        <v>240268.4</v>
      </c>
      <c r="J3006" s="228">
        <v>56601.53</v>
      </c>
      <c r="K3006" s="228">
        <v>14421</v>
      </c>
      <c r="L3006" s="228">
        <v>347372.47</v>
      </c>
    </row>
    <row r="3007" spans="1:12">
      <c r="A3007" s="228">
        <v>2009</v>
      </c>
      <c r="B3007" s="228" t="s">
        <v>195</v>
      </c>
      <c r="C3007" s="228" t="s">
        <v>66</v>
      </c>
      <c r="D3007" s="228" t="s">
        <v>205</v>
      </c>
      <c r="E3007" s="228">
        <v>20</v>
      </c>
      <c r="F3007" s="228">
        <v>5849</v>
      </c>
      <c r="G3007" s="228">
        <v>178</v>
      </c>
      <c r="H3007" s="228">
        <v>358</v>
      </c>
      <c r="I3007" s="228">
        <v>291019.24</v>
      </c>
      <c r="J3007" s="228">
        <v>64088.56</v>
      </c>
      <c r="K3007" s="228">
        <v>44124</v>
      </c>
      <c r="L3007" s="228">
        <v>457847.02</v>
      </c>
    </row>
    <row r="3008" spans="1:12">
      <c r="A3008" s="228">
        <v>2009</v>
      </c>
      <c r="B3008" s="228" t="s">
        <v>195</v>
      </c>
      <c r="C3008" s="228" t="s">
        <v>66</v>
      </c>
      <c r="D3008" s="228" t="s">
        <v>205</v>
      </c>
      <c r="E3008" s="228">
        <v>25</v>
      </c>
      <c r="F3008" s="228">
        <v>3620</v>
      </c>
      <c r="G3008" s="228">
        <v>123</v>
      </c>
      <c r="H3008" s="228">
        <v>268</v>
      </c>
      <c r="I3008" s="228">
        <v>208260.28</v>
      </c>
      <c r="J3008" s="228">
        <v>53950.83</v>
      </c>
      <c r="K3008" s="228">
        <v>40182</v>
      </c>
      <c r="L3008" s="228">
        <v>366602.66</v>
      </c>
    </row>
    <row r="3009" spans="1:12">
      <c r="A3009" s="228">
        <v>2009</v>
      </c>
      <c r="B3009" s="228" t="s">
        <v>195</v>
      </c>
      <c r="C3009" s="228" t="s">
        <v>66</v>
      </c>
      <c r="D3009" s="228" t="s">
        <v>205</v>
      </c>
      <c r="E3009" s="228">
        <v>30</v>
      </c>
      <c r="F3009" s="228">
        <v>4611</v>
      </c>
      <c r="G3009" s="228">
        <v>201</v>
      </c>
      <c r="H3009" s="228">
        <v>383</v>
      </c>
      <c r="I3009" s="228">
        <v>264304.11</v>
      </c>
      <c r="J3009" s="228">
        <v>48096.5</v>
      </c>
      <c r="K3009" s="228">
        <v>29790</v>
      </c>
      <c r="L3009" s="228">
        <v>387813.5</v>
      </c>
    </row>
    <row r="3010" spans="1:12">
      <c r="A3010" s="228">
        <v>2009</v>
      </c>
      <c r="B3010" s="228" t="s">
        <v>195</v>
      </c>
      <c r="C3010" s="228" t="s">
        <v>66</v>
      </c>
      <c r="D3010" s="228" t="s">
        <v>205</v>
      </c>
      <c r="E3010" s="228">
        <v>35</v>
      </c>
      <c r="F3010" s="228">
        <v>5930</v>
      </c>
      <c r="G3010" s="228">
        <v>211</v>
      </c>
      <c r="H3010" s="228">
        <v>381</v>
      </c>
      <c r="I3010" s="228">
        <v>351605.55</v>
      </c>
      <c r="J3010" s="228">
        <v>94381.78</v>
      </c>
      <c r="K3010" s="228">
        <v>48125</v>
      </c>
      <c r="L3010" s="228">
        <v>573724.43999999994</v>
      </c>
    </row>
    <row r="3011" spans="1:12">
      <c r="A3011" s="228">
        <v>2009</v>
      </c>
      <c r="B3011" s="228" t="s">
        <v>195</v>
      </c>
      <c r="C3011" s="228" t="s">
        <v>66</v>
      </c>
      <c r="D3011" s="228" t="s">
        <v>205</v>
      </c>
      <c r="E3011" s="228">
        <v>40</v>
      </c>
      <c r="F3011" s="228">
        <v>6596</v>
      </c>
      <c r="G3011" s="228">
        <v>307</v>
      </c>
      <c r="H3011" s="228">
        <v>490</v>
      </c>
      <c r="I3011" s="228">
        <v>474120.22</v>
      </c>
      <c r="J3011" s="228">
        <v>114234.4</v>
      </c>
      <c r="K3011" s="228">
        <v>91300</v>
      </c>
      <c r="L3011" s="228">
        <v>793649.73</v>
      </c>
    </row>
    <row r="3012" spans="1:12">
      <c r="A3012" s="228">
        <v>2009</v>
      </c>
      <c r="B3012" s="228" t="s">
        <v>195</v>
      </c>
      <c r="C3012" s="228" t="s">
        <v>66</v>
      </c>
      <c r="D3012" s="228" t="s">
        <v>205</v>
      </c>
      <c r="E3012" s="228">
        <v>45</v>
      </c>
      <c r="F3012" s="228">
        <v>8279</v>
      </c>
      <c r="G3012" s="228">
        <v>503</v>
      </c>
      <c r="H3012" s="228">
        <v>834</v>
      </c>
      <c r="I3012" s="228">
        <v>670333.06000000006</v>
      </c>
      <c r="J3012" s="228">
        <v>177664.8</v>
      </c>
      <c r="K3012" s="228">
        <v>181289.25</v>
      </c>
      <c r="L3012" s="228">
        <v>1159819.44</v>
      </c>
    </row>
    <row r="3013" spans="1:12">
      <c r="A3013" s="228">
        <v>2009</v>
      </c>
      <c r="B3013" s="228" t="s">
        <v>195</v>
      </c>
      <c r="C3013" s="228" t="s">
        <v>66</v>
      </c>
      <c r="D3013" s="228" t="s">
        <v>205</v>
      </c>
      <c r="E3013" s="228">
        <v>50</v>
      </c>
      <c r="F3013" s="228">
        <v>9312</v>
      </c>
      <c r="G3013" s="228">
        <v>718</v>
      </c>
      <c r="H3013" s="228">
        <v>1069</v>
      </c>
      <c r="I3013" s="228">
        <v>938087.11</v>
      </c>
      <c r="J3013" s="228">
        <v>245483.41</v>
      </c>
      <c r="K3013" s="228">
        <v>353757.66</v>
      </c>
      <c r="L3013" s="228">
        <v>1747543.14</v>
      </c>
    </row>
    <row r="3014" spans="1:12">
      <c r="A3014" s="228">
        <v>2009</v>
      </c>
      <c r="B3014" s="228" t="s">
        <v>195</v>
      </c>
      <c r="C3014" s="228" t="s">
        <v>66</v>
      </c>
      <c r="D3014" s="228" t="s">
        <v>205</v>
      </c>
      <c r="E3014" s="228">
        <v>55</v>
      </c>
      <c r="F3014" s="228">
        <v>9313</v>
      </c>
      <c r="G3014" s="228">
        <v>876</v>
      </c>
      <c r="H3014" s="228">
        <v>1739</v>
      </c>
      <c r="I3014" s="228">
        <v>1550003.31</v>
      </c>
      <c r="J3014" s="228">
        <v>400210.47</v>
      </c>
      <c r="K3014" s="228">
        <v>449762.55</v>
      </c>
      <c r="L3014" s="228">
        <v>2658357.58</v>
      </c>
    </row>
    <row r="3015" spans="1:12">
      <c r="A3015" s="228">
        <v>2009</v>
      </c>
      <c r="B3015" s="228" t="s">
        <v>195</v>
      </c>
      <c r="C3015" s="228" t="s">
        <v>66</v>
      </c>
      <c r="D3015" s="228" t="s">
        <v>205</v>
      </c>
      <c r="E3015" s="228">
        <v>60</v>
      </c>
      <c r="F3015" s="228">
        <v>8622</v>
      </c>
      <c r="G3015" s="228">
        <v>1213</v>
      </c>
      <c r="H3015" s="228">
        <v>2402</v>
      </c>
      <c r="I3015" s="228">
        <v>1974046.94</v>
      </c>
      <c r="J3015" s="228">
        <v>488813.9</v>
      </c>
      <c r="K3015" s="228">
        <v>667039.6</v>
      </c>
      <c r="L3015" s="228">
        <v>3378395.84</v>
      </c>
    </row>
    <row r="3016" spans="1:12">
      <c r="A3016" s="228">
        <v>2009</v>
      </c>
      <c r="B3016" s="228" t="s">
        <v>195</v>
      </c>
      <c r="C3016" s="228" t="s">
        <v>66</v>
      </c>
      <c r="D3016" s="228" t="s">
        <v>205</v>
      </c>
      <c r="E3016" s="228">
        <v>65</v>
      </c>
      <c r="F3016" s="228">
        <v>6379</v>
      </c>
      <c r="G3016" s="228">
        <v>1117</v>
      </c>
      <c r="H3016" s="228">
        <v>2206</v>
      </c>
      <c r="I3016" s="228">
        <v>2062547.01</v>
      </c>
      <c r="J3016" s="228">
        <v>503936.77</v>
      </c>
      <c r="K3016" s="228">
        <v>589777.1</v>
      </c>
      <c r="L3016" s="228">
        <v>3355132.43</v>
      </c>
    </row>
    <row r="3017" spans="1:12">
      <c r="A3017" s="228">
        <v>2009</v>
      </c>
      <c r="B3017" s="228" t="s">
        <v>195</v>
      </c>
      <c r="C3017" s="228" t="s">
        <v>66</v>
      </c>
      <c r="D3017" s="228" t="s">
        <v>205</v>
      </c>
      <c r="E3017" s="228">
        <v>70</v>
      </c>
      <c r="F3017" s="228">
        <v>4437</v>
      </c>
      <c r="G3017" s="228">
        <v>959</v>
      </c>
      <c r="H3017" s="228">
        <v>2402</v>
      </c>
      <c r="I3017" s="228">
        <v>1982282.34</v>
      </c>
      <c r="J3017" s="228">
        <v>380555.24</v>
      </c>
      <c r="K3017" s="228">
        <v>496823.75</v>
      </c>
      <c r="L3017" s="228">
        <v>3020608.61</v>
      </c>
    </row>
    <row r="3018" spans="1:12">
      <c r="A3018" s="228">
        <v>2009</v>
      </c>
      <c r="B3018" s="228" t="s">
        <v>195</v>
      </c>
      <c r="C3018" s="228" t="s">
        <v>66</v>
      </c>
      <c r="D3018" s="228" t="s">
        <v>205</v>
      </c>
      <c r="E3018" s="228">
        <v>75</v>
      </c>
      <c r="F3018" s="228">
        <v>3398</v>
      </c>
      <c r="G3018" s="228">
        <v>911</v>
      </c>
      <c r="H3018" s="228">
        <v>2494</v>
      </c>
      <c r="I3018" s="228">
        <v>1907380.4</v>
      </c>
      <c r="J3018" s="228">
        <v>407399.19</v>
      </c>
      <c r="K3018" s="228">
        <v>502990.67</v>
      </c>
      <c r="L3018" s="228">
        <v>2974324.99</v>
      </c>
    </row>
    <row r="3019" spans="1:12">
      <c r="A3019" s="228">
        <v>2009</v>
      </c>
      <c r="B3019" s="228" t="s">
        <v>195</v>
      </c>
      <c r="C3019" s="228" t="s">
        <v>66</v>
      </c>
      <c r="D3019" s="228" t="s">
        <v>205</v>
      </c>
      <c r="E3019" s="228">
        <v>80</v>
      </c>
      <c r="F3019" s="228">
        <v>2088</v>
      </c>
      <c r="G3019" s="228">
        <v>585</v>
      </c>
      <c r="H3019" s="228">
        <v>1847</v>
      </c>
      <c r="I3019" s="228">
        <v>1416307.38</v>
      </c>
      <c r="J3019" s="228">
        <v>247848.09</v>
      </c>
      <c r="K3019" s="228">
        <v>225751.8</v>
      </c>
      <c r="L3019" s="228">
        <v>1963909.63</v>
      </c>
    </row>
    <row r="3020" spans="1:12">
      <c r="A3020" s="228">
        <v>2009</v>
      </c>
      <c r="B3020" s="228" t="s">
        <v>195</v>
      </c>
      <c r="C3020" s="228" t="s">
        <v>66</v>
      </c>
      <c r="D3020" s="228" t="s">
        <v>205</v>
      </c>
      <c r="E3020" s="228">
        <v>85</v>
      </c>
      <c r="F3020" s="228">
        <v>607</v>
      </c>
      <c r="G3020" s="228">
        <v>136</v>
      </c>
      <c r="H3020" s="228">
        <v>745</v>
      </c>
      <c r="I3020" s="228">
        <v>417368.4</v>
      </c>
      <c r="J3020" s="228">
        <v>74190.94</v>
      </c>
      <c r="K3020" s="228">
        <v>69863.22</v>
      </c>
      <c r="L3020" s="228">
        <v>594629.46</v>
      </c>
    </row>
    <row r="3021" spans="1:12">
      <c r="A3021" s="228">
        <v>2009</v>
      </c>
      <c r="B3021" s="228" t="s">
        <v>195</v>
      </c>
      <c r="C3021" s="228" t="s">
        <v>66</v>
      </c>
      <c r="D3021" s="228" t="s">
        <v>205</v>
      </c>
      <c r="E3021" s="228">
        <v>90</v>
      </c>
      <c r="F3021" s="228">
        <v>145</v>
      </c>
      <c r="G3021" s="228">
        <v>29</v>
      </c>
      <c r="H3021" s="228">
        <v>209</v>
      </c>
      <c r="I3021" s="228">
        <v>127817.45</v>
      </c>
      <c r="J3021" s="228">
        <v>17262.849999999999</v>
      </c>
      <c r="K3021" s="228">
        <v>9463</v>
      </c>
      <c r="L3021" s="228">
        <v>156099.96</v>
      </c>
    </row>
    <row r="3022" spans="1:12">
      <c r="A3022" s="228">
        <v>2009</v>
      </c>
      <c r="B3022" s="228" t="s">
        <v>195</v>
      </c>
      <c r="C3022" s="228" t="s">
        <v>66</v>
      </c>
      <c r="D3022" s="228" t="s">
        <v>205</v>
      </c>
      <c r="E3022" s="228">
        <v>95</v>
      </c>
      <c r="F3022" s="228">
        <v>45</v>
      </c>
      <c r="G3022" s="228">
        <v>10</v>
      </c>
      <c r="H3022" s="228">
        <v>65</v>
      </c>
      <c r="I3022" s="228">
        <v>38070</v>
      </c>
      <c r="J3022" s="228">
        <v>4517.55</v>
      </c>
      <c r="K3022" s="228">
        <v>615</v>
      </c>
      <c r="L3022" s="228">
        <v>44024.5</v>
      </c>
    </row>
    <row r="3023" spans="1:12">
      <c r="A3023" s="228">
        <v>2009</v>
      </c>
      <c r="B3023" s="228" t="s">
        <v>195</v>
      </c>
      <c r="C3023" s="228" t="s">
        <v>66</v>
      </c>
      <c r="D3023" s="228" t="s">
        <v>206</v>
      </c>
      <c r="E3023" s="228">
        <v>0</v>
      </c>
      <c r="F3023" s="228">
        <v>4976</v>
      </c>
      <c r="G3023" s="228">
        <v>138</v>
      </c>
      <c r="H3023" s="228">
        <v>537</v>
      </c>
      <c r="I3023" s="228">
        <v>299600.46999999997</v>
      </c>
      <c r="J3023" s="228">
        <v>48616.91</v>
      </c>
      <c r="K3023" s="228">
        <v>1077</v>
      </c>
      <c r="L3023" s="228">
        <v>376625.93</v>
      </c>
    </row>
    <row r="3024" spans="1:12">
      <c r="A3024" s="228">
        <v>2009</v>
      </c>
      <c r="B3024" s="228" t="s">
        <v>195</v>
      </c>
      <c r="C3024" s="228" t="s">
        <v>66</v>
      </c>
      <c r="D3024" s="228" t="s">
        <v>206</v>
      </c>
      <c r="E3024" s="228">
        <v>5</v>
      </c>
      <c r="F3024" s="228">
        <v>5287</v>
      </c>
      <c r="G3024" s="228">
        <v>69</v>
      </c>
      <c r="H3024" s="228">
        <v>89</v>
      </c>
      <c r="I3024" s="228">
        <v>80355.5</v>
      </c>
      <c r="J3024" s="228">
        <v>21408.46</v>
      </c>
      <c r="K3024" s="228">
        <v>20129</v>
      </c>
      <c r="L3024" s="228">
        <v>138910.81</v>
      </c>
    </row>
    <row r="3025" spans="1:12">
      <c r="A3025" s="228">
        <v>2009</v>
      </c>
      <c r="B3025" s="228" t="s">
        <v>195</v>
      </c>
      <c r="C3025" s="228" t="s">
        <v>66</v>
      </c>
      <c r="D3025" s="228" t="s">
        <v>206</v>
      </c>
      <c r="E3025" s="228">
        <v>10</v>
      </c>
      <c r="F3025" s="228">
        <v>6201</v>
      </c>
      <c r="G3025" s="228">
        <v>81</v>
      </c>
      <c r="H3025" s="228">
        <v>96</v>
      </c>
      <c r="I3025" s="228">
        <v>81829.5</v>
      </c>
      <c r="J3025" s="228">
        <v>22099.37</v>
      </c>
      <c r="K3025" s="228">
        <v>10996</v>
      </c>
      <c r="L3025" s="228">
        <v>136748.46</v>
      </c>
    </row>
    <row r="3026" spans="1:12">
      <c r="A3026" s="228">
        <v>2009</v>
      </c>
      <c r="B3026" s="228" t="s">
        <v>195</v>
      </c>
      <c r="C3026" s="228" t="s">
        <v>66</v>
      </c>
      <c r="D3026" s="228" t="s">
        <v>206</v>
      </c>
      <c r="E3026" s="228">
        <v>15</v>
      </c>
      <c r="F3026" s="228">
        <v>7050</v>
      </c>
      <c r="G3026" s="228">
        <v>200</v>
      </c>
      <c r="H3026" s="228">
        <v>363</v>
      </c>
      <c r="I3026" s="228">
        <v>298991.01</v>
      </c>
      <c r="J3026" s="228">
        <v>63719.54</v>
      </c>
      <c r="K3026" s="228">
        <v>35828.75</v>
      </c>
      <c r="L3026" s="228">
        <v>456592.01</v>
      </c>
    </row>
    <row r="3027" spans="1:12">
      <c r="A3027" s="228">
        <v>2009</v>
      </c>
      <c r="B3027" s="228" t="s">
        <v>195</v>
      </c>
      <c r="C3027" s="228" t="s">
        <v>66</v>
      </c>
      <c r="D3027" s="228" t="s">
        <v>206</v>
      </c>
      <c r="E3027" s="228">
        <v>20</v>
      </c>
      <c r="F3027" s="228">
        <v>6143</v>
      </c>
      <c r="G3027" s="228">
        <v>387</v>
      </c>
      <c r="H3027" s="228">
        <v>1161</v>
      </c>
      <c r="I3027" s="228">
        <v>811983.87</v>
      </c>
      <c r="J3027" s="228">
        <v>128277.79</v>
      </c>
      <c r="K3027" s="228">
        <v>97514</v>
      </c>
      <c r="L3027" s="228">
        <v>1132237.5</v>
      </c>
    </row>
    <row r="3028" spans="1:12">
      <c r="A3028" s="228">
        <v>2009</v>
      </c>
      <c r="B3028" s="228" t="s">
        <v>195</v>
      </c>
      <c r="C3028" s="228" t="s">
        <v>66</v>
      </c>
      <c r="D3028" s="228" t="s">
        <v>206</v>
      </c>
      <c r="E3028" s="228">
        <v>25</v>
      </c>
      <c r="F3028" s="228">
        <v>4500</v>
      </c>
      <c r="G3028" s="228">
        <v>414</v>
      </c>
      <c r="H3028" s="228">
        <v>1342</v>
      </c>
      <c r="I3028" s="228">
        <v>1022463.85</v>
      </c>
      <c r="J3028" s="228">
        <v>213904.91</v>
      </c>
      <c r="K3028" s="228">
        <v>75142</v>
      </c>
      <c r="L3028" s="228">
        <v>1459098.25</v>
      </c>
    </row>
    <row r="3029" spans="1:12">
      <c r="A3029" s="228">
        <v>2009</v>
      </c>
      <c r="B3029" s="228" t="s">
        <v>195</v>
      </c>
      <c r="C3029" s="228" t="s">
        <v>66</v>
      </c>
      <c r="D3029" s="228" t="s">
        <v>206</v>
      </c>
      <c r="E3029" s="228">
        <v>30</v>
      </c>
      <c r="F3029" s="228">
        <v>5524</v>
      </c>
      <c r="G3029" s="228">
        <v>689</v>
      </c>
      <c r="H3029" s="228">
        <v>1843</v>
      </c>
      <c r="I3029" s="228">
        <v>1545525.87</v>
      </c>
      <c r="J3029" s="228">
        <v>345753.99</v>
      </c>
      <c r="K3029" s="228">
        <v>70486</v>
      </c>
      <c r="L3029" s="228">
        <v>2195855.44</v>
      </c>
    </row>
    <row r="3030" spans="1:12">
      <c r="A3030" s="228">
        <v>2009</v>
      </c>
      <c r="B3030" s="228" t="s">
        <v>195</v>
      </c>
      <c r="C3030" s="228" t="s">
        <v>66</v>
      </c>
      <c r="D3030" s="228" t="s">
        <v>206</v>
      </c>
      <c r="E3030" s="228">
        <v>35</v>
      </c>
      <c r="F3030" s="228">
        <v>7170</v>
      </c>
      <c r="G3030" s="228">
        <v>851</v>
      </c>
      <c r="H3030" s="228">
        <v>2143</v>
      </c>
      <c r="I3030" s="228">
        <v>1579855.21</v>
      </c>
      <c r="J3030" s="228">
        <v>330963.44</v>
      </c>
      <c r="K3030" s="228">
        <v>199244</v>
      </c>
      <c r="L3030" s="228">
        <v>2361363.17</v>
      </c>
    </row>
    <row r="3031" spans="1:12">
      <c r="A3031" s="228">
        <v>2009</v>
      </c>
      <c r="B3031" s="228" t="s">
        <v>195</v>
      </c>
      <c r="C3031" s="228" t="s">
        <v>66</v>
      </c>
      <c r="D3031" s="228" t="s">
        <v>206</v>
      </c>
      <c r="E3031" s="228">
        <v>40</v>
      </c>
      <c r="F3031" s="228">
        <v>7673</v>
      </c>
      <c r="G3031" s="228">
        <v>597</v>
      </c>
      <c r="H3031" s="228">
        <v>1445</v>
      </c>
      <c r="I3031" s="228">
        <v>1155851.8500000001</v>
      </c>
      <c r="J3031" s="228">
        <v>252059.93</v>
      </c>
      <c r="K3031" s="228">
        <v>168097.99</v>
      </c>
      <c r="L3031" s="228">
        <v>1803051.31</v>
      </c>
    </row>
    <row r="3032" spans="1:12">
      <c r="A3032" s="228">
        <v>2009</v>
      </c>
      <c r="B3032" s="228" t="s">
        <v>195</v>
      </c>
      <c r="C3032" s="228" t="s">
        <v>66</v>
      </c>
      <c r="D3032" s="228" t="s">
        <v>206</v>
      </c>
      <c r="E3032" s="228">
        <v>45</v>
      </c>
      <c r="F3032" s="228">
        <v>9555</v>
      </c>
      <c r="G3032" s="228">
        <v>808</v>
      </c>
      <c r="H3032" s="228">
        <v>1714</v>
      </c>
      <c r="I3032" s="228">
        <v>1458794.41</v>
      </c>
      <c r="J3032" s="228">
        <v>300381.2</v>
      </c>
      <c r="K3032" s="228">
        <v>252816.4</v>
      </c>
      <c r="L3032" s="228">
        <v>2286930.5099999998</v>
      </c>
    </row>
    <row r="3033" spans="1:12">
      <c r="A3033" s="228">
        <v>2009</v>
      </c>
      <c r="B3033" s="228" t="s">
        <v>195</v>
      </c>
      <c r="C3033" s="228" t="s">
        <v>66</v>
      </c>
      <c r="D3033" s="228" t="s">
        <v>206</v>
      </c>
      <c r="E3033" s="228">
        <v>50</v>
      </c>
      <c r="F3033" s="228">
        <v>10324</v>
      </c>
      <c r="G3033" s="228">
        <v>956</v>
      </c>
      <c r="H3033" s="228">
        <v>2116</v>
      </c>
      <c r="I3033" s="228">
        <v>1767677.92</v>
      </c>
      <c r="J3033" s="228">
        <v>375087.76</v>
      </c>
      <c r="K3033" s="228">
        <v>404740</v>
      </c>
      <c r="L3033" s="228">
        <v>2790890.68</v>
      </c>
    </row>
    <row r="3034" spans="1:12">
      <c r="A3034" s="228">
        <v>2009</v>
      </c>
      <c r="B3034" s="228" t="s">
        <v>195</v>
      </c>
      <c r="C3034" s="228" t="s">
        <v>66</v>
      </c>
      <c r="D3034" s="228" t="s">
        <v>206</v>
      </c>
      <c r="E3034" s="228">
        <v>55</v>
      </c>
      <c r="F3034" s="228">
        <v>10055</v>
      </c>
      <c r="G3034" s="228">
        <v>1093</v>
      </c>
      <c r="H3034" s="228">
        <v>2421</v>
      </c>
      <c r="I3034" s="228">
        <v>1808285.23</v>
      </c>
      <c r="J3034" s="228">
        <v>417841.76</v>
      </c>
      <c r="K3034" s="228">
        <v>604996.80000000005</v>
      </c>
      <c r="L3034" s="228">
        <v>3103088.18</v>
      </c>
    </row>
    <row r="3035" spans="1:12">
      <c r="A3035" s="228">
        <v>2009</v>
      </c>
      <c r="B3035" s="228" t="s">
        <v>195</v>
      </c>
      <c r="C3035" s="228" t="s">
        <v>66</v>
      </c>
      <c r="D3035" s="228" t="s">
        <v>206</v>
      </c>
      <c r="E3035" s="228">
        <v>60</v>
      </c>
      <c r="F3035" s="228">
        <v>9300</v>
      </c>
      <c r="G3035" s="228">
        <v>1136</v>
      </c>
      <c r="H3035" s="228">
        <v>2752</v>
      </c>
      <c r="I3035" s="228">
        <v>2184394.14</v>
      </c>
      <c r="J3035" s="228">
        <v>510805.36</v>
      </c>
      <c r="K3035" s="228">
        <v>682222.7</v>
      </c>
      <c r="L3035" s="228">
        <v>3656512.61</v>
      </c>
    </row>
    <row r="3036" spans="1:12">
      <c r="A3036" s="228">
        <v>2009</v>
      </c>
      <c r="B3036" s="228" t="s">
        <v>195</v>
      </c>
      <c r="C3036" s="228" t="s">
        <v>66</v>
      </c>
      <c r="D3036" s="228" t="s">
        <v>206</v>
      </c>
      <c r="E3036" s="228">
        <v>65</v>
      </c>
      <c r="F3036" s="228">
        <v>6386</v>
      </c>
      <c r="G3036" s="228">
        <v>957</v>
      </c>
      <c r="H3036" s="228">
        <v>2559</v>
      </c>
      <c r="I3036" s="228">
        <v>2030273.11</v>
      </c>
      <c r="J3036" s="228">
        <v>423170.34</v>
      </c>
      <c r="K3036" s="228">
        <v>575295.75</v>
      </c>
      <c r="L3036" s="228">
        <v>3258788.52</v>
      </c>
    </row>
    <row r="3037" spans="1:12">
      <c r="A3037" s="228">
        <v>2009</v>
      </c>
      <c r="B3037" s="228" t="s">
        <v>195</v>
      </c>
      <c r="C3037" s="228" t="s">
        <v>66</v>
      </c>
      <c r="D3037" s="228" t="s">
        <v>206</v>
      </c>
      <c r="E3037" s="228">
        <v>70</v>
      </c>
      <c r="F3037" s="228">
        <v>4879</v>
      </c>
      <c r="G3037" s="228">
        <v>831</v>
      </c>
      <c r="H3037" s="228">
        <v>2747</v>
      </c>
      <c r="I3037" s="228">
        <v>1966661.84</v>
      </c>
      <c r="J3037" s="228">
        <v>398851.33</v>
      </c>
      <c r="K3037" s="228">
        <v>519173.09</v>
      </c>
      <c r="L3037" s="228">
        <v>3072867.15</v>
      </c>
    </row>
    <row r="3038" spans="1:12">
      <c r="A3038" s="228">
        <v>2009</v>
      </c>
      <c r="B3038" s="228" t="s">
        <v>195</v>
      </c>
      <c r="C3038" s="228" t="s">
        <v>66</v>
      </c>
      <c r="D3038" s="228" t="s">
        <v>206</v>
      </c>
      <c r="E3038" s="228">
        <v>75</v>
      </c>
      <c r="F3038" s="228">
        <v>3762</v>
      </c>
      <c r="G3038" s="228">
        <v>764</v>
      </c>
      <c r="H3038" s="228">
        <v>2811</v>
      </c>
      <c r="I3038" s="228">
        <v>2132128.04</v>
      </c>
      <c r="J3038" s="228">
        <v>365828.18</v>
      </c>
      <c r="K3038" s="228">
        <v>494306.93</v>
      </c>
      <c r="L3038" s="228">
        <v>3177181.38</v>
      </c>
    </row>
    <row r="3039" spans="1:12">
      <c r="A3039" s="228">
        <v>2009</v>
      </c>
      <c r="B3039" s="228" t="s">
        <v>195</v>
      </c>
      <c r="C3039" s="228" t="s">
        <v>66</v>
      </c>
      <c r="D3039" s="228" t="s">
        <v>206</v>
      </c>
      <c r="E3039" s="228">
        <v>80</v>
      </c>
      <c r="F3039" s="228">
        <v>2817</v>
      </c>
      <c r="G3039" s="228">
        <v>538</v>
      </c>
      <c r="H3039" s="228">
        <v>2472</v>
      </c>
      <c r="I3039" s="228">
        <v>1744309.2</v>
      </c>
      <c r="J3039" s="228">
        <v>282475.8</v>
      </c>
      <c r="K3039" s="228">
        <v>319728.62</v>
      </c>
      <c r="L3039" s="228">
        <v>2441773.0299999998</v>
      </c>
    </row>
    <row r="3040" spans="1:12">
      <c r="A3040" s="228">
        <v>2009</v>
      </c>
      <c r="B3040" s="228" t="s">
        <v>195</v>
      </c>
      <c r="C3040" s="228" t="s">
        <v>66</v>
      </c>
      <c r="D3040" s="228" t="s">
        <v>206</v>
      </c>
      <c r="E3040" s="228">
        <v>85</v>
      </c>
      <c r="F3040" s="228">
        <v>1576</v>
      </c>
      <c r="G3040" s="228">
        <v>312</v>
      </c>
      <c r="H3040" s="228">
        <v>1973</v>
      </c>
      <c r="I3040" s="228">
        <v>1086085.52</v>
      </c>
      <c r="J3040" s="228">
        <v>152132.82999999999</v>
      </c>
      <c r="K3040" s="228">
        <v>131425</v>
      </c>
      <c r="L3040" s="228">
        <v>1432149.8</v>
      </c>
    </row>
    <row r="3041" spans="1:12">
      <c r="A3041" s="228">
        <v>2009</v>
      </c>
      <c r="B3041" s="228" t="s">
        <v>195</v>
      </c>
      <c r="C3041" s="228" t="s">
        <v>66</v>
      </c>
      <c r="D3041" s="228" t="s">
        <v>206</v>
      </c>
      <c r="E3041" s="228">
        <v>90</v>
      </c>
      <c r="F3041" s="228">
        <v>560</v>
      </c>
      <c r="G3041" s="228">
        <v>91</v>
      </c>
      <c r="H3041" s="228">
        <v>682</v>
      </c>
      <c r="I3041" s="228">
        <v>407377.11</v>
      </c>
      <c r="J3041" s="228">
        <v>44974.66</v>
      </c>
      <c r="K3041" s="228">
        <v>36107</v>
      </c>
      <c r="L3041" s="228">
        <v>508094.55</v>
      </c>
    </row>
    <row r="3042" spans="1:12">
      <c r="A3042" s="228">
        <v>2009</v>
      </c>
      <c r="B3042" s="228" t="s">
        <v>195</v>
      </c>
      <c r="C3042" s="228" t="s">
        <v>66</v>
      </c>
      <c r="D3042" s="228" t="s">
        <v>206</v>
      </c>
      <c r="E3042" s="228">
        <v>95</v>
      </c>
      <c r="F3042" s="228">
        <v>165</v>
      </c>
      <c r="G3042" s="228">
        <v>16</v>
      </c>
      <c r="H3042" s="228">
        <v>143</v>
      </c>
      <c r="I3042" s="228">
        <v>79345.600000000006</v>
      </c>
      <c r="J3042" s="228">
        <v>6613.25</v>
      </c>
      <c r="K3042" s="228">
        <v>6210</v>
      </c>
      <c r="L3042" s="228">
        <v>94500.33</v>
      </c>
    </row>
    <row r="3043" spans="1:12">
      <c r="A3043" s="228">
        <v>2009</v>
      </c>
      <c r="B3043" s="228" t="s">
        <v>195</v>
      </c>
      <c r="C3043" s="228" t="s">
        <v>68</v>
      </c>
      <c r="D3043" s="228" t="s">
        <v>205</v>
      </c>
      <c r="E3043" s="228">
        <v>0</v>
      </c>
      <c r="F3043" s="228">
        <v>6070</v>
      </c>
      <c r="G3043" s="228">
        <v>199</v>
      </c>
      <c r="H3043" s="228">
        <v>569</v>
      </c>
      <c r="I3043" s="228">
        <v>288787.21000000002</v>
      </c>
      <c r="J3043" s="228">
        <v>33996.14</v>
      </c>
      <c r="K3043" s="228">
        <v>2599</v>
      </c>
      <c r="L3043" s="228">
        <v>368092.39</v>
      </c>
    </row>
    <row r="3044" spans="1:12">
      <c r="A3044" s="228">
        <v>2009</v>
      </c>
      <c r="B3044" s="228" t="s">
        <v>195</v>
      </c>
      <c r="C3044" s="228" t="s">
        <v>68</v>
      </c>
      <c r="D3044" s="228" t="s">
        <v>205</v>
      </c>
      <c r="E3044" s="228">
        <v>5</v>
      </c>
      <c r="F3044" s="228">
        <v>5879</v>
      </c>
      <c r="G3044" s="228">
        <v>77</v>
      </c>
      <c r="H3044" s="228">
        <v>93</v>
      </c>
      <c r="I3044" s="228">
        <v>73538.740000000005</v>
      </c>
      <c r="J3044" s="228">
        <v>10801.23</v>
      </c>
      <c r="K3044" s="228">
        <v>988</v>
      </c>
      <c r="L3044" s="228">
        <v>113141.65</v>
      </c>
    </row>
    <row r="3045" spans="1:12">
      <c r="A3045" s="228">
        <v>2009</v>
      </c>
      <c r="B3045" s="228" t="s">
        <v>195</v>
      </c>
      <c r="C3045" s="228" t="s">
        <v>68</v>
      </c>
      <c r="D3045" s="228" t="s">
        <v>205</v>
      </c>
      <c r="E3045" s="228">
        <v>10</v>
      </c>
      <c r="F3045" s="228">
        <v>6059</v>
      </c>
      <c r="G3045" s="228">
        <v>61</v>
      </c>
      <c r="H3045" s="228">
        <v>191</v>
      </c>
      <c r="I3045" s="228">
        <v>107630.57</v>
      </c>
      <c r="J3045" s="228">
        <v>12956.25</v>
      </c>
      <c r="K3045" s="228">
        <v>356</v>
      </c>
      <c r="L3045" s="228">
        <v>136960.42000000001</v>
      </c>
    </row>
    <row r="3046" spans="1:12">
      <c r="A3046" s="228">
        <v>2009</v>
      </c>
      <c r="B3046" s="228" t="s">
        <v>195</v>
      </c>
      <c r="C3046" s="228" t="s">
        <v>68</v>
      </c>
      <c r="D3046" s="228" t="s">
        <v>205</v>
      </c>
      <c r="E3046" s="228">
        <v>15</v>
      </c>
      <c r="F3046" s="228">
        <v>6815</v>
      </c>
      <c r="G3046" s="228">
        <v>152</v>
      </c>
      <c r="H3046" s="228">
        <v>292</v>
      </c>
      <c r="I3046" s="228">
        <v>223588.36</v>
      </c>
      <c r="J3046" s="228">
        <v>33221.730000000003</v>
      </c>
      <c r="K3046" s="228">
        <v>37337.57</v>
      </c>
      <c r="L3046" s="228">
        <v>389136.19</v>
      </c>
    </row>
    <row r="3047" spans="1:12">
      <c r="A3047" s="228">
        <v>2009</v>
      </c>
      <c r="B3047" s="228" t="s">
        <v>195</v>
      </c>
      <c r="C3047" s="228" t="s">
        <v>68</v>
      </c>
      <c r="D3047" s="228" t="s">
        <v>205</v>
      </c>
      <c r="E3047" s="228">
        <v>20</v>
      </c>
      <c r="F3047" s="228">
        <v>5302</v>
      </c>
      <c r="G3047" s="228">
        <v>123</v>
      </c>
      <c r="H3047" s="228">
        <v>226</v>
      </c>
      <c r="I3047" s="228">
        <v>194603.5</v>
      </c>
      <c r="J3047" s="228">
        <v>32440.66</v>
      </c>
      <c r="K3047" s="228">
        <v>44932</v>
      </c>
      <c r="L3047" s="228">
        <v>361795.3</v>
      </c>
    </row>
    <row r="3048" spans="1:12">
      <c r="A3048" s="228">
        <v>2009</v>
      </c>
      <c r="B3048" s="228" t="s">
        <v>195</v>
      </c>
      <c r="C3048" s="228" t="s">
        <v>68</v>
      </c>
      <c r="D3048" s="228" t="s">
        <v>205</v>
      </c>
      <c r="E3048" s="228">
        <v>25</v>
      </c>
      <c r="F3048" s="228">
        <v>5320</v>
      </c>
      <c r="G3048" s="228">
        <v>113</v>
      </c>
      <c r="H3048" s="228">
        <v>147</v>
      </c>
      <c r="I3048" s="228">
        <v>158788.88</v>
      </c>
      <c r="J3048" s="228">
        <v>34192.25</v>
      </c>
      <c r="K3048" s="228">
        <v>19926</v>
      </c>
      <c r="L3048" s="228">
        <v>321044.38</v>
      </c>
    </row>
    <row r="3049" spans="1:12">
      <c r="A3049" s="228">
        <v>2009</v>
      </c>
      <c r="B3049" s="228" t="s">
        <v>195</v>
      </c>
      <c r="C3049" s="228" t="s">
        <v>68</v>
      </c>
      <c r="D3049" s="228" t="s">
        <v>205</v>
      </c>
      <c r="E3049" s="228">
        <v>30</v>
      </c>
      <c r="F3049" s="228">
        <v>6690</v>
      </c>
      <c r="G3049" s="228">
        <v>125</v>
      </c>
      <c r="H3049" s="228">
        <v>239</v>
      </c>
      <c r="I3049" s="228">
        <v>207239.7</v>
      </c>
      <c r="J3049" s="228">
        <v>37775.29</v>
      </c>
      <c r="K3049" s="228">
        <v>68792</v>
      </c>
      <c r="L3049" s="228">
        <v>442258.6</v>
      </c>
    </row>
    <row r="3050" spans="1:12">
      <c r="A3050" s="228">
        <v>2009</v>
      </c>
      <c r="B3050" s="228" t="s">
        <v>195</v>
      </c>
      <c r="C3050" s="228" t="s">
        <v>68</v>
      </c>
      <c r="D3050" s="228" t="s">
        <v>205</v>
      </c>
      <c r="E3050" s="228">
        <v>35</v>
      </c>
      <c r="F3050" s="228">
        <v>7139</v>
      </c>
      <c r="G3050" s="228">
        <v>150</v>
      </c>
      <c r="H3050" s="228">
        <v>241</v>
      </c>
      <c r="I3050" s="228">
        <v>212712.66</v>
      </c>
      <c r="J3050" s="228">
        <v>40738.75</v>
      </c>
      <c r="K3050" s="228">
        <v>27494</v>
      </c>
      <c r="L3050" s="228">
        <v>386227.16</v>
      </c>
    </row>
    <row r="3051" spans="1:12">
      <c r="A3051" s="228">
        <v>2009</v>
      </c>
      <c r="B3051" s="228" t="s">
        <v>195</v>
      </c>
      <c r="C3051" s="228" t="s">
        <v>68</v>
      </c>
      <c r="D3051" s="228" t="s">
        <v>205</v>
      </c>
      <c r="E3051" s="228">
        <v>40</v>
      </c>
      <c r="F3051" s="228">
        <v>6817</v>
      </c>
      <c r="G3051" s="228">
        <v>210</v>
      </c>
      <c r="H3051" s="228">
        <v>300</v>
      </c>
      <c r="I3051" s="228">
        <v>259915.47</v>
      </c>
      <c r="J3051" s="228">
        <v>62131.75</v>
      </c>
      <c r="K3051" s="228">
        <v>66047</v>
      </c>
      <c r="L3051" s="228">
        <v>538091.81999999995</v>
      </c>
    </row>
    <row r="3052" spans="1:12">
      <c r="A3052" s="228">
        <v>2009</v>
      </c>
      <c r="B3052" s="228" t="s">
        <v>195</v>
      </c>
      <c r="C3052" s="228" t="s">
        <v>68</v>
      </c>
      <c r="D3052" s="228" t="s">
        <v>205</v>
      </c>
      <c r="E3052" s="228">
        <v>45</v>
      </c>
      <c r="F3052" s="228">
        <v>7393</v>
      </c>
      <c r="G3052" s="228">
        <v>224</v>
      </c>
      <c r="H3052" s="228">
        <v>354</v>
      </c>
      <c r="I3052" s="228">
        <v>306179.90000000002</v>
      </c>
      <c r="J3052" s="228">
        <v>66043.12</v>
      </c>
      <c r="K3052" s="228">
        <v>69088.3</v>
      </c>
      <c r="L3052" s="228">
        <v>612912.14</v>
      </c>
    </row>
    <row r="3053" spans="1:12">
      <c r="A3053" s="228">
        <v>2009</v>
      </c>
      <c r="B3053" s="228" t="s">
        <v>195</v>
      </c>
      <c r="C3053" s="228" t="s">
        <v>68</v>
      </c>
      <c r="D3053" s="228" t="s">
        <v>205</v>
      </c>
      <c r="E3053" s="228">
        <v>50</v>
      </c>
      <c r="F3053" s="228">
        <v>7254</v>
      </c>
      <c r="G3053" s="228">
        <v>374</v>
      </c>
      <c r="H3053" s="228">
        <v>658</v>
      </c>
      <c r="I3053" s="228">
        <v>578578.98</v>
      </c>
      <c r="J3053" s="228">
        <v>126593.86</v>
      </c>
      <c r="K3053" s="228">
        <v>159336.25</v>
      </c>
      <c r="L3053" s="228">
        <v>1101327.25</v>
      </c>
    </row>
    <row r="3054" spans="1:12">
      <c r="A3054" s="228">
        <v>2009</v>
      </c>
      <c r="B3054" s="228" t="s">
        <v>195</v>
      </c>
      <c r="C3054" s="228" t="s">
        <v>68</v>
      </c>
      <c r="D3054" s="228" t="s">
        <v>205</v>
      </c>
      <c r="E3054" s="228">
        <v>55</v>
      </c>
      <c r="F3054" s="228">
        <v>7132</v>
      </c>
      <c r="G3054" s="228">
        <v>496</v>
      </c>
      <c r="H3054" s="228">
        <v>919</v>
      </c>
      <c r="I3054" s="228">
        <v>776323.48</v>
      </c>
      <c r="J3054" s="228">
        <v>178938.62</v>
      </c>
      <c r="K3054" s="228">
        <v>216633.01</v>
      </c>
      <c r="L3054" s="228">
        <v>1484605.13</v>
      </c>
    </row>
    <row r="3055" spans="1:12">
      <c r="A3055" s="228">
        <v>2009</v>
      </c>
      <c r="B3055" s="228" t="s">
        <v>195</v>
      </c>
      <c r="C3055" s="228" t="s">
        <v>68</v>
      </c>
      <c r="D3055" s="228" t="s">
        <v>205</v>
      </c>
      <c r="E3055" s="228">
        <v>60</v>
      </c>
      <c r="F3055" s="228">
        <v>6335</v>
      </c>
      <c r="G3055" s="228">
        <v>591</v>
      </c>
      <c r="H3055" s="228">
        <v>1171</v>
      </c>
      <c r="I3055" s="228">
        <v>1044802.37</v>
      </c>
      <c r="J3055" s="228">
        <v>188699.61</v>
      </c>
      <c r="K3055" s="228">
        <v>360718</v>
      </c>
      <c r="L3055" s="228">
        <v>1965336.93</v>
      </c>
    </row>
    <row r="3056" spans="1:12">
      <c r="A3056" s="228">
        <v>2009</v>
      </c>
      <c r="B3056" s="228" t="s">
        <v>195</v>
      </c>
      <c r="C3056" s="228" t="s">
        <v>68</v>
      </c>
      <c r="D3056" s="228" t="s">
        <v>205</v>
      </c>
      <c r="E3056" s="228">
        <v>65</v>
      </c>
      <c r="F3056" s="228">
        <v>3800</v>
      </c>
      <c r="G3056" s="228">
        <v>443</v>
      </c>
      <c r="H3056" s="228">
        <v>1127</v>
      </c>
      <c r="I3056" s="228">
        <v>1001955.98</v>
      </c>
      <c r="J3056" s="228">
        <v>188589.82</v>
      </c>
      <c r="K3056" s="228">
        <v>332188</v>
      </c>
      <c r="L3056" s="228">
        <v>1849569.83</v>
      </c>
    </row>
    <row r="3057" spans="1:12">
      <c r="A3057" s="228">
        <v>2009</v>
      </c>
      <c r="B3057" s="228" t="s">
        <v>195</v>
      </c>
      <c r="C3057" s="228" t="s">
        <v>68</v>
      </c>
      <c r="D3057" s="228" t="s">
        <v>205</v>
      </c>
      <c r="E3057" s="228">
        <v>70</v>
      </c>
      <c r="F3057" s="228">
        <v>2445</v>
      </c>
      <c r="G3057" s="228">
        <v>367</v>
      </c>
      <c r="H3057" s="228">
        <v>762</v>
      </c>
      <c r="I3057" s="228">
        <v>771466.29</v>
      </c>
      <c r="J3057" s="228">
        <v>143972.54</v>
      </c>
      <c r="K3057" s="228">
        <v>190728.4</v>
      </c>
      <c r="L3057" s="228">
        <v>1338338.8</v>
      </c>
    </row>
    <row r="3058" spans="1:12">
      <c r="A3058" s="228">
        <v>2009</v>
      </c>
      <c r="B3058" s="228" t="s">
        <v>195</v>
      </c>
      <c r="C3058" s="228" t="s">
        <v>68</v>
      </c>
      <c r="D3058" s="228" t="s">
        <v>205</v>
      </c>
      <c r="E3058" s="228">
        <v>75</v>
      </c>
      <c r="F3058" s="228">
        <v>1517</v>
      </c>
      <c r="G3058" s="228">
        <v>285</v>
      </c>
      <c r="H3058" s="228">
        <v>855</v>
      </c>
      <c r="I3058" s="228">
        <v>653458.96</v>
      </c>
      <c r="J3058" s="228">
        <v>114707.57</v>
      </c>
      <c r="K3058" s="228">
        <v>232504.5</v>
      </c>
      <c r="L3058" s="228">
        <v>1158150.48</v>
      </c>
    </row>
    <row r="3059" spans="1:12">
      <c r="A3059" s="228">
        <v>2009</v>
      </c>
      <c r="B3059" s="228" t="s">
        <v>195</v>
      </c>
      <c r="C3059" s="228" t="s">
        <v>68</v>
      </c>
      <c r="D3059" s="228" t="s">
        <v>205</v>
      </c>
      <c r="E3059" s="228">
        <v>80</v>
      </c>
      <c r="F3059" s="228">
        <v>1080</v>
      </c>
      <c r="G3059" s="228">
        <v>216</v>
      </c>
      <c r="H3059" s="228">
        <v>652</v>
      </c>
      <c r="I3059" s="228">
        <v>451306.5</v>
      </c>
      <c r="J3059" s="228">
        <v>71480.69</v>
      </c>
      <c r="K3059" s="228">
        <v>147971</v>
      </c>
      <c r="L3059" s="228">
        <v>763901.94</v>
      </c>
    </row>
    <row r="3060" spans="1:12">
      <c r="A3060" s="228">
        <v>2009</v>
      </c>
      <c r="B3060" s="228" t="s">
        <v>195</v>
      </c>
      <c r="C3060" s="228" t="s">
        <v>68</v>
      </c>
      <c r="D3060" s="228" t="s">
        <v>205</v>
      </c>
      <c r="E3060" s="228">
        <v>85</v>
      </c>
      <c r="F3060" s="228">
        <v>317</v>
      </c>
      <c r="G3060" s="228">
        <v>78</v>
      </c>
      <c r="H3060" s="228">
        <v>522</v>
      </c>
      <c r="I3060" s="228">
        <v>289886.59999999998</v>
      </c>
      <c r="J3060" s="228">
        <v>26981.41</v>
      </c>
      <c r="K3060" s="228">
        <v>19135</v>
      </c>
      <c r="L3060" s="228">
        <v>347233.09</v>
      </c>
    </row>
    <row r="3061" spans="1:12">
      <c r="A3061" s="228">
        <v>2009</v>
      </c>
      <c r="B3061" s="228" t="s">
        <v>195</v>
      </c>
      <c r="C3061" s="228" t="s">
        <v>68</v>
      </c>
      <c r="D3061" s="228" t="s">
        <v>205</v>
      </c>
      <c r="E3061" s="228">
        <v>90</v>
      </c>
      <c r="F3061" s="228">
        <v>70</v>
      </c>
      <c r="G3061" s="228">
        <v>9</v>
      </c>
      <c r="H3061" s="228">
        <v>81</v>
      </c>
      <c r="I3061" s="228">
        <v>38766</v>
      </c>
      <c r="J3061" s="228">
        <v>2380.1</v>
      </c>
      <c r="K3061" s="228">
        <v>530</v>
      </c>
      <c r="L3061" s="228">
        <v>45163.35</v>
      </c>
    </row>
    <row r="3062" spans="1:12">
      <c r="A3062" s="228">
        <v>2009</v>
      </c>
      <c r="B3062" s="228" t="s">
        <v>195</v>
      </c>
      <c r="C3062" s="228" t="s">
        <v>68</v>
      </c>
      <c r="D3062" s="228" t="s">
        <v>205</v>
      </c>
      <c r="E3062" s="228">
        <v>95</v>
      </c>
      <c r="F3062" s="228">
        <v>19</v>
      </c>
      <c r="G3062" s="228">
        <v>0</v>
      </c>
      <c r="H3062" s="228">
        <v>0</v>
      </c>
      <c r="I3062" s="228">
        <v>0</v>
      </c>
      <c r="J3062" s="228">
        <v>56.05</v>
      </c>
      <c r="K3062" s="228">
        <v>0</v>
      </c>
      <c r="L3062" s="228">
        <v>56.05</v>
      </c>
    </row>
    <row r="3063" spans="1:12">
      <c r="A3063" s="228">
        <v>2009</v>
      </c>
      <c r="B3063" s="228" t="s">
        <v>195</v>
      </c>
      <c r="C3063" s="228" t="s">
        <v>68</v>
      </c>
      <c r="D3063" s="228" t="s">
        <v>206</v>
      </c>
      <c r="E3063" s="228">
        <v>0</v>
      </c>
      <c r="F3063" s="228">
        <v>5696</v>
      </c>
      <c r="G3063" s="228">
        <v>138</v>
      </c>
      <c r="H3063" s="228">
        <v>437</v>
      </c>
      <c r="I3063" s="228">
        <v>195463.92</v>
      </c>
      <c r="J3063" s="228">
        <v>33349.14</v>
      </c>
      <c r="K3063" s="228">
        <v>11903</v>
      </c>
      <c r="L3063" s="228">
        <v>267949.34000000003</v>
      </c>
    </row>
    <row r="3064" spans="1:12">
      <c r="A3064" s="228">
        <v>2009</v>
      </c>
      <c r="B3064" s="228" t="s">
        <v>195</v>
      </c>
      <c r="C3064" s="228" t="s">
        <v>68</v>
      </c>
      <c r="D3064" s="228" t="s">
        <v>206</v>
      </c>
      <c r="E3064" s="228">
        <v>5</v>
      </c>
      <c r="F3064" s="228">
        <v>5619</v>
      </c>
      <c r="G3064" s="228">
        <v>41</v>
      </c>
      <c r="H3064" s="228">
        <v>47</v>
      </c>
      <c r="I3064" s="228">
        <v>35865.71</v>
      </c>
      <c r="J3064" s="228">
        <v>8646.34</v>
      </c>
      <c r="K3064" s="228">
        <v>220</v>
      </c>
      <c r="L3064" s="228">
        <v>66600.58</v>
      </c>
    </row>
    <row r="3065" spans="1:12">
      <c r="A3065" s="228">
        <v>2009</v>
      </c>
      <c r="B3065" s="228" t="s">
        <v>195</v>
      </c>
      <c r="C3065" s="228" t="s">
        <v>68</v>
      </c>
      <c r="D3065" s="228" t="s">
        <v>206</v>
      </c>
      <c r="E3065" s="228">
        <v>10</v>
      </c>
      <c r="F3065" s="228">
        <v>5866</v>
      </c>
      <c r="G3065" s="228">
        <v>66</v>
      </c>
      <c r="H3065" s="228">
        <v>195</v>
      </c>
      <c r="I3065" s="228">
        <v>93510.75</v>
      </c>
      <c r="J3065" s="228">
        <v>27063</v>
      </c>
      <c r="K3065" s="228">
        <v>8636</v>
      </c>
      <c r="L3065" s="228">
        <v>162408</v>
      </c>
    </row>
    <row r="3066" spans="1:12">
      <c r="A3066" s="228">
        <v>2009</v>
      </c>
      <c r="B3066" s="228" t="s">
        <v>195</v>
      </c>
      <c r="C3066" s="228" t="s">
        <v>68</v>
      </c>
      <c r="D3066" s="228" t="s">
        <v>206</v>
      </c>
      <c r="E3066" s="228">
        <v>15</v>
      </c>
      <c r="F3066" s="228">
        <v>6426</v>
      </c>
      <c r="G3066" s="228">
        <v>201</v>
      </c>
      <c r="H3066" s="228">
        <v>387</v>
      </c>
      <c r="I3066" s="228">
        <v>236208.79</v>
      </c>
      <c r="J3066" s="228">
        <v>31296.799999999999</v>
      </c>
      <c r="K3066" s="228">
        <v>26889</v>
      </c>
      <c r="L3066" s="228">
        <v>363904.65</v>
      </c>
    </row>
    <row r="3067" spans="1:12">
      <c r="A3067" s="228">
        <v>2009</v>
      </c>
      <c r="B3067" s="228" t="s">
        <v>195</v>
      </c>
      <c r="C3067" s="228" t="s">
        <v>68</v>
      </c>
      <c r="D3067" s="228" t="s">
        <v>206</v>
      </c>
      <c r="E3067" s="228">
        <v>20</v>
      </c>
      <c r="F3067" s="228">
        <v>5692</v>
      </c>
      <c r="G3067" s="228">
        <v>188</v>
      </c>
      <c r="H3067" s="228">
        <v>487</v>
      </c>
      <c r="I3067" s="228">
        <v>288003.32</v>
      </c>
      <c r="J3067" s="228">
        <v>48495.839999999997</v>
      </c>
      <c r="K3067" s="228">
        <v>19056</v>
      </c>
      <c r="L3067" s="228">
        <v>431083.03</v>
      </c>
    </row>
    <row r="3068" spans="1:12">
      <c r="A3068" s="228">
        <v>2009</v>
      </c>
      <c r="B3068" s="228" t="s">
        <v>195</v>
      </c>
      <c r="C3068" s="228" t="s">
        <v>68</v>
      </c>
      <c r="D3068" s="228" t="s">
        <v>206</v>
      </c>
      <c r="E3068" s="228">
        <v>25</v>
      </c>
      <c r="F3068" s="228">
        <v>6931</v>
      </c>
      <c r="G3068" s="228">
        <v>300</v>
      </c>
      <c r="H3068" s="228">
        <v>773</v>
      </c>
      <c r="I3068" s="228">
        <v>573718.35</v>
      </c>
      <c r="J3068" s="228">
        <v>129991.53</v>
      </c>
      <c r="K3068" s="228">
        <v>25296</v>
      </c>
      <c r="L3068" s="228">
        <v>933745.75</v>
      </c>
    </row>
    <row r="3069" spans="1:12">
      <c r="A3069" s="228">
        <v>2009</v>
      </c>
      <c r="B3069" s="228" t="s">
        <v>195</v>
      </c>
      <c r="C3069" s="228" t="s">
        <v>68</v>
      </c>
      <c r="D3069" s="228" t="s">
        <v>206</v>
      </c>
      <c r="E3069" s="228">
        <v>30</v>
      </c>
      <c r="F3069" s="228">
        <v>7673</v>
      </c>
      <c r="G3069" s="228">
        <v>529</v>
      </c>
      <c r="H3069" s="228">
        <v>1546</v>
      </c>
      <c r="I3069" s="228">
        <v>1257958.1200000001</v>
      </c>
      <c r="J3069" s="228">
        <v>245769.60000000001</v>
      </c>
      <c r="K3069" s="228">
        <v>40002</v>
      </c>
      <c r="L3069" s="228">
        <v>1857034.4</v>
      </c>
    </row>
    <row r="3070" spans="1:12">
      <c r="A3070" s="228">
        <v>2009</v>
      </c>
      <c r="B3070" s="228" t="s">
        <v>195</v>
      </c>
      <c r="C3070" s="228" t="s">
        <v>68</v>
      </c>
      <c r="D3070" s="228" t="s">
        <v>206</v>
      </c>
      <c r="E3070" s="228">
        <v>35</v>
      </c>
      <c r="F3070" s="228">
        <v>8308</v>
      </c>
      <c r="G3070" s="228">
        <v>640</v>
      </c>
      <c r="H3070" s="228">
        <v>1406</v>
      </c>
      <c r="I3070" s="228">
        <v>1118772.25</v>
      </c>
      <c r="J3070" s="228">
        <v>232751.89</v>
      </c>
      <c r="K3070" s="228">
        <v>101042</v>
      </c>
      <c r="L3070" s="228">
        <v>1840367.23</v>
      </c>
    </row>
    <row r="3071" spans="1:12">
      <c r="A3071" s="228">
        <v>2009</v>
      </c>
      <c r="B3071" s="228" t="s">
        <v>195</v>
      </c>
      <c r="C3071" s="228" t="s">
        <v>68</v>
      </c>
      <c r="D3071" s="228" t="s">
        <v>206</v>
      </c>
      <c r="E3071" s="228">
        <v>40</v>
      </c>
      <c r="F3071" s="228">
        <v>7939</v>
      </c>
      <c r="G3071" s="228">
        <v>403</v>
      </c>
      <c r="H3071" s="228">
        <v>768</v>
      </c>
      <c r="I3071" s="228">
        <v>619670.22</v>
      </c>
      <c r="J3071" s="228">
        <v>138812.12</v>
      </c>
      <c r="K3071" s="228">
        <v>59353.3</v>
      </c>
      <c r="L3071" s="228">
        <v>1159039.06</v>
      </c>
    </row>
    <row r="3072" spans="1:12">
      <c r="A3072" s="228">
        <v>2009</v>
      </c>
      <c r="B3072" s="228" t="s">
        <v>195</v>
      </c>
      <c r="C3072" s="228" t="s">
        <v>68</v>
      </c>
      <c r="D3072" s="228" t="s">
        <v>206</v>
      </c>
      <c r="E3072" s="228">
        <v>45</v>
      </c>
      <c r="F3072" s="228">
        <v>8315</v>
      </c>
      <c r="G3072" s="228">
        <v>458</v>
      </c>
      <c r="H3072" s="228">
        <v>906</v>
      </c>
      <c r="I3072" s="228">
        <v>720984.56</v>
      </c>
      <c r="J3072" s="228">
        <v>145590.16</v>
      </c>
      <c r="K3072" s="228">
        <v>180699</v>
      </c>
      <c r="L3072" s="228">
        <v>1298402.92</v>
      </c>
    </row>
    <row r="3073" spans="1:12">
      <c r="A3073" s="228">
        <v>2009</v>
      </c>
      <c r="B3073" s="228" t="s">
        <v>195</v>
      </c>
      <c r="C3073" s="228" t="s">
        <v>68</v>
      </c>
      <c r="D3073" s="228" t="s">
        <v>206</v>
      </c>
      <c r="E3073" s="228">
        <v>50</v>
      </c>
      <c r="F3073" s="228">
        <v>8257</v>
      </c>
      <c r="G3073" s="228">
        <v>483</v>
      </c>
      <c r="H3073" s="228">
        <v>970</v>
      </c>
      <c r="I3073" s="228">
        <v>820972.61</v>
      </c>
      <c r="J3073" s="228">
        <v>158862.97</v>
      </c>
      <c r="K3073" s="228">
        <v>214589</v>
      </c>
      <c r="L3073" s="228">
        <v>1509324.06</v>
      </c>
    </row>
    <row r="3074" spans="1:12">
      <c r="A3074" s="228">
        <v>2009</v>
      </c>
      <c r="B3074" s="228" t="s">
        <v>195</v>
      </c>
      <c r="C3074" s="228" t="s">
        <v>68</v>
      </c>
      <c r="D3074" s="228" t="s">
        <v>206</v>
      </c>
      <c r="E3074" s="228">
        <v>55</v>
      </c>
      <c r="F3074" s="228">
        <v>7664</v>
      </c>
      <c r="G3074" s="228">
        <v>565</v>
      </c>
      <c r="H3074" s="228">
        <v>1213</v>
      </c>
      <c r="I3074" s="228">
        <v>905000.81</v>
      </c>
      <c r="J3074" s="228">
        <v>179407.59</v>
      </c>
      <c r="K3074" s="228">
        <v>178816.8</v>
      </c>
      <c r="L3074" s="228">
        <v>1590753.61</v>
      </c>
    </row>
    <row r="3075" spans="1:12">
      <c r="A3075" s="228">
        <v>2009</v>
      </c>
      <c r="B3075" s="228" t="s">
        <v>195</v>
      </c>
      <c r="C3075" s="228" t="s">
        <v>68</v>
      </c>
      <c r="D3075" s="228" t="s">
        <v>206</v>
      </c>
      <c r="E3075" s="228">
        <v>60</v>
      </c>
      <c r="F3075" s="228">
        <v>6456</v>
      </c>
      <c r="G3075" s="228">
        <v>685</v>
      </c>
      <c r="H3075" s="228">
        <v>1358</v>
      </c>
      <c r="I3075" s="228">
        <v>1197873.6000000001</v>
      </c>
      <c r="J3075" s="228">
        <v>216341.58</v>
      </c>
      <c r="K3075" s="228">
        <v>510856.99</v>
      </c>
      <c r="L3075" s="228">
        <v>2342798.7799999998</v>
      </c>
    </row>
    <row r="3076" spans="1:12">
      <c r="A3076" s="228">
        <v>2009</v>
      </c>
      <c r="B3076" s="228" t="s">
        <v>195</v>
      </c>
      <c r="C3076" s="228" t="s">
        <v>68</v>
      </c>
      <c r="D3076" s="228" t="s">
        <v>206</v>
      </c>
      <c r="E3076" s="228">
        <v>65</v>
      </c>
      <c r="F3076" s="228">
        <v>3955</v>
      </c>
      <c r="G3076" s="228">
        <v>546</v>
      </c>
      <c r="H3076" s="228">
        <v>1207</v>
      </c>
      <c r="I3076" s="228">
        <v>978670.06</v>
      </c>
      <c r="J3076" s="228">
        <v>174646.35</v>
      </c>
      <c r="K3076" s="228">
        <v>255474</v>
      </c>
      <c r="L3076" s="228">
        <v>1673720.57</v>
      </c>
    </row>
    <row r="3077" spans="1:12">
      <c r="A3077" s="228">
        <v>2009</v>
      </c>
      <c r="B3077" s="228" t="s">
        <v>195</v>
      </c>
      <c r="C3077" s="228" t="s">
        <v>68</v>
      </c>
      <c r="D3077" s="228" t="s">
        <v>206</v>
      </c>
      <c r="E3077" s="228">
        <v>70</v>
      </c>
      <c r="F3077" s="228">
        <v>2565</v>
      </c>
      <c r="G3077" s="228">
        <v>378</v>
      </c>
      <c r="H3077" s="228">
        <v>891</v>
      </c>
      <c r="I3077" s="228">
        <v>756289.48</v>
      </c>
      <c r="J3077" s="228">
        <v>134296.12</v>
      </c>
      <c r="K3077" s="228">
        <v>267169</v>
      </c>
      <c r="L3077" s="228">
        <v>1362830.31</v>
      </c>
    </row>
    <row r="3078" spans="1:12">
      <c r="A3078" s="228">
        <v>2009</v>
      </c>
      <c r="B3078" s="228" t="s">
        <v>195</v>
      </c>
      <c r="C3078" s="228" t="s">
        <v>68</v>
      </c>
      <c r="D3078" s="228" t="s">
        <v>206</v>
      </c>
      <c r="E3078" s="228">
        <v>75</v>
      </c>
      <c r="F3078" s="228">
        <v>1751</v>
      </c>
      <c r="G3078" s="228">
        <v>252</v>
      </c>
      <c r="H3078" s="228">
        <v>667</v>
      </c>
      <c r="I3078" s="228">
        <v>535498.59</v>
      </c>
      <c r="J3078" s="228">
        <v>99340.07</v>
      </c>
      <c r="K3078" s="228">
        <v>173896</v>
      </c>
      <c r="L3078" s="228">
        <v>916497.64</v>
      </c>
    </row>
    <row r="3079" spans="1:12">
      <c r="A3079" s="228">
        <v>2009</v>
      </c>
      <c r="B3079" s="228" t="s">
        <v>195</v>
      </c>
      <c r="C3079" s="228" t="s">
        <v>68</v>
      </c>
      <c r="D3079" s="228" t="s">
        <v>206</v>
      </c>
      <c r="E3079" s="228">
        <v>80</v>
      </c>
      <c r="F3079" s="228">
        <v>1333</v>
      </c>
      <c r="G3079" s="228">
        <v>245</v>
      </c>
      <c r="H3079" s="228">
        <v>1047</v>
      </c>
      <c r="I3079" s="228">
        <v>683557.65</v>
      </c>
      <c r="J3079" s="228">
        <v>75144.59</v>
      </c>
      <c r="K3079" s="228">
        <v>192496.55</v>
      </c>
      <c r="L3079" s="228">
        <v>1033857.05</v>
      </c>
    </row>
    <row r="3080" spans="1:12">
      <c r="A3080" s="228">
        <v>2009</v>
      </c>
      <c r="B3080" s="228" t="s">
        <v>195</v>
      </c>
      <c r="C3080" s="228" t="s">
        <v>68</v>
      </c>
      <c r="D3080" s="228" t="s">
        <v>206</v>
      </c>
      <c r="E3080" s="228">
        <v>85</v>
      </c>
      <c r="F3080" s="228">
        <v>790</v>
      </c>
      <c r="G3080" s="228">
        <v>128</v>
      </c>
      <c r="H3080" s="228">
        <v>1064</v>
      </c>
      <c r="I3080" s="228">
        <v>541430.47</v>
      </c>
      <c r="J3080" s="228">
        <v>44166.7</v>
      </c>
      <c r="K3080" s="228">
        <v>26260</v>
      </c>
      <c r="L3080" s="228">
        <v>639258.98</v>
      </c>
    </row>
    <row r="3081" spans="1:12">
      <c r="A3081" s="228">
        <v>2009</v>
      </c>
      <c r="B3081" s="228" t="s">
        <v>195</v>
      </c>
      <c r="C3081" s="228" t="s">
        <v>68</v>
      </c>
      <c r="D3081" s="228" t="s">
        <v>206</v>
      </c>
      <c r="E3081" s="228">
        <v>90</v>
      </c>
      <c r="F3081" s="228">
        <v>251</v>
      </c>
      <c r="G3081" s="228">
        <v>39</v>
      </c>
      <c r="H3081" s="228">
        <v>283</v>
      </c>
      <c r="I3081" s="228">
        <v>157661</v>
      </c>
      <c r="J3081" s="228">
        <v>12182.45</v>
      </c>
      <c r="K3081" s="228">
        <v>39735</v>
      </c>
      <c r="L3081" s="228">
        <v>214363.85</v>
      </c>
    </row>
    <row r="3082" spans="1:12">
      <c r="A3082" s="228">
        <v>2009</v>
      </c>
      <c r="B3082" s="228" t="s">
        <v>195</v>
      </c>
      <c r="C3082" s="228" t="s">
        <v>68</v>
      </c>
      <c r="D3082" s="228" t="s">
        <v>206</v>
      </c>
      <c r="E3082" s="228">
        <v>95</v>
      </c>
      <c r="F3082" s="228">
        <v>74</v>
      </c>
      <c r="G3082" s="228">
        <v>6</v>
      </c>
      <c r="H3082" s="228">
        <v>36</v>
      </c>
      <c r="I3082" s="228">
        <v>24305</v>
      </c>
      <c r="J3082" s="228">
        <v>1949.45</v>
      </c>
      <c r="K3082" s="228">
        <v>3220</v>
      </c>
      <c r="L3082" s="228">
        <v>31683.3</v>
      </c>
    </row>
    <row r="3083" spans="1:12">
      <c r="A3083" s="228">
        <v>2009</v>
      </c>
      <c r="B3083" s="228" t="s">
        <v>195</v>
      </c>
      <c r="C3083" s="228" t="s">
        <v>67</v>
      </c>
      <c r="D3083" s="228" t="s">
        <v>205</v>
      </c>
      <c r="E3083" s="228">
        <v>0</v>
      </c>
      <c r="F3083" s="228">
        <v>2820</v>
      </c>
      <c r="G3083" s="228">
        <v>76</v>
      </c>
      <c r="H3083" s="228">
        <v>365</v>
      </c>
      <c r="I3083" s="228">
        <v>183788.89</v>
      </c>
      <c r="J3083" s="228">
        <v>17634.13</v>
      </c>
      <c r="K3083" s="228">
        <v>256</v>
      </c>
      <c r="L3083" s="228">
        <v>219742</v>
      </c>
    </row>
    <row r="3084" spans="1:12">
      <c r="A3084" s="228">
        <v>2009</v>
      </c>
      <c r="B3084" s="228" t="s">
        <v>195</v>
      </c>
      <c r="C3084" s="228" t="s">
        <v>67</v>
      </c>
      <c r="D3084" s="228" t="s">
        <v>205</v>
      </c>
      <c r="E3084" s="228">
        <v>5</v>
      </c>
      <c r="F3084" s="228">
        <v>2750</v>
      </c>
      <c r="G3084" s="228">
        <v>17</v>
      </c>
      <c r="H3084" s="228">
        <v>32</v>
      </c>
      <c r="I3084" s="228">
        <v>21758</v>
      </c>
      <c r="J3084" s="228">
        <v>7979</v>
      </c>
      <c r="K3084" s="228">
        <v>1114</v>
      </c>
      <c r="L3084" s="228">
        <v>34493.050000000003</v>
      </c>
    </row>
    <row r="3085" spans="1:12">
      <c r="A3085" s="228">
        <v>2009</v>
      </c>
      <c r="B3085" s="228" t="s">
        <v>195</v>
      </c>
      <c r="C3085" s="228" t="s">
        <v>67</v>
      </c>
      <c r="D3085" s="228" t="s">
        <v>205</v>
      </c>
      <c r="E3085" s="228">
        <v>10</v>
      </c>
      <c r="F3085" s="228">
        <v>2976</v>
      </c>
      <c r="G3085" s="228">
        <v>18</v>
      </c>
      <c r="H3085" s="228">
        <v>43</v>
      </c>
      <c r="I3085" s="228">
        <v>42172</v>
      </c>
      <c r="J3085" s="228">
        <v>7945.35</v>
      </c>
      <c r="K3085" s="228">
        <v>1647</v>
      </c>
      <c r="L3085" s="228">
        <v>54789.9</v>
      </c>
    </row>
    <row r="3086" spans="1:12">
      <c r="A3086" s="228">
        <v>2009</v>
      </c>
      <c r="B3086" s="228" t="s">
        <v>195</v>
      </c>
      <c r="C3086" s="228" t="s">
        <v>67</v>
      </c>
      <c r="D3086" s="228" t="s">
        <v>205</v>
      </c>
      <c r="E3086" s="228">
        <v>15</v>
      </c>
      <c r="F3086" s="228">
        <v>2916</v>
      </c>
      <c r="G3086" s="228">
        <v>29</v>
      </c>
      <c r="H3086" s="228">
        <v>42</v>
      </c>
      <c r="I3086" s="228">
        <v>49188</v>
      </c>
      <c r="J3086" s="228">
        <v>13241.85</v>
      </c>
      <c r="K3086" s="228">
        <v>15381</v>
      </c>
      <c r="L3086" s="228">
        <v>89804.57</v>
      </c>
    </row>
    <row r="3087" spans="1:12">
      <c r="A3087" s="228">
        <v>2009</v>
      </c>
      <c r="B3087" s="228" t="s">
        <v>195</v>
      </c>
      <c r="C3087" s="228" t="s">
        <v>67</v>
      </c>
      <c r="D3087" s="228" t="s">
        <v>205</v>
      </c>
      <c r="E3087" s="228">
        <v>20</v>
      </c>
      <c r="F3087" s="228">
        <v>2000</v>
      </c>
      <c r="G3087" s="228">
        <v>47</v>
      </c>
      <c r="H3087" s="228">
        <v>53</v>
      </c>
      <c r="I3087" s="228">
        <v>55386</v>
      </c>
      <c r="J3087" s="228">
        <v>23309.85</v>
      </c>
      <c r="K3087" s="228">
        <v>15862</v>
      </c>
      <c r="L3087" s="228">
        <v>108459.7</v>
      </c>
    </row>
    <row r="3088" spans="1:12">
      <c r="A3088" s="228">
        <v>2009</v>
      </c>
      <c r="B3088" s="228" t="s">
        <v>195</v>
      </c>
      <c r="C3088" s="228" t="s">
        <v>67</v>
      </c>
      <c r="D3088" s="228" t="s">
        <v>205</v>
      </c>
      <c r="E3088" s="228">
        <v>25</v>
      </c>
      <c r="F3088" s="228">
        <v>2019</v>
      </c>
      <c r="G3088" s="228">
        <v>29</v>
      </c>
      <c r="H3088" s="228">
        <v>40</v>
      </c>
      <c r="I3088" s="228">
        <v>36872</v>
      </c>
      <c r="J3088" s="228">
        <v>13166.8</v>
      </c>
      <c r="K3088" s="228">
        <v>23208</v>
      </c>
      <c r="L3088" s="228">
        <v>91932.95</v>
      </c>
    </row>
    <row r="3089" spans="1:12">
      <c r="A3089" s="228">
        <v>2009</v>
      </c>
      <c r="B3089" s="228" t="s">
        <v>195</v>
      </c>
      <c r="C3089" s="228" t="s">
        <v>67</v>
      </c>
      <c r="D3089" s="228" t="s">
        <v>205</v>
      </c>
      <c r="E3089" s="228">
        <v>30</v>
      </c>
      <c r="F3089" s="228">
        <v>2776</v>
      </c>
      <c r="G3089" s="228">
        <v>40</v>
      </c>
      <c r="H3089" s="228">
        <v>64</v>
      </c>
      <c r="I3089" s="228">
        <v>46715.35</v>
      </c>
      <c r="J3089" s="228">
        <v>17175.55</v>
      </c>
      <c r="K3089" s="228">
        <v>5312</v>
      </c>
      <c r="L3089" s="228">
        <v>83146.399999999994</v>
      </c>
    </row>
    <row r="3090" spans="1:12">
      <c r="A3090" s="228">
        <v>2009</v>
      </c>
      <c r="B3090" s="228" t="s">
        <v>195</v>
      </c>
      <c r="C3090" s="228" t="s">
        <v>67</v>
      </c>
      <c r="D3090" s="228" t="s">
        <v>205</v>
      </c>
      <c r="E3090" s="228">
        <v>35</v>
      </c>
      <c r="F3090" s="228">
        <v>3086</v>
      </c>
      <c r="G3090" s="228">
        <v>59</v>
      </c>
      <c r="H3090" s="228">
        <v>88</v>
      </c>
      <c r="I3090" s="228">
        <v>98082.85</v>
      </c>
      <c r="J3090" s="228">
        <v>27046</v>
      </c>
      <c r="K3090" s="228">
        <v>13976.3</v>
      </c>
      <c r="L3090" s="228">
        <v>164251.64000000001</v>
      </c>
    </row>
    <row r="3091" spans="1:12">
      <c r="A3091" s="228">
        <v>2009</v>
      </c>
      <c r="B3091" s="228" t="s">
        <v>195</v>
      </c>
      <c r="C3091" s="228" t="s">
        <v>67</v>
      </c>
      <c r="D3091" s="228" t="s">
        <v>205</v>
      </c>
      <c r="E3091" s="228">
        <v>40</v>
      </c>
      <c r="F3091" s="228">
        <v>3102</v>
      </c>
      <c r="G3091" s="228">
        <v>72</v>
      </c>
      <c r="H3091" s="228">
        <v>131</v>
      </c>
      <c r="I3091" s="228">
        <v>124432.7</v>
      </c>
      <c r="J3091" s="228">
        <v>36950.980000000003</v>
      </c>
      <c r="K3091" s="228">
        <v>62576</v>
      </c>
      <c r="L3091" s="228">
        <v>249610.44</v>
      </c>
    </row>
    <row r="3092" spans="1:12">
      <c r="A3092" s="228">
        <v>2009</v>
      </c>
      <c r="B3092" s="228" t="s">
        <v>195</v>
      </c>
      <c r="C3092" s="228" t="s">
        <v>67</v>
      </c>
      <c r="D3092" s="228" t="s">
        <v>205</v>
      </c>
      <c r="E3092" s="228">
        <v>45</v>
      </c>
      <c r="F3092" s="228">
        <v>3435</v>
      </c>
      <c r="G3092" s="228">
        <v>117</v>
      </c>
      <c r="H3092" s="228">
        <v>197</v>
      </c>
      <c r="I3092" s="228">
        <v>170964.75</v>
      </c>
      <c r="J3092" s="228">
        <v>45862.83</v>
      </c>
      <c r="K3092" s="228">
        <v>27514</v>
      </c>
      <c r="L3092" s="228">
        <v>292649.05</v>
      </c>
    </row>
    <row r="3093" spans="1:12">
      <c r="A3093" s="228">
        <v>2009</v>
      </c>
      <c r="B3093" s="228" t="s">
        <v>195</v>
      </c>
      <c r="C3093" s="228" t="s">
        <v>67</v>
      </c>
      <c r="D3093" s="228" t="s">
        <v>205</v>
      </c>
      <c r="E3093" s="228">
        <v>50</v>
      </c>
      <c r="F3093" s="228">
        <v>3270</v>
      </c>
      <c r="G3093" s="228">
        <v>126</v>
      </c>
      <c r="H3093" s="228">
        <v>244</v>
      </c>
      <c r="I3093" s="228">
        <v>194382</v>
      </c>
      <c r="J3093" s="228">
        <v>69101.34</v>
      </c>
      <c r="K3093" s="228">
        <v>79687.25</v>
      </c>
      <c r="L3093" s="228">
        <v>386328.8</v>
      </c>
    </row>
    <row r="3094" spans="1:12">
      <c r="A3094" s="228">
        <v>2009</v>
      </c>
      <c r="B3094" s="228" t="s">
        <v>195</v>
      </c>
      <c r="C3094" s="228" t="s">
        <v>67</v>
      </c>
      <c r="D3094" s="228" t="s">
        <v>205</v>
      </c>
      <c r="E3094" s="228">
        <v>55</v>
      </c>
      <c r="F3094" s="228">
        <v>3065</v>
      </c>
      <c r="G3094" s="228">
        <v>185</v>
      </c>
      <c r="H3094" s="228">
        <v>337</v>
      </c>
      <c r="I3094" s="228">
        <v>297850.09999999998</v>
      </c>
      <c r="J3094" s="228">
        <v>82286.94</v>
      </c>
      <c r="K3094" s="228">
        <v>87666.5</v>
      </c>
      <c r="L3094" s="228">
        <v>526481.85</v>
      </c>
    </row>
    <row r="3095" spans="1:12">
      <c r="A3095" s="228">
        <v>2009</v>
      </c>
      <c r="B3095" s="228" t="s">
        <v>195</v>
      </c>
      <c r="C3095" s="228" t="s">
        <v>67</v>
      </c>
      <c r="D3095" s="228" t="s">
        <v>205</v>
      </c>
      <c r="E3095" s="228">
        <v>60</v>
      </c>
      <c r="F3095" s="228">
        <v>2307</v>
      </c>
      <c r="G3095" s="228">
        <v>170</v>
      </c>
      <c r="H3095" s="228">
        <v>336</v>
      </c>
      <c r="I3095" s="228">
        <v>285734.59000000003</v>
      </c>
      <c r="J3095" s="228">
        <v>78013.36</v>
      </c>
      <c r="K3095" s="228">
        <v>57001</v>
      </c>
      <c r="L3095" s="228">
        <v>474974.98</v>
      </c>
    </row>
    <row r="3096" spans="1:12">
      <c r="A3096" s="228">
        <v>2009</v>
      </c>
      <c r="B3096" s="228" t="s">
        <v>195</v>
      </c>
      <c r="C3096" s="228" t="s">
        <v>67</v>
      </c>
      <c r="D3096" s="228" t="s">
        <v>205</v>
      </c>
      <c r="E3096" s="228">
        <v>65</v>
      </c>
      <c r="F3096" s="228">
        <v>1296</v>
      </c>
      <c r="G3096" s="228">
        <v>148</v>
      </c>
      <c r="H3096" s="228">
        <v>373</v>
      </c>
      <c r="I3096" s="228">
        <v>315721.7</v>
      </c>
      <c r="J3096" s="228">
        <v>98090.79</v>
      </c>
      <c r="K3096" s="228">
        <v>70628</v>
      </c>
      <c r="L3096" s="228">
        <v>549916.68999999994</v>
      </c>
    </row>
    <row r="3097" spans="1:12">
      <c r="A3097" s="228">
        <v>2009</v>
      </c>
      <c r="B3097" s="228" t="s">
        <v>195</v>
      </c>
      <c r="C3097" s="228" t="s">
        <v>67</v>
      </c>
      <c r="D3097" s="228" t="s">
        <v>205</v>
      </c>
      <c r="E3097" s="228">
        <v>70</v>
      </c>
      <c r="F3097" s="228">
        <v>599</v>
      </c>
      <c r="G3097" s="228">
        <v>65</v>
      </c>
      <c r="H3097" s="228">
        <v>145</v>
      </c>
      <c r="I3097" s="228">
        <v>139826.04999999999</v>
      </c>
      <c r="J3097" s="228">
        <v>31685.35</v>
      </c>
      <c r="K3097" s="228">
        <v>70578</v>
      </c>
      <c r="L3097" s="228">
        <v>258347.82</v>
      </c>
    </row>
    <row r="3098" spans="1:12">
      <c r="A3098" s="228">
        <v>2009</v>
      </c>
      <c r="B3098" s="228" t="s">
        <v>195</v>
      </c>
      <c r="C3098" s="228" t="s">
        <v>67</v>
      </c>
      <c r="D3098" s="228" t="s">
        <v>205</v>
      </c>
      <c r="E3098" s="228">
        <v>75</v>
      </c>
      <c r="F3098" s="228">
        <v>257</v>
      </c>
      <c r="G3098" s="228">
        <v>49</v>
      </c>
      <c r="H3098" s="228">
        <v>174</v>
      </c>
      <c r="I3098" s="228">
        <v>128799.99</v>
      </c>
      <c r="J3098" s="228">
        <v>27362.6</v>
      </c>
      <c r="K3098" s="228">
        <v>47206.8</v>
      </c>
      <c r="L3098" s="228">
        <v>214090.78</v>
      </c>
    </row>
    <row r="3099" spans="1:12">
      <c r="A3099" s="228">
        <v>2009</v>
      </c>
      <c r="B3099" s="228" t="s">
        <v>195</v>
      </c>
      <c r="C3099" s="228" t="s">
        <v>67</v>
      </c>
      <c r="D3099" s="228" t="s">
        <v>205</v>
      </c>
      <c r="E3099" s="228">
        <v>80</v>
      </c>
      <c r="F3099" s="228">
        <v>129</v>
      </c>
      <c r="G3099" s="228">
        <v>23</v>
      </c>
      <c r="H3099" s="228">
        <v>98</v>
      </c>
      <c r="I3099" s="228">
        <v>67942</v>
      </c>
      <c r="J3099" s="228">
        <v>11359.3</v>
      </c>
      <c r="K3099" s="228">
        <v>3173</v>
      </c>
      <c r="L3099" s="228">
        <v>86989.84</v>
      </c>
    </row>
    <row r="3100" spans="1:12">
      <c r="A3100" s="228">
        <v>2009</v>
      </c>
      <c r="B3100" s="228" t="s">
        <v>195</v>
      </c>
      <c r="C3100" s="228" t="s">
        <v>67</v>
      </c>
      <c r="D3100" s="228" t="s">
        <v>205</v>
      </c>
      <c r="E3100" s="228">
        <v>85</v>
      </c>
      <c r="F3100" s="228">
        <v>29</v>
      </c>
      <c r="G3100" s="228">
        <v>3</v>
      </c>
      <c r="H3100" s="228">
        <v>23</v>
      </c>
      <c r="I3100" s="228">
        <v>8722</v>
      </c>
      <c r="J3100" s="228">
        <v>947.1</v>
      </c>
      <c r="K3100" s="228">
        <v>0</v>
      </c>
      <c r="L3100" s="228">
        <v>10214.65</v>
      </c>
    </row>
    <row r="3101" spans="1:12">
      <c r="A3101" s="228">
        <v>2009</v>
      </c>
      <c r="B3101" s="228" t="s">
        <v>195</v>
      </c>
      <c r="C3101" s="228" t="s">
        <v>67</v>
      </c>
      <c r="D3101" s="228" t="s">
        <v>205</v>
      </c>
      <c r="E3101" s="228">
        <v>90</v>
      </c>
      <c r="F3101" s="228">
        <v>5</v>
      </c>
      <c r="G3101" s="228">
        <v>0</v>
      </c>
      <c r="H3101" s="228">
        <v>0</v>
      </c>
      <c r="I3101" s="228">
        <v>0</v>
      </c>
      <c r="J3101" s="228">
        <v>0</v>
      </c>
      <c r="K3101" s="228">
        <v>0</v>
      </c>
      <c r="L3101" s="228">
        <v>0</v>
      </c>
    </row>
    <row r="3102" spans="1:12">
      <c r="A3102" s="228">
        <v>2009</v>
      </c>
      <c r="B3102" s="228" t="s">
        <v>195</v>
      </c>
      <c r="C3102" s="228" t="s">
        <v>67</v>
      </c>
      <c r="D3102" s="228" t="s">
        <v>205</v>
      </c>
      <c r="E3102" s="228">
        <v>95</v>
      </c>
      <c r="F3102" s="228">
        <v>3</v>
      </c>
      <c r="G3102" s="228">
        <v>0</v>
      </c>
      <c r="H3102" s="228">
        <v>0</v>
      </c>
      <c r="I3102" s="228">
        <v>0</v>
      </c>
      <c r="J3102" s="228">
        <v>0</v>
      </c>
      <c r="K3102" s="228">
        <v>0</v>
      </c>
      <c r="L3102" s="228">
        <v>0</v>
      </c>
    </row>
    <row r="3103" spans="1:12">
      <c r="A3103" s="228">
        <v>2009</v>
      </c>
      <c r="B3103" s="228" t="s">
        <v>195</v>
      </c>
      <c r="C3103" s="228" t="s">
        <v>67</v>
      </c>
      <c r="D3103" s="228" t="s">
        <v>206</v>
      </c>
      <c r="E3103" s="228">
        <v>0</v>
      </c>
      <c r="F3103" s="228">
        <v>2718</v>
      </c>
      <c r="G3103" s="228">
        <v>30</v>
      </c>
      <c r="H3103" s="228">
        <v>132</v>
      </c>
      <c r="I3103" s="228">
        <v>85478</v>
      </c>
      <c r="J3103" s="228">
        <v>10864.17</v>
      </c>
      <c r="K3103" s="228">
        <v>7917</v>
      </c>
      <c r="L3103" s="228">
        <v>109361.52</v>
      </c>
    </row>
    <row r="3104" spans="1:12">
      <c r="A3104" s="228">
        <v>2009</v>
      </c>
      <c r="B3104" s="228" t="s">
        <v>195</v>
      </c>
      <c r="C3104" s="228" t="s">
        <v>67</v>
      </c>
      <c r="D3104" s="228" t="s">
        <v>206</v>
      </c>
      <c r="E3104" s="228">
        <v>5</v>
      </c>
      <c r="F3104" s="228">
        <v>2703</v>
      </c>
      <c r="G3104" s="228">
        <v>5</v>
      </c>
      <c r="H3104" s="228">
        <v>5</v>
      </c>
      <c r="I3104" s="228">
        <v>4549.5</v>
      </c>
      <c r="J3104" s="228">
        <v>3188.05</v>
      </c>
      <c r="K3104" s="228">
        <v>40</v>
      </c>
      <c r="L3104" s="228">
        <v>9731.5</v>
      </c>
    </row>
    <row r="3105" spans="1:12">
      <c r="A3105" s="228">
        <v>2009</v>
      </c>
      <c r="B3105" s="228" t="s">
        <v>195</v>
      </c>
      <c r="C3105" s="228" t="s">
        <v>67</v>
      </c>
      <c r="D3105" s="228" t="s">
        <v>206</v>
      </c>
      <c r="E3105" s="228">
        <v>10</v>
      </c>
      <c r="F3105" s="228">
        <v>2723</v>
      </c>
      <c r="G3105" s="228">
        <v>14</v>
      </c>
      <c r="H3105" s="228">
        <v>23</v>
      </c>
      <c r="I3105" s="228">
        <v>19604</v>
      </c>
      <c r="J3105" s="228">
        <v>5269.55</v>
      </c>
      <c r="K3105" s="228">
        <v>0</v>
      </c>
      <c r="L3105" s="228">
        <v>26546.15</v>
      </c>
    </row>
    <row r="3106" spans="1:12">
      <c r="A3106" s="228">
        <v>2009</v>
      </c>
      <c r="B3106" s="228" t="s">
        <v>195</v>
      </c>
      <c r="C3106" s="228" t="s">
        <v>67</v>
      </c>
      <c r="D3106" s="228" t="s">
        <v>206</v>
      </c>
      <c r="E3106" s="228">
        <v>15</v>
      </c>
      <c r="F3106" s="228">
        <v>2810</v>
      </c>
      <c r="G3106" s="228">
        <v>36</v>
      </c>
      <c r="H3106" s="228">
        <v>64</v>
      </c>
      <c r="I3106" s="228">
        <v>51497.8</v>
      </c>
      <c r="J3106" s="228">
        <v>11937.04</v>
      </c>
      <c r="K3106" s="228">
        <v>8586</v>
      </c>
      <c r="L3106" s="228">
        <v>84735.78</v>
      </c>
    </row>
    <row r="3107" spans="1:12">
      <c r="A3107" s="228">
        <v>2009</v>
      </c>
      <c r="B3107" s="228" t="s">
        <v>195</v>
      </c>
      <c r="C3107" s="228" t="s">
        <v>67</v>
      </c>
      <c r="D3107" s="228" t="s">
        <v>206</v>
      </c>
      <c r="E3107" s="228">
        <v>20</v>
      </c>
      <c r="F3107" s="228">
        <v>2384</v>
      </c>
      <c r="G3107" s="228">
        <v>77</v>
      </c>
      <c r="H3107" s="228">
        <v>179</v>
      </c>
      <c r="I3107" s="228">
        <v>150558.63</v>
      </c>
      <c r="J3107" s="228">
        <v>26037.48</v>
      </c>
      <c r="K3107" s="228">
        <v>2246</v>
      </c>
      <c r="L3107" s="228">
        <v>195773.72</v>
      </c>
    </row>
    <row r="3108" spans="1:12">
      <c r="A3108" s="228">
        <v>2009</v>
      </c>
      <c r="B3108" s="228" t="s">
        <v>195</v>
      </c>
      <c r="C3108" s="228" t="s">
        <v>67</v>
      </c>
      <c r="D3108" s="228" t="s">
        <v>206</v>
      </c>
      <c r="E3108" s="228">
        <v>25</v>
      </c>
      <c r="F3108" s="228">
        <v>2976</v>
      </c>
      <c r="G3108" s="228">
        <v>155</v>
      </c>
      <c r="H3108" s="228">
        <v>378</v>
      </c>
      <c r="I3108" s="228">
        <v>313696.59999999998</v>
      </c>
      <c r="J3108" s="228">
        <v>56537.88</v>
      </c>
      <c r="K3108" s="228">
        <v>9796</v>
      </c>
      <c r="L3108" s="228">
        <v>429865.02</v>
      </c>
    </row>
    <row r="3109" spans="1:12">
      <c r="A3109" s="228">
        <v>2009</v>
      </c>
      <c r="B3109" s="228" t="s">
        <v>195</v>
      </c>
      <c r="C3109" s="228" t="s">
        <v>67</v>
      </c>
      <c r="D3109" s="228" t="s">
        <v>206</v>
      </c>
      <c r="E3109" s="228">
        <v>30</v>
      </c>
      <c r="F3109" s="228">
        <v>3351</v>
      </c>
      <c r="G3109" s="228">
        <v>213</v>
      </c>
      <c r="H3109" s="228">
        <v>599</v>
      </c>
      <c r="I3109" s="228">
        <v>497782.01</v>
      </c>
      <c r="J3109" s="228">
        <v>80700.72</v>
      </c>
      <c r="K3109" s="228">
        <v>23243</v>
      </c>
      <c r="L3109" s="228">
        <v>686332.65</v>
      </c>
    </row>
    <row r="3110" spans="1:12">
      <c r="A3110" s="228">
        <v>2009</v>
      </c>
      <c r="B3110" s="228" t="s">
        <v>195</v>
      </c>
      <c r="C3110" s="228" t="s">
        <v>67</v>
      </c>
      <c r="D3110" s="228" t="s">
        <v>206</v>
      </c>
      <c r="E3110" s="228">
        <v>35</v>
      </c>
      <c r="F3110" s="228">
        <v>3601</v>
      </c>
      <c r="G3110" s="228">
        <v>219</v>
      </c>
      <c r="H3110" s="228">
        <v>492</v>
      </c>
      <c r="I3110" s="228">
        <v>421652.44</v>
      </c>
      <c r="J3110" s="228">
        <v>74665.240000000005</v>
      </c>
      <c r="K3110" s="228">
        <v>45874</v>
      </c>
      <c r="L3110" s="228">
        <v>640763.52</v>
      </c>
    </row>
    <row r="3111" spans="1:12">
      <c r="A3111" s="228">
        <v>2009</v>
      </c>
      <c r="B3111" s="228" t="s">
        <v>195</v>
      </c>
      <c r="C3111" s="228" t="s">
        <v>67</v>
      </c>
      <c r="D3111" s="228" t="s">
        <v>206</v>
      </c>
      <c r="E3111" s="228">
        <v>40</v>
      </c>
      <c r="F3111" s="228">
        <v>3390</v>
      </c>
      <c r="G3111" s="228">
        <v>152</v>
      </c>
      <c r="H3111" s="228">
        <v>268</v>
      </c>
      <c r="I3111" s="228">
        <v>228047.15</v>
      </c>
      <c r="J3111" s="228">
        <v>58258.34</v>
      </c>
      <c r="K3111" s="228">
        <v>24930</v>
      </c>
      <c r="L3111" s="228">
        <v>373751.28</v>
      </c>
    </row>
    <row r="3112" spans="1:12">
      <c r="A3112" s="228">
        <v>2009</v>
      </c>
      <c r="B3112" s="228" t="s">
        <v>195</v>
      </c>
      <c r="C3112" s="228" t="s">
        <v>67</v>
      </c>
      <c r="D3112" s="228" t="s">
        <v>206</v>
      </c>
      <c r="E3112" s="228">
        <v>45</v>
      </c>
      <c r="F3112" s="228">
        <v>3617</v>
      </c>
      <c r="G3112" s="228">
        <v>147</v>
      </c>
      <c r="H3112" s="228">
        <v>403</v>
      </c>
      <c r="I3112" s="228">
        <v>354018.61</v>
      </c>
      <c r="J3112" s="228">
        <v>87530.16</v>
      </c>
      <c r="K3112" s="228">
        <v>38411</v>
      </c>
      <c r="L3112" s="228">
        <v>558191.68000000005</v>
      </c>
    </row>
    <row r="3113" spans="1:12">
      <c r="A3113" s="228">
        <v>2009</v>
      </c>
      <c r="B3113" s="228" t="s">
        <v>195</v>
      </c>
      <c r="C3113" s="228" t="s">
        <v>67</v>
      </c>
      <c r="D3113" s="228" t="s">
        <v>206</v>
      </c>
      <c r="E3113" s="228">
        <v>50</v>
      </c>
      <c r="F3113" s="228">
        <v>3339</v>
      </c>
      <c r="G3113" s="228">
        <v>187</v>
      </c>
      <c r="H3113" s="228">
        <v>350</v>
      </c>
      <c r="I3113" s="228">
        <v>326530.8</v>
      </c>
      <c r="J3113" s="228">
        <v>69536.759999999995</v>
      </c>
      <c r="K3113" s="228">
        <v>51623.6</v>
      </c>
      <c r="L3113" s="228">
        <v>526244.16</v>
      </c>
    </row>
    <row r="3114" spans="1:12">
      <c r="A3114" s="228">
        <v>2009</v>
      </c>
      <c r="B3114" s="228" t="s">
        <v>195</v>
      </c>
      <c r="C3114" s="228" t="s">
        <v>67</v>
      </c>
      <c r="D3114" s="228" t="s">
        <v>206</v>
      </c>
      <c r="E3114" s="228">
        <v>55</v>
      </c>
      <c r="F3114" s="228">
        <v>2878</v>
      </c>
      <c r="G3114" s="228">
        <v>149</v>
      </c>
      <c r="H3114" s="228">
        <v>278</v>
      </c>
      <c r="I3114" s="228">
        <v>259709.55</v>
      </c>
      <c r="J3114" s="228">
        <v>69189.62</v>
      </c>
      <c r="K3114" s="228">
        <v>64485</v>
      </c>
      <c r="L3114" s="228">
        <v>458208.26</v>
      </c>
    </row>
    <row r="3115" spans="1:12">
      <c r="A3115" s="228">
        <v>2009</v>
      </c>
      <c r="B3115" s="228" t="s">
        <v>195</v>
      </c>
      <c r="C3115" s="228" t="s">
        <v>67</v>
      </c>
      <c r="D3115" s="228" t="s">
        <v>206</v>
      </c>
      <c r="E3115" s="228">
        <v>60</v>
      </c>
      <c r="F3115" s="228">
        <v>1990</v>
      </c>
      <c r="G3115" s="228">
        <v>162</v>
      </c>
      <c r="H3115" s="228">
        <v>403</v>
      </c>
      <c r="I3115" s="228">
        <v>349736.3</v>
      </c>
      <c r="J3115" s="228">
        <v>79422.350000000006</v>
      </c>
      <c r="K3115" s="228">
        <v>84370</v>
      </c>
      <c r="L3115" s="228">
        <v>569422.59</v>
      </c>
    </row>
    <row r="3116" spans="1:12">
      <c r="A3116" s="228">
        <v>2009</v>
      </c>
      <c r="B3116" s="228" t="s">
        <v>195</v>
      </c>
      <c r="C3116" s="228" t="s">
        <v>67</v>
      </c>
      <c r="D3116" s="228" t="s">
        <v>206</v>
      </c>
      <c r="E3116" s="228">
        <v>65</v>
      </c>
      <c r="F3116" s="228">
        <v>1004</v>
      </c>
      <c r="G3116" s="228">
        <v>88</v>
      </c>
      <c r="H3116" s="228">
        <v>210</v>
      </c>
      <c r="I3116" s="228">
        <v>192749.45</v>
      </c>
      <c r="J3116" s="228">
        <v>40180.080000000002</v>
      </c>
      <c r="K3116" s="228">
        <v>44182</v>
      </c>
      <c r="L3116" s="228">
        <v>311704.28000000003</v>
      </c>
    </row>
    <row r="3117" spans="1:12">
      <c r="A3117" s="228">
        <v>2009</v>
      </c>
      <c r="B3117" s="228" t="s">
        <v>195</v>
      </c>
      <c r="C3117" s="228" t="s">
        <v>67</v>
      </c>
      <c r="D3117" s="228" t="s">
        <v>206</v>
      </c>
      <c r="E3117" s="228">
        <v>70</v>
      </c>
      <c r="F3117" s="228">
        <v>458</v>
      </c>
      <c r="G3117" s="228">
        <v>50</v>
      </c>
      <c r="H3117" s="228">
        <v>134</v>
      </c>
      <c r="I3117" s="228">
        <v>163158</v>
      </c>
      <c r="J3117" s="228">
        <v>25613.33</v>
      </c>
      <c r="K3117" s="228">
        <v>71341.8</v>
      </c>
      <c r="L3117" s="228">
        <v>280103.39</v>
      </c>
    </row>
    <row r="3118" spans="1:12">
      <c r="A3118" s="228">
        <v>2009</v>
      </c>
      <c r="B3118" s="228" t="s">
        <v>195</v>
      </c>
      <c r="C3118" s="228" t="s">
        <v>67</v>
      </c>
      <c r="D3118" s="228" t="s">
        <v>206</v>
      </c>
      <c r="E3118" s="228">
        <v>75</v>
      </c>
      <c r="F3118" s="228">
        <v>258</v>
      </c>
      <c r="G3118" s="228">
        <v>28</v>
      </c>
      <c r="H3118" s="228">
        <v>108</v>
      </c>
      <c r="I3118" s="228">
        <v>94304</v>
      </c>
      <c r="J3118" s="228">
        <v>24081.59</v>
      </c>
      <c r="K3118" s="228">
        <v>18179</v>
      </c>
      <c r="L3118" s="228">
        <v>145515.35</v>
      </c>
    </row>
    <row r="3119" spans="1:12">
      <c r="A3119" s="228">
        <v>2009</v>
      </c>
      <c r="B3119" s="228" t="s">
        <v>195</v>
      </c>
      <c r="C3119" s="228" t="s">
        <v>67</v>
      </c>
      <c r="D3119" s="228" t="s">
        <v>206</v>
      </c>
      <c r="E3119" s="228">
        <v>80</v>
      </c>
      <c r="F3119" s="228">
        <v>146</v>
      </c>
      <c r="G3119" s="228">
        <v>19</v>
      </c>
      <c r="H3119" s="228">
        <v>113</v>
      </c>
      <c r="I3119" s="228">
        <v>62013</v>
      </c>
      <c r="J3119" s="228">
        <v>11083.82</v>
      </c>
      <c r="K3119" s="228">
        <v>15564.8</v>
      </c>
      <c r="L3119" s="228">
        <v>91124.4</v>
      </c>
    </row>
    <row r="3120" spans="1:12">
      <c r="A3120" s="228">
        <v>2009</v>
      </c>
      <c r="B3120" s="228" t="s">
        <v>195</v>
      </c>
      <c r="C3120" s="228" t="s">
        <v>67</v>
      </c>
      <c r="D3120" s="228" t="s">
        <v>206</v>
      </c>
      <c r="E3120" s="228">
        <v>85</v>
      </c>
      <c r="F3120" s="228">
        <v>59</v>
      </c>
      <c r="G3120" s="228">
        <v>6</v>
      </c>
      <c r="H3120" s="228">
        <v>31</v>
      </c>
      <c r="I3120" s="228">
        <v>18053</v>
      </c>
      <c r="J3120" s="228">
        <v>3963.9</v>
      </c>
      <c r="K3120" s="228">
        <v>967.6</v>
      </c>
      <c r="L3120" s="228">
        <v>23901.88</v>
      </c>
    </row>
    <row r="3121" spans="1:12">
      <c r="A3121" s="228">
        <v>2009</v>
      </c>
      <c r="B3121" s="228" t="s">
        <v>195</v>
      </c>
      <c r="C3121" s="228" t="s">
        <v>67</v>
      </c>
      <c r="D3121" s="228" t="s">
        <v>206</v>
      </c>
      <c r="E3121" s="228">
        <v>90</v>
      </c>
      <c r="F3121" s="228">
        <v>21</v>
      </c>
      <c r="G3121" s="228">
        <v>3</v>
      </c>
      <c r="H3121" s="228">
        <v>4</v>
      </c>
      <c r="I3121" s="228">
        <v>9825</v>
      </c>
      <c r="J3121" s="228">
        <v>991</v>
      </c>
      <c r="K3121" s="228">
        <v>656</v>
      </c>
      <c r="L3121" s="228">
        <v>11591</v>
      </c>
    </row>
    <row r="3122" spans="1:12">
      <c r="A3122" s="228">
        <v>2009</v>
      </c>
      <c r="B3122" s="228" t="s">
        <v>195</v>
      </c>
      <c r="C3122" s="228" t="s">
        <v>67</v>
      </c>
      <c r="D3122" s="228" t="s">
        <v>206</v>
      </c>
      <c r="E3122" s="228">
        <v>95</v>
      </c>
      <c r="F3122" s="228">
        <v>7</v>
      </c>
      <c r="G3122" s="228">
        <v>0</v>
      </c>
      <c r="H3122" s="228">
        <v>0</v>
      </c>
      <c r="I3122" s="228">
        <v>0</v>
      </c>
      <c r="J3122" s="228">
        <v>0</v>
      </c>
      <c r="K3122" s="228">
        <v>0</v>
      </c>
      <c r="L3122" s="228">
        <v>0</v>
      </c>
    </row>
    <row r="3123" spans="1:12">
      <c r="A3123" s="228">
        <v>2010</v>
      </c>
      <c r="B3123" s="228" t="s">
        <v>192</v>
      </c>
      <c r="C3123" s="228" t="s">
        <v>61</v>
      </c>
      <c r="D3123" s="228" t="s">
        <v>205</v>
      </c>
      <c r="E3123" s="228">
        <v>0</v>
      </c>
      <c r="F3123" s="228">
        <v>99847</v>
      </c>
      <c r="G3123" s="228">
        <v>4412</v>
      </c>
      <c r="H3123" s="228">
        <v>13902</v>
      </c>
      <c r="I3123" s="228">
        <v>6250938.0300000003</v>
      </c>
      <c r="J3123" s="228">
        <v>965095.04</v>
      </c>
      <c r="K3123" s="228">
        <v>122514.03</v>
      </c>
      <c r="L3123" s="228">
        <v>8415352.6099999994</v>
      </c>
    </row>
    <row r="3124" spans="1:12">
      <c r="A3124" s="228">
        <v>2010</v>
      </c>
      <c r="B3124" s="228" t="s">
        <v>192</v>
      </c>
      <c r="C3124" s="228" t="s">
        <v>61</v>
      </c>
      <c r="D3124" s="228" t="s">
        <v>205</v>
      </c>
      <c r="E3124" s="228">
        <v>5</v>
      </c>
      <c r="F3124" s="228">
        <v>100598</v>
      </c>
      <c r="G3124" s="228">
        <v>1847</v>
      </c>
      <c r="H3124" s="228">
        <v>2958</v>
      </c>
      <c r="I3124" s="228">
        <v>1686834.96</v>
      </c>
      <c r="J3124" s="228">
        <v>464785.53</v>
      </c>
      <c r="K3124" s="228">
        <v>183146.7</v>
      </c>
      <c r="L3124" s="228">
        <v>2912162.92</v>
      </c>
    </row>
    <row r="3125" spans="1:12">
      <c r="A3125" s="228">
        <v>2010</v>
      </c>
      <c r="B3125" s="228" t="s">
        <v>192</v>
      </c>
      <c r="C3125" s="228" t="s">
        <v>61</v>
      </c>
      <c r="D3125" s="228" t="s">
        <v>205</v>
      </c>
      <c r="E3125" s="228">
        <v>10</v>
      </c>
      <c r="F3125" s="228">
        <v>101499</v>
      </c>
      <c r="G3125" s="228">
        <v>1474</v>
      </c>
      <c r="H3125" s="228">
        <v>2990</v>
      </c>
      <c r="I3125" s="228">
        <v>1586195.39</v>
      </c>
      <c r="J3125" s="228">
        <v>385668.73</v>
      </c>
      <c r="K3125" s="228">
        <v>274339.15999999997</v>
      </c>
      <c r="L3125" s="228">
        <v>2681708.54</v>
      </c>
    </row>
    <row r="3126" spans="1:12">
      <c r="A3126" s="228">
        <v>2010</v>
      </c>
      <c r="B3126" s="228" t="s">
        <v>192</v>
      </c>
      <c r="C3126" s="228" t="s">
        <v>61</v>
      </c>
      <c r="D3126" s="228" t="s">
        <v>205</v>
      </c>
      <c r="E3126" s="228">
        <v>15</v>
      </c>
      <c r="F3126" s="228">
        <v>108769</v>
      </c>
      <c r="G3126" s="228">
        <v>2749</v>
      </c>
      <c r="H3126" s="228">
        <v>5690</v>
      </c>
      <c r="I3126" s="228">
        <v>4133267.68</v>
      </c>
      <c r="J3126" s="228">
        <v>848365.21</v>
      </c>
      <c r="K3126" s="228">
        <v>737629.25</v>
      </c>
      <c r="L3126" s="228">
        <v>6993246.4400000004</v>
      </c>
    </row>
    <row r="3127" spans="1:12">
      <c r="A3127" s="228">
        <v>2010</v>
      </c>
      <c r="B3127" s="228" t="s">
        <v>192</v>
      </c>
      <c r="C3127" s="228" t="s">
        <v>61</v>
      </c>
      <c r="D3127" s="228" t="s">
        <v>205</v>
      </c>
      <c r="E3127" s="228">
        <v>20</v>
      </c>
      <c r="F3127" s="228">
        <v>82506</v>
      </c>
      <c r="G3127" s="228">
        <v>2259</v>
      </c>
      <c r="H3127" s="228">
        <v>4671</v>
      </c>
      <c r="I3127" s="228">
        <v>3538038.46</v>
      </c>
      <c r="J3127" s="228">
        <v>702866.74</v>
      </c>
      <c r="K3127" s="228">
        <v>617351.42000000004</v>
      </c>
      <c r="L3127" s="228">
        <v>5913575.1200000001</v>
      </c>
    </row>
    <row r="3128" spans="1:12">
      <c r="A3128" s="228">
        <v>2010</v>
      </c>
      <c r="B3128" s="228" t="s">
        <v>192</v>
      </c>
      <c r="C3128" s="228" t="s">
        <v>61</v>
      </c>
      <c r="D3128" s="228" t="s">
        <v>205</v>
      </c>
      <c r="E3128" s="228">
        <v>25</v>
      </c>
      <c r="F3128" s="228">
        <v>72816</v>
      </c>
      <c r="G3128" s="228">
        <v>1865</v>
      </c>
      <c r="H3128" s="228">
        <v>4012</v>
      </c>
      <c r="I3128" s="228">
        <v>2693140.08</v>
      </c>
      <c r="J3128" s="228">
        <v>602483.41</v>
      </c>
      <c r="K3128" s="228">
        <v>560412.77</v>
      </c>
      <c r="L3128" s="228">
        <v>5041445.24</v>
      </c>
    </row>
    <row r="3129" spans="1:12">
      <c r="A3129" s="228">
        <v>2010</v>
      </c>
      <c r="B3129" s="228" t="s">
        <v>192</v>
      </c>
      <c r="C3129" s="228" t="s">
        <v>61</v>
      </c>
      <c r="D3129" s="228" t="s">
        <v>205</v>
      </c>
      <c r="E3129" s="228">
        <v>30</v>
      </c>
      <c r="F3129" s="228">
        <v>100391</v>
      </c>
      <c r="G3129" s="228">
        <v>2547</v>
      </c>
      <c r="H3129" s="228">
        <v>5642</v>
      </c>
      <c r="I3129" s="228">
        <v>3866500.96</v>
      </c>
      <c r="J3129" s="228">
        <v>882512.02</v>
      </c>
      <c r="K3129" s="228">
        <v>793851.99</v>
      </c>
      <c r="L3129" s="228">
        <v>7063784.8300000001</v>
      </c>
    </row>
    <row r="3130" spans="1:12">
      <c r="A3130" s="228">
        <v>2010</v>
      </c>
      <c r="B3130" s="228" t="s">
        <v>192</v>
      </c>
      <c r="C3130" s="228" t="s">
        <v>61</v>
      </c>
      <c r="D3130" s="228" t="s">
        <v>205</v>
      </c>
      <c r="E3130" s="228">
        <v>35</v>
      </c>
      <c r="F3130" s="228">
        <v>118000</v>
      </c>
      <c r="G3130" s="228">
        <v>3341</v>
      </c>
      <c r="H3130" s="228">
        <v>6991</v>
      </c>
      <c r="I3130" s="228">
        <v>4893881.9400000004</v>
      </c>
      <c r="J3130" s="228">
        <v>1207529.6200000001</v>
      </c>
      <c r="K3130" s="228">
        <v>923062.16</v>
      </c>
      <c r="L3130" s="228">
        <v>8857907.3200000003</v>
      </c>
    </row>
    <row r="3131" spans="1:12">
      <c r="A3131" s="228">
        <v>2010</v>
      </c>
      <c r="B3131" s="228" t="s">
        <v>192</v>
      </c>
      <c r="C3131" s="228" t="s">
        <v>61</v>
      </c>
      <c r="D3131" s="228" t="s">
        <v>205</v>
      </c>
      <c r="E3131" s="228">
        <v>40</v>
      </c>
      <c r="F3131" s="228">
        <v>113238</v>
      </c>
      <c r="G3131" s="228">
        <v>4240</v>
      </c>
      <c r="H3131" s="228">
        <v>8766</v>
      </c>
      <c r="I3131" s="228">
        <v>6497654.9699999997</v>
      </c>
      <c r="J3131" s="228">
        <v>1558768.42</v>
      </c>
      <c r="K3131" s="228">
        <v>1204657.19</v>
      </c>
      <c r="L3131" s="228">
        <v>11259378.130000001</v>
      </c>
    </row>
    <row r="3132" spans="1:12">
      <c r="A3132" s="228">
        <v>2010</v>
      </c>
      <c r="B3132" s="228" t="s">
        <v>192</v>
      </c>
      <c r="C3132" s="228" t="s">
        <v>61</v>
      </c>
      <c r="D3132" s="228" t="s">
        <v>205</v>
      </c>
      <c r="E3132" s="228">
        <v>45</v>
      </c>
      <c r="F3132" s="228">
        <v>123214</v>
      </c>
      <c r="G3132" s="228">
        <v>5733</v>
      </c>
      <c r="H3132" s="228">
        <v>12051</v>
      </c>
      <c r="I3132" s="228">
        <v>8859638.1099999994</v>
      </c>
      <c r="J3132" s="228">
        <v>2139115.4</v>
      </c>
      <c r="K3132" s="228">
        <v>2142719.81</v>
      </c>
      <c r="L3132" s="228">
        <v>15749576.609999999</v>
      </c>
    </row>
    <row r="3133" spans="1:12">
      <c r="A3133" s="228">
        <v>2010</v>
      </c>
      <c r="B3133" s="228" t="s">
        <v>192</v>
      </c>
      <c r="C3133" s="228" t="s">
        <v>61</v>
      </c>
      <c r="D3133" s="228" t="s">
        <v>205</v>
      </c>
      <c r="E3133" s="228">
        <v>50</v>
      </c>
      <c r="F3133" s="228">
        <v>121481</v>
      </c>
      <c r="G3133" s="228">
        <v>7759</v>
      </c>
      <c r="H3133" s="228">
        <v>16410</v>
      </c>
      <c r="I3133" s="228">
        <v>12732116.48</v>
      </c>
      <c r="J3133" s="228">
        <v>3109412.68</v>
      </c>
      <c r="K3133" s="228">
        <v>3215647.7</v>
      </c>
      <c r="L3133" s="228">
        <v>22389179.82</v>
      </c>
    </row>
    <row r="3134" spans="1:12">
      <c r="A3134" s="228">
        <v>2010</v>
      </c>
      <c r="B3134" s="228" t="s">
        <v>192</v>
      </c>
      <c r="C3134" s="228" t="s">
        <v>61</v>
      </c>
      <c r="D3134" s="228" t="s">
        <v>205</v>
      </c>
      <c r="E3134" s="228">
        <v>55</v>
      </c>
      <c r="F3134" s="228">
        <v>116637</v>
      </c>
      <c r="G3134" s="228">
        <v>10006</v>
      </c>
      <c r="H3134" s="228">
        <v>22641</v>
      </c>
      <c r="I3134" s="228">
        <v>18718066.09</v>
      </c>
      <c r="J3134" s="228">
        <v>4263616.87</v>
      </c>
      <c r="K3134" s="228">
        <v>5408781</v>
      </c>
      <c r="L3134" s="228">
        <v>32965968.879999999</v>
      </c>
    </row>
    <row r="3135" spans="1:12">
      <c r="A3135" s="228">
        <v>2010</v>
      </c>
      <c r="B3135" s="228" t="s">
        <v>192</v>
      </c>
      <c r="C3135" s="228" t="s">
        <v>61</v>
      </c>
      <c r="D3135" s="228" t="s">
        <v>205</v>
      </c>
      <c r="E3135" s="228">
        <v>60</v>
      </c>
      <c r="F3135" s="228">
        <v>109285</v>
      </c>
      <c r="G3135" s="228">
        <v>12525</v>
      </c>
      <c r="H3135" s="228">
        <v>30311</v>
      </c>
      <c r="I3135" s="228">
        <v>24895062.390000001</v>
      </c>
      <c r="J3135" s="228">
        <v>5589658.9299999997</v>
      </c>
      <c r="K3135" s="228">
        <v>7259579.5700000003</v>
      </c>
      <c r="L3135" s="228">
        <v>43850782.240000002</v>
      </c>
    </row>
    <row r="3136" spans="1:12">
      <c r="A3136" s="228">
        <v>2010</v>
      </c>
      <c r="B3136" s="228" t="s">
        <v>192</v>
      </c>
      <c r="C3136" s="228" t="s">
        <v>61</v>
      </c>
      <c r="D3136" s="228" t="s">
        <v>205</v>
      </c>
      <c r="E3136" s="228">
        <v>65</v>
      </c>
      <c r="F3136" s="228">
        <v>79384</v>
      </c>
      <c r="G3136" s="228">
        <v>13641</v>
      </c>
      <c r="H3136" s="228">
        <v>33241</v>
      </c>
      <c r="I3136" s="228">
        <v>26655292.41</v>
      </c>
      <c r="J3136" s="228">
        <v>5763032.6900000004</v>
      </c>
      <c r="K3136" s="228">
        <v>9125623.9399999995</v>
      </c>
      <c r="L3136" s="228">
        <v>46448893.200000003</v>
      </c>
    </row>
    <row r="3137" spans="1:12">
      <c r="A3137" s="228">
        <v>2010</v>
      </c>
      <c r="B3137" s="228" t="s">
        <v>192</v>
      </c>
      <c r="C3137" s="228" t="s">
        <v>61</v>
      </c>
      <c r="D3137" s="228" t="s">
        <v>205</v>
      </c>
      <c r="E3137" s="228">
        <v>70</v>
      </c>
      <c r="F3137" s="228">
        <v>55914</v>
      </c>
      <c r="G3137" s="228">
        <v>12376</v>
      </c>
      <c r="H3137" s="228">
        <v>34948</v>
      </c>
      <c r="I3137" s="228">
        <v>26085511.34</v>
      </c>
      <c r="J3137" s="228">
        <v>5361905.3600000003</v>
      </c>
      <c r="K3137" s="228">
        <v>8281123.1299999999</v>
      </c>
      <c r="L3137" s="228">
        <v>43505310.850000001</v>
      </c>
    </row>
    <row r="3138" spans="1:12">
      <c r="A3138" s="228">
        <v>2010</v>
      </c>
      <c r="B3138" s="228" t="s">
        <v>192</v>
      </c>
      <c r="C3138" s="228" t="s">
        <v>61</v>
      </c>
      <c r="D3138" s="228" t="s">
        <v>205</v>
      </c>
      <c r="E3138" s="228">
        <v>75</v>
      </c>
      <c r="F3138" s="228">
        <v>39304</v>
      </c>
      <c r="G3138" s="228">
        <v>12291</v>
      </c>
      <c r="H3138" s="228">
        <v>38582</v>
      </c>
      <c r="I3138" s="228">
        <v>25707150.010000002</v>
      </c>
      <c r="J3138" s="228">
        <v>4737593.49</v>
      </c>
      <c r="K3138" s="228">
        <v>7352319.2800000003</v>
      </c>
      <c r="L3138" s="228">
        <v>40792574.200000003</v>
      </c>
    </row>
    <row r="3139" spans="1:12">
      <c r="A3139" s="228">
        <v>2010</v>
      </c>
      <c r="B3139" s="228" t="s">
        <v>192</v>
      </c>
      <c r="C3139" s="228" t="s">
        <v>61</v>
      </c>
      <c r="D3139" s="228" t="s">
        <v>205</v>
      </c>
      <c r="E3139" s="228">
        <v>80</v>
      </c>
      <c r="F3139" s="228">
        <v>27573</v>
      </c>
      <c r="G3139" s="228">
        <v>9275</v>
      </c>
      <c r="H3139" s="228">
        <v>33692</v>
      </c>
      <c r="I3139" s="228">
        <v>19681091.329999998</v>
      </c>
      <c r="J3139" s="228">
        <v>3415743.03</v>
      </c>
      <c r="K3139" s="228">
        <v>4840141.0199999996</v>
      </c>
      <c r="L3139" s="228">
        <v>29885114.109999999</v>
      </c>
    </row>
    <row r="3140" spans="1:12">
      <c r="A3140" s="228">
        <v>2010</v>
      </c>
      <c r="B3140" s="228" t="s">
        <v>192</v>
      </c>
      <c r="C3140" s="228" t="s">
        <v>61</v>
      </c>
      <c r="D3140" s="228" t="s">
        <v>205</v>
      </c>
      <c r="E3140" s="228">
        <v>85</v>
      </c>
      <c r="F3140" s="228">
        <v>9045</v>
      </c>
      <c r="G3140" s="228">
        <v>2836</v>
      </c>
      <c r="H3140" s="228">
        <v>13721</v>
      </c>
      <c r="I3140" s="228">
        <v>7199578.5499999998</v>
      </c>
      <c r="J3140" s="228">
        <v>1012844.02</v>
      </c>
      <c r="K3140" s="228">
        <v>1235546.28</v>
      </c>
      <c r="L3140" s="228">
        <v>10041052.84</v>
      </c>
    </row>
    <row r="3141" spans="1:12">
      <c r="A3141" s="228">
        <v>2010</v>
      </c>
      <c r="B3141" s="228" t="s">
        <v>192</v>
      </c>
      <c r="C3141" s="228" t="s">
        <v>61</v>
      </c>
      <c r="D3141" s="228" t="s">
        <v>205</v>
      </c>
      <c r="E3141" s="228">
        <v>90</v>
      </c>
      <c r="F3141" s="228">
        <v>2502</v>
      </c>
      <c r="G3141" s="228">
        <v>738</v>
      </c>
      <c r="H3141" s="228">
        <v>5009</v>
      </c>
      <c r="I3141" s="228">
        <v>2352269.5099999998</v>
      </c>
      <c r="J3141" s="228">
        <v>279887.07</v>
      </c>
      <c r="K3141" s="228">
        <v>232602.25</v>
      </c>
      <c r="L3141" s="228">
        <v>2993267.66</v>
      </c>
    </row>
    <row r="3142" spans="1:12">
      <c r="A3142" s="228">
        <v>2010</v>
      </c>
      <c r="B3142" s="228" t="s">
        <v>192</v>
      </c>
      <c r="C3142" s="228" t="s">
        <v>61</v>
      </c>
      <c r="D3142" s="228" t="s">
        <v>205</v>
      </c>
      <c r="E3142" s="228">
        <v>95</v>
      </c>
      <c r="F3142" s="228">
        <v>592</v>
      </c>
      <c r="G3142" s="228">
        <v>123</v>
      </c>
      <c r="H3142" s="228">
        <v>865</v>
      </c>
      <c r="I3142" s="228">
        <v>424027.8</v>
      </c>
      <c r="J3142" s="228">
        <v>51670.75</v>
      </c>
      <c r="K3142" s="228">
        <v>37120</v>
      </c>
      <c r="L3142" s="228">
        <v>573735.15</v>
      </c>
    </row>
    <row r="3143" spans="1:12">
      <c r="A3143" s="228">
        <v>2010</v>
      </c>
      <c r="B3143" s="228" t="s">
        <v>192</v>
      </c>
      <c r="C3143" s="228" t="s">
        <v>61</v>
      </c>
      <c r="D3143" s="228" t="s">
        <v>206</v>
      </c>
      <c r="E3143" s="228">
        <v>0</v>
      </c>
      <c r="F3143" s="228">
        <v>93810</v>
      </c>
      <c r="G3143" s="228">
        <v>3047</v>
      </c>
      <c r="H3143" s="228">
        <v>10768</v>
      </c>
      <c r="I3143" s="228">
        <v>4819520.18</v>
      </c>
      <c r="J3143" s="228">
        <v>738778.58</v>
      </c>
      <c r="K3143" s="228">
        <v>169434</v>
      </c>
      <c r="L3143" s="228">
        <v>6416884.4699999997</v>
      </c>
    </row>
    <row r="3144" spans="1:12">
      <c r="A3144" s="228">
        <v>2010</v>
      </c>
      <c r="B3144" s="228" t="s">
        <v>192</v>
      </c>
      <c r="C3144" s="228" t="s">
        <v>61</v>
      </c>
      <c r="D3144" s="228" t="s">
        <v>206</v>
      </c>
      <c r="E3144" s="228">
        <v>5</v>
      </c>
      <c r="F3144" s="228">
        <v>93877</v>
      </c>
      <c r="G3144" s="228">
        <v>1340</v>
      </c>
      <c r="H3144" s="228">
        <v>2387</v>
      </c>
      <c r="I3144" s="228">
        <v>1308709.44</v>
      </c>
      <c r="J3144" s="228">
        <v>328029.12</v>
      </c>
      <c r="K3144" s="228">
        <v>125255.9</v>
      </c>
      <c r="L3144" s="228">
        <v>2221571.84</v>
      </c>
    </row>
    <row r="3145" spans="1:12">
      <c r="A3145" s="228">
        <v>2010</v>
      </c>
      <c r="B3145" s="228" t="s">
        <v>192</v>
      </c>
      <c r="C3145" s="228" t="s">
        <v>61</v>
      </c>
      <c r="D3145" s="228" t="s">
        <v>206</v>
      </c>
      <c r="E3145" s="228">
        <v>10</v>
      </c>
      <c r="F3145" s="228">
        <v>96121</v>
      </c>
      <c r="G3145" s="228">
        <v>1298</v>
      </c>
      <c r="H3145" s="228">
        <v>3554</v>
      </c>
      <c r="I3145" s="228">
        <v>1773183.09</v>
      </c>
      <c r="J3145" s="228">
        <v>344972.46</v>
      </c>
      <c r="K3145" s="228">
        <v>392253.51</v>
      </c>
      <c r="L3145" s="228">
        <v>2888566.35</v>
      </c>
    </row>
    <row r="3146" spans="1:12">
      <c r="A3146" s="228">
        <v>2010</v>
      </c>
      <c r="B3146" s="228" t="s">
        <v>192</v>
      </c>
      <c r="C3146" s="228" t="s">
        <v>61</v>
      </c>
      <c r="D3146" s="228" t="s">
        <v>206</v>
      </c>
      <c r="E3146" s="228">
        <v>15</v>
      </c>
      <c r="F3146" s="228">
        <v>102906</v>
      </c>
      <c r="G3146" s="228">
        <v>3054</v>
      </c>
      <c r="H3146" s="228">
        <v>6922</v>
      </c>
      <c r="I3146" s="228">
        <v>4815561.22</v>
      </c>
      <c r="J3146" s="228">
        <v>813575.63</v>
      </c>
      <c r="K3146" s="228">
        <v>698298.17</v>
      </c>
      <c r="L3146" s="228">
        <v>7649312.2599999998</v>
      </c>
    </row>
    <row r="3147" spans="1:12">
      <c r="A3147" s="228">
        <v>2010</v>
      </c>
      <c r="B3147" s="228" t="s">
        <v>192</v>
      </c>
      <c r="C3147" s="228" t="s">
        <v>61</v>
      </c>
      <c r="D3147" s="228" t="s">
        <v>206</v>
      </c>
      <c r="E3147" s="228">
        <v>20</v>
      </c>
      <c r="F3147" s="228">
        <v>86303</v>
      </c>
      <c r="G3147" s="228">
        <v>3874</v>
      </c>
      <c r="H3147" s="228">
        <v>9430</v>
      </c>
      <c r="I3147" s="228">
        <v>6302762.6699999999</v>
      </c>
      <c r="J3147" s="228">
        <v>1074022.98</v>
      </c>
      <c r="K3147" s="228">
        <v>528361.81000000006</v>
      </c>
      <c r="L3147" s="228">
        <v>9476901.8100000005</v>
      </c>
    </row>
    <row r="3148" spans="1:12">
      <c r="A3148" s="228">
        <v>2010</v>
      </c>
      <c r="B3148" s="228" t="s">
        <v>192</v>
      </c>
      <c r="C3148" s="228" t="s">
        <v>61</v>
      </c>
      <c r="D3148" s="228" t="s">
        <v>206</v>
      </c>
      <c r="E3148" s="228">
        <v>25</v>
      </c>
      <c r="F3148" s="228">
        <v>89285</v>
      </c>
      <c r="G3148" s="228">
        <v>5545</v>
      </c>
      <c r="H3148" s="228">
        <v>17288</v>
      </c>
      <c r="I3148" s="228">
        <v>12293151.970000001</v>
      </c>
      <c r="J3148" s="228">
        <v>2364344.02</v>
      </c>
      <c r="K3148" s="228">
        <v>611984.48</v>
      </c>
      <c r="L3148" s="228">
        <v>18102861.16</v>
      </c>
    </row>
    <row r="3149" spans="1:12">
      <c r="A3149" s="228">
        <v>2010</v>
      </c>
      <c r="B3149" s="228" t="s">
        <v>192</v>
      </c>
      <c r="C3149" s="228" t="s">
        <v>61</v>
      </c>
      <c r="D3149" s="228" t="s">
        <v>206</v>
      </c>
      <c r="E3149" s="228">
        <v>30</v>
      </c>
      <c r="F3149" s="228">
        <v>115886</v>
      </c>
      <c r="G3149" s="228">
        <v>9289</v>
      </c>
      <c r="H3149" s="228">
        <v>27814</v>
      </c>
      <c r="I3149" s="228">
        <v>21546080.629999999</v>
      </c>
      <c r="J3149" s="228">
        <v>4164838.68</v>
      </c>
      <c r="K3149" s="228">
        <v>660119.92000000004</v>
      </c>
      <c r="L3149" s="228">
        <v>31347700.34</v>
      </c>
    </row>
    <row r="3150" spans="1:12">
      <c r="A3150" s="228">
        <v>2010</v>
      </c>
      <c r="B3150" s="228" t="s">
        <v>192</v>
      </c>
      <c r="C3150" s="228" t="s">
        <v>61</v>
      </c>
      <c r="D3150" s="228" t="s">
        <v>206</v>
      </c>
      <c r="E3150" s="228">
        <v>35</v>
      </c>
      <c r="F3150" s="228">
        <v>130802</v>
      </c>
      <c r="G3150" s="228">
        <v>9710</v>
      </c>
      <c r="H3150" s="228">
        <v>26392</v>
      </c>
      <c r="I3150" s="228">
        <v>20255692.670000002</v>
      </c>
      <c r="J3150" s="228">
        <v>3819050.1</v>
      </c>
      <c r="K3150" s="228">
        <v>878318.54</v>
      </c>
      <c r="L3150" s="228">
        <v>30313907.43</v>
      </c>
    </row>
    <row r="3151" spans="1:12">
      <c r="A3151" s="228">
        <v>2010</v>
      </c>
      <c r="B3151" s="228" t="s">
        <v>192</v>
      </c>
      <c r="C3151" s="228" t="s">
        <v>61</v>
      </c>
      <c r="D3151" s="228" t="s">
        <v>206</v>
      </c>
      <c r="E3151" s="228">
        <v>40</v>
      </c>
      <c r="F3151" s="228">
        <v>123945</v>
      </c>
      <c r="G3151" s="228">
        <v>7312</v>
      </c>
      <c r="H3151" s="228">
        <v>16850</v>
      </c>
      <c r="I3151" s="228">
        <v>12520492.33</v>
      </c>
      <c r="J3151" s="228">
        <v>2706960.22</v>
      </c>
      <c r="K3151" s="228">
        <v>1241482.01</v>
      </c>
      <c r="L3151" s="228">
        <v>20358345.539999999</v>
      </c>
    </row>
    <row r="3152" spans="1:12">
      <c r="A3152" s="228">
        <v>2010</v>
      </c>
      <c r="B3152" s="228" t="s">
        <v>192</v>
      </c>
      <c r="C3152" s="228" t="s">
        <v>61</v>
      </c>
      <c r="D3152" s="228" t="s">
        <v>206</v>
      </c>
      <c r="E3152" s="228">
        <v>45</v>
      </c>
      <c r="F3152" s="228">
        <v>132591</v>
      </c>
      <c r="G3152" s="228">
        <v>7917</v>
      </c>
      <c r="H3152" s="228">
        <v>17351</v>
      </c>
      <c r="I3152" s="228">
        <v>13230728.560000001</v>
      </c>
      <c r="J3152" s="228">
        <v>2963388.85</v>
      </c>
      <c r="K3152" s="228">
        <v>2022276.62</v>
      </c>
      <c r="L3152" s="228">
        <v>21943067.91</v>
      </c>
    </row>
    <row r="3153" spans="1:12">
      <c r="A3153" s="228">
        <v>2010</v>
      </c>
      <c r="B3153" s="228" t="s">
        <v>192</v>
      </c>
      <c r="C3153" s="228" t="s">
        <v>61</v>
      </c>
      <c r="D3153" s="228" t="s">
        <v>206</v>
      </c>
      <c r="E3153" s="228">
        <v>50</v>
      </c>
      <c r="F3153" s="228">
        <v>131127</v>
      </c>
      <c r="G3153" s="228">
        <v>9754</v>
      </c>
      <c r="H3153" s="228">
        <v>22032</v>
      </c>
      <c r="I3153" s="228">
        <v>15847032.1</v>
      </c>
      <c r="J3153" s="228">
        <v>3587334.66</v>
      </c>
      <c r="K3153" s="228">
        <v>3008189.06</v>
      </c>
      <c r="L3153" s="228">
        <v>26628438.960000001</v>
      </c>
    </row>
    <row r="3154" spans="1:12">
      <c r="A3154" s="228">
        <v>2010</v>
      </c>
      <c r="B3154" s="228" t="s">
        <v>192</v>
      </c>
      <c r="C3154" s="228" t="s">
        <v>61</v>
      </c>
      <c r="D3154" s="228" t="s">
        <v>206</v>
      </c>
      <c r="E3154" s="228">
        <v>55</v>
      </c>
      <c r="F3154" s="228">
        <v>124489</v>
      </c>
      <c r="G3154" s="228">
        <v>11288</v>
      </c>
      <c r="H3154" s="228">
        <v>25816</v>
      </c>
      <c r="I3154" s="228">
        <v>18788466.010000002</v>
      </c>
      <c r="J3154" s="228">
        <v>4077141.65</v>
      </c>
      <c r="K3154" s="228">
        <v>4701605.99</v>
      </c>
      <c r="L3154" s="228">
        <v>31879180.23</v>
      </c>
    </row>
    <row r="3155" spans="1:12">
      <c r="A3155" s="228">
        <v>2010</v>
      </c>
      <c r="B3155" s="228" t="s">
        <v>192</v>
      </c>
      <c r="C3155" s="228" t="s">
        <v>61</v>
      </c>
      <c r="D3155" s="228" t="s">
        <v>206</v>
      </c>
      <c r="E3155" s="228">
        <v>60</v>
      </c>
      <c r="F3155" s="228">
        <v>112965</v>
      </c>
      <c r="G3155" s="228">
        <v>12855</v>
      </c>
      <c r="H3155" s="228">
        <v>31149</v>
      </c>
      <c r="I3155" s="228">
        <v>22769118.98</v>
      </c>
      <c r="J3155" s="228">
        <v>4710840.16</v>
      </c>
      <c r="K3155" s="228">
        <v>5755978.8799999999</v>
      </c>
      <c r="L3155" s="228">
        <v>38132820.25</v>
      </c>
    </row>
    <row r="3156" spans="1:12">
      <c r="A3156" s="228">
        <v>2010</v>
      </c>
      <c r="B3156" s="228" t="s">
        <v>192</v>
      </c>
      <c r="C3156" s="228" t="s">
        <v>61</v>
      </c>
      <c r="D3156" s="228" t="s">
        <v>206</v>
      </c>
      <c r="E3156" s="228">
        <v>65</v>
      </c>
      <c r="F3156" s="228">
        <v>80016</v>
      </c>
      <c r="G3156" s="228">
        <v>12166</v>
      </c>
      <c r="H3156" s="228">
        <v>33148</v>
      </c>
      <c r="I3156" s="228">
        <v>23932072.949999999</v>
      </c>
      <c r="J3156" s="228">
        <v>4648239.88</v>
      </c>
      <c r="K3156" s="228">
        <v>6806424.1600000001</v>
      </c>
      <c r="L3156" s="228">
        <v>39980999.560000002</v>
      </c>
    </row>
    <row r="3157" spans="1:12">
      <c r="A3157" s="228">
        <v>2010</v>
      </c>
      <c r="B3157" s="228" t="s">
        <v>192</v>
      </c>
      <c r="C3157" s="228" t="s">
        <v>61</v>
      </c>
      <c r="D3157" s="228" t="s">
        <v>206</v>
      </c>
      <c r="E3157" s="228">
        <v>70</v>
      </c>
      <c r="F3157" s="228">
        <v>57936</v>
      </c>
      <c r="G3157" s="228">
        <v>10858</v>
      </c>
      <c r="H3157" s="228">
        <v>34136</v>
      </c>
      <c r="I3157" s="228">
        <v>22724425.620000001</v>
      </c>
      <c r="J3157" s="228">
        <v>4246598.32</v>
      </c>
      <c r="K3157" s="228">
        <v>6519700.79</v>
      </c>
      <c r="L3157" s="228">
        <v>36883723.640000001</v>
      </c>
    </row>
    <row r="3158" spans="1:12">
      <c r="A3158" s="228">
        <v>2010</v>
      </c>
      <c r="B3158" s="228" t="s">
        <v>192</v>
      </c>
      <c r="C3158" s="228" t="s">
        <v>61</v>
      </c>
      <c r="D3158" s="228" t="s">
        <v>206</v>
      </c>
      <c r="E3158" s="228">
        <v>75</v>
      </c>
      <c r="F3158" s="228">
        <v>43657</v>
      </c>
      <c r="G3158" s="228">
        <v>10385</v>
      </c>
      <c r="H3158" s="228">
        <v>35968</v>
      </c>
      <c r="I3158" s="228">
        <v>22406101.75</v>
      </c>
      <c r="J3158" s="228">
        <v>3927597.53</v>
      </c>
      <c r="K3158" s="228">
        <v>5317995.54</v>
      </c>
      <c r="L3158" s="228">
        <v>34550803.07</v>
      </c>
    </row>
    <row r="3159" spans="1:12">
      <c r="A3159" s="228">
        <v>2010</v>
      </c>
      <c r="B3159" s="228" t="s">
        <v>192</v>
      </c>
      <c r="C3159" s="228" t="s">
        <v>61</v>
      </c>
      <c r="D3159" s="228" t="s">
        <v>206</v>
      </c>
      <c r="E3159" s="228">
        <v>80</v>
      </c>
      <c r="F3159" s="228">
        <v>33900</v>
      </c>
      <c r="G3159" s="228">
        <v>8405</v>
      </c>
      <c r="H3159" s="228">
        <v>40486</v>
      </c>
      <c r="I3159" s="228">
        <v>22088023.329999998</v>
      </c>
      <c r="J3159" s="228">
        <v>3201630.15</v>
      </c>
      <c r="K3159" s="228">
        <v>4234964.16</v>
      </c>
      <c r="L3159" s="228">
        <v>31816084.23</v>
      </c>
    </row>
    <row r="3160" spans="1:12">
      <c r="A3160" s="228">
        <v>2010</v>
      </c>
      <c r="B3160" s="228" t="s">
        <v>192</v>
      </c>
      <c r="C3160" s="228" t="s">
        <v>61</v>
      </c>
      <c r="D3160" s="228" t="s">
        <v>206</v>
      </c>
      <c r="E3160" s="228">
        <v>85</v>
      </c>
      <c r="F3160" s="228">
        <v>19564</v>
      </c>
      <c r="G3160" s="228">
        <v>4640</v>
      </c>
      <c r="H3160" s="228">
        <v>30039</v>
      </c>
      <c r="I3160" s="228">
        <v>14775938.59</v>
      </c>
      <c r="J3160" s="228">
        <v>1736368.01</v>
      </c>
      <c r="K3160" s="228">
        <v>1823574.12</v>
      </c>
      <c r="L3160" s="228">
        <v>19401919.75</v>
      </c>
    </row>
    <row r="3161" spans="1:12">
      <c r="A3161" s="228">
        <v>2010</v>
      </c>
      <c r="B3161" s="228" t="s">
        <v>192</v>
      </c>
      <c r="C3161" s="228" t="s">
        <v>61</v>
      </c>
      <c r="D3161" s="228" t="s">
        <v>206</v>
      </c>
      <c r="E3161" s="228">
        <v>90</v>
      </c>
      <c r="F3161" s="228">
        <v>7259</v>
      </c>
      <c r="G3161" s="228">
        <v>1467</v>
      </c>
      <c r="H3161" s="228">
        <v>13873</v>
      </c>
      <c r="I3161" s="228">
        <v>5947513.96</v>
      </c>
      <c r="J3161" s="228">
        <v>562065.17000000004</v>
      </c>
      <c r="K3161" s="228">
        <v>489459.1</v>
      </c>
      <c r="L3161" s="228">
        <v>7448866.3099999996</v>
      </c>
    </row>
    <row r="3162" spans="1:12">
      <c r="A3162" s="228">
        <v>2010</v>
      </c>
      <c r="B3162" s="228" t="s">
        <v>192</v>
      </c>
      <c r="C3162" s="228" t="s">
        <v>61</v>
      </c>
      <c r="D3162" s="228" t="s">
        <v>206</v>
      </c>
      <c r="E3162" s="228">
        <v>95</v>
      </c>
      <c r="F3162" s="228">
        <v>2190</v>
      </c>
      <c r="G3162" s="228">
        <v>424</v>
      </c>
      <c r="H3162" s="228">
        <v>4118</v>
      </c>
      <c r="I3162" s="228">
        <v>1767619.15</v>
      </c>
      <c r="J3162" s="228">
        <v>138936.82</v>
      </c>
      <c r="K3162" s="228">
        <v>87326.04</v>
      </c>
      <c r="L3162" s="228">
        <v>2099963.2999999998</v>
      </c>
    </row>
    <row r="3163" spans="1:12">
      <c r="A3163" s="228">
        <v>2010</v>
      </c>
      <c r="B3163" s="228" t="s">
        <v>192</v>
      </c>
      <c r="C3163" s="228" t="s">
        <v>62</v>
      </c>
      <c r="D3163" s="228" t="s">
        <v>205</v>
      </c>
      <c r="E3163" s="228">
        <v>0</v>
      </c>
      <c r="F3163" s="228">
        <v>69791</v>
      </c>
      <c r="G3163" s="228">
        <v>2452</v>
      </c>
      <c r="H3163" s="228">
        <v>9414</v>
      </c>
      <c r="I3163" s="228">
        <v>4722310.75</v>
      </c>
      <c r="J3163" s="228">
        <v>760233.74</v>
      </c>
      <c r="K3163" s="228">
        <v>61883.4</v>
      </c>
      <c r="L3163" s="228">
        <v>6018956.9900000002</v>
      </c>
    </row>
    <row r="3164" spans="1:12">
      <c r="A3164" s="228">
        <v>2010</v>
      </c>
      <c r="B3164" s="228" t="s">
        <v>192</v>
      </c>
      <c r="C3164" s="228" t="s">
        <v>62</v>
      </c>
      <c r="D3164" s="228" t="s">
        <v>205</v>
      </c>
      <c r="E3164" s="228">
        <v>5</v>
      </c>
      <c r="F3164" s="228">
        <v>68861</v>
      </c>
      <c r="G3164" s="228">
        <v>1083</v>
      </c>
      <c r="H3164" s="228">
        <v>1661</v>
      </c>
      <c r="I3164" s="228">
        <v>1033223.06</v>
      </c>
      <c r="J3164" s="228">
        <v>341720.29</v>
      </c>
      <c r="K3164" s="228">
        <v>110555.03</v>
      </c>
      <c r="L3164" s="228">
        <v>1716747.32</v>
      </c>
    </row>
    <row r="3165" spans="1:12">
      <c r="A3165" s="228">
        <v>2010</v>
      </c>
      <c r="B3165" s="228" t="s">
        <v>192</v>
      </c>
      <c r="C3165" s="228" t="s">
        <v>62</v>
      </c>
      <c r="D3165" s="228" t="s">
        <v>205</v>
      </c>
      <c r="E3165" s="228">
        <v>10</v>
      </c>
      <c r="F3165" s="228">
        <v>70922</v>
      </c>
      <c r="G3165" s="228">
        <v>874</v>
      </c>
      <c r="H3165" s="228">
        <v>1491</v>
      </c>
      <c r="I3165" s="228">
        <v>1019720.82</v>
      </c>
      <c r="J3165" s="228">
        <v>321748.63</v>
      </c>
      <c r="K3165" s="228">
        <v>152747.4</v>
      </c>
      <c r="L3165" s="228">
        <v>1691073.23</v>
      </c>
    </row>
    <row r="3166" spans="1:12">
      <c r="A3166" s="228">
        <v>2010</v>
      </c>
      <c r="B3166" s="228" t="s">
        <v>192</v>
      </c>
      <c r="C3166" s="228" t="s">
        <v>62</v>
      </c>
      <c r="D3166" s="228" t="s">
        <v>205</v>
      </c>
      <c r="E3166" s="228">
        <v>15</v>
      </c>
      <c r="F3166" s="228">
        <v>76864</v>
      </c>
      <c r="G3166" s="228">
        <v>2405</v>
      </c>
      <c r="H3166" s="228">
        <v>3960</v>
      </c>
      <c r="I3166" s="228">
        <v>3340860.74</v>
      </c>
      <c r="J3166" s="228">
        <v>873241.86</v>
      </c>
      <c r="K3166" s="228">
        <v>597708.61</v>
      </c>
      <c r="L3166" s="228">
        <v>5552514.3700000001</v>
      </c>
    </row>
    <row r="3167" spans="1:12">
      <c r="A3167" s="228">
        <v>2010</v>
      </c>
      <c r="B3167" s="228" t="s">
        <v>192</v>
      </c>
      <c r="C3167" s="228" t="s">
        <v>62</v>
      </c>
      <c r="D3167" s="228" t="s">
        <v>205</v>
      </c>
      <c r="E3167" s="228">
        <v>20</v>
      </c>
      <c r="F3167" s="228">
        <v>61126</v>
      </c>
      <c r="G3167" s="228">
        <v>1965</v>
      </c>
      <c r="H3167" s="228">
        <v>3521</v>
      </c>
      <c r="I3167" s="228">
        <v>3001261.58</v>
      </c>
      <c r="J3167" s="228">
        <v>768654.71</v>
      </c>
      <c r="K3167" s="228">
        <v>508331.48</v>
      </c>
      <c r="L3167" s="228">
        <v>4831322.91</v>
      </c>
    </row>
    <row r="3168" spans="1:12">
      <c r="A3168" s="228">
        <v>2010</v>
      </c>
      <c r="B3168" s="228" t="s">
        <v>192</v>
      </c>
      <c r="C3168" s="228" t="s">
        <v>62</v>
      </c>
      <c r="D3168" s="228" t="s">
        <v>205</v>
      </c>
      <c r="E3168" s="228">
        <v>25</v>
      </c>
      <c r="F3168" s="228">
        <v>49664</v>
      </c>
      <c r="G3168" s="228">
        <v>1487</v>
      </c>
      <c r="H3168" s="228">
        <v>2535</v>
      </c>
      <c r="I3168" s="228">
        <v>1820400.53</v>
      </c>
      <c r="J3168" s="228">
        <v>618000.96</v>
      </c>
      <c r="K3168" s="228">
        <v>298532.3</v>
      </c>
      <c r="L3168" s="228">
        <v>3341616.87</v>
      </c>
    </row>
    <row r="3169" spans="1:12">
      <c r="A3169" s="228">
        <v>2010</v>
      </c>
      <c r="B3169" s="228" t="s">
        <v>192</v>
      </c>
      <c r="C3169" s="228" t="s">
        <v>62</v>
      </c>
      <c r="D3169" s="228" t="s">
        <v>205</v>
      </c>
      <c r="E3169" s="228">
        <v>30</v>
      </c>
      <c r="F3169" s="228">
        <v>72062</v>
      </c>
      <c r="G3169" s="228">
        <v>1922</v>
      </c>
      <c r="H3169" s="228">
        <v>3647</v>
      </c>
      <c r="I3169" s="228">
        <v>2519932.56</v>
      </c>
      <c r="J3169" s="228">
        <v>807934.95</v>
      </c>
      <c r="K3169" s="228">
        <v>420166.5</v>
      </c>
      <c r="L3169" s="228">
        <v>4393288.84</v>
      </c>
    </row>
    <row r="3170" spans="1:12">
      <c r="A3170" s="228">
        <v>2010</v>
      </c>
      <c r="B3170" s="228" t="s">
        <v>192</v>
      </c>
      <c r="C3170" s="228" t="s">
        <v>62</v>
      </c>
      <c r="D3170" s="228" t="s">
        <v>205</v>
      </c>
      <c r="E3170" s="228">
        <v>35</v>
      </c>
      <c r="F3170" s="228">
        <v>83280</v>
      </c>
      <c r="G3170" s="228">
        <v>2936</v>
      </c>
      <c r="H3170" s="228">
        <v>5132</v>
      </c>
      <c r="I3170" s="228">
        <v>3727007.06</v>
      </c>
      <c r="J3170" s="228">
        <v>1191968.69</v>
      </c>
      <c r="K3170" s="228">
        <v>520491.45</v>
      </c>
      <c r="L3170" s="228">
        <v>6399015.5199999996</v>
      </c>
    </row>
    <row r="3171" spans="1:12">
      <c r="A3171" s="228">
        <v>2010</v>
      </c>
      <c r="B3171" s="228" t="s">
        <v>192</v>
      </c>
      <c r="C3171" s="228" t="s">
        <v>62</v>
      </c>
      <c r="D3171" s="228" t="s">
        <v>205</v>
      </c>
      <c r="E3171" s="228">
        <v>40</v>
      </c>
      <c r="F3171" s="228">
        <v>84497</v>
      </c>
      <c r="G3171" s="228">
        <v>3565</v>
      </c>
      <c r="H3171" s="228">
        <v>6942</v>
      </c>
      <c r="I3171" s="228">
        <v>4963103.6900000004</v>
      </c>
      <c r="J3171" s="228">
        <v>1531215.14</v>
      </c>
      <c r="K3171" s="228">
        <v>1024024.2</v>
      </c>
      <c r="L3171" s="228">
        <v>8579937.7300000004</v>
      </c>
    </row>
    <row r="3172" spans="1:12">
      <c r="A3172" s="228">
        <v>2010</v>
      </c>
      <c r="B3172" s="228" t="s">
        <v>192</v>
      </c>
      <c r="C3172" s="228" t="s">
        <v>62</v>
      </c>
      <c r="D3172" s="228" t="s">
        <v>205</v>
      </c>
      <c r="E3172" s="228">
        <v>45</v>
      </c>
      <c r="F3172" s="228">
        <v>88857</v>
      </c>
      <c r="G3172" s="228">
        <v>4943</v>
      </c>
      <c r="H3172" s="228">
        <v>9784</v>
      </c>
      <c r="I3172" s="228">
        <v>7326758.1399999997</v>
      </c>
      <c r="J3172" s="228">
        <v>2098323.21</v>
      </c>
      <c r="K3172" s="228">
        <v>1744353.55</v>
      </c>
      <c r="L3172" s="228">
        <v>12649996.210000001</v>
      </c>
    </row>
    <row r="3173" spans="1:12">
      <c r="A3173" s="228">
        <v>2010</v>
      </c>
      <c r="B3173" s="228" t="s">
        <v>192</v>
      </c>
      <c r="C3173" s="228" t="s">
        <v>62</v>
      </c>
      <c r="D3173" s="228" t="s">
        <v>205</v>
      </c>
      <c r="E3173" s="228">
        <v>50</v>
      </c>
      <c r="F3173" s="228">
        <v>89281</v>
      </c>
      <c r="G3173" s="228">
        <v>6507</v>
      </c>
      <c r="H3173" s="228">
        <v>12755</v>
      </c>
      <c r="I3173" s="228">
        <v>9873992.5700000003</v>
      </c>
      <c r="J3173" s="228">
        <v>2801455.14</v>
      </c>
      <c r="K3173" s="228">
        <v>2445225.65</v>
      </c>
      <c r="L3173" s="228">
        <v>16905426.690000001</v>
      </c>
    </row>
    <row r="3174" spans="1:12">
      <c r="A3174" s="228">
        <v>2010</v>
      </c>
      <c r="B3174" s="228" t="s">
        <v>192</v>
      </c>
      <c r="C3174" s="228" t="s">
        <v>62</v>
      </c>
      <c r="D3174" s="228" t="s">
        <v>205</v>
      </c>
      <c r="E3174" s="228">
        <v>55</v>
      </c>
      <c r="F3174" s="228">
        <v>84961</v>
      </c>
      <c r="G3174" s="228">
        <v>8273</v>
      </c>
      <c r="H3174" s="228">
        <v>16601</v>
      </c>
      <c r="I3174" s="228">
        <v>13345072.119999999</v>
      </c>
      <c r="J3174" s="228">
        <v>3766742.79</v>
      </c>
      <c r="K3174" s="228">
        <v>3416397.76</v>
      </c>
      <c r="L3174" s="228">
        <v>22041797.84</v>
      </c>
    </row>
    <row r="3175" spans="1:12">
      <c r="A3175" s="228">
        <v>2010</v>
      </c>
      <c r="B3175" s="228" t="s">
        <v>192</v>
      </c>
      <c r="C3175" s="228" t="s">
        <v>62</v>
      </c>
      <c r="D3175" s="228" t="s">
        <v>205</v>
      </c>
      <c r="E3175" s="228">
        <v>60</v>
      </c>
      <c r="F3175" s="228">
        <v>78736</v>
      </c>
      <c r="G3175" s="228">
        <v>10415</v>
      </c>
      <c r="H3175" s="228">
        <v>23370</v>
      </c>
      <c r="I3175" s="228">
        <v>19254168.52</v>
      </c>
      <c r="J3175" s="228">
        <v>5015823.82</v>
      </c>
      <c r="K3175" s="228">
        <v>4948691.07</v>
      </c>
      <c r="L3175" s="228">
        <v>31811191.100000001</v>
      </c>
    </row>
    <row r="3176" spans="1:12">
      <c r="A3176" s="228">
        <v>2010</v>
      </c>
      <c r="B3176" s="228" t="s">
        <v>192</v>
      </c>
      <c r="C3176" s="228" t="s">
        <v>62</v>
      </c>
      <c r="D3176" s="228" t="s">
        <v>205</v>
      </c>
      <c r="E3176" s="228">
        <v>65</v>
      </c>
      <c r="F3176" s="228">
        <v>57217</v>
      </c>
      <c r="G3176" s="228">
        <v>10490</v>
      </c>
      <c r="H3176" s="228">
        <v>25252</v>
      </c>
      <c r="I3176" s="228">
        <v>20393881.379999999</v>
      </c>
      <c r="J3176" s="228">
        <v>5115345.45</v>
      </c>
      <c r="K3176" s="228">
        <v>5196111.12</v>
      </c>
      <c r="L3176" s="228">
        <v>33087952.75</v>
      </c>
    </row>
    <row r="3177" spans="1:12">
      <c r="A3177" s="228">
        <v>2010</v>
      </c>
      <c r="B3177" s="228" t="s">
        <v>192</v>
      </c>
      <c r="C3177" s="228" t="s">
        <v>62</v>
      </c>
      <c r="D3177" s="228" t="s">
        <v>205</v>
      </c>
      <c r="E3177" s="228">
        <v>70</v>
      </c>
      <c r="F3177" s="228">
        <v>41280</v>
      </c>
      <c r="G3177" s="228">
        <v>10278</v>
      </c>
      <c r="H3177" s="228">
        <v>28029</v>
      </c>
      <c r="I3177" s="228">
        <v>21934302.960000001</v>
      </c>
      <c r="J3177" s="228">
        <v>4883937.12</v>
      </c>
      <c r="K3177" s="228">
        <v>5665258.0700000003</v>
      </c>
      <c r="L3177" s="228">
        <v>34477330.609999999</v>
      </c>
    </row>
    <row r="3178" spans="1:12">
      <c r="A3178" s="228">
        <v>2010</v>
      </c>
      <c r="B3178" s="228" t="s">
        <v>192</v>
      </c>
      <c r="C3178" s="228" t="s">
        <v>62</v>
      </c>
      <c r="D3178" s="228" t="s">
        <v>205</v>
      </c>
      <c r="E3178" s="228">
        <v>75</v>
      </c>
      <c r="F3178" s="228">
        <v>30429</v>
      </c>
      <c r="G3178" s="228">
        <v>9595</v>
      </c>
      <c r="H3178" s="228">
        <v>30355</v>
      </c>
      <c r="I3178" s="228">
        <v>21597429.109999999</v>
      </c>
      <c r="J3178" s="228">
        <v>4463770.22</v>
      </c>
      <c r="K3178" s="228">
        <v>4998581.66</v>
      </c>
      <c r="L3178" s="228">
        <v>32407455.18</v>
      </c>
    </row>
    <row r="3179" spans="1:12">
      <c r="A3179" s="228">
        <v>2010</v>
      </c>
      <c r="B3179" s="228" t="s">
        <v>192</v>
      </c>
      <c r="C3179" s="228" t="s">
        <v>62</v>
      </c>
      <c r="D3179" s="228" t="s">
        <v>205</v>
      </c>
      <c r="E3179" s="228">
        <v>80</v>
      </c>
      <c r="F3179" s="228">
        <v>22454</v>
      </c>
      <c r="G3179" s="228">
        <v>7504</v>
      </c>
      <c r="H3179" s="228">
        <v>28285</v>
      </c>
      <c r="I3179" s="228">
        <v>17917866.079999998</v>
      </c>
      <c r="J3179" s="228">
        <v>3399224.26</v>
      </c>
      <c r="K3179" s="228">
        <v>4170313.57</v>
      </c>
      <c r="L3179" s="228">
        <v>26637058.93</v>
      </c>
    </row>
    <row r="3180" spans="1:12">
      <c r="A3180" s="228">
        <v>2010</v>
      </c>
      <c r="B3180" s="228" t="s">
        <v>192</v>
      </c>
      <c r="C3180" s="228" t="s">
        <v>62</v>
      </c>
      <c r="D3180" s="228" t="s">
        <v>205</v>
      </c>
      <c r="E3180" s="228">
        <v>85</v>
      </c>
      <c r="F3180" s="228">
        <v>7681</v>
      </c>
      <c r="G3180" s="228">
        <v>2450</v>
      </c>
      <c r="H3180" s="228">
        <v>13137</v>
      </c>
      <c r="I3180" s="228">
        <v>7250427.5899999999</v>
      </c>
      <c r="J3180" s="228">
        <v>1071472.8500000001</v>
      </c>
      <c r="K3180" s="228">
        <v>1070551</v>
      </c>
      <c r="L3180" s="228">
        <v>9761047.1699999999</v>
      </c>
    </row>
    <row r="3181" spans="1:12">
      <c r="A3181" s="228">
        <v>2010</v>
      </c>
      <c r="B3181" s="228" t="s">
        <v>192</v>
      </c>
      <c r="C3181" s="228" t="s">
        <v>62</v>
      </c>
      <c r="D3181" s="228" t="s">
        <v>205</v>
      </c>
      <c r="E3181" s="228">
        <v>90</v>
      </c>
      <c r="F3181" s="228">
        <v>2346</v>
      </c>
      <c r="G3181" s="228">
        <v>676</v>
      </c>
      <c r="H3181" s="228">
        <v>4310</v>
      </c>
      <c r="I3181" s="228">
        <v>2086502.32</v>
      </c>
      <c r="J3181" s="228">
        <v>287760.57</v>
      </c>
      <c r="K3181" s="228">
        <v>240483.9</v>
      </c>
      <c r="L3181" s="228">
        <v>2717249.81</v>
      </c>
    </row>
    <row r="3182" spans="1:12">
      <c r="A3182" s="228">
        <v>2010</v>
      </c>
      <c r="B3182" s="228" t="s">
        <v>192</v>
      </c>
      <c r="C3182" s="228" t="s">
        <v>62</v>
      </c>
      <c r="D3182" s="228" t="s">
        <v>205</v>
      </c>
      <c r="E3182" s="228">
        <v>95</v>
      </c>
      <c r="F3182" s="228">
        <v>563</v>
      </c>
      <c r="G3182" s="228">
        <v>177</v>
      </c>
      <c r="H3182" s="228">
        <v>1169</v>
      </c>
      <c r="I3182" s="228">
        <v>581216.43999999994</v>
      </c>
      <c r="J3182" s="228">
        <v>69976.22</v>
      </c>
      <c r="K3182" s="228">
        <v>33730</v>
      </c>
      <c r="L3182" s="228">
        <v>694222.36</v>
      </c>
    </row>
    <row r="3183" spans="1:12">
      <c r="A3183" s="228">
        <v>2010</v>
      </c>
      <c r="B3183" s="228" t="s">
        <v>192</v>
      </c>
      <c r="C3183" s="228" t="s">
        <v>62</v>
      </c>
      <c r="D3183" s="228" t="s">
        <v>206</v>
      </c>
      <c r="E3183" s="228">
        <v>0</v>
      </c>
      <c r="F3183" s="228">
        <v>65997</v>
      </c>
      <c r="G3183" s="228">
        <v>1748</v>
      </c>
      <c r="H3183" s="228">
        <v>7961</v>
      </c>
      <c r="I3183" s="228">
        <v>3693187.05</v>
      </c>
      <c r="J3183" s="228">
        <v>550415.03</v>
      </c>
      <c r="K3183" s="228">
        <v>89821</v>
      </c>
      <c r="L3183" s="228">
        <v>4693182.04</v>
      </c>
    </row>
    <row r="3184" spans="1:12">
      <c r="A3184" s="228">
        <v>2010</v>
      </c>
      <c r="B3184" s="228" t="s">
        <v>192</v>
      </c>
      <c r="C3184" s="228" t="s">
        <v>62</v>
      </c>
      <c r="D3184" s="228" t="s">
        <v>206</v>
      </c>
      <c r="E3184" s="228">
        <v>5</v>
      </c>
      <c r="F3184" s="228">
        <v>65288</v>
      </c>
      <c r="G3184" s="228">
        <v>777</v>
      </c>
      <c r="H3184" s="228">
        <v>1128</v>
      </c>
      <c r="I3184" s="228">
        <v>741018</v>
      </c>
      <c r="J3184" s="228">
        <v>230930.77</v>
      </c>
      <c r="K3184" s="228">
        <v>30771</v>
      </c>
      <c r="L3184" s="228">
        <v>1171426.6100000001</v>
      </c>
    </row>
    <row r="3185" spans="1:12">
      <c r="A3185" s="228">
        <v>2010</v>
      </c>
      <c r="B3185" s="228" t="s">
        <v>192</v>
      </c>
      <c r="C3185" s="228" t="s">
        <v>62</v>
      </c>
      <c r="D3185" s="228" t="s">
        <v>206</v>
      </c>
      <c r="E3185" s="228">
        <v>10</v>
      </c>
      <c r="F3185" s="228">
        <v>66636</v>
      </c>
      <c r="G3185" s="228">
        <v>802</v>
      </c>
      <c r="H3185" s="228">
        <v>1567</v>
      </c>
      <c r="I3185" s="228">
        <v>1013833.9</v>
      </c>
      <c r="J3185" s="228">
        <v>275540.34000000003</v>
      </c>
      <c r="K3185" s="228">
        <v>201048.94</v>
      </c>
      <c r="L3185" s="228">
        <v>1714760.42</v>
      </c>
    </row>
    <row r="3186" spans="1:12">
      <c r="A3186" s="228">
        <v>2010</v>
      </c>
      <c r="B3186" s="228" t="s">
        <v>192</v>
      </c>
      <c r="C3186" s="228" t="s">
        <v>62</v>
      </c>
      <c r="D3186" s="228" t="s">
        <v>206</v>
      </c>
      <c r="E3186" s="228">
        <v>15</v>
      </c>
      <c r="F3186" s="228">
        <v>73287</v>
      </c>
      <c r="G3186" s="228">
        <v>2967</v>
      </c>
      <c r="H3186" s="228">
        <v>5266</v>
      </c>
      <c r="I3186" s="228">
        <v>3828605.68</v>
      </c>
      <c r="J3186" s="228">
        <v>870692.19</v>
      </c>
      <c r="K3186" s="228">
        <v>426687.87</v>
      </c>
      <c r="L3186" s="228">
        <v>5907096.1500000004</v>
      </c>
    </row>
    <row r="3187" spans="1:12">
      <c r="A3187" s="228">
        <v>2010</v>
      </c>
      <c r="B3187" s="228" t="s">
        <v>192</v>
      </c>
      <c r="C3187" s="228" t="s">
        <v>62</v>
      </c>
      <c r="D3187" s="228" t="s">
        <v>206</v>
      </c>
      <c r="E3187" s="228">
        <v>20</v>
      </c>
      <c r="F3187" s="228">
        <v>63327</v>
      </c>
      <c r="G3187" s="228">
        <v>3141</v>
      </c>
      <c r="H3187" s="228">
        <v>6619</v>
      </c>
      <c r="I3187" s="228">
        <v>4608184.0999999996</v>
      </c>
      <c r="J3187" s="228">
        <v>998543.83</v>
      </c>
      <c r="K3187" s="228">
        <v>485689</v>
      </c>
      <c r="L3187" s="228">
        <v>6970979.5599999996</v>
      </c>
    </row>
    <row r="3188" spans="1:12">
      <c r="A3188" s="228">
        <v>2010</v>
      </c>
      <c r="B3188" s="228" t="s">
        <v>192</v>
      </c>
      <c r="C3188" s="228" t="s">
        <v>62</v>
      </c>
      <c r="D3188" s="228" t="s">
        <v>206</v>
      </c>
      <c r="E3188" s="228">
        <v>25</v>
      </c>
      <c r="F3188" s="228">
        <v>61930</v>
      </c>
      <c r="G3188" s="228">
        <v>4179</v>
      </c>
      <c r="H3188" s="228">
        <v>10934</v>
      </c>
      <c r="I3188" s="228">
        <v>8443050.1600000001</v>
      </c>
      <c r="J3188" s="228">
        <v>1816579.15</v>
      </c>
      <c r="K3188" s="228">
        <v>377232.1</v>
      </c>
      <c r="L3188" s="228">
        <v>11975250.619999999</v>
      </c>
    </row>
    <row r="3189" spans="1:12">
      <c r="A3189" s="228">
        <v>2010</v>
      </c>
      <c r="B3189" s="228" t="s">
        <v>192</v>
      </c>
      <c r="C3189" s="228" t="s">
        <v>62</v>
      </c>
      <c r="D3189" s="228" t="s">
        <v>206</v>
      </c>
      <c r="E3189" s="228">
        <v>30</v>
      </c>
      <c r="F3189" s="228">
        <v>83098</v>
      </c>
      <c r="G3189" s="228">
        <v>7163</v>
      </c>
      <c r="H3189" s="228">
        <v>22367</v>
      </c>
      <c r="I3189" s="228">
        <v>18423788.370000001</v>
      </c>
      <c r="J3189" s="228">
        <v>3681079.23</v>
      </c>
      <c r="K3189" s="228">
        <v>630786.5</v>
      </c>
      <c r="L3189" s="228">
        <v>25255172.73</v>
      </c>
    </row>
    <row r="3190" spans="1:12">
      <c r="A3190" s="228">
        <v>2010</v>
      </c>
      <c r="B3190" s="228" t="s">
        <v>192</v>
      </c>
      <c r="C3190" s="228" t="s">
        <v>62</v>
      </c>
      <c r="D3190" s="228" t="s">
        <v>206</v>
      </c>
      <c r="E3190" s="228">
        <v>35</v>
      </c>
      <c r="F3190" s="228">
        <v>95071</v>
      </c>
      <c r="G3190" s="228">
        <v>8260</v>
      </c>
      <c r="H3190" s="228">
        <v>22539</v>
      </c>
      <c r="I3190" s="228">
        <v>18320546.66</v>
      </c>
      <c r="J3190" s="228">
        <v>3917700.38</v>
      </c>
      <c r="K3190" s="228">
        <v>836218.8</v>
      </c>
      <c r="L3190" s="228">
        <v>25763249.039999999</v>
      </c>
    </row>
    <row r="3191" spans="1:12">
      <c r="A3191" s="228">
        <v>2010</v>
      </c>
      <c r="B3191" s="228" t="s">
        <v>192</v>
      </c>
      <c r="C3191" s="228" t="s">
        <v>62</v>
      </c>
      <c r="D3191" s="228" t="s">
        <v>206</v>
      </c>
      <c r="E3191" s="228">
        <v>40</v>
      </c>
      <c r="F3191" s="228">
        <v>93545</v>
      </c>
      <c r="G3191" s="228">
        <v>7319</v>
      </c>
      <c r="H3191" s="228">
        <v>15041</v>
      </c>
      <c r="I3191" s="228">
        <v>11125074.189999999</v>
      </c>
      <c r="J3191" s="228">
        <v>2813055.98</v>
      </c>
      <c r="K3191" s="228">
        <v>1105426.6000000001</v>
      </c>
      <c r="L3191" s="228">
        <v>17036671</v>
      </c>
    </row>
    <row r="3192" spans="1:12">
      <c r="A3192" s="228">
        <v>2010</v>
      </c>
      <c r="B3192" s="228" t="s">
        <v>192</v>
      </c>
      <c r="C3192" s="228" t="s">
        <v>62</v>
      </c>
      <c r="D3192" s="228" t="s">
        <v>206</v>
      </c>
      <c r="E3192" s="228">
        <v>45</v>
      </c>
      <c r="F3192" s="228">
        <v>96292</v>
      </c>
      <c r="G3192" s="228">
        <v>7132</v>
      </c>
      <c r="H3192" s="228">
        <v>14991</v>
      </c>
      <c r="I3192" s="228">
        <v>10664055.300000001</v>
      </c>
      <c r="J3192" s="228">
        <v>2788282.33</v>
      </c>
      <c r="K3192" s="228">
        <v>1488489.89</v>
      </c>
      <c r="L3192" s="228">
        <v>16837670.440000001</v>
      </c>
    </row>
    <row r="3193" spans="1:12">
      <c r="A3193" s="228">
        <v>2010</v>
      </c>
      <c r="B3193" s="228" t="s">
        <v>192</v>
      </c>
      <c r="C3193" s="228" t="s">
        <v>62</v>
      </c>
      <c r="D3193" s="228" t="s">
        <v>206</v>
      </c>
      <c r="E3193" s="228">
        <v>50</v>
      </c>
      <c r="F3193" s="228">
        <v>96201</v>
      </c>
      <c r="G3193" s="228">
        <v>8559</v>
      </c>
      <c r="H3193" s="228">
        <v>18530</v>
      </c>
      <c r="I3193" s="228">
        <v>13337311.140000001</v>
      </c>
      <c r="J3193" s="228">
        <v>3541038.72</v>
      </c>
      <c r="K3193" s="228">
        <v>2189040.73</v>
      </c>
      <c r="L3193" s="228">
        <v>21233551</v>
      </c>
    </row>
    <row r="3194" spans="1:12">
      <c r="A3194" s="228">
        <v>2010</v>
      </c>
      <c r="B3194" s="228" t="s">
        <v>192</v>
      </c>
      <c r="C3194" s="228" t="s">
        <v>62</v>
      </c>
      <c r="D3194" s="228" t="s">
        <v>206</v>
      </c>
      <c r="E3194" s="228">
        <v>55</v>
      </c>
      <c r="F3194" s="228">
        <v>92019</v>
      </c>
      <c r="G3194" s="228">
        <v>9554</v>
      </c>
      <c r="H3194" s="228">
        <v>20553</v>
      </c>
      <c r="I3194" s="228">
        <v>14474351.449999999</v>
      </c>
      <c r="J3194" s="228">
        <v>3778936.85</v>
      </c>
      <c r="K3194" s="228">
        <v>2916378.9</v>
      </c>
      <c r="L3194" s="228">
        <v>23514618.350000001</v>
      </c>
    </row>
    <row r="3195" spans="1:12">
      <c r="A3195" s="228">
        <v>2010</v>
      </c>
      <c r="B3195" s="228" t="s">
        <v>192</v>
      </c>
      <c r="C3195" s="228" t="s">
        <v>62</v>
      </c>
      <c r="D3195" s="228" t="s">
        <v>206</v>
      </c>
      <c r="E3195" s="228">
        <v>60</v>
      </c>
      <c r="F3195" s="228">
        <v>83624</v>
      </c>
      <c r="G3195" s="228">
        <v>10720</v>
      </c>
      <c r="H3195" s="228">
        <v>25680</v>
      </c>
      <c r="I3195" s="228">
        <v>18101022</v>
      </c>
      <c r="J3195" s="228">
        <v>4332902.32</v>
      </c>
      <c r="K3195" s="228">
        <v>4290523.29</v>
      </c>
      <c r="L3195" s="228">
        <v>29087184.719999999</v>
      </c>
    </row>
    <row r="3196" spans="1:12">
      <c r="A3196" s="228">
        <v>2010</v>
      </c>
      <c r="B3196" s="228" t="s">
        <v>192</v>
      </c>
      <c r="C3196" s="228" t="s">
        <v>62</v>
      </c>
      <c r="D3196" s="228" t="s">
        <v>206</v>
      </c>
      <c r="E3196" s="228">
        <v>65</v>
      </c>
      <c r="F3196" s="228">
        <v>58707</v>
      </c>
      <c r="G3196" s="228">
        <v>9541</v>
      </c>
      <c r="H3196" s="228">
        <v>25099</v>
      </c>
      <c r="I3196" s="228">
        <v>17959680.809999999</v>
      </c>
      <c r="J3196" s="228">
        <v>4012948.33</v>
      </c>
      <c r="K3196" s="228">
        <v>4619486.68</v>
      </c>
      <c r="L3196" s="228">
        <v>28640736.800000001</v>
      </c>
    </row>
    <row r="3197" spans="1:12">
      <c r="A3197" s="228">
        <v>2010</v>
      </c>
      <c r="B3197" s="228" t="s">
        <v>192</v>
      </c>
      <c r="C3197" s="228" t="s">
        <v>62</v>
      </c>
      <c r="D3197" s="228" t="s">
        <v>206</v>
      </c>
      <c r="E3197" s="228">
        <v>70</v>
      </c>
      <c r="F3197" s="228">
        <v>44273</v>
      </c>
      <c r="G3197" s="228">
        <v>8847</v>
      </c>
      <c r="H3197" s="228">
        <v>27227</v>
      </c>
      <c r="I3197" s="228">
        <v>18264053.350000001</v>
      </c>
      <c r="J3197" s="228">
        <v>3971185.01</v>
      </c>
      <c r="K3197" s="228">
        <v>4626418.55</v>
      </c>
      <c r="L3197" s="228">
        <v>28622166.75</v>
      </c>
    </row>
    <row r="3198" spans="1:12">
      <c r="A3198" s="228">
        <v>2010</v>
      </c>
      <c r="B3198" s="228" t="s">
        <v>192</v>
      </c>
      <c r="C3198" s="228" t="s">
        <v>62</v>
      </c>
      <c r="D3198" s="228" t="s">
        <v>206</v>
      </c>
      <c r="E3198" s="228">
        <v>75</v>
      </c>
      <c r="F3198" s="228">
        <v>35605</v>
      </c>
      <c r="G3198" s="228">
        <v>8173</v>
      </c>
      <c r="H3198" s="228">
        <v>30020</v>
      </c>
      <c r="I3198" s="228">
        <v>20483050.109999999</v>
      </c>
      <c r="J3198" s="228">
        <v>3824961.06</v>
      </c>
      <c r="K3198" s="228">
        <v>4172225.9</v>
      </c>
      <c r="L3198" s="228">
        <v>29909226.039999999</v>
      </c>
    </row>
    <row r="3199" spans="1:12">
      <c r="A3199" s="228">
        <v>2010</v>
      </c>
      <c r="B3199" s="228" t="s">
        <v>192</v>
      </c>
      <c r="C3199" s="228" t="s">
        <v>62</v>
      </c>
      <c r="D3199" s="228" t="s">
        <v>206</v>
      </c>
      <c r="E3199" s="228">
        <v>80</v>
      </c>
      <c r="F3199" s="228">
        <v>29032</v>
      </c>
      <c r="G3199" s="228">
        <v>6939</v>
      </c>
      <c r="H3199" s="228">
        <v>34323</v>
      </c>
      <c r="I3199" s="228">
        <v>20569681.690000001</v>
      </c>
      <c r="J3199" s="228">
        <v>3394465.31</v>
      </c>
      <c r="K3199" s="228">
        <v>3474976.1</v>
      </c>
      <c r="L3199" s="228">
        <v>28751429.190000001</v>
      </c>
    </row>
    <row r="3200" spans="1:12">
      <c r="A3200" s="228">
        <v>2010</v>
      </c>
      <c r="B3200" s="228" t="s">
        <v>192</v>
      </c>
      <c r="C3200" s="228" t="s">
        <v>62</v>
      </c>
      <c r="D3200" s="228" t="s">
        <v>206</v>
      </c>
      <c r="E3200" s="228">
        <v>85</v>
      </c>
      <c r="F3200" s="228">
        <v>17484</v>
      </c>
      <c r="G3200" s="228">
        <v>3930</v>
      </c>
      <c r="H3200" s="228">
        <v>27506</v>
      </c>
      <c r="I3200" s="228">
        <v>15096036.550000001</v>
      </c>
      <c r="J3200" s="228">
        <v>2005706.8</v>
      </c>
      <c r="K3200" s="228">
        <v>1877760.03</v>
      </c>
      <c r="L3200" s="228">
        <v>19694719.379999999</v>
      </c>
    </row>
    <row r="3201" spans="1:12">
      <c r="A3201" s="228">
        <v>2010</v>
      </c>
      <c r="B3201" s="228" t="s">
        <v>192</v>
      </c>
      <c r="C3201" s="228" t="s">
        <v>62</v>
      </c>
      <c r="D3201" s="228" t="s">
        <v>206</v>
      </c>
      <c r="E3201" s="228">
        <v>90</v>
      </c>
      <c r="F3201" s="228">
        <v>6822</v>
      </c>
      <c r="G3201" s="228">
        <v>1443</v>
      </c>
      <c r="H3201" s="228">
        <v>12033</v>
      </c>
      <c r="I3201" s="228">
        <v>5983407.1799999997</v>
      </c>
      <c r="J3201" s="228">
        <v>681077.31</v>
      </c>
      <c r="K3201" s="228">
        <v>408236</v>
      </c>
      <c r="L3201" s="228">
        <v>7269720.2800000003</v>
      </c>
    </row>
    <row r="3202" spans="1:12">
      <c r="A3202" s="228">
        <v>2010</v>
      </c>
      <c r="B3202" s="228" t="s">
        <v>192</v>
      </c>
      <c r="C3202" s="228" t="s">
        <v>62</v>
      </c>
      <c r="D3202" s="228" t="s">
        <v>206</v>
      </c>
      <c r="E3202" s="228">
        <v>95</v>
      </c>
      <c r="F3202" s="228">
        <v>2205</v>
      </c>
      <c r="G3202" s="228">
        <v>368</v>
      </c>
      <c r="H3202" s="228">
        <v>3568</v>
      </c>
      <c r="I3202" s="228">
        <v>1613576.28</v>
      </c>
      <c r="J3202" s="228">
        <v>159860.51</v>
      </c>
      <c r="K3202" s="228">
        <v>81896.399999999994</v>
      </c>
      <c r="L3202" s="228">
        <v>1892858.91</v>
      </c>
    </row>
    <row r="3203" spans="1:12">
      <c r="A3203" s="228">
        <v>2010</v>
      </c>
      <c r="B3203" s="228" t="s">
        <v>192</v>
      </c>
      <c r="C3203" s="228" t="s">
        <v>63</v>
      </c>
      <c r="D3203" s="228" t="s">
        <v>205</v>
      </c>
      <c r="E3203" s="228">
        <v>0</v>
      </c>
      <c r="F3203" s="228">
        <v>58438</v>
      </c>
      <c r="G3203" s="228">
        <v>2105</v>
      </c>
      <c r="H3203" s="228">
        <v>7636</v>
      </c>
      <c r="I3203" s="228">
        <v>6241683.1299999999</v>
      </c>
      <c r="J3203" s="228">
        <v>714726.36</v>
      </c>
      <c r="K3203" s="228">
        <v>91368.7</v>
      </c>
      <c r="L3203" s="228">
        <v>7470405.5</v>
      </c>
    </row>
    <row r="3204" spans="1:12">
      <c r="A3204" s="228">
        <v>2010</v>
      </c>
      <c r="B3204" s="228" t="s">
        <v>192</v>
      </c>
      <c r="C3204" s="228" t="s">
        <v>63</v>
      </c>
      <c r="D3204" s="228" t="s">
        <v>205</v>
      </c>
      <c r="E3204" s="228">
        <v>5</v>
      </c>
      <c r="F3204" s="228">
        <v>59917</v>
      </c>
      <c r="G3204" s="228">
        <v>984</v>
      </c>
      <c r="H3204" s="228">
        <v>1382</v>
      </c>
      <c r="I3204" s="228">
        <v>1126196.79</v>
      </c>
      <c r="J3204" s="228">
        <v>266642.34999999998</v>
      </c>
      <c r="K3204" s="228">
        <v>40775.129999999997</v>
      </c>
      <c r="L3204" s="228">
        <v>1659641.34</v>
      </c>
    </row>
    <row r="3205" spans="1:12">
      <c r="A3205" s="228">
        <v>2010</v>
      </c>
      <c r="B3205" s="228" t="s">
        <v>192</v>
      </c>
      <c r="C3205" s="228" t="s">
        <v>63</v>
      </c>
      <c r="D3205" s="228" t="s">
        <v>205</v>
      </c>
      <c r="E3205" s="228">
        <v>10</v>
      </c>
      <c r="F3205" s="228">
        <v>61848</v>
      </c>
      <c r="G3205" s="228">
        <v>801</v>
      </c>
      <c r="H3205" s="228">
        <v>1415</v>
      </c>
      <c r="I3205" s="228">
        <v>1194229.26</v>
      </c>
      <c r="J3205" s="228">
        <v>257866.34</v>
      </c>
      <c r="K3205" s="228">
        <v>234786.79</v>
      </c>
      <c r="L3205" s="228">
        <v>1926674.58</v>
      </c>
    </row>
    <row r="3206" spans="1:12">
      <c r="A3206" s="228">
        <v>2010</v>
      </c>
      <c r="B3206" s="228" t="s">
        <v>192</v>
      </c>
      <c r="C3206" s="228" t="s">
        <v>63</v>
      </c>
      <c r="D3206" s="228" t="s">
        <v>205</v>
      </c>
      <c r="E3206" s="228">
        <v>15</v>
      </c>
      <c r="F3206" s="228">
        <v>65180</v>
      </c>
      <c r="G3206" s="228">
        <v>1770</v>
      </c>
      <c r="H3206" s="228">
        <v>3157</v>
      </c>
      <c r="I3206" s="228">
        <v>2764694.47</v>
      </c>
      <c r="J3206" s="228">
        <v>571324.03</v>
      </c>
      <c r="K3206" s="228">
        <v>396150.55</v>
      </c>
      <c r="L3206" s="228">
        <v>4373941.3</v>
      </c>
    </row>
    <row r="3207" spans="1:12">
      <c r="A3207" s="228">
        <v>2010</v>
      </c>
      <c r="B3207" s="228" t="s">
        <v>192</v>
      </c>
      <c r="C3207" s="228" t="s">
        <v>63</v>
      </c>
      <c r="D3207" s="228" t="s">
        <v>205</v>
      </c>
      <c r="E3207" s="228">
        <v>20</v>
      </c>
      <c r="F3207" s="228">
        <v>46224</v>
      </c>
      <c r="G3207" s="228">
        <v>1417</v>
      </c>
      <c r="H3207" s="228">
        <v>2262</v>
      </c>
      <c r="I3207" s="228">
        <v>2130950.61</v>
      </c>
      <c r="J3207" s="228">
        <v>430325.8</v>
      </c>
      <c r="K3207" s="228">
        <v>305096.61</v>
      </c>
      <c r="L3207" s="228">
        <v>3321075.15</v>
      </c>
    </row>
    <row r="3208" spans="1:12">
      <c r="A3208" s="228">
        <v>2010</v>
      </c>
      <c r="B3208" s="228" t="s">
        <v>192</v>
      </c>
      <c r="C3208" s="228" t="s">
        <v>63</v>
      </c>
      <c r="D3208" s="228" t="s">
        <v>205</v>
      </c>
      <c r="E3208" s="228">
        <v>25</v>
      </c>
      <c r="F3208" s="228">
        <v>42586</v>
      </c>
      <c r="G3208" s="228">
        <v>1219</v>
      </c>
      <c r="H3208" s="228">
        <v>2303</v>
      </c>
      <c r="I3208" s="228">
        <v>1647529.13</v>
      </c>
      <c r="J3208" s="228">
        <v>378710.76</v>
      </c>
      <c r="K3208" s="228">
        <v>296103.02</v>
      </c>
      <c r="L3208" s="228">
        <v>2860389.23</v>
      </c>
    </row>
    <row r="3209" spans="1:12">
      <c r="A3209" s="228">
        <v>2010</v>
      </c>
      <c r="B3209" s="228" t="s">
        <v>192</v>
      </c>
      <c r="C3209" s="228" t="s">
        <v>63</v>
      </c>
      <c r="D3209" s="228" t="s">
        <v>205</v>
      </c>
      <c r="E3209" s="228">
        <v>30</v>
      </c>
      <c r="F3209" s="228">
        <v>54781</v>
      </c>
      <c r="G3209" s="228">
        <v>1693</v>
      </c>
      <c r="H3209" s="228">
        <v>3410</v>
      </c>
      <c r="I3209" s="228">
        <v>2508626.46</v>
      </c>
      <c r="J3209" s="228">
        <v>618585.56999999995</v>
      </c>
      <c r="K3209" s="228">
        <v>407124.06</v>
      </c>
      <c r="L3209" s="228">
        <v>4213189.04</v>
      </c>
    </row>
    <row r="3210" spans="1:12">
      <c r="A3210" s="228">
        <v>2010</v>
      </c>
      <c r="B3210" s="228" t="s">
        <v>192</v>
      </c>
      <c r="C3210" s="228" t="s">
        <v>63</v>
      </c>
      <c r="D3210" s="228" t="s">
        <v>205</v>
      </c>
      <c r="E3210" s="228">
        <v>35</v>
      </c>
      <c r="F3210" s="228">
        <v>65793</v>
      </c>
      <c r="G3210" s="228">
        <v>2380</v>
      </c>
      <c r="H3210" s="228">
        <v>4470</v>
      </c>
      <c r="I3210" s="228">
        <v>3543407.45</v>
      </c>
      <c r="J3210" s="228">
        <v>878536.05</v>
      </c>
      <c r="K3210" s="228">
        <v>820968.03</v>
      </c>
      <c r="L3210" s="228">
        <v>6313561.4000000004</v>
      </c>
    </row>
    <row r="3211" spans="1:12">
      <c r="A3211" s="228">
        <v>2010</v>
      </c>
      <c r="B3211" s="228" t="s">
        <v>192</v>
      </c>
      <c r="C3211" s="228" t="s">
        <v>63</v>
      </c>
      <c r="D3211" s="228" t="s">
        <v>205</v>
      </c>
      <c r="E3211" s="228">
        <v>40</v>
      </c>
      <c r="F3211" s="228">
        <v>65512</v>
      </c>
      <c r="G3211" s="228">
        <v>2830</v>
      </c>
      <c r="H3211" s="228">
        <v>5502</v>
      </c>
      <c r="I3211" s="228">
        <v>4319911.4800000004</v>
      </c>
      <c r="J3211" s="228">
        <v>1082587.55</v>
      </c>
      <c r="K3211" s="228">
        <v>1023900.34</v>
      </c>
      <c r="L3211" s="228">
        <v>7776905.8499999996</v>
      </c>
    </row>
    <row r="3212" spans="1:12">
      <c r="A3212" s="228">
        <v>2010</v>
      </c>
      <c r="B3212" s="228" t="s">
        <v>192</v>
      </c>
      <c r="C3212" s="228" t="s">
        <v>63</v>
      </c>
      <c r="D3212" s="228" t="s">
        <v>205</v>
      </c>
      <c r="E3212" s="228">
        <v>45</v>
      </c>
      <c r="F3212" s="228">
        <v>71132</v>
      </c>
      <c r="G3212" s="228">
        <v>4109</v>
      </c>
      <c r="H3212" s="228">
        <v>7874</v>
      </c>
      <c r="I3212" s="228">
        <v>6559116.79</v>
      </c>
      <c r="J3212" s="228">
        <v>1618721.02</v>
      </c>
      <c r="K3212" s="228">
        <v>1696229.54</v>
      </c>
      <c r="L3212" s="228">
        <v>11553550.859999999</v>
      </c>
    </row>
    <row r="3213" spans="1:12">
      <c r="A3213" s="228">
        <v>2010</v>
      </c>
      <c r="B3213" s="228" t="s">
        <v>192</v>
      </c>
      <c r="C3213" s="228" t="s">
        <v>63</v>
      </c>
      <c r="D3213" s="228" t="s">
        <v>205</v>
      </c>
      <c r="E3213" s="228">
        <v>50</v>
      </c>
      <c r="F3213" s="228">
        <v>70645</v>
      </c>
      <c r="G3213" s="228">
        <v>5503</v>
      </c>
      <c r="H3213" s="228">
        <v>10873</v>
      </c>
      <c r="I3213" s="228">
        <v>8910412.3100000005</v>
      </c>
      <c r="J3213" s="228">
        <v>2193269.23</v>
      </c>
      <c r="K3213" s="228">
        <v>2388066.8199999998</v>
      </c>
      <c r="L3213" s="228">
        <v>15726039.810000001</v>
      </c>
    </row>
    <row r="3214" spans="1:12">
      <c r="A3214" s="228">
        <v>2010</v>
      </c>
      <c r="B3214" s="228" t="s">
        <v>192</v>
      </c>
      <c r="C3214" s="228" t="s">
        <v>63</v>
      </c>
      <c r="D3214" s="228" t="s">
        <v>205</v>
      </c>
      <c r="E3214" s="228">
        <v>55</v>
      </c>
      <c r="F3214" s="228">
        <v>68792</v>
      </c>
      <c r="G3214" s="228">
        <v>7141</v>
      </c>
      <c r="H3214" s="228">
        <v>14241</v>
      </c>
      <c r="I3214" s="228">
        <v>12560633.43</v>
      </c>
      <c r="J3214" s="228">
        <v>2984278.64</v>
      </c>
      <c r="K3214" s="228">
        <v>3718380.47</v>
      </c>
      <c r="L3214" s="228">
        <v>21998517.670000002</v>
      </c>
    </row>
    <row r="3215" spans="1:12">
      <c r="A3215" s="228">
        <v>2010</v>
      </c>
      <c r="B3215" s="228" t="s">
        <v>192</v>
      </c>
      <c r="C3215" s="228" t="s">
        <v>63</v>
      </c>
      <c r="D3215" s="228" t="s">
        <v>205</v>
      </c>
      <c r="E3215" s="228">
        <v>60</v>
      </c>
      <c r="F3215" s="228">
        <v>64501</v>
      </c>
      <c r="G3215" s="228">
        <v>8849</v>
      </c>
      <c r="H3215" s="228">
        <v>20057</v>
      </c>
      <c r="I3215" s="228">
        <v>17725374.329999998</v>
      </c>
      <c r="J3215" s="228">
        <v>3910601.73</v>
      </c>
      <c r="K3215" s="228">
        <v>4818312.4000000004</v>
      </c>
      <c r="L3215" s="228">
        <v>30314681.129999999</v>
      </c>
    </row>
    <row r="3216" spans="1:12">
      <c r="A3216" s="228">
        <v>2010</v>
      </c>
      <c r="B3216" s="228" t="s">
        <v>192</v>
      </c>
      <c r="C3216" s="228" t="s">
        <v>63</v>
      </c>
      <c r="D3216" s="228" t="s">
        <v>205</v>
      </c>
      <c r="E3216" s="228">
        <v>65</v>
      </c>
      <c r="F3216" s="228">
        <v>46288</v>
      </c>
      <c r="G3216" s="228">
        <v>9416</v>
      </c>
      <c r="H3216" s="228">
        <v>20895</v>
      </c>
      <c r="I3216" s="228">
        <v>18437641.52</v>
      </c>
      <c r="J3216" s="228">
        <v>4026282.81</v>
      </c>
      <c r="K3216" s="228">
        <v>5358863.1399999997</v>
      </c>
      <c r="L3216" s="228">
        <v>31316942.91</v>
      </c>
    </row>
    <row r="3217" spans="1:12">
      <c r="A3217" s="228">
        <v>2010</v>
      </c>
      <c r="B3217" s="228" t="s">
        <v>192</v>
      </c>
      <c r="C3217" s="228" t="s">
        <v>63</v>
      </c>
      <c r="D3217" s="228" t="s">
        <v>205</v>
      </c>
      <c r="E3217" s="228">
        <v>70</v>
      </c>
      <c r="F3217" s="228">
        <v>32096</v>
      </c>
      <c r="G3217" s="228">
        <v>7939</v>
      </c>
      <c r="H3217" s="228">
        <v>20804</v>
      </c>
      <c r="I3217" s="228">
        <v>17417850.210000001</v>
      </c>
      <c r="J3217" s="228">
        <v>3569623.55</v>
      </c>
      <c r="K3217" s="228">
        <v>5048425.93</v>
      </c>
      <c r="L3217" s="228">
        <v>28924829.370000001</v>
      </c>
    </row>
    <row r="3218" spans="1:12">
      <c r="A3218" s="228">
        <v>2010</v>
      </c>
      <c r="B3218" s="228" t="s">
        <v>192</v>
      </c>
      <c r="C3218" s="228" t="s">
        <v>63</v>
      </c>
      <c r="D3218" s="228" t="s">
        <v>205</v>
      </c>
      <c r="E3218" s="228">
        <v>75</v>
      </c>
      <c r="F3218" s="228">
        <v>22099</v>
      </c>
      <c r="G3218" s="228">
        <v>7304</v>
      </c>
      <c r="H3218" s="228">
        <v>20914</v>
      </c>
      <c r="I3218" s="228">
        <v>15435130.609999999</v>
      </c>
      <c r="J3218" s="228">
        <v>2997610.08</v>
      </c>
      <c r="K3218" s="228">
        <v>3935292.5</v>
      </c>
      <c r="L3218" s="228">
        <v>24561517.129999999</v>
      </c>
    </row>
    <row r="3219" spans="1:12">
      <c r="A3219" s="228">
        <v>2010</v>
      </c>
      <c r="B3219" s="228" t="s">
        <v>192</v>
      </c>
      <c r="C3219" s="228" t="s">
        <v>63</v>
      </c>
      <c r="D3219" s="228" t="s">
        <v>205</v>
      </c>
      <c r="E3219" s="228">
        <v>80</v>
      </c>
      <c r="F3219" s="228">
        <v>14934</v>
      </c>
      <c r="G3219" s="228">
        <v>5382</v>
      </c>
      <c r="H3219" s="228">
        <v>18477</v>
      </c>
      <c r="I3219" s="228">
        <v>12870738.449999999</v>
      </c>
      <c r="J3219" s="228">
        <v>2157894.13</v>
      </c>
      <c r="K3219" s="228">
        <v>2672593.29</v>
      </c>
      <c r="L3219" s="228">
        <v>19341441.710000001</v>
      </c>
    </row>
    <row r="3220" spans="1:12">
      <c r="A3220" s="228">
        <v>2010</v>
      </c>
      <c r="B3220" s="228" t="s">
        <v>192</v>
      </c>
      <c r="C3220" s="228" t="s">
        <v>63</v>
      </c>
      <c r="D3220" s="228" t="s">
        <v>205</v>
      </c>
      <c r="E3220" s="228">
        <v>85</v>
      </c>
      <c r="F3220" s="228">
        <v>4729</v>
      </c>
      <c r="G3220" s="228">
        <v>1403</v>
      </c>
      <c r="H3220" s="228">
        <v>6908</v>
      </c>
      <c r="I3220" s="228">
        <v>4114697.59</v>
      </c>
      <c r="J3220" s="228">
        <v>574840.51</v>
      </c>
      <c r="K3220" s="228">
        <v>711095.15</v>
      </c>
      <c r="L3220" s="228">
        <v>5968723.6100000003</v>
      </c>
    </row>
    <row r="3221" spans="1:12">
      <c r="A3221" s="228">
        <v>2010</v>
      </c>
      <c r="B3221" s="228" t="s">
        <v>192</v>
      </c>
      <c r="C3221" s="228" t="s">
        <v>63</v>
      </c>
      <c r="D3221" s="228" t="s">
        <v>205</v>
      </c>
      <c r="E3221" s="228">
        <v>90</v>
      </c>
      <c r="F3221" s="228">
        <v>1340</v>
      </c>
      <c r="G3221" s="228">
        <v>360</v>
      </c>
      <c r="H3221" s="228">
        <v>2583</v>
      </c>
      <c r="I3221" s="228">
        <v>1439167.39</v>
      </c>
      <c r="J3221" s="228">
        <v>161584.53</v>
      </c>
      <c r="K3221" s="228">
        <v>144165.54999999999</v>
      </c>
      <c r="L3221" s="228">
        <v>1900435.91</v>
      </c>
    </row>
    <row r="3222" spans="1:12">
      <c r="A3222" s="228">
        <v>2010</v>
      </c>
      <c r="B3222" s="228" t="s">
        <v>192</v>
      </c>
      <c r="C3222" s="228" t="s">
        <v>63</v>
      </c>
      <c r="D3222" s="228" t="s">
        <v>205</v>
      </c>
      <c r="E3222" s="228">
        <v>95</v>
      </c>
      <c r="F3222" s="228">
        <v>332</v>
      </c>
      <c r="G3222" s="228">
        <v>68</v>
      </c>
      <c r="H3222" s="228">
        <v>612</v>
      </c>
      <c r="I3222" s="228">
        <v>298744.33</v>
      </c>
      <c r="J3222" s="228">
        <v>23869.25</v>
      </c>
      <c r="K3222" s="228">
        <v>16063</v>
      </c>
      <c r="L3222" s="228">
        <v>359472.46</v>
      </c>
    </row>
    <row r="3223" spans="1:12">
      <c r="A3223" s="228">
        <v>2010</v>
      </c>
      <c r="B3223" s="228" t="s">
        <v>192</v>
      </c>
      <c r="C3223" s="228" t="s">
        <v>63</v>
      </c>
      <c r="D3223" s="228" t="s">
        <v>206</v>
      </c>
      <c r="E3223" s="228">
        <v>0</v>
      </c>
      <c r="F3223" s="228">
        <v>54726</v>
      </c>
      <c r="G3223" s="228">
        <v>1399</v>
      </c>
      <c r="H3223" s="228">
        <v>5731</v>
      </c>
      <c r="I3223" s="228">
        <v>4623500.17</v>
      </c>
      <c r="J3223" s="228">
        <v>479654.67</v>
      </c>
      <c r="K3223" s="228">
        <v>67609.2</v>
      </c>
      <c r="L3223" s="228">
        <v>5435105.8200000003</v>
      </c>
    </row>
    <row r="3224" spans="1:12">
      <c r="A3224" s="228">
        <v>2010</v>
      </c>
      <c r="B3224" s="228" t="s">
        <v>192</v>
      </c>
      <c r="C3224" s="228" t="s">
        <v>63</v>
      </c>
      <c r="D3224" s="228" t="s">
        <v>206</v>
      </c>
      <c r="E3224" s="228">
        <v>5</v>
      </c>
      <c r="F3224" s="228">
        <v>56495</v>
      </c>
      <c r="G3224" s="228">
        <v>726</v>
      </c>
      <c r="H3224" s="228">
        <v>1142</v>
      </c>
      <c r="I3224" s="228">
        <v>871311.13</v>
      </c>
      <c r="J3224" s="228">
        <v>216933.28</v>
      </c>
      <c r="K3224" s="228">
        <v>81023.3</v>
      </c>
      <c r="L3224" s="228">
        <v>1329997.55</v>
      </c>
    </row>
    <row r="3225" spans="1:12">
      <c r="A3225" s="228">
        <v>2010</v>
      </c>
      <c r="B3225" s="228" t="s">
        <v>192</v>
      </c>
      <c r="C3225" s="228" t="s">
        <v>63</v>
      </c>
      <c r="D3225" s="228" t="s">
        <v>206</v>
      </c>
      <c r="E3225" s="228">
        <v>10</v>
      </c>
      <c r="F3225" s="228">
        <v>58828</v>
      </c>
      <c r="G3225" s="228">
        <v>759</v>
      </c>
      <c r="H3225" s="228">
        <v>1396</v>
      </c>
      <c r="I3225" s="228">
        <v>1184071.1499999999</v>
      </c>
      <c r="J3225" s="228">
        <v>238434.25</v>
      </c>
      <c r="K3225" s="228">
        <v>289441.25</v>
      </c>
      <c r="L3225" s="228">
        <v>1926323.26</v>
      </c>
    </row>
    <row r="3226" spans="1:12">
      <c r="A3226" s="228">
        <v>2010</v>
      </c>
      <c r="B3226" s="228" t="s">
        <v>192</v>
      </c>
      <c r="C3226" s="228" t="s">
        <v>63</v>
      </c>
      <c r="D3226" s="228" t="s">
        <v>206</v>
      </c>
      <c r="E3226" s="228">
        <v>15</v>
      </c>
      <c r="F3226" s="228">
        <v>61872</v>
      </c>
      <c r="G3226" s="228">
        <v>2292</v>
      </c>
      <c r="H3226" s="228">
        <v>4095</v>
      </c>
      <c r="I3226" s="228">
        <v>3182655.25</v>
      </c>
      <c r="J3226" s="228">
        <v>591184.15</v>
      </c>
      <c r="K3226" s="228">
        <v>388086.78</v>
      </c>
      <c r="L3226" s="228">
        <v>4805888.42</v>
      </c>
    </row>
    <row r="3227" spans="1:12">
      <c r="A3227" s="228">
        <v>2010</v>
      </c>
      <c r="B3227" s="228" t="s">
        <v>192</v>
      </c>
      <c r="C3227" s="228" t="s">
        <v>63</v>
      </c>
      <c r="D3227" s="228" t="s">
        <v>206</v>
      </c>
      <c r="E3227" s="228">
        <v>20</v>
      </c>
      <c r="F3227" s="228">
        <v>49875</v>
      </c>
      <c r="G3227" s="228">
        <v>2510</v>
      </c>
      <c r="H3227" s="228">
        <v>5773</v>
      </c>
      <c r="I3227" s="228">
        <v>4281489.97</v>
      </c>
      <c r="J3227" s="228">
        <v>885058.86</v>
      </c>
      <c r="K3227" s="228">
        <v>234580.45</v>
      </c>
      <c r="L3227" s="228">
        <v>6296163.9500000002</v>
      </c>
    </row>
    <row r="3228" spans="1:12">
      <c r="A3228" s="228">
        <v>2010</v>
      </c>
      <c r="B3228" s="228" t="s">
        <v>192</v>
      </c>
      <c r="C3228" s="228" t="s">
        <v>63</v>
      </c>
      <c r="D3228" s="228" t="s">
        <v>206</v>
      </c>
      <c r="E3228" s="228">
        <v>25</v>
      </c>
      <c r="F3228" s="228">
        <v>51899</v>
      </c>
      <c r="G3228" s="228">
        <v>3931</v>
      </c>
      <c r="H3228" s="228">
        <v>10784</v>
      </c>
      <c r="I3228" s="228">
        <v>8494427.6300000008</v>
      </c>
      <c r="J3228" s="228">
        <v>1990522.74</v>
      </c>
      <c r="K3228" s="228">
        <v>428820.53</v>
      </c>
      <c r="L3228" s="228">
        <v>12470904.460000001</v>
      </c>
    </row>
    <row r="3229" spans="1:12">
      <c r="A3229" s="228">
        <v>2010</v>
      </c>
      <c r="B3229" s="228" t="s">
        <v>192</v>
      </c>
      <c r="C3229" s="228" t="s">
        <v>63</v>
      </c>
      <c r="D3229" s="228" t="s">
        <v>206</v>
      </c>
      <c r="E3229" s="228">
        <v>30</v>
      </c>
      <c r="F3229" s="228">
        <v>63511</v>
      </c>
      <c r="G3229" s="228">
        <v>6345</v>
      </c>
      <c r="H3229" s="228">
        <v>17983</v>
      </c>
      <c r="I3229" s="228">
        <v>14783871.390000001</v>
      </c>
      <c r="J3229" s="228">
        <v>3489626.41</v>
      </c>
      <c r="K3229" s="228">
        <v>533559.79</v>
      </c>
      <c r="L3229" s="228">
        <v>21278836.309999999</v>
      </c>
    </row>
    <row r="3230" spans="1:12">
      <c r="A3230" s="228">
        <v>2010</v>
      </c>
      <c r="B3230" s="228" t="s">
        <v>192</v>
      </c>
      <c r="C3230" s="228" t="s">
        <v>63</v>
      </c>
      <c r="D3230" s="228" t="s">
        <v>206</v>
      </c>
      <c r="E3230" s="228">
        <v>35</v>
      </c>
      <c r="F3230" s="228">
        <v>74116</v>
      </c>
      <c r="G3230" s="228">
        <v>6499</v>
      </c>
      <c r="H3230" s="228">
        <v>16490</v>
      </c>
      <c r="I3230" s="228">
        <v>13154450.99</v>
      </c>
      <c r="J3230" s="228">
        <v>3031763.32</v>
      </c>
      <c r="K3230" s="228">
        <v>964832.38</v>
      </c>
      <c r="L3230" s="228">
        <v>19760576.300000001</v>
      </c>
    </row>
    <row r="3231" spans="1:12">
      <c r="A3231" s="228">
        <v>2010</v>
      </c>
      <c r="B3231" s="228" t="s">
        <v>192</v>
      </c>
      <c r="C3231" s="228" t="s">
        <v>63</v>
      </c>
      <c r="D3231" s="228" t="s">
        <v>206</v>
      </c>
      <c r="E3231" s="228">
        <v>40</v>
      </c>
      <c r="F3231" s="228">
        <v>72341</v>
      </c>
      <c r="G3231" s="228">
        <v>5539</v>
      </c>
      <c r="H3231" s="228">
        <v>11484</v>
      </c>
      <c r="I3231" s="228">
        <v>8921938.8399999999</v>
      </c>
      <c r="J3231" s="228">
        <v>2048513.84</v>
      </c>
      <c r="K3231" s="228">
        <v>1041145.14</v>
      </c>
      <c r="L3231" s="228">
        <v>14324021.35</v>
      </c>
    </row>
    <row r="3232" spans="1:12">
      <c r="A3232" s="228">
        <v>2010</v>
      </c>
      <c r="B3232" s="228" t="s">
        <v>192</v>
      </c>
      <c r="C3232" s="228" t="s">
        <v>63</v>
      </c>
      <c r="D3232" s="228" t="s">
        <v>206</v>
      </c>
      <c r="E3232" s="228">
        <v>45</v>
      </c>
      <c r="F3232" s="228">
        <v>77801</v>
      </c>
      <c r="G3232" s="228">
        <v>6001</v>
      </c>
      <c r="H3232" s="228">
        <v>12508</v>
      </c>
      <c r="I3232" s="228">
        <v>9483164.2699999996</v>
      </c>
      <c r="J3232" s="228">
        <v>2220631.02</v>
      </c>
      <c r="K3232" s="228">
        <v>1540421.52</v>
      </c>
      <c r="L3232" s="228">
        <v>15690554.17</v>
      </c>
    </row>
    <row r="3233" spans="1:12">
      <c r="A3233" s="228">
        <v>2010</v>
      </c>
      <c r="B3233" s="228" t="s">
        <v>192</v>
      </c>
      <c r="C3233" s="228" t="s">
        <v>63</v>
      </c>
      <c r="D3233" s="228" t="s">
        <v>206</v>
      </c>
      <c r="E3233" s="228">
        <v>50</v>
      </c>
      <c r="F3233" s="228">
        <v>77056</v>
      </c>
      <c r="G3233" s="228">
        <v>7307</v>
      </c>
      <c r="H3233" s="228">
        <v>15005</v>
      </c>
      <c r="I3233" s="228">
        <v>11411555.550000001</v>
      </c>
      <c r="J3233" s="228">
        <v>2707959.17</v>
      </c>
      <c r="K3233" s="228">
        <v>2209952.13</v>
      </c>
      <c r="L3233" s="228">
        <v>19221399.379999999</v>
      </c>
    </row>
    <row r="3234" spans="1:12">
      <c r="A3234" s="228">
        <v>2010</v>
      </c>
      <c r="B3234" s="228" t="s">
        <v>192</v>
      </c>
      <c r="C3234" s="228" t="s">
        <v>63</v>
      </c>
      <c r="D3234" s="228" t="s">
        <v>206</v>
      </c>
      <c r="E3234" s="228">
        <v>55</v>
      </c>
      <c r="F3234" s="228">
        <v>73672</v>
      </c>
      <c r="G3234" s="228">
        <v>8151</v>
      </c>
      <c r="H3234" s="228">
        <v>17602</v>
      </c>
      <c r="I3234" s="228">
        <v>13629276.720000001</v>
      </c>
      <c r="J3234" s="228">
        <v>3158128.43</v>
      </c>
      <c r="K3234" s="228">
        <v>2990379.13</v>
      </c>
      <c r="L3234" s="228">
        <v>22324898.850000001</v>
      </c>
    </row>
    <row r="3235" spans="1:12">
      <c r="A3235" s="228">
        <v>2010</v>
      </c>
      <c r="B3235" s="228" t="s">
        <v>192</v>
      </c>
      <c r="C3235" s="228" t="s">
        <v>63</v>
      </c>
      <c r="D3235" s="228" t="s">
        <v>206</v>
      </c>
      <c r="E3235" s="228">
        <v>60</v>
      </c>
      <c r="F3235" s="228">
        <v>67151</v>
      </c>
      <c r="G3235" s="228">
        <v>9224</v>
      </c>
      <c r="H3235" s="228">
        <v>20934</v>
      </c>
      <c r="I3235" s="228">
        <v>16282888.82</v>
      </c>
      <c r="J3235" s="228">
        <v>3508714</v>
      </c>
      <c r="K3235" s="228">
        <v>4025757.34</v>
      </c>
      <c r="L3235" s="228">
        <v>27154206.07</v>
      </c>
    </row>
    <row r="3236" spans="1:12">
      <c r="A3236" s="228">
        <v>2010</v>
      </c>
      <c r="B3236" s="228" t="s">
        <v>192</v>
      </c>
      <c r="C3236" s="228" t="s">
        <v>63</v>
      </c>
      <c r="D3236" s="228" t="s">
        <v>206</v>
      </c>
      <c r="E3236" s="228">
        <v>65</v>
      </c>
      <c r="F3236" s="228">
        <v>47368</v>
      </c>
      <c r="G3236" s="228">
        <v>8484</v>
      </c>
      <c r="H3236" s="228">
        <v>21065</v>
      </c>
      <c r="I3236" s="228">
        <v>16599263.810000001</v>
      </c>
      <c r="J3236" s="228">
        <v>3373091.77</v>
      </c>
      <c r="K3236" s="228">
        <v>4258326.28</v>
      </c>
      <c r="L3236" s="228">
        <v>27299560.82</v>
      </c>
    </row>
    <row r="3237" spans="1:12">
      <c r="A3237" s="228">
        <v>2010</v>
      </c>
      <c r="B3237" s="228" t="s">
        <v>192</v>
      </c>
      <c r="C3237" s="228" t="s">
        <v>63</v>
      </c>
      <c r="D3237" s="228" t="s">
        <v>206</v>
      </c>
      <c r="E3237" s="228">
        <v>70</v>
      </c>
      <c r="F3237" s="228">
        <v>33856</v>
      </c>
      <c r="G3237" s="228">
        <v>6811</v>
      </c>
      <c r="H3237" s="228">
        <v>19671</v>
      </c>
      <c r="I3237" s="228">
        <v>15022802.939999999</v>
      </c>
      <c r="J3237" s="228">
        <v>2890263.13</v>
      </c>
      <c r="K3237" s="228">
        <v>3486607.8</v>
      </c>
      <c r="L3237" s="228">
        <v>23930807.440000001</v>
      </c>
    </row>
    <row r="3238" spans="1:12">
      <c r="A3238" s="228">
        <v>2010</v>
      </c>
      <c r="B3238" s="228" t="s">
        <v>192</v>
      </c>
      <c r="C3238" s="228" t="s">
        <v>63</v>
      </c>
      <c r="D3238" s="228" t="s">
        <v>206</v>
      </c>
      <c r="E3238" s="228">
        <v>75</v>
      </c>
      <c r="F3238" s="228">
        <v>25499</v>
      </c>
      <c r="G3238" s="228">
        <v>6534</v>
      </c>
      <c r="H3238" s="228">
        <v>22459</v>
      </c>
      <c r="I3238" s="228">
        <v>15673634.15</v>
      </c>
      <c r="J3238" s="228">
        <v>2724957.11</v>
      </c>
      <c r="K3238" s="228">
        <v>3385536.05</v>
      </c>
      <c r="L3238" s="228">
        <v>24276961.809999999</v>
      </c>
    </row>
    <row r="3239" spans="1:12">
      <c r="A3239" s="228">
        <v>2010</v>
      </c>
      <c r="B3239" s="228" t="s">
        <v>192</v>
      </c>
      <c r="C3239" s="228" t="s">
        <v>63</v>
      </c>
      <c r="D3239" s="228" t="s">
        <v>206</v>
      </c>
      <c r="E3239" s="228">
        <v>80</v>
      </c>
      <c r="F3239" s="228">
        <v>19239</v>
      </c>
      <c r="G3239" s="228">
        <v>4767</v>
      </c>
      <c r="H3239" s="228">
        <v>21576</v>
      </c>
      <c r="I3239" s="228">
        <v>13401645.880000001</v>
      </c>
      <c r="J3239" s="228">
        <v>2014827.09</v>
      </c>
      <c r="K3239" s="228">
        <v>2444674.4</v>
      </c>
      <c r="L3239" s="228">
        <v>19651025.109999999</v>
      </c>
    </row>
    <row r="3240" spans="1:12">
      <c r="A3240" s="228">
        <v>2010</v>
      </c>
      <c r="B3240" s="228" t="s">
        <v>192</v>
      </c>
      <c r="C3240" s="228" t="s">
        <v>63</v>
      </c>
      <c r="D3240" s="228" t="s">
        <v>206</v>
      </c>
      <c r="E3240" s="228">
        <v>85</v>
      </c>
      <c r="F3240" s="228">
        <v>10945</v>
      </c>
      <c r="G3240" s="228">
        <v>2657</v>
      </c>
      <c r="H3240" s="228">
        <v>16153</v>
      </c>
      <c r="I3240" s="228">
        <v>9156992.0600000005</v>
      </c>
      <c r="J3240" s="228">
        <v>1126875.68</v>
      </c>
      <c r="K3240" s="228">
        <v>1117173.03</v>
      </c>
      <c r="L3240" s="228">
        <v>12564974.57</v>
      </c>
    </row>
    <row r="3241" spans="1:12">
      <c r="A3241" s="228">
        <v>2010</v>
      </c>
      <c r="B3241" s="228" t="s">
        <v>192</v>
      </c>
      <c r="C3241" s="228" t="s">
        <v>63</v>
      </c>
      <c r="D3241" s="228" t="s">
        <v>206</v>
      </c>
      <c r="E3241" s="228">
        <v>90</v>
      </c>
      <c r="F3241" s="228">
        <v>4390</v>
      </c>
      <c r="G3241" s="228">
        <v>891</v>
      </c>
      <c r="H3241" s="228">
        <v>6626</v>
      </c>
      <c r="I3241" s="228">
        <v>3353964.28</v>
      </c>
      <c r="J3241" s="228">
        <v>371584</v>
      </c>
      <c r="K3241" s="228">
        <v>105329</v>
      </c>
      <c r="L3241" s="228">
        <v>4143515.56</v>
      </c>
    </row>
    <row r="3242" spans="1:12">
      <c r="A3242" s="228">
        <v>2010</v>
      </c>
      <c r="B3242" s="228" t="s">
        <v>192</v>
      </c>
      <c r="C3242" s="228" t="s">
        <v>63</v>
      </c>
      <c r="D3242" s="228" t="s">
        <v>206</v>
      </c>
      <c r="E3242" s="228">
        <v>95</v>
      </c>
      <c r="F3242" s="228">
        <v>1360</v>
      </c>
      <c r="G3242" s="228">
        <v>206</v>
      </c>
      <c r="H3242" s="228">
        <v>2074</v>
      </c>
      <c r="I3242" s="228">
        <v>1044846.52</v>
      </c>
      <c r="J3242" s="228">
        <v>107304.86</v>
      </c>
      <c r="K3242" s="228">
        <v>55616.800000000003</v>
      </c>
      <c r="L3242" s="228">
        <v>1360766.22</v>
      </c>
    </row>
    <row r="3243" spans="1:12">
      <c r="A3243" s="228">
        <v>2010</v>
      </c>
      <c r="B3243" s="228" t="s">
        <v>192</v>
      </c>
      <c r="C3243" s="228" t="s">
        <v>64</v>
      </c>
      <c r="D3243" s="228" t="s">
        <v>205</v>
      </c>
      <c r="E3243" s="228">
        <v>0</v>
      </c>
      <c r="F3243" s="228">
        <v>18575</v>
      </c>
      <c r="G3243" s="228">
        <v>777</v>
      </c>
      <c r="H3243" s="228">
        <v>2521</v>
      </c>
      <c r="I3243" s="228">
        <v>1152461.95</v>
      </c>
      <c r="J3243" s="228">
        <v>296015.74</v>
      </c>
      <c r="K3243" s="228">
        <v>30578</v>
      </c>
      <c r="L3243" s="228">
        <v>1564782.29</v>
      </c>
    </row>
    <row r="3244" spans="1:12">
      <c r="A3244" s="228">
        <v>2010</v>
      </c>
      <c r="B3244" s="228" t="s">
        <v>192</v>
      </c>
      <c r="C3244" s="228" t="s">
        <v>64</v>
      </c>
      <c r="D3244" s="228" t="s">
        <v>205</v>
      </c>
      <c r="E3244" s="228">
        <v>5</v>
      </c>
      <c r="F3244" s="228">
        <v>19041</v>
      </c>
      <c r="G3244" s="228">
        <v>345</v>
      </c>
      <c r="H3244" s="228">
        <v>458</v>
      </c>
      <c r="I3244" s="228">
        <v>349459.05</v>
      </c>
      <c r="J3244" s="228">
        <v>124895.82</v>
      </c>
      <c r="K3244" s="228">
        <v>20235</v>
      </c>
      <c r="L3244" s="228">
        <v>530884.93000000005</v>
      </c>
    </row>
    <row r="3245" spans="1:12">
      <c r="A3245" s="228">
        <v>2010</v>
      </c>
      <c r="B3245" s="228" t="s">
        <v>192</v>
      </c>
      <c r="C3245" s="228" t="s">
        <v>64</v>
      </c>
      <c r="D3245" s="228" t="s">
        <v>205</v>
      </c>
      <c r="E3245" s="228">
        <v>10</v>
      </c>
      <c r="F3245" s="228">
        <v>20709</v>
      </c>
      <c r="G3245" s="228">
        <v>241</v>
      </c>
      <c r="H3245" s="228">
        <v>341</v>
      </c>
      <c r="I3245" s="228">
        <v>259964.75</v>
      </c>
      <c r="J3245" s="228">
        <v>95612.2</v>
      </c>
      <c r="K3245" s="228">
        <v>42054</v>
      </c>
      <c r="L3245" s="228">
        <v>421172.5</v>
      </c>
    </row>
    <row r="3246" spans="1:12">
      <c r="A3246" s="228">
        <v>2010</v>
      </c>
      <c r="B3246" s="228" t="s">
        <v>192</v>
      </c>
      <c r="C3246" s="228" t="s">
        <v>64</v>
      </c>
      <c r="D3246" s="228" t="s">
        <v>205</v>
      </c>
      <c r="E3246" s="228">
        <v>15</v>
      </c>
      <c r="F3246" s="228">
        <v>22876</v>
      </c>
      <c r="G3246" s="228">
        <v>579</v>
      </c>
      <c r="H3246" s="228">
        <v>830</v>
      </c>
      <c r="I3246" s="228">
        <v>818582.3</v>
      </c>
      <c r="J3246" s="228">
        <v>270307.74</v>
      </c>
      <c r="K3246" s="228">
        <v>202571.76</v>
      </c>
      <c r="L3246" s="228">
        <v>1366513.68</v>
      </c>
    </row>
    <row r="3247" spans="1:12">
      <c r="A3247" s="228">
        <v>2010</v>
      </c>
      <c r="B3247" s="228" t="s">
        <v>192</v>
      </c>
      <c r="C3247" s="228" t="s">
        <v>64</v>
      </c>
      <c r="D3247" s="228" t="s">
        <v>205</v>
      </c>
      <c r="E3247" s="228">
        <v>20</v>
      </c>
      <c r="F3247" s="228">
        <v>20828</v>
      </c>
      <c r="G3247" s="228">
        <v>654</v>
      </c>
      <c r="H3247" s="228">
        <v>1037</v>
      </c>
      <c r="I3247" s="228">
        <v>850754.01</v>
      </c>
      <c r="J3247" s="228">
        <v>288309.34000000003</v>
      </c>
      <c r="K3247" s="228">
        <v>154839.70000000001</v>
      </c>
      <c r="L3247" s="228">
        <v>1384779.24</v>
      </c>
    </row>
    <row r="3248" spans="1:12">
      <c r="A3248" s="228">
        <v>2010</v>
      </c>
      <c r="B3248" s="228" t="s">
        <v>192</v>
      </c>
      <c r="C3248" s="228" t="s">
        <v>64</v>
      </c>
      <c r="D3248" s="228" t="s">
        <v>205</v>
      </c>
      <c r="E3248" s="228">
        <v>25</v>
      </c>
      <c r="F3248" s="228">
        <v>15792</v>
      </c>
      <c r="G3248" s="228">
        <v>567</v>
      </c>
      <c r="H3248" s="228">
        <v>1009</v>
      </c>
      <c r="I3248" s="228">
        <v>698513.26</v>
      </c>
      <c r="J3248" s="228">
        <v>230637.59</v>
      </c>
      <c r="K3248" s="228">
        <v>109406.48</v>
      </c>
      <c r="L3248" s="228">
        <v>1140955.79</v>
      </c>
    </row>
    <row r="3249" spans="1:12">
      <c r="A3249" s="228">
        <v>2010</v>
      </c>
      <c r="B3249" s="228" t="s">
        <v>192</v>
      </c>
      <c r="C3249" s="228" t="s">
        <v>64</v>
      </c>
      <c r="D3249" s="228" t="s">
        <v>205</v>
      </c>
      <c r="E3249" s="228">
        <v>30</v>
      </c>
      <c r="F3249" s="228">
        <v>19106</v>
      </c>
      <c r="G3249" s="228">
        <v>599</v>
      </c>
      <c r="H3249" s="228">
        <v>1084</v>
      </c>
      <c r="I3249" s="228">
        <v>759469.23</v>
      </c>
      <c r="J3249" s="228">
        <v>274202.73</v>
      </c>
      <c r="K3249" s="228">
        <v>114296.5</v>
      </c>
      <c r="L3249" s="228">
        <v>1276174.29</v>
      </c>
    </row>
    <row r="3250" spans="1:12">
      <c r="A3250" s="228">
        <v>2010</v>
      </c>
      <c r="B3250" s="228" t="s">
        <v>192</v>
      </c>
      <c r="C3250" s="228" t="s">
        <v>64</v>
      </c>
      <c r="D3250" s="228" t="s">
        <v>205</v>
      </c>
      <c r="E3250" s="228">
        <v>35</v>
      </c>
      <c r="F3250" s="228">
        <v>21796</v>
      </c>
      <c r="G3250" s="228">
        <v>844</v>
      </c>
      <c r="H3250" s="228">
        <v>1334</v>
      </c>
      <c r="I3250" s="228">
        <v>920779.42</v>
      </c>
      <c r="J3250" s="228">
        <v>378147.52</v>
      </c>
      <c r="K3250" s="228">
        <v>136044.57</v>
      </c>
      <c r="L3250" s="228">
        <v>1597778.01</v>
      </c>
    </row>
    <row r="3251" spans="1:12">
      <c r="A3251" s="228">
        <v>2010</v>
      </c>
      <c r="B3251" s="228" t="s">
        <v>192</v>
      </c>
      <c r="C3251" s="228" t="s">
        <v>64</v>
      </c>
      <c r="D3251" s="228" t="s">
        <v>205</v>
      </c>
      <c r="E3251" s="228">
        <v>40</v>
      </c>
      <c r="F3251" s="228">
        <v>23313</v>
      </c>
      <c r="G3251" s="228">
        <v>1027</v>
      </c>
      <c r="H3251" s="228">
        <v>1755</v>
      </c>
      <c r="I3251" s="228">
        <v>1335261.28</v>
      </c>
      <c r="J3251" s="228">
        <v>454969.69</v>
      </c>
      <c r="K3251" s="228">
        <v>328986.55</v>
      </c>
      <c r="L3251" s="228">
        <v>2276259.14</v>
      </c>
    </row>
    <row r="3252" spans="1:12">
      <c r="A3252" s="228">
        <v>2010</v>
      </c>
      <c r="B3252" s="228" t="s">
        <v>192</v>
      </c>
      <c r="C3252" s="228" t="s">
        <v>64</v>
      </c>
      <c r="D3252" s="228" t="s">
        <v>205</v>
      </c>
      <c r="E3252" s="228">
        <v>45</v>
      </c>
      <c r="F3252" s="228">
        <v>26772</v>
      </c>
      <c r="G3252" s="228">
        <v>1348</v>
      </c>
      <c r="H3252" s="228">
        <v>2325</v>
      </c>
      <c r="I3252" s="228">
        <v>1871555.62</v>
      </c>
      <c r="J3252" s="228">
        <v>623425.21</v>
      </c>
      <c r="K3252" s="228">
        <v>430098.15</v>
      </c>
      <c r="L3252" s="228">
        <v>3144673.39</v>
      </c>
    </row>
    <row r="3253" spans="1:12">
      <c r="A3253" s="228">
        <v>2010</v>
      </c>
      <c r="B3253" s="228" t="s">
        <v>192</v>
      </c>
      <c r="C3253" s="228" t="s">
        <v>64</v>
      </c>
      <c r="D3253" s="228" t="s">
        <v>205</v>
      </c>
      <c r="E3253" s="228">
        <v>50</v>
      </c>
      <c r="F3253" s="228">
        <v>28779</v>
      </c>
      <c r="G3253" s="228">
        <v>2089</v>
      </c>
      <c r="H3253" s="228">
        <v>3728</v>
      </c>
      <c r="I3253" s="228">
        <v>2866475</v>
      </c>
      <c r="J3253" s="228">
        <v>953459.24</v>
      </c>
      <c r="K3253" s="228">
        <v>798519.56</v>
      </c>
      <c r="L3253" s="228">
        <v>4916730.13</v>
      </c>
    </row>
    <row r="3254" spans="1:12">
      <c r="A3254" s="228">
        <v>2010</v>
      </c>
      <c r="B3254" s="228" t="s">
        <v>192</v>
      </c>
      <c r="C3254" s="228" t="s">
        <v>64</v>
      </c>
      <c r="D3254" s="228" t="s">
        <v>205</v>
      </c>
      <c r="E3254" s="228">
        <v>55</v>
      </c>
      <c r="F3254" s="228">
        <v>29138</v>
      </c>
      <c r="G3254" s="228">
        <v>2809</v>
      </c>
      <c r="H3254" s="228">
        <v>6105</v>
      </c>
      <c r="I3254" s="228">
        <v>4756893.8</v>
      </c>
      <c r="J3254" s="228">
        <v>1414635.65</v>
      </c>
      <c r="K3254" s="228">
        <v>1241157.6000000001</v>
      </c>
      <c r="L3254" s="228">
        <v>7769231.0499999998</v>
      </c>
    </row>
    <row r="3255" spans="1:12">
      <c r="A3255" s="228">
        <v>2010</v>
      </c>
      <c r="B3255" s="228" t="s">
        <v>192</v>
      </c>
      <c r="C3255" s="228" t="s">
        <v>64</v>
      </c>
      <c r="D3255" s="228" t="s">
        <v>205</v>
      </c>
      <c r="E3255" s="228">
        <v>60</v>
      </c>
      <c r="F3255" s="228">
        <v>27956</v>
      </c>
      <c r="G3255" s="228">
        <v>3448</v>
      </c>
      <c r="H3255" s="228">
        <v>7810</v>
      </c>
      <c r="I3255" s="228">
        <v>6615596.0999999996</v>
      </c>
      <c r="J3255" s="228">
        <v>1799879.35</v>
      </c>
      <c r="K3255" s="228">
        <v>2072683.53</v>
      </c>
      <c r="L3255" s="228">
        <v>11133303.75</v>
      </c>
    </row>
    <row r="3256" spans="1:12">
      <c r="A3256" s="228">
        <v>2010</v>
      </c>
      <c r="B3256" s="228" t="s">
        <v>192</v>
      </c>
      <c r="C3256" s="228" t="s">
        <v>64</v>
      </c>
      <c r="D3256" s="228" t="s">
        <v>205</v>
      </c>
      <c r="E3256" s="228">
        <v>65</v>
      </c>
      <c r="F3256" s="228">
        <v>20060</v>
      </c>
      <c r="G3256" s="228">
        <v>3616</v>
      </c>
      <c r="H3256" s="228">
        <v>8419</v>
      </c>
      <c r="I3256" s="228">
        <v>6115161.4800000004</v>
      </c>
      <c r="J3256" s="228">
        <v>1650748.97</v>
      </c>
      <c r="K3256" s="228">
        <v>1812773.35</v>
      </c>
      <c r="L3256" s="228">
        <v>9930631.2799999993</v>
      </c>
    </row>
    <row r="3257" spans="1:12">
      <c r="A3257" s="228">
        <v>2010</v>
      </c>
      <c r="B3257" s="228" t="s">
        <v>192</v>
      </c>
      <c r="C3257" s="228" t="s">
        <v>64</v>
      </c>
      <c r="D3257" s="228" t="s">
        <v>205</v>
      </c>
      <c r="E3257" s="228">
        <v>70</v>
      </c>
      <c r="F3257" s="228">
        <v>14498</v>
      </c>
      <c r="G3257" s="228">
        <v>3311</v>
      </c>
      <c r="H3257" s="228">
        <v>9049</v>
      </c>
      <c r="I3257" s="228">
        <v>6347336.7199999997</v>
      </c>
      <c r="J3257" s="228">
        <v>1655949.41</v>
      </c>
      <c r="K3257" s="228">
        <v>1872703.73</v>
      </c>
      <c r="L3257" s="228">
        <v>10219289.130000001</v>
      </c>
    </row>
    <row r="3258" spans="1:12">
      <c r="A3258" s="228">
        <v>2010</v>
      </c>
      <c r="B3258" s="228" t="s">
        <v>192</v>
      </c>
      <c r="C3258" s="228" t="s">
        <v>64</v>
      </c>
      <c r="D3258" s="228" t="s">
        <v>205</v>
      </c>
      <c r="E3258" s="228">
        <v>75</v>
      </c>
      <c r="F3258" s="228">
        <v>10504</v>
      </c>
      <c r="G3258" s="228">
        <v>3282</v>
      </c>
      <c r="H3258" s="228">
        <v>9340</v>
      </c>
      <c r="I3258" s="228">
        <v>5800046.4900000002</v>
      </c>
      <c r="J3258" s="228">
        <v>1304420.58</v>
      </c>
      <c r="K3258" s="228">
        <v>1657973.53</v>
      </c>
      <c r="L3258" s="228">
        <v>9310996.4000000004</v>
      </c>
    </row>
    <row r="3259" spans="1:12">
      <c r="A3259" s="228">
        <v>2010</v>
      </c>
      <c r="B3259" s="228" t="s">
        <v>192</v>
      </c>
      <c r="C3259" s="228" t="s">
        <v>64</v>
      </c>
      <c r="D3259" s="228" t="s">
        <v>205</v>
      </c>
      <c r="E3259" s="228">
        <v>80</v>
      </c>
      <c r="F3259" s="228">
        <v>7974</v>
      </c>
      <c r="G3259" s="228">
        <v>2605</v>
      </c>
      <c r="H3259" s="228">
        <v>9260</v>
      </c>
      <c r="I3259" s="228">
        <v>5449414.46</v>
      </c>
      <c r="J3259" s="228">
        <v>1096536.28</v>
      </c>
      <c r="K3259" s="228">
        <v>1388701.35</v>
      </c>
      <c r="L3259" s="228">
        <v>8080355.2800000003</v>
      </c>
    </row>
    <row r="3260" spans="1:12">
      <c r="A3260" s="228">
        <v>2010</v>
      </c>
      <c r="B3260" s="228" t="s">
        <v>192</v>
      </c>
      <c r="C3260" s="228" t="s">
        <v>64</v>
      </c>
      <c r="D3260" s="228" t="s">
        <v>205</v>
      </c>
      <c r="E3260" s="228">
        <v>85</v>
      </c>
      <c r="F3260" s="228">
        <v>2812</v>
      </c>
      <c r="G3260" s="228">
        <v>937</v>
      </c>
      <c r="H3260" s="228">
        <v>3728</v>
      </c>
      <c r="I3260" s="228">
        <v>1760508.91</v>
      </c>
      <c r="J3260" s="228">
        <v>306374.84000000003</v>
      </c>
      <c r="K3260" s="228">
        <v>354698.8</v>
      </c>
      <c r="L3260" s="228">
        <v>2482040.56</v>
      </c>
    </row>
    <row r="3261" spans="1:12">
      <c r="A3261" s="228">
        <v>2010</v>
      </c>
      <c r="B3261" s="228" t="s">
        <v>192</v>
      </c>
      <c r="C3261" s="228" t="s">
        <v>64</v>
      </c>
      <c r="D3261" s="228" t="s">
        <v>205</v>
      </c>
      <c r="E3261" s="228">
        <v>90</v>
      </c>
      <c r="F3261" s="228">
        <v>837</v>
      </c>
      <c r="G3261" s="228">
        <v>188</v>
      </c>
      <c r="H3261" s="228">
        <v>1747</v>
      </c>
      <c r="I3261" s="228">
        <v>644648.85</v>
      </c>
      <c r="J3261" s="228">
        <v>99125.97</v>
      </c>
      <c r="K3261" s="228">
        <v>34748</v>
      </c>
      <c r="L3261" s="228">
        <v>811962.17</v>
      </c>
    </row>
    <row r="3262" spans="1:12">
      <c r="A3262" s="228">
        <v>2010</v>
      </c>
      <c r="B3262" s="228" t="s">
        <v>192</v>
      </c>
      <c r="C3262" s="228" t="s">
        <v>64</v>
      </c>
      <c r="D3262" s="228" t="s">
        <v>205</v>
      </c>
      <c r="E3262" s="228">
        <v>95</v>
      </c>
      <c r="F3262" s="228">
        <v>173</v>
      </c>
      <c r="G3262" s="228">
        <v>46</v>
      </c>
      <c r="H3262" s="228">
        <v>537</v>
      </c>
      <c r="I3262" s="228">
        <v>157112.46</v>
      </c>
      <c r="J3262" s="228">
        <v>21515.439999999999</v>
      </c>
      <c r="K3262" s="228">
        <v>3232</v>
      </c>
      <c r="L3262" s="228">
        <v>197349.45</v>
      </c>
    </row>
    <row r="3263" spans="1:12">
      <c r="A3263" s="228">
        <v>2010</v>
      </c>
      <c r="B3263" s="228" t="s">
        <v>192</v>
      </c>
      <c r="C3263" s="228" t="s">
        <v>64</v>
      </c>
      <c r="D3263" s="228" t="s">
        <v>206</v>
      </c>
      <c r="E3263" s="228">
        <v>0</v>
      </c>
      <c r="F3263" s="228">
        <v>17945</v>
      </c>
      <c r="G3263" s="228">
        <v>507</v>
      </c>
      <c r="H3263" s="228">
        <v>2180</v>
      </c>
      <c r="I3263" s="228">
        <v>876948.2</v>
      </c>
      <c r="J3263" s="228">
        <v>177874.76</v>
      </c>
      <c r="K3263" s="228">
        <v>38383</v>
      </c>
      <c r="L3263" s="228">
        <v>1154555.05</v>
      </c>
    </row>
    <row r="3264" spans="1:12">
      <c r="A3264" s="228">
        <v>2010</v>
      </c>
      <c r="B3264" s="228" t="s">
        <v>192</v>
      </c>
      <c r="C3264" s="228" t="s">
        <v>64</v>
      </c>
      <c r="D3264" s="228" t="s">
        <v>206</v>
      </c>
      <c r="E3264" s="228">
        <v>5</v>
      </c>
      <c r="F3264" s="228">
        <v>18080</v>
      </c>
      <c r="G3264" s="228">
        <v>260</v>
      </c>
      <c r="H3264" s="228">
        <v>279</v>
      </c>
      <c r="I3264" s="228">
        <v>207580.75</v>
      </c>
      <c r="J3264" s="228">
        <v>79307.789999999994</v>
      </c>
      <c r="K3264" s="228">
        <v>25361</v>
      </c>
      <c r="L3264" s="228">
        <v>338787.55</v>
      </c>
    </row>
    <row r="3265" spans="1:12">
      <c r="A3265" s="228">
        <v>2010</v>
      </c>
      <c r="B3265" s="228" t="s">
        <v>192</v>
      </c>
      <c r="C3265" s="228" t="s">
        <v>64</v>
      </c>
      <c r="D3265" s="228" t="s">
        <v>206</v>
      </c>
      <c r="E3265" s="228">
        <v>10</v>
      </c>
      <c r="F3265" s="228">
        <v>19722</v>
      </c>
      <c r="G3265" s="228">
        <v>210</v>
      </c>
      <c r="H3265" s="228">
        <v>316</v>
      </c>
      <c r="I3265" s="228">
        <v>207571.3</v>
      </c>
      <c r="J3265" s="228">
        <v>77786.740000000005</v>
      </c>
      <c r="K3265" s="228">
        <v>32430</v>
      </c>
      <c r="L3265" s="228">
        <v>336951.55</v>
      </c>
    </row>
    <row r="3266" spans="1:12">
      <c r="A3266" s="228">
        <v>2010</v>
      </c>
      <c r="B3266" s="228" t="s">
        <v>192</v>
      </c>
      <c r="C3266" s="228" t="s">
        <v>64</v>
      </c>
      <c r="D3266" s="228" t="s">
        <v>206</v>
      </c>
      <c r="E3266" s="228">
        <v>15</v>
      </c>
      <c r="F3266" s="228">
        <v>21845</v>
      </c>
      <c r="G3266" s="228">
        <v>665</v>
      </c>
      <c r="H3266" s="228">
        <v>935</v>
      </c>
      <c r="I3266" s="228">
        <v>793048.5</v>
      </c>
      <c r="J3266" s="228">
        <v>246239.73</v>
      </c>
      <c r="K3266" s="228">
        <v>103254</v>
      </c>
      <c r="L3266" s="228">
        <v>1228970.73</v>
      </c>
    </row>
    <row r="3267" spans="1:12">
      <c r="A3267" s="228">
        <v>2010</v>
      </c>
      <c r="B3267" s="228" t="s">
        <v>192</v>
      </c>
      <c r="C3267" s="228" t="s">
        <v>64</v>
      </c>
      <c r="D3267" s="228" t="s">
        <v>206</v>
      </c>
      <c r="E3267" s="228">
        <v>20</v>
      </c>
      <c r="F3267" s="228">
        <v>20791</v>
      </c>
      <c r="G3267" s="228">
        <v>948</v>
      </c>
      <c r="H3267" s="228">
        <v>1570</v>
      </c>
      <c r="I3267" s="228">
        <v>1211076.76</v>
      </c>
      <c r="J3267" s="228">
        <v>359592.06</v>
      </c>
      <c r="K3267" s="228">
        <v>140506.25</v>
      </c>
      <c r="L3267" s="228">
        <v>1846143.9</v>
      </c>
    </row>
    <row r="3268" spans="1:12">
      <c r="A3268" s="228">
        <v>2010</v>
      </c>
      <c r="B3268" s="228" t="s">
        <v>192</v>
      </c>
      <c r="C3268" s="228" t="s">
        <v>64</v>
      </c>
      <c r="D3268" s="228" t="s">
        <v>206</v>
      </c>
      <c r="E3268" s="228">
        <v>25</v>
      </c>
      <c r="F3268" s="228">
        <v>18461</v>
      </c>
      <c r="G3268" s="228">
        <v>1383</v>
      </c>
      <c r="H3268" s="228">
        <v>3859</v>
      </c>
      <c r="I3268" s="228">
        <v>2815036.8</v>
      </c>
      <c r="J3268" s="228">
        <v>815640.98</v>
      </c>
      <c r="K3268" s="228">
        <v>143352</v>
      </c>
      <c r="L3268" s="228">
        <v>4054652.8</v>
      </c>
    </row>
    <row r="3269" spans="1:12">
      <c r="A3269" s="228">
        <v>2010</v>
      </c>
      <c r="B3269" s="228" t="s">
        <v>192</v>
      </c>
      <c r="C3269" s="228" t="s">
        <v>64</v>
      </c>
      <c r="D3269" s="228" t="s">
        <v>206</v>
      </c>
      <c r="E3269" s="228">
        <v>30</v>
      </c>
      <c r="F3269" s="228">
        <v>21269</v>
      </c>
      <c r="G3269" s="228">
        <v>1988</v>
      </c>
      <c r="H3269" s="228">
        <v>5680</v>
      </c>
      <c r="I3269" s="228">
        <v>4307516.68</v>
      </c>
      <c r="J3269" s="228">
        <v>1267806.53</v>
      </c>
      <c r="K3269" s="228">
        <v>206663</v>
      </c>
      <c r="L3269" s="228">
        <v>6228998.5</v>
      </c>
    </row>
    <row r="3270" spans="1:12">
      <c r="A3270" s="228">
        <v>2010</v>
      </c>
      <c r="B3270" s="228" t="s">
        <v>192</v>
      </c>
      <c r="C3270" s="228" t="s">
        <v>64</v>
      </c>
      <c r="D3270" s="228" t="s">
        <v>206</v>
      </c>
      <c r="E3270" s="228">
        <v>35</v>
      </c>
      <c r="F3270" s="228">
        <v>24270</v>
      </c>
      <c r="G3270" s="228">
        <v>2138</v>
      </c>
      <c r="H3270" s="228">
        <v>4956</v>
      </c>
      <c r="I3270" s="228">
        <v>3806723.48</v>
      </c>
      <c r="J3270" s="228">
        <v>1148220.99</v>
      </c>
      <c r="K3270" s="228">
        <v>404259.91</v>
      </c>
      <c r="L3270" s="228">
        <v>5788645.5899999999</v>
      </c>
    </row>
    <row r="3271" spans="1:12">
      <c r="A3271" s="228">
        <v>2010</v>
      </c>
      <c r="B3271" s="228" t="s">
        <v>192</v>
      </c>
      <c r="C3271" s="228" t="s">
        <v>64</v>
      </c>
      <c r="D3271" s="228" t="s">
        <v>206</v>
      </c>
      <c r="E3271" s="228">
        <v>40</v>
      </c>
      <c r="F3271" s="228">
        <v>25733</v>
      </c>
      <c r="G3271" s="228">
        <v>1942</v>
      </c>
      <c r="H3271" s="228">
        <v>3924</v>
      </c>
      <c r="I3271" s="228">
        <v>2942977.16</v>
      </c>
      <c r="J3271" s="228">
        <v>870620.36</v>
      </c>
      <c r="K3271" s="228">
        <v>399386.16</v>
      </c>
      <c r="L3271" s="228">
        <v>4509370.47</v>
      </c>
    </row>
    <row r="3272" spans="1:12">
      <c r="A3272" s="228">
        <v>2010</v>
      </c>
      <c r="B3272" s="228" t="s">
        <v>192</v>
      </c>
      <c r="C3272" s="228" t="s">
        <v>64</v>
      </c>
      <c r="D3272" s="228" t="s">
        <v>206</v>
      </c>
      <c r="E3272" s="228">
        <v>45</v>
      </c>
      <c r="F3272" s="228">
        <v>29468</v>
      </c>
      <c r="G3272" s="228">
        <v>2118</v>
      </c>
      <c r="H3272" s="228">
        <v>4298</v>
      </c>
      <c r="I3272" s="228">
        <v>3189932.89</v>
      </c>
      <c r="J3272" s="228">
        <v>965109.54</v>
      </c>
      <c r="K3272" s="228">
        <v>518211.73</v>
      </c>
      <c r="L3272" s="228">
        <v>5013291.07</v>
      </c>
    </row>
    <row r="3273" spans="1:12">
      <c r="A3273" s="228">
        <v>2010</v>
      </c>
      <c r="B3273" s="228" t="s">
        <v>192</v>
      </c>
      <c r="C3273" s="228" t="s">
        <v>64</v>
      </c>
      <c r="D3273" s="228" t="s">
        <v>206</v>
      </c>
      <c r="E3273" s="228">
        <v>50</v>
      </c>
      <c r="F3273" s="228">
        <v>31890</v>
      </c>
      <c r="G3273" s="228">
        <v>2856</v>
      </c>
      <c r="H3273" s="228">
        <v>6115</v>
      </c>
      <c r="I3273" s="228">
        <v>4761438.24</v>
      </c>
      <c r="J3273" s="228">
        <v>1290122.8899999999</v>
      </c>
      <c r="K3273" s="228">
        <v>819944.25</v>
      </c>
      <c r="L3273" s="228">
        <v>7257444.3700000001</v>
      </c>
    </row>
    <row r="3274" spans="1:12">
      <c r="A3274" s="228">
        <v>2010</v>
      </c>
      <c r="B3274" s="228" t="s">
        <v>192</v>
      </c>
      <c r="C3274" s="228" t="s">
        <v>64</v>
      </c>
      <c r="D3274" s="228" t="s">
        <v>206</v>
      </c>
      <c r="E3274" s="228">
        <v>55</v>
      </c>
      <c r="F3274" s="228">
        <v>32141</v>
      </c>
      <c r="G3274" s="228">
        <v>3359</v>
      </c>
      <c r="H3274" s="228">
        <v>6993</v>
      </c>
      <c r="I3274" s="228">
        <v>5211091.3499999996</v>
      </c>
      <c r="J3274" s="228">
        <v>1514262.22</v>
      </c>
      <c r="K3274" s="228">
        <v>1310171.31</v>
      </c>
      <c r="L3274" s="228">
        <v>8412693.3399999999</v>
      </c>
    </row>
    <row r="3275" spans="1:12">
      <c r="A3275" s="228">
        <v>2010</v>
      </c>
      <c r="B3275" s="228" t="s">
        <v>192</v>
      </c>
      <c r="C3275" s="228" t="s">
        <v>64</v>
      </c>
      <c r="D3275" s="228" t="s">
        <v>206</v>
      </c>
      <c r="E3275" s="228">
        <v>60</v>
      </c>
      <c r="F3275" s="228">
        <v>29698</v>
      </c>
      <c r="G3275" s="228">
        <v>3676</v>
      </c>
      <c r="H3275" s="228">
        <v>8061</v>
      </c>
      <c r="I3275" s="228">
        <v>5913514.0499999998</v>
      </c>
      <c r="J3275" s="228">
        <v>1673619.18</v>
      </c>
      <c r="K3275" s="228">
        <v>1480570.26</v>
      </c>
      <c r="L3275" s="228">
        <v>9471807.5999999996</v>
      </c>
    </row>
    <row r="3276" spans="1:12">
      <c r="A3276" s="228">
        <v>2010</v>
      </c>
      <c r="B3276" s="228" t="s">
        <v>192</v>
      </c>
      <c r="C3276" s="228" t="s">
        <v>64</v>
      </c>
      <c r="D3276" s="228" t="s">
        <v>206</v>
      </c>
      <c r="E3276" s="228">
        <v>65</v>
      </c>
      <c r="F3276" s="228">
        <v>20788</v>
      </c>
      <c r="G3276" s="228">
        <v>3270</v>
      </c>
      <c r="H3276" s="228">
        <v>8137</v>
      </c>
      <c r="I3276" s="228">
        <v>5824459.6200000001</v>
      </c>
      <c r="J3276" s="228">
        <v>1507754.63</v>
      </c>
      <c r="K3276" s="228">
        <v>1760941.57</v>
      </c>
      <c r="L3276" s="228">
        <v>9486312.4499999993</v>
      </c>
    </row>
    <row r="3277" spans="1:12">
      <c r="A3277" s="228">
        <v>2010</v>
      </c>
      <c r="B3277" s="228" t="s">
        <v>192</v>
      </c>
      <c r="C3277" s="228" t="s">
        <v>64</v>
      </c>
      <c r="D3277" s="228" t="s">
        <v>206</v>
      </c>
      <c r="E3277" s="228">
        <v>70</v>
      </c>
      <c r="F3277" s="228">
        <v>15424</v>
      </c>
      <c r="G3277" s="228">
        <v>3059</v>
      </c>
      <c r="H3277" s="228">
        <v>7979</v>
      </c>
      <c r="I3277" s="228">
        <v>5114476.53</v>
      </c>
      <c r="J3277" s="228">
        <v>1308706.83</v>
      </c>
      <c r="K3277" s="228">
        <v>1366779.31</v>
      </c>
      <c r="L3277" s="228">
        <v>8047121.9900000002</v>
      </c>
    </row>
    <row r="3278" spans="1:12">
      <c r="A3278" s="228">
        <v>2010</v>
      </c>
      <c r="B3278" s="228" t="s">
        <v>192</v>
      </c>
      <c r="C3278" s="228" t="s">
        <v>64</v>
      </c>
      <c r="D3278" s="228" t="s">
        <v>206</v>
      </c>
      <c r="E3278" s="228">
        <v>75</v>
      </c>
      <c r="F3278" s="228">
        <v>12242</v>
      </c>
      <c r="G3278" s="228">
        <v>2854</v>
      </c>
      <c r="H3278" s="228">
        <v>9295</v>
      </c>
      <c r="I3278" s="228">
        <v>5995804.6500000004</v>
      </c>
      <c r="J3278" s="228">
        <v>1365905.52</v>
      </c>
      <c r="K3278" s="228">
        <v>1529841.69</v>
      </c>
      <c r="L3278" s="228">
        <v>9190659.6300000008</v>
      </c>
    </row>
    <row r="3279" spans="1:12">
      <c r="A3279" s="228">
        <v>2010</v>
      </c>
      <c r="B3279" s="228" t="s">
        <v>192</v>
      </c>
      <c r="C3279" s="228" t="s">
        <v>64</v>
      </c>
      <c r="D3279" s="228" t="s">
        <v>206</v>
      </c>
      <c r="E3279" s="228">
        <v>80</v>
      </c>
      <c r="F3279" s="228">
        <v>10638</v>
      </c>
      <c r="G3279" s="228">
        <v>2457</v>
      </c>
      <c r="H3279" s="228">
        <v>10817</v>
      </c>
      <c r="I3279" s="228">
        <v>5695484.3700000001</v>
      </c>
      <c r="J3279" s="228">
        <v>1106377.32</v>
      </c>
      <c r="K3279" s="228">
        <v>1020531.55</v>
      </c>
      <c r="L3279" s="228">
        <v>9181251.7799999993</v>
      </c>
    </row>
    <row r="3280" spans="1:12">
      <c r="A3280" s="228">
        <v>2010</v>
      </c>
      <c r="B3280" s="228" t="s">
        <v>192</v>
      </c>
      <c r="C3280" s="228" t="s">
        <v>64</v>
      </c>
      <c r="D3280" s="228" t="s">
        <v>206</v>
      </c>
      <c r="E3280" s="228">
        <v>85</v>
      </c>
      <c r="F3280" s="228">
        <v>6566</v>
      </c>
      <c r="G3280" s="228">
        <v>1495</v>
      </c>
      <c r="H3280" s="228">
        <v>9647</v>
      </c>
      <c r="I3280" s="228">
        <v>4272255.8600000003</v>
      </c>
      <c r="J3280" s="228">
        <v>689573.77</v>
      </c>
      <c r="K3280" s="228">
        <v>602411.80000000005</v>
      </c>
      <c r="L3280" s="228">
        <v>5740271.5700000003</v>
      </c>
    </row>
    <row r="3281" spans="1:12">
      <c r="A3281" s="228">
        <v>2010</v>
      </c>
      <c r="B3281" s="228" t="s">
        <v>192</v>
      </c>
      <c r="C3281" s="228" t="s">
        <v>64</v>
      </c>
      <c r="D3281" s="228" t="s">
        <v>206</v>
      </c>
      <c r="E3281" s="228">
        <v>90</v>
      </c>
      <c r="F3281" s="228">
        <v>2600</v>
      </c>
      <c r="G3281" s="228">
        <v>531</v>
      </c>
      <c r="H3281" s="228">
        <v>4972</v>
      </c>
      <c r="I3281" s="228">
        <v>1854360.95</v>
      </c>
      <c r="J3281" s="228">
        <v>253276.16</v>
      </c>
      <c r="K3281" s="228">
        <v>204482</v>
      </c>
      <c r="L3281" s="228">
        <v>2600471.7599999998</v>
      </c>
    </row>
    <row r="3282" spans="1:12">
      <c r="A3282" s="228">
        <v>2010</v>
      </c>
      <c r="B3282" s="228" t="s">
        <v>192</v>
      </c>
      <c r="C3282" s="228" t="s">
        <v>64</v>
      </c>
      <c r="D3282" s="228" t="s">
        <v>206</v>
      </c>
      <c r="E3282" s="228">
        <v>95</v>
      </c>
      <c r="F3282" s="228">
        <v>823</v>
      </c>
      <c r="G3282" s="228">
        <v>151</v>
      </c>
      <c r="H3282" s="228">
        <v>2146</v>
      </c>
      <c r="I3282" s="228">
        <v>505506.38</v>
      </c>
      <c r="J3282" s="228">
        <v>50972.04</v>
      </c>
      <c r="K3282" s="228">
        <v>40467</v>
      </c>
      <c r="L3282" s="228">
        <v>660132.59</v>
      </c>
    </row>
    <row r="3283" spans="1:12">
      <c r="A3283" s="228">
        <v>2010</v>
      </c>
      <c r="B3283" s="228" t="s">
        <v>192</v>
      </c>
      <c r="C3283" s="228" t="s">
        <v>65</v>
      </c>
      <c r="D3283" s="228" t="s">
        <v>205</v>
      </c>
      <c r="E3283" s="228">
        <v>0</v>
      </c>
      <c r="F3283" s="228">
        <v>35914</v>
      </c>
      <c r="G3283" s="228">
        <v>1394</v>
      </c>
      <c r="H3283" s="228">
        <v>4138</v>
      </c>
      <c r="I3283" s="228">
        <v>2450593.75</v>
      </c>
      <c r="J3283" s="228">
        <v>364886.34</v>
      </c>
      <c r="K3283" s="228">
        <v>74543</v>
      </c>
      <c r="L3283" s="228">
        <v>3035984.89</v>
      </c>
    </row>
    <row r="3284" spans="1:12">
      <c r="A3284" s="228">
        <v>2010</v>
      </c>
      <c r="B3284" s="228" t="s">
        <v>192</v>
      </c>
      <c r="C3284" s="228" t="s">
        <v>65</v>
      </c>
      <c r="D3284" s="228" t="s">
        <v>205</v>
      </c>
      <c r="E3284" s="228">
        <v>5</v>
      </c>
      <c r="F3284" s="228">
        <v>35200</v>
      </c>
      <c r="G3284" s="228">
        <v>573</v>
      </c>
      <c r="H3284" s="228">
        <v>668</v>
      </c>
      <c r="I3284" s="228">
        <v>741711.1</v>
      </c>
      <c r="J3284" s="228">
        <v>173953.8</v>
      </c>
      <c r="K3284" s="228">
        <v>4369</v>
      </c>
      <c r="L3284" s="228">
        <v>997980.16000000003</v>
      </c>
    </row>
    <row r="3285" spans="1:12">
      <c r="A3285" s="228">
        <v>2010</v>
      </c>
      <c r="B3285" s="228" t="s">
        <v>192</v>
      </c>
      <c r="C3285" s="228" t="s">
        <v>65</v>
      </c>
      <c r="D3285" s="228" t="s">
        <v>205</v>
      </c>
      <c r="E3285" s="228">
        <v>10</v>
      </c>
      <c r="F3285" s="228">
        <v>37412</v>
      </c>
      <c r="G3285" s="228">
        <v>460</v>
      </c>
      <c r="H3285" s="228">
        <v>702</v>
      </c>
      <c r="I3285" s="228">
        <v>627526.19999999995</v>
      </c>
      <c r="J3285" s="228">
        <v>139977.98000000001</v>
      </c>
      <c r="K3285" s="228">
        <v>88053</v>
      </c>
      <c r="L3285" s="228">
        <v>930091.14</v>
      </c>
    </row>
    <row r="3286" spans="1:12">
      <c r="A3286" s="228">
        <v>2010</v>
      </c>
      <c r="B3286" s="228" t="s">
        <v>192</v>
      </c>
      <c r="C3286" s="228" t="s">
        <v>65</v>
      </c>
      <c r="D3286" s="228" t="s">
        <v>205</v>
      </c>
      <c r="E3286" s="228">
        <v>15</v>
      </c>
      <c r="F3286" s="228">
        <v>39284</v>
      </c>
      <c r="G3286" s="228">
        <v>1180</v>
      </c>
      <c r="H3286" s="228">
        <v>1834</v>
      </c>
      <c r="I3286" s="228">
        <v>1775924.3</v>
      </c>
      <c r="J3286" s="228">
        <v>356590.62</v>
      </c>
      <c r="K3286" s="228">
        <v>323721.05</v>
      </c>
      <c r="L3286" s="228">
        <v>2667673.34</v>
      </c>
    </row>
    <row r="3287" spans="1:12">
      <c r="A3287" s="228">
        <v>2010</v>
      </c>
      <c r="B3287" s="228" t="s">
        <v>192</v>
      </c>
      <c r="C3287" s="228" t="s">
        <v>65</v>
      </c>
      <c r="D3287" s="228" t="s">
        <v>205</v>
      </c>
      <c r="E3287" s="228">
        <v>20</v>
      </c>
      <c r="F3287" s="228">
        <v>32307</v>
      </c>
      <c r="G3287" s="228">
        <v>883</v>
      </c>
      <c r="H3287" s="228">
        <v>1514</v>
      </c>
      <c r="I3287" s="228">
        <v>1443678.45</v>
      </c>
      <c r="J3287" s="228">
        <v>325682.13</v>
      </c>
      <c r="K3287" s="228">
        <v>247225</v>
      </c>
      <c r="L3287" s="228">
        <v>2240461.5099999998</v>
      </c>
    </row>
    <row r="3288" spans="1:12">
      <c r="A3288" s="228">
        <v>2010</v>
      </c>
      <c r="B3288" s="228" t="s">
        <v>192</v>
      </c>
      <c r="C3288" s="228" t="s">
        <v>65</v>
      </c>
      <c r="D3288" s="228" t="s">
        <v>205</v>
      </c>
      <c r="E3288" s="228">
        <v>25</v>
      </c>
      <c r="F3288" s="228">
        <v>32343</v>
      </c>
      <c r="G3288" s="228">
        <v>979</v>
      </c>
      <c r="H3288" s="228">
        <v>1621</v>
      </c>
      <c r="I3288" s="228">
        <v>1401098.63</v>
      </c>
      <c r="J3288" s="228">
        <v>356637.49</v>
      </c>
      <c r="K3288" s="228">
        <v>212224.4</v>
      </c>
      <c r="L3288" s="228">
        <v>2256836.79</v>
      </c>
    </row>
    <row r="3289" spans="1:12">
      <c r="A3289" s="228">
        <v>2010</v>
      </c>
      <c r="B3289" s="228" t="s">
        <v>192</v>
      </c>
      <c r="C3289" s="228" t="s">
        <v>65</v>
      </c>
      <c r="D3289" s="228" t="s">
        <v>205</v>
      </c>
      <c r="E3289" s="228">
        <v>30</v>
      </c>
      <c r="F3289" s="228">
        <v>37385</v>
      </c>
      <c r="G3289" s="228">
        <v>1033</v>
      </c>
      <c r="H3289" s="228">
        <v>1956</v>
      </c>
      <c r="I3289" s="228">
        <v>1776094.74</v>
      </c>
      <c r="J3289" s="228">
        <v>441486</v>
      </c>
      <c r="K3289" s="228">
        <v>224042</v>
      </c>
      <c r="L3289" s="228">
        <v>2860776.33</v>
      </c>
    </row>
    <row r="3290" spans="1:12">
      <c r="A3290" s="228">
        <v>2010</v>
      </c>
      <c r="B3290" s="228" t="s">
        <v>192</v>
      </c>
      <c r="C3290" s="228" t="s">
        <v>65</v>
      </c>
      <c r="D3290" s="228" t="s">
        <v>205</v>
      </c>
      <c r="E3290" s="228">
        <v>35</v>
      </c>
      <c r="F3290" s="228">
        <v>42112</v>
      </c>
      <c r="G3290" s="228">
        <v>1413</v>
      </c>
      <c r="H3290" s="228">
        <v>2657</v>
      </c>
      <c r="I3290" s="228">
        <v>2327008.5299999998</v>
      </c>
      <c r="J3290" s="228">
        <v>575061.31999999995</v>
      </c>
      <c r="K3290" s="228">
        <v>572693.55000000005</v>
      </c>
      <c r="L3290" s="228">
        <v>3828169.05</v>
      </c>
    </row>
    <row r="3291" spans="1:12">
      <c r="A3291" s="228">
        <v>2010</v>
      </c>
      <c r="B3291" s="228" t="s">
        <v>192</v>
      </c>
      <c r="C3291" s="228" t="s">
        <v>65</v>
      </c>
      <c r="D3291" s="228" t="s">
        <v>205</v>
      </c>
      <c r="E3291" s="228">
        <v>40</v>
      </c>
      <c r="F3291" s="228">
        <v>42302</v>
      </c>
      <c r="G3291" s="228">
        <v>1628</v>
      </c>
      <c r="H3291" s="228">
        <v>3034</v>
      </c>
      <c r="I3291" s="228">
        <v>2693162.1</v>
      </c>
      <c r="J3291" s="228">
        <v>687559.57</v>
      </c>
      <c r="K3291" s="228">
        <v>499816.6</v>
      </c>
      <c r="L3291" s="228">
        <v>4345872</v>
      </c>
    </row>
    <row r="3292" spans="1:12">
      <c r="A3292" s="228">
        <v>2010</v>
      </c>
      <c r="B3292" s="228" t="s">
        <v>192</v>
      </c>
      <c r="C3292" s="228" t="s">
        <v>65</v>
      </c>
      <c r="D3292" s="228" t="s">
        <v>205</v>
      </c>
      <c r="E3292" s="228">
        <v>45</v>
      </c>
      <c r="F3292" s="228">
        <v>45211</v>
      </c>
      <c r="G3292" s="228">
        <v>2077</v>
      </c>
      <c r="H3292" s="228">
        <v>4048</v>
      </c>
      <c r="I3292" s="228">
        <v>3733555.62</v>
      </c>
      <c r="J3292" s="228">
        <v>949269.99</v>
      </c>
      <c r="K3292" s="228">
        <v>766718.59</v>
      </c>
      <c r="L3292" s="228">
        <v>6031523.04</v>
      </c>
    </row>
    <row r="3293" spans="1:12">
      <c r="A3293" s="228">
        <v>2010</v>
      </c>
      <c r="B3293" s="228" t="s">
        <v>192</v>
      </c>
      <c r="C3293" s="228" t="s">
        <v>65</v>
      </c>
      <c r="D3293" s="228" t="s">
        <v>205</v>
      </c>
      <c r="E3293" s="228">
        <v>50</v>
      </c>
      <c r="F3293" s="228">
        <v>44158</v>
      </c>
      <c r="G3293" s="228">
        <v>2912</v>
      </c>
      <c r="H3293" s="228">
        <v>5756</v>
      </c>
      <c r="I3293" s="228">
        <v>5601570.8899999997</v>
      </c>
      <c r="J3293" s="228">
        <v>1449327.14</v>
      </c>
      <c r="K3293" s="228">
        <v>1713470.67</v>
      </c>
      <c r="L3293" s="228">
        <v>9576203.25</v>
      </c>
    </row>
    <row r="3294" spans="1:12">
      <c r="A3294" s="228">
        <v>2010</v>
      </c>
      <c r="B3294" s="228" t="s">
        <v>192</v>
      </c>
      <c r="C3294" s="228" t="s">
        <v>65</v>
      </c>
      <c r="D3294" s="228" t="s">
        <v>205</v>
      </c>
      <c r="E3294" s="228">
        <v>55</v>
      </c>
      <c r="F3294" s="228">
        <v>41511</v>
      </c>
      <c r="G3294" s="228">
        <v>3381</v>
      </c>
      <c r="H3294" s="228">
        <v>7029</v>
      </c>
      <c r="I3294" s="228">
        <v>6983460.5</v>
      </c>
      <c r="J3294" s="228">
        <v>1656532.18</v>
      </c>
      <c r="K3294" s="228">
        <v>1815498</v>
      </c>
      <c r="L3294" s="228">
        <v>11333477.560000001</v>
      </c>
    </row>
    <row r="3295" spans="1:12">
      <c r="A3295" s="228">
        <v>2010</v>
      </c>
      <c r="B3295" s="228" t="s">
        <v>192</v>
      </c>
      <c r="C3295" s="228" t="s">
        <v>65</v>
      </c>
      <c r="D3295" s="228" t="s">
        <v>205</v>
      </c>
      <c r="E3295" s="228">
        <v>60</v>
      </c>
      <c r="F3295" s="228">
        <v>36924</v>
      </c>
      <c r="G3295" s="228">
        <v>4328</v>
      </c>
      <c r="H3295" s="228">
        <v>9308</v>
      </c>
      <c r="I3295" s="228">
        <v>9225030.4000000004</v>
      </c>
      <c r="J3295" s="228">
        <v>2169772.12</v>
      </c>
      <c r="K3295" s="228">
        <v>2360651.29</v>
      </c>
      <c r="L3295" s="228">
        <v>14783023.41</v>
      </c>
    </row>
    <row r="3296" spans="1:12">
      <c r="A3296" s="228">
        <v>2010</v>
      </c>
      <c r="B3296" s="228" t="s">
        <v>192</v>
      </c>
      <c r="C3296" s="228" t="s">
        <v>65</v>
      </c>
      <c r="D3296" s="228" t="s">
        <v>205</v>
      </c>
      <c r="E3296" s="228">
        <v>65</v>
      </c>
      <c r="F3296" s="228">
        <v>25264</v>
      </c>
      <c r="G3296" s="228">
        <v>4170</v>
      </c>
      <c r="H3296" s="228">
        <v>9660</v>
      </c>
      <c r="I3296" s="228">
        <v>9168565.0800000001</v>
      </c>
      <c r="J3296" s="228">
        <v>2183153.15</v>
      </c>
      <c r="K3296" s="228">
        <v>2759417.84</v>
      </c>
      <c r="L3296" s="228">
        <v>15336216.66</v>
      </c>
    </row>
    <row r="3297" spans="1:12">
      <c r="A3297" s="228">
        <v>2010</v>
      </c>
      <c r="B3297" s="228" t="s">
        <v>192</v>
      </c>
      <c r="C3297" s="228" t="s">
        <v>65</v>
      </c>
      <c r="D3297" s="228" t="s">
        <v>205</v>
      </c>
      <c r="E3297" s="228">
        <v>70</v>
      </c>
      <c r="F3297" s="228">
        <v>17606</v>
      </c>
      <c r="G3297" s="228">
        <v>3288</v>
      </c>
      <c r="H3297" s="228">
        <v>8872</v>
      </c>
      <c r="I3297" s="228">
        <v>8328221.0599999996</v>
      </c>
      <c r="J3297" s="228">
        <v>1914681.31</v>
      </c>
      <c r="K3297" s="228">
        <v>2592868.6</v>
      </c>
      <c r="L3297" s="228">
        <v>13538926.52</v>
      </c>
    </row>
    <row r="3298" spans="1:12">
      <c r="A3298" s="228">
        <v>2010</v>
      </c>
      <c r="B3298" s="228" t="s">
        <v>192</v>
      </c>
      <c r="C3298" s="228" t="s">
        <v>65</v>
      </c>
      <c r="D3298" s="228" t="s">
        <v>205</v>
      </c>
      <c r="E3298" s="228">
        <v>75</v>
      </c>
      <c r="F3298" s="228">
        <v>11938</v>
      </c>
      <c r="G3298" s="228">
        <v>2794</v>
      </c>
      <c r="H3298" s="228">
        <v>9183</v>
      </c>
      <c r="I3298" s="228">
        <v>7700792.7599999998</v>
      </c>
      <c r="J3298" s="228">
        <v>1578548.87</v>
      </c>
      <c r="K3298" s="228">
        <v>2224982</v>
      </c>
      <c r="L3298" s="228">
        <v>12115050.42</v>
      </c>
    </row>
    <row r="3299" spans="1:12">
      <c r="A3299" s="228">
        <v>2010</v>
      </c>
      <c r="B3299" s="228" t="s">
        <v>192</v>
      </c>
      <c r="C3299" s="228" t="s">
        <v>65</v>
      </c>
      <c r="D3299" s="228" t="s">
        <v>205</v>
      </c>
      <c r="E3299" s="228">
        <v>80</v>
      </c>
      <c r="F3299" s="228">
        <v>7832</v>
      </c>
      <c r="G3299" s="228">
        <v>1890</v>
      </c>
      <c r="H3299" s="228">
        <v>7257</v>
      </c>
      <c r="I3299" s="228">
        <v>5211007.32</v>
      </c>
      <c r="J3299" s="228">
        <v>1038971.65</v>
      </c>
      <c r="K3299" s="228">
        <v>1187859.8700000001</v>
      </c>
      <c r="L3299" s="228">
        <v>7730503.5499999998</v>
      </c>
    </row>
    <row r="3300" spans="1:12">
      <c r="A3300" s="228">
        <v>2010</v>
      </c>
      <c r="B3300" s="228" t="s">
        <v>192</v>
      </c>
      <c r="C3300" s="228" t="s">
        <v>65</v>
      </c>
      <c r="D3300" s="228" t="s">
        <v>205</v>
      </c>
      <c r="E3300" s="228">
        <v>85</v>
      </c>
      <c r="F3300" s="228">
        <v>2573</v>
      </c>
      <c r="G3300" s="228">
        <v>600</v>
      </c>
      <c r="H3300" s="228">
        <v>3402</v>
      </c>
      <c r="I3300" s="228">
        <v>2008021.64</v>
      </c>
      <c r="J3300" s="228">
        <v>319735.42</v>
      </c>
      <c r="K3300" s="228">
        <v>385178.8</v>
      </c>
      <c r="L3300" s="228">
        <v>2821306.04</v>
      </c>
    </row>
    <row r="3301" spans="1:12">
      <c r="A3301" s="228">
        <v>2010</v>
      </c>
      <c r="B3301" s="228" t="s">
        <v>192</v>
      </c>
      <c r="C3301" s="228" t="s">
        <v>65</v>
      </c>
      <c r="D3301" s="228" t="s">
        <v>205</v>
      </c>
      <c r="E3301" s="228">
        <v>90</v>
      </c>
      <c r="F3301" s="228">
        <v>741</v>
      </c>
      <c r="G3301" s="228">
        <v>193</v>
      </c>
      <c r="H3301" s="228">
        <v>1320</v>
      </c>
      <c r="I3301" s="228">
        <v>565283.12</v>
      </c>
      <c r="J3301" s="228">
        <v>67408.399999999994</v>
      </c>
      <c r="K3301" s="228">
        <v>72923</v>
      </c>
      <c r="L3301" s="228">
        <v>737956.94</v>
      </c>
    </row>
    <row r="3302" spans="1:12">
      <c r="A3302" s="228">
        <v>2010</v>
      </c>
      <c r="B3302" s="228" t="s">
        <v>192</v>
      </c>
      <c r="C3302" s="228" t="s">
        <v>65</v>
      </c>
      <c r="D3302" s="228" t="s">
        <v>205</v>
      </c>
      <c r="E3302" s="228">
        <v>95</v>
      </c>
      <c r="F3302" s="228">
        <v>162</v>
      </c>
      <c r="G3302" s="228">
        <v>37</v>
      </c>
      <c r="H3302" s="228">
        <v>348</v>
      </c>
      <c r="I3302" s="228">
        <v>151742.99</v>
      </c>
      <c r="J3302" s="228">
        <v>17215.3</v>
      </c>
      <c r="K3302" s="228">
        <v>23474</v>
      </c>
      <c r="L3302" s="228">
        <v>198017.44</v>
      </c>
    </row>
    <row r="3303" spans="1:12">
      <c r="A3303" s="228">
        <v>2010</v>
      </c>
      <c r="B3303" s="228" t="s">
        <v>192</v>
      </c>
      <c r="C3303" s="228" t="s">
        <v>65</v>
      </c>
      <c r="D3303" s="228" t="s">
        <v>206</v>
      </c>
      <c r="E3303" s="228">
        <v>0</v>
      </c>
      <c r="F3303" s="228">
        <v>33875</v>
      </c>
      <c r="G3303" s="228">
        <v>1042</v>
      </c>
      <c r="H3303" s="228">
        <v>3206</v>
      </c>
      <c r="I3303" s="228">
        <v>1896639.97</v>
      </c>
      <c r="J3303" s="228">
        <v>249959.07</v>
      </c>
      <c r="K3303" s="228">
        <v>48844</v>
      </c>
      <c r="L3303" s="228">
        <v>2298896.06</v>
      </c>
    </row>
    <row r="3304" spans="1:12">
      <c r="A3304" s="228">
        <v>2010</v>
      </c>
      <c r="B3304" s="228" t="s">
        <v>192</v>
      </c>
      <c r="C3304" s="228" t="s">
        <v>65</v>
      </c>
      <c r="D3304" s="228" t="s">
        <v>206</v>
      </c>
      <c r="E3304" s="228">
        <v>5</v>
      </c>
      <c r="F3304" s="228">
        <v>33366</v>
      </c>
      <c r="G3304" s="228">
        <v>404</v>
      </c>
      <c r="H3304" s="228">
        <v>507</v>
      </c>
      <c r="I3304" s="228">
        <v>487093.45</v>
      </c>
      <c r="J3304" s="228">
        <v>124786.22</v>
      </c>
      <c r="K3304" s="228">
        <v>13710</v>
      </c>
      <c r="L3304" s="228">
        <v>692764.03</v>
      </c>
    </row>
    <row r="3305" spans="1:12">
      <c r="A3305" s="228">
        <v>2010</v>
      </c>
      <c r="B3305" s="228" t="s">
        <v>192</v>
      </c>
      <c r="C3305" s="228" t="s">
        <v>65</v>
      </c>
      <c r="D3305" s="228" t="s">
        <v>206</v>
      </c>
      <c r="E3305" s="228">
        <v>10</v>
      </c>
      <c r="F3305" s="228">
        <v>35198</v>
      </c>
      <c r="G3305" s="228">
        <v>380</v>
      </c>
      <c r="H3305" s="228">
        <v>487</v>
      </c>
      <c r="I3305" s="228">
        <v>470016.1</v>
      </c>
      <c r="J3305" s="228">
        <v>101823.74</v>
      </c>
      <c r="K3305" s="228">
        <v>82240</v>
      </c>
      <c r="L3305" s="228">
        <v>718948.48</v>
      </c>
    </row>
    <row r="3306" spans="1:12">
      <c r="A3306" s="228">
        <v>2010</v>
      </c>
      <c r="B3306" s="228" t="s">
        <v>192</v>
      </c>
      <c r="C3306" s="228" t="s">
        <v>65</v>
      </c>
      <c r="D3306" s="228" t="s">
        <v>206</v>
      </c>
      <c r="E3306" s="228">
        <v>15</v>
      </c>
      <c r="F3306" s="228">
        <v>37499</v>
      </c>
      <c r="G3306" s="228">
        <v>1427</v>
      </c>
      <c r="H3306" s="228">
        <v>2560</v>
      </c>
      <c r="I3306" s="228">
        <v>2132092.5499999998</v>
      </c>
      <c r="J3306" s="228">
        <v>396472.14</v>
      </c>
      <c r="K3306" s="228">
        <v>208981.62</v>
      </c>
      <c r="L3306" s="228">
        <v>3097036.57</v>
      </c>
    </row>
    <row r="3307" spans="1:12">
      <c r="A3307" s="228">
        <v>2010</v>
      </c>
      <c r="B3307" s="228" t="s">
        <v>192</v>
      </c>
      <c r="C3307" s="228" t="s">
        <v>65</v>
      </c>
      <c r="D3307" s="228" t="s">
        <v>206</v>
      </c>
      <c r="E3307" s="228">
        <v>20</v>
      </c>
      <c r="F3307" s="228">
        <v>33801</v>
      </c>
      <c r="G3307" s="228">
        <v>1592</v>
      </c>
      <c r="H3307" s="228">
        <v>3580</v>
      </c>
      <c r="I3307" s="228">
        <v>3075450.8</v>
      </c>
      <c r="J3307" s="228">
        <v>652015.12</v>
      </c>
      <c r="K3307" s="228">
        <v>352866</v>
      </c>
      <c r="L3307" s="228">
        <v>4478328.57</v>
      </c>
    </row>
    <row r="3308" spans="1:12">
      <c r="A3308" s="228">
        <v>2010</v>
      </c>
      <c r="B3308" s="228" t="s">
        <v>192</v>
      </c>
      <c r="C3308" s="228" t="s">
        <v>65</v>
      </c>
      <c r="D3308" s="228" t="s">
        <v>206</v>
      </c>
      <c r="E3308" s="228">
        <v>25</v>
      </c>
      <c r="F3308" s="228">
        <v>35854</v>
      </c>
      <c r="G3308" s="228">
        <v>2207</v>
      </c>
      <c r="H3308" s="228">
        <v>6501</v>
      </c>
      <c r="I3308" s="228">
        <v>5771079.1900000004</v>
      </c>
      <c r="J3308" s="228">
        <v>1538485.3</v>
      </c>
      <c r="K3308" s="228">
        <v>250126.2</v>
      </c>
      <c r="L3308" s="228">
        <v>8326848.8399999999</v>
      </c>
    </row>
    <row r="3309" spans="1:12">
      <c r="A3309" s="228">
        <v>2010</v>
      </c>
      <c r="B3309" s="228" t="s">
        <v>192</v>
      </c>
      <c r="C3309" s="228" t="s">
        <v>65</v>
      </c>
      <c r="D3309" s="228" t="s">
        <v>206</v>
      </c>
      <c r="E3309" s="228">
        <v>30</v>
      </c>
      <c r="F3309" s="228">
        <v>39936</v>
      </c>
      <c r="G3309" s="228">
        <v>3230</v>
      </c>
      <c r="H3309" s="228">
        <v>10242</v>
      </c>
      <c r="I3309" s="228">
        <v>9426641.5999999996</v>
      </c>
      <c r="J3309" s="228">
        <v>2547422.2200000002</v>
      </c>
      <c r="K3309" s="228">
        <v>443683</v>
      </c>
      <c r="L3309" s="228">
        <v>13517460.970000001</v>
      </c>
    </row>
    <row r="3310" spans="1:12">
      <c r="A3310" s="228">
        <v>2010</v>
      </c>
      <c r="B3310" s="228" t="s">
        <v>192</v>
      </c>
      <c r="C3310" s="228" t="s">
        <v>65</v>
      </c>
      <c r="D3310" s="228" t="s">
        <v>206</v>
      </c>
      <c r="E3310" s="228">
        <v>35</v>
      </c>
      <c r="F3310" s="228">
        <v>44734</v>
      </c>
      <c r="G3310" s="228">
        <v>3358</v>
      </c>
      <c r="H3310" s="228">
        <v>9134</v>
      </c>
      <c r="I3310" s="228">
        <v>8121348.0599999996</v>
      </c>
      <c r="J3310" s="228">
        <v>2076401.91</v>
      </c>
      <c r="K3310" s="228">
        <v>686744.2</v>
      </c>
      <c r="L3310" s="228">
        <v>12104880.91</v>
      </c>
    </row>
    <row r="3311" spans="1:12">
      <c r="A3311" s="228">
        <v>2010</v>
      </c>
      <c r="B3311" s="228" t="s">
        <v>192</v>
      </c>
      <c r="C3311" s="228" t="s">
        <v>65</v>
      </c>
      <c r="D3311" s="228" t="s">
        <v>206</v>
      </c>
      <c r="E3311" s="228">
        <v>40</v>
      </c>
      <c r="F3311" s="228">
        <v>44343</v>
      </c>
      <c r="G3311" s="228">
        <v>2842</v>
      </c>
      <c r="H3311" s="228">
        <v>6475</v>
      </c>
      <c r="I3311" s="228">
        <v>5540339.3300000001</v>
      </c>
      <c r="J3311" s="228">
        <v>1296518.24</v>
      </c>
      <c r="K3311" s="228">
        <v>684234</v>
      </c>
      <c r="L3311" s="228">
        <v>8506845.2400000002</v>
      </c>
    </row>
    <row r="3312" spans="1:12">
      <c r="A3312" s="228">
        <v>2010</v>
      </c>
      <c r="B3312" s="228" t="s">
        <v>192</v>
      </c>
      <c r="C3312" s="228" t="s">
        <v>65</v>
      </c>
      <c r="D3312" s="228" t="s">
        <v>206</v>
      </c>
      <c r="E3312" s="228">
        <v>45</v>
      </c>
      <c r="F3312" s="228">
        <v>46734</v>
      </c>
      <c r="G3312" s="228">
        <v>3239</v>
      </c>
      <c r="H3312" s="228">
        <v>6697</v>
      </c>
      <c r="I3312" s="228">
        <v>5955853.7999999998</v>
      </c>
      <c r="J3312" s="228">
        <v>1367275.25</v>
      </c>
      <c r="K3312" s="228">
        <v>923903.75</v>
      </c>
      <c r="L3312" s="228">
        <v>9324299.9199999999</v>
      </c>
    </row>
    <row r="3313" spans="1:12">
      <c r="A3313" s="228">
        <v>2010</v>
      </c>
      <c r="B3313" s="228" t="s">
        <v>192</v>
      </c>
      <c r="C3313" s="228" t="s">
        <v>65</v>
      </c>
      <c r="D3313" s="228" t="s">
        <v>206</v>
      </c>
      <c r="E3313" s="228">
        <v>50</v>
      </c>
      <c r="F3313" s="228">
        <v>46386</v>
      </c>
      <c r="G3313" s="228">
        <v>3522</v>
      </c>
      <c r="H3313" s="228">
        <v>7677</v>
      </c>
      <c r="I3313" s="228">
        <v>6790147.0700000003</v>
      </c>
      <c r="J3313" s="228">
        <v>1589349.92</v>
      </c>
      <c r="K3313" s="228">
        <v>1423128.95</v>
      </c>
      <c r="L3313" s="228">
        <v>10988237.189999999</v>
      </c>
    </row>
    <row r="3314" spans="1:12">
      <c r="A3314" s="228">
        <v>2010</v>
      </c>
      <c r="B3314" s="228" t="s">
        <v>192</v>
      </c>
      <c r="C3314" s="228" t="s">
        <v>65</v>
      </c>
      <c r="D3314" s="228" t="s">
        <v>206</v>
      </c>
      <c r="E3314" s="228">
        <v>55</v>
      </c>
      <c r="F3314" s="228">
        <v>42911</v>
      </c>
      <c r="G3314" s="228">
        <v>3800</v>
      </c>
      <c r="H3314" s="228">
        <v>8949</v>
      </c>
      <c r="I3314" s="228">
        <v>7577556.0700000003</v>
      </c>
      <c r="J3314" s="228">
        <v>1727940.33</v>
      </c>
      <c r="K3314" s="228">
        <v>1890612.92</v>
      </c>
      <c r="L3314" s="228">
        <v>12320855.75</v>
      </c>
    </row>
    <row r="3315" spans="1:12">
      <c r="A3315" s="228">
        <v>2010</v>
      </c>
      <c r="B3315" s="228" t="s">
        <v>192</v>
      </c>
      <c r="C3315" s="228" t="s">
        <v>65</v>
      </c>
      <c r="D3315" s="228" t="s">
        <v>206</v>
      </c>
      <c r="E3315" s="228">
        <v>60</v>
      </c>
      <c r="F3315" s="228">
        <v>36846</v>
      </c>
      <c r="G3315" s="228">
        <v>4154</v>
      </c>
      <c r="H3315" s="228">
        <v>9680</v>
      </c>
      <c r="I3315" s="228">
        <v>8263693.6699999999</v>
      </c>
      <c r="J3315" s="228">
        <v>1893013.53</v>
      </c>
      <c r="K3315" s="228">
        <v>2075164.46</v>
      </c>
      <c r="L3315" s="228">
        <v>13515141.130000001</v>
      </c>
    </row>
    <row r="3316" spans="1:12">
      <c r="A3316" s="228">
        <v>2010</v>
      </c>
      <c r="B3316" s="228" t="s">
        <v>192</v>
      </c>
      <c r="C3316" s="228" t="s">
        <v>65</v>
      </c>
      <c r="D3316" s="228" t="s">
        <v>206</v>
      </c>
      <c r="E3316" s="228">
        <v>65</v>
      </c>
      <c r="F3316" s="228">
        <v>24978</v>
      </c>
      <c r="G3316" s="228">
        <v>3360</v>
      </c>
      <c r="H3316" s="228">
        <v>7944</v>
      </c>
      <c r="I3316" s="228">
        <v>7099542.2199999997</v>
      </c>
      <c r="J3316" s="228">
        <v>1700785.67</v>
      </c>
      <c r="K3316" s="228">
        <v>1826609.31</v>
      </c>
      <c r="L3316" s="228">
        <v>11330985.84</v>
      </c>
    </row>
    <row r="3317" spans="1:12">
      <c r="A3317" s="228">
        <v>2010</v>
      </c>
      <c r="B3317" s="228" t="s">
        <v>192</v>
      </c>
      <c r="C3317" s="228" t="s">
        <v>65</v>
      </c>
      <c r="D3317" s="228" t="s">
        <v>206</v>
      </c>
      <c r="E3317" s="228">
        <v>70</v>
      </c>
      <c r="F3317" s="228">
        <v>18194</v>
      </c>
      <c r="G3317" s="228">
        <v>2883</v>
      </c>
      <c r="H3317" s="228">
        <v>8759</v>
      </c>
      <c r="I3317" s="228">
        <v>7101594.7000000002</v>
      </c>
      <c r="J3317" s="228">
        <v>1682883.39</v>
      </c>
      <c r="K3317" s="228">
        <v>1932798.27</v>
      </c>
      <c r="L3317" s="228">
        <v>11277610.49</v>
      </c>
    </row>
    <row r="3318" spans="1:12">
      <c r="A3318" s="228">
        <v>2010</v>
      </c>
      <c r="B3318" s="228" t="s">
        <v>192</v>
      </c>
      <c r="C3318" s="228" t="s">
        <v>65</v>
      </c>
      <c r="D3318" s="228" t="s">
        <v>206</v>
      </c>
      <c r="E3318" s="228">
        <v>75</v>
      </c>
      <c r="F3318" s="228">
        <v>13421</v>
      </c>
      <c r="G3318" s="228">
        <v>2448</v>
      </c>
      <c r="H3318" s="228">
        <v>9550</v>
      </c>
      <c r="I3318" s="228">
        <v>6975779.5199999996</v>
      </c>
      <c r="J3318" s="228">
        <v>1443022.86</v>
      </c>
      <c r="K3318" s="228">
        <v>1833408.72</v>
      </c>
      <c r="L3318" s="228">
        <v>10775096.41</v>
      </c>
    </row>
    <row r="3319" spans="1:12">
      <c r="A3319" s="228">
        <v>2010</v>
      </c>
      <c r="B3319" s="228" t="s">
        <v>192</v>
      </c>
      <c r="C3319" s="228" t="s">
        <v>65</v>
      </c>
      <c r="D3319" s="228" t="s">
        <v>206</v>
      </c>
      <c r="E3319" s="228">
        <v>80</v>
      </c>
      <c r="F3319" s="228">
        <v>9800</v>
      </c>
      <c r="G3319" s="228">
        <v>1660</v>
      </c>
      <c r="H3319" s="228">
        <v>8883</v>
      </c>
      <c r="I3319" s="228">
        <v>5672209.8300000001</v>
      </c>
      <c r="J3319" s="228">
        <v>1024731.12</v>
      </c>
      <c r="K3319" s="228">
        <v>1086596.6499999999</v>
      </c>
      <c r="L3319" s="228">
        <v>8163237.7000000002</v>
      </c>
    </row>
    <row r="3320" spans="1:12">
      <c r="A3320" s="228">
        <v>2010</v>
      </c>
      <c r="B3320" s="228" t="s">
        <v>192</v>
      </c>
      <c r="C3320" s="228" t="s">
        <v>65</v>
      </c>
      <c r="D3320" s="228" t="s">
        <v>206</v>
      </c>
      <c r="E3320" s="228">
        <v>85</v>
      </c>
      <c r="F3320" s="228">
        <v>5534</v>
      </c>
      <c r="G3320" s="228">
        <v>1014</v>
      </c>
      <c r="H3320" s="228">
        <v>8040</v>
      </c>
      <c r="I3320" s="228">
        <v>4117017.72</v>
      </c>
      <c r="J3320" s="228">
        <v>559483.61</v>
      </c>
      <c r="K3320" s="228">
        <v>712049</v>
      </c>
      <c r="L3320" s="228">
        <v>5641974.3700000001</v>
      </c>
    </row>
    <row r="3321" spans="1:12">
      <c r="A3321" s="228">
        <v>2010</v>
      </c>
      <c r="B3321" s="228" t="s">
        <v>192</v>
      </c>
      <c r="C3321" s="228" t="s">
        <v>65</v>
      </c>
      <c r="D3321" s="228" t="s">
        <v>206</v>
      </c>
      <c r="E3321" s="228">
        <v>90</v>
      </c>
      <c r="F3321" s="228">
        <v>2031</v>
      </c>
      <c r="G3321" s="228">
        <v>316</v>
      </c>
      <c r="H3321" s="228">
        <v>3704</v>
      </c>
      <c r="I3321" s="228">
        <v>1438595.7</v>
      </c>
      <c r="J3321" s="228">
        <v>153097.9</v>
      </c>
      <c r="K3321" s="228">
        <v>134939.25</v>
      </c>
      <c r="L3321" s="228">
        <v>1851151.22</v>
      </c>
    </row>
    <row r="3322" spans="1:12">
      <c r="A3322" s="228">
        <v>2010</v>
      </c>
      <c r="B3322" s="228" t="s">
        <v>192</v>
      </c>
      <c r="C3322" s="228" t="s">
        <v>65</v>
      </c>
      <c r="D3322" s="228" t="s">
        <v>206</v>
      </c>
      <c r="E3322" s="228">
        <v>95</v>
      </c>
      <c r="F3322" s="228">
        <v>612</v>
      </c>
      <c r="G3322" s="228">
        <v>96</v>
      </c>
      <c r="H3322" s="228">
        <v>1743</v>
      </c>
      <c r="I3322" s="228">
        <v>481134.32</v>
      </c>
      <c r="J3322" s="228">
        <v>37325.15</v>
      </c>
      <c r="K3322" s="228">
        <v>59474</v>
      </c>
      <c r="L3322" s="228">
        <v>631945.29</v>
      </c>
    </row>
    <row r="3323" spans="1:12">
      <c r="A3323" s="228">
        <v>2010</v>
      </c>
      <c r="B3323" s="228" t="s">
        <v>192</v>
      </c>
      <c r="C3323" s="228" t="s">
        <v>66</v>
      </c>
      <c r="D3323" s="228" t="s">
        <v>205</v>
      </c>
      <c r="E3323" s="228">
        <v>0</v>
      </c>
      <c r="F3323" s="228">
        <v>5183</v>
      </c>
      <c r="G3323" s="228">
        <v>138</v>
      </c>
      <c r="H3323" s="228">
        <v>669</v>
      </c>
      <c r="I3323" s="228">
        <v>337989.97</v>
      </c>
      <c r="J3323" s="228">
        <v>52834.48</v>
      </c>
      <c r="K3323" s="228">
        <v>26510</v>
      </c>
      <c r="L3323" s="228">
        <v>447906.82</v>
      </c>
    </row>
    <row r="3324" spans="1:12">
      <c r="A3324" s="228">
        <v>2010</v>
      </c>
      <c r="B3324" s="228" t="s">
        <v>192</v>
      </c>
      <c r="C3324" s="228" t="s">
        <v>66</v>
      </c>
      <c r="D3324" s="228" t="s">
        <v>205</v>
      </c>
      <c r="E3324" s="228">
        <v>5</v>
      </c>
      <c r="F3324" s="228">
        <v>5785</v>
      </c>
      <c r="G3324" s="228">
        <v>83</v>
      </c>
      <c r="H3324" s="228">
        <v>94</v>
      </c>
      <c r="I3324" s="228">
        <v>81541.11</v>
      </c>
      <c r="J3324" s="228">
        <v>25092.28</v>
      </c>
      <c r="K3324" s="228">
        <v>8282</v>
      </c>
      <c r="L3324" s="228">
        <v>131573.45000000001</v>
      </c>
    </row>
    <row r="3325" spans="1:12">
      <c r="A3325" s="228">
        <v>2010</v>
      </c>
      <c r="B3325" s="228" t="s">
        <v>192</v>
      </c>
      <c r="C3325" s="228" t="s">
        <v>66</v>
      </c>
      <c r="D3325" s="228" t="s">
        <v>205</v>
      </c>
      <c r="E3325" s="228">
        <v>10</v>
      </c>
      <c r="F3325" s="228">
        <v>6439</v>
      </c>
      <c r="G3325" s="228">
        <v>72</v>
      </c>
      <c r="H3325" s="228">
        <v>125</v>
      </c>
      <c r="I3325" s="228">
        <v>94027.21</v>
      </c>
      <c r="J3325" s="228">
        <v>20312.62</v>
      </c>
      <c r="K3325" s="228">
        <v>16426</v>
      </c>
      <c r="L3325" s="228">
        <v>148818.9</v>
      </c>
    </row>
    <row r="3326" spans="1:12">
      <c r="A3326" s="228">
        <v>2010</v>
      </c>
      <c r="B3326" s="228" t="s">
        <v>192</v>
      </c>
      <c r="C3326" s="228" t="s">
        <v>66</v>
      </c>
      <c r="D3326" s="228" t="s">
        <v>205</v>
      </c>
      <c r="E3326" s="228">
        <v>15</v>
      </c>
      <c r="F3326" s="228">
        <v>7519</v>
      </c>
      <c r="G3326" s="228">
        <v>153</v>
      </c>
      <c r="H3326" s="228">
        <v>259</v>
      </c>
      <c r="I3326" s="228">
        <v>234765.3</v>
      </c>
      <c r="J3326" s="228">
        <v>50941.1</v>
      </c>
      <c r="K3326" s="228">
        <v>20590</v>
      </c>
      <c r="L3326" s="228">
        <v>421185.12</v>
      </c>
    </row>
    <row r="3327" spans="1:12">
      <c r="A3327" s="228">
        <v>2010</v>
      </c>
      <c r="B3327" s="228" t="s">
        <v>192</v>
      </c>
      <c r="C3327" s="228" t="s">
        <v>66</v>
      </c>
      <c r="D3327" s="228" t="s">
        <v>205</v>
      </c>
      <c r="E3327" s="228">
        <v>20</v>
      </c>
      <c r="F3327" s="228">
        <v>5910</v>
      </c>
      <c r="G3327" s="228">
        <v>190</v>
      </c>
      <c r="H3327" s="228">
        <v>335</v>
      </c>
      <c r="I3327" s="228">
        <v>243902.35</v>
      </c>
      <c r="J3327" s="228">
        <v>54409.67</v>
      </c>
      <c r="K3327" s="228">
        <v>20942</v>
      </c>
      <c r="L3327" s="228">
        <v>372548.7</v>
      </c>
    </row>
    <row r="3328" spans="1:12">
      <c r="A3328" s="228">
        <v>2010</v>
      </c>
      <c r="B3328" s="228" t="s">
        <v>192</v>
      </c>
      <c r="C3328" s="228" t="s">
        <v>66</v>
      </c>
      <c r="D3328" s="228" t="s">
        <v>205</v>
      </c>
      <c r="E3328" s="228">
        <v>25</v>
      </c>
      <c r="F3328" s="228">
        <v>3659</v>
      </c>
      <c r="G3328" s="228">
        <v>99</v>
      </c>
      <c r="H3328" s="228">
        <v>269</v>
      </c>
      <c r="I3328" s="228">
        <v>203322.84</v>
      </c>
      <c r="J3328" s="228">
        <v>47242.33</v>
      </c>
      <c r="K3328" s="228">
        <v>18882</v>
      </c>
      <c r="L3328" s="228">
        <v>323860.06</v>
      </c>
    </row>
    <row r="3329" spans="1:12">
      <c r="A3329" s="228">
        <v>2010</v>
      </c>
      <c r="B3329" s="228" t="s">
        <v>192</v>
      </c>
      <c r="C3329" s="228" t="s">
        <v>66</v>
      </c>
      <c r="D3329" s="228" t="s">
        <v>205</v>
      </c>
      <c r="E3329" s="228">
        <v>30</v>
      </c>
      <c r="F3329" s="228">
        <v>4597</v>
      </c>
      <c r="G3329" s="228">
        <v>190</v>
      </c>
      <c r="H3329" s="228">
        <v>389</v>
      </c>
      <c r="I3329" s="228">
        <v>234709.08</v>
      </c>
      <c r="J3329" s="228">
        <v>49372.22</v>
      </c>
      <c r="K3329" s="228">
        <v>44603</v>
      </c>
      <c r="L3329" s="228">
        <v>385123.89</v>
      </c>
    </row>
    <row r="3330" spans="1:12">
      <c r="A3330" s="228">
        <v>2010</v>
      </c>
      <c r="B3330" s="228" t="s">
        <v>192</v>
      </c>
      <c r="C3330" s="228" t="s">
        <v>66</v>
      </c>
      <c r="D3330" s="228" t="s">
        <v>205</v>
      </c>
      <c r="E3330" s="228">
        <v>35</v>
      </c>
      <c r="F3330" s="228">
        <v>5945</v>
      </c>
      <c r="G3330" s="228">
        <v>218</v>
      </c>
      <c r="H3330" s="228">
        <v>441</v>
      </c>
      <c r="I3330" s="228">
        <v>333451.64</v>
      </c>
      <c r="J3330" s="228">
        <v>78980.800000000003</v>
      </c>
      <c r="K3330" s="228">
        <v>36337</v>
      </c>
      <c r="L3330" s="228">
        <v>523671.18</v>
      </c>
    </row>
    <row r="3331" spans="1:12">
      <c r="A3331" s="228">
        <v>2010</v>
      </c>
      <c r="B3331" s="228" t="s">
        <v>192</v>
      </c>
      <c r="C3331" s="228" t="s">
        <v>66</v>
      </c>
      <c r="D3331" s="228" t="s">
        <v>205</v>
      </c>
      <c r="E3331" s="228">
        <v>40</v>
      </c>
      <c r="F3331" s="228">
        <v>6586</v>
      </c>
      <c r="G3331" s="228">
        <v>262</v>
      </c>
      <c r="H3331" s="228">
        <v>429</v>
      </c>
      <c r="I3331" s="228">
        <v>309019.90000000002</v>
      </c>
      <c r="J3331" s="228">
        <v>87046.1</v>
      </c>
      <c r="K3331" s="228">
        <v>85721.5</v>
      </c>
      <c r="L3331" s="228">
        <v>564327.26</v>
      </c>
    </row>
    <row r="3332" spans="1:12">
      <c r="A3332" s="228">
        <v>2010</v>
      </c>
      <c r="B3332" s="228" t="s">
        <v>192</v>
      </c>
      <c r="C3332" s="228" t="s">
        <v>66</v>
      </c>
      <c r="D3332" s="228" t="s">
        <v>205</v>
      </c>
      <c r="E3332" s="228">
        <v>45</v>
      </c>
      <c r="F3332" s="228">
        <v>8197</v>
      </c>
      <c r="G3332" s="228">
        <v>403</v>
      </c>
      <c r="H3332" s="228">
        <v>729</v>
      </c>
      <c r="I3332" s="228">
        <v>592885.13</v>
      </c>
      <c r="J3332" s="228">
        <v>141373.96</v>
      </c>
      <c r="K3332" s="228">
        <v>156007</v>
      </c>
      <c r="L3332" s="228">
        <v>1007390.59</v>
      </c>
    </row>
    <row r="3333" spans="1:12">
      <c r="A3333" s="228">
        <v>2010</v>
      </c>
      <c r="B3333" s="228" t="s">
        <v>192</v>
      </c>
      <c r="C3333" s="228" t="s">
        <v>66</v>
      </c>
      <c r="D3333" s="228" t="s">
        <v>205</v>
      </c>
      <c r="E3333" s="228">
        <v>50</v>
      </c>
      <c r="F3333" s="228">
        <v>9308</v>
      </c>
      <c r="G3333" s="228">
        <v>550</v>
      </c>
      <c r="H3333" s="228">
        <v>1005</v>
      </c>
      <c r="I3333" s="228">
        <v>821502.49</v>
      </c>
      <c r="J3333" s="228">
        <v>230866.37</v>
      </c>
      <c r="K3333" s="228">
        <v>217732.25</v>
      </c>
      <c r="L3333" s="228">
        <v>1437157.18</v>
      </c>
    </row>
    <row r="3334" spans="1:12">
      <c r="A3334" s="228">
        <v>2010</v>
      </c>
      <c r="B3334" s="228" t="s">
        <v>192</v>
      </c>
      <c r="C3334" s="228" t="s">
        <v>66</v>
      </c>
      <c r="D3334" s="228" t="s">
        <v>205</v>
      </c>
      <c r="E3334" s="228">
        <v>55</v>
      </c>
      <c r="F3334" s="228">
        <v>9286</v>
      </c>
      <c r="G3334" s="228">
        <v>772</v>
      </c>
      <c r="H3334" s="228">
        <v>1531</v>
      </c>
      <c r="I3334" s="228">
        <v>1252604.7</v>
      </c>
      <c r="J3334" s="228">
        <v>348165.08</v>
      </c>
      <c r="K3334" s="228">
        <v>473480.88</v>
      </c>
      <c r="L3334" s="228">
        <v>2281654.0099999998</v>
      </c>
    </row>
    <row r="3335" spans="1:12">
      <c r="A3335" s="228">
        <v>2010</v>
      </c>
      <c r="B3335" s="228" t="s">
        <v>192</v>
      </c>
      <c r="C3335" s="228" t="s">
        <v>66</v>
      </c>
      <c r="D3335" s="228" t="s">
        <v>205</v>
      </c>
      <c r="E3335" s="228">
        <v>60</v>
      </c>
      <c r="F3335" s="228">
        <v>8698</v>
      </c>
      <c r="G3335" s="228">
        <v>1034</v>
      </c>
      <c r="H3335" s="228">
        <v>2192</v>
      </c>
      <c r="I3335" s="228">
        <v>1763530.46</v>
      </c>
      <c r="J3335" s="228">
        <v>445002.73</v>
      </c>
      <c r="K3335" s="228">
        <v>429018.45</v>
      </c>
      <c r="L3335" s="228">
        <v>2900836.68</v>
      </c>
    </row>
    <row r="3336" spans="1:12">
      <c r="A3336" s="228">
        <v>2010</v>
      </c>
      <c r="B3336" s="228" t="s">
        <v>192</v>
      </c>
      <c r="C3336" s="228" t="s">
        <v>66</v>
      </c>
      <c r="D3336" s="228" t="s">
        <v>205</v>
      </c>
      <c r="E3336" s="228">
        <v>65</v>
      </c>
      <c r="F3336" s="228">
        <v>6480</v>
      </c>
      <c r="G3336" s="228">
        <v>982</v>
      </c>
      <c r="H3336" s="228">
        <v>2154</v>
      </c>
      <c r="I3336" s="228">
        <v>1658475.74</v>
      </c>
      <c r="J3336" s="228">
        <v>402088.09</v>
      </c>
      <c r="K3336" s="228">
        <v>571800.69999999995</v>
      </c>
      <c r="L3336" s="228">
        <v>2837472.15</v>
      </c>
    </row>
    <row r="3337" spans="1:12">
      <c r="A3337" s="228">
        <v>2010</v>
      </c>
      <c r="B3337" s="228" t="s">
        <v>192</v>
      </c>
      <c r="C3337" s="228" t="s">
        <v>66</v>
      </c>
      <c r="D3337" s="228" t="s">
        <v>205</v>
      </c>
      <c r="E3337" s="228">
        <v>70</v>
      </c>
      <c r="F3337" s="228">
        <v>4486</v>
      </c>
      <c r="G3337" s="228">
        <v>810</v>
      </c>
      <c r="H3337" s="228">
        <v>1925</v>
      </c>
      <c r="I3337" s="228">
        <v>1553056.03</v>
      </c>
      <c r="J3337" s="228">
        <v>378541.91</v>
      </c>
      <c r="K3337" s="228">
        <v>581361.44999999995</v>
      </c>
      <c r="L3337" s="228">
        <v>2682839.73</v>
      </c>
    </row>
    <row r="3338" spans="1:12">
      <c r="A3338" s="228">
        <v>2010</v>
      </c>
      <c r="B3338" s="228" t="s">
        <v>192</v>
      </c>
      <c r="C3338" s="228" t="s">
        <v>66</v>
      </c>
      <c r="D3338" s="228" t="s">
        <v>205</v>
      </c>
      <c r="E3338" s="228">
        <v>75</v>
      </c>
      <c r="F3338" s="228">
        <v>3390</v>
      </c>
      <c r="G3338" s="228">
        <v>852</v>
      </c>
      <c r="H3338" s="228">
        <v>2249</v>
      </c>
      <c r="I3338" s="228">
        <v>1656217.84</v>
      </c>
      <c r="J3338" s="228">
        <v>351906.29</v>
      </c>
      <c r="K3338" s="228">
        <v>507566.17</v>
      </c>
      <c r="L3338" s="228">
        <v>2646856.85</v>
      </c>
    </row>
    <row r="3339" spans="1:12">
      <c r="A3339" s="228">
        <v>2010</v>
      </c>
      <c r="B3339" s="228" t="s">
        <v>192</v>
      </c>
      <c r="C3339" s="228" t="s">
        <v>66</v>
      </c>
      <c r="D3339" s="228" t="s">
        <v>205</v>
      </c>
      <c r="E3339" s="228">
        <v>80</v>
      </c>
      <c r="F3339" s="228">
        <v>2163</v>
      </c>
      <c r="G3339" s="228">
        <v>598</v>
      </c>
      <c r="H3339" s="228">
        <v>1772</v>
      </c>
      <c r="I3339" s="228">
        <v>1185914.46</v>
      </c>
      <c r="J3339" s="228">
        <v>213690.49</v>
      </c>
      <c r="K3339" s="228">
        <v>293454.07</v>
      </c>
      <c r="L3339" s="228">
        <v>1780749.36</v>
      </c>
    </row>
    <row r="3340" spans="1:12">
      <c r="A3340" s="228">
        <v>2010</v>
      </c>
      <c r="B3340" s="228" t="s">
        <v>192</v>
      </c>
      <c r="C3340" s="228" t="s">
        <v>66</v>
      </c>
      <c r="D3340" s="228" t="s">
        <v>205</v>
      </c>
      <c r="E3340" s="228">
        <v>85</v>
      </c>
      <c r="F3340" s="228">
        <v>623</v>
      </c>
      <c r="G3340" s="228">
        <v>134</v>
      </c>
      <c r="H3340" s="228">
        <v>933</v>
      </c>
      <c r="I3340" s="228">
        <v>543472.76</v>
      </c>
      <c r="J3340" s="228">
        <v>70172.62</v>
      </c>
      <c r="K3340" s="228">
        <v>79419</v>
      </c>
      <c r="L3340" s="228">
        <v>739925.76</v>
      </c>
    </row>
    <row r="3341" spans="1:12">
      <c r="A3341" s="228">
        <v>2010</v>
      </c>
      <c r="B3341" s="228" t="s">
        <v>192</v>
      </c>
      <c r="C3341" s="228" t="s">
        <v>66</v>
      </c>
      <c r="D3341" s="228" t="s">
        <v>205</v>
      </c>
      <c r="E3341" s="228">
        <v>90</v>
      </c>
      <c r="F3341" s="228">
        <v>153</v>
      </c>
      <c r="G3341" s="228">
        <v>17</v>
      </c>
      <c r="H3341" s="228">
        <v>83</v>
      </c>
      <c r="I3341" s="228">
        <v>45907.55</v>
      </c>
      <c r="J3341" s="228">
        <v>5804.81</v>
      </c>
      <c r="K3341" s="228">
        <v>1553</v>
      </c>
      <c r="L3341" s="228">
        <v>58944.9</v>
      </c>
    </row>
    <row r="3342" spans="1:12">
      <c r="A3342" s="228">
        <v>2010</v>
      </c>
      <c r="B3342" s="228" t="s">
        <v>192</v>
      </c>
      <c r="C3342" s="228" t="s">
        <v>66</v>
      </c>
      <c r="D3342" s="228" t="s">
        <v>205</v>
      </c>
      <c r="E3342" s="228">
        <v>95</v>
      </c>
      <c r="F3342" s="228">
        <v>43</v>
      </c>
      <c r="G3342" s="228">
        <v>10</v>
      </c>
      <c r="H3342" s="228">
        <v>97</v>
      </c>
      <c r="I3342" s="228">
        <v>51800</v>
      </c>
      <c r="J3342" s="228">
        <v>3546.75</v>
      </c>
      <c r="K3342" s="228">
        <v>0</v>
      </c>
      <c r="L3342" s="228">
        <v>57158</v>
      </c>
    </row>
    <row r="3343" spans="1:12">
      <c r="A3343" s="228">
        <v>2010</v>
      </c>
      <c r="B3343" s="228" t="s">
        <v>192</v>
      </c>
      <c r="C3343" s="228" t="s">
        <v>66</v>
      </c>
      <c r="D3343" s="228" t="s">
        <v>206</v>
      </c>
      <c r="E3343" s="228">
        <v>0</v>
      </c>
      <c r="F3343" s="228">
        <v>4996</v>
      </c>
      <c r="G3343" s="228">
        <v>101</v>
      </c>
      <c r="H3343" s="228">
        <v>586</v>
      </c>
      <c r="I3343" s="228">
        <v>265311.07</v>
      </c>
      <c r="J3343" s="228">
        <v>31202.86</v>
      </c>
      <c r="K3343" s="228">
        <v>1312</v>
      </c>
      <c r="L3343" s="228">
        <v>339637.4</v>
      </c>
    </row>
    <row r="3344" spans="1:12">
      <c r="A3344" s="228">
        <v>2010</v>
      </c>
      <c r="B3344" s="228" t="s">
        <v>192</v>
      </c>
      <c r="C3344" s="228" t="s">
        <v>66</v>
      </c>
      <c r="D3344" s="228" t="s">
        <v>206</v>
      </c>
      <c r="E3344" s="228">
        <v>5</v>
      </c>
      <c r="F3344" s="228">
        <v>5302</v>
      </c>
      <c r="G3344" s="228">
        <v>54</v>
      </c>
      <c r="H3344" s="228">
        <v>81</v>
      </c>
      <c r="I3344" s="228">
        <v>66909.429999999993</v>
      </c>
      <c r="J3344" s="228">
        <v>22959.9</v>
      </c>
      <c r="K3344" s="228">
        <v>1739</v>
      </c>
      <c r="L3344" s="228">
        <v>106363.87</v>
      </c>
    </row>
    <row r="3345" spans="1:12">
      <c r="A3345" s="228">
        <v>2010</v>
      </c>
      <c r="B3345" s="228" t="s">
        <v>192</v>
      </c>
      <c r="C3345" s="228" t="s">
        <v>66</v>
      </c>
      <c r="D3345" s="228" t="s">
        <v>206</v>
      </c>
      <c r="E3345" s="228">
        <v>10</v>
      </c>
      <c r="F3345" s="228">
        <v>6161</v>
      </c>
      <c r="G3345" s="228">
        <v>74</v>
      </c>
      <c r="H3345" s="228">
        <v>286</v>
      </c>
      <c r="I3345" s="228">
        <v>139513.45000000001</v>
      </c>
      <c r="J3345" s="228">
        <v>25926.29</v>
      </c>
      <c r="K3345" s="228">
        <v>35438</v>
      </c>
      <c r="L3345" s="228">
        <v>218748.42</v>
      </c>
    </row>
    <row r="3346" spans="1:12">
      <c r="A3346" s="228">
        <v>2010</v>
      </c>
      <c r="B3346" s="228" t="s">
        <v>192</v>
      </c>
      <c r="C3346" s="228" t="s">
        <v>66</v>
      </c>
      <c r="D3346" s="228" t="s">
        <v>206</v>
      </c>
      <c r="E3346" s="228">
        <v>15</v>
      </c>
      <c r="F3346" s="228">
        <v>7055</v>
      </c>
      <c r="G3346" s="228">
        <v>173</v>
      </c>
      <c r="H3346" s="228">
        <v>432</v>
      </c>
      <c r="I3346" s="228">
        <v>324392.34999999998</v>
      </c>
      <c r="J3346" s="228">
        <v>63163.78</v>
      </c>
      <c r="K3346" s="228">
        <v>47320</v>
      </c>
      <c r="L3346" s="228">
        <v>491901.94</v>
      </c>
    </row>
    <row r="3347" spans="1:12">
      <c r="A3347" s="228">
        <v>2010</v>
      </c>
      <c r="B3347" s="228" t="s">
        <v>192</v>
      </c>
      <c r="C3347" s="228" t="s">
        <v>66</v>
      </c>
      <c r="D3347" s="228" t="s">
        <v>206</v>
      </c>
      <c r="E3347" s="228">
        <v>20</v>
      </c>
      <c r="F3347" s="228">
        <v>6119</v>
      </c>
      <c r="G3347" s="228">
        <v>322</v>
      </c>
      <c r="H3347" s="228">
        <v>897</v>
      </c>
      <c r="I3347" s="228">
        <v>627896.68999999994</v>
      </c>
      <c r="J3347" s="228">
        <v>119516.51</v>
      </c>
      <c r="K3347" s="228">
        <v>43037</v>
      </c>
      <c r="L3347" s="228">
        <v>881672.13</v>
      </c>
    </row>
    <row r="3348" spans="1:12">
      <c r="A3348" s="228">
        <v>2010</v>
      </c>
      <c r="B3348" s="228" t="s">
        <v>192</v>
      </c>
      <c r="C3348" s="228" t="s">
        <v>66</v>
      </c>
      <c r="D3348" s="228" t="s">
        <v>206</v>
      </c>
      <c r="E3348" s="228">
        <v>25</v>
      </c>
      <c r="F3348" s="228">
        <v>4566</v>
      </c>
      <c r="G3348" s="228">
        <v>390</v>
      </c>
      <c r="H3348" s="228">
        <v>1288</v>
      </c>
      <c r="I3348" s="228">
        <v>1032278.39</v>
      </c>
      <c r="J3348" s="228">
        <v>205191.21</v>
      </c>
      <c r="K3348" s="228">
        <v>54643</v>
      </c>
      <c r="L3348" s="228">
        <v>1415565.16</v>
      </c>
    </row>
    <row r="3349" spans="1:12">
      <c r="A3349" s="228">
        <v>2010</v>
      </c>
      <c r="B3349" s="228" t="s">
        <v>192</v>
      </c>
      <c r="C3349" s="228" t="s">
        <v>66</v>
      </c>
      <c r="D3349" s="228" t="s">
        <v>206</v>
      </c>
      <c r="E3349" s="228">
        <v>30</v>
      </c>
      <c r="F3349" s="228">
        <v>5538</v>
      </c>
      <c r="G3349" s="228">
        <v>589</v>
      </c>
      <c r="H3349" s="228">
        <v>1844</v>
      </c>
      <c r="I3349" s="228">
        <v>1465713.34</v>
      </c>
      <c r="J3349" s="228">
        <v>309936.15000000002</v>
      </c>
      <c r="K3349" s="228">
        <v>59694</v>
      </c>
      <c r="L3349" s="228">
        <v>2016168.92</v>
      </c>
    </row>
    <row r="3350" spans="1:12">
      <c r="A3350" s="228">
        <v>2010</v>
      </c>
      <c r="B3350" s="228" t="s">
        <v>192</v>
      </c>
      <c r="C3350" s="228" t="s">
        <v>66</v>
      </c>
      <c r="D3350" s="228" t="s">
        <v>206</v>
      </c>
      <c r="E3350" s="228">
        <v>35</v>
      </c>
      <c r="F3350" s="228">
        <v>7151</v>
      </c>
      <c r="G3350" s="228">
        <v>764</v>
      </c>
      <c r="H3350" s="228">
        <v>1784</v>
      </c>
      <c r="I3350" s="228">
        <v>1400544.77</v>
      </c>
      <c r="J3350" s="228">
        <v>289237.19</v>
      </c>
      <c r="K3350" s="228">
        <v>90322</v>
      </c>
      <c r="L3350" s="228">
        <v>1990062.43</v>
      </c>
    </row>
    <row r="3351" spans="1:12">
      <c r="A3351" s="228">
        <v>2010</v>
      </c>
      <c r="B3351" s="228" t="s">
        <v>192</v>
      </c>
      <c r="C3351" s="228" t="s">
        <v>66</v>
      </c>
      <c r="D3351" s="228" t="s">
        <v>206</v>
      </c>
      <c r="E3351" s="228">
        <v>40</v>
      </c>
      <c r="F3351" s="228">
        <v>7646</v>
      </c>
      <c r="G3351" s="228">
        <v>466</v>
      </c>
      <c r="H3351" s="228">
        <v>1194</v>
      </c>
      <c r="I3351" s="228">
        <v>929672.67</v>
      </c>
      <c r="J3351" s="228">
        <v>188881.1</v>
      </c>
      <c r="K3351" s="228">
        <v>150277.5</v>
      </c>
      <c r="L3351" s="228">
        <v>1456064.83</v>
      </c>
    </row>
    <row r="3352" spans="1:12">
      <c r="A3352" s="228">
        <v>2010</v>
      </c>
      <c r="B3352" s="228" t="s">
        <v>192</v>
      </c>
      <c r="C3352" s="228" t="s">
        <v>66</v>
      </c>
      <c r="D3352" s="228" t="s">
        <v>206</v>
      </c>
      <c r="E3352" s="228">
        <v>45</v>
      </c>
      <c r="F3352" s="228">
        <v>9494</v>
      </c>
      <c r="G3352" s="228">
        <v>653</v>
      </c>
      <c r="H3352" s="228">
        <v>1441</v>
      </c>
      <c r="I3352" s="228">
        <v>1097682</v>
      </c>
      <c r="J3352" s="228">
        <v>239206.61</v>
      </c>
      <c r="K3352" s="228">
        <v>155276</v>
      </c>
      <c r="L3352" s="228">
        <v>1697198.63</v>
      </c>
    </row>
    <row r="3353" spans="1:12">
      <c r="A3353" s="228">
        <v>2010</v>
      </c>
      <c r="B3353" s="228" t="s">
        <v>192</v>
      </c>
      <c r="C3353" s="228" t="s">
        <v>66</v>
      </c>
      <c r="D3353" s="228" t="s">
        <v>206</v>
      </c>
      <c r="E3353" s="228">
        <v>50</v>
      </c>
      <c r="F3353" s="228">
        <v>10322</v>
      </c>
      <c r="G3353" s="228">
        <v>804</v>
      </c>
      <c r="H3353" s="228">
        <v>2052</v>
      </c>
      <c r="I3353" s="228">
        <v>1481976.74</v>
      </c>
      <c r="J3353" s="228">
        <v>336284.39</v>
      </c>
      <c r="K3353" s="228">
        <v>334351.2</v>
      </c>
      <c r="L3353" s="228">
        <v>2436886.15</v>
      </c>
    </row>
    <row r="3354" spans="1:12">
      <c r="A3354" s="228">
        <v>2010</v>
      </c>
      <c r="B3354" s="228" t="s">
        <v>192</v>
      </c>
      <c r="C3354" s="228" t="s">
        <v>66</v>
      </c>
      <c r="D3354" s="228" t="s">
        <v>206</v>
      </c>
      <c r="E3354" s="228">
        <v>55</v>
      </c>
      <c r="F3354" s="228">
        <v>10122</v>
      </c>
      <c r="G3354" s="228">
        <v>913</v>
      </c>
      <c r="H3354" s="228">
        <v>2175</v>
      </c>
      <c r="I3354" s="228">
        <v>1689307.77</v>
      </c>
      <c r="J3354" s="228">
        <v>406993.23</v>
      </c>
      <c r="K3354" s="228">
        <v>483267.5</v>
      </c>
      <c r="L3354" s="228">
        <v>2865015.13</v>
      </c>
    </row>
    <row r="3355" spans="1:12">
      <c r="A3355" s="228">
        <v>2010</v>
      </c>
      <c r="B3355" s="228" t="s">
        <v>192</v>
      </c>
      <c r="C3355" s="228" t="s">
        <v>66</v>
      </c>
      <c r="D3355" s="228" t="s">
        <v>206</v>
      </c>
      <c r="E3355" s="228">
        <v>60</v>
      </c>
      <c r="F3355" s="228">
        <v>9350</v>
      </c>
      <c r="G3355" s="228">
        <v>969</v>
      </c>
      <c r="H3355" s="228">
        <v>2653</v>
      </c>
      <c r="I3355" s="228">
        <v>1950595.66</v>
      </c>
      <c r="J3355" s="228">
        <v>407169.45</v>
      </c>
      <c r="K3355" s="228">
        <v>568013.65</v>
      </c>
      <c r="L3355" s="228">
        <v>3198731.52</v>
      </c>
    </row>
    <row r="3356" spans="1:12">
      <c r="A3356" s="228">
        <v>2010</v>
      </c>
      <c r="B3356" s="228" t="s">
        <v>192</v>
      </c>
      <c r="C3356" s="228" t="s">
        <v>66</v>
      </c>
      <c r="D3356" s="228" t="s">
        <v>206</v>
      </c>
      <c r="E3356" s="228">
        <v>65</v>
      </c>
      <c r="F3356" s="228">
        <v>6527</v>
      </c>
      <c r="G3356" s="228">
        <v>847</v>
      </c>
      <c r="H3356" s="228">
        <v>2192</v>
      </c>
      <c r="I3356" s="228">
        <v>1755856.06</v>
      </c>
      <c r="J3356" s="228">
        <v>407932.68</v>
      </c>
      <c r="K3356" s="228">
        <v>584573.75</v>
      </c>
      <c r="L3356" s="228">
        <v>2954873.86</v>
      </c>
    </row>
    <row r="3357" spans="1:12">
      <c r="A3357" s="228">
        <v>2010</v>
      </c>
      <c r="B3357" s="228" t="s">
        <v>192</v>
      </c>
      <c r="C3357" s="228" t="s">
        <v>66</v>
      </c>
      <c r="D3357" s="228" t="s">
        <v>206</v>
      </c>
      <c r="E3357" s="228">
        <v>70</v>
      </c>
      <c r="F3357" s="228">
        <v>4907</v>
      </c>
      <c r="G3357" s="228">
        <v>703</v>
      </c>
      <c r="H3357" s="228">
        <v>2400</v>
      </c>
      <c r="I3357" s="228">
        <v>1896394.01</v>
      </c>
      <c r="J3357" s="228">
        <v>400471.14</v>
      </c>
      <c r="K3357" s="228">
        <v>682117.3</v>
      </c>
      <c r="L3357" s="228">
        <v>3149241.84</v>
      </c>
    </row>
    <row r="3358" spans="1:12">
      <c r="A3358" s="228">
        <v>2010</v>
      </c>
      <c r="B3358" s="228" t="s">
        <v>192</v>
      </c>
      <c r="C3358" s="228" t="s">
        <v>66</v>
      </c>
      <c r="D3358" s="228" t="s">
        <v>206</v>
      </c>
      <c r="E3358" s="228">
        <v>75</v>
      </c>
      <c r="F3358" s="228">
        <v>3801</v>
      </c>
      <c r="G3358" s="228">
        <v>676</v>
      </c>
      <c r="H3358" s="228">
        <v>2259</v>
      </c>
      <c r="I3358" s="228">
        <v>1649729.17</v>
      </c>
      <c r="J3358" s="228">
        <v>320541.11</v>
      </c>
      <c r="K3358" s="228">
        <v>425179</v>
      </c>
      <c r="L3358" s="228">
        <v>2500823.77</v>
      </c>
    </row>
    <row r="3359" spans="1:12">
      <c r="A3359" s="228">
        <v>2010</v>
      </c>
      <c r="B3359" s="228" t="s">
        <v>192</v>
      </c>
      <c r="C3359" s="228" t="s">
        <v>66</v>
      </c>
      <c r="D3359" s="228" t="s">
        <v>206</v>
      </c>
      <c r="E3359" s="228">
        <v>80</v>
      </c>
      <c r="F3359" s="228">
        <v>2829</v>
      </c>
      <c r="G3359" s="228">
        <v>476</v>
      </c>
      <c r="H3359" s="228">
        <v>2358</v>
      </c>
      <c r="I3359" s="228">
        <v>1417891.51</v>
      </c>
      <c r="J3359" s="228">
        <v>238793.04</v>
      </c>
      <c r="K3359" s="228">
        <v>227699.8</v>
      </c>
      <c r="L3359" s="228">
        <v>1976636.15</v>
      </c>
    </row>
    <row r="3360" spans="1:12">
      <c r="A3360" s="228">
        <v>2010</v>
      </c>
      <c r="B3360" s="228" t="s">
        <v>192</v>
      </c>
      <c r="C3360" s="228" t="s">
        <v>66</v>
      </c>
      <c r="D3360" s="228" t="s">
        <v>206</v>
      </c>
      <c r="E3360" s="228">
        <v>85</v>
      </c>
      <c r="F3360" s="228">
        <v>1608</v>
      </c>
      <c r="G3360" s="228">
        <v>307</v>
      </c>
      <c r="H3360" s="228">
        <v>1711</v>
      </c>
      <c r="I3360" s="228">
        <v>1035304.57</v>
      </c>
      <c r="J3360" s="228">
        <v>130176.21</v>
      </c>
      <c r="K3360" s="228">
        <v>104043</v>
      </c>
      <c r="L3360" s="228">
        <v>1319465.26</v>
      </c>
    </row>
    <row r="3361" spans="1:12">
      <c r="A3361" s="228">
        <v>2010</v>
      </c>
      <c r="B3361" s="228" t="s">
        <v>192</v>
      </c>
      <c r="C3361" s="228" t="s">
        <v>66</v>
      </c>
      <c r="D3361" s="228" t="s">
        <v>206</v>
      </c>
      <c r="E3361" s="228">
        <v>90</v>
      </c>
      <c r="F3361" s="228">
        <v>575</v>
      </c>
      <c r="G3361" s="228">
        <v>86</v>
      </c>
      <c r="H3361" s="228">
        <v>603</v>
      </c>
      <c r="I3361" s="228">
        <v>343945.27</v>
      </c>
      <c r="J3361" s="228">
        <v>35074.93</v>
      </c>
      <c r="K3361" s="228">
        <v>44788</v>
      </c>
      <c r="L3361" s="228">
        <v>436553.59</v>
      </c>
    </row>
    <row r="3362" spans="1:12">
      <c r="A3362" s="228">
        <v>2010</v>
      </c>
      <c r="B3362" s="228" t="s">
        <v>192</v>
      </c>
      <c r="C3362" s="228" t="s">
        <v>66</v>
      </c>
      <c r="D3362" s="228" t="s">
        <v>206</v>
      </c>
      <c r="E3362" s="228">
        <v>95</v>
      </c>
      <c r="F3362" s="228">
        <v>170</v>
      </c>
      <c r="G3362" s="228">
        <v>22</v>
      </c>
      <c r="H3362" s="228">
        <v>149</v>
      </c>
      <c r="I3362" s="228">
        <v>86060.4</v>
      </c>
      <c r="J3362" s="228">
        <v>6338.5</v>
      </c>
      <c r="K3362" s="228">
        <v>465</v>
      </c>
      <c r="L3362" s="228">
        <v>87998.65</v>
      </c>
    </row>
    <row r="3363" spans="1:12">
      <c r="A3363" s="228">
        <v>2010</v>
      </c>
      <c r="B3363" s="228" t="s">
        <v>192</v>
      </c>
      <c r="C3363" s="228" t="s">
        <v>68</v>
      </c>
      <c r="D3363" s="228" t="s">
        <v>205</v>
      </c>
      <c r="E3363" s="228">
        <v>0</v>
      </c>
      <c r="F3363" s="228">
        <v>6187</v>
      </c>
      <c r="G3363" s="228">
        <v>193</v>
      </c>
      <c r="H3363" s="228">
        <v>825</v>
      </c>
      <c r="I3363" s="228">
        <v>375374.48</v>
      </c>
      <c r="J3363" s="228">
        <v>42605.95</v>
      </c>
      <c r="K3363" s="228">
        <v>4114</v>
      </c>
      <c r="L3363" s="228">
        <v>463367.03</v>
      </c>
    </row>
    <row r="3364" spans="1:12">
      <c r="A3364" s="228">
        <v>2010</v>
      </c>
      <c r="B3364" s="228" t="s">
        <v>192</v>
      </c>
      <c r="C3364" s="228" t="s">
        <v>68</v>
      </c>
      <c r="D3364" s="228" t="s">
        <v>205</v>
      </c>
      <c r="E3364" s="228">
        <v>5</v>
      </c>
      <c r="F3364" s="228">
        <v>6001</v>
      </c>
      <c r="G3364" s="228">
        <v>61</v>
      </c>
      <c r="H3364" s="228">
        <v>87</v>
      </c>
      <c r="I3364" s="228">
        <v>54426.71</v>
      </c>
      <c r="J3364" s="228">
        <v>9961.15</v>
      </c>
      <c r="K3364" s="228">
        <v>8520</v>
      </c>
      <c r="L3364" s="228">
        <v>96313.62</v>
      </c>
    </row>
    <row r="3365" spans="1:12">
      <c r="A3365" s="228">
        <v>2010</v>
      </c>
      <c r="B3365" s="228" t="s">
        <v>192</v>
      </c>
      <c r="C3365" s="228" t="s">
        <v>68</v>
      </c>
      <c r="D3365" s="228" t="s">
        <v>205</v>
      </c>
      <c r="E3365" s="228">
        <v>10</v>
      </c>
      <c r="F3365" s="228">
        <v>6041</v>
      </c>
      <c r="G3365" s="228">
        <v>46</v>
      </c>
      <c r="H3365" s="228">
        <v>30</v>
      </c>
      <c r="I3365" s="228">
        <v>33823.93</v>
      </c>
      <c r="J3365" s="228">
        <v>11668</v>
      </c>
      <c r="K3365" s="228">
        <v>7727</v>
      </c>
      <c r="L3365" s="228">
        <v>70552.94</v>
      </c>
    </row>
    <row r="3366" spans="1:12">
      <c r="A3366" s="228">
        <v>2010</v>
      </c>
      <c r="B3366" s="228" t="s">
        <v>192</v>
      </c>
      <c r="C3366" s="228" t="s">
        <v>68</v>
      </c>
      <c r="D3366" s="228" t="s">
        <v>205</v>
      </c>
      <c r="E3366" s="228">
        <v>15</v>
      </c>
      <c r="F3366" s="228">
        <v>6824</v>
      </c>
      <c r="G3366" s="228">
        <v>116</v>
      </c>
      <c r="H3366" s="228">
        <v>217</v>
      </c>
      <c r="I3366" s="228">
        <v>177856.8</v>
      </c>
      <c r="J3366" s="228">
        <v>26076.62</v>
      </c>
      <c r="K3366" s="228">
        <v>61568</v>
      </c>
      <c r="L3366" s="228">
        <v>323821.92</v>
      </c>
    </row>
    <row r="3367" spans="1:12">
      <c r="A3367" s="228">
        <v>2010</v>
      </c>
      <c r="B3367" s="228" t="s">
        <v>192</v>
      </c>
      <c r="C3367" s="228" t="s">
        <v>68</v>
      </c>
      <c r="D3367" s="228" t="s">
        <v>205</v>
      </c>
      <c r="E3367" s="228">
        <v>20</v>
      </c>
      <c r="F3367" s="228">
        <v>5292</v>
      </c>
      <c r="G3367" s="228">
        <v>124</v>
      </c>
      <c r="H3367" s="228">
        <v>231</v>
      </c>
      <c r="I3367" s="228">
        <v>186848.67</v>
      </c>
      <c r="J3367" s="228">
        <v>25340.06</v>
      </c>
      <c r="K3367" s="228">
        <v>28347</v>
      </c>
      <c r="L3367" s="228">
        <v>313940.65999999997</v>
      </c>
    </row>
    <row r="3368" spans="1:12">
      <c r="A3368" s="228">
        <v>2010</v>
      </c>
      <c r="B3368" s="228" t="s">
        <v>192</v>
      </c>
      <c r="C3368" s="228" t="s">
        <v>68</v>
      </c>
      <c r="D3368" s="228" t="s">
        <v>205</v>
      </c>
      <c r="E3368" s="228">
        <v>25</v>
      </c>
      <c r="F3368" s="228">
        <v>5441</v>
      </c>
      <c r="G3368" s="228">
        <v>95</v>
      </c>
      <c r="H3368" s="228">
        <v>128</v>
      </c>
      <c r="I3368" s="228">
        <v>100931.41</v>
      </c>
      <c r="J3368" s="228">
        <v>24650.09</v>
      </c>
      <c r="K3368" s="228">
        <v>21647</v>
      </c>
      <c r="L3368" s="228">
        <v>231849.13</v>
      </c>
    </row>
    <row r="3369" spans="1:12">
      <c r="A3369" s="228">
        <v>2010</v>
      </c>
      <c r="B3369" s="228" t="s">
        <v>192</v>
      </c>
      <c r="C3369" s="228" t="s">
        <v>68</v>
      </c>
      <c r="D3369" s="228" t="s">
        <v>205</v>
      </c>
      <c r="E3369" s="228">
        <v>30</v>
      </c>
      <c r="F3369" s="228">
        <v>6700</v>
      </c>
      <c r="G3369" s="228">
        <v>102</v>
      </c>
      <c r="H3369" s="228">
        <v>144</v>
      </c>
      <c r="I3369" s="228">
        <v>144105.34</v>
      </c>
      <c r="J3369" s="228">
        <v>32131.69</v>
      </c>
      <c r="K3369" s="228">
        <v>19369</v>
      </c>
      <c r="L3369" s="228">
        <v>289182.43</v>
      </c>
    </row>
    <row r="3370" spans="1:12">
      <c r="A3370" s="228">
        <v>2010</v>
      </c>
      <c r="B3370" s="228" t="s">
        <v>192</v>
      </c>
      <c r="C3370" s="228" t="s">
        <v>68</v>
      </c>
      <c r="D3370" s="228" t="s">
        <v>205</v>
      </c>
      <c r="E3370" s="228">
        <v>35</v>
      </c>
      <c r="F3370" s="228">
        <v>7177</v>
      </c>
      <c r="G3370" s="228">
        <v>134</v>
      </c>
      <c r="H3370" s="228">
        <v>188</v>
      </c>
      <c r="I3370" s="228">
        <v>164589.57</v>
      </c>
      <c r="J3370" s="228">
        <v>43222.53</v>
      </c>
      <c r="K3370" s="228">
        <v>56763</v>
      </c>
      <c r="L3370" s="228">
        <v>376631.78</v>
      </c>
    </row>
    <row r="3371" spans="1:12">
      <c r="A3371" s="228">
        <v>2010</v>
      </c>
      <c r="B3371" s="228" t="s">
        <v>192</v>
      </c>
      <c r="C3371" s="228" t="s">
        <v>68</v>
      </c>
      <c r="D3371" s="228" t="s">
        <v>205</v>
      </c>
      <c r="E3371" s="228">
        <v>40</v>
      </c>
      <c r="F3371" s="228">
        <v>6908</v>
      </c>
      <c r="G3371" s="228">
        <v>147</v>
      </c>
      <c r="H3371" s="228">
        <v>187</v>
      </c>
      <c r="I3371" s="228">
        <v>162595.20000000001</v>
      </c>
      <c r="J3371" s="228">
        <v>41788.11</v>
      </c>
      <c r="K3371" s="228">
        <v>16484</v>
      </c>
      <c r="L3371" s="228">
        <v>337238.75</v>
      </c>
    </row>
    <row r="3372" spans="1:12">
      <c r="A3372" s="228">
        <v>2010</v>
      </c>
      <c r="B3372" s="228" t="s">
        <v>192</v>
      </c>
      <c r="C3372" s="228" t="s">
        <v>68</v>
      </c>
      <c r="D3372" s="228" t="s">
        <v>205</v>
      </c>
      <c r="E3372" s="228">
        <v>45</v>
      </c>
      <c r="F3372" s="228">
        <v>7337</v>
      </c>
      <c r="G3372" s="228">
        <v>204</v>
      </c>
      <c r="H3372" s="228">
        <v>395</v>
      </c>
      <c r="I3372" s="228">
        <v>350974.58</v>
      </c>
      <c r="J3372" s="228">
        <v>67921.009999999995</v>
      </c>
      <c r="K3372" s="228">
        <v>108447</v>
      </c>
      <c r="L3372" s="228">
        <v>656542.16</v>
      </c>
    </row>
    <row r="3373" spans="1:12">
      <c r="A3373" s="228">
        <v>2010</v>
      </c>
      <c r="B3373" s="228" t="s">
        <v>192</v>
      </c>
      <c r="C3373" s="228" t="s">
        <v>68</v>
      </c>
      <c r="D3373" s="228" t="s">
        <v>205</v>
      </c>
      <c r="E3373" s="228">
        <v>50</v>
      </c>
      <c r="F3373" s="228">
        <v>7278</v>
      </c>
      <c r="G3373" s="228">
        <v>341</v>
      </c>
      <c r="H3373" s="228">
        <v>631</v>
      </c>
      <c r="I3373" s="228">
        <v>469000.57</v>
      </c>
      <c r="J3373" s="228">
        <v>105991.09</v>
      </c>
      <c r="K3373" s="228">
        <v>103935.5</v>
      </c>
      <c r="L3373" s="228">
        <v>858148.84</v>
      </c>
    </row>
    <row r="3374" spans="1:12">
      <c r="A3374" s="228">
        <v>2010</v>
      </c>
      <c r="B3374" s="228" t="s">
        <v>192</v>
      </c>
      <c r="C3374" s="228" t="s">
        <v>68</v>
      </c>
      <c r="D3374" s="228" t="s">
        <v>205</v>
      </c>
      <c r="E3374" s="228">
        <v>55</v>
      </c>
      <c r="F3374" s="228">
        <v>7102</v>
      </c>
      <c r="G3374" s="228">
        <v>407</v>
      </c>
      <c r="H3374" s="228">
        <v>805</v>
      </c>
      <c r="I3374" s="228">
        <v>699038.9</v>
      </c>
      <c r="J3374" s="228">
        <v>146676.84</v>
      </c>
      <c r="K3374" s="228">
        <v>216277</v>
      </c>
      <c r="L3374" s="228">
        <v>1336375.22</v>
      </c>
    </row>
    <row r="3375" spans="1:12">
      <c r="A3375" s="228">
        <v>2010</v>
      </c>
      <c r="B3375" s="228" t="s">
        <v>192</v>
      </c>
      <c r="C3375" s="228" t="s">
        <v>68</v>
      </c>
      <c r="D3375" s="228" t="s">
        <v>205</v>
      </c>
      <c r="E3375" s="228">
        <v>60</v>
      </c>
      <c r="F3375" s="228">
        <v>6426</v>
      </c>
      <c r="G3375" s="228">
        <v>525</v>
      </c>
      <c r="H3375" s="228">
        <v>1174</v>
      </c>
      <c r="I3375" s="228">
        <v>1046694.57</v>
      </c>
      <c r="J3375" s="228">
        <v>194555</v>
      </c>
      <c r="K3375" s="228">
        <v>285739.59999999998</v>
      </c>
      <c r="L3375" s="228">
        <v>1908709.33</v>
      </c>
    </row>
    <row r="3376" spans="1:12">
      <c r="A3376" s="228">
        <v>2010</v>
      </c>
      <c r="B3376" s="228" t="s">
        <v>192</v>
      </c>
      <c r="C3376" s="228" t="s">
        <v>68</v>
      </c>
      <c r="D3376" s="228" t="s">
        <v>205</v>
      </c>
      <c r="E3376" s="228">
        <v>65</v>
      </c>
      <c r="F3376" s="228">
        <v>3874</v>
      </c>
      <c r="G3376" s="228">
        <v>406</v>
      </c>
      <c r="H3376" s="228">
        <v>944</v>
      </c>
      <c r="I3376" s="228">
        <v>777223.34</v>
      </c>
      <c r="J3376" s="228">
        <v>183305.57</v>
      </c>
      <c r="K3376" s="228">
        <v>314549.09999999998</v>
      </c>
      <c r="L3376" s="228">
        <v>1572431.55</v>
      </c>
    </row>
    <row r="3377" spans="1:12">
      <c r="A3377" s="228">
        <v>2010</v>
      </c>
      <c r="B3377" s="228" t="s">
        <v>192</v>
      </c>
      <c r="C3377" s="228" t="s">
        <v>68</v>
      </c>
      <c r="D3377" s="228" t="s">
        <v>205</v>
      </c>
      <c r="E3377" s="228">
        <v>70</v>
      </c>
      <c r="F3377" s="228">
        <v>2483</v>
      </c>
      <c r="G3377" s="228">
        <v>363</v>
      </c>
      <c r="H3377" s="228">
        <v>699</v>
      </c>
      <c r="I3377" s="228">
        <v>643700.06999999995</v>
      </c>
      <c r="J3377" s="228">
        <v>122670.96</v>
      </c>
      <c r="K3377" s="228">
        <v>255332.6</v>
      </c>
      <c r="L3377" s="228">
        <v>1238058.8400000001</v>
      </c>
    </row>
    <row r="3378" spans="1:12">
      <c r="A3378" s="228">
        <v>2010</v>
      </c>
      <c r="B3378" s="228" t="s">
        <v>192</v>
      </c>
      <c r="C3378" s="228" t="s">
        <v>68</v>
      </c>
      <c r="D3378" s="228" t="s">
        <v>205</v>
      </c>
      <c r="E3378" s="228">
        <v>75</v>
      </c>
      <c r="F3378" s="228">
        <v>1538</v>
      </c>
      <c r="G3378" s="228">
        <v>239</v>
      </c>
      <c r="H3378" s="228">
        <v>597</v>
      </c>
      <c r="I3378" s="228">
        <v>494341.96</v>
      </c>
      <c r="J3378" s="228">
        <v>106351.81</v>
      </c>
      <c r="K3378" s="228">
        <v>210136</v>
      </c>
      <c r="L3378" s="228">
        <v>953158.83</v>
      </c>
    </row>
    <row r="3379" spans="1:12">
      <c r="A3379" s="228">
        <v>2010</v>
      </c>
      <c r="B3379" s="228" t="s">
        <v>192</v>
      </c>
      <c r="C3379" s="228" t="s">
        <v>68</v>
      </c>
      <c r="D3379" s="228" t="s">
        <v>205</v>
      </c>
      <c r="E3379" s="228">
        <v>80</v>
      </c>
      <c r="F3379" s="228">
        <v>1109</v>
      </c>
      <c r="G3379" s="228">
        <v>163</v>
      </c>
      <c r="H3379" s="228">
        <v>657</v>
      </c>
      <c r="I3379" s="228">
        <v>422852.76</v>
      </c>
      <c r="J3379" s="228">
        <v>86505.85</v>
      </c>
      <c r="K3379" s="228">
        <v>187198.8</v>
      </c>
      <c r="L3379" s="228">
        <v>806362.52</v>
      </c>
    </row>
    <row r="3380" spans="1:12">
      <c r="A3380" s="228">
        <v>2010</v>
      </c>
      <c r="B3380" s="228" t="s">
        <v>192</v>
      </c>
      <c r="C3380" s="228" t="s">
        <v>68</v>
      </c>
      <c r="D3380" s="228" t="s">
        <v>205</v>
      </c>
      <c r="E3380" s="228">
        <v>85</v>
      </c>
      <c r="F3380" s="228">
        <v>340</v>
      </c>
      <c r="G3380" s="228">
        <v>71</v>
      </c>
      <c r="H3380" s="228">
        <v>356</v>
      </c>
      <c r="I3380" s="228">
        <v>171594.25</v>
      </c>
      <c r="J3380" s="228">
        <v>31493.05</v>
      </c>
      <c r="K3380" s="228">
        <v>18353</v>
      </c>
      <c r="L3380" s="228">
        <v>247721.95</v>
      </c>
    </row>
    <row r="3381" spans="1:12">
      <c r="A3381" s="228">
        <v>2010</v>
      </c>
      <c r="B3381" s="228" t="s">
        <v>192</v>
      </c>
      <c r="C3381" s="228" t="s">
        <v>68</v>
      </c>
      <c r="D3381" s="228" t="s">
        <v>205</v>
      </c>
      <c r="E3381" s="228">
        <v>90</v>
      </c>
      <c r="F3381" s="228">
        <v>64</v>
      </c>
      <c r="G3381" s="228">
        <v>15</v>
      </c>
      <c r="H3381" s="228">
        <v>151</v>
      </c>
      <c r="I3381" s="228">
        <v>51300.6</v>
      </c>
      <c r="J3381" s="228">
        <v>3186.2</v>
      </c>
      <c r="K3381" s="228">
        <v>0</v>
      </c>
      <c r="L3381" s="228">
        <v>58644.05</v>
      </c>
    </row>
    <row r="3382" spans="1:12">
      <c r="A3382" s="228">
        <v>2010</v>
      </c>
      <c r="B3382" s="228" t="s">
        <v>192</v>
      </c>
      <c r="C3382" s="228" t="s">
        <v>68</v>
      </c>
      <c r="D3382" s="228" t="s">
        <v>205</v>
      </c>
      <c r="E3382" s="228">
        <v>95</v>
      </c>
      <c r="F3382" s="228">
        <v>22</v>
      </c>
      <c r="G3382" s="228">
        <v>1</v>
      </c>
      <c r="H3382" s="228">
        <v>3</v>
      </c>
      <c r="I3382" s="228">
        <v>1527</v>
      </c>
      <c r="J3382" s="228">
        <v>134.94999999999999</v>
      </c>
      <c r="K3382" s="228">
        <v>0</v>
      </c>
      <c r="L3382" s="228">
        <v>1661.95</v>
      </c>
    </row>
    <row r="3383" spans="1:12">
      <c r="A3383" s="228">
        <v>2010</v>
      </c>
      <c r="B3383" s="228" t="s">
        <v>192</v>
      </c>
      <c r="C3383" s="228" t="s">
        <v>68</v>
      </c>
      <c r="D3383" s="228" t="s">
        <v>206</v>
      </c>
      <c r="E3383" s="228">
        <v>0</v>
      </c>
      <c r="F3383" s="228">
        <v>5848</v>
      </c>
      <c r="G3383" s="228">
        <v>102</v>
      </c>
      <c r="H3383" s="228">
        <v>309</v>
      </c>
      <c r="I3383" s="228">
        <v>180849.61</v>
      </c>
      <c r="J3383" s="228">
        <v>17196.419999999998</v>
      </c>
      <c r="K3383" s="228">
        <v>740</v>
      </c>
      <c r="L3383" s="228">
        <v>225385.81</v>
      </c>
    </row>
    <row r="3384" spans="1:12">
      <c r="A3384" s="228">
        <v>2010</v>
      </c>
      <c r="B3384" s="228" t="s">
        <v>192</v>
      </c>
      <c r="C3384" s="228" t="s">
        <v>68</v>
      </c>
      <c r="D3384" s="228" t="s">
        <v>206</v>
      </c>
      <c r="E3384" s="228">
        <v>5</v>
      </c>
      <c r="F3384" s="228">
        <v>5661</v>
      </c>
      <c r="G3384" s="228">
        <v>46</v>
      </c>
      <c r="H3384" s="228">
        <v>52</v>
      </c>
      <c r="I3384" s="228">
        <v>47392.82</v>
      </c>
      <c r="J3384" s="228">
        <v>9333.67</v>
      </c>
      <c r="K3384" s="228">
        <v>240</v>
      </c>
      <c r="L3384" s="228">
        <v>74252.160000000003</v>
      </c>
    </row>
    <row r="3385" spans="1:12">
      <c r="A3385" s="228">
        <v>2010</v>
      </c>
      <c r="B3385" s="228" t="s">
        <v>192</v>
      </c>
      <c r="C3385" s="228" t="s">
        <v>68</v>
      </c>
      <c r="D3385" s="228" t="s">
        <v>206</v>
      </c>
      <c r="E3385" s="228">
        <v>10</v>
      </c>
      <c r="F3385" s="228">
        <v>5903</v>
      </c>
      <c r="G3385" s="228">
        <v>63</v>
      </c>
      <c r="H3385" s="228">
        <v>112</v>
      </c>
      <c r="I3385" s="228">
        <v>72206.259999999995</v>
      </c>
      <c r="J3385" s="228">
        <v>14285.53</v>
      </c>
      <c r="K3385" s="228">
        <v>39492</v>
      </c>
      <c r="L3385" s="228">
        <v>141156.25</v>
      </c>
    </row>
    <row r="3386" spans="1:12">
      <c r="A3386" s="228">
        <v>2010</v>
      </c>
      <c r="B3386" s="228" t="s">
        <v>192</v>
      </c>
      <c r="C3386" s="228" t="s">
        <v>68</v>
      </c>
      <c r="D3386" s="228" t="s">
        <v>206</v>
      </c>
      <c r="E3386" s="228">
        <v>15</v>
      </c>
      <c r="F3386" s="228">
        <v>6378</v>
      </c>
      <c r="G3386" s="228">
        <v>140</v>
      </c>
      <c r="H3386" s="228">
        <v>197</v>
      </c>
      <c r="I3386" s="228">
        <v>176494.26</v>
      </c>
      <c r="J3386" s="228">
        <v>30137.17</v>
      </c>
      <c r="K3386" s="228">
        <v>38011</v>
      </c>
      <c r="L3386" s="228">
        <v>314360.44</v>
      </c>
    </row>
    <row r="3387" spans="1:12">
      <c r="A3387" s="228">
        <v>2010</v>
      </c>
      <c r="B3387" s="228" t="s">
        <v>192</v>
      </c>
      <c r="C3387" s="228" t="s">
        <v>68</v>
      </c>
      <c r="D3387" s="228" t="s">
        <v>206</v>
      </c>
      <c r="E3387" s="228">
        <v>20</v>
      </c>
      <c r="F3387" s="228">
        <v>5763</v>
      </c>
      <c r="G3387" s="228">
        <v>209</v>
      </c>
      <c r="H3387" s="228">
        <v>509</v>
      </c>
      <c r="I3387" s="228">
        <v>350895.86</v>
      </c>
      <c r="J3387" s="228">
        <v>48851.78</v>
      </c>
      <c r="K3387" s="228">
        <v>22192</v>
      </c>
      <c r="L3387" s="228">
        <v>496973.04</v>
      </c>
    </row>
    <row r="3388" spans="1:12">
      <c r="A3388" s="228">
        <v>2010</v>
      </c>
      <c r="B3388" s="228" t="s">
        <v>192</v>
      </c>
      <c r="C3388" s="228" t="s">
        <v>68</v>
      </c>
      <c r="D3388" s="228" t="s">
        <v>206</v>
      </c>
      <c r="E3388" s="228">
        <v>25</v>
      </c>
      <c r="F3388" s="228">
        <v>7016</v>
      </c>
      <c r="G3388" s="228">
        <v>231</v>
      </c>
      <c r="H3388" s="228">
        <v>709</v>
      </c>
      <c r="I3388" s="228">
        <v>521557.09</v>
      </c>
      <c r="J3388" s="228">
        <v>117631.15</v>
      </c>
      <c r="K3388" s="228">
        <v>52040</v>
      </c>
      <c r="L3388" s="228">
        <v>835299.67</v>
      </c>
    </row>
    <row r="3389" spans="1:12">
      <c r="A3389" s="228">
        <v>2010</v>
      </c>
      <c r="B3389" s="228" t="s">
        <v>192</v>
      </c>
      <c r="C3389" s="228" t="s">
        <v>68</v>
      </c>
      <c r="D3389" s="228" t="s">
        <v>206</v>
      </c>
      <c r="E3389" s="228">
        <v>30</v>
      </c>
      <c r="F3389" s="228">
        <v>7802</v>
      </c>
      <c r="G3389" s="228">
        <v>453</v>
      </c>
      <c r="H3389" s="228">
        <v>1367</v>
      </c>
      <c r="I3389" s="228">
        <v>1141830.6499999999</v>
      </c>
      <c r="J3389" s="228">
        <v>250041.16</v>
      </c>
      <c r="K3389" s="228">
        <v>27938</v>
      </c>
      <c r="L3389" s="228">
        <v>1701034.69</v>
      </c>
    </row>
    <row r="3390" spans="1:12">
      <c r="A3390" s="228">
        <v>2010</v>
      </c>
      <c r="B3390" s="228" t="s">
        <v>192</v>
      </c>
      <c r="C3390" s="228" t="s">
        <v>68</v>
      </c>
      <c r="D3390" s="228" t="s">
        <v>206</v>
      </c>
      <c r="E3390" s="228">
        <v>35</v>
      </c>
      <c r="F3390" s="228">
        <v>8348</v>
      </c>
      <c r="G3390" s="228">
        <v>521</v>
      </c>
      <c r="H3390" s="228">
        <v>1183</v>
      </c>
      <c r="I3390" s="228">
        <v>967827.16</v>
      </c>
      <c r="J3390" s="228">
        <v>194423.43</v>
      </c>
      <c r="K3390" s="228">
        <v>56273</v>
      </c>
      <c r="L3390" s="228">
        <v>1530371.91</v>
      </c>
    </row>
    <row r="3391" spans="1:12">
      <c r="A3391" s="228">
        <v>2010</v>
      </c>
      <c r="B3391" s="228" t="s">
        <v>192</v>
      </c>
      <c r="C3391" s="228" t="s">
        <v>68</v>
      </c>
      <c r="D3391" s="228" t="s">
        <v>206</v>
      </c>
      <c r="E3391" s="228">
        <v>40</v>
      </c>
      <c r="F3391" s="228">
        <v>7959</v>
      </c>
      <c r="G3391" s="228">
        <v>368</v>
      </c>
      <c r="H3391" s="228">
        <v>836</v>
      </c>
      <c r="I3391" s="228">
        <v>671501.29</v>
      </c>
      <c r="J3391" s="228">
        <v>130869.98</v>
      </c>
      <c r="K3391" s="228">
        <v>61711</v>
      </c>
      <c r="L3391" s="228">
        <v>1098134.74</v>
      </c>
    </row>
    <row r="3392" spans="1:12">
      <c r="A3392" s="228">
        <v>2010</v>
      </c>
      <c r="B3392" s="228" t="s">
        <v>192</v>
      </c>
      <c r="C3392" s="228" t="s">
        <v>68</v>
      </c>
      <c r="D3392" s="228" t="s">
        <v>206</v>
      </c>
      <c r="E3392" s="228">
        <v>45</v>
      </c>
      <c r="F3392" s="228">
        <v>8326</v>
      </c>
      <c r="G3392" s="228">
        <v>381</v>
      </c>
      <c r="H3392" s="228">
        <v>652</v>
      </c>
      <c r="I3392" s="228">
        <v>561680.46</v>
      </c>
      <c r="J3392" s="228">
        <v>115764.62</v>
      </c>
      <c r="K3392" s="228">
        <v>111342</v>
      </c>
      <c r="L3392" s="228">
        <v>1052828.17</v>
      </c>
    </row>
    <row r="3393" spans="1:12">
      <c r="A3393" s="228">
        <v>2010</v>
      </c>
      <c r="B3393" s="228" t="s">
        <v>192</v>
      </c>
      <c r="C3393" s="228" t="s">
        <v>68</v>
      </c>
      <c r="D3393" s="228" t="s">
        <v>206</v>
      </c>
      <c r="E3393" s="228">
        <v>50</v>
      </c>
      <c r="F3393" s="228">
        <v>8244</v>
      </c>
      <c r="G3393" s="228">
        <v>439</v>
      </c>
      <c r="H3393" s="228">
        <v>789</v>
      </c>
      <c r="I3393" s="228">
        <v>654022.35</v>
      </c>
      <c r="J3393" s="228">
        <v>147315.85</v>
      </c>
      <c r="K3393" s="228">
        <v>233747</v>
      </c>
      <c r="L3393" s="228">
        <v>1330980.45</v>
      </c>
    </row>
    <row r="3394" spans="1:12">
      <c r="A3394" s="228">
        <v>2010</v>
      </c>
      <c r="B3394" s="228" t="s">
        <v>192</v>
      </c>
      <c r="C3394" s="228" t="s">
        <v>68</v>
      </c>
      <c r="D3394" s="228" t="s">
        <v>206</v>
      </c>
      <c r="E3394" s="228">
        <v>55</v>
      </c>
      <c r="F3394" s="228">
        <v>7699</v>
      </c>
      <c r="G3394" s="228">
        <v>484</v>
      </c>
      <c r="H3394" s="228">
        <v>1163</v>
      </c>
      <c r="I3394" s="228">
        <v>812624.86</v>
      </c>
      <c r="J3394" s="228">
        <v>189878.45</v>
      </c>
      <c r="K3394" s="228">
        <v>242172.6</v>
      </c>
      <c r="L3394" s="228">
        <v>1578085.4</v>
      </c>
    </row>
    <row r="3395" spans="1:12">
      <c r="A3395" s="228">
        <v>2010</v>
      </c>
      <c r="B3395" s="228" t="s">
        <v>192</v>
      </c>
      <c r="C3395" s="228" t="s">
        <v>68</v>
      </c>
      <c r="D3395" s="228" t="s">
        <v>206</v>
      </c>
      <c r="E3395" s="228">
        <v>60</v>
      </c>
      <c r="F3395" s="228">
        <v>6540</v>
      </c>
      <c r="G3395" s="228">
        <v>629</v>
      </c>
      <c r="H3395" s="228">
        <v>1280</v>
      </c>
      <c r="I3395" s="228">
        <v>1078600.6100000001</v>
      </c>
      <c r="J3395" s="228">
        <v>200868.74</v>
      </c>
      <c r="K3395" s="228">
        <v>339282.85</v>
      </c>
      <c r="L3395" s="228">
        <v>1957893</v>
      </c>
    </row>
    <row r="3396" spans="1:12">
      <c r="A3396" s="228">
        <v>2010</v>
      </c>
      <c r="B3396" s="228" t="s">
        <v>192</v>
      </c>
      <c r="C3396" s="228" t="s">
        <v>68</v>
      </c>
      <c r="D3396" s="228" t="s">
        <v>206</v>
      </c>
      <c r="E3396" s="228">
        <v>65</v>
      </c>
      <c r="F3396" s="228">
        <v>4027</v>
      </c>
      <c r="G3396" s="228">
        <v>491</v>
      </c>
      <c r="H3396" s="228">
        <v>1072</v>
      </c>
      <c r="I3396" s="228">
        <v>819513.83</v>
      </c>
      <c r="J3396" s="228">
        <v>183420.47</v>
      </c>
      <c r="K3396" s="228">
        <v>291214</v>
      </c>
      <c r="L3396" s="228">
        <v>1605307.26</v>
      </c>
    </row>
    <row r="3397" spans="1:12">
      <c r="A3397" s="228">
        <v>2010</v>
      </c>
      <c r="B3397" s="228" t="s">
        <v>192</v>
      </c>
      <c r="C3397" s="228" t="s">
        <v>68</v>
      </c>
      <c r="D3397" s="228" t="s">
        <v>206</v>
      </c>
      <c r="E3397" s="228">
        <v>70</v>
      </c>
      <c r="F3397" s="228">
        <v>2602</v>
      </c>
      <c r="G3397" s="228">
        <v>345</v>
      </c>
      <c r="H3397" s="228">
        <v>967</v>
      </c>
      <c r="I3397" s="228">
        <v>676451.58</v>
      </c>
      <c r="J3397" s="228">
        <v>141698.29</v>
      </c>
      <c r="K3397" s="228">
        <v>209855</v>
      </c>
      <c r="L3397" s="228">
        <v>1213836.8700000001</v>
      </c>
    </row>
    <row r="3398" spans="1:12">
      <c r="A3398" s="228">
        <v>2010</v>
      </c>
      <c r="B3398" s="228" t="s">
        <v>192</v>
      </c>
      <c r="C3398" s="228" t="s">
        <v>68</v>
      </c>
      <c r="D3398" s="228" t="s">
        <v>206</v>
      </c>
      <c r="E3398" s="228">
        <v>75</v>
      </c>
      <c r="F3398" s="228">
        <v>1796</v>
      </c>
      <c r="G3398" s="228">
        <v>263</v>
      </c>
      <c r="H3398" s="228">
        <v>856</v>
      </c>
      <c r="I3398" s="228">
        <v>635259.86</v>
      </c>
      <c r="J3398" s="228">
        <v>103943.57</v>
      </c>
      <c r="K3398" s="228">
        <v>262165.05</v>
      </c>
      <c r="L3398" s="228">
        <v>1137109.6499999999</v>
      </c>
    </row>
    <row r="3399" spans="1:12">
      <c r="A3399" s="228">
        <v>2010</v>
      </c>
      <c r="B3399" s="228" t="s">
        <v>192</v>
      </c>
      <c r="C3399" s="228" t="s">
        <v>68</v>
      </c>
      <c r="D3399" s="228" t="s">
        <v>206</v>
      </c>
      <c r="E3399" s="228">
        <v>80</v>
      </c>
      <c r="F3399" s="228">
        <v>1344</v>
      </c>
      <c r="G3399" s="228">
        <v>205</v>
      </c>
      <c r="H3399" s="228">
        <v>892</v>
      </c>
      <c r="I3399" s="228">
        <v>554529.03</v>
      </c>
      <c r="J3399" s="228">
        <v>91900.98</v>
      </c>
      <c r="K3399" s="228">
        <v>96294</v>
      </c>
      <c r="L3399" s="228">
        <v>859641.82</v>
      </c>
    </row>
    <row r="3400" spans="1:12">
      <c r="A3400" s="228">
        <v>2010</v>
      </c>
      <c r="B3400" s="228" t="s">
        <v>192</v>
      </c>
      <c r="C3400" s="228" t="s">
        <v>68</v>
      </c>
      <c r="D3400" s="228" t="s">
        <v>206</v>
      </c>
      <c r="E3400" s="228">
        <v>85</v>
      </c>
      <c r="F3400" s="228">
        <v>795</v>
      </c>
      <c r="G3400" s="228">
        <v>138</v>
      </c>
      <c r="H3400" s="228">
        <v>866</v>
      </c>
      <c r="I3400" s="228">
        <v>447773.15</v>
      </c>
      <c r="J3400" s="228">
        <v>49477.38</v>
      </c>
      <c r="K3400" s="228">
        <v>36957</v>
      </c>
      <c r="L3400" s="228">
        <v>567456.84</v>
      </c>
    </row>
    <row r="3401" spans="1:12">
      <c r="A3401" s="228">
        <v>2010</v>
      </c>
      <c r="B3401" s="228" t="s">
        <v>192</v>
      </c>
      <c r="C3401" s="228" t="s">
        <v>68</v>
      </c>
      <c r="D3401" s="228" t="s">
        <v>206</v>
      </c>
      <c r="E3401" s="228">
        <v>90</v>
      </c>
      <c r="F3401" s="228">
        <v>260</v>
      </c>
      <c r="G3401" s="228">
        <v>34</v>
      </c>
      <c r="H3401" s="228">
        <v>358</v>
      </c>
      <c r="I3401" s="228">
        <v>195002.36</v>
      </c>
      <c r="J3401" s="228">
        <v>25352.25</v>
      </c>
      <c r="K3401" s="228">
        <v>42689</v>
      </c>
      <c r="L3401" s="228">
        <v>290025.51</v>
      </c>
    </row>
    <row r="3402" spans="1:12">
      <c r="A3402" s="228">
        <v>2010</v>
      </c>
      <c r="B3402" s="228" t="s">
        <v>192</v>
      </c>
      <c r="C3402" s="228" t="s">
        <v>68</v>
      </c>
      <c r="D3402" s="228" t="s">
        <v>206</v>
      </c>
      <c r="E3402" s="228">
        <v>95</v>
      </c>
      <c r="F3402" s="228">
        <v>75</v>
      </c>
      <c r="G3402" s="228">
        <v>5</v>
      </c>
      <c r="H3402" s="228">
        <v>103</v>
      </c>
      <c r="I3402" s="228">
        <v>32071</v>
      </c>
      <c r="J3402" s="228">
        <v>3939.05</v>
      </c>
      <c r="K3402" s="228">
        <v>0</v>
      </c>
      <c r="L3402" s="228">
        <v>39434.9</v>
      </c>
    </row>
    <row r="3403" spans="1:12">
      <c r="A3403" s="228">
        <v>2010</v>
      </c>
      <c r="B3403" s="228" t="s">
        <v>192</v>
      </c>
      <c r="C3403" s="228" t="s">
        <v>67</v>
      </c>
      <c r="D3403" s="228" t="s">
        <v>205</v>
      </c>
      <c r="E3403" s="228">
        <v>0</v>
      </c>
      <c r="F3403" s="228">
        <v>2794</v>
      </c>
      <c r="G3403" s="228">
        <v>68</v>
      </c>
      <c r="H3403" s="228">
        <v>206</v>
      </c>
      <c r="I3403" s="228">
        <v>109419</v>
      </c>
      <c r="J3403" s="228">
        <v>15682.21</v>
      </c>
      <c r="K3403" s="228">
        <v>716</v>
      </c>
      <c r="L3403" s="228">
        <v>140101.62</v>
      </c>
    </row>
    <row r="3404" spans="1:12">
      <c r="A3404" s="228">
        <v>2010</v>
      </c>
      <c r="B3404" s="228" t="s">
        <v>192</v>
      </c>
      <c r="C3404" s="228" t="s">
        <v>67</v>
      </c>
      <c r="D3404" s="228" t="s">
        <v>205</v>
      </c>
      <c r="E3404" s="228">
        <v>5</v>
      </c>
      <c r="F3404" s="228">
        <v>2721</v>
      </c>
      <c r="G3404" s="228">
        <v>22</v>
      </c>
      <c r="H3404" s="228">
        <v>60</v>
      </c>
      <c r="I3404" s="228">
        <v>33363</v>
      </c>
      <c r="J3404" s="228">
        <v>4632.6000000000004</v>
      </c>
      <c r="K3404" s="228">
        <v>238</v>
      </c>
      <c r="L3404" s="228">
        <v>45026.400000000001</v>
      </c>
    </row>
    <row r="3405" spans="1:12">
      <c r="A3405" s="228">
        <v>2010</v>
      </c>
      <c r="B3405" s="228" t="s">
        <v>192</v>
      </c>
      <c r="C3405" s="228" t="s">
        <v>67</v>
      </c>
      <c r="D3405" s="228" t="s">
        <v>205</v>
      </c>
      <c r="E3405" s="228">
        <v>10</v>
      </c>
      <c r="F3405" s="228">
        <v>2948</v>
      </c>
      <c r="G3405" s="228">
        <v>25</v>
      </c>
      <c r="H3405" s="228">
        <v>32</v>
      </c>
      <c r="I3405" s="228">
        <v>39527.97</v>
      </c>
      <c r="J3405" s="228">
        <v>5329.34</v>
      </c>
      <c r="K3405" s="228">
        <v>33565</v>
      </c>
      <c r="L3405" s="228">
        <v>83810.61</v>
      </c>
    </row>
    <row r="3406" spans="1:12">
      <c r="A3406" s="228">
        <v>2010</v>
      </c>
      <c r="B3406" s="228" t="s">
        <v>192</v>
      </c>
      <c r="C3406" s="228" t="s">
        <v>67</v>
      </c>
      <c r="D3406" s="228" t="s">
        <v>205</v>
      </c>
      <c r="E3406" s="228">
        <v>15</v>
      </c>
      <c r="F3406" s="228">
        <v>2966</v>
      </c>
      <c r="G3406" s="228">
        <v>29</v>
      </c>
      <c r="H3406" s="228">
        <v>58</v>
      </c>
      <c r="I3406" s="228">
        <v>60341</v>
      </c>
      <c r="J3406" s="228">
        <v>18379.89</v>
      </c>
      <c r="K3406" s="228">
        <v>16658</v>
      </c>
      <c r="L3406" s="228">
        <v>103889.84</v>
      </c>
    </row>
    <row r="3407" spans="1:12">
      <c r="A3407" s="228">
        <v>2010</v>
      </c>
      <c r="B3407" s="228" t="s">
        <v>192</v>
      </c>
      <c r="C3407" s="228" t="s">
        <v>67</v>
      </c>
      <c r="D3407" s="228" t="s">
        <v>205</v>
      </c>
      <c r="E3407" s="228">
        <v>20</v>
      </c>
      <c r="F3407" s="228">
        <v>2004</v>
      </c>
      <c r="G3407" s="228">
        <v>25</v>
      </c>
      <c r="H3407" s="228">
        <v>56</v>
      </c>
      <c r="I3407" s="228">
        <v>50363</v>
      </c>
      <c r="J3407" s="228">
        <v>13375.2</v>
      </c>
      <c r="K3407" s="228">
        <v>8836.7999999999993</v>
      </c>
      <c r="L3407" s="228">
        <v>91900.6</v>
      </c>
    </row>
    <row r="3408" spans="1:12">
      <c r="A3408" s="228">
        <v>2010</v>
      </c>
      <c r="B3408" s="228" t="s">
        <v>192</v>
      </c>
      <c r="C3408" s="228" t="s">
        <v>67</v>
      </c>
      <c r="D3408" s="228" t="s">
        <v>205</v>
      </c>
      <c r="E3408" s="228">
        <v>25</v>
      </c>
      <c r="F3408" s="228">
        <v>2086</v>
      </c>
      <c r="G3408" s="228">
        <v>29</v>
      </c>
      <c r="H3408" s="228">
        <v>44</v>
      </c>
      <c r="I3408" s="228">
        <v>34225.050000000003</v>
      </c>
      <c r="J3408" s="228">
        <v>16208.03</v>
      </c>
      <c r="K3408" s="228">
        <v>6626</v>
      </c>
      <c r="L3408" s="228">
        <v>68175.12</v>
      </c>
    </row>
    <row r="3409" spans="1:12">
      <c r="A3409" s="228">
        <v>2010</v>
      </c>
      <c r="B3409" s="228" t="s">
        <v>192</v>
      </c>
      <c r="C3409" s="228" t="s">
        <v>67</v>
      </c>
      <c r="D3409" s="228" t="s">
        <v>205</v>
      </c>
      <c r="E3409" s="228">
        <v>30</v>
      </c>
      <c r="F3409" s="228">
        <v>2746</v>
      </c>
      <c r="G3409" s="228">
        <v>42</v>
      </c>
      <c r="H3409" s="228">
        <v>68</v>
      </c>
      <c r="I3409" s="228">
        <v>63401.599999999999</v>
      </c>
      <c r="J3409" s="228">
        <v>19270.580000000002</v>
      </c>
      <c r="K3409" s="228">
        <v>3830</v>
      </c>
      <c r="L3409" s="228">
        <v>103112.89</v>
      </c>
    </row>
    <row r="3410" spans="1:12">
      <c r="A3410" s="228">
        <v>2010</v>
      </c>
      <c r="B3410" s="228" t="s">
        <v>192</v>
      </c>
      <c r="C3410" s="228" t="s">
        <v>67</v>
      </c>
      <c r="D3410" s="228" t="s">
        <v>205</v>
      </c>
      <c r="E3410" s="228">
        <v>35</v>
      </c>
      <c r="F3410" s="228">
        <v>3094</v>
      </c>
      <c r="G3410" s="228">
        <v>50</v>
      </c>
      <c r="H3410" s="228">
        <v>69</v>
      </c>
      <c r="I3410" s="228">
        <v>63396.44</v>
      </c>
      <c r="J3410" s="228">
        <v>19463.23</v>
      </c>
      <c r="K3410" s="228">
        <v>9229</v>
      </c>
      <c r="L3410" s="228">
        <v>118505.76</v>
      </c>
    </row>
    <row r="3411" spans="1:12">
      <c r="A3411" s="228">
        <v>2010</v>
      </c>
      <c r="B3411" s="228" t="s">
        <v>192</v>
      </c>
      <c r="C3411" s="228" t="s">
        <v>67</v>
      </c>
      <c r="D3411" s="228" t="s">
        <v>205</v>
      </c>
      <c r="E3411" s="228">
        <v>40</v>
      </c>
      <c r="F3411" s="228">
        <v>3092</v>
      </c>
      <c r="G3411" s="228">
        <v>105</v>
      </c>
      <c r="H3411" s="228">
        <v>166</v>
      </c>
      <c r="I3411" s="228">
        <v>139648.85</v>
      </c>
      <c r="J3411" s="228">
        <v>31625.96</v>
      </c>
      <c r="K3411" s="228">
        <v>16800</v>
      </c>
      <c r="L3411" s="228">
        <v>232308.13</v>
      </c>
    </row>
    <row r="3412" spans="1:12">
      <c r="A3412" s="228">
        <v>2010</v>
      </c>
      <c r="B3412" s="228" t="s">
        <v>192</v>
      </c>
      <c r="C3412" s="228" t="s">
        <v>67</v>
      </c>
      <c r="D3412" s="228" t="s">
        <v>205</v>
      </c>
      <c r="E3412" s="228">
        <v>45</v>
      </c>
      <c r="F3412" s="228">
        <v>3455</v>
      </c>
      <c r="G3412" s="228">
        <v>95</v>
      </c>
      <c r="H3412" s="228">
        <v>245</v>
      </c>
      <c r="I3412" s="228">
        <v>180528.35</v>
      </c>
      <c r="J3412" s="228">
        <v>42658.28</v>
      </c>
      <c r="K3412" s="228">
        <v>39515.85</v>
      </c>
      <c r="L3412" s="228">
        <v>304010.94</v>
      </c>
    </row>
    <row r="3413" spans="1:12">
      <c r="A3413" s="228">
        <v>2010</v>
      </c>
      <c r="B3413" s="228" t="s">
        <v>192</v>
      </c>
      <c r="C3413" s="228" t="s">
        <v>67</v>
      </c>
      <c r="D3413" s="228" t="s">
        <v>205</v>
      </c>
      <c r="E3413" s="228">
        <v>50</v>
      </c>
      <c r="F3413" s="228">
        <v>3305</v>
      </c>
      <c r="G3413" s="228">
        <v>104</v>
      </c>
      <c r="H3413" s="228">
        <v>176</v>
      </c>
      <c r="I3413" s="228">
        <v>188396.68</v>
      </c>
      <c r="J3413" s="228">
        <v>55546.16</v>
      </c>
      <c r="K3413" s="228">
        <v>89799</v>
      </c>
      <c r="L3413" s="228">
        <v>375860.79</v>
      </c>
    </row>
    <row r="3414" spans="1:12">
      <c r="A3414" s="228">
        <v>2010</v>
      </c>
      <c r="B3414" s="228" t="s">
        <v>192</v>
      </c>
      <c r="C3414" s="228" t="s">
        <v>67</v>
      </c>
      <c r="D3414" s="228" t="s">
        <v>205</v>
      </c>
      <c r="E3414" s="228">
        <v>55</v>
      </c>
      <c r="F3414" s="228">
        <v>3055</v>
      </c>
      <c r="G3414" s="228">
        <v>176</v>
      </c>
      <c r="H3414" s="228">
        <v>352</v>
      </c>
      <c r="I3414" s="228">
        <v>313589</v>
      </c>
      <c r="J3414" s="228">
        <v>74424.289999999994</v>
      </c>
      <c r="K3414" s="228">
        <v>88128.85</v>
      </c>
      <c r="L3414" s="228">
        <v>543073.4</v>
      </c>
    </row>
    <row r="3415" spans="1:12">
      <c r="A3415" s="228">
        <v>2010</v>
      </c>
      <c r="B3415" s="228" t="s">
        <v>192</v>
      </c>
      <c r="C3415" s="228" t="s">
        <v>67</v>
      </c>
      <c r="D3415" s="228" t="s">
        <v>205</v>
      </c>
      <c r="E3415" s="228">
        <v>60</v>
      </c>
      <c r="F3415" s="228">
        <v>2346</v>
      </c>
      <c r="G3415" s="228">
        <v>159</v>
      </c>
      <c r="H3415" s="228">
        <v>356</v>
      </c>
      <c r="I3415" s="228">
        <v>319791.43</v>
      </c>
      <c r="J3415" s="228">
        <v>76842.429999999993</v>
      </c>
      <c r="K3415" s="228">
        <v>104533</v>
      </c>
      <c r="L3415" s="228">
        <v>635720.77</v>
      </c>
    </row>
    <row r="3416" spans="1:12">
      <c r="A3416" s="228">
        <v>2010</v>
      </c>
      <c r="B3416" s="228" t="s">
        <v>192</v>
      </c>
      <c r="C3416" s="228" t="s">
        <v>67</v>
      </c>
      <c r="D3416" s="228" t="s">
        <v>205</v>
      </c>
      <c r="E3416" s="228">
        <v>65</v>
      </c>
      <c r="F3416" s="228">
        <v>1307</v>
      </c>
      <c r="G3416" s="228">
        <v>125</v>
      </c>
      <c r="H3416" s="228">
        <v>431</v>
      </c>
      <c r="I3416" s="228">
        <v>421278.47</v>
      </c>
      <c r="J3416" s="228">
        <v>71050.17</v>
      </c>
      <c r="K3416" s="228">
        <v>195274</v>
      </c>
      <c r="L3416" s="228">
        <v>752744.05</v>
      </c>
    </row>
    <row r="3417" spans="1:12">
      <c r="A3417" s="228">
        <v>2010</v>
      </c>
      <c r="B3417" s="228" t="s">
        <v>192</v>
      </c>
      <c r="C3417" s="228" t="s">
        <v>67</v>
      </c>
      <c r="D3417" s="228" t="s">
        <v>205</v>
      </c>
      <c r="E3417" s="228">
        <v>70</v>
      </c>
      <c r="F3417" s="228">
        <v>635</v>
      </c>
      <c r="G3417" s="228">
        <v>78</v>
      </c>
      <c r="H3417" s="228">
        <v>274</v>
      </c>
      <c r="I3417" s="228">
        <v>180319.1</v>
      </c>
      <c r="J3417" s="228">
        <v>36121.949999999997</v>
      </c>
      <c r="K3417" s="228">
        <v>18863</v>
      </c>
      <c r="L3417" s="228">
        <v>253900.83</v>
      </c>
    </row>
    <row r="3418" spans="1:12">
      <c r="A3418" s="228">
        <v>2010</v>
      </c>
      <c r="B3418" s="228" t="s">
        <v>192</v>
      </c>
      <c r="C3418" s="228" t="s">
        <v>67</v>
      </c>
      <c r="D3418" s="228" t="s">
        <v>205</v>
      </c>
      <c r="E3418" s="228">
        <v>75</v>
      </c>
      <c r="F3418" s="228">
        <v>258</v>
      </c>
      <c r="G3418" s="228">
        <v>43</v>
      </c>
      <c r="H3418" s="228">
        <v>164</v>
      </c>
      <c r="I3418" s="228">
        <v>122376.65</v>
      </c>
      <c r="J3418" s="228">
        <v>21695.48</v>
      </c>
      <c r="K3418" s="228">
        <v>33915</v>
      </c>
      <c r="L3418" s="228">
        <v>209584.23</v>
      </c>
    </row>
    <row r="3419" spans="1:12">
      <c r="A3419" s="228">
        <v>2010</v>
      </c>
      <c r="B3419" s="228" t="s">
        <v>192</v>
      </c>
      <c r="C3419" s="228" t="s">
        <v>67</v>
      </c>
      <c r="D3419" s="228" t="s">
        <v>205</v>
      </c>
      <c r="E3419" s="228">
        <v>80</v>
      </c>
      <c r="F3419" s="228">
        <v>146</v>
      </c>
      <c r="G3419" s="228">
        <v>16</v>
      </c>
      <c r="H3419" s="228">
        <v>31</v>
      </c>
      <c r="I3419" s="228">
        <v>23484</v>
      </c>
      <c r="J3419" s="228">
        <v>5801.8</v>
      </c>
      <c r="K3419" s="228">
        <v>22661</v>
      </c>
      <c r="L3419" s="228">
        <v>57213.66</v>
      </c>
    </row>
    <row r="3420" spans="1:12">
      <c r="A3420" s="228">
        <v>2010</v>
      </c>
      <c r="B3420" s="228" t="s">
        <v>192</v>
      </c>
      <c r="C3420" s="228" t="s">
        <v>67</v>
      </c>
      <c r="D3420" s="228" t="s">
        <v>205</v>
      </c>
      <c r="E3420" s="228">
        <v>85</v>
      </c>
      <c r="F3420" s="228">
        <v>31</v>
      </c>
      <c r="G3420" s="228">
        <v>3</v>
      </c>
      <c r="H3420" s="228">
        <v>57</v>
      </c>
      <c r="I3420" s="228">
        <v>9434.5499999999993</v>
      </c>
      <c r="J3420" s="228">
        <v>318</v>
      </c>
      <c r="K3420" s="228">
        <v>454</v>
      </c>
      <c r="L3420" s="228">
        <v>10764.55</v>
      </c>
    </row>
    <row r="3421" spans="1:12">
      <c r="A3421" s="228">
        <v>2010</v>
      </c>
      <c r="B3421" s="228" t="s">
        <v>192</v>
      </c>
      <c r="C3421" s="228" t="s">
        <v>67</v>
      </c>
      <c r="D3421" s="228" t="s">
        <v>205</v>
      </c>
      <c r="E3421" s="228">
        <v>90</v>
      </c>
      <c r="F3421" s="228">
        <v>4</v>
      </c>
      <c r="G3421" s="228">
        <v>0</v>
      </c>
      <c r="H3421" s="228">
        <v>0</v>
      </c>
      <c r="I3421" s="228">
        <v>0</v>
      </c>
      <c r="J3421" s="228">
        <v>186.5</v>
      </c>
      <c r="K3421" s="228">
        <v>0</v>
      </c>
      <c r="L3421" s="228">
        <v>186.5</v>
      </c>
    </row>
    <row r="3422" spans="1:12">
      <c r="A3422" s="228">
        <v>2010</v>
      </c>
      <c r="B3422" s="228" t="s">
        <v>192</v>
      </c>
      <c r="C3422" s="228" t="s">
        <v>67</v>
      </c>
      <c r="D3422" s="228" t="s">
        <v>205</v>
      </c>
      <c r="E3422" s="228">
        <v>95</v>
      </c>
      <c r="F3422" s="228">
        <v>3</v>
      </c>
      <c r="G3422" s="228">
        <v>0</v>
      </c>
      <c r="H3422" s="228">
        <v>0</v>
      </c>
      <c r="I3422" s="228">
        <v>0</v>
      </c>
      <c r="J3422" s="228">
        <v>0</v>
      </c>
      <c r="K3422" s="228">
        <v>0</v>
      </c>
      <c r="L3422" s="228">
        <v>0</v>
      </c>
    </row>
    <row r="3423" spans="1:12">
      <c r="A3423" s="228">
        <v>2010</v>
      </c>
      <c r="B3423" s="228" t="s">
        <v>192</v>
      </c>
      <c r="C3423" s="228" t="s">
        <v>67</v>
      </c>
      <c r="D3423" s="228" t="s">
        <v>206</v>
      </c>
      <c r="E3423" s="228">
        <v>0</v>
      </c>
      <c r="F3423" s="228">
        <v>2732</v>
      </c>
      <c r="G3423" s="228">
        <v>43</v>
      </c>
      <c r="H3423" s="228">
        <v>166</v>
      </c>
      <c r="I3423" s="228">
        <v>80797.55</v>
      </c>
      <c r="J3423" s="228">
        <v>13068.45</v>
      </c>
      <c r="K3423" s="228">
        <v>479</v>
      </c>
      <c r="L3423" s="228">
        <v>102357.66</v>
      </c>
    </row>
    <row r="3424" spans="1:12">
      <c r="A3424" s="228">
        <v>2010</v>
      </c>
      <c r="B3424" s="228" t="s">
        <v>192</v>
      </c>
      <c r="C3424" s="228" t="s">
        <v>67</v>
      </c>
      <c r="D3424" s="228" t="s">
        <v>206</v>
      </c>
      <c r="E3424" s="228">
        <v>5</v>
      </c>
      <c r="F3424" s="228">
        <v>2715</v>
      </c>
      <c r="G3424" s="228">
        <v>12</v>
      </c>
      <c r="H3424" s="228">
        <v>12</v>
      </c>
      <c r="I3424" s="228">
        <v>17195</v>
      </c>
      <c r="J3424" s="228">
        <v>4383.17</v>
      </c>
      <c r="K3424" s="228">
        <v>80</v>
      </c>
      <c r="L3424" s="228">
        <v>23611.51</v>
      </c>
    </row>
    <row r="3425" spans="1:12">
      <c r="A3425" s="228">
        <v>2010</v>
      </c>
      <c r="B3425" s="228" t="s">
        <v>192</v>
      </c>
      <c r="C3425" s="228" t="s">
        <v>67</v>
      </c>
      <c r="D3425" s="228" t="s">
        <v>206</v>
      </c>
      <c r="E3425" s="228">
        <v>10</v>
      </c>
      <c r="F3425" s="228">
        <v>2718</v>
      </c>
      <c r="G3425" s="228">
        <v>10</v>
      </c>
      <c r="H3425" s="228">
        <v>36</v>
      </c>
      <c r="I3425" s="228">
        <v>17230</v>
      </c>
      <c r="J3425" s="228">
        <v>4685.68</v>
      </c>
      <c r="K3425" s="228">
        <v>0</v>
      </c>
      <c r="L3425" s="228">
        <v>24241.18</v>
      </c>
    </row>
    <row r="3426" spans="1:12">
      <c r="A3426" s="228">
        <v>2010</v>
      </c>
      <c r="B3426" s="228" t="s">
        <v>192</v>
      </c>
      <c r="C3426" s="228" t="s">
        <v>67</v>
      </c>
      <c r="D3426" s="228" t="s">
        <v>206</v>
      </c>
      <c r="E3426" s="228">
        <v>15</v>
      </c>
      <c r="F3426" s="228">
        <v>2859</v>
      </c>
      <c r="G3426" s="228">
        <v>33</v>
      </c>
      <c r="H3426" s="228">
        <v>71</v>
      </c>
      <c r="I3426" s="228">
        <v>53604</v>
      </c>
      <c r="J3426" s="228">
        <v>10055.92</v>
      </c>
      <c r="K3426" s="228">
        <v>1460</v>
      </c>
      <c r="L3426" s="228">
        <v>86457.58</v>
      </c>
    </row>
    <row r="3427" spans="1:12">
      <c r="A3427" s="228">
        <v>2010</v>
      </c>
      <c r="B3427" s="228" t="s">
        <v>192</v>
      </c>
      <c r="C3427" s="228" t="s">
        <v>67</v>
      </c>
      <c r="D3427" s="228" t="s">
        <v>206</v>
      </c>
      <c r="E3427" s="228">
        <v>20</v>
      </c>
      <c r="F3427" s="228">
        <v>2425</v>
      </c>
      <c r="G3427" s="228">
        <v>74</v>
      </c>
      <c r="H3427" s="228">
        <v>140</v>
      </c>
      <c r="I3427" s="228">
        <v>118567.45</v>
      </c>
      <c r="J3427" s="228">
        <v>23972.65</v>
      </c>
      <c r="K3427" s="228">
        <v>2171</v>
      </c>
      <c r="L3427" s="228">
        <v>160765.85999999999</v>
      </c>
    </row>
    <row r="3428" spans="1:12">
      <c r="A3428" s="228">
        <v>2010</v>
      </c>
      <c r="B3428" s="228" t="s">
        <v>192</v>
      </c>
      <c r="C3428" s="228" t="s">
        <v>67</v>
      </c>
      <c r="D3428" s="228" t="s">
        <v>206</v>
      </c>
      <c r="E3428" s="228">
        <v>25</v>
      </c>
      <c r="F3428" s="228">
        <v>2995</v>
      </c>
      <c r="G3428" s="228">
        <v>138</v>
      </c>
      <c r="H3428" s="228">
        <v>389</v>
      </c>
      <c r="I3428" s="228">
        <v>341668.6</v>
      </c>
      <c r="J3428" s="228">
        <v>58068.29</v>
      </c>
      <c r="K3428" s="228">
        <v>17193</v>
      </c>
      <c r="L3428" s="228">
        <v>477813.26</v>
      </c>
    </row>
    <row r="3429" spans="1:12">
      <c r="A3429" s="228">
        <v>2010</v>
      </c>
      <c r="B3429" s="228" t="s">
        <v>192</v>
      </c>
      <c r="C3429" s="228" t="s">
        <v>67</v>
      </c>
      <c r="D3429" s="228" t="s">
        <v>206</v>
      </c>
      <c r="E3429" s="228">
        <v>30</v>
      </c>
      <c r="F3429" s="228">
        <v>3378</v>
      </c>
      <c r="G3429" s="228">
        <v>193</v>
      </c>
      <c r="H3429" s="228">
        <v>524</v>
      </c>
      <c r="I3429" s="228">
        <v>459170.05</v>
      </c>
      <c r="J3429" s="228">
        <v>71750.98</v>
      </c>
      <c r="K3429" s="228">
        <v>21914</v>
      </c>
      <c r="L3429" s="228">
        <v>685975.19</v>
      </c>
    </row>
    <row r="3430" spans="1:12">
      <c r="A3430" s="228">
        <v>2010</v>
      </c>
      <c r="B3430" s="228" t="s">
        <v>192</v>
      </c>
      <c r="C3430" s="228" t="s">
        <v>67</v>
      </c>
      <c r="D3430" s="228" t="s">
        <v>206</v>
      </c>
      <c r="E3430" s="228">
        <v>35</v>
      </c>
      <c r="F3430" s="228">
        <v>3620</v>
      </c>
      <c r="G3430" s="228">
        <v>197</v>
      </c>
      <c r="H3430" s="228">
        <v>486</v>
      </c>
      <c r="I3430" s="228">
        <v>402588.71</v>
      </c>
      <c r="J3430" s="228">
        <v>74418.34</v>
      </c>
      <c r="K3430" s="228">
        <v>22910</v>
      </c>
      <c r="L3430" s="228">
        <v>603118.80000000005</v>
      </c>
    </row>
    <row r="3431" spans="1:12">
      <c r="A3431" s="228">
        <v>2010</v>
      </c>
      <c r="B3431" s="228" t="s">
        <v>192</v>
      </c>
      <c r="C3431" s="228" t="s">
        <v>67</v>
      </c>
      <c r="D3431" s="228" t="s">
        <v>206</v>
      </c>
      <c r="E3431" s="228">
        <v>40</v>
      </c>
      <c r="F3431" s="228">
        <v>3443</v>
      </c>
      <c r="G3431" s="228">
        <v>179</v>
      </c>
      <c r="H3431" s="228">
        <v>343</v>
      </c>
      <c r="I3431" s="228">
        <v>298510.36</v>
      </c>
      <c r="J3431" s="228">
        <v>62914.66</v>
      </c>
      <c r="K3431" s="228">
        <v>25326</v>
      </c>
      <c r="L3431" s="228">
        <v>450270.66</v>
      </c>
    </row>
    <row r="3432" spans="1:12">
      <c r="A3432" s="228">
        <v>2010</v>
      </c>
      <c r="B3432" s="228" t="s">
        <v>192</v>
      </c>
      <c r="C3432" s="228" t="s">
        <v>67</v>
      </c>
      <c r="D3432" s="228" t="s">
        <v>206</v>
      </c>
      <c r="E3432" s="228">
        <v>45</v>
      </c>
      <c r="F3432" s="228">
        <v>3612</v>
      </c>
      <c r="G3432" s="228">
        <v>128</v>
      </c>
      <c r="H3432" s="228">
        <v>318</v>
      </c>
      <c r="I3432" s="228">
        <v>293206.17</v>
      </c>
      <c r="J3432" s="228">
        <v>57946.13</v>
      </c>
      <c r="K3432" s="228">
        <v>53953.2</v>
      </c>
      <c r="L3432" s="228">
        <v>474719.04</v>
      </c>
    </row>
    <row r="3433" spans="1:12">
      <c r="A3433" s="228">
        <v>2010</v>
      </c>
      <c r="B3433" s="228" t="s">
        <v>192</v>
      </c>
      <c r="C3433" s="228" t="s">
        <v>67</v>
      </c>
      <c r="D3433" s="228" t="s">
        <v>206</v>
      </c>
      <c r="E3433" s="228">
        <v>50</v>
      </c>
      <c r="F3433" s="228">
        <v>3355</v>
      </c>
      <c r="G3433" s="228">
        <v>158</v>
      </c>
      <c r="H3433" s="228">
        <v>282</v>
      </c>
      <c r="I3433" s="228">
        <v>232737.47</v>
      </c>
      <c r="J3433" s="228">
        <v>61125.08</v>
      </c>
      <c r="K3433" s="228">
        <v>17704.900000000001</v>
      </c>
      <c r="L3433" s="228">
        <v>379248.13</v>
      </c>
    </row>
    <row r="3434" spans="1:12">
      <c r="A3434" s="228">
        <v>2010</v>
      </c>
      <c r="B3434" s="228" t="s">
        <v>192</v>
      </c>
      <c r="C3434" s="228" t="s">
        <v>67</v>
      </c>
      <c r="D3434" s="228" t="s">
        <v>206</v>
      </c>
      <c r="E3434" s="228">
        <v>55</v>
      </c>
      <c r="F3434" s="228">
        <v>2913</v>
      </c>
      <c r="G3434" s="228">
        <v>166</v>
      </c>
      <c r="H3434" s="228">
        <v>315</v>
      </c>
      <c r="I3434" s="228">
        <v>314779.34999999998</v>
      </c>
      <c r="J3434" s="228">
        <v>79325.14</v>
      </c>
      <c r="K3434" s="228">
        <v>44101</v>
      </c>
      <c r="L3434" s="228">
        <v>512392.46</v>
      </c>
    </row>
    <row r="3435" spans="1:12">
      <c r="A3435" s="228">
        <v>2010</v>
      </c>
      <c r="B3435" s="228" t="s">
        <v>192</v>
      </c>
      <c r="C3435" s="228" t="s">
        <v>67</v>
      </c>
      <c r="D3435" s="228" t="s">
        <v>206</v>
      </c>
      <c r="E3435" s="228">
        <v>60</v>
      </c>
      <c r="F3435" s="228">
        <v>2018</v>
      </c>
      <c r="G3435" s="228">
        <v>114</v>
      </c>
      <c r="H3435" s="228">
        <v>359</v>
      </c>
      <c r="I3435" s="228">
        <v>278673.34999999998</v>
      </c>
      <c r="J3435" s="228">
        <v>56709.4</v>
      </c>
      <c r="K3435" s="228">
        <v>117112</v>
      </c>
      <c r="L3435" s="228">
        <v>541653.24</v>
      </c>
    </row>
    <row r="3436" spans="1:12">
      <c r="A3436" s="228">
        <v>2010</v>
      </c>
      <c r="B3436" s="228" t="s">
        <v>192</v>
      </c>
      <c r="C3436" s="228" t="s">
        <v>67</v>
      </c>
      <c r="D3436" s="228" t="s">
        <v>206</v>
      </c>
      <c r="E3436" s="228">
        <v>65</v>
      </c>
      <c r="F3436" s="228">
        <v>1037</v>
      </c>
      <c r="G3436" s="228">
        <v>80</v>
      </c>
      <c r="H3436" s="228">
        <v>213</v>
      </c>
      <c r="I3436" s="228">
        <v>184447.95</v>
      </c>
      <c r="J3436" s="228">
        <v>33926.449999999997</v>
      </c>
      <c r="K3436" s="228">
        <v>45142</v>
      </c>
      <c r="L3436" s="228">
        <v>276537.53000000003</v>
      </c>
    </row>
    <row r="3437" spans="1:12">
      <c r="A3437" s="228">
        <v>2010</v>
      </c>
      <c r="B3437" s="228" t="s">
        <v>192</v>
      </c>
      <c r="C3437" s="228" t="s">
        <v>67</v>
      </c>
      <c r="D3437" s="228" t="s">
        <v>206</v>
      </c>
      <c r="E3437" s="228">
        <v>70</v>
      </c>
      <c r="F3437" s="228">
        <v>487</v>
      </c>
      <c r="G3437" s="228">
        <v>52</v>
      </c>
      <c r="H3437" s="228">
        <v>209</v>
      </c>
      <c r="I3437" s="228">
        <v>146635.65</v>
      </c>
      <c r="J3437" s="228">
        <v>28436.45</v>
      </c>
      <c r="K3437" s="228">
        <v>37929</v>
      </c>
      <c r="L3437" s="228">
        <v>222928.93</v>
      </c>
    </row>
    <row r="3438" spans="1:12">
      <c r="A3438" s="228">
        <v>2010</v>
      </c>
      <c r="B3438" s="228" t="s">
        <v>192</v>
      </c>
      <c r="C3438" s="228" t="s">
        <v>67</v>
      </c>
      <c r="D3438" s="228" t="s">
        <v>206</v>
      </c>
      <c r="E3438" s="228">
        <v>75</v>
      </c>
      <c r="F3438" s="228">
        <v>260</v>
      </c>
      <c r="G3438" s="228">
        <v>32</v>
      </c>
      <c r="H3438" s="228">
        <v>125</v>
      </c>
      <c r="I3438" s="228">
        <v>96752.59</v>
      </c>
      <c r="J3438" s="228">
        <v>11952.88</v>
      </c>
      <c r="K3438" s="228">
        <v>4093</v>
      </c>
      <c r="L3438" s="228">
        <v>117865.97</v>
      </c>
    </row>
    <row r="3439" spans="1:12">
      <c r="A3439" s="228">
        <v>2010</v>
      </c>
      <c r="B3439" s="228" t="s">
        <v>192</v>
      </c>
      <c r="C3439" s="228" t="s">
        <v>67</v>
      </c>
      <c r="D3439" s="228" t="s">
        <v>206</v>
      </c>
      <c r="E3439" s="228">
        <v>80</v>
      </c>
      <c r="F3439" s="228">
        <v>150</v>
      </c>
      <c r="G3439" s="228">
        <v>10</v>
      </c>
      <c r="H3439" s="228">
        <v>177</v>
      </c>
      <c r="I3439" s="228">
        <v>47984.14</v>
      </c>
      <c r="J3439" s="228">
        <v>4889.1499999999996</v>
      </c>
      <c r="K3439" s="228">
        <v>988</v>
      </c>
      <c r="L3439" s="228">
        <v>59139.22</v>
      </c>
    </row>
    <row r="3440" spans="1:12">
      <c r="A3440" s="228">
        <v>2010</v>
      </c>
      <c r="B3440" s="228" t="s">
        <v>192</v>
      </c>
      <c r="C3440" s="228" t="s">
        <v>67</v>
      </c>
      <c r="D3440" s="228" t="s">
        <v>206</v>
      </c>
      <c r="E3440" s="228">
        <v>85</v>
      </c>
      <c r="F3440" s="228">
        <v>58</v>
      </c>
      <c r="G3440" s="228">
        <v>2</v>
      </c>
      <c r="H3440" s="228">
        <v>37</v>
      </c>
      <c r="I3440" s="228">
        <v>21435.75</v>
      </c>
      <c r="J3440" s="228">
        <v>868.05</v>
      </c>
      <c r="K3440" s="228">
        <v>0</v>
      </c>
      <c r="L3440" s="228">
        <v>22893.75</v>
      </c>
    </row>
    <row r="3441" spans="1:12">
      <c r="A3441" s="228">
        <v>2010</v>
      </c>
      <c r="B3441" s="228" t="s">
        <v>192</v>
      </c>
      <c r="C3441" s="228" t="s">
        <v>67</v>
      </c>
      <c r="D3441" s="228" t="s">
        <v>206</v>
      </c>
      <c r="E3441" s="228">
        <v>90</v>
      </c>
      <c r="F3441" s="228">
        <v>19</v>
      </c>
      <c r="G3441" s="228">
        <v>2</v>
      </c>
      <c r="H3441" s="228">
        <v>2</v>
      </c>
      <c r="I3441" s="228">
        <v>4631</v>
      </c>
      <c r="J3441" s="228">
        <v>736</v>
      </c>
      <c r="K3441" s="228">
        <v>658</v>
      </c>
      <c r="L3441" s="228">
        <v>6273.5</v>
      </c>
    </row>
    <row r="3442" spans="1:12">
      <c r="A3442" s="228">
        <v>2010</v>
      </c>
      <c r="B3442" s="228" t="s">
        <v>192</v>
      </c>
      <c r="C3442" s="228" t="s">
        <v>67</v>
      </c>
      <c r="D3442" s="228" t="s">
        <v>206</v>
      </c>
      <c r="E3442" s="228">
        <v>95</v>
      </c>
      <c r="F3442" s="228">
        <v>7</v>
      </c>
      <c r="G3442" s="228">
        <v>0</v>
      </c>
      <c r="H3442" s="228">
        <v>0</v>
      </c>
      <c r="I3442" s="228">
        <v>0</v>
      </c>
      <c r="J3442" s="228">
        <v>0</v>
      </c>
      <c r="K3442" s="228">
        <v>0</v>
      </c>
      <c r="L3442" s="228">
        <v>0</v>
      </c>
    </row>
    <row r="3443" spans="1:12">
      <c r="A3443" s="228">
        <v>2010</v>
      </c>
      <c r="B3443" s="228" t="s">
        <v>193</v>
      </c>
      <c r="C3443" s="228" t="s">
        <v>61</v>
      </c>
      <c r="D3443" s="228" t="s">
        <v>205</v>
      </c>
      <c r="E3443" s="228">
        <v>0</v>
      </c>
      <c r="F3443" s="228">
        <v>100862</v>
      </c>
      <c r="G3443" s="228">
        <v>4806</v>
      </c>
      <c r="H3443" s="228">
        <v>13247</v>
      </c>
      <c r="I3443" s="228">
        <v>6617716.9299999997</v>
      </c>
      <c r="J3443" s="228">
        <v>1122007.22</v>
      </c>
      <c r="K3443" s="228">
        <v>256964.94</v>
      </c>
      <c r="L3443" s="228">
        <v>9104521.6400000006</v>
      </c>
    </row>
    <row r="3444" spans="1:12">
      <c r="A3444" s="228">
        <v>2010</v>
      </c>
      <c r="B3444" s="228" t="s">
        <v>193</v>
      </c>
      <c r="C3444" s="228" t="s">
        <v>61</v>
      </c>
      <c r="D3444" s="228" t="s">
        <v>205</v>
      </c>
      <c r="E3444" s="228">
        <v>5</v>
      </c>
      <c r="F3444" s="228">
        <v>101474</v>
      </c>
      <c r="G3444" s="228">
        <v>2042</v>
      </c>
      <c r="H3444" s="228">
        <v>2884</v>
      </c>
      <c r="I3444" s="228">
        <v>1837732.47</v>
      </c>
      <c r="J3444" s="228">
        <v>463501.4</v>
      </c>
      <c r="K3444" s="228">
        <v>162110.23000000001</v>
      </c>
      <c r="L3444" s="228">
        <v>2984139.69</v>
      </c>
    </row>
    <row r="3445" spans="1:12">
      <c r="A3445" s="228">
        <v>2010</v>
      </c>
      <c r="B3445" s="228" t="s">
        <v>193</v>
      </c>
      <c r="C3445" s="228" t="s">
        <v>61</v>
      </c>
      <c r="D3445" s="228" t="s">
        <v>205</v>
      </c>
      <c r="E3445" s="228">
        <v>10</v>
      </c>
      <c r="F3445" s="228">
        <v>102095</v>
      </c>
      <c r="G3445" s="228">
        <v>1723</v>
      </c>
      <c r="H3445" s="228">
        <v>3366</v>
      </c>
      <c r="I3445" s="228">
        <v>1944901.63</v>
      </c>
      <c r="J3445" s="228">
        <v>449438.18</v>
      </c>
      <c r="K3445" s="228">
        <v>278221.77</v>
      </c>
      <c r="L3445" s="228">
        <v>3146474.03</v>
      </c>
    </row>
    <row r="3446" spans="1:12">
      <c r="A3446" s="228">
        <v>2010</v>
      </c>
      <c r="B3446" s="228" t="s">
        <v>193</v>
      </c>
      <c r="C3446" s="228" t="s">
        <v>61</v>
      </c>
      <c r="D3446" s="228" t="s">
        <v>205</v>
      </c>
      <c r="E3446" s="228">
        <v>15</v>
      </c>
      <c r="F3446" s="228">
        <v>108478</v>
      </c>
      <c r="G3446" s="228">
        <v>2720</v>
      </c>
      <c r="H3446" s="228">
        <v>5262</v>
      </c>
      <c r="I3446" s="228">
        <v>4147509.79</v>
      </c>
      <c r="J3446" s="228">
        <v>875017.49</v>
      </c>
      <c r="K3446" s="228">
        <v>1022745.91</v>
      </c>
      <c r="L3446" s="228">
        <v>7266698.1500000004</v>
      </c>
    </row>
    <row r="3447" spans="1:12">
      <c r="A3447" s="228">
        <v>2010</v>
      </c>
      <c r="B3447" s="228" t="s">
        <v>193</v>
      </c>
      <c r="C3447" s="228" t="s">
        <v>61</v>
      </c>
      <c r="D3447" s="228" t="s">
        <v>205</v>
      </c>
      <c r="E3447" s="228">
        <v>20</v>
      </c>
      <c r="F3447" s="228">
        <v>80631</v>
      </c>
      <c r="G3447" s="228">
        <v>2369</v>
      </c>
      <c r="H3447" s="228">
        <v>5004</v>
      </c>
      <c r="I3447" s="228">
        <v>3949083.95</v>
      </c>
      <c r="J3447" s="228">
        <v>854960.13</v>
      </c>
      <c r="K3447" s="228">
        <v>709343.39</v>
      </c>
      <c r="L3447" s="228">
        <v>6808385.5099999998</v>
      </c>
    </row>
    <row r="3448" spans="1:12">
      <c r="A3448" s="228">
        <v>2010</v>
      </c>
      <c r="B3448" s="228" t="s">
        <v>193</v>
      </c>
      <c r="C3448" s="228" t="s">
        <v>61</v>
      </c>
      <c r="D3448" s="228" t="s">
        <v>205</v>
      </c>
      <c r="E3448" s="228">
        <v>25</v>
      </c>
      <c r="F3448" s="228">
        <v>73585</v>
      </c>
      <c r="G3448" s="228">
        <v>1986</v>
      </c>
      <c r="H3448" s="228">
        <v>4098</v>
      </c>
      <c r="I3448" s="228">
        <v>2880228.29</v>
      </c>
      <c r="J3448" s="228">
        <v>725529.89</v>
      </c>
      <c r="K3448" s="228">
        <v>584619.35</v>
      </c>
      <c r="L3448" s="228">
        <v>5487115.5700000003</v>
      </c>
    </row>
    <row r="3449" spans="1:12">
      <c r="A3449" s="228">
        <v>2010</v>
      </c>
      <c r="B3449" s="228" t="s">
        <v>193</v>
      </c>
      <c r="C3449" s="228" t="s">
        <v>61</v>
      </c>
      <c r="D3449" s="228" t="s">
        <v>205</v>
      </c>
      <c r="E3449" s="228">
        <v>30</v>
      </c>
      <c r="F3449" s="228">
        <v>102328</v>
      </c>
      <c r="G3449" s="228">
        <v>2678</v>
      </c>
      <c r="H3449" s="228">
        <v>5160</v>
      </c>
      <c r="I3449" s="228">
        <v>3902926.56</v>
      </c>
      <c r="J3449" s="228">
        <v>962501.09</v>
      </c>
      <c r="K3449" s="228">
        <v>699939.68</v>
      </c>
      <c r="L3449" s="228">
        <v>7111647.0199999996</v>
      </c>
    </row>
    <row r="3450" spans="1:12">
      <c r="A3450" s="228">
        <v>2010</v>
      </c>
      <c r="B3450" s="228" t="s">
        <v>193</v>
      </c>
      <c r="C3450" s="228" t="s">
        <v>61</v>
      </c>
      <c r="D3450" s="228" t="s">
        <v>205</v>
      </c>
      <c r="E3450" s="228">
        <v>35</v>
      </c>
      <c r="F3450" s="228">
        <v>118928</v>
      </c>
      <c r="G3450" s="228">
        <v>3866</v>
      </c>
      <c r="H3450" s="228">
        <v>7401</v>
      </c>
      <c r="I3450" s="228">
        <v>5491848.0899999999</v>
      </c>
      <c r="J3450" s="228">
        <v>1378297.89</v>
      </c>
      <c r="K3450" s="228">
        <v>1048829.7</v>
      </c>
      <c r="L3450" s="228">
        <v>10075901.24</v>
      </c>
    </row>
    <row r="3451" spans="1:12">
      <c r="A3451" s="228">
        <v>2010</v>
      </c>
      <c r="B3451" s="228" t="s">
        <v>193</v>
      </c>
      <c r="C3451" s="228" t="s">
        <v>61</v>
      </c>
      <c r="D3451" s="228" t="s">
        <v>205</v>
      </c>
      <c r="E3451" s="228">
        <v>40</v>
      </c>
      <c r="F3451" s="228">
        <v>114081</v>
      </c>
      <c r="G3451" s="228">
        <v>4701</v>
      </c>
      <c r="H3451" s="228">
        <v>9282</v>
      </c>
      <c r="I3451" s="228">
        <v>6863369.5999999996</v>
      </c>
      <c r="J3451" s="228">
        <v>1696267.98</v>
      </c>
      <c r="K3451" s="228">
        <v>1539549.19</v>
      </c>
      <c r="L3451" s="228">
        <v>12306595.25</v>
      </c>
    </row>
    <row r="3452" spans="1:12">
      <c r="A3452" s="228">
        <v>2010</v>
      </c>
      <c r="B3452" s="228" t="s">
        <v>193</v>
      </c>
      <c r="C3452" s="228" t="s">
        <v>61</v>
      </c>
      <c r="D3452" s="228" t="s">
        <v>205</v>
      </c>
      <c r="E3452" s="228">
        <v>45</v>
      </c>
      <c r="F3452" s="228">
        <v>123083</v>
      </c>
      <c r="G3452" s="228">
        <v>6477</v>
      </c>
      <c r="H3452" s="228">
        <v>12158</v>
      </c>
      <c r="I3452" s="228">
        <v>9545222.0299999993</v>
      </c>
      <c r="J3452" s="228">
        <v>2302634.58</v>
      </c>
      <c r="K3452" s="228">
        <v>1942793.71</v>
      </c>
      <c r="L3452" s="228">
        <v>16547319.029999999</v>
      </c>
    </row>
    <row r="3453" spans="1:12">
      <c r="A3453" s="228">
        <v>2010</v>
      </c>
      <c r="B3453" s="228" t="s">
        <v>193</v>
      </c>
      <c r="C3453" s="228" t="s">
        <v>61</v>
      </c>
      <c r="D3453" s="228" t="s">
        <v>205</v>
      </c>
      <c r="E3453" s="228">
        <v>50</v>
      </c>
      <c r="F3453" s="228">
        <v>122286</v>
      </c>
      <c r="G3453" s="228">
        <v>8197</v>
      </c>
      <c r="H3453" s="228">
        <v>16081</v>
      </c>
      <c r="I3453" s="228">
        <v>13862792.49</v>
      </c>
      <c r="J3453" s="228">
        <v>3364440.28</v>
      </c>
      <c r="K3453" s="228">
        <v>3700412.34</v>
      </c>
      <c r="L3453" s="228">
        <v>24644698.73</v>
      </c>
    </row>
    <row r="3454" spans="1:12">
      <c r="A3454" s="228">
        <v>2010</v>
      </c>
      <c r="B3454" s="228" t="s">
        <v>193</v>
      </c>
      <c r="C3454" s="228" t="s">
        <v>61</v>
      </c>
      <c r="D3454" s="228" t="s">
        <v>205</v>
      </c>
      <c r="E3454" s="228">
        <v>55</v>
      </c>
      <c r="F3454" s="228">
        <v>116786</v>
      </c>
      <c r="G3454" s="228">
        <v>10716</v>
      </c>
      <c r="H3454" s="228">
        <v>21948</v>
      </c>
      <c r="I3454" s="228">
        <v>19321174.949999999</v>
      </c>
      <c r="J3454" s="228">
        <v>4634086.34</v>
      </c>
      <c r="K3454" s="228">
        <v>5720246.3700000001</v>
      </c>
      <c r="L3454" s="228">
        <v>34323721.399999999</v>
      </c>
    </row>
    <row r="3455" spans="1:12">
      <c r="A3455" s="228">
        <v>2010</v>
      </c>
      <c r="B3455" s="228" t="s">
        <v>193</v>
      </c>
      <c r="C3455" s="228" t="s">
        <v>61</v>
      </c>
      <c r="D3455" s="228" t="s">
        <v>205</v>
      </c>
      <c r="E3455" s="228">
        <v>60</v>
      </c>
      <c r="F3455" s="228">
        <v>109982</v>
      </c>
      <c r="G3455" s="228">
        <v>13639</v>
      </c>
      <c r="H3455" s="228">
        <v>30924</v>
      </c>
      <c r="I3455" s="228">
        <v>27093393.629999999</v>
      </c>
      <c r="J3455" s="228">
        <v>6143199.1299999999</v>
      </c>
      <c r="K3455" s="228">
        <v>8185725.2800000003</v>
      </c>
      <c r="L3455" s="228">
        <v>47305647.640000001</v>
      </c>
    </row>
    <row r="3456" spans="1:12">
      <c r="A3456" s="228">
        <v>2010</v>
      </c>
      <c r="B3456" s="228" t="s">
        <v>193</v>
      </c>
      <c r="C3456" s="228" t="s">
        <v>61</v>
      </c>
      <c r="D3456" s="228" t="s">
        <v>205</v>
      </c>
      <c r="E3456" s="228">
        <v>65</v>
      </c>
      <c r="F3456" s="228">
        <v>80042</v>
      </c>
      <c r="G3456" s="228">
        <v>15088</v>
      </c>
      <c r="H3456" s="228">
        <v>35116</v>
      </c>
      <c r="I3456" s="228">
        <v>30268021.609999999</v>
      </c>
      <c r="J3456" s="228">
        <v>6439582.7199999997</v>
      </c>
      <c r="K3456" s="228">
        <v>9010381.5600000005</v>
      </c>
      <c r="L3456" s="228">
        <v>51241649.060000002</v>
      </c>
    </row>
    <row r="3457" spans="1:12">
      <c r="A3457" s="228">
        <v>2010</v>
      </c>
      <c r="B3457" s="228" t="s">
        <v>193</v>
      </c>
      <c r="C3457" s="228" t="s">
        <v>61</v>
      </c>
      <c r="D3457" s="228" t="s">
        <v>205</v>
      </c>
      <c r="E3457" s="228">
        <v>70</v>
      </c>
      <c r="F3457" s="228">
        <v>56320</v>
      </c>
      <c r="G3457" s="228">
        <v>13503</v>
      </c>
      <c r="H3457" s="228">
        <v>35096</v>
      </c>
      <c r="I3457" s="228">
        <v>27912494.75</v>
      </c>
      <c r="J3457" s="228">
        <v>5994621.1100000003</v>
      </c>
      <c r="K3457" s="228">
        <v>8987463.5800000001</v>
      </c>
      <c r="L3457" s="228">
        <v>47266820.130000003</v>
      </c>
    </row>
    <row r="3458" spans="1:12">
      <c r="A3458" s="228">
        <v>2010</v>
      </c>
      <c r="B3458" s="228" t="s">
        <v>193</v>
      </c>
      <c r="C3458" s="228" t="s">
        <v>61</v>
      </c>
      <c r="D3458" s="228" t="s">
        <v>205</v>
      </c>
      <c r="E3458" s="228">
        <v>75</v>
      </c>
      <c r="F3458" s="228">
        <v>39382</v>
      </c>
      <c r="G3458" s="228">
        <v>12740</v>
      </c>
      <c r="H3458" s="228">
        <v>36829</v>
      </c>
      <c r="I3458" s="228">
        <v>26428872.5</v>
      </c>
      <c r="J3458" s="228">
        <v>5160279.8</v>
      </c>
      <c r="K3458" s="228">
        <v>7447566.96</v>
      </c>
      <c r="L3458" s="228">
        <v>42319445.740000002</v>
      </c>
    </row>
    <row r="3459" spans="1:12">
      <c r="A3459" s="228">
        <v>2010</v>
      </c>
      <c r="B3459" s="228" t="s">
        <v>193</v>
      </c>
      <c r="C3459" s="228" t="s">
        <v>61</v>
      </c>
      <c r="D3459" s="228" t="s">
        <v>205</v>
      </c>
      <c r="E3459" s="228">
        <v>80</v>
      </c>
      <c r="F3459" s="228">
        <v>28029</v>
      </c>
      <c r="G3459" s="228">
        <v>10176</v>
      </c>
      <c r="H3459" s="228">
        <v>36842</v>
      </c>
      <c r="I3459" s="228">
        <v>23421963.59</v>
      </c>
      <c r="J3459" s="228">
        <v>3988054.91</v>
      </c>
      <c r="K3459" s="228">
        <v>5855747.96</v>
      </c>
      <c r="L3459" s="228">
        <v>35686510.130000003</v>
      </c>
    </row>
    <row r="3460" spans="1:12">
      <c r="A3460" s="228">
        <v>2010</v>
      </c>
      <c r="B3460" s="228" t="s">
        <v>193</v>
      </c>
      <c r="C3460" s="228" t="s">
        <v>61</v>
      </c>
      <c r="D3460" s="228" t="s">
        <v>205</v>
      </c>
      <c r="E3460" s="228">
        <v>85</v>
      </c>
      <c r="F3460" s="228">
        <v>9359</v>
      </c>
      <c r="G3460" s="228">
        <v>3082</v>
      </c>
      <c r="H3460" s="228">
        <v>14431</v>
      </c>
      <c r="I3460" s="228">
        <v>8014565.8499999996</v>
      </c>
      <c r="J3460" s="228">
        <v>1174138.24</v>
      </c>
      <c r="K3460" s="228">
        <v>1414941.69</v>
      </c>
      <c r="L3460" s="228">
        <v>11142689.08</v>
      </c>
    </row>
    <row r="3461" spans="1:12">
      <c r="A3461" s="228">
        <v>2010</v>
      </c>
      <c r="B3461" s="228" t="s">
        <v>193</v>
      </c>
      <c r="C3461" s="228" t="s">
        <v>61</v>
      </c>
      <c r="D3461" s="228" t="s">
        <v>205</v>
      </c>
      <c r="E3461" s="228">
        <v>90</v>
      </c>
      <c r="F3461" s="228">
        <v>2557</v>
      </c>
      <c r="G3461" s="228">
        <v>763</v>
      </c>
      <c r="H3461" s="228">
        <v>4587</v>
      </c>
      <c r="I3461" s="228">
        <v>2214807.09</v>
      </c>
      <c r="J3461" s="228">
        <v>299591.77</v>
      </c>
      <c r="K3461" s="228">
        <v>281973.2</v>
      </c>
      <c r="L3461" s="228">
        <v>2895764.84</v>
      </c>
    </row>
    <row r="3462" spans="1:12">
      <c r="A3462" s="228">
        <v>2010</v>
      </c>
      <c r="B3462" s="228" t="s">
        <v>193</v>
      </c>
      <c r="C3462" s="228" t="s">
        <v>61</v>
      </c>
      <c r="D3462" s="228" t="s">
        <v>205</v>
      </c>
      <c r="E3462" s="228">
        <v>95</v>
      </c>
      <c r="F3462" s="228">
        <v>607</v>
      </c>
      <c r="G3462" s="228">
        <v>157</v>
      </c>
      <c r="H3462" s="228">
        <v>1596</v>
      </c>
      <c r="I3462" s="228">
        <v>674105.19</v>
      </c>
      <c r="J3462" s="228">
        <v>49187.99</v>
      </c>
      <c r="K3462" s="228">
        <v>27401.15</v>
      </c>
      <c r="L3462" s="228">
        <v>759346.33</v>
      </c>
    </row>
    <row r="3463" spans="1:12">
      <c r="A3463" s="228">
        <v>2010</v>
      </c>
      <c r="B3463" s="228" t="s">
        <v>193</v>
      </c>
      <c r="C3463" s="228" t="s">
        <v>61</v>
      </c>
      <c r="D3463" s="228" t="s">
        <v>206</v>
      </c>
      <c r="E3463" s="228">
        <v>0</v>
      </c>
      <c r="F3463" s="228">
        <v>94734</v>
      </c>
      <c r="G3463" s="228">
        <v>3233</v>
      </c>
      <c r="H3463" s="228">
        <v>9856</v>
      </c>
      <c r="I3463" s="228">
        <v>4601870.25</v>
      </c>
      <c r="J3463" s="228">
        <v>693614.98</v>
      </c>
      <c r="K3463" s="228">
        <v>91293.9</v>
      </c>
      <c r="L3463" s="228">
        <v>6018042.2599999998</v>
      </c>
    </row>
    <row r="3464" spans="1:12">
      <c r="A3464" s="228">
        <v>2010</v>
      </c>
      <c r="B3464" s="228" t="s">
        <v>193</v>
      </c>
      <c r="C3464" s="228" t="s">
        <v>61</v>
      </c>
      <c r="D3464" s="228" t="s">
        <v>206</v>
      </c>
      <c r="E3464" s="228">
        <v>5</v>
      </c>
      <c r="F3464" s="228">
        <v>94944</v>
      </c>
      <c r="G3464" s="228">
        <v>1497</v>
      </c>
      <c r="H3464" s="228">
        <v>2552</v>
      </c>
      <c r="I3464" s="228">
        <v>1521802.78</v>
      </c>
      <c r="J3464" s="228">
        <v>336194.26</v>
      </c>
      <c r="K3464" s="228">
        <v>58334</v>
      </c>
      <c r="L3464" s="228">
        <v>2343581.56</v>
      </c>
    </row>
    <row r="3465" spans="1:12">
      <c r="A3465" s="228">
        <v>2010</v>
      </c>
      <c r="B3465" s="228" t="s">
        <v>193</v>
      </c>
      <c r="C3465" s="228" t="s">
        <v>61</v>
      </c>
      <c r="D3465" s="228" t="s">
        <v>206</v>
      </c>
      <c r="E3465" s="228">
        <v>10</v>
      </c>
      <c r="F3465" s="228">
        <v>96462</v>
      </c>
      <c r="G3465" s="228">
        <v>1399</v>
      </c>
      <c r="H3465" s="228">
        <v>3408</v>
      </c>
      <c r="I3465" s="228">
        <v>1764451.16</v>
      </c>
      <c r="J3465" s="228">
        <v>365121.69</v>
      </c>
      <c r="K3465" s="228">
        <v>234981.88</v>
      </c>
      <c r="L3465" s="228">
        <v>2763756.7</v>
      </c>
    </row>
    <row r="3466" spans="1:12">
      <c r="A3466" s="228">
        <v>2010</v>
      </c>
      <c r="B3466" s="228" t="s">
        <v>193</v>
      </c>
      <c r="C3466" s="228" t="s">
        <v>61</v>
      </c>
      <c r="D3466" s="228" t="s">
        <v>206</v>
      </c>
      <c r="E3466" s="228">
        <v>15</v>
      </c>
      <c r="F3466" s="228">
        <v>102798</v>
      </c>
      <c r="G3466" s="228">
        <v>3093</v>
      </c>
      <c r="H3466" s="228">
        <v>7324</v>
      </c>
      <c r="I3466" s="228">
        <v>4847620.2</v>
      </c>
      <c r="J3466" s="228">
        <v>797562.36</v>
      </c>
      <c r="K3466" s="228">
        <v>369147.31</v>
      </c>
      <c r="L3466" s="228">
        <v>7189264.2599999998</v>
      </c>
    </row>
    <row r="3467" spans="1:12">
      <c r="A3467" s="228">
        <v>2010</v>
      </c>
      <c r="B3467" s="228" t="s">
        <v>193</v>
      </c>
      <c r="C3467" s="228" t="s">
        <v>61</v>
      </c>
      <c r="D3467" s="228" t="s">
        <v>206</v>
      </c>
      <c r="E3467" s="228">
        <v>20</v>
      </c>
      <c r="F3467" s="228">
        <v>84198</v>
      </c>
      <c r="G3467" s="228">
        <v>3906</v>
      </c>
      <c r="H3467" s="228">
        <v>9063</v>
      </c>
      <c r="I3467" s="228">
        <v>6291479.96</v>
      </c>
      <c r="J3467" s="228">
        <v>1234882.52</v>
      </c>
      <c r="K3467" s="228">
        <v>602167.43000000005</v>
      </c>
      <c r="L3467" s="228">
        <v>9494275.9199999999</v>
      </c>
    </row>
    <row r="3468" spans="1:12">
      <c r="A3468" s="228">
        <v>2010</v>
      </c>
      <c r="B3468" s="228" t="s">
        <v>193</v>
      </c>
      <c r="C3468" s="228" t="s">
        <v>61</v>
      </c>
      <c r="D3468" s="228" t="s">
        <v>206</v>
      </c>
      <c r="E3468" s="228">
        <v>25</v>
      </c>
      <c r="F3468" s="228">
        <v>89820</v>
      </c>
      <c r="G3468" s="228">
        <v>5754</v>
      </c>
      <c r="H3468" s="228">
        <v>15582</v>
      </c>
      <c r="I3468" s="228">
        <v>12295623.73</v>
      </c>
      <c r="J3468" s="228">
        <v>2570492.9300000002</v>
      </c>
      <c r="K3468" s="228">
        <v>670545.31999999995</v>
      </c>
      <c r="L3468" s="228">
        <v>18408167.859999999</v>
      </c>
    </row>
    <row r="3469" spans="1:12">
      <c r="A3469" s="228">
        <v>2010</v>
      </c>
      <c r="B3469" s="228" t="s">
        <v>193</v>
      </c>
      <c r="C3469" s="228" t="s">
        <v>61</v>
      </c>
      <c r="D3469" s="228" t="s">
        <v>206</v>
      </c>
      <c r="E3469" s="228">
        <v>30</v>
      </c>
      <c r="F3469" s="228">
        <v>117629</v>
      </c>
      <c r="G3469" s="228">
        <v>9437</v>
      </c>
      <c r="H3469" s="228">
        <v>26750</v>
      </c>
      <c r="I3469" s="228">
        <v>22577930.25</v>
      </c>
      <c r="J3469" s="228">
        <v>4520903.32</v>
      </c>
      <c r="K3469" s="228">
        <v>906117.82</v>
      </c>
      <c r="L3469" s="228">
        <v>33391471.91</v>
      </c>
    </row>
    <row r="3470" spans="1:12">
      <c r="A3470" s="228">
        <v>2010</v>
      </c>
      <c r="B3470" s="228" t="s">
        <v>193</v>
      </c>
      <c r="C3470" s="228" t="s">
        <v>61</v>
      </c>
      <c r="D3470" s="228" t="s">
        <v>206</v>
      </c>
      <c r="E3470" s="228">
        <v>35</v>
      </c>
      <c r="F3470" s="228">
        <v>131446</v>
      </c>
      <c r="G3470" s="228">
        <v>10139</v>
      </c>
      <c r="H3470" s="228">
        <v>25223</v>
      </c>
      <c r="I3470" s="228">
        <v>21503358.129999999</v>
      </c>
      <c r="J3470" s="228">
        <v>4265695.43</v>
      </c>
      <c r="K3470" s="228">
        <v>1090235.3</v>
      </c>
      <c r="L3470" s="228">
        <v>32688778.59</v>
      </c>
    </row>
    <row r="3471" spans="1:12">
      <c r="A3471" s="228">
        <v>2010</v>
      </c>
      <c r="B3471" s="228" t="s">
        <v>193</v>
      </c>
      <c r="C3471" s="228" t="s">
        <v>61</v>
      </c>
      <c r="D3471" s="228" t="s">
        <v>206</v>
      </c>
      <c r="E3471" s="228">
        <v>40</v>
      </c>
      <c r="F3471" s="228">
        <v>124984</v>
      </c>
      <c r="G3471" s="228">
        <v>8590</v>
      </c>
      <c r="H3471" s="228">
        <v>18103</v>
      </c>
      <c r="I3471" s="228">
        <v>14708158.939999999</v>
      </c>
      <c r="J3471" s="228">
        <v>3050022.06</v>
      </c>
      <c r="K3471" s="228">
        <v>1637679.83</v>
      </c>
      <c r="L3471" s="228">
        <v>23838537.129999999</v>
      </c>
    </row>
    <row r="3472" spans="1:12">
      <c r="A3472" s="228">
        <v>2010</v>
      </c>
      <c r="B3472" s="228" t="s">
        <v>193</v>
      </c>
      <c r="C3472" s="228" t="s">
        <v>61</v>
      </c>
      <c r="D3472" s="228" t="s">
        <v>206</v>
      </c>
      <c r="E3472" s="228">
        <v>45</v>
      </c>
      <c r="F3472" s="228">
        <v>132426</v>
      </c>
      <c r="G3472" s="228">
        <v>8613</v>
      </c>
      <c r="H3472" s="228">
        <v>18094</v>
      </c>
      <c r="I3472" s="228">
        <v>14986133.58</v>
      </c>
      <c r="J3472" s="228">
        <v>3397972</v>
      </c>
      <c r="K3472" s="228">
        <v>1998973.27</v>
      </c>
      <c r="L3472" s="228">
        <v>24590807.59</v>
      </c>
    </row>
    <row r="3473" spans="1:12">
      <c r="A3473" s="228">
        <v>2010</v>
      </c>
      <c r="B3473" s="228" t="s">
        <v>193</v>
      </c>
      <c r="C3473" s="228" t="s">
        <v>61</v>
      </c>
      <c r="D3473" s="228" t="s">
        <v>206</v>
      </c>
      <c r="E3473" s="228">
        <v>50</v>
      </c>
      <c r="F3473" s="228">
        <v>131832</v>
      </c>
      <c r="G3473" s="228">
        <v>10557</v>
      </c>
      <c r="H3473" s="228">
        <v>22111</v>
      </c>
      <c r="I3473" s="228">
        <v>17395327.82</v>
      </c>
      <c r="J3473" s="228">
        <v>4025564.4</v>
      </c>
      <c r="K3473" s="228">
        <v>3154464.89</v>
      </c>
      <c r="L3473" s="228">
        <v>29142521.239999998</v>
      </c>
    </row>
    <row r="3474" spans="1:12">
      <c r="A3474" s="228">
        <v>2010</v>
      </c>
      <c r="B3474" s="228" t="s">
        <v>193</v>
      </c>
      <c r="C3474" s="228" t="s">
        <v>61</v>
      </c>
      <c r="D3474" s="228" t="s">
        <v>206</v>
      </c>
      <c r="E3474" s="228">
        <v>55</v>
      </c>
      <c r="F3474" s="228">
        <v>124779</v>
      </c>
      <c r="G3474" s="228">
        <v>12138</v>
      </c>
      <c r="H3474" s="228">
        <v>28962</v>
      </c>
      <c r="I3474" s="228">
        <v>20320676.030000001</v>
      </c>
      <c r="J3474" s="228">
        <v>4506147.59</v>
      </c>
      <c r="K3474" s="228">
        <v>4216463.38</v>
      </c>
      <c r="L3474" s="228">
        <v>33960601.18</v>
      </c>
    </row>
    <row r="3475" spans="1:12">
      <c r="A3475" s="228">
        <v>2010</v>
      </c>
      <c r="B3475" s="228" t="s">
        <v>193</v>
      </c>
      <c r="C3475" s="228" t="s">
        <v>61</v>
      </c>
      <c r="D3475" s="228" t="s">
        <v>206</v>
      </c>
      <c r="E3475" s="228">
        <v>60</v>
      </c>
      <c r="F3475" s="228">
        <v>113595</v>
      </c>
      <c r="G3475" s="228">
        <v>14754</v>
      </c>
      <c r="H3475" s="228">
        <v>34088</v>
      </c>
      <c r="I3475" s="228">
        <v>26457443.800000001</v>
      </c>
      <c r="J3475" s="228">
        <v>5562901.1799999997</v>
      </c>
      <c r="K3475" s="228">
        <v>7175542.8399999999</v>
      </c>
      <c r="L3475" s="228">
        <v>44675931.039999999</v>
      </c>
    </row>
    <row r="3476" spans="1:12">
      <c r="A3476" s="228">
        <v>2010</v>
      </c>
      <c r="B3476" s="228" t="s">
        <v>193</v>
      </c>
      <c r="C3476" s="228" t="s">
        <v>61</v>
      </c>
      <c r="D3476" s="228" t="s">
        <v>206</v>
      </c>
      <c r="E3476" s="228">
        <v>65</v>
      </c>
      <c r="F3476" s="228">
        <v>81078</v>
      </c>
      <c r="G3476" s="228">
        <v>13789</v>
      </c>
      <c r="H3476" s="228">
        <v>34023</v>
      </c>
      <c r="I3476" s="228">
        <v>26511266.239999998</v>
      </c>
      <c r="J3476" s="228">
        <v>5515170.2000000002</v>
      </c>
      <c r="K3476" s="228">
        <v>7680329.2599999998</v>
      </c>
      <c r="L3476" s="228">
        <v>44546309.439999998</v>
      </c>
    </row>
    <row r="3477" spans="1:12">
      <c r="A3477" s="228">
        <v>2010</v>
      </c>
      <c r="B3477" s="228" t="s">
        <v>193</v>
      </c>
      <c r="C3477" s="228" t="s">
        <v>61</v>
      </c>
      <c r="D3477" s="228" t="s">
        <v>206</v>
      </c>
      <c r="E3477" s="228">
        <v>70</v>
      </c>
      <c r="F3477" s="228">
        <v>58433</v>
      </c>
      <c r="G3477" s="228">
        <v>12275</v>
      </c>
      <c r="H3477" s="228">
        <v>34341</v>
      </c>
      <c r="I3477" s="228">
        <v>25573935.52</v>
      </c>
      <c r="J3477" s="228">
        <v>5035639.42</v>
      </c>
      <c r="K3477" s="228">
        <v>6966115.3399999999</v>
      </c>
      <c r="L3477" s="228">
        <v>41336198.170000002</v>
      </c>
    </row>
    <row r="3478" spans="1:12">
      <c r="A3478" s="228">
        <v>2010</v>
      </c>
      <c r="B3478" s="228" t="s">
        <v>193</v>
      </c>
      <c r="C3478" s="228" t="s">
        <v>61</v>
      </c>
      <c r="D3478" s="228" t="s">
        <v>206</v>
      </c>
      <c r="E3478" s="228">
        <v>75</v>
      </c>
      <c r="F3478" s="228">
        <v>43686</v>
      </c>
      <c r="G3478" s="228">
        <v>11652</v>
      </c>
      <c r="H3478" s="228">
        <v>39911</v>
      </c>
      <c r="I3478" s="228">
        <v>26981985.940000001</v>
      </c>
      <c r="J3478" s="228">
        <v>4664369.82</v>
      </c>
      <c r="K3478" s="228">
        <v>6894634.6799999997</v>
      </c>
      <c r="L3478" s="228">
        <v>41927641.450000003</v>
      </c>
    </row>
    <row r="3479" spans="1:12">
      <c r="A3479" s="228">
        <v>2010</v>
      </c>
      <c r="B3479" s="228" t="s">
        <v>193</v>
      </c>
      <c r="C3479" s="228" t="s">
        <v>61</v>
      </c>
      <c r="D3479" s="228" t="s">
        <v>206</v>
      </c>
      <c r="E3479" s="228">
        <v>80</v>
      </c>
      <c r="F3479" s="228">
        <v>34175</v>
      </c>
      <c r="G3479" s="228">
        <v>9292</v>
      </c>
      <c r="H3479" s="228">
        <v>40936</v>
      </c>
      <c r="I3479" s="228">
        <v>24142254.710000001</v>
      </c>
      <c r="J3479" s="228">
        <v>3667161.88</v>
      </c>
      <c r="K3479" s="228">
        <v>4686594.53</v>
      </c>
      <c r="L3479" s="228">
        <v>34390919.93</v>
      </c>
    </row>
    <row r="3480" spans="1:12">
      <c r="A3480" s="228">
        <v>2010</v>
      </c>
      <c r="B3480" s="228" t="s">
        <v>193</v>
      </c>
      <c r="C3480" s="228" t="s">
        <v>61</v>
      </c>
      <c r="D3480" s="228" t="s">
        <v>206</v>
      </c>
      <c r="E3480" s="228">
        <v>85</v>
      </c>
      <c r="F3480" s="228">
        <v>19863</v>
      </c>
      <c r="G3480" s="228">
        <v>4807</v>
      </c>
      <c r="H3480" s="228">
        <v>29324</v>
      </c>
      <c r="I3480" s="228">
        <v>15290737.720000001</v>
      </c>
      <c r="J3480" s="228">
        <v>1948938.4</v>
      </c>
      <c r="K3480" s="228">
        <v>2102306.87</v>
      </c>
      <c r="L3480" s="228">
        <v>20202831.75</v>
      </c>
    </row>
    <row r="3481" spans="1:12">
      <c r="A3481" s="228">
        <v>2010</v>
      </c>
      <c r="B3481" s="228" t="s">
        <v>193</v>
      </c>
      <c r="C3481" s="228" t="s">
        <v>61</v>
      </c>
      <c r="D3481" s="228" t="s">
        <v>206</v>
      </c>
      <c r="E3481" s="228">
        <v>90</v>
      </c>
      <c r="F3481" s="228">
        <v>7360</v>
      </c>
      <c r="G3481" s="228">
        <v>1619</v>
      </c>
      <c r="H3481" s="228">
        <v>14420</v>
      </c>
      <c r="I3481" s="228">
        <v>6509762.7699999996</v>
      </c>
      <c r="J3481" s="228">
        <v>674480.83</v>
      </c>
      <c r="K3481" s="228">
        <v>663757.59</v>
      </c>
      <c r="L3481" s="228">
        <v>8232449.7699999996</v>
      </c>
    </row>
    <row r="3482" spans="1:12">
      <c r="A3482" s="228">
        <v>2010</v>
      </c>
      <c r="B3482" s="228" t="s">
        <v>193</v>
      </c>
      <c r="C3482" s="228" t="s">
        <v>61</v>
      </c>
      <c r="D3482" s="228" t="s">
        <v>206</v>
      </c>
      <c r="E3482" s="228">
        <v>95</v>
      </c>
      <c r="F3482" s="228">
        <v>2254</v>
      </c>
      <c r="G3482" s="228">
        <v>418</v>
      </c>
      <c r="H3482" s="228">
        <v>4288</v>
      </c>
      <c r="I3482" s="228">
        <v>1871899.04</v>
      </c>
      <c r="J3482" s="228">
        <v>179855.51</v>
      </c>
      <c r="K3482" s="228">
        <v>148759.20000000001</v>
      </c>
      <c r="L3482" s="228">
        <v>2272705.91</v>
      </c>
    </row>
    <row r="3483" spans="1:12">
      <c r="A3483" s="228">
        <v>2010</v>
      </c>
      <c r="B3483" s="228" t="s">
        <v>193</v>
      </c>
      <c r="C3483" s="228" t="s">
        <v>62</v>
      </c>
      <c r="D3483" s="228" t="s">
        <v>205</v>
      </c>
      <c r="E3483" s="228">
        <v>0</v>
      </c>
      <c r="F3483" s="228">
        <v>70430</v>
      </c>
      <c r="G3483" s="228">
        <v>2394</v>
      </c>
      <c r="H3483" s="228">
        <v>7673</v>
      </c>
      <c r="I3483" s="228">
        <v>4022024.47</v>
      </c>
      <c r="J3483" s="228">
        <v>850862.07</v>
      </c>
      <c r="K3483" s="228">
        <v>81613.240000000005</v>
      </c>
      <c r="L3483" s="228">
        <v>5530998.5</v>
      </c>
    </row>
    <row r="3484" spans="1:12">
      <c r="A3484" s="228">
        <v>2010</v>
      </c>
      <c r="B3484" s="228" t="s">
        <v>193</v>
      </c>
      <c r="C3484" s="228" t="s">
        <v>62</v>
      </c>
      <c r="D3484" s="228" t="s">
        <v>205</v>
      </c>
      <c r="E3484" s="228">
        <v>5</v>
      </c>
      <c r="F3484" s="228">
        <v>69618</v>
      </c>
      <c r="G3484" s="228">
        <v>1124</v>
      </c>
      <c r="H3484" s="228">
        <v>1564</v>
      </c>
      <c r="I3484" s="228">
        <v>1112406.49</v>
      </c>
      <c r="J3484" s="228">
        <v>348377.9</v>
      </c>
      <c r="K3484" s="228">
        <v>105578.5</v>
      </c>
      <c r="L3484" s="228">
        <v>1790326.99</v>
      </c>
    </row>
    <row r="3485" spans="1:12">
      <c r="A3485" s="228">
        <v>2010</v>
      </c>
      <c r="B3485" s="228" t="s">
        <v>193</v>
      </c>
      <c r="C3485" s="228" t="s">
        <v>62</v>
      </c>
      <c r="D3485" s="228" t="s">
        <v>205</v>
      </c>
      <c r="E3485" s="228">
        <v>10</v>
      </c>
      <c r="F3485" s="228">
        <v>71024</v>
      </c>
      <c r="G3485" s="228">
        <v>959</v>
      </c>
      <c r="H3485" s="228">
        <v>1585</v>
      </c>
      <c r="I3485" s="228">
        <v>1123126.8400000001</v>
      </c>
      <c r="J3485" s="228">
        <v>345386.56</v>
      </c>
      <c r="K3485" s="228">
        <v>235910.6</v>
      </c>
      <c r="L3485" s="228">
        <v>1898405.85</v>
      </c>
    </row>
    <row r="3486" spans="1:12">
      <c r="A3486" s="228">
        <v>2010</v>
      </c>
      <c r="B3486" s="228" t="s">
        <v>193</v>
      </c>
      <c r="C3486" s="228" t="s">
        <v>62</v>
      </c>
      <c r="D3486" s="228" t="s">
        <v>205</v>
      </c>
      <c r="E3486" s="228">
        <v>15</v>
      </c>
      <c r="F3486" s="228">
        <v>77026</v>
      </c>
      <c r="G3486" s="228">
        <v>1856</v>
      </c>
      <c r="H3486" s="228">
        <v>3093</v>
      </c>
      <c r="I3486" s="228">
        <v>2812351.85</v>
      </c>
      <c r="J3486" s="228">
        <v>772156.8</v>
      </c>
      <c r="K3486" s="228">
        <v>614831.12</v>
      </c>
      <c r="L3486" s="228">
        <v>4703656.97</v>
      </c>
    </row>
    <row r="3487" spans="1:12">
      <c r="A3487" s="228">
        <v>2010</v>
      </c>
      <c r="B3487" s="228" t="s">
        <v>193</v>
      </c>
      <c r="C3487" s="228" t="s">
        <v>62</v>
      </c>
      <c r="D3487" s="228" t="s">
        <v>205</v>
      </c>
      <c r="E3487" s="228">
        <v>20</v>
      </c>
      <c r="F3487" s="228">
        <v>60201</v>
      </c>
      <c r="G3487" s="228">
        <v>1886</v>
      </c>
      <c r="H3487" s="228">
        <v>3249</v>
      </c>
      <c r="I3487" s="228">
        <v>2894683.07</v>
      </c>
      <c r="J3487" s="228">
        <v>787043.78</v>
      </c>
      <c r="K3487" s="228">
        <v>580145.02</v>
      </c>
      <c r="L3487" s="228">
        <v>4813386.68</v>
      </c>
    </row>
    <row r="3488" spans="1:12">
      <c r="A3488" s="228">
        <v>2010</v>
      </c>
      <c r="B3488" s="228" t="s">
        <v>193</v>
      </c>
      <c r="C3488" s="228" t="s">
        <v>62</v>
      </c>
      <c r="D3488" s="228" t="s">
        <v>205</v>
      </c>
      <c r="E3488" s="228">
        <v>25</v>
      </c>
      <c r="F3488" s="228">
        <v>50344</v>
      </c>
      <c r="G3488" s="228">
        <v>1635</v>
      </c>
      <c r="H3488" s="228">
        <v>2923</v>
      </c>
      <c r="I3488" s="228">
        <v>2277027.23</v>
      </c>
      <c r="J3488" s="228">
        <v>661441.61</v>
      </c>
      <c r="K3488" s="228">
        <v>390863.69</v>
      </c>
      <c r="L3488" s="228">
        <v>3977954.73</v>
      </c>
    </row>
    <row r="3489" spans="1:12">
      <c r="A3489" s="228">
        <v>2010</v>
      </c>
      <c r="B3489" s="228" t="s">
        <v>193</v>
      </c>
      <c r="C3489" s="228" t="s">
        <v>62</v>
      </c>
      <c r="D3489" s="228" t="s">
        <v>205</v>
      </c>
      <c r="E3489" s="228">
        <v>30</v>
      </c>
      <c r="F3489" s="228">
        <v>73853</v>
      </c>
      <c r="G3489" s="228">
        <v>2140</v>
      </c>
      <c r="H3489" s="228">
        <v>4091</v>
      </c>
      <c r="I3489" s="228">
        <v>2894839.73</v>
      </c>
      <c r="J3489" s="228">
        <v>859483.94</v>
      </c>
      <c r="K3489" s="228">
        <v>470264.19</v>
      </c>
      <c r="L3489" s="228">
        <v>5041900.53</v>
      </c>
    </row>
    <row r="3490" spans="1:12">
      <c r="A3490" s="228">
        <v>2010</v>
      </c>
      <c r="B3490" s="228" t="s">
        <v>193</v>
      </c>
      <c r="C3490" s="228" t="s">
        <v>62</v>
      </c>
      <c r="D3490" s="228" t="s">
        <v>205</v>
      </c>
      <c r="E3490" s="228">
        <v>35</v>
      </c>
      <c r="F3490" s="228">
        <v>83550</v>
      </c>
      <c r="G3490" s="228">
        <v>3080</v>
      </c>
      <c r="H3490" s="228">
        <v>5663</v>
      </c>
      <c r="I3490" s="228">
        <v>4201262.3600000003</v>
      </c>
      <c r="J3490" s="228">
        <v>1258040.28</v>
      </c>
      <c r="K3490" s="228">
        <v>698239</v>
      </c>
      <c r="L3490" s="228">
        <v>7154307.6500000004</v>
      </c>
    </row>
    <row r="3491" spans="1:12">
      <c r="A3491" s="228">
        <v>2010</v>
      </c>
      <c r="B3491" s="228" t="s">
        <v>193</v>
      </c>
      <c r="C3491" s="228" t="s">
        <v>62</v>
      </c>
      <c r="D3491" s="228" t="s">
        <v>205</v>
      </c>
      <c r="E3491" s="228">
        <v>40</v>
      </c>
      <c r="F3491" s="228">
        <v>85388</v>
      </c>
      <c r="G3491" s="228">
        <v>3933</v>
      </c>
      <c r="H3491" s="228">
        <v>6699</v>
      </c>
      <c r="I3491" s="228">
        <v>5021507.2699999996</v>
      </c>
      <c r="J3491" s="228">
        <v>1599361.7</v>
      </c>
      <c r="K3491" s="228">
        <v>944713</v>
      </c>
      <c r="L3491" s="228">
        <v>8824900.2200000007</v>
      </c>
    </row>
    <row r="3492" spans="1:12">
      <c r="A3492" s="228">
        <v>2010</v>
      </c>
      <c r="B3492" s="228" t="s">
        <v>193</v>
      </c>
      <c r="C3492" s="228" t="s">
        <v>62</v>
      </c>
      <c r="D3492" s="228" t="s">
        <v>205</v>
      </c>
      <c r="E3492" s="228">
        <v>45</v>
      </c>
      <c r="F3492" s="228">
        <v>88965</v>
      </c>
      <c r="G3492" s="228">
        <v>5086</v>
      </c>
      <c r="H3492" s="228">
        <v>9055</v>
      </c>
      <c r="I3492" s="228">
        <v>7336222.6399999997</v>
      </c>
      <c r="J3492" s="228">
        <v>2215683.3199999998</v>
      </c>
      <c r="K3492" s="228">
        <v>1551794.03</v>
      </c>
      <c r="L3492" s="228">
        <v>12526507.380000001</v>
      </c>
    </row>
    <row r="3493" spans="1:12">
      <c r="A3493" s="228">
        <v>2010</v>
      </c>
      <c r="B3493" s="228" t="s">
        <v>193</v>
      </c>
      <c r="C3493" s="228" t="s">
        <v>62</v>
      </c>
      <c r="D3493" s="228" t="s">
        <v>205</v>
      </c>
      <c r="E3493" s="228">
        <v>50</v>
      </c>
      <c r="F3493" s="228">
        <v>89887</v>
      </c>
      <c r="G3493" s="228">
        <v>6945</v>
      </c>
      <c r="H3493" s="228">
        <v>12365</v>
      </c>
      <c r="I3493" s="228">
        <v>10207423.43</v>
      </c>
      <c r="J3493" s="228">
        <v>3134930.41</v>
      </c>
      <c r="K3493" s="228">
        <v>2565341.77</v>
      </c>
      <c r="L3493" s="228">
        <v>17826703.079999998</v>
      </c>
    </row>
    <row r="3494" spans="1:12">
      <c r="A3494" s="228">
        <v>2010</v>
      </c>
      <c r="B3494" s="228" t="s">
        <v>193</v>
      </c>
      <c r="C3494" s="228" t="s">
        <v>62</v>
      </c>
      <c r="D3494" s="228" t="s">
        <v>205</v>
      </c>
      <c r="E3494" s="228">
        <v>55</v>
      </c>
      <c r="F3494" s="228">
        <v>85370</v>
      </c>
      <c r="G3494" s="228">
        <v>8512</v>
      </c>
      <c r="H3494" s="228">
        <v>16187</v>
      </c>
      <c r="I3494" s="228">
        <v>14247824.449999999</v>
      </c>
      <c r="J3494" s="228">
        <v>4065730.58</v>
      </c>
      <c r="K3494" s="228">
        <v>3498721.27</v>
      </c>
      <c r="L3494" s="228">
        <v>24087185.239999998</v>
      </c>
    </row>
    <row r="3495" spans="1:12">
      <c r="A3495" s="228">
        <v>2010</v>
      </c>
      <c r="B3495" s="228" t="s">
        <v>193</v>
      </c>
      <c r="C3495" s="228" t="s">
        <v>62</v>
      </c>
      <c r="D3495" s="228" t="s">
        <v>205</v>
      </c>
      <c r="E3495" s="228">
        <v>60</v>
      </c>
      <c r="F3495" s="228">
        <v>79113</v>
      </c>
      <c r="G3495" s="228">
        <v>10804</v>
      </c>
      <c r="H3495" s="228">
        <v>21447</v>
      </c>
      <c r="I3495" s="228">
        <v>19575960.370000001</v>
      </c>
      <c r="J3495" s="228">
        <v>5397218.2699999996</v>
      </c>
      <c r="K3495" s="228">
        <v>5968679.54</v>
      </c>
      <c r="L3495" s="228">
        <v>33798306.359999999</v>
      </c>
    </row>
    <row r="3496" spans="1:12">
      <c r="A3496" s="228">
        <v>2010</v>
      </c>
      <c r="B3496" s="228" t="s">
        <v>193</v>
      </c>
      <c r="C3496" s="228" t="s">
        <v>62</v>
      </c>
      <c r="D3496" s="228" t="s">
        <v>205</v>
      </c>
      <c r="E3496" s="228">
        <v>65</v>
      </c>
      <c r="F3496" s="228">
        <v>57705</v>
      </c>
      <c r="G3496" s="228">
        <v>11202</v>
      </c>
      <c r="H3496" s="228">
        <v>23401</v>
      </c>
      <c r="I3496" s="228">
        <v>22007637.030000001</v>
      </c>
      <c r="J3496" s="228">
        <v>5429794.0199999996</v>
      </c>
      <c r="K3496" s="228">
        <v>6454469.9900000002</v>
      </c>
      <c r="L3496" s="228">
        <v>36195062.350000001</v>
      </c>
    </row>
    <row r="3497" spans="1:12">
      <c r="A3497" s="228">
        <v>2010</v>
      </c>
      <c r="B3497" s="228" t="s">
        <v>193</v>
      </c>
      <c r="C3497" s="228" t="s">
        <v>62</v>
      </c>
      <c r="D3497" s="228" t="s">
        <v>205</v>
      </c>
      <c r="E3497" s="228">
        <v>70</v>
      </c>
      <c r="F3497" s="228">
        <v>41550</v>
      </c>
      <c r="G3497" s="228">
        <v>10453</v>
      </c>
      <c r="H3497" s="228">
        <v>26623</v>
      </c>
      <c r="I3497" s="228">
        <v>23424232.02</v>
      </c>
      <c r="J3497" s="228">
        <v>5444559.04</v>
      </c>
      <c r="K3497" s="228">
        <v>6874741.3399999999</v>
      </c>
      <c r="L3497" s="228">
        <v>37814876.670000002</v>
      </c>
    </row>
    <row r="3498" spans="1:12">
      <c r="A3498" s="228">
        <v>2010</v>
      </c>
      <c r="B3498" s="228" t="s">
        <v>193</v>
      </c>
      <c r="C3498" s="228" t="s">
        <v>62</v>
      </c>
      <c r="D3498" s="228" t="s">
        <v>205</v>
      </c>
      <c r="E3498" s="228">
        <v>75</v>
      </c>
      <c r="F3498" s="228">
        <v>30288</v>
      </c>
      <c r="G3498" s="228">
        <v>9456</v>
      </c>
      <c r="H3498" s="228">
        <v>28606</v>
      </c>
      <c r="I3498" s="228">
        <v>22834074.18</v>
      </c>
      <c r="J3498" s="228">
        <v>5057915.55</v>
      </c>
      <c r="K3498" s="228">
        <v>5952460.3300000001</v>
      </c>
      <c r="L3498" s="228">
        <v>35582554.710000001</v>
      </c>
    </row>
    <row r="3499" spans="1:12">
      <c r="A3499" s="228">
        <v>2010</v>
      </c>
      <c r="B3499" s="228" t="s">
        <v>193</v>
      </c>
      <c r="C3499" s="228" t="s">
        <v>62</v>
      </c>
      <c r="D3499" s="228" t="s">
        <v>205</v>
      </c>
      <c r="E3499" s="228">
        <v>80</v>
      </c>
      <c r="F3499" s="228">
        <v>22825</v>
      </c>
      <c r="G3499" s="228">
        <v>7760</v>
      </c>
      <c r="H3499" s="228">
        <v>27238</v>
      </c>
      <c r="I3499" s="228">
        <v>20118333.670000002</v>
      </c>
      <c r="J3499" s="228">
        <v>3967169.65</v>
      </c>
      <c r="K3499" s="228">
        <v>4444477.16</v>
      </c>
      <c r="L3499" s="228">
        <v>29715226.059999999</v>
      </c>
    </row>
    <row r="3500" spans="1:12">
      <c r="A3500" s="228">
        <v>2010</v>
      </c>
      <c r="B3500" s="228" t="s">
        <v>193</v>
      </c>
      <c r="C3500" s="228" t="s">
        <v>62</v>
      </c>
      <c r="D3500" s="228" t="s">
        <v>205</v>
      </c>
      <c r="E3500" s="228">
        <v>85</v>
      </c>
      <c r="F3500" s="228">
        <v>7930</v>
      </c>
      <c r="G3500" s="228">
        <v>2308</v>
      </c>
      <c r="H3500" s="228">
        <v>10111</v>
      </c>
      <c r="I3500" s="228">
        <v>6770720.2400000002</v>
      </c>
      <c r="J3500" s="228">
        <v>1192637.47</v>
      </c>
      <c r="K3500" s="228">
        <v>845389.5</v>
      </c>
      <c r="L3500" s="228">
        <v>9187305.0500000007</v>
      </c>
    </row>
    <row r="3501" spans="1:12">
      <c r="A3501" s="228">
        <v>2010</v>
      </c>
      <c r="B3501" s="228" t="s">
        <v>193</v>
      </c>
      <c r="C3501" s="228" t="s">
        <v>62</v>
      </c>
      <c r="D3501" s="228" t="s">
        <v>205</v>
      </c>
      <c r="E3501" s="228">
        <v>90</v>
      </c>
      <c r="F3501" s="228">
        <v>2384</v>
      </c>
      <c r="G3501" s="228">
        <v>650</v>
      </c>
      <c r="H3501" s="228">
        <v>3930</v>
      </c>
      <c r="I3501" s="228">
        <v>2065834.25</v>
      </c>
      <c r="J3501" s="228">
        <v>307534.83</v>
      </c>
      <c r="K3501" s="228">
        <v>231478.9</v>
      </c>
      <c r="L3501" s="228">
        <v>2706363.91</v>
      </c>
    </row>
    <row r="3502" spans="1:12">
      <c r="A3502" s="228">
        <v>2010</v>
      </c>
      <c r="B3502" s="228" t="s">
        <v>193</v>
      </c>
      <c r="C3502" s="228" t="s">
        <v>62</v>
      </c>
      <c r="D3502" s="228" t="s">
        <v>205</v>
      </c>
      <c r="E3502" s="228">
        <v>95</v>
      </c>
      <c r="F3502" s="228">
        <v>581</v>
      </c>
      <c r="G3502" s="228">
        <v>178</v>
      </c>
      <c r="H3502" s="228">
        <v>949</v>
      </c>
      <c r="I3502" s="228">
        <v>601602.11</v>
      </c>
      <c r="J3502" s="228">
        <v>78369.710000000006</v>
      </c>
      <c r="K3502" s="228">
        <v>55461</v>
      </c>
      <c r="L3502" s="228">
        <v>754623.75</v>
      </c>
    </row>
    <row r="3503" spans="1:12">
      <c r="A3503" s="228">
        <v>2010</v>
      </c>
      <c r="B3503" s="228" t="s">
        <v>193</v>
      </c>
      <c r="C3503" s="228" t="s">
        <v>62</v>
      </c>
      <c r="D3503" s="228" t="s">
        <v>206</v>
      </c>
      <c r="E3503" s="228">
        <v>0</v>
      </c>
      <c r="F3503" s="228">
        <v>66494</v>
      </c>
      <c r="G3503" s="228">
        <v>1732</v>
      </c>
      <c r="H3503" s="228">
        <v>6706</v>
      </c>
      <c r="I3503" s="228">
        <v>3548948.5</v>
      </c>
      <c r="J3503" s="228">
        <v>595042.92000000004</v>
      </c>
      <c r="K3503" s="228">
        <v>80685.88</v>
      </c>
      <c r="L3503" s="228">
        <v>4521583.57</v>
      </c>
    </row>
    <row r="3504" spans="1:12">
      <c r="A3504" s="228">
        <v>2010</v>
      </c>
      <c r="B3504" s="228" t="s">
        <v>193</v>
      </c>
      <c r="C3504" s="228" t="s">
        <v>62</v>
      </c>
      <c r="D3504" s="228" t="s">
        <v>206</v>
      </c>
      <c r="E3504" s="228">
        <v>5</v>
      </c>
      <c r="F3504" s="228">
        <v>65975</v>
      </c>
      <c r="G3504" s="228">
        <v>854</v>
      </c>
      <c r="H3504" s="228">
        <v>1047</v>
      </c>
      <c r="I3504" s="228">
        <v>841835.64</v>
      </c>
      <c r="J3504" s="228">
        <v>262423.96999999997</v>
      </c>
      <c r="K3504" s="228">
        <v>59920</v>
      </c>
      <c r="L3504" s="228">
        <v>1362058.74</v>
      </c>
    </row>
    <row r="3505" spans="1:12">
      <c r="A3505" s="228">
        <v>2010</v>
      </c>
      <c r="B3505" s="228" t="s">
        <v>193</v>
      </c>
      <c r="C3505" s="228" t="s">
        <v>62</v>
      </c>
      <c r="D3505" s="228" t="s">
        <v>206</v>
      </c>
      <c r="E3505" s="228">
        <v>10</v>
      </c>
      <c r="F3505" s="228">
        <v>66954</v>
      </c>
      <c r="G3505" s="228">
        <v>842</v>
      </c>
      <c r="H3505" s="228">
        <v>1320</v>
      </c>
      <c r="I3505" s="228">
        <v>991069.12</v>
      </c>
      <c r="J3505" s="228">
        <v>278738.52</v>
      </c>
      <c r="K3505" s="228">
        <v>298436</v>
      </c>
      <c r="L3505" s="228">
        <v>1763149.42</v>
      </c>
    </row>
    <row r="3506" spans="1:12">
      <c r="A3506" s="228">
        <v>2010</v>
      </c>
      <c r="B3506" s="228" t="s">
        <v>193</v>
      </c>
      <c r="C3506" s="228" t="s">
        <v>62</v>
      </c>
      <c r="D3506" s="228" t="s">
        <v>206</v>
      </c>
      <c r="E3506" s="228">
        <v>15</v>
      </c>
      <c r="F3506" s="228">
        <v>73308</v>
      </c>
      <c r="G3506" s="228">
        <v>2313</v>
      </c>
      <c r="H3506" s="228">
        <v>4674</v>
      </c>
      <c r="I3506" s="228">
        <v>3679621.29</v>
      </c>
      <c r="J3506" s="228">
        <v>790214.11</v>
      </c>
      <c r="K3506" s="228">
        <v>469898.94</v>
      </c>
      <c r="L3506" s="228">
        <v>5409570.8600000003</v>
      </c>
    </row>
    <row r="3507" spans="1:12">
      <c r="A3507" s="228">
        <v>2010</v>
      </c>
      <c r="B3507" s="228" t="s">
        <v>193</v>
      </c>
      <c r="C3507" s="228" t="s">
        <v>62</v>
      </c>
      <c r="D3507" s="228" t="s">
        <v>206</v>
      </c>
      <c r="E3507" s="228">
        <v>20</v>
      </c>
      <c r="F3507" s="228">
        <v>61959</v>
      </c>
      <c r="G3507" s="228">
        <v>3125</v>
      </c>
      <c r="H3507" s="228">
        <v>6348</v>
      </c>
      <c r="I3507" s="228">
        <v>4555754.5599999996</v>
      </c>
      <c r="J3507" s="228">
        <v>1060570.43</v>
      </c>
      <c r="K3507" s="228">
        <v>435132.42</v>
      </c>
      <c r="L3507" s="228">
        <v>7022862.6299999999</v>
      </c>
    </row>
    <row r="3508" spans="1:12">
      <c r="A3508" s="228">
        <v>2010</v>
      </c>
      <c r="B3508" s="228" t="s">
        <v>193</v>
      </c>
      <c r="C3508" s="228" t="s">
        <v>62</v>
      </c>
      <c r="D3508" s="228" t="s">
        <v>206</v>
      </c>
      <c r="E3508" s="228">
        <v>25</v>
      </c>
      <c r="F3508" s="228">
        <v>62850</v>
      </c>
      <c r="G3508" s="228">
        <v>4341</v>
      </c>
      <c r="H3508" s="228">
        <v>10286</v>
      </c>
      <c r="I3508" s="228">
        <v>8673654.1799999997</v>
      </c>
      <c r="J3508" s="228">
        <v>2092366.5</v>
      </c>
      <c r="K3508" s="228">
        <v>450941.87</v>
      </c>
      <c r="L3508" s="228">
        <v>12731269.23</v>
      </c>
    </row>
    <row r="3509" spans="1:12">
      <c r="A3509" s="228">
        <v>2010</v>
      </c>
      <c r="B3509" s="228" t="s">
        <v>193</v>
      </c>
      <c r="C3509" s="228" t="s">
        <v>62</v>
      </c>
      <c r="D3509" s="228" t="s">
        <v>206</v>
      </c>
      <c r="E3509" s="228">
        <v>30</v>
      </c>
      <c r="F3509" s="228">
        <v>84552</v>
      </c>
      <c r="G3509" s="228">
        <v>7355</v>
      </c>
      <c r="H3509" s="228">
        <v>19380</v>
      </c>
      <c r="I3509" s="228">
        <v>18237623.239999998</v>
      </c>
      <c r="J3509" s="228">
        <v>4189895.46</v>
      </c>
      <c r="K3509" s="228">
        <v>793729.83</v>
      </c>
      <c r="L3509" s="228">
        <v>25913840.16</v>
      </c>
    </row>
    <row r="3510" spans="1:12">
      <c r="A3510" s="228">
        <v>2010</v>
      </c>
      <c r="B3510" s="228" t="s">
        <v>193</v>
      </c>
      <c r="C3510" s="228" t="s">
        <v>62</v>
      </c>
      <c r="D3510" s="228" t="s">
        <v>206</v>
      </c>
      <c r="E3510" s="228">
        <v>35</v>
      </c>
      <c r="F3510" s="228">
        <v>95307</v>
      </c>
      <c r="G3510" s="228">
        <v>8812</v>
      </c>
      <c r="H3510" s="228">
        <v>20732</v>
      </c>
      <c r="I3510" s="228">
        <v>18354887.460000001</v>
      </c>
      <c r="J3510" s="228">
        <v>4279936.54</v>
      </c>
      <c r="K3510" s="228">
        <v>1067771</v>
      </c>
      <c r="L3510" s="228">
        <v>26852080.920000002</v>
      </c>
    </row>
    <row r="3511" spans="1:12">
      <c r="A3511" s="228">
        <v>2010</v>
      </c>
      <c r="B3511" s="228" t="s">
        <v>193</v>
      </c>
      <c r="C3511" s="228" t="s">
        <v>62</v>
      </c>
      <c r="D3511" s="228" t="s">
        <v>206</v>
      </c>
      <c r="E3511" s="228">
        <v>40</v>
      </c>
      <c r="F3511" s="228">
        <v>94406</v>
      </c>
      <c r="G3511" s="228">
        <v>8134</v>
      </c>
      <c r="H3511" s="228">
        <v>14997</v>
      </c>
      <c r="I3511" s="228">
        <v>11866900.359999999</v>
      </c>
      <c r="J3511" s="228">
        <v>3082716.67</v>
      </c>
      <c r="K3511" s="228">
        <v>1378098.5</v>
      </c>
      <c r="L3511" s="228">
        <v>19513322</v>
      </c>
    </row>
    <row r="3512" spans="1:12">
      <c r="A3512" s="228">
        <v>2010</v>
      </c>
      <c r="B3512" s="228" t="s">
        <v>193</v>
      </c>
      <c r="C3512" s="228" t="s">
        <v>62</v>
      </c>
      <c r="D3512" s="228" t="s">
        <v>206</v>
      </c>
      <c r="E3512" s="228">
        <v>45</v>
      </c>
      <c r="F3512" s="228">
        <v>96536</v>
      </c>
      <c r="G3512" s="228">
        <v>7910</v>
      </c>
      <c r="H3512" s="228">
        <v>15405</v>
      </c>
      <c r="I3512" s="228">
        <v>11675367.810000001</v>
      </c>
      <c r="J3512" s="228">
        <v>3109081.82</v>
      </c>
      <c r="K3512" s="228">
        <v>1546846.48</v>
      </c>
      <c r="L3512" s="228">
        <v>18631506.98</v>
      </c>
    </row>
    <row r="3513" spans="1:12">
      <c r="A3513" s="228">
        <v>2010</v>
      </c>
      <c r="B3513" s="228" t="s">
        <v>193</v>
      </c>
      <c r="C3513" s="228" t="s">
        <v>62</v>
      </c>
      <c r="D3513" s="228" t="s">
        <v>206</v>
      </c>
      <c r="E3513" s="228">
        <v>50</v>
      </c>
      <c r="F3513" s="228">
        <v>96808</v>
      </c>
      <c r="G3513" s="228">
        <v>9556</v>
      </c>
      <c r="H3513" s="228">
        <v>18550</v>
      </c>
      <c r="I3513" s="228">
        <v>14721361.119999999</v>
      </c>
      <c r="J3513" s="228">
        <v>3846237.34</v>
      </c>
      <c r="K3513" s="228">
        <v>2426198.14</v>
      </c>
      <c r="L3513" s="228">
        <v>23657390.27</v>
      </c>
    </row>
    <row r="3514" spans="1:12">
      <c r="A3514" s="228">
        <v>2010</v>
      </c>
      <c r="B3514" s="228" t="s">
        <v>193</v>
      </c>
      <c r="C3514" s="228" t="s">
        <v>62</v>
      </c>
      <c r="D3514" s="228" t="s">
        <v>206</v>
      </c>
      <c r="E3514" s="228">
        <v>55</v>
      </c>
      <c r="F3514" s="228">
        <v>92414</v>
      </c>
      <c r="G3514" s="228">
        <v>10043</v>
      </c>
      <c r="H3514" s="228">
        <v>21004</v>
      </c>
      <c r="I3514" s="228">
        <v>16577743.720000001</v>
      </c>
      <c r="J3514" s="228">
        <v>4204230.3</v>
      </c>
      <c r="K3514" s="228">
        <v>3636297.3</v>
      </c>
      <c r="L3514" s="228">
        <v>27084587.550000001</v>
      </c>
    </row>
    <row r="3515" spans="1:12">
      <c r="A3515" s="228">
        <v>2010</v>
      </c>
      <c r="B3515" s="228" t="s">
        <v>193</v>
      </c>
      <c r="C3515" s="228" t="s">
        <v>62</v>
      </c>
      <c r="D3515" s="228" t="s">
        <v>206</v>
      </c>
      <c r="E3515" s="228">
        <v>60</v>
      </c>
      <c r="F3515" s="228">
        <v>84250</v>
      </c>
      <c r="G3515" s="228">
        <v>11276</v>
      </c>
      <c r="H3515" s="228">
        <v>24444</v>
      </c>
      <c r="I3515" s="228">
        <v>19484290.149999999</v>
      </c>
      <c r="J3515" s="228">
        <v>4947601.34</v>
      </c>
      <c r="K3515" s="228">
        <v>4712832.51</v>
      </c>
      <c r="L3515" s="228">
        <v>31837058.690000001</v>
      </c>
    </row>
    <row r="3516" spans="1:12">
      <c r="A3516" s="228">
        <v>2010</v>
      </c>
      <c r="B3516" s="228" t="s">
        <v>193</v>
      </c>
      <c r="C3516" s="228" t="s">
        <v>62</v>
      </c>
      <c r="D3516" s="228" t="s">
        <v>206</v>
      </c>
      <c r="E3516" s="228">
        <v>65</v>
      </c>
      <c r="F3516" s="228">
        <v>59502</v>
      </c>
      <c r="G3516" s="228">
        <v>10265</v>
      </c>
      <c r="H3516" s="228">
        <v>23594</v>
      </c>
      <c r="I3516" s="228">
        <v>20076229.559999999</v>
      </c>
      <c r="J3516" s="228">
        <v>4839651.99</v>
      </c>
      <c r="K3516" s="228">
        <v>5088668.3600000003</v>
      </c>
      <c r="L3516" s="228">
        <v>32102544.039999999</v>
      </c>
    </row>
    <row r="3517" spans="1:12">
      <c r="A3517" s="228">
        <v>2010</v>
      </c>
      <c r="B3517" s="228" t="s">
        <v>193</v>
      </c>
      <c r="C3517" s="228" t="s">
        <v>62</v>
      </c>
      <c r="D3517" s="228" t="s">
        <v>206</v>
      </c>
      <c r="E3517" s="228">
        <v>70</v>
      </c>
      <c r="F3517" s="228">
        <v>44446</v>
      </c>
      <c r="G3517" s="228">
        <v>9125</v>
      </c>
      <c r="H3517" s="228">
        <v>25466</v>
      </c>
      <c r="I3517" s="228">
        <v>22676004.530000001</v>
      </c>
      <c r="J3517" s="228">
        <v>4519430.58</v>
      </c>
      <c r="K3517" s="228">
        <v>4995780.2</v>
      </c>
      <c r="L3517" s="228">
        <v>33829905.369999997</v>
      </c>
    </row>
    <row r="3518" spans="1:12">
      <c r="A3518" s="228">
        <v>2010</v>
      </c>
      <c r="B3518" s="228" t="s">
        <v>193</v>
      </c>
      <c r="C3518" s="228" t="s">
        <v>62</v>
      </c>
      <c r="D3518" s="228" t="s">
        <v>206</v>
      </c>
      <c r="E3518" s="228">
        <v>75</v>
      </c>
      <c r="F3518" s="228">
        <v>35545</v>
      </c>
      <c r="G3518" s="228">
        <v>8543</v>
      </c>
      <c r="H3518" s="228">
        <v>29441</v>
      </c>
      <c r="I3518" s="228">
        <v>23040541.210000001</v>
      </c>
      <c r="J3518" s="228">
        <v>4589582.57</v>
      </c>
      <c r="K3518" s="228">
        <v>5424148.6900000004</v>
      </c>
      <c r="L3518" s="228">
        <v>34615624.939999998</v>
      </c>
    </row>
    <row r="3519" spans="1:12">
      <c r="A3519" s="228">
        <v>2010</v>
      </c>
      <c r="B3519" s="228" t="s">
        <v>193</v>
      </c>
      <c r="C3519" s="228" t="s">
        <v>62</v>
      </c>
      <c r="D3519" s="228" t="s">
        <v>206</v>
      </c>
      <c r="E3519" s="228">
        <v>80</v>
      </c>
      <c r="F3519" s="228">
        <v>29280</v>
      </c>
      <c r="G3519" s="228">
        <v>7010</v>
      </c>
      <c r="H3519" s="228">
        <v>33035</v>
      </c>
      <c r="I3519" s="228">
        <v>22373414.670000002</v>
      </c>
      <c r="J3519" s="228">
        <v>3942519.21</v>
      </c>
      <c r="K3519" s="228">
        <v>3512046.2</v>
      </c>
      <c r="L3519" s="228">
        <v>30888924.379999999</v>
      </c>
    </row>
    <row r="3520" spans="1:12">
      <c r="A3520" s="228">
        <v>2010</v>
      </c>
      <c r="B3520" s="228" t="s">
        <v>193</v>
      </c>
      <c r="C3520" s="228" t="s">
        <v>62</v>
      </c>
      <c r="D3520" s="228" t="s">
        <v>206</v>
      </c>
      <c r="E3520" s="228">
        <v>85</v>
      </c>
      <c r="F3520" s="228">
        <v>17639</v>
      </c>
      <c r="G3520" s="228">
        <v>3914</v>
      </c>
      <c r="H3520" s="228">
        <v>23766</v>
      </c>
      <c r="I3520" s="228">
        <v>14633173.09</v>
      </c>
      <c r="J3520" s="228">
        <v>2183682.79</v>
      </c>
      <c r="K3520" s="228">
        <v>1788241.4</v>
      </c>
      <c r="L3520" s="228">
        <v>19288787.370000001</v>
      </c>
    </row>
    <row r="3521" spans="1:12">
      <c r="A3521" s="228">
        <v>2010</v>
      </c>
      <c r="B3521" s="228" t="s">
        <v>193</v>
      </c>
      <c r="C3521" s="228" t="s">
        <v>62</v>
      </c>
      <c r="D3521" s="228" t="s">
        <v>206</v>
      </c>
      <c r="E3521" s="228">
        <v>90</v>
      </c>
      <c r="F3521" s="228">
        <v>6904</v>
      </c>
      <c r="G3521" s="228">
        <v>1469</v>
      </c>
      <c r="H3521" s="228">
        <v>11844</v>
      </c>
      <c r="I3521" s="228">
        <v>6358830.6600000001</v>
      </c>
      <c r="J3521" s="228">
        <v>766457.1</v>
      </c>
      <c r="K3521" s="228">
        <v>510397.6</v>
      </c>
      <c r="L3521" s="228">
        <v>8050477.1799999997</v>
      </c>
    </row>
    <row r="3522" spans="1:12">
      <c r="A3522" s="228">
        <v>2010</v>
      </c>
      <c r="B3522" s="228" t="s">
        <v>193</v>
      </c>
      <c r="C3522" s="228" t="s">
        <v>62</v>
      </c>
      <c r="D3522" s="228" t="s">
        <v>206</v>
      </c>
      <c r="E3522" s="228">
        <v>95</v>
      </c>
      <c r="F3522" s="228">
        <v>2236</v>
      </c>
      <c r="G3522" s="228">
        <v>391</v>
      </c>
      <c r="H3522" s="228">
        <v>3669</v>
      </c>
      <c r="I3522" s="228">
        <v>1802999.05</v>
      </c>
      <c r="J3522" s="228">
        <v>185093.37</v>
      </c>
      <c r="K3522" s="228">
        <v>161205.79999999999</v>
      </c>
      <c r="L3522" s="228">
        <v>2230479.2200000002</v>
      </c>
    </row>
    <row r="3523" spans="1:12">
      <c r="A3523" s="228">
        <v>2010</v>
      </c>
      <c r="B3523" s="228" t="s">
        <v>193</v>
      </c>
      <c r="C3523" s="228" t="s">
        <v>63</v>
      </c>
      <c r="D3523" s="228" t="s">
        <v>205</v>
      </c>
      <c r="E3523" s="228">
        <v>0</v>
      </c>
      <c r="F3523" s="228">
        <v>58743</v>
      </c>
      <c r="G3523" s="228">
        <v>2186</v>
      </c>
      <c r="H3523" s="228">
        <v>7387</v>
      </c>
      <c r="I3523" s="228">
        <v>6042240.2000000002</v>
      </c>
      <c r="J3523" s="228">
        <v>714695.42</v>
      </c>
      <c r="K3523" s="228">
        <v>83073</v>
      </c>
      <c r="L3523" s="228">
        <v>7208810.4299999997</v>
      </c>
    </row>
    <row r="3524" spans="1:12">
      <c r="A3524" s="228">
        <v>2010</v>
      </c>
      <c r="B3524" s="228" t="s">
        <v>193</v>
      </c>
      <c r="C3524" s="228" t="s">
        <v>63</v>
      </c>
      <c r="D3524" s="228" t="s">
        <v>205</v>
      </c>
      <c r="E3524" s="228">
        <v>5</v>
      </c>
      <c r="F3524" s="228">
        <v>60668</v>
      </c>
      <c r="G3524" s="228">
        <v>1085</v>
      </c>
      <c r="H3524" s="228">
        <v>1385</v>
      </c>
      <c r="I3524" s="228">
        <v>1227414.9099999999</v>
      </c>
      <c r="J3524" s="228">
        <v>287522.62</v>
      </c>
      <c r="K3524" s="228">
        <v>121713.2</v>
      </c>
      <c r="L3524" s="228">
        <v>1873835.44</v>
      </c>
    </row>
    <row r="3525" spans="1:12">
      <c r="A3525" s="228">
        <v>2010</v>
      </c>
      <c r="B3525" s="228" t="s">
        <v>193</v>
      </c>
      <c r="C3525" s="228" t="s">
        <v>63</v>
      </c>
      <c r="D3525" s="228" t="s">
        <v>205</v>
      </c>
      <c r="E3525" s="228">
        <v>10</v>
      </c>
      <c r="F3525" s="228">
        <v>62251</v>
      </c>
      <c r="G3525" s="228">
        <v>838</v>
      </c>
      <c r="H3525" s="228">
        <v>1215</v>
      </c>
      <c r="I3525" s="228">
        <v>1086144.03</v>
      </c>
      <c r="J3525" s="228">
        <v>275335.15999999997</v>
      </c>
      <c r="K3525" s="228">
        <v>212467.45</v>
      </c>
      <c r="L3525" s="228">
        <v>1815066.83</v>
      </c>
    </row>
    <row r="3526" spans="1:12">
      <c r="A3526" s="228">
        <v>2010</v>
      </c>
      <c r="B3526" s="228" t="s">
        <v>193</v>
      </c>
      <c r="C3526" s="228" t="s">
        <v>63</v>
      </c>
      <c r="D3526" s="228" t="s">
        <v>205</v>
      </c>
      <c r="E3526" s="228">
        <v>15</v>
      </c>
      <c r="F3526" s="228">
        <v>65455</v>
      </c>
      <c r="G3526" s="228">
        <v>1424</v>
      </c>
      <c r="H3526" s="228">
        <v>2269</v>
      </c>
      <c r="I3526" s="228">
        <v>2138363.46</v>
      </c>
      <c r="J3526" s="228">
        <v>470856.43</v>
      </c>
      <c r="K3526" s="228">
        <v>486180.5</v>
      </c>
      <c r="L3526" s="228">
        <v>3633042.47</v>
      </c>
    </row>
    <row r="3527" spans="1:12">
      <c r="A3527" s="228">
        <v>2010</v>
      </c>
      <c r="B3527" s="228" t="s">
        <v>193</v>
      </c>
      <c r="C3527" s="228" t="s">
        <v>63</v>
      </c>
      <c r="D3527" s="228" t="s">
        <v>205</v>
      </c>
      <c r="E3527" s="228">
        <v>20</v>
      </c>
      <c r="F3527" s="228">
        <v>45749</v>
      </c>
      <c r="G3527" s="228">
        <v>1270</v>
      </c>
      <c r="H3527" s="228">
        <v>1915</v>
      </c>
      <c r="I3527" s="228">
        <v>1883730.13</v>
      </c>
      <c r="J3527" s="228">
        <v>417068.83</v>
      </c>
      <c r="K3527" s="228">
        <v>411003.15</v>
      </c>
      <c r="L3527" s="228">
        <v>3224423.92</v>
      </c>
    </row>
    <row r="3528" spans="1:12">
      <c r="A3528" s="228">
        <v>2010</v>
      </c>
      <c r="B3528" s="228" t="s">
        <v>193</v>
      </c>
      <c r="C3528" s="228" t="s">
        <v>63</v>
      </c>
      <c r="D3528" s="228" t="s">
        <v>205</v>
      </c>
      <c r="E3528" s="228">
        <v>25</v>
      </c>
      <c r="F3528" s="228">
        <v>43171</v>
      </c>
      <c r="G3528" s="228">
        <v>1207</v>
      </c>
      <c r="H3528" s="228">
        <v>2018</v>
      </c>
      <c r="I3528" s="228">
        <v>1600927.38</v>
      </c>
      <c r="J3528" s="228">
        <v>383718.8</v>
      </c>
      <c r="K3528" s="228">
        <v>372841.25</v>
      </c>
      <c r="L3528" s="228">
        <v>2977720.93</v>
      </c>
    </row>
    <row r="3529" spans="1:12">
      <c r="A3529" s="228">
        <v>2010</v>
      </c>
      <c r="B3529" s="228" t="s">
        <v>193</v>
      </c>
      <c r="C3529" s="228" t="s">
        <v>63</v>
      </c>
      <c r="D3529" s="228" t="s">
        <v>205</v>
      </c>
      <c r="E3529" s="228">
        <v>30</v>
      </c>
      <c r="F3529" s="228">
        <v>56042</v>
      </c>
      <c r="G3529" s="228">
        <v>1672</v>
      </c>
      <c r="H3529" s="228">
        <v>3062</v>
      </c>
      <c r="I3529" s="228">
        <v>2636273.21</v>
      </c>
      <c r="J3529" s="228">
        <v>658431.09</v>
      </c>
      <c r="K3529" s="228">
        <v>441847.74</v>
      </c>
      <c r="L3529" s="228">
        <v>4668403.1900000004</v>
      </c>
    </row>
    <row r="3530" spans="1:12">
      <c r="A3530" s="228">
        <v>2010</v>
      </c>
      <c r="B3530" s="228" t="s">
        <v>193</v>
      </c>
      <c r="C3530" s="228" t="s">
        <v>63</v>
      </c>
      <c r="D3530" s="228" t="s">
        <v>205</v>
      </c>
      <c r="E3530" s="228">
        <v>35</v>
      </c>
      <c r="F3530" s="228">
        <v>66449</v>
      </c>
      <c r="G3530" s="228">
        <v>2410</v>
      </c>
      <c r="H3530" s="228">
        <v>4128</v>
      </c>
      <c r="I3530" s="228">
        <v>3556538.75</v>
      </c>
      <c r="J3530" s="228">
        <v>861262.41</v>
      </c>
      <c r="K3530" s="228">
        <v>734087.65</v>
      </c>
      <c r="L3530" s="228">
        <v>6207089.2000000002</v>
      </c>
    </row>
    <row r="3531" spans="1:12">
      <c r="A3531" s="228">
        <v>2010</v>
      </c>
      <c r="B3531" s="228" t="s">
        <v>193</v>
      </c>
      <c r="C3531" s="228" t="s">
        <v>63</v>
      </c>
      <c r="D3531" s="228" t="s">
        <v>205</v>
      </c>
      <c r="E3531" s="228">
        <v>40</v>
      </c>
      <c r="F3531" s="228">
        <v>66025</v>
      </c>
      <c r="G3531" s="228">
        <v>2832</v>
      </c>
      <c r="H3531" s="228">
        <v>5314</v>
      </c>
      <c r="I3531" s="228">
        <v>4607339.74</v>
      </c>
      <c r="J3531" s="228">
        <v>1134874.57</v>
      </c>
      <c r="K3531" s="228">
        <v>1074080.3</v>
      </c>
      <c r="L3531" s="228">
        <v>8222825.8600000003</v>
      </c>
    </row>
    <row r="3532" spans="1:12">
      <c r="A3532" s="228">
        <v>2010</v>
      </c>
      <c r="B3532" s="228" t="s">
        <v>193</v>
      </c>
      <c r="C3532" s="228" t="s">
        <v>63</v>
      </c>
      <c r="D3532" s="228" t="s">
        <v>205</v>
      </c>
      <c r="E3532" s="228">
        <v>45</v>
      </c>
      <c r="F3532" s="228">
        <v>71315</v>
      </c>
      <c r="G3532" s="228">
        <v>4173</v>
      </c>
      <c r="H3532" s="228">
        <v>7417</v>
      </c>
      <c r="I3532" s="228">
        <v>6345010.5199999996</v>
      </c>
      <c r="J3532" s="228">
        <v>1650176.39</v>
      </c>
      <c r="K3532" s="228">
        <v>1424957.95</v>
      </c>
      <c r="L3532" s="228">
        <v>11153062.23</v>
      </c>
    </row>
    <row r="3533" spans="1:12">
      <c r="A3533" s="228">
        <v>2010</v>
      </c>
      <c r="B3533" s="228" t="s">
        <v>193</v>
      </c>
      <c r="C3533" s="228" t="s">
        <v>63</v>
      </c>
      <c r="D3533" s="228" t="s">
        <v>205</v>
      </c>
      <c r="E3533" s="228">
        <v>50</v>
      </c>
      <c r="F3533" s="228">
        <v>71227</v>
      </c>
      <c r="G3533" s="228">
        <v>5280</v>
      </c>
      <c r="H3533" s="228">
        <v>9368</v>
      </c>
      <c r="I3533" s="228">
        <v>9039314.9499999993</v>
      </c>
      <c r="J3533" s="228">
        <v>2282545.7200000002</v>
      </c>
      <c r="K3533" s="228">
        <v>2146051.9</v>
      </c>
      <c r="L3533" s="228">
        <v>15250465.949999999</v>
      </c>
    </row>
    <row r="3534" spans="1:12">
      <c r="A3534" s="228">
        <v>2010</v>
      </c>
      <c r="B3534" s="228" t="s">
        <v>193</v>
      </c>
      <c r="C3534" s="228" t="s">
        <v>63</v>
      </c>
      <c r="D3534" s="228" t="s">
        <v>205</v>
      </c>
      <c r="E3534" s="228">
        <v>55</v>
      </c>
      <c r="F3534" s="228">
        <v>69096</v>
      </c>
      <c r="G3534" s="228">
        <v>7169</v>
      </c>
      <c r="H3534" s="228">
        <v>13209</v>
      </c>
      <c r="I3534" s="228">
        <v>12198946.35</v>
      </c>
      <c r="J3534" s="228">
        <v>3086613.03</v>
      </c>
      <c r="K3534" s="228">
        <v>3340434.95</v>
      </c>
      <c r="L3534" s="228">
        <v>21452360.129999999</v>
      </c>
    </row>
    <row r="3535" spans="1:12">
      <c r="A3535" s="228">
        <v>2010</v>
      </c>
      <c r="B3535" s="228" t="s">
        <v>193</v>
      </c>
      <c r="C3535" s="228" t="s">
        <v>63</v>
      </c>
      <c r="D3535" s="228" t="s">
        <v>205</v>
      </c>
      <c r="E3535" s="228">
        <v>60</v>
      </c>
      <c r="F3535" s="228">
        <v>65027</v>
      </c>
      <c r="G3535" s="228">
        <v>9132</v>
      </c>
      <c r="H3535" s="228">
        <v>17175</v>
      </c>
      <c r="I3535" s="228">
        <v>16776547.560000001</v>
      </c>
      <c r="J3535" s="228">
        <v>4141549.44</v>
      </c>
      <c r="K3535" s="228">
        <v>5193325.04</v>
      </c>
      <c r="L3535" s="228">
        <v>29562082.690000001</v>
      </c>
    </row>
    <row r="3536" spans="1:12">
      <c r="A3536" s="228">
        <v>2010</v>
      </c>
      <c r="B3536" s="228" t="s">
        <v>193</v>
      </c>
      <c r="C3536" s="228" t="s">
        <v>63</v>
      </c>
      <c r="D3536" s="228" t="s">
        <v>205</v>
      </c>
      <c r="E3536" s="228">
        <v>65</v>
      </c>
      <c r="F3536" s="228">
        <v>46909</v>
      </c>
      <c r="G3536" s="228">
        <v>9290</v>
      </c>
      <c r="H3536" s="228">
        <v>19481</v>
      </c>
      <c r="I3536" s="228">
        <v>18308913.77</v>
      </c>
      <c r="J3536" s="228">
        <v>4311331.25</v>
      </c>
      <c r="K3536" s="228">
        <v>5447300.7000000002</v>
      </c>
      <c r="L3536" s="228">
        <v>31378342.300000001</v>
      </c>
    </row>
    <row r="3537" spans="1:12">
      <c r="A3537" s="228">
        <v>2010</v>
      </c>
      <c r="B3537" s="228" t="s">
        <v>193</v>
      </c>
      <c r="C3537" s="228" t="s">
        <v>63</v>
      </c>
      <c r="D3537" s="228" t="s">
        <v>205</v>
      </c>
      <c r="E3537" s="228">
        <v>70</v>
      </c>
      <c r="F3537" s="228">
        <v>32531</v>
      </c>
      <c r="G3537" s="228">
        <v>8184</v>
      </c>
      <c r="H3537" s="228">
        <v>20425</v>
      </c>
      <c r="I3537" s="228">
        <v>18217694.739999998</v>
      </c>
      <c r="J3537" s="228">
        <v>4011085.93</v>
      </c>
      <c r="K3537" s="228">
        <v>5179724.6100000003</v>
      </c>
      <c r="L3537" s="228">
        <v>30290171.109999999</v>
      </c>
    </row>
    <row r="3538" spans="1:12">
      <c r="A3538" s="228">
        <v>2010</v>
      </c>
      <c r="B3538" s="228" t="s">
        <v>193</v>
      </c>
      <c r="C3538" s="228" t="s">
        <v>63</v>
      </c>
      <c r="D3538" s="228" t="s">
        <v>205</v>
      </c>
      <c r="E3538" s="228">
        <v>75</v>
      </c>
      <c r="F3538" s="228">
        <v>22223</v>
      </c>
      <c r="G3538" s="228">
        <v>7661</v>
      </c>
      <c r="H3538" s="228">
        <v>20924</v>
      </c>
      <c r="I3538" s="228">
        <v>16911605.5</v>
      </c>
      <c r="J3538" s="228">
        <v>3387659.95</v>
      </c>
      <c r="K3538" s="228">
        <v>5019090.88</v>
      </c>
      <c r="L3538" s="228">
        <v>27709673.98</v>
      </c>
    </row>
    <row r="3539" spans="1:12">
      <c r="A3539" s="228">
        <v>2010</v>
      </c>
      <c r="B3539" s="228" t="s">
        <v>193</v>
      </c>
      <c r="C3539" s="228" t="s">
        <v>63</v>
      </c>
      <c r="D3539" s="228" t="s">
        <v>205</v>
      </c>
      <c r="E3539" s="228">
        <v>80</v>
      </c>
      <c r="F3539" s="228">
        <v>15217</v>
      </c>
      <c r="G3539" s="228">
        <v>5557</v>
      </c>
      <c r="H3539" s="228">
        <v>17675</v>
      </c>
      <c r="I3539" s="228">
        <v>13221426.800000001</v>
      </c>
      <c r="J3539" s="228">
        <v>2430158.59</v>
      </c>
      <c r="K3539" s="228">
        <v>2945131.11</v>
      </c>
      <c r="L3539" s="228">
        <v>20243291.260000002</v>
      </c>
    </row>
    <row r="3540" spans="1:12">
      <c r="A3540" s="228">
        <v>2010</v>
      </c>
      <c r="B3540" s="228" t="s">
        <v>193</v>
      </c>
      <c r="C3540" s="228" t="s">
        <v>63</v>
      </c>
      <c r="D3540" s="228" t="s">
        <v>205</v>
      </c>
      <c r="E3540" s="228">
        <v>85</v>
      </c>
      <c r="F3540" s="228">
        <v>4888</v>
      </c>
      <c r="G3540" s="228">
        <v>1503</v>
      </c>
      <c r="H3540" s="228">
        <v>6700</v>
      </c>
      <c r="I3540" s="228">
        <v>4534400.5</v>
      </c>
      <c r="J3540" s="228">
        <v>701095.46</v>
      </c>
      <c r="K3540" s="228">
        <v>765528.5</v>
      </c>
      <c r="L3540" s="228">
        <v>6519711.54</v>
      </c>
    </row>
    <row r="3541" spans="1:12">
      <c r="A3541" s="228">
        <v>2010</v>
      </c>
      <c r="B3541" s="228" t="s">
        <v>193</v>
      </c>
      <c r="C3541" s="228" t="s">
        <v>63</v>
      </c>
      <c r="D3541" s="228" t="s">
        <v>205</v>
      </c>
      <c r="E3541" s="228">
        <v>90</v>
      </c>
      <c r="F3541" s="228">
        <v>1380</v>
      </c>
      <c r="G3541" s="228">
        <v>352</v>
      </c>
      <c r="H3541" s="228">
        <v>2005</v>
      </c>
      <c r="I3541" s="228">
        <v>1243493.29</v>
      </c>
      <c r="J3541" s="228">
        <v>151021.97</v>
      </c>
      <c r="K3541" s="228">
        <v>94776</v>
      </c>
      <c r="L3541" s="228">
        <v>1575508.29</v>
      </c>
    </row>
    <row r="3542" spans="1:12">
      <c r="A3542" s="228">
        <v>2010</v>
      </c>
      <c r="B3542" s="228" t="s">
        <v>193</v>
      </c>
      <c r="C3542" s="228" t="s">
        <v>63</v>
      </c>
      <c r="D3542" s="228" t="s">
        <v>205</v>
      </c>
      <c r="E3542" s="228">
        <v>95</v>
      </c>
      <c r="F3542" s="228">
        <v>325</v>
      </c>
      <c r="G3542" s="228">
        <v>54</v>
      </c>
      <c r="H3542" s="228">
        <v>336</v>
      </c>
      <c r="I3542" s="228">
        <v>207196.62</v>
      </c>
      <c r="J3542" s="228">
        <v>23549.41</v>
      </c>
      <c r="K3542" s="228">
        <v>14340</v>
      </c>
      <c r="L3542" s="228">
        <v>266569.26</v>
      </c>
    </row>
    <row r="3543" spans="1:12">
      <c r="A3543" s="228">
        <v>2010</v>
      </c>
      <c r="B3543" s="228" t="s">
        <v>193</v>
      </c>
      <c r="C3543" s="228" t="s">
        <v>63</v>
      </c>
      <c r="D3543" s="228" t="s">
        <v>206</v>
      </c>
      <c r="E3543" s="228">
        <v>0</v>
      </c>
      <c r="F3543" s="228">
        <v>55039</v>
      </c>
      <c r="G3543" s="228">
        <v>1563</v>
      </c>
      <c r="H3543" s="228">
        <v>5971</v>
      </c>
      <c r="I3543" s="228">
        <v>5170363.92</v>
      </c>
      <c r="J3543" s="228">
        <v>468974.54</v>
      </c>
      <c r="K3543" s="228">
        <v>45644.6</v>
      </c>
      <c r="L3543" s="228">
        <v>5916664.1799999997</v>
      </c>
    </row>
    <row r="3544" spans="1:12">
      <c r="A3544" s="228">
        <v>2010</v>
      </c>
      <c r="B3544" s="228" t="s">
        <v>193</v>
      </c>
      <c r="C3544" s="228" t="s">
        <v>63</v>
      </c>
      <c r="D3544" s="228" t="s">
        <v>206</v>
      </c>
      <c r="E3544" s="228">
        <v>5</v>
      </c>
      <c r="F3544" s="228">
        <v>57322</v>
      </c>
      <c r="G3544" s="228">
        <v>761</v>
      </c>
      <c r="H3544" s="228">
        <v>954</v>
      </c>
      <c r="I3544" s="228">
        <v>856580.03</v>
      </c>
      <c r="J3544" s="228">
        <v>198480.01</v>
      </c>
      <c r="K3544" s="228">
        <v>64260.5</v>
      </c>
      <c r="L3544" s="228">
        <v>1301811.82</v>
      </c>
    </row>
    <row r="3545" spans="1:12">
      <c r="A3545" s="228">
        <v>2010</v>
      </c>
      <c r="B3545" s="228" t="s">
        <v>193</v>
      </c>
      <c r="C3545" s="228" t="s">
        <v>63</v>
      </c>
      <c r="D3545" s="228" t="s">
        <v>206</v>
      </c>
      <c r="E3545" s="228">
        <v>10</v>
      </c>
      <c r="F3545" s="228">
        <v>59035</v>
      </c>
      <c r="G3545" s="228">
        <v>706</v>
      </c>
      <c r="H3545" s="228">
        <v>1187</v>
      </c>
      <c r="I3545" s="228">
        <v>1060835.05</v>
      </c>
      <c r="J3545" s="228">
        <v>206015.95</v>
      </c>
      <c r="K3545" s="228">
        <v>303555.5</v>
      </c>
      <c r="L3545" s="228">
        <v>1803104.96</v>
      </c>
    </row>
    <row r="3546" spans="1:12">
      <c r="A3546" s="228">
        <v>2010</v>
      </c>
      <c r="B3546" s="228" t="s">
        <v>193</v>
      </c>
      <c r="C3546" s="228" t="s">
        <v>63</v>
      </c>
      <c r="D3546" s="228" t="s">
        <v>206</v>
      </c>
      <c r="E3546" s="228">
        <v>15</v>
      </c>
      <c r="F3546" s="228">
        <v>62151</v>
      </c>
      <c r="G3546" s="228">
        <v>1783</v>
      </c>
      <c r="H3546" s="228">
        <v>3217</v>
      </c>
      <c r="I3546" s="228">
        <v>2528338.0699999998</v>
      </c>
      <c r="J3546" s="228">
        <v>524570.89</v>
      </c>
      <c r="K3546" s="228">
        <v>176660.77</v>
      </c>
      <c r="L3546" s="228">
        <v>3759174.47</v>
      </c>
    </row>
    <row r="3547" spans="1:12">
      <c r="A3547" s="228">
        <v>2010</v>
      </c>
      <c r="B3547" s="228" t="s">
        <v>193</v>
      </c>
      <c r="C3547" s="228" t="s">
        <v>63</v>
      </c>
      <c r="D3547" s="228" t="s">
        <v>206</v>
      </c>
      <c r="E3547" s="228">
        <v>20</v>
      </c>
      <c r="F3547" s="228">
        <v>49236</v>
      </c>
      <c r="G3547" s="228">
        <v>2379</v>
      </c>
      <c r="H3547" s="228">
        <v>5455</v>
      </c>
      <c r="I3547" s="228">
        <v>4398660.03</v>
      </c>
      <c r="J3547" s="228">
        <v>921505.21</v>
      </c>
      <c r="K3547" s="228">
        <v>382911.55</v>
      </c>
      <c r="L3547" s="228">
        <v>6557388.1200000001</v>
      </c>
    </row>
    <row r="3548" spans="1:12">
      <c r="A3548" s="228">
        <v>2010</v>
      </c>
      <c r="B3548" s="228" t="s">
        <v>193</v>
      </c>
      <c r="C3548" s="228" t="s">
        <v>63</v>
      </c>
      <c r="D3548" s="228" t="s">
        <v>206</v>
      </c>
      <c r="E3548" s="228">
        <v>25</v>
      </c>
      <c r="F3548" s="228">
        <v>52555</v>
      </c>
      <c r="G3548" s="228">
        <v>3784</v>
      </c>
      <c r="H3548" s="228">
        <v>10123</v>
      </c>
      <c r="I3548" s="228">
        <v>8929421.8699999992</v>
      </c>
      <c r="J3548" s="228">
        <v>2239725.21</v>
      </c>
      <c r="K3548" s="228">
        <v>370472.05</v>
      </c>
      <c r="L3548" s="228">
        <v>13153550.15</v>
      </c>
    </row>
    <row r="3549" spans="1:12">
      <c r="A3549" s="228">
        <v>2010</v>
      </c>
      <c r="B3549" s="228" t="s">
        <v>193</v>
      </c>
      <c r="C3549" s="228" t="s">
        <v>63</v>
      </c>
      <c r="D3549" s="228" t="s">
        <v>206</v>
      </c>
      <c r="E3549" s="228">
        <v>30</v>
      </c>
      <c r="F3549" s="228">
        <v>64778</v>
      </c>
      <c r="G3549" s="228">
        <v>6099</v>
      </c>
      <c r="H3549" s="228">
        <v>15077</v>
      </c>
      <c r="I3549" s="228">
        <v>14922157.619999999</v>
      </c>
      <c r="J3549" s="228">
        <v>3762165.7</v>
      </c>
      <c r="K3549" s="228">
        <v>603812.15</v>
      </c>
      <c r="L3549" s="228">
        <v>21867326.629999999</v>
      </c>
    </row>
    <row r="3550" spans="1:12">
      <c r="A3550" s="228">
        <v>2010</v>
      </c>
      <c r="B3550" s="228" t="s">
        <v>193</v>
      </c>
      <c r="C3550" s="228" t="s">
        <v>63</v>
      </c>
      <c r="D3550" s="228" t="s">
        <v>206</v>
      </c>
      <c r="E3550" s="228">
        <v>35</v>
      </c>
      <c r="F3550" s="228">
        <v>74520</v>
      </c>
      <c r="G3550" s="228">
        <v>6756</v>
      </c>
      <c r="H3550" s="228">
        <v>15034</v>
      </c>
      <c r="I3550" s="228">
        <v>13895372.73</v>
      </c>
      <c r="J3550" s="228">
        <v>3358348.9</v>
      </c>
      <c r="K3550" s="228">
        <v>865291.65</v>
      </c>
      <c r="L3550" s="228">
        <v>20952033.210000001</v>
      </c>
    </row>
    <row r="3551" spans="1:12">
      <c r="A3551" s="228">
        <v>2010</v>
      </c>
      <c r="B3551" s="228" t="s">
        <v>193</v>
      </c>
      <c r="C3551" s="228" t="s">
        <v>63</v>
      </c>
      <c r="D3551" s="228" t="s">
        <v>206</v>
      </c>
      <c r="E3551" s="228">
        <v>40</v>
      </c>
      <c r="F3551" s="228">
        <v>72946</v>
      </c>
      <c r="G3551" s="228">
        <v>5745</v>
      </c>
      <c r="H3551" s="228">
        <v>10850</v>
      </c>
      <c r="I3551" s="228">
        <v>9465806.2699999996</v>
      </c>
      <c r="J3551" s="228">
        <v>2165835.44</v>
      </c>
      <c r="K3551" s="228">
        <v>1055813.5900000001</v>
      </c>
      <c r="L3551" s="228">
        <v>15062878.9</v>
      </c>
    </row>
    <row r="3552" spans="1:12">
      <c r="A3552" s="228">
        <v>2010</v>
      </c>
      <c r="B3552" s="228" t="s">
        <v>193</v>
      </c>
      <c r="C3552" s="228" t="s">
        <v>63</v>
      </c>
      <c r="D3552" s="228" t="s">
        <v>206</v>
      </c>
      <c r="E3552" s="228">
        <v>45</v>
      </c>
      <c r="F3552" s="228">
        <v>77921</v>
      </c>
      <c r="G3552" s="228">
        <v>6595</v>
      </c>
      <c r="H3552" s="228">
        <v>12336</v>
      </c>
      <c r="I3552" s="228">
        <v>10396517.140000001</v>
      </c>
      <c r="J3552" s="228">
        <v>2412937.23</v>
      </c>
      <c r="K3552" s="228">
        <v>1449106.14</v>
      </c>
      <c r="L3552" s="228">
        <v>16950425.699999999</v>
      </c>
    </row>
    <row r="3553" spans="1:12">
      <c r="A3553" s="228">
        <v>2010</v>
      </c>
      <c r="B3553" s="228" t="s">
        <v>193</v>
      </c>
      <c r="C3553" s="228" t="s">
        <v>63</v>
      </c>
      <c r="D3553" s="228" t="s">
        <v>206</v>
      </c>
      <c r="E3553" s="228">
        <v>50</v>
      </c>
      <c r="F3553" s="228">
        <v>77738</v>
      </c>
      <c r="G3553" s="228">
        <v>7287</v>
      </c>
      <c r="H3553" s="228">
        <v>15021</v>
      </c>
      <c r="I3553" s="228">
        <v>12487177.16</v>
      </c>
      <c r="J3553" s="228">
        <v>2909654.4</v>
      </c>
      <c r="K3553" s="228">
        <v>2163210</v>
      </c>
      <c r="L3553" s="228">
        <v>20850897.25</v>
      </c>
    </row>
    <row r="3554" spans="1:12">
      <c r="A3554" s="228">
        <v>2010</v>
      </c>
      <c r="B3554" s="228" t="s">
        <v>193</v>
      </c>
      <c r="C3554" s="228" t="s">
        <v>63</v>
      </c>
      <c r="D3554" s="228" t="s">
        <v>206</v>
      </c>
      <c r="E3554" s="228">
        <v>55</v>
      </c>
      <c r="F3554" s="228">
        <v>73904</v>
      </c>
      <c r="G3554" s="228">
        <v>8708</v>
      </c>
      <c r="H3554" s="228">
        <v>17555</v>
      </c>
      <c r="I3554" s="228">
        <v>14765113.32</v>
      </c>
      <c r="J3554" s="228">
        <v>3350470.53</v>
      </c>
      <c r="K3554" s="228">
        <v>3114718.05</v>
      </c>
      <c r="L3554" s="228">
        <v>24451029.09</v>
      </c>
    </row>
    <row r="3555" spans="1:12">
      <c r="A3555" s="228">
        <v>2010</v>
      </c>
      <c r="B3555" s="228" t="s">
        <v>193</v>
      </c>
      <c r="C3555" s="228" t="s">
        <v>63</v>
      </c>
      <c r="D3555" s="228" t="s">
        <v>206</v>
      </c>
      <c r="E3555" s="228">
        <v>60</v>
      </c>
      <c r="F3555" s="228">
        <v>67726</v>
      </c>
      <c r="G3555" s="228">
        <v>9338</v>
      </c>
      <c r="H3555" s="228">
        <v>19291</v>
      </c>
      <c r="I3555" s="228">
        <v>16761134.630000001</v>
      </c>
      <c r="J3555" s="228">
        <v>3949043.5</v>
      </c>
      <c r="K3555" s="228">
        <v>4569384.8600000003</v>
      </c>
      <c r="L3555" s="228">
        <v>28856839.75</v>
      </c>
    </row>
    <row r="3556" spans="1:12">
      <c r="A3556" s="228">
        <v>2010</v>
      </c>
      <c r="B3556" s="228" t="s">
        <v>193</v>
      </c>
      <c r="C3556" s="228" t="s">
        <v>63</v>
      </c>
      <c r="D3556" s="228" t="s">
        <v>206</v>
      </c>
      <c r="E3556" s="228">
        <v>65</v>
      </c>
      <c r="F3556" s="228">
        <v>48247</v>
      </c>
      <c r="G3556" s="228">
        <v>8917</v>
      </c>
      <c r="H3556" s="228">
        <v>20234</v>
      </c>
      <c r="I3556" s="228">
        <v>17548754.670000002</v>
      </c>
      <c r="J3556" s="228">
        <v>3908398.32</v>
      </c>
      <c r="K3556" s="228">
        <v>5029155.3</v>
      </c>
      <c r="L3556" s="228">
        <v>29633948.219999999</v>
      </c>
    </row>
    <row r="3557" spans="1:12">
      <c r="A3557" s="228">
        <v>2010</v>
      </c>
      <c r="B3557" s="228" t="s">
        <v>193</v>
      </c>
      <c r="C3557" s="228" t="s">
        <v>63</v>
      </c>
      <c r="D3557" s="228" t="s">
        <v>206</v>
      </c>
      <c r="E3557" s="228">
        <v>70</v>
      </c>
      <c r="F3557" s="228">
        <v>34270</v>
      </c>
      <c r="G3557" s="228">
        <v>7222</v>
      </c>
      <c r="H3557" s="228">
        <v>18604</v>
      </c>
      <c r="I3557" s="228">
        <v>15726140.98</v>
      </c>
      <c r="J3557" s="228">
        <v>3415255.89</v>
      </c>
      <c r="K3557" s="228">
        <v>4537279.7699999996</v>
      </c>
      <c r="L3557" s="228">
        <v>26307077.920000002</v>
      </c>
    </row>
    <row r="3558" spans="1:12">
      <c r="A3558" s="228">
        <v>2010</v>
      </c>
      <c r="B3558" s="228" t="s">
        <v>193</v>
      </c>
      <c r="C3558" s="228" t="s">
        <v>63</v>
      </c>
      <c r="D3558" s="228" t="s">
        <v>206</v>
      </c>
      <c r="E3558" s="228">
        <v>75</v>
      </c>
      <c r="F3558" s="228">
        <v>25562</v>
      </c>
      <c r="G3558" s="228">
        <v>6941</v>
      </c>
      <c r="H3558" s="228">
        <v>20943</v>
      </c>
      <c r="I3558" s="228">
        <v>16333222.93</v>
      </c>
      <c r="J3558" s="228">
        <v>3041102.91</v>
      </c>
      <c r="K3558" s="228">
        <v>4085352.85</v>
      </c>
      <c r="L3558" s="228">
        <v>25685687</v>
      </c>
    </row>
    <row r="3559" spans="1:12">
      <c r="A3559" s="228">
        <v>2010</v>
      </c>
      <c r="B3559" s="228" t="s">
        <v>193</v>
      </c>
      <c r="C3559" s="228" t="s">
        <v>63</v>
      </c>
      <c r="D3559" s="228" t="s">
        <v>206</v>
      </c>
      <c r="E3559" s="228">
        <v>80</v>
      </c>
      <c r="F3559" s="228">
        <v>19485</v>
      </c>
      <c r="G3559" s="228">
        <v>4707</v>
      </c>
      <c r="H3559" s="228">
        <v>19701</v>
      </c>
      <c r="I3559" s="228">
        <v>14501321.119999999</v>
      </c>
      <c r="J3559" s="228">
        <v>2354629.86</v>
      </c>
      <c r="K3559" s="228">
        <v>2753525.03</v>
      </c>
      <c r="L3559" s="228">
        <v>21461142.780000001</v>
      </c>
    </row>
    <row r="3560" spans="1:12">
      <c r="A3560" s="228">
        <v>2010</v>
      </c>
      <c r="B3560" s="228" t="s">
        <v>193</v>
      </c>
      <c r="C3560" s="228" t="s">
        <v>63</v>
      </c>
      <c r="D3560" s="228" t="s">
        <v>206</v>
      </c>
      <c r="E3560" s="228">
        <v>85</v>
      </c>
      <c r="F3560" s="228">
        <v>11040</v>
      </c>
      <c r="G3560" s="228">
        <v>2657</v>
      </c>
      <c r="H3560" s="228">
        <v>14415</v>
      </c>
      <c r="I3560" s="228">
        <v>9253665.6699999999</v>
      </c>
      <c r="J3560" s="228">
        <v>1322973.8899999999</v>
      </c>
      <c r="K3560" s="228">
        <v>993613.15</v>
      </c>
      <c r="L3560" s="228">
        <v>12688415.890000001</v>
      </c>
    </row>
    <row r="3561" spans="1:12">
      <c r="A3561" s="228">
        <v>2010</v>
      </c>
      <c r="B3561" s="228" t="s">
        <v>193</v>
      </c>
      <c r="C3561" s="228" t="s">
        <v>63</v>
      </c>
      <c r="D3561" s="228" t="s">
        <v>206</v>
      </c>
      <c r="E3561" s="228">
        <v>90</v>
      </c>
      <c r="F3561" s="228">
        <v>4433</v>
      </c>
      <c r="G3561" s="228">
        <v>895</v>
      </c>
      <c r="H3561" s="228">
        <v>6648</v>
      </c>
      <c r="I3561" s="228">
        <v>3874931.46</v>
      </c>
      <c r="J3561" s="228">
        <v>432922.08</v>
      </c>
      <c r="K3561" s="228">
        <v>277521.25</v>
      </c>
      <c r="L3561" s="228">
        <v>5001843.51</v>
      </c>
    </row>
    <row r="3562" spans="1:12">
      <c r="A3562" s="228">
        <v>2010</v>
      </c>
      <c r="B3562" s="228" t="s">
        <v>193</v>
      </c>
      <c r="C3562" s="228" t="s">
        <v>63</v>
      </c>
      <c r="D3562" s="228" t="s">
        <v>206</v>
      </c>
      <c r="E3562" s="228">
        <v>95</v>
      </c>
      <c r="F3562" s="228">
        <v>1397</v>
      </c>
      <c r="G3562" s="228">
        <v>204</v>
      </c>
      <c r="H3562" s="228">
        <v>2077</v>
      </c>
      <c r="I3562" s="228">
        <v>1196163.73</v>
      </c>
      <c r="J3562" s="228">
        <v>119159.02</v>
      </c>
      <c r="K3562" s="228">
        <v>59107</v>
      </c>
      <c r="L3562" s="228">
        <v>1448100.01</v>
      </c>
    </row>
    <row r="3563" spans="1:12">
      <c r="A3563" s="228">
        <v>2010</v>
      </c>
      <c r="B3563" s="228" t="s">
        <v>193</v>
      </c>
      <c r="C3563" s="228" t="s">
        <v>64</v>
      </c>
      <c r="D3563" s="228" t="s">
        <v>205</v>
      </c>
      <c r="E3563" s="228">
        <v>0</v>
      </c>
      <c r="F3563" s="228">
        <v>18653</v>
      </c>
      <c r="G3563" s="228">
        <v>748</v>
      </c>
      <c r="H3563" s="228">
        <v>2706</v>
      </c>
      <c r="I3563" s="228">
        <v>1187665</v>
      </c>
      <c r="J3563" s="228">
        <v>278209.87</v>
      </c>
      <c r="K3563" s="228">
        <v>41327</v>
      </c>
      <c r="L3563" s="228">
        <v>1612955.65</v>
      </c>
    </row>
    <row r="3564" spans="1:12">
      <c r="A3564" s="228">
        <v>2010</v>
      </c>
      <c r="B3564" s="228" t="s">
        <v>193</v>
      </c>
      <c r="C3564" s="228" t="s">
        <v>64</v>
      </c>
      <c r="D3564" s="228" t="s">
        <v>205</v>
      </c>
      <c r="E3564" s="228">
        <v>5</v>
      </c>
      <c r="F3564" s="228">
        <v>19212</v>
      </c>
      <c r="G3564" s="228">
        <v>325</v>
      </c>
      <c r="H3564" s="228">
        <v>478</v>
      </c>
      <c r="I3564" s="228">
        <v>317097.45</v>
      </c>
      <c r="J3564" s="228">
        <v>115449.19</v>
      </c>
      <c r="K3564" s="228">
        <v>28547</v>
      </c>
      <c r="L3564" s="228">
        <v>504488.16</v>
      </c>
    </row>
    <row r="3565" spans="1:12">
      <c r="A3565" s="228">
        <v>2010</v>
      </c>
      <c r="B3565" s="228" t="s">
        <v>193</v>
      </c>
      <c r="C3565" s="228" t="s">
        <v>64</v>
      </c>
      <c r="D3565" s="228" t="s">
        <v>205</v>
      </c>
      <c r="E3565" s="228">
        <v>10</v>
      </c>
      <c r="F3565" s="228">
        <v>20683</v>
      </c>
      <c r="G3565" s="228">
        <v>251</v>
      </c>
      <c r="H3565" s="228">
        <v>334</v>
      </c>
      <c r="I3565" s="228">
        <v>218979</v>
      </c>
      <c r="J3565" s="228">
        <v>102307.55</v>
      </c>
      <c r="K3565" s="228">
        <v>27998</v>
      </c>
      <c r="L3565" s="228">
        <v>374739.84</v>
      </c>
    </row>
    <row r="3566" spans="1:12">
      <c r="A3566" s="228">
        <v>2010</v>
      </c>
      <c r="B3566" s="228" t="s">
        <v>193</v>
      </c>
      <c r="C3566" s="228" t="s">
        <v>64</v>
      </c>
      <c r="D3566" s="228" t="s">
        <v>205</v>
      </c>
      <c r="E3566" s="228">
        <v>15</v>
      </c>
      <c r="F3566" s="228">
        <v>22912</v>
      </c>
      <c r="G3566" s="228">
        <v>566</v>
      </c>
      <c r="H3566" s="228">
        <v>771</v>
      </c>
      <c r="I3566" s="228">
        <v>726855.87</v>
      </c>
      <c r="J3566" s="228">
        <v>277098.46999999997</v>
      </c>
      <c r="K3566" s="228">
        <v>169794.99</v>
      </c>
      <c r="L3566" s="228">
        <v>1234340.45</v>
      </c>
    </row>
    <row r="3567" spans="1:12">
      <c r="A3567" s="228">
        <v>2010</v>
      </c>
      <c r="B3567" s="228" t="s">
        <v>193</v>
      </c>
      <c r="C3567" s="228" t="s">
        <v>64</v>
      </c>
      <c r="D3567" s="228" t="s">
        <v>205</v>
      </c>
      <c r="E3567" s="228">
        <v>20</v>
      </c>
      <c r="F3567" s="228">
        <v>20726</v>
      </c>
      <c r="G3567" s="228">
        <v>731</v>
      </c>
      <c r="H3567" s="228">
        <v>1105</v>
      </c>
      <c r="I3567" s="228">
        <v>1146538.96</v>
      </c>
      <c r="J3567" s="228">
        <v>319170.03000000003</v>
      </c>
      <c r="K3567" s="228">
        <v>204279.83</v>
      </c>
      <c r="L3567" s="228">
        <v>1778455.34</v>
      </c>
    </row>
    <row r="3568" spans="1:12">
      <c r="A3568" s="228">
        <v>2010</v>
      </c>
      <c r="B3568" s="228" t="s">
        <v>193</v>
      </c>
      <c r="C3568" s="228" t="s">
        <v>64</v>
      </c>
      <c r="D3568" s="228" t="s">
        <v>205</v>
      </c>
      <c r="E3568" s="228">
        <v>25</v>
      </c>
      <c r="F3568" s="228">
        <v>16043</v>
      </c>
      <c r="G3568" s="228">
        <v>564</v>
      </c>
      <c r="H3568" s="228">
        <v>805</v>
      </c>
      <c r="I3568" s="228">
        <v>680407.18</v>
      </c>
      <c r="J3568" s="228">
        <v>258205.46</v>
      </c>
      <c r="K3568" s="228">
        <v>112517.86</v>
      </c>
      <c r="L3568" s="228">
        <v>1156443.6100000001</v>
      </c>
    </row>
    <row r="3569" spans="1:12">
      <c r="A3569" s="228">
        <v>2010</v>
      </c>
      <c r="B3569" s="228" t="s">
        <v>193</v>
      </c>
      <c r="C3569" s="228" t="s">
        <v>64</v>
      </c>
      <c r="D3569" s="228" t="s">
        <v>205</v>
      </c>
      <c r="E3569" s="228">
        <v>30</v>
      </c>
      <c r="F3569" s="228">
        <v>19522</v>
      </c>
      <c r="G3569" s="228">
        <v>709</v>
      </c>
      <c r="H3569" s="228">
        <v>1236</v>
      </c>
      <c r="I3569" s="228">
        <v>967894.74</v>
      </c>
      <c r="J3569" s="228">
        <v>302144.07</v>
      </c>
      <c r="K3569" s="228">
        <v>151384.75</v>
      </c>
      <c r="L3569" s="228">
        <v>1577612.66</v>
      </c>
    </row>
    <row r="3570" spans="1:12">
      <c r="A3570" s="228">
        <v>2010</v>
      </c>
      <c r="B3570" s="228" t="s">
        <v>193</v>
      </c>
      <c r="C3570" s="228" t="s">
        <v>64</v>
      </c>
      <c r="D3570" s="228" t="s">
        <v>205</v>
      </c>
      <c r="E3570" s="228">
        <v>35</v>
      </c>
      <c r="F3570" s="228">
        <v>21869</v>
      </c>
      <c r="G3570" s="228">
        <v>957</v>
      </c>
      <c r="H3570" s="228">
        <v>1433</v>
      </c>
      <c r="I3570" s="228">
        <v>1055550.6299999999</v>
      </c>
      <c r="J3570" s="228">
        <v>388573.59</v>
      </c>
      <c r="K3570" s="228">
        <v>237396.61</v>
      </c>
      <c r="L3570" s="228">
        <v>1889115.49</v>
      </c>
    </row>
    <row r="3571" spans="1:12">
      <c r="A3571" s="228">
        <v>2010</v>
      </c>
      <c r="B3571" s="228" t="s">
        <v>193</v>
      </c>
      <c r="C3571" s="228" t="s">
        <v>64</v>
      </c>
      <c r="D3571" s="228" t="s">
        <v>205</v>
      </c>
      <c r="E3571" s="228">
        <v>40</v>
      </c>
      <c r="F3571" s="228">
        <v>23436</v>
      </c>
      <c r="G3571" s="228">
        <v>927</v>
      </c>
      <c r="H3571" s="228">
        <v>1639</v>
      </c>
      <c r="I3571" s="228">
        <v>1328215.3799999999</v>
      </c>
      <c r="J3571" s="228">
        <v>484091.21</v>
      </c>
      <c r="K3571" s="228">
        <v>190440.13</v>
      </c>
      <c r="L3571" s="228">
        <v>2206643.1</v>
      </c>
    </row>
    <row r="3572" spans="1:12">
      <c r="A3572" s="228">
        <v>2010</v>
      </c>
      <c r="B3572" s="228" t="s">
        <v>193</v>
      </c>
      <c r="C3572" s="228" t="s">
        <v>64</v>
      </c>
      <c r="D3572" s="228" t="s">
        <v>205</v>
      </c>
      <c r="E3572" s="228">
        <v>45</v>
      </c>
      <c r="F3572" s="228">
        <v>26673</v>
      </c>
      <c r="G3572" s="228">
        <v>1378</v>
      </c>
      <c r="H3572" s="228">
        <v>2550</v>
      </c>
      <c r="I3572" s="228">
        <v>2000416.46</v>
      </c>
      <c r="J3572" s="228">
        <v>636646.31999999995</v>
      </c>
      <c r="K3572" s="228">
        <v>330325.5</v>
      </c>
      <c r="L3572" s="228">
        <v>3213254.54</v>
      </c>
    </row>
    <row r="3573" spans="1:12">
      <c r="A3573" s="228">
        <v>2010</v>
      </c>
      <c r="B3573" s="228" t="s">
        <v>193</v>
      </c>
      <c r="C3573" s="228" t="s">
        <v>64</v>
      </c>
      <c r="D3573" s="228" t="s">
        <v>205</v>
      </c>
      <c r="E3573" s="228">
        <v>50</v>
      </c>
      <c r="F3573" s="228">
        <v>28854</v>
      </c>
      <c r="G3573" s="228">
        <v>2173</v>
      </c>
      <c r="H3573" s="228">
        <v>3956</v>
      </c>
      <c r="I3573" s="228">
        <v>3253557.04</v>
      </c>
      <c r="J3573" s="228">
        <v>1013311.06</v>
      </c>
      <c r="K3573" s="228">
        <v>935782.74</v>
      </c>
      <c r="L3573" s="228">
        <v>5535772.8799999999</v>
      </c>
    </row>
    <row r="3574" spans="1:12">
      <c r="A3574" s="228">
        <v>2010</v>
      </c>
      <c r="B3574" s="228" t="s">
        <v>193</v>
      </c>
      <c r="C3574" s="228" t="s">
        <v>64</v>
      </c>
      <c r="D3574" s="228" t="s">
        <v>205</v>
      </c>
      <c r="E3574" s="228">
        <v>55</v>
      </c>
      <c r="F3574" s="228">
        <v>29229</v>
      </c>
      <c r="G3574" s="228">
        <v>2840</v>
      </c>
      <c r="H3574" s="228">
        <v>5591</v>
      </c>
      <c r="I3574" s="228">
        <v>4585413.6900000004</v>
      </c>
      <c r="J3574" s="228">
        <v>1412199</v>
      </c>
      <c r="K3574" s="228">
        <v>1330247.3600000001</v>
      </c>
      <c r="L3574" s="228">
        <v>7899623.2300000004</v>
      </c>
    </row>
    <row r="3575" spans="1:12">
      <c r="A3575" s="228">
        <v>2010</v>
      </c>
      <c r="B3575" s="228" t="s">
        <v>193</v>
      </c>
      <c r="C3575" s="228" t="s">
        <v>64</v>
      </c>
      <c r="D3575" s="228" t="s">
        <v>205</v>
      </c>
      <c r="E3575" s="228">
        <v>60</v>
      </c>
      <c r="F3575" s="228">
        <v>28098</v>
      </c>
      <c r="G3575" s="228">
        <v>3410</v>
      </c>
      <c r="H3575" s="228">
        <v>7722</v>
      </c>
      <c r="I3575" s="228">
        <v>6164135.5099999998</v>
      </c>
      <c r="J3575" s="228">
        <v>1747601.93</v>
      </c>
      <c r="K3575" s="228">
        <v>1683449.18</v>
      </c>
      <c r="L3575" s="228">
        <v>10035672.57</v>
      </c>
    </row>
    <row r="3576" spans="1:12">
      <c r="A3576" s="228">
        <v>2010</v>
      </c>
      <c r="B3576" s="228" t="s">
        <v>193</v>
      </c>
      <c r="C3576" s="228" t="s">
        <v>64</v>
      </c>
      <c r="D3576" s="228" t="s">
        <v>205</v>
      </c>
      <c r="E3576" s="228">
        <v>65</v>
      </c>
      <c r="F3576" s="228">
        <v>20214</v>
      </c>
      <c r="G3576" s="228">
        <v>3741</v>
      </c>
      <c r="H3576" s="228">
        <v>8845</v>
      </c>
      <c r="I3576" s="228">
        <v>6698691.5499999998</v>
      </c>
      <c r="J3576" s="228">
        <v>1816490.65</v>
      </c>
      <c r="K3576" s="228">
        <v>1979336.84</v>
      </c>
      <c r="L3576" s="228">
        <v>10877148.32</v>
      </c>
    </row>
    <row r="3577" spans="1:12">
      <c r="A3577" s="228">
        <v>2010</v>
      </c>
      <c r="B3577" s="228" t="s">
        <v>193</v>
      </c>
      <c r="C3577" s="228" t="s">
        <v>64</v>
      </c>
      <c r="D3577" s="228" t="s">
        <v>205</v>
      </c>
      <c r="E3577" s="228">
        <v>70</v>
      </c>
      <c r="F3577" s="228">
        <v>14575</v>
      </c>
      <c r="G3577" s="228">
        <v>3547</v>
      </c>
      <c r="H3577" s="228">
        <v>8783</v>
      </c>
      <c r="I3577" s="228">
        <v>6480244.2800000003</v>
      </c>
      <c r="J3577" s="228">
        <v>1660719.66</v>
      </c>
      <c r="K3577" s="228">
        <v>1932460.99</v>
      </c>
      <c r="L3577" s="228">
        <v>10355415.199999999</v>
      </c>
    </row>
    <row r="3578" spans="1:12">
      <c r="A3578" s="228">
        <v>2010</v>
      </c>
      <c r="B3578" s="228" t="s">
        <v>193</v>
      </c>
      <c r="C3578" s="228" t="s">
        <v>64</v>
      </c>
      <c r="D3578" s="228" t="s">
        <v>205</v>
      </c>
      <c r="E3578" s="228">
        <v>75</v>
      </c>
      <c r="F3578" s="228">
        <v>10503</v>
      </c>
      <c r="G3578" s="228">
        <v>3449</v>
      </c>
      <c r="H3578" s="228">
        <v>8550</v>
      </c>
      <c r="I3578" s="228">
        <v>5620202.6399999997</v>
      </c>
      <c r="J3578" s="228">
        <v>1480248.14</v>
      </c>
      <c r="K3578" s="228">
        <v>1806539.85</v>
      </c>
      <c r="L3578" s="228">
        <v>9157535.8599999994</v>
      </c>
    </row>
    <row r="3579" spans="1:12">
      <c r="A3579" s="228">
        <v>2010</v>
      </c>
      <c r="B3579" s="228" t="s">
        <v>193</v>
      </c>
      <c r="C3579" s="228" t="s">
        <v>64</v>
      </c>
      <c r="D3579" s="228" t="s">
        <v>205</v>
      </c>
      <c r="E3579" s="228">
        <v>80</v>
      </c>
      <c r="F3579" s="228">
        <v>8117</v>
      </c>
      <c r="G3579" s="228">
        <v>2585</v>
      </c>
      <c r="H3579" s="228">
        <v>8638</v>
      </c>
      <c r="I3579" s="228">
        <v>4662447.3099999996</v>
      </c>
      <c r="J3579" s="228">
        <v>1120550.5900000001</v>
      </c>
      <c r="K3579" s="228">
        <v>1401681.55</v>
      </c>
      <c r="L3579" s="228">
        <v>7355567.1600000001</v>
      </c>
    </row>
    <row r="3580" spans="1:12">
      <c r="A3580" s="228">
        <v>2010</v>
      </c>
      <c r="B3580" s="228" t="s">
        <v>193</v>
      </c>
      <c r="C3580" s="228" t="s">
        <v>64</v>
      </c>
      <c r="D3580" s="228" t="s">
        <v>205</v>
      </c>
      <c r="E3580" s="228">
        <v>85</v>
      </c>
      <c r="F3580" s="228">
        <v>2869</v>
      </c>
      <c r="G3580" s="228">
        <v>883</v>
      </c>
      <c r="H3580" s="228">
        <v>3381</v>
      </c>
      <c r="I3580" s="228">
        <v>1820600.74</v>
      </c>
      <c r="J3580" s="228">
        <v>370278.34</v>
      </c>
      <c r="K3580" s="228">
        <v>324232.40000000002</v>
      </c>
      <c r="L3580" s="228">
        <v>2579253.35</v>
      </c>
    </row>
    <row r="3581" spans="1:12">
      <c r="A3581" s="228">
        <v>2010</v>
      </c>
      <c r="B3581" s="228" t="s">
        <v>193</v>
      </c>
      <c r="C3581" s="228" t="s">
        <v>64</v>
      </c>
      <c r="D3581" s="228" t="s">
        <v>205</v>
      </c>
      <c r="E3581" s="228">
        <v>90</v>
      </c>
      <c r="F3581" s="228">
        <v>854</v>
      </c>
      <c r="G3581" s="228">
        <v>212</v>
      </c>
      <c r="H3581" s="228">
        <v>1627</v>
      </c>
      <c r="I3581" s="228">
        <v>655337.69999999995</v>
      </c>
      <c r="J3581" s="228">
        <v>114574.87</v>
      </c>
      <c r="K3581" s="228">
        <v>59868</v>
      </c>
      <c r="L3581" s="228">
        <v>901723.69</v>
      </c>
    </row>
    <row r="3582" spans="1:12">
      <c r="A3582" s="228">
        <v>2010</v>
      </c>
      <c r="B3582" s="228" t="s">
        <v>193</v>
      </c>
      <c r="C3582" s="228" t="s">
        <v>64</v>
      </c>
      <c r="D3582" s="228" t="s">
        <v>205</v>
      </c>
      <c r="E3582" s="228">
        <v>95</v>
      </c>
      <c r="F3582" s="228">
        <v>170</v>
      </c>
      <c r="G3582" s="228">
        <v>38</v>
      </c>
      <c r="H3582" s="228">
        <v>361</v>
      </c>
      <c r="I3582" s="228">
        <v>94796</v>
      </c>
      <c r="J3582" s="228">
        <v>14565.99</v>
      </c>
      <c r="K3582" s="228">
        <v>7120</v>
      </c>
      <c r="L3582" s="228">
        <v>127559.84</v>
      </c>
    </row>
    <row r="3583" spans="1:12">
      <c r="A3583" s="228">
        <v>2010</v>
      </c>
      <c r="B3583" s="228" t="s">
        <v>193</v>
      </c>
      <c r="C3583" s="228" t="s">
        <v>64</v>
      </c>
      <c r="D3583" s="228" t="s">
        <v>206</v>
      </c>
      <c r="E3583" s="228">
        <v>0</v>
      </c>
      <c r="F3583" s="228">
        <v>18106</v>
      </c>
      <c r="G3583" s="228">
        <v>460</v>
      </c>
      <c r="H3583" s="228">
        <v>1420</v>
      </c>
      <c r="I3583" s="228">
        <v>687905.85</v>
      </c>
      <c r="J3583" s="228">
        <v>158328.66</v>
      </c>
      <c r="K3583" s="228">
        <v>34650</v>
      </c>
      <c r="L3583" s="228">
        <v>920229.66</v>
      </c>
    </row>
    <row r="3584" spans="1:12">
      <c r="A3584" s="228">
        <v>2010</v>
      </c>
      <c r="B3584" s="228" t="s">
        <v>193</v>
      </c>
      <c r="C3584" s="228" t="s">
        <v>64</v>
      </c>
      <c r="D3584" s="228" t="s">
        <v>206</v>
      </c>
      <c r="E3584" s="228">
        <v>5</v>
      </c>
      <c r="F3584" s="228">
        <v>18242</v>
      </c>
      <c r="G3584" s="228">
        <v>271</v>
      </c>
      <c r="H3584" s="228">
        <v>361</v>
      </c>
      <c r="I3584" s="228">
        <v>240117.7</v>
      </c>
      <c r="J3584" s="228">
        <v>86718.73</v>
      </c>
      <c r="K3584" s="228">
        <v>29512.799999999999</v>
      </c>
      <c r="L3584" s="228">
        <v>383847.17</v>
      </c>
    </row>
    <row r="3585" spans="1:12">
      <c r="A3585" s="228">
        <v>2010</v>
      </c>
      <c r="B3585" s="228" t="s">
        <v>193</v>
      </c>
      <c r="C3585" s="228" t="s">
        <v>64</v>
      </c>
      <c r="D3585" s="228" t="s">
        <v>206</v>
      </c>
      <c r="E3585" s="228">
        <v>10</v>
      </c>
      <c r="F3585" s="228">
        <v>19689</v>
      </c>
      <c r="G3585" s="228">
        <v>227</v>
      </c>
      <c r="H3585" s="228">
        <v>282</v>
      </c>
      <c r="I3585" s="228">
        <v>199477.25</v>
      </c>
      <c r="J3585" s="228">
        <v>79829.34</v>
      </c>
      <c r="K3585" s="228">
        <v>34591</v>
      </c>
      <c r="L3585" s="228">
        <v>337197.94</v>
      </c>
    </row>
    <row r="3586" spans="1:12">
      <c r="A3586" s="228">
        <v>2010</v>
      </c>
      <c r="B3586" s="228" t="s">
        <v>193</v>
      </c>
      <c r="C3586" s="228" t="s">
        <v>64</v>
      </c>
      <c r="D3586" s="228" t="s">
        <v>206</v>
      </c>
      <c r="E3586" s="228">
        <v>15</v>
      </c>
      <c r="F3586" s="228">
        <v>21858</v>
      </c>
      <c r="G3586" s="228">
        <v>643</v>
      </c>
      <c r="H3586" s="228">
        <v>958</v>
      </c>
      <c r="I3586" s="228">
        <v>738296.34</v>
      </c>
      <c r="J3586" s="228">
        <v>259277.45</v>
      </c>
      <c r="K3586" s="228">
        <v>101778.75</v>
      </c>
      <c r="L3586" s="228">
        <v>1185404.5900000001</v>
      </c>
    </row>
    <row r="3587" spans="1:12">
      <c r="A3587" s="228">
        <v>2010</v>
      </c>
      <c r="B3587" s="228" t="s">
        <v>193</v>
      </c>
      <c r="C3587" s="228" t="s">
        <v>64</v>
      </c>
      <c r="D3587" s="228" t="s">
        <v>206</v>
      </c>
      <c r="E3587" s="228">
        <v>20</v>
      </c>
      <c r="F3587" s="228">
        <v>20578</v>
      </c>
      <c r="G3587" s="228">
        <v>883</v>
      </c>
      <c r="H3587" s="228">
        <v>1617</v>
      </c>
      <c r="I3587" s="228">
        <v>1335073.54</v>
      </c>
      <c r="J3587" s="228">
        <v>424169.6</v>
      </c>
      <c r="K3587" s="228">
        <v>166381.79999999999</v>
      </c>
      <c r="L3587" s="228">
        <v>2116056.08</v>
      </c>
    </row>
    <row r="3588" spans="1:12">
      <c r="A3588" s="228">
        <v>2010</v>
      </c>
      <c r="B3588" s="228" t="s">
        <v>193</v>
      </c>
      <c r="C3588" s="228" t="s">
        <v>64</v>
      </c>
      <c r="D3588" s="228" t="s">
        <v>206</v>
      </c>
      <c r="E3588" s="228">
        <v>25</v>
      </c>
      <c r="F3588" s="228">
        <v>18719</v>
      </c>
      <c r="G3588" s="228">
        <v>1377</v>
      </c>
      <c r="H3588" s="228">
        <v>3707</v>
      </c>
      <c r="I3588" s="228">
        <v>2722277.54</v>
      </c>
      <c r="J3588" s="228">
        <v>877521.1</v>
      </c>
      <c r="K3588" s="228">
        <v>210589.98</v>
      </c>
      <c r="L3588" s="228">
        <v>4166774.94</v>
      </c>
    </row>
    <row r="3589" spans="1:12">
      <c r="A3589" s="228">
        <v>2010</v>
      </c>
      <c r="B3589" s="228" t="s">
        <v>193</v>
      </c>
      <c r="C3589" s="228" t="s">
        <v>64</v>
      </c>
      <c r="D3589" s="228" t="s">
        <v>206</v>
      </c>
      <c r="E3589" s="228">
        <v>30</v>
      </c>
      <c r="F3589" s="228">
        <v>21521</v>
      </c>
      <c r="G3589" s="228">
        <v>2009</v>
      </c>
      <c r="H3589" s="228">
        <v>5611</v>
      </c>
      <c r="I3589" s="228">
        <v>4312746.83</v>
      </c>
      <c r="J3589" s="228">
        <v>1447142.63</v>
      </c>
      <c r="K3589" s="228">
        <v>303632.27</v>
      </c>
      <c r="L3589" s="228">
        <v>6620002.4400000004</v>
      </c>
    </row>
    <row r="3590" spans="1:12">
      <c r="A3590" s="228">
        <v>2010</v>
      </c>
      <c r="B3590" s="228" t="s">
        <v>193</v>
      </c>
      <c r="C3590" s="228" t="s">
        <v>64</v>
      </c>
      <c r="D3590" s="228" t="s">
        <v>206</v>
      </c>
      <c r="E3590" s="228">
        <v>35</v>
      </c>
      <c r="F3590" s="228">
        <v>24291</v>
      </c>
      <c r="G3590" s="228">
        <v>2088</v>
      </c>
      <c r="H3590" s="228">
        <v>5120</v>
      </c>
      <c r="I3590" s="228">
        <v>3943728.82</v>
      </c>
      <c r="J3590" s="228">
        <v>1284008.9099999999</v>
      </c>
      <c r="K3590" s="228">
        <v>352025.75</v>
      </c>
      <c r="L3590" s="228">
        <v>6018339.6500000004</v>
      </c>
    </row>
    <row r="3591" spans="1:12">
      <c r="A3591" s="228">
        <v>2010</v>
      </c>
      <c r="B3591" s="228" t="s">
        <v>193</v>
      </c>
      <c r="C3591" s="228" t="s">
        <v>64</v>
      </c>
      <c r="D3591" s="228" t="s">
        <v>206</v>
      </c>
      <c r="E3591" s="228">
        <v>40</v>
      </c>
      <c r="F3591" s="228">
        <v>25796</v>
      </c>
      <c r="G3591" s="228">
        <v>1843</v>
      </c>
      <c r="H3591" s="228">
        <v>3658</v>
      </c>
      <c r="I3591" s="228">
        <v>2841034.68</v>
      </c>
      <c r="J3591" s="228">
        <v>930840.53</v>
      </c>
      <c r="K3591" s="228">
        <v>415154</v>
      </c>
      <c r="L3591" s="228">
        <v>4507113.75</v>
      </c>
    </row>
    <row r="3592" spans="1:12">
      <c r="A3592" s="228">
        <v>2010</v>
      </c>
      <c r="B3592" s="228" t="s">
        <v>193</v>
      </c>
      <c r="C3592" s="228" t="s">
        <v>64</v>
      </c>
      <c r="D3592" s="228" t="s">
        <v>206</v>
      </c>
      <c r="E3592" s="228">
        <v>45</v>
      </c>
      <c r="F3592" s="228">
        <v>29325</v>
      </c>
      <c r="G3592" s="228">
        <v>2190</v>
      </c>
      <c r="H3592" s="228">
        <v>4040</v>
      </c>
      <c r="I3592" s="228">
        <v>3295355.34</v>
      </c>
      <c r="J3592" s="228">
        <v>1045679.94</v>
      </c>
      <c r="K3592" s="228">
        <v>669782.92000000004</v>
      </c>
      <c r="L3592" s="228">
        <v>5412734.0599999996</v>
      </c>
    </row>
    <row r="3593" spans="1:12">
      <c r="A3593" s="228">
        <v>2010</v>
      </c>
      <c r="B3593" s="228" t="s">
        <v>193</v>
      </c>
      <c r="C3593" s="228" t="s">
        <v>64</v>
      </c>
      <c r="D3593" s="228" t="s">
        <v>206</v>
      </c>
      <c r="E3593" s="228">
        <v>50</v>
      </c>
      <c r="F3593" s="228">
        <v>32073</v>
      </c>
      <c r="G3593" s="228">
        <v>2966</v>
      </c>
      <c r="H3593" s="228">
        <v>5582</v>
      </c>
      <c r="I3593" s="228">
        <v>4346393.1399999997</v>
      </c>
      <c r="J3593" s="228">
        <v>1371827.39</v>
      </c>
      <c r="K3593" s="228">
        <v>1087603.25</v>
      </c>
      <c r="L3593" s="228">
        <v>7376214.9500000002</v>
      </c>
    </row>
    <row r="3594" spans="1:12">
      <c r="A3594" s="228">
        <v>2010</v>
      </c>
      <c r="B3594" s="228" t="s">
        <v>193</v>
      </c>
      <c r="C3594" s="228" t="s">
        <v>64</v>
      </c>
      <c r="D3594" s="228" t="s">
        <v>206</v>
      </c>
      <c r="E3594" s="228">
        <v>55</v>
      </c>
      <c r="F3594" s="228">
        <v>32187</v>
      </c>
      <c r="G3594" s="228">
        <v>3459</v>
      </c>
      <c r="H3594" s="228">
        <v>6794</v>
      </c>
      <c r="I3594" s="228">
        <v>5191505.16</v>
      </c>
      <c r="J3594" s="228">
        <v>1542610.25</v>
      </c>
      <c r="K3594" s="228">
        <v>1138522.69</v>
      </c>
      <c r="L3594" s="228">
        <v>8327120.21</v>
      </c>
    </row>
    <row r="3595" spans="1:12">
      <c r="A3595" s="228">
        <v>2010</v>
      </c>
      <c r="B3595" s="228" t="s">
        <v>193</v>
      </c>
      <c r="C3595" s="228" t="s">
        <v>64</v>
      </c>
      <c r="D3595" s="228" t="s">
        <v>206</v>
      </c>
      <c r="E3595" s="228">
        <v>60</v>
      </c>
      <c r="F3595" s="228">
        <v>29782</v>
      </c>
      <c r="G3595" s="228">
        <v>3896</v>
      </c>
      <c r="H3595" s="228">
        <v>8307</v>
      </c>
      <c r="I3595" s="228">
        <v>6389831.1699999999</v>
      </c>
      <c r="J3595" s="228">
        <v>1860351.97</v>
      </c>
      <c r="K3595" s="228">
        <v>1406948.04</v>
      </c>
      <c r="L3595" s="228">
        <v>10128063.93</v>
      </c>
    </row>
    <row r="3596" spans="1:12">
      <c r="A3596" s="228">
        <v>2010</v>
      </c>
      <c r="B3596" s="228" t="s">
        <v>193</v>
      </c>
      <c r="C3596" s="228" t="s">
        <v>64</v>
      </c>
      <c r="D3596" s="228" t="s">
        <v>206</v>
      </c>
      <c r="E3596" s="228">
        <v>65</v>
      </c>
      <c r="F3596" s="228">
        <v>21038</v>
      </c>
      <c r="G3596" s="228">
        <v>3408</v>
      </c>
      <c r="H3596" s="228">
        <v>8065</v>
      </c>
      <c r="I3596" s="228">
        <v>5898676.7999999998</v>
      </c>
      <c r="J3596" s="228">
        <v>1716270.21</v>
      </c>
      <c r="K3596" s="228">
        <v>1674834.18</v>
      </c>
      <c r="L3596" s="228">
        <v>9645242.6999999993</v>
      </c>
    </row>
    <row r="3597" spans="1:12">
      <c r="A3597" s="228">
        <v>2010</v>
      </c>
      <c r="B3597" s="228" t="s">
        <v>193</v>
      </c>
      <c r="C3597" s="228" t="s">
        <v>64</v>
      </c>
      <c r="D3597" s="228" t="s">
        <v>206</v>
      </c>
      <c r="E3597" s="228">
        <v>70</v>
      </c>
      <c r="F3597" s="228">
        <v>15564</v>
      </c>
      <c r="G3597" s="228">
        <v>3308</v>
      </c>
      <c r="H3597" s="228">
        <v>8959</v>
      </c>
      <c r="I3597" s="228">
        <v>6290930.3899999997</v>
      </c>
      <c r="J3597" s="228">
        <v>1575001.63</v>
      </c>
      <c r="K3597" s="228">
        <v>1787428.02</v>
      </c>
      <c r="L3597" s="228">
        <v>10141715.029999999</v>
      </c>
    </row>
    <row r="3598" spans="1:12">
      <c r="A3598" s="228">
        <v>2010</v>
      </c>
      <c r="B3598" s="228" t="s">
        <v>193</v>
      </c>
      <c r="C3598" s="228" t="s">
        <v>64</v>
      </c>
      <c r="D3598" s="228" t="s">
        <v>206</v>
      </c>
      <c r="E3598" s="228">
        <v>75</v>
      </c>
      <c r="F3598" s="228">
        <v>12243</v>
      </c>
      <c r="G3598" s="228">
        <v>2889</v>
      </c>
      <c r="H3598" s="228">
        <v>9187</v>
      </c>
      <c r="I3598" s="228">
        <v>5924771.71</v>
      </c>
      <c r="J3598" s="228">
        <v>1485678.03</v>
      </c>
      <c r="K3598" s="228">
        <v>1647938.12</v>
      </c>
      <c r="L3598" s="228">
        <v>9402858.0800000001</v>
      </c>
    </row>
    <row r="3599" spans="1:12">
      <c r="A3599" s="228">
        <v>2010</v>
      </c>
      <c r="B3599" s="228" t="s">
        <v>193</v>
      </c>
      <c r="C3599" s="228" t="s">
        <v>64</v>
      </c>
      <c r="D3599" s="228" t="s">
        <v>206</v>
      </c>
      <c r="E3599" s="228">
        <v>80</v>
      </c>
      <c r="F3599" s="228">
        <v>10630</v>
      </c>
      <c r="G3599" s="228">
        <v>2616</v>
      </c>
      <c r="H3599" s="228">
        <v>10942</v>
      </c>
      <c r="I3599" s="228">
        <v>6351264.75</v>
      </c>
      <c r="J3599" s="228">
        <v>1308090.21</v>
      </c>
      <c r="K3599" s="228">
        <v>1090789.8</v>
      </c>
      <c r="L3599" s="228">
        <v>8984887.7599999998</v>
      </c>
    </row>
    <row r="3600" spans="1:12">
      <c r="A3600" s="228">
        <v>2010</v>
      </c>
      <c r="B3600" s="228" t="s">
        <v>193</v>
      </c>
      <c r="C3600" s="228" t="s">
        <v>64</v>
      </c>
      <c r="D3600" s="228" t="s">
        <v>206</v>
      </c>
      <c r="E3600" s="228">
        <v>85</v>
      </c>
      <c r="F3600" s="228">
        <v>6619</v>
      </c>
      <c r="G3600" s="228">
        <v>1408</v>
      </c>
      <c r="H3600" s="228">
        <v>8746</v>
      </c>
      <c r="I3600" s="228">
        <v>3936087.01</v>
      </c>
      <c r="J3600" s="228">
        <v>719947.2</v>
      </c>
      <c r="K3600" s="228">
        <v>562615.96</v>
      </c>
      <c r="L3600" s="228">
        <v>5429364.4900000002</v>
      </c>
    </row>
    <row r="3601" spans="1:12">
      <c r="A3601" s="228">
        <v>2010</v>
      </c>
      <c r="B3601" s="228" t="s">
        <v>193</v>
      </c>
      <c r="C3601" s="228" t="s">
        <v>64</v>
      </c>
      <c r="D3601" s="228" t="s">
        <v>206</v>
      </c>
      <c r="E3601" s="228">
        <v>90</v>
      </c>
      <c r="F3601" s="228">
        <v>2637</v>
      </c>
      <c r="G3601" s="228">
        <v>474</v>
      </c>
      <c r="H3601" s="228">
        <v>3774</v>
      </c>
      <c r="I3601" s="228">
        <v>1595985.16</v>
      </c>
      <c r="J3601" s="228">
        <v>230996.3</v>
      </c>
      <c r="K3601" s="228">
        <v>162089.32999999999</v>
      </c>
      <c r="L3601" s="228">
        <v>2235685.06</v>
      </c>
    </row>
    <row r="3602" spans="1:12">
      <c r="A3602" s="228">
        <v>2010</v>
      </c>
      <c r="B3602" s="228" t="s">
        <v>193</v>
      </c>
      <c r="C3602" s="228" t="s">
        <v>64</v>
      </c>
      <c r="D3602" s="228" t="s">
        <v>206</v>
      </c>
      <c r="E3602" s="228">
        <v>95</v>
      </c>
      <c r="F3602" s="228">
        <v>827</v>
      </c>
      <c r="G3602" s="228">
        <v>148</v>
      </c>
      <c r="H3602" s="228">
        <v>2114</v>
      </c>
      <c r="I3602" s="228">
        <v>526802.92000000004</v>
      </c>
      <c r="J3602" s="228">
        <v>49808.14</v>
      </c>
      <c r="K3602" s="228">
        <v>40178</v>
      </c>
      <c r="L3602" s="228">
        <v>718364.97</v>
      </c>
    </row>
    <row r="3603" spans="1:12">
      <c r="A3603" s="228">
        <v>2010</v>
      </c>
      <c r="B3603" s="228" t="s">
        <v>193</v>
      </c>
      <c r="C3603" s="228" t="s">
        <v>65</v>
      </c>
      <c r="D3603" s="228" t="s">
        <v>205</v>
      </c>
      <c r="E3603" s="228">
        <v>0</v>
      </c>
      <c r="F3603" s="228">
        <v>36354</v>
      </c>
      <c r="G3603" s="228">
        <v>1352</v>
      </c>
      <c r="H3603" s="228">
        <v>3340</v>
      </c>
      <c r="I3603" s="228">
        <v>2211997.7000000002</v>
      </c>
      <c r="J3603" s="228">
        <v>350072.38</v>
      </c>
      <c r="K3603" s="228">
        <v>33186.199999999997</v>
      </c>
      <c r="L3603" s="228">
        <v>2778508.62</v>
      </c>
    </row>
    <row r="3604" spans="1:12">
      <c r="A3604" s="228">
        <v>2010</v>
      </c>
      <c r="B3604" s="228" t="s">
        <v>193</v>
      </c>
      <c r="C3604" s="228" t="s">
        <v>65</v>
      </c>
      <c r="D3604" s="228" t="s">
        <v>205</v>
      </c>
      <c r="E3604" s="228">
        <v>5</v>
      </c>
      <c r="F3604" s="228">
        <v>35863</v>
      </c>
      <c r="G3604" s="228">
        <v>562</v>
      </c>
      <c r="H3604" s="228">
        <v>597</v>
      </c>
      <c r="I3604" s="228">
        <v>632858.19999999995</v>
      </c>
      <c r="J3604" s="228">
        <v>161915.07</v>
      </c>
      <c r="K3604" s="228">
        <v>16699</v>
      </c>
      <c r="L3604" s="228">
        <v>908203.55</v>
      </c>
    </row>
    <row r="3605" spans="1:12">
      <c r="A3605" s="228">
        <v>2010</v>
      </c>
      <c r="B3605" s="228" t="s">
        <v>193</v>
      </c>
      <c r="C3605" s="228" t="s">
        <v>65</v>
      </c>
      <c r="D3605" s="228" t="s">
        <v>205</v>
      </c>
      <c r="E3605" s="228">
        <v>10</v>
      </c>
      <c r="F3605" s="228">
        <v>37633</v>
      </c>
      <c r="G3605" s="228">
        <v>472</v>
      </c>
      <c r="H3605" s="228">
        <v>633</v>
      </c>
      <c r="I3605" s="228">
        <v>574460.4</v>
      </c>
      <c r="J3605" s="228">
        <v>130697.42</v>
      </c>
      <c r="K3605" s="228">
        <v>38418</v>
      </c>
      <c r="L3605" s="228">
        <v>815037.42</v>
      </c>
    </row>
    <row r="3606" spans="1:12">
      <c r="A3606" s="228">
        <v>2010</v>
      </c>
      <c r="B3606" s="228" t="s">
        <v>193</v>
      </c>
      <c r="C3606" s="228" t="s">
        <v>65</v>
      </c>
      <c r="D3606" s="228" t="s">
        <v>205</v>
      </c>
      <c r="E3606" s="228">
        <v>15</v>
      </c>
      <c r="F3606" s="228">
        <v>38877</v>
      </c>
      <c r="G3606" s="228">
        <v>917</v>
      </c>
      <c r="H3606" s="228">
        <v>1423</v>
      </c>
      <c r="I3606" s="228">
        <v>1386247.45</v>
      </c>
      <c r="J3606" s="228">
        <v>292236.92</v>
      </c>
      <c r="K3606" s="228">
        <v>234663</v>
      </c>
      <c r="L3606" s="228">
        <v>2141784.59</v>
      </c>
    </row>
    <row r="3607" spans="1:12">
      <c r="A3607" s="228">
        <v>2010</v>
      </c>
      <c r="B3607" s="228" t="s">
        <v>193</v>
      </c>
      <c r="C3607" s="228" t="s">
        <v>65</v>
      </c>
      <c r="D3607" s="228" t="s">
        <v>205</v>
      </c>
      <c r="E3607" s="228">
        <v>20</v>
      </c>
      <c r="F3607" s="228">
        <v>31539</v>
      </c>
      <c r="G3607" s="228">
        <v>902</v>
      </c>
      <c r="H3607" s="228">
        <v>1471</v>
      </c>
      <c r="I3607" s="228">
        <v>1528851.9</v>
      </c>
      <c r="J3607" s="228">
        <v>370245.87</v>
      </c>
      <c r="K3607" s="228">
        <v>402347</v>
      </c>
      <c r="L3607" s="228">
        <v>2572334.1800000002</v>
      </c>
    </row>
    <row r="3608" spans="1:12">
      <c r="A3608" s="228">
        <v>2010</v>
      </c>
      <c r="B3608" s="228" t="s">
        <v>193</v>
      </c>
      <c r="C3608" s="228" t="s">
        <v>65</v>
      </c>
      <c r="D3608" s="228" t="s">
        <v>205</v>
      </c>
      <c r="E3608" s="228">
        <v>25</v>
      </c>
      <c r="F3608" s="228">
        <v>33027</v>
      </c>
      <c r="G3608" s="228">
        <v>1035</v>
      </c>
      <c r="H3608" s="228">
        <v>1851</v>
      </c>
      <c r="I3608" s="228">
        <v>1494746.24</v>
      </c>
      <c r="J3608" s="228">
        <v>358508.72</v>
      </c>
      <c r="K3608" s="228">
        <v>267923</v>
      </c>
      <c r="L3608" s="228">
        <v>2393008.63</v>
      </c>
    </row>
    <row r="3609" spans="1:12">
      <c r="A3609" s="228">
        <v>2010</v>
      </c>
      <c r="B3609" s="228" t="s">
        <v>193</v>
      </c>
      <c r="C3609" s="228" t="s">
        <v>65</v>
      </c>
      <c r="D3609" s="228" t="s">
        <v>205</v>
      </c>
      <c r="E3609" s="228">
        <v>30</v>
      </c>
      <c r="F3609" s="228">
        <v>38476</v>
      </c>
      <c r="G3609" s="228">
        <v>1027</v>
      </c>
      <c r="H3609" s="228">
        <v>1638</v>
      </c>
      <c r="I3609" s="228">
        <v>1667717.41</v>
      </c>
      <c r="J3609" s="228">
        <v>438573.93</v>
      </c>
      <c r="K3609" s="228">
        <v>264168</v>
      </c>
      <c r="L3609" s="228">
        <v>2709861.2</v>
      </c>
    </row>
    <row r="3610" spans="1:12">
      <c r="A3610" s="228">
        <v>2010</v>
      </c>
      <c r="B3610" s="228" t="s">
        <v>193</v>
      </c>
      <c r="C3610" s="228" t="s">
        <v>65</v>
      </c>
      <c r="D3610" s="228" t="s">
        <v>205</v>
      </c>
      <c r="E3610" s="228">
        <v>35</v>
      </c>
      <c r="F3610" s="228">
        <v>42479</v>
      </c>
      <c r="G3610" s="228">
        <v>1485</v>
      </c>
      <c r="H3610" s="228">
        <v>2465</v>
      </c>
      <c r="I3610" s="228">
        <v>2339653.44</v>
      </c>
      <c r="J3610" s="228">
        <v>586855.18000000005</v>
      </c>
      <c r="K3610" s="228">
        <v>416582</v>
      </c>
      <c r="L3610" s="228">
        <v>3785337.02</v>
      </c>
    </row>
    <row r="3611" spans="1:12">
      <c r="A3611" s="228">
        <v>2010</v>
      </c>
      <c r="B3611" s="228" t="s">
        <v>193</v>
      </c>
      <c r="C3611" s="228" t="s">
        <v>65</v>
      </c>
      <c r="D3611" s="228" t="s">
        <v>205</v>
      </c>
      <c r="E3611" s="228">
        <v>40</v>
      </c>
      <c r="F3611" s="228">
        <v>43030</v>
      </c>
      <c r="G3611" s="228">
        <v>1741</v>
      </c>
      <c r="H3611" s="228">
        <v>2845</v>
      </c>
      <c r="I3611" s="228">
        <v>2724092.4</v>
      </c>
      <c r="J3611" s="228">
        <v>738138.35</v>
      </c>
      <c r="K3611" s="228">
        <v>596682.65</v>
      </c>
      <c r="L3611" s="228">
        <v>4603461</v>
      </c>
    </row>
    <row r="3612" spans="1:12">
      <c r="A3612" s="228">
        <v>2010</v>
      </c>
      <c r="B3612" s="228" t="s">
        <v>193</v>
      </c>
      <c r="C3612" s="228" t="s">
        <v>65</v>
      </c>
      <c r="D3612" s="228" t="s">
        <v>205</v>
      </c>
      <c r="E3612" s="228">
        <v>45</v>
      </c>
      <c r="F3612" s="228">
        <v>45371</v>
      </c>
      <c r="G3612" s="228">
        <v>2069</v>
      </c>
      <c r="H3612" s="228">
        <v>3722</v>
      </c>
      <c r="I3612" s="228">
        <v>3721563.56</v>
      </c>
      <c r="J3612" s="228">
        <v>976833.11</v>
      </c>
      <c r="K3612" s="228">
        <v>769178.85</v>
      </c>
      <c r="L3612" s="228">
        <v>6129735.0099999998</v>
      </c>
    </row>
    <row r="3613" spans="1:12">
      <c r="A3613" s="228">
        <v>2010</v>
      </c>
      <c r="B3613" s="228" t="s">
        <v>193</v>
      </c>
      <c r="C3613" s="228" t="s">
        <v>65</v>
      </c>
      <c r="D3613" s="228" t="s">
        <v>205</v>
      </c>
      <c r="E3613" s="228">
        <v>50</v>
      </c>
      <c r="F3613" s="228">
        <v>44756</v>
      </c>
      <c r="G3613" s="228">
        <v>2824</v>
      </c>
      <c r="H3613" s="228">
        <v>5184</v>
      </c>
      <c r="I3613" s="228">
        <v>5280322.51</v>
      </c>
      <c r="J3613" s="228">
        <v>1426151.67</v>
      </c>
      <c r="K3613" s="228">
        <v>1372090.24</v>
      </c>
      <c r="L3613" s="228">
        <v>8891878.8100000005</v>
      </c>
    </row>
    <row r="3614" spans="1:12">
      <c r="A3614" s="228">
        <v>2010</v>
      </c>
      <c r="B3614" s="228" t="s">
        <v>193</v>
      </c>
      <c r="C3614" s="228" t="s">
        <v>65</v>
      </c>
      <c r="D3614" s="228" t="s">
        <v>205</v>
      </c>
      <c r="E3614" s="228">
        <v>55</v>
      </c>
      <c r="F3614" s="228">
        <v>41832</v>
      </c>
      <c r="G3614" s="228">
        <v>3559</v>
      </c>
      <c r="H3614" s="228">
        <v>6582</v>
      </c>
      <c r="I3614" s="228">
        <v>7098972.3499999996</v>
      </c>
      <c r="J3614" s="228">
        <v>1848410.24</v>
      </c>
      <c r="K3614" s="228">
        <v>1795905.16</v>
      </c>
      <c r="L3614" s="228">
        <v>11758573.130000001</v>
      </c>
    </row>
    <row r="3615" spans="1:12">
      <c r="A3615" s="228">
        <v>2010</v>
      </c>
      <c r="B3615" s="228" t="s">
        <v>193</v>
      </c>
      <c r="C3615" s="228" t="s">
        <v>65</v>
      </c>
      <c r="D3615" s="228" t="s">
        <v>205</v>
      </c>
      <c r="E3615" s="228">
        <v>60</v>
      </c>
      <c r="F3615" s="228">
        <v>37310</v>
      </c>
      <c r="G3615" s="228">
        <v>4301</v>
      </c>
      <c r="H3615" s="228">
        <v>8883</v>
      </c>
      <c r="I3615" s="228">
        <v>9442358.4399999995</v>
      </c>
      <c r="J3615" s="228">
        <v>2295754.44</v>
      </c>
      <c r="K3615" s="228">
        <v>3078299.82</v>
      </c>
      <c r="L3615" s="228">
        <v>15973606.890000001</v>
      </c>
    </row>
    <row r="3616" spans="1:12">
      <c r="A3616" s="228">
        <v>2010</v>
      </c>
      <c r="B3616" s="228" t="s">
        <v>193</v>
      </c>
      <c r="C3616" s="228" t="s">
        <v>65</v>
      </c>
      <c r="D3616" s="228" t="s">
        <v>205</v>
      </c>
      <c r="E3616" s="228">
        <v>65</v>
      </c>
      <c r="F3616" s="228">
        <v>25529</v>
      </c>
      <c r="G3616" s="228">
        <v>4350</v>
      </c>
      <c r="H3616" s="228">
        <v>9147</v>
      </c>
      <c r="I3616" s="228">
        <v>9458038.5199999996</v>
      </c>
      <c r="J3616" s="228">
        <v>2206555.21</v>
      </c>
      <c r="K3616" s="228">
        <v>2890998.2</v>
      </c>
      <c r="L3616" s="228">
        <v>15581015.449999999</v>
      </c>
    </row>
    <row r="3617" spans="1:12">
      <c r="A3617" s="228">
        <v>2010</v>
      </c>
      <c r="B3617" s="228" t="s">
        <v>193</v>
      </c>
      <c r="C3617" s="228" t="s">
        <v>65</v>
      </c>
      <c r="D3617" s="228" t="s">
        <v>205</v>
      </c>
      <c r="E3617" s="228">
        <v>70</v>
      </c>
      <c r="F3617" s="228">
        <v>17708</v>
      </c>
      <c r="G3617" s="228">
        <v>3491</v>
      </c>
      <c r="H3617" s="228">
        <v>8868</v>
      </c>
      <c r="I3617" s="228">
        <v>8944914.5299999993</v>
      </c>
      <c r="J3617" s="228">
        <v>2095675.53</v>
      </c>
      <c r="K3617" s="228">
        <v>2646421.67</v>
      </c>
      <c r="L3617" s="228">
        <v>14017472.859999999</v>
      </c>
    </row>
    <row r="3618" spans="1:12">
      <c r="A3618" s="228">
        <v>2010</v>
      </c>
      <c r="B3618" s="228" t="s">
        <v>193</v>
      </c>
      <c r="C3618" s="228" t="s">
        <v>65</v>
      </c>
      <c r="D3618" s="228" t="s">
        <v>205</v>
      </c>
      <c r="E3618" s="228">
        <v>75</v>
      </c>
      <c r="F3618" s="228">
        <v>11949</v>
      </c>
      <c r="G3618" s="228">
        <v>2892</v>
      </c>
      <c r="H3618" s="228">
        <v>8643</v>
      </c>
      <c r="I3618" s="228">
        <v>7546674.5999999996</v>
      </c>
      <c r="J3618" s="228">
        <v>1827389.67</v>
      </c>
      <c r="K3618" s="228">
        <v>2590876.04</v>
      </c>
      <c r="L3618" s="228">
        <v>12475624.939999999</v>
      </c>
    </row>
    <row r="3619" spans="1:12">
      <c r="A3619" s="228">
        <v>2010</v>
      </c>
      <c r="B3619" s="228" t="s">
        <v>193</v>
      </c>
      <c r="C3619" s="228" t="s">
        <v>65</v>
      </c>
      <c r="D3619" s="228" t="s">
        <v>205</v>
      </c>
      <c r="E3619" s="228">
        <v>80</v>
      </c>
      <c r="F3619" s="228">
        <v>8042</v>
      </c>
      <c r="G3619" s="228">
        <v>2044</v>
      </c>
      <c r="H3619" s="228">
        <v>7982</v>
      </c>
      <c r="I3619" s="228">
        <v>5985223.2199999997</v>
      </c>
      <c r="J3619" s="228">
        <v>1187724.79</v>
      </c>
      <c r="K3619" s="228">
        <v>1532103.95</v>
      </c>
      <c r="L3619" s="228">
        <v>9099870.2799999993</v>
      </c>
    </row>
    <row r="3620" spans="1:12">
      <c r="A3620" s="228">
        <v>2010</v>
      </c>
      <c r="B3620" s="228" t="s">
        <v>193</v>
      </c>
      <c r="C3620" s="228" t="s">
        <v>65</v>
      </c>
      <c r="D3620" s="228" t="s">
        <v>205</v>
      </c>
      <c r="E3620" s="228">
        <v>85</v>
      </c>
      <c r="F3620" s="228">
        <v>2644</v>
      </c>
      <c r="G3620" s="228">
        <v>595</v>
      </c>
      <c r="H3620" s="228">
        <v>3359</v>
      </c>
      <c r="I3620" s="228">
        <v>1973308.55</v>
      </c>
      <c r="J3620" s="228">
        <v>338811.04</v>
      </c>
      <c r="K3620" s="228">
        <v>394700</v>
      </c>
      <c r="L3620" s="228">
        <v>2833922.54</v>
      </c>
    </row>
    <row r="3621" spans="1:12">
      <c r="A3621" s="228">
        <v>2010</v>
      </c>
      <c r="B3621" s="228" t="s">
        <v>193</v>
      </c>
      <c r="C3621" s="228" t="s">
        <v>65</v>
      </c>
      <c r="D3621" s="228" t="s">
        <v>205</v>
      </c>
      <c r="E3621" s="228">
        <v>90</v>
      </c>
      <c r="F3621" s="228">
        <v>762</v>
      </c>
      <c r="G3621" s="228">
        <v>178</v>
      </c>
      <c r="H3621" s="228">
        <v>1085</v>
      </c>
      <c r="I3621" s="228">
        <v>575776</v>
      </c>
      <c r="J3621" s="228">
        <v>63258.42</v>
      </c>
      <c r="K3621" s="228">
        <v>70933</v>
      </c>
      <c r="L3621" s="228">
        <v>745051.22</v>
      </c>
    </row>
    <row r="3622" spans="1:12">
      <c r="A3622" s="228">
        <v>2010</v>
      </c>
      <c r="B3622" s="228" t="s">
        <v>193</v>
      </c>
      <c r="C3622" s="228" t="s">
        <v>65</v>
      </c>
      <c r="D3622" s="228" t="s">
        <v>205</v>
      </c>
      <c r="E3622" s="228">
        <v>95</v>
      </c>
      <c r="F3622" s="228">
        <v>170</v>
      </c>
      <c r="G3622" s="228">
        <v>32</v>
      </c>
      <c r="H3622" s="228">
        <v>233</v>
      </c>
      <c r="I3622" s="228">
        <v>137590</v>
      </c>
      <c r="J3622" s="228">
        <v>21238.85</v>
      </c>
      <c r="K3622" s="228">
        <v>12822</v>
      </c>
      <c r="L3622" s="228">
        <v>183392.95</v>
      </c>
    </row>
    <row r="3623" spans="1:12">
      <c r="A3623" s="228">
        <v>2010</v>
      </c>
      <c r="B3623" s="228" t="s">
        <v>193</v>
      </c>
      <c r="C3623" s="228" t="s">
        <v>65</v>
      </c>
      <c r="D3623" s="228" t="s">
        <v>206</v>
      </c>
      <c r="E3623" s="228">
        <v>0</v>
      </c>
      <c r="F3623" s="228">
        <v>34396</v>
      </c>
      <c r="G3623" s="228">
        <v>885</v>
      </c>
      <c r="H3623" s="228">
        <v>2709</v>
      </c>
      <c r="I3623" s="228">
        <v>1600933.72</v>
      </c>
      <c r="J3623" s="228">
        <v>202672.92</v>
      </c>
      <c r="K3623" s="228">
        <v>38431</v>
      </c>
      <c r="L3623" s="228">
        <v>1937902</v>
      </c>
    </row>
    <row r="3624" spans="1:12">
      <c r="A3624" s="228">
        <v>2010</v>
      </c>
      <c r="B3624" s="228" t="s">
        <v>193</v>
      </c>
      <c r="C3624" s="228" t="s">
        <v>65</v>
      </c>
      <c r="D3624" s="228" t="s">
        <v>206</v>
      </c>
      <c r="E3624" s="228">
        <v>5</v>
      </c>
      <c r="F3624" s="228">
        <v>33826</v>
      </c>
      <c r="G3624" s="228">
        <v>400</v>
      </c>
      <c r="H3624" s="228">
        <v>452</v>
      </c>
      <c r="I3624" s="228">
        <v>471201.94</v>
      </c>
      <c r="J3624" s="228">
        <v>119834.83</v>
      </c>
      <c r="K3624" s="228">
        <v>31170</v>
      </c>
      <c r="L3624" s="228">
        <v>694762.29</v>
      </c>
    </row>
    <row r="3625" spans="1:12">
      <c r="A3625" s="228">
        <v>2010</v>
      </c>
      <c r="B3625" s="228" t="s">
        <v>193</v>
      </c>
      <c r="C3625" s="228" t="s">
        <v>65</v>
      </c>
      <c r="D3625" s="228" t="s">
        <v>206</v>
      </c>
      <c r="E3625" s="228">
        <v>10</v>
      </c>
      <c r="F3625" s="228">
        <v>35402</v>
      </c>
      <c r="G3625" s="228">
        <v>364</v>
      </c>
      <c r="H3625" s="228">
        <v>492</v>
      </c>
      <c r="I3625" s="228">
        <v>457861.45</v>
      </c>
      <c r="J3625" s="228">
        <v>128072.8</v>
      </c>
      <c r="K3625" s="228">
        <v>135399</v>
      </c>
      <c r="L3625" s="228">
        <v>781813.32</v>
      </c>
    </row>
    <row r="3626" spans="1:12">
      <c r="A3626" s="228">
        <v>2010</v>
      </c>
      <c r="B3626" s="228" t="s">
        <v>193</v>
      </c>
      <c r="C3626" s="228" t="s">
        <v>65</v>
      </c>
      <c r="D3626" s="228" t="s">
        <v>206</v>
      </c>
      <c r="E3626" s="228">
        <v>15</v>
      </c>
      <c r="F3626" s="228">
        <v>37198</v>
      </c>
      <c r="G3626" s="228">
        <v>1092</v>
      </c>
      <c r="H3626" s="228">
        <v>1715</v>
      </c>
      <c r="I3626" s="228">
        <v>1659520.01</v>
      </c>
      <c r="J3626" s="228">
        <v>353647.34</v>
      </c>
      <c r="K3626" s="228">
        <v>226940.6</v>
      </c>
      <c r="L3626" s="228">
        <v>2497957.5</v>
      </c>
    </row>
    <row r="3627" spans="1:12">
      <c r="A3627" s="228">
        <v>2010</v>
      </c>
      <c r="B3627" s="228" t="s">
        <v>193</v>
      </c>
      <c r="C3627" s="228" t="s">
        <v>65</v>
      </c>
      <c r="D3627" s="228" t="s">
        <v>206</v>
      </c>
      <c r="E3627" s="228">
        <v>20</v>
      </c>
      <c r="F3627" s="228">
        <v>32889</v>
      </c>
      <c r="G3627" s="228">
        <v>1598</v>
      </c>
      <c r="H3627" s="228">
        <v>3939</v>
      </c>
      <c r="I3627" s="228">
        <v>3240589.84</v>
      </c>
      <c r="J3627" s="228">
        <v>620368.51</v>
      </c>
      <c r="K3627" s="228">
        <v>218967.08</v>
      </c>
      <c r="L3627" s="228">
        <v>4504753.2699999996</v>
      </c>
    </row>
    <row r="3628" spans="1:12">
      <c r="A3628" s="228">
        <v>2010</v>
      </c>
      <c r="B3628" s="228" t="s">
        <v>193</v>
      </c>
      <c r="C3628" s="228" t="s">
        <v>65</v>
      </c>
      <c r="D3628" s="228" t="s">
        <v>206</v>
      </c>
      <c r="E3628" s="228">
        <v>25</v>
      </c>
      <c r="F3628" s="228">
        <v>36472</v>
      </c>
      <c r="G3628" s="228">
        <v>2419</v>
      </c>
      <c r="H3628" s="228">
        <v>6396</v>
      </c>
      <c r="I3628" s="228">
        <v>6233871.4199999999</v>
      </c>
      <c r="J3628" s="228">
        <v>1724016.62</v>
      </c>
      <c r="K3628" s="228">
        <v>354375.25</v>
      </c>
      <c r="L3628" s="228">
        <v>9168720.75</v>
      </c>
    </row>
    <row r="3629" spans="1:12">
      <c r="A3629" s="228">
        <v>2010</v>
      </c>
      <c r="B3629" s="228" t="s">
        <v>193</v>
      </c>
      <c r="C3629" s="228" t="s">
        <v>65</v>
      </c>
      <c r="D3629" s="228" t="s">
        <v>206</v>
      </c>
      <c r="E3629" s="228">
        <v>30</v>
      </c>
      <c r="F3629" s="228">
        <v>40791</v>
      </c>
      <c r="G3629" s="228">
        <v>3259</v>
      </c>
      <c r="H3629" s="228">
        <v>9212</v>
      </c>
      <c r="I3629" s="228">
        <v>9051237.7200000007</v>
      </c>
      <c r="J3629" s="228">
        <v>2608232.2599999998</v>
      </c>
      <c r="K3629" s="228">
        <v>373725</v>
      </c>
      <c r="L3629" s="228">
        <v>13191519.57</v>
      </c>
    </row>
    <row r="3630" spans="1:12">
      <c r="A3630" s="228">
        <v>2010</v>
      </c>
      <c r="B3630" s="228" t="s">
        <v>193</v>
      </c>
      <c r="C3630" s="228" t="s">
        <v>65</v>
      </c>
      <c r="D3630" s="228" t="s">
        <v>206</v>
      </c>
      <c r="E3630" s="228">
        <v>35</v>
      </c>
      <c r="F3630" s="228">
        <v>45097</v>
      </c>
      <c r="G3630" s="228">
        <v>3559</v>
      </c>
      <c r="H3630" s="228">
        <v>8542</v>
      </c>
      <c r="I3630" s="228">
        <v>8247212.7199999997</v>
      </c>
      <c r="J3630" s="228">
        <v>2179293.23</v>
      </c>
      <c r="K3630" s="228">
        <v>648330</v>
      </c>
      <c r="L3630" s="228">
        <v>12389934.699999999</v>
      </c>
    </row>
    <row r="3631" spans="1:12">
      <c r="A3631" s="228">
        <v>2010</v>
      </c>
      <c r="B3631" s="228" t="s">
        <v>193</v>
      </c>
      <c r="C3631" s="228" t="s">
        <v>65</v>
      </c>
      <c r="D3631" s="228" t="s">
        <v>206</v>
      </c>
      <c r="E3631" s="228">
        <v>40</v>
      </c>
      <c r="F3631" s="228">
        <v>44918</v>
      </c>
      <c r="G3631" s="228">
        <v>3271</v>
      </c>
      <c r="H3631" s="228">
        <v>6697</v>
      </c>
      <c r="I3631" s="228">
        <v>6386564.6799999997</v>
      </c>
      <c r="J3631" s="228">
        <v>1445899.56</v>
      </c>
      <c r="K3631" s="228">
        <v>680758.9</v>
      </c>
      <c r="L3631" s="228">
        <v>9661619.4499999993</v>
      </c>
    </row>
    <row r="3632" spans="1:12">
      <c r="A3632" s="228">
        <v>2010</v>
      </c>
      <c r="B3632" s="228" t="s">
        <v>193</v>
      </c>
      <c r="C3632" s="228" t="s">
        <v>65</v>
      </c>
      <c r="D3632" s="228" t="s">
        <v>206</v>
      </c>
      <c r="E3632" s="228">
        <v>45</v>
      </c>
      <c r="F3632" s="228">
        <v>46931</v>
      </c>
      <c r="G3632" s="228">
        <v>3336</v>
      </c>
      <c r="H3632" s="228">
        <v>6297</v>
      </c>
      <c r="I3632" s="228">
        <v>6292252.8099999996</v>
      </c>
      <c r="J3632" s="228">
        <v>1475899.93</v>
      </c>
      <c r="K3632" s="228">
        <v>1116073.83</v>
      </c>
      <c r="L3632" s="228">
        <v>9995424.9600000009</v>
      </c>
    </row>
    <row r="3633" spans="1:12">
      <c r="A3633" s="228">
        <v>2010</v>
      </c>
      <c r="B3633" s="228" t="s">
        <v>193</v>
      </c>
      <c r="C3633" s="228" t="s">
        <v>65</v>
      </c>
      <c r="D3633" s="228" t="s">
        <v>206</v>
      </c>
      <c r="E3633" s="228">
        <v>50</v>
      </c>
      <c r="F3633" s="228">
        <v>46770</v>
      </c>
      <c r="G3633" s="228">
        <v>3691</v>
      </c>
      <c r="H3633" s="228">
        <v>7385</v>
      </c>
      <c r="I3633" s="228">
        <v>6372490.0300000003</v>
      </c>
      <c r="J3633" s="228">
        <v>1647972.84</v>
      </c>
      <c r="K3633" s="228">
        <v>1323747</v>
      </c>
      <c r="L3633" s="228">
        <v>10549010.43</v>
      </c>
    </row>
    <row r="3634" spans="1:12">
      <c r="A3634" s="228">
        <v>2010</v>
      </c>
      <c r="B3634" s="228" t="s">
        <v>193</v>
      </c>
      <c r="C3634" s="228" t="s">
        <v>65</v>
      </c>
      <c r="D3634" s="228" t="s">
        <v>206</v>
      </c>
      <c r="E3634" s="228">
        <v>55</v>
      </c>
      <c r="F3634" s="228">
        <v>43384</v>
      </c>
      <c r="G3634" s="228">
        <v>4074</v>
      </c>
      <c r="H3634" s="228">
        <v>8567</v>
      </c>
      <c r="I3634" s="228">
        <v>7834354.4400000004</v>
      </c>
      <c r="J3634" s="228">
        <v>1894595.83</v>
      </c>
      <c r="K3634" s="228">
        <v>1606642.06</v>
      </c>
      <c r="L3634" s="228">
        <v>12482594.380000001</v>
      </c>
    </row>
    <row r="3635" spans="1:12">
      <c r="A3635" s="228">
        <v>2010</v>
      </c>
      <c r="B3635" s="228" t="s">
        <v>193</v>
      </c>
      <c r="C3635" s="228" t="s">
        <v>65</v>
      </c>
      <c r="D3635" s="228" t="s">
        <v>206</v>
      </c>
      <c r="E3635" s="228">
        <v>60</v>
      </c>
      <c r="F3635" s="228">
        <v>37184</v>
      </c>
      <c r="G3635" s="228">
        <v>4105</v>
      </c>
      <c r="H3635" s="228">
        <v>8871</v>
      </c>
      <c r="I3635" s="228">
        <v>8175980.5099999998</v>
      </c>
      <c r="J3635" s="228">
        <v>2133672.81</v>
      </c>
      <c r="K3635" s="228">
        <v>2292838.65</v>
      </c>
      <c r="L3635" s="228">
        <v>13649117.18</v>
      </c>
    </row>
    <row r="3636" spans="1:12">
      <c r="A3636" s="228">
        <v>2010</v>
      </c>
      <c r="B3636" s="228" t="s">
        <v>193</v>
      </c>
      <c r="C3636" s="228" t="s">
        <v>65</v>
      </c>
      <c r="D3636" s="228" t="s">
        <v>206</v>
      </c>
      <c r="E3636" s="228">
        <v>65</v>
      </c>
      <c r="F3636" s="228">
        <v>25260</v>
      </c>
      <c r="G3636" s="228">
        <v>3390</v>
      </c>
      <c r="H3636" s="228">
        <v>8265</v>
      </c>
      <c r="I3636" s="228">
        <v>7707535.2400000002</v>
      </c>
      <c r="J3636" s="228">
        <v>1926054.08</v>
      </c>
      <c r="K3636" s="228">
        <v>2031685</v>
      </c>
      <c r="L3636" s="228">
        <v>12321283.58</v>
      </c>
    </row>
    <row r="3637" spans="1:12">
      <c r="A3637" s="228">
        <v>2010</v>
      </c>
      <c r="B3637" s="228" t="s">
        <v>193</v>
      </c>
      <c r="C3637" s="228" t="s">
        <v>65</v>
      </c>
      <c r="D3637" s="228" t="s">
        <v>206</v>
      </c>
      <c r="E3637" s="228">
        <v>70</v>
      </c>
      <c r="F3637" s="228">
        <v>18323</v>
      </c>
      <c r="G3637" s="228">
        <v>3148</v>
      </c>
      <c r="H3637" s="228">
        <v>9686</v>
      </c>
      <c r="I3637" s="228">
        <v>8275158.7999999998</v>
      </c>
      <c r="J3637" s="228">
        <v>1859930.24</v>
      </c>
      <c r="K3637" s="228">
        <v>2651799.5</v>
      </c>
      <c r="L3637" s="228">
        <v>13450245.880000001</v>
      </c>
    </row>
    <row r="3638" spans="1:12">
      <c r="A3638" s="228">
        <v>2010</v>
      </c>
      <c r="B3638" s="228" t="s">
        <v>193</v>
      </c>
      <c r="C3638" s="228" t="s">
        <v>65</v>
      </c>
      <c r="D3638" s="228" t="s">
        <v>206</v>
      </c>
      <c r="E3638" s="228">
        <v>75</v>
      </c>
      <c r="F3638" s="228">
        <v>13510</v>
      </c>
      <c r="G3638" s="228">
        <v>2505</v>
      </c>
      <c r="H3638" s="228">
        <v>9619</v>
      </c>
      <c r="I3638" s="228">
        <v>7479752.3499999996</v>
      </c>
      <c r="J3638" s="228">
        <v>1608826.23</v>
      </c>
      <c r="K3638" s="228">
        <v>2063806.72</v>
      </c>
      <c r="L3638" s="228">
        <v>11638891.609999999</v>
      </c>
    </row>
    <row r="3639" spans="1:12">
      <c r="A3639" s="228">
        <v>2010</v>
      </c>
      <c r="B3639" s="228" t="s">
        <v>193</v>
      </c>
      <c r="C3639" s="228" t="s">
        <v>65</v>
      </c>
      <c r="D3639" s="228" t="s">
        <v>206</v>
      </c>
      <c r="E3639" s="228">
        <v>80</v>
      </c>
      <c r="F3639" s="228">
        <v>9950</v>
      </c>
      <c r="G3639" s="228">
        <v>1721</v>
      </c>
      <c r="H3639" s="228">
        <v>8641</v>
      </c>
      <c r="I3639" s="228">
        <v>5794438.1100000003</v>
      </c>
      <c r="J3639" s="228">
        <v>1166178.73</v>
      </c>
      <c r="K3639" s="228">
        <v>1418712.01</v>
      </c>
      <c r="L3639" s="228">
        <v>8843338.1699999999</v>
      </c>
    </row>
    <row r="3640" spans="1:12">
      <c r="A3640" s="228">
        <v>2010</v>
      </c>
      <c r="B3640" s="228" t="s">
        <v>193</v>
      </c>
      <c r="C3640" s="228" t="s">
        <v>65</v>
      </c>
      <c r="D3640" s="228" t="s">
        <v>206</v>
      </c>
      <c r="E3640" s="228">
        <v>85</v>
      </c>
      <c r="F3640" s="228">
        <v>5591</v>
      </c>
      <c r="G3640" s="228">
        <v>948</v>
      </c>
      <c r="H3640" s="228">
        <v>7444</v>
      </c>
      <c r="I3640" s="228">
        <v>3812943.19</v>
      </c>
      <c r="J3640" s="228">
        <v>544674.16</v>
      </c>
      <c r="K3640" s="228">
        <v>500697.08</v>
      </c>
      <c r="L3640" s="228">
        <v>5066148.25</v>
      </c>
    </row>
    <row r="3641" spans="1:12">
      <c r="A3641" s="228">
        <v>2010</v>
      </c>
      <c r="B3641" s="228" t="s">
        <v>193</v>
      </c>
      <c r="C3641" s="228" t="s">
        <v>65</v>
      </c>
      <c r="D3641" s="228" t="s">
        <v>206</v>
      </c>
      <c r="E3641" s="228">
        <v>90</v>
      </c>
      <c r="F3641" s="228">
        <v>2103</v>
      </c>
      <c r="G3641" s="228">
        <v>347</v>
      </c>
      <c r="H3641" s="228">
        <v>3580</v>
      </c>
      <c r="I3641" s="228">
        <v>1405046.45</v>
      </c>
      <c r="J3641" s="228">
        <v>166307.57</v>
      </c>
      <c r="K3641" s="228">
        <v>114802</v>
      </c>
      <c r="L3641" s="228">
        <v>1770323.58</v>
      </c>
    </row>
    <row r="3642" spans="1:12">
      <c r="A3642" s="228">
        <v>2010</v>
      </c>
      <c r="B3642" s="228" t="s">
        <v>193</v>
      </c>
      <c r="C3642" s="228" t="s">
        <v>65</v>
      </c>
      <c r="D3642" s="228" t="s">
        <v>206</v>
      </c>
      <c r="E3642" s="228">
        <v>95</v>
      </c>
      <c r="F3642" s="228">
        <v>609</v>
      </c>
      <c r="G3642" s="228">
        <v>74</v>
      </c>
      <c r="H3642" s="228">
        <v>1745</v>
      </c>
      <c r="I3642" s="228">
        <v>503388.18</v>
      </c>
      <c r="J3642" s="228">
        <v>31743.01</v>
      </c>
      <c r="K3642" s="228">
        <v>19476</v>
      </c>
      <c r="L3642" s="228">
        <v>607184.44999999995</v>
      </c>
    </row>
    <row r="3643" spans="1:12">
      <c r="A3643" s="228">
        <v>2010</v>
      </c>
      <c r="B3643" s="228" t="s">
        <v>193</v>
      </c>
      <c r="C3643" s="228" t="s">
        <v>66</v>
      </c>
      <c r="D3643" s="228" t="s">
        <v>205</v>
      </c>
      <c r="E3643" s="228">
        <v>0</v>
      </c>
      <c r="F3643" s="228">
        <v>5225</v>
      </c>
      <c r="G3643" s="228">
        <v>148</v>
      </c>
      <c r="H3643" s="228">
        <v>778</v>
      </c>
      <c r="I3643" s="228">
        <v>436842.23999999999</v>
      </c>
      <c r="J3643" s="228">
        <v>62192.03</v>
      </c>
      <c r="K3643" s="228">
        <v>2678</v>
      </c>
      <c r="L3643" s="228">
        <v>530874.57999999996</v>
      </c>
    </row>
    <row r="3644" spans="1:12">
      <c r="A3644" s="228">
        <v>2010</v>
      </c>
      <c r="B3644" s="228" t="s">
        <v>193</v>
      </c>
      <c r="C3644" s="228" t="s">
        <v>66</v>
      </c>
      <c r="D3644" s="228" t="s">
        <v>205</v>
      </c>
      <c r="E3644" s="228">
        <v>5</v>
      </c>
      <c r="F3644" s="228">
        <v>5804</v>
      </c>
      <c r="G3644" s="228">
        <v>92</v>
      </c>
      <c r="H3644" s="228">
        <v>127</v>
      </c>
      <c r="I3644" s="228">
        <v>90824.66</v>
      </c>
      <c r="J3644" s="228">
        <v>21577.73</v>
      </c>
      <c r="K3644" s="228">
        <v>8264</v>
      </c>
      <c r="L3644" s="228">
        <v>139683.85999999999</v>
      </c>
    </row>
    <row r="3645" spans="1:12">
      <c r="A3645" s="228">
        <v>2010</v>
      </c>
      <c r="B3645" s="228" t="s">
        <v>193</v>
      </c>
      <c r="C3645" s="228" t="s">
        <v>66</v>
      </c>
      <c r="D3645" s="228" t="s">
        <v>205</v>
      </c>
      <c r="E3645" s="228">
        <v>10</v>
      </c>
      <c r="F3645" s="228">
        <v>6441</v>
      </c>
      <c r="G3645" s="228">
        <v>72</v>
      </c>
      <c r="H3645" s="228">
        <v>77</v>
      </c>
      <c r="I3645" s="228">
        <v>74022.95</v>
      </c>
      <c r="J3645" s="228">
        <v>24279.78</v>
      </c>
      <c r="K3645" s="228">
        <v>12777</v>
      </c>
      <c r="L3645" s="228">
        <v>129437.92</v>
      </c>
    </row>
    <row r="3646" spans="1:12">
      <c r="A3646" s="228">
        <v>2010</v>
      </c>
      <c r="B3646" s="228" t="s">
        <v>193</v>
      </c>
      <c r="C3646" s="228" t="s">
        <v>66</v>
      </c>
      <c r="D3646" s="228" t="s">
        <v>205</v>
      </c>
      <c r="E3646" s="228">
        <v>15</v>
      </c>
      <c r="F3646" s="228">
        <v>7558</v>
      </c>
      <c r="G3646" s="228">
        <v>186</v>
      </c>
      <c r="H3646" s="228">
        <v>323</v>
      </c>
      <c r="I3646" s="228">
        <v>286206.98</v>
      </c>
      <c r="J3646" s="228">
        <v>64317.21</v>
      </c>
      <c r="K3646" s="228">
        <v>43854</v>
      </c>
      <c r="L3646" s="228">
        <v>435193.23</v>
      </c>
    </row>
    <row r="3647" spans="1:12">
      <c r="A3647" s="228">
        <v>2010</v>
      </c>
      <c r="B3647" s="228" t="s">
        <v>193</v>
      </c>
      <c r="C3647" s="228" t="s">
        <v>66</v>
      </c>
      <c r="D3647" s="228" t="s">
        <v>205</v>
      </c>
      <c r="E3647" s="228">
        <v>20</v>
      </c>
      <c r="F3647" s="228">
        <v>5811</v>
      </c>
      <c r="G3647" s="228">
        <v>195</v>
      </c>
      <c r="H3647" s="228">
        <v>369</v>
      </c>
      <c r="I3647" s="228">
        <v>279635.62</v>
      </c>
      <c r="J3647" s="228">
        <v>61222.48</v>
      </c>
      <c r="K3647" s="228">
        <v>70235</v>
      </c>
      <c r="L3647" s="228">
        <v>460805.16</v>
      </c>
    </row>
    <row r="3648" spans="1:12">
      <c r="A3648" s="228">
        <v>2010</v>
      </c>
      <c r="B3648" s="228" t="s">
        <v>193</v>
      </c>
      <c r="C3648" s="228" t="s">
        <v>66</v>
      </c>
      <c r="D3648" s="228" t="s">
        <v>205</v>
      </c>
      <c r="E3648" s="228">
        <v>25</v>
      </c>
      <c r="F3648" s="228">
        <v>3737</v>
      </c>
      <c r="G3648" s="228">
        <v>122</v>
      </c>
      <c r="H3648" s="228">
        <v>204</v>
      </c>
      <c r="I3648" s="228">
        <v>201104.67</v>
      </c>
      <c r="J3648" s="228">
        <v>53952.6</v>
      </c>
      <c r="K3648" s="228">
        <v>36290</v>
      </c>
      <c r="L3648" s="228">
        <v>343887.43</v>
      </c>
    </row>
    <row r="3649" spans="1:12">
      <c r="A3649" s="228">
        <v>2010</v>
      </c>
      <c r="B3649" s="228" t="s">
        <v>193</v>
      </c>
      <c r="C3649" s="228" t="s">
        <v>66</v>
      </c>
      <c r="D3649" s="228" t="s">
        <v>205</v>
      </c>
      <c r="E3649" s="228">
        <v>30</v>
      </c>
      <c r="F3649" s="228">
        <v>4688</v>
      </c>
      <c r="G3649" s="228">
        <v>204</v>
      </c>
      <c r="H3649" s="228">
        <v>461</v>
      </c>
      <c r="I3649" s="228">
        <v>300736.64000000001</v>
      </c>
      <c r="J3649" s="228">
        <v>57100.25</v>
      </c>
      <c r="K3649" s="228">
        <v>41449</v>
      </c>
      <c r="L3649" s="228">
        <v>446055.84</v>
      </c>
    </row>
    <row r="3650" spans="1:12">
      <c r="A3650" s="228">
        <v>2010</v>
      </c>
      <c r="B3650" s="228" t="s">
        <v>193</v>
      </c>
      <c r="C3650" s="228" t="s">
        <v>66</v>
      </c>
      <c r="D3650" s="228" t="s">
        <v>205</v>
      </c>
      <c r="E3650" s="228">
        <v>35</v>
      </c>
      <c r="F3650" s="228">
        <v>5941</v>
      </c>
      <c r="G3650" s="228">
        <v>229</v>
      </c>
      <c r="H3650" s="228">
        <v>429</v>
      </c>
      <c r="I3650" s="228">
        <v>342206.8</v>
      </c>
      <c r="J3650" s="228">
        <v>81120.509999999995</v>
      </c>
      <c r="K3650" s="228">
        <v>33786</v>
      </c>
      <c r="L3650" s="228">
        <v>543337.56999999995</v>
      </c>
    </row>
    <row r="3651" spans="1:12">
      <c r="A3651" s="228">
        <v>2010</v>
      </c>
      <c r="B3651" s="228" t="s">
        <v>193</v>
      </c>
      <c r="C3651" s="228" t="s">
        <v>66</v>
      </c>
      <c r="D3651" s="228" t="s">
        <v>205</v>
      </c>
      <c r="E3651" s="228">
        <v>40</v>
      </c>
      <c r="F3651" s="228">
        <v>6630</v>
      </c>
      <c r="G3651" s="228">
        <v>320</v>
      </c>
      <c r="H3651" s="228">
        <v>668</v>
      </c>
      <c r="I3651" s="228">
        <v>528489.37</v>
      </c>
      <c r="J3651" s="228">
        <v>112161.59</v>
      </c>
      <c r="K3651" s="228">
        <v>98980</v>
      </c>
      <c r="L3651" s="228">
        <v>830963.41</v>
      </c>
    </row>
    <row r="3652" spans="1:12">
      <c r="A3652" s="228">
        <v>2010</v>
      </c>
      <c r="B3652" s="228" t="s">
        <v>193</v>
      </c>
      <c r="C3652" s="228" t="s">
        <v>66</v>
      </c>
      <c r="D3652" s="228" t="s">
        <v>205</v>
      </c>
      <c r="E3652" s="228">
        <v>45</v>
      </c>
      <c r="F3652" s="228">
        <v>8142</v>
      </c>
      <c r="G3652" s="228">
        <v>486</v>
      </c>
      <c r="H3652" s="228">
        <v>771</v>
      </c>
      <c r="I3652" s="228">
        <v>628043.9</v>
      </c>
      <c r="J3652" s="228">
        <v>174610.76</v>
      </c>
      <c r="K3652" s="228">
        <v>104279</v>
      </c>
      <c r="L3652" s="228">
        <v>1048430.93</v>
      </c>
    </row>
    <row r="3653" spans="1:12">
      <c r="A3653" s="228">
        <v>2010</v>
      </c>
      <c r="B3653" s="228" t="s">
        <v>193</v>
      </c>
      <c r="C3653" s="228" t="s">
        <v>66</v>
      </c>
      <c r="D3653" s="228" t="s">
        <v>205</v>
      </c>
      <c r="E3653" s="228">
        <v>50</v>
      </c>
      <c r="F3653" s="228">
        <v>9337</v>
      </c>
      <c r="G3653" s="228">
        <v>683</v>
      </c>
      <c r="H3653" s="228">
        <v>1161</v>
      </c>
      <c r="I3653" s="228">
        <v>1074934.18</v>
      </c>
      <c r="J3653" s="228">
        <v>271261.24</v>
      </c>
      <c r="K3653" s="228">
        <v>356992.17</v>
      </c>
      <c r="L3653" s="228">
        <v>1892379.87</v>
      </c>
    </row>
    <row r="3654" spans="1:12">
      <c r="A3654" s="228">
        <v>2010</v>
      </c>
      <c r="B3654" s="228" t="s">
        <v>193</v>
      </c>
      <c r="C3654" s="228" t="s">
        <v>66</v>
      </c>
      <c r="D3654" s="228" t="s">
        <v>205</v>
      </c>
      <c r="E3654" s="228">
        <v>55</v>
      </c>
      <c r="F3654" s="228">
        <v>9333</v>
      </c>
      <c r="G3654" s="228">
        <v>762</v>
      </c>
      <c r="H3654" s="228">
        <v>1587</v>
      </c>
      <c r="I3654" s="228">
        <v>1452763.6</v>
      </c>
      <c r="J3654" s="228">
        <v>371467.19</v>
      </c>
      <c r="K3654" s="228">
        <v>608487.65</v>
      </c>
      <c r="L3654" s="228">
        <v>2691112.02</v>
      </c>
    </row>
    <row r="3655" spans="1:12">
      <c r="A3655" s="228">
        <v>2010</v>
      </c>
      <c r="B3655" s="228" t="s">
        <v>193</v>
      </c>
      <c r="C3655" s="228" t="s">
        <v>66</v>
      </c>
      <c r="D3655" s="228" t="s">
        <v>205</v>
      </c>
      <c r="E3655" s="228">
        <v>60</v>
      </c>
      <c r="F3655" s="228">
        <v>8682</v>
      </c>
      <c r="G3655" s="228">
        <v>1153</v>
      </c>
      <c r="H3655" s="228">
        <v>2198</v>
      </c>
      <c r="I3655" s="228">
        <v>2066796.01</v>
      </c>
      <c r="J3655" s="228">
        <v>496292.25</v>
      </c>
      <c r="K3655" s="228">
        <v>601709.4</v>
      </c>
      <c r="L3655" s="228">
        <v>3425464.68</v>
      </c>
    </row>
    <row r="3656" spans="1:12">
      <c r="A3656" s="228">
        <v>2010</v>
      </c>
      <c r="B3656" s="228" t="s">
        <v>193</v>
      </c>
      <c r="C3656" s="228" t="s">
        <v>66</v>
      </c>
      <c r="D3656" s="228" t="s">
        <v>205</v>
      </c>
      <c r="E3656" s="228">
        <v>65</v>
      </c>
      <c r="F3656" s="228">
        <v>6580</v>
      </c>
      <c r="G3656" s="228">
        <v>1127</v>
      </c>
      <c r="H3656" s="228">
        <v>2459</v>
      </c>
      <c r="I3656" s="228">
        <v>2280760.7000000002</v>
      </c>
      <c r="J3656" s="228">
        <v>558527.28</v>
      </c>
      <c r="K3656" s="228">
        <v>939602.35</v>
      </c>
      <c r="L3656" s="228">
        <v>4036321.15</v>
      </c>
    </row>
    <row r="3657" spans="1:12">
      <c r="A3657" s="228">
        <v>2010</v>
      </c>
      <c r="B3657" s="228" t="s">
        <v>193</v>
      </c>
      <c r="C3657" s="228" t="s">
        <v>66</v>
      </c>
      <c r="D3657" s="228" t="s">
        <v>205</v>
      </c>
      <c r="E3657" s="228">
        <v>70</v>
      </c>
      <c r="F3657" s="228">
        <v>4561</v>
      </c>
      <c r="G3657" s="228">
        <v>948</v>
      </c>
      <c r="H3657" s="228">
        <v>2214</v>
      </c>
      <c r="I3657" s="228">
        <v>1785519.41</v>
      </c>
      <c r="J3657" s="228">
        <v>461076.72</v>
      </c>
      <c r="K3657" s="228">
        <v>603383.5</v>
      </c>
      <c r="L3657" s="228">
        <v>3001062.6</v>
      </c>
    </row>
    <row r="3658" spans="1:12">
      <c r="A3658" s="228">
        <v>2010</v>
      </c>
      <c r="B3658" s="228" t="s">
        <v>193</v>
      </c>
      <c r="C3658" s="228" t="s">
        <v>66</v>
      </c>
      <c r="D3658" s="228" t="s">
        <v>205</v>
      </c>
      <c r="E3658" s="228">
        <v>75</v>
      </c>
      <c r="F3658" s="228">
        <v>3359</v>
      </c>
      <c r="G3658" s="228">
        <v>889</v>
      </c>
      <c r="H3658" s="228">
        <v>2322</v>
      </c>
      <c r="I3658" s="228">
        <v>1737237.7</v>
      </c>
      <c r="J3658" s="228">
        <v>404298.21</v>
      </c>
      <c r="K3658" s="228">
        <v>504119.85</v>
      </c>
      <c r="L3658" s="228">
        <v>2821551.39</v>
      </c>
    </row>
    <row r="3659" spans="1:12">
      <c r="A3659" s="228">
        <v>2010</v>
      </c>
      <c r="B3659" s="228" t="s">
        <v>193</v>
      </c>
      <c r="C3659" s="228" t="s">
        <v>66</v>
      </c>
      <c r="D3659" s="228" t="s">
        <v>205</v>
      </c>
      <c r="E3659" s="228">
        <v>80</v>
      </c>
      <c r="F3659" s="228">
        <v>2220</v>
      </c>
      <c r="G3659" s="228">
        <v>697</v>
      </c>
      <c r="H3659" s="228">
        <v>2216</v>
      </c>
      <c r="I3659" s="228">
        <v>1383176.54</v>
      </c>
      <c r="J3659" s="228">
        <v>243448.36</v>
      </c>
      <c r="K3659" s="228">
        <v>339362.8</v>
      </c>
      <c r="L3659" s="228">
        <v>2057917.49</v>
      </c>
    </row>
    <row r="3660" spans="1:12">
      <c r="A3660" s="228">
        <v>2010</v>
      </c>
      <c r="B3660" s="228" t="s">
        <v>193</v>
      </c>
      <c r="C3660" s="228" t="s">
        <v>66</v>
      </c>
      <c r="D3660" s="228" t="s">
        <v>205</v>
      </c>
      <c r="E3660" s="228">
        <v>85</v>
      </c>
      <c r="F3660" s="228">
        <v>666</v>
      </c>
      <c r="G3660" s="228">
        <v>147</v>
      </c>
      <c r="H3660" s="228">
        <v>711</v>
      </c>
      <c r="I3660" s="228">
        <v>483136.3</v>
      </c>
      <c r="J3660" s="228">
        <v>74573.14</v>
      </c>
      <c r="K3660" s="228">
        <v>149925</v>
      </c>
      <c r="L3660" s="228">
        <v>719634.67</v>
      </c>
    </row>
    <row r="3661" spans="1:12">
      <c r="A3661" s="228">
        <v>2010</v>
      </c>
      <c r="B3661" s="228" t="s">
        <v>193</v>
      </c>
      <c r="C3661" s="228" t="s">
        <v>66</v>
      </c>
      <c r="D3661" s="228" t="s">
        <v>205</v>
      </c>
      <c r="E3661" s="228">
        <v>90</v>
      </c>
      <c r="F3661" s="228">
        <v>159</v>
      </c>
      <c r="G3661" s="228">
        <v>27</v>
      </c>
      <c r="H3661" s="228">
        <v>141</v>
      </c>
      <c r="I3661" s="228">
        <v>110683.7</v>
      </c>
      <c r="J3661" s="228">
        <v>10647.1</v>
      </c>
      <c r="K3661" s="228">
        <v>8158</v>
      </c>
      <c r="L3661" s="228">
        <v>131895.54</v>
      </c>
    </row>
    <row r="3662" spans="1:12">
      <c r="A3662" s="228">
        <v>2010</v>
      </c>
      <c r="B3662" s="228" t="s">
        <v>193</v>
      </c>
      <c r="C3662" s="228" t="s">
        <v>66</v>
      </c>
      <c r="D3662" s="228" t="s">
        <v>205</v>
      </c>
      <c r="E3662" s="228">
        <v>95</v>
      </c>
      <c r="F3662" s="228">
        <v>43</v>
      </c>
      <c r="G3662" s="228">
        <v>7</v>
      </c>
      <c r="H3662" s="228">
        <v>31</v>
      </c>
      <c r="I3662" s="228">
        <v>15843</v>
      </c>
      <c r="J3662" s="228">
        <v>1704.7</v>
      </c>
      <c r="K3662" s="228">
        <v>0</v>
      </c>
      <c r="L3662" s="228">
        <v>19099.95</v>
      </c>
    </row>
    <row r="3663" spans="1:12">
      <c r="A3663" s="228">
        <v>2010</v>
      </c>
      <c r="B3663" s="228" t="s">
        <v>193</v>
      </c>
      <c r="C3663" s="228" t="s">
        <v>66</v>
      </c>
      <c r="D3663" s="228" t="s">
        <v>206</v>
      </c>
      <c r="E3663" s="228">
        <v>0</v>
      </c>
      <c r="F3663" s="228">
        <v>5041</v>
      </c>
      <c r="G3663" s="228">
        <v>81</v>
      </c>
      <c r="H3663" s="228">
        <v>676</v>
      </c>
      <c r="I3663" s="228">
        <v>319135.59000000003</v>
      </c>
      <c r="J3663" s="228">
        <v>41030.129999999997</v>
      </c>
      <c r="K3663" s="228">
        <v>320</v>
      </c>
      <c r="L3663" s="228">
        <v>366418</v>
      </c>
    </row>
    <row r="3664" spans="1:12">
      <c r="A3664" s="228">
        <v>2010</v>
      </c>
      <c r="B3664" s="228" t="s">
        <v>193</v>
      </c>
      <c r="C3664" s="228" t="s">
        <v>66</v>
      </c>
      <c r="D3664" s="228" t="s">
        <v>206</v>
      </c>
      <c r="E3664" s="228">
        <v>5</v>
      </c>
      <c r="F3664" s="228">
        <v>5350</v>
      </c>
      <c r="G3664" s="228">
        <v>82</v>
      </c>
      <c r="H3664" s="228">
        <v>113</v>
      </c>
      <c r="I3664" s="228">
        <v>88530.880000000005</v>
      </c>
      <c r="J3664" s="228">
        <v>25269.39</v>
      </c>
      <c r="K3664" s="228">
        <v>1285</v>
      </c>
      <c r="L3664" s="228">
        <v>133937.88</v>
      </c>
    </row>
    <row r="3665" spans="1:12">
      <c r="A3665" s="228">
        <v>2010</v>
      </c>
      <c r="B3665" s="228" t="s">
        <v>193</v>
      </c>
      <c r="C3665" s="228" t="s">
        <v>66</v>
      </c>
      <c r="D3665" s="228" t="s">
        <v>206</v>
      </c>
      <c r="E3665" s="228">
        <v>10</v>
      </c>
      <c r="F3665" s="228">
        <v>6130</v>
      </c>
      <c r="G3665" s="228">
        <v>86</v>
      </c>
      <c r="H3665" s="228">
        <v>186</v>
      </c>
      <c r="I3665" s="228">
        <v>109350.78</v>
      </c>
      <c r="J3665" s="228">
        <v>27343.67</v>
      </c>
      <c r="K3665" s="228">
        <v>36995</v>
      </c>
      <c r="L3665" s="228">
        <v>187003.3</v>
      </c>
    </row>
    <row r="3666" spans="1:12">
      <c r="A3666" s="228">
        <v>2010</v>
      </c>
      <c r="B3666" s="228" t="s">
        <v>193</v>
      </c>
      <c r="C3666" s="228" t="s">
        <v>66</v>
      </c>
      <c r="D3666" s="228" t="s">
        <v>206</v>
      </c>
      <c r="E3666" s="228">
        <v>15</v>
      </c>
      <c r="F3666" s="228">
        <v>7089</v>
      </c>
      <c r="G3666" s="228">
        <v>211</v>
      </c>
      <c r="H3666" s="228">
        <v>390</v>
      </c>
      <c r="I3666" s="228">
        <v>339738.44</v>
      </c>
      <c r="J3666" s="228">
        <v>72806.320000000007</v>
      </c>
      <c r="K3666" s="228">
        <v>39690</v>
      </c>
      <c r="L3666" s="228">
        <v>503899.41</v>
      </c>
    </row>
    <row r="3667" spans="1:12">
      <c r="A3667" s="228">
        <v>2010</v>
      </c>
      <c r="B3667" s="228" t="s">
        <v>193</v>
      </c>
      <c r="C3667" s="228" t="s">
        <v>66</v>
      </c>
      <c r="D3667" s="228" t="s">
        <v>206</v>
      </c>
      <c r="E3667" s="228">
        <v>20</v>
      </c>
      <c r="F3667" s="228">
        <v>6007</v>
      </c>
      <c r="G3667" s="228">
        <v>317</v>
      </c>
      <c r="H3667" s="228">
        <v>957</v>
      </c>
      <c r="I3667" s="228">
        <v>731405.77</v>
      </c>
      <c r="J3667" s="228">
        <v>130997.25</v>
      </c>
      <c r="K3667" s="228">
        <v>46095</v>
      </c>
      <c r="L3667" s="228">
        <v>1005454.26</v>
      </c>
    </row>
    <row r="3668" spans="1:12">
      <c r="A3668" s="228">
        <v>2010</v>
      </c>
      <c r="B3668" s="228" t="s">
        <v>193</v>
      </c>
      <c r="C3668" s="228" t="s">
        <v>66</v>
      </c>
      <c r="D3668" s="228" t="s">
        <v>206</v>
      </c>
      <c r="E3668" s="228">
        <v>25</v>
      </c>
      <c r="F3668" s="228">
        <v>4660</v>
      </c>
      <c r="G3668" s="228">
        <v>380</v>
      </c>
      <c r="H3668" s="228">
        <v>1116</v>
      </c>
      <c r="I3668" s="228">
        <v>934504.09</v>
      </c>
      <c r="J3668" s="228">
        <v>216354.38</v>
      </c>
      <c r="K3668" s="228">
        <v>50398</v>
      </c>
      <c r="L3668" s="228">
        <v>1342967.53</v>
      </c>
    </row>
    <row r="3669" spans="1:12">
      <c r="A3669" s="228">
        <v>2010</v>
      </c>
      <c r="B3669" s="228" t="s">
        <v>193</v>
      </c>
      <c r="C3669" s="228" t="s">
        <v>66</v>
      </c>
      <c r="D3669" s="228" t="s">
        <v>206</v>
      </c>
      <c r="E3669" s="228">
        <v>30</v>
      </c>
      <c r="F3669" s="228">
        <v>5579</v>
      </c>
      <c r="G3669" s="228">
        <v>655</v>
      </c>
      <c r="H3669" s="228">
        <v>1770</v>
      </c>
      <c r="I3669" s="228">
        <v>1539600.3</v>
      </c>
      <c r="J3669" s="228">
        <v>354406.5</v>
      </c>
      <c r="K3669" s="228">
        <v>110398</v>
      </c>
      <c r="L3669" s="228">
        <v>2217190.2000000002</v>
      </c>
    </row>
    <row r="3670" spans="1:12">
      <c r="A3670" s="228">
        <v>2010</v>
      </c>
      <c r="B3670" s="228" t="s">
        <v>193</v>
      </c>
      <c r="C3670" s="228" t="s">
        <v>66</v>
      </c>
      <c r="D3670" s="228" t="s">
        <v>206</v>
      </c>
      <c r="E3670" s="228">
        <v>35</v>
      </c>
      <c r="F3670" s="228">
        <v>7142</v>
      </c>
      <c r="G3670" s="228">
        <v>836</v>
      </c>
      <c r="H3670" s="228">
        <v>2076</v>
      </c>
      <c r="I3670" s="228">
        <v>1764766.91</v>
      </c>
      <c r="J3670" s="228">
        <v>343664.75</v>
      </c>
      <c r="K3670" s="228">
        <v>98401</v>
      </c>
      <c r="L3670" s="228">
        <v>2440219.6800000002</v>
      </c>
    </row>
    <row r="3671" spans="1:12">
      <c r="A3671" s="228">
        <v>2010</v>
      </c>
      <c r="B3671" s="228" t="s">
        <v>193</v>
      </c>
      <c r="C3671" s="228" t="s">
        <v>66</v>
      </c>
      <c r="D3671" s="228" t="s">
        <v>206</v>
      </c>
      <c r="E3671" s="228">
        <v>40</v>
      </c>
      <c r="F3671" s="228">
        <v>7738</v>
      </c>
      <c r="G3671" s="228">
        <v>545</v>
      </c>
      <c r="H3671" s="228">
        <v>1317</v>
      </c>
      <c r="I3671" s="228">
        <v>1086188.05</v>
      </c>
      <c r="J3671" s="228">
        <v>222957.13</v>
      </c>
      <c r="K3671" s="228">
        <v>79847</v>
      </c>
      <c r="L3671" s="228">
        <v>1582408.22</v>
      </c>
    </row>
    <row r="3672" spans="1:12">
      <c r="A3672" s="228">
        <v>2010</v>
      </c>
      <c r="B3672" s="228" t="s">
        <v>193</v>
      </c>
      <c r="C3672" s="228" t="s">
        <v>66</v>
      </c>
      <c r="D3672" s="228" t="s">
        <v>206</v>
      </c>
      <c r="E3672" s="228">
        <v>45</v>
      </c>
      <c r="F3672" s="228">
        <v>9393</v>
      </c>
      <c r="G3672" s="228">
        <v>669</v>
      </c>
      <c r="H3672" s="228">
        <v>1543</v>
      </c>
      <c r="I3672" s="228">
        <v>1320503.6399999999</v>
      </c>
      <c r="J3672" s="228">
        <v>275037.24</v>
      </c>
      <c r="K3672" s="228">
        <v>235543</v>
      </c>
      <c r="L3672" s="228">
        <v>2099455.85</v>
      </c>
    </row>
    <row r="3673" spans="1:12">
      <c r="A3673" s="228">
        <v>2010</v>
      </c>
      <c r="B3673" s="228" t="s">
        <v>193</v>
      </c>
      <c r="C3673" s="228" t="s">
        <v>66</v>
      </c>
      <c r="D3673" s="228" t="s">
        <v>206</v>
      </c>
      <c r="E3673" s="228">
        <v>50</v>
      </c>
      <c r="F3673" s="228">
        <v>10368</v>
      </c>
      <c r="G3673" s="228">
        <v>978</v>
      </c>
      <c r="H3673" s="228">
        <v>2349</v>
      </c>
      <c r="I3673" s="228">
        <v>1853010.83</v>
      </c>
      <c r="J3673" s="228">
        <v>390296.08</v>
      </c>
      <c r="K3673" s="228">
        <v>446884.35</v>
      </c>
      <c r="L3673" s="228">
        <v>2941995.08</v>
      </c>
    </row>
    <row r="3674" spans="1:12">
      <c r="A3674" s="228">
        <v>2010</v>
      </c>
      <c r="B3674" s="228" t="s">
        <v>193</v>
      </c>
      <c r="C3674" s="228" t="s">
        <v>66</v>
      </c>
      <c r="D3674" s="228" t="s">
        <v>206</v>
      </c>
      <c r="E3674" s="228">
        <v>55</v>
      </c>
      <c r="F3674" s="228">
        <v>10141</v>
      </c>
      <c r="G3674" s="228">
        <v>967</v>
      </c>
      <c r="H3674" s="228">
        <v>2441</v>
      </c>
      <c r="I3674" s="228">
        <v>1949852.87</v>
      </c>
      <c r="J3674" s="228">
        <v>423405.24</v>
      </c>
      <c r="K3674" s="228">
        <v>473637</v>
      </c>
      <c r="L3674" s="228">
        <v>3122353.53</v>
      </c>
    </row>
    <row r="3675" spans="1:12">
      <c r="A3675" s="228">
        <v>2010</v>
      </c>
      <c r="B3675" s="228" t="s">
        <v>193</v>
      </c>
      <c r="C3675" s="228" t="s">
        <v>66</v>
      </c>
      <c r="D3675" s="228" t="s">
        <v>206</v>
      </c>
      <c r="E3675" s="228">
        <v>60</v>
      </c>
      <c r="F3675" s="228">
        <v>9392</v>
      </c>
      <c r="G3675" s="228">
        <v>1145</v>
      </c>
      <c r="H3675" s="228">
        <v>2848</v>
      </c>
      <c r="I3675" s="228">
        <v>2279966.96</v>
      </c>
      <c r="J3675" s="228">
        <v>522784.81</v>
      </c>
      <c r="K3675" s="228">
        <v>732790.5</v>
      </c>
      <c r="L3675" s="228">
        <v>3813167.36</v>
      </c>
    </row>
    <row r="3676" spans="1:12">
      <c r="A3676" s="228">
        <v>2010</v>
      </c>
      <c r="B3676" s="228" t="s">
        <v>193</v>
      </c>
      <c r="C3676" s="228" t="s">
        <v>66</v>
      </c>
      <c r="D3676" s="228" t="s">
        <v>206</v>
      </c>
      <c r="E3676" s="228">
        <v>65</v>
      </c>
      <c r="F3676" s="228">
        <v>6629</v>
      </c>
      <c r="G3676" s="228">
        <v>1067</v>
      </c>
      <c r="H3676" s="228">
        <v>2829</v>
      </c>
      <c r="I3676" s="228">
        <v>2273575.87</v>
      </c>
      <c r="J3676" s="228">
        <v>497528.93</v>
      </c>
      <c r="K3676" s="228">
        <v>784505.05</v>
      </c>
      <c r="L3676" s="228">
        <v>3843853.91</v>
      </c>
    </row>
    <row r="3677" spans="1:12">
      <c r="A3677" s="228">
        <v>2010</v>
      </c>
      <c r="B3677" s="228" t="s">
        <v>193</v>
      </c>
      <c r="C3677" s="228" t="s">
        <v>66</v>
      </c>
      <c r="D3677" s="228" t="s">
        <v>206</v>
      </c>
      <c r="E3677" s="228">
        <v>70</v>
      </c>
      <c r="F3677" s="228">
        <v>4988</v>
      </c>
      <c r="G3677" s="228">
        <v>856</v>
      </c>
      <c r="H3677" s="228">
        <v>2878</v>
      </c>
      <c r="I3677" s="228">
        <v>2329196.5</v>
      </c>
      <c r="J3677" s="228">
        <v>476019.01</v>
      </c>
      <c r="K3677" s="228">
        <v>704507.5</v>
      </c>
      <c r="L3677" s="228">
        <v>3662021.41</v>
      </c>
    </row>
    <row r="3678" spans="1:12">
      <c r="A3678" s="228">
        <v>2010</v>
      </c>
      <c r="B3678" s="228" t="s">
        <v>193</v>
      </c>
      <c r="C3678" s="228" t="s">
        <v>66</v>
      </c>
      <c r="D3678" s="228" t="s">
        <v>206</v>
      </c>
      <c r="E3678" s="228">
        <v>75</v>
      </c>
      <c r="F3678" s="228">
        <v>3811</v>
      </c>
      <c r="G3678" s="228">
        <v>864</v>
      </c>
      <c r="H3678" s="228">
        <v>2869</v>
      </c>
      <c r="I3678" s="228">
        <v>2122898.66</v>
      </c>
      <c r="J3678" s="228">
        <v>389807.66</v>
      </c>
      <c r="K3678" s="228">
        <v>517594.93</v>
      </c>
      <c r="L3678" s="228">
        <v>3210610.32</v>
      </c>
    </row>
    <row r="3679" spans="1:12">
      <c r="A3679" s="228">
        <v>2010</v>
      </c>
      <c r="B3679" s="228" t="s">
        <v>193</v>
      </c>
      <c r="C3679" s="228" t="s">
        <v>66</v>
      </c>
      <c r="D3679" s="228" t="s">
        <v>206</v>
      </c>
      <c r="E3679" s="228">
        <v>80</v>
      </c>
      <c r="F3679" s="228">
        <v>2839</v>
      </c>
      <c r="G3679" s="228">
        <v>573</v>
      </c>
      <c r="H3679" s="228">
        <v>2810</v>
      </c>
      <c r="I3679" s="228">
        <v>1988011.74</v>
      </c>
      <c r="J3679" s="228">
        <v>278562.08</v>
      </c>
      <c r="K3679" s="228">
        <v>307635.65000000002</v>
      </c>
      <c r="L3679" s="228">
        <v>2671445.21</v>
      </c>
    </row>
    <row r="3680" spans="1:12">
      <c r="A3680" s="228">
        <v>2010</v>
      </c>
      <c r="B3680" s="228" t="s">
        <v>193</v>
      </c>
      <c r="C3680" s="228" t="s">
        <v>66</v>
      </c>
      <c r="D3680" s="228" t="s">
        <v>206</v>
      </c>
      <c r="E3680" s="228">
        <v>85</v>
      </c>
      <c r="F3680" s="228">
        <v>1616</v>
      </c>
      <c r="G3680" s="228">
        <v>321</v>
      </c>
      <c r="H3680" s="228">
        <v>1767</v>
      </c>
      <c r="I3680" s="228">
        <v>1206411.44</v>
      </c>
      <c r="J3680" s="228">
        <v>153896.32000000001</v>
      </c>
      <c r="K3680" s="228">
        <v>122202</v>
      </c>
      <c r="L3680" s="228">
        <v>1512373.83</v>
      </c>
    </row>
    <row r="3681" spans="1:12">
      <c r="A3681" s="228">
        <v>2010</v>
      </c>
      <c r="B3681" s="228" t="s">
        <v>193</v>
      </c>
      <c r="C3681" s="228" t="s">
        <v>66</v>
      </c>
      <c r="D3681" s="228" t="s">
        <v>206</v>
      </c>
      <c r="E3681" s="228">
        <v>90</v>
      </c>
      <c r="F3681" s="228">
        <v>580</v>
      </c>
      <c r="G3681" s="228">
        <v>112</v>
      </c>
      <c r="H3681" s="228">
        <v>825</v>
      </c>
      <c r="I3681" s="228">
        <v>479552.15</v>
      </c>
      <c r="J3681" s="228">
        <v>37580.370000000003</v>
      </c>
      <c r="K3681" s="228">
        <v>35585</v>
      </c>
      <c r="L3681" s="228">
        <v>567282.25</v>
      </c>
    </row>
    <row r="3682" spans="1:12">
      <c r="A3682" s="228">
        <v>2010</v>
      </c>
      <c r="B3682" s="228" t="s">
        <v>193</v>
      </c>
      <c r="C3682" s="228" t="s">
        <v>66</v>
      </c>
      <c r="D3682" s="228" t="s">
        <v>206</v>
      </c>
      <c r="E3682" s="228">
        <v>95</v>
      </c>
      <c r="F3682" s="228">
        <v>171</v>
      </c>
      <c r="G3682" s="228">
        <v>24</v>
      </c>
      <c r="H3682" s="228">
        <v>160</v>
      </c>
      <c r="I3682" s="228">
        <v>63794.14</v>
      </c>
      <c r="J3682" s="228">
        <v>8620.2099999999991</v>
      </c>
      <c r="K3682" s="228">
        <v>3384</v>
      </c>
      <c r="L3682" s="228">
        <v>85558.35</v>
      </c>
    </row>
    <row r="3683" spans="1:12">
      <c r="A3683" s="228">
        <v>2010</v>
      </c>
      <c r="B3683" s="228" t="s">
        <v>193</v>
      </c>
      <c r="C3683" s="228" t="s">
        <v>68</v>
      </c>
      <c r="D3683" s="228" t="s">
        <v>205</v>
      </c>
      <c r="E3683" s="228">
        <v>0</v>
      </c>
      <c r="F3683" s="228">
        <v>6278</v>
      </c>
      <c r="G3683" s="228">
        <v>179</v>
      </c>
      <c r="H3683" s="228">
        <v>524</v>
      </c>
      <c r="I3683" s="228">
        <v>262628.08</v>
      </c>
      <c r="J3683" s="228">
        <v>40335.480000000003</v>
      </c>
      <c r="K3683" s="228">
        <v>76503</v>
      </c>
      <c r="L3683" s="228">
        <v>419737.39</v>
      </c>
    </row>
    <row r="3684" spans="1:12">
      <c r="A3684" s="228">
        <v>2010</v>
      </c>
      <c r="B3684" s="228" t="s">
        <v>193</v>
      </c>
      <c r="C3684" s="228" t="s">
        <v>68</v>
      </c>
      <c r="D3684" s="228" t="s">
        <v>205</v>
      </c>
      <c r="E3684" s="228">
        <v>5</v>
      </c>
      <c r="F3684" s="228">
        <v>6040</v>
      </c>
      <c r="G3684" s="228">
        <v>57</v>
      </c>
      <c r="H3684" s="228">
        <v>84</v>
      </c>
      <c r="I3684" s="228">
        <v>56142.27</v>
      </c>
      <c r="J3684" s="228">
        <v>10614.6</v>
      </c>
      <c r="K3684" s="228">
        <v>1972</v>
      </c>
      <c r="L3684" s="228">
        <v>87083.35</v>
      </c>
    </row>
    <row r="3685" spans="1:12">
      <c r="A3685" s="228">
        <v>2010</v>
      </c>
      <c r="B3685" s="228" t="s">
        <v>193</v>
      </c>
      <c r="C3685" s="228" t="s">
        <v>68</v>
      </c>
      <c r="D3685" s="228" t="s">
        <v>205</v>
      </c>
      <c r="E3685" s="228">
        <v>10</v>
      </c>
      <c r="F3685" s="228">
        <v>6108</v>
      </c>
      <c r="G3685" s="228">
        <v>50</v>
      </c>
      <c r="H3685" s="228">
        <v>64</v>
      </c>
      <c r="I3685" s="228">
        <v>48877.25</v>
      </c>
      <c r="J3685" s="228">
        <v>11317.44</v>
      </c>
      <c r="K3685" s="228">
        <v>10472</v>
      </c>
      <c r="L3685" s="228">
        <v>90617.45</v>
      </c>
    </row>
    <row r="3686" spans="1:12">
      <c r="A3686" s="228">
        <v>2010</v>
      </c>
      <c r="B3686" s="228" t="s">
        <v>193</v>
      </c>
      <c r="C3686" s="228" t="s">
        <v>68</v>
      </c>
      <c r="D3686" s="228" t="s">
        <v>205</v>
      </c>
      <c r="E3686" s="228">
        <v>15</v>
      </c>
      <c r="F3686" s="228">
        <v>6825</v>
      </c>
      <c r="G3686" s="228">
        <v>141</v>
      </c>
      <c r="H3686" s="228">
        <v>233</v>
      </c>
      <c r="I3686" s="228">
        <v>218632.07</v>
      </c>
      <c r="J3686" s="228">
        <v>28505.71</v>
      </c>
      <c r="K3686" s="228">
        <v>69324</v>
      </c>
      <c r="L3686" s="228">
        <v>402369.62</v>
      </c>
    </row>
    <row r="3687" spans="1:12">
      <c r="A3687" s="228">
        <v>2010</v>
      </c>
      <c r="B3687" s="228" t="s">
        <v>193</v>
      </c>
      <c r="C3687" s="228" t="s">
        <v>68</v>
      </c>
      <c r="D3687" s="228" t="s">
        <v>205</v>
      </c>
      <c r="E3687" s="228">
        <v>20</v>
      </c>
      <c r="F3687" s="228">
        <v>5179</v>
      </c>
      <c r="G3687" s="228">
        <v>96</v>
      </c>
      <c r="H3687" s="228">
        <v>107</v>
      </c>
      <c r="I3687" s="228">
        <v>120971.79</v>
      </c>
      <c r="J3687" s="228">
        <v>24028.23</v>
      </c>
      <c r="K3687" s="228">
        <v>36507</v>
      </c>
      <c r="L3687" s="228">
        <v>256076.61</v>
      </c>
    </row>
    <row r="3688" spans="1:12">
      <c r="A3688" s="228">
        <v>2010</v>
      </c>
      <c r="B3688" s="228" t="s">
        <v>193</v>
      </c>
      <c r="C3688" s="228" t="s">
        <v>68</v>
      </c>
      <c r="D3688" s="228" t="s">
        <v>205</v>
      </c>
      <c r="E3688" s="228">
        <v>25</v>
      </c>
      <c r="F3688" s="228">
        <v>5517</v>
      </c>
      <c r="G3688" s="228">
        <v>94</v>
      </c>
      <c r="H3688" s="228">
        <v>102</v>
      </c>
      <c r="I3688" s="228">
        <v>102063.46</v>
      </c>
      <c r="J3688" s="228">
        <v>30050.12</v>
      </c>
      <c r="K3688" s="228">
        <v>14445</v>
      </c>
      <c r="L3688" s="228">
        <v>232320.84</v>
      </c>
    </row>
    <row r="3689" spans="1:12">
      <c r="A3689" s="228">
        <v>2010</v>
      </c>
      <c r="B3689" s="228" t="s">
        <v>193</v>
      </c>
      <c r="C3689" s="228" t="s">
        <v>68</v>
      </c>
      <c r="D3689" s="228" t="s">
        <v>205</v>
      </c>
      <c r="E3689" s="228">
        <v>30</v>
      </c>
      <c r="F3689" s="228">
        <v>6932</v>
      </c>
      <c r="G3689" s="228">
        <v>141</v>
      </c>
      <c r="H3689" s="228">
        <v>210</v>
      </c>
      <c r="I3689" s="228">
        <v>171386.09</v>
      </c>
      <c r="J3689" s="228">
        <v>39391.68</v>
      </c>
      <c r="K3689" s="228">
        <v>59481.7</v>
      </c>
      <c r="L3689" s="228">
        <v>394018.53</v>
      </c>
    </row>
    <row r="3690" spans="1:12">
      <c r="A3690" s="228">
        <v>2010</v>
      </c>
      <c r="B3690" s="228" t="s">
        <v>193</v>
      </c>
      <c r="C3690" s="228" t="s">
        <v>68</v>
      </c>
      <c r="D3690" s="228" t="s">
        <v>205</v>
      </c>
      <c r="E3690" s="228">
        <v>35</v>
      </c>
      <c r="F3690" s="228">
        <v>7179</v>
      </c>
      <c r="G3690" s="228">
        <v>173</v>
      </c>
      <c r="H3690" s="228">
        <v>278</v>
      </c>
      <c r="I3690" s="228">
        <v>194802.55</v>
      </c>
      <c r="J3690" s="228">
        <v>46059.02</v>
      </c>
      <c r="K3690" s="228">
        <v>34534</v>
      </c>
      <c r="L3690" s="228">
        <v>395425.83</v>
      </c>
    </row>
    <row r="3691" spans="1:12">
      <c r="A3691" s="228">
        <v>2010</v>
      </c>
      <c r="B3691" s="228" t="s">
        <v>193</v>
      </c>
      <c r="C3691" s="228" t="s">
        <v>68</v>
      </c>
      <c r="D3691" s="228" t="s">
        <v>205</v>
      </c>
      <c r="E3691" s="228">
        <v>40</v>
      </c>
      <c r="F3691" s="228">
        <v>7026</v>
      </c>
      <c r="G3691" s="228">
        <v>205</v>
      </c>
      <c r="H3691" s="228">
        <v>268</v>
      </c>
      <c r="I3691" s="228">
        <v>202341.02</v>
      </c>
      <c r="J3691" s="228">
        <v>64517.31</v>
      </c>
      <c r="K3691" s="228">
        <v>53164</v>
      </c>
      <c r="L3691" s="228">
        <v>477748.08</v>
      </c>
    </row>
    <row r="3692" spans="1:12">
      <c r="A3692" s="228">
        <v>2010</v>
      </c>
      <c r="B3692" s="228" t="s">
        <v>193</v>
      </c>
      <c r="C3692" s="228" t="s">
        <v>68</v>
      </c>
      <c r="D3692" s="228" t="s">
        <v>205</v>
      </c>
      <c r="E3692" s="228">
        <v>45</v>
      </c>
      <c r="F3692" s="228">
        <v>7326</v>
      </c>
      <c r="G3692" s="228">
        <v>228</v>
      </c>
      <c r="H3692" s="228">
        <v>397</v>
      </c>
      <c r="I3692" s="228">
        <v>289670.15999999997</v>
      </c>
      <c r="J3692" s="228">
        <v>70993.210000000006</v>
      </c>
      <c r="K3692" s="228">
        <v>96915</v>
      </c>
      <c r="L3692" s="228">
        <v>613653.89</v>
      </c>
    </row>
    <row r="3693" spans="1:12">
      <c r="A3693" s="228">
        <v>2010</v>
      </c>
      <c r="B3693" s="228" t="s">
        <v>193</v>
      </c>
      <c r="C3693" s="228" t="s">
        <v>68</v>
      </c>
      <c r="D3693" s="228" t="s">
        <v>205</v>
      </c>
      <c r="E3693" s="228">
        <v>50</v>
      </c>
      <c r="F3693" s="228">
        <v>7419</v>
      </c>
      <c r="G3693" s="228">
        <v>387</v>
      </c>
      <c r="H3693" s="228">
        <v>637</v>
      </c>
      <c r="I3693" s="228">
        <v>549107.44999999995</v>
      </c>
      <c r="J3693" s="228">
        <v>122974.69</v>
      </c>
      <c r="K3693" s="228">
        <v>116042</v>
      </c>
      <c r="L3693" s="228">
        <v>1085627.7</v>
      </c>
    </row>
    <row r="3694" spans="1:12">
      <c r="A3694" s="228">
        <v>2010</v>
      </c>
      <c r="B3694" s="228" t="s">
        <v>193</v>
      </c>
      <c r="C3694" s="228" t="s">
        <v>68</v>
      </c>
      <c r="D3694" s="228" t="s">
        <v>205</v>
      </c>
      <c r="E3694" s="228">
        <v>55</v>
      </c>
      <c r="F3694" s="228">
        <v>7035</v>
      </c>
      <c r="G3694" s="228">
        <v>524</v>
      </c>
      <c r="H3694" s="228">
        <v>1092</v>
      </c>
      <c r="I3694" s="228">
        <v>921814.92</v>
      </c>
      <c r="J3694" s="228">
        <v>192679.19</v>
      </c>
      <c r="K3694" s="228">
        <v>180523.8</v>
      </c>
      <c r="L3694" s="228">
        <v>1676469.12</v>
      </c>
    </row>
    <row r="3695" spans="1:12">
      <c r="A3695" s="228">
        <v>2010</v>
      </c>
      <c r="B3695" s="228" t="s">
        <v>193</v>
      </c>
      <c r="C3695" s="228" t="s">
        <v>68</v>
      </c>
      <c r="D3695" s="228" t="s">
        <v>205</v>
      </c>
      <c r="E3695" s="228">
        <v>60</v>
      </c>
      <c r="F3695" s="228">
        <v>6467</v>
      </c>
      <c r="G3695" s="228">
        <v>589</v>
      </c>
      <c r="H3695" s="228">
        <v>1184</v>
      </c>
      <c r="I3695" s="228">
        <v>1040759.4</v>
      </c>
      <c r="J3695" s="228">
        <v>231437.03</v>
      </c>
      <c r="K3695" s="228">
        <v>408349.25</v>
      </c>
      <c r="L3695" s="228">
        <v>2107514.31</v>
      </c>
    </row>
    <row r="3696" spans="1:12">
      <c r="A3696" s="228">
        <v>2010</v>
      </c>
      <c r="B3696" s="228" t="s">
        <v>193</v>
      </c>
      <c r="C3696" s="228" t="s">
        <v>68</v>
      </c>
      <c r="D3696" s="228" t="s">
        <v>205</v>
      </c>
      <c r="E3696" s="228">
        <v>65</v>
      </c>
      <c r="F3696" s="228">
        <v>3927</v>
      </c>
      <c r="G3696" s="228">
        <v>553</v>
      </c>
      <c r="H3696" s="228">
        <v>1144</v>
      </c>
      <c r="I3696" s="228">
        <v>1069430.0900000001</v>
      </c>
      <c r="J3696" s="228">
        <v>205932.57</v>
      </c>
      <c r="K3696" s="228">
        <v>418027.6</v>
      </c>
      <c r="L3696" s="228">
        <v>2044928.47</v>
      </c>
    </row>
    <row r="3697" spans="1:12">
      <c r="A3697" s="228">
        <v>2010</v>
      </c>
      <c r="B3697" s="228" t="s">
        <v>193</v>
      </c>
      <c r="C3697" s="228" t="s">
        <v>68</v>
      </c>
      <c r="D3697" s="228" t="s">
        <v>205</v>
      </c>
      <c r="E3697" s="228">
        <v>70</v>
      </c>
      <c r="F3697" s="228">
        <v>2493</v>
      </c>
      <c r="G3697" s="228">
        <v>368</v>
      </c>
      <c r="H3697" s="228">
        <v>830</v>
      </c>
      <c r="I3697" s="228">
        <v>748326.18</v>
      </c>
      <c r="J3697" s="228">
        <v>169967.33</v>
      </c>
      <c r="K3697" s="228">
        <v>234255.25</v>
      </c>
      <c r="L3697" s="228">
        <v>1428820.67</v>
      </c>
    </row>
    <row r="3698" spans="1:12">
      <c r="A3698" s="228">
        <v>2010</v>
      </c>
      <c r="B3698" s="228" t="s">
        <v>193</v>
      </c>
      <c r="C3698" s="228" t="s">
        <v>68</v>
      </c>
      <c r="D3698" s="228" t="s">
        <v>205</v>
      </c>
      <c r="E3698" s="228">
        <v>75</v>
      </c>
      <c r="F3698" s="228">
        <v>1560</v>
      </c>
      <c r="G3698" s="228">
        <v>283</v>
      </c>
      <c r="H3698" s="228">
        <v>901</v>
      </c>
      <c r="I3698" s="228">
        <v>660366.34</v>
      </c>
      <c r="J3698" s="228">
        <v>121927.87</v>
      </c>
      <c r="K3698" s="228">
        <v>192623</v>
      </c>
      <c r="L3698" s="228">
        <v>1160338.94</v>
      </c>
    </row>
    <row r="3699" spans="1:12">
      <c r="A3699" s="228">
        <v>2010</v>
      </c>
      <c r="B3699" s="228" t="s">
        <v>193</v>
      </c>
      <c r="C3699" s="228" t="s">
        <v>68</v>
      </c>
      <c r="D3699" s="228" t="s">
        <v>205</v>
      </c>
      <c r="E3699" s="228">
        <v>80</v>
      </c>
      <c r="F3699" s="228">
        <v>1108</v>
      </c>
      <c r="G3699" s="228">
        <v>233</v>
      </c>
      <c r="H3699" s="228">
        <v>887</v>
      </c>
      <c r="I3699" s="228">
        <v>606938.12</v>
      </c>
      <c r="J3699" s="228">
        <v>81107.009999999995</v>
      </c>
      <c r="K3699" s="228">
        <v>147536.25</v>
      </c>
      <c r="L3699" s="228">
        <v>949978.9</v>
      </c>
    </row>
    <row r="3700" spans="1:12">
      <c r="A3700" s="228">
        <v>2010</v>
      </c>
      <c r="B3700" s="228" t="s">
        <v>193</v>
      </c>
      <c r="C3700" s="228" t="s">
        <v>68</v>
      </c>
      <c r="D3700" s="228" t="s">
        <v>205</v>
      </c>
      <c r="E3700" s="228">
        <v>85</v>
      </c>
      <c r="F3700" s="228">
        <v>356</v>
      </c>
      <c r="G3700" s="228">
        <v>63</v>
      </c>
      <c r="H3700" s="228">
        <v>251</v>
      </c>
      <c r="I3700" s="228">
        <v>163568.85</v>
      </c>
      <c r="J3700" s="228">
        <v>27305.93</v>
      </c>
      <c r="K3700" s="228">
        <v>20939.8</v>
      </c>
      <c r="L3700" s="228">
        <v>232299.57</v>
      </c>
    </row>
    <row r="3701" spans="1:12">
      <c r="A3701" s="228">
        <v>2010</v>
      </c>
      <c r="B3701" s="228" t="s">
        <v>193</v>
      </c>
      <c r="C3701" s="228" t="s">
        <v>68</v>
      </c>
      <c r="D3701" s="228" t="s">
        <v>205</v>
      </c>
      <c r="E3701" s="228">
        <v>90</v>
      </c>
      <c r="F3701" s="228">
        <v>71</v>
      </c>
      <c r="G3701" s="228">
        <v>20</v>
      </c>
      <c r="H3701" s="228">
        <v>178</v>
      </c>
      <c r="I3701" s="228">
        <v>101716.4</v>
      </c>
      <c r="J3701" s="228">
        <v>8717.61</v>
      </c>
      <c r="K3701" s="228">
        <v>990</v>
      </c>
      <c r="L3701" s="228">
        <v>114393.06</v>
      </c>
    </row>
    <row r="3702" spans="1:12">
      <c r="A3702" s="228">
        <v>2010</v>
      </c>
      <c r="B3702" s="228" t="s">
        <v>193</v>
      </c>
      <c r="C3702" s="228" t="s">
        <v>68</v>
      </c>
      <c r="D3702" s="228" t="s">
        <v>205</v>
      </c>
      <c r="E3702" s="228">
        <v>95</v>
      </c>
      <c r="F3702" s="228">
        <v>25</v>
      </c>
      <c r="G3702" s="228">
        <v>4</v>
      </c>
      <c r="H3702" s="228">
        <v>40</v>
      </c>
      <c r="I3702" s="228">
        <v>18407</v>
      </c>
      <c r="J3702" s="228">
        <v>378</v>
      </c>
      <c r="K3702" s="228">
        <v>0</v>
      </c>
      <c r="L3702" s="228">
        <v>18787.7</v>
      </c>
    </row>
    <row r="3703" spans="1:12">
      <c r="A3703" s="228">
        <v>2010</v>
      </c>
      <c r="B3703" s="228" t="s">
        <v>193</v>
      </c>
      <c r="C3703" s="228" t="s">
        <v>68</v>
      </c>
      <c r="D3703" s="228" t="s">
        <v>206</v>
      </c>
      <c r="E3703" s="228">
        <v>0</v>
      </c>
      <c r="F3703" s="228">
        <v>5923</v>
      </c>
      <c r="G3703" s="228">
        <v>114</v>
      </c>
      <c r="H3703" s="228">
        <v>441</v>
      </c>
      <c r="I3703" s="228">
        <v>236094.62</v>
      </c>
      <c r="J3703" s="228">
        <v>14938.3</v>
      </c>
      <c r="K3703" s="228">
        <v>619.96</v>
      </c>
      <c r="L3703" s="228">
        <v>283492.98</v>
      </c>
    </row>
    <row r="3704" spans="1:12">
      <c r="A3704" s="228">
        <v>2010</v>
      </c>
      <c r="B3704" s="228" t="s">
        <v>193</v>
      </c>
      <c r="C3704" s="228" t="s">
        <v>68</v>
      </c>
      <c r="D3704" s="228" t="s">
        <v>206</v>
      </c>
      <c r="E3704" s="228">
        <v>5</v>
      </c>
      <c r="F3704" s="228">
        <v>5668</v>
      </c>
      <c r="G3704" s="228">
        <v>62</v>
      </c>
      <c r="H3704" s="228">
        <v>94</v>
      </c>
      <c r="I3704" s="228">
        <v>63960.09</v>
      </c>
      <c r="J3704" s="228">
        <v>10698.82</v>
      </c>
      <c r="K3704" s="228">
        <v>240</v>
      </c>
      <c r="L3704" s="228">
        <v>92185.81</v>
      </c>
    </row>
    <row r="3705" spans="1:12">
      <c r="A3705" s="228">
        <v>2010</v>
      </c>
      <c r="B3705" s="228" t="s">
        <v>193</v>
      </c>
      <c r="C3705" s="228" t="s">
        <v>68</v>
      </c>
      <c r="D3705" s="228" t="s">
        <v>206</v>
      </c>
      <c r="E3705" s="228">
        <v>10</v>
      </c>
      <c r="F3705" s="228">
        <v>5932</v>
      </c>
      <c r="G3705" s="228">
        <v>61</v>
      </c>
      <c r="H3705" s="228">
        <v>82</v>
      </c>
      <c r="I3705" s="228">
        <v>72448.960000000006</v>
      </c>
      <c r="J3705" s="228">
        <v>19448.77</v>
      </c>
      <c r="K3705" s="228">
        <v>9492</v>
      </c>
      <c r="L3705" s="228">
        <v>129827.28</v>
      </c>
    </row>
    <row r="3706" spans="1:12">
      <c r="A3706" s="228">
        <v>2010</v>
      </c>
      <c r="B3706" s="228" t="s">
        <v>193</v>
      </c>
      <c r="C3706" s="228" t="s">
        <v>68</v>
      </c>
      <c r="D3706" s="228" t="s">
        <v>206</v>
      </c>
      <c r="E3706" s="228">
        <v>15</v>
      </c>
      <c r="F3706" s="228">
        <v>6385</v>
      </c>
      <c r="G3706" s="228">
        <v>154</v>
      </c>
      <c r="H3706" s="228">
        <v>249</v>
      </c>
      <c r="I3706" s="228">
        <v>248328.05</v>
      </c>
      <c r="J3706" s="228">
        <v>32025.51</v>
      </c>
      <c r="K3706" s="228">
        <v>26838</v>
      </c>
      <c r="L3706" s="228">
        <v>371243.58</v>
      </c>
    </row>
    <row r="3707" spans="1:12">
      <c r="A3707" s="228">
        <v>2010</v>
      </c>
      <c r="B3707" s="228" t="s">
        <v>193</v>
      </c>
      <c r="C3707" s="228" t="s">
        <v>68</v>
      </c>
      <c r="D3707" s="228" t="s">
        <v>206</v>
      </c>
      <c r="E3707" s="228">
        <v>20</v>
      </c>
      <c r="F3707" s="228">
        <v>5677</v>
      </c>
      <c r="G3707" s="228">
        <v>242</v>
      </c>
      <c r="H3707" s="228">
        <v>510</v>
      </c>
      <c r="I3707" s="228">
        <v>353210.66</v>
      </c>
      <c r="J3707" s="228">
        <v>51132.19</v>
      </c>
      <c r="K3707" s="228">
        <v>9620</v>
      </c>
      <c r="L3707" s="228">
        <v>501600.87</v>
      </c>
    </row>
    <row r="3708" spans="1:12">
      <c r="A3708" s="228">
        <v>2010</v>
      </c>
      <c r="B3708" s="228" t="s">
        <v>193</v>
      </c>
      <c r="C3708" s="228" t="s">
        <v>68</v>
      </c>
      <c r="D3708" s="228" t="s">
        <v>206</v>
      </c>
      <c r="E3708" s="228">
        <v>25</v>
      </c>
      <c r="F3708" s="228">
        <v>7162</v>
      </c>
      <c r="G3708" s="228">
        <v>280</v>
      </c>
      <c r="H3708" s="228">
        <v>761</v>
      </c>
      <c r="I3708" s="228">
        <v>598107.76</v>
      </c>
      <c r="J3708" s="228">
        <v>127645.34</v>
      </c>
      <c r="K3708" s="228">
        <v>32790</v>
      </c>
      <c r="L3708" s="228">
        <v>974240.25</v>
      </c>
    </row>
    <row r="3709" spans="1:12">
      <c r="A3709" s="228">
        <v>2010</v>
      </c>
      <c r="B3709" s="228" t="s">
        <v>193</v>
      </c>
      <c r="C3709" s="228" t="s">
        <v>68</v>
      </c>
      <c r="D3709" s="228" t="s">
        <v>206</v>
      </c>
      <c r="E3709" s="228">
        <v>30</v>
      </c>
      <c r="F3709" s="228">
        <v>8013</v>
      </c>
      <c r="G3709" s="228">
        <v>464</v>
      </c>
      <c r="H3709" s="228">
        <v>1511</v>
      </c>
      <c r="I3709" s="228">
        <v>1217046.95</v>
      </c>
      <c r="J3709" s="228">
        <v>274336.93</v>
      </c>
      <c r="K3709" s="228">
        <v>95205</v>
      </c>
      <c r="L3709" s="228">
        <v>1923711.07</v>
      </c>
    </row>
    <row r="3710" spans="1:12">
      <c r="A3710" s="228">
        <v>2010</v>
      </c>
      <c r="B3710" s="228" t="s">
        <v>193</v>
      </c>
      <c r="C3710" s="228" t="s">
        <v>68</v>
      </c>
      <c r="D3710" s="228" t="s">
        <v>206</v>
      </c>
      <c r="E3710" s="228">
        <v>35</v>
      </c>
      <c r="F3710" s="228">
        <v>8368</v>
      </c>
      <c r="G3710" s="228">
        <v>519</v>
      </c>
      <c r="H3710" s="228">
        <v>1219</v>
      </c>
      <c r="I3710" s="228">
        <v>1080299.2</v>
      </c>
      <c r="J3710" s="228">
        <v>235256.69</v>
      </c>
      <c r="K3710" s="228">
        <v>102937</v>
      </c>
      <c r="L3710" s="228">
        <v>1785813</v>
      </c>
    </row>
    <row r="3711" spans="1:12">
      <c r="A3711" s="228">
        <v>2010</v>
      </c>
      <c r="B3711" s="228" t="s">
        <v>193</v>
      </c>
      <c r="C3711" s="228" t="s">
        <v>68</v>
      </c>
      <c r="D3711" s="228" t="s">
        <v>206</v>
      </c>
      <c r="E3711" s="228">
        <v>40</v>
      </c>
      <c r="F3711" s="228">
        <v>7992</v>
      </c>
      <c r="G3711" s="228">
        <v>470</v>
      </c>
      <c r="H3711" s="228">
        <v>1101</v>
      </c>
      <c r="I3711" s="228">
        <v>843310.35</v>
      </c>
      <c r="J3711" s="228">
        <v>163468.28</v>
      </c>
      <c r="K3711" s="228">
        <v>72232</v>
      </c>
      <c r="L3711" s="228">
        <v>1383456.44</v>
      </c>
    </row>
    <row r="3712" spans="1:12">
      <c r="A3712" s="228">
        <v>2010</v>
      </c>
      <c r="B3712" s="228" t="s">
        <v>193</v>
      </c>
      <c r="C3712" s="228" t="s">
        <v>68</v>
      </c>
      <c r="D3712" s="228" t="s">
        <v>206</v>
      </c>
      <c r="E3712" s="228">
        <v>45</v>
      </c>
      <c r="F3712" s="228">
        <v>8326</v>
      </c>
      <c r="G3712" s="228">
        <v>488</v>
      </c>
      <c r="H3712" s="228">
        <v>880</v>
      </c>
      <c r="I3712" s="228">
        <v>744545.31</v>
      </c>
      <c r="J3712" s="228">
        <v>156393.26</v>
      </c>
      <c r="K3712" s="228">
        <v>133814.04999999999</v>
      </c>
      <c r="L3712" s="228">
        <v>1404786.83</v>
      </c>
    </row>
    <row r="3713" spans="1:12">
      <c r="A3713" s="228">
        <v>2010</v>
      </c>
      <c r="B3713" s="228" t="s">
        <v>193</v>
      </c>
      <c r="C3713" s="228" t="s">
        <v>68</v>
      </c>
      <c r="D3713" s="228" t="s">
        <v>206</v>
      </c>
      <c r="E3713" s="228">
        <v>50</v>
      </c>
      <c r="F3713" s="228">
        <v>8327</v>
      </c>
      <c r="G3713" s="228">
        <v>523</v>
      </c>
      <c r="H3713" s="228">
        <v>921</v>
      </c>
      <c r="I3713" s="228">
        <v>813295.77</v>
      </c>
      <c r="J3713" s="228">
        <v>170924.89</v>
      </c>
      <c r="K3713" s="228">
        <v>144361</v>
      </c>
      <c r="L3713" s="228">
        <v>1470816.99</v>
      </c>
    </row>
    <row r="3714" spans="1:12">
      <c r="A3714" s="228">
        <v>2010</v>
      </c>
      <c r="B3714" s="228" t="s">
        <v>193</v>
      </c>
      <c r="C3714" s="228" t="s">
        <v>68</v>
      </c>
      <c r="D3714" s="228" t="s">
        <v>206</v>
      </c>
      <c r="E3714" s="228">
        <v>55</v>
      </c>
      <c r="F3714" s="228">
        <v>7668</v>
      </c>
      <c r="G3714" s="228">
        <v>650</v>
      </c>
      <c r="H3714" s="228">
        <v>1366</v>
      </c>
      <c r="I3714" s="228">
        <v>1023308.29</v>
      </c>
      <c r="J3714" s="228">
        <v>196203.27</v>
      </c>
      <c r="K3714" s="228">
        <v>264637.5</v>
      </c>
      <c r="L3714" s="228">
        <v>1853648.87</v>
      </c>
    </row>
    <row r="3715" spans="1:12">
      <c r="A3715" s="228">
        <v>2010</v>
      </c>
      <c r="B3715" s="228" t="s">
        <v>193</v>
      </c>
      <c r="C3715" s="228" t="s">
        <v>68</v>
      </c>
      <c r="D3715" s="228" t="s">
        <v>206</v>
      </c>
      <c r="E3715" s="228">
        <v>60</v>
      </c>
      <c r="F3715" s="228">
        <v>6605</v>
      </c>
      <c r="G3715" s="228">
        <v>704</v>
      </c>
      <c r="H3715" s="228">
        <v>1332</v>
      </c>
      <c r="I3715" s="228">
        <v>1062401.75</v>
      </c>
      <c r="J3715" s="228">
        <v>231750.42</v>
      </c>
      <c r="K3715" s="228">
        <v>302132</v>
      </c>
      <c r="L3715" s="228">
        <v>2024574.84</v>
      </c>
    </row>
    <row r="3716" spans="1:12">
      <c r="A3716" s="228">
        <v>2010</v>
      </c>
      <c r="B3716" s="228" t="s">
        <v>193</v>
      </c>
      <c r="C3716" s="228" t="s">
        <v>68</v>
      </c>
      <c r="D3716" s="228" t="s">
        <v>206</v>
      </c>
      <c r="E3716" s="228">
        <v>65</v>
      </c>
      <c r="F3716" s="228">
        <v>4092</v>
      </c>
      <c r="G3716" s="228">
        <v>490</v>
      </c>
      <c r="H3716" s="228">
        <v>1021</v>
      </c>
      <c r="I3716" s="228">
        <v>851304.39</v>
      </c>
      <c r="J3716" s="228">
        <v>174507.22</v>
      </c>
      <c r="K3716" s="228">
        <v>306663.8</v>
      </c>
      <c r="L3716" s="228">
        <v>1590146.18</v>
      </c>
    </row>
    <row r="3717" spans="1:12">
      <c r="A3717" s="228">
        <v>2010</v>
      </c>
      <c r="B3717" s="228" t="s">
        <v>193</v>
      </c>
      <c r="C3717" s="228" t="s">
        <v>68</v>
      </c>
      <c r="D3717" s="228" t="s">
        <v>206</v>
      </c>
      <c r="E3717" s="228">
        <v>70</v>
      </c>
      <c r="F3717" s="228">
        <v>2632</v>
      </c>
      <c r="G3717" s="228">
        <v>369</v>
      </c>
      <c r="H3717" s="228">
        <v>988</v>
      </c>
      <c r="I3717" s="228">
        <v>859678.27</v>
      </c>
      <c r="J3717" s="228">
        <v>146247.07999999999</v>
      </c>
      <c r="K3717" s="228">
        <v>259230</v>
      </c>
      <c r="L3717" s="228">
        <v>1459702.7</v>
      </c>
    </row>
    <row r="3718" spans="1:12">
      <c r="A3718" s="228">
        <v>2010</v>
      </c>
      <c r="B3718" s="228" t="s">
        <v>193</v>
      </c>
      <c r="C3718" s="228" t="s">
        <v>68</v>
      </c>
      <c r="D3718" s="228" t="s">
        <v>206</v>
      </c>
      <c r="E3718" s="228">
        <v>75</v>
      </c>
      <c r="F3718" s="228">
        <v>1805</v>
      </c>
      <c r="G3718" s="228">
        <v>306</v>
      </c>
      <c r="H3718" s="228">
        <v>1078</v>
      </c>
      <c r="I3718" s="228">
        <v>849574.73</v>
      </c>
      <c r="J3718" s="228">
        <v>113934.66</v>
      </c>
      <c r="K3718" s="228">
        <v>173133.7</v>
      </c>
      <c r="L3718" s="228">
        <v>1291564.24</v>
      </c>
    </row>
    <row r="3719" spans="1:12">
      <c r="A3719" s="228">
        <v>2010</v>
      </c>
      <c r="B3719" s="228" t="s">
        <v>193</v>
      </c>
      <c r="C3719" s="228" t="s">
        <v>68</v>
      </c>
      <c r="D3719" s="228" t="s">
        <v>206</v>
      </c>
      <c r="E3719" s="228">
        <v>80</v>
      </c>
      <c r="F3719" s="228">
        <v>1368</v>
      </c>
      <c r="G3719" s="228">
        <v>242</v>
      </c>
      <c r="H3719" s="228">
        <v>910</v>
      </c>
      <c r="I3719" s="228">
        <v>628248.51</v>
      </c>
      <c r="J3719" s="228">
        <v>84389.52</v>
      </c>
      <c r="K3719" s="228">
        <v>137752.4</v>
      </c>
      <c r="L3719" s="228">
        <v>946376.38</v>
      </c>
    </row>
    <row r="3720" spans="1:12">
      <c r="A3720" s="228">
        <v>2010</v>
      </c>
      <c r="B3720" s="228" t="s">
        <v>193</v>
      </c>
      <c r="C3720" s="228" t="s">
        <v>68</v>
      </c>
      <c r="D3720" s="228" t="s">
        <v>206</v>
      </c>
      <c r="E3720" s="228">
        <v>85</v>
      </c>
      <c r="F3720" s="228">
        <v>798</v>
      </c>
      <c r="G3720" s="228">
        <v>120</v>
      </c>
      <c r="H3720" s="228">
        <v>651</v>
      </c>
      <c r="I3720" s="228">
        <v>366440.13</v>
      </c>
      <c r="J3720" s="228">
        <v>48644.7</v>
      </c>
      <c r="K3720" s="228">
        <v>29067</v>
      </c>
      <c r="L3720" s="228">
        <v>476387.76</v>
      </c>
    </row>
    <row r="3721" spans="1:12">
      <c r="A3721" s="228">
        <v>2010</v>
      </c>
      <c r="B3721" s="228" t="s">
        <v>193</v>
      </c>
      <c r="C3721" s="228" t="s">
        <v>68</v>
      </c>
      <c r="D3721" s="228" t="s">
        <v>206</v>
      </c>
      <c r="E3721" s="228">
        <v>90</v>
      </c>
      <c r="F3721" s="228">
        <v>282</v>
      </c>
      <c r="G3721" s="228">
        <v>45</v>
      </c>
      <c r="H3721" s="228">
        <v>303</v>
      </c>
      <c r="I3721" s="228">
        <v>168647.5</v>
      </c>
      <c r="J3721" s="228">
        <v>15923.11</v>
      </c>
      <c r="K3721" s="228">
        <v>16909</v>
      </c>
      <c r="L3721" s="228">
        <v>219452.97</v>
      </c>
    </row>
    <row r="3722" spans="1:12">
      <c r="A3722" s="228">
        <v>2010</v>
      </c>
      <c r="B3722" s="228" t="s">
        <v>193</v>
      </c>
      <c r="C3722" s="228" t="s">
        <v>68</v>
      </c>
      <c r="D3722" s="228" t="s">
        <v>206</v>
      </c>
      <c r="E3722" s="228">
        <v>95</v>
      </c>
      <c r="F3722" s="228">
        <v>74</v>
      </c>
      <c r="G3722" s="228">
        <v>3</v>
      </c>
      <c r="H3722" s="228">
        <v>58</v>
      </c>
      <c r="I3722" s="228">
        <v>40250</v>
      </c>
      <c r="J3722" s="228">
        <v>1716.95</v>
      </c>
      <c r="K3722" s="228">
        <v>11333</v>
      </c>
      <c r="L3722" s="228">
        <v>53907.15</v>
      </c>
    </row>
    <row r="3723" spans="1:12">
      <c r="A3723" s="228">
        <v>2010</v>
      </c>
      <c r="B3723" s="228" t="s">
        <v>193</v>
      </c>
      <c r="C3723" s="228" t="s">
        <v>67</v>
      </c>
      <c r="D3723" s="228" t="s">
        <v>205</v>
      </c>
      <c r="E3723" s="228">
        <v>0</v>
      </c>
      <c r="F3723" s="228">
        <v>2773</v>
      </c>
      <c r="G3723" s="228">
        <v>91</v>
      </c>
      <c r="H3723" s="228">
        <v>284</v>
      </c>
      <c r="I3723" s="228">
        <v>171410.66</v>
      </c>
      <c r="J3723" s="228">
        <v>25424.04</v>
      </c>
      <c r="K3723" s="228">
        <v>360</v>
      </c>
      <c r="L3723" s="228">
        <v>211157.7</v>
      </c>
    </row>
    <row r="3724" spans="1:12">
      <c r="A3724" s="228">
        <v>2010</v>
      </c>
      <c r="B3724" s="228" t="s">
        <v>193</v>
      </c>
      <c r="C3724" s="228" t="s">
        <v>67</v>
      </c>
      <c r="D3724" s="228" t="s">
        <v>205</v>
      </c>
      <c r="E3724" s="228">
        <v>5</v>
      </c>
      <c r="F3724" s="228">
        <v>2774</v>
      </c>
      <c r="G3724" s="228">
        <v>16</v>
      </c>
      <c r="H3724" s="228">
        <v>23</v>
      </c>
      <c r="I3724" s="228">
        <v>20948</v>
      </c>
      <c r="J3724" s="228">
        <v>2816.25</v>
      </c>
      <c r="K3724" s="228">
        <v>7868</v>
      </c>
      <c r="L3724" s="228">
        <v>35422.6</v>
      </c>
    </row>
    <row r="3725" spans="1:12">
      <c r="A3725" s="228">
        <v>2010</v>
      </c>
      <c r="B3725" s="228" t="s">
        <v>193</v>
      </c>
      <c r="C3725" s="228" t="s">
        <v>67</v>
      </c>
      <c r="D3725" s="228" t="s">
        <v>205</v>
      </c>
      <c r="E3725" s="228">
        <v>10</v>
      </c>
      <c r="F3725" s="228">
        <v>2977</v>
      </c>
      <c r="G3725" s="228">
        <v>16</v>
      </c>
      <c r="H3725" s="228">
        <v>29</v>
      </c>
      <c r="I3725" s="228">
        <v>20017.22</v>
      </c>
      <c r="J3725" s="228">
        <v>5820.14</v>
      </c>
      <c r="K3725" s="228">
        <v>7750</v>
      </c>
      <c r="L3725" s="228">
        <v>35315.67</v>
      </c>
    </row>
    <row r="3726" spans="1:12">
      <c r="A3726" s="228">
        <v>2010</v>
      </c>
      <c r="B3726" s="228" t="s">
        <v>193</v>
      </c>
      <c r="C3726" s="228" t="s">
        <v>67</v>
      </c>
      <c r="D3726" s="228" t="s">
        <v>205</v>
      </c>
      <c r="E3726" s="228">
        <v>15</v>
      </c>
      <c r="F3726" s="228">
        <v>2982</v>
      </c>
      <c r="G3726" s="228">
        <v>33</v>
      </c>
      <c r="H3726" s="228">
        <v>71</v>
      </c>
      <c r="I3726" s="228">
        <v>74406</v>
      </c>
      <c r="J3726" s="228">
        <v>16396.59</v>
      </c>
      <c r="K3726" s="228">
        <v>23571</v>
      </c>
      <c r="L3726" s="228">
        <v>122830.97</v>
      </c>
    </row>
    <row r="3727" spans="1:12">
      <c r="A3727" s="228">
        <v>2010</v>
      </c>
      <c r="B3727" s="228" t="s">
        <v>193</v>
      </c>
      <c r="C3727" s="228" t="s">
        <v>67</v>
      </c>
      <c r="D3727" s="228" t="s">
        <v>205</v>
      </c>
      <c r="E3727" s="228">
        <v>20</v>
      </c>
      <c r="F3727" s="228">
        <v>1994</v>
      </c>
      <c r="G3727" s="228">
        <v>26</v>
      </c>
      <c r="H3727" s="228">
        <v>32</v>
      </c>
      <c r="I3727" s="228">
        <v>51905</v>
      </c>
      <c r="J3727" s="228">
        <v>15163.69</v>
      </c>
      <c r="K3727" s="228">
        <v>3928.99</v>
      </c>
      <c r="L3727" s="228">
        <v>78418.66</v>
      </c>
    </row>
    <row r="3728" spans="1:12">
      <c r="A3728" s="228">
        <v>2010</v>
      </c>
      <c r="B3728" s="228" t="s">
        <v>193</v>
      </c>
      <c r="C3728" s="228" t="s">
        <v>67</v>
      </c>
      <c r="D3728" s="228" t="s">
        <v>205</v>
      </c>
      <c r="E3728" s="228">
        <v>25</v>
      </c>
      <c r="F3728" s="228">
        <v>2088</v>
      </c>
      <c r="G3728" s="228">
        <v>49</v>
      </c>
      <c r="H3728" s="228">
        <v>153</v>
      </c>
      <c r="I3728" s="228">
        <v>173013.8</v>
      </c>
      <c r="J3728" s="228">
        <v>36393.75</v>
      </c>
      <c r="K3728" s="228">
        <v>23388</v>
      </c>
      <c r="L3728" s="228">
        <v>246167.37</v>
      </c>
    </row>
    <row r="3729" spans="1:12">
      <c r="A3729" s="228">
        <v>2010</v>
      </c>
      <c r="B3729" s="228" t="s">
        <v>193</v>
      </c>
      <c r="C3729" s="228" t="s">
        <v>67</v>
      </c>
      <c r="D3729" s="228" t="s">
        <v>205</v>
      </c>
      <c r="E3729" s="228">
        <v>30</v>
      </c>
      <c r="F3729" s="228">
        <v>2768</v>
      </c>
      <c r="G3729" s="228">
        <v>51</v>
      </c>
      <c r="H3729" s="228">
        <v>62</v>
      </c>
      <c r="I3729" s="228">
        <v>73606.649999999994</v>
      </c>
      <c r="J3729" s="228">
        <v>19986.7</v>
      </c>
      <c r="K3729" s="228">
        <v>13088</v>
      </c>
      <c r="L3729" s="228">
        <v>119192.49</v>
      </c>
    </row>
    <row r="3730" spans="1:12">
      <c r="A3730" s="228">
        <v>2010</v>
      </c>
      <c r="B3730" s="228" t="s">
        <v>193</v>
      </c>
      <c r="C3730" s="228" t="s">
        <v>67</v>
      </c>
      <c r="D3730" s="228" t="s">
        <v>205</v>
      </c>
      <c r="E3730" s="228">
        <v>35</v>
      </c>
      <c r="F3730" s="228">
        <v>3107</v>
      </c>
      <c r="G3730" s="228">
        <v>75</v>
      </c>
      <c r="H3730" s="228">
        <v>161</v>
      </c>
      <c r="I3730" s="228">
        <v>135715.9</v>
      </c>
      <c r="J3730" s="228">
        <v>27623.47</v>
      </c>
      <c r="K3730" s="228">
        <v>23362</v>
      </c>
      <c r="L3730" s="228">
        <v>216354.2</v>
      </c>
    </row>
    <row r="3731" spans="1:12">
      <c r="A3731" s="228">
        <v>2010</v>
      </c>
      <c r="B3731" s="228" t="s">
        <v>193</v>
      </c>
      <c r="C3731" s="228" t="s">
        <v>67</v>
      </c>
      <c r="D3731" s="228" t="s">
        <v>205</v>
      </c>
      <c r="E3731" s="228">
        <v>40</v>
      </c>
      <c r="F3731" s="228">
        <v>3165</v>
      </c>
      <c r="G3731" s="228">
        <v>96</v>
      </c>
      <c r="H3731" s="228">
        <v>145</v>
      </c>
      <c r="I3731" s="228">
        <v>142618.25</v>
      </c>
      <c r="J3731" s="228">
        <v>47597.02</v>
      </c>
      <c r="K3731" s="228">
        <v>28766</v>
      </c>
      <c r="L3731" s="228">
        <v>267575.40999999997</v>
      </c>
    </row>
    <row r="3732" spans="1:12">
      <c r="A3732" s="228">
        <v>2010</v>
      </c>
      <c r="B3732" s="228" t="s">
        <v>193</v>
      </c>
      <c r="C3732" s="228" t="s">
        <v>67</v>
      </c>
      <c r="D3732" s="228" t="s">
        <v>205</v>
      </c>
      <c r="E3732" s="228">
        <v>45</v>
      </c>
      <c r="F3732" s="228">
        <v>3478</v>
      </c>
      <c r="G3732" s="228">
        <v>132</v>
      </c>
      <c r="H3732" s="228">
        <v>273</v>
      </c>
      <c r="I3732" s="228">
        <v>271743</v>
      </c>
      <c r="J3732" s="228">
        <v>64785.97</v>
      </c>
      <c r="K3732" s="228">
        <v>98538.7</v>
      </c>
      <c r="L3732" s="228">
        <v>486600.49</v>
      </c>
    </row>
    <row r="3733" spans="1:12">
      <c r="A3733" s="228">
        <v>2010</v>
      </c>
      <c r="B3733" s="228" t="s">
        <v>193</v>
      </c>
      <c r="C3733" s="228" t="s">
        <v>67</v>
      </c>
      <c r="D3733" s="228" t="s">
        <v>205</v>
      </c>
      <c r="E3733" s="228">
        <v>50</v>
      </c>
      <c r="F3733" s="228">
        <v>3311</v>
      </c>
      <c r="G3733" s="228">
        <v>131</v>
      </c>
      <c r="H3733" s="228">
        <v>219</v>
      </c>
      <c r="I3733" s="228">
        <v>243589.95</v>
      </c>
      <c r="J3733" s="228">
        <v>65279.57</v>
      </c>
      <c r="K3733" s="228">
        <v>62038.75</v>
      </c>
      <c r="L3733" s="228">
        <v>425699.28</v>
      </c>
    </row>
    <row r="3734" spans="1:12">
      <c r="A3734" s="228">
        <v>2010</v>
      </c>
      <c r="B3734" s="228" t="s">
        <v>193</v>
      </c>
      <c r="C3734" s="228" t="s">
        <v>67</v>
      </c>
      <c r="D3734" s="228" t="s">
        <v>205</v>
      </c>
      <c r="E3734" s="228">
        <v>55</v>
      </c>
      <c r="F3734" s="228">
        <v>3105</v>
      </c>
      <c r="G3734" s="228">
        <v>202</v>
      </c>
      <c r="H3734" s="228">
        <v>512</v>
      </c>
      <c r="I3734" s="228">
        <v>491503.55</v>
      </c>
      <c r="J3734" s="228">
        <v>100375.25</v>
      </c>
      <c r="K3734" s="228">
        <v>168929</v>
      </c>
      <c r="L3734" s="228">
        <v>848781.02</v>
      </c>
    </row>
    <row r="3735" spans="1:12">
      <c r="A3735" s="228">
        <v>2010</v>
      </c>
      <c r="B3735" s="228" t="s">
        <v>193</v>
      </c>
      <c r="C3735" s="228" t="s">
        <v>67</v>
      </c>
      <c r="D3735" s="228" t="s">
        <v>205</v>
      </c>
      <c r="E3735" s="228">
        <v>60</v>
      </c>
      <c r="F3735" s="228">
        <v>2414</v>
      </c>
      <c r="G3735" s="228">
        <v>160</v>
      </c>
      <c r="H3735" s="228">
        <v>357</v>
      </c>
      <c r="I3735" s="228">
        <v>333112.32000000001</v>
      </c>
      <c r="J3735" s="228">
        <v>78587.039999999994</v>
      </c>
      <c r="K3735" s="228">
        <v>84758</v>
      </c>
      <c r="L3735" s="228">
        <v>551428.05000000005</v>
      </c>
    </row>
    <row r="3736" spans="1:12">
      <c r="A3736" s="228">
        <v>2010</v>
      </c>
      <c r="B3736" s="228" t="s">
        <v>193</v>
      </c>
      <c r="C3736" s="228" t="s">
        <v>67</v>
      </c>
      <c r="D3736" s="228" t="s">
        <v>205</v>
      </c>
      <c r="E3736" s="228">
        <v>65</v>
      </c>
      <c r="F3736" s="228">
        <v>1318</v>
      </c>
      <c r="G3736" s="228">
        <v>140</v>
      </c>
      <c r="H3736" s="228">
        <v>342</v>
      </c>
      <c r="I3736" s="228">
        <v>328983.09999999998</v>
      </c>
      <c r="J3736" s="228">
        <v>69002.09</v>
      </c>
      <c r="K3736" s="228">
        <v>135361</v>
      </c>
      <c r="L3736" s="228">
        <v>586496.85</v>
      </c>
    </row>
    <row r="3737" spans="1:12">
      <c r="A3737" s="228">
        <v>2010</v>
      </c>
      <c r="B3737" s="228" t="s">
        <v>193</v>
      </c>
      <c r="C3737" s="228" t="s">
        <v>67</v>
      </c>
      <c r="D3737" s="228" t="s">
        <v>205</v>
      </c>
      <c r="E3737" s="228">
        <v>70</v>
      </c>
      <c r="F3737" s="228">
        <v>653</v>
      </c>
      <c r="G3737" s="228">
        <v>86</v>
      </c>
      <c r="H3737" s="228">
        <v>278</v>
      </c>
      <c r="I3737" s="228">
        <v>208293.7</v>
      </c>
      <c r="J3737" s="228">
        <v>40094.42</v>
      </c>
      <c r="K3737" s="228">
        <v>26892.959999999999</v>
      </c>
      <c r="L3737" s="228">
        <v>303984.11</v>
      </c>
    </row>
    <row r="3738" spans="1:12">
      <c r="A3738" s="228">
        <v>2010</v>
      </c>
      <c r="B3738" s="228" t="s">
        <v>193</v>
      </c>
      <c r="C3738" s="228" t="s">
        <v>67</v>
      </c>
      <c r="D3738" s="228" t="s">
        <v>205</v>
      </c>
      <c r="E3738" s="228">
        <v>75</v>
      </c>
      <c r="F3738" s="228">
        <v>267</v>
      </c>
      <c r="G3738" s="228">
        <v>56</v>
      </c>
      <c r="H3738" s="228">
        <v>142</v>
      </c>
      <c r="I3738" s="228">
        <v>107708</v>
      </c>
      <c r="J3738" s="228">
        <v>27358.75</v>
      </c>
      <c r="K3738" s="228">
        <v>11728.4</v>
      </c>
      <c r="L3738" s="228">
        <v>163770.70000000001</v>
      </c>
    </row>
    <row r="3739" spans="1:12">
      <c r="A3739" s="228">
        <v>2010</v>
      </c>
      <c r="B3739" s="228" t="s">
        <v>193</v>
      </c>
      <c r="C3739" s="228" t="s">
        <v>67</v>
      </c>
      <c r="D3739" s="228" t="s">
        <v>205</v>
      </c>
      <c r="E3739" s="228">
        <v>80</v>
      </c>
      <c r="F3739" s="228">
        <v>149</v>
      </c>
      <c r="G3739" s="228">
        <v>29</v>
      </c>
      <c r="H3739" s="228">
        <v>41</v>
      </c>
      <c r="I3739" s="228">
        <v>46104.65</v>
      </c>
      <c r="J3739" s="228">
        <v>9798.4</v>
      </c>
      <c r="K3739" s="228">
        <v>21384</v>
      </c>
      <c r="L3739" s="228">
        <v>80362.740000000005</v>
      </c>
    </row>
    <row r="3740" spans="1:12">
      <c r="A3740" s="228">
        <v>2010</v>
      </c>
      <c r="B3740" s="228" t="s">
        <v>193</v>
      </c>
      <c r="C3740" s="228" t="s">
        <v>67</v>
      </c>
      <c r="D3740" s="228" t="s">
        <v>205</v>
      </c>
      <c r="E3740" s="228">
        <v>85</v>
      </c>
      <c r="F3740" s="228">
        <v>33</v>
      </c>
      <c r="G3740" s="228">
        <v>1</v>
      </c>
      <c r="H3740" s="228">
        <v>2</v>
      </c>
      <c r="I3740" s="228">
        <v>3041</v>
      </c>
      <c r="J3740" s="228">
        <v>1104.9000000000001</v>
      </c>
      <c r="K3740" s="228">
        <v>412</v>
      </c>
      <c r="L3740" s="228">
        <v>4708</v>
      </c>
    </row>
    <row r="3741" spans="1:12">
      <c r="A3741" s="228">
        <v>2010</v>
      </c>
      <c r="B3741" s="228" t="s">
        <v>193</v>
      </c>
      <c r="C3741" s="228" t="s">
        <v>67</v>
      </c>
      <c r="D3741" s="228" t="s">
        <v>205</v>
      </c>
      <c r="E3741" s="228">
        <v>90</v>
      </c>
      <c r="F3741" s="228">
        <v>6</v>
      </c>
      <c r="G3741" s="228">
        <v>1</v>
      </c>
      <c r="H3741" s="228">
        <v>1</v>
      </c>
      <c r="I3741" s="228">
        <v>1987</v>
      </c>
      <c r="J3741" s="228">
        <v>184.6</v>
      </c>
      <c r="K3741" s="228">
        <v>0</v>
      </c>
      <c r="L3741" s="228">
        <v>2347.1999999999998</v>
      </c>
    </row>
    <row r="3742" spans="1:12">
      <c r="A3742" s="228">
        <v>2010</v>
      </c>
      <c r="B3742" s="228" t="s">
        <v>193</v>
      </c>
      <c r="C3742" s="228" t="s">
        <v>67</v>
      </c>
      <c r="D3742" s="228" t="s">
        <v>205</v>
      </c>
      <c r="E3742" s="228">
        <v>95</v>
      </c>
      <c r="F3742" s="228">
        <v>3</v>
      </c>
      <c r="G3742" s="228">
        <v>0</v>
      </c>
      <c r="H3742" s="228">
        <v>0</v>
      </c>
      <c r="I3742" s="228">
        <v>0</v>
      </c>
      <c r="J3742" s="228">
        <v>0</v>
      </c>
      <c r="K3742" s="228">
        <v>0</v>
      </c>
      <c r="L3742" s="228">
        <v>0</v>
      </c>
    </row>
    <row r="3743" spans="1:12">
      <c r="A3743" s="228">
        <v>2010</v>
      </c>
      <c r="B3743" s="228" t="s">
        <v>193</v>
      </c>
      <c r="C3743" s="228" t="s">
        <v>67</v>
      </c>
      <c r="D3743" s="228" t="s">
        <v>206</v>
      </c>
      <c r="E3743" s="228">
        <v>0</v>
      </c>
      <c r="F3743" s="228">
        <v>2754</v>
      </c>
      <c r="G3743" s="228">
        <v>49</v>
      </c>
      <c r="H3743" s="228">
        <v>266</v>
      </c>
      <c r="I3743" s="228">
        <v>138323</v>
      </c>
      <c r="J3743" s="228">
        <v>13000.7</v>
      </c>
      <c r="K3743" s="228">
        <v>741</v>
      </c>
      <c r="L3743" s="228">
        <v>155348.25</v>
      </c>
    </row>
    <row r="3744" spans="1:12">
      <c r="A3744" s="228">
        <v>2010</v>
      </c>
      <c r="B3744" s="228" t="s">
        <v>193</v>
      </c>
      <c r="C3744" s="228" t="s">
        <v>67</v>
      </c>
      <c r="D3744" s="228" t="s">
        <v>206</v>
      </c>
      <c r="E3744" s="228">
        <v>5</v>
      </c>
      <c r="F3744" s="228">
        <v>2749</v>
      </c>
      <c r="G3744" s="228">
        <v>18</v>
      </c>
      <c r="H3744" s="228">
        <v>22</v>
      </c>
      <c r="I3744" s="228">
        <v>22618</v>
      </c>
      <c r="J3744" s="228">
        <v>5567.94</v>
      </c>
      <c r="K3744" s="228">
        <v>7850</v>
      </c>
      <c r="L3744" s="228">
        <v>38656.589999999997</v>
      </c>
    </row>
    <row r="3745" spans="1:12">
      <c r="A3745" s="228">
        <v>2010</v>
      </c>
      <c r="B3745" s="228" t="s">
        <v>193</v>
      </c>
      <c r="C3745" s="228" t="s">
        <v>67</v>
      </c>
      <c r="D3745" s="228" t="s">
        <v>206</v>
      </c>
      <c r="E3745" s="228">
        <v>10</v>
      </c>
      <c r="F3745" s="228">
        <v>2749</v>
      </c>
      <c r="G3745" s="228">
        <v>20</v>
      </c>
      <c r="H3745" s="228">
        <v>22</v>
      </c>
      <c r="I3745" s="228">
        <v>25128</v>
      </c>
      <c r="J3745" s="228">
        <v>4365.05</v>
      </c>
      <c r="K3745" s="228">
        <v>10283</v>
      </c>
      <c r="L3745" s="228">
        <v>43352.05</v>
      </c>
    </row>
    <row r="3746" spans="1:12">
      <c r="A3746" s="228">
        <v>2010</v>
      </c>
      <c r="B3746" s="228" t="s">
        <v>193</v>
      </c>
      <c r="C3746" s="228" t="s">
        <v>67</v>
      </c>
      <c r="D3746" s="228" t="s">
        <v>206</v>
      </c>
      <c r="E3746" s="228">
        <v>15</v>
      </c>
      <c r="F3746" s="228">
        <v>2857</v>
      </c>
      <c r="G3746" s="228">
        <v>35</v>
      </c>
      <c r="H3746" s="228">
        <v>60</v>
      </c>
      <c r="I3746" s="228">
        <v>65970.850000000006</v>
      </c>
      <c r="J3746" s="228">
        <v>14916.03</v>
      </c>
      <c r="K3746" s="228">
        <v>5872</v>
      </c>
      <c r="L3746" s="228">
        <v>103007.67999999999</v>
      </c>
    </row>
    <row r="3747" spans="1:12">
      <c r="A3747" s="228">
        <v>2010</v>
      </c>
      <c r="B3747" s="228" t="s">
        <v>193</v>
      </c>
      <c r="C3747" s="228" t="s">
        <v>67</v>
      </c>
      <c r="D3747" s="228" t="s">
        <v>206</v>
      </c>
      <c r="E3747" s="228">
        <v>20</v>
      </c>
      <c r="F3747" s="228">
        <v>2444</v>
      </c>
      <c r="G3747" s="228">
        <v>62</v>
      </c>
      <c r="H3747" s="228">
        <v>144</v>
      </c>
      <c r="I3747" s="228">
        <v>137258.16</v>
      </c>
      <c r="J3747" s="228">
        <v>23847.56</v>
      </c>
      <c r="K3747" s="228">
        <v>10298</v>
      </c>
      <c r="L3747" s="228">
        <v>198035.15</v>
      </c>
    </row>
    <row r="3748" spans="1:12">
      <c r="A3748" s="228">
        <v>2010</v>
      </c>
      <c r="B3748" s="228" t="s">
        <v>193</v>
      </c>
      <c r="C3748" s="228" t="s">
        <v>67</v>
      </c>
      <c r="D3748" s="228" t="s">
        <v>206</v>
      </c>
      <c r="E3748" s="228">
        <v>25</v>
      </c>
      <c r="F3748" s="228">
        <v>3041</v>
      </c>
      <c r="G3748" s="228">
        <v>130</v>
      </c>
      <c r="H3748" s="228">
        <v>329</v>
      </c>
      <c r="I3748" s="228">
        <v>303722.77</v>
      </c>
      <c r="J3748" s="228">
        <v>47230.01</v>
      </c>
      <c r="K3748" s="228">
        <v>12501</v>
      </c>
      <c r="L3748" s="228">
        <v>401850.38</v>
      </c>
    </row>
    <row r="3749" spans="1:12">
      <c r="A3749" s="228">
        <v>2010</v>
      </c>
      <c r="B3749" s="228" t="s">
        <v>193</v>
      </c>
      <c r="C3749" s="228" t="s">
        <v>67</v>
      </c>
      <c r="D3749" s="228" t="s">
        <v>206</v>
      </c>
      <c r="E3749" s="228">
        <v>30</v>
      </c>
      <c r="F3749" s="228">
        <v>3454</v>
      </c>
      <c r="G3749" s="228">
        <v>215</v>
      </c>
      <c r="H3749" s="228">
        <v>581</v>
      </c>
      <c r="I3749" s="228">
        <v>520184.47</v>
      </c>
      <c r="J3749" s="228">
        <v>84303.8</v>
      </c>
      <c r="K3749" s="228">
        <v>19587.5</v>
      </c>
      <c r="L3749" s="228">
        <v>643933.29</v>
      </c>
    </row>
    <row r="3750" spans="1:12">
      <c r="A3750" s="228">
        <v>2010</v>
      </c>
      <c r="B3750" s="228" t="s">
        <v>193</v>
      </c>
      <c r="C3750" s="228" t="s">
        <v>67</v>
      </c>
      <c r="D3750" s="228" t="s">
        <v>206</v>
      </c>
      <c r="E3750" s="228">
        <v>35</v>
      </c>
      <c r="F3750" s="228">
        <v>3644</v>
      </c>
      <c r="G3750" s="228">
        <v>230</v>
      </c>
      <c r="H3750" s="228">
        <v>503</v>
      </c>
      <c r="I3750" s="228">
        <v>480584.31</v>
      </c>
      <c r="J3750" s="228">
        <v>74177.31</v>
      </c>
      <c r="K3750" s="228">
        <v>36861</v>
      </c>
      <c r="L3750" s="228">
        <v>703777.69</v>
      </c>
    </row>
    <row r="3751" spans="1:12">
      <c r="A3751" s="228">
        <v>2010</v>
      </c>
      <c r="B3751" s="228" t="s">
        <v>193</v>
      </c>
      <c r="C3751" s="228" t="s">
        <v>67</v>
      </c>
      <c r="D3751" s="228" t="s">
        <v>206</v>
      </c>
      <c r="E3751" s="228">
        <v>40</v>
      </c>
      <c r="F3751" s="228">
        <v>3483</v>
      </c>
      <c r="G3751" s="228">
        <v>166</v>
      </c>
      <c r="H3751" s="228">
        <v>372</v>
      </c>
      <c r="I3751" s="228">
        <v>341064.55</v>
      </c>
      <c r="J3751" s="228">
        <v>77247.820000000007</v>
      </c>
      <c r="K3751" s="228">
        <v>42842</v>
      </c>
      <c r="L3751" s="228">
        <v>510153.06</v>
      </c>
    </row>
    <row r="3752" spans="1:12">
      <c r="A3752" s="228">
        <v>2010</v>
      </c>
      <c r="B3752" s="228" t="s">
        <v>193</v>
      </c>
      <c r="C3752" s="228" t="s">
        <v>67</v>
      </c>
      <c r="D3752" s="228" t="s">
        <v>206</v>
      </c>
      <c r="E3752" s="228">
        <v>45</v>
      </c>
      <c r="F3752" s="228">
        <v>3624</v>
      </c>
      <c r="G3752" s="228">
        <v>156</v>
      </c>
      <c r="H3752" s="228">
        <v>312</v>
      </c>
      <c r="I3752" s="228">
        <v>309560.33</v>
      </c>
      <c r="J3752" s="228">
        <v>73482.8</v>
      </c>
      <c r="K3752" s="228">
        <v>28513</v>
      </c>
      <c r="L3752" s="228">
        <v>504894.08</v>
      </c>
    </row>
    <row r="3753" spans="1:12">
      <c r="A3753" s="228">
        <v>2010</v>
      </c>
      <c r="B3753" s="228" t="s">
        <v>193</v>
      </c>
      <c r="C3753" s="228" t="s">
        <v>67</v>
      </c>
      <c r="D3753" s="228" t="s">
        <v>206</v>
      </c>
      <c r="E3753" s="228">
        <v>50</v>
      </c>
      <c r="F3753" s="228">
        <v>3380</v>
      </c>
      <c r="G3753" s="228">
        <v>163</v>
      </c>
      <c r="H3753" s="228">
        <v>290</v>
      </c>
      <c r="I3753" s="228">
        <v>266418.2</v>
      </c>
      <c r="J3753" s="228">
        <v>64472.11</v>
      </c>
      <c r="K3753" s="228">
        <v>35803.050000000003</v>
      </c>
      <c r="L3753" s="228">
        <v>442535.57</v>
      </c>
    </row>
    <row r="3754" spans="1:12">
      <c r="A3754" s="228">
        <v>2010</v>
      </c>
      <c r="B3754" s="228" t="s">
        <v>193</v>
      </c>
      <c r="C3754" s="228" t="s">
        <v>67</v>
      </c>
      <c r="D3754" s="228" t="s">
        <v>206</v>
      </c>
      <c r="E3754" s="228">
        <v>55</v>
      </c>
      <c r="F3754" s="228">
        <v>2977</v>
      </c>
      <c r="G3754" s="228">
        <v>173</v>
      </c>
      <c r="H3754" s="228">
        <v>385</v>
      </c>
      <c r="I3754" s="228">
        <v>417470.9</v>
      </c>
      <c r="J3754" s="228">
        <v>89727.97</v>
      </c>
      <c r="K3754" s="228">
        <v>83827</v>
      </c>
      <c r="L3754" s="228">
        <v>686204.11</v>
      </c>
    </row>
    <row r="3755" spans="1:12">
      <c r="A3755" s="228">
        <v>2010</v>
      </c>
      <c r="B3755" s="228" t="s">
        <v>193</v>
      </c>
      <c r="C3755" s="228" t="s">
        <v>67</v>
      </c>
      <c r="D3755" s="228" t="s">
        <v>206</v>
      </c>
      <c r="E3755" s="228">
        <v>60</v>
      </c>
      <c r="F3755" s="228">
        <v>2037</v>
      </c>
      <c r="G3755" s="228">
        <v>142</v>
      </c>
      <c r="H3755" s="228">
        <v>317</v>
      </c>
      <c r="I3755" s="228">
        <v>321264.95</v>
      </c>
      <c r="J3755" s="228">
        <v>79968.210000000006</v>
      </c>
      <c r="K3755" s="228">
        <v>137920</v>
      </c>
      <c r="L3755" s="228">
        <v>612107.09</v>
      </c>
    </row>
    <row r="3756" spans="1:12">
      <c r="A3756" s="228">
        <v>2010</v>
      </c>
      <c r="B3756" s="228" t="s">
        <v>193</v>
      </c>
      <c r="C3756" s="228" t="s">
        <v>67</v>
      </c>
      <c r="D3756" s="228" t="s">
        <v>206</v>
      </c>
      <c r="E3756" s="228">
        <v>65</v>
      </c>
      <c r="F3756" s="228">
        <v>1074</v>
      </c>
      <c r="G3756" s="228">
        <v>112</v>
      </c>
      <c r="H3756" s="228">
        <v>297</v>
      </c>
      <c r="I3756" s="228">
        <v>247286.95</v>
      </c>
      <c r="J3756" s="228">
        <v>50130.81</v>
      </c>
      <c r="K3756" s="228">
        <v>57808</v>
      </c>
      <c r="L3756" s="228">
        <v>374672.88</v>
      </c>
    </row>
    <row r="3757" spans="1:12">
      <c r="A3757" s="228">
        <v>2010</v>
      </c>
      <c r="B3757" s="228" t="s">
        <v>193</v>
      </c>
      <c r="C3757" s="228" t="s">
        <v>67</v>
      </c>
      <c r="D3757" s="228" t="s">
        <v>206</v>
      </c>
      <c r="E3757" s="228">
        <v>70</v>
      </c>
      <c r="F3757" s="228">
        <v>500</v>
      </c>
      <c r="G3757" s="228">
        <v>60</v>
      </c>
      <c r="H3757" s="228">
        <v>256</v>
      </c>
      <c r="I3757" s="228">
        <v>194076.79999999999</v>
      </c>
      <c r="J3757" s="228">
        <v>35875.35</v>
      </c>
      <c r="K3757" s="228">
        <v>31327</v>
      </c>
      <c r="L3757" s="228">
        <v>283576</v>
      </c>
    </row>
    <row r="3758" spans="1:12">
      <c r="A3758" s="228">
        <v>2010</v>
      </c>
      <c r="B3758" s="228" t="s">
        <v>193</v>
      </c>
      <c r="C3758" s="228" t="s">
        <v>67</v>
      </c>
      <c r="D3758" s="228" t="s">
        <v>206</v>
      </c>
      <c r="E3758" s="228">
        <v>75</v>
      </c>
      <c r="F3758" s="228">
        <v>266</v>
      </c>
      <c r="G3758" s="228">
        <v>25</v>
      </c>
      <c r="H3758" s="228">
        <v>56</v>
      </c>
      <c r="I3758" s="228">
        <v>91838.41</v>
      </c>
      <c r="J3758" s="228">
        <v>22443.9</v>
      </c>
      <c r="K3758" s="228">
        <v>23444</v>
      </c>
      <c r="L3758" s="228">
        <v>150338.59</v>
      </c>
    </row>
    <row r="3759" spans="1:12">
      <c r="A3759" s="228">
        <v>2010</v>
      </c>
      <c r="B3759" s="228" t="s">
        <v>193</v>
      </c>
      <c r="C3759" s="228" t="s">
        <v>67</v>
      </c>
      <c r="D3759" s="228" t="s">
        <v>206</v>
      </c>
      <c r="E3759" s="228">
        <v>80</v>
      </c>
      <c r="F3759" s="228">
        <v>154</v>
      </c>
      <c r="G3759" s="228">
        <v>15</v>
      </c>
      <c r="H3759" s="228">
        <v>188</v>
      </c>
      <c r="I3759" s="228">
        <v>68716.160000000003</v>
      </c>
      <c r="J3759" s="228">
        <v>8923.15</v>
      </c>
      <c r="K3759" s="228">
        <v>8616</v>
      </c>
      <c r="L3759" s="228">
        <v>95089.9</v>
      </c>
    </row>
    <row r="3760" spans="1:12">
      <c r="A3760" s="228">
        <v>2010</v>
      </c>
      <c r="B3760" s="228" t="s">
        <v>193</v>
      </c>
      <c r="C3760" s="228" t="s">
        <v>67</v>
      </c>
      <c r="D3760" s="228" t="s">
        <v>206</v>
      </c>
      <c r="E3760" s="228">
        <v>85</v>
      </c>
      <c r="F3760" s="228">
        <v>60</v>
      </c>
      <c r="G3760" s="228">
        <v>8</v>
      </c>
      <c r="H3760" s="228">
        <v>87</v>
      </c>
      <c r="I3760" s="228">
        <v>51851</v>
      </c>
      <c r="J3760" s="228">
        <v>4311.3999999999996</v>
      </c>
      <c r="K3760" s="228">
        <v>949</v>
      </c>
      <c r="L3760" s="228">
        <v>71045.399999999994</v>
      </c>
    </row>
    <row r="3761" spans="1:12">
      <c r="A3761" s="228">
        <v>2010</v>
      </c>
      <c r="B3761" s="228" t="s">
        <v>193</v>
      </c>
      <c r="C3761" s="228" t="s">
        <v>67</v>
      </c>
      <c r="D3761" s="228" t="s">
        <v>206</v>
      </c>
      <c r="E3761" s="228">
        <v>90</v>
      </c>
      <c r="F3761" s="228">
        <v>22</v>
      </c>
      <c r="G3761" s="228">
        <v>2</v>
      </c>
      <c r="H3761" s="228">
        <v>2</v>
      </c>
      <c r="I3761" s="228">
        <v>8137</v>
      </c>
      <c r="J3761" s="228">
        <v>1519.8</v>
      </c>
      <c r="K3761" s="228">
        <v>214</v>
      </c>
      <c r="L3761" s="228">
        <v>10010.5</v>
      </c>
    </row>
    <row r="3762" spans="1:12">
      <c r="A3762" s="228">
        <v>2010</v>
      </c>
      <c r="B3762" s="228" t="s">
        <v>193</v>
      </c>
      <c r="C3762" s="228" t="s">
        <v>67</v>
      </c>
      <c r="D3762" s="228" t="s">
        <v>206</v>
      </c>
      <c r="E3762" s="228">
        <v>95</v>
      </c>
      <c r="F3762" s="228">
        <v>5</v>
      </c>
      <c r="G3762" s="228">
        <v>0</v>
      </c>
      <c r="H3762" s="228">
        <v>0</v>
      </c>
      <c r="I3762" s="228">
        <v>0</v>
      </c>
      <c r="J3762" s="228">
        <v>0</v>
      </c>
      <c r="K3762" s="228">
        <v>0</v>
      </c>
      <c r="L3762" s="228">
        <v>0</v>
      </c>
    </row>
    <row r="3763" spans="1:12">
      <c r="A3763" s="228">
        <v>2010</v>
      </c>
      <c r="B3763" s="228" t="s">
        <v>194</v>
      </c>
      <c r="C3763" s="228" t="s">
        <v>61</v>
      </c>
      <c r="D3763" s="228" t="s">
        <v>205</v>
      </c>
      <c r="E3763" s="228">
        <v>0</v>
      </c>
      <c r="F3763" s="228">
        <v>101915</v>
      </c>
      <c r="G3763" s="228">
        <v>5085</v>
      </c>
      <c r="H3763" s="228">
        <v>14677</v>
      </c>
      <c r="I3763" s="228">
        <v>7148597.1200000001</v>
      </c>
      <c r="J3763" s="228">
        <v>1228921.32</v>
      </c>
      <c r="K3763" s="228">
        <v>233083.7</v>
      </c>
      <c r="L3763" s="228">
        <v>9967024.2300000004</v>
      </c>
    </row>
    <row r="3764" spans="1:12">
      <c r="A3764" s="228">
        <v>2010</v>
      </c>
      <c r="B3764" s="228" t="s">
        <v>194</v>
      </c>
      <c r="C3764" s="228" t="s">
        <v>61</v>
      </c>
      <c r="D3764" s="228" t="s">
        <v>205</v>
      </c>
      <c r="E3764" s="228">
        <v>5</v>
      </c>
      <c r="F3764" s="228">
        <v>102392</v>
      </c>
      <c r="G3764" s="228">
        <v>1936</v>
      </c>
      <c r="H3764" s="228">
        <v>2983</v>
      </c>
      <c r="I3764" s="228">
        <v>1881984.64</v>
      </c>
      <c r="J3764" s="228">
        <v>454690.84</v>
      </c>
      <c r="K3764" s="228">
        <v>202942.4</v>
      </c>
      <c r="L3764" s="228">
        <v>3179911.34</v>
      </c>
    </row>
    <row r="3765" spans="1:12">
      <c r="A3765" s="228">
        <v>2010</v>
      </c>
      <c r="B3765" s="228" t="s">
        <v>194</v>
      </c>
      <c r="C3765" s="228" t="s">
        <v>61</v>
      </c>
      <c r="D3765" s="228" t="s">
        <v>205</v>
      </c>
      <c r="E3765" s="228">
        <v>10</v>
      </c>
      <c r="F3765" s="228">
        <v>102460</v>
      </c>
      <c r="G3765" s="228">
        <v>1559</v>
      </c>
      <c r="H3765" s="228">
        <v>3048</v>
      </c>
      <c r="I3765" s="228">
        <v>1795486.51</v>
      </c>
      <c r="J3765" s="228">
        <v>478374.27</v>
      </c>
      <c r="K3765" s="228">
        <v>336506.11</v>
      </c>
      <c r="L3765" s="228">
        <v>3163760.08</v>
      </c>
    </row>
    <row r="3766" spans="1:12">
      <c r="A3766" s="228">
        <v>2010</v>
      </c>
      <c r="B3766" s="228" t="s">
        <v>194</v>
      </c>
      <c r="C3766" s="228" t="s">
        <v>61</v>
      </c>
      <c r="D3766" s="228" t="s">
        <v>205</v>
      </c>
      <c r="E3766" s="228">
        <v>15</v>
      </c>
      <c r="F3766" s="228">
        <v>108577</v>
      </c>
      <c r="G3766" s="228">
        <v>2733</v>
      </c>
      <c r="H3766" s="228">
        <v>5128</v>
      </c>
      <c r="I3766" s="228">
        <v>4095453.43</v>
      </c>
      <c r="J3766" s="228">
        <v>940174.01</v>
      </c>
      <c r="K3766" s="228">
        <v>913090.56000000006</v>
      </c>
      <c r="L3766" s="228">
        <v>7250299.1100000003</v>
      </c>
    </row>
    <row r="3767" spans="1:12">
      <c r="A3767" s="228">
        <v>2010</v>
      </c>
      <c r="B3767" s="228" t="s">
        <v>194</v>
      </c>
      <c r="C3767" s="228" t="s">
        <v>61</v>
      </c>
      <c r="D3767" s="228" t="s">
        <v>205</v>
      </c>
      <c r="E3767" s="228">
        <v>20</v>
      </c>
      <c r="F3767" s="228">
        <v>82908</v>
      </c>
      <c r="G3767" s="228">
        <v>2364</v>
      </c>
      <c r="H3767" s="228">
        <v>4522</v>
      </c>
      <c r="I3767" s="228">
        <v>3635461.64</v>
      </c>
      <c r="J3767" s="228">
        <v>827223.35</v>
      </c>
      <c r="K3767" s="228">
        <v>788214.71</v>
      </c>
      <c r="L3767" s="228">
        <v>6726283.7400000002</v>
      </c>
    </row>
    <row r="3768" spans="1:12">
      <c r="A3768" s="228">
        <v>2010</v>
      </c>
      <c r="B3768" s="228" t="s">
        <v>194</v>
      </c>
      <c r="C3768" s="228" t="s">
        <v>61</v>
      </c>
      <c r="D3768" s="228" t="s">
        <v>205</v>
      </c>
      <c r="E3768" s="228">
        <v>25</v>
      </c>
      <c r="F3768" s="228">
        <v>74496</v>
      </c>
      <c r="G3768" s="228">
        <v>2050</v>
      </c>
      <c r="H3768" s="228">
        <v>4474</v>
      </c>
      <c r="I3768" s="228">
        <v>3014982.12</v>
      </c>
      <c r="J3768" s="228">
        <v>702342.33</v>
      </c>
      <c r="K3768" s="228">
        <v>595159.91</v>
      </c>
      <c r="L3768" s="228">
        <v>5583776.9800000004</v>
      </c>
    </row>
    <row r="3769" spans="1:12">
      <c r="A3769" s="228">
        <v>2010</v>
      </c>
      <c r="B3769" s="228" t="s">
        <v>194</v>
      </c>
      <c r="C3769" s="228" t="s">
        <v>61</v>
      </c>
      <c r="D3769" s="228" t="s">
        <v>205</v>
      </c>
      <c r="E3769" s="228">
        <v>30</v>
      </c>
      <c r="F3769" s="228">
        <v>103639</v>
      </c>
      <c r="G3769" s="228">
        <v>2559</v>
      </c>
      <c r="H3769" s="228">
        <v>5236</v>
      </c>
      <c r="I3769" s="228">
        <v>3643130.19</v>
      </c>
      <c r="J3769" s="228">
        <v>946574.91</v>
      </c>
      <c r="K3769" s="228">
        <v>678681.1</v>
      </c>
      <c r="L3769" s="228">
        <v>6763566.2199999997</v>
      </c>
    </row>
    <row r="3770" spans="1:12">
      <c r="A3770" s="228">
        <v>2010</v>
      </c>
      <c r="B3770" s="228" t="s">
        <v>194</v>
      </c>
      <c r="C3770" s="228" t="s">
        <v>61</v>
      </c>
      <c r="D3770" s="228" t="s">
        <v>205</v>
      </c>
      <c r="E3770" s="228">
        <v>35</v>
      </c>
      <c r="F3770" s="228">
        <v>119628</v>
      </c>
      <c r="G3770" s="228">
        <v>3889</v>
      </c>
      <c r="H3770" s="228">
        <v>7879</v>
      </c>
      <c r="I3770" s="228">
        <v>5494163.9400000004</v>
      </c>
      <c r="J3770" s="228">
        <v>1403696.83</v>
      </c>
      <c r="K3770" s="228">
        <v>930698.85</v>
      </c>
      <c r="L3770" s="228">
        <v>9849065.2799999993</v>
      </c>
    </row>
    <row r="3771" spans="1:12">
      <c r="A3771" s="228">
        <v>2010</v>
      </c>
      <c r="B3771" s="228" t="s">
        <v>194</v>
      </c>
      <c r="C3771" s="228" t="s">
        <v>61</v>
      </c>
      <c r="D3771" s="228" t="s">
        <v>205</v>
      </c>
      <c r="E3771" s="228">
        <v>40</v>
      </c>
      <c r="F3771" s="228">
        <v>114907</v>
      </c>
      <c r="G3771" s="228">
        <v>4579</v>
      </c>
      <c r="H3771" s="228">
        <v>8509</v>
      </c>
      <c r="I3771" s="228">
        <v>6455131.6799999997</v>
      </c>
      <c r="J3771" s="228">
        <v>1699346.07</v>
      </c>
      <c r="K3771" s="228">
        <v>1347631.33</v>
      </c>
      <c r="L3771" s="228">
        <v>11617520.91</v>
      </c>
    </row>
    <row r="3772" spans="1:12">
      <c r="A3772" s="228">
        <v>2010</v>
      </c>
      <c r="B3772" s="228" t="s">
        <v>194</v>
      </c>
      <c r="C3772" s="228" t="s">
        <v>61</v>
      </c>
      <c r="D3772" s="228" t="s">
        <v>205</v>
      </c>
      <c r="E3772" s="228">
        <v>45</v>
      </c>
      <c r="F3772" s="228">
        <v>123132</v>
      </c>
      <c r="G3772" s="228">
        <v>6332</v>
      </c>
      <c r="H3772" s="228">
        <v>12567</v>
      </c>
      <c r="I3772" s="228">
        <v>9536026.0099999998</v>
      </c>
      <c r="J3772" s="228">
        <v>2410441.65</v>
      </c>
      <c r="K3772" s="228">
        <v>2117214.9500000002</v>
      </c>
      <c r="L3772" s="228">
        <v>18688865.629999999</v>
      </c>
    </row>
    <row r="3773" spans="1:12">
      <c r="A3773" s="228">
        <v>2010</v>
      </c>
      <c r="B3773" s="228" t="s">
        <v>194</v>
      </c>
      <c r="C3773" s="228" t="s">
        <v>61</v>
      </c>
      <c r="D3773" s="228" t="s">
        <v>205</v>
      </c>
      <c r="E3773" s="228">
        <v>50</v>
      </c>
      <c r="F3773" s="228">
        <v>122800</v>
      </c>
      <c r="G3773" s="228">
        <v>8086</v>
      </c>
      <c r="H3773" s="228">
        <v>16846</v>
      </c>
      <c r="I3773" s="228">
        <v>13440277.189999999</v>
      </c>
      <c r="J3773" s="228">
        <v>3385196.18</v>
      </c>
      <c r="K3773" s="228">
        <v>3261774.63</v>
      </c>
      <c r="L3773" s="228">
        <v>23326416.440000001</v>
      </c>
    </row>
    <row r="3774" spans="1:12">
      <c r="A3774" s="228">
        <v>2010</v>
      </c>
      <c r="B3774" s="228" t="s">
        <v>194</v>
      </c>
      <c r="C3774" s="228" t="s">
        <v>61</v>
      </c>
      <c r="D3774" s="228" t="s">
        <v>205</v>
      </c>
      <c r="E3774" s="228">
        <v>55</v>
      </c>
      <c r="F3774" s="228">
        <v>117055</v>
      </c>
      <c r="G3774" s="228">
        <v>10748</v>
      </c>
      <c r="H3774" s="228">
        <v>22914</v>
      </c>
      <c r="I3774" s="228">
        <v>19415096.300000001</v>
      </c>
      <c r="J3774" s="228">
        <v>4729633.26</v>
      </c>
      <c r="K3774" s="228">
        <v>4898543.42</v>
      </c>
      <c r="L3774" s="228">
        <v>33603579.310000002</v>
      </c>
    </row>
    <row r="3775" spans="1:12">
      <c r="A3775" s="228">
        <v>2010</v>
      </c>
      <c r="B3775" s="228" t="s">
        <v>194</v>
      </c>
      <c r="C3775" s="228" t="s">
        <v>61</v>
      </c>
      <c r="D3775" s="228" t="s">
        <v>205</v>
      </c>
      <c r="E3775" s="228">
        <v>60</v>
      </c>
      <c r="F3775" s="228">
        <v>110898</v>
      </c>
      <c r="G3775" s="228">
        <v>13665</v>
      </c>
      <c r="H3775" s="228">
        <v>32549</v>
      </c>
      <c r="I3775" s="228">
        <v>26975310.690000001</v>
      </c>
      <c r="J3775" s="228">
        <v>6187913.2000000002</v>
      </c>
      <c r="K3775" s="228">
        <v>7668297.7400000002</v>
      </c>
      <c r="L3775" s="228">
        <v>46383969.079999998</v>
      </c>
    </row>
    <row r="3776" spans="1:12">
      <c r="A3776" s="228">
        <v>2010</v>
      </c>
      <c r="B3776" s="228" t="s">
        <v>194</v>
      </c>
      <c r="C3776" s="228" t="s">
        <v>61</v>
      </c>
      <c r="D3776" s="228" t="s">
        <v>205</v>
      </c>
      <c r="E3776" s="228">
        <v>65</v>
      </c>
      <c r="F3776" s="228">
        <v>81113</v>
      </c>
      <c r="G3776" s="228">
        <v>14656</v>
      </c>
      <c r="H3776" s="228">
        <v>35419</v>
      </c>
      <c r="I3776" s="228">
        <v>29148408.359999999</v>
      </c>
      <c r="J3776" s="228">
        <v>6645579.0800000001</v>
      </c>
      <c r="K3776" s="228">
        <v>8776685.6099999994</v>
      </c>
      <c r="L3776" s="228">
        <v>49759781.829999998</v>
      </c>
    </row>
    <row r="3777" spans="1:12">
      <c r="A3777" s="228">
        <v>2010</v>
      </c>
      <c r="B3777" s="228" t="s">
        <v>194</v>
      </c>
      <c r="C3777" s="228" t="s">
        <v>61</v>
      </c>
      <c r="D3777" s="228" t="s">
        <v>205</v>
      </c>
      <c r="E3777" s="228">
        <v>70</v>
      </c>
      <c r="F3777" s="228">
        <v>57356</v>
      </c>
      <c r="G3777" s="228">
        <v>13034</v>
      </c>
      <c r="H3777" s="228">
        <v>36871</v>
      </c>
      <c r="I3777" s="228">
        <v>28110548.140000001</v>
      </c>
      <c r="J3777" s="228">
        <v>5961639.54</v>
      </c>
      <c r="K3777" s="228">
        <v>8391610.4800000004</v>
      </c>
      <c r="L3777" s="228">
        <v>46376669.130000003</v>
      </c>
    </row>
    <row r="3778" spans="1:12">
      <c r="A3778" s="228">
        <v>2010</v>
      </c>
      <c r="B3778" s="228" t="s">
        <v>194</v>
      </c>
      <c r="C3778" s="228" t="s">
        <v>61</v>
      </c>
      <c r="D3778" s="228" t="s">
        <v>205</v>
      </c>
      <c r="E3778" s="228">
        <v>75</v>
      </c>
      <c r="F3778" s="228">
        <v>39599</v>
      </c>
      <c r="G3778" s="228">
        <v>12019</v>
      </c>
      <c r="H3778" s="228">
        <v>37311</v>
      </c>
      <c r="I3778" s="228">
        <v>25367540.350000001</v>
      </c>
      <c r="J3778" s="228">
        <v>5190736.88</v>
      </c>
      <c r="K3778" s="228">
        <v>7441066.8099999996</v>
      </c>
      <c r="L3778" s="228">
        <v>40928947.549999997</v>
      </c>
    </row>
    <row r="3779" spans="1:12">
      <c r="A3779" s="228">
        <v>2010</v>
      </c>
      <c r="B3779" s="228" t="s">
        <v>194</v>
      </c>
      <c r="C3779" s="228" t="s">
        <v>61</v>
      </c>
      <c r="D3779" s="228" t="s">
        <v>205</v>
      </c>
      <c r="E3779" s="228">
        <v>80</v>
      </c>
      <c r="F3779" s="228">
        <v>28615</v>
      </c>
      <c r="G3779" s="228">
        <v>10318</v>
      </c>
      <c r="H3779" s="228">
        <v>38612</v>
      </c>
      <c r="I3779" s="228">
        <v>22802076.59</v>
      </c>
      <c r="J3779" s="228">
        <v>4138162.09</v>
      </c>
      <c r="K3779" s="228">
        <v>5592549.5099999998</v>
      </c>
      <c r="L3779" s="228">
        <v>34532699</v>
      </c>
    </row>
    <row r="3780" spans="1:12">
      <c r="A3780" s="228">
        <v>2010</v>
      </c>
      <c r="B3780" s="228" t="s">
        <v>194</v>
      </c>
      <c r="C3780" s="228" t="s">
        <v>61</v>
      </c>
      <c r="D3780" s="228" t="s">
        <v>205</v>
      </c>
      <c r="E3780" s="228">
        <v>85</v>
      </c>
      <c r="F3780" s="228">
        <v>9687</v>
      </c>
      <c r="G3780" s="228">
        <v>3619</v>
      </c>
      <c r="H3780" s="228">
        <v>16268</v>
      </c>
      <c r="I3780" s="228">
        <v>8599094.1500000004</v>
      </c>
      <c r="J3780" s="228">
        <v>1311252.44</v>
      </c>
      <c r="K3780" s="228">
        <v>1401405.41</v>
      </c>
      <c r="L3780" s="228">
        <v>11931770.85</v>
      </c>
    </row>
    <row r="3781" spans="1:12">
      <c r="A3781" s="228">
        <v>2010</v>
      </c>
      <c r="B3781" s="228" t="s">
        <v>194</v>
      </c>
      <c r="C3781" s="228" t="s">
        <v>61</v>
      </c>
      <c r="D3781" s="228" t="s">
        <v>205</v>
      </c>
      <c r="E3781" s="228">
        <v>90</v>
      </c>
      <c r="F3781" s="228">
        <v>2640</v>
      </c>
      <c r="G3781" s="228">
        <v>849</v>
      </c>
      <c r="H3781" s="228">
        <v>5649</v>
      </c>
      <c r="I3781" s="228">
        <v>2747214.11</v>
      </c>
      <c r="J3781" s="228">
        <v>323600.11</v>
      </c>
      <c r="K3781" s="228">
        <v>255909.2</v>
      </c>
      <c r="L3781" s="228">
        <v>3524117.51</v>
      </c>
    </row>
    <row r="3782" spans="1:12">
      <c r="A3782" s="228">
        <v>2010</v>
      </c>
      <c r="B3782" s="228" t="s">
        <v>194</v>
      </c>
      <c r="C3782" s="228" t="s">
        <v>61</v>
      </c>
      <c r="D3782" s="228" t="s">
        <v>205</v>
      </c>
      <c r="E3782" s="228">
        <v>95</v>
      </c>
      <c r="F3782" s="228">
        <v>597</v>
      </c>
      <c r="G3782" s="228">
        <v>178</v>
      </c>
      <c r="H3782" s="228">
        <v>1568</v>
      </c>
      <c r="I3782" s="228">
        <v>653613.94999999995</v>
      </c>
      <c r="J3782" s="228">
        <v>71838.67</v>
      </c>
      <c r="K3782" s="228">
        <v>64734.2</v>
      </c>
      <c r="L3782" s="228">
        <v>818193.72</v>
      </c>
    </row>
    <row r="3783" spans="1:12">
      <c r="A3783" s="228">
        <v>2010</v>
      </c>
      <c r="B3783" s="228" t="s">
        <v>194</v>
      </c>
      <c r="C3783" s="228" t="s">
        <v>61</v>
      </c>
      <c r="D3783" s="228" t="s">
        <v>206</v>
      </c>
      <c r="E3783" s="228">
        <v>0</v>
      </c>
      <c r="F3783" s="228">
        <v>95746</v>
      </c>
      <c r="G3783" s="228">
        <v>3470</v>
      </c>
      <c r="H3783" s="228">
        <v>10415</v>
      </c>
      <c r="I3783" s="228">
        <v>5000385.9400000004</v>
      </c>
      <c r="J3783" s="228">
        <v>746390.47</v>
      </c>
      <c r="K3783" s="228">
        <v>74826.399999999994</v>
      </c>
      <c r="L3783" s="228">
        <v>6588120.25</v>
      </c>
    </row>
    <row r="3784" spans="1:12">
      <c r="A3784" s="228">
        <v>2010</v>
      </c>
      <c r="B3784" s="228" t="s">
        <v>194</v>
      </c>
      <c r="C3784" s="228" t="s">
        <v>61</v>
      </c>
      <c r="D3784" s="228" t="s">
        <v>206</v>
      </c>
      <c r="E3784" s="228">
        <v>5</v>
      </c>
      <c r="F3784" s="228">
        <v>96038</v>
      </c>
      <c r="G3784" s="228">
        <v>1587</v>
      </c>
      <c r="H3784" s="228">
        <v>2680</v>
      </c>
      <c r="I3784" s="228">
        <v>1632982.01</v>
      </c>
      <c r="J3784" s="228">
        <v>353631.83</v>
      </c>
      <c r="K3784" s="228">
        <v>137300.6</v>
      </c>
      <c r="L3784" s="228">
        <v>2641714.67</v>
      </c>
    </row>
    <row r="3785" spans="1:12">
      <c r="A3785" s="228">
        <v>2010</v>
      </c>
      <c r="B3785" s="228" t="s">
        <v>194</v>
      </c>
      <c r="C3785" s="228" t="s">
        <v>61</v>
      </c>
      <c r="D3785" s="228" t="s">
        <v>206</v>
      </c>
      <c r="E3785" s="228">
        <v>10</v>
      </c>
      <c r="F3785" s="228">
        <v>96652</v>
      </c>
      <c r="G3785" s="228">
        <v>1369</v>
      </c>
      <c r="H3785" s="228">
        <v>3409</v>
      </c>
      <c r="I3785" s="228">
        <v>1914851.96</v>
      </c>
      <c r="J3785" s="228">
        <v>410945.18</v>
      </c>
      <c r="K3785" s="228">
        <v>446552.96</v>
      </c>
      <c r="L3785" s="228">
        <v>3271234.22</v>
      </c>
    </row>
    <row r="3786" spans="1:12">
      <c r="A3786" s="228">
        <v>2010</v>
      </c>
      <c r="B3786" s="228" t="s">
        <v>194</v>
      </c>
      <c r="C3786" s="228" t="s">
        <v>61</v>
      </c>
      <c r="D3786" s="228" t="s">
        <v>206</v>
      </c>
      <c r="E3786" s="228">
        <v>15</v>
      </c>
      <c r="F3786" s="228">
        <v>102780</v>
      </c>
      <c r="G3786" s="228">
        <v>3211</v>
      </c>
      <c r="H3786" s="228">
        <v>7825</v>
      </c>
      <c r="I3786" s="228">
        <v>5142645.83</v>
      </c>
      <c r="J3786" s="228">
        <v>860121.27</v>
      </c>
      <c r="K3786" s="228">
        <v>513982.85</v>
      </c>
      <c r="L3786" s="228">
        <v>7617425.7300000004</v>
      </c>
    </row>
    <row r="3787" spans="1:12">
      <c r="A3787" s="228">
        <v>2010</v>
      </c>
      <c r="B3787" s="228" t="s">
        <v>194</v>
      </c>
      <c r="C3787" s="228" t="s">
        <v>61</v>
      </c>
      <c r="D3787" s="228" t="s">
        <v>206</v>
      </c>
      <c r="E3787" s="228">
        <v>20</v>
      </c>
      <c r="F3787" s="228">
        <v>86334</v>
      </c>
      <c r="G3787" s="228">
        <v>4150</v>
      </c>
      <c r="H3787" s="228">
        <v>10614</v>
      </c>
      <c r="I3787" s="228">
        <v>6929224.5300000003</v>
      </c>
      <c r="J3787" s="228">
        <v>1230409.5</v>
      </c>
      <c r="K3787" s="228">
        <v>514494.62</v>
      </c>
      <c r="L3787" s="228">
        <v>10307086.210000001</v>
      </c>
    </row>
    <row r="3788" spans="1:12">
      <c r="A3788" s="228">
        <v>2010</v>
      </c>
      <c r="B3788" s="228" t="s">
        <v>194</v>
      </c>
      <c r="C3788" s="228" t="s">
        <v>61</v>
      </c>
      <c r="D3788" s="228" t="s">
        <v>206</v>
      </c>
      <c r="E3788" s="228">
        <v>25</v>
      </c>
      <c r="F3788" s="228">
        <v>90933</v>
      </c>
      <c r="G3788" s="228">
        <v>5436</v>
      </c>
      <c r="H3788" s="228">
        <v>17131</v>
      </c>
      <c r="I3788" s="228">
        <v>11850076.23</v>
      </c>
      <c r="J3788" s="228">
        <v>2611573.42</v>
      </c>
      <c r="K3788" s="228">
        <v>464414.37</v>
      </c>
      <c r="L3788" s="228">
        <v>17728727.140000001</v>
      </c>
    </row>
    <row r="3789" spans="1:12">
      <c r="A3789" s="228">
        <v>2010</v>
      </c>
      <c r="B3789" s="228" t="s">
        <v>194</v>
      </c>
      <c r="C3789" s="228" t="s">
        <v>61</v>
      </c>
      <c r="D3789" s="228" t="s">
        <v>206</v>
      </c>
      <c r="E3789" s="228">
        <v>30</v>
      </c>
      <c r="F3789" s="228">
        <v>118571</v>
      </c>
      <c r="G3789" s="228">
        <v>9113</v>
      </c>
      <c r="H3789" s="228">
        <v>28162</v>
      </c>
      <c r="I3789" s="228">
        <v>20819772.34</v>
      </c>
      <c r="J3789" s="228">
        <v>4552993.59</v>
      </c>
      <c r="K3789" s="228">
        <v>782888.07</v>
      </c>
      <c r="L3789" s="228">
        <v>31171134.66</v>
      </c>
    </row>
    <row r="3790" spans="1:12">
      <c r="A3790" s="228">
        <v>2010</v>
      </c>
      <c r="B3790" s="228" t="s">
        <v>194</v>
      </c>
      <c r="C3790" s="228" t="s">
        <v>61</v>
      </c>
      <c r="D3790" s="228" t="s">
        <v>206</v>
      </c>
      <c r="E3790" s="228">
        <v>35</v>
      </c>
      <c r="F3790" s="228">
        <v>131698</v>
      </c>
      <c r="G3790" s="228">
        <v>9978</v>
      </c>
      <c r="H3790" s="228">
        <v>28150</v>
      </c>
      <c r="I3790" s="228">
        <v>20968470.960000001</v>
      </c>
      <c r="J3790" s="228">
        <v>4318311.2699999996</v>
      </c>
      <c r="K3790" s="228">
        <v>1376671.51</v>
      </c>
      <c r="L3790" s="228">
        <v>32018705.829999998</v>
      </c>
    </row>
    <row r="3791" spans="1:12">
      <c r="A3791" s="228">
        <v>2010</v>
      </c>
      <c r="B3791" s="228" t="s">
        <v>194</v>
      </c>
      <c r="C3791" s="228" t="s">
        <v>61</v>
      </c>
      <c r="D3791" s="228" t="s">
        <v>206</v>
      </c>
      <c r="E3791" s="228">
        <v>40</v>
      </c>
      <c r="F3791" s="228">
        <v>126091</v>
      </c>
      <c r="G3791" s="228">
        <v>8287</v>
      </c>
      <c r="H3791" s="228">
        <v>17575</v>
      </c>
      <c r="I3791" s="228">
        <v>13721157.33</v>
      </c>
      <c r="J3791" s="228">
        <v>3140419.76</v>
      </c>
      <c r="K3791" s="228">
        <v>1615891.19</v>
      </c>
      <c r="L3791" s="228">
        <v>22828310.100000001</v>
      </c>
    </row>
    <row r="3792" spans="1:12">
      <c r="A3792" s="228">
        <v>2010</v>
      </c>
      <c r="B3792" s="228" t="s">
        <v>194</v>
      </c>
      <c r="C3792" s="228" t="s">
        <v>61</v>
      </c>
      <c r="D3792" s="228" t="s">
        <v>206</v>
      </c>
      <c r="E3792" s="228">
        <v>45</v>
      </c>
      <c r="F3792" s="228">
        <v>132368</v>
      </c>
      <c r="G3792" s="228">
        <v>8566</v>
      </c>
      <c r="H3792" s="228">
        <v>17794</v>
      </c>
      <c r="I3792" s="228">
        <v>14044210.609999999</v>
      </c>
      <c r="J3792" s="228">
        <v>3326868.71</v>
      </c>
      <c r="K3792" s="228">
        <v>2145147.1800000002</v>
      </c>
      <c r="L3792" s="228">
        <v>23602867.850000001</v>
      </c>
    </row>
    <row r="3793" spans="1:12">
      <c r="A3793" s="228">
        <v>2010</v>
      </c>
      <c r="B3793" s="228" t="s">
        <v>194</v>
      </c>
      <c r="C3793" s="228" t="s">
        <v>61</v>
      </c>
      <c r="D3793" s="228" t="s">
        <v>206</v>
      </c>
      <c r="E3793" s="228">
        <v>50</v>
      </c>
      <c r="F3793" s="228">
        <v>132225</v>
      </c>
      <c r="G3793" s="228">
        <v>10338</v>
      </c>
      <c r="H3793" s="228">
        <v>22135</v>
      </c>
      <c r="I3793" s="228">
        <v>17032581.640000001</v>
      </c>
      <c r="J3793" s="228">
        <v>4068845.22</v>
      </c>
      <c r="K3793" s="228">
        <v>3113485.51</v>
      </c>
      <c r="L3793" s="228">
        <v>28725291.390000001</v>
      </c>
    </row>
    <row r="3794" spans="1:12">
      <c r="A3794" s="228">
        <v>2010</v>
      </c>
      <c r="B3794" s="228" t="s">
        <v>194</v>
      </c>
      <c r="C3794" s="228" t="s">
        <v>61</v>
      </c>
      <c r="D3794" s="228" t="s">
        <v>206</v>
      </c>
      <c r="E3794" s="228">
        <v>55</v>
      </c>
      <c r="F3794" s="228">
        <v>125330</v>
      </c>
      <c r="G3794" s="228">
        <v>12035</v>
      </c>
      <c r="H3794" s="228">
        <v>23460</v>
      </c>
      <c r="I3794" s="228">
        <v>20201504.699999999</v>
      </c>
      <c r="J3794" s="228">
        <v>4615954.47</v>
      </c>
      <c r="K3794" s="228">
        <v>4777160.1900000004</v>
      </c>
      <c r="L3794" s="228">
        <v>34275345.909999996</v>
      </c>
    </row>
    <row r="3795" spans="1:12">
      <c r="A3795" s="228">
        <v>2010</v>
      </c>
      <c r="B3795" s="228" t="s">
        <v>194</v>
      </c>
      <c r="C3795" s="228" t="s">
        <v>61</v>
      </c>
      <c r="D3795" s="228" t="s">
        <v>206</v>
      </c>
      <c r="E3795" s="228">
        <v>60</v>
      </c>
      <c r="F3795" s="228">
        <v>115006</v>
      </c>
      <c r="G3795" s="228">
        <v>14216</v>
      </c>
      <c r="H3795" s="228">
        <v>34205</v>
      </c>
      <c r="I3795" s="228">
        <v>25525520.600000001</v>
      </c>
      <c r="J3795" s="228">
        <v>5422183.2699999996</v>
      </c>
      <c r="K3795" s="228">
        <v>6708162.8499999996</v>
      </c>
      <c r="L3795" s="228">
        <v>42701696.280000001</v>
      </c>
    </row>
    <row r="3796" spans="1:12">
      <c r="A3796" s="228">
        <v>2010</v>
      </c>
      <c r="B3796" s="228" t="s">
        <v>194</v>
      </c>
      <c r="C3796" s="228" t="s">
        <v>61</v>
      </c>
      <c r="D3796" s="228" t="s">
        <v>206</v>
      </c>
      <c r="E3796" s="228">
        <v>65</v>
      </c>
      <c r="F3796" s="228">
        <v>82397</v>
      </c>
      <c r="G3796" s="228">
        <v>13840</v>
      </c>
      <c r="H3796" s="228">
        <v>36638</v>
      </c>
      <c r="I3796" s="228">
        <v>26923399.02</v>
      </c>
      <c r="J3796" s="228">
        <v>5553204.0899999999</v>
      </c>
      <c r="K3796" s="228">
        <v>7602452.9199999999</v>
      </c>
      <c r="L3796" s="228">
        <v>44481082.890000001</v>
      </c>
    </row>
    <row r="3797" spans="1:12">
      <c r="A3797" s="228">
        <v>2010</v>
      </c>
      <c r="B3797" s="228" t="s">
        <v>194</v>
      </c>
      <c r="C3797" s="228" t="s">
        <v>61</v>
      </c>
      <c r="D3797" s="228" t="s">
        <v>206</v>
      </c>
      <c r="E3797" s="228">
        <v>70</v>
      </c>
      <c r="F3797" s="228">
        <v>59326</v>
      </c>
      <c r="G3797" s="228">
        <v>12134</v>
      </c>
      <c r="H3797" s="228">
        <v>36007</v>
      </c>
      <c r="I3797" s="228">
        <v>25500427.52</v>
      </c>
      <c r="J3797" s="228">
        <v>5074041.59</v>
      </c>
      <c r="K3797" s="228">
        <v>7003066.4500000002</v>
      </c>
      <c r="L3797" s="228">
        <v>40975058.189999998</v>
      </c>
    </row>
    <row r="3798" spans="1:12">
      <c r="A3798" s="228">
        <v>2010</v>
      </c>
      <c r="B3798" s="228" t="s">
        <v>194</v>
      </c>
      <c r="C3798" s="228" t="s">
        <v>61</v>
      </c>
      <c r="D3798" s="228" t="s">
        <v>206</v>
      </c>
      <c r="E3798" s="228">
        <v>75</v>
      </c>
      <c r="F3798" s="228">
        <v>43812</v>
      </c>
      <c r="G3798" s="228">
        <v>11306</v>
      </c>
      <c r="H3798" s="228">
        <v>40554</v>
      </c>
      <c r="I3798" s="228">
        <v>26010291.420000002</v>
      </c>
      <c r="J3798" s="228">
        <v>4685956.6500000004</v>
      </c>
      <c r="K3798" s="228">
        <v>6972937.6100000003</v>
      </c>
      <c r="L3798" s="228">
        <v>40462011.350000001</v>
      </c>
    </row>
    <row r="3799" spans="1:12">
      <c r="A3799" s="228">
        <v>2010</v>
      </c>
      <c r="B3799" s="228" t="s">
        <v>194</v>
      </c>
      <c r="C3799" s="228" t="s">
        <v>61</v>
      </c>
      <c r="D3799" s="228" t="s">
        <v>206</v>
      </c>
      <c r="E3799" s="228">
        <v>80</v>
      </c>
      <c r="F3799" s="228">
        <v>34586</v>
      </c>
      <c r="G3799" s="228">
        <v>9170</v>
      </c>
      <c r="H3799" s="228">
        <v>43133</v>
      </c>
      <c r="I3799" s="228">
        <v>24419726.969999999</v>
      </c>
      <c r="J3799" s="228">
        <v>3774094.85</v>
      </c>
      <c r="K3799" s="228">
        <v>4571316.33</v>
      </c>
      <c r="L3799" s="228">
        <v>34752690.200000003</v>
      </c>
    </row>
    <row r="3800" spans="1:12">
      <c r="A3800" s="228">
        <v>2010</v>
      </c>
      <c r="B3800" s="228" t="s">
        <v>194</v>
      </c>
      <c r="C3800" s="228" t="s">
        <v>61</v>
      </c>
      <c r="D3800" s="228" t="s">
        <v>206</v>
      </c>
      <c r="E3800" s="228">
        <v>85</v>
      </c>
      <c r="F3800" s="228">
        <v>20141</v>
      </c>
      <c r="G3800" s="228">
        <v>4951</v>
      </c>
      <c r="H3800" s="228">
        <v>33045</v>
      </c>
      <c r="I3800" s="228">
        <v>16472907.560000001</v>
      </c>
      <c r="J3800" s="228">
        <v>2094356.98</v>
      </c>
      <c r="K3800" s="228">
        <v>2181559.5</v>
      </c>
      <c r="L3800" s="228">
        <v>22282294.32</v>
      </c>
    </row>
    <row r="3801" spans="1:12">
      <c r="A3801" s="228">
        <v>2010</v>
      </c>
      <c r="B3801" s="228" t="s">
        <v>194</v>
      </c>
      <c r="C3801" s="228" t="s">
        <v>61</v>
      </c>
      <c r="D3801" s="228" t="s">
        <v>206</v>
      </c>
      <c r="E3801" s="228">
        <v>90</v>
      </c>
      <c r="F3801" s="228">
        <v>7526</v>
      </c>
      <c r="G3801" s="228">
        <v>1698</v>
      </c>
      <c r="H3801" s="228">
        <v>16139</v>
      </c>
      <c r="I3801" s="228">
        <v>7321820.6600000001</v>
      </c>
      <c r="J3801" s="228">
        <v>701873.51</v>
      </c>
      <c r="K3801" s="228">
        <v>599028</v>
      </c>
      <c r="L3801" s="228">
        <v>8904029.25</v>
      </c>
    </row>
    <row r="3802" spans="1:12">
      <c r="A3802" s="228">
        <v>2010</v>
      </c>
      <c r="B3802" s="228" t="s">
        <v>194</v>
      </c>
      <c r="C3802" s="228" t="s">
        <v>61</v>
      </c>
      <c r="D3802" s="228" t="s">
        <v>206</v>
      </c>
      <c r="E3802" s="228">
        <v>95</v>
      </c>
      <c r="F3802" s="228">
        <v>2238</v>
      </c>
      <c r="G3802" s="228">
        <v>458</v>
      </c>
      <c r="H3802" s="228">
        <v>5017</v>
      </c>
      <c r="I3802" s="228">
        <v>2122020.7999999998</v>
      </c>
      <c r="J3802" s="228">
        <v>183303.5</v>
      </c>
      <c r="K3802" s="228">
        <v>122701.2</v>
      </c>
      <c r="L3802" s="228">
        <v>2495427.85</v>
      </c>
    </row>
    <row r="3803" spans="1:12">
      <c r="A3803" s="228">
        <v>2010</v>
      </c>
      <c r="B3803" s="228" t="s">
        <v>194</v>
      </c>
      <c r="C3803" s="228" t="s">
        <v>62</v>
      </c>
      <c r="D3803" s="228" t="s">
        <v>205</v>
      </c>
      <c r="E3803" s="228">
        <v>0</v>
      </c>
      <c r="F3803" s="228">
        <v>71128</v>
      </c>
      <c r="G3803" s="228">
        <v>2739</v>
      </c>
      <c r="H3803" s="228">
        <v>9536</v>
      </c>
      <c r="I3803" s="228">
        <v>4932432.76</v>
      </c>
      <c r="J3803" s="228">
        <v>920943.32</v>
      </c>
      <c r="K3803" s="228">
        <v>93857</v>
      </c>
      <c r="L3803" s="228">
        <v>6477371.9100000001</v>
      </c>
    </row>
    <row r="3804" spans="1:12">
      <c r="A3804" s="228">
        <v>2010</v>
      </c>
      <c r="B3804" s="228" t="s">
        <v>194</v>
      </c>
      <c r="C3804" s="228" t="s">
        <v>62</v>
      </c>
      <c r="D3804" s="228" t="s">
        <v>205</v>
      </c>
      <c r="E3804" s="228">
        <v>5</v>
      </c>
      <c r="F3804" s="228">
        <v>70265</v>
      </c>
      <c r="G3804" s="228">
        <v>1032</v>
      </c>
      <c r="H3804" s="228">
        <v>1547</v>
      </c>
      <c r="I3804" s="228">
        <v>1019530.7</v>
      </c>
      <c r="J3804" s="228">
        <v>327412.02</v>
      </c>
      <c r="K3804" s="228">
        <v>77661.02</v>
      </c>
      <c r="L3804" s="228">
        <v>1680443.8</v>
      </c>
    </row>
    <row r="3805" spans="1:12">
      <c r="A3805" s="228">
        <v>2010</v>
      </c>
      <c r="B3805" s="228" t="s">
        <v>194</v>
      </c>
      <c r="C3805" s="228" t="s">
        <v>62</v>
      </c>
      <c r="D3805" s="228" t="s">
        <v>205</v>
      </c>
      <c r="E3805" s="228">
        <v>10</v>
      </c>
      <c r="F3805" s="228">
        <v>71243</v>
      </c>
      <c r="G3805" s="228">
        <v>859</v>
      </c>
      <c r="H3805" s="228">
        <v>1328</v>
      </c>
      <c r="I3805" s="228">
        <v>978768.33</v>
      </c>
      <c r="J3805" s="228">
        <v>358963.29</v>
      </c>
      <c r="K3805" s="228">
        <v>162203.01</v>
      </c>
      <c r="L3805" s="228">
        <v>1691094.63</v>
      </c>
    </row>
    <row r="3806" spans="1:12">
      <c r="A3806" s="228">
        <v>2010</v>
      </c>
      <c r="B3806" s="228" t="s">
        <v>194</v>
      </c>
      <c r="C3806" s="228" t="s">
        <v>62</v>
      </c>
      <c r="D3806" s="228" t="s">
        <v>205</v>
      </c>
      <c r="E3806" s="228">
        <v>15</v>
      </c>
      <c r="F3806" s="228">
        <v>77164</v>
      </c>
      <c r="G3806" s="228">
        <v>2186</v>
      </c>
      <c r="H3806" s="228">
        <v>3468</v>
      </c>
      <c r="I3806" s="228">
        <v>3186933.71</v>
      </c>
      <c r="J3806" s="228">
        <v>924010.71</v>
      </c>
      <c r="K3806" s="228">
        <v>689347.4</v>
      </c>
      <c r="L3806" s="228">
        <v>5389276.8399999999</v>
      </c>
    </row>
    <row r="3807" spans="1:12">
      <c r="A3807" s="228">
        <v>2010</v>
      </c>
      <c r="B3807" s="228" t="s">
        <v>194</v>
      </c>
      <c r="C3807" s="228" t="s">
        <v>62</v>
      </c>
      <c r="D3807" s="228" t="s">
        <v>205</v>
      </c>
      <c r="E3807" s="228">
        <v>20</v>
      </c>
      <c r="F3807" s="228">
        <v>61600</v>
      </c>
      <c r="G3807" s="228">
        <v>2117</v>
      </c>
      <c r="H3807" s="228">
        <v>3983</v>
      </c>
      <c r="I3807" s="228">
        <v>3576500.64</v>
      </c>
      <c r="J3807" s="228">
        <v>898740.56</v>
      </c>
      <c r="K3807" s="228">
        <v>685369.15</v>
      </c>
      <c r="L3807" s="228">
        <v>5804730.4299999997</v>
      </c>
    </row>
    <row r="3808" spans="1:12">
      <c r="A3808" s="228">
        <v>2010</v>
      </c>
      <c r="B3808" s="228" t="s">
        <v>194</v>
      </c>
      <c r="C3808" s="228" t="s">
        <v>62</v>
      </c>
      <c r="D3808" s="228" t="s">
        <v>205</v>
      </c>
      <c r="E3808" s="228">
        <v>25</v>
      </c>
      <c r="F3808" s="228">
        <v>51320</v>
      </c>
      <c r="G3808" s="228">
        <v>1533</v>
      </c>
      <c r="H3808" s="228">
        <v>2890</v>
      </c>
      <c r="I3808" s="228">
        <v>2318347.66</v>
      </c>
      <c r="J3808" s="228">
        <v>732421</v>
      </c>
      <c r="K3808" s="228">
        <v>435343.5</v>
      </c>
      <c r="L3808" s="228">
        <v>4079100.91</v>
      </c>
    </row>
    <row r="3809" spans="1:12">
      <c r="A3809" s="228">
        <v>2010</v>
      </c>
      <c r="B3809" s="228" t="s">
        <v>194</v>
      </c>
      <c r="C3809" s="228" t="s">
        <v>62</v>
      </c>
      <c r="D3809" s="228" t="s">
        <v>205</v>
      </c>
      <c r="E3809" s="228">
        <v>30</v>
      </c>
      <c r="F3809" s="228">
        <v>74624</v>
      </c>
      <c r="G3809" s="228">
        <v>2048</v>
      </c>
      <c r="H3809" s="228">
        <v>3907</v>
      </c>
      <c r="I3809" s="228">
        <v>2917439.43</v>
      </c>
      <c r="J3809" s="228">
        <v>987908.41</v>
      </c>
      <c r="K3809" s="228">
        <v>672700.3</v>
      </c>
      <c r="L3809" s="228">
        <v>5380240.6100000003</v>
      </c>
    </row>
    <row r="3810" spans="1:12">
      <c r="A3810" s="228">
        <v>2010</v>
      </c>
      <c r="B3810" s="228" t="s">
        <v>194</v>
      </c>
      <c r="C3810" s="228" t="s">
        <v>62</v>
      </c>
      <c r="D3810" s="228" t="s">
        <v>205</v>
      </c>
      <c r="E3810" s="228">
        <v>35</v>
      </c>
      <c r="F3810" s="228">
        <v>83910</v>
      </c>
      <c r="G3810" s="228">
        <v>2856</v>
      </c>
      <c r="H3810" s="228">
        <v>5290</v>
      </c>
      <c r="I3810" s="228">
        <v>3745754.3</v>
      </c>
      <c r="J3810" s="228">
        <v>1292436.23</v>
      </c>
      <c r="K3810" s="228">
        <v>482741.5</v>
      </c>
      <c r="L3810" s="228">
        <v>6535349.4199999999</v>
      </c>
    </row>
    <row r="3811" spans="1:12">
      <c r="A3811" s="228">
        <v>2010</v>
      </c>
      <c r="B3811" s="228" t="s">
        <v>194</v>
      </c>
      <c r="C3811" s="228" t="s">
        <v>62</v>
      </c>
      <c r="D3811" s="228" t="s">
        <v>205</v>
      </c>
      <c r="E3811" s="228">
        <v>40</v>
      </c>
      <c r="F3811" s="228">
        <v>86407</v>
      </c>
      <c r="G3811" s="228">
        <v>3945</v>
      </c>
      <c r="H3811" s="228">
        <v>6498</v>
      </c>
      <c r="I3811" s="228">
        <v>5185552.0999999996</v>
      </c>
      <c r="J3811" s="228">
        <v>1749341.9</v>
      </c>
      <c r="K3811" s="228">
        <v>1259123.1200000001</v>
      </c>
      <c r="L3811" s="228">
        <v>9342504.6999999993</v>
      </c>
    </row>
    <row r="3812" spans="1:12">
      <c r="A3812" s="228">
        <v>2010</v>
      </c>
      <c r="B3812" s="228" t="s">
        <v>194</v>
      </c>
      <c r="C3812" s="228" t="s">
        <v>62</v>
      </c>
      <c r="D3812" s="228" t="s">
        <v>205</v>
      </c>
      <c r="E3812" s="228">
        <v>45</v>
      </c>
      <c r="F3812" s="228">
        <v>89039</v>
      </c>
      <c r="G3812" s="228">
        <v>4993</v>
      </c>
      <c r="H3812" s="228">
        <v>8926</v>
      </c>
      <c r="I3812" s="228">
        <v>7311148.5899999999</v>
      </c>
      <c r="J3812" s="228">
        <v>2414411.2999999998</v>
      </c>
      <c r="K3812" s="228">
        <v>1731099.5</v>
      </c>
      <c r="L3812" s="228">
        <v>12784730</v>
      </c>
    </row>
    <row r="3813" spans="1:12">
      <c r="A3813" s="228">
        <v>2010</v>
      </c>
      <c r="B3813" s="228" t="s">
        <v>194</v>
      </c>
      <c r="C3813" s="228" t="s">
        <v>62</v>
      </c>
      <c r="D3813" s="228" t="s">
        <v>205</v>
      </c>
      <c r="E3813" s="228">
        <v>50</v>
      </c>
      <c r="F3813" s="228">
        <v>90305</v>
      </c>
      <c r="G3813" s="228">
        <v>6636</v>
      </c>
      <c r="H3813" s="228">
        <v>11952</v>
      </c>
      <c r="I3813" s="228">
        <v>9891567.6500000004</v>
      </c>
      <c r="J3813" s="228">
        <v>3385052.6</v>
      </c>
      <c r="K3813" s="228">
        <v>2449908.41</v>
      </c>
      <c r="L3813" s="228">
        <v>17690191.59</v>
      </c>
    </row>
    <row r="3814" spans="1:12">
      <c r="A3814" s="228">
        <v>2010</v>
      </c>
      <c r="B3814" s="228" t="s">
        <v>194</v>
      </c>
      <c r="C3814" s="228" t="s">
        <v>62</v>
      </c>
      <c r="D3814" s="228" t="s">
        <v>205</v>
      </c>
      <c r="E3814" s="228">
        <v>55</v>
      </c>
      <c r="F3814" s="228">
        <v>85759</v>
      </c>
      <c r="G3814" s="228">
        <v>8353</v>
      </c>
      <c r="H3814" s="228">
        <v>16682</v>
      </c>
      <c r="I3814" s="228">
        <v>14710796.359999999</v>
      </c>
      <c r="J3814" s="228">
        <v>4572154.07</v>
      </c>
      <c r="K3814" s="228">
        <v>3827984.24</v>
      </c>
      <c r="L3814" s="228">
        <v>25287809.02</v>
      </c>
    </row>
    <row r="3815" spans="1:12">
      <c r="A3815" s="228">
        <v>2010</v>
      </c>
      <c r="B3815" s="228" t="s">
        <v>194</v>
      </c>
      <c r="C3815" s="228" t="s">
        <v>62</v>
      </c>
      <c r="D3815" s="228" t="s">
        <v>205</v>
      </c>
      <c r="E3815" s="228">
        <v>60</v>
      </c>
      <c r="F3815" s="228">
        <v>80066</v>
      </c>
      <c r="G3815" s="228">
        <v>10752</v>
      </c>
      <c r="H3815" s="228">
        <v>23204</v>
      </c>
      <c r="I3815" s="228">
        <v>20418341.489999998</v>
      </c>
      <c r="J3815" s="228">
        <v>5777292.5599999996</v>
      </c>
      <c r="K3815" s="228">
        <v>5169733.05</v>
      </c>
      <c r="L3815" s="228">
        <v>33912580.280000001</v>
      </c>
    </row>
    <row r="3816" spans="1:12">
      <c r="A3816" s="228">
        <v>2010</v>
      </c>
      <c r="B3816" s="228" t="s">
        <v>194</v>
      </c>
      <c r="C3816" s="228" t="s">
        <v>62</v>
      </c>
      <c r="D3816" s="228" t="s">
        <v>205</v>
      </c>
      <c r="E3816" s="228">
        <v>65</v>
      </c>
      <c r="F3816" s="228">
        <v>58508</v>
      </c>
      <c r="G3816" s="228">
        <v>10308</v>
      </c>
      <c r="H3816" s="228">
        <v>23933</v>
      </c>
      <c r="I3816" s="228">
        <v>20708339.920000002</v>
      </c>
      <c r="J3816" s="228">
        <v>6118284.6399999997</v>
      </c>
      <c r="K3816" s="228">
        <v>5795454.5099999998</v>
      </c>
      <c r="L3816" s="228">
        <v>34933842.829999998</v>
      </c>
    </row>
    <row r="3817" spans="1:12">
      <c r="A3817" s="228">
        <v>2010</v>
      </c>
      <c r="B3817" s="228" t="s">
        <v>194</v>
      </c>
      <c r="C3817" s="228" t="s">
        <v>62</v>
      </c>
      <c r="D3817" s="228" t="s">
        <v>205</v>
      </c>
      <c r="E3817" s="228">
        <v>70</v>
      </c>
      <c r="F3817" s="228">
        <v>42244</v>
      </c>
      <c r="G3817" s="228">
        <v>10259</v>
      </c>
      <c r="H3817" s="228">
        <v>27249</v>
      </c>
      <c r="I3817" s="228">
        <v>22640797.48</v>
      </c>
      <c r="J3817" s="228">
        <v>5977221.6699999999</v>
      </c>
      <c r="K3817" s="228">
        <v>6376124.1100000003</v>
      </c>
      <c r="L3817" s="228">
        <v>36858359.579999998</v>
      </c>
    </row>
    <row r="3818" spans="1:12">
      <c r="A3818" s="228">
        <v>2010</v>
      </c>
      <c r="B3818" s="228" t="s">
        <v>194</v>
      </c>
      <c r="C3818" s="228" t="s">
        <v>62</v>
      </c>
      <c r="D3818" s="228" t="s">
        <v>205</v>
      </c>
      <c r="E3818" s="228">
        <v>75</v>
      </c>
      <c r="F3818" s="228">
        <v>30490</v>
      </c>
      <c r="G3818" s="228">
        <v>9497</v>
      </c>
      <c r="H3818" s="228">
        <v>28647</v>
      </c>
      <c r="I3818" s="228">
        <v>21878804.449999999</v>
      </c>
      <c r="J3818" s="228">
        <v>5282917.07</v>
      </c>
      <c r="K3818" s="228">
        <v>5460389.6699999999</v>
      </c>
      <c r="L3818" s="228">
        <v>34730955.609999999</v>
      </c>
    </row>
    <row r="3819" spans="1:12">
      <c r="A3819" s="228">
        <v>2010</v>
      </c>
      <c r="B3819" s="228" t="s">
        <v>194</v>
      </c>
      <c r="C3819" s="228" t="s">
        <v>62</v>
      </c>
      <c r="D3819" s="228" t="s">
        <v>205</v>
      </c>
      <c r="E3819" s="228">
        <v>80</v>
      </c>
      <c r="F3819" s="228">
        <v>23113</v>
      </c>
      <c r="G3819" s="228">
        <v>7756</v>
      </c>
      <c r="H3819" s="228">
        <v>29212</v>
      </c>
      <c r="I3819" s="228">
        <v>20911490.84</v>
      </c>
      <c r="J3819" s="228">
        <v>4520543.18</v>
      </c>
      <c r="K3819" s="228">
        <v>3953145.54</v>
      </c>
      <c r="L3819" s="228">
        <v>30397371.949999999</v>
      </c>
    </row>
    <row r="3820" spans="1:12">
      <c r="A3820" s="228">
        <v>2010</v>
      </c>
      <c r="B3820" s="228" t="s">
        <v>194</v>
      </c>
      <c r="C3820" s="228" t="s">
        <v>62</v>
      </c>
      <c r="D3820" s="228" t="s">
        <v>205</v>
      </c>
      <c r="E3820" s="228">
        <v>85</v>
      </c>
      <c r="F3820" s="228">
        <v>8209</v>
      </c>
      <c r="G3820" s="228">
        <v>2496</v>
      </c>
      <c r="H3820" s="228">
        <v>12830</v>
      </c>
      <c r="I3820" s="228">
        <v>7942110.5099999998</v>
      </c>
      <c r="J3820" s="228">
        <v>1509389.53</v>
      </c>
      <c r="K3820" s="228">
        <v>1362102.1</v>
      </c>
      <c r="L3820" s="228">
        <v>11779986.369999999</v>
      </c>
    </row>
    <row r="3821" spans="1:12">
      <c r="A3821" s="228">
        <v>2010</v>
      </c>
      <c r="B3821" s="228" t="s">
        <v>194</v>
      </c>
      <c r="C3821" s="228" t="s">
        <v>62</v>
      </c>
      <c r="D3821" s="228" t="s">
        <v>205</v>
      </c>
      <c r="E3821" s="228">
        <v>90</v>
      </c>
      <c r="F3821" s="228">
        <v>2439</v>
      </c>
      <c r="G3821" s="228">
        <v>767</v>
      </c>
      <c r="H3821" s="228">
        <v>4970</v>
      </c>
      <c r="I3821" s="228">
        <v>2901380.86</v>
      </c>
      <c r="J3821" s="228">
        <v>449287.8</v>
      </c>
      <c r="K3821" s="228">
        <v>419890.7</v>
      </c>
      <c r="L3821" s="228">
        <v>3919533.36</v>
      </c>
    </row>
    <row r="3822" spans="1:12">
      <c r="A3822" s="228">
        <v>2010</v>
      </c>
      <c r="B3822" s="228" t="s">
        <v>194</v>
      </c>
      <c r="C3822" s="228" t="s">
        <v>62</v>
      </c>
      <c r="D3822" s="228" t="s">
        <v>205</v>
      </c>
      <c r="E3822" s="228">
        <v>95</v>
      </c>
      <c r="F3822" s="228">
        <v>592</v>
      </c>
      <c r="G3822" s="228">
        <v>182</v>
      </c>
      <c r="H3822" s="228">
        <v>1387</v>
      </c>
      <c r="I3822" s="228">
        <v>672116.4</v>
      </c>
      <c r="J3822" s="228">
        <v>90853.1</v>
      </c>
      <c r="K3822" s="228">
        <v>55489</v>
      </c>
      <c r="L3822" s="228">
        <v>850824.62</v>
      </c>
    </row>
    <row r="3823" spans="1:12">
      <c r="A3823" s="228">
        <v>2010</v>
      </c>
      <c r="B3823" s="228" t="s">
        <v>194</v>
      </c>
      <c r="C3823" s="228" t="s">
        <v>62</v>
      </c>
      <c r="D3823" s="228" t="s">
        <v>206</v>
      </c>
      <c r="E3823" s="228">
        <v>0</v>
      </c>
      <c r="F3823" s="228">
        <v>67205</v>
      </c>
      <c r="G3823" s="228">
        <v>1834</v>
      </c>
      <c r="H3823" s="228">
        <v>7060</v>
      </c>
      <c r="I3823" s="228">
        <v>3656356.5</v>
      </c>
      <c r="J3823" s="228">
        <v>624104.93999999994</v>
      </c>
      <c r="K3823" s="228">
        <v>115617.12</v>
      </c>
      <c r="L3823" s="228">
        <v>4725494.96</v>
      </c>
    </row>
    <row r="3824" spans="1:12">
      <c r="A3824" s="228">
        <v>2010</v>
      </c>
      <c r="B3824" s="228" t="s">
        <v>194</v>
      </c>
      <c r="C3824" s="228" t="s">
        <v>62</v>
      </c>
      <c r="D3824" s="228" t="s">
        <v>206</v>
      </c>
      <c r="E3824" s="228">
        <v>5</v>
      </c>
      <c r="F3824" s="228">
        <v>66709</v>
      </c>
      <c r="G3824" s="228">
        <v>831</v>
      </c>
      <c r="H3824" s="228">
        <v>1065</v>
      </c>
      <c r="I3824" s="228">
        <v>805004.15</v>
      </c>
      <c r="J3824" s="228">
        <v>262095.96</v>
      </c>
      <c r="K3824" s="228">
        <v>139085.5</v>
      </c>
      <c r="L3824" s="228">
        <v>1407798.75</v>
      </c>
    </row>
    <row r="3825" spans="1:12">
      <c r="A3825" s="228">
        <v>2010</v>
      </c>
      <c r="B3825" s="228" t="s">
        <v>194</v>
      </c>
      <c r="C3825" s="228" t="s">
        <v>62</v>
      </c>
      <c r="D3825" s="228" t="s">
        <v>206</v>
      </c>
      <c r="E3825" s="228">
        <v>10</v>
      </c>
      <c r="F3825" s="228">
        <v>67190</v>
      </c>
      <c r="G3825" s="228">
        <v>860</v>
      </c>
      <c r="H3825" s="228">
        <v>1442</v>
      </c>
      <c r="I3825" s="228">
        <v>1112717.1000000001</v>
      </c>
      <c r="J3825" s="228">
        <v>337264.83</v>
      </c>
      <c r="K3825" s="228">
        <v>255475</v>
      </c>
      <c r="L3825" s="228">
        <v>1904239</v>
      </c>
    </row>
    <row r="3826" spans="1:12">
      <c r="A3826" s="228">
        <v>2010</v>
      </c>
      <c r="B3826" s="228" t="s">
        <v>194</v>
      </c>
      <c r="C3826" s="228" t="s">
        <v>62</v>
      </c>
      <c r="D3826" s="228" t="s">
        <v>206</v>
      </c>
      <c r="E3826" s="228">
        <v>15</v>
      </c>
      <c r="F3826" s="228">
        <v>73358</v>
      </c>
      <c r="G3826" s="228">
        <v>2515</v>
      </c>
      <c r="H3826" s="228">
        <v>4655</v>
      </c>
      <c r="I3826" s="228">
        <v>3597628.67</v>
      </c>
      <c r="J3826" s="228">
        <v>919317.08</v>
      </c>
      <c r="K3826" s="228">
        <v>463148</v>
      </c>
      <c r="L3826" s="228">
        <v>5678568.3099999996</v>
      </c>
    </row>
    <row r="3827" spans="1:12">
      <c r="A3827" s="228">
        <v>2010</v>
      </c>
      <c r="B3827" s="228" t="s">
        <v>194</v>
      </c>
      <c r="C3827" s="228" t="s">
        <v>62</v>
      </c>
      <c r="D3827" s="228" t="s">
        <v>206</v>
      </c>
      <c r="E3827" s="228">
        <v>20</v>
      </c>
      <c r="F3827" s="228">
        <v>63242</v>
      </c>
      <c r="G3827" s="228">
        <v>3204</v>
      </c>
      <c r="H3827" s="228">
        <v>7478</v>
      </c>
      <c r="I3827" s="228">
        <v>5379391.9500000002</v>
      </c>
      <c r="J3827" s="228">
        <v>1192903.8999999999</v>
      </c>
      <c r="K3827" s="228">
        <v>415695</v>
      </c>
      <c r="L3827" s="228">
        <v>7874745.5300000003</v>
      </c>
    </row>
    <row r="3828" spans="1:12">
      <c r="A3828" s="228">
        <v>2010</v>
      </c>
      <c r="B3828" s="228" t="s">
        <v>194</v>
      </c>
      <c r="C3828" s="228" t="s">
        <v>62</v>
      </c>
      <c r="D3828" s="228" t="s">
        <v>206</v>
      </c>
      <c r="E3828" s="228">
        <v>25</v>
      </c>
      <c r="F3828" s="228">
        <v>63626</v>
      </c>
      <c r="G3828" s="228">
        <v>4302</v>
      </c>
      <c r="H3828" s="228">
        <v>11506</v>
      </c>
      <c r="I3828" s="228">
        <v>9072920.1300000008</v>
      </c>
      <c r="J3828" s="228">
        <v>2211268.11</v>
      </c>
      <c r="K3828" s="228">
        <v>493279</v>
      </c>
      <c r="L3828" s="228">
        <v>13287439.57</v>
      </c>
    </row>
    <row r="3829" spans="1:12">
      <c r="A3829" s="228">
        <v>2010</v>
      </c>
      <c r="B3829" s="228" t="s">
        <v>194</v>
      </c>
      <c r="C3829" s="228" t="s">
        <v>62</v>
      </c>
      <c r="D3829" s="228" t="s">
        <v>206</v>
      </c>
      <c r="E3829" s="228">
        <v>30</v>
      </c>
      <c r="F3829" s="228">
        <v>85373</v>
      </c>
      <c r="G3829" s="228">
        <v>7285</v>
      </c>
      <c r="H3829" s="228">
        <v>21216</v>
      </c>
      <c r="I3829" s="228">
        <v>18874080.18</v>
      </c>
      <c r="J3829" s="228">
        <v>4497533.3899999997</v>
      </c>
      <c r="K3829" s="228">
        <v>573018.88</v>
      </c>
      <c r="L3829" s="228">
        <v>26533271.399999999</v>
      </c>
    </row>
    <row r="3830" spans="1:12">
      <c r="A3830" s="228">
        <v>2010</v>
      </c>
      <c r="B3830" s="228" t="s">
        <v>194</v>
      </c>
      <c r="C3830" s="228" t="s">
        <v>62</v>
      </c>
      <c r="D3830" s="228" t="s">
        <v>206</v>
      </c>
      <c r="E3830" s="228">
        <v>35</v>
      </c>
      <c r="F3830" s="228">
        <v>95262</v>
      </c>
      <c r="G3830" s="228">
        <v>8959</v>
      </c>
      <c r="H3830" s="228">
        <v>23057</v>
      </c>
      <c r="I3830" s="228">
        <v>19469693.16</v>
      </c>
      <c r="J3830" s="228">
        <v>4626463.0999999996</v>
      </c>
      <c r="K3830" s="228">
        <v>1044769.6</v>
      </c>
      <c r="L3830" s="228">
        <v>28122940.93</v>
      </c>
    </row>
    <row r="3831" spans="1:12">
      <c r="A3831" s="228">
        <v>2010</v>
      </c>
      <c r="B3831" s="228" t="s">
        <v>194</v>
      </c>
      <c r="C3831" s="228" t="s">
        <v>62</v>
      </c>
      <c r="D3831" s="228" t="s">
        <v>206</v>
      </c>
      <c r="E3831" s="228">
        <v>40</v>
      </c>
      <c r="F3831" s="228">
        <v>95323</v>
      </c>
      <c r="G3831" s="228">
        <v>7898</v>
      </c>
      <c r="H3831" s="228">
        <v>16051</v>
      </c>
      <c r="I3831" s="228">
        <v>12596881.779999999</v>
      </c>
      <c r="J3831" s="228">
        <v>3442961.3</v>
      </c>
      <c r="K3831" s="228">
        <v>1124554.49</v>
      </c>
      <c r="L3831" s="228">
        <v>19374298.66</v>
      </c>
    </row>
    <row r="3832" spans="1:12">
      <c r="A3832" s="228">
        <v>2010</v>
      </c>
      <c r="B3832" s="228" t="s">
        <v>194</v>
      </c>
      <c r="C3832" s="228" t="s">
        <v>62</v>
      </c>
      <c r="D3832" s="228" t="s">
        <v>206</v>
      </c>
      <c r="E3832" s="228">
        <v>45</v>
      </c>
      <c r="F3832" s="228">
        <v>96561</v>
      </c>
      <c r="G3832" s="228">
        <v>7430</v>
      </c>
      <c r="H3832" s="228">
        <v>14574</v>
      </c>
      <c r="I3832" s="228">
        <v>11375279.75</v>
      </c>
      <c r="J3832" s="228">
        <v>3414505.58</v>
      </c>
      <c r="K3832" s="228">
        <v>1600731.85</v>
      </c>
      <c r="L3832" s="228">
        <v>18599257.52</v>
      </c>
    </row>
    <row r="3833" spans="1:12">
      <c r="A3833" s="228">
        <v>2010</v>
      </c>
      <c r="B3833" s="228" t="s">
        <v>194</v>
      </c>
      <c r="C3833" s="228" t="s">
        <v>62</v>
      </c>
      <c r="D3833" s="228" t="s">
        <v>206</v>
      </c>
      <c r="E3833" s="228">
        <v>50</v>
      </c>
      <c r="F3833" s="228">
        <v>97239</v>
      </c>
      <c r="G3833" s="228">
        <v>9338</v>
      </c>
      <c r="H3833" s="228">
        <v>18845</v>
      </c>
      <c r="I3833" s="228">
        <v>14190966.74</v>
      </c>
      <c r="J3833" s="228">
        <v>4215960.05</v>
      </c>
      <c r="K3833" s="228">
        <v>2426826.75</v>
      </c>
      <c r="L3833" s="228">
        <v>23469189.75</v>
      </c>
    </row>
    <row r="3834" spans="1:12">
      <c r="A3834" s="228">
        <v>2010</v>
      </c>
      <c r="B3834" s="228" t="s">
        <v>194</v>
      </c>
      <c r="C3834" s="228" t="s">
        <v>62</v>
      </c>
      <c r="D3834" s="228" t="s">
        <v>206</v>
      </c>
      <c r="E3834" s="228">
        <v>55</v>
      </c>
      <c r="F3834" s="228">
        <v>92819</v>
      </c>
      <c r="G3834" s="228">
        <v>9815</v>
      </c>
      <c r="H3834" s="228">
        <v>19881</v>
      </c>
      <c r="I3834" s="228">
        <v>15339003.76</v>
      </c>
      <c r="J3834" s="228">
        <v>4615721.51</v>
      </c>
      <c r="K3834" s="228">
        <v>3121941.8</v>
      </c>
      <c r="L3834" s="228">
        <v>25467683.59</v>
      </c>
    </row>
    <row r="3835" spans="1:12">
      <c r="A3835" s="228">
        <v>2010</v>
      </c>
      <c r="B3835" s="228" t="s">
        <v>194</v>
      </c>
      <c r="C3835" s="228" t="s">
        <v>62</v>
      </c>
      <c r="D3835" s="228" t="s">
        <v>206</v>
      </c>
      <c r="E3835" s="228">
        <v>60</v>
      </c>
      <c r="F3835" s="228">
        <v>85603</v>
      </c>
      <c r="G3835" s="228">
        <v>10984</v>
      </c>
      <c r="H3835" s="228">
        <v>24950</v>
      </c>
      <c r="I3835" s="228">
        <v>19246598.109999999</v>
      </c>
      <c r="J3835" s="228">
        <v>5450059.9000000004</v>
      </c>
      <c r="K3835" s="228">
        <v>4845976.2</v>
      </c>
      <c r="L3835" s="228">
        <v>32095916.170000002</v>
      </c>
    </row>
    <row r="3836" spans="1:12">
      <c r="A3836" s="228">
        <v>2010</v>
      </c>
      <c r="B3836" s="228" t="s">
        <v>194</v>
      </c>
      <c r="C3836" s="228" t="s">
        <v>62</v>
      </c>
      <c r="D3836" s="228" t="s">
        <v>206</v>
      </c>
      <c r="E3836" s="228">
        <v>65</v>
      </c>
      <c r="F3836" s="228">
        <v>60331</v>
      </c>
      <c r="G3836" s="228">
        <v>10111</v>
      </c>
      <c r="H3836" s="228">
        <v>25259</v>
      </c>
      <c r="I3836" s="228">
        <v>20059883.68</v>
      </c>
      <c r="J3836" s="228">
        <v>5357393.93</v>
      </c>
      <c r="K3836" s="228">
        <v>4894596.03</v>
      </c>
      <c r="L3836" s="228">
        <v>32395886.030000001</v>
      </c>
    </row>
    <row r="3837" spans="1:12">
      <c r="A3837" s="228">
        <v>2010</v>
      </c>
      <c r="B3837" s="228" t="s">
        <v>194</v>
      </c>
      <c r="C3837" s="228" t="s">
        <v>62</v>
      </c>
      <c r="D3837" s="228" t="s">
        <v>206</v>
      </c>
      <c r="E3837" s="228">
        <v>70</v>
      </c>
      <c r="F3837" s="228">
        <v>45184</v>
      </c>
      <c r="G3837" s="228">
        <v>9042</v>
      </c>
      <c r="H3837" s="228">
        <v>26431</v>
      </c>
      <c r="I3837" s="228">
        <v>20054215.43</v>
      </c>
      <c r="J3837" s="228">
        <v>5044076.42</v>
      </c>
      <c r="K3837" s="228">
        <v>4627473.7</v>
      </c>
      <c r="L3837" s="228">
        <v>31296822.27</v>
      </c>
    </row>
    <row r="3838" spans="1:12">
      <c r="A3838" s="228">
        <v>2010</v>
      </c>
      <c r="B3838" s="228" t="s">
        <v>194</v>
      </c>
      <c r="C3838" s="228" t="s">
        <v>62</v>
      </c>
      <c r="D3838" s="228" t="s">
        <v>206</v>
      </c>
      <c r="E3838" s="228">
        <v>75</v>
      </c>
      <c r="F3838" s="228">
        <v>35588</v>
      </c>
      <c r="G3838" s="228">
        <v>8596</v>
      </c>
      <c r="H3838" s="228">
        <v>30506</v>
      </c>
      <c r="I3838" s="228">
        <v>21706415.75</v>
      </c>
      <c r="J3838" s="228">
        <v>4905743.49</v>
      </c>
      <c r="K3838" s="228">
        <v>4936159</v>
      </c>
      <c r="L3838" s="228">
        <v>33053472.670000002</v>
      </c>
    </row>
    <row r="3839" spans="1:12">
      <c r="A3839" s="228">
        <v>2010</v>
      </c>
      <c r="B3839" s="228" t="s">
        <v>194</v>
      </c>
      <c r="C3839" s="228" t="s">
        <v>62</v>
      </c>
      <c r="D3839" s="228" t="s">
        <v>206</v>
      </c>
      <c r="E3839" s="228">
        <v>80</v>
      </c>
      <c r="F3839" s="228">
        <v>29599</v>
      </c>
      <c r="G3839" s="228">
        <v>7022</v>
      </c>
      <c r="H3839" s="228">
        <v>34064</v>
      </c>
      <c r="I3839" s="228">
        <v>22489008.870000001</v>
      </c>
      <c r="J3839" s="228">
        <v>4292791.79</v>
      </c>
      <c r="K3839" s="228">
        <v>3703803.06</v>
      </c>
      <c r="L3839" s="228">
        <v>31566178.73</v>
      </c>
    </row>
    <row r="3840" spans="1:12">
      <c r="A3840" s="228">
        <v>2010</v>
      </c>
      <c r="B3840" s="228" t="s">
        <v>194</v>
      </c>
      <c r="C3840" s="228" t="s">
        <v>62</v>
      </c>
      <c r="D3840" s="228" t="s">
        <v>206</v>
      </c>
      <c r="E3840" s="228">
        <v>85</v>
      </c>
      <c r="F3840" s="228">
        <v>17760</v>
      </c>
      <c r="G3840" s="228">
        <v>4284</v>
      </c>
      <c r="H3840" s="228">
        <v>28663</v>
      </c>
      <c r="I3840" s="228">
        <v>16517514.960000001</v>
      </c>
      <c r="J3840" s="228">
        <v>2570132.0099999998</v>
      </c>
      <c r="K3840" s="228">
        <v>1843759.05</v>
      </c>
      <c r="L3840" s="228">
        <v>21585434.48</v>
      </c>
    </row>
    <row r="3841" spans="1:12">
      <c r="A3841" s="228">
        <v>2010</v>
      </c>
      <c r="B3841" s="228" t="s">
        <v>194</v>
      </c>
      <c r="C3841" s="228" t="s">
        <v>62</v>
      </c>
      <c r="D3841" s="228" t="s">
        <v>206</v>
      </c>
      <c r="E3841" s="228">
        <v>90</v>
      </c>
      <c r="F3841" s="228">
        <v>6987</v>
      </c>
      <c r="G3841" s="228">
        <v>1565</v>
      </c>
      <c r="H3841" s="228">
        <v>12737</v>
      </c>
      <c r="I3841" s="228">
        <v>6845320.3600000003</v>
      </c>
      <c r="J3841" s="228">
        <v>907987.88</v>
      </c>
      <c r="K3841" s="228">
        <v>462020.1</v>
      </c>
      <c r="L3841" s="228">
        <v>8457860.9499999993</v>
      </c>
    </row>
    <row r="3842" spans="1:12">
      <c r="A3842" s="228">
        <v>2010</v>
      </c>
      <c r="B3842" s="228" t="s">
        <v>194</v>
      </c>
      <c r="C3842" s="228" t="s">
        <v>62</v>
      </c>
      <c r="D3842" s="228" t="s">
        <v>206</v>
      </c>
      <c r="E3842" s="228">
        <v>95</v>
      </c>
      <c r="F3842" s="228">
        <v>2236</v>
      </c>
      <c r="G3842" s="228">
        <v>388</v>
      </c>
      <c r="H3842" s="228">
        <v>3898</v>
      </c>
      <c r="I3842" s="228">
        <v>1875979.26</v>
      </c>
      <c r="J3842" s="228">
        <v>207509.57</v>
      </c>
      <c r="K3842" s="228">
        <v>44408.6</v>
      </c>
      <c r="L3842" s="228">
        <v>2209770.86</v>
      </c>
    </row>
    <row r="3843" spans="1:12">
      <c r="A3843" s="228">
        <v>2010</v>
      </c>
      <c r="B3843" s="228" t="s">
        <v>194</v>
      </c>
      <c r="C3843" s="228" t="s">
        <v>63</v>
      </c>
      <c r="D3843" s="228" t="s">
        <v>205</v>
      </c>
      <c r="E3843" s="228">
        <v>0</v>
      </c>
      <c r="F3843" s="228">
        <v>59155</v>
      </c>
      <c r="G3843" s="228">
        <v>2047</v>
      </c>
      <c r="H3843" s="228">
        <v>7214</v>
      </c>
      <c r="I3843" s="228">
        <v>5696836.3499999996</v>
      </c>
      <c r="J3843" s="228">
        <v>711592.25</v>
      </c>
      <c r="K3843" s="228">
        <v>71053</v>
      </c>
      <c r="L3843" s="228">
        <v>6914102.71</v>
      </c>
    </row>
    <row r="3844" spans="1:12">
      <c r="A3844" s="228">
        <v>2010</v>
      </c>
      <c r="B3844" s="228" t="s">
        <v>194</v>
      </c>
      <c r="C3844" s="228" t="s">
        <v>63</v>
      </c>
      <c r="D3844" s="228" t="s">
        <v>205</v>
      </c>
      <c r="E3844" s="228">
        <v>5</v>
      </c>
      <c r="F3844" s="228">
        <v>61341</v>
      </c>
      <c r="G3844" s="228">
        <v>976</v>
      </c>
      <c r="H3844" s="228">
        <v>1379</v>
      </c>
      <c r="I3844" s="228">
        <v>1174136.7</v>
      </c>
      <c r="J3844" s="228">
        <v>295056.98</v>
      </c>
      <c r="K3844" s="228">
        <v>87771.25</v>
      </c>
      <c r="L3844" s="228">
        <v>1807605.05</v>
      </c>
    </row>
    <row r="3845" spans="1:12">
      <c r="A3845" s="228">
        <v>2010</v>
      </c>
      <c r="B3845" s="228" t="s">
        <v>194</v>
      </c>
      <c r="C3845" s="228" t="s">
        <v>63</v>
      </c>
      <c r="D3845" s="228" t="s">
        <v>205</v>
      </c>
      <c r="E3845" s="228">
        <v>10</v>
      </c>
      <c r="F3845" s="228">
        <v>62450</v>
      </c>
      <c r="G3845" s="228">
        <v>773</v>
      </c>
      <c r="H3845" s="228">
        <v>1192</v>
      </c>
      <c r="I3845" s="228">
        <v>1144171.43</v>
      </c>
      <c r="J3845" s="228">
        <v>271929.95</v>
      </c>
      <c r="K3845" s="228">
        <v>197457.85</v>
      </c>
      <c r="L3845" s="228">
        <v>1810716.06</v>
      </c>
    </row>
    <row r="3846" spans="1:12">
      <c r="A3846" s="228">
        <v>2010</v>
      </c>
      <c r="B3846" s="228" t="s">
        <v>194</v>
      </c>
      <c r="C3846" s="228" t="s">
        <v>63</v>
      </c>
      <c r="D3846" s="228" t="s">
        <v>205</v>
      </c>
      <c r="E3846" s="228">
        <v>15</v>
      </c>
      <c r="F3846" s="228">
        <v>65601</v>
      </c>
      <c r="G3846" s="228">
        <v>1668</v>
      </c>
      <c r="H3846" s="228">
        <v>2677</v>
      </c>
      <c r="I3846" s="228">
        <v>2688975.5</v>
      </c>
      <c r="J3846" s="228">
        <v>587068.37</v>
      </c>
      <c r="K3846" s="228">
        <v>559946.85</v>
      </c>
      <c r="L3846" s="228">
        <v>4558762.3</v>
      </c>
    </row>
    <row r="3847" spans="1:12">
      <c r="A3847" s="228">
        <v>2010</v>
      </c>
      <c r="B3847" s="228" t="s">
        <v>194</v>
      </c>
      <c r="C3847" s="228" t="s">
        <v>63</v>
      </c>
      <c r="D3847" s="228" t="s">
        <v>205</v>
      </c>
      <c r="E3847" s="228">
        <v>20</v>
      </c>
      <c r="F3847" s="228">
        <v>47057</v>
      </c>
      <c r="G3847" s="228">
        <v>1315</v>
      </c>
      <c r="H3847" s="228">
        <v>2522</v>
      </c>
      <c r="I3847" s="228">
        <v>2197014.46</v>
      </c>
      <c r="J3847" s="228">
        <v>501058.53</v>
      </c>
      <c r="K3847" s="228">
        <v>524031.29</v>
      </c>
      <c r="L3847" s="228">
        <v>3801017.5</v>
      </c>
    </row>
    <row r="3848" spans="1:12">
      <c r="A3848" s="228">
        <v>2010</v>
      </c>
      <c r="B3848" s="228" t="s">
        <v>194</v>
      </c>
      <c r="C3848" s="228" t="s">
        <v>63</v>
      </c>
      <c r="D3848" s="228" t="s">
        <v>205</v>
      </c>
      <c r="E3848" s="228">
        <v>25</v>
      </c>
      <c r="F3848" s="228">
        <v>43817</v>
      </c>
      <c r="G3848" s="228">
        <v>1187</v>
      </c>
      <c r="H3848" s="228">
        <v>2742</v>
      </c>
      <c r="I3848" s="228">
        <v>1872153.97</v>
      </c>
      <c r="J3848" s="228">
        <v>451376</v>
      </c>
      <c r="K3848" s="228">
        <v>387395.85</v>
      </c>
      <c r="L3848" s="228">
        <v>3362379.6</v>
      </c>
    </row>
    <row r="3849" spans="1:12">
      <c r="A3849" s="228">
        <v>2010</v>
      </c>
      <c r="B3849" s="228" t="s">
        <v>194</v>
      </c>
      <c r="C3849" s="228" t="s">
        <v>63</v>
      </c>
      <c r="D3849" s="228" t="s">
        <v>205</v>
      </c>
      <c r="E3849" s="228">
        <v>30</v>
      </c>
      <c r="F3849" s="228">
        <v>56690</v>
      </c>
      <c r="G3849" s="228">
        <v>1548</v>
      </c>
      <c r="H3849" s="228">
        <v>3411</v>
      </c>
      <c r="I3849" s="228">
        <v>2494736.21</v>
      </c>
      <c r="J3849" s="228">
        <v>584520.89</v>
      </c>
      <c r="K3849" s="228">
        <v>540237.93000000005</v>
      </c>
      <c r="L3849" s="228">
        <v>4308360.6399999997</v>
      </c>
    </row>
    <row r="3850" spans="1:12">
      <c r="A3850" s="228">
        <v>2010</v>
      </c>
      <c r="B3850" s="228" t="s">
        <v>194</v>
      </c>
      <c r="C3850" s="228" t="s">
        <v>63</v>
      </c>
      <c r="D3850" s="228" t="s">
        <v>205</v>
      </c>
      <c r="E3850" s="228">
        <v>35</v>
      </c>
      <c r="F3850" s="228">
        <v>66572</v>
      </c>
      <c r="G3850" s="228">
        <v>2156</v>
      </c>
      <c r="H3850" s="228">
        <v>4376</v>
      </c>
      <c r="I3850" s="228">
        <v>3459600.32</v>
      </c>
      <c r="J3850" s="228">
        <v>891321.39</v>
      </c>
      <c r="K3850" s="228">
        <v>707689.9</v>
      </c>
      <c r="L3850" s="228">
        <v>6083283.4199999999</v>
      </c>
    </row>
    <row r="3851" spans="1:12">
      <c r="A3851" s="228">
        <v>2010</v>
      </c>
      <c r="B3851" s="228" t="s">
        <v>194</v>
      </c>
      <c r="C3851" s="228" t="s">
        <v>63</v>
      </c>
      <c r="D3851" s="228" t="s">
        <v>205</v>
      </c>
      <c r="E3851" s="228">
        <v>40</v>
      </c>
      <c r="F3851" s="228">
        <v>66593</v>
      </c>
      <c r="G3851" s="228">
        <v>2976</v>
      </c>
      <c r="H3851" s="228">
        <v>5634</v>
      </c>
      <c r="I3851" s="228">
        <v>4392156.25</v>
      </c>
      <c r="J3851" s="228">
        <v>1178012.49</v>
      </c>
      <c r="K3851" s="228">
        <v>880548.1</v>
      </c>
      <c r="L3851" s="228">
        <v>7590972.1799999997</v>
      </c>
    </row>
    <row r="3852" spans="1:12">
      <c r="A3852" s="228">
        <v>2010</v>
      </c>
      <c r="B3852" s="228" t="s">
        <v>194</v>
      </c>
      <c r="C3852" s="228" t="s">
        <v>63</v>
      </c>
      <c r="D3852" s="228" t="s">
        <v>205</v>
      </c>
      <c r="E3852" s="228">
        <v>45</v>
      </c>
      <c r="F3852" s="228">
        <v>71358</v>
      </c>
      <c r="G3852" s="228">
        <v>3862</v>
      </c>
      <c r="H3852" s="228">
        <v>7347</v>
      </c>
      <c r="I3852" s="228">
        <v>5970205.46</v>
      </c>
      <c r="J3852" s="228">
        <v>1636950.63</v>
      </c>
      <c r="K3852" s="228">
        <v>1345231.5</v>
      </c>
      <c r="L3852" s="228">
        <v>10491405.48</v>
      </c>
    </row>
    <row r="3853" spans="1:12">
      <c r="A3853" s="228">
        <v>2010</v>
      </c>
      <c r="B3853" s="228" t="s">
        <v>194</v>
      </c>
      <c r="C3853" s="228" t="s">
        <v>63</v>
      </c>
      <c r="D3853" s="228" t="s">
        <v>205</v>
      </c>
      <c r="E3853" s="228">
        <v>50</v>
      </c>
      <c r="F3853" s="228">
        <v>71601</v>
      </c>
      <c r="G3853" s="228">
        <v>4948</v>
      </c>
      <c r="H3853" s="228">
        <v>9453</v>
      </c>
      <c r="I3853" s="228">
        <v>8415288.9700000007</v>
      </c>
      <c r="J3853" s="228">
        <v>2257948.58</v>
      </c>
      <c r="K3853" s="228">
        <v>1864103.35</v>
      </c>
      <c r="L3853" s="228">
        <v>14609353.65</v>
      </c>
    </row>
    <row r="3854" spans="1:12">
      <c r="A3854" s="228">
        <v>2010</v>
      </c>
      <c r="B3854" s="228" t="s">
        <v>194</v>
      </c>
      <c r="C3854" s="228" t="s">
        <v>63</v>
      </c>
      <c r="D3854" s="228" t="s">
        <v>205</v>
      </c>
      <c r="E3854" s="228">
        <v>55</v>
      </c>
      <c r="F3854" s="228">
        <v>69444</v>
      </c>
      <c r="G3854" s="228">
        <v>6795</v>
      </c>
      <c r="H3854" s="228">
        <v>14079</v>
      </c>
      <c r="I3854" s="228">
        <v>12373746.66</v>
      </c>
      <c r="J3854" s="228">
        <v>3324090.94</v>
      </c>
      <c r="K3854" s="228">
        <v>3460072.17</v>
      </c>
      <c r="L3854" s="228">
        <v>21862611.52</v>
      </c>
    </row>
    <row r="3855" spans="1:12">
      <c r="A3855" s="228">
        <v>2010</v>
      </c>
      <c r="B3855" s="228" t="s">
        <v>194</v>
      </c>
      <c r="C3855" s="228" t="s">
        <v>63</v>
      </c>
      <c r="D3855" s="228" t="s">
        <v>205</v>
      </c>
      <c r="E3855" s="228">
        <v>60</v>
      </c>
      <c r="F3855" s="228">
        <v>65529</v>
      </c>
      <c r="G3855" s="228">
        <v>8610</v>
      </c>
      <c r="H3855" s="228">
        <v>19003</v>
      </c>
      <c r="I3855" s="228">
        <v>16632553.01</v>
      </c>
      <c r="J3855" s="228">
        <v>4096249.43</v>
      </c>
      <c r="K3855" s="228">
        <v>4302738.6100000003</v>
      </c>
      <c r="L3855" s="228">
        <v>28173847.73</v>
      </c>
    </row>
    <row r="3856" spans="1:12">
      <c r="A3856" s="228">
        <v>2010</v>
      </c>
      <c r="B3856" s="228" t="s">
        <v>194</v>
      </c>
      <c r="C3856" s="228" t="s">
        <v>63</v>
      </c>
      <c r="D3856" s="228" t="s">
        <v>205</v>
      </c>
      <c r="E3856" s="228">
        <v>65</v>
      </c>
      <c r="F3856" s="228">
        <v>47490</v>
      </c>
      <c r="G3856" s="228">
        <v>8780</v>
      </c>
      <c r="H3856" s="228">
        <v>19736</v>
      </c>
      <c r="I3856" s="228">
        <v>17330297.25</v>
      </c>
      <c r="J3856" s="228">
        <v>4337172.3499999996</v>
      </c>
      <c r="K3856" s="228">
        <v>5230453.74</v>
      </c>
      <c r="L3856" s="228">
        <v>29949378.039999999</v>
      </c>
    </row>
    <row r="3857" spans="1:12">
      <c r="A3857" s="228">
        <v>2010</v>
      </c>
      <c r="B3857" s="228" t="s">
        <v>194</v>
      </c>
      <c r="C3857" s="228" t="s">
        <v>63</v>
      </c>
      <c r="D3857" s="228" t="s">
        <v>205</v>
      </c>
      <c r="E3857" s="228">
        <v>70</v>
      </c>
      <c r="F3857" s="228">
        <v>33259</v>
      </c>
      <c r="G3857" s="228">
        <v>8099</v>
      </c>
      <c r="H3857" s="228">
        <v>21223</v>
      </c>
      <c r="I3857" s="228">
        <v>17067689.25</v>
      </c>
      <c r="J3857" s="228">
        <v>4039152.39</v>
      </c>
      <c r="K3857" s="228">
        <v>4887261.63</v>
      </c>
      <c r="L3857" s="228">
        <v>28267438.16</v>
      </c>
    </row>
    <row r="3858" spans="1:12">
      <c r="A3858" s="228">
        <v>2010</v>
      </c>
      <c r="B3858" s="228" t="s">
        <v>194</v>
      </c>
      <c r="C3858" s="228" t="s">
        <v>63</v>
      </c>
      <c r="D3858" s="228" t="s">
        <v>205</v>
      </c>
      <c r="E3858" s="228">
        <v>75</v>
      </c>
      <c r="F3858" s="228">
        <v>22388</v>
      </c>
      <c r="G3858" s="228">
        <v>7175</v>
      </c>
      <c r="H3858" s="228">
        <v>21631</v>
      </c>
      <c r="I3858" s="228">
        <v>15843619.869999999</v>
      </c>
      <c r="J3858" s="228">
        <v>3463071.72</v>
      </c>
      <c r="K3858" s="228">
        <v>3747329.25</v>
      </c>
      <c r="L3858" s="228">
        <v>24745959.949999999</v>
      </c>
    </row>
    <row r="3859" spans="1:12">
      <c r="A3859" s="228">
        <v>2010</v>
      </c>
      <c r="B3859" s="228" t="s">
        <v>194</v>
      </c>
      <c r="C3859" s="228" t="s">
        <v>63</v>
      </c>
      <c r="D3859" s="228" t="s">
        <v>205</v>
      </c>
      <c r="E3859" s="228">
        <v>80</v>
      </c>
      <c r="F3859" s="228">
        <v>15552</v>
      </c>
      <c r="G3859" s="228">
        <v>5381</v>
      </c>
      <c r="H3859" s="228">
        <v>18756</v>
      </c>
      <c r="I3859" s="228">
        <v>13128866.939999999</v>
      </c>
      <c r="J3859" s="228">
        <v>2592710.4900000002</v>
      </c>
      <c r="K3859" s="228">
        <v>2359788</v>
      </c>
      <c r="L3859" s="228">
        <v>19785107.879999999</v>
      </c>
    </row>
    <row r="3860" spans="1:12">
      <c r="A3860" s="228">
        <v>2010</v>
      </c>
      <c r="B3860" s="228" t="s">
        <v>194</v>
      </c>
      <c r="C3860" s="228" t="s">
        <v>63</v>
      </c>
      <c r="D3860" s="228" t="s">
        <v>205</v>
      </c>
      <c r="E3860" s="228">
        <v>85</v>
      </c>
      <c r="F3860" s="228">
        <v>5049</v>
      </c>
      <c r="G3860" s="228">
        <v>1491</v>
      </c>
      <c r="H3860" s="228">
        <v>7427</v>
      </c>
      <c r="I3860" s="228">
        <v>4515823.28</v>
      </c>
      <c r="J3860" s="228">
        <v>770231.11</v>
      </c>
      <c r="K3860" s="228">
        <v>589640.9</v>
      </c>
      <c r="L3860" s="228">
        <v>6145292.1799999997</v>
      </c>
    </row>
    <row r="3861" spans="1:12">
      <c r="A3861" s="228">
        <v>2010</v>
      </c>
      <c r="B3861" s="228" t="s">
        <v>194</v>
      </c>
      <c r="C3861" s="228" t="s">
        <v>63</v>
      </c>
      <c r="D3861" s="228" t="s">
        <v>205</v>
      </c>
      <c r="E3861" s="228">
        <v>90</v>
      </c>
      <c r="F3861" s="228">
        <v>1388</v>
      </c>
      <c r="G3861" s="228">
        <v>395</v>
      </c>
      <c r="H3861" s="228">
        <v>2679</v>
      </c>
      <c r="I3861" s="228">
        <v>1462723.17</v>
      </c>
      <c r="J3861" s="228">
        <v>204727.08</v>
      </c>
      <c r="K3861" s="228">
        <v>106329.4</v>
      </c>
      <c r="L3861" s="228">
        <v>1844985.95</v>
      </c>
    </row>
    <row r="3862" spans="1:12">
      <c r="A3862" s="228">
        <v>2010</v>
      </c>
      <c r="B3862" s="228" t="s">
        <v>194</v>
      </c>
      <c r="C3862" s="228" t="s">
        <v>63</v>
      </c>
      <c r="D3862" s="228" t="s">
        <v>205</v>
      </c>
      <c r="E3862" s="228">
        <v>95</v>
      </c>
      <c r="F3862" s="228">
        <v>329</v>
      </c>
      <c r="G3862" s="228">
        <v>71</v>
      </c>
      <c r="H3862" s="228">
        <v>738</v>
      </c>
      <c r="I3862" s="228">
        <v>346364.01</v>
      </c>
      <c r="J3862" s="228">
        <v>43483.06</v>
      </c>
      <c r="K3862" s="228">
        <v>40599</v>
      </c>
      <c r="L3862" s="228">
        <v>439635.62</v>
      </c>
    </row>
    <row r="3863" spans="1:12">
      <c r="A3863" s="228">
        <v>2010</v>
      </c>
      <c r="B3863" s="228" t="s">
        <v>194</v>
      </c>
      <c r="C3863" s="228" t="s">
        <v>63</v>
      </c>
      <c r="D3863" s="228" t="s">
        <v>206</v>
      </c>
      <c r="E3863" s="228">
        <v>0</v>
      </c>
      <c r="F3863" s="228">
        <v>55400</v>
      </c>
      <c r="G3863" s="228">
        <v>1486</v>
      </c>
      <c r="H3863" s="228">
        <v>5495</v>
      </c>
      <c r="I3863" s="228">
        <v>3893917.35</v>
      </c>
      <c r="J3863" s="228">
        <v>542055.85</v>
      </c>
      <c r="K3863" s="228">
        <v>58836.9</v>
      </c>
      <c r="L3863" s="228">
        <v>4820619.05</v>
      </c>
    </row>
    <row r="3864" spans="1:12">
      <c r="A3864" s="228">
        <v>2010</v>
      </c>
      <c r="B3864" s="228" t="s">
        <v>194</v>
      </c>
      <c r="C3864" s="228" t="s">
        <v>63</v>
      </c>
      <c r="D3864" s="228" t="s">
        <v>206</v>
      </c>
      <c r="E3864" s="228">
        <v>5</v>
      </c>
      <c r="F3864" s="228">
        <v>57737</v>
      </c>
      <c r="G3864" s="228">
        <v>703</v>
      </c>
      <c r="H3864" s="228">
        <v>1014</v>
      </c>
      <c r="I3864" s="228">
        <v>882006.35</v>
      </c>
      <c r="J3864" s="228">
        <v>210510.63</v>
      </c>
      <c r="K3864" s="228">
        <v>67262.25</v>
      </c>
      <c r="L3864" s="228">
        <v>1361946.35</v>
      </c>
    </row>
    <row r="3865" spans="1:12">
      <c r="A3865" s="228">
        <v>2010</v>
      </c>
      <c r="B3865" s="228" t="s">
        <v>194</v>
      </c>
      <c r="C3865" s="228" t="s">
        <v>63</v>
      </c>
      <c r="D3865" s="228" t="s">
        <v>206</v>
      </c>
      <c r="E3865" s="228">
        <v>10</v>
      </c>
      <c r="F3865" s="228">
        <v>59276</v>
      </c>
      <c r="G3865" s="228">
        <v>684</v>
      </c>
      <c r="H3865" s="228">
        <v>1184</v>
      </c>
      <c r="I3865" s="228">
        <v>912215.9</v>
      </c>
      <c r="J3865" s="228">
        <v>215769.54</v>
      </c>
      <c r="K3865" s="228">
        <v>166722.65</v>
      </c>
      <c r="L3865" s="228">
        <v>1494027.61</v>
      </c>
    </row>
    <row r="3866" spans="1:12">
      <c r="A3866" s="228">
        <v>2010</v>
      </c>
      <c r="B3866" s="228" t="s">
        <v>194</v>
      </c>
      <c r="C3866" s="228" t="s">
        <v>63</v>
      </c>
      <c r="D3866" s="228" t="s">
        <v>206</v>
      </c>
      <c r="E3866" s="228">
        <v>15</v>
      </c>
      <c r="F3866" s="228">
        <v>62317</v>
      </c>
      <c r="G3866" s="228">
        <v>1857</v>
      </c>
      <c r="H3866" s="228">
        <v>3621</v>
      </c>
      <c r="I3866" s="228">
        <v>2768569.96</v>
      </c>
      <c r="J3866" s="228">
        <v>578660.69999999995</v>
      </c>
      <c r="K3866" s="228">
        <v>340717.41</v>
      </c>
      <c r="L3866" s="228">
        <v>4278514.25</v>
      </c>
    </row>
    <row r="3867" spans="1:12">
      <c r="A3867" s="228">
        <v>2010</v>
      </c>
      <c r="B3867" s="228" t="s">
        <v>194</v>
      </c>
      <c r="C3867" s="228" t="s">
        <v>63</v>
      </c>
      <c r="D3867" s="228" t="s">
        <v>206</v>
      </c>
      <c r="E3867" s="228">
        <v>20</v>
      </c>
      <c r="F3867" s="228">
        <v>50340</v>
      </c>
      <c r="G3867" s="228">
        <v>2324</v>
      </c>
      <c r="H3867" s="228">
        <v>5261</v>
      </c>
      <c r="I3867" s="228">
        <v>3928506.74</v>
      </c>
      <c r="J3867" s="228">
        <v>917801.51</v>
      </c>
      <c r="K3867" s="228">
        <v>239524.2</v>
      </c>
      <c r="L3867" s="228">
        <v>5902162.7000000002</v>
      </c>
    </row>
    <row r="3868" spans="1:12">
      <c r="A3868" s="228">
        <v>2010</v>
      </c>
      <c r="B3868" s="228" t="s">
        <v>194</v>
      </c>
      <c r="C3868" s="228" t="s">
        <v>63</v>
      </c>
      <c r="D3868" s="228" t="s">
        <v>206</v>
      </c>
      <c r="E3868" s="228">
        <v>25</v>
      </c>
      <c r="F3868" s="228">
        <v>53198</v>
      </c>
      <c r="G3868" s="228">
        <v>3612</v>
      </c>
      <c r="H3868" s="228">
        <v>11349</v>
      </c>
      <c r="I3868" s="228">
        <v>8559114.5299999993</v>
      </c>
      <c r="J3868" s="228">
        <v>2288746.5099999998</v>
      </c>
      <c r="K3868" s="228">
        <v>441713.75</v>
      </c>
      <c r="L3868" s="228">
        <v>13052675.93</v>
      </c>
    </row>
    <row r="3869" spans="1:12">
      <c r="A3869" s="228">
        <v>2010</v>
      </c>
      <c r="B3869" s="228" t="s">
        <v>194</v>
      </c>
      <c r="C3869" s="228" t="s">
        <v>63</v>
      </c>
      <c r="D3869" s="228" t="s">
        <v>206</v>
      </c>
      <c r="E3869" s="228">
        <v>30</v>
      </c>
      <c r="F3869" s="228">
        <v>65238</v>
      </c>
      <c r="G3869" s="228">
        <v>5553</v>
      </c>
      <c r="H3869" s="228">
        <v>18282</v>
      </c>
      <c r="I3869" s="228">
        <v>13678446.460000001</v>
      </c>
      <c r="J3869" s="228">
        <v>3528079.4</v>
      </c>
      <c r="K3869" s="228">
        <v>639287.05000000005</v>
      </c>
      <c r="L3869" s="228">
        <v>20406186.32</v>
      </c>
    </row>
    <row r="3870" spans="1:12">
      <c r="A3870" s="228">
        <v>2010</v>
      </c>
      <c r="B3870" s="228" t="s">
        <v>194</v>
      </c>
      <c r="C3870" s="228" t="s">
        <v>63</v>
      </c>
      <c r="D3870" s="228" t="s">
        <v>206</v>
      </c>
      <c r="E3870" s="228">
        <v>35</v>
      </c>
      <c r="F3870" s="228">
        <v>74577</v>
      </c>
      <c r="G3870" s="228">
        <v>6195</v>
      </c>
      <c r="H3870" s="228">
        <v>16283</v>
      </c>
      <c r="I3870" s="228">
        <v>12596101</v>
      </c>
      <c r="J3870" s="228">
        <v>3184382.32</v>
      </c>
      <c r="K3870" s="228">
        <v>1150139.4099999999</v>
      </c>
      <c r="L3870" s="228">
        <v>19675089.16</v>
      </c>
    </row>
    <row r="3871" spans="1:12">
      <c r="A3871" s="228">
        <v>2010</v>
      </c>
      <c r="B3871" s="228" t="s">
        <v>194</v>
      </c>
      <c r="C3871" s="228" t="s">
        <v>63</v>
      </c>
      <c r="D3871" s="228" t="s">
        <v>206</v>
      </c>
      <c r="E3871" s="228">
        <v>40</v>
      </c>
      <c r="F3871" s="228">
        <v>73631</v>
      </c>
      <c r="G3871" s="228">
        <v>5260</v>
      </c>
      <c r="H3871" s="228">
        <v>11583</v>
      </c>
      <c r="I3871" s="228">
        <v>9141313.2799999993</v>
      </c>
      <c r="J3871" s="228">
        <v>2235291.85</v>
      </c>
      <c r="K3871" s="228">
        <v>1110169.29</v>
      </c>
      <c r="L3871" s="228">
        <v>14869359.34</v>
      </c>
    </row>
    <row r="3872" spans="1:12">
      <c r="A3872" s="228">
        <v>2010</v>
      </c>
      <c r="B3872" s="228" t="s">
        <v>194</v>
      </c>
      <c r="C3872" s="228" t="s">
        <v>63</v>
      </c>
      <c r="D3872" s="228" t="s">
        <v>206</v>
      </c>
      <c r="E3872" s="228">
        <v>45</v>
      </c>
      <c r="F3872" s="228">
        <v>77968</v>
      </c>
      <c r="G3872" s="228">
        <v>6331</v>
      </c>
      <c r="H3872" s="228">
        <v>13410</v>
      </c>
      <c r="I3872" s="228">
        <v>10628550.949999999</v>
      </c>
      <c r="J3872" s="228">
        <v>2608284</v>
      </c>
      <c r="K3872" s="228">
        <v>1614086.6</v>
      </c>
      <c r="L3872" s="228">
        <v>17486121.719999999</v>
      </c>
    </row>
    <row r="3873" spans="1:12">
      <c r="A3873" s="228">
        <v>2010</v>
      </c>
      <c r="B3873" s="228" t="s">
        <v>194</v>
      </c>
      <c r="C3873" s="228" t="s">
        <v>63</v>
      </c>
      <c r="D3873" s="228" t="s">
        <v>206</v>
      </c>
      <c r="E3873" s="228">
        <v>50</v>
      </c>
      <c r="F3873" s="228">
        <v>77936</v>
      </c>
      <c r="G3873" s="228">
        <v>7133</v>
      </c>
      <c r="H3873" s="228">
        <v>14976</v>
      </c>
      <c r="I3873" s="228">
        <v>11798460.289999999</v>
      </c>
      <c r="J3873" s="228">
        <v>2930975.82</v>
      </c>
      <c r="K3873" s="228">
        <v>2172697.1</v>
      </c>
      <c r="L3873" s="228">
        <v>19666120.129999999</v>
      </c>
    </row>
    <row r="3874" spans="1:12">
      <c r="A3874" s="228">
        <v>2010</v>
      </c>
      <c r="B3874" s="228" t="s">
        <v>194</v>
      </c>
      <c r="C3874" s="228" t="s">
        <v>63</v>
      </c>
      <c r="D3874" s="228" t="s">
        <v>206</v>
      </c>
      <c r="E3874" s="228">
        <v>55</v>
      </c>
      <c r="F3874" s="228">
        <v>74430</v>
      </c>
      <c r="G3874" s="228">
        <v>8293</v>
      </c>
      <c r="H3874" s="228">
        <v>17322</v>
      </c>
      <c r="I3874" s="228">
        <v>13566262.33</v>
      </c>
      <c r="J3874" s="228">
        <v>3494038.16</v>
      </c>
      <c r="K3874" s="228">
        <v>3298270.35</v>
      </c>
      <c r="L3874" s="228">
        <v>23148632.59</v>
      </c>
    </row>
    <row r="3875" spans="1:12">
      <c r="A3875" s="228">
        <v>2010</v>
      </c>
      <c r="B3875" s="228" t="s">
        <v>194</v>
      </c>
      <c r="C3875" s="228" t="s">
        <v>63</v>
      </c>
      <c r="D3875" s="228" t="s">
        <v>206</v>
      </c>
      <c r="E3875" s="228">
        <v>60</v>
      </c>
      <c r="F3875" s="228">
        <v>68497</v>
      </c>
      <c r="G3875" s="228">
        <v>9046</v>
      </c>
      <c r="H3875" s="228">
        <v>20473</v>
      </c>
      <c r="I3875" s="228">
        <v>16767062.85</v>
      </c>
      <c r="J3875" s="228">
        <v>4024002.9</v>
      </c>
      <c r="K3875" s="228">
        <v>4845903.42</v>
      </c>
      <c r="L3875" s="228">
        <v>28799394.59</v>
      </c>
    </row>
    <row r="3876" spans="1:12">
      <c r="A3876" s="228">
        <v>2010</v>
      </c>
      <c r="B3876" s="228" t="s">
        <v>194</v>
      </c>
      <c r="C3876" s="228" t="s">
        <v>63</v>
      </c>
      <c r="D3876" s="228" t="s">
        <v>206</v>
      </c>
      <c r="E3876" s="228">
        <v>65</v>
      </c>
      <c r="F3876" s="228">
        <v>49151</v>
      </c>
      <c r="G3876" s="228">
        <v>8158</v>
      </c>
      <c r="H3876" s="228">
        <v>20559</v>
      </c>
      <c r="I3876" s="228">
        <v>16823305.559999999</v>
      </c>
      <c r="J3876" s="228">
        <v>3912889.64</v>
      </c>
      <c r="K3876" s="228">
        <v>4183223.83</v>
      </c>
      <c r="L3876" s="228">
        <v>27447676.75</v>
      </c>
    </row>
    <row r="3877" spans="1:12">
      <c r="A3877" s="228">
        <v>2010</v>
      </c>
      <c r="B3877" s="228" t="s">
        <v>194</v>
      </c>
      <c r="C3877" s="228" t="s">
        <v>63</v>
      </c>
      <c r="D3877" s="228" t="s">
        <v>206</v>
      </c>
      <c r="E3877" s="228">
        <v>70</v>
      </c>
      <c r="F3877" s="228">
        <v>34884</v>
      </c>
      <c r="G3877" s="228">
        <v>6905</v>
      </c>
      <c r="H3877" s="228">
        <v>20200</v>
      </c>
      <c r="I3877" s="228">
        <v>15538556.91</v>
      </c>
      <c r="J3877" s="228">
        <v>3375120.96</v>
      </c>
      <c r="K3877" s="228">
        <v>3963598.49</v>
      </c>
      <c r="L3877" s="228">
        <v>24950925.16</v>
      </c>
    </row>
    <row r="3878" spans="1:12">
      <c r="A3878" s="228">
        <v>2010</v>
      </c>
      <c r="B3878" s="228" t="s">
        <v>194</v>
      </c>
      <c r="C3878" s="228" t="s">
        <v>63</v>
      </c>
      <c r="D3878" s="228" t="s">
        <v>206</v>
      </c>
      <c r="E3878" s="228">
        <v>75</v>
      </c>
      <c r="F3878" s="228">
        <v>25665</v>
      </c>
      <c r="G3878" s="228">
        <v>6187</v>
      </c>
      <c r="H3878" s="228">
        <v>21385</v>
      </c>
      <c r="I3878" s="228">
        <v>15233141.51</v>
      </c>
      <c r="J3878" s="228">
        <v>2992571.12</v>
      </c>
      <c r="K3878" s="228">
        <v>3577578.44</v>
      </c>
      <c r="L3878" s="228">
        <v>23289568.530000001</v>
      </c>
    </row>
    <row r="3879" spans="1:12">
      <c r="A3879" s="228">
        <v>2010</v>
      </c>
      <c r="B3879" s="228" t="s">
        <v>194</v>
      </c>
      <c r="C3879" s="228" t="s">
        <v>63</v>
      </c>
      <c r="D3879" s="228" t="s">
        <v>206</v>
      </c>
      <c r="E3879" s="228">
        <v>80</v>
      </c>
      <c r="F3879" s="228">
        <v>19639</v>
      </c>
      <c r="G3879" s="228">
        <v>4689</v>
      </c>
      <c r="H3879" s="228">
        <v>21099</v>
      </c>
      <c r="I3879" s="228">
        <v>13390225.91</v>
      </c>
      <c r="J3879" s="228">
        <v>2388538.5</v>
      </c>
      <c r="K3879" s="228">
        <v>1972951.68</v>
      </c>
      <c r="L3879" s="228">
        <v>18852399.84</v>
      </c>
    </row>
    <row r="3880" spans="1:12">
      <c r="A3880" s="228">
        <v>2010</v>
      </c>
      <c r="B3880" s="228" t="s">
        <v>194</v>
      </c>
      <c r="C3880" s="228" t="s">
        <v>63</v>
      </c>
      <c r="D3880" s="228" t="s">
        <v>206</v>
      </c>
      <c r="E3880" s="228">
        <v>85</v>
      </c>
      <c r="F3880" s="228">
        <v>11188</v>
      </c>
      <c r="G3880" s="228">
        <v>2645</v>
      </c>
      <c r="H3880" s="228">
        <v>15860</v>
      </c>
      <c r="I3880" s="228">
        <v>9017780.6699999999</v>
      </c>
      <c r="J3880" s="228">
        <v>1327743.99</v>
      </c>
      <c r="K3880" s="228">
        <v>1120011.48</v>
      </c>
      <c r="L3880" s="228">
        <v>12057597.279999999</v>
      </c>
    </row>
    <row r="3881" spans="1:12">
      <c r="A3881" s="228">
        <v>2010</v>
      </c>
      <c r="B3881" s="228" t="s">
        <v>194</v>
      </c>
      <c r="C3881" s="228" t="s">
        <v>63</v>
      </c>
      <c r="D3881" s="228" t="s">
        <v>206</v>
      </c>
      <c r="E3881" s="228">
        <v>90</v>
      </c>
      <c r="F3881" s="228">
        <v>4501</v>
      </c>
      <c r="G3881" s="228">
        <v>1041</v>
      </c>
      <c r="H3881" s="228">
        <v>7611</v>
      </c>
      <c r="I3881" s="228">
        <v>4068790.61</v>
      </c>
      <c r="J3881" s="228">
        <v>506501.58</v>
      </c>
      <c r="K3881" s="228">
        <v>278922.3</v>
      </c>
      <c r="L3881" s="228">
        <v>5036981.3899999997</v>
      </c>
    </row>
    <row r="3882" spans="1:12">
      <c r="A3882" s="228">
        <v>2010</v>
      </c>
      <c r="B3882" s="228" t="s">
        <v>194</v>
      </c>
      <c r="C3882" s="228" t="s">
        <v>63</v>
      </c>
      <c r="D3882" s="228" t="s">
        <v>206</v>
      </c>
      <c r="E3882" s="228">
        <v>95</v>
      </c>
      <c r="F3882" s="228">
        <v>1395</v>
      </c>
      <c r="G3882" s="228">
        <v>225</v>
      </c>
      <c r="H3882" s="228">
        <v>2357</v>
      </c>
      <c r="I3882" s="228">
        <v>1220970.47</v>
      </c>
      <c r="J3882" s="228">
        <v>133955.01999999999</v>
      </c>
      <c r="K3882" s="228">
        <v>40360</v>
      </c>
      <c r="L3882" s="228">
        <v>1430868.15</v>
      </c>
    </row>
    <row r="3883" spans="1:12">
      <c r="A3883" s="228">
        <v>2010</v>
      </c>
      <c r="B3883" s="228" t="s">
        <v>194</v>
      </c>
      <c r="C3883" s="228" t="s">
        <v>64</v>
      </c>
      <c r="D3883" s="228" t="s">
        <v>205</v>
      </c>
      <c r="E3883" s="228">
        <v>0</v>
      </c>
      <c r="F3883" s="228">
        <v>18787</v>
      </c>
      <c r="G3883" s="228">
        <v>829</v>
      </c>
      <c r="H3883" s="228">
        <v>2953</v>
      </c>
      <c r="I3883" s="228">
        <v>1272702.8</v>
      </c>
      <c r="J3883" s="228">
        <v>310675.92</v>
      </c>
      <c r="K3883" s="228">
        <v>32245.25</v>
      </c>
      <c r="L3883" s="228">
        <v>1793652.14</v>
      </c>
    </row>
    <row r="3884" spans="1:12">
      <c r="A3884" s="228">
        <v>2010</v>
      </c>
      <c r="B3884" s="228" t="s">
        <v>194</v>
      </c>
      <c r="C3884" s="228" t="s">
        <v>64</v>
      </c>
      <c r="D3884" s="228" t="s">
        <v>205</v>
      </c>
      <c r="E3884" s="228">
        <v>5</v>
      </c>
      <c r="F3884" s="228">
        <v>19322</v>
      </c>
      <c r="G3884" s="228">
        <v>330</v>
      </c>
      <c r="H3884" s="228">
        <v>384</v>
      </c>
      <c r="I3884" s="228">
        <v>294736.55</v>
      </c>
      <c r="J3884" s="228">
        <v>116512.35</v>
      </c>
      <c r="K3884" s="228">
        <v>46622</v>
      </c>
      <c r="L3884" s="228">
        <v>511993.01</v>
      </c>
    </row>
    <row r="3885" spans="1:12">
      <c r="A3885" s="228">
        <v>2010</v>
      </c>
      <c r="B3885" s="228" t="s">
        <v>194</v>
      </c>
      <c r="C3885" s="228" t="s">
        <v>64</v>
      </c>
      <c r="D3885" s="228" t="s">
        <v>205</v>
      </c>
      <c r="E3885" s="228">
        <v>10</v>
      </c>
      <c r="F3885" s="228">
        <v>20625</v>
      </c>
      <c r="G3885" s="228">
        <v>236</v>
      </c>
      <c r="H3885" s="228">
        <v>338</v>
      </c>
      <c r="I3885" s="228">
        <v>233923.15</v>
      </c>
      <c r="J3885" s="228">
        <v>91542.12</v>
      </c>
      <c r="K3885" s="228">
        <v>27168</v>
      </c>
      <c r="L3885" s="228">
        <v>373598.77</v>
      </c>
    </row>
    <row r="3886" spans="1:12">
      <c r="A3886" s="228">
        <v>2010</v>
      </c>
      <c r="B3886" s="228" t="s">
        <v>194</v>
      </c>
      <c r="C3886" s="228" t="s">
        <v>64</v>
      </c>
      <c r="D3886" s="228" t="s">
        <v>205</v>
      </c>
      <c r="E3886" s="228">
        <v>15</v>
      </c>
      <c r="F3886" s="228">
        <v>22996</v>
      </c>
      <c r="G3886" s="228">
        <v>536</v>
      </c>
      <c r="H3886" s="228">
        <v>786</v>
      </c>
      <c r="I3886" s="228">
        <v>784300.4</v>
      </c>
      <c r="J3886" s="228">
        <v>287735.59999999998</v>
      </c>
      <c r="K3886" s="228">
        <v>203261.15</v>
      </c>
      <c r="L3886" s="228">
        <v>1349785.57</v>
      </c>
    </row>
    <row r="3887" spans="1:12">
      <c r="A3887" s="228">
        <v>2010</v>
      </c>
      <c r="B3887" s="228" t="s">
        <v>194</v>
      </c>
      <c r="C3887" s="228" t="s">
        <v>64</v>
      </c>
      <c r="D3887" s="228" t="s">
        <v>205</v>
      </c>
      <c r="E3887" s="228">
        <v>20</v>
      </c>
      <c r="F3887" s="228">
        <v>20939</v>
      </c>
      <c r="G3887" s="228">
        <v>748</v>
      </c>
      <c r="H3887" s="228">
        <v>1337</v>
      </c>
      <c r="I3887" s="228">
        <v>1161003.45</v>
      </c>
      <c r="J3887" s="228">
        <v>349858.46</v>
      </c>
      <c r="K3887" s="228">
        <v>216058.25</v>
      </c>
      <c r="L3887" s="228">
        <v>1839240.68</v>
      </c>
    </row>
    <row r="3888" spans="1:12">
      <c r="A3888" s="228">
        <v>2010</v>
      </c>
      <c r="B3888" s="228" t="s">
        <v>194</v>
      </c>
      <c r="C3888" s="228" t="s">
        <v>64</v>
      </c>
      <c r="D3888" s="228" t="s">
        <v>205</v>
      </c>
      <c r="E3888" s="228">
        <v>25</v>
      </c>
      <c r="F3888" s="228">
        <v>16301</v>
      </c>
      <c r="G3888" s="228">
        <v>527</v>
      </c>
      <c r="H3888" s="228">
        <v>923</v>
      </c>
      <c r="I3888" s="228">
        <v>729307.48</v>
      </c>
      <c r="J3888" s="228">
        <v>272709</v>
      </c>
      <c r="K3888" s="228">
        <v>211532.1</v>
      </c>
      <c r="L3888" s="228">
        <v>1333916.92</v>
      </c>
    </row>
    <row r="3889" spans="1:12">
      <c r="A3889" s="228">
        <v>2010</v>
      </c>
      <c r="B3889" s="228" t="s">
        <v>194</v>
      </c>
      <c r="C3889" s="228" t="s">
        <v>64</v>
      </c>
      <c r="D3889" s="228" t="s">
        <v>205</v>
      </c>
      <c r="E3889" s="228">
        <v>30</v>
      </c>
      <c r="F3889" s="228">
        <v>19698</v>
      </c>
      <c r="G3889" s="228">
        <v>660</v>
      </c>
      <c r="H3889" s="228">
        <v>1115</v>
      </c>
      <c r="I3889" s="228">
        <v>933339.74</v>
      </c>
      <c r="J3889" s="228">
        <v>357004.67</v>
      </c>
      <c r="K3889" s="228">
        <v>229362.1</v>
      </c>
      <c r="L3889" s="228">
        <v>1680899.17</v>
      </c>
    </row>
    <row r="3890" spans="1:12">
      <c r="A3890" s="228">
        <v>2010</v>
      </c>
      <c r="B3890" s="228" t="s">
        <v>194</v>
      </c>
      <c r="C3890" s="228" t="s">
        <v>64</v>
      </c>
      <c r="D3890" s="228" t="s">
        <v>205</v>
      </c>
      <c r="E3890" s="228">
        <v>35</v>
      </c>
      <c r="F3890" s="228">
        <v>21759</v>
      </c>
      <c r="G3890" s="228">
        <v>834</v>
      </c>
      <c r="H3890" s="228">
        <v>1441</v>
      </c>
      <c r="I3890" s="228">
        <v>1126261.67</v>
      </c>
      <c r="J3890" s="228">
        <v>418227.07</v>
      </c>
      <c r="K3890" s="228">
        <v>235732.13</v>
      </c>
      <c r="L3890" s="228">
        <v>1952388.93</v>
      </c>
    </row>
    <row r="3891" spans="1:12">
      <c r="A3891" s="228">
        <v>2010</v>
      </c>
      <c r="B3891" s="228" t="s">
        <v>194</v>
      </c>
      <c r="C3891" s="228" t="s">
        <v>64</v>
      </c>
      <c r="D3891" s="228" t="s">
        <v>205</v>
      </c>
      <c r="E3891" s="228">
        <v>40</v>
      </c>
      <c r="F3891" s="228">
        <v>23563</v>
      </c>
      <c r="G3891" s="228">
        <v>899</v>
      </c>
      <c r="H3891" s="228">
        <v>1579</v>
      </c>
      <c r="I3891" s="228">
        <v>1300951.8500000001</v>
      </c>
      <c r="J3891" s="228">
        <v>500847.73</v>
      </c>
      <c r="K3891" s="228">
        <v>285129.31</v>
      </c>
      <c r="L3891" s="228">
        <v>2264772.94</v>
      </c>
    </row>
    <row r="3892" spans="1:12">
      <c r="A3892" s="228">
        <v>2010</v>
      </c>
      <c r="B3892" s="228" t="s">
        <v>194</v>
      </c>
      <c r="C3892" s="228" t="s">
        <v>64</v>
      </c>
      <c r="D3892" s="228" t="s">
        <v>205</v>
      </c>
      <c r="E3892" s="228">
        <v>45</v>
      </c>
      <c r="F3892" s="228">
        <v>26546</v>
      </c>
      <c r="G3892" s="228">
        <v>1347</v>
      </c>
      <c r="H3892" s="228">
        <v>2619</v>
      </c>
      <c r="I3892" s="228">
        <v>1987959.99</v>
      </c>
      <c r="J3892" s="228">
        <v>693189.53</v>
      </c>
      <c r="K3892" s="228">
        <v>318826.46000000002</v>
      </c>
      <c r="L3892" s="228">
        <v>3243305.46</v>
      </c>
    </row>
    <row r="3893" spans="1:12">
      <c r="A3893" s="228">
        <v>2010</v>
      </c>
      <c r="B3893" s="228" t="s">
        <v>194</v>
      </c>
      <c r="C3893" s="228" t="s">
        <v>64</v>
      </c>
      <c r="D3893" s="228" t="s">
        <v>205</v>
      </c>
      <c r="E3893" s="228">
        <v>50</v>
      </c>
      <c r="F3893" s="228">
        <v>28806</v>
      </c>
      <c r="G3893" s="228">
        <v>1971</v>
      </c>
      <c r="H3893" s="228">
        <v>3572</v>
      </c>
      <c r="I3893" s="228">
        <v>2819979.97</v>
      </c>
      <c r="J3893" s="228">
        <v>967370.19</v>
      </c>
      <c r="K3893" s="228">
        <v>738636.85</v>
      </c>
      <c r="L3893" s="228">
        <v>4826346.24</v>
      </c>
    </row>
    <row r="3894" spans="1:12">
      <c r="A3894" s="228">
        <v>2010</v>
      </c>
      <c r="B3894" s="228" t="s">
        <v>194</v>
      </c>
      <c r="C3894" s="228" t="s">
        <v>64</v>
      </c>
      <c r="D3894" s="228" t="s">
        <v>205</v>
      </c>
      <c r="E3894" s="228">
        <v>55</v>
      </c>
      <c r="F3894" s="228">
        <v>29285</v>
      </c>
      <c r="G3894" s="228">
        <v>2637</v>
      </c>
      <c r="H3894" s="228">
        <v>5386</v>
      </c>
      <c r="I3894" s="228">
        <v>4294905.83</v>
      </c>
      <c r="J3894" s="228">
        <v>1387635.89</v>
      </c>
      <c r="K3894" s="228">
        <v>1452317.77</v>
      </c>
      <c r="L3894" s="228">
        <v>7482407.5499999998</v>
      </c>
    </row>
    <row r="3895" spans="1:12">
      <c r="A3895" s="228">
        <v>2010</v>
      </c>
      <c r="B3895" s="228" t="s">
        <v>194</v>
      </c>
      <c r="C3895" s="228" t="s">
        <v>64</v>
      </c>
      <c r="D3895" s="228" t="s">
        <v>205</v>
      </c>
      <c r="E3895" s="228">
        <v>60</v>
      </c>
      <c r="F3895" s="228">
        <v>28288</v>
      </c>
      <c r="G3895" s="228">
        <v>3399</v>
      </c>
      <c r="H3895" s="228">
        <v>7278</v>
      </c>
      <c r="I3895" s="228">
        <v>6036195.1600000001</v>
      </c>
      <c r="J3895" s="228">
        <v>1912956.91</v>
      </c>
      <c r="K3895" s="228">
        <v>2100316.9300000002</v>
      </c>
      <c r="L3895" s="228">
        <v>10499441.9</v>
      </c>
    </row>
    <row r="3896" spans="1:12">
      <c r="A3896" s="228">
        <v>2010</v>
      </c>
      <c r="B3896" s="228" t="s">
        <v>194</v>
      </c>
      <c r="C3896" s="228" t="s">
        <v>64</v>
      </c>
      <c r="D3896" s="228" t="s">
        <v>205</v>
      </c>
      <c r="E3896" s="228">
        <v>65</v>
      </c>
      <c r="F3896" s="228">
        <v>20587</v>
      </c>
      <c r="G3896" s="228">
        <v>3483</v>
      </c>
      <c r="H3896" s="228">
        <v>7652</v>
      </c>
      <c r="I3896" s="228">
        <v>6107103.3799999999</v>
      </c>
      <c r="J3896" s="228">
        <v>1849883.06</v>
      </c>
      <c r="K3896" s="228">
        <v>1698695.01</v>
      </c>
      <c r="L3896" s="228">
        <v>10035670.699999999</v>
      </c>
    </row>
    <row r="3897" spans="1:12">
      <c r="A3897" s="228">
        <v>2010</v>
      </c>
      <c r="B3897" s="228" t="s">
        <v>194</v>
      </c>
      <c r="C3897" s="228" t="s">
        <v>64</v>
      </c>
      <c r="D3897" s="228" t="s">
        <v>205</v>
      </c>
      <c r="E3897" s="228">
        <v>70</v>
      </c>
      <c r="F3897" s="228">
        <v>14800</v>
      </c>
      <c r="G3897" s="228">
        <v>3492</v>
      </c>
      <c r="H3897" s="228">
        <v>8289</v>
      </c>
      <c r="I3897" s="228">
        <v>6049912.2999999998</v>
      </c>
      <c r="J3897" s="228">
        <v>1657977.6</v>
      </c>
      <c r="K3897" s="228">
        <v>1523902.6</v>
      </c>
      <c r="L3897" s="228">
        <v>9534026.4900000002</v>
      </c>
    </row>
    <row r="3898" spans="1:12">
      <c r="A3898" s="228">
        <v>2010</v>
      </c>
      <c r="B3898" s="228" t="s">
        <v>194</v>
      </c>
      <c r="C3898" s="228" t="s">
        <v>64</v>
      </c>
      <c r="D3898" s="228" t="s">
        <v>205</v>
      </c>
      <c r="E3898" s="228">
        <v>75</v>
      </c>
      <c r="F3898" s="228">
        <v>10527</v>
      </c>
      <c r="G3898" s="228">
        <v>3308</v>
      </c>
      <c r="H3898" s="228">
        <v>8488</v>
      </c>
      <c r="I3898" s="228">
        <v>5619073.2300000004</v>
      </c>
      <c r="J3898" s="228">
        <v>1553468.38</v>
      </c>
      <c r="K3898" s="228">
        <v>1629216.5</v>
      </c>
      <c r="L3898" s="228">
        <v>9255466.2300000004</v>
      </c>
    </row>
    <row r="3899" spans="1:12">
      <c r="A3899" s="228">
        <v>2010</v>
      </c>
      <c r="B3899" s="228" t="s">
        <v>194</v>
      </c>
      <c r="C3899" s="228" t="s">
        <v>64</v>
      </c>
      <c r="D3899" s="228" t="s">
        <v>205</v>
      </c>
      <c r="E3899" s="228">
        <v>80</v>
      </c>
      <c r="F3899" s="228">
        <v>8273</v>
      </c>
      <c r="G3899" s="228">
        <v>2458</v>
      </c>
      <c r="H3899" s="228">
        <v>8846</v>
      </c>
      <c r="I3899" s="228">
        <v>5591439.0999999996</v>
      </c>
      <c r="J3899" s="228">
        <v>1286668.1200000001</v>
      </c>
      <c r="K3899" s="228">
        <v>1562729.05</v>
      </c>
      <c r="L3899" s="228">
        <v>8761711.7799999993</v>
      </c>
    </row>
    <row r="3900" spans="1:12">
      <c r="A3900" s="228">
        <v>2010</v>
      </c>
      <c r="B3900" s="228" t="s">
        <v>194</v>
      </c>
      <c r="C3900" s="228" t="s">
        <v>64</v>
      </c>
      <c r="D3900" s="228" t="s">
        <v>205</v>
      </c>
      <c r="E3900" s="228">
        <v>85</v>
      </c>
      <c r="F3900" s="228">
        <v>2956</v>
      </c>
      <c r="G3900" s="228">
        <v>866</v>
      </c>
      <c r="H3900" s="228">
        <v>3618</v>
      </c>
      <c r="I3900" s="228">
        <v>1979009.11</v>
      </c>
      <c r="J3900" s="228">
        <v>386349.19</v>
      </c>
      <c r="K3900" s="228">
        <v>349689.8</v>
      </c>
      <c r="L3900" s="228">
        <v>2775270.14</v>
      </c>
    </row>
    <row r="3901" spans="1:12">
      <c r="A3901" s="228">
        <v>2010</v>
      </c>
      <c r="B3901" s="228" t="s">
        <v>194</v>
      </c>
      <c r="C3901" s="228" t="s">
        <v>64</v>
      </c>
      <c r="D3901" s="228" t="s">
        <v>205</v>
      </c>
      <c r="E3901" s="228">
        <v>90</v>
      </c>
      <c r="F3901" s="228">
        <v>864</v>
      </c>
      <c r="G3901" s="228">
        <v>198</v>
      </c>
      <c r="H3901" s="228">
        <v>1979</v>
      </c>
      <c r="I3901" s="228">
        <v>829681.32</v>
      </c>
      <c r="J3901" s="228">
        <v>130566.44</v>
      </c>
      <c r="K3901" s="228">
        <v>57412.4</v>
      </c>
      <c r="L3901" s="228">
        <v>1019449.31</v>
      </c>
    </row>
    <row r="3902" spans="1:12">
      <c r="A3902" s="228">
        <v>2010</v>
      </c>
      <c r="B3902" s="228" t="s">
        <v>194</v>
      </c>
      <c r="C3902" s="228" t="s">
        <v>64</v>
      </c>
      <c r="D3902" s="228" t="s">
        <v>205</v>
      </c>
      <c r="E3902" s="228">
        <v>95</v>
      </c>
      <c r="F3902" s="228">
        <v>173</v>
      </c>
      <c r="G3902" s="228">
        <v>37</v>
      </c>
      <c r="H3902" s="228">
        <v>364</v>
      </c>
      <c r="I3902" s="228">
        <v>143167.13</v>
      </c>
      <c r="J3902" s="228">
        <v>20708.22</v>
      </c>
      <c r="K3902" s="228">
        <v>9590</v>
      </c>
      <c r="L3902" s="228">
        <v>178029.26</v>
      </c>
    </row>
    <row r="3903" spans="1:12">
      <c r="A3903" s="228">
        <v>2010</v>
      </c>
      <c r="B3903" s="228" t="s">
        <v>194</v>
      </c>
      <c r="C3903" s="228" t="s">
        <v>64</v>
      </c>
      <c r="D3903" s="228" t="s">
        <v>206</v>
      </c>
      <c r="E3903" s="228">
        <v>0</v>
      </c>
      <c r="F3903" s="228">
        <v>18215</v>
      </c>
      <c r="G3903" s="228">
        <v>564</v>
      </c>
      <c r="H3903" s="228">
        <v>2281</v>
      </c>
      <c r="I3903" s="228">
        <v>957565.2</v>
      </c>
      <c r="J3903" s="228">
        <v>207478.69</v>
      </c>
      <c r="K3903" s="228">
        <v>16780</v>
      </c>
      <c r="L3903" s="228">
        <v>1251079.18</v>
      </c>
    </row>
    <row r="3904" spans="1:12">
      <c r="A3904" s="228">
        <v>2010</v>
      </c>
      <c r="B3904" s="228" t="s">
        <v>194</v>
      </c>
      <c r="C3904" s="228" t="s">
        <v>64</v>
      </c>
      <c r="D3904" s="228" t="s">
        <v>206</v>
      </c>
      <c r="E3904" s="228">
        <v>5</v>
      </c>
      <c r="F3904" s="228">
        <v>18408</v>
      </c>
      <c r="G3904" s="228">
        <v>229</v>
      </c>
      <c r="H3904" s="228">
        <v>288</v>
      </c>
      <c r="I3904" s="228">
        <v>215465.45</v>
      </c>
      <c r="J3904" s="228">
        <v>70402.5</v>
      </c>
      <c r="K3904" s="228">
        <v>5775</v>
      </c>
      <c r="L3904" s="228">
        <v>317946.96000000002</v>
      </c>
    </row>
    <row r="3905" spans="1:12">
      <c r="A3905" s="228">
        <v>2010</v>
      </c>
      <c r="B3905" s="228" t="s">
        <v>194</v>
      </c>
      <c r="C3905" s="228" t="s">
        <v>64</v>
      </c>
      <c r="D3905" s="228" t="s">
        <v>206</v>
      </c>
      <c r="E3905" s="228">
        <v>10</v>
      </c>
      <c r="F3905" s="228">
        <v>19632</v>
      </c>
      <c r="G3905" s="228">
        <v>243</v>
      </c>
      <c r="H3905" s="228">
        <v>366</v>
      </c>
      <c r="I3905" s="228">
        <v>282532.84999999998</v>
      </c>
      <c r="J3905" s="228">
        <v>93471.59</v>
      </c>
      <c r="K3905" s="228">
        <v>56226</v>
      </c>
      <c r="L3905" s="228">
        <v>455521.58</v>
      </c>
    </row>
    <row r="3906" spans="1:12">
      <c r="A3906" s="228">
        <v>2010</v>
      </c>
      <c r="B3906" s="228" t="s">
        <v>194</v>
      </c>
      <c r="C3906" s="228" t="s">
        <v>64</v>
      </c>
      <c r="D3906" s="228" t="s">
        <v>206</v>
      </c>
      <c r="E3906" s="228">
        <v>15</v>
      </c>
      <c r="F3906" s="228">
        <v>21897</v>
      </c>
      <c r="G3906" s="228">
        <v>609</v>
      </c>
      <c r="H3906" s="228">
        <v>875</v>
      </c>
      <c r="I3906" s="228">
        <v>726183.5</v>
      </c>
      <c r="J3906" s="228">
        <v>271402.15999999997</v>
      </c>
      <c r="K3906" s="228">
        <v>144256.45000000001</v>
      </c>
      <c r="L3906" s="228">
        <v>1222760.28</v>
      </c>
    </row>
    <row r="3907" spans="1:12">
      <c r="A3907" s="228">
        <v>2010</v>
      </c>
      <c r="B3907" s="228" t="s">
        <v>194</v>
      </c>
      <c r="C3907" s="228" t="s">
        <v>64</v>
      </c>
      <c r="D3907" s="228" t="s">
        <v>206</v>
      </c>
      <c r="E3907" s="228">
        <v>20</v>
      </c>
      <c r="F3907" s="228">
        <v>20742</v>
      </c>
      <c r="G3907" s="228">
        <v>907</v>
      </c>
      <c r="H3907" s="228">
        <v>1528</v>
      </c>
      <c r="I3907" s="228">
        <v>1292334.1299999999</v>
      </c>
      <c r="J3907" s="228">
        <v>405748.35</v>
      </c>
      <c r="K3907" s="228">
        <v>143483.94</v>
      </c>
      <c r="L3907" s="228">
        <v>1997807.8</v>
      </c>
    </row>
    <row r="3908" spans="1:12">
      <c r="A3908" s="228">
        <v>2010</v>
      </c>
      <c r="B3908" s="228" t="s">
        <v>194</v>
      </c>
      <c r="C3908" s="228" t="s">
        <v>64</v>
      </c>
      <c r="D3908" s="228" t="s">
        <v>206</v>
      </c>
      <c r="E3908" s="228">
        <v>25</v>
      </c>
      <c r="F3908" s="228">
        <v>18935</v>
      </c>
      <c r="G3908" s="228">
        <v>1202</v>
      </c>
      <c r="H3908" s="228">
        <v>3191</v>
      </c>
      <c r="I3908" s="228">
        <v>2495113.59</v>
      </c>
      <c r="J3908" s="228">
        <v>894892.41</v>
      </c>
      <c r="K3908" s="228">
        <v>264486.98</v>
      </c>
      <c r="L3908" s="228">
        <v>3969365.45</v>
      </c>
    </row>
    <row r="3909" spans="1:12">
      <c r="A3909" s="228">
        <v>2010</v>
      </c>
      <c r="B3909" s="228" t="s">
        <v>194</v>
      </c>
      <c r="C3909" s="228" t="s">
        <v>64</v>
      </c>
      <c r="D3909" s="228" t="s">
        <v>206</v>
      </c>
      <c r="E3909" s="228">
        <v>30</v>
      </c>
      <c r="F3909" s="228">
        <v>21702</v>
      </c>
      <c r="G3909" s="228">
        <v>1947</v>
      </c>
      <c r="H3909" s="228">
        <v>5186</v>
      </c>
      <c r="I3909" s="228">
        <v>3964510.13</v>
      </c>
      <c r="J3909" s="228">
        <v>1426664.55</v>
      </c>
      <c r="K3909" s="228">
        <v>237976</v>
      </c>
      <c r="L3909" s="228">
        <v>6077016.0800000001</v>
      </c>
    </row>
    <row r="3910" spans="1:12">
      <c r="A3910" s="228">
        <v>2010</v>
      </c>
      <c r="B3910" s="228" t="s">
        <v>194</v>
      </c>
      <c r="C3910" s="228" t="s">
        <v>64</v>
      </c>
      <c r="D3910" s="228" t="s">
        <v>206</v>
      </c>
      <c r="E3910" s="228">
        <v>35</v>
      </c>
      <c r="F3910" s="228">
        <v>24119</v>
      </c>
      <c r="G3910" s="228">
        <v>1943</v>
      </c>
      <c r="H3910" s="228">
        <v>5024</v>
      </c>
      <c r="I3910" s="228">
        <v>3697719.68</v>
      </c>
      <c r="J3910" s="228">
        <v>1271787.6000000001</v>
      </c>
      <c r="K3910" s="228">
        <v>389115.1</v>
      </c>
      <c r="L3910" s="228">
        <v>5916191.2999999998</v>
      </c>
    </row>
    <row r="3911" spans="1:12">
      <c r="A3911" s="228">
        <v>2010</v>
      </c>
      <c r="B3911" s="228" t="s">
        <v>194</v>
      </c>
      <c r="C3911" s="228" t="s">
        <v>64</v>
      </c>
      <c r="D3911" s="228" t="s">
        <v>206</v>
      </c>
      <c r="E3911" s="228">
        <v>40</v>
      </c>
      <c r="F3911" s="228">
        <v>25906</v>
      </c>
      <c r="G3911" s="228">
        <v>1749</v>
      </c>
      <c r="H3911" s="228">
        <v>3444</v>
      </c>
      <c r="I3911" s="228">
        <v>2729139.34</v>
      </c>
      <c r="J3911" s="228">
        <v>897425.77</v>
      </c>
      <c r="K3911" s="228">
        <v>375246.6</v>
      </c>
      <c r="L3911" s="228">
        <v>4329726.78</v>
      </c>
    </row>
    <row r="3912" spans="1:12">
      <c r="A3912" s="228">
        <v>2010</v>
      </c>
      <c r="B3912" s="228" t="s">
        <v>194</v>
      </c>
      <c r="C3912" s="228" t="s">
        <v>64</v>
      </c>
      <c r="D3912" s="228" t="s">
        <v>206</v>
      </c>
      <c r="E3912" s="228">
        <v>45</v>
      </c>
      <c r="F3912" s="228">
        <v>29288</v>
      </c>
      <c r="G3912" s="228">
        <v>2157</v>
      </c>
      <c r="H3912" s="228">
        <v>4371</v>
      </c>
      <c r="I3912" s="228">
        <v>3340459.98</v>
      </c>
      <c r="J3912" s="228">
        <v>1051920.05</v>
      </c>
      <c r="K3912" s="228">
        <v>551947.22</v>
      </c>
      <c r="L3912" s="228">
        <v>5289629.38</v>
      </c>
    </row>
    <row r="3913" spans="1:12">
      <c r="A3913" s="228">
        <v>2010</v>
      </c>
      <c r="B3913" s="228" t="s">
        <v>194</v>
      </c>
      <c r="C3913" s="228" t="s">
        <v>64</v>
      </c>
      <c r="D3913" s="228" t="s">
        <v>206</v>
      </c>
      <c r="E3913" s="228">
        <v>50</v>
      </c>
      <c r="F3913" s="228">
        <v>32013</v>
      </c>
      <c r="G3913" s="228">
        <v>2728</v>
      </c>
      <c r="H3913" s="228">
        <v>5907</v>
      </c>
      <c r="I3913" s="228">
        <v>4536356.2699999996</v>
      </c>
      <c r="J3913" s="228">
        <v>1374765.28</v>
      </c>
      <c r="K3913" s="228">
        <v>739169.28000000003</v>
      </c>
      <c r="L3913" s="228">
        <v>7091301.8899999997</v>
      </c>
    </row>
    <row r="3914" spans="1:12">
      <c r="A3914" s="228">
        <v>2010</v>
      </c>
      <c r="B3914" s="228" t="s">
        <v>194</v>
      </c>
      <c r="C3914" s="228" t="s">
        <v>64</v>
      </c>
      <c r="D3914" s="228" t="s">
        <v>206</v>
      </c>
      <c r="E3914" s="228">
        <v>55</v>
      </c>
      <c r="F3914" s="228">
        <v>32109</v>
      </c>
      <c r="G3914" s="228">
        <v>3126</v>
      </c>
      <c r="H3914" s="228">
        <v>6604</v>
      </c>
      <c r="I3914" s="228">
        <v>5190876.93</v>
      </c>
      <c r="J3914" s="228">
        <v>1578692.98</v>
      </c>
      <c r="K3914" s="228">
        <v>1056049.3999999999</v>
      </c>
      <c r="L3914" s="228">
        <v>8261240.3300000001</v>
      </c>
    </row>
    <row r="3915" spans="1:12">
      <c r="A3915" s="228">
        <v>2010</v>
      </c>
      <c r="B3915" s="228" t="s">
        <v>194</v>
      </c>
      <c r="C3915" s="228" t="s">
        <v>64</v>
      </c>
      <c r="D3915" s="228" t="s">
        <v>206</v>
      </c>
      <c r="E3915" s="228">
        <v>60</v>
      </c>
      <c r="F3915" s="228">
        <v>30294</v>
      </c>
      <c r="G3915" s="228">
        <v>3548</v>
      </c>
      <c r="H3915" s="228">
        <v>7974</v>
      </c>
      <c r="I3915" s="228">
        <v>6169914.0199999996</v>
      </c>
      <c r="J3915" s="228">
        <v>1843354.07</v>
      </c>
      <c r="K3915" s="228">
        <v>1792073.34</v>
      </c>
      <c r="L3915" s="228">
        <v>10272425.15</v>
      </c>
    </row>
    <row r="3916" spans="1:12">
      <c r="A3916" s="228">
        <v>2010</v>
      </c>
      <c r="B3916" s="228" t="s">
        <v>194</v>
      </c>
      <c r="C3916" s="228" t="s">
        <v>64</v>
      </c>
      <c r="D3916" s="228" t="s">
        <v>206</v>
      </c>
      <c r="E3916" s="228">
        <v>65</v>
      </c>
      <c r="F3916" s="228">
        <v>21422</v>
      </c>
      <c r="G3916" s="228">
        <v>3212</v>
      </c>
      <c r="H3916" s="228">
        <v>7553</v>
      </c>
      <c r="I3916" s="228">
        <v>5559677.5800000001</v>
      </c>
      <c r="J3916" s="228">
        <v>1732685.91</v>
      </c>
      <c r="K3916" s="228">
        <v>1724165.2</v>
      </c>
      <c r="L3916" s="228">
        <v>9329216.5299999993</v>
      </c>
    </row>
    <row r="3917" spans="1:12">
      <c r="A3917" s="228">
        <v>2010</v>
      </c>
      <c r="B3917" s="228" t="s">
        <v>194</v>
      </c>
      <c r="C3917" s="228" t="s">
        <v>64</v>
      </c>
      <c r="D3917" s="228" t="s">
        <v>206</v>
      </c>
      <c r="E3917" s="228">
        <v>70</v>
      </c>
      <c r="F3917" s="228">
        <v>15809</v>
      </c>
      <c r="G3917" s="228">
        <v>3132</v>
      </c>
      <c r="H3917" s="228">
        <v>8388</v>
      </c>
      <c r="I3917" s="228">
        <v>5746571.8200000003</v>
      </c>
      <c r="J3917" s="228">
        <v>1671591.8</v>
      </c>
      <c r="K3917" s="228">
        <v>1774590.79</v>
      </c>
      <c r="L3917" s="228">
        <v>9451462.4700000007</v>
      </c>
    </row>
    <row r="3918" spans="1:12">
      <c r="A3918" s="228">
        <v>2010</v>
      </c>
      <c r="B3918" s="228" t="s">
        <v>194</v>
      </c>
      <c r="C3918" s="228" t="s">
        <v>64</v>
      </c>
      <c r="D3918" s="228" t="s">
        <v>206</v>
      </c>
      <c r="E3918" s="228">
        <v>75</v>
      </c>
      <c r="F3918" s="228">
        <v>12211</v>
      </c>
      <c r="G3918" s="228">
        <v>2572</v>
      </c>
      <c r="H3918" s="228">
        <v>8945</v>
      </c>
      <c r="I3918" s="228">
        <v>5788920.3099999996</v>
      </c>
      <c r="J3918" s="228">
        <v>1419817.39</v>
      </c>
      <c r="K3918" s="228">
        <v>1451734.2</v>
      </c>
      <c r="L3918" s="228">
        <v>8939962.5700000003</v>
      </c>
    </row>
    <row r="3919" spans="1:12">
      <c r="A3919" s="228">
        <v>2010</v>
      </c>
      <c r="B3919" s="228" t="s">
        <v>194</v>
      </c>
      <c r="C3919" s="228" t="s">
        <v>64</v>
      </c>
      <c r="D3919" s="228" t="s">
        <v>206</v>
      </c>
      <c r="E3919" s="228">
        <v>80</v>
      </c>
      <c r="F3919" s="228">
        <v>10719</v>
      </c>
      <c r="G3919" s="228">
        <v>2381</v>
      </c>
      <c r="H3919" s="228">
        <v>9905</v>
      </c>
      <c r="I3919" s="228">
        <v>5817379.9000000004</v>
      </c>
      <c r="J3919" s="228">
        <v>1271914.9099999999</v>
      </c>
      <c r="K3919" s="228">
        <v>1193578.8799999999</v>
      </c>
      <c r="L3919" s="228">
        <v>8492758.7699999996</v>
      </c>
    </row>
    <row r="3920" spans="1:12">
      <c r="A3920" s="228">
        <v>2010</v>
      </c>
      <c r="B3920" s="228" t="s">
        <v>194</v>
      </c>
      <c r="C3920" s="228" t="s">
        <v>64</v>
      </c>
      <c r="D3920" s="228" t="s">
        <v>206</v>
      </c>
      <c r="E3920" s="228">
        <v>85</v>
      </c>
      <c r="F3920" s="228">
        <v>6694</v>
      </c>
      <c r="G3920" s="228">
        <v>1317</v>
      </c>
      <c r="H3920" s="228">
        <v>8043</v>
      </c>
      <c r="I3920" s="228">
        <v>4082772.19</v>
      </c>
      <c r="J3920" s="228">
        <v>759779.63</v>
      </c>
      <c r="K3920" s="228">
        <v>685163.2</v>
      </c>
      <c r="L3920" s="228">
        <v>5645942.3200000003</v>
      </c>
    </row>
    <row r="3921" spans="1:12">
      <c r="A3921" s="228">
        <v>2010</v>
      </c>
      <c r="B3921" s="228" t="s">
        <v>194</v>
      </c>
      <c r="C3921" s="228" t="s">
        <v>64</v>
      </c>
      <c r="D3921" s="228" t="s">
        <v>206</v>
      </c>
      <c r="E3921" s="228">
        <v>90</v>
      </c>
      <c r="F3921" s="228">
        <v>2631</v>
      </c>
      <c r="G3921" s="228">
        <v>495</v>
      </c>
      <c r="H3921" s="228">
        <v>4321</v>
      </c>
      <c r="I3921" s="228">
        <v>2012621.01</v>
      </c>
      <c r="J3921" s="228">
        <v>292293.40000000002</v>
      </c>
      <c r="K3921" s="228">
        <v>222923.3</v>
      </c>
      <c r="L3921" s="228">
        <v>2723856.55</v>
      </c>
    </row>
    <row r="3922" spans="1:12">
      <c r="A3922" s="228">
        <v>2010</v>
      </c>
      <c r="B3922" s="228" t="s">
        <v>194</v>
      </c>
      <c r="C3922" s="228" t="s">
        <v>64</v>
      </c>
      <c r="D3922" s="228" t="s">
        <v>206</v>
      </c>
      <c r="E3922" s="228">
        <v>95</v>
      </c>
      <c r="F3922" s="228">
        <v>832</v>
      </c>
      <c r="G3922" s="228">
        <v>100</v>
      </c>
      <c r="H3922" s="228">
        <v>1169</v>
      </c>
      <c r="I3922" s="228">
        <v>446000</v>
      </c>
      <c r="J3922" s="228">
        <v>72798.86</v>
      </c>
      <c r="K3922" s="228">
        <v>48953</v>
      </c>
      <c r="L3922" s="228">
        <v>586283.31000000006</v>
      </c>
    </row>
    <row r="3923" spans="1:12">
      <c r="A3923" s="228">
        <v>2010</v>
      </c>
      <c r="B3923" s="228" t="s">
        <v>194</v>
      </c>
      <c r="C3923" s="228" t="s">
        <v>65</v>
      </c>
      <c r="D3923" s="228" t="s">
        <v>205</v>
      </c>
      <c r="E3923" s="228">
        <v>0</v>
      </c>
      <c r="F3923" s="228">
        <v>37022</v>
      </c>
      <c r="G3923" s="228">
        <v>1485</v>
      </c>
      <c r="H3923" s="228">
        <v>3579</v>
      </c>
      <c r="I3923" s="228">
        <v>2330862.9</v>
      </c>
      <c r="J3923" s="228">
        <v>383447.66</v>
      </c>
      <c r="K3923" s="228">
        <v>65095.95</v>
      </c>
      <c r="L3923" s="228">
        <v>2960280.57</v>
      </c>
    </row>
    <row r="3924" spans="1:12">
      <c r="A3924" s="228">
        <v>2010</v>
      </c>
      <c r="B3924" s="228" t="s">
        <v>194</v>
      </c>
      <c r="C3924" s="228" t="s">
        <v>65</v>
      </c>
      <c r="D3924" s="228" t="s">
        <v>205</v>
      </c>
      <c r="E3924" s="228">
        <v>5</v>
      </c>
      <c r="F3924" s="228">
        <v>36501</v>
      </c>
      <c r="G3924" s="228">
        <v>562</v>
      </c>
      <c r="H3924" s="228">
        <v>662</v>
      </c>
      <c r="I3924" s="228">
        <v>609906.69999999995</v>
      </c>
      <c r="J3924" s="228">
        <v>177074.75</v>
      </c>
      <c r="K3924" s="228">
        <v>38079</v>
      </c>
      <c r="L3924" s="228">
        <v>909276.14</v>
      </c>
    </row>
    <row r="3925" spans="1:12">
      <c r="A3925" s="228">
        <v>2010</v>
      </c>
      <c r="B3925" s="228" t="s">
        <v>194</v>
      </c>
      <c r="C3925" s="228" t="s">
        <v>65</v>
      </c>
      <c r="D3925" s="228" t="s">
        <v>205</v>
      </c>
      <c r="E3925" s="228">
        <v>10</v>
      </c>
      <c r="F3925" s="228">
        <v>37957</v>
      </c>
      <c r="G3925" s="228">
        <v>448</v>
      </c>
      <c r="H3925" s="228">
        <v>722</v>
      </c>
      <c r="I3925" s="228">
        <v>560387.15</v>
      </c>
      <c r="J3925" s="228">
        <v>127282.45</v>
      </c>
      <c r="K3925" s="228">
        <v>115054</v>
      </c>
      <c r="L3925" s="228">
        <v>868156.35</v>
      </c>
    </row>
    <row r="3926" spans="1:12">
      <c r="A3926" s="228">
        <v>2010</v>
      </c>
      <c r="B3926" s="228" t="s">
        <v>194</v>
      </c>
      <c r="C3926" s="228" t="s">
        <v>65</v>
      </c>
      <c r="D3926" s="228" t="s">
        <v>205</v>
      </c>
      <c r="E3926" s="228">
        <v>15</v>
      </c>
      <c r="F3926" s="228">
        <v>39613</v>
      </c>
      <c r="G3926" s="228">
        <v>1042</v>
      </c>
      <c r="H3926" s="228">
        <v>1597</v>
      </c>
      <c r="I3926" s="228">
        <v>1566908.3</v>
      </c>
      <c r="J3926" s="228">
        <v>353918.05</v>
      </c>
      <c r="K3926" s="228">
        <v>342615</v>
      </c>
      <c r="L3926" s="228">
        <v>2528306.2799999998</v>
      </c>
    </row>
    <row r="3927" spans="1:12">
      <c r="A3927" s="228">
        <v>2010</v>
      </c>
      <c r="B3927" s="228" t="s">
        <v>194</v>
      </c>
      <c r="C3927" s="228" t="s">
        <v>65</v>
      </c>
      <c r="D3927" s="228" t="s">
        <v>205</v>
      </c>
      <c r="E3927" s="228">
        <v>20</v>
      </c>
      <c r="F3927" s="228">
        <v>32824</v>
      </c>
      <c r="G3927" s="228">
        <v>998</v>
      </c>
      <c r="H3927" s="228">
        <v>1862</v>
      </c>
      <c r="I3927" s="228">
        <v>1786653.49</v>
      </c>
      <c r="J3927" s="228">
        <v>372071.82</v>
      </c>
      <c r="K3927" s="228">
        <v>463758.7</v>
      </c>
      <c r="L3927" s="228">
        <v>2889770.89</v>
      </c>
    </row>
    <row r="3928" spans="1:12">
      <c r="A3928" s="228">
        <v>2010</v>
      </c>
      <c r="B3928" s="228" t="s">
        <v>194</v>
      </c>
      <c r="C3928" s="228" t="s">
        <v>65</v>
      </c>
      <c r="D3928" s="228" t="s">
        <v>205</v>
      </c>
      <c r="E3928" s="228">
        <v>25</v>
      </c>
      <c r="F3928" s="228">
        <v>34026</v>
      </c>
      <c r="G3928" s="228">
        <v>972</v>
      </c>
      <c r="H3928" s="228">
        <v>1866</v>
      </c>
      <c r="I3928" s="228">
        <v>1603678.85</v>
      </c>
      <c r="J3928" s="228">
        <v>365555.26</v>
      </c>
      <c r="K3928" s="228">
        <v>345068</v>
      </c>
      <c r="L3928" s="228">
        <v>2636736.19</v>
      </c>
    </row>
    <row r="3929" spans="1:12">
      <c r="A3929" s="228">
        <v>2010</v>
      </c>
      <c r="B3929" s="228" t="s">
        <v>194</v>
      </c>
      <c r="C3929" s="228" t="s">
        <v>65</v>
      </c>
      <c r="D3929" s="228" t="s">
        <v>205</v>
      </c>
      <c r="E3929" s="228">
        <v>30</v>
      </c>
      <c r="F3929" s="228">
        <v>39603</v>
      </c>
      <c r="G3929" s="228">
        <v>1060</v>
      </c>
      <c r="H3929" s="228">
        <v>1957</v>
      </c>
      <c r="I3929" s="228">
        <v>1710804.46</v>
      </c>
      <c r="J3929" s="228">
        <v>447583.92</v>
      </c>
      <c r="K3929" s="228">
        <v>277447.25</v>
      </c>
      <c r="L3929" s="228">
        <v>2772008.77</v>
      </c>
    </row>
    <row r="3930" spans="1:12">
      <c r="A3930" s="228">
        <v>2010</v>
      </c>
      <c r="B3930" s="228" t="s">
        <v>194</v>
      </c>
      <c r="C3930" s="228" t="s">
        <v>65</v>
      </c>
      <c r="D3930" s="228" t="s">
        <v>205</v>
      </c>
      <c r="E3930" s="228">
        <v>35</v>
      </c>
      <c r="F3930" s="228">
        <v>43065</v>
      </c>
      <c r="G3930" s="228">
        <v>1504</v>
      </c>
      <c r="H3930" s="228">
        <v>2702</v>
      </c>
      <c r="I3930" s="228">
        <v>2484029.4900000002</v>
      </c>
      <c r="J3930" s="228">
        <v>631865.5</v>
      </c>
      <c r="K3930" s="228">
        <v>520681</v>
      </c>
      <c r="L3930" s="228">
        <v>4111699.53</v>
      </c>
    </row>
    <row r="3931" spans="1:12">
      <c r="A3931" s="228">
        <v>2010</v>
      </c>
      <c r="B3931" s="228" t="s">
        <v>194</v>
      </c>
      <c r="C3931" s="228" t="s">
        <v>65</v>
      </c>
      <c r="D3931" s="228" t="s">
        <v>205</v>
      </c>
      <c r="E3931" s="228">
        <v>40</v>
      </c>
      <c r="F3931" s="228">
        <v>43942</v>
      </c>
      <c r="G3931" s="228">
        <v>1693</v>
      </c>
      <c r="H3931" s="228">
        <v>2897</v>
      </c>
      <c r="I3931" s="228">
        <v>2810973.67</v>
      </c>
      <c r="J3931" s="228">
        <v>755101.9</v>
      </c>
      <c r="K3931" s="228">
        <v>501155.5</v>
      </c>
      <c r="L3931" s="228">
        <v>4592104.3899999997</v>
      </c>
    </row>
    <row r="3932" spans="1:12">
      <c r="A3932" s="228">
        <v>2010</v>
      </c>
      <c r="B3932" s="228" t="s">
        <v>194</v>
      </c>
      <c r="C3932" s="228" t="s">
        <v>65</v>
      </c>
      <c r="D3932" s="228" t="s">
        <v>205</v>
      </c>
      <c r="E3932" s="228">
        <v>45</v>
      </c>
      <c r="F3932" s="228">
        <v>45763</v>
      </c>
      <c r="G3932" s="228">
        <v>2077</v>
      </c>
      <c r="H3932" s="228">
        <v>3537</v>
      </c>
      <c r="I3932" s="228">
        <v>3659327.44</v>
      </c>
      <c r="J3932" s="228">
        <v>1025804.68</v>
      </c>
      <c r="K3932" s="228">
        <v>1014280</v>
      </c>
      <c r="L3932" s="228">
        <v>6315348.9699999997</v>
      </c>
    </row>
    <row r="3933" spans="1:12">
      <c r="A3933" s="228">
        <v>2010</v>
      </c>
      <c r="B3933" s="228" t="s">
        <v>194</v>
      </c>
      <c r="C3933" s="228" t="s">
        <v>65</v>
      </c>
      <c r="D3933" s="228" t="s">
        <v>205</v>
      </c>
      <c r="E3933" s="228">
        <v>50</v>
      </c>
      <c r="F3933" s="228">
        <v>45397</v>
      </c>
      <c r="G3933" s="228">
        <v>2953</v>
      </c>
      <c r="H3933" s="228">
        <v>5489</v>
      </c>
      <c r="I3933" s="228">
        <v>5480700.8099999996</v>
      </c>
      <c r="J3933" s="228">
        <v>1419211.26</v>
      </c>
      <c r="K3933" s="228">
        <v>1328125.3</v>
      </c>
      <c r="L3933" s="228">
        <v>8968045.4499999993</v>
      </c>
    </row>
    <row r="3934" spans="1:12">
      <c r="A3934" s="228">
        <v>2010</v>
      </c>
      <c r="B3934" s="228" t="s">
        <v>194</v>
      </c>
      <c r="C3934" s="228" t="s">
        <v>65</v>
      </c>
      <c r="D3934" s="228" t="s">
        <v>205</v>
      </c>
      <c r="E3934" s="228">
        <v>55</v>
      </c>
      <c r="F3934" s="228">
        <v>42131</v>
      </c>
      <c r="G3934" s="228">
        <v>3508</v>
      </c>
      <c r="H3934" s="228">
        <v>7017</v>
      </c>
      <c r="I3934" s="228">
        <v>7234483.75</v>
      </c>
      <c r="J3934" s="228">
        <v>2047730.12</v>
      </c>
      <c r="K3934" s="228">
        <v>2102576.61</v>
      </c>
      <c r="L3934" s="228">
        <v>12335020.18</v>
      </c>
    </row>
    <row r="3935" spans="1:12">
      <c r="A3935" s="228">
        <v>2010</v>
      </c>
      <c r="B3935" s="228" t="s">
        <v>194</v>
      </c>
      <c r="C3935" s="228" t="s">
        <v>65</v>
      </c>
      <c r="D3935" s="228" t="s">
        <v>205</v>
      </c>
      <c r="E3935" s="228">
        <v>60</v>
      </c>
      <c r="F3935" s="228">
        <v>37936</v>
      </c>
      <c r="G3935" s="228">
        <v>4222</v>
      </c>
      <c r="H3935" s="228">
        <v>8610</v>
      </c>
      <c r="I3935" s="228">
        <v>8938624.8399999999</v>
      </c>
      <c r="J3935" s="228">
        <v>2401089.71</v>
      </c>
      <c r="K3935" s="228">
        <v>2625477.5499999998</v>
      </c>
      <c r="L3935" s="228">
        <v>14969548.470000001</v>
      </c>
    </row>
    <row r="3936" spans="1:12">
      <c r="A3936" s="228">
        <v>2010</v>
      </c>
      <c r="B3936" s="228" t="s">
        <v>194</v>
      </c>
      <c r="C3936" s="228" t="s">
        <v>65</v>
      </c>
      <c r="D3936" s="228" t="s">
        <v>205</v>
      </c>
      <c r="E3936" s="228">
        <v>65</v>
      </c>
      <c r="F3936" s="228">
        <v>25965</v>
      </c>
      <c r="G3936" s="228">
        <v>3986</v>
      </c>
      <c r="H3936" s="228">
        <v>9170</v>
      </c>
      <c r="I3936" s="228">
        <v>8930590.7200000007</v>
      </c>
      <c r="J3936" s="228">
        <v>2274669.56</v>
      </c>
      <c r="K3936" s="228">
        <v>2533781.39</v>
      </c>
      <c r="L3936" s="228">
        <v>14562392.92</v>
      </c>
    </row>
    <row r="3937" spans="1:12">
      <c r="A3937" s="228">
        <v>2010</v>
      </c>
      <c r="B3937" s="228" t="s">
        <v>194</v>
      </c>
      <c r="C3937" s="228" t="s">
        <v>65</v>
      </c>
      <c r="D3937" s="228" t="s">
        <v>205</v>
      </c>
      <c r="E3937" s="228">
        <v>70</v>
      </c>
      <c r="F3937" s="228">
        <v>18011</v>
      </c>
      <c r="G3937" s="228">
        <v>3472</v>
      </c>
      <c r="H3937" s="228">
        <v>8955</v>
      </c>
      <c r="I3937" s="228">
        <v>8301705.0599999996</v>
      </c>
      <c r="J3937" s="228">
        <v>2127282.06</v>
      </c>
      <c r="K3937" s="228">
        <v>2282804.06</v>
      </c>
      <c r="L3937" s="228">
        <v>13343361.83</v>
      </c>
    </row>
    <row r="3938" spans="1:12">
      <c r="A3938" s="228">
        <v>2010</v>
      </c>
      <c r="B3938" s="228" t="s">
        <v>194</v>
      </c>
      <c r="C3938" s="228" t="s">
        <v>65</v>
      </c>
      <c r="D3938" s="228" t="s">
        <v>205</v>
      </c>
      <c r="E3938" s="228">
        <v>75</v>
      </c>
      <c r="F3938" s="228">
        <v>12128</v>
      </c>
      <c r="G3938" s="228">
        <v>2789</v>
      </c>
      <c r="H3938" s="228">
        <v>8998</v>
      </c>
      <c r="I3938" s="228">
        <v>7821479.5899999999</v>
      </c>
      <c r="J3938" s="228">
        <v>1802960.74</v>
      </c>
      <c r="K3938" s="228">
        <v>2101010</v>
      </c>
      <c r="L3938" s="228">
        <v>12254343.460000001</v>
      </c>
    </row>
    <row r="3939" spans="1:12">
      <c r="A3939" s="228">
        <v>2010</v>
      </c>
      <c r="B3939" s="228" t="s">
        <v>194</v>
      </c>
      <c r="C3939" s="228" t="s">
        <v>65</v>
      </c>
      <c r="D3939" s="228" t="s">
        <v>205</v>
      </c>
      <c r="E3939" s="228">
        <v>80</v>
      </c>
      <c r="F3939" s="228">
        <v>8200</v>
      </c>
      <c r="G3939" s="228">
        <v>2139</v>
      </c>
      <c r="H3939" s="228">
        <v>8136</v>
      </c>
      <c r="I3939" s="228">
        <v>6160631.1600000001</v>
      </c>
      <c r="J3939" s="228">
        <v>1297342.5900000001</v>
      </c>
      <c r="K3939" s="228">
        <v>1541401.87</v>
      </c>
      <c r="L3939" s="228">
        <v>9361810.9399999995</v>
      </c>
    </row>
    <row r="3940" spans="1:12">
      <c r="A3940" s="228">
        <v>2010</v>
      </c>
      <c r="B3940" s="228" t="s">
        <v>194</v>
      </c>
      <c r="C3940" s="228" t="s">
        <v>65</v>
      </c>
      <c r="D3940" s="228" t="s">
        <v>205</v>
      </c>
      <c r="E3940" s="228">
        <v>85</v>
      </c>
      <c r="F3940" s="228">
        <v>2702</v>
      </c>
      <c r="G3940" s="228">
        <v>590</v>
      </c>
      <c r="H3940" s="228">
        <v>3176</v>
      </c>
      <c r="I3940" s="228">
        <v>1961024.6</v>
      </c>
      <c r="J3940" s="228">
        <v>321807.57</v>
      </c>
      <c r="K3940" s="228">
        <v>303008</v>
      </c>
      <c r="L3940" s="228">
        <v>2688156.31</v>
      </c>
    </row>
    <row r="3941" spans="1:12">
      <c r="A3941" s="228">
        <v>2010</v>
      </c>
      <c r="B3941" s="228" t="s">
        <v>194</v>
      </c>
      <c r="C3941" s="228" t="s">
        <v>65</v>
      </c>
      <c r="D3941" s="228" t="s">
        <v>205</v>
      </c>
      <c r="E3941" s="228">
        <v>90</v>
      </c>
      <c r="F3941" s="228">
        <v>781</v>
      </c>
      <c r="G3941" s="228">
        <v>199</v>
      </c>
      <c r="H3941" s="228">
        <v>1293</v>
      </c>
      <c r="I3941" s="228">
        <v>599091</v>
      </c>
      <c r="J3941" s="228">
        <v>80968.25</v>
      </c>
      <c r="K3941" s="228">
        <v>62346</v>
      </c>
      <c r="L3941" s="228">
        <v>777610.7</v>
      </c>
    </row>
    <row r="3942" spans="1:12">
      <c r="A3942" s="228">
        <v>2010</v>
      </c>
      <c r="B3942" s="228" t="s">
        <v>194</v>
      </c>
      <c r="C3942" s="228" t="s">
        <v>65</v>
      </c>
      <c r="D3942" s="228" t="s">
        <v>205</v>
      </c>
      <c r="E3942" s="228">
        <v>95</v>
      </c>
      <c r="F3942" s="228">
        <v>173</v>
      </c>
      <c r="G3942" s="228">
        <v>37</v>
      </c>
      <c r="H3942" s="228">
        <v>279</v>
      </c>
      <c r="I3942" s="228">
        <v>158829.20000000001</v>
      </c>
      <c r="J3942" s="228">
        <v>21904.35</v>
      </c>
      <c r="K3942" s="228">
        <v>7176</v>
      </c>
      <c r="L3942" s="228">
        <v>196342.56</v>
      </c>
    </row>
    <row r="3943" spans="1:12">
      <c r="A3943" s="228">
        <v>2010</v>
      </c>
      <c r="B3943" s="228" t="s">
        <v>194</v>
      </c>
      <c r="C3943" s="228" t="s">
        <v>65</v>
      </c>
      <c r="D3943" s="228" t="s">
        <v>206</v>
      </c>
      <c r="E3943" s="228">
        <v>0</v>
      </c>
      <c r="F3943" s="228">
        <v>35085</v>
      </c>
      <c r="G3943" s="228">
        <v>1035</v>
      </c>
      <c r="H3943" s="228">
        <v>3028</v>
      </c>
      <c r="I3943" s="228">
        <v>1800524.6</v>
      </c>
      <c r="J3943" s="228">
        <v>258146.11</v>
      </c>
      <c r="K3943" s="228">
        <v>15483</v>
      </c>
      <c r="L3943" s="228">
        <v>2183322.5499999998</v>
      </c>
    </row>
    <row r="3944" spans="1:12">
      <c r="A3944" s="228">
        <v>2010</v>
      </c>
      <c r="B3944" s="228" t="s">
        <v>194</v>
      </c>
      <c r="C3944" s="228" t="s">
        <v>65</v>
      </c>
      <c r="D3944" s="228" t="s">
        <v>206</v>
      </c>
      <c r="E3944" s="228">
        <v>5</v>
      </c>
      <c r="F3944" s="228">
        <v>34408</v>
      </c>
      <c r="G3944" s="228">
        <v>441</v>
      </c>
      <c r="H3944" s="228">
        <v>655</v>
      </c>
      <c r="I3944" s="228">
        <v>550417.94999999995</v>
      </c>
      <c r="J3944" s="228">
        <v>136056.29</v>
      </c>
      <c r="K3944" s="228">
        <v>57248</v>
      </c>
      <c r="L3944" s="228">
        <v>824616.03</v>
      </c>
    </row>
    <row r="3945" spans="1:12">
      <c r="A3945" s="228">
        <v>2010</v>
      </c>
      <c r="B3945" s="228" t="s">
        <v>194</v>
      </c>
      <c r="C3945" s="228" t="s">
        <v>65</v>
      </c>
      <c r="D3945" s="228" t="s">
        <v>206</v>
      </c>
      <c r="E3945" s="228">
        <v>10</v>
      </c>
      <c r="F3945" s="228">
        <v>35879</v>
      </c>
      <c r="G3945" s="228">
        <v>403</v>
      </c>
      <c r="H3945" s="228">
        <v>562</v>
      </c>
      <c r="I3945" s="228">
        <v>506984.45</v>
      </c>
      <c r="J3945" s="228">
        <v>120943.79</v>
      </c>
      <c r="K3945" s="228">
        <v>112992.4</v>
      </c>
      <c r="L3945" s="228">
        <v>805077.51</v>
      </c>
    </row>
    <row r="3946" spans="1:12">
      <c r="A3946" s="228">
        <v>2010</v>
      </c>
      <c r="B3946" s="228" t="s">
        <v>194</v>
      </c>
      <c r="C3946" s="228" t="s">
        <v>65</v>
      </c>
      <c r="D3946" s="228" t="s">
        <v>206</v>
      </c>
      <c r="E3946" s="228">
        <v>15</v>
      </c>
      <c r="F3946" s="228">
        <v>37815</v>
      </c>
      <c r="G3946" s="228">
        <v>1376</v>
      </c>
      <c r="H3946" s="228">
        <v>2446</v>
      </c>
      <c r="I3946" s="228">
        <v>2132781.7000000002</v>
      </c>
      <c r="J3946" s="228">
        <v>362484.16</v>
      </c>
      <c r="K3946" s="228">
        <v>273789</v>
      </c>
      <c r="L3946" s="228">
        <v>3034017.77</v>
      </c>
    </row>
    <row r="3947" spans="1:12">
      <c r="A3947" s="228">
        <v>2010</v>
      </c>
      <c r="B3947" s="228" t="s">
        <v>194</v>
      </c>
      <c r="C3947" s="228" t="s">
        <v>65</v>
      </c>
      <c r="D3947" s="228" t="s">
        <v>206</v>
      </c>
      <c r="E3947" s="228">
        <v>20</v>
      </c>
      <c r="F3947" s="228">
        <v>33884</v>
      </c>
      <c r="G3947" s="228">
        <v>1598</v>
      </c>
      <c r="H3947" s="228">
        <v>3373</v>
      </c>
      <c r="I3947" s="228">
        <v>2932585.15</v>
      </c>
      <c r="J3947" s="228">
        <v>631913.68999999994</v>
      </c>
      <c r="K3947" s="228">
        <v>348986</v>
      </c>
      <c r="L3947" s="228">
        <v>4365863.79</v>
      </c>
    </row>
    <row r="3948" spans="1:12">
      <c r="A3948" s="228">
        <v>2010</v>
      </c>
      <c r="B3948" s="228" t="s">
        <v>194</v>
      </c>
      <c r="C3948" s="228" t="s">
        <v>65</v>
      </c>
      <c r="D3948" s="228" t="s">
        <v>206</v>
      </c>
      <c r="E3948" s="228">
        <v>25</v>
      </c>
      <c r="F3948" s="228">
        <v>37218</v>
      </c>
      <c r="G3948" s="228">
        <v>2368</v>
      </c>
      <c r="H3948" s="228">
        <v>6463</v>
      </c>
      <c r="I3948" s="228">
        <v>5953848.9800000004</v>
      </c>
      <c r="J3948" s="228">
        <v>1634043.54</v>
      </c>
      <c r="K3948" s="228">
        <v>420596.75</v>
      </c>
      <c r="L3948" s="228">
        <v>8777462.4000000004</v>
      </c>
    </row>
    <row r="3949" spans="1:12">
      <c r="A3949" s="228">
        <v>2010</v>
      </c>
      <c r="B3949" s="228" t="s">
        <v>194</v>
      </c>
      <c r="C3949" s="228" t="s">
        <v>65</v>
      </c>
      <c r="D3949" s="228" t="s">
        <v>206</v>
      </c>
      <c r="E3949" s="228">
        <v>30</v>
      </c>
      <c r="F3949" s="228">
        <v>41795</v>
      </c>
      <c r="G3949" s="228">
        <v>3165</v>
      </c>
      <c r="H3949" s="228">
        <v>9600</v>
      </c>
      <c r="I3949" s="228">
        <v>8917448.5800000001</v>
      </c>
      <c r="J3949" s="228">
        <v>2564184.98</v>
      </c>
      <c r="K3949" s="228">
        <v>437268</v>
      </c>
      <c r="L3949" s="228">
        <v>13033205.82</v>
      </c>
    </row>
    <row r="3950" spans="1:12">
      <c r="A3950" s="228">
        <v>2010</v>
      </c>
      <c r="B3950" s="228" t="s">
        <v>194</v>
      </c>
      <c r="C3950" s="228" t="s">
        <v>65</v>
      </c>
      <c r="D3950" s="228" t="s">
        <v>206</v>
      </c>
      <c r="E3950" s="228">
        <v>35</v>
      </c>
      <c r="F3950" s="228">
        <v>45474</v>
      </c>
      <c r="G3950" s="228">
        <v>3457</v>
      </c>
      <c r="H3950" s="228">
        <v>8507</v>
      </c>
      <c r="I3950" s="228">
        <v>8058379.3700000001</v>
      </c>
      <c r="J3950" s="228">
        <v>2140875.21</v>
      </c>
      <c r="K3950" s="228">
        <v>710190</v>
      </c>
      <c r="L3950" s="228">
        <v>12199492.800000001</v>
      </c>
    </row>
    <row r="3951" spans="1:12">
      <c r="A3951" s="228">
        <v>2010</v>
      </c>
      <c r="B3951" s="228" t="s">
        <v>194</v>
      </c>
      <c r="C3951" s="228" t="s">
        <v>65</v>
      </c>
      <c r="D3951" s="228" t="s">
        <v>206</v>
      </c>
      <c r="E3951" s="228">
        <v>40</v>
      </c>
      <c r="F3951" s="228">
        <v>45658</v>
      </c>
      <c r="G3951" s="228">
        <v>3013</v>
      </c>
      <c r="H3951" s="228">
        <v>6008</v>
      </c>
      <c r="I3951" s="228">
        <v>5671182.1500000004</v>
      </c>
      <c r="J3951" s="228">
        <v>1467181.41</v>
      </c>
      <c r="K3951" s="228">
        <v>781836</v>
      </c>
      <c r="L3951" s="228">
        <v>8975877.3200000003</v>
      </c>
    </row>
    <row r="3952" spans="1:12">
      <c r="A3952" s="228">
        <v>2010</v>
      </c>
      <c r="B3952" s="228" t="s">
        <v>194</v>
      </c>
      <c r="C3952" s="228" t="s">
        <v>65</v>
      </c>
      <c r="D3952" s="228" t="s">
        <v>206</v>
      </c>
      <c r="E3952" s="228">
        <v>45</v>
      </c>
      <c r="F3952" s="228">
        <v>47381</v>
      </c>
      <c r="G3952" s="228">
        <v>3277</v>
      </c>
      <c r="H3952" s="228">
        <v>6749</v>
      </c>
      <c r="I3952" s="228">
        <v>6307561.71</v>
      </c>
      <c r="J3952" s="228">
        <v>1514476.84</v>
      </c>
      <c r="K3952" s="228">
        <v>999055.65</v>
      </c>
      <c r="L3952" s="228">
        <v>9979212.6300000008</v>
      </c>
    </row>
    <row r="3953" spans="1:12">
      <c r="A3953" s="228">
        <v>2010</v>
      </c>
      <c r="B3953" s="228" t="s">
        <v>194</v>
      </c>
      <c r="C3953" s="228" t="s">
        <v>65</v>
      </c>
      <c r="D3953" s="228" t="s">
        <v>206</v>
      </c>
      <c r="E3953" s="228">
        <v>50</v>
      </c>
      <c r="F3953" s="228">
        <v>47119</v>
      </c>
      <c r="G3953" s="228">
        <v>3771</v>
      </c>
      <c r="H3953" s="228">
        <v>7444</v>
      </c>
      <c r="I3953" s="228">
        <v>6949998.5999999996</v>
      </c>
      <c r="J3953" s="228">
        <v>1791177.29</v>
      </c>
      <c r="K3953" s="228">
        <v>1340632.3</v>
      </c>
      <c r="L3953" s="228">
        <v>11251235.6</v>
      </c>
    </row>
    <row r="3954" spans="1:12">
      <c r="A3954" s="228">
        <v>2010</v>
      </c>
      <c r="B3954" s="228" t="s">
        <v>194</v>
      </c>
      <c r="C3954" s="228" t="s">
        <v>65</v>
      </c>
      <c r="D3954" s="228" t="s">
        <v>206</v>
      </c>
      <c r="E3954" s="228">
        <v>55</v>
      </c>
      <c r="F3954" s="228">
        <v>43863</v>
      </c>
      <c r="G3954" s="228">
        <v>4002</v>
      </c>
      <c r="H3954" s="228">
        <v>8578</v>
      </c>
      <c r="I3954" s="228">
        <v>7804615.7599999998</v>
      </c>
      <c r="J3954" s="228">
        <v>1939506.88</v>
      </c>
      <c r="K3954" s="228">
        <v>1890851.05</v>
      </c>
      <c r="L3954" s="228">
        <v>12702928.119999999</v>
      </c>
    </row>
    <row r="3955" spans="1:12">
      <c r="A3955" s="228">
        <v>2010</v>
      </c>
      <c r="B3955" s="228" t="s">
        <v>194</v>
      </c>
      <c r="C3955" s="228" t="s">
        <v>65</v>
      </c>
      <c r="D3955" s="228" t="s">
        <v>206</v>
      </c>
      <c r="E3955" s="228">
        <v>60</v>
      </c>
      <c r="F3955" s="228">
        <v>37887</v>
      </c>
      <c r="G3955" s="228">
        <v>4210</v>
      </c>
      <c r="H3955" s="228">
        <v>9408</v>
      </c>
      <c r="I3955" s="228">
        <v>8532515</v>
      </c>
      <c r="J3955" s="228">
        <v>2128643.89</v>
      </c>
      <c r="K3955" s="228">
        <v>1986354.46</v>
      </c>
      <c r="L3955" s="228">
        <v>13686365.199999999</v>
      </c>
    </row>
    <row r="3956" spans="1:12">
      <c r="A3956" s="228">
        <v>2010</v>
      </c>
      <c r="B3956" s="228" t="s">
        <v>194</v>
      </c>
      <c r="C3956" s="228" t="s">
        <v>65</v>
      </c>
      <c r="D3956" s="228" t="s">
        <v>206</v>
      </c>
      <c r="E3956" s="228">
        <v>65</v>
      </c>
      <c r="F3956" s="228">
        <v>25691</v>
      </c>
      <c r="G3956" s="228">
        <v>3379</v>
      </c>
      <c r="H3956" s="228">
        <v>8324</v>
      </c>
      <c r="I3956" s="228">
        <v>7546701.6699999999</v>
      </c>
      <c r="J3956" s="228">
        <v>1995737.64</v>
      </c>
      <c r="K3956" s="228">
        <v>2006776.4</v>
      </c>
      <c r="L3956" s="228">
        <v>12259974.32</v>
      </c>
    </row>
    <row r="3957" spans="1:12">
      <c r="A3957" s="228">
        <v>2010</v>
      </c>
      <c r="B3957" s="228" t="s">
        <v>194</v>
      </c>
      <c r="C3957" s="228" t="s">
        <v>65</v>
      </c>
      <c r="D3957" s="228" t="s">
        <v>206</v>
      </c>
      <c r="E3957" s="228">
        <v>70</v>
      </c>
      <c r="F3957" s="228">
        <v>18586</v>
      </c>
      <c r="G3957" s="228">
        <v>2953</v>
      </c>
      <c r="H3957" s="228">
        <v>8033</v>
      </c>
      <c r="I3957" s="228">
        <v>6871441.6399999997</v>
      </c>
      <c r="J3957" s="228">
        <v>1804780.83</v>
      </c>
      <c r="K3957" s="228">
        <v>1866809.5</v>
      </c>
      <c r="L3957" s="228">
        <v>11100051.970000001</v>
      </c>
    </row>
    <row r="3958" spans="1:12">
      <c r="A3958" s="228">
        <v>2010</v>
      </c>
      <c r="B3958" s="228" t="s">
        <v>194</v>
      </c>
      <c r="C3958" s="228" t="s">
        <v>65</v>
      </c>
      <c r="D3958" s="228" t="s">
        <v>206</v>
      </c>
      <c r="E3958" s="228">
        <v>75</v>
      </c>
      <c r="F3958" s="228">
        <v>13666</v>
      </c>
      <c r="G3958" s="228">
        <v>2496</v>
      </c>
      <c r="H3958" s="228">
        <v>9084</v>
      </c>
      <c r="I3958" s="228">
        <v>7072115.2599999998</v>
      </c>
      <c r="J3958" s="228">
        <v>1625546.51</v>
      </c>
      <c r="K3958" s="228">
        <v>1937956.85</v>
      </c>
      <c r="L3958" s="228">
        <v>11074278.199999999</v>
      </c>
    </row>
    <row r="3959" spans="1:12">
      <c r="A3959" s="228">
        <v>2010</v>
      </c>
      <c r="B3959" s="228" t="s">
        <v>194</v>
      </c>
      <c r="C3959" s="228" t="s">
        <v>65</v>
      </c>
      <c r="D3959" s="228" t="s">
        <v>206</v>
      </c>
      <c r="E3959" s="228">
        <v>80</v>
      </c>
      <c r="F3959" s="228">
        <v>10084</v>
      </c>
      <c r="G3959" s="228">
        <v>1786</v>
      </c>
      <c r="H3959" s="228">
        <v>9198</v>
      </c>
      <c r="I3959" s="228">
        <v>6187699.0599999996</v>
      </c>
      <c r="J3959" s="228">
        <v>1199232.92</v>
      </c>
      <c r="K3959" s="228">
        <v>1281607.92</v>
      </c>
      <c r="L3959" s="228">
        <v>9001223.2400000002</v>
      </c>
    </row>
    <row r="3960" spans="1:12">
      <c r="A3960" s="228">
        <v>2010</v>
      </c>
      <c r="B3960" s="228" t="s">
        <v>194</v>
      </c>
      <c r="C3960" s="228" t="s">
        <v>65</v>
      </c>
      <c r="D3960" s="228" t="s">
        <v>206</v>
      </c>
      <c r="E3960" s="228">
        <v>85</v>
      </c>
      <c r="F3960" s="228">
        <v>5674</v>
      </c>
      <c r="G3960" s="228">
        <v>997</v>
      </c>
      <c r="H3960" s="228">
        <v>7679</v>
      </c>
      <c r="I3960" s="228">
        <v>4212322.4400000004</v>
      </c>
      <c r="J3960" s="228">
        <v>623764.85</v>
      </c>
      <c r="K3960" s="228">
        <v>668529</v>
      </c>
      <c r="L3960" s="228">
        <v>5699881.6399999997</v>
      </c>
    </row>
    <row r="3961" spans="1:12">
      <c r="A3961" s="228">
        <v>2010</v>
      </c>
      <c r="B3961" s="228" t="s">
        <v>194</v>
      </c>
      <c r="C3961" s="228" t="s">
        <v>65</v>
      </c>
      <c r="D3961" s="228" t="s">
        <v>206</v>
      </c>
      <c r="E3961" s="228">
        <v>90</v>
      </c>
      <c r="F3961" s="228">
        <v>2131</v>
      </c>
      <c r="G3961" s="228">
        <v>378</v>
      </c>
      <c r="H3961" s="228">
        <v>3638</v>
      </c>
      <c r="I3961" s="228">
        <v>1448158.24</v>
      </c>
      <c r="J3961" s="228">
        <v>183713.69</v>
      </c>
      <c r="K3961" s="228">
        <v>107181.7</v>
      </c>
      <c r="L3961" s="228">
        <v>1836256.84</v>
      </c>
    </row>
    <row r="3962" spans="1:12">
      <c r="A3962" s="228">
        <v>2010</v>
      </c>
      <c r="B3962" s="228" t="s">
        <v>194</v>
      </c>
      <c r="C3962" s="228" t="s">
        <v>65</v>
      </c>
      <c r="D3962" s="228" t="s">
        <v>206</v>
      </c>
      <c r="E3962" s="228">
        <v>95</v>
      </c>
      <c r="F3962" s="228">
        <v>616</v>
      </c>
      <c r="G3962" s="228">
        <v>80</v>
      </c>
      <c r="H3962" s="228">
        <v>1357</v>
      </c>
      <c r="I3962" s="228">
        <v>429387</v>
      </c>
      <c r="J3962" s="228">
        <v>40318.65</v>
      </c>
      <c r="K3962" s="228">
        <v>34830</v>
      </c>
      <c r="L3962" s="228">
        <v>546859.94999999995</v>
      </c>
    </row>
    <row r="3963" spans="1:12">
      <c r="A3963" s="228">
        <v>2010</v>
      </c>
      <c r="B3963" s="228" t="s">
        <v>194</v>
      </c>
      <c r="C3963" s="228" t="s">
        <v>66</v>
      </c>
      <c r="D3963" s="228" t="s">
        <v>205</v>
      </c>
      <c r="E3963" s="228">
        <v>0</v>
      </c>
      <c r="F3963" s="228">
        <v>5250</v>
      </c>
      <c r="G3963" s="228">
        <v>175</v>
      </c>
      <c r="H3963" s="228">
        <v>615</v>
      </c>
      <c r="I3963" s="228">
        <v>299054.57</v>
      </c>
      <c r="J3963" s="228">
        <v>45193.55</v>
      </c>
      <c r="K3963" s="228">
        <v>3289</v>
      </c>
      <c r="L3963" s="228">
        <v>380731.41</v>
      </c>
    </row>
    <row r="3964" spans="1:12">
      <c r="A3964" s="228">
        <v>2010</v>
      </c>
      <c r="B3964" s="228" t="s">
        <v>194</v>
      </c>
      <c r="C3964" s="228" t="s">
        <v>66</v>
      </c>
      <c r="D3964" s="228" t="s">
        <v>205</v>
      </c>
      <c r="E3964" s="228">
        <v>5</v>
      </c>
      <c r="F3964" s="228">
        <v>5797</v>
      </c>
      <c r="G3964" s="228">
        <v>62</v>
      </c>
      <c r="H3964" s="228">
        <v>79</v>
      </c>
      <c r="I3964" s="228">
        <v>55992.75</v>
      </c>
      <c r="J3964" s="228">
        <v>16258.71</v>
      </c>
      <c r="K3964" s="228">
        <v>1730</v>
      </c>
      <c r="L3964" s="228">
        <v>84405.71</v>
      </c>
    </row>
    <row r="3965" spans="1:12">
      <c r="A3965" s="228">
        <v>2010</v>
      </c>
      <c r="B3965" s="228" t="s">
        <v>194</v>
      </c>
      <c r="C3965" s="228" t="s">
        <v>66</v>
      </c>
      <c r="D3965" s="228" t="s">
        <v>205</v>
      </c>
      <c r="E3965" s="228">
        <v>10</v>
      </c>
      <c r="F3965" s="228">
        <v>6353</v>
      </c>
      <c r="G3965" s="228">
        <v>65</v>
      </c>
      <c r="H3965" s="228">
        <v>102</v>
      </c>
      <c r="I3965" s="228">
        <v>92488.67</v>
      </c>
      <c r="J3965" s="228">
        <v>26239.86</v>
      </c>
      <c r="K3965" s="228">
        <v>33942</v>
      </c>
      <c r="L3965" s="228">
        <v>166368.1</v>
      </c>
    </row>
    <row r="3966" spans="1:12">
      <c r="A3966" s="228">
        <v>2010</v>
      </c>
      <c r="B3966" s="228" t="s">
        <v>194</v>
      </c>
      <c r="C3966" s="228" t="s">
        <v>66</v>
      </c>
      <c r="D3966" s="228" t="s">
        <v>205</v>
      </c>
      <c r="E3966" s="228">
        <v>15</v>
      </c>
      <c r="F3966" s="228">
        <v>7501</v>
      </c>
      <c r="G3966" s="228">
        <v>195</v>
      </c>
      <c r="H3966" s="228">
        <v>389</v>
      </c>
      <c r="I3966" s="228">
        <v>342106.74</v>
      </c>
      <c r="J3966" s="228">
        <v>82242.259999999995</v>
      </c>
      <c r="K3966" s="228">
        <v>53177</v>
      </c>
      <c r="L3966" s="228">
        <v>524638.88</v>
      </c>
    </row>
    <row r="3967" spans="1:12">
      <c r="A3967" s="228">
        <v>2010</v>
      </c>
      <c r="B3967" s="228" t="s">
        <v>194</v>
      </c>
      <c r="C3967" s="228" t="s">
        <v>66</v>
      </c>
      <c r="D3967" s="228" t="s">
        <v>205</v>
      </c>
      <c r="E3967" s="228">
        <v>20</v>
      </c>
      <c r="F3967" s="228">
        <v>5944</v>
      </c>
      <c r="G3967" s="228">
        <v>246</v>
      </c>
      <c r="H3967" s="228">
        <v>409</v>
      </c>
      <c r="I3967" s="228">
        <v>348127.87</v>
      </c>
      <c r="J3967" s="228">
        <v>70452.929999999993</v>
      </c>
      <c r="K3967" s="228">
        <v>80577</v>
      </c>
      <c r="L3967" s="228">
        <v>577530.77</v>
      </c>
    </row>
    <row r="3968" spans="1:12">
      <c r="A3968" s="228">
        <v>2010</v>
      </c>
      <c r="B3968" s="228" t="s">
        <v>194</v>
      </c>
      <c r="C3968" s="228" t="s">
        <v>66</v>
      </c>
      <c r="D3968" s="228" t="s">
        <v>205</v>
      </c>
      <c r="E3968" s="228">
        <v>25</v>
      </c>
      <c r="F3968" s="228">
        <v>3797</v>
      </c>
      <c r="G3968" s="228">
        <v>118</v>
      </c>
      <c r="H3968" s="228">
        <v>287</v>
      </c>
      <c r="I3968" s="228">
        <v>207611.44</v>
      </c>
      <c r="J3968" s="228">
        <v>56845.7</v>
      </c>
      <c r="K3968" s="228">
        <v>50142</v>
      </c>
      <c r="L3968" s="228">
        <v>372105.65</v>
      </c>
    </row>
    <row r="3969" spans="1:12">
      <c r="A3969" s="228">
        <v>2010</v>
      </c>
      <c r="B3969" s="228" t="s">
        <v>194</v>
      </c>
      <c r="C3969" s="228" t="s">
        <v>66</v>
      </c>
      <c r="D3969" s="228" t="s">
        <v>205</v>
      </c>
      <c r="E3969" s="228">
        <v>30</v>
      </c>
      <c r="F3969" s="228">
        <v>4742</v>
      </c>
      <c r="G3969" s="228">
        <v>224</v>
      </c>
      <c r="H3969" s="228">
        <v>310</v>
      </c>
      <c r="I3969" s="228">
        <v>242918.56</v>
      </c>
      <c r="J3969" s="228">
        <v>74296.789999999994</v>
      </c>
      <c r="K3969" s="228">
        <v>61715</v>
      </c>
      <c r="L3969" s="228">
        <v>456615.51</v>
      </c>
    </row>
    <row r="3970" spans="1:12">
      <c r="A3970" s="228">
        <v>2010</v>
      </c>
      <c r="B3970" s="228" t="s">
        <v>194</v>
      </c>
      <c r="C3970" s="228" t="s">
        <v>66</v>
      </c>
      <c r="D3970" s="228" t="s">
        <v>205</v>
      </c>
      <c r="E3970" s="228">
        <v>35</v>
      </c>
      <c r="F3970" s="228">
        <v>5912</v>
      </c>
      <c r="G3970" s="228">
        <v>234</v>
      </c>
      <c r="H3970" s="228">
        <v>430</v>
      </c>
      <c r="I3970" s="228">
        <v>341458.73</v>
      </c>
      <c r="J3970" s="228">
        <v>106411.47</v>
      </c>
      <c r="K3970" s="228">
        <v>73644</v>
      </c>
      <c r="L3970" s="228">
        <v>600917.94999999995</v>
      </c>
    </row>
    <row r="3971" spans="1:12">
      <c r="A3971" s="228">
        <v>2010</v>
      </c>
      <c r="B3971" s="228" t="s">
        <v>194</v>
      </c>
      <c r="C3971" s="228" t="s">
        <v>66</v>
      </c>
      <c r="D3971" s="228" t="s">
        <v>205</v>
      </c>
      <c r="E3971" s="228">
        <v>40</v>
      </c>
      <c r="F3971" s="228">
        <v>6647</v>
      </c>
      <c r="G3971" s="228">
        <v>314</v>
      </c>
      <c r="H3971" s="228">
        <v>571</v>
      </c>
      <c r="I3971" s="228">
        <v>452376.28</v>
      </c>
      <c r="J3971" s="228">
        <v>132197.18</v>
      </c>
      <c r="K3971" s="228">
        <v>136045.15</v>
      </c>
      <c r="L3971" s="228">
        <v>840476.58</v>
      </c>
    </row>
    <row r="3972" spans="1:12">
      <c r="A3972" s="228">
        <v>2010</v>
      </c>
      <c r="B3972" s="228" t="s">
        <v>194</v>
      </c>
      <c r="C3972" s="228" t="s">
        <v>66</v>
      </c>
      <c r="D3972" s="228" t="s">
        <v>205</v>
      </c>
      <c r="E3972" s="228">
        <v>45</v>
      </c>
      <c r="F3972" s="228">
        <v>8031</v>
      </c>
      <c r="G3972" s="228">
        <v>444</v>
      </c>
      <c r="H3972" s="228">
        <v>865</v>
      </c>
      <c r="I3972" s="228">
        <v>710249.96</v>
      </c>
      <c r="J3972" s="228">
        <v>177288.02</v>
      </c>
      <c r="K3972" s="228">
        <v>227094.45</v>
      </c>
      <c r="L3972" s="228">
        <v>1252978.31</v>
      </c>
    </row>
    <row r="3973" spans="1:12">
      <c r="A3973" s="228">
        <v>2010</v>
      </c>
      <c r="B3973" s="228" t="s">
        <v>194</v>
      </c>
      <c r="C3973" s="228" t="s">
        <v>66</v>
      </c>
      <c r="D3973" s="228" t="s">
        <v>205</v>
      </c>
      <c r="E3973" s="228">
        <v>50</v>
      </c>
      <c r="F3973" s="228">
        <v>9307</v>
      </c>
      <c r="G3973" s="228">
        <v>648</v>
      </c>
      <c r="H3973" s="228">
        <v>1307</v>
      </c>
      <c r="I3973" s="228">
        <v>1155664.03</v>
      </c>
      <c r="J3973" s="228">
        <v>301348.84999999998</v>
      </c>
      <c r="K3973" s="228">
        <v>500141.39</v>
      </c>
      <c r="L3973" s="228">
        <v>2211008.2999999998</v>
      </c>
    </row>
    <row r="3974" spans="1:12">
      <c r="A3974" s="228">
        <v>2010</v>
      </c>
      <c r="B3974" s="228" t="s">
        <v>194</v>
      </c>
      <c r="C3974" s="228" t="s">
        <v>66</v>
      </c>
      <c r="D3974" s="228" t="s">
        <v>205</v>
      </c>
      <c r="E3974" s="228">
        <v>55</v>
      </c>
      <c r="F3974" s="228">
        <v>9306</v>
      </c>
      <c r="G3974" s="228">
        <v>854</v>
      </c>
      <c r="H3974" s="228">
        <v>1777</v>
      </c>
      <c r="I3974" s="228">
        <v>1439212.52</v>
      </c>
      <c r="J3974" s="228">
        <v>398646.99</v>
      </c>
      <c r="K3974" s="228">
        <v>402474.5</v>
      </c>
      <c r="L3974" s="228">
        <v>2443134.0699999998</v>
      </c>
    </row>
    <row r="3975" spans="1:12">
      <c r="A3975" s="228">
        <v>2010</v>
      </c>
      <c r="B3975" s="228" t="s">
        <v>194</v>
      </c>
      <c r="C3975" s="228" t="s">
        <v>66</v>
      </c>
      <c r="D3975" s="228" t="s">
        <v>205</v>
      </c>
      <c r="E3975" s="228">
        <v>60</v>
      </c>
      <c r="F3975" s="228">
        <v>8879</v>
      </c>
      <c r="G3975" s="228">
        <v>1115</v>
      </c>
      <c r="H3975" s="228">
        <v>2523</v>
      </c>
      <c r="I3975" s="228">
        <v>2179442.23</v>
      </c>
      <c r="J3975" s="228">
        <v>550507.42000000004</v>
      </c>
      <c r="K3975" s="228">
        <v>679062.35</v>
      </c>
      <c r="L3975" s="228">
        <v>3686135.11</v>
      </c>
    </row>
    <row r="3976" spans="1:12">
      <c r="A3976" s="228">
        <v>2010</v>
      </c>
      <c r="B3976" s="228" t="s">
        <v>194</v>
      </c>
      <c r="C3976" s="228" t="s">
        <v>66</v>
      </c>
      <c r="D3976" s="228" t="s">
        <v>205</v>
      </c>
      <c r="E3976" s="228">
        <v>65</v>
      </c>
      <c r="F3976" s="228">
        <v>6600</v>
      </c>
      <c r="G3976" s="228">
        <v>1105</v>
      </c>
      <c r="H3976" s="228">
        <v>2334</v>
      </c>
      <c r="I3976" s="228">
        <v>2083963.84</v>
      </c>
      <c r="J3976" s="228">
        <v>507346.27</v>
      </c>
      <c r="K3976" s="228">
        <v>760369.05</v>
      </c>
      <c r="L3976" s="228">
        <v>3543360.83</v>
      </c>
    </row>
    <row r="3977" spans="1:12">
      <c r="A3977" s="228">
        <v>2010</v>
      </c>
      <c r="B3977" s="228" t="s">
        <v>194</v>
      </c>
      <c r="C3977" s="228" t="s">
        <v>66</v>
      </c>
      <c r="D3977" s="228" t="s">
        <v>205</v>
      </c>
      <c r="E3977" s="228">
        <v>70</v>
      </c>
      <c r="F3977" s="228">
        <v>4706</v>
      </c>
      <c r="G3977" s="228">
        <v>899</v>
      </c>
      <c r="H3977" s="228">
        <v>2430</v>
      </c>
      <c r="I3977" s="228">
        <v>1914460.7</v>
      </c>
      <c r="J3977" s="228">
        <v>397543.55</v>
      </c>
      <c r="K3977" s="228">
        <v>789661.05</v>
      </c>
      <c r="L3977" s="228">
        <v>3285738.75</v>
      </c>
    </row>
    <row r="3978" spans="1:12">
      <c r="A3978" s="228">
        <v>2010</v>
      </c>
      <c r="B3978" s="228" t="s">
        <v>194</v>
      </c>
      <c r="C3978" s="228" t="s">
        <v>66</v>
      </c>
      <c r="D3978" s="228" t="s">
        <v>205</v>
      </c>
      <c r="E3978" s="228">
        <v>75</v>
      </c>
      <c r="F3978" s="228">
        <v>3347</v>
      </c>
      <c r="G3978" s="228">
        <v>887</v>
      </c>
      <c r="H3978" s="228">
        <v>2507</v>
      </c>
      <c r="I3978" s="228">
        <v>2028926.1</v>
      </c>
      <c r="J3978" s="228">
        <v>426067.25</v>
      </c>
      <c r="K3978" s="228">
        <v>677927.8</v>
      </c>
      <c r="L3978" s="228">
        <v>3259398.02</v>
      </c>
    </row>
    <row r="3979" spans="1:12">
      <c r="A3979" s="228">
        <v>2010</v>
      </c>
      <c r="B3979" s="228" t="s">
        <v>194</v>
      </c>
      <c r="C3979" s="228" t="s">
        <v>66</v>
      </c>
      <c r="D3979" s="228" t="s">
        <v>205</v>
      </c>
      <c r="E3979" s="228">
        <v>80</v>
      </c>
      <c r="F3979" s="228">
        <v>2276</v>
      </c>
      <c r="G3979" s="228">
        <v>719</v>
      </c>
      <c r="H3979" s="228">
        <v>2153</v>
      </c>
      <c r="I3979" s="228">
        <v>1497087.24</v>
      </c>
      <c r="J3979" s="228">
        <v>276036.39</v>
      </c>
      <c r="K3979" s="228">
        <v>371548.55</v>
      </c>
      <c r="L3979" s="228">
        <v>2232921.17</v>
      </c>
    </row>
    <row r="3980" spans="1:12">
      <c r="A3980" s="228">
        <v>2010</v>
      </c>
      <c r="B3980" s="228" t="s">
        <v>194</v>
      </c>
      <c r="C3980" s="228" t="s">
        <v>66</v>
      </c>
      <c r="D3980" s="228" t="s">
        <v>205</v>
      </c>
      <c r="E3980" s="228">
        <v>85</v>
      </c>
      <c r="F3980" s="228">
        <v>702</v>
      </c>
      <c r="G3980" s="228">
        <v>159</v>
      </c>
      <c r="H3980" s="228">
        <v>689</v>
      </c>
      <c r="I3980" s="228">
        <v>466876.48</v>
      </c>
      <c r="J3980" s="228">
        <v>80650.19</v>
      </c>
      <c r="K3980" s="228">
        <v>58133.8</v>
      </c>
      <c r="L3980" s="228">
        <v>626718.06000000006</v>
      </c>
    </row>
    <row r="3981" spans="1:12">
      <c r="A3981" s="228">
        <v>2010</v>
      </c>
      <c r="B3981" s="228" t="s">
        <v>194</v>
      </c>
      <c r="C3981" s="228" t="s">
        <v>66</v>
      </c>
      <c r="D3981" s="228" t="s">
        <v>205</v>
      </c>
      <c r="E3981" s="228">
        <v>90</v>
      </c>
      <c r="F3981" s="228">
        <v>158</v>
      </c>
      <c r="G3981" s="228">
        <v>39</v>
      </c>
      <c r="H3981" s="228">
        <v>277</v>
      </c>
      <c r="I3981" s="228">
        <v>172121</v>
      </c>
      <c r="J3981" s="228">
        <v>15928.79</v>
      </c>
      <c r="K3981" s="228">
        <v>27533</v>
      </c>
      <c r="L3981" s="228">
        <v>219185.1</v>
      </c>
    </row>
    <row r="3982" spans="1:12">
      <c r="A3982" s="228">
        <v>2010</v>
      </c>
      <c r="B3982" s="228" t="s">
        <v>194</v>
      </c>
      <c r="C3982" s="228" t="s">
        <v>66</v>
      </c>
      <c r="D3982" s="228" t="s">
        <v>205</v>
      </c>
      <c r="E3982" s="228">
        <v>95</v>
      </c>
      <c r="F3982" s="228">
        <v>38</v>
      </c>
      <c r="G3982" s="228">
        <v>7</v>
      </c>
      <c r="H3982" s="228">
        <v>36</v>
      </c>
      <c r="I3982" s="228">
        <v>27128</v>
      </c>
      <c r="J3982" s="228">
        <v>1686.25</v>
      </c>
      <c r="K3982" s="228">
        <v>0</v>
      </c>
      <c r="L3982" s="228">
        <v>29543.75</v>
      </c>
    </row>
    <row r="3983" spans="1:12">
      <c r="A3983" s="228">
        <v>2010</v>
      </c>
      <c r="B3983" s="228" t="s">
        <v>194</v>
      </c>
      <c r="C3983" s="228" t="s">
        <v>66</v>
      </c>
      <c r="D3983" s="228" t="s">
        <v>206</v>
      </c>
      <c r="E3983" s="228">
        <v>0</v>
      </c>
      <c r="F3983" s="228">
        <v>5021</v>
      </c>
      <c r="G3983" s="228">
        <v>113</v>
      </c>
      <c r="H3983" s="228">
        <v>816</v>
      </c>
      <c r="I3983" s="228">
        <v>374651.45</v>
      </c>
      <c r="J3983" s="228">
        <v>66358.39</v>
      </c>
      <c r="K3983" s="228">
        <v>2039</v>
      </c>
      <c r="L3983" s="228">
        <v>465091.72</v>
      </c>
    </row>
    <row r="3984" spans="1:12">
      <c r="A3984" s="228">
        <v>2010</v>
      </c>
      <c r="B3984" s="228" t="s">
        <v>194</v>
      </c>
      <c r="C3984" s="228" t="s">
        <v>66</v>
      </c>
      <c r="D3984" s="228" t="s">
        <v>206</v>
      </c>
      <c r="E3984" s="228">
        <v>5</v>
      </c>
      <c r="F3984" s="228">
        <v>5395</v>
      </c>
      <c r="G3984" s="228">
        <v>51</v>
      </c>
      <c r="H3984" s="228">
        <v>78</v>
      </c>
      <c r="I3984" s="228">
        <v>55482.66</v>
      </c>
      <c r="J3984" s="228">
        <v>16682.16</v>
      </c>
      <c r="K3984" s="228">
        <v>360</v>
      </c>
      <c r="L3984" s="228">
        <v>90458.97</v>
      </c>
    </row>
    <row r="3985" spans="1:12">
      <c r="A3985" s="228">
        <v>2010</v>
      </c>
      <c r="B3985" s="228" t="s">
        <v>194</v>
      </c>
      <c r="C3985" s="228" t="s">
        <v>66</v>
      </c>
      <c r="D3985" s="228" t="s">
        <v>206</v>
      </c>
      <c r="E3985" s="228">
        <v>10</v>
      </c>
      <c r="F3985" s="228">
        <v>6015</v>
      </c>
      <c r="G3985" s="228">
        <v>88</v>
      </c>
      <c r="H3985" s="228">
        <v>230</v>
      </c>
      <c r="I3985" s="228">
        <v>116098.22</v>
      </c>
      <c r="J3985" s="228">
        <v>23248.2</v>
      </c>
      <c r="K3985" s="228">
        <v>2624</v>
      </c>
      <c r="L3985" s="228">
        <v>162744.53</v>
      </c>
    </row>
    <row r="3986" spans="1:12">
      <c r="A3986" s="228">
        <v>2010</v>
      </c>
      <c r="B3986" s="228" t="s">
        <v>194</v>
      </c>
      <c r="C3986" s="228" t="s">
        <v>66</v>
      </c>
      <c r="D3986" s="228" t="s">
        <v>206</v>
      </c>
      <c r="E3986" s="228">
        <v>15</v>
      </c>
      <c r="F3986" s="228">
        <v>7027</v>
      </c>
      <c r="G3986" s="228">
        <v>203</v>
      </c>
      <c r="H3986" s="228">
        <v>426</v>
      </c>
      <c r="I3986" s="228">
        <v>355259.9</v>
      </c>
      <c r="J3986" s="228">
        <v>84476.12</v>
      </c>
      <c r="K3986" s="228">
        <v>36630</v>
      </c>
      <c r="L3986" s="228">
        <v>544201.18999999994</v>
      </c>
    </row>
    <row r="3987" spans="1:12">
      <c r="A3987" s="228">
        <v>2010</v>
      </c>
      <c r="B3987" s="228" t="s">
        <v>194</v>
      </c>
      <c r="C3987" s="228" t="s">
        <v>66</v>
      </c>
      <c r="D3987" s="228" t="s">
        <v>206</v>
      </c>
      <c r="E3987" s="228">
        <v>20</v>
      </c>
      <c r="F3987" s="228">
        <v>6103</v>
      </c>
      <c r="G3987" s="228">
        <v>324</v>
      </c>
      <c r="H3987" s="228">
        <v>909</v>
      </c>
      <c r="I3987" s="228">
        <v>633967.64</v>
      </c>
      <c r="J3987" s="228">
        <v>127653.26</v>
      </c>
      <c r="K3987" s="228">
        <v>39094</v>
      </c>
      <c r="L3987" s="228">
        <v>916172.95</v>
      </c>
    </row>
    <row r="3988" spans="1:12">
      <c r="A3988" s="228">
        <v>2010</v>
      </c>
      <c r="B3988" s="228" t="s">
        <v>194</v>
      </c>
      <c r="C3988" s="228" t="s">
        <v>66</v>
      </c>
      <c r="D3988" s="228" t="s">
        <v>206</v>
      </c>
      <c r="E3988" s="228">
        <v>25</v>
      </c>
      <c r="F3988" s="228">
        <v>4748</v>
      </c>
      <c r="G3988" s="228">
        <v>384</v>
      </c>
      <c r="H3988" s="228">
        <v>1290</v>
      </c>
      <c r="I3988" s="228">
        <v>982757.18</v>
      </c>
      <c r="J3988" s="228">
        <v>212752.86</v>
      </c>
      <c r="K3988" s="228">
        <v>103046</v>
      </c>
      <c r="L3988" s="228">
        <v>1425154.85</v>
      </c>
    </row>
    <row r="3989" spans="1:12">
      <c r="A3989" s="228">
        <v>2010</v>
      </c>
      <c r="B3989" s="228" t="s">
        <v>194</v>
      </c>
      <c r="C3989" s="228" t="s">
        <v>66</v>
      </c>
      <c r="D3989" s="228" t="s">
        <v>206</v>
      </c>
      <c r="E3989" s="228">
        <v>30</v>
      </c>
      <c r="F3989" s="228">
        <v>5583</v>
      </c>
      <c r="G3989" s="228">
        <v>603</v>
      </c>
      <c r="H3989" s="228">
        <v>1703</v>
      </c>
      <c r="I3989" s="228">
        <v>1355481.59</v>
      </c>
      <c r="J3989" s="228">
        <v>344756.74</v>
      </c>
      <c r="K3989" s="228">
        <v>69321</v>
      </c>
      <c r="L3989" s="228">
        <v>1968013.96</v>
      </c>
    </row>
    <row r="3990" spans="1:12">
      <c r="A3990" s="228">
        <v>2010</v>
      </c>
      <c r="B3990" s="228" t="s">
        <v>194</v>
      </c>
      <c r="C3990" s="228" t="s">
        <v>66</v>
      </c>
      <c r="D3990" s="228" t="s">
        <v>206</v>
      </c>
      <c r="E3990" s="228">
        <v>35</v>
      </c>
      <c r="F3990" s="228">
        <v>7057</v>
      </c>
      <c r="G3990" s="228">
        <v>852</v>
      </c>
      <c r="H3990" s="228">
        <v>2045</v>
      </c>
      <c r="I3990" s="228">
        <v>1488001.33</v>
      </c>
      <c r="J3990" s="228">
        <v>343986.09</v>
      </c>
      <c r="K3990" s="228">
        <v>95508</v>
      </c>
      <c r="L3990" s="228">
        <v>2113655.0299999998</v>
      </c>
    </row>
    <row r="3991" spans="1:12">
      <c r="A3991" s="228">
        <v>2010</v>
      </c>
      <c r="B3991" s="228" t="s">
        <v>194</v>
      </c>
      <c r="C3991" s="228" t="s">
        <v>66</v>
      </c>
      <c r="D3991" s="228" t="s">
        <v>206</v>
      </c>
      <c r="E3991" s="228">
        <v>40</v>
      </c>
      <c r="F3991" s="228">
        <v>7809</v>
      </c>
      <c r="G3991" s="228">
        <v>589</v>
      </c>
      <c r="H3991" s="228">
        <v>1423</v>
      </c>
      <c r="I3991" s="228">
        <v>1209070.3600000001</v>
      </c>
      <c r="J3991" s="228">
        <v>244643.72</v>
      </c>
      <c r="K3991" s="228">
        <v>193404</v>
      </c>
      <c r="L3991" s="228">
        <v>1843464.73</v>
      </c>
    </row>
    <row r="3992" spans="1:12">
      <c r="A3992" s="228">
        <v>2010</v>
      </c>
      <c r="B3992" s="228" t="s">
        <v>194</v>
      </c>
      <c r="C3992" s="228" t="s">
        <v>66</v>
      </c>
      <c r="D3992" s="228" t="s">
        <v>206</v>
      </c>
      <c r="E3992" s="228">
        <v>45</v>
      </c>
      <c r="F3992" s="228">
        <v>9243</v>
      </c>
      <c r="G3992" s="228">
        <v>724</v>
      </c>
      <c r="H3992" s="228">
        <v>1564</v>
      </c>
      <c r="I3992" s="228">
        <v>1307347.58</v>
      </c>
      <c r="J3992" s="228">
        <v>297643.98</v>
      </c>
      <c r="K3992" s="228">
        <v>249433.75</v>
      </c>
      <c r="L3992" s="228">
        <v>2082681.12</v>
      </c>
    </row>
    <row r="3993" spans="1:12">
      <c r="A3993" s="228">
        <v>2010</v>
      </c>
      <c r="B3993" s="228" t="s">
        <v>194</v>
      </c>
      <c r="C3993" s="228" t="s">
        <v>66</v>
      </c>
      <c r="D3993" s="228" t="s">
        <v>206</v>
      </c>
      <c r="E3993" s="228">
        <v>50</v>
      </c>
      <c r="F3993" s="228">
        <v>10391</v>
      </c>
      <c r="G3993" s="228">
        <v>1019</v>
      </c>
      <c r="H3993" s="228">
        <v>2472</v>
      </c>
      <c r="I3993" s="228">
        <v>1898380.17</v>
      </c>
      <c r="J3993" s="228">
        <v>394922.01</v>
      </c>
      <c r="K3993" s="228">
        <v>359274.17</v>
      </c>
      <c r="L3993" s="228">
        <v>2928759.39</v>
      </c>
    </row>
    <row r="3994" spans="1:12">
      <c r="A3994" s="228">
        <v>2010</v>
      </c>
      <c r="B3994" s="228" t="s">
        <v>194</v>
      </c>
      <c r="C3994" s="228" t="s">
        <v>66</v>
      </c>
      <c r="D3994" s="228" t="s">
        <v>206</v>
      </c>
      <c r="E3994" s="228">
        <v>55</v>
      </c>
      <c r="F3994" s="228">
        <v>10217</v>
      </c>
      <c r="G3994" s="228">
        <v>930</v>
      </c>
      <c r="H3994" s="228">
        <v>2149</v>
      </c>
      <c r="I3994" s="228">
        <v>1706904</v>
      </c>
      <c r="J3994" s="228">
        <v>452998.89</v>
      </c>
      <c r="K3994" s="228">
        <v>420189.85</v>
      </c>
      <c r="L3994" s="228">
        <v>2828894.36</v>
      </c>
    </row>
    <row r="3995" spans="1:12">
      <c r="A3995" s="228">
        <v>2010</v>
      </c>
      <c r="B3995" s="228" t="s">
        <v>194</v>
      </c>
      <c r="C3995" s="228" t="s">
        <v>66</v>
      </c>
      <c r="D3995" s="228" t="s">
        <v>206</v>
      </c>
      <c r="E3995" s="228">
        <v>60</v>
      </c>
      <c r="F3995" s="228">
        <v>9499</v>
      </c>
      <c r="G3995" s="228">
        <v>1146</v>
      </c>
      <c r="H3995" s="228">
        <v>3377</v>
      </c>
      <c r="I3995" s="228">
        <v>2343302.63</v>
      </c>
      <c r="J3995" s="228">
        <v>513214.26</v>
      </c>
      <c r="K3995" s="228">
        <v>678638</v>
      </c>
      <c r="L3995" s="228">
        <v>3664953.32</v>
      </c>
    </row>
    <row r="3996" spans="1:12">
      <c r="A3996" s="228">
        <v>2010</v>
      </c>
      <c r="B3996" s="228" t="s">
        <v>194</v>
      </c>
      <c r="C3996" s="228" t="s">
        <v>66</v>
      </c>
      <c r="D3996" s="228" t="s">
        <v>206</v>
      </c>
      <c r="E3996" s="228">
        <v>65</v>
      </c>
      <c r="F3996" s="228">
        <v>6737</v>
      </c>
      <c r="G3996" s="228">
        <v>987</v>
      </c>
      <c r="H3996" s="228">
        <v>2607</v>
      </c>
      <c r="I3996" s="228">
        <v>2207158.5299999998</v>
      </c>
      <c r="J3996" s="228">
        <v>442361.16</v>
      </c>
      <c r="K3996" s="228">
        <v>606800</v>
      </c>
      <c r="L3996" s="228">
        <v>3473539.29</v>
      </c>
    </row>
    <row r="3997" spans="1:12">
      <c r="A3997" s="228">
        <v>2010</v>
      </c>
      <c r="B3997" s="228" t="s">
        <v>194</v>
      </c>
      <c r="C3997" s="228" t="s">
        <v>66</v>
      </c>
      <c r="D3997" s="228" t="s">
        <v>206</v>
      </c>
      <c r="E3997" s="228">
        <v>70</v>
      </c>
      <c r="F3997" s="228">
        <v>5073</v>
      </c>
      <c r="G3997" s="228">
        <v>765</v>
      </c>
      <c r="H3997" s="228">
        <v>2086</v>
      </c>
      <c r="I3997" s="228">
        <v>1848737.35</v>
      </c>
      <c r="J3997" s="228">
        <v>424159.98</v>
      </c>
      <c r="K3997" s="228">
        <v>650182.25</v>
      </c>
      <c r="L3997" s="228">
        <v>3084582.84</v>
      </c>
    </row>
    <row r="3998" spans="1:12">
      <c r="A3998" s="228">
        <v>2010</v>
      </c>
      <c r="B3998" s="228" t="s">
        <v>194</v>
      </c>
      <c r="C3998" s="228" t="s">
        <v>66</v>
      </c>
      <c r="D3998" s="228" t="s">
        <v>206</v>
      </c>
      <c r="E3998" s="228">
        <v>75</v>
      </c>
      <c r="F3998" s="228">
        <v>3848</v>
      </c>
      <c r="G3998" s="228">
        <v>786</v>
      </c>
      <c r="H3998" s="228">
        <v>2712</v>
      </c>
      <c r="I3998" s="228">
        <v>1996635.28</v>
      </c>
      <c r="J3998" s="228">
        <v>402827.26</v>
      </c>
      <c r="K3998" s="228">
        <v>705678.05</v>
      </c>
      <c r="L3998" s="228">
        <v>3194160.73</v>
      </c>
    </row>
    <row r="3999" spans="1:12">
      <c r="A3999" s="228">
        <v>2010</v>
      </c>
      <c r="B3999" s="228" t="s">
        <v>194</v>
      </c>
      <c r="C3999" s="228" t="s">
        <v>66</v>
      </c>
      <c r="D3999" s="228" t="s">
        <v>206</v>
      </c>
      <c r="E3999" s="228">
        <v>80</v>
      </c>
      <c r="F3999" s="228">
        <v>2896</v>
      </c>
      <c r="G3999" s="228">
        <v>590</v>
      </c>
      <c r="H3999" s="228">
        <v>3058</v>
      </c>
      <c r="I3999" s="228">
        <v>1936987.4</v>
      </c>
      <c r="J3999" s="228">
        <v>303756.25</v>
      </c>
      <c r="K3999" s="228">
        <v>335057</v>
      </c>
      <c r="L3999" s="228">
        <v>2643233.5</v>
      </c>
    </row>
    <row r="4000" spans="1:12">
      <c r="A4000" s="228">
        <v>2010</v>
      </c>
      <c r="B4000" s="228" t="s">
        <v>194</v>
      </c>
      <c r="C4000" s="228" t="s">
        <v>66</v>
      </c>
      <c r="D4000" s="228" t="s">
        <v>206</v>
      </c>
      <c r="E4000" s="228">
        <v>85</v>
      </c>
      <c r="F4000" s="228">
        <v>1589</v>
      </c>
      <c r="G4000" s="228">
        <v>318</v>
      </c>
      <c r="H4000" s="228">
        <v>2099</v>
      </c>
      <c r="I4000" s="228">
        <v>1265342.73</v>
      </c>
      <c r="J4000" s="228">
        <v>153591.88</v>
      </c>
      <c r="K4000" s="228">
        <v>147628</v>
      </c>
      <c r="L4000" s="228">
        <v>1609517.17</v>
      </c>
    </row>
    <row r="4001" spans="1:12">
      <c r="A4001" s="228">
        <v>2010</v>
      </c>
      <c r="B4001" s="228" t="s">
        <v>194</v>
      </c>
      <c r="C4001" s="228" t="s">
        <v>66</v>
      </c>
      <c r="D4001" s="228" t="s">
        <v>206</v>
      </c>
      <c r="E4001" s="228">
        <v>90</v>
      </c>
      <c r="F4001" s="228">
        <v>589</v>
      </c>
      <c r="G4001" s="228">
        <v>111</v>
      </c>
      <c r="H4001" s="228">
        <v>988</v>
      </c>
      <c r="I4001" s="228">
        <v>460485.53</v>
      </c>
      <c r="J4001" s="228">
        <v>43419.96</v>
      </c>
      <c r="K4001" s="228">
        <v>46874</v>
      </c>
      <c r="L4001" s="228">
        <v>568192.41</v>
      </c>
    </row>
    <row r="4002" spans="1:12">
      <c r="A4002" s="228">
        <v>2010</v>
      </c>
      <c r="B4002" s="228" t="s">
        <v>194</v>
      </c>
      <c r="C4002" s="228" t="s">
        <v>66</v>
      </c>
      <c r="D4002" s="228" t="s">
        <v>206</v>
      </c>
      <c r="E4002" s="228">
        <v>95</v>
      </c>
      <c r="F4002" s="228">
        <v>165</v>
      </c>
      <c r="G4002" s="228">
        <v>11</v>
      </c>
      <c r="H4002" s="228">
        <v>120</v>
      </c>
      <c r="I4002" s="228">
        <v>49004</v>
      </c>
      <c r="J4002" s="228">
        <v>6755.45</v>
      </c>
      <c r="K4002" s="228">
        <v>5369</v>
      </c>
      <c r="L4002" s="228">
        <v>62925.34</v>
      </c>
    </row>
    <row r="4003" spans="1:12">
      <c r="A4003" s="228">
        <v>2010</v>
      </c>
      <c r="B4003" s="228" t="s">
        <v>194</v>
      </c>
      <c r="C4003" s="228" t="s">
        <v>68</v>
      </c>
      <c r="D4003" s="228" t="s">
        <v>205</v>
      </c>
      <c r="E4003" s="228">
        <v>0</v>
      </c>
      <c r="F4003" s="228">
        <v>6407</v>
      </c>
      <c r="G4003" s="228">
        <v>230</v>
      </c>
      <c r="H4003" s="228">
        <v>658</v>
      </c>
      <c r="I4003" s="228">
        <v>356925.81</v>
      </c>
      <c r="J4003" s="228">
        <v>50734.11</v>
      </c>
      <c r="K4003" s="228">
        <v>2457</v>
      </c>
      <c r="L4003" s="228">
        <v>461055.07</v>
      </c>
    </row>
    <row r="4004" spans="1:12">
      <c r="A4004" s="228">
        <v>2010</v>
      </c>
      <c r="B4004" s="228" t="s">
        <v>194</v>
      </c>
      <c r="C4004" s="228" t="s">
        <v>68</v>
      </c>
      <c r="D4004" s="228" t="s">
        <v>205</v>
      </c>
      <c r="E4004" s="228">
        <v>5</v>
      </c>
      <c r="F4004" s="228">
        <v>6125</v>
      </c>
      <c r="G4004" s="228">
        <v>57</v>
      </c>
      <c r="H4004" s="228">
        <v>64</v>
      </c>
      <c r="I4004" s="228">
        <v>56974.59</v>
      </c>
      <c r="J4004" s="228">
        <v>11873.3</v>
      </c>
      <c r="K4004" s="228">
        <v>960</v>
      </c>
      <c r="L4004" s="228">
        <v>84058.02</v>
      </c>
    </row>
    <row r="4005" spans="1:12">
      <c r="A4005" s="228">
        <v>2010</v>
      </c>
      <c r="B4005" s="228" t="s">
        <v>194</v>
      </c>
      <c r="C4005" s="228" t="s">
        <v>68</v>
      </c>
      <c r="D4005" s="228" t="s">
        <v>205</v>
      </c>
      <c r="E4005" s="228">
        <v>10</v>
      </c>
      <c r="F4005" s="228">
        <v>6120</v>
      </c>
      <c r="G4005" s="228">
        <v>57</v>
      </c>
      <c r="H4005" s="228">
        <v>126</v>
      </c>
      <c r="I4005" s="228">
        <v>75018.39</v>
      </c>
      <c r="J4005" s="228">
        <v>14891.99</v>
      </c>
      <c r="K4005" s="228">
        <v>2502</v>
      </c>
      <c r="L4005" s="228">
        <v>122865.38</v>
      </c>
    </row>
    <row r="4006" spans="1:12">
      <c r="A4006" s="228">
        <v>2010</v>
      </c>
      <c r="B4006" s="228" t="s">
        <v>194</v>
      </c>
      <c r="C4006" s="228" t="s">
        <v>68</v>
      </c>
      <c r="D4006" s="228" t="s">
        <v>205</v>
      </c>
      <c r="E4006" s="228">
        <v>15</v>
      </c>
      <c r="F4006" s="228">
        <v>6817</v>
      </c>
      <c r="G4006" s="228">
        <v>130</v>
      </c>
      <c r="H4006" s="228">
        <v>213</v>
      </c>
      <c r="I4006" s="228">
        <v>205573.34</v>
      </c>
      <c r="J4006" s="228">
        <v>34748.160000000003</v>
      </c>
      <c r="K4006" s="228">
        <v>48450</v>
      </c>
      <c r="L4006" s="228">
        <v>400326.77</v>
      </c>
    </row>
    <row r="4007" spans="1:12">
      <c r="A4007" s="228">
        <v>2010</v>
      </c>
      <c r="B4007" s="228" t="s">
        <v>194</v>
      </c>
      <c r="C4007" s="228" t="s">
        <v>68</v>
      </c>
      <c r="D4007" s="228" t="s">
        <v>205</v>
      </c>
      <c r="E4007" s="228">
        <v>20</v>
      </c>
      <c r="F4007" s="228">
        <v>5368</v>
      </c>
      <c r="G4007" s="228">
        <v>124</v>
      </c>
      <c r="H4007" s="228">
        <v>126</v>
      </c>
      <c r="I4007" s="228">
        <v>153659.73000000001</v>
      </c>
      <c r="J4007" s="228">
        <v>34547.86</v>
      </c>
      <c r="K4007" s="228">
        <v>34918</v>
      </c>
      <c r="L4007" s="228">
        <v>306718.76</v>
      </c>
    </row>
    <row r="4008" spans="1:12">
      <c r="A4008" s="228">
        <v>2010</v>
      </c>
      <c r="B4008" s="228" t="s">
        <v>194</v>
      </c>
      <c r="C4008" s="228" t="s">
        <v>68</v>
      </c>
      <c r="D4008" s="228" t="s">
        <v>205</v>
      </c>
      <c r="E4008" s="228">
        <v>25</v>
      </c>
      <c r="F4008" s="228">
        <v>5574</v>
      </c>
      <c r="G4008" s="228">
        <v>99</v>
      </c>
      <c r="H4008" s="228">
        <v>131</v>
      </c>
      <c r="I4008" s="228">
        <v>138278.39999999999</v>
      </c>
      <c r="J4008" s="228">
        <v>28233.18</v>
      </c>
      <c r="K4008" s="228">
        <v>95325</v>
      </c>
      <c r="L4008" s="228">
        <v>366128.2</v>
      </c>
    </row>
    <row r="4009" spans="1:12">
      <c r="A4009" s="228">
        <v>2010</v>
      </c>
      <c r="B4009" s="228" t="s">
        <v>194</v>
      </c>
      <c r="C4009" s="228" t="s">
        <v>68</v>
      </c>
      <c r="D4009" s="228" t="s">
        <v>205</v>
      </c>
      <c r="E4009" s="228">
        <v>30</v>
      </c>
      <c r="F4009" s="228">
        <v>7081</v>
      </c>
      <c r="G4009" s="228">
        <v>121</v>
      </c>
      <c r="H4009" s="228">
        <v>219</v>
      </c>
      <c r="I4009" s="228">
        <v>197294.81</v>
      </c>
      <c r="J4009" s="228">
        <v>38730.26</v>
      </c>
      <c r="K4009" s="228">
        <v>63589</v>
      </c>
      <c r="L4009" s="228">
        <v>431020.53</v>
      </c>
    </row>
    <row r="4010" spans="1:12">
      <c r="A4010" s="228">
        <v>2010</v>
      </c>
      <c r="B4010" s="228" t="s">
        <v>194</v>
      </c>
      <c r="C4010" s="228" t="s">
        <v>68</v>
      </c>
      <c r="D4010" s="228" t="s">
        <v>205</v>
      </c>
      <c r="E4010" s="228">
        <v>35</v>
      </c>
      <c r="F4010" s="228">
        <v>7319</v>
      </c>
      <c r="G4010" s="228">
        <v>143</v>
      </c>
      <c r="H4010" s="228">
        <v>253</v>
      </c>
      <c r="I4010" s="228">
        <v>201650.58</v>
      </c>
      <c r="J4010" s="228">
        <v>46570.33</v>
      </c>
      <c r="K4010" s="228">
        <v>25917</v>
      </c>
      <c r="L4010" s="228">
        <v>394749.62</v>
      </c>
    </row>
    <row r="4011" spans="1:12">
      <c r="A4011" s="228">
        <v>2010</v>
      </c>
      <c r="B4011" s="228" t="s">
        <v>194</v>
      </c>
      <c r="C4011" s="228" t="s">
        <v>68</v>
      </c>
      <c r="D4011" s="228" t="s">
        <v>205</v>
      </c>
      <c r="E4011" s="228">
        <v>40</v>
      </c>
      <c r="F4011" s="228">
        <v>7013</v>
      </c>
      <c r="G4011" s="228">
        <v>177</v>
      </c>
      <c r="H4011" s="228">
        <v>289</v>
      </c>
      <c r="I4011" s="228">
        <v>216236.63</v>
      </c>
      <c r="J4011" s="228">
        <v>54121</v>
      </c>
      <c r="K4011" s="228">
        <v>42638</v>
      </c>
      <c r="L4011" s="228">
        <v>440241.11</v>
      </c>
    </row>
    <row r="4012" spans="1:12">
      <c r="A4012" s="228">
        <v>2010</v>
      </c>
      <c r="B4012" s="228" t="s">
        <v>194</v>
      </c>
      <c r="C4012" s="228" t="s">
        <v>68</v>
      </c>
      <c r="D4012" s="228" t="s">
        <v>205</v>
      </c>
      <c r="E4012" s="228">
        <v>45</v>
      </c>
      <c r="F4012" s="228">
        <v>7326</v>
      </c>
      <c r="G4012" s="228">
        <v>239</v>
      </c>
      <c r="H4012" s="228">
        <v>374</v>
      </c>
      <c r="I4012" s="228">
        <v>301551.23</v>
      </c>
      <c r="J4012" s="228">
        <v>75784.19</v>
      </c>
      <c r="K4012" s="228">
        <v>84717</v>
      </c>
      <c r="L4012" s="228">
        <v>638655.01</v>
      </c>
    </row>
    <row r="4013" spans="1:12">
      <c r="A4013" s="228">
        <v>2010</v>
      </c>
      <c r="B4013" s="228" t="s">
        <v>194</v>
      </c>
      <c r="C4013" s="228" t="s">
        <v>68</v>
      </c>
      <c r="D4013" s="228" t="s">
        <v>205</v>
      </c>
      <c r="E4013" s="228">
        <v>50</v>
      </c>
      <c r="F4013" s="228">
        <v>7492</v>
      </c>
      <c r="G4013" s="228">
        <v>429</v>
      </c>
      <c r="H4013" s="228">
        <v>775</v>
      </c>
      <c r="I4013" s="228">
        <v>628724.35</v>
      </c>
      <c r="J4013" s="228">
        <v>148724.85999999999</v>
      </c>
      <c r="K4013" s="228">
        <v>203866.9</v>
      </c>
      <c r="L4013" s="228">
        <v>1229582.6499999999</v>
      </c>
    </row>
    <row r="4014" spans="1:12">
      <c r="A4014" s="228">
        <v>2010</v>
      </c>
      <c r="B4014" s="228" t="s">
        <v>194</v>
      </c>
      <c r="C4014" s="228" t="s">
        <v>68</v>
      </c>
      <c r="D4014" s="228" t="s">
        <v>205</v>
      </c>
      <c r="E4014" s="228">
        <v>55</v>
      </c>
      <c r="F4014" s="228">
        <v>7019</v>
      </c>
      <c r="G4014" s="228">
        <v>490</v>
      </c>
      <c r="H4014" s="228">
        <v>926</v>
      </c>
      <c r="I4014" s="228">
        <v>750808.32</v>
      </c>
      <c r="J4014" s="228">
        <v>171786.96</v>
      </c>
      <c r="K4014" s="228">
        <v>195228</v>
      </c>
      <c r="L4014" s="228">
        <v>1464048.76</v>
      </c>
    </row>
    <row r="4015" spans="1:12">
      <c r="A4015" s="228">
        <v>2010</v>
      </c>
      <c r="B4015" s="228" t="s">
        <v>194</v>
      </c>
      <c r="C4015" s="228" t="s">
        <v>68</v>
      </c>
      <c r="D4015" s="228" t="s">
        <v>205</v>
      </c>
      <c r="E4015" s="228">
        <v>60</v>
      </c>
      <c r="F4015" s="228">
        <v>6541</v>
      </c>
      <c r="G4015" s="228">
        <v>562</v>
      </c>
      <c r="H4015" s="228">
        <v>1074</v>
      </c>
      <c r="I4015" s="228">
        <v>941282.47</v>
      </c>
      <c r="J4015" s="228">
        <v>221555.32</v>
      </c>
      <c r="K4015" s="228">
        <v>275278.25</v>
      </c>
      <c r="L4015" s="228">
        <v>1874266.47</v>
      </c>
    </row>
    <row r="4016" spans="1:12">
      <c r="A4016" s="228">
        <v>2010</v>
      </c>
      <c r="B4016" s="228" t="s">
        <v>194</v>
      </c>
      <c r="C4016" s="228" t="s">
        <v>68</v>
      </c>
      <c r="D4016" s="228" t="s">
        <v>205</v>
      </c>
      <c r="E4016" s="228">
        <v>65</v>
      </c>
      <c r="F4016" s="228">
        <v>4078</v>
      </c>
      <c r="G4016" s="228">
        <v>508</v>
      </c>
      <c r="H4016" s="228">
        <v>1212</v>
      </c>
      <c r="I4016" s="228">
        <v>1031825.8</v>
      </c>
      <c r="J4016" s="228">
        <v>188737.23</v>
      </c>
      <c r="K4016" s="228">
        <v>314666</v>
      </c>
      <c r="L4016" s="228">
        <v>1851469.76</v>
      </c>
    </row>
    <row r="4017" spans="1:12">
      <c r="A4017" s="228">
        <v>2010</v>
      </c>
      <c r="B4017" s="228" t="s">
        <v>194</v>
      </c>
      <c r="C4017" s="228" t="s">
        <v>68</v>
      </c>
      <c r="D4017" s="228" t="s">
        <v>205</v>
      </c>
      <c r="E4017" s="228">
        <v>70</v>
      </c>
      <c r="F4017" s="228">
        <v>2540</v>
      </c>
      <c r="G4017" s="228">
        <v>396</v>
      </c>
      <c r="H4017" s="228">
        <v>1147</v>
      </c>
      <c r="I4017" s="228">
        <v>1030226.02</v>
      </c>
      <c r="J4017" s="228">
        <v>155025.07</v>
      </c>
      <c r="K4017" s="228">
        <v>366187.48</v>
      </c>
      <c r="L4017" s="228">
        <v>1828829.11</v>
      </c>
    </row>
    <row r="4018" spans="1:12">
      <c r="A4018" s="228">
        <v>2010</v>
      </c>
      <c r="B4018" s="228" t="s">
        <v>194</v>
      </c>
      <c r="C4018" s="228" t="s">
        <v>68</v>
      </c>
      <c r="D4018" s="228" t="s">
        <v>205</v>
      </c>
      <c r="E4018" s="228">
        <v>75</v>
      </c>
      <c r="F4018" s="228">
        <v>1569</v>
      </c>
      <c r="G4018" s="228">
        <v>297</v>
      </c>
      <c r="H4018" s="228">
        <v>966</v>
      </c>
      <c r="I4018" s="228">
        <v>738653.55</v>
      </c>
      <c r="J4018" s="228">
        <v>135623.51999999999</v>
      </c>
      <c r="K4018" s="228">
        <v>317326.65000000002</v>
      </c>
      <c r="L4018" s="228">
        <v>1364831.68</v>
      </c>
    </row>
    <row r="4019" spans="1:12">
      <c r="A4019" s="228">
        <v>2010</v>
      </c>
      <c r="B4019" s="228" t="s">
        <v>194</v>
      </c>
      <c r="C4019" s="228" t="s">
        <v>68</v>
      </c>
      <c r="D4019" s="228" t="s">
        <v>205</v>
      </c>
      <c r="E4019" s="228">
        <v>80</v>
      </c>
      <c r="F4019" s="228">
        <v>1142</v>
      </c>
      <c r="G4019" s="228">
        <v>223</v>
      </c>
      <c r="H4019" s="228">
        <v>1035</v>
      </c>
      <c r="I4019" s="228">
        <v>674410.73</v>
      </c>
      <c r="J4019" s="228">
        <v>96048.67</v>
      </c>
      <c r="K4019" s="228">
        <v>294528.40000000002</v>
      </c>
      <c r="L4019" s="228">
        <v>1197669.27</v>
      </c>
    </row>
    <row r="4020" spans="1:12">
      <c r="A4020" s="228">
        <v>2010</v>
      </c>
      <c r="B4020" s="228" t="s">
        <v>194</v>
      </c>
      <c r="C4020" s="228" t="s">
        <v>68</v>
      </c>
      <c r="D4020" s="228" t="s">
        <v>205</v>
      </c>
      <c r="E4020" s="228">
        <v>85</v>
      </c>
      <c r="F4020" s="228">
        <v>365</v>
      </c>
      <c r="G4020" s="228">
        <v>70</v>
      </c>
      <c r="H4020" s="228">
        <v>394</v>
      </c>
      <c r="I4020" s="228">
        <v>265966.89</v>
      </c>
      <c r="J4020" s="228">
        <v>41783.89</v>
      </c>
      <c r="K4020" s="228">
        <v>78838</v>
      </c>
      <c r="L4020" s="228">
        <v>412538.89</v>
      </c>
    </row>
    <row r="4021" spans="1:12">
      <c r="A4021" s="228">
        <v>2010</v>
      </c>
      <c r="B4021" s="228" t="s">
        <v>194</v>
      </c>
      <c r="C4021" s="228" t="s">
        <v>68</v>
      </c>
      <c r="D4021" s="228" t="s">
        <v>205</v>
      </c>
      <c r="E4021" s="228">
        <v>90</v>
      </c>
      <c r="F4021" s="228">
        <v>76</v>
      </c>
      <c r="G4021" s="228">
        <v>16</v>
      </c>
      <c r="H4021" s="228">
        <v>98</v>
      </c>
      <c r="I4021" s="228">
        <v>35481.300000000003</v>
      </c>
      <c r="J4021" s="228">
        <v>5088.22</v>
      </c>
      <c r="K4021" s="228">
        <v>600</v>
      </c>
      <c r="L4021" s="228">
        <v>46419.040000000001</v>
      </c>
    </row>
    <row r="4022" spans="1:12">
      <c r="A4022" s="228">
        <v>2010</v>
      </c>
      <c r="B4022" s="228" t="s">
        <v>194</v>
      </c>
      <c r="C4022" s="228" t="s">
        <v>68</v>
      </c>
      <c r="D4022" s="228" t="s">
        <v>205</v>
      </c>
      <c r="E4022" s="228">
        <v>95</v>
      </c>
      <c r="F4022" s="228">
        <v>21</v>
      </c>
      <c r="G4022" s="228">
        <v>0</v>
      </c>
      <c r="H4022" s="228">
        <v>0</v>
      </c>
      <c r="I4022" s="228">
        <v>0</v>
      </c>
      <c r="J4022" s="228">
        <v>675.6</v>
      </c>
      <c r="K4022" s="228">
        <v>0</v>
      </c>
      <c r="L4022" s="228">
        <v>675.6</v>
      </c>
    </row>
    <row r="4023" spans="1:12">
      <c r="A4023" s="228">
        <v>2010</v>
      </c>
      <c r="B4023" s="228" t="s">
        <v>194</v>
      </c>
      <c r="C4023" s="228" t="s">
        <v>68</v>
      </c>
      <c r="D4023" s="228" t="s">
        <v>206</v>
      </c>
      <c r="E4023" s="228">
        <v>0</v>
      </c>
      <c r="F4023" s="228">
        <v>5965</v>
      </c>
      <c r="G4023" s="228">
        <v>136</v>
      </c>
      <c r="H4023" s="228">
        <v>460</v>
      </c>
      <c r="I4023" s="228">
        <v>254510.22</v>
      </c>
      <c r="J4023" s="228">
        <v>24920.23</v>
      </c>
      <c r="K4023" s="228">
        <v>1120</v>
      </c>
      <c r="L4023" s="228">
        <v>316313.2</v>
      </c>
    </row>
    <row r="4024" spans="1:12">
      <c r="A4024" s="228">
        <v>2010</v>
      </c>
      <c r="B4024" s="228" t="s">
        <v>194</v>
      </c>
      <c r="C4024" s="228" t="s">
        <v>68</v>
      </c>
      <c r="D4024" s="228" t="s">
        <v>206</v>
      </c>
      <c r="E4024" s="228">
        <v>5</v>
      </c>
      <c r="F4024" s="228">
        <v>5821</v>
      </c>
      <c r="G4024" s="228">
        <v>50</v>
      </c>
      <c r="H4024" s="228">
        <v>71</v>
      </c>
      <c r="I4024" s="228">
        <v>54185.919999999998</v>
      </c>
      <c r="J4024" s="228">
        <v>9333.5</v>
      </c>
      <c r="K4024" s="228">
        <v>300</v>
      </c>
      <c r="L4024" s="228">
        <v>78921.899999999994</v>
      </c>
    </row>
    <row r="4025" spans="1:12">
      <c r="A4025" s="228">
        <v>2010</v>
      </c>
      <c r="B4025" s="228" t="s">
        <v>194</v>
      </c>
      <c r="C4025" s="228" t="s">
        <v>68</v>
      </c>
      <c r="D4025" s="228" t="s">
        <v>206</v>
      </c>
      <c r="E4025" s="228">
        <v>10</v>
      </c>
      <c r="F4025" s="228">
        <v>5961</v>
      </c>
      <c r="G4025" s="228">
        <v>53</v>
      </c>
      <c r="H4025" s="228">
        <v>121</v>
      </c>
      <c r="I4025" s="228">
        <v>86042.09</v>
      </c>
      <c r="J4025" s="228">
        <v>16043.48</v>
      </c>
      <c r="K4025" s="228">
        <v>83765</v>
      </c>
      <c r="L4025" s="228">
        <v>218444.14</v>
      </c>
    </row>
    <row r="4026" spans="1:12">
      <c r="A4026" s="228">
        <v>2010</v>
      </c>
      <c r="B4026" s="228" t="s">
        <v>194</v>
      </c>
      <c r="C4026" s="228" t="s">
        <v>68</v>
      </c>
      <c r="D4026" s="228" t="s">
        <v>206</v>
      </c>
      <c r="E4026" s="228">
        <v>15</v>
      </c>
      <c r="F4026" s="228">
        <v>6423</v>
      </c>
      <c r="G4026" s="228">
        <v>176</v>
      </c>
      <c r="H4026" s="228">
        <v>364</v>
      </c>
      <c r="I4026" s="228">
        <v>235698.2</v>
      </c>
      <c r="J4026" s="228">
        <v>30366.79</v>
      </c>
      <c r="K4026" s="228">
        <v>22749</v>
      </c>
      <c r="L4026" s="228">
        <v>358926.82</v>
      </c>
    </row>
    <row r="4027" spans="1:12">
      <c r="A4027" s="228">
        <v>2010</v>
      </c>
      <c r="B4027" s="228" t="s">
        <v>194</v>
      </c>
      <c r="C4027" s="228" t="s">
        <v>68</v>
      </c>
      <c r="D4027" s="228" t="s">
        <v>206</v>
      </c>
      <c r="E4027" s="228">
        <v>20</v>
      </c>
      <c r="F4027" s="228">
        <v>5751</v>
      </c>
      <c r="G4027" s="228">
        <v>191</v>
      </c>
      <c r="H4027" s="228">
        <v>421</v>
      </c>
      <c r="I4027" s="228">
        <v>262201.48</v>
      </c>
      <c r="J4027" s="228">
        <v>46019.57</v>
      </c>
      <c r="K4027" s="228">
        <v>48398</v>
      </c>
      <c r="L4027" s="228">
        <v>492492.45</v>
      </c>
    </row>
    <row r="4028" spans="1:12">
      <c r="A4028" s="228">
        <v>2010</v>
      </c>
      <c r="B4028" s="228" t="s">
        <v>194</v>
      </c>
      <c r="C4028" s="228" t="s">
        <v>68</v>
      </c>
      <c r="D4028" s="228" t="s">
        <v>206</v>
      </c>
      <c r="E4028" s="228">
        <v>25</v>
      </c>
      <c r="F4028" s="228">
        <v>7200</v>
      </c>
      <c r="G4028" s="228">
        <v>298</v>
      </c>
      <c r="H4028" s="228">
        <v>848</v>
      </c>
      <c r="I4028" s="228">
        <v>600094.18000000005</v>
      </c>
      <c r="J4028" s="228">
        <v>118886.26</v>
      </c>
      <c r="K4028" s="228">
        <v>74859</v>
      </c>
      <c r="L4028" s="228">
        <v>1003500.46</v>
      </c>
    </row>
    <row r="4029" spans="1:12">
      <c r="A4029" s="228">
        <v>2010</v>
      </c>
      <c r="B4029" s="228" t="s">
        <v>194</v>
      </c>
      <c r="C4029" s="228" t="s">
        <v>68</v>
      </c>
      <c r="D4029" s="228" t="s">
        <v>206</v>
      </c>
      <c r="E4029" s="228">
        <v>30</v>
      </c>
      <c r="F4029" s="228">
        <v>8210</v>
      </c>
      <c r="G4029" s="228">
        <v>423</v>
      </c>
      <c r="H4029" s="228">
        <v>1293</v>
      </c>
      <c r="I4029" s="228">
        <v>1018621.42</v>
      </c>
      <c r="J4029" s="228">
        <v>220037.13</v>
      </c>
      <c r="K4029" s="228">
        <v>64852</v>
      </c>
      <c r="L4029" s="228">
        <v>1572433.5</v>
      </c>
    </row>
    <row r="4030" spans="1:12">
      <c r="A4030" s="228">
        <v>2010</v>
      </c>
      <c r="B4030" s="228" t="s">
        <v>194</v>
      </c>
      <c r="C4030" s="228" t="s">
        <v>68</v>
      </c>
      <c r="D4030" s="228" t="s">
        <v>206</v>
      </c>
      <c r="E4030" s="228">
        <v>35</v>
      </c>
      <c r="F4030" s="228">
        <v>8399</v>
      </c>
      <c r="G4030" s="228">
        <v>500</v>
      </c>
      <c r="H4030" s="228">
        <v>1267</v>
      </c>
      <c r="I4030" s="228">
        <v>976435.69</v>
      </c>
      <c r="J4030" s="228">
        <v>221558.21</v>
      </c>
      <c r="K4030" s="228">
        <v>61978</v>
      </c>
      <c r="L4030" s="228">
        <v>1617255.12</v>
      </c>
    </row>
    <row r="4031" spans="1:12">
      <c r="A4031" s="228">
        <v>2010</v>
      </c>
      <c r="B4031" s="228" t="s">
        <v>194</v>
      </c>
      <c r="C4031" s="228" t="s">
        <v>68</v>
      </c>
      <c r="D4031" s="228" t="s">
        <v>206</v>
      </c>
      <c r="E4031" s="228">
        <v>40</v>
      </c>
      <c r="F4031" s="228">
        <v>8087</v>
      </c>
      <c r="G4031" s="228">
        <v>468</v>
      </c>
      <c r="H4031" s="228">
        <v>921</v>
      </c>
      <c r="I4031" s="228">
        <v>744239.17</v>
      </c>
      <c r="J4031" s="228">
        <v>167171.54999999999</v>
      </c>
      <c r="K4031" s="228">
        <v>136408</v>
      </c>
      <c r="L4031" s="228">
        <v>1364379.42</v>
      </c>
    </row>
    <row r="4032" spans="1:12">
      <c r="A4032" s="228">
        <v>2010</v>
      </c>
      <c r="B4032" s="228" t="s">
        <v>194</v>
      </c>
      <c r="C4032" s="228" t="s">
        <v>68</v>
      </c>
      <c r="D4032" s="228" t="s">
        <v>206</v>
      </c>
      <c r="E4032" s="228">
        <v>45</v>
      </c>
      <c r="F4032" s="228">
        <v>8319</v>
      </c>
      <c r="G4032" s="228">
        <v>469</v>
      </c>
      <c r="H4032" s="228">
        <v>843</v>
      </c>
      <c r="I4032" s="228">
        <v>725016.62</v>
      </c>
      <c r="J4032" s="228">
        <v>165556.04999999999</v>
      </c>
      <c r="K4032" s="228">
        <v>119813</v>
      </c>
      <c r="L4032" s="228">
        <v>1330829.01</v>
      </c>
    </row>
    <row r="4033" spans="1:12">
      <c r="A4033" s="228">
        <v>2010</v>
      </c>
      <c r="B4033" s="228" t="s">
        <v>194</v>
      </c>
      <c r="C4033" s="228" t="s">
        <v>68</v>
      </c>
      <c r="D4033" s="228" t="s">
        <v>206</v>
      </c>
      <c r="E4033" s="228">
        <v>50</v>
      </c>
      <c r="F4033" s="228">
        <v>8365</v>
      </c>
      <c r="G4033" s="228">
        <v>521</v>
      </c>
      <c r="H4033" s="228">
        <v>1123</v>
      </c>
      <c r="I4033" s="228">
        <v>922736.44</v>
      </c>
      <c r="J4033" s="228">
        <v>195061.39</v>
      </c>
      <c r="K4033" s="228">
        <v>214757.3</v>
      </c>
      <c r="L4033" s="228">
        <v>1661172.24</v>
      </c>
    </row>
    <row r="4034" spans="1:12">
      <c r="A4034" s="228">
        <v>2010</v>
      </c>
      <c r="B4034" s="228" t="s">
        <v>194</v>
      </c>
      <c r="C4034" s="228" t="s">
        <v>68</v>
      </c>
      <c r="D4034" s="228" t="s">
        <v>206</v>
      </c>
      <c r="E4034" s="228">
        <v>55</v>
      </c>
      <c r="F4034" s="228">
        <v>7731</v>
      </c>
      <c r="G4034" s="228">
        <v>637</v>
      </c>
      <c r="H4034" s="228">
        <v>1102</v>
      </c>
      <c r="I4034" s="228">
        <v>905930.35</v>
      </c>
      <c r="J4034" s="228">
        <v>211206.02</v>
      </c>
      <c r="K4034" s="228">
        <v>232219.05</v>
      </c>
      <c r="L4034" s="228">
        <v>1765334.32</v>
      </c>
    </row>
    <row r="4035" spans="1:12">
      <c r="A4035" s="228">
        <v>2010</v>
      </c>
      <c r="B4035" s="228" t="s">
        <v>194</v>
      </c>
      <c r="C4035" s="228" t="s">
        <v>68</v>
      </c>
      <c r="D4035" s="228" t="s">
        <v>206</v>
      </c>
      <c r="E4035" s="228">
        <v>60</v>
      </c>
      <c r="F4035" s="228">
        <v>6714</v>
      </c>
      <c r="G4035" s="228">
        <v>630</v>
      </c>
      <c r="H4035" s="228">
        <v>1484</v>
      </c>
      <c r="I4035" s="228">
        <v>1237448.0900000001</v>
      </c>
      <c r="J4035" s="228">
        <v>206669.51</v>
      </c>
      <c r="K4035" s="228">
        <v>336740</v>
      </c>
      <c r="L4035" s="228">
        <v>2106009.89</v>
      </c>
    </row>
    <row r="4036" spans="1:12">
      <c r="A4036" s="228">
        <v>2010</v>
      </c>
      <c r="B4036" s="228" t="s">
        <v>194</v>
      </c>
      <c r="C4036" s="228" t="s">
        <v>68</v>
      </c>
      <c r="D4036" s="228" t="s">
        <v>206</v>
      </c>
      <c r="E4036" s="228">
        <v>65</v>
      </c>
      <c r="F4036" s="228">
        <v>4167</v>
      </c>
      <c r="G4036" s="228">
        <v>474</v>
      </c>
      <c r="H4036" s="228">
        <v>1136</v>
      </c>
      <c r="I4036" s="228">
        <v>907368.9</v>
      </c>
      <c r="J4036" s="228">
        <v>176799.14</v>
      </c>
      <c r="K4036" s="228">
        <v>271830</v>
      </c>
      <c r="L4036" s="228">
        <v>1616722.58</v>
      </c>
    </row>
    <row r="4037" spans="1:12">
      <c r="A4037" s="228">
        <v>2010</v>
      </c>
      <c r="B4037" s="228" t="s">
        <v>194</v>
      </c>
      <c r="C4037" s="228" t="s">
        <v>68</v>
      </c>
      <c r="D4037" s="228" t="s">
        <v>206</v>
      </c>
      <c r="E4037" s="228">
        <v>70</v>
      </c>
      <c r="F4037" s="228">
        <v>2686</v>
      </c>
      <c r="G4037" s="228">
        <v>400</v>
      </c>
      <c r="H4037" s="228">
        <v>919</v>
      </c>
      <c r="I4037" s="228">
        <v>716502.28</v>
      </c>
      <c r="J4037" s="228">
        <v>141244.91</v>
      </c>
      <c r="K4037" s="228">
        <v>277770.3</v>
      </c>
      <c r="L4037" s="228">
        <v>1304661.5</v>
      </c>
    </row>
    <row r="4038" spans="1:12">
      <c r="A4038" s="228">
        <v>2010</v>
      </c>
      <c r="B4038" s="228" t="s">
        <v>194</v>
      </c>
      <c r="C4038" s="228" t="s">
        <v>68</v>
      </c>
      <c r="D4038" s="228" t="s">
        <v>206</v>
      </c>
      <c r="E4038" s="228">
        <v>75</v>
      </c>
      <c r="F4038" s="228">
        <v>1839</v>
      </c>
      <c r="G4038" s="228">
        <v>332</v>
      </c>
      <c r="H4038" s="228">
        <v>1179</v>
      </c>
      <c r="I4038" s="228">
        <v>744969.24</v>
      </c>
      <c r="J4038" s="228">
        <v>132536.06</v>
      </c>
      <c r="K4038" s="228">
        <v>188341.6</v>
      </c>
      <c r="L4038" s="228">
        <v>1221293.99</v>
      </c>
    </row>
    <row r="4039" spans="1:12">
      <c r="A4039" s="228">
        <v>2010</v>
      </c>
      <c r="B4039" s="228" t="s">
        <v>194</v>
      </c>
      <c r="C4039" s="228" t="s">
        <v>68</v>
      </c>
      <c r="D4039" s="228" t="s">
        <v>206</v>
      </c>
      <c r="E4039" s="228">
        <v>80</v>
      </c>
      <c r="F4039" s="228">
        <v>1389</v>
      </c>
      <c r="G4039" s="228">
        <v>231</v>
      </c>
      <c r="H4039" s="228">
        <v>898</v>
      </c>
      <c r="I4039" s="228">
        <v>599311.38</v>
      </c>
      <c r="J4039" s="228">
        <v>91804.160000000003</v>
      </c>
      <c r="K4039" s="228">
        <v>221129</v>
      </c>
      <c r="L4039" s="228">
        <v>993608.72</v>
      </c>
    </row>
    <row r="4040" spans="1:12">
      <c r="A4040" s="228">
        <v>2010</v>
      </c>
      <c r="B4040" s="228" t="s">
        <v>194</v>
      </c>
      <c r="C4040" s="228" t="s">
        <v>68</v>
      </c>
      <c r="D4040" s="228" t="s">
        <v>206</v>
      </c>
      <c r="E4040" s="228">
        <v>85</v>
      </c>
      <c r="F4040" s="228">
        <v>816</v>
      </c>
      <c r="G4040" s="228">
        <v>98</v>
      </c>
      <c r="H4040" s="228">
        <v>696</v>
      </c>
      <c r="I4040" s="228">
        <v>368251.71</v>
      </c>
      <c r="J4040" s="228">
        <v>51241.95</v>
      </c>
      <c r="K4040" s="228">
        <v>47949</v>
      </c>
      <c r="L4040" s="228">
        <v>507987.06</v>
      </c>
    </row>
    <row r="4041" spans="1:12">
      <c r="A4041" s="228">
        <v>2010</v>
      </c>
      <c r="B4041" s="228" t="s">
        <v>194</v>
      </c>
      <c r="C4041" s="228" t="s">
        <v>68</v>
      </c>
      <c r="D4041" s="228" t="s">
        <v>206</v>
      </c>
      <c r="E4041" s="228">
        <v>90</v>
      </c>
      <c r="F4041" s="228">
        <v>284</v>
      </c>
      <c r="G4041" s="228">
        <v>48</v>
      </c>
      <c r="H4041" s="228">
        <v>481</v>
      </c>
      <c r="I4041" s="228">
        <v>223190</v>
      </c>
      <c r="J4041" s="228">
        <v>21939.85</v>
      </c>
      <c r="K4041" s="228">
        <v>2894</v>
      </c>
      <c r="L4041" s="228">
        <v>259055.17</v>
      </c>
    </row>
    <row r="4042" spans="1:12">
      <c r="A4042" s="228">
        <v>2010</v>
      </c>
      <c r="B4042" s="228" t="s">
        <v>194</v>
      </c>
      <c r="C4042" s="228" t="s">
        <v>68</v>
      </c>
      <c r="D4042" s="228" t="s">
        <v>206</v>
      </c>
      <c r="E4042" s="228">
        <v>95</v>
      </c>
      <c r="F4042" s="228">
        <v>78</v>
      </c>
      <c r="G4042" s="228">
        <v>2</v>
      </c>
      <c r="H4042" s="228">
        <v>42</v>
      </c>
      <c r="I4042" s="228">
        <v>12175</v>
      </c>
      <c r="J4042" s="228">
        <v>540.15</v>
      </c>
      <c r="K4042" s="228">
        <v>0</v>
      </c>
      <c r="L4042" s="228">
        <v>12922.6</v>
      </c>
    </row>
    <row r="4043" spans="1:12">
      <c r="A4043" s="228">
        <v>2010</v>
      </c>
      <c r="B4043" s="228" t="s">
        <v>194</v>
      </c>
      <c r="C4043" s="228" t="s">
        <v>67</v>
      </c>
      <c r="D4043" s="228" t="s">
        <v>205</v>
      </c>
      <c r="E4043" s="228">
        <v>0</v>
      </c>
      <c r="F4043" s="228">
        <v>2842</v>
      </c>
      <c r="G4043" s="228">
        <v>62</v>
      </c>
      <c r="H4043" s="228">
        <v>233</v>
      </c>
      <c r="I4043" s="228">
        <v>111096.25</v>
      </c>
      <c r="J4043" s="228">
        <v>19709.5</v>
      </c>
      <c r="K4043" s="228">
        <v>160</v>
      </c>
      <c r="L4043" s="228">
        <v>141172.70000000001</v>
      </c>
    </row>
    <row r="4044" spans="1:12">
      <c r="A4044" s="228">
        <v>2010</v>
      </c>
      <c r="B4044" s="228" t="s">
        <v>194</v>
      </c>
      <c r="C4044" s="228" t="s">
        <v>67</v>
      </c>
      <c r="D4044" s="228" t="s">
        <v>205</v>
      </c>
      <c r="E4044" s="228">
        <v>5</v>
      </c>
      <c r="F4044" s="228">
        <v>2829</v>
      </c>
      <c r="G4044" s="228">
        <v>16</v>
      </c>
      <c r="H4044" s="228">
        <v>19</v>
      </c>
      <c r="I4044" s="228">
        <v>14476</v>
      </c>
      <c r="J4044" s="228">
        <v>4645.95</v>
      </c>
      <c r="K4044" s="228">
        <v>0</v>
      </c>
      <c r="L4044" s="228">
        <v>25029.25</v>
      </c>
    </row>
    <row r="4045" spans="1:12">
      <c r="A4045" s="228">
        <v>2010</v>
      </c>
      <c r="B4045" s="228" t="s">
        <v>194</v>
      </c>
      <c r="C4045" s="228" t="s">
        <v>67</v>
      </c>
      <c r="D4045" s="228" t="s">
        <v>205</v>
      </c>
      <c r="E4045" s="228">
        <v>10</v>
      </c>
      <c r="F4045" s="228">
        <v>2982</v>
      </c>
      <c r="G4045" s="228">
        <v>20</v>
      </c>
      <c r="H4045" s="228">
        <v>25</v>
      </c>
      <c r="I4045" s="228">
        <v>22353</v>
      </c>
      <c r="J4045" s="228">
        <v>4742.7</v>
      </c>
      <c r="K4045" s="228">
        <v>135</v>
      </c>
      <c r="L4045" s="228">
        <v>31392.46</v>
      </c>
    </row>
    <row r="4046" spans="1:12">
      <c r="A4046" s="228">
        <v>2010</v>
      </c>
      <c r="B4046" s="228" t="s">
        <v>194</v>
      </c>
      <c r="C4046" s="228" t="s">
        <v>67</v>
      </c>
      <c r="D4046" s="228" t="s">
        <v>205</v>
      </c>
      <c r="E4046" s="228">
        <v>15</v>
      </c>
      <c r="F4046" s="228">
        <v>3038</v>
      </c>
      <c r="G4046" s="228">
        <v>27</v>
      </c>
      <c r="H4046" s="228">
        <v>41</v>
      </c>
      <c r="I4046" s="228">
        <v>32548</v>
      </c>
      <c r="J4046" s="228">
        <v>11409.25</v>
      </c>
      <c r="K4046" s="228">
        <v>10833</v>
      </c>
      <c r="L4046" s="228">
        <v>62082.35</v>
      </c>
    </row>
    <row r="4047" spans="1:12">
      <c r="A4047" s="228">
        <v>2010</v>
      </c>
      <c r="B4047" s="228" t="s">
        <v>194</v>
      </c>
      <c r="C4047" s="228" t="s">
        <v>67</v>
      </c>
      <c r="D4047" s="228" t="s">
        <v>205</v>
      </c>
      <c r="E4047" s="228">
        <v>20</v>
      </c>
      <c r="F4047" s="228">
        <v>2041</v>
      </c>
      <c r="G4047" s="228">
        <v>24</v>
      </c>
      <c r="H4047" s="228">
        <v>49</v>
      </c>
      <c r="I4047" s="228">
        <v>55985</v>
      </c>
      <c r="J4047" s="228">
        <v>10152.200000000001</v>
      </c>
      <c r="K4047" s="228">
        <v>7736</v>
      </c>
      <c r="L4047" s="228">
        <v>91644.85</v>
      </c>
    </row>
    <row r="4048" spans="1:12">
      <c r="A4048" s="228">
        <v>2010</v>
      </c>
      <c r="B4048" s="228" t="s">
        <v>194</v>
      </c>
      <c r="C4048" s="228" t="s">
        <v>67</v>
      </c>
      <c r="D4048" s="228" t="s">
        <v>205</v>
      </c>
      <c r="E4048" s="228">
        <v>25</v>
      </c>
      <c r="F4048" s="228">
        <v>2132</v>
      </c>
      <c r="G4048" s="228">
        <v>30</v>
      </c>
      <c r="H4048" s="228">
        <v>77</v>
      </c>
      <c r="I4048" s="228">
        <v>64709</v>
      </c>
      <c r="J4048" s="228">
        <v>19562.099999999999</v>
      </c>
      <c r="K4048" s="228">
        <v>12650</v>
      </c>
      <c r="L4048" s="228">
        <v>117709.58</v>
      </c>
    </row>
    <row r="4049" spans="1:12">
      <c r="A4049" s="228">
        <v>2010</v>
      </c>
      <c r="B4049" s="228" t="s">
        <v>194</v>
      </c>
      <c r="C4049" s="228" t="s">
        <v>67</v>
      </c>
      <c r="D4049" s="228" t="s">
        <v>205</v>
      </c>
      <c r="E4049" s="228">
        <v>30</v>
      </c>
      <c r="F4049" s="228">
        <v>2800</v>
      </c>
      <c r="G4049" s="228">
        <v>37</v>
      </c>
      <c r="H4049" s="228">
        <v>81</v>
      </c>
      <c r="I4049" s="228">
        <v>56071</v>
      </c>
      <c r="J4049" s="228">
        <v>13786.1</v>
      </c>
      <c r="K4049" s="228">
        <v>5495</v>
      </c>
      <c r="L4049" s="228">
        <v>88392.75</v>
      </c>
    </row>
    <row r="4050" spans="1:12">
      <c r="A4050" s="228">
        <v>2010</v>
      </c>
      <c r="B4050" s="228" t="s">
        <v>194</v>
      </c>
      <c r="C4050" s="228" t="s">
        <v>67</v>
      </c>
      <c r="D4050" s="228" t="s">
        <v>205</v>
      </c>
      <c r="E4050" s="228">
        <v>35</v>
      </c>
      <c r="F4050" s="228">
        <v>3170</v>
      </c>
      <c r="G4050" s="228">
        <v>64</v>
      </c>
      <c r="H4050" s="228">
        <v>135</v>
      </c>
      <c r="I4050" s="228">
        <v>115359.2</v>
      </c>
      <c r="J4050" s="228">
        <v>31513.31</v>
      </c>
      <c r="K4050" s="228">
        <v>9029</v>
      </c>
      <c r="L4050" s="228">
        <v>199718.42</v>
      </c>
    </row>
    <row r="4051" spans="1:12">
      <c r="A4051" s="228">
        <v>2010</v>
      </c>
      <c r="B4051" s="228" t="s">
        <v>194</v>
      </c>
      <c r="C4051" s="228" t="s">
        <v>67</v>
      </c>
      <c r="D4051" s="228" t="s">
        <v>205</v>
      </c>
      <c r="E4051" s="228">
        <v>40</v>
      </c>
      <c r="F4051" s="228">
        <v>3185</v>
      </c>
      <c r="G4051" s="228">
        <v>70</v>
      </c>
      <c r="H4051" s="228">
        <v>138</v>
      </c>
      <c r="I4051" s="228">
        <v>118593.44</v>
      </c>
      <c r="J4051" s="228">
        <v>31707.59</v>
      </c>
      <c r="K4051" s="228">
        <v>19501</v>
      </c>
      <c r="L4051" s="228">
        <v>199949.32</v>
      </c>
    </row>
    <row r="4052" spans="1:12">
      <c r="A4052" s="228">
        <v>2010</v>
      </c>
      <c r="B4052" s="228" t="s">
        <v>194</v>
      </c>
      <c r="C4052" s="228" t="s">
        <v>67</v>
      </c>
      <c r="D4052" s="228" t="s">
        <v>205</v>
      </c>
      <c r="E4052" s="228">
        <v>45</v>
      </c>
      <c r="F4052" s="228">
        <v>3488</v>
      </c>
      <c r="G4052" s="228">
        <v>95</v>
      </c>
      <c r="H4052" s="228">
        <v>232</v>
      </c>
      <c r="I4052" s="228">
        <v>196746.29</v>
      </c>
      <c r="J4052" s="228">
        <v>42726.44</v>
      </c>
      <c r="K4052" s="228">
        <v>92392</v>
      </c>
      <c r="L4052" s="228">
        <v>377596.43</v>
      </c>
    </row>
    <row r="4053" spans="1:12">
      <c r="A4053" s="228">
        <v>2010</v>
      </c>
      <c r="B4053" s="228" t="s">
        <v>194</v>
      </c>
      <c r="C4053" s="228" t="s">
        <v>67</v>
      </c>
      <c r="D4053" s="228" t="s">
        <v>205</v>
      </c>
      <c r="E4053" s="228">
        <v>50</v>
      </c>
      <c r="F4053" s="228">
        <v>3355</v>
      </c>
      <c r="G4053" s="228">
        <v>130</v>
      </c>
      <c r="H4053" s="228">
        <v>298</v>
      </c>
      <c r="I4053" s="228">
        <v>257338.52</v>
      </c>
      <c r="J4053" s="228">
        <v>63197.83</v>
      </c>
      <c r="K4053" s="228">
        <v>54453</v>
      </c>
      <c r="L4053" s="228">
        <v>434914.66</v>
      </c>
    </row>
    <row r="4054" spans="1:12">
      <c r="A4054" s="228">
        <v>2010</v>
      </c>
      <c r="B4054" s="228" t="s">
        <v>194</v>
      </c>
      <c r="C4054" s="228" t="s">
        <v>67</v>
      </c>
      <c r="D4054" s="228" t="s">
        <v>205</v>
      </c>
      <c r="E4054" s="228">
        <v>55</v>
      </c>
      <c r="F4054" s="228">
        <v>3084</v>
      </c>
      <c r="G4054" s="228">
        <v>190</v>
      </c>
      <c r="H4054" s="228">
        <v>427</v>
      </c>
      <c r="I4054" s="228">
        <v>391228.73</v>
      </c>
      <c r="J4054" s="228">
        <v>101388.97</v>
      </c>
      <c r="K4054" s="228">
        <v>176704</v>
      </c>
      <c r="L4054" s="228">
        <v>773166.96</v>
      </c>
    </row>
    <row r="4055" spans="1:12">
      <c r="A4055" s="228">
        <v>2010</v>
      </c>
      <c r="B4055" s="228" t="s">
        <v>194</v>
      </c>
      <c r="C4055" s="228" t="s">
        <v>67</v>
      </c>
      <c r="D4055" s="228" t="s">
        <v>205</v>
      </c>
      <c r="E4055" s="228">
        <v>60</v>
      </c>
      <c r="F4055" s="228">
        <v>2477</v>
      </c>
      <c r="G4055" s="228">
        <v>160</v>
      </c>
      <c r="H4055" s="228">
        <v>341</v>
      </c>
      <c r="I4055" s="228">
        <v>342767</v>
      </c>
      <c r="J4055" s="228">
        <v>86723.14</v>
      </c>
      <c r="K4055" s="228">
        <v>182234</v>
      </c>
      <c r="L4055" s="228">
        <v>678288.4</v>
      </c>
    </row>
    <row r="4056" spans="1:12">
      <c r="A4056" s="228">
        <v>2010</v>
      </c>
      <c r="B4056" s="228" t="s">
        <v>194</v>
      </c>
      <c r="C4056" s="228" t="s">
        <v>67</v>
      </c>
      <c r="D4056" s="228" t="s">
        <v>205</v>
      </c>
      <c r="E4056" s="228">
        <v>65</v>
      </c>
      <c r="F4056" s="228">
        <v>1347</v>
      </c>
      <c r="G4056" s="228">
        <v>180</v>
      </c>
      <c r="H4056" s="228">
        <v>460</v>
      </c>
      <c r="I4056" s="228">
        <v>468206.99</v>
      </c>
      <c r="J4056" s="228">
        <v>103922.02</v>
      </c>
      <c r="K4056" s="228">
        <v>261516</v>
      </c>
      <c r="L4056" s="228">
        <v>922320.6</v>
      </c>
    </row>
    <row r="4057" spans="1:12">
      <c r="A4057" s="228">
        <v>2010</v>
      </c>
      <c r="B4057" s="228" t="s">
        <v>194</v>
      </c>
      <c r="C4057" s="228" t="s">
        <v>67</v>
      </c>
      <c r="D4057" s="228" t="s">
        <v>205</v>
      </c>
      <c r="E4057" s="228">
        <v>70</v>
      </c>
      <c r="F4057" s="228">
        <v>668</v>
      </c>
      <c r="G4057" s="228">
        <v>71</v>
      </c>
      <c r="H4057" s="228">
        <v>156</v>
      </c>
      <c r="I4057" s="228">
        <v>124023.25</v>
      </c>
      <c r="J4057" s="228">
        <v>47356.87</v>
      </c>
      <c r="K4057" s="228">
        <v>39108</v>
      </c>
      <c r="L4057" s="228">
        <v>230200.04</v>
      </c>
    </row>
    <row r="4058" spans="1:12">
      <c r="A4058" s="228">
        <v>2010</v>
      </c>
      <c r="B4058" s="228" t="s">
        <v>194</v>
      </c>
      <c r="C4058" s="228" t="s">
        <v>67</v>
      </c>
      <c r="D4058" s="228" t="s">
        <v>205</v>
      </c>
      <c r="E4058" s="228">
        <v>75</v>
      </c>
      <c r="F4058" s="228">
        <v>286</v>
      </c>
      <c r="G4058" s="228">
        <v>45</v>
      </c>
      <c r="H4058" s="228">
        <v>144</v>
      </c>
      <c r="I4058" s="228">
        <v>113253</v>
      </c>
      <c r="J4058" s="228">
        <v>24173.45</v>
      </c>
      <c r="K4058" s="228">
        <v>23955.4</v>
      </c>
      <c r="L4058" s="228">
        <v>183879.57</v>
      </c>
    </row>
    <row r="4059" spans="1:12">
      <c r="A4059" s="228">
        <v>2010</v>
      </c>
      <c r="B4059" s="228" t="s">
        <v>194</v>
      </c>
      <c r="C4059" s="228" t="s">
        <v>67</v>
      </c>
      <c r="D4059" s="228" t="s">
        <v>205</v>
      </c>
      <c r="E4059" s="228">
        <v>80</v>
      </c>
      <c r="F4059" s="228">
        <v>150</v>
      </c>
      <c r="G4059" s="228">
        <v>21</v>
      </c>
      <c r="H4059" s="228">
        <v>126</v>
      </c>
      <c r="I4059" s="228">
        <v>81234</v>
      </c>
      <c r="J4059" s="228">
        <v>13991.9</v>
      </c>
      <c r="K4059" s="228">
        <v>5836</v>
      </c>
      <c r="L4059" s="228">
        <v>104248.27</v>
      </c>
    </row>
    <row r="4060" spans="1:12">
      <c r="A4060" s="228">
        <v>2010</v>
      </c>
      <c r="B4060" s="228" t="s">
        <v>194</v>
      </c>
      <c r="C4060" s="228" t="s">
        <v>67</v>
      </c>
      <c r="D4060" s="228" t="s">
        <v>205</v>
      </c>
      <c r="E4060" s="228">
        <v>85</v>
      </c>
      <c r="F4060" s="228">
        <v>32</v>
      </c>
      <c r="G4060" s="228">
        <v>1</v>
      </c>
      <c r="H4060" s="228">
        <v>6</v>
      </c>
      <c r="I4060" s="228">
        <v>3413</v>
      </c>
      <c r="J4060" s="228">
        <v>896.15</v>
      </c>
      <c r="K4060" s="228">
        <v>0</v>
      </c>
      <c r="L4060" s="228">
        <v>4810.2</v>
      </c>
    </row>
    <row r="4061" spans="1:12">
      <c r="A4061" s="228">
        <v>2010</v>
      </c>
      <c r="B4061" s="228" t="s">
        <v>194</v>
      </c>
      <c r="C4061" s="228" t="s">
        <v>67</v>
      </c>
      <c r="D4061" s="228" t="s">
        <v>205</v>
      </c>
      <c r="E4061" s="228">
        <v>90</v>
      </c>
      <c r="F4061" s="228">
        <v>6</v>
      </c>
      <c r="G4061" s="228">
        <v>3</v>
      </c>
      <c r="H4061" s="228">
        <v>5</v>
      </c>
      <c r="I4061" s="228">
        <v>4007</v>
      </c>
      <c r="J4061" s="228">
        <v>2041.25</v>
      </c>
      <c r="K4061" s="228">
        <v>908</v>
      </c>
      <c r="L4061" s="228">
        <v>6956.35</v>
      </c>
    </row>
    <row r="4062" spans="1:12">
      <c r="A4062" s="228">
        <v>2010</v>
      </c>
      <c r="B4062" s="228" t="s">
        <v>194</v>
      </c>
      <c r="C4062" s="228" t="s">
        <v>67</v>
      </c>
      <c r="D4062" s="228" t="s">
        <v>205</v>
      </c>
      <c r="E4062" s="228">
        <v>95</v>
      </c>
      <c r="F4062" s="228">
        <v>2</v>
      </c>
      <c r="G4062" s="228">
        <v>0</v>
      </c>
      <c r="H4062" s="228">
        <v>0</v>
      </c>
      <c r="I4062" s="228">
        <v>0</v>
      </c>
      <c r="J4062" s="228">
        <v>0</v>
      </c>
      <c r="K4062" s="228">
        <v>0</v>
      </c>
      <c r="L4062" s="228">
        <v>0</v>
      </c>
    </row>
    <row r="4063" spans="1:12">
      <c r="A4063" s="228">
        <v>2010</v>
      </c>
      <c r="B4063" s="228" t="s">
        <v>194</v>
      </c>
      <c r="C4063" s="228" t="s">
        <v>67</v>
      </c>
      <c r="D4063" s="228" t="s">
        <v>206</v>
      </c>
      <c r="E4063" s="228">
        <v>0</v>
      </c>
      <c r="F4063" s="228">
        <v>2807</v>
      </c>
      <c r="G4063" s="228">
        <v>37</v>
      </c>
      <c r="H4063" s="228">
        <v>195</v>
      </c>
      <c r="I4063" s="228">
        <v>99454</v>
      </c>
      <c r="J4063" s="228">
        <v>13492.63</v>
      </c>
      <c r="K4063" s="228">
        <v>140</v>
      </c>
      <c r="L4063" s="228">
        <v>118525.21</v>
      </c>
    </row>
    <row r="4064" spans="1:12">
      <c r="A4064" s="228">
        <v>2010</v>
      </c>
      <c r="B4064" s="228" t="s">
        <v>194</v>
      </c>
      <c r="C4064" s="228" t="s">
        <v>67</v>
      </c>
      <c r="D4064" s="228" t="s">
        <v>206</v>
      </c>
      <c r="E4064" s="228">
        <v>5</v>
      </c>
      <c r="F4064" s="228">
        <v>2798</v>
      </c>
      <c r="G4064" s="228">
        <v>15</v>
      </c>
      <c r="H4064" s="228">
        <v>20</v>
      </c>
      <c r="I4064" s="228">
        <v>14406</v>
      </c>
      <c r="J4064" s="228">
        <v>5506.94</v>
      </c>
      <c r="K4064" s="228">
        <v>7790</v>
      </c>
      <c r="L4064" s="228">
        <v>30611.39</v>
      </c>
    </row>
    <row r="4065" spans="1:12">
      <c r="A4065" s="228">
        <v>2010</v>
      </c>
      <c r="B4065" s="228" t="s">
        <v>194</v>
      </c>
      <c r="C4065" s="228" t="s">
        <v>67</v>
      </c>
      <c r="D4065" s="228" t="s">
        <v>206</v>
      </c>
      <c r="E4065" s="228">
        <v>10</v>
      </c>
      <c r="F4065" s="228">
        <v>2790</v>
      </c>
      <c r="G4065" s="228">
        <v>10</v>
      </c>
      <c r="H4065" s="228">
        <v>12</v>
      </c>
      <c r="I4065" s="228">
        <v>10096</v>
      </c>
      <c r="J4065" s="228">
        <v>4559.1899999999996</v>
      </c>
      <c r="K4065" s="228">
        <v>7750</v>
      </c>
      <c r="L4065" s="228">
        <v>26794.240000000002</v>
      </c>
    </row>
    <row r="4066" spans="1:12">
      <c r="A4066" s="228">
        <v>2010</v>
      </c>
      <c r="B4066" s="228" t="s">
        <v>194</v>
      </c>
      <c r="C4066" s="228" t="s">
        <v>67</v>
      </c>
      <c r="D4066" s="228" t="s">
        <v>206</v>
      </c>
      <c r="E4066" s="228">
        <v>15</v>
      </c>
      <c r="F4066" s="228">
        <v>2889</v>
      </c>
      <c r="G4066" s="228">
        <v>38</v>
      </c>
      <c r="H4066" s="228">
        <v>62</v>
      </c>
      <c r="I4066" s="228">
        <v>47632.2</v>
      </c>
      <c r="J4066" s="228">
        <v>15201.7</v>
      </c>
      <c r="K4066" s="228">
        <v>2840</v>
      </c>
      <c r="L4066" s="228">
        <v>73638</v>
      </c>
    </row>
    <row r="4067" spans="1:12">
      <c r="A4067" s="228">
        <v>2010</v>
      </c>
      <c r="B4067" s="228" t="s">
        <v>194</v>
      </c>
      <c r="C4067" s="228" t="s">
        <v>67</v>
      </c>
      <c r="D4067" s="228" t="s">
        <v>206</v>
      </c>
      <c r="E4067" s="228">
        <v>20</v>
      </c>
      <c r="F4067" s="228">
        <v>2466</v>
      </c>
      <c r="G4067" s="228">
        <v>79</v>
      </c>
      <c r="H4067" s="228">
        <v>188</v>
      </c>
      <c r="I4067" s="228">
        <v>165195</v>
      </c>
      <c r="J4067" s="228">
        <v>34682.480000000003</v>
      </c>
      <c r="K4067" s="228">
        <v>11420</v>
      </c>
      <c r="L4067" s="228">
        <v>246083.27</v>
      </c>
    </row>
    <row r="4068" spans="1:12">
      <c r="A4068" s="228">
        <v>2010</v>
      </c>
      <c r="B4068" s="228" t="s">
        <v>194</v>
      </c>
      <c r="C4068" s="228" t="s">
        <v>67</v>
      </c>
      <c r="D4068" s="228" t="s">
        <v>206</v>
      </c>
      <c r="E4068" s="228">
        <v>25</v>
      </c>
      <c r="F4068" s="228">
        <v>3106</v>
      </c>
      <c r="G4068" s="228">
        <v>131</v>
      </c>
      <c r="H4068" s="228">
        <v>367</v>
      </c>
      <c r="I4068" s="228">
        <v>314149.65000000002</v>
      </c>
      <c r="J4068" s="228">
        <v>60063.63</v>
      </c>
      <c r="K4068" s="228">
        <v>36265</v>
      </c>
      <c r="L4068" s="228">
        <v>463835.89</v>
      </c>
    </row>
    <row r="4069" spans="1:12">
      <c r="A4069" s="228">
        <v>2010</v>
      </c>
      <c r="B4069" s="228" t="s">
        <v>194</v>
      </c>
      <c r="C4069" s="228" t="s">
        <v>67</v>
      </c>
      <c r="D4069" s="228" t="s">
        <v>206</v>
      </c>
      <c r="E4069" s="228">
        <v>30</v>
      </c>
      <c r="F4069" s="228">
        <v>3556</v>
      </c>
      <c r="G4069" s="228">
        <v>187</v>
      </c>
      <c r="H4069" s="228">
        <v>612</v>
      </c>
      <c r="I4069" s="228">
        <v>500952.05</v>
      </c>
      <c r="J4069" s="228">
        <v>93807.89</v>
      </c>
      <c r="K4069" s="228">
        <v>17377</v>
      </c>
      <c r="L4069" s="228">
        <v>697069.79</v>
      </c>
    </row>
    <row r="4070" spans="1:12">
      <c r="A4070" s="228">
        <v>2010</v>
      </c>
      <c r="B4070" s="228" t="s">
        <v>194</v>
      </c>
      <c r="C4070" s="228" t="s">
        <v>67</v>
      </c>
      <c r="D4070" s="228" t="s">
        <v>206</v>
      </c>
      <c r="E4070" s="228">
        <v>35</v>
      </c>
      <c r="F4070" s="228">
        <v>3652</v>
      </c>
      <c r="G4070" s="228">
        <v>196</v>
      </c>
      <c r="H4070" s="228">
        <v>480</v>
      </c>
      <c r="I4070" s="228">
        <v>423342.45</v>
      </c>
      <c r="J4070" s="228">
        <v>97456.13</v>
      </c>
      <c r="K4070" s="228">
        <v>39824</v>
      </c>
      <c r="L4070" s="228">
        <v>702239.11</v>
      </c>
    </row>
    <row r="4071" spans="1:12">
      <c r="A4071" s="228">
        <v>2010</v>
      </c>
      <c r="B4071" s="228" t="s">
        <v>194</v>
      </c>
      <c r="C4071" s="228" t="s">
        <v>67</v>
      </c>
      <c r="D4071" s="228" t="s">
        <v>206</v>
      </c>
      <c r="E4071" s="228">
        <v>40</v>
      </c>
      <c r="F4071" s="228">
        <v>3514</v>
      </c>
      <c r="G4071" s="228">
        <v>154</v>
      </c>
      <c r="H4071" s="228">
        <v>314</v>
      </c>
      <c r="I4071" s="228">
        <v>254122.55</v>
      </c>
      <c r="J4071" s="228">
        <v>62224.79</v>
      </c>
      <c r="K4071" s="228">
        <v>25586</v>
      </c>
      <c r="L4071" s="228">
        <v>433019.54</v>
      </c>
    </row>
    <row r="4072" spans="1:12">
      <c r="A4072" s="228">
        <v>2010</v>
      </c>
      <c r="B4072" s="228" t="s">
        <v>194</v>
      </c>
      <c r="C4072" s="228" t="s">
        <v>67</v>
      </c>
      <c r="D4072" s="228" t="s">
        <v>206</v>
      </c>
      <c r="E4072" s="228">
        <v>45</v>
      </c>
      <c r="F4072" s="228">
        <v>3616</v>
      </c>
      <c r="G4072" s="228">
        <v>140</v>
      </c>
      <c r="H4072" s="228">
        <v>325</v>
      </c>
      <c r="I4072" s="228">
        <v>303544.75</v>
      </c>
      <c r="J4072" s="228">
        <v>68081.86</v>
      </c>
      <c r="K4072" s="228">
        <v>56197.8</v>
      </c>
      <c r="L4072" s="228">
        <v>507043.7</v>
      </c>
    </row>
    <row r="4073" spans="1:12">
      <c r="A4073" s="228">
        <v>2010</v>
      </c>
      <c r="B4073" s="228" t="s">
        <v>194</v>
      </c>
      <c r="C4073" s="228" t="s">
        <v>67</v>
      </c>
      <c r="D4073" s="228" t="s">
        <v>206</v>
      </c>
      <c r="E4073" s="228">
        <v>50</v>
      </c>
      <c r="F4073" s="228">
        <v>3455</v>
      </c>
      <c r="G4073" s="228">
        <v>161</v>
      </c>
      <c r="H4073" s="228">
        <v>338</v>
      </c>
      <c r="I4073" s="228">
        <v>242014.85</v>
      </c>
      <c r="J4073" s="228">
        <v>66761.679999999993</v>
      </c>
      <c r="K4073" s="228">
        <v>35255</v>
      </c>
      <c r="L4073" s="228">
        <v>426386.61</v>
      </c>
    </row>
    <row r="4074" spans="1:12">
      <c r="A4074" s="228">
        <v>2010</v>
      </c>
      <c r="B4074" s="228" t="s">
        <v>194</v>
      </c>
      <c r="C4074" s="228" t="s">
        <v>67</v>
      </c>
      <c r="D4074" s="228" t="s">
        <v>206</v>
      </c>
      <c r="E4074" s="228">
        <v>55</v>
      </c>
      <c r="F4074" s="228">
        <v>2995</v>
      </c>
      <c r="G4074" s="228">
        <v>199</v>
      </c>
      <c r="H4074" s="228">
        <v>411</v>
      </c>
      <c r="I4074" s="228">
        <v>367924.76</v>
      </c>
      <c r="J4074" s="228">
        <v>87930.15</v>
      </c>
      <c r="K4074" s="228">
        <v>145285</v>
      </c>
      <c r="L4074" s="228">
        <v>676230.21</v>
      </c>
    </row>
    <row r="4075" spans="1:12">
      <c r="A4075" s="228">
        <v>2010</v>
      </c>
      <c r="B4075" s="228" t="s">
        <v>194</v>
      </c>
      <c r="C4075" s="228" t="s">
        <v>67</v>
      </c>
      <c r="D4075" s="228" t="s">
        <v>206</v>
      </c>
      <c r="E4075" s="228">
        <v>60</v>
      </c>
      <c r="F4075" s="228">
        <v>2077</v>
      </c>
      <c r="G4075" s="228">
        <v>167</v>
      </c>
      <c r="H4075" s="228">
        <v>442</v>
      </c>
      <c r="I4075" s="228">
        <v>366699.6</v>
      </c>
      <c r="J4075" s="228">
        <v>64098.87</v>
      </c>
      <c r="K4075" s="228">
        <v>95837</v>
      </c>
      <c r="L4075" s="228">
        <v>616780.68000000005</v>
      </c>
    </row>
    <row r="4076" spans="1:12">
      <c r="A4076" s="228">
        <v>2010</v>
      </c>
      <c r="B4076" s="228" t="s">
        <v>194</v>
      </c>
      <c r="C4076" s="228" t="s">
        <v>67</v>
      </c>
      <c r="D4076" s="228" t="s">
        <v>206</v>
      </c>
      <c r="E4076" s="228">
        <v>65</v>
      </c>
      <c r="F4076" s="228">
        <v>1092</v>
      </c>
      <c r="G4076" s="228">
        <v>87</v>
      </c>
      <c r="H4076" s="228">
        <v>179</v>
      </c>
      <c r="I4076" s="228">
        <v>188608.3</v>
      </c>
      <c r="J4076" s="228">
        <v>49870.75</v>
      </c>
      <c r="K4076" s="228">
        <v>89748</v>
      </c>
      <c r="L4076" s="228">
        <v>377769.15</v>
      </c>
    </row>
    <row r="4077" spans="1:12">
      <c r="A4077" s="228">
        <v>2010</v>
      </c>
      <c r="B4077" s="228" t="s">
        <v>194</v>
      </c>
      <c r="C4077" s="228" t="s">
        <v>67</v>
      </c>
      <c r="D4077" s="228" t="s">
        <v>206</v>
      </c>
      <c r="E4077" s="228">
        <v>70</v>
      </c>
      <c r="F4077" s="228">
        <v>517</v>
      </c>
      <c r="G4077" s="228">
        <v>61</v>
      </c>
      <c r="H4077" s="228">
        <v>135</v>
      </c>
      <c r="I4077" s="228">
        <v>101891.5</v>
      </c>
      <c r="J4077" s="228">
        <v>29278.39</v>
      </c>
      <c r="K4077" s="228">
        <v>14013</v>
      </c>
      <c r="L4077" s="228">
        <v>161753.09</v>
      </c>
    </row>
    <row r="4078" spans="1:12">
      <c r="A4078" s="228">
        <v>2010</v>
      </c>
      <c r="B4078" s="228" t="s">
        <v>194</v>
      </c>
      <c r="C4078" s="228" t="s">
        <v>67</v>
      </c>
      <c r="D4078" s="228" t="s">
        <v>206</v>
      </c>
      <c r="E4078" s="228">
        <v>75</v>
      </c>
      <c r="F4078" s="228">
        <v>274</v>
      </c>
      <c r="G4078" s="228">
        <v>37</v>
      </c>
      <c r="H4078" s="228">
        <v>119</v>
      </c>
      <c r="I4078" s="228">
        <v>112808</v>
      </c>
      <c r="J4078" s="228">
        <v>19941.22</v>
      </c>
      <c r="K4078" s="228">
        <v>39939</v>
      </c>
      <c r="L4078" s="228">
        <v>184858.13</v>
      </c>
    </row>
    <row r="4079" spans="1:12">
      <c r="A4079" s="228">
        <v>2010</v>
      </c>
      <c r="B4079" s="228" t="s">
        <v>194</v>
      </c>
      <c r="C4079" s="228" t="s">
        <v>67</v>
      </c>
      <c r="D4079" s="228" t="s">
        <v>206</v>
      </c>
      <c r="E4079" s="228">
        <v>80</v>
      </c>
      <c r="F4079" s="228">
        <v>154</v>
      </c>
      <c r="G4079" s="228">
        <v>15</v>
      </c>
      <c r="H4079" s="228">
        <v>86</v>
      </c>
      <c r="I4079" s="228">
        <v>48028.25</v>
      </c>
      <c r="J4079" s="228">
        <v>7621.2</v>
      </c>
      <c r="K4079" s="228">
        <v>16677</v>
      </c>
      <c r="L4079" s="228">
        <v>76458.789999999994</v>
      </c>
    </row>
    <row r="4080" spans="1:12">
      <c r="A4080" s="228">
        <v>2010</v>
      </c>
      <c r="B4080" s="228" t="s">
        <v>194</v>
      </c>
      <c r="C4080" s="228" t="s">
        <v>67</v>
      </c>
      <c r="D4080" s="228" t="s">
        <v>206</v>
      </c>
      <c r="E4080" s="228">
        <v>85</v>
      </c>
      <c r="F4080" s="228">
        <v>62</v>
      </c>
      <c r="G4080" s="228">
        <v>6</v>
      </c>
      <c r="H4080" s="228">
        <v>97</v>
      </c>
      <c r="I4080" s="228">
        <v>49056</v>
      </c>
      <c r="J4080" s="228">
        <v>1832.75</v>
      </c>
      <c r="K4080" s="228">
        <v>454</v>
      </c>
      <c r="L4080" s="228">
        <v>51772.1</v>
      </c>
    </row>
    <row r="4081" spans="1:12">
      <c r="A4081" s="228">
        <v>2010</v>
      </c>
      <c r="B4081" s="228" t="s">
        <v>194</v>
      </c>
      <c r="C4081" s="228" t="s">
        <v>67</v>
      </c>
      <c r="D4081" s="228" t="s">
        <v>206</v>
      </c>
      <c r="E4081" s="228">
        <v>90</v>
      </c>
      <c r="F4081" s="228">
        <v>18</v>
      </c>
      <c r="G4081" s="228">
        <v>7</v>
      </c>
      <c r="H4081" s="228">
        <v>52</v>
      </c>
      <c r="I4081" s="228">
        <v>35018</v>
      </c>
      <c r="J4081" s="228">
        <v>1599.1</v>
      </c>
      <c r="K4081" s="228">
        <v>464.8</v>
      </c>
      <c r="L4081" s="228">
        <v>37538.15</v>
      </c>
    </row>
    <row r="4082" spans="1:12">
      <c r="A4082" s="228">
        <v>2010</v>
      </c>
      <c r="B4082" s="228" t="s">
        <v>194</v>
      </c>
      <c r="C4082" s="228" t="s">
        <v>67</v>
      </c>
      <c r="D4082" s="228" t="s">
        <v>206</v>
      </c>
      <c r="E4082" s="228">
        <v>95</v>
      </c>
      <c r="F4082" s="228">
        <v>5</v>
      </c>
      <c r="G4082" s="228">
        <v>0</v>
      </c>
      <c r="H4082" s="228">
        <v>0</v>
      </c>
      <c r="I4082" s="228">
        <v>0</v>
      </c>
      <c r="J4082" s="228">
        <v>0</v>
      </c>
      <c r="K4082" s="228">
        <v>0</v>
      </c>
      <c r="L4082" s="228">
        <v>0</v>
      </c>
    </row>
    <row r="4083" spans="1:12">
      <c r="A4083" s="228">
        <v>2010</v>
      </c>
      <c r="B4083" s="228" t="s">
        <v>195</v>
      </c>
      <c r="C4083" s="228" t="s">
        <v>61</v>
      </c>
      <c r="D4083" s="228" t="s">
        <v>205</v>
      </c>
      <c r="E4083" s="228">
        <v>0</v>
      </c>
      <c r="F4083" s="228">
        <v>101992</v>
      </c>
      <c r="G4083" s="228">
        <v>5478</v>
      </c>
      <c r="H4083" s="228">
        <v>14350</v>
      </c>
      <c r="I4083" s="228">
        <v>7593847.4500000002</v>
      </c>
      <c r="J4083" s="228">
        <v>1314959.45</v>
      </c>
      <c r="K4083" s="228">
        <v>255575.4</v>
      </c>
      <c r="L4083" s="228">
        <v>10743316.779999999</v>
      </c>
    </row>
    <row r="4084" spans="1:12">
      <c r="A4084" s="228">
        <v>2010</v>
      </c>
      <c r="B4084" s="228" t="s">
        <v>195</v>
      </c>
      <c r="C4084" s="228" t="s">
        <v>61</v>
      </c>
      <c r="D4084" s="228" t="s">
        <v>205</v>
      </c>
      <c r="E4084" s="228">
        <v>5</v>
      </c>
      <c r="F4084" s="228">
        <v>102740</v>
      </c>
      <c r="G4084" s="228">
        <v>2101</v>
      </c>
      <c r="H4084" s="228">
        <v>3502</v>
      </c>
      <c r="I4084" s="228">
        <v>2185221.48</v>
      </c>
      <c r="J4084" s="228">
        <v>524131.48</v>
      </c>
      <c r="K4084" s="228">
        <v>163747.9</v>
      </c>
      <c r="L4084" s="228">
        <v>3515298.54</v>
      </c>
    </row>
    <row r="4085" spans="1:12">
      <c r="A4085" s="228">
        <v>2010</v>
      </c>
      <c r="B4085" s="228" t="s">
        <v>195</v>
      </c>
      <c r="C4085" s="228" t="s">
        <v>61</v>
      </c>
      <c r="D4085" s="228" t="s">
        <v>205</v>
      </c>
      <c r="E4085" s="228">
        <v>10</v>
      </c>
      <c r="F4085" s="228">
        <v>102732</v>
      </c>
      <c r="G4085" s="228">
        <v>1769</v>
      </c>
      <c r="H4085" s="228">
        <v>3162</v>
      </c>
      <c r="I4085" s="228">
        <v>2015702.84</v>
      </c>
      <c r="J4085" s="228">
        <v>523249.68</v>
      </c>
      <c r="K4085" s="228">
        <v>317506.25</v>
      </c>
      <c r="L4085" s="228">
        <v>3403531.97</v>
      </c>
    </row>
    <row r="4086" spans="1:12">
      <c r="A4086" s="228">
        <v>2010</v>
      </c>
      <c r="B4086" s="228" t="s">
        <v>195</v>
      </c>
      <c r="C4086" s="228" t="s">
        <v>61</v>
      </c>
      <c r="D4086" s="228" t="s">
        <v>205</v>
      </c>
      <c r="E4086" s="228">
        <v>15</v>
      </c>
      <c r="F4086" s="228">
        <v>108293</v>
      </c>
      <c r="G4086" s="228">
        <v>2841</v>
      </c>
      <c r="H4086" s="228">
        <v>5462</v>
      </c>
      <c r="I4086" s="228">
        <v>4393497.7</v>
      </c>
      <c r="J4086" s="228">
        <v>891817.9</v>
      </c>
      <c r="K4086" s="228">
        <v>805533.65</v>
      </c>
      <c r="L4086" s="228">
        <v>7308695.8799999999</v>
      </c>
    </row>
    <row r="4087" spans="1:12">
      <c r="A4087" s="228">
        <v>2010</v>
      </c>
      <c r="B4087" s="228" t="s">
        <v>195</v>
      </c>
      <c r="C4087" s="228" t="s">
        <v>61</v>
      </c>
      <c r="D4087" s="228" t="s">
        <v>205</v>
      </c>
      <c r="E4087" s="228">
        <v>20</v>
      </c>
      <c r="F4087" s="228">
        <v>83809</v>
      </c>
      <c r="G4087" s="228">
        <v>2318</v>
      </c>
      <c r="H4087" s="228">
        <v>4868</v>
      </c>
      <c r="I4087" s="228">
        <v>3794992.91</v>
      </c>
      <c r="J4087" s="228">
        <v>798257.09</v>
      </c>
      <c r="K4087" s="228">
        <v>655384.55000000005</v>
      </c>
      <c r="L4087" s="228">
        <v>6498041.2599999998</v>
      </c>
    </row>
    <row r="4088" spans="1:12">
      <c r="A4088" s="228">
        <v>2010</v>
      </c>
      <c r="B4088" s="228" t="s">
        <v>195</v>
      </c>
      <c r="C4088" s="228" t="s">
        <v>61</v>
      </c>
      <c r="D4088" s="228" t="s">
        <v>205</v>
      </c>
      <c r="E4088" s="228">
        <v>25</v>
      </c>
      <c r="F4088" s="228">
        <v>74599</v>
      </c>
      <c r="G4088" s="228">
        <v>1907</v>
      </c>
      <c r="H4088" s="228">
        <v>4484</v>
      </c>
      <c r="I4088" s="228">
        <v>3213840.12</v>
      </c>
      <c r="J4088" s="228">
        <v>745150.2</v>
      </c>
      <c r="K4088" s="228">
        <v>583309.43000000005</v>
      </c>
      <c r="L4088" s="228">
        <v>5701515.71</v>
      </c>
    </row>
    <row r="4089" spans="1:12">
      <c r="A4089" s="228">
        <v>2010</v>
      </c>
      <c r="B4089" s="228" t="s">
        <v>195</v>
      </c>
      <c r="C4089" s="228" t="s">
        <v>61</v>
      </c>
      <c r="D4089" s="228" t="s">
        <v>205</v>
      </c>
      <c r="E4089" s="228">
        <v>30</v>
      </c>
      <c r="F4089" s="228">
        <v>103797</v>
      </c>
      <c r="G4089" s="228">
        <v>2770</v>
      </c>
      <c r="H4089" s="228">
        <v>6060</v>
      </c>
      <c r="I4089" s="228">
        <v>4226556.08</v>
      </c>
      <c r="J4089" s="228">
        <v>1012667.28</v>
      </c>
      <c r="K4089" s="228">
        <v>764704.6</v>
      </c>
      <c r="L4089" s="228">
        <v>7590504.3899999997</v>
      </c>
    </row>
    <row r="4090" spans="1:12">
      <c r="A4090" s="228">
        <v>2010</v>
      </c>
      <c r="B4090" s="228" t="s">
        <v>195</v>
      </c>
      <c r="C4090" s="228" t="s">
        <v>61</v>
      </c>
      <c r="D4090" s="228" t="s">
        <v>205</v>
      </c>
      <c r="E4090" s="228">
        <v>35</v>
      </c>
      <c r="F4090" s="228">
        <v>119413</v>
      </c>
      <c r="G4090" s="228">
        <v>3800</v>
      </c>
      <c r="H4090" s="228">
        <v>8203</v>
      </c>
      <c r="I4090" s="228">
        <v>5899884.4199999999</v>
      </c>
      <c r="J4090" s="228">
        <v>1451405.41</v>
      </c>
      <c r="K4090" s="228">
        <v>1059782.5</v>
      </c>
      <c r="L4090" s="228">
        <v>10397005.02</v>
      </c>
    </row>
    <row r="4091" spans="1:12">
      <c r="A4091" s="228">
        <v>2010</v>
      </c>
      <c r="B4091" s="228" t="s">
        <v>195</v>
      </c>
      <c r="C4091" s="228" t="s">
        <v>61</v>
      </c>
      <c r="D4091" s="228" t="s">
        <v>205</v>
      </c>
      <c r="E4091" s="228">
        <v>40</v>
      </c>
      <c r="F4091" s="228">
        <v>115680</v>
      </c>
      <c r="G4091" s="228">
        <v>4682</v>
      </c>
      <c r="H4091" s="228">
        <v>9310</v>
      </c>
      <c r="I4091" s="228">
        <v>7054921.4500000002</v>
      </c>
      <c r="J4091" s="228">
        <v>1861338.13</v>
      </c>
      <c r="K4091" s="228">
        <v>1563184.75</v>
      </c>
      <c r="L4091" s="228">
        <v>12895477.439999999</v>
      </c>
    </row>
    <row r="4092" spans="1:12">
      <c r="A4092" s="228">
        <v>2010</v>
      </c>
      <c r="B4092" s="228" t="s">
        <v>195</v>
      </c>
      <c r="C4092" s="228" t="s">
        <v>61</v>
      </c>
      <c r="D4092" s="228" t="s">
        <v>205</v>
      </c>
      <c r="E4092" s="228">
        <v>45</v>
      </c>
      <c r="F4092" s="228">
        <v>122754</v>
      </c>
      <c r="G4092" s="228">
        <v>6412</v>
      </c>
      <c r="H4092" s="228">
        <v>12820</v>
      </c>
      <c r="I4092" s="228">
        <v>10077079.439999999</v>
      </c>
      <c r="J4092" s="228">
        <v>2629032.75</v>
      </c>
      <c r="K4092" s="228">
        <v>2326601.09</v>
      </c>
      <c r="L4092" s="228">
        <v>17597349.859999999</v>
      </c>
    </row>
    <row r="4093" spans="1:12">
      <c r="A4093" s="228">
        <v>2010</v>
      </c>
      <c r="B4093" s="228" t="s">
        <v>195</v>
      </c>
      <c r="C4093" s="228" t="s">
        <v>61</v>
      </c>
      <c r="D4093" s="228" t="s">
        <v>205</v>
      </c>
      <c r="E4093" s="228">
        <v>50</v>
      </c>
      <c r="F4093" s="228">
        <v>123153</v>
      </c>
      <c r="G4093" s="228">
        <v>8304</v>
      </c>
      <c r="H4093" s="228">
        <v>16590</v>
      </c>
      <c r="I4093" s="228">
        <v>13378021.82</v>
      </c>
      <c r="J4093" s="228">
        <v>3706316.78</v>
      </c>
      <c r="K4093" s="228">
        <v>3589632.63</v>
      </c>
      <c r="L4093" s="228">
        <v>24409693.77</v>
      </c>
    </row>
    <row r="4094" spans="1:12">
      <c r="A4094" s="228">
        <v>2010</v>
      </c>
      <c r="B4094" s="228" t="s">
        <v>195</v>
      </c>
      <c r="C4094" s="228" t="s">
        <v>61</v>
      </c>
      <c r="D4094" s="228" t="s">
        <v>205</v>
      </c>
      <c r="E4094" s="228">
        <v>55</v>
      </c>
      <c r="F4094" s="228">
        <v>117085</v>
      </c>
      <c r="G4094" s="228">
        <v>10890</v>
      </c>
      <c r="H4094" s="228">
        <v>23792</v>
      </c>
      <c r="I4094" s="228">
        <v>20061201.289999999</v>
      </c>
      <c r="J4094" s="228">
        <v>5107794.53</v>
      </c>
      <c r="K4094" s="228">
        <v>5597522.6699999999</v>
      </c>
      <c r="L4094" s="228">
        <v>35501701.810000002</v>
      </c>
    </row>
    <row r="4095" spans="1:12">
      <c r="A4095" s="228">
        <v>2010</v>
      </c>
      <c r="B4095" s="228" t="s">
        <v>195</v>
      </c>
      <c r="C4095" s="228" t="s">
        <v>61</v>
      </c>
      <c r="D4095" s="228" t="s">
        <v>205</v>
      </c>
      <c r="E4095" s="228">
        <v>60</v>
      </c>
      <c r="F4095" s="228">
        <v>112214</v>
      </c>
      <c r="G4095" s="228">
        <v>14199</v>
      </c>
      <c r="H4095" s="228">
        <v>33386</v>
      </c>
      <c r="I4095" s="228">
        <v>28330087.690000001</v>
      </c>
      <c r="J4095" s="228">
        <v>6876754.1799999997</v>
      </c>
      <c r="K4095" s="228">
        <v>8891678.4800000004</v>
      </c>
      <c r="L4095" s="228">
        <v>50377735.490000002</v>
      </c>
    </row>
    <row r="4096" spans="1:12">
      <c r="A4096" s="228">
        <v>2010</v>
      </c>
      <c r="B4096" s="228" t="s">
        <v>195</v>
      </c>
      <c r="C4096" s="228" t="s">
        <v>61</v>
      </c>
      <c r="D4096" s="228" t="s">
        <v>205</v>
      </c>
      <c r="E4096" s="228">
        <v>65</v>
      </c>
      <c r="F4096" s="228">
        <v>82159</v>
      </c>
      <c r="G4096" s="228">
        <v>14942</v>
      </c>
      <c r="H4096" s="228">
        <v>37299</v>
      </c>
      <c r="I4096" s="228">
        <v>31352071.25</v>
      </c>
      <c r="J4096" s="228">
        <v>7134950.9400000004</v>
      </c>
      <c r="K4096" s="228">
        <v>9489403.6099999994</v>
      </c>
      <c r="L4096" s="228">
        <v>53076124.939999998</v>
      </c>
    </row>
    <row r="4097" spans="1:12">
      <c r="A4097" s="228">
        <v>2010</v>
      </c>
      <c r="B4097" s="228" t="s">
        <v>195</v>
      </c>
      <c r="C4097" s="228" t="s">
        <v>61</v>
      </c>
      <c r="D4097" s="228" t="s">
        <v>205</v>
      </c>
      <c r="E4097" s="228">
        <v>70</v>
      </c>
      <c r="F4097" s="228">
        <v>58558</v>
      </c>
      <c r="G4097" s="228">
        <v>13660</v>
      </c>
      <c r="H4097" s="228">
        <v>38838</v>
      </c>
      <c r="I4097" s="228">
        <v>30737202.780000001</v>
      </c>
      <c r="J4097" s="228">
        <v>6914922.04</v>
      </c>
      <c r="K4097" s="228">
        <v>9841791.8000000007</v>
      </c>
      <c r="L4097" s="228">
        <v>51932569.880000003</v>
      </c>
    </row>
    <row r="4098" spans="1:12">
      <c r="A4098" s="228">
        <v>2010</v>
      </c>
      <c r="B4098" s="228" t="s">
        <v>195</v>
      </c>
      <c r="C4098" s="228" t="s">
        <v>61</v>
      </c>
      <c r="D4098" s="228" t="s">
        <v>205</v>
      </c>
      <c r="E4098" s="228">
        <v>75</v>
      </c>
      <c r="F4098" s="228">
        <v>39967</v>
      </c>
      <c r="G4098" s="228">
        <v>12754</v>
      </c>
      <c r="H4098" s="228">
        <v>40639</v>
      </c>
      <c r="I4098" s="228">
        <v>29395193.760000002</v>
      </c>
      <c r="J4098" s="228">
        <v>6083079.5700000003</v>
      </c>
      <c r="K4098" s="228">
        <v>8717076.8599999994</v>
      </c>
      <c r="L4098" s="228">
        <v>47210324.469999999</v>
      </c>
    </row>
    <row r="4099" spans="1:12">
      <c r="A4099" s="228">
        <v>2010</v>
      </c>
      <c r="B4099" s="228" t="s">
        <v>195</v>
      </c>
      <c r="C4099" s="228" t="s">
        <v>61</v>
      </c>
      <c r="D4099" s="228" t="s">
        <v>205</v>
      </c>
      <c r="E4099" s="228">
        <v>80</v>
      </c>
      <c r="F4099" s="228">
        <v>29197</v>
      </c>
      <c r="G4099" s="228">
        <v>10430</v>
      </c>
      <c r="H4099" s="228">
        <v>39713</v>
      </c>
      <c r="I4099" s="228">
        <v>24735130.84</v>
      </c>
      <c r="J4099" s="228">
        <v>4618748.5</v>
      </c>
      <c r="K4099" s="228">
        <v>5797341.5499999998</v>
      </c>
      <c r="L4099" s="228">
        <v>37055508.25</v>
      </c>
    </row>
    <row r="4100" spans="1:12">
      <c r="A4100" s="228">
        <v>2010</v>
      </c>
      <c r="B4100" s="228" t="s">
        <v>195</v>
      </c>
      <c r="C4100" s="228" t="s">
        <v>61</v>
      </c>
      <c r="D4100" s="228" t="s">
        <v>205</v>
      </c>
      <c r="E4100" s="228">
        <v>85</v>
      </c>
      <c r="F4100" s="228">
        <v>10098</v>
      </c>
      <c r="G4100" s="228">
        <v>3649</v>
      </c>
      <c r="H4100" s="228">
        <v>17191</v>
      </c>
      <c r="I4100" s="228">
        <v>9248381.6400000006</v>
      </c>
      <c r="J4100" s="228">
        <v>1487694.45</v>
      </c>
      <c r="K4100" s="228">
        <v>1619476.95</v>
      </c>
      <c r="L4100" s="228">
        <v>13141153.48</v>
      </c>
    </row>
    <row r="4101" spans="1:12">
      <c r="A4101" s="228">
        <v>2010</v>
      </c>
      <c r="B4101" s="228" t="s">
        <v>195</v>
      </c>
      <c r="C4101" s="228" t="s">
        <v>61</v>
      </c>
      <c r="D4101" s="228" t="s">
        <v>205</v>
      </c>
      <c r="E4101" s="228">
        <v>90</v>
      </c>
      <c r="F4101" s="228">
        <v>2690</v>
      </c>
      <c r="G4101" s="228">
        <v>877</v>
      </c>
      <c r="H4101" s="228">
        <v>5634</v>
      </c>
      <c r="I4101" s="228">
        <v>2600235.96</v>
      </c>
      <c r="J4101" s="228">
        <v>322855.11</v>
      </c>
      <c r="K4101" s="228">
        <v>297459</v>
      </c>
      <c r="L4101" s="228">
        <v>3356370.55</v>
      </c>
    </row>
    <row r="4102" spans="1:12">
      <c r="A4102" s="228">
        <v>2010</v>
      </c>
      <c r="B4102" s="228" t="s">
        <v>195</v>
      </c>
      <c r="C4102" s="228" t="s">
        <v>61</v>
      </c>
      <c r="D4102" s="228" t="s">
        <v>205</v>
      </c>
      <c r="E4102" s="228">
        <v>95</v>
      </c>
      <c r="F4102" s="228">
        <v>608</v>
      </c>
      <c r="G4102" s="228">
        <v>168</v>
      </c>
      <c r="H4102" s="228">
        <v>1336</v>
      </c>
      <c r="I4102" s="228">
        <v>557474.55000000005</v>
      </c>
      <c r="J4102" s="228">
        <v>65351.54</v>
      </c>
      <c r="K4102" s="228">
        <v>48840</v>
      </c>
      <c r="L4102" s="228">
        <v>699003.65</v>
      </c>
    </row>
    <row r="4103" spans="1:12">
      <c r="A4103" s="228">
        <v>2010</v>
      </c>
      <c r="B4103" s="228" t="s">
        <v>195</v>
      </c>
      <c r="C4103" s="228" t="s">
        <v>61</v>
      </c>
      <c r="D4103" s="228" t="s">
        <v>206</v>
      </c>
      <c r="E4103" s="228">
        <v>0</v>
      </c>
      <c r="F4103" s="228">
        <v>95716</v>
      </c>
      <c r="G4103" s="228">
        <v>3915</v>
      </c>
      <c r="H4103" s="228">
        <v>11506</v>
      </c>
      <c r="I4103" s="228">
        <v>5668890.8300000001</v>
      </c>
      <c r="J4103" s="228">
        <v>897363.81</v>
      </c>
      <c r="K4103" s="228">
        <v>204423.35</v>
      </c>
      <c r="L4103" s="228">
        <v>7751485.29</v>
      </c>
    </row>
    <row r="4104" spans="1:12">
      <c r="A4104" s="228">
        <v>2010</v>
      </c>
      <c r="B4104" s="228" t="s">
        <v>195</v>
      </c>
      <c r="C4104" s="228" t="s">
        <v>61</v>
      </c>
      <c r="D4104" s="228" t="s">
        <v>206</v>
      </c>
      <c r="E4104" s="228">
        <v>5</v>
      </c>
      <c r="F4104" s="228">
        <v>96559</v>
      </c>
      <c r="G4104" s="228">
        <v>1803</v>
      </c>
      <c r="H4104" s="228">
        <v>3137</v>
      </c>
      <c r="I4104" s="228">
        <v>1892527.51</v>
      </c>
      <c r="J4104" s="228">
        <v>442099.95</v>
      </c>
      <c r="K4104" s="228">
        <v>174042.85</v>
      </c>
      <c r="L4104" s="228">
        <v>3051034.01</v>
      </c>
    </row>
    <row r="4105" spans="1:12">
      <c r="A4105" s="228">
        <v>2010</v>
      </c>
      <c r="B4105" s="228" t="s">
        <v>195</v>
      </c>
      <c r="C4105" s="228" t="s">
        <v>61</v>
      </c>
      <c r="D4105" s="228" t="s">
        <v>206</v>
      </c>
      <c r="E4105" s="228">
        <v>10</v>
      </c>
      <c r="F4105" s="228">
        <v>96832</v>
      </c>
      <c r="G4105" s="228">
        <v>1379</v>
      </c>
      <c r="H4105" s="228">
        <v>3311</v>
      </c>
      <c r="I4105" s="228">
        <v>1844823.25</v>
      </c>
      <c r="J4105" s="228">
        <v>412510.13</v>
      </c>
      <c r="K4105" s="228">
        <v>357277</v>
      </c>
      <c r="L4105" s="228">
        <v>3008829.1</v>
      </c>
    </row>
    <row r="4106" spans="1:12">
      <c r="A4106" s="228">
        <v>2010</v>
      </c>
      <c r="B4106" s="228" t="s">
        <v>195</v>
      </c>
      <c r="C4106" s="228" t="s">
        <v>61</v>
      </c>
      <c r="D4106" s="228" t="s">
        <v>206</v>
      </c>
      <c r="E4106" s="228">
        <v>15</v>
      </c>
      <c r="F4106" s="228">
        <v>102391</v>
      </c>
      <c r="G4106" s="228">
        <v>3067</v>
      </c>
      <c r="H4106" s="228">
        <v>7398</v>
      </c>
      <c r="I4106" s="228">
        <v>5195190.49</v>
      </c>
      <c r="J4106" s="228">
        <v>868473.68</v>
      </c>
      <c r="K4106" s="228">
        <v>498461</v>
      </c>
      <c r="L4106" s="228">
        <v>8994417.5999999996</v>
      </c>
    </row>
    <row r="4107" spans="1:12">
      <c r="A4107" s="228">
        <v>2010</v>
      </c>
      <c r="B4107" s="228" t="s">
        <v>195</v>
      </c>
      <c r="C4107" s="228" t="s">
        <v>61</v>
      </c>
      <c r="D4107" s="228" t="s">
        <v>206</v>
      </c>
      <c r="E4107" s="228">
        <v>20</v>
      </c>
      <c r="F4107" s="228">
        <v>87144</v>
      </c>
      <c r="G4107" s="228">
        <v>4054</v>
      </c>
      <c r="H4107" s="228">
        <v>9962</v>
      </c>
      <c r="I4107" s="228">
        <v>6787836.6799999997</v>
      </c>
      <c r="J4107" s="228">
        <v>1245327.9099999999</v>
      </c>
      <c r="K4107" s="228">
        <v>662015.64</v>
      </c>
      <c r="L4107" s="228">
        <v>10328635.08</v>
      </c>
    </row>
    <row r="4108" spans="1:12">
      <c r="A4108" s="228">
        <v>2010</v>
      </c>
      <c r="B4108" s="228" t="s">
        <v>195</v>
      </c>
      <c r="C4108" s="228" t="s">
        <v>61</v>
      </c>
      <c r="D4108" s="228" t="s">
        <v>206</v>
      </c>
      <c r="E4108" s="228">
        <v>25</v>
      </c>
      <c r="F4108" s="228">
        <v>91203</v>
      </c>
      <c r="G4108" s="228">
        <v>5391</v>
      </c>
      <c r="H4108" s="228">
        <v>16767</v>
      </c>
      <c r="I4108" s="228">
        <v>11770767.07</v>
      </c>
      <c r="J4108" s="228">
        <v>2733952.94</v>
      </c>
      <c r="K4108" s="228">
        <v>679945</v>
      </c>
      <c r="L4108" s="228">
        <v>18195769.530000001</v>
      </c>
    </row>
    <row r="4109" spans="1:12">
      <c r="A4109" s="228">
        <v>2010</v>
      </c>
      <c r="B4109" s="228" t="s">
        <v>195</v>
      </c>
      <c r="C4109" s="228" t="s">
        <v>61</v>
      </c>
      <c r="D4109" s="228" t="s">
        <v>206</v>
      </c>
      <c r="E4109" s="228">
        <v>30</v>
      </c>
      <c r="F4109" s="228">
        <v>118891</v>
      </c>
      <c r="G4109" s="228">
        <v>9040</v>
      </c>
      <c r="H4109" s="228">
        <v>28628</v>
      </c>
      <c r="I4109" s="228">
        <v>21601918.039999999</v>
      </c>
      <c r="J4109" s="228">
        <v>4891684.8899999997</v>
      </c>
      <c r="K4109" s="228">
        <v>845270</v>
      </c>
      <c r="L4109" s="228">
        <v>32337945.629999999</v>
      </c>
    </row>
    <row r="4110" spans="1:12">
      <c r="A4110" s="228">
        <v>2010</v>
      </c>
      <c r="B4110" s="228" t="s">
        <v>195</v>
      </c>
      <c r="C4110" s="228" t="s">
        <v>61</v>
      </c>
      <c r="D4110" s="228" t="s">
        <v>206</v>
      </c>
      <c r="E4110" s="228">
        <v>35</v>
      </c>
      <c r="F4110" s="228">
        <v>131394</v>
      </c>
      <c r="G4110" s="228">
        <v>10017</v>
      </c>
      <c r="H4110" s="228">
        <v>28530</v>
      </c>
      <c r="I4110" s="228">
        <v>21768616.050000001</v>
      </c>
      <c r="J4110" s="228">
        <v>4674112.5199999996</v>
      </c>
      <c r="K4110" s="228">
        <v>1278781.2</v>
      </c>
      <c r="L4110" s="228">
        <v>33011090.620000001</v>
      </c>
    </row>
    <row r="4111" spans="1:12">
      <c r="A4111" s="228">
        <v>2010</v>
      </c>
      <c r="B4111" s="228" t="s">
        <v>195</v>
      </c>
      <c r="C4111" s="228" t="s">
        <v>61</v>
      </c>
      <c r="D4111" s="228" t="s">
        <v>206</v>
      </c>
      <c r="E4111" s="228">
        <v>40</v>
      </c>
      <c r="F4111" s="228">
        <v>127363</v>
      </c>
      <c r="G4111" s="228">
        <v>8377</v>
      </c>
      <c r="H4111" s="228">
        <v>18461</v>
      </c>
      <c r="I4111" s="228">
        <v>14811681.390000001</v>
      </c>
      <c r="J4111" s="228">
        <v>3332847.07</v>
      </c>
      <c r="K4111" s="228">
        <v>1871064.15</v>
      </c>
      <c r="L4111" s="228">
        <v>24153207.050000001</v>
      </c>
    </row>
    <row r="4112" spans="1:12">
      <c r="A4112" s="228">
        <v>2010</v>
      </c>
      <c r="B4112" s="228" t="s">
        <v>195</v>
      </c>
      <c r="C4112" s="228" t="s">
        <v>61</v>
      </c>
      <c r="D4112" s="228" t="s">
        <v>206</v>
      </c>
      <c r="E4112" s="228">
        <v>45</v>
      </c>
      <c r="F4112" s="228">
        <v>131685</v>
      </c>
      <c r="G4112" s="228">
        <v>8565</v>
      </c>
      <c r="H4112" s="228">
        <v>18858</v>
      </c>
      <c r="I4112" s="228">
        <v>15259262.48</v>
      </c>
      <c r="J4112" s="228">
        <v>3491653.59</v>
      </c>
      <c r="K4112" s="228">
        <v>2127416.7599999998</v>
      </c>
      <c r="L4112" s="228">
        <v>25204843.66</v>
      </c>
    </row>
    <row r="4113" spans="1:12">
      <c r="A4113" s="228">
        <v>2010</v>
      </c>
      <c r="B4113" s="228" t="s">
        <v>195</v>
      </c>
      <c r="C4113" s="228" t="s">
        <v>61</v>
      </c>
      <c r="D4113" s="228" t="s">
        <v>206</v>
      </c>
      <c r="E4113" s="228">
        <v>50</v>
      </c>
      <c r="F4113" s="228">
        <v>132763</v>
      </c>
      <c r="G4113" s="228">
        <v>10579</v>
      </c>
      <c r="H4113" s="228">
        <v>23206</v>
      </c>
      <c r="I4113" s="228">
        <v>18126488.25</v>
      </c>
      <c r="J4113" s="228">
        <v>4246253</v>
      </c>
      <c r="K4113" s="228">
        <v>3477953.81</v>
      </c>
      <c r="L4113" s="228">
        <v>30463649.27</v>
      </c>
    </row>
    <row r="4114" spans="1:12">
      <c r="A4114" s="228">
        <v>2010</v>
      </c>
      <c r="B4114" s="228" t="s">
        <v>195</v>
      </c>
      <c r="C4114" s="228" t="s">
        <v>61</v>
      </c>
      <c r="D4114" s="228" t="s">
        <v>206</v>
      </c>
      <c r="E4114" s="228">
        <v>55</v>
      </c>
      <c r="F4114" s="228">
        <v>125317</v>
      </c>
      <c r="G4114" s="228">
        <v>12243</v>
      </c>
      <c r="H4114" s="228">
        <v>28116</v>
      </c>
      <c r="I4114" s="228">
        <v>21737568.789999999</v>
      </c>
      <c r="J4114" s="228">
        <v>5068425.6399999997</v>
      </c>
      <c r="K4114" s="228">
        <v>5063712.26</v>
      </c>
      <c r="L4114" s="228">
        <v>38805383.740000002</v>
      </c>
    </row>
    <row r="4115" spans="1:12">
      <c r="A4115" s="228">
        <v>2010</v>
      </c>
      <c r="B4115" s="228" t="s">
        <v>195</v>
      </c>
      <c r="C4115" s="228" t="s">
        <v>61</v>
      </c>
      <c r="D4115" s="228" t="s">
        <v>206</v>
      </c>
      <c r="E4115" s="228">
        <v>60</v>
      </c>
      <c r="F4115" s="228">
        <v>116585</v>
      </c>
      <c r="G4115" s="228">
        <v>14389</v>
      </c>
      <c r="H4115" s="228">
        <v>35499</v>
      </c>
      <c r="I4115" s="228">
        <v>27119796.359999999</v>
      </c>
      <c r="J4115" s="228">
        <v>5987226.3600000003</v>
      </c>
      <c r="K4115" s="228">
        <v>7257092.8200000003</v>
      </c>
      <c r="L4115" s="228">
        <v>45601257.640000001</v>
      </c>
    </row>
    <row r="4116" spans="1:12">
      <c r="A4116" s="228">
        <v>2010</v>
      </c>
      <c r="B4116" s="228" t="s">
        <v>195</v>
      </c>
      <c r="C4116" s="228" t="s">
        <v>61</v>
      </c>
      <c r="D4116" s="228" t="s">
        <v>206</v>
      </c>
      <c r="E4116" s="228">
        <v>65</v>
      </c>
      <c r="F4116" s="228">
        <v>83944</v>
      </c>
      <c r="G4116" s="228">
        <v>13243</v>
      </c>
      <c r="H4116" s="228">
        <v>36687</v>
      </c>
      <c r="I4116" s="228">
        <v>27896978.489999998</v>
      </c>
      <c r="J4116" s="228">
        <v>6013499.9900000002</v>
      </c>
      <c r="K4116" s="228">
        <v>7961767.9800000004</v>
      </c>
      <c r="L4116" s="228">
        <v>46401541.670000002</v>
      </c>
    </row>
    <row r="4117" spans="1:12">
      <c r="A4117" s="228">
        <v>2010</v>
      </c>
      <c r="B4117" s="228" t="s">
        <v>195</v>
      </c>
      <c r="C4117" s="228" t="s">
        <v>61</v>
      </c>
      <c r="D4117" s="228" t="s">
        <v>206</v>
      </c>
      <c r="E4117" s="228">
        <v>70</v>
      </c>
      <c r="F4117" s="228">
        <v>60163</v>
      </c>
      <c r="G4117" s="228">
        <v>12092</v>
      </c>
      <c r="H4117" s="228">
        <v>37529</v>
      </c>
      <c r="I4117" s="228">
        <v>27457045.469999999</v>
      </c>
      <c r="J4117" s="228">
        <v>5712288.46</v>
      </c>
      <c r="K4117" s="228">
        <v>8203834.2300000004</v>
      </c>
      <c r="L4117" s="228">
        <v>45140346.5</v>
      </c>
    </row>
    <row r="4118" spans="1:12">
      <c r="A4118" s="228">
        <v>2010</v>
      </c>
      <c r="B4118" s="228" t="s">
        <v>195</v>
      </c>
      <c r="C4118" s="228" t="s">
        <v>61</v>
      </c>
      <c r="D4118" s="228" t="s">
        <v>206</v>
      </c>
      <c r="E4118" s="228">
        <v>75</v>
      </c>
      <c r="F4118" s="228">
        <v>44267</v>
      </c>
      <c r="G4118" s="228">
        <v>11324</v>
      </c>
      <c r="H4118" s="228">
        <v>43244</v>
      </c>
      <c r="I4118" s="228">
        <v>28631036.199999999</v>
      </c>
      <c r="J4118" s="228">
        <v>5162862.92</v>
      </c>
      <c r="K4118" s="228">
        <v>7030501.5199999996</v>
      </c>
      <c r="L4118" s="228">
        <v>43806685</v>
      </c>
    </row>
    <row r="4119" spans="1:12">
      <c r="A4119" s="228">
        <v>2010</v>
      </c>
      <c r="B4119" s="228" t="s">
        <v>195</v>
      </c>
      <c r="C4119" s="228" t="s">
        <v>61</v>
      </c>
      <c r="D4119" s="228" t="s">
        <v>206</v>
      </c>
      <c r="E4119" s="228">
        <v>80</v>
      </c>
      <c r="F4119" s="228">
        <v>34998</v>
      </c>
      <c r="G4119" s="228">
        <v>9556</v>
      </c>
      <c r="H4119" s="228">
        <v>45060</v>
      </c>
      <c r="I4119" s="228">
        <v>26018793.5</v>
      </c>
      <c r="J4119" s="228">
        <v>4086220.65</v>
      </c>
      <c r="K4119" s="228">
        <v>4800341.49</v>
      </c>
      <c r="L4119" s="228">
        <v>36659608.409999996</v>
      </c>
    </row>
    <row r="4120" spans="1:12">
      <c r="A4120" s="228">
        <v>2010</v>
      </c>
      <c r="B4120" s="228" t="s">
        <v>195</v>
      </c>
      <c r="C4120" s="228" t="s">
        <v>61</v>
      </c>
      <c r="D4120" s="228" t="s">
        <v>206</v>
      </c>
      <c r="E4120" s="228">
        <v>85</v>
      </c>
      <c r="F4120" s="228">
        <v>20348</v>
      </c>
      <c r="G4120" s="228">
        <v>5311</v>
      </c>
      <c r="H4120" s="228">
        <v>35665</v>
      </c>
      <c r="I4120" s="228">
        <v>17975782.600000001</v>
      </c>
      <c r="J4120" s="228">
        <v>2327155.84</v>
      </c>
      <c r="K4120" s="228">
        <v>2511813.4900000002</v>
      </c>
      <c r="L4120" s="228">
        <v>23759993.699999999</v>
      </c>
    </row>
    <row r="4121" spans="1:12">
      <c r="A4121" s="228">
        <v>2010</v>
      </c>
      <c r="B4121" s="228" t="s">
        <v>195</v>
      </c>
      <c r="C4121" s="228" t="s">
        <v>61</v>
      </c>
      <c r="D4121" s="228" t="s">
        <v>206</v>
      </c>
      <c r="E4121" s="228">
        <v>90</v>
      </c>
      <c r="F4121" s="228">
        <v>7682</v>
      </c>
      <c r="G4121" s="228">
        <v>1707</v>
      </c>
      <c r="H4121" s="228">
        <v>14479</v>
      </c>
      <c r="I4121" s="228">
        <v>6378768.2999999998</v>
      </c>
      <c r="J4121" s="228">
        <v>714280.44</v>
      </c>
      <c r="K4121" s="228">
        <v>590542.19999999995</v>
      </c>
      <c r="L4121" s="228">
        <v>8017899.3700000001</v>
      </c>
    </row>
    <row r="4122" spans="1:12">
      <c r="A4122" s="228">
        <v>2010</v>
      </c>
      <c r="B4122" s="228" t="s">
        <v>195</v>
      </c>
      <c r="C4122" s="228" t="s">
        <v>61</v>
      </c>
      <c r="D4122" s="228" t="s">
        <v>206</v>
      </c>
      <c r="E4122" s="228">
        <v>95</v>
      </c>
      <c r="F4122" s="228">
        <v>2266</v>
      </c>
      <c r="G4122" s="228">
        <v>508</v>
      </c>
      <c r="H4122" s="228">
        <v>5627</v>
      </c>
      <c r="I4122" s="228">
        <v>2262873.7599999998</v>
      </c>
      <c r="J4122" s="228">
        <v>196375.49</v>
      </c>
      <c r="K4122" s="228">
        <v>129300.4</v>
      </c>
      <c r="L4122" s="228">
        <v>2657971.52</v>
      </c>
    </row>
    <row r="4123" spans="1:12">
      <c r="A4123" s="228">
        <v>2010</v>
      </c>
      <c r="B4123" s="228" t="s">
        <v>195</v>
      </c>
      <c r="C4123" s="228" t="s">
        <v>62</v>
      </c>
      <c r="D4123" s="228" t="s">
        <v>205</v>
      </c>
      <c r="E4123" s="228">
        <v>0</v>
      </c>
      <c r="F4123" s="228">
        <v>71102</v>
      </c>
      <c r="G4123" s="228">
        <v>2895</v>
      </c>
      <c r="H4123" s="228">
        <v>9523</v>
      </c>
      <c r="I4123" s="228">
        <v>5065969.9400000004</v>
      </c>
      <c r="J4123" s="228">
        <v>1015993.72</v>
      </c>
      <c r="K4123" s="228">
        <v>169836</v>
      </c>
      <c r="L4123" s="228">
        <v>6935014.3600000003</v>
      </c>
    </row>
    <row r="4124" spans="1:12">
      <c r="A4124" s="228">
        <v>2010</v>
      </c>
      <c r="B4124" s="228" t="s">
        <v>195</v>
      </c>
      <c r="C4124" s="228" t="s">
        <v>62</v>
      </c>
      <c r="D4124" s="228" t="s">
        <v>205</v>
      </c>
      <c r="E4124" s="228">
        <v>5</v>
      </c>
      <c r="F4124" s="228">
        <v>70523</v>
      </c>
      <c r="G4124" s="228">
        <v>1226</v>
      </c>
      <c r="H4124" s="228">
        <v>1694</v>
      </c>
      <c r="I4124" s="228">
        <v>1231000.73</v>
      </c>
      <c r="J4124" s="228">
        <v>406647.64</v>
      </c>
      <c r="K4124" s="228">
        <v>106763</v>
      </c>
      <c r="L4124" s="228">
        <v>2047283.14</v>
      </c>
    </row>
    <row r="4125" spans="1:12">
      <c r="A4125" s="228">
        <v>2010</v>
      </c>
      <c r="B4125" s="228" t="s">
        <v>195</v>
      </c>
      <c r="C4125" s="228" t="s">
        <v>62</v>
      </c>
      <c r="D4125" s="228" t="s">
        <v>205</v>
      </c>
      <c r="E4125" s="228">
        <v>10</v>
      </c>
      <c r="F4125" s="228">
        <v>71270</v>
      </c>
      <c r="G4125" s="228">
        <v>1023</v>
      </c>
      <c r="H4125" s="228">
        <v>1545</v>
      </c>
      <c r="I4125" s="228">
        <v>1143899.56</v>
      </c>
      <c r="J4125" s="228">
        <v>385744.9</v>
      </c>
      <c r="K4125" s="228">
        <v>147676.96</v>
      </c>
      <c r="L4125" s="228">
        <v>1912315.81</v>
      </c>
    </row>
    <row r="4126" spans="1:12">
      <c r="A4126" s="228">
        <v>2010</v>
      </c>
      <c r="B4126" s="228" t="s">
        <v>195</v>
      </c>
      <c r="C4126" s="228" t="s">
        <v>62</v>
      </c>
      <c r="D4126" s="228" t="s">
        <v>205</v>
      </c>
      <c r="E4126" s="228">
        <v>15</v>
      </c>
      <c r="F4126" s="228">
        <v>76940</v>
      </c>
      <c r="G4126" s="228">
        <v>2201</v>
      </c>
      <c r="H4126" s="228">
        <v>3477</v>
      </c>
      <c r="I4126" s="228">
        <v>3321452.17</v>
      </c>
      <c r="J4126" s="228">
        <v>880124.28</v>
      </c>
      <c r="K4126" s="228">
        <v>587716.61</v>
      </c>
      <c r="L4126" s="228">
        <v>5479875.6799999997</v>
      </c>
    </row>
    <row r="4127" spans="1:12">
      <c r="A4127" s="228">
        <v>2010</v>
      </c>
      <c r="B4127" s="228" t="s">
        <v>195</v>
      </c>
      <c r="C4127" s="228" t="s">
        <v>62</v>
      </c>
      <c r="D4127" s="228" t="s">
        <v>205</v>
      </c>
      <c r="E4127" s="228">
        <v>20</v>
      </c>
      <c r="F4127" s="228">
        <v>62227</v>
      </c>
      <c r="G4127" s="228">
        <v>2186</v>
      </c>
      <c r="H4127" s="228">
        <v>3919</v>
      </c>
      <c r="I4127" s="228">
        <v>3557858.18</v>
      </c>
      <c r="J4127" s="228">
        <v>895004.97</v>
      </c>
      <c r="K4127" s="228">
        <v>576030</v>
      </c>
      <c r="L4127" s="228">
        <v>5740758.2999999998</v>
      </c>
    </row>
    <row r="4128" spans="1:12">
      <c r="A4128" s="228">
        <v>2010</v>
      </c>
      <c r="B4128" s="228" t="s">
        <v>195</v>
      </c>
      <c r="C4128" s="228" t="s">
        <v>62</v>
      </c>
      <c r="D4128" s="228" t="s">
        <v>205</v>
      </c>
      <c r="E4128" s="228">
        <v>25</v>
      </c>
      <c r="F4128" s="228">
        <v>51172</v>
      </c>
      <c r="G4128" s="228">
        <v>1490</v>
      </c>
      <c r="H4128" s="228">
        <v>2633</v>
      </c>
      <c r="I4128" s="228">
        <v>2287676.2200000002</v>
      </c>
      <c r="J4128" s="228">
        <v>711090.08</v>
      </c>
      <c r="K4128" s="228">
        <v>451918.72</v>
      </c>
      <c r="L4128" s="228">
        <v>4046857.21</v>
      </c>
    </row>
    <row r="4129" spans="1:12">
      <c r="A4129" s="228">
        <v>2010</v>
      </c>
      <c r="B4129" s="228" t="s">
        <v>195</v>
      </c>
      <c r="C4129" s="228" t="s">
        <v>62</v>
      </c>
      <c r="D4129" s="228" t="s">
        <v>205</v>
      </c>
      <c r="E4129" s="228">
        <v>30</v>
      </c>
      <c r="F4129" s="228">
        <v>74471</v>
      </c>
      <c r="G4129" s="228">
        <v>2168</v>
      </c>
      <c r="H4129" s="228">
        <v>4035</v>
      </c>
      <c r="I4129" s="228">
        <v>3210493.91</v>
      </c>
      <c r="J4129" s="228">
        <v>967397.23</v>
      </c>
      <c r="K4129" s="228">
        <v>566360.9</v>
      </c>
      <c r="L4129" s="228">
        <v>5572618.0700000003</v>
      </c>
    </row>
    <row r="4130" spans="1:12">
      <c r="A4130" s="228">
        <v>2010</v>
      </c>
      <c r="B4130" s="228" t="s">
        <v>195</v>
      </c>
      <c r="C4130" s="228" t="s">
        <v>62</v>
      </c>
      <c r="D4130" s="228" t="s">
        <v>205</v>
      </c>
      <c r="E4130" s="228">
        <v>35</v>
      </c>
      <c r="F4130" s="228">
        <v>83750</v>
      </c>
      <c r="G4130" s="228">
        <v>3156</v>
      </c>
      <c r="H4130" s="228">
        <v>5611</v>
      </c>
      <c r="I4130" s="228">
        <v>4229551.8</v>
      </c>
      <c r="J4130" s="228">
        <v>1346328.13</v>
      </c>
      <c r="K4130" s="228">
        <v>689869</v>
      </c>
      <c r="L4130" s="228">
        <v>7236471.0999999996</v>
      </c>
    </row>
    <row r="4131" spans="1:12">
      <c r="A4131" s="228">
        <v>2010</v>
      </c>
      <c r="B4131" s="228" t="s">
        <v>195</v>
      </c>
      <c r="C4131" s="228" t="s">
        <v>62</v>
      </c>
      <c r="D4131" s="228" t="s">
        <v>205</v>
      </c>
      <c r="E4131" s="228">
        <v>40</v>
      </c>
      <c r="F4131" s="228">
        <v>86854</v>
      </c>
      <c r="G4131" s="228">
        <v>3876</v>
      </c>
      <c r="H4131" s="228">
        <v>6801</v>
      </c>
      <c r="I4131" s="228">
        <v>5471544.96</v>
      </c>
      <c r="J4131" s="228">
        <v>1756466.12</v>
      </c>
      <c r="K4131" s="228">
        <v>1049383.1399999999</v>
      </c>
      <c r="L4131" s="228">
        <v>9428379.3300000001</v>
      </c>
    </row>
    <row r="4132" spans="1:12">
      <c r="A4132" s="228">
        <v>2010</v>
      </c>
      <c r="B4132" s="228" t="s">
        <v>195</v>
      </c>
      <c r="C4132" s="228" t="s">
        <v>62</v>
      </c>
      <c r="D4132" s="228" t="s">
        <v>205</v>
      </c>
      <c r="E4132" s="228">
        <v>45</v>
      </c>
      <c r="F4132" s="228">
        <v>88880</v>
      </c>
      <c r="G4132" s="228">
        <v>5222</v>
      </c>
      <c r="H4132" s="228">
        <v>10530</v>
      </c>
      <c r="I4132" s="228">
        <v>8131036.0999999996</v>
      </c>
      <c r="J4132" s="228">
        <v>2370889.06</v>
      </c>
      <c r="K4132" s="228">
        <v>1723112.15</v>
      </c>
      <c r="L4132" s="228">
        <v>13512380.34</v>
      </c>
    </row>
    <row r="4133" spans="1:12">
      <c r="A4133" s="228">
        <v>2010</v>
      </c>
      <c r="B4133" s="228" t="s">
        <v>195</v>
      </c>
      <c r="C4133" s="228" t="s">
        <v>62</v>
      </c>
      <c r="D4133" s="228" t="s">
        <v>205</v>
      </c>
      <c r="E4133" s="228">
        <v>50</v>
      </c>
      <c r="F4133" s="228">
        <v>90572</v>
      </c>
      <c r="G4133" s="228">
        <v>6870</v>
      </c>
      <c r="H4133" s="228">
        <v>13212</v>
      </c>
      <c r="I4133" s="228">
        <v>11017678.310000001</v>
      </c>
      <c r="J4133" s="228">
        <v>3237874.41</v>
      </c>
      <c r="K4133" s="228">
        <v>2663087.9</v>
      </c>
      <c r="L4133" s="228">
        <v>18413265.109999999</v>
      </c>
    </row>
    <row r="4134" spans="1:12">
      <c r="A4134" s="228">
        <v>2010</v>
      </c>
      <c r="B4134" s="228" t="s">
        <v>195</v>
      </c>
      <c r="C4134" s="228" t="s">
        <v>62</v>
      </c>
      <c r="D4134" s="228" t="s">
        <v>205</v>
      </c>
      <c r="E4134" s="228">
        <v>55</v>
      </c>
      <c r="F4134" s="228">
        <v>86027</v>
      </c>
      <c r="G4134" s="228">
        <v>8626</v>
      </c>
      <c r="H4134" s="228">
        <v>17572</v>
      </c>
      <c r="I4134" s="228">
        <v>15548706.359999999</v>
      </c>
      <c r="J4134" s="228">
        <v>4428119.12</v>
      </c>
      <c r="K4134" s="228">
        <v>4037922.15</v>
      </c>
      <c r="L4134" s="228">
        <v>26163577.68</v>
      </c>
    </row>
    <row r="4135" spans="1:12">
      <c r="A4135" s="228">
        <v>2010</v>
      </c>
      <c r="B4135" s="228" t="s">
        <v>195</v>
      </c>
      <c r="C4135" s="228" t="s">
        <v>62</v>
      </c>
      <c r="D4135" s="228" t="s">
        <v>205</v>
      </c>
      <c r="E4135" s="228">
        <v>60</v>
      </c>
      <c r="F4135" s="228">
        <v>81087</v>
      </c>
      <c r="G4135" s="228">
        <v>10962</v>
      </c>
      <c r="H4135" s="228">
        <v>22269</v>
      </c>
      <c r="I4135" s="228">
        <v>19970927.239999998</v>
      </c>
      <c r="J4135" s="228">
        <v>5635342.3099999996</v>
      </c>
      <c r="K4135" s="228">
        <v>5306789.17</v>
      </c>
      <c r="L4135" s="228">
        <v>33708755.659999996</v>
      </c>
    </row>
    <row r="4136" spans="1:12">
      <c r="A4136" s="228">
        <v>2010</v>
      </c>
      <c r="B4136" s="228" t="s">
        <v>195</v>
      </c>
      <c r="C4136" s="228" t="s">
        <v>62</v>
      </c>
      <c r="D4136" s="228" t="s">
        <v>205</v>
      </c>
      <c r="E4136" s="228">
        <v>65</v>
      </c>
      <c r="F4136" s="228">
        <v>59388</v>
      </c>
      <c r="G4136" s="228">
        <v>10913</v>
      </c>
      <c r="H4136" s="228">
        <v>25215</v>
      </c>
      <c r="I4136" s="228">
        <v>22781100.530000001</v>
      </c>
      <c r="J4136" s="228">
        <v>5918749.9500000002</v>
      </c>
      <c r="K4136" s="228">
        <v>6584076.5300000003</v>
      </c>
      <c r="L4136" s="228">
        <v>37475943.630000003</v>
      </c>
    </row>
    <row r="4137" spans="1:12">
      <c r="A4137" s="228">
        <v>2010</v>
      </c>
      <c r="B4137" s="228" t="s">
        <v>195</v>
      </c>
      <c r="C4137" s="228" t="s">
        <v>62</v>
      </c>
      <c r="D4137" s="228" t="s">
        <v>205</v>
      </c>
      <c r="E4137" s="228">
        <v>70</v>
      </c>
      <c r="F4137" s="228">
        <v>43035</v>
      </c>
      <c r="G4137" s="228">
        <v>10581</v>
      </c>
      <c r="H4137" s="228">
        <v>28110</v>
      </c>
      <c r="I4137" s="228">
        <v>23770061.469999999</v>
      </c>
      <c r="J4137" s="228">
        <v>5850396.79</v>
      </c>
      <c r="K4137" s="228">
        <v>6578151.9500000002</v>
      </c>
      <c r="L4137" s="228">
        <v>37681378.759999998</v>
      </c>
    </row>
    <row r="4138" spans="1:12">
      <c r="A4138" s="228">
        <v>2010</v>
      </c>
      <c r="B4138" s="228" t="s">
        <v>195</v>
      </c>
      <c r="C4138" s="228" t="s">
        <v>62</v>
      </c>
      <c r="D4138" s="228" t="s">
        <v>205</v>
      </c>
      <c r="E4138" s="228">
        <v>75</v>
      </c>
      <c r="F4138" s="228">
        <v>30766</v>
      </c>
      <c r="G4138" s="228">
        <v>9906</v>
      </c>
      <c r="H4138" s="228">
        <v>28840</v>
      </c>
      <c r="I4138" s="228">
        <v>22395538.699999999</v>
      </c>
      <c r="J4138" s="228">
        <v>5128355.76</v>
      </c>
      <c r="K4138" s="228">
        <v>6494986.4100000001</v>
      </c>
      <c r="L4138" s="228">
        <v>35342599.210000001</v>
      </c>
    </row>
    <row r="4139" spans="1:12">
      <c r="A4139" s="228">
        <v>2010</v>
      </c>
      <c r="B4139" s="228" t="s">
        <v>195</v>
      </c>
      <c r="C4139" s="228" t="s">
        <v>62</v>
      </c>
      <c r="D4139" s="228" t="s">
        <v>205</v>
      </c>
      <c r="E4139" s="228">
        <v>80</v>
      </c>
      <c r="F4139" s="228">
        <v>23538</v>
      </c>
      <c r="G4139" s="228">
        <v>8251</v>
      </c>
      <c r="H4139" s="228">
        <v>31863</v>
      </c>
      <c r="I4139" s="228">
        <v>22230507.309999999</v>
      </c>
      <c r="J4139" s="228">
        <v>4362536.5599999996</v>
      </c>
      <c r="K4139" s="228">
        <v>4840611.5999999996</v>
      </c>
      <c r="L4139" s="228">
        <v>32531705.600000001</v>
      </c>
    </row>
    <row r="4140" spans="1:12">
      <c r="A4140" s="228">
        <v>2010</v>
      </c>
      <c r="B4140" s="228" t="s">
        <v>195</v>
      </c>
      <c r="C4140" s="228" t="s">
        <v>62</v>
      </c>
      <c r="D4140" s="228" t="s">
        <v>205</v>
      </c>
      <c r="E4140" s="228">
        <v>85</v>
      </c>
      <c r="F4140" s="228">
        <v>8491</v>
      </c>
      <c r="G4140" s="228">
        <v>2768</v>
      </c>
      <c r="H4140" s="228">
        <v>13404</v>
      </c>
      <c r="I4140" s="228">
        <v>8191154.5999999996</v>
      </c>
      <c r="J4140" s="228">
        <v>1401127.99</v>
      </c>
      <c r="K4140" s="228">
        <v>1401191.7</v>
      </c>
      <c r="L4140" s="228">
        <v>11361271.67</v>
      </c>
    </row>
    <row r="4141" spans="1:12">
      <c r="A4141" s="228">
        <v>2010</v>
      </c>
      <c r="B4141" s="228" t="s">
        <v>195</v>
      </c>
      <c r="C4141" s="228" t="s">
        <v>62</v>
      </c>
      <c r="D4141" s="228" t="s">
        <v>205</v>
      </c>
      <c r="E4141" s="228">
        <v>90</v>
      </c>
      <c r="F4141" s="228">
        <v>2502</v>
      </c>
      <c r="G4141" s="228">
        <v>779</v>
      </c>
      <c r="H4141" s="228">
        <v>4913</v>
      </c>
      <c r="I4141" s="228">
        <v>2918268.68</v>
      </c>
      <c r="J4141" s="228">
        <v>421999</v>
      </c>
      <c r="K4141" s="228">
        <v>318251.59999999998</v>
      </c>
      <c r="L4141" s="228">
        <v>3706440.41</v>
      </c>
    </row>
    <row r="4142" spans="1:12">
      <c r="A4142" s="228">
        <v>2010</v>
      </c>
      <c r="B4142" s="228" t="s">
        <v>195</v>
      </c>
      <c r="C4142" s="228" t="s">
        <v>62</v>
      </c>
      <c r="D4142" s="228" t="s">
        <v>205</v>
      </c>
      <c r="E4142" s="228">
        <v>95</v>
      </c>
      <c r="F4142" s="228">
        <v>590</v>
      </c>
      <c r="G4142" s="228">
        <v>189</v>
      </c>
      <c r="H4142" s="228">
        <v>1585</v>
      </c>
      <c r="I4142" s="228">
        <v>764554.9</v>
      </c>
      <c r="J4142" s="228">
        <v>77908.89</v>
      </c>
      <c r="K4142" s="228">
        <v>16447.400000000001</v>
      </c>
      <c r="L4142" s="228">
        <v>880309.58</v>
      </c>
    </row>
    <row r="4143" spans="1:12">
      <c r="A4143" s="228">
        <v>2010</v>
      </c>
      <c r="B4143" s="228" t="s">
        <v>195</v>
      </c>
      <c r="C4143" s="228" t="s">
        <v>62</v>
      </c>
      <c r="D4143" s="228" t="s">
        <v>206</v>
      </c>
      <c r="E4143" s="228">
        <v>0</v>
      </c>
      <c r="F4143" s="228">
        <v>66996</v>
      </c>
      <c r="G4143" s="228">
        <v>1959</v>
      </c>
      <c r="H4143" s="228">
        <v>7373</v>
      </c>
      <c r="I4143" s="228">
        <v>3950588.77</v>
      </c>
      <c r="J4143" s="228">
        <v>643050.05000000005</v>
      </c>
      <c r="K4143" s="228">
        <v>139679</v>
      </c>
      <c r="L4143" s="228">
        <v>5150532.82</v>
      </c>
    </row>
    <row r="4144" spans="1:12">
      <c r="A4144" s="228">
        <v>2010</v>
      </c>
      <c r="B4144" s="228" t="s">
        <v>195</v>
      </c>
      <c r="C4144" s="228" t="s">
        <v>62</v>
      </c>
      <c r="D4144" s="228" t="s">
        <v>206</v>
      </c>
      <c r="E4144" s="228">
        <v>5</v>
      </c>
      <c r="F4144" s="228">
        <v>67151</v>
      </c>
      <c r="G4144" s="228">
        <v>971</v>
      </c>
      <c r="H4144" s="228">
        <v>1231</v>
      </c>
      <c r="I4144" s="228">
        <v>932997.33</v>
      </c>
      <c r="J4144" s="228">
        <v>302355.78999999998</v>
      </c>
      <c r="K4144" s="228">
        <v>77331</v>
      </c>
      <c r="L4144" s="228">
        <v>1546387.05</v>
      </c>
    </row>
    <row r="4145" spans="1:12">
      <c r="A4145" s="228">
        <v>2010</v>
      </c>
      <c r="B4145" s="228" t="s">
        <v>195</v>
      </c>
      <c r="C4145" s="228" t="s">
        <v>62</v>
      </c>
      <c r="D4145" s="228" t="s">
        <v>206</v>
      </c>
      <c r="E4145" s="228">
        <v>10</v>
      </c>
      <c r="F4145" s="228">
        <v>67261</v>
      </c>
      <c r="G4145" s="228">
        <v>945</v>
      </c>
      <c r="H4145" s="228">
        <v>1556</v>
      </c>
      <c r="I4145" s="228">
        <v>1215289.29</v>
      </c>
      <c r="J4145" s="228">
        <v>378489</v>
      </c>
      <c r="K4145" s="228">
        <v>326115</v>
      </c>
      <c r="L4145" s="228">
        <v>2162716.66</v>
      </c>
    </row>
    <row r="4146" spans="1:12">
      <c r="A4146" s="228">
        <v>2010</v>
      </c>
      <c r="B4146" s="228" t="s">
        <v>195</v>
      </c>
      <c r="C4146" s="228" t="s">
        <v>62</v>
      </c>
      <c r="D4146" s="228" t="s">
        <v>206</v>
      </c>
      <c r="E4146" s="228">
        <v>15</v>
      </c>
      <c r="F4146" s="228">
        <v>73141</v>
      </c>
      <c r="G4146" s="228">
        <v>2588</v>
      </c>
      <c r="H4146" s="228">
        <v>4978</v>
      </c>
      <c r="I4146" s="228">
        <v>3899781.94</v>
      </c>
      <c r="J4146" s="228">
        <v>872005.23</v>
      </c>
      <c r="K4146" s="228">
        <v>520334.5</v>
      </c>
      <c r="L4146" s="228">
        <v>6128251.3300000001</v>
      </c>
    </row>
    <row r="4147" spans="1:12">
      <c r="A4147" s="228">
        <v>2010</v>
      </c>
      <c r="B4147" s="228" t="s">
        <v>195</v>
      </c>
      <c r="C4147" s="228" t="s">
        <v>62</v>
      </c>
      <c r="D4147" s="228" t="s">
        <v>206</v>
      </c>
      <c r="E4147" s="228">
        <v>20</v>
      </c>
      <c r="F4147" s="228">
        <v>63925</v>
      </c>
      <c r="G4147" s="228">
        <v>3454</v>
      </c>
      <c r="H4147" s="228">
        <v>7715</v>
      </c>
      <c r="I4147" s="228">
        <v>5418581.6900000004</v>
      </c>
      <c r="J4147" s="228">
        <v>1172945.49</v>
      </c>
      <c r="K4147" s="228">
        <v>380665</v>
      </c>
      <c r="L4147" s="228">
        <v>7832499.1299999999</v>
      </c>
    </row>
    <row r="4148" spans="1:12">
      <c r="A4148" s="228">
        <v>2010</v>
      </c>
      <c r="B4148" s="228" t="s">
        <v>195</v>
      </c>
      <c r="C4148" s="228" t="s">
        <v>62</v>
      </c>
      <c r="D4148" s="228" t="s">
        <v>206</v>
      </c>
      <c r="E4148" s="228">
        <v>25</v>
      </c>
      <c r="F4148" s="228">
        <v>63636</v>
      </c>
      <c r="G4148" s="228">
        <v>4180</v>
      </c>
      <c r="H4148" s="228">
        <v>10881</v>
      </c>
      <c r="I4148" s="228">
        <v>8911023.9299999997</v>
      </c>
      <c r="J4148" s="228">
        <v>2223529.91</v>
      </c>
      <c r="K4148" s="228">
        <v>426538</v>
      </c>
      <c r="L4148" s="228">
        <v>12888530.25</v>
      </c>
    </row>
    <row r="4149" spans="1:12">
      <c r="A4149" s="228">
        <v>2010</v>
      </c>
      <c r="B4149" s="228" t="s">
        <v>195</v>
      </c>
      <c r="C4149" s="228" t="s">
        <v>62</v>
      </c>
      <c r="D4149" s="228" t="s">
        <v>206</v>
      </c>
      <c r="E4149" s="228">
        <v>30</v>
      </c>
      <c r="F4149" s="228">
        <v>85251</v>
      </c>
      <c r="G4149" s="228">
        <v>7475</v>
      </c>
      <c r="H4149" s="228">
        <v>21329</v>
      </c>
      <c r="I4149" s="228">
        <v>19323818.879999999</v>
      </c>
      <c r="J4149" s="228">
        <v>4696531.13</v>
      </c>
      <c r="K4149" s="228">
        <v>709555.98</v>
      </c>
      <c r="L4149" s="228">
        <v>27406619.390000001</v>
      </c>
    </row>
    <row r="4150" spans="1:12">
      <c r="A4150" s="228">
        <v>2010</v>
      </c>
      <c r="B4150" s="228" t="s">
        <v>195</v>
      </c>
      <c r="C4150" s="228" t="s">
        <v>62</v>
      </c>
      <c r="D4150" s="228" t="s">
        <v>206</v>
      </c>
      <c r="E4150" s="228">
        <v>35</v>
      </c>
      <c r="F4150" s="228">
        <v>94778</v>
      </c>
      <c r="G4150" s="228">
        <v>8974</v>
      </c>
      <c r="H4150" s="228">
        <v>21998</v>
      </c>
      <c r="I4150" s="228">
        <v>19590130.850000001</v>
      </c>
      <c r="J4150" s="228">
        <v>4741227.4400000004</v>
      </c>
      <c r="K4150" s="228">
        <v>1015046.8</v>
      </c>
      <c r="L4150" s="228">
        <v>28281117.989999998</v>
      </c>
    </row>
    <row r="4151" spans="1:12">
      <c r="A4151" s="228">
        <v>2010</v>
      </c>
      <c r="B4151" s="228" t="s">
        <v>195</v>
      </c>
      <c r="C4151" s="228" t="s">
        <v>62</v>
      </c>
      <c r="D4151" s="228" t="s">
        <v>206</v>
      </c>
      <c r="E4151" s="228">
        <v>40</v>
      </c>
      <c r="F4151" s="228">
        <v>96253</v>
      </c>
      <c r="G4151" s="228">
        <v>8010</v>
      </c>
      <c r="H4151" s="228">
        <v>16373</v>
      </c>
      <c r="I4151" s="228">
        <v>13183176.470000001</v>
      </c>
      <c r="J4151" s="228">
        <v>3430024.75</v>
      </c>
      <c r="K4151" s="228">
        <v>1235464.23</v>
      </c>
      <c r="L4151" s="228">
        <v>20089183.460000001</v>
      </c>
    </row>
    <row r="4152" spans="1:12">
      <c r="A4152" s="228">
        <v>2010</v>
      </c>
      <c r="B4152" s="228" t="s">
        <v>195</v>
      </c>
      <c r="C4152" s="228" t="s">
        <v>62</v>
      </c>
      <c r="D4152" s="228" t="s">
        <v>206</v>
      </c>
      <c r="E4152" s="228">
        <v>45</v>
      </c>
      <c r="F4152" s="228">
        <v>96349</v>
      </c>
      <c r="G4152" s="228">
        <v>7575</v>
      </c>
      <c r="H4152" s="228">
        <v>15553</v>
      </c>
      <c r="I4152" s="228">
        <v>12334851.710000001</v>
      </c>
      <c r="J4152" s="228">
        <v>3367466.78</v>
      </c>
      <c r="K4152" s="228">
        <v>1631153.5</v>
      </c>
      <c r="L4152" s="228">
        <v>19561385.710000001</v>
      </c>
    </row>
    <row r="4153" spans="1:12">
      <c r="A4153" s="228">
        <v>2010</v>
      </c>
      <c r="B4153" s="228" t="s">
        <v>195</v>
      </c>
      <c r="C4153" s="228" t="s">
        <v>62</v>
      </c>
      <c r="D4153" s="228" t="s">
        <v>206</v>
      </c>
      <c r="E4153" s="228">
        <v>50</v>
      </c>
      <c r="F4153" s="228">
        <v>97614</v>
      </c>
      <c r="G4153" s="228">
        <v>9581</v>
      </c>
      <c r="H4153" s="228">
        <v>19573</v>
      </c>
      <c r="I4153" s="228">
        <v>15211326.27</v>
      </c>
      <c r="J4153" s="228">
        <v>4190767.85</v>
      </c>
      <c r="K4153" s="228">
        <v>2531223.15</v>
      </c>
      <c r="L4153" s="228">
        <v>24280446.399999999</v>
      </c>
    </row>
    <row r="4154" spans="1:12">
      <c r="A4154" s="228">
        <v>2010</v>
      </c>
      <c r="B4154" s="228" t="s">
        <v>195</v>
      </c>
      <c r="C4154" s="228" t="s">
        <v>62</v>
      </c>
      <c r="D4154" s="228" t="s">
        <v>206</v>
      </c>
      <c r="E4154" s="228">
        <v>55</v>
      </c>
      <c r="F4154" s="228">
        <v>93169</v>
      </c>
      <c r="G4154" s="228">
        <v>9906</v>
      </c>
      <c r="H4154" s="228">
        <v>20344</v>
      </c>
      <c r="I4154" s="228">
        <v>16489646.24</v>
      </c>
      <c r="J4154" s="228">
        <v>4605370.6399999997</v>
      </c>
      <c r="K4154" s="228">
        <v>3666474.6</v>
      </c>
      <c r="L4154" s="228">
        <v>27207308.57</v>
      </c>
    </row>
    <row r="4155" spans="1:12">
      <c r="A4155" s="228">
        <v>2010</v>
      </c>
      <c r="B4155" s="228" t="s">
        <v>195</v>
      </c>
      <c r="C4155" s="228" t="s">
        <v>62</v>
      </c>
      <c r="D4155" s="228" t="s">
        <v>206</v>
      </c>
      <c r="E4155" s="228">
        <v>60</v>
      </c>
      <c r="F4155" s="228">
        <v>86779</v>
      </c>
      <c r="G4155" s="228">
        <v>11319</v>
      </c>
      <c r="H4155" s="228">
        <v>26406</v>
      </c>
      <c r="I4155" s="228">
        <v>20646211.68</v>
      </c>
      <c r="J4155" s="228">
        <v>5455564.96</v>
      </c>
      <c r="K4155" s="228">
        <v>5196279.7</v>
      </c>
      <c r="L4155" s="228">
        <v>33976307.490000002</v>
      </c>
    </row>
    <row r="4156" spans="1:12">
      <c r="A4156" s="228">
        <v>2010</v>
      </c>
      <c r="B4156" s="228" t="s">
        <v>195</v>
      </c>
      <c r="C4156" s="228" t="s">
        <v>62</v>
      </c>
      <c r="D4156" s="228" t="s">
        <v>206</v>
      </c>
      <c r="E4156" s="228">
        <v>65</v>
      </c>
      <c r="F4156" s="228">
        <v>61386</v>
      </c>
      <c r="G4156" s="228">
        <v>10175</v>
      </c>
      <c r="H4156" s="228">
        <v>25456</v>
      </c>
      <c r="I4156" s="228">
        <v>20459475.32</v>
      </c>
      <c r="J4156" s="228">
        <v>5089683.7300000004</v>
      </c>
      <c r="K4156" s="228">
        <v>5196788.68</v>
      </c>
      <c r="L4156" s="228">
        <v>32697948.170000002</v>
      </c>
    </row>
    <row r="4157" spans="1:12">
      <c r="A4157" s="228">
        <v>2010</v>
      </c>
      <c r="B4157" s="228" t="s">
        <v>195</v>
      </c>
      <c r="C4157" s="228" t="s">
        <v>62</v>
      </c>
      <c r="D4157" s="228" t="s">
        <v>206</v>
      </c>
      <c r="E4157" s="228">
        <v>70</v>
      </c>
      <c r="F4157" s="228">
        <v>45934</v>
      </c>
      <c r="G4157" s="228">
        <v>9476</v>
      </c>
      <c r="H4157" s="228">
        <v>27529</v>
      </c>
      <c r="I4157" s="228">
        <v>21873128.489999998</v>
      </c>
      <c r="J4157" s="228">
        <v>5020956.7</v>
      </c>
      <c r="K4157" s="228">
        <v>5590596.7199999997</v>
      </c>
      <c r="L4157" s="228">
        <v>33986519.640000001</v>
      </c>
    </row>
    <row r="4158" spans="1:12">
      <c r="A4158" s="228">
        <v>2010</v>
      </c>
      <c r="B4158" s="228" t="s">
        <v>195</v>
      </c>
      <c r="C4158" s="228" t="s">
        <v>62</v>
      </c>
      <c r="D4158" s="228" t="s">
        <v>206</v>
      </c>
      <c r="E4158" s="228">
        <v>75</v>
      </c>
      <c r="F4158" s="228">
        <v>35799</v>
      </c>
      <c r="G4158" s="228">
        <v>8813</v>
      </c>
      <c r="H4158" s="228">
        <v>30884</v>
      </c>
      <c r="I4158" s="228">
        <v>22130912.059999999</v>
      </c>
      <c r="J4158" s="228">
        <v>4588836.1100000003</v>
      </c>
      <c r="K4158" s="228">
        <v>4535116.74</v>
      </c>
      <c r="L4158" s="228">
        <v>32453710.640000001</v>
      </c>
    </row>
    <row r="4159" spans="1:12">
      <c r="A4159" s="228">
        <v>2010</v>
      </c>
      <c r="B4159" s="228" t="s">
        <v>195</v>
      </c>
      <c r="C4159" s="228" t="s">
        <v>62</v>
      </c>
      <c r="D4159" s="228" t="s">
        <v>206</v>
      </c>
      <c r="E4159" s="228">
        <v>80</v>
      </c>
      <c r="F4159" s="228">
        <v>29952</v>
      </c>
      <c r="G4159" s="228">
        <v>7488</v>
      </c>
      <c r="H4159" s="228">
        <v>36511</v>
      </c>
      <c r="I4159" s="228">
        <v>23396461.010000002</v>
      </c>
      <c r="J4159" s="228">
        <v>4171644.62</v>
      </c>
      <c r="K4159" s="228">
        <v>4316978.3499999996</v>
      </c>
      <c r="L4159" s="228">
        <v>33927778.130000003</v>
      </c>
    </row>
    <row r="4160" spans="1:12">
      <c r="A4160" s="228">
        <v>2010</v>
      </c>
      <c r="B4160" s="228" t="s">
        <v>195</v>
      </c>
      <c r="C4160" s="228" t="s">
        <v>62</v>
      </c>
      <c r="D4160" s="228" t="s">
        <v>206</v>
      </c>
      <c r="E4160" s="228">
        <v>85</v>
      </c>
      <c r="F4160" s="228">
        <v>17878</v>
      </c>
      <c r="G4160" s="228">
        <v>4103</v>
      </c>
      <c r="H4160" s="228">
        <v>27814</v>
      </c>
      <c r="I4160" s="228">
        <v>16150498.210000001</v>
      </c>
      <c r="J4160" s="228">
        <v>2416189.54</v>
      </c>
      <c r="K4160" s="228">
        <v>2083991.8</v>
      </c>
      <c r="L4160" s="228">
        <v>21230190.719999999</v>
      </c>
    </row>
    <row r="4161" spans="1:12">
      <c r="A4161" s="228">
        <v>2010</v>
      </c>
      <c r="B4161" s="228" t="s">
        <v>195</v>
      </c>
      <c r="C4161" s="228" t="s">
        <v>62</v>
      </c>
      <c r="D4161" s="228" t="s">
        <v>206</v>
      </c>
      <c r="E4161" s="228">
        <v>90</v>
      </c>
      <c r="F4161" s="228">
        <v>7136</v>
      </c>
      <c r="G4161" s="228">
        <v>1588</v>
      </c>
      <c r="H4161" s="228">
        <v>12136</v>
      </c>
      <c r="I4161" s="228">
        <v>6533895.25</v>
      </c>
      <c r="J4161" s="228">
        <v>836106.2</v>
      </c>
      <c r="K4161" s="228">
        <v>489845.3</v>
      </c>
      <c r="L4161" s="228">
        <v>8061208.6600000001</v>
      </c>
    </row>
    <row r="4162" spans="1:12">
      <c r="A4162" s="228">
        <v>2010</v>
      </c>
      <c r="B4162" s="228" t="s">
        <v>195</v>
      </c>
      <c r="C4162" s="228" t="s">
        <v>62</v>
      </c>
      <c r="D4162" s="228" t="s">
        <v>206</v>
      </c>
      <c r="E4162" s="228">
        <v>95</v>
      </c>
      <c r="F4162" s="228">
        <v>2212</v>
      </c>
      <c r="G4162" s="228">
        <v>420</v>
      </c>
      <c r="H4162" s="228">
        <v>4108</v>
      </c>
      <c r="I4162" s="228">
        <v>1895660.92</v>
      </c>
      <c r="J4162" s="228">
        <v>195958.09</v>
      </c>
      <c r="K4162" s="228">
        <v>62995.8</v>
      </c>
      <c r="L4162" s="228">
        <v>2221422.4700000002</v>
      </c>
    </row>
    <row r="4163" spans="1:12">
      <c r="A4163" s="228">
        <v>2010</v>
      </c>
      <c r="B4163" s="228" t="s">
        <v>195</v>
      </c>
      <c r="C4163" s="228" t="s">
        <v>63</v>
      </c>
      <c r="D4163" s="228" t="s">
        <v>205</v>
      </c>
      <c r="E4163" s="228">
        <v>0</v>
      </c>
      <c r="F4163" s="228">
        <v>59309</v>
      </c>
      <c r="G4163" s="228">
        <v>2220</v>
      </c>
      <c r="H4163" s="228">
        <v>6647</v>
      </c>
      <c r="I4163" s="228">
        <v>5126470.55</v>
      </c>
      <c r="J4163" s="228">
        <v>927544.01</v>
      </c>
      <c r="K4163" s="228">
        <v>107685.4</v>
      </c>
      <c r="L4163" s="228">
        <v>6787531.5499999998</v>
      </c>
    </row>
    <row r="4164" spans="1:12">
      <c r="A4164" s="228">
        <v>2010</v>
      </c>
      <c r="B4164" s="228" t="s">
        <v>195</v>
      </c>
      <c r="C4164" s="228" t="s">
        <v>63</v>
      </c>
      <c r="D4164" s="228" t="s">
        <v>205</v>
      </c>
      <c r="E4164" s="228">
        <v>5</v>
      </c>
      <c r="F4164" s="228">
        <v>61685</v>
      </c>
      <c r="G4164" s="228">
        <v>1075</v>
      </c>
      <c r="H4164" s="228">
        <v>1715</v>
      </c>
      <c r="I4164" s="228">
        <v>1260034.3400000001</v>
      </c>
      <c r="J4164" s="228">
        <v>344997.87</v>
      </c>
      <c r="K4164" s="228">
        <v>123835.2</v>
      </c>
      <c r="L4164" s="228">
        <v>2019404.12</v>
      </c>
    </row>
    <row r="4165" spans="1:12">
      <c r="A4165" s="228">
        <v>2010</v>
      </c>
      <c r="B4165" s="228" t="s">
        <v>195</v>
      </c>
      <c r="C4165" s="228" t="s">
        <v>63</v>
      </c>
      <c r="D4165" s="228" t="s">
        <v>205</v>
      </c>
      <c r="E4165" s="228">
        <v>10</v>
      </c>
      <c r="F4165" s="228">
        <v>62738</v>
      </c>
      <c r="G4165" s="228">
        <v>848</v>
      </c>
      <c r="H4165" s="228">
        <v>1383</v>
      </c>
      <c r="I4165" s="228">
        <v>1316821.3899999999</v>
      </c>
      <c r="J4165" s="228">
        <v>298577.03999999998</v>
      </c>
      <c r="K4165" s="228">
        <v>190560.95</v>
      </c>
      <c r="L4165" s="228">
        <v>2025280.82</v>
      </c>
    </row>
    <row r="4166" spans="1:12">
      <c r="A4166" s="228">
        <v>2010</v>
      </c>
      <c r="B4166" s="228" t="s">
        <v>195</v>
      </c>
      <c r="C4166" s="228" t="s">
        <v>63</v>
      </c>
      <c r="D4166" s="228" t="s">
        <v>205</v>
      </c>
      <c r="E4166" s="228">
        <v>15</v>
      </c>
      <c r="F4166" s="228">
        <v>65741</v>
      </c>
      <c r="G4166" s="228">
        <v>1559</v>
      </c>
      <c r="H4166" s="228">
        <v>2537</v>
      </c>
      <c r="I4166" s="228">
        <v>2391465.0499999998</v>
      </c>
      <c r="J4166" s="228">
        <v>562448.77</v>
      </c>
      <c r="K4166" s="228">
        <v>539474.76</v>
      </c>
      <c r="L4166" s="228">
        <v>4056013.05</v>
      </c>
    </row>
    <row r="4167" spans="1:12">
      <c r="A4167" s="228">
        <v>2010</v>
      </c>
      <c r="B4167" s="228" t="s">
        <v>195</v>
      </c>
      <c r="C4167" s="228" t="s">
        <v>63</v>
      </c>
      <c r="D4167" s="228" t="s">
        <v>205</v>
      </c>
      <c r="E4167" s="228">
        <v>20</v>
      </c>
      <c r="F4167" s="228">
        <v>47580</v>
      </c>
      <c r="G4167" s="228">
        <v>1377</v>
      </c>
      <c r="H4167" s="228">
        <v>2707</v>
      </c>
      <c r="I4167" s="228">
        <v>2277996.34</v>
      </c>
      <c r="J4167" s="228">
        <v>517092.52</v>
      </c>
      <c r="K4167" s="228">
        <v>345438.8</v>
      </c>
      <c r="L4167" s="228">
        <v>3685942.11</v>
      </c>
    </row>
    <row r="4168" spans="1:12">
      <c r="A4168" s="228">
        <v>2010</v>
      </c>
      <c r="B4168" s="228" t="s">
        <v>195</v>
      </c>
      <c r="C4168" s="228" t="s">
        <v>63</v>
      </c>
      <c r="D4168" s="228" t="s">
        <v>205</v>
      </c>
      <c r="E4168" s="228">
        <v>25</v>
      </c>
      <c r="F4168" s="228">
        <v>44089</v>
      </c>
      <c r="G4168" s="228">
        <v>1188</v>
      </c>
      <c r="H4168" s="228">
        <v>2646</v>
      </c>
      <c r="I4168" s="228">
        <v>1896366.38</v>
      </c>
      <c r="J4168" s="228">
        <v>475696.98</v>
      </c>
      <c r="K4168" s="228">
        <v>403436.36</v>
      </c>
      <c r="L4168" s="228">
        <v>3431677.72</v>
      </c>
    </row>
    <row r="4169" spans="1:12">
      <c r="A4169" s="228">
        <v>2010</v>
      </c>
      <c r="B4169" s="228" t="s">
        <v>195</v>
      </c>
      <c r="C4169" s="228" t="s">
        <v>63</v>
      </c>
      <c r="D4169" s="228" t="s">
        <v>205</v>
      </c>
      <c r="E4169" s="228">
        <v>30</v>
      </c>
      <c r="F4169" s="228">
        <v>56810</v>
      </c>
      <c r="G4169" s="228">
        <v>1611</v>
      </c>
      <c r="H4169" s="228">
        <v>3142</v>
      </c>
      <c r="I4169" s="228">
        <v>2221828.7000000002</v>
      </c>
      <c r="J4169" s="228">
        <v>639569.59</v>
      </c>
      <c r="K4169" s="228">
        <v>314830.69</v>
      </c>
      <c r="L4169" s="228">
        <v>3950818.73</v>
      </c>
    </row>
    <row r="4170" spans="1:12">
      <c r="A4170" s="228">
        <v>2010</v>
      </c>
      <c r="B4170" s="228" t="s">
        <v>195</v>
      </c>
      <c r="C4170" s="228" t="s">
        <v>63</v>
      </c>
      <c r="D4170" s="228" t="s">
        <v>205</v>
      </c>
      <c r="E4170" s="228">
        <v>35</v>
      </c>
      <c r="F4170" s="228">
        <v>66542</v>
      </c>
      <c r="G4170" s="228">
        <v>2382</v>
      </c>
      <c r="H4170" s="228">
        <v>4473</v>
      </c>
      <c r="I4170" s="228">
        <v>3612126.24</v>
      </c>
      <c r="J4170" s="228">
        <v>999108.96</v>
      </c>
      <c r="K4170" s="228">
        <v>906153.96</v>
      </c>
      <c r="L4170" s="228">
        <v>6626210.7199999997</v>
      </c>
    </row>
    <row r="4171" spans="1:12">
      <c r="A4171" s="228">
        <v>2010</v>
      </c>
      <c r="B4171" s="228" t="s">
        <v>195</v>
      </c>
      <c r="C4171" s="228" t="s">
        <v>63</v>
      </c>
      <c r="D4171" s="228" t="s">
        <v>205</v>
      </c>
      <c r="E4171" s="228">
        <v>40</v>
      </c>
      <c r="F4171" s="228">
        <v>67412</v>
      </c>
      <c r="G4171" s="228">
        <v>3047</v>
      </c>
      <c r="H4171" s="228">
        <v>5625</v>
      </c>
      <c r="I4171" s="228">
        <v>4415912.0599999996</v>
      </c>
      <c r="J4171" s="228">
        <v>1296362.72</v>
      </c>
      <c r="K4171" s="228">
        <v>984077.97</v>
      </c>
      <c r="L4171" s="228">
        <v>8000373.8799999999</v>
      </c>
    </row>
    <row r="4172" spans="1:12">
      <c r="A4172" s="228">
        <v>2010</v>
      </c>
      <c r="B4172" s="228" t="s">
        <v>195</v>
      </c>
      <c r="C4172" s="228" t="s">
        <v>63</v>
      </c>
      <c r="D4172" s="228" t="s">
        <v>205</v>
      </c>
      <c r="E4172" s="228">
        <v>45</v>
      </c>
      <c r="F4172" s="228">
        <v>71273</v>
      </c>
      <c r="G4172" s="228">
        <v>3921</v>
      </c>
      <c r="H4172" s="228">
        <v>7396</v>
      </c>
      <c r="I4172" s="228">
        <v>6340253.5099999998</v>
      </c>
      <c r="J4172" s="228">
        <v>1887450.9</v>
      </c>
      <c r="K4172" s="228">
        <v>1496446.87</v>
      </c>
      <c r="L4172" s="228">
        <v>11363120.91</v>
      </c>
    </row>
    <row r="4173" spans="1:12">
      <c r="A4173" s="228">
        <v>2010</v>
      </c>
      <c r="B4173" s="228" t="s">
        <v>195</v>
      </c>
      <c r="C4173" s="228" t="s">
        <v>63</v>
      </c>
      <c r="D4173" s="228" t="s">
        <v>205</v>
      </c>
      <c r="E4173" s="228">
        <v>50</v>
      </c>
      <c r="F4173" s="228">
        <v>72052</v>
      </c>
      <c r="G4173" s="228">
        <v>5417</v>
      </c>
      <c r="H4173" s="228">
        <v>10247</v>
      </c>
      <c r="I4173" s="228">
        <v>9128692.25</v>
      </c>
      <c r="J4173" s="228">
        <v>2688066.52</v>
      </c>
      <c r="K4173" s="228">
        <v>2205176.48</v>
      </c>
      <c r="L4173" s="228">
        <v>16096160.6</v>
      </c>
    </row>
    <row r="4174" spans="1:12">
      <c r="A4174" s="228">
        <v>2010</v>
      </c>
      <c r="B4174" s="228" t="s">
        <v>195</v>
      </c>
      <c r="C4174" s="228" t="s">
        <v>63</v>
      </c>
      <c r="D4174" s="228" t="s">
        <v>205</v>
      </c>
      <c r="E4174" s="228">
        <v>55</v>
      </c>
      <c r="F4174" s="228">
        <v>69590</v>
      </c>
      <c r="G4174" s="228">
        <v>7144</v>
      </c>
      <c r="H4174" s="228">
        <v>14524</v>
      </c>
      <c r="I4174" s="228">
        <v>13381967.210000001</v>
      </c>
      <c r="J4174" s="228">
        <v>3668926.1</v>
      </c>
      <c r="K4174" s="228">
        <v>3207918.42</v>
      </c>
      <c r="L4174" s="228">
        <v>22877026.149999999</v>
      </c>
    </row>
    <row r="4175" spans="1:12">
      <c r="A4175" s="228">
        <v>2010</v>
      </c>
      <c r="B4175" s="228" t="s">
        <v>195</v>
      </c>
      <c r="C4175" s="228" t="s">
        <v>63</v>
      </c>
      <c r="D4175" s="228" t="s">
        <v>205</v>
      </c>
      <c r="E4175" s="228">
        <v>60</v>
      </c>
      <c r="F4175" s="228">
        <v>66356</v>
      </c>
      <c r="G4175" s="228">
        <v>9405</v>
      </c>
      <c r="H4175" s="228">
        <v>20070</v>
      </c>
      <c r="I4175" s="228">
        <v>17793562.309999999</v>
      </c>
      <c r="J4175" s="228">
        <v>4845788.75</v>
      </c>
      <c r="K4175" s="228">
        <v>4769395.34</v>
      </c>
      <c r="L4175" s="228">
        <v>30680478.07</v>
      </c>
    </row>
    <row r="4176" spans="1:12">
      <c r="A4176" s="228">
        <v>2010</v>
      </c>
      <c r="B4176" s="228" t="s">
        <v>195</v>
      </c>
      <c r="C4176" s="228" t="s">
        <v>63</v>
      </c>
      <c r="D4176" s="228" t="s">
        <v>205</v>
      </c>
      <c r="E4176" s="228">
        <v>65</v>
      </c>
      <c r="F4176" s="228">
        <v>48346</v>
      </c>
      <c r="G4176" s="228">
        <v>9369</v>
      </c>
      <c r="H4176" s="228">
        <v>22058</v>
      </c>
      <c r="I4176" s="228">
        <v>19158374.66</v>
      </c>
      <c r="J4176" s="228">
        <v>5008570.3099999996</v>
      </c>
      <c r="K4176" s="228">
        <v>5518898.3499999996</v>
      </c>
      <c r="L4176" s="228">
        <v>32693905.210000001</v>
      </c>
    </row>
    <row r="4177" spans="1:12">
      <c r="A4177" s="228">
        <v>2010</v>
      </c>
      <c r="B4177" s="228" t="s">
        <v>195</v>
      </c>
      <c r="C4177" s="228" t="s">
        <v>63</v>
      </c>
      <c r="D4177" s="228" t="s">
        <v>205</v>
      </c>
      <c r="E4177" s="228">
        <v>70</v>
      </c>
      <c r="F4177" s="228">
        <v>33669</v>
      </c>
      <c r="G4177" s="228">
        <v>8671</v>
      </c>
      <c r="H4177" s="228">
        <v>22252</v>
      </c>
      <c r="I4177" s="228">
        <v>18391857.489999998</v>
      </c>
      <c r="J4177" s="228">
        <v>4813033.82</v>
      </c>
      <c r="K4177" s="228">
        <v>4983603.38</v>
      </c>
      <c r="L4177" s="228">
        <v>30792853.48</v>
      </c>
    </row>
    <row r="4178" spans="1:12">
      <c r="A4178" s="228">
        <v>2010</v>
      </c>
      <c r="B4178" s="228" t="s">
        <v>195</v>
      </c>
      <c r="C4178" s="228" t="s">
        <v>63</v>
      </c>
      <c r="D4178" s="228" t="s">
        <v>205</v>
      </c>
      <c r="E4178" s="228">
        <v>75</v>
      </c>
      <c r="F4178" s="228">
        <v>22660</v>
      </c>
      <c r="G4178" s="228">
        <v>7411</v>
      </c>
      <c r="H4178" s="228">
        <v>21670</v>
      </c>
      <c r="I4178" s="228">
        <v>16822097.52</v>
      </c>
      <c r="J4178" s="228">
        <v>4089908.85</v>
      </c>
      <c r="K4178" s="228">
        <v>4482369.9000000004</v>
      </c>
      <c r="L4178" s="228">
        <v>27417933.719999999</v>
      </c>
    </row>
    <row r="4179" spans="1:12">
      <c r="A4179" s="228">
        <v>2010</v>
      </c>
      <c r="B4179" s="228" t="s">
        <v>195</v>
      </c>
      <c r="C4179" s="228" t="s">
        <v>63</v>
      </c>
      <c r="D4179" s="228" t="s">
        <v>205</v>
      </c>
      <c r="E4179" s="228">
        <v>80</v>
      </c>
      <c r="F4179" s="228">
        <v>15863</v>
      </c>
      <c r="G4179" s="228">
        <v>5927</v>
      </c>
      <c r="H4179" s="228">
        <v>21765</v>
      </c>
      <c r="I4179" s="228">
        <v>14844102.33</v>
      </c>
      <c r="J4179" s="228">
        <v>3132864.66</v>
      </c>
      <c r="K4179" s="228">
        <v>3117343.7</v>
      </c>
      <c r="L4179" s="228">
        <v>22479896.059999999</v>
      </c>
    </row>
    <row r="4180" spans="1:12">
      <c r="A4180" s="228">
        <v>2010</v>
      </c>
      <c r="B4180" s="228" t="s">
        <v>195</v>
      </c>
      <c r="C4180" s="228" t="s">
        <v>63</v>
      </c>
      <c r="D4180" s="228" t="s">
        <v>205</v>
      </c>
      <c r="E4180" s="228">
        <v>85</v>
      </c>
      <c r="F4180" s="228">
        <v>5270</v>
      </c>
      <c r="G4180" s="228">
        <v>1510</v>
      </c>
      <c r="H4180" s="228">
        <v>8514</v>
      </c>
      <c r="I4180" s="228">
        <v>5095283.37</v>
      </c>
      <c r="J4180" s="228">
        <v>866173.68</v>
      </c>
      <c r="K4180" s="228">
        <v>987101.75</v>
      </c>
      <c r="L4180" s="228">
        <v>7220529.5</v>
      </c>
    </row>
    <row r="4181" spans="1:12">
      <c r="A4181" s="228">
        <v>2010</v>
      </c>
      <c r="B4181" s="228" t="s">
        <v>195</v>
      </c>
      <c r="C4181" s="228" t="s">
        <v>63</v>
      </c>
      <c r="D4181" s="228" t="s">
        <v>205</v>
      </c>
      <c r="E4181" s="228">
        <v>90</v>
      </c>
      <c r="F4181" s="228">
        <v>1392</v>
      </c>
      <c r="G4181" s="228">
        <v>403</v>
      </c>
      <c r="H4181" s="228">
        <v>2895</v>
      </c>
      <c r="I4181" s="228">
        <v>1419441.45</v>
      </c>
      <c r="J4181" s="228">
        <v>196036.97</v>
      </c>
      <c r="K4181" s="228">
        <v>91138</v>
      </c>
      <c r="L4181" s="228">
        <v>1818868.26</v>
      </c>
    </row>
    <row r="4182" spans="1:12">
      <c r="A4182" s="228">
        <v>2010</v>
      </c>
      <c r="B4182" s="228" t="s">
        <v>195</v>
      </c>
      <c r="C4182" s="228" t="s">
        <v>63</v>
      </c>
      <c r="D4182" s="228" t="s">
        <v>205</v>
      </c>
      <c r="E4182" s="228">
        <v>95</v>
      </c>
      <c r="F4182" s="228">
        <v>337</v>
      </c>
      <c r="G4182" s="228">
        <v>91</v>
      </c>
      <c r="H4182" s="228">
        <v>769</v>
      </c>
      <c r="I4182" s="228">
        <v>404260.56</v>
      </c>
      <c r="J4182" s="228">
        <v>48689.96</v>
      </c>
      <c r="K4182" s="228">
        <v>32318.799999999999</v>
      </c>
      <c r="L4182" s="228">
        <v>507689.58</v>
      </c>
    </row>
    <row r="4183" spans="1:12">
      <c r="A4183" s="228">
        <v>2010</v>
      </c>
      <c r="B4183" s="228" t="s">
        <v>195</v>
      </c>
      <c r="C4183" s="228" t="s">
        <v>63</v>
      </c>
      <c r="D4183" s="228" t="s">
        <v>206</v>
      </c>
      <c r="E4183" s="228">
        <v>0</v>
      </c>
      <c r="F4183" s="228">
        <v>55504</v>
      </c>
      <c r="G4183" s="228">
        <v>1520</v>
      </c>
      <c r="H4183" s="228">
        <v>5629</v>
      </c>
      <c r="I4183" s="228">
        <v>4208117.66</v>
      </c>
      <c r="J4183" s="228">
        <v>550849.65</v>
      </c>
      <c r="K4183" s="228">
        <v>128355.45</v>
      </c>
      <c r="L4183" s="228">
        <v>5275330.76</v>
      </c>
    </row>
    <row r="4184" spans="1:12">
      <c r="A4184" s="228">
        <v>2010</v>
      </c>
      <c r="B4184" s="228" t="s">
        <v>195</v>
      </c>
      <c r="C4184" s="228" t="s">
        <v>63</v>
      </c>
      <c r="D4184" s="228" t="s">
        <v>206</v>
      </c>
      <c r="E4184" s="228">
        <v>5</v>
      </c>
      <c r="F4184" s="228">
        <v>58170</v>
      </c>
      <c r="G4184" s="228">
        <v>796</v>
      </c>
      <c r="H4184" s="228">
        <v>1096</v>
      </c>
      <c r="I4184" s="228">
        <v>929140.1</v>
      </c>
      <c r="J4184" s="228">
        <v>245115.48</v>
      </c>
      <c r="K4184" s="228">
        <v>102046.85</v>
      </c>
      <c r="L4184" s="228">
        <v>1483778.39</v>
      </c>
    </row>
    <row r="4185" spans="1:12">
      <c r="A4185" s="228">
        <v>2010</v>
      </c>
      <c r="B4185" s="228" t="s">
        <v>195</v>
      </c>
      <c r="C4185" s="228" t="s">
        <v>63</v>
      </c>
      <c r="D4185" s="228" t="s">
        <v>206</v>
      </c>
      <c r="E4185" s="228">
        <v>10</v>
      </c>
      <c r="F4185" s="228">
        <v>59478</v>
      </c>
      <c r="G4185" s="228">
        <v>677</v>
      </c>
      <c r="H4185" s="228">
        <v>1327</v>
      </c>
      <c r="I4185" s="228">
        <v>1001933.03</v>
      </c>
      <c r="J4185" s="228">
        <v>252207.03</v>
      </c>
      <c r="K4185" s="228">
        <v>104331.95</v>
      </c>
      <c r="L4185" s="228">
        <v>1573648.07</v>
      </c>
    </row>
    <row r="4186" spans="1:12">
      <c r="A4186" s="228">
        <v>2010</v>
      </c>
      <c r="B4186" s="228" t="s">
        <v>195</v>
      </c>
      <c r="C4186" s="228" t="s">
        <v>63</v>
      </c>
      <c r="D4186" s="228" t="s">
        <v>206</v>
      </c>
      <c r="E4186" s="228">
        <v>15</v>
      </c>
      <c r="F4186" s="228">
        <v>62379</v>
      </c>
      <c r="G4186" s="228">
        <v>1990</v>
      </c>
      <c r="H4186" s="228">
        <v>4176</v>
      </c>
      <c r="I4186" s="228">
        <v>3020099.06</v>
      </c>
      <c r="J4186" s="228">
        <v>624572.22</v>
      </c>
      <c r="K4186" s="228">
        <v>342169.5</v>
      </c>
      <c r="L4186" s="228">
        <v>4628752.3899999997</v>
      </c>
    </row>
    <row r="4187" spans="1:12">
      <c r="A4187" s="228">
        <v>2010</v>
      </c>
      <c r="B4187" s="228" t="s">
        <v>195</v>
      </c>
      <c r="C4187" s="228" t="s">
        <v>63</v>
      </c>
      <c r="D4187" s="228" t="s">
        <v>206</v>
      </c>
      <c r="E4187" s="228">
        <v>20</v>
      </c>
      <c r="F4187" s="228">
        <v>50861</v>
      </c>
      <c r="G4187" s="228">
        <v>2186</v>
      </c>
      <c r="H4187" s="228">
        <v>5743</v>
      </c>
      <c r="I4187" s="228">
        <v>4016947.03</v>
      </c>
      <c r="J4187" s="228">
        <v>944364.87</v>
      </c>
      <c r="K4187" s="228">
        <v>294990.90000000002</v>
      </c>
      <c r="L4187" s="228">
        <v>6022763.7999999998</v>
      </c>
    </row>
    <row r="4188" spans="1:12">
      <c r="A4188" s="228">
        <v>2010</v>
      </c>
      <c r="B4188" s="228" t="s">
        <v>195</v>
      </c>
      <c r="C4188" s="228" t="s">
        <v>63</v>
      </c>
      <c r="D4188" s="228" t="s">
        <v>206</v>
      </c>
      <c r="E4188" s="228">
        <v>25</v>
      </c>
      <c r="F4188" s="228">
        <v>53539</v>
      </c>
      <c r="G4188" s="228">
        <v>3747</v>
      </c>
      <c r="H4188" s="228">
        <v>11675</v>
      </c>
      <c r="I4188" s="228">
        <v>8721533.3599999994</v>
      </c>
      <c r="J4188" s="228">
        <v>2459285.35</v>
      </c>
      <c r="K4188" s="228">
        <v>697942.65</v>
      </c>
      <c r="L4188" s="228">
        <v>13550044.58</v>
      </c>
    </row>
    <row r="4189" spans="1:12">
      <c r="A4189" s="228">
        <v>2010</v>
      </c>
      <c r="B4189" s="228" t="s">
        <v>195</v>
      </c>
      <c r="C4189" s="228" t="s">
        <v>63</v>
      </c>
      <c r="D4189" s="228" t="s">
        <v>206</v>
      </c>
      <c r="E4189" s="228">
        <v>30</v>
      </c>
      <c r="F4189" s="228">
        <v>65428</v>
      </c>
      <c r="G4189" s="228">
        <v>5734</v>
      </c>
      <c r="H4189" s="228">
        <v>18325</v>
      </c>
      <c r="I4189" s="228">
        <v>13935327.32</v>
      </c>
      <c r="J4189" s="228">
        <v>4039575.2</v>
      </c>
      <c r="K4189" s="228">
        <v>760071.68000000005</v>
      </c>
      <c r="L4189" s="228">
        <v>21342005.02</v>
      </c>
    </row>
    <row r="4190" spans="1:12">
      <c r="A4190" s="228">
        <v>2010</v>
      </c>
      <c r="B4190" s="228" t="s">
        <v>195</v>
      </c>
      <c r="C4190" s="228" t="s">
        <v>63</v>
      </c>
      <c r="D4190" s="228" t="s">
        <v>206</v>
      </c>
      <c r="E4190" s="228">
        <v>35</v>
      </c>
      <c r="F4190" s="228">
        <v>74303</v>
      </c>
      <c r="G4190" s="228">
        <v>6110</v>
      </c>
      <c r="H4190" s="228">
        <v>16553</v>
      </c>
      <c r="I4190" s="228">
        <v>13097017.779999999</v>
      </c>
      <c r="J4190" s="228">
        <v>3621562.7</v>
      </c>
      <c r="K4190" s="228">
        <v>1258154.57</v>
      </c>
      <c r="L4190" s="228">
        <v>20716822.690000001</v>
      </c>
    </row>
    <row r="4191" spans="1:12">
      <c r="A4191" s="228">
        <v>2010</v>
      </c>
      <c r="B4191" s="228" t="s">
        <v>195</v>
      </c>
      <c r="C4191" s="228" t="s">
        <v>63</v>
      </c>
      <c r="D4191" s="228" t="s">
        <v>206</v>
      </c>
      <c r="E4191" s="228">
        <v>40</v>
      </c>
      <c r="F4191" s="228">
        <v>74362</v>
      </c>
      <c r="G4191" s="228">
        <v>5442</v>
      </c>
      <c r="H4191" s="228">
        <v>12358</v>
      </c>
      <c r="I4191" s="228">
        <v>9634415.6600000001</v>
      </c>
      <c r="J4191" s="228">
        <v>2475610.1800000002</v>
      </c>
      <c r="K4191" s="228">
        <v>1290377.23</v>
      </c>
      <c r="L4191" s="228">
        <v>15791763</v>
      </c>
    </row>
    <row r="4192" spans="1:12">
      <c r="A4192" s="228">
        <v>2010</v>
      </c>
      <c r="B4192" s="228" t="s">
        <v>195</v>
      </c>
      <c r="C4192" s="228" t="s">
        <v>63</v>
      </c>
      <c r="D4192" s="228" t="s">
        <v>206</v>
      </c>
      <c r="E4192" s="228">
        <v>45</v>
      </c>
      <c r="F4192" s="228">
        <v>77957</v>
      </c>
      <c r="G4192" s="228">
        <v>6258</v>
      </c>
      <c r="H4192" s="228">
        <v>12769</v>
      </c>
      <c r="I4192" s="228">
        <v>10424602.210000001</v>
      </c>
      <c r="J4192" s="228">
        <v>2787032.89</v>
      </c>
      <c r="K4192" s="228">
        <v>1515350.77</v>
      </c>
      <c r="L4192" s="228">
        <v>17251420.309999999</v>
      </c>
    </row>
    <row r="4193" spans="1:12">
      <c r="A4193" s="228">
        <v>2010</v>
      </c>
      <c r="B4193" s="228" t="s">
        <v>195</v>
      </c>
      <c r="C4193" s="228" t="s">
        <v>63</v>
      </c>
      <c r="D4193" s="228" t="s">
        <v>206</v>
      </c>
      <c r="E4193" s="228">
        <v>50</v>
      </c>
      <c r="F4193" s="228">
        <v>78492</v>
      </c>
      <c r="G4193" s="228">
        <v>7223</v>
      </c>
      <c r="H4193" s="228">
        <v>15004</v>
      </c>
      <c r="I4193" s="228">
        <v>11847733.109999999</v>
      </c>
      <c r="J4193" s="228">
        <v>3257902.31</v>
      </c>
      <c r="K4193" s="228">
        <v>2408966.84</v>
      </c>
      <c r="L4193" s="228">
        <v>20186573.170000002</v>
      </c>
    </row>
    <row r="4194" spans="1:12">
      <c r="A4194" s="228">
        <v>2010</v>
      </c>
      <c r="B4194" s="228" t="s">
        <v>195</v>
      </c>
      <c r="C4194" s="228" t="s">
        <v>63</v>
      </c>
      <c r="D4194" s="228" t="s">
        <v>206</v>
      </c>
      <c r="E4194" s="228">
        <v>55</v>
      </c>
      <c r="F4194" s="228">
        <v>74774</v>
      </c>
      <c r="G4194" s="228">
        <v>8388</v>
      </c>
      <c r="H4194" s="228">
        <v>17467</v>
      </c>
      <c r="I4194" s="228">
        <v>14536570.710000001</v>
      </c>
      <c r="J4194" s="228">
        <v>3900172.75</v>
      </c>
      <c r="K4194" s="228">
        <v>3498905.21</v>
      </c>
      <c r="L4194" s="228">
        <v>25279034.640000001</v>
      </c>
    </row>
    <row r="4195" spans="1:12">
      <c r="A4195" s="228">
        <v>2010</v>
      </c>
      <c r="B4195" s="228" t="s">
        <v>195</v>
      </c>
      <c r="C4195" s="228" t="s">
        <v>63</v>
      </c>
      <c r="D4195" s="228" t="s">
        <v>206</v>
      </c>
      <c r="E4195" s="228">
        <v>60</v>
      </c>
      <c r="F4195" s="228">
        <v>69462</v>
      </c>
      <c r="G4195" s="228">
        <v>9594</v>
      </c>
      <c r="H4195" s="228">
        <v>21753</v>
      </c>
      <c r="I4195" s="228">
        <v>17587043.149999999</v>
      </c>
      <c r="J4195" s="228">
        <v>4587996.57</v>
      </c>
      <c r="K4195" s="228">
        <v>3929231.59</v>
      </c>
      <c r="L4195" s="228">
        <v>29234649.859999999</v>
      </c>
    </row>
    <row r="4196" spans="1:12">
      <c r="A4196" s="228">
        <v>2010</v>
      </c>
      <c r="B4196" s="228" t="s">
        <v>195</v>
      </c>
      <c r="C4196" s="228" t="s">
        <v>63</v>
      </c>
      <c r="D4196" s="228" t="s">
        <v>206</v>
      </c>
      <c r="E4196" s="228">
        <v>65</v>
      </c>
      <c r="F4196" s="228">
        <v>49935</v>
      </c>
      <c r="G4196" s="228">
        <v>8798</v>
      </c>
      <c r="H4196" s="228">
        <v>21524</v>
      </c>
      <c r="I4196" s="228">
        <v>17535573.329999998</v>
      </c>
      <c r="J4196" s="228">
        <v>4522506.6100000003</v>
      </c>
      <c r="K4196" s="228">
        <v>4762479.93</v>
      </c>
      <c r="L4196" s="228">
        <v>29549951.07</v>
      </c>
    </row>
    <row r="4197" spans="1:12">
      <c r="A4197" s="228">
        <v>2010</v>
      </c>
      <c r="B4197" s="228" t="s">
        <v>195</v>
      </c>
      <c r="C4197" s="228" t="s">
        <v>63</v>
      </c>
      <c r="D4197" s="228" t="s">
        <v>206</v>
      </c>
      <c r="E4197" s="228">
        <v>70</v>
      </c>
      <c r="F4197" s="228">
        <v>35465</v>
      </c>
      <c r="G4197" s="228">
        <v>7386</v>
      </c>
      <c r="H4197" s="228">
        <v>21311</v>
      </c>
      <c r="I4197" s="228">
        <v>16578032.300000001</v>
      </c>
      <c r="J4197" s="228">
        <v>4177239.44</v>
      </c>
      <c r="K4197" s="228">
        <v>5134640.91</v>
      </c>
      <c r="L4197" s="228">
        <v>27930581.609999999</v>
      </c>
    </row>
    <row r="4198" spans="1:12">
      <c r="A4198" s="228">
        <v>2010</v>
      </c>
      <c r="B4198" s="228" t="s">
        <v>195</v>
      </c>
      <c r="C4198" s="228" t="s">
        <v>63</v>
      </c>
      <c r="D4198" s="228" t="s">
        <v>206</v>
      </c>
      <c r="E4198" s="228">
        <v>75</v>
      </c>
      <c r="F4198" s="228">
        <v>25776</v>
      </c>
      <c r="G4198" s="228">
        <v>6821</v>
      </c>
      <c r="H4198" s="228">
        <v>21646</v>
      </c>
      <c r="I4198" s="228">
        <v>15154669.15</v>
      </c>
      <c r="J4198" s="228">
        <v>3601335.21</v>
      </c>
      <c r="K4198" s="228">
        <v>3550801.79</v>
      </c>
      <c r="L4198" s="228">
        <v>23884502.039999999</v>
      </c>
    </row>
    <row r="4199" spans="1:12">
      <c r="A4199" s="228">
        <v>2010</v>
      </c>
      <c r="B4199" s="228" t="s">
        <v>195</v>
      </c>
      <c r="C4199" s="228" t="s">
        <v>63</v>
      </c>
      <c r="D4199" s="228" t="s">
        <v>206</v>
      </c>
      <c r="E4199" s="228">
        <v>80</v>
      </c>
      <c r="F4199" s="228">
        <v>19870</v>
      </c>
      <c r="G4199" s="228">
        <v>4901</v>
      </c>
      <c r="H4199" s="228">
        <v>24217</v>
      </c>
      <c r="I4199" s="228">
        <v>15286160.6</v>
      </c>
      <c r="J4199" s="228">
        <v>2769377</v>
      </c>
      <c r="K4199" s="228">
        <v>2657494.4500000002</v>
      </c>
      <c r="L4199" s="228">
        <v>21784379.420000002</v>
      </c>
    </row>
    <row r="4200" spans="1:12">
      <c r="A4200" s="228">
        <v>2010</v>
      </c>
      <c r="B4200" s="228" t="s">
        <v>195</v>
      </c>
      <c r="C4200" s="228" t="s">
        <v>63</v>
      </c>
      <c r="D4200" s="228" t="s">
        <v>206</v>
      </c>
      <c r="E4200" s="228">
        <v>85</v>
      </c>
      <c r="F4200" s="228">
        <v>11311</v>
      </c>
      <c r="G4200" s="228">
        <v>2717</v>
      </c>
      <c r="H4200" s="228">
        <v>16986</v>
      </c>
      <c r="I4200" s="228">
        <v>9543566.4299999997</v>
      </c>
      <c r="J4200" s="228">
        <v>1504615.23</v>
      </c>
      <c r="K4200" s="228">
        <v>969881.37</v>
      </c>
      <c r="L4200" s="228">
        <v>12525219.539999999</v>
      </c>
    </row>
    <row r="4201" spans="1:12">
      <c r="A4201" s="228">
        <v>2010</v>
      </c>
      <c r="B4201" s="228" t="s">
        <v>195</v>
      </c>
      <c r="C4201" s="228" t="s">
        <v>63</v>
      </c>
      <c r="D4201" s="228" t="s">
        <v>206</v>
      </c>
      <c r="E4201" s="228">
        <v>90</v>
      </c>
      <c r="F4201" s="228">
        <v>4572</v>
      </c>
      <c r="G4201" s="228">
        <v>971</v>
      </c>
      <c r="H4201" s="228">
        <v>7681</v>
      </c>
      <c r="I4201" s="228">
        <v>4017581.05</v>
      </c>
      <c r="J4201" s="228">
        <v>567062.93000000005</v>
      </c>
      <c r="K4201" s="228">
        <v>276744.05</v>
      </c>
      <c r="L4201" s="228">
        <v>5065907.9000000004</v>
      </c>
    </row>
    <row r="4202" spans="1:12">
      <c r="A4202" s="228">
        <v>2010</v>
      </c>
      <c r="B4202" s="228" t="s">
        <v>195</v>
      </c>
      <c r="C4202" s="228" t="s">
        <v>63</v>
      </c>
      <c r="D4202" s="228" t="s">
        <v>206</v>
      </c>
      <c r="E4202" s="228">
        <v>95</v>
      </c>
      <c r="F4202" s="228">
        <v>1408</v>
      </c>
      <c r="G4202" s="228">
        <v>234</v>
      </c>
      <c r="H4202" s="228">
        <v>2089</v>
      </c>
      <c r="I4202" s="228">
        <v>1087587.5900000001</v>
      </c>
      <c r="J4202" s="228">
        <v>141235.73000000001</v>
      </c>
      <c r="K4202" s="228">
        <v>110710</v>
      </c>
      <c r="L4202" s="228">
        <v>1379867.1</v>
      </c>
    </row>
    <row r="4203" spans="1:12">
      <c r="A4203" s="228">
        <v>2010</v>
      </c>
      <c r="B4203" s="228" t="s">
        <v>195</v>
      </c>
      <c r="C4203" s="228" t="s">
        <v>64</v>
      </c>
      <c r="D4203" s="228" t="s">
        <v>205</v>
      </c>
      <c r="E4203" s="228">
        <v>0</v>
      </c>
      <c r="F4203" s="228">
        <v>18869</v>
      </c>
      <c r="G4203" s="228">
        <v>839</v>
      </c>
      <c r="H4203" s="228">
        <v>1950</v>
      </c>
      <c r="I4203" s="228">
        <v>1006919.05</v>
      </c>
      <c r="J4203" s="228">
        <v>368322.6</v>
      </c>
      <c r="K4203" s="228">
        <v>15504</v>
      </c>
      <c r="L4203" s="228">
        <v>1498281.04</v>
      </c>
    </row>
    <row r="4204" spans="1:12">
      <c r="A4204" s="228">
        <v>2010</v>
      </c>
      <c r="B4204" s="228" t="s">
        <v>195</v>
      </c>
      <c r="C4204" s="228" t="s">
        <v>64</v>
      </c>
      <c r="D4204" s="228" t="s">
        <v>205</v>
      </c>
      <c r="E4204" s="228">
        <v>5</v>
      </c>
      <c r="F4204" s="228">
        <v>19332</v>
      </c>
      <c r="G4204" s="228">
        <v>347</v>
      </c>
      <c r="H4204" s="228">
        <v>398</v>
      </c>
      <c r="I4204" s="228">
        <v>325277.81</v>
      </c>
      <c r="J4204" s="228">
        <v>148523.97</v>
      </c>
      <c r="K4204" s="228">
        <v>12066</v>
      </c>
      <c r="L4204" s="228">
        <v>528785.73</v>
      </c>
    </row>
    <row r="4205" spans="1:12">
      <c r="A4205" s="228">
        <v>2010</v>
      </c>
      <c r="B4205" s="228" t="s">
        <v>195</v>
      </c>
      <c r="C4205" s="228" t="s">
        <v>64</v>
      </c>
      <c r="D4205" s="228" t="s">
        <v>205</v>
      </c>
      <c r="E4205" s="228">
        <v>10</v>
      </c>
      <c r="F4205" s="228">
        <v>20542</v>
      </c>
      <c r="G4205" s="228">
        <v>236</v>
      </c>
      <c r="H4205" s="228">
        <v>284</v>
      </c>
      <c r="I4205" s="228">
        <v>218920.2</v>
      </c>
      <c r="J4205" s="228">
        <v>114593.37</v>
      </c>
      <c r="K4205" s="228">
        <v>22104.9</v>
      </c>
      <c r="L4205" s="228">
        <v>379090.28</v>
      </c>
    </row>
    <row r="4206" spans="1:12">
      <c r="A4206" s="228">
        <v>2010</v>
      </c>
      <c r="B4206" s="228" t="s">
        <v>195</v>
      </c>
      <c r="C4206" s="228" t="s">
        <v>64</v>
      </c>
      <c r="D4206" s="228" t="s">
        <v>205</v>
      </c>
      <c r="E4206" s="228">
        <v>15</v>
      </c>
      <c r="F4206" s="228">
        <v>22901</v>
      </c>
      <c r="G4206" s="228">
        <v>562</v>
      </c>
      <c r="H4206" s="228">
        <v>944</v>
      </c>
      <c r="I4206" s="228">
        <v>841885.95</v>
      </c>
      <c r="J4206" s="228">
        <v>342506.09</v>
      </c>
      <c r="K4206" s="228">
        <v>140351.75</v>
      </c>
      <c r="L4206" s="228">
        <v>1425097.59</v>
      </c>
    </row>
    <row r="4207" spans="1:12">
      <c r="A4207" s="228">
        <v>2010</v>
      </c>
      <c r="B4207" s="228" t="s">
        <v>195</v>
      </c>
      <c r="C4207" s="228" t="s">
        <v>64</v>
      </c>
      <c r="D4207" s="228" t="s">
        <v>205</v>
      </c>
      <c r="E4207" s="228">
        <v>20</v>
      </c>
      <c r="F4207" s="228">
        <v>21010</v>
      </c>
      <c r="G4207" s="228">
        <v>730</v>
      </c>
      <c r="H4207" s="228">
        <v>1106</v>
      </c>
      <c r="I4207" s="228">
        <v>1033639</v>
      </c>
      <c r="J4207" s="228">
        <v>412004.75</v>
      </c>
      <c r="K4207" s="228">
        <v>221956.06</v>
      </c>
      <c r="L4207" s="228">
        <v>1772793.39</v>
      </c>
    </row>
    <row r="4208" spans="1:12">
      <c r="A4208" s="228">
        <v>2010</v>
      </c>
      <c r="B4208" s="228" t="s">
        <v>195</v>
      </c>
      <c r="C4208" s="228" t="s">
        <v>64</v>
      </c>
      <c r="D4208" s="228" t="s">
        <v>205</v>
      </c>
      <c r="E4208" s="228">
        <v>25</v>
      </c>
      <c r="F4208" s="228">
        <v>16315</v>
      </c>
      <c r="G4208" s="228">
        <v>565</v>
      </c>
      <c r="H4208" s="228">
        <v>853</v>
      </c>
      <c r="I4208" s="228">
        <v>588331.26</v>
      </c>
      <c r="J4208" s="228">
        <v>276332.63</v>
      </c>
      <c r="K4208" s="228">
        <v>109413.9</v>
      </c>
      <c r="L4208" s="228">
        <v>1091774.82</v>
      </c>
    </row>
    <row r="4209" spans="1:12">
      <c r="A4209" s="228">
        <v>2010</v>
      </c>
      <c r="B4209" s="228" t="s">
        <v>195</v>
      </c>
      <c r="C4209" s="228" t="s">
        <v>64</v>
      </c>
      <c r="D4209" s="228" t="s">
        <v>205</v>
      </c>
      <c r="E4209" s="228">
        <v>30</v>
      </c>
      <c r="F4209" s="228">
        <v>19650</v>
      </c>
      <c r="G4209" s="228">
        <v>621</v>
      </c>
      <c r="H4209" s="228">
        <v>1035</v>
      </c>
      <c r="I4209" s="228">
        <v>765426.78</v>
      </c>
      <c r="J4209" s="228">
        <v>371117.95</v>
      </c>
      <c r="K4209" s="228">
        <v>246228.98</v>
      </c>
      <c r="L4209" s="228">
        <v>1502838.25</v>
      </c>
    </row>
    <row r="4210" spans="1:12">
      <c r="A4210" s="228">
        <v>2010</v>
      </c>
      <c r="B4210" s="228" t="s">
        <v>195</v>
      </c>
      <c r="C4210" s="228" t="s">
        <v>64</v>
      </c>
      <c r="D4210" s="228" t="s">
        <v>205</v>
      </c>
      <c r="E4210" s="228">
        <v>35</v>
      </c>
      <c r="F4210" s="228">
        <v>21627</v>
      </c>
      <c r="G4210" s="228">
        <v>834</v>
      </c>
      <c r="H4210" s="228">
        <v>1487</v>
      </c>
      <c r="I4210" s="228">
        <v>985527.58</v>
      </c>
      <c r="J4210" s="228">
        <v>459921.12</v>
      </c>
      <c r="K4210" s="228">
        <v>107623.13</v>
      </c>
      <c r="L4210" s="228">
        <v>1730412.31</v>
      </c>
    </row>
    <row r="4211" spans="1:12">
      <c r="A4211" s="228">
        <v>2010</v>
      </c>
      <c r="B4211" s="228" t="s">
        <v>195</v>
      </c>
      <c r="C4211" s="228" t="s">
        <v>64</v>
      </c>
      <c r="D4211" s="228" t="s">
        <v>205</v>
      </c>
      <c r="E4211" s="228">
        <v>40</v>
      </c>
      <c r="F4211" s="228">
        <v>23704</v>
      </c>
      <c r="G4211" s="228">
        <v>989</v>
      </c>
      <c r="H4211" s="228">
        <v>1937</v>
      </c>
      <c r="I4211" s="228">
        <v>1330358.3400000001</v>
      </c>
      <c r="J4211" s="228">
        <v>595550.03</v>
      </c>
      <c r="K4211" s="228">
        <v>252838.39999999999</v>
      </c>
      <c r="L4211" s="228">
        <v>2362263.67</v>
      </c>
    </row>
    <row r="4212" spans="1:12">
      <c r="A4212" s="228">
        <v>2010</v>
      </c>
      <c r="B4212" s="228" t="s">
        <v>195</v>
      </c>
      <c r="C4212" s="228" t="s">
        <v>64</v>
      </c>
      <c r="D4212" s="228" t="s">
        <v>205</v>
      </c>
      <c r="E4212" s="228">
        <v>45</v>
      </c>
      <c r="F4212" s="228">
        <v>26306</v>
      </c>
      <c r="G4212" s="228">
        <v>1468</v>
      </c>
      <c r="H4212" s="228">
        <v>2571</v>
      </c>
      <c r="I4212" s="228">
        <v>2153814.5299999998</v>
      </c>
      <c r="J4212" s="228">
        <v>815880.07</v>
      </c>
      <c r="K4212" s="228">
        <v>539980.44999999995</v>
      </c>
      <c r="L4212" s="228">
        <v>3712470.62</v>
      </c>
    </row>
    <row r="4213" spans="1:12">
      <c r="A4213" s="228">
        <v>2010</v>
      </c>
      <c r="B4213" s="228" t="s">
        <v>195</v>
      </c>
      <c r="C4213" s="228" t="s">
        <v>64</v>
      </c>
      <c r="D4213" s="228" t="s">
        <v>205</v>
      </c>
      <c r="E4213" s="228">
        <v>50</v>
      </c>
      <c r="F4213" s="228">
        <v>28803</v>
      </c>
      <c r="G4213" s="228">
        <v>2122</v>
      </c>
      <c r="H4213" s="228">
        <v>3849</v>
      </c>
      <c r="I4213" s="228">
        <v>2983019.54</v>
      </c>
      <c r="J4213" s="228">
        <v>1210063.3500000001</v>
      </c>
      <c r="K4213" s="228">
        <v>990805.74</v>
      </c>
      <c r="L4213" s="228">
        <v>5495165.4000000004</v>
      </c>
    </row>
    <row r="4214" spans="1:12">
      <c r="A4214" s="228">
        <v>2010</v>
      </c>
      <c r="B4214" s="228" t="s">
        <v>195</v>
      </c>
      <c r="C4214" s="228" t="s">
        <v>64</v>
      </c>
      <c r="D4214" s="228" t="s">
        <v>205</v>
      </c>
      <c r="E4214" s="228">
        <v>55</v>
      </c>
      <c r="F4214" s="228">
        <v>29222</v>
      </c>
      <c r="G4214" s="228">
        <v>2670</v>
      </c>
      <c r="H4214" s="228">
        <v>5417</v>
      </c>
      <c r="I4214" s="228">
        <v>4727700.63</v>
      </c>
      <c r="J4214" s="228">
        <v>1736085.58</v>
      </c>
      <c r="K4214" s="228">
        <v>1254211.1499999999</v>
      </c>
      <c r="L4214" s="228">
        <v>8086872.7599999998</v>
      </c>
    </row>
    <row r="4215" spans="1:12">
      <c r="A4215" s="228">
        <v>2010</v>
      </c>
      <c r="B4215" s="228" t="s">
        <v>195</v>
      </c>
      <c r="C4215" s="228" t="s">
        <v>64</v>
      </c>
      <c r="D4215" s="228" t="s">
        <v>205</v>
      </c>
      <c r="E4215" s="228">
        <v>60</v>
      </c>
      <c r="F4215" s="228">
        <v>28669</v>
      </c>
      <c r="G4215" s="228">
        <v>3492</v>
      </c>
      <c r="H4215" s="228">
        <v>7975</v>
      </c>
      <c r="I4215" s="228">
        <v>6508854.0300000003</v>
      </c>
      <c r="J4215" s="228">
        <v>2199785.9300000002</v>
      </c>
      <c r="K4215" s="228">
        <v>2082979.61</v>
      </c>
      <c r="L4215" s="228">
        <v>11271341.66</v>
      </c>
    </row>
    <row r="4216" spans="1:12">
      <c r="A4216" s="228">
        <v>2010</v>
      </c>
      <c r="B4216" s="228" t="s">
        <v>195</v>
      </c>
      <c r="C4216" s="228" t="s">
        <v>64</v>
      </c>
      <c r="D4216" s="228" t="s">
        <v>205</v>
      </c>
      <c r="E4216" s="228">
        <v>65</v>
      </c>
      <c r="F4216" s="228">
        <v>20933</v>
      </c>
      <c r="G4216" s="228">
        <v>3500</v>
      </c>
      <c r="H4216" s="228">
        <v>7795</v>
      </c>
      <c r="I4216" s="228">
        <v>6272490.9699999997</v>
      </c>
      <c r="J4216" s="228">
        <v>2242824.41</v>
      </c>
      <c r="K4216" s="228">
        <v>2075588.4</v>
      </c>
      <c r="L4216" s="228">
        <v>10935220.609999999</v>
      </c>
    </row>
    <row r="4217" spans="1:12">
      <c r="A4217" s="228">
        <v>2010</v>
      </c>
      <c r="B4217" s="228" t="s">
        <v>195</v>
      </c>
      <c r="C4217" s="228" t="s">
        <v>64</v>
      </c>
      <c r="D4217" s="228" t="s">
        <v>205</v>
      </c>
      <c r="E4217" s="228">
        <v>70</v>
      </c>
      <c r="F4217" s="228">
        <v>15009</v>
      </c>
      <c r="G4217" s="228">
        <v>3324</v>
      </c>
      <c r="H4217" s="228">
        <v>8626</v>
      </c>
      <c r="I4217" s="228">
        <v>6283203.9400000004</v>
      </c>
      <c r="J4217" s="228">
        <v>1998522.79</v>
      </c>
      <c r="K4217" s="228">
        <v>1550791.89</v>
      </c>
      <c r="L4217" s="228">
        <v>10354232.890000001</v>
      </c>
    </row>
    <row r="4218" spans="1:12">
      <c r="A4218" s="228">
        <v>2010</v>
      </c>
      <c r="B4218" s="228" t="s">
        <v>195</v>
      </c>
      <c r="C4218" s="228" t="s">
        <v>64</v>
      </c>
      <c r="D4218" s="228" t="s">
        <v>205</v>
      </c>
      <c r="E4218" s="228">
        <v>75</v>
      </c>
      <c r="F4218" s="228">
        <v>10703</v>
      </c>
      <c r="G4218" s="228">
        <v>3106</v>
      </c>
      <c r="H4218" s="228">
        <v>8767</v>
      </c>
      <c r="I4218" s="228">
        <v>6116862.5999999996</v>
      </c>
      <c r="J4218" s="228">
        <v>1824555.04</v>
      </c>
      <c r="K4218" s="228">
        <v>1523769.98</v>
      </c>
      <c r="L4218" s="228">
        <v>9718382.4000000004</v>
      </c>
    </row>
    <row r="4219" spans="1:12">
      <c r="A4219" s="228">
        <v>2010</v>
      </c>
      <c r="B4219" s="228" t="s">
        <v>195</v>
      </c>
      <c r="C4219" s="228" t="s">
        <v>64</v>
      </c>
      <c r="D4219" s="228" t="s">
        <v>205</v>
      </c>
      <c r="E4219" s="228">
        <v>80</v>
      </c>
      <c r="F4219" s="228">
        <v>8348</v>
      </c>
      <c r="G4219" s="228">
        <v>2538</v>
      </c>
      <c r="H4219" s="228">
        <v>10595</v>
      </c>
      <c r="I4219" s="228">
        <v>5931788.4199999999</v>
      </c>
      <c r="J4219" s="228">
        <v>1478789.93</v>
      </c>
      <c r="K4219" s="228">
        <v>1375890.2</v>
      </c>
      <c r="L4219" s="228">
        <v>9037254.5500000007</v>
      </c>
    </row>
    <row r="4220" spans="1:12">
      <c r="A4220" s="228">
        <v>2010</v>
      </c>
      <c r="B4220" s="228" t="s">
        <v>195</v>
      </c>
      <c r="C4220" s="228" t="s">
        <v>64</v>
      </c>
      <c r="D4220" s="228" t="s">
        <v>205</v>
      </c>
      <c r="E4220" s="228">
        <v>85</v>
      </c>
      <c r="F4220" s="228">
        <v>3053</v>
      </c>
      <c r="G4220" s="228">
        <v>924</v>
      </c>
      <c r="H4220" s="228">
        <v>4630</v>
      </c>
      <c r="I4220" s="228">
        <v>2279712.6</v>
      </c>
      <c r="J4220" s="228">
        <v>474609.62</v>
      </c>
      <c r="K4220" s="228">
        <v>406826.4</v>
      </c>
      <c r="L4220" s="228">
        <v>3274112.36</v>
      </c>
    </row>
    <row r="4221" spans="1:12">
      <c r="A4221" s="228">
        <v>2010</v>
      </c>
      <c r="B4221" s="228" t="s">
        <v>195</v>
      </c>
      <c r="C4221" s="228" t="s">
        <v>64</v>
      </c>
      <c r="D4221" s="228" t="s">
        <v>205</v>
      </c>
      <c r="E4221" s="228">
        <v>90</v>
      </c>
      <c r="F4221" s="228">
        <v>878</v>
      </c>
      <c r="G4221" s="228">
        <v>202</v>
      </c>
      <c r="H4221" s="228">
        <v>2130</v>
      </c>
      <c r="I4221" s="228">
        <v>811198.45</v>
      </c>
      <c r="J4221" s="228">
        <v>118729.84</v>
      </c>
      <c r="K4221" s="228">
        <v>76701.600000000006</v>
      </c>
      <c r="L4221" s="228">
        <v>1207119.71</v>
      </c>
    </row>
    <row r="4222" spans="1:12">
      <c r="A4222" s="228">
        <v>2010</v>
      </c>
      <c r="B4222" s="228" t="s">
        <v>195</v>
      </c>
      <c r="C4222" s="228" t="s">
        <v>64</v>
      </c>
      <c r="D4222" s="228" t="s">
        <v>205</v>
      </c>
      <c r="E4222" s="228">
        <v>95</v>
      </c>
      <c r="F4222" s="228">
        <v>180</v>
      </c>
      <c r="G4222" s="228">
        <v>48</v>
      </c>
      <c r="H4222" s="228">
        <v>351</v>
      </c>
      <c r="I4222" s="228">
        <v>141942.66</v>
      </c>
      <c r="J4222" s="228">
        <v>24806.06</v>
      </c>
      <c r="K4222" s="228">
        <v>12929</v>
      </c>
      <c r="L4222" s="228">
        <v>186827.95</v>
      </c>
    </row>
    <row r="4223" spans="1:12">
      <c r="A4223" s="228">
        <v>2010</v>
      </c>
      <c r="B4223" s="228" t="s">
        <v>195</v>
      </c>
      <c r="C4223" s="228" t="s">
        <v>64</v>
      </c>
      <c r="D4223" s="228" t="s">
        <v>206</v>
      </c>
      <c r="E4223" s="228">
        <v>0</v>
      </c>
      <c r="F4223" s="228">
        <v>18264</v>
      </c>
      <c r="G4223" s="228">
        <v>620</v>
      </c>
      <c r="H4223" s="228">
        <v>1917</v>
      </c>
      <c r="I4223" s="228">
        <v>857324.45</v>
      </c>
      <c r="J4223" s="228">
        <v>266285.17</v>
      </c>
      <c r="K4223" s="228">
        <v>96048</v>
      </c>
      <c r="L4223" s="228">
        <v>1294720.8400000001</v>
      </c>
    </row>
    <row r="4224" spans="1:12">
      <c r="A4224" s="228">
        <v>2010</v>
      </c>
      <c r="B4224" s="228" t="s">
        <v>195</v>
      </c>
      <c r="C4224" s="228" t="s">
        <v>64</v>
      </c>
      <c r="D4224" s="228" t="s">
        <v>206</v>
      </c>
      <c r="E4224" s="228">
        <v>5</v>
      </c>
      <c r="F4224" s="228">
        <v>18420</v>
      </c>
      <c r="G4224" s="228">
        <v>275</v>
      </c>
      <c r="H4224" s="228">
        <v>323</v>
      </c>
      <c r="I4224" s="228">
        <v>242511.85</v>
      </c>
      <c r="J4224" s="228">
        <v>107518.15</v>
      </c>
      <c r="K4224" s="228">
        <v>3190</v>
      </c>
      <c r="L4224" s="228">
        <v>382838.17</v>
      </c>
    </row>
    <row r="4225" spans="1:12">
      <c r="A4225" s="228">
        <v>2010</v>
      </c>
      <c r="B4225" s="228" t="s">
        <v>195</v>
      </c>
      <c r="C4225" s="228" t="s">
        <v>64</v>
      </c>
      <c r="D4225" s="228" t="s">
        <v>206</v>
      </c>
      <c r="E4225" s="228">
        <v>10</v>
      </c>
      <c r="F4225" s="228">
        <v>19562</v>
      </c>
      <c r="G4225" s="228">
        <v>238</v>
      </c>
      <c r="H4225" s="228">
        <v>346</v>
      </c>
      <c r="I4225" s="228">
        <v>243688.55</v>
      </c>
      <c r="J4225" s="228">
        <v>90097.07</v>
      </c>
      <c r="K4225" s="228">
        <v>23782</v>
      </c>
      <c r="L4225" s="228">
        <v>388774.34</v>
      </c>
    </row>
    <row r="4226" spans="1:12">
      <c r="A4226" s="228">
        <v>2010</v>
      </c>
      <c r="B4226" s="228" t="s">
        <v>195</v>
      </c>
      <c r="C4226" s="228" t="s">
        <v>64</v>
      </c>
      <c r="D4226" s="228" t="s">
        <v>206</v>
      </c>
      <c r="E4226" s="228">
        <v>15</v>
      </c>
      <c r="F4226" s="228">
        <v>21749</v>
      </c>
      <c r="G4226" s="228">
        <v>630</v>
      </c>
      <c r="H4226" s="228">
        <v>1088</v>
      </c>
      <c r="I4226" s="228">
        <v>953196.1</v>
      </c>
      <c r="J4226" s="228">
        <v>297465.28999999998</v>
      </c>
      <c r="K4226" s="228">
        <v>99910.38</v>
      </c>
      <c r="L4226" s="228">
        <v>1449189.34</v>
      </c>
    </row>
    <row r="4227" spans="1:12">
      <c r="A4227" s="228">
        <v>2010</v>
      </c>
      <c r="B4227" s="228" t="s">
        <v>195</v>
      </c>
      <c r="C4227" s="228" t="s">
        <v>64</v>
      </c>
      <c r="D4227" s="228" t="s">
        <v>206</v>
      </c>
      <c r="E4227" s="228">
        <v>20</v>
      </c>
      <c r="F4227" s="228">
        <v>20815</v>
      </c>
      <c r="G4227" s="228">
        <v>888</v>
      </c>
      <c r="H4227" s="228">
        <v>1368</v>
      </c>
      <c r="I4227" s="228">
        <v>1061000.29</v>
      </c>
      <c r="J4227" s="228">
        <v>434988.84</v>
      </c>
      <c r="K4227" s="228">
        <v>146013.69</v>
      </c>
      <c r="L4227" s="228">
        <v>1822861.07</v>
      </c>
    </row>
    <row r="4228" spans="1:12">
      <c r="A4228" s="228">
        <v>2010</v>
      </c>
      <c r="B4228" s="228" t="s">
        <v>195</v>
      </c>
      <c r="C4228" s="228" t="s">
        <v>64</v>
      </c>
      <c r="D4228" s="228" t="s">
        <v>206</v>
      </c>
      <c r="E4228" s="228">
        <v>25</v>
      </c>
      <c r="F4228" s="228">
        <v>18935</v>
      </c>
      <c r="G4228" s="228">
        <v>1222</v>
      </c>
      <c r="H4228" s="228">
        <v>3414</v>
      </c>
      <c r="I4228" s="228">
        <v>2557597.59</v>
      </c>
      <c r="J4228" s="228">
        <v>987530.61</v>
      </c>
      <c r="K4228" s="228">
        <v>171168.34</v>
      </c>
      <c r="L4228" s="228">
        <v>4004429.22</v>
      </c>
    </row>
    <row r="4229" spans="1:12">
      <c r="A4229" s="228">
        <v>2010</v>
      </c>
      <c r="B4229" s="228" t="s">
        <v>195</v>
      </c>
      <c r="C4229" s="228" t="s">
        <v>64</v>
      </c>
      <c r="D4229" s="228" t="s">
        <v>206</v>
      </c>
      <c r="E4229" s="228">
        <v>30</v>
      </c>
      <c r="F4229" s="228">
        <v>21689</v>
      </c>
      <c r="G4229" s="228">
        <v>1875</v>
      </c>
      <c r="H4229" s="228">
        <v>4932</v>
      </c>
      <c r="I4229" s="228">
        <v>3894130.24</v>
      </c>
      <c r="J4229" s="228">
        <v>1627126.57</v>
      </c>
      <c r="K4229" s="228">
        <v>205230.96</v>
      </c>
      <c r="L4229" s="228">
        <v>6142242.5599999996</v>
      </c>
    </row>
    <row r="4230" spans="1:12">
      <c r="A4230" s="228">
        <v>2010</v>
      </c>
      <c r="B4230" s="228" t="s">
        <v>195</v>
      </c>
      <c r="C4230" s="228" t="s">
        <v>64</v>
      </c>
      <c r="D4230" s="228" t="s">
        <v>206</v>
      </c>
      <c r="E4230" s="228">
        <v>35</v>
      </c>
      <c r="F4230" s="228">
        <v>24024</v>
      </c>
      <c r="G4230" s="228">
        <v>1900</v>
      </c>
      <c r="H4230" s="228">
        <v>4485</v>
      </c>
      <c r="I4230" s="228">
        <v>3507542.97</v>
      </c>
      <c r="J4230" s="228">
        <v>1389863.56</v>
      </c>
      <c r="K4230" s="228">
        <v>439886.39</v>
      </c>
      <c r="L4230" s="228">
        <v>5629503.3799999999</v>
      </c>
    </row>
    <row r="4231" spans="1:12">
      <c r="A4231" s="228">
        <v>2010</v>
      </c>
      <c r="B4231" s="228" t="s">
        <v>195</v>
      </c>
      <c r="C4231" s="228" t="s">
        <v>64</v>
      </c>
      <c r="D4231" s="228" t="s">
        <v>206</v>
      </c>
      <c r="E4231" s="228">
        <v>40</v>
      </c>
      <c r="F4231" s="228">
        <v>25865</v>
      </c>
      <c r="G4231" s="228">
        <v>1719</v>
      </c>
      <c r="H4231" s="228">
        <v>3079</v>
      </c>
      <c r="I4231" s="228">
        <v>2756593.41</v>
      </c>
      <c r="J4231" s="228">
        <v>1039202.71</v>
      </c>
      <c r="K4231" s="228">
        <v>375395</v>
      </c>
      <c r="L4231" s="228">
        <v>4546608.47</v>
      </c>
    </row>
    <row r="4232" spans="1:12">
      <c r="A4232" s="228">
        <v>2010</v>
      </c>
      <c r="B4232" s="228" t="s">
        <v>195</v>
      </c>
      <c r="C4232" s="228" t="s">
        <v>64</v>
      </c>
      <c r="D4232" s="228" t="s">
        <v>206</v>
      </c>
      <c r="E4232" s="228">
        <v>45</v>
      </c>
      <c r="F4232" s="228">
        <v>29062</v>
      </c>
      <c r="G4232" s="228">
        <v>2077</v>
      </c>
      <c r="H4232" s="228">
        <v>4517</v>
      </c>
      <c r="I4232" s="228">
        <v>3584897.1</v>
      </c>
      <c r="J4232" s="228">
        <v>1259527.18</v>
      </c>
      <c r="K4232" s="228">
        <v>545980.55000000005</v>
      </c>
      <c r="L4232" s="228">
        <v>5758811.04</v>
      </c>
    </row>
    <row r="4233" spans="1:12">
      <c r="A4233" s="228">
        <v>2010</v>
      </c>
      <c r="B4233" s="228" t="s">
        <v>195</v>
      </c>
      <c r="C4233" s="228" t="s">
        <v>64</v>
      </c>
      <c r="D4233" s="228" t="s">
        <v>206</v>
      </c>
      <c r="E4233" s="228">
        <v>50</v>
      </c>
      <c r="F4233" s="228">
        <v>32015</v>
      </c>
      <c r="G4233" s="228">
        <v>2825</v>
      </c>
      <c r="H4233" s="228">
        <v>5312</v>
      </c>
      <c r="I4233" s="228">
        <v>4363390.51</v>
      </c>
      <c r="J4233" s="228">
        <v>1699471.69</v>
      </c>
      <c r="K4233" s="228">
        <v>823246.15</v>
      </c>
      <c r="L4233" s="228">
        <v>7362055.3200000003</v>
      </c>
    </row>
    <row r="4234" spans="1:12">
      <c r="A4234" s="228">
        <v>2010</v>
      </c>
      <c r="B4234" s="228" t="s">
        <v>195</v>
      </c>
      <c r="C4234" s="228" t="s">
        <v>64</v>
      </c>
      <c r="D4234" s="228" t="s">
        <v>206</v>
      </c>
      <c r="E4234" s="228">
        <v>55</v>
      </c>
      <c r="F4234" s="228">
        <v>32141</v>
      </c>
      <c r="G4234" s="228">
        <v>3215</v>
      </c>
      <c r="H4234" s="228">
        <v>6738</v>
      </c>
      <c r="I4234" s="228">
        <v>5307248.46</v>
      </c>
      <c r="J4234" s="228">
        <v>1883251.07</v>
      </c>
      <c r="K4234" s="228">
        <v>1242445.44</v>
      </c>
      <c r="L4234" s="228">
        <v>8809301.1699999999</v>
      </c>
    </row>
    <row r="4235" spans="1:12">
      <c r="A4235" s="228">
        <v>2010</v>
      </c>
      <c r="B4235" s="228" t="s">
        <v>195</v>
      </c>
      <c r="C4235" s="228" t="s">
        <v>64</v>
      </c>
      <c r="D4235" s="228" t="s">
        <v>206</v>
      </c>
      <c r="E4235" s="228">
        <v>60</v>
      </c>
      <c r="F4235" s="228">
        <v>30713</v>
      </c>
      <c r="G4235" s="228">
        <v>3409</v>
      </c>
      <c r="H4235" s="228">
        <v>7639</v>
      </c>
      <c r="I4235" s="228">
        <v>6054542.2199999997</v>
      </c>
      <c r="J4235" s="228">
        <v>2280664.9500000002</v>
      </c>
      <c r="K4235" s="228">
        <v>1749219.4</v>
      </c>
      <c r="L4235" s="228">
        <v>10464922.82</v>
      </c>
    </row>
    <row r="4236" spans="1:12">
      <c r="A4236" s="228">
        <v>2010</v>
      </c>
      <c r="B4236" s="228" t="s">
        <v>195</v>
      </c>
      <c r="C4236" s="228" t="s">
        <v>64</v>
      </c>
      <c r="D4236" s="228" t="s">
        <v>206</v>
      </c>
      <c r="E4236" s="228">
        <v>65</v>
      </c>
      <c r="F4236" s="228">
        <v>21918</v>
      </c>
      <c r="G4236" s="228">
        <v>3284</v>
      </c>
      <c r="H4236" s="228">
        <v>8321</v>
      </c>
      <c r="I4236" s="228">
        <v>6016462.2699999996</v>
      </c>
      <c r="J4236" s="228">
        <v>2105055.9300000002</v>
      </c>
      <c r="K4236" s="228">
        <v>1723747.86</v>
      </c>
      <c r="L4236" s="228">
        <v>10254929.779999999</v>
      </c>
    </row>
    <row r="4237" spans="1:12">
      <c r="A4237" s="228">
        <v>2010</v>
      </c>
      <c r="B4237" s="228" t="s">
        <v>195</v>
      </c>
      <c r="C4237" s="228" t="s">
        <v>64</v>
      </c>
      <c r="D4237" s="228" t="s">
        <v>206</v>
      </c>
      <c r="E4237" s="228">
        <v>70</v>
      </c>
      <c r="F4237" s="228">
        <v>16067</v>
      </c>
      <c r="G4237" s="228">
        <v>3112</v>
      </c>
      <c r="H4237" s="228">
        <v>8451</v>
      </c>
      <c r="I4237" s="228">
        <v>5914147.7599999998</v>
      </c>
      <c r="J4237" s="228">
        <v>1883596.84</v>
      </c>
      <c r="K4237" s="228">
        <v>2099535.35</v>
      </c>
      <c r="L4237" s="228">
        <v>10167710.48</v>
      </c>
    </row>
    <row r="4238" spans="1:12">
      <c r="A4238" s="228">
        <v>2010</v>
      </c>
      <c r="B4238" s="228" t="s">
        <v>195</v>
      </c>
      <c r="C4238" s="228" t="s">
        <v>64</v>
      </c>
      <c r="D4238" s="228" t="s">
        <v>206</v>
      </c>
      <c r="E4238" s="228">
        <v>75</v>
      </c>
      <c r="F4238" s="228">
        <v>12228</v>
      </c>
      <c r="G4238" s="228">
        <v>2537</v>
      </c>
      <c r="H4238" s="228">
        <v>8174</v>
      </c>
      <c r="I4238" s="228">
        <v>5476112.9900000002</v>
      </c>
      <c r="J4238" s="228">
        <v>1658091.49</v>
      </c>
      <c r="K4238" s="228">
        <v>1203682.2</v>
      </c>
      <c r="L4238" s="228">
        <v>8607557.6899999995</v>
      </c>
    </row>
    <row r="4239" spans="1:12">
      <c r="A4239" s="228">
        <v>2010</v>
      </c>
      <c r="B4239" s="228" t="s">
        <v>195</v>
      </c>
      <c r="C4239" s="228" t="s">
        <v>64</v>
      </c>
      <c r="D4239" s="228" t="s">
        <v>206</v>
      </c>
      <c r="E4239" s="228">
        <v>80</v>
      </c>
      <c r="F4239" s="228">
        <v>10716</v>
      </c>
      <c r="G4239" s="228">
        <v>2464</v>
      </c>
      <c r="H4239" s="228">
        <v>11629</v>
      </c>
      <c r="I4239" s="228">
        <v>6284420.5199999996</v>
      </c>
      <c r="J4239" s="228">
        <v>1496827.4</v>
      </c>
      <c r="K4239" s="228">
        <v>1154486.6000000001</v>
      </c>
      <c r="L4239" s="228">
        <v>9693315.9600000009</v>
      </c>
    </row>
    <row r="4240" spans="1:12">
      <c r="A4240" s="228">
        <v>2010</v>
      </c>
      <c r="B4240" s="228" t="s">
        <v>195</v>
      </c>
      <c r="C4240" s="228" t="s">
        <v>64</v>
      </c>
      <c r="D4240" s="228" t="s">
        <v>206</v>
      </c>
      <c r="E4240" s="228">
        <v>85</v>
      </c>
      <c r="F4240" s="228">
        <v>6758</v>
      </c>
      <c r="G4240" s="228">
        <v>1420</v>
      </c>
      <c r="H4240" s="228">
        <v>9662</v>
      </c>
      <c r="I4240" s="228">
        <v>4348132.1100000003</v>
      </c>
      <c r="J4240" s="228">
        <v>891822.82</v>
      </c>
      <c r="K4240" s="228">
        <v>661197.80000000005</v>
      </c>
      <c r="L4240" s="228">
        <v>6212713.9299999997</v>
      </c>
    </row>
    <row r="4241" spans="1:12">
      <c r="A4241" s="228">
        <v>2010</v>
      </c>
      <c r="B4241" s="228" t="s">
        <v>195</v>
      </c>
      <c r="C4241" s="228" t="s">
        <v>64</v>
      </c>
      <c r="D4241" s="228" t="s">
        <v>206</v>
      </c>
      <c r="E4241" s="228">
        <v>90</v>
      </c>
      <c r="F4241" s="228">
        <v>2675</v>
      </c>
      <c r="G4241" s="228">
        <v>522</v>
      </c>
      <c r="H4241" s="228">
        <v>5044</v>
      </c>
      <c r="I4241" s="228">
        <v>2005913.5</v>
      </c>
      <c r="J4241" s="228">
        <v>336595.45</v>
      </c>
      <c r="K4241" s="228">
        <v>179883</v>
      </c>
      <c r="L4241" s="228">
        <v>2604941.7999999998</v>
      </c>
    </row>
    <row r="4242" spans="1:12">
      <c r="A4242" s="228">
        <v>2010</v>
      </c>
      <c r="B4242" s="228" t="s">
        <v>195</v>
      </c>
      <c r="C4242" s="228" t="s">
        <v>64</v>
      </c>
      <c r="D4242" s="228" t="s">
        <v>206</v>
      </c>
      <c r="E4242" s="228">
        <v>95</v>
      </c>
      <c r="F4242" s="228">
        <v>813</v>
      </c>
      <c r="G4242" s="228">
        <v>171</v>
      </c>
      <c r="H4242" s="228">
        <v>2102</v>
      </c>
      <c r="I4242" s="228">
        <v>571132.25</v>
      </c>
      <c r="J4242" s="228">
        <v>74519.360000000001</v>
      </c>
      <c r="K4242" s="228">
        <v>69433</v>
      </c>
      <c r="L4242" s="228">
        <v>910762.1</v>
      </c>
    </row>
    <row r="4243" spans="1:12">
      <c r="A4243" s="228">
        <v>2010</v>
      </c>
      <c r="B4243" s="228" t="s">
        <v>195</v>
      </c>
      <c r="C4243" s="228" t="s">
        <v>65</v>
      </c>
      <c r="D4243" s="228" t="s">
        <v>205</v>
      </c>
      <c r="E4243" s="228">
        <v>0</v>
      </c>
      <c r="F4243" s="228">
        <v>37382</v>
      </c>
      <c r="G4243" s="228">
        <v>1779</v>
      </c>
      <c r="H4243" s="228">
        <v>4187</v>
      </c>
      <c r="I4243" s="228">
        <v>2917094.24</v>
      </c>
      <c r="J4243" s="228">
        <v>428655.25</v>
      </c>
      <c r="K4243" s="228">
        <v>74702.960000000006</v>
      </c>
      <c r="L4243" s="228">
        <v>3642108.18</v>
      </c>
    </row>
    <row r="4244" spans="1:12">
      <c r="A4244" s="228">
        <v>2010</v>
      </c>
      <c r="B4244" s="228" t="s">
        <v>195</v>
      </c>
      <c r="C4244" s="228" t="s">
        <v>65</v>
      </c>
      <c r="D4244" s="228" t="s">
        <v>205</v>
      </c>
      <c r="E4244" s="228">
        <v>5</v>
      </c>
      <c r="F4244" s="228">
        <v>36860</v>
      </c>
      <c r="G4244" s="228">
        <v>728</v>
      </c>
      <c r="H4244" s="228">
        <v>916</v>
      </c>
      <c r="I4244" s="228">
        <v>866721.25</v>
      </c>
      <c r="J4244" s="228">
        <v>198812.09</v>
      </c>
      <c r="K4244" s="228">
        <v>21496</v>
      </c>
      <c r="L4244" s="228">
        <v>1202212.25</v>
      </c>
    </row>
    <row r="4245" spans="1:12">
      <c r="A4245" s="228">
        <v>2010</v>
      </c>
      <c r="B4245" s="228" t="s">
        <v>195</v>
      </c>
      <c r="C4245" s="228" t="s">
        <v>65</v>
      </c>
      <c r="D4245" s="228" t="s">
        <v>205</v>
      </c>
      <c r="E4245" s="228">
        <v>10</v>
      </c>
      <c r="F4245" s="228">
        <v>38194</v>
      </c>
      <c r="G4245" s="228">
        <v>505</v>
      </c>
      <c r="H4245" s="228">
        <v>756</v>
      </c>
      <c r="I4245" s="228">
        <v>649436.80000000005</v>
      </c>
      <c r="J4245" s="228">
        <v>142333.91</v>
      </c>
      <c r="K4245" s="228">
        <v>90335</v>
      </c>
      <c r="L4245" s="228">
        <v>963608.92</v>
      </c>
    </row>
    <row r="4246" spans="1:12">
      <c r="A4246" s="228">
        <v>2010</v>
      </c>
      <c r="B4246" s="228" t="s">
        <v>195</v>
      </c>
      <c r="C4246" s="228" t="s">
        <v>65</v>
      </c>
      <c r="D4246" s="228" t="s">
        <v>205</v>
      </c>
      <c r="E4246" s="228">
        <v>15</v>
      </c>
      <c r="F4246" s="228">
        <v>39917</v>
      </c>
      <c r="G4246" s="228">
        <v>1045</v>
      </c>
      <c r="H4246" s="228">
        <v>1655</v>
      </c>
      <c r="I4246" s="228">
        <v>1740757.6</v>
      </c>
      <c r="J4246" s="228">
        <v>329370.61</v>
      </c>
      <c r="K4246" s="228">
        <v>403361</v>
      </c>
      <c r="L4246" s="228">
        <v>2708753.27</v>
      </c>
    </row>
    <row r="4247" spans="1:12">
      <c r="A4247" s="228">
        <v>2010</v>
      </c>
      <c r="B4247" s="228" t="s">
        <v>195</v>
      </c>
      <c r="C4247" s="228" t="s">
        <v>65</v>
      </c>
      <c r="D4247" s="228" t="s">
        <v>205</v>
      </c>
      <c r="E4247" s="228">
        <v>20</v>
      </c>
      <c r="F4247" s="228">
        <v>33331</v>
      </c>
      <c r="G4247" s="228">
        <v>963</v>
      </c>
      <c r="H4247" s="228">
        <v>1601</v>
      </c>
      <c r="I4247" s="228">
        <v>1687699.45</v>
      </c>
      <c r="J4247" s="228">
        <v>320325.07</v>
      </c>
      <c r="K4247" s="228">
        <v>384832</v>
      </c>
      <c r="L4247" s="228">
        <v>2649873.71</v>
      </c>
    </row>
    <row r="4248" spans="1:12">
      <c r="A4248" s="228">
        <v>2010</v>
      </c>
      <c r="B4248" s="228" t="s">
        <v>195</v>
      </c>
      <c r="C4248" s="228" t="s">
        <v>65</v>
      </c>
      <c r="D4248" s="228" t="s">
        <v>205</v>
      </c>
      <c r="E4248" s="228">
        <v>25</v>
      </c>
      <c r="F4248" s="228">
        <v>34431</v>
      </c>
      <c r="G4248" s="228">
        <v>993</v>
      </c>
      <c r="H4248" s="228">
        <v>1705</v>
      </c>
      <c r="I4248" s="228">
        <v>1748097.08</v>
      </c>
      <c r="J4248" s="228">
        <v>352890.27</v>
      </c>
      <c r="K4248" s="228">
        <v>357740</v>
      </c>
      <c r="L4248" s="228">
        <v>2718948.63</v>
      </c>
    </row>
    <row r="4249" spans="1:12">
      <c r="A4249" s="228">
        <v>2010</v>
      </c>
      <c r="B4249" s="228" t="s">
        <v>195</v>
      </c>
      <c r="C4249" s="228" t="s">
        <v>65</v>
      </c>
      <c r="D4249" s="228" t="s">
        <v>205</v>
      </c>
      <c r="E4249" s="228">
        <v>30</v>
      </c>
      <c r="F4249" s="228">
        <v>40016</v>
      </c>
      <c r="G4249" s="228">
        <v>1158</v>
      </c>
      <c r="H4249" s="228">
        <v>2167</v>
      </c>
      <c r="I4249" s="228">
        <v>2021855.15</v>
      </c>
      <c r="J4249" s="228">
        <v>440586.63</v>
      </c>
      <c r="K4249" s="228">
        <v>340164</v>
      </c>
      <c r="L4249" s="228">
        <v>3172423.48</v>
      </c>
    </row>
    <row r="4250" spans="1:12">
      <c r="A4250" s="228">
        <v>2010</v>
      </c>
      <c r="B4250" s="228" t="s">
        <v>195</v>
      </c>
      <c r="C4250" s="228" t="s">
        <v>65</v>
      </c>
      <c r="D4250" s="228" t="s">
        <v>205</v>
      </c>
      <c r="E4250" s="228">
        <v>35</v>
      </c>
      <c r="F4250" s="228">
        <v>43257</v>
      </c>
      <c r="G4250" s="228">
        <v>1469</v>
      </c>
      <c r="H4250" s="228">
        <v>2622</v>
      </c>
      <c r="I4250" s="228">
        <v>2428995.7999999998</v>
      </c>
      <c r="J4250" s="228">
        <v>595596.76</v>
      </c>
      <c r="K4250" s="228">
        <v>577995</v>
      </c>
      <c r="L4250" s="228">
        <v>4073681.87</v>
      </c>
    </row>
    <row r="4251" spans="1:12">
      <c r="A4251" s="228">
        <v>2010</v>
      </c>
      <c r="B4251" s="228" t="s">
        <v>195</v>
      </c>
      <c r="C4251" s="228" t="s">
        <v>65</v>
      </c>
      <c r="D4251" s="228" t="s">
        <v>205</v>
      </c>
      <c r="E4251" s="228">
        <v>40</v>
      </c>
      <c r="F4251" s="228">
        <v>44560</v>
      </c>
      <c r="G4251" s="228">
        <v>1848</v>
      </c>
      <c r="H4251" s="228">
        <v>3109</v>
      </c>
      <c r="I4251" s="228">
        <v>3165188.58</v>
      </c>
      <c r="J4251" s="228">
        <v>782414.99</v>
      </c>
      <c r="K4251" s="228">
        <v>660417.78</v>
      </c>
      <c r="L4251" s="228">
        <v>5139715.53</v>
      </c>
    </row>
    <row r="4252" spans="1:12">
      <c r="A4252" s="228">
        <v>2010</v>
      </c>
      <c r="B4252" s="228" t="s">
        <v>195</v>
      </c>
      <c r="C4252" s="228" t="s">
        <v>65</v>
      </c>
      <c r="D4252" s="228" t="s">
        <v>205</v>
      </c>
      <c r="E4252" s="228">
        <v>45</v>
      </c>
      <c r="F4252" s="228">
        <v>45855</v>
      </c>
      <c r="G4252" s="228">
        <v>2259</v>
      </c>
      <c r="H4252" s="228">
        <v>3908</v>
      </c>
      <c r="I4252" s="228">
        <v>4001521.31</v>
      </c>
      <c r="J4252" s="228">
        <v>996184.24</v>
      </c>
      <c r="K4252" s="228">
        <v>884642.85</v>
      </c>
      <c r="L4252" s="228">
        <v>6572353.4400000004</v>
      </c>
    </row>
    <row r="4253" spans="1:12">
      <c r="A4253" s="228">
        <v>2010</v>
      </c>
      <c r="B4253" s="228" t="s">
        <v>195</v>
      </c>
      <c r="C4253" s="228" t="s">
        <v>65</v>
      </c>
      <c r="D4253" s="228" t="s">
        <v>205</v>
      </c>
      <c r="E4253" s="228">
        <v>50</v>
      </c>
      <c r="F4253" s="228">
        <v>45722</v>
      </c>
      <c r="G4253" s="228">
        <v>3221</v>
      </c>
      <c r="H4253" s="228">
        <v>5818</v>
      </c>
      <c r="I4253" s="228">
        <v>6237735.2199999997</v>
      </c>
      <c r="J4253" s="228">
        <v>1514349.64</v>
      </c>
      <c r="K4253" s="228">
        <v>1264787.6200000001</v>
      </c>
      <c r="L4253" s="228">
        <v>9829323.1500000004</v>
      </c>
    </row>
    <row r="4254" spans="1:12">
      <c r="A4254" s="228">
        <v>2010</v>
      </c>
      <c r="B4254" s="228" t="s">
        <v>195</v>
      </c>
      <c r="C4254" s="228" t="s">
        <v>65</v>
      </c>
      <c r="D4254" s="228" t="s">
        <v>205</v>
      </c>
      <c r="E4254" s="228">
        <v>55</v>
      </c>
      <c r="F4254" s="228">
        <v>42371</v>
      </c>
      <c r="G4254" s="228">
        <v>3878</v>
      </c>
      <c r="H4254" s="228">
        <v>7575</v>
      </c>
      <c r="I4254" s="228">
        <v>8256543.6600000001</v>
      </c>
      <c r="J4254" s="228">
        <v>1870251.86</v>
      </c>
      <c r="K4254" s="228">
        <v>2333293.91</v>
      </c>
      <c r="L4254" s="228">
        <v>13436290.359999999</v>
      </c>
    </row>
    <row r="4255" spans="1:12">
      <c r="A4255" s="228">
        <v>2010</v>
      </c>
      <c r="B4255" s="228" t="s">
        <v>195</v>
      </c>
      <c r="C4255" s="228" t="s">
        <v>65</v>
      </c>
      <c r="D4255" s="228" t="s">
        <v>205</v>
      </c>
      <c r="E4255" s="228">
        <v>60</v>
      </c>
      <c r="F4255" s="228">
        <v>38629</v>
      </c>
      <c r="G4255" s="228">
        <v>4426</v>
      </c>
      <c r="H4255" s="228">
        <v>9406</v>
      </c>
      <c r="I4255" s="228">
        <v>10132786.640000001</v>
      </c>
      <c r="J4255" s="228">
        <v>2220238.4700000002</v>
      </c>
      <c r="K4255" s="228">
        <v>2985325.56</v>
      </c>
      <c r="L4255" s="228">
        <v>16383977.550000001</v>
      </c>
    </row>
    <row r="4256" spans="1:12">
      <c r="A4256" s="228">
        <v>2010</v>
      </c>
      <c r="B4256" s="228" t="s">
        <v>195</v>
      </c>
      <c r="C4256" s="228" t="s">
        <v>65</v>
      </c>
      <c r="D4256" s="228" t="s">
        <v>205</v>
      </c>
      <c r="E4256" s="228">
        <v>65</v>
      </c>
      <c r="F4256" s="228">
        <v>26320</v>
      </c>
      <c r="G4256" s="228">
        <v>4502</v>
      </c>
      <c r="H4256" s="228">
        <v>9917</v>
      </c>
      <c r="I4256" s="228">
        <v>10384578.470000001</v>
      </c>
      <c r="J4256" s="228">
        <v>2309280.5099999998</v>
      </c>
      <c r="K4256" s="228">
        <v>4029025.11</v>
      </c>
      <c r="L4256" s="228">
        <v>17686556.48</v>
      </c>
    </row>
    <row r="4257" spans="1:12">
      <c r="A4257" s="228">
        <v>2010</v>
      </c>
      <c r="B4257" s="228" t="s">
        <v>195</v>
      </c>
      <c r="C4257" s="228" t="s">
        <v>65</v>
      </c>
      <c r="D4257" s="228" t="s">
        <v>205</v>
      </c>
      <c r="E4257" s="228">
        <v>70</v>
      </c>
      <c r="F4257" s="228">
        <v>18364</v>
      </c>
      <c r="G4257" s="228">
        <v>3644</v>
      </c>
      <c r="H4257" s="228">
        <v>9599</v>
      </c>
      <c r="I4257" s="228">
        <v>9350502.0800000001</v>
      </c>
      <c r="J4257" s="228">
        <v>1996326.23</v>
      </c>
      <c r="K4257" s="228">
        <v>3361521.18</v>
      </c>
      <c r="L4257" s="228">
        <v>15393524.25</v>
      </c>
    </row>
    <row r="4258" spans="1:12">
      <c r="A4258" s="228">
        <v>2010</v>
      </c>
      <c r="B4258" s="228" t="s">
        <v>195</v>
      </c>
      <c r="C4258" s="228" t="s">
        <v>65</v>
      </c>
      <c r="D4258" s="228" t="s">
        <v>205</v>
      </c>
      <c r="E4258" s="228">
        <v>75</v>
      </c>
      <c r="F4258" s="228">
        <v>12239</v>
      </c>
      <c r="G4258" s="228">
        <v>2946</v>
      </c>
      <c r="H4258" s="228">
        <v>9365</v>
      </c>
      <c r="I4258" s="228">
        <v>8272587.1399999997</v>
      </c>
      <c r="J4258" s="228">
        <v>1682401.99</v>
      </c>
      <c r="K4258" s="228">
        <v>2452983.89</v>
      </c>
      <c r="L4258" s="228">
        <v>12867410.67</v>
      </c>
    </row>
    <row r="4259" spans="1:12">
      <c r="A4259" s="228">
        <v>2010</v>
      </c>
      <c r="B4259" s="228" t="s">
        <v>195</v>
      </c>
      <c r="C4259" s="228" t="s">
        <v>65</v>
      </c>
      <c r="D4259" s="228" t="s">
        <v>205</v>
      </c>
      <c r="E4259" s="228">
        <v>80</v>
      </c>
      <c r="F4259" s="228">
        <v>8386</v>
      </c>
      <c r="G4259" s="228">
        <v>2232</v>
      </c>
      <c r="H4259" s="228">
        <v>8203</v>
      </c>
      <c r="I4259" s="228">
        <v>6254151.0499999998</v>
      </c>
      <c r="J4259" s="228">
        <v>1253763.2</v>
      </c>
      <c r="K4259" s="228">
        <v>1501892.71</v>
      </c>
      <c r="L4259" s="228">
        <v>9342930.9399999995</v>
      </c>
    </row>
    <row r="4260" spans="1:12">
      <c r="A4260" s="228">
        <v>2010</v>
      </c>
      <c r="B4260" s="228" t="s">
        <v>195</v>
      </c>
      <c r="C4260" s="228" t="s">
        <v>65</v>
      </c>
      <c r="D4260" s="228" t="s">
        <v>205</v>
      </c>
      <c r="E4260" s="228">
        <v>85</v>
      </c>
      <c r="F4260" s="228">
        <v>2814</v>
      </c>
      <c r="G4260" s="228">
        <v>625</v>
      </c>
      <c r="H4260" s="228">
        <v>4090</v>
      </c>
      <c r="I4260" s="228">
        <v>2213632.02</v>
      </c>
      <c r="J4260" s="228">
        <v>331500.39</v>
      </c>
      <c r="K4260" s="228">
        <v>266693</v>
      </c>
      <c r="L4260" s="228">
        <v>2921875.31</v>
      </c>
    </row>
    <row r="4261" spans="1:12">
      <c r="A4261" s="228">
        <v>2010</v>
      </c>
      <c r="B4261" s="228" t="s">
        <v>195</v>
      </c>
      <c r="C4261" s="228" t="s">
        <v>65</v>
      </c>
      <c r="D4261" s="228" t="s">
        <v>205</v>
      </c>
      <c r="E4261" s="228">
        <v>90</v>
      </c>
      <c r="F4261" s="228">
        <v>801</v>
      </c>
      <c r="G4261" s="228">
        <v>222</v>
      </c>
      <c r="H4261" s="228">
        <v>1428</v>
      </c>
      <c r="I4261" s="228">
        <v>804929</v>
      </c>
      <c r="J4261" s="228">
        <v>73717.8</v>
      </c>
      <c r="K4261" s="228">
        <v>33732</v>
      </c>
      <c r="L4261" s="228">
        <v>945433.55</v>
      </c>
    </row>
    <row r="4262" spans="1:12">
      <c r="A4262" s="228">
        <v>2010</v>
      </c>
      <c r="B4262" s="228" t="s">
        <v>195</v>
      </c>
      <c r="C4262" s="228" t="s">
        <v>65</v>
      </c>
      <c r="D4262" s="228" t="s">
        <v>205</v>
      </c>
      <c r="E4262" s="228">
        <v>95</v>
      </c>
      <c r="F4262" s="228">
        <v>177</v>
      </c>
      <c r="G4262" s="228">
        <v>40</v>
      </c>
      <c r="H4262" s="228">
        <v>324</v>
      </c>
      <c r="I4262" s="228">
        <v>191965.85</v>
      </c>
      <c r="J4262" s="228">
        <v>21037.15</v>
      </c>
      <c r="K4262" s="228">
        <v>18171</v>
      </c>
      <c r="L4262" s="228">
        <v>238522.8</v>
      </c>
    </row>
    <row r="4263" spans="1:12">
      <c r="A4263" s="228">
        <v>2010</v>
      </c>
      <c r="B4263" s="228" t="s">
        <v>195</v>
      </c>
      <c r="C4263" s="228" t="s">
        <v>65</v>
      </c>
      <c r="D4263" s="228" t="s">
        <v>206</v>
      </c>
      <c r="E4263" s="228">
        <v>0</v>
      </c>
      <c r="F4263" s="228">
        <v>35384</v>
      </c>
      <c r="G4263" s="228">
        <v>1347</v>
      </c>
      <c r="H4263" s="228">
        <v>3747</v>
      </c>
      <c r="I4263" s="228">
        <v>2281037.9500000002</v>
      </c>
      <c r="J4263" s="228">
        <v>302580.78999999998</v>
      </c>
      <c r="K4263" s="228">
        <v>80120.5</v>
      </c>
      <c r="L4263" s="228">
        <v>2880089.41</v>
      </c>
    </row>
    <row r="4264" spans="1:12">
      <c r="A4264" s="228">
        <v>2010</v>
      </c>
      <c r="B4264" s="228" t="s">
        <v>195</v>
      </c>
      <c r="C4264" s="228" t="s">
        <v>65</v>
      </c>
      <c r="D4264" s="228" t="s">
        <v>206</v>
      </c>
      <c r="E4264" s="228">
        <v>5</v>
      </c>
      <c r="F4264" s="228">
        <v>34658</v>
      </c>
      <c r="G4264" s="228">
        <v>486</v>
      </c>
      <c r="H4264" s="228">
        <v>601</v>
      </c>
      <c r="I4264" s="228">
        <v>579531.44999999995</v>
      </c>
      <c r="J4264" s="228">
        <v>133535.79</v>
      </c>
      <c r="K4264" s="228">
        <v>40317</v>
      </c>
      <c r="L4264" s="228">
        <v>822577.78</v>
      </c>
    </row>
    <row r="4265" spans="1:12">
      <c r="A4265" s="228">
        <v>2010</v>
      </c>
      <c r="B4265" s="228" t="s">
        <v>195</v>
      </c>
      <c r="C4265" s="228" t="s">
        <v>65</v>
      </c>
      <c r="D4265" s="228" t="s">
        <v>206</v>
      </c>
      <c r="E4265" s="228">
        <v>10</v>
      </c>
      <c r="F4265" s="228">
        <v>36134</v>
      </c>
      <c r="G4265" s="228">
        <v>459</v>
      </c>
      <c r="H4265" s="228">
        <v>590</v>
      </c>
      <c r="I4265" s="228">
        <v>585642.75</v>
      </c>
      <c r="J4265" s="228">
        <v>133368.37</v>
      </c>
      <c r="K4265" s="228">
        <v>88080</v>
      </c>
      <c r="L4265" s="228">
        <v>881562.87</v>
      </c>
    </row>
    <row r="4266" spans="1:12">
      <c r="A4266" s="228">
        <v>2010</v>
      </c>
      <c r="B4266" s="228" t="s">
        <v>195</v>
      </c>
      <c r="C4266" s="228" t="s">
        <v>65</v>
      </c>
      <c r="D4266" s="228" t="s">
        <v>206</v>
      </c>
      <c r="E4266" s="228">
        <v>15</v>
      </c>
      <c r="F4266" s="228">
        <v>37901</v>
      </c>
      <c r="G4266" s="228">
        <v>1312</v>
      </c>
      <c r="H4266" s="228">
        <v>2553</v>
      </c>
      <c r="I4266" s="228">
        <v>2210184.2000000002</v>
      </c>
      <c r="J4266" s="228">
        <v>384014.33</v>
      </c>
      <c r="K4266" s="228">
        <v>183569</v>
      </c>
      <c r="L4266" s="228">
        <v>3140737.33</v>
      </c>
    </row>
    <row r="4267" spans="1:12">
      <c r="A4267" s="228">
        <v>2010</v>
      </c>
      <c r="B4267" s="228" t="s">
        <v>195</v>
      </c>
      <c r="C4267" s="228" t="s">
        <v>65</v>
      </c>
      <c r="D4267" s="228" t="s">
        <v>206</v>
      </c>
      <c r="E4267" s="228">
        <v>20</v>
      </c>
      <c r="F4267" s="228">
        <v>34340</v>
      </c>
      <c r="G4267" s="228">
        <v>1621</v>
      </c>
      <c r="H4267" s="228">
        <v>3458</v>
      </c>
      <c r="I4267" s="228">
        <v>3098932.28</v>
      </c>
      <c r="J4267" s="228">
        <v>575360.56999999995</v>
      </c>
      <c r="K4267" s="228">
        <v>226490</v>
      </c>
      <c r="L4267" s="228">
        <v>4352623.88</v>
      </c>
    </row>
    <row r="4268" spans="1:12">
      <c r="A4268" s="228">
        <v>2010</v>
      </c>
      <c r="B4268" s="228" t="s">
        <v>195</v>
      </c>
      <c r="C4268" s="228" t="s">
        <v>65</v>
      </c>
      <c r="D4268" s="228" t="s">
        <v>206</v>
      </c>
      <c r="E4268" s="228">
        <v>25</v>
      </c>
      <c r="F4268" s="228">
        <v>37660</v>
      </c>
      <c r="G4268" s="228">
        <v>2570</v>
      </c>
      <c r="H4268" s="228">
        <v>6834</v>
      </c>
      <c r="I4268" s="228">
        <v>6540586.3600000003</v>
      </c>
      <c r="J4268" s="228">
        <v>1594339.2</v>
      </c>
      <c r="K4268" s="228">
        <v>385926</v>
      </c>
      <c r="L4268" s="228">
        <v>9304830.4299999997</v>
      </c>
    </row>
    <row r="4269" spans="1:12">
      <c r="A4269" s="228">
        <v>2010</v>
      </c>
      <c r="B4269" s="228" t="s">
        <v>195</v>
      </c>
      <c r="C4269" s="228" t="s">
        <v>65</v>
      </c>
      <c r="D4269" s="228" t="s">
        <v>206</v>
      </c>
      <c r="E4269" s="228">
        <v>30</v>
      </c>
      <c r="F4269" s="228">
        <v>42352</v>
      </c>
      <c r="G4269" s="228">
        <v>3606</v>
      </c>
      <c r="H4269" s="228">
        <v>10338</v>
      </c>
      <c r="I4269" s="228">
        <v>10055479.26</v>
      </c>
      <c r="J4269" s="228">
        <v>2390474.09</v>
      </c>
      <c r="K4269" s="228">
        <v>482497</v>
      </c>
      <c r="L4269" s="228">
        <v>14104666.93</v>
      </c>
    </row>
    <row r="4270" spans="1:12">
      <c r="A4270" s="228">
        <v>2010</v>
      </c>
      <c r="B4270" s="228" t="s">
        <v>195</v>
      </c>
      <c r="C4270" s="228" t="s">
        <v>65</v>
      </c>
      <c r="D4270" s="228" t="s">
        <v>206</v>
      </c>
      <c r="E4270" s="228">
        <v>35</v>
      </c>
      <c r="F4270" s="228">
        <v>45469</v>
      </c>
      <c r="G4270" s="228">
        <v>3741</v>
      </c>
      <c r="H4270" s="228">
        <v>9354</v>
      </c>
      <c r="I4270" s="228">
        <v>8953468.5700000003</v>
      </c>
      <c r="J4270" s="228">
        <v>2135254</v>
      </c>
      <c r="K4270" s="228">
        <v>709917</v>
      </c>
      <c r="L4270" s="228">
        <v>13092356.17</v>
      </c>
    </row>
    <row r="4271" spans="1:12">
      <c r="A4271" s="228">
        <v>2010</v>
      </c>
      <c r="B4271" s="228" t="s">
        <v>195</v>
      </c>
      <c r="C4271" s="228" t="s">
        <v>65</v>
      </c>
      <c r="D4271" s="228" t="s">
        <v>206</v>
      </c>
      <c r="E4271" s="228">
        <v>40</v>
      </c>
      <c r="F4271" s="228">
        <v>46253</v>
      </c>
      <c r="G4271" s="228">
        <v>3231</v>
      </c>
      <c r="H4271" s="228">
        <v>6874</v>
      </c>
      <c r="I4271" s="228">
        <v>6601848.1100000003</v>
      </c>
      <c r="J4271" s="228">
        <v>1461915.58</v>
      </c>
      <c r="K4271" s="228">
        <v>851417</v>
      </c>
      <c r="L4271" s="228">
        <v>10081237.869999999</v>
      </c>
    </row>
    <row r="4272" spans="1:12">
      <c r="A4272" s="228">
        <v>2010</v>
      </c>
      <c r="B4272" s="228" t="s">
        <v>195</v>
      </c>
      <c r="C4272" s="228" t="s">
        <v>65</v>
      </c>
      <c r="D4272" s="228" t="s">
        <v>206</v>
      </c>
      <c r="E4272" s="228">
        <v>45</v>
      </c>
      <c r="F4272" s="228">
        <v>47508</v>
      </c>
      <c r="G4272" s="228">
        <v>3624</v>
      </c>
      <c r="H4272" s="228">
        <v>7131</v>
      </c>
      <c r="I4272" s="228">
        <v>7125459.0999999996</v>
      </c>
      <c r="J4272" s="228">
        <v>1450056.44</v>
      </c>
      <c r="K4272" s="228">
        <v>999598.49</v>
      </c>
      <c r="L4272" s="228">
        <v>10735471.99</v>
      </c>
    </row>
    <row r="4273" spans="1:12">
      <c r="A4273" s="228">
        <v>2010</v>
      </c>
      <c r="B4273" s="228" t="s">
        <v>195</v>
      </c>
      <c r="C4273" s="228" t="s">
        <v>65</v>
      </c>
      <c r="D4273" s="228" t="s">
        <v>206</v>
      </c>
      <c r="E4273" s="228">
        <v>50</v>
      </c>
      <c r="F4273" s="228">
        <v>47314</v>
      </c>
      <c r="G4273" s="228">
        <v>4145</v>
      </c>
      <c r="H4273" s="228">
        <v>8274</v>
      </c>
      <c r="I4273" s="228">
        <v>7843886.1100000003</v>
      </c>
      <c r="J4273" s="228">
        <v>1687646.57</v>
      </c>
      <c r="K4273" s="228">
        <v>1448076.8</v>
      </c>
      <c r="L4273" s="228">
        <v>12130744.039999999</v>
      </c>
    </row>
    <row r="4274" spans="1:12">
      <c r="A4274" s="228">
        <v>2010</v>
      </c>
      <c r="B4274" s="228" t="s">
        <v>195</v>
      </c>
      <c r="C4274" s="228" t="s">
        <v>65</v>
      </c>
      <c r="D4274" s="228" t="s">
        <v>206</v>
      </c>
      <c r="E4274" s="228">
        <v>55</v>
      </c>
      <c r="F4274" s="228">
        <v>44206</v>
      </c>
      <c r="G4274" s="228">
        <v>4316</v>
      </c>
      <c r="H4274" s="228">
        <v>8925</v>
      </c>
      <c r="I4274" s="228">
        <v>8380005.4299999997</v>
      </c>
      <c r="J4274" s="228">
        <v>1892811.55</v>
      </c>
      <c r="K4274" s="228">
        <v>1805109.74</v>
      </c>
      <c r="L4274" s="228">
        <v>13341034.439999999</v>
      </c>
    </row>
    <row r="4275" spans="1:12">
      <c r="A4275" s="228">
        <v>2010</v>
      </c>
      <c r="B4275" s="228" t="s">
        <v>195</v>
      </c>
      <c r="C4275" s="228" t="s">
        <v>65</v>
      </c>
      <c r="D4275" s="228" t="s">
        <v>206</v>
      </c>
      <c r="E4275" s="228">
        <v>60</v>
      </c>
      <c r="F4275" s="228">
        <v>38704</v>
      </c>
      <c r="G4275" s="228">
        <v>4655</v>
      </c>
      <c r="H4275" s="228">
        <v>10008</v>
      </c>
      <c r="I4275" s="228">
        <v>9826149.3399999999</v>
      </c>
      <c r="J4275" s="228">
        <v>2165719.71</v>
      </c>
      <c r="K4275" s="228">
        <v>2503314.91</v>
      </c>
      <c r="L4275" s="228">
        <v>15484230.949999999</v>
      </c>
    </row>
    <row r="4276" spans="1:12">
      <c r="A4276" s="228">
        <v>2010</v>
      </c>
      <c r="B4276" s="228" t="s">
        <v>195</v>
      </c>
      <c r="C4276" s="228" t="s">
        <v>65</v>
      </c>
      <c r="D4276" s="228" t="s">
        <v>206</v>
      </c>
      <c r="E4276" s="228">
        <v>65</v>
      </c>
      <c r="F4276" s="228">
        <v>26053</v>
      </c>
      <c r="G4276" s="228">
        <v>3996</v>
      </c>
      <c r="H4276" s="228">
        <v>9091</v>
      </c>
      <c r="I4276" s="228">
        <v>8627265.1500000004</v>
      </c>
      <c r="J4276" s="228">
        <v>1966856.52</v>
      </c>
      <c r="K4276" s="228">
        <v>2384574.27</v>
      </c>
      <c r="L4276" s="228">
        <v>13731781.140000001</v>
      </c>
    </row>
    <row r="4277" spans="1:12">
      <c r="A4277" s="228">
        <v>2010</v>
      </c>
      <c r="B4277" s="228" t="s">
        <v>195</v>
      </c>
      <c r="C4277" s="228" t="s">
        <v>65</v>
      </c>
      <c r="D4277" s="228" t="s">
        <v>206</v>
      </c>
      <c r="E4277" s="228">
        <v>70</v>
      </c>
      <c r="F4277" s="228">
        <v>18954</v>
      </c>
      <c r="G4277" s="228">
        <v>3253</v>
      </c>
      <c r="H4277" s="228">
        <v>9866</v>
      </c>
      <c r="I4277" s="228">
        <v>8097967.8600000003</v>
      </c>
      <c r="J4277" s="228">
        <v>1707461.87</v>
      </c>
      <c r="K4277" s="228">
        <v>2190608.2000000002</v>
      </c>
      <c r="L4277" s="228">
        <v>12562103.82</v>
      </c>
    </row>
    <row r="4278" spans="1:12">
      <c r="A4278" s="228">
        <v>2010</v>
      </c>
      <c r="B4278" s="228" t="s">
        <v>195</v>
      </c>
      <c r="C4278" s="228" t="s">
        <v>65</v>
      </c>
      <c r="D4278" s="228" t="s">
        <v>206</v>
      </c>
      <c r="E4278" s="228">
        <v>75</v>
      </c>
      <c r="F4278" s="228">
        <v>13769</v>
      </c>
      <c r="G4278" s="228">
        <v>2788</v>
      </c>
      <c r="H4278" s="228">
        <v>9515</v>
      </c>
      <c r="I4278" s="228">
        <v>7739214.0899999999</v>
      </c>
      <c r="J4278" s="228">
        <v>1582863.94</v>
      </c>
      <c r="K4278" s="228">
        <v>2055914.2</v>
      </c>
      <c r="L4278" s="228">
        <v>11817762.279999999</v>
      </c>
    </row>
    <row r="4279" spans="1:12">
      <c r="A4279" s="228">
        <v>2010</v>
      </c>
      <c r="B4279" s="228" t="s">
        <v>195</v>
      </c>
      <c r="C4279" s="228" t="s">
        <v>65</v>
      </c>
      <c r="D4279" s="228" t="s">
        <v>206</v>
      </c>
      <c r="E4279" s="228">
        <v>80</v>
      </c>
      <c r="F4279" s="228">
        <v>10237</v>
      </c>
      <c r="G4279" s="228">
        <v>1930</v>
      </c>
      <c r="H4279" s="228">
        <v>10330</v>
      </c>
      <c r="I4279" s="228">
        <v>6824808.6100000003</v>
      </c>
      <c r="J4279" s="228">
        <v>1124520.32</v>
      </c>
      <c r="K4279" s="228">
        <v>1584358.16</v>
      </c>
      <c r="L4279" s="228">
        <v>9955202.1199999992</v>
      </c>
    </row>
    <row r="4280" spans="1:12">
      <c r="A4280" s="228">
        <v>2010</v>
      </c>
      <c r="B4280" s="228" t="s">
        <v>195</v>
      </c>
      <c r="C4280" s="228" t="s">
        <v>65</v>
      </c>
      <c r="D4280" s="228" t="s">
        <v>206</v>
      </c>
      <c r="E4280" s="228">
        <v>85</v>
      </c>
      <c r="F4280" s="228">
        <v>5749</v>
      </c>
      <c r="G4280" s="228">
        <v>1176</v>
      </c>
      <c r="H4280" s="228">
        <v>8230</v>
      </c>
      <c r="I4280" s="228">
        <v>4706833.71</v>
      </c>
      <c r="J4280" s="228">
        <v>636741.05000000005</v>
      </c>
      <c r="K4280" s="228">
        <v>658964</v>
      </c>
      <c r="L4280" s="228">
        <v>6202686.3099999996</v>
      </c>
    </row>
    <row r="4281" spans="1:12">
      <c r="A4281" s="228">
        <v>2010</v>
      </c>
      <c r="B4281" s="228" t="s">
        <v>195</v>
      </c>
      <c r="C4281" s="228" t="s">
        <v>65</v>
      </c>
      <c r="D4281" s="228" t="s">
        <v>206</v>
      </c>
      <c r="E4281" s="228">
        <v>90</v>
      </c>
      <c r="F4281" s="228">
        <v>2176</v>
      </c>
      <c r="G4281" s="228">
        <v>331</v>
      </c>
      <c r="H4281" s="228">
        <v>3801</v>
      </c>
      <c r="I4281" s="228">
        <v>1529607.58</v>
      </c>
      <c r="J4281" s="228">
        <v>173637.96</v>
      </c>
      <c r="K4281" s="228">
        <v>162855.4</v>
      </c>
      <c r="L4281" s="228">
        <v>1993612.56</v>
      </c>
    </row>
    <row r="4282" spans="1:12">
      <c r="A4282" s="228">
        <v>2010</v>
      </c>
      <c r="B4282" s="228" t="s">
        <v>195</v>
      </c>
      <c r="C4282" s="228" t="s">
        <v>65</v>
      </c>
      <c r="D4282" s="228" t="s">
        <v>206</v>
      </c>
      <c r="E4282" s="228">
        <v>95</v>
      </c>
      <c r="F4282" s="228">
        <v>613</v>
      </c>
      <c r="G4282" s="228">
        <v>84</v>
      </c>
      <c r="H4282" s="228">
        <v>1255</v>
      </c>
      <c r="I4282" s="228">
        <v>442704.2</v>
      </c>
      <c r="J4282" s="228">
        <v>31693.360000000001</v>
      </c>
      <c r="K4282" s="228">
        <v>13903</v>
      </c>
      <c r="L4282" s="228">
        <v>529813.19999999995</v>
      </c>
    </row>
    <row r="4283" spans="1:12">
      <c r="A4283" s="228">
        <v>2010</v>
      </c>
      <c r="B4283" s="228" t="s">
        <v>195</v>
      </c>
      <c r="C4283" s="228" t="s">
        <v>66</v>
      </c>
      <c r="D4283" s="228" t="s">
        <v>205</v>
      </c>
      <c r="E4283" s="228">
        <v>0</v>
      </c>
      <c r="F4283" s="228">
        <v>5229</v>
      </c>
      <c r="G4283" s="228">
        <v>213</v>
      </c>
      <c r="H4283" s="228">
        <v>820</v>
      </c>
      <c r="I4283" s="228">
        <v>408576.06</v>
      </c>
      <c r="J4283" s="228">
        <v>59052.28</v>
      </c>
      <c r="K4283" s="228">
        <v>1636</v>
      </c>
      <c r="L4283" s="228">
        <v>509444.23</v>
      </c>
    </row>
    <row r="4284" spans="1:12">
      <c r="A4284" s="228">
        <v>2010</v>
      </c>
      <c r="B4284" s="228" t="s">
        <v>195</v>
      </c>
      <c r="C4284" s="228" t="s">
        <v>66</v>
      </c>
      <c r="D4284" s="228" t="s">
        <v>205</v>
      </c>
      <c r="E4284" s="228">
        <v>5</v>
      </c>
      <c r="F4284" s="228">
        <v>5755</v>
      </c>
      <c r="G4284" s="228">
        <v>81</v>
      </c>
      <c r="H4284" s="228">
        <v>101</v>
      </c>
      <c r="I4284" s="228">
        <v>84230.37</v>
      </c>
      <c r="J4284" s="228">
        <v>25983.88</v>
      </c>
      <c r="K4284" s="228">
        <v>27058</v>
      </c>
      <c r="L4284" s="228">
        <v>159692.46</v>
      </c>
    </row>
    <row r="4285" spans="1:12">
      <c r="A4285" s="228">
        <v>2010</v>
      </c>
      <c r="B4285" s="228" t="s">
        <v>195</v>
      </c>
      <c r="C4285" s="228" t="s">
        <v>66</v>
      </c>
      <c r="D4285" s="228" t="s">
        <v>205</v>
      </c>
      <c r="E4285" s="228">
        <v>10</v>
      </c>
      <c r="F4285" s="228">
        <v>6343</v>
      </c>
      <c r="G4285" s="228">
        <v>74</v>
      </c>
      <c r="H4285" s="228">
        <v>107</v>
      </c>
      <c r="I4285" s="228">
        <v>87378.07</v>
      </c>
      <c r="J4285" s="228">
        <v>25295.599999999999</v>
      </c>
      <c r="K4285" s="228">
        <v>14588</v>
      </c>
      <c r="L4285" s="228">
        <v>147822.62</v>
      </c>
    </row>
    <row r="4286" spans="1:12">
      <c r="A4286" s="228">
        <v>2010</v>
      </c>
      <c r="B4286" s="228" t="s">
        <v>195</v>
      </c>
      <c r="C4286" s="228" t="s">
        <v>66</v>
      </c>
      <c r="D4286" s="228" t="s">
        <v>205</v>
      </c>
      <c r="E4286" s="228">
        <v>15</v>
      </c>
      <c r="F4286" s="228">
        <v>7459</v>
      </c>
      <c r="G4286" s="228">
        <v>151</v>
      </c>
      <c r="H4286" s="228">
        <v>288</v>
      </c>
      <c r="I4286" s="228">
        <v>266349.96999999997</v>
      </c>
      <c r="J4286" s="228">
        <v>70781.03</v>
      </c>
      <c r="K4286" s="228">
        <v>48987</v>
      </c>
      <c r="L4286" s="228">
        <v>448932.01</v>
      </c>
    </row>
    <row r="4287" spans="1:12">
      <c r="A4287" s="228">
        <v>2010</v>
      </c>
      <c r="B4287" s="228" t="s">
        <v>195</v>
      </c>
      <c r="C4287" s="228" t="s">
        <v>66</v>
      </c>
      <c r="D4287" s="228" t="s">
        <v>205</v>
      </c>
      <c r="E4287" s="228">
        <v>20</v>
      </c>
      <c r="F4287" s="228">
        <v>6028</v>
      </c>
      <c r="G4287" s="228">
        <v>206</v>
      </c>
      <c r="H4287" s="228">
        <v>314</v>
      </c>
      <c r="I4287" s="228">
        <v>261773.2</v>
      </c>
      <c r="J4287" s="228">
        <v>67452.2</v>
      </c>
      <c r="K4287" s="228">
        <v>1839</v>
      </c>
      <c r="L4287" s="228">
        <v>382081.19</v>
      </c>
    </row>
    <row r="4288" spans="1:12">
      <c r="A4288" s="228">
        <v>2010</v>
      </c>
      <c r="B4288" s="228" t="s">
        <v>195</v>
      </c>
      <c r="C4288" s="228" t="s">
        <v>66</v>
      </c>
      <c r="D4288" s="228" t="s">
        <v>205</v>
      </c>
      <c r="E4288" s="228">
        <v>25</v>
      </c>
      <c r="F4288" s="228">
        <v>3805</v>
      </c>
      <c r="G4288" s="228">
        <v>113</v>
      </c>
      <c r="H4288" s="228">
        <v>267</v>
      </c>
      <c r="I4288" s="228">
        <v>224298.62</v>
      </c>
      <c r="J4288" s="228">
        <v>69032.259999999995</v>
      </c>
      <c r="K4288" s="228">
        <v>120209.86</v>
      </c>
      <c r="L4288" s="228">
        <v>472911.31</v>
      </c>
    </row>
    <row r="4289" spans="1:12">
      <c r="A4289" s="228">
        <v>2010</v>
      </c>
      <c r="B4289" s="228" t="s">
        <v>195</v>
      </c>
      <c r="C4289" s="228" t="s">
        <v>66</v>
      </c>
      <c r="D4289" s="228" t="s">
        <v>205</v>
      </c>
      <c r="E4289" s="228">
        <v>30</v>
      </c>
      <c r="F4289" s="228">
        <v>4747</v>
      </c>
      <c r="G4289" s="228">
        <v>245</v>
      </c>
      <c r="H4289" s="228">
        <v>342</v>
      </c>
      <c r="I4289" s="228">
        <v>286895.49</v>
      </c>
      <c r="J4289" s="228">
        <v>89435.56</v>
      </c>
      <c r="K4289" s="228">
        <v>52579</v>
      </c>
      <c r="L4289" s="228">
        <v>497117.91</v>
      </c>
    </row>
    <row r="4290" spans="1:12">
      <c r="A4290" s="228">
        <v>2010</v>
      </c>
      <c r="B4290" s="228" t="s">
        <v>195</v>
      </c>
      <c r="C4290" s="228" t="s">
        <v>66</v>
      </c>
      <c r="D4290" s="228" t="s">
        <v>205</v>
      </c>
      <c r="E4290" s="228">
        <v>35</v>
      </c>
      <c r="F4290" s="228">
        <v>5882</v>
      </c>
      <c r="G4290" s="228">
        <v>203</v>
      </c>
      <c r="H4290" s="228">
        <v>436</v>
      </c>
      <c r="I4290" s="228">
        <v>326686.34999999998</v>
      </c>
      <c r="J4290" s="228">
        <v>88434.53</v>
      </c>
      <c r="K4290" s="228">
        <v>107524</v>
      </c>
      <c r="L4290" s="228">
        <v>600278.31999999995</v>
      </c>
    </row>
    <row r="4291" spans="1:12">
      <c r="A4291" s="228">
        <v>2010</v>
      </c>
      <c r="B4291" s="228" t="s">
        <v>195</v>
      </c>
      <c r="C4291" s="228" t="s">
        <v>66</v>
      </c>
      <c r="D4291" s="228" t="s">
        <v>205</v>
      </c>
      <c r="E4291" s="228">
        <v>40</v>
      </c>
      <c r="F4291" s="228">
        <v>6660</v>
      </c>
      <c r="G4291" s="228">
        <v>317</v>
      </c>
      <c r="H4291" s="228">
        <v>550</v>
      </c>
      <c r="I4291" s="228">
        <v>403651.21</v>
      </c>
      <c r="J4291" s="228">
        <v>142669.22</v>
      </c>
      <c r="K4291" s="228">
        <v>96573</v>
      </c>
      <c r="L4291" s="228">
        <v>725569.58</v>
      </c>
    </row>
    <row r="4292" spans="1:12">
      <c r="A4292" s="228">
        <v>2010</v>
      </c>
      <c r="B4292" s="228" t="s">
        <v>195</v>
      </c>
      <c r="C4292" s="228" t="s">
        <v>66</v>
      </c>
      <c r="D4292" s="228" t="s">
        <v>205</v>
      </c>
      <c r="E4292" s="228">
        <v>45</v>
      </c>
      <c r="F4292" s="228">
        <v>7959</v>
      </c>
      <c r="G4292" s="228">
        <v>465</v>
      </c>
      <c r="H4292" s="228">
        <v>781</v>
      </c>
      <c r="I4292" s="228">
        <v>620450.57999999996</v>
      </c>
      <c r="J4292" s="228">
        <v>160599.79999999999</v>
      </c>
      <c r="K4292" s="228">
        <v>136042.9</v>
      </c>
      <c r="L4292" s="228">
        <v>1033934.44</v>
      </c>
    </row>
    <row r="4293" spans="1:12">
      <c r="A4293" s="228">
        <v>2010</v>
      </c>
      <c r="B4293" s="228" t="s">
        <v>195</v>
      </c>
      <c r="C4293" s="228" t="s">
        <v>66</v>
      </c>
      <c r="D4293" s="228" t="s">
        <v>205</v>
      </c>
      <c r="E4293" s="228">
        <v>50</v>
      </c>
      <c r="F4293" s="228">
        <v>9282</v>
      </c>
      <c r="G4293" s="228">
        <v>591</v>
      </c>
      <c r="H4293" s="228">
        <v>1147</v>
      </c>
      <c r="I4293" s="228">
        <v>1026404.15</v>
      </c>
      <c r="J4293" s="228">
        <v>298433.05</v>
      </c>
      <c r="K4293" s="228">
        <v>356574.55</v>
      </c>
      <c r="L4293" s="228">
        <v>1838698.71</v>
      </c>
    </row>
    <row r="4294" spans="1:12">
      <c r="A4294" s="228">
        <v>2010</v>
      </c>
      <c r="B4294" s="228" t="s">
        <v>195</v>
      </c>
      <c r="C4294" s="228" t="s">
        <v>66</v>
      </c>
      <c r="D4294" s="228" t="s">
        <v>205</v>
      </c>
      <c r="E4294" s="228">
        <v>55</v>
      </c>
      <c r="F4294" s="228">
        <v>9381</v>
      </c>
      <c r="G4294" s="228">
        <v>905</v>
      </c>
      <c r="H4294" s="228">
        <v>2018</v>
      </c>
      <c r="I4294" s="228">
        <v>1648725.4</v>
      </c>
      <c r="J4294" s="228">
        <v>420836.26</v>
      </c>
      <c r="K4294" s="228">
        <v>575164.55000000005</v>
      </c>
      <c r="L4294" s="228">
        <v>2892778.04</v>
      </c>
    </row>
    <row r="4295" spans="1:12">
      <c r="A4295" s="228">
        <v>2010</v>
      </c>
      <c r="B4295" s="228" t="s">
        <v>195</v>
      </c>
      <c r="C4295" s="228" t="s">
        <v>66</v>
      </c>
      <c r="D4295" s="228" t="s">
        <v>205</v>
      </c>
      <c r="E4295" s="228">
        <v>60</v>
      </c>
      <c r="F4295" s="228">
        <v>9043</v>
      </c>
      <c r="G4295" s="228">
        <v>944</v>
      </c>
      <c r="H4295" s="228">
        <v>2339</v>
      </c>
      <c r="I4295" s="228">
        <v>1966639.95</v>
      </c>
      <c r="J4295" s="228">
        <v>504954.54</v>
      </c>
      <c r="K4295" s="228">
        <v>664644.5</v>
      </c>
      <c r="L4295" s="228">
        <v>3382184.55</v>
      </c>
    </row>
    <row r="4296" spans="1:12">
      <c r="A4296" s="228">
        <v>2010</v>
      </c>
      <c r="B4296" s="228" t="s">
        <v>195</v>
      </c>
      <c r="C4296" s="228" t="s">
        <v>66</v>
      </c>
      <c r="D4296" s="228" t="s">
        <v>205</v>
      </c>
      <c r="E4296" s="228">
        <v>65</v>
      </c>
      <c r="F4296" s="228">
        <v>6696</v>
      </c>
      <c r="G4296" s="228">
        <v>1199</v>
      </c>
      <c r="H4296" s="228">
        <v>2516</v>
      </c>
      <c r="I4296" s="228">
        <v>2136581.04</v>
      </c>
      <c r="J4296" s="228">
        <v>561285.18999999994</v>
      </c>
      <c r="K4296" s="228">
        <v>775444.4</v>
      </c>
      <c r="L4296" s="228">
        <v>3666414.53</v>
      </c>
    </row>
    <row r="4297" spans="1:12">
      <c r="A4297" s="228">
        <v>2010</v>
      </c>
      <c r="B4297" s="228" t="s">
        <v>195</v>
      </c>
      <c r="C4297" s="228" t="s">
        <v>66</v>
      </c>
      <c r="D4297" s="228" t="s">
        <v>205</v>
      </c>
      <c r="E4297" s="228">
        <v>70</v>
      </c>
      <c r="F4297" s="228">
        <v>4782</v>
      </c>
      <c r="G4297" s="228">
        <v>994</v>
      </c>
      <c r="H4297" s="228">
        <v>2676</v>
      </c>
      <c r="I4297" s="228">
        <v>2112012.27</v>
      </c>
      <c r="J4297" s="228">
        <v>490916.81</v>
      </c>
      <c r="K4297" s="228">
        <v>617852.75</v>
      </c>
      <c r="L4297" s="228">
        <v>3338926.43</v>
      </c>
    </row>
    <row r="4298" spans="1:12">
      <c r="A4298" s="228">
        <v>2010</v>
      </c>
      <c r="B4298" s="228" t="s">
        <v>195</v>
      </c>
      <c r="C4298" s="228" t="s">
        <v>66</v>
      </c>
      <c r="D4298" s="228" t="s">
        <v>205</v>
      </c>
      <c r="E4298" s="228">
        <v>75</v>
      </c>
      <c r="F4298" s="228">
        <v>3385</v>
      </c>
      <c r="G4298" s="228">
        <v>943</v>
      </c>
      <c r="H4298" s="228">
        <v>2822</v>
      </c>
      <c r="I4298" s="228">
        <v>2132496.1</v>
      </c>
      <c r="J4298" s="228">
        <v>472044.1</v>
      </c>
      <c r="K4298" s="228">
        <v>578560.9</v>
      </c>
      <c r="L4298" s="228">
        <v>3304409.39</v>
      </c>
    </row>
    <row r="4299" spans="1:12">
      <c r="A4299" s="228">
        <v>2010</v>
      </c>
      <c r="B4299" s="228" t="s">
        <v>195</v>
      </c>
      <c r="C4299" s="228" t="s">
        <v>66</v>
      </c>
      <c r="D4299" s="228" t="s">
        <v>205</v>
      </c>
      <c r="E4299" s="228">
        <v>80</v>
      </c>
      <c r="F4299" s="228">
        <v>2323</v>
      </c>
      <c r="G4299" s="228">
        <v>760</v>
      </c>
      <c r="H4299" s="228">
        <v>2777</v>
      </c>
      <c r="I4299" s="228">
        <v>1702133</v>
      </c>
      <c r="J4299" s="228">
        <v>318373.84999999998</v>
      </c>
      <c r="K4299" s="228">
        <v>258382.95</v>
      </c>
      <c r="L4299" s="228">
        <v>2391563.02</v>
      </c>
    </row>
    <row r="4300" spans="1:12">
      <c r="A4300" s="228">
        <v>2010</v>
      </c>
      <c r="B4300" s="228" t="s">
        <v>195</v>
      </c>
      <c r="C4300" s="228" t="s">
        <v>66</v>
      </c>
      <c r="D4300" s="228" t="s">
        <v>205</v>
      </c>
      <c r="E4300" s="228">
        <v>85</v>
      </c>
      <c r="F4300" s="228">
        <v>737</v>
      </c>
      <c r="G4300" s="228">
        <v>167</v>
      </c>
      <c r="H4300" s="228">
        <v>945</v>
      </c>
      <c r="I4300" s="228">
        <v>548462.41</v>
      </c>
      <c r="J4300" s="228">
        <v>76358.73</v>
      </c>
      <c r="K4300" s="228">
        <v>85685.25</v>
      </c>
      <c r="L4300" s="228">
        <v>733209.75</v>
      </c>
    </row>
    <row r="4301" spans="1:12">
      <c r="A4301" s="228">
        <v>2010</v>
      </c>
      <c r="B4301" s="228" t="s">
        <v>195</v>
      </c>
      <c r="C4301" s="228" t="s">
        <v>66</v>
      </c>
      <c r="D4301" s="228" t="s">
        <v>205</v>
      </c>
      <c r="E4301" s="228">
        <v>90</v>
      </c>
      <c r="F4301" s="228">
        <v>165</v>
      </c>
      <c r="G4301" s="228">
        <v>36</v>
      </c>
      <c r="H4301" s="228">
        <v>210</v>
      </c>
      <c r="I4301" s="228">
        <v>107644.49</v>
      </c>
      <c r="J4301" s="228">
        <v>19939.59</v>
      </c>
      <c r="K4301" s="228">
        <v>16711</v>
      </c>
      <c r="L4301" s="228">
        <v>142188.09</v>
      </c>
    </row>
    <row r="4302" spans="1:12">
      <c r="A4302" s="228">
        <v>2010</v>
      </c>
      <c r="B4302" s="228" t="s">
        <v>195</v>
      </c>
      <c r="C4302" s="228" t="s">
        <v>66</v>
      </c>
      <c r="D4302" s="228" t="s">
        <v>205</v>
      </c>
      <c r="E4302" s="228">
        <v>95</v>
      </c>
      <c r="F4302" s="228">
        <v>36</v>
      </c>
      <c r="G4302" s="228">
        <v>12</v>
      </c>
      <c r="H4302" s="228">
        <v>72</v>
      </c>
      <c r="I4302" s="228">
        <v>35367</v>
      </c>
      <c r="J4302" s="228">
        <v>2346.6</v>
      </c>
      <c r="K4302" s="228">
        <v>12739</v>
      </c>
      <c r="L4302" s="228">
        <v>53063.43</v>
      </c>
    </row>
    <row r="4303" spans="1:12">
      <c r="A4303" s="228">
        <v>2010</v>
      </c>
      <c r="B4303" s="228" t="s">
        <v>195</v>
      </c>
      <c r="C4303" s="228" t="s">
        <v>66</v>
      </c>
      <c r="D4303" s="228" t="s">
        <v>206</v>
      </c>
      <c r="E4303" s="228">
        <v>0</v>
      </c>
      <c r="F4303" s="228">
        <v>4970</v>
      </c>
      <c r="G4303" s="228">
        <v>156</v>
      </c>
      <c r="H4303" s="228">
        <v>828</v>
      </c>
      <c r="I4303" s="228">
        <v>529589.66</v>
      </c>
      <c r="J4303" s="228">
        <v>50619.28</v>
      </c>
      <c r="K4303" s="228">
        <v>1902</v>
      </c>
      <c r="L4303" s="228">
        <v>611755.30000000005</v>
      </c>
    </row>
    <row r="4304" spans="1:12">
      <c r="A4304" s="228">
        <v>2010</v>
      </c>
      <c r="B4304" s="228" t="s">
        <v>195</v>
      </c>
      <c r="C4304" s="228" t="s">
        <v>66</v>
      </c>
      <c r="D4304" s="228" t="s">
        <v>206</v>
      </c>
      <c r="E4304" s="228">
        <v>5</v>
      </c>
      <c r="F4304" s="228">
        <v>5384</v>
      </c>
      <c r="G4304" s="228">
        <v>53</v>
      </c>
      <c r="H4304" s="228">
        <v>73</v>
      </c>
      <c r="I4304" s="228">
        <v>54440.11</v>
      </c>
      <c r="J4304" s="228">
        <v>18683.7</v>
      </c>
      <c r="K4304" s="228">
        <v>34415</v>
      </c>
      <c r="L4304" s="228">
        <v>125961.11</v>
      </c>
    </row>
    <row r="4305" spans="1:12">
      <c r="A4305" s="228">
        <v>2010</v>
      </c>
      <c r="B4305" s="228" t="s">
        <v>195</v>
      </c>
      <c r="C4305" s="228" t="s">
        <v>66</v>
      </c>
      <c r="D4305" s="228" t="s">
        <v>206</v>
      </c>
      <c r="E4305" s="228">
        <v>10</v>
      </c>
      <c r="F4305" s="228">
        <v>6031</v>
      </c>
      <c r="G4305" s="228">
        <v>82</v>
      </c>
      <c r="H4305" s="228">
        <v>177</v>
      </c>
      <c r="I4305" s="228">
        <v>133257.35</v>
      </c>
      <c r="J4305" s="228">
        <v>29288.799999999999</v>
      </c>
      <c r="K4305" s="228">
        <v>29834</v>
      </c>
      <c r="L4305" s="228">
        <v>216690.75</v>
      </c>
    </row>
    <row r="4306" spans="1:12">
      <c r="A4306" s="228">
        <v>2010</v>
      </c>
      <c r="B4306" s="228" t="s">
        <v>195</v>
      </c>
      <c r="C4306" s="228" t="s">
        <v>66</v>
      </c>
      <c r="D4306" s="228" t="s">
        <v>206</v>
      </c>
      <c r="E4306" s="228">
        <v>15</v>
      </c>
      <c r="F4306" s="228">
        <v>6926</v>
      </c>
      <c r="G4306" s="228">
        <v>181</v>
      </c>
      <c r="H4306" s="228">
        <v>485</v>
      </c>
      <c r="I4306" s="228">
        <v>333724.78999999998</v>
      </c>
      <c r="J4306" s="228">
        <v>67555.45</v>
      </c>
      <c r="K4306" s="228">
        <v>23283</v>
      </c>
      <c r="L4306" s="228">
        <v>480465.23</v>
      </c>
    </row>
    <row r="4307" spans="1:12">
      <c r="A4307" s="228">
        <v>2010</v>
      </c>
      <c r="B4307" s="228" t="s">
        <v>195</v>
      </c>
      <c r="C4307" s="228" t="s">
        <v>66</v>
      </c>
      <c r="D4307" s="228" t="s">
        <v>206</v>
      </c>
      <c r="E4307" s="228">
        <v>20</v>
      </c>
      <c r="F4307" s="228">
        <v>6181</v>
      </c>
      <c r="G4307" s="228">
        <v>320</v>
      </c>
      <c r="H4307" s="228">
        <v>994</v>
      </c>
      <c r="I4307" s="228">
        <v>720861.57</v>
      </c>
      <c r="J4307" s="228">
        <v>137224.73000000001</v>
      </c>
      <c r="K4307" s="228">
        <v>95468</v>
      </c>
      <c r="L4307" s="228">
        <v>1046606.66</v>
      </c>
    </row>
    <row r="4308" spans="1:12">
      <c r="A4308" s="228">
        <v>2010</v>
      </c>
      <c r="B4308" s="228" t="s">
        <v>195</v>
      </c>
      <c r="C4308" s="228" t="s">
        <v>66</v>
      </c>
      <c r="D4308" s="228" t="s">
        <v>206</v>
      </c>
      <c r="E4308" s="228">
        <v>25</v>
      </c>
      <c r="F4308" s="228">
        <v>4750</v>
      </c>
      <c r="G4308" s="228">
        <v>400</v>
      </c>
      <c r="H4308" s="228">
        <v>1416</v>
      </c>
      <c r="I4308" s="228">
        <v>1072312.6399999999</v>
      </c>
      <c r="J4308" s="228">
        <v>246694.54</v>
      </c>
      <c r="K4308" s="228">
        <v>84567</v>
      </c>
      <c r="L4308" s="228">
        <v>1540799.76</v>
      </c>
    </row>
    <row r="4309" spans="1:12">
      <c r="A4309" s="228">
        <v>2010</v>
      </c>
      <c r="B4309" s="228" t="s">
        <v>195</v>
      </c>
      <c r="C4309" s="228" t="s">
        <v>66</v>
      </c>
      <c r="D4309" s="228" t="s">
        <v>206</v>
      </c>
      <c r="E4309" s="228">
        <v>30</v>
      </c>
      <c r="F4309" s="228">
        <v>5626</v>
      </c>
      <c r="G4309" s="228">
        <v>581</v>
      </c>
      <c r="H4309" s="228">
        <v>1988</v>
      </c>
      <c r="I4309" s="228">
        <v>1529509.16</v>
      </c>
      <c r="J4309" s="228">
        <v>375331.89</v>
      </c>
      <c r="K4309" s="228">
        <v>69301</v>
      </c>
      <c r="L4309" s="228">
        <v>2154265.5499999998</v>
      </c>
    </row>
    <row r="4310" spans="1:12">
      <c r="A4310" s="228">
        <v>2010</v>
      </c>
      <c r="B4310" s="228" t="s">
        <v>195</v>
      </c>
      <c r="C4310" s="228" t="s">
        <v>66</v>
      </c>
      <c r="D4310" s="228" t="s">
        <v>206</v>
      </c>
      <c r="E4310" s="228">
        <v>35</v>
      </c>
      <c r="F4310" s="228">
        <v>6965</v>
      </c>
      <c r="G4310" s="228">
        <v>771</v>
      </c>
      <c r="H4310" s="228">
        <v>2239</v>
      </c>
      <c r="I4310" s="228">
        <v>1593293.58</v>
      </c>
      <c r="J4310" s="228">
        <v>371673.04</v>
      </c>
      <c r="K4310" s="228">
        <v>152500</v>
      </c>
      <c r="L4310" s="228">
        <v>2312884.96</v>
      </c>
    </row>
    <row r="4311" spans="1:12">
      <c r="A4311" s="228">
        <v>2010</v>
      </c>
      <c r="B4311" s="228" t="s">
        <v>195</v>
      </c>
      <c r="C4311" s="228" t="s">
        <v>66</v>
      </c>
      <c r="D4311" s="228" t="s">
        <v>206</v>
      </c>
      <c r="E4311" s="228">
        <v>40</v>
      </c>
      <c r="F4311" s="228">
        <v>7810</v>
      </c>
      <c r="G4311" s="228">
        <v>670</v>
      </c>
      <c r="H4311" s="228">
        <v>1922</v>
      </c>
      <c r="I4311" s="228">
        <v>1434012.19</v>
      </c>
      <c r="J4311" s="228">
        <v>297157.8</v>
      </c>
      <c r="K4311" s="228">
        <v>201914</v>
      </c>
      <c r="L4311" s="228">
        <v>2158375.85</v>
      </c>
    </row>
    <row r="4312" spans="1:12">
      <c r="A4312" s="228">
        <v>2010</v>
      </c>
      <c r="B4312" s="228" t="s">
        <v>195</v>
      </c>
      <c r="C4312" s="228" t="s">
        <v>66</v>
      </c>
      <c r="D4312" s="228" t="s">
        <v>206</v>
      </c>
      <c r="E4312" s="228">
        <v>45</v>
      </c>
      <c r="F4312" s="228">
        <v>9160</v>
      </c>
      <c r="G4312" s="228">
        <v>696</v>
      </c>
      <c r="H4312" s="228">
        <v>1491</v>
      </c>
      <c r="I4312" s="228">
        <v>1155047.3</v>
      </c>
      <c r="J4312" s="228">
        <v>289917.14</v>
      </c>
      <c r="K4312" s="228">
        <v>190964</v>
      </c>
      <c r="L4312" s="228">
        <v>1863263.67</v>
      </c>
    </row>
    <row r="4313" spans="1:12">
      <c r="A4313" s="228">
        <v>2010</v>
      </c>
      <c r="B4313" s="228" t="s">
        <v>195</v>
      </c>
      <c r="C4313" s="228" t="s">
        <v>66</v>
      </c>
      <c r="D4313" s="228" t="s">
        <v>206</v>
      </c>
      <c r="E4313" s="228">
        <v>50</v>
      </c>
      <c r="F4313" s="228">
        <v>10433</v>
      </c>
      <c r="G4313" s="228">
        <v>846</v>
      </c>
      <c r="H4313" s="228">
        <v>2023</v>
      </c>
      <c r="I4313" s="228">
        <v>1579307.14</v>
      </c>
      <c r="J4313" s="228">
        <v>409549.02</v>
      </c>
      <c r="K4313" s="228">
        <v>403547</v>
      </c>
      <c r="L4313" s="228">
        <v>2618120.0299999998</v>
      </c>
    </row>
    <row r="4314" spans="1:12">
      <c r="A4314" s="228">
        <v>2010</v>
      </c>
      <c r="B4314" s="228" t="s">
        <v>195</v>
      </c>
      <c r="C4314" s="228" t="s">
        <v>66</v>
      </c>
      <c r="D4314" s="228" t="s">
        <v>206</v>
      </c>
      <c r="E4314" s="228">
        <v>55</v>
      </c>
      <c r="F4314" s="228">
        <v>10254</v>
      </c>
      <c r="G4314" s="228">
        <v>925</v>
      </c>
      <c r="H4314" s="228">
        <v>2128</v>
      </c>
      <c r="I4314" s="228">
        <v>1840030.99</v>
      </c>
      <c r="J4314" s="228">
        <v>494486.54</v>
      </c>
      <c r="K4314" s="228">
        <v>734412</v>
      </c>
      <c r="L4314" s="228">
        <v>3361306.63</v>
      </c>
    </row>
    <row r="4315" spans="1:12">
      <c r="A4315" s="228">
        <v>2010</v>
      </c>
      <c r="B4315" s="228" t="s">
        <v>195</v>
      </c>
      <c r="C4315" s="228" t="s">
        <v>66</v>
      </c>
      <c r="D4315" s="228" t="s">
        <v>206</v>
      </c>
      <c r="E4315" s="228">
        <v>60</v>
      </c>
      <c r="F4315" s="228">
        <v>9651</v>
      </c>
      <c r="G4315" s="228">
        <v>1055</v>
      </c>
      <c r="H4315" s="228">
        <v>2458</v>
      </c>
      <c r="I4315" s="228">
        <v>2207794.89</v>
      </c>
      <c r="J4315" s="228">
        <v>540030.74</v>
      </c>
      <c r="K4315" s="228">
        <v>721863.15</v>
      </c>
      <c r="L4315" s="228">
        <v>3724650.22</v>
      </c>
    </row>
    <row r="4316" spans="1:12">
      <c r="A4316" s="228">
        <v>2010</v>
      </c>
      <c r="B4316" s="228" t="s">
        <v>195</v>
      </c>
      <c r="C4316" s="228" t="s">
        <v>66</v>
      </c>
      <c r="D4316" s="228" t="s">
        <v>206</v>
      </c>
      <c r="E4316" s="228">
        <v>65</v>
      </c>
      <c r="F4316" s="228">
        <v>6875</v>
      </c>
      <c r="G4316" s="228">
        <v>1005</v>
      </c>
      <c r="H4316" s="228">
        <v>2691</v>
      </c>
      <c r="I4316" s="228">
        <v>2052011.34</v>
      </c>
      <c r="J4316" s="228">
        <v>517894.22</v>
      </c>
      <c r="K4316" s="228">
        <v>626510.26</v>
      </c>
      <c r="L4316" s="228">
        <v>3438177.03</v>
      </c>
    </row>
    <row r="4317" spans="1:12">
      <c r="A4317" s="228">
        <v>2010</v>
      </c>
      <c r="B4317" s="228" t="s">
        <v>195</v>
      </c>
      <c r="C4317" s="228" t="s">
        <v>66</v>
      </c>
      <c r="D4317" s="228" t="s">
        <v>206</v>
      </c>
      <c r="E4317" s="228">
        <v>70</v>
      </c>
      <c r="F4317" s="228">
        <v>5130</v>
      </c>
      <c r="G4317" s="228">
        <v>907</v>
      </c>
      <c r="H4317" s="228">
        <v>2686</v>
      </c>
      <c r="I4317" s="228">
        <v>2211854.35</v>
      </c>
      <c r="J4317" s="228">
        <v>482293.89</v>
      </c>
      <c r="K4317" s="228">
        <v>790786.2</v>
      </c>
      <c r="L4317" s="228">
        <v>3641033.18</v>
      </c>
    </row>
    <row r="4318" spans="1:12">
      <c r="A4318" s="228">
        <v>2010</v>
      </c>
      <c r="B4318" s="228" t="s">
        <v>195</v>
      </c>
      <c r="C4318" s="228" t="s">
        <v>66</v>
      </c>
      <c r="D4318" s="228" t="s">
        <v>206</v>
      </c>
      <c r="E4318" s="228">
        <v>75</v>
      </c>
      <c r="F4318" s="228">
        <v>3890</v>
      </c>
      <c r="G4318" s="228">
        <v>745</v>
      </c>
      <c r="H4318" s="228">
        <v>2899</v>
      </c>
      <c r="I4318" s="228">
        <v>2008618.08</v>
      </c>
      <c r="J4318" s="228">
        <v>424713.77</v>
      </c>
      <c r="K4318" s="228">
        <v>515775.65</v>
      </c>
      <c r="L4318" s="228">
        <v>3009361.59</v>
      </c>
    </row>
    <row r="4319" spans="1:12">
      <c r="A4319" s="228">
        <v>2010</v>
      </c>
      <c r="B4319" s="228" t="s">
        <v>195</v>
      </c>
      <c r="C4319" s="228" t="s">
        <v>66</v>
      </c>
      <c r="D4319" s="228" t="s">
        <v>206</v>
      </c>
      <c r="E4319" s="228">
        <v>80</v>
      </c>
      <c r="F4319" s="228">
        <v>2925</v>
      </c>
      <c r="G4319" s="228">
        <v>643</v>
      </c>
      <c r="H4319" s="228">
        <v>2896</v>
      </c>
      <c r="I4319" s="228">
        <v>1984054.58</v>
      </c>
      <c r="J4319" s="228">
        <v>342058.27</v>
      </c>
      <c r="K4319" s="228">
        <v>396802.23</v>
      </c>
      <c r="L4319" s="228">
        <v>2813751.57</v>
      </c>
    </row>
    <row r="4320" spans="1:12">
      <c r="A4320" s="228">
        <v>2010</v>
      </c>
      <c r="B4320" s="228" t="s">
        <v>195</v>
      </c>
      <c r="C4320" s="228" t="s">
        <v>66</v>
      </c>
      <c r="D4320" s="228" t="s">
        <v>206</v>
      </c>
      <c r="E4320" s="228">
        <v>85</v>
      </c>
      <c r="F4320" s="228">
        <v>1609</v>
      </c>
      <c r="G4320" s="228">
        <v>352</v>
      </c>
      <c r="H4320" s="228">
        <v>1861</v>
      </c>
      <c r="I4320" s="228">
        <v>1155086.99</v>
      </c>
      <c r="J4320" s="228">
        <v>176375.33</v>
      </c>
      <c r="K4320" s="228">
        <v>120348.65</v>
      </c>
      <c r="L4320" s="228">
        <v>1476975.52</v>
      </c>
    </row>
    <row r="4321" spans="1:12">
      <c r="A4321" s="228">
        <v>2010</v>
      </c>
      <c r="B4321" s="228" t="s">
        <v>195</v>
      </c>
      <c r="C4321" s="228" t="s">
        <v>66</v>
      </c>
      <c r="D4321" s="228" t="s">
        <v>206</v>
      </c>
      <c r="E4321" s="228">
        <v>90</v>
      </c>
      <c r="F4321" s="228">
        <v>601</v>
      </c>
      <c r="G4321" s="228">
        <v>79</v>
      </c>
      <c r="H4321" s="228">
        <v>505</v>
      </c>
      <c r="I4321" s="228">
        <v>305947.09000000003</v>
      </c>
      <c r="J4321" s="228">
        <v>33485.46</v>
      </c>
      <c r="K4321" s="228">
        <v>33675</v>
      </c>
      <c r="L4321" s="228">
        <v>381339.15</v>
      </c>
    </row>
    <row r="4322" spans="1:12">
      <c r="A4322" s="228">
        <v>2010</v>
      </c>
      <c r="B4322" s="228" t="s">
        <v>195</v>
      </c>
      <c r="C4322" s="228" t="s">
        <v>66</v>
      </c>
      <c r="D4322" s="228" t="s">
        <v>206</v>
      </c>
      <c r="E4322" s="228">
        <v>95</v>
      </c>
      <c r="F4322" s="228">
        <v>167</v>
      </c>
      <c r="G4322" s="228">
        <v>16</v>
      </c>
      <c r="H4322" s="228">
        <v>138</v>
      </c>
      <c r="I4322" s="228">
        <v>57140</v>
      </c>
      <c r="J4322" s="228">
        <v>5508.75</v>
      </c>
      <c r="K4322" s="228">
        <v>410</v>
      </c>
      <c r="L4322" s="228">
        <v>64099.79</v>
      </c>
    </row>
    <row r="4323" spans="1:12">
      <c r="A4323" s="228">
        <v>2010</v>
      </c>
      <c r="B4323" s="228" t="s">
        <v>195</v>
      </c>
      <c r="C4323" s="228" t="s">
        <v>68</v>
      </c>
      <c r="D4323" s="228" t="s">
        <v>205</v>
      </c>
      <c r="E4323" s="228">
        <v>0</v>
      </c>
      <c r="F4323" s="228">
        <v>6458</v>
      </c>
      <c r="G4323" s="228">
        <v>202</v>
      </c>
      <c r="H4323" s="228">
        <v>622</v>
      </c>
      <c r="I4323" s="228">
        <v>339927.27</v>
      </c>
      <c r="J4323" s="228">
        <v>48330.57</v>
      </c>
      <c r="K4323" s="228">
        <v>10190</v>
      </c>
      <c r="L4323" s="228">
        <v>458331.1</v>
      </c>
    </row>
    <row r="4324" spans="1:12">
      <c r="A4324" s="228">
        <v>2010</v>
      </c>
      <c r="B4324" s="228" t="s">
        <v>195</v>
      </c>
      <c r="C4324" s="228" t="s">
        <v>68</v>
      </c>
      <c r="D4324" s="228" t="s">
        <v>205</v>
      </c>
      <c r="E4324" s="228">
        <v>5</v>
      </c>
      <c r="F4324" s="228">
        <v>6182</v>
      </c>
      <c r="G4324" s="228">
        <v>58</v>
      </c>
      <c r="H4324" s="228">
        <v>76</v>
      </c>
      <c r="I4324" s="228">
        <v>62413.15</v>
      </c>
      <c r="J4324" s="228">
        <v>12849.95</v>
      </c>
      <c r="K4324" s="228">
        <v>560</v>
      </c>
      <c r="L4324" s="228">
        <v>99442.12</v>
      </c>
    </row>
    <row r="4325" spans="1:12">
      <c r="A4325" s="228">
        <v>2010</v>
      </c>
      <c r="B4325" s="228" t="s">
        <v>195</v>
      </c>
      <c r="C4325" s="228" t="s">
        <v>68</v>
      </c>
      <c r="D4325" s="228" t="s">
        <v>205</v>
      </c>
      <c r="E4325" s="228">
        <v>10</v>
      </c>
      <c r="F4325" s="228">
        <v>6123</v>
      </c>
      <c r="G4325" s="228">
        <v>55</v>
      </c>
      <c r="H4325" s="228">
        <v>104</v>
      </c>
      <c r="I4325" s="228">
        <v>64127.22</v>
      </c>
      <c r="J4325" s="228">
        <v>14473.5</v>
      </c>
      <c r="K4325" s="228">
        <v>9317</v>
      </c>
      <c r="L4325" s="228">
        <v>109275.37</v>
      </c>
    </row>
    <row r="4326" spans="1:12">
      <c r="A4326" s="228">
        <v>2010</v>
      </c>
      <c r="B4326" s="228" t="s">
        <v>195</v>
      </c>
      <c r="C4326" s="228" t="s">
        <v>68</v>
      </c>
      <c r="D4326" s="228" t="s">
        <v>205</v>
      </c>
      <c r="E4326" s="228">
        <v>15</v>
      </c>
      <c r="F4326" s="228">
        <v>6792</v>
      </c>
      <c r="G4326" s="228">
        <v>139</v>
      </c>
      <c r="H4326" s="228">
        <v>302</v>
      </c>
      <c r="I4326" s="228">
        <v>222015.16</v>
      </c>
      <c r="J4326" s="228">
        <v>35237.440000000002</v>
      </c>
      <c r="K4326" s="228">
        <v>27294</v>
      </c>
      <c r="L4326" s="228">
        <v>360801.14</v>
      </c>
    </row>
    <row r="4327" spans="1:12">
      <c r="A4327" s="228">
        <v>2010</v>
      </c>
      <c r="B4327" s="228" t="s">
        <v>195</v>
      </c>
      <c r="C4327" s="228" t="s">
        <v>68</v>
      </c>
      <c r="D4327" s="228" t="s">
        <v>205</v>
      </c>
      <c r="E4327" s="228">
        <v>20</v>
      </c>
      <c r="F4327" s="228">
        <v>5406</v>
      </c>
      <c r="G4327" s="228">
        <v>104</v>
      </c>
      <c r="H4327" s="228">
        <v>186</v>
      </c>
      <c r="I4327" s="228">
        <v>169317.46</v>
      </c>
      <c r="J4327" s="228">
        <v>26696.31</v>
      </c>
      <c r="K4327" s="228">
        <v>32416</v>
      </c>
      <c r="L4327" s="228">
        <v>306505.15999999997</v>
      </c>
    </row>
    <row r="4328" spans="1:12">
      <c r="A4328" s="228">
        <v>2010</v>
      </c>
      <c r="B4328" s="228" t="s">
        <v>195</v>
      </c>
      <c r="C4328" s="228" t="s">
        <v>68</v>
      </c>
      <c r="D4328" s="228" t="s">
        <v>205</v>
      </c>
      <c r="E4328" s="228">
        <v>25</v>
      </c>
      <c r="F4328" s="228">
        <v>5644</v>
      </c>
      <c r="G4328" s="228">
        <v>78</v>
      </c>
      <c r="H4328" s="228">
        <v>134</v>
      </c>
      <c r="I4328" s="228">
        <v>137358.45000000001</v>
      </c>
      <c r="J4328" s="228">
        <v>32307.5</v>
      </c>
      <c r="K4328" s="228">
        <v>82888</v>
      </c>
      <c r="L4328" s="228">
        <v>332834.64</v>
      </c>
    </row>
    <row r="4329" spans="1:12">
      <c r="A4329" s="228">
        <v>2010</v>
      </c>
      <c r="B4329" s="228" t="s">
        <v>195</v>
      </c>
      <c r="C4329" s="228" t="s">
        <v>68</v>
      </c>
      <c r="D4329" s="228" t="s">
        <v>205</v>
      </c>
      <c r="E4329" s="228">
        <v>30</v>
      </c>
      <c r="F4329" s="228">
        <v>7112</v>
      </c>
      <c r="G4329" s="228">
        <v>127</v>
      </c>
      <c r="H4329" s="228">
        <v>237</v>
      </c>
      <c r="I4329" s="228">
        <v>183978.26</v>
      </c>
      <c r="J4329" s="228">
        <v>39151.410000000003</v>
      </c>
      <c r="K4329" s="228">
        <v>62035</v>
      </c>
      <c r="L4329" s="228">
        <v>398639.89</v>
      </c>
    </row>
    <row r="4330" spans="1:12">
      <c r="A4330" s="228">
        <v>2010</v>
      </c>
      <c r="B4330" s="228" t="s">
        <v>195</v>
      </c>
      <c r="C4330" s="228" t="s">
        <v>68</v>
      </c>
      <c r="D4330" s="228" t="s">
        <v>205</v>
      </c>
      <c r="E4330" s="228">
        <v>35</v>
      </c>
      <c r="F4330" s="228">
        <v>7319</v>
      </c>
      <c r="G4330" s="228">
        <v>160</v>
      </c>
      <c r="H4330" s="228">
        <v>257</v>
      </c>
      <c r="I4330" s="228">
        <v>219536.43</v>
      </c>
      <c r="J4330" s="228">
        <v>47492.959999999999</v>
      </c>
      <c r="K4330" s="228">
        <v>51313</v>
      </c>
      <c r="L4330" s="228">
        <v>456416.49</v>
      </c>
    </row>
    <row r="4331" spans="1:12">
      <c r="A4331" s="228">
        <v>2010</v>
      </c>
      <c r="B4331" s="228" t="s">
        <v>195</v>
      </c>
      <c r="C4331" s="228" t="s">
        <v>68</v>
      </c>
      <c r="D4331" s="228" t="s">
        <v>205</v>
      </c>
      <c r="E4331" s="228">
        <v>40</v>
      </c>
      <c r="F4331" s="228">
        <v>7147</v>
      </c>
      <c r="G4331" s="228">
        <v>185</v>
      </c>
      <c r="H4331" s="228">
        <v>277</v>
      </c>
      <c r="I4331" s="228">
        <v>213045.38</v>
      </c>
      <c r="J4331" s="228">
        <v>61635.62</v>
      </c>
      <c r="K4331" s="228">
        <v>37059</v>
      </c>
      <c r="L4331" s="228">
        <v>462382.55</v>
      </c>
    </row>
    <row r="4332" spans="1:12">
      <c r="A4332" s="228">
        <v>2010</v>
      </c>
      <c r="B4332" s="228" t="s">
        <v>195</v>
      </c>
      <c r="C4332" s="228" t="s">
        <v>68</v>
      </c>
      <c r="D4332" s="228" t="s">
        <v>205</v>
      </c>
      <c r="E4332" s="228">
        <v>45</v>
      </c>
      <c r="F4332" s="228">
        <v>7334</v>
      </c>
      <c r="G4332" s="228">
        <v>229</v>
      </c>
      <c r="H4332" s="228">
        <v>451</v>
      </c>
      <c r="I4332" s="228">
        <v>423642.11</v>
      </c>
      <c r="J4332" s="228">
        <v>79071.12</v>
      </c>
      <c r="K4332" s="228">
        <v>116786</v>
      </c>
      <c r="L4332" s="228">
        <v>827725.03</v>
      </c>
    </row>
    <row r="4333" spans="1:12">
      <c r="A4333" s="228">
        <v>2010</v>
      </c>
      <c r="B4333" s="228" t="s">
        <v>195</v>
      </c>
      <c r="C4333" s="228" t="s">
        <v>68</v>
      </c>
      <c r="D4333" s="228" t="s">
        <v>205</v>
      </c>
      <c r="E4333" s="228">
        <v>50</v>
      </c>
      <c r="F4333" s="228">
        <v>7518</v>
      </c>
      <c r="G4333" s="228">
        <v>409</v>
      </c>
      <c r="H4333" s="228">
        <v>597</v>
      </c>
      <c r="I4333" s="228">
        <v>543540.23</v>
      </c>
      <c r="J4333" s="228">
        <v>143801.67000000001</v>
      </c>
      <c r="K4333" s="228">
        <v>123422</v>
      </c>
      <c r="L4333" s="228">
        <v>1079648.21</v>
      </c>
    </row>
    <row r="4334" spans="1:12">
      <c r="A4334" s="228">
        <v>2010</v>
      </c>
      <c r="B4334" s="228" t="s">
        <v>195</v>
      </c>
      <c r="C4334" s="228" t="s">
        <v>68</v>
      </c>
      <c r="D4334" s="228" t="s">
        <v>205</v>
      </c>
      <c r="E4334" s="228">
        <v>55</v>
      </c>
      <c r="F4334" s="228">
        <v>7034</v>
      </c>
      <c r="G4334" s="228">
        <v>489</v>
      </c>
      <c r="H4334" s="228">
        <v>963</v>
      </c>
      <c r="I4334" s="228">
        <v>805934.11</v>
      </c>
      <c r="J4334" s="228">
        <v>171044.11</v>
      </c>
      <c r="K4334" s="228">
        <v>250383</v>
      </c>
      <c r="L4334" s="228">
        <v>1699106.4</v>
      </c>
    </row>
    <row r="4335" spans="1:12">
      <c r="A4335" s="228">
        <v>2010</v>
      </c>
      <c r="B4335" s="228" t="s">
        <v>195</v>
      </c>
      <c r="C4335" s="228" t="s">
        <v>68</v>
      </c>
      <c r="D4335" s="228" t="s">
        <v>205</v>
      </c>
      <c r="E4335" s="228">
        <v>60</v>
      </c>
      <c r="F4335" s="228">
        <v>6623</v>
      </c>
      <c r="G4335" s="228">
        <v>558</v>
      </c>
      <c r="H4335" s="228">
        <v>984</v>
      </c>
      <c r="I4335" s="228">
        <v>1009547.86</v>
      </c>
      <c r="J4335" s="228">
        <v>226664.91</v>
      </c>
      <c r="K4335" s="228">
        <v>304771</v>
      </c>
      <c r="L4335" s="228">
        <v>2002988.58</v>
      </c>
    </row>
    <row r="4336" spans="1:12">
      <c r="A4336" s="228">
        <v>2010</v>
      </c>
      <c r="B4336" s="228" t="s">
        <v>195</v>
      </c>
      <c r="C4336" s="228" t="s">
        <v>68</v>
      </c>
      <c r="D4336" s="228" t="s">
        <v>205</v>
      </c>
      <c r="E4336" s="228">
        <v>65</v>
      </c>
      <c r="F4336" s="228">
        <v>4174</v>
      </c>
      <c r="G4336" s="228">
        <v>469</v>
      </c>
      <c r="H4336" s="228">
        <v>1091</v>
      </c>
      <c r="I4336" s="228">
        <v>966368.14</v>
      </c>
      <c r="J4336" s="228">
        <v>197687.74</v>
      </c>
      <c r="K4336" s="228">
        <v>336778.2</v>
      </c>
      <c r="L4336" s="228">
        <v>1893860.48</v>
      </c>
    </row>
    <row r="4337" spans="1:12">
      <c r="A4337" s="228">
        <v>2010</v>
      </c>
      <c r="B4337" s="228" t="s">
        <v>195</v>
      </c>
      <c r="C4337" s="228" t="s">
        <v>68</v>
      </c>
      <c r="D4337" s="228" t="s">
        <v>205</v>
      </c>
      <c r="E4337" s="228">
        <v>70</v>
      </c>
      <c r="F4337" s="228">
        <v>2583</v>
      </c>
      <c r="G4337" s="228">
        <v>418</v>
      </c>
      <c r="H4337" s="228">
        <v>1147</v>
      </c>
      <c r="I4337" s="228">
        <v>929928</v>
      </c>
      <c r="J4337" s="228">
        <v>188912.1</v>
      </c>
      <c r="K4337" s="228">
        <v>254815.8</v>
      </c>
      <c r="L4337" s="228">
        <v>1657082.83</v>
      </c>
    </row>
    <row r="4338" spans="1:12">
      <c r="A4338" s="228">
        <v>2010</v>
      </c>
      <c r="B4338" s="228" t="s">
        <v>195</v>
      </c>
      <c r="C4338" s="228" t="s">
        <v>68</v>
      </c>
      <c r="D4338" s="228" t="s">
        <v>205</v>
      </c>
      <c r="E4338" s="228">
        <v>75</v>
      </c>
      <c r="F4338" s="228">
        <v>1589</v>
      </c>
      <c r="G4338" s="228">
        <v>331</v>
      </c>
      <c r="H4338" s="228">
        <v>869</v>
      </c>
      <c r="I4338" s="228">
        <v>723325.78</v>
      </c>
      <c r="J4338" s="228">
        <v>133533.39000000001</v>
      </c>
      <c r="K4338" s="228">
        <v>162628.15</v>
      </c>
      <c r="L4338" s="228">
        <v>1202954.6499999999</v>
      </c>
    </row>
    <row r="4339" spans="1:12">
      <c r="A4339" s="228">
        <v>2010</v>
      </c>
      <c r="B4339" s="228" t="s">
        <v>195</v>
      </c>
      <c r="C4339" s="228" t="s">
        <v>68</v>
      </c>
      <c r="D4339" s="228" t="s">
        <v>205</v>
      </c>
      <c r="E4339" s="228">
        <v>80</v>
      </c>
      <c r="F4339" s="228">
        <v>1163</v>
      </c>
      <c r="G4339" s="228">
        <v>265</v>
      </c>
      <c r="H4339" s="228">
        <v>905</v>
      </c>
      <c r="I4339" s="228">
        <v>670201.57999999996</v>
      </c>
      <c r="J4339" s="228">
        <v>111410.09</v>
      </c>
      <c r="K4339" s="228">
        <v>328449</v>
      </c>
      <c r="L4339" s="228">
        <v>1210582.76</v>
      </c>
    </row>
    <row r="4340" spans="1:12">
      <c r="A4340" s="228">
        <v>2010</v>
      </c>
      <c r="B4340" s="228" t="s">
        <v>195</v>
      </c>
      <c r="C4340" s="228" t="s">
        <v>68</v>
      </c>
      <c r="D4340" s="228" t="s">
        <v>205</v>
      </c>
      <c r="E4340" s="228">
        <v>85</v>
      </c>
      <c r="F4340" s="228">
        <v>400</v>
      </c>
      <c r="G4340" s="228">
        <v>72</v>
      </c>
      <c r="H4340" s="228">
        <v>414</v>
      </c>
      <c r="I4340" s="228">
        <v>249867.07</v>
      </c>
      <c r="J4340" s="228">
        <v>37932.910000000003</v>
      </c>
      <c r="K4340" s="228">
        <v>26185.8</v>
      </c>
      <c r="L4340" s="228">
        <v>336957.11</v>
      </c>
    </row>
    <row r="4341" spans="1:12">
      <c r="A4341" s="228">
        <v>2010</v>
      </c>
      <c r="B4341" s="228" t="s">
        <v>195</v>
      </c>
      <c r="C4341" s="228" t="s">
        <v>68</v>
      </c>
      <c r="D4341" s="228" t="s">
        <v>205</v>
      </c>
      <c r="E4341" s="228">
        <v>90</v>
      </c>
      <c r="F4341" s="228">
        <v>80</v>
      </c>
      <c r="G4341" s="228">
        <v>22</v>
      </c>
      <c r="H4341" s="228">
        <v>74</v>
      </c>
      <c r="I4341" s="228">
        <v>53029.3</v>
      </c>
      <c r="J4341" s="228">
        <v>5775.6</v>
      </c>
      <c r="K4341" s="228">
        <v>1315</v>
      </c>
      <c r="L4341" s="228">
        <v>63962.55</v>
      </c>
    </row>
    <row r="4342" spans="1:12">
      <c r="A4342" s="228">
        <v>2010</v>
      </c>
      <c r="B4342" s="228" t="s">
        <v>195</v>
      </c>
      <c r="C4342" s="228" t="s">
        <v>68</v>
      </c>
      <c r="D4342" s="228" t="s">
        <v>205</v>
      </c>
      <c r="E4342" s="228">
        <v>95</v>
      </c>
      <c r="F4342" s="228">
        <v>19</v>
      </c>
      <c r="G4342" s="228">
        <v>1</v>
      </c>
      <c r="H4342" s="228">
        <v>15</v>
      </c>
      <c r="I4342" s="228">
        <v>4295</v>
      </c>
      <c r="J4342" s="228">
        <v>1068.5999999999999</v>
      </c>
      <c r="K4342" s="228">
        <v>0</v>
      </c>
      <c r="L4342" s="228">
        <v>5736.35</v>
      </c>
    </row>
    <row r="4343" spans="1:12">
      <c r="A4343" s="228">
        <v>2010</v>
      </c>
      <c r="B4343" s="228" t="s">
        <v>195</v>
      </c>
      <c r="C4343" s="228" t="s">
        <v>68</v>
      </c>
      <c r="D4343" s="228" t="s">
        <v>206</v>
      </c>
      <c r="E4343" s="228">
        <v>0</v>
      </c>
      <c r="F4343" s="228">
        <v>5968</v>
      </c>
      <c r="G4343" s="228">
        <v>113</v>
      </c>
      <c r="H4343" s="228">
        <v>483</v>
      </c>
      <c r="I4343" s="228">
        <v>250392.11</v>
      </c>
      <c r="J4343" s="228">
        <v>26847.11</v>
      </c>
      <c r="K4343" s="228">
        <v>7100</v>
      </c>
      <c r="L4343" s="228">
        <v>326722.92</v>
      </c>
    </row>
    <row r="4344" spans="1:12">
      <c r="A4344" s="228">
        <v>2010</v>
      </c>
      <c r="B4344" s="228" t="s">
        <v>195</v>
      </c>
      <c r="C4344" s="228" t="s">
        <v>68</v>
      </c>
      <c r="D4344" s="228" t="s">
        <v>206</v>
      </c>
      <c r="E4344" s="228">
        <v>5</v>
      </c>
      <c r="F4344" s="228">
        <v>5876</v>
      </c>
      <c r="G4344" s="228">
        <v>57</v>
      </c>
      <c r="H4344" s="228">
        <v>97</v>
      </c>
      <c r="I4344" s="228">
        <v>63126.64</v>
      </c>
      <c r="J4344" s="228">
        <v>15192.62</v>
      </c>
      <c r="K4344" s="228">
        <v>8750</v>
      </c>
      <c r="L4344" s="228">
        <v>101001.16</v>
      </c>
    </row>
    <row r="4345" spans="1:12">
      <c r="A4345" s="228">
        <v>2010</v>
      </c>
      <c r="B4345" s="228" t="s">
        <v>195</v>
      </c>
      <c r="C4345" s="228" t="s">
        <v>68</v>
      </c>
      <c r="D4345" s="228" t="s">
        <v>206</v>
      </c>
      <c r="E4345" s="228">
        <v>10</v>
      </c>
      <c r="F4345" s="228">
        <v>5997</v>
      </c>
      <c r="G4345" s="228">
        <v>47</v>
      </c>
      <c r="H4345" s="228">
        <v>122</v>
      </c>
      <c r="I4345" s="228">
        <v>77304.850000000006</v>
      </c>
      <c r="J4345" s="228">
        <v>22326.71</v>
      </c>
      <c r="K4345" s="228">
        <v>26422</v>
      </c>
      <c r="L4345" s="228">
        <v>145503.81</v>
      </c>
    </row>
    <row r="4346" spans="1:12">
      <c r="A4346" s="228">
        <v>2010</v>
      </c>
      <c r="B4346" s="228" t="s">
        <v>195</v>
      </c>
      <c r="C4346" s="228" t="s">
        <v>68</v>
      </c>
      <c r="D4346" s="228" t="s">
        <v>206</v>
      </c>
      <c r="E4346" s="228">
        <v>15</v>
      </c>
      <c r="F4346" s="228">
        <v>6368</v>
      </c>
      <c r="G4346" s="228">
        <v>179</v>
      </c>
      <c r="H4346" s="228">
        <v>482</v>
      </c>
      <c r="I4346" s="228">
        <v>351803.43</v>
      </c>
      <c r="J4346" s="228">
        <v>36984.78</v>
      </c>
      <c r="K4346" s="228">
        <v>34362</v>
      </c>
      <c r="L4346" s="228">
        <v>485990.33</v>
      </c>
    </row>
    <row r="4347" spans="1:12">
      <c r="A4347" s="228">
        <v>2010</v>
      </c>
      <c r="B4347" s="228" t="s">
        <v>195</v>
      </c>
      <c r="C4347" s="228" t="s">
        <v>68</v>
      </c>
      <c r="D4347" s="228" t="s">
        <v>206</v>
      </c>
      <c r="E4347" s="228">
        <v>20</v>
      </c>
      <c r="F4347" s="228">
        <v>5757</v>
      </c>
      <c r="G4347" s="228">
        <v>183</v>
      </c>
      <c r="H4347" s="228">
        <v>477</v>
      </c>
      <c r="I4347" s="228">
        <v>338487.9</v>
      </c>
      <c r="J4347" s="228">
        <v>58127.32</v>
      </c>
      <c r="K4347" s="228">
        <v>23963</v>
      </c>
      <c r="L4347" s="228">
        <v>520211.76</v>
      </c>
    </row>
    <row r="4348" spans="1:12">
      <c r="A4348" s="228">
        <v>2010</v>
      </c>
      <c r="B4348" s="228" t="s">
        <v>195</v>
      </c>
      <c r="C4348" s="228" t="s">
        <v>68</v>
      </c>
      <c r="D4348" s="228" t="s">
        <v>206</v>
      </c>
      <c r="E4348" s="228">
        <v>25</v>
      </c>
      <c r="F4348" s="228">
        <v>7218</v>
      </c>
      <c r="G4348" s="228">
        <v>290</v>
      </c>
      <c r="H4348" s="228">
        <v>643</v>
      </c>
      <c r="I4348" s="228">
        <v>530480.76</v>
      </c>
      <c r="J4348" s="228">
        <v>123093.58</v>
      </c>
      <c r="K4348" s="228">
        <v>92179</v>
      </c>
      <c r="L4348" s="228">
        <v>955242.54</v>
      </c>
    </row>
    <row r="4349" spans="1:12">
      <c r="A4349" s="228">
        <v>2010</v>
      </c>
      <c r="B4349" s="228" t="s">
        <v>195</v>
      </c>
      <c r="C4349" s="228" t="s">
        <v>68</v>
      </c>
      <c r="D4349" s="228" t="s">
        <v>206</v>
      </c>
      <c r="E4349" s="228">
        <v>30</v>
      </c>
      <c r="F4349" s="228">
        <v>8363</v>
      </c>
      <c r="G4349" s="228">
        <v>439</v>
      </c>
      <c r="H4349" s="228">
        <v>1166</v>
      </c>
      <c r="I4349" s="228">
        <v>956765.36</v>
      </c>
      <c r="J4349" s="228">
        <v>245177.42</v>
      </c>
      <c r="K4349" s="228">
        <v>46358</v>
      </c>
      <c r="L4349" s="228">
        <v>1608381.28</v>
      </c>
    </row>
    <row r="4350" spans="1:12">
      <c r="A4350" s="228">
        <v>2010</v>
      </c>
      <c r="B4350" s="228" t="s">
        <v>195</v>
      </c>
      <c r="C4350" s="228" t="s">
        <v>68</v>
      </c>
      <c r="D4350" s="228" t="s">
        <v>206</v>
      </c>
      <c r="E4350" s="228">
        <v>35</v>
      </c>
      <c r="F4350" s="228">
        <v>8352</v>
      </c>
      <c r="G4350" s="228">
        <v>486</v>
      </c>
      <c r="H4350" s="228">
        <v>1260</v>
      </c>
      <c r="I4350" s="228">
        <v>1007749.62</v>
      </c>
      <c r="J4350" s="228">
        <v>217507.14</v>
      </c>
      <c r="K4350" s="228">
        <v>34250</v>
      </c>
      <c r="L4350" s="228">
        <v>1594207.46</v>
      </c>
    </row>
    <row r="4351" spans="1:12">
      <c r="A4351" s="228">
        <v>2010</v>
      </c>
      <c r="B4351" s="228" t="s">
        <v>195</v>
      </c>
      <c r="C4351" s="228" t="s">
        <v>68</v>
      </c>
      <c r="D4351" s="228" t="s">
        <v>206</v>
      </c>
      <c r="E4351" s="228">
        <v>40</v>
      </c>
      <c r="F4351" s="228">
        <v>8171</v>
      </c>
      <c r="G4351" s="228">
        <v>384</v>
      </c>
      <c r="H4351" s="228">
        <v>834</v>
      </c>
      <c r="I4351" s="228">
        <v>705523.78</v>
      </c>
      <c r="J4351" s="228">
        <v>151803.60999999999</v>
      </c>
      <c r="K4351" s="228">
        <v>71685</v>
      </c>
      <c r="L4351" s="228">
        <v>1288096.1100000001</v>
      </c>
    </row>
    <row r="4352" spans="1:12">
      <c r="A4352" s="228">
        <v>2010</v>
      </c>
      <c r="B4352" s="228" t="s">
        <v>195</v>
      </c>
      <c r="C4352" s="228" t="s">
        <v>68</v>
      </c>
      <c r="D4352" s="228" t="s">
        <v>206</v>
      </c>
      <c r="E4352" s="228">
        <v>45</v>
      </c>
      <c r="F4352" s="228">
        <v>8329</v>
      </c>
      <c r="G4352" s="228">
        <v>441</v>
      </c>
      <c r="H4352" s="228">
        <v>746</v>
      </c>
      <c r="I4352" s="228">
        <v>687202.86</v>
      </c>
      <c r="J4352" s="228">
        <v>171270.92</v>
      </c>
      <c r="K4352" s="228">
        <v>126312</v>
      </c>
      <c r="L4352" s="228">
        <v>1328380.98</v>
      </c>
    </row>
    <row r="4353" spans="1:12">
      <c r="A4353" s="228">
        <v>2010</v>
      </c>
      <c r="B4353" s="228" t="s">
        <v>195</v>
      </c>
      <c r="C4353" s="228" t="s">
        <v>68</v>
      </c>
      <c r="D4353" s="228" t="s">
        <v>206</v>
      </c>
      <c r="E4353" s="228">
        <v>50</v>
      </c>
      <c r="F4353" s="228">
        <v>8443</v>
      </c>
      <c r="G4353" s="228">
        <v>470</v>
      </c>
      <c r="H4353" s="228">
        <v>900</v>
      </c>
      <c r="I4353" s="228">
        <v>746507.16</v>
      </c>
      <c r="J4353" s="228">
        <v>181662.33</v>
      </c>
      <c r="K4353" s="228">
        <v>166951.1</v>
      </c>
      <c r="L4353" s="228">
        <v>1395528.18</v>
      </c>
    </row>
    <row r="4354" spans="1:12">
      <c r="A4354" s="228">
        <v>2010</v>
      </c>
      <c r="B4354" s="228" t="s">
        <v>195</v>
      </c>
      <c r="C4354" s="228" t="s">
        <v>68</v>
      </c>
      <c r="D4354" s="228" t="s">
        <v>206</v>
      </c>
      <c r="E4354" s="228">
        <v>55</v>
      </c>
      <c r="F4354" s="228">
        <v>7727</v>
      </c>
      <c r="G4354" s="228">
        <v>618</v>
      </c>
      <c r="H4354" s="228">
        <v>1054</v>
      </c>
      <c r="I4354" s="228">
        <v>936267.77</v>
      </c>
      <c r="J4354" s="228">
        <v>197361.46</v>
      </c>
      <c r="K4354" s="228">
        <v>189925.05</v>
      </c>
      <c r="L4354" s="228">
        <v>1736740.56</v>
      </c>
    </row>
    <row r="4355" spans="1:12">
      <c r="A4355" s="228">
        <v>2010</v>
      </c>
      <c r="B4355" s="228" t="s">
        <v>195</v>
      </c>
      <c r="C4355" s="228" t="s">
        <v>68</v>
      </c>
      <c r="D4355" s="228" t="s">
        <v>206</v>
      </c>
      <c r="E4355" s="228">
        <v>60</v>
      </c>
      <c r="F4355" s="228">
        <v>6873</v>
      </c>
      <c r="G4355" s="228">
        <v>591</v>
      </c>
      <c r="H4355" s="228">
        <v>1102</v>
      </c>
      <c r="I4355" s="228">
        <v>981982.39</v>
      </c>
      <c r="J4355" s="228">
        <v>204420.18</v>
      </c>
      <c r="K4355" s="228">
        <v>302566</v>
      </c>
      <c r="L4355" s="228">
        <v>1857699.07</v>
      </c>
    </row>
    <row r="4356" spans="1:12">
      <c r="A4356" s="228">
        <v>2010</v>
      </c>
      <c r="B4356" s="228" t="s">
        <v>195</v>
      </c>
      <c r="C4356" s="228" t="s">
        <v>68</v>
      </c>
      <c r="D4356" s="228" t="s">
        <v>206</v>
      </c>
      <c r="E4356" s="228">
        <v>65</v>
      </c>
      <c r="F4356" s="228">
        <v>4206</v>
      </c>
      <c r="G4356" s="228">
        <v>556</v>
      </c>
      <c r="H4356" s="228">
        <v>1201</v>
      </c>
      <c r="I4356" s="228">
        <v>894436.47</v>
      </c>
      <c r="J4356" s="228">
        <v>176402.95</v>
      </c>
      <c r="K4356" s="228">
        <v>249192</v>
      </c>
      <c r="L4356" s="228">
        <v>1564430.43</v>
      </c>
    </row>
    <row r="4357" spans="1:12">
      <c r="A4357" s="228">
        <v>2010</v>
      </c>
      <c r="B4357" s="228" t="s">
        <v>195</v>
      </c>
      <c r="C4357" s="228" t="s">
        <v>68</v>
      </c>
      <c r="D4357" s="228" t="s">
        <v>206</v>
      </c>
      <c r="E4357" s="228">
        <v>70</v>
      </c>
      <c r="F4357" s="228">
        <v>2791</v>
      </c>
      <c r="G4357" s="228">
        <v>401</v>
      </c>
      <c r="H4357" s="228">
        <v>1167</v>
      </c>
      <c r="I4357" s="228">
        <v>883780.01</v>
      </c>
      <c r="J4357" s="228">
        <v>164784.54</v>
      </c>
      <c r="K4357" s="228">
        <v>291554.5</v>
      </c>
      <c r="L4357" s="228">
        <v>1552653.56</v>
      </c>
    </row>
    <row r="4358" spans="1:12">
      <c r="A4358" s="228">
        <v>2010</v>
      </c>
      <c r="B4358" s="228" t="s">
        <v>195</v>
      </c>
      <c r="C4358" s="228" t="s">
        <v>68</v>
      </c>
      <c r="D4358" s="228" t="s">
        <v>206</v>
      </c>
      <c r="E4358" s="228">
        <v>75</v>
      </c>
      <c r="F4358" s="228">
        <v>1844</v>
      </c>
      <c r="G4358" s="228">
        <v>314</v>
      </c>
      <c r="H4358" s="228">
        <v>1285</v>
      </c>
      <c r="I4358" s="228">
        <v>747181.2</v>
      </c>
      <c r="J4358" s="228">
        <v>116320.6</v>
      </c>
      <c r="K4358" s="228">
        <v>195874.8</v>
      </c>
      <c r="L4358" s="228">
        <v>1173431.68</v>
      </c>
    </row>
    <row r="4359" spans="1:12">
      <c r="A4359" s="228">
        <v>2010</v>
      </c>
      <c r="B4359" s="228" t="s">
        <v>195</v>
      </c>
      <c r="C4359" s="228" t="s">
        <v>68</v>
      </c>
      <c r="D4359" s="228" t="s">
        <v>206</v>
      </c>
      <c r="E4359" s="228">
        <v>80</v>
      </c>
      <c r="F4359" s="228">
        <v>1412</v>
      </c>
      <c r="G4359" s="228">
        <v>201</v>
      </c>
      <c r="H4359" s="228">
        <v>950</v>
      </c>
      <c r="I4359" s="228">
        <v>639906.37</v>
      </c>
      <c r="J4359" s="228">
        <v>90865.18</v>
      </c>
      <c r="K4359" s="228">
        <v>112721</v>
      </c>
      <c r="L4359" s="228">
        <v>949817.96</v>
      </c>
    </row>
    <row r="4360" spans="1:12">
      <c r="A4360" s="228">
        <v>2010</v>
      </c>
      <c r="B4360" s="228" t="s">
        <v>195</v>
      </c>
      <c r="C4360" s="228" t="s">
        <v>68</v>
      </c>
      <c r="D4360" s="228" t="s">
        <v>206</v>
      </c>
      <c r="E4360" s="228">
        <v>85</v>
      </c>
      <c r="F4360" s="228">
        <v>840</v>
      </c>
      <c r="G4360" s="228">
        <v>130</v>
      </c>
      <c r="H4360" s="228">
        <v>827</v>
      </c>
      <c r="I4360" s="228">
        <v>449885.67</v>
      </c>
      <c r="J4360" s="228">
        <v>50394.43</v>
      </c>
      <c r="K4360" s="228">
        <v>54040.4</v>
      </c>
      <c r="L4360" s="228">
        <v>595054.35</v>
      </c>
    </row>
    <row r="4361" spans="1:12">
      <c r="A4361" s="228">
        <v>2010</v>
      </c>
      <c r="B4361" s="228" t="s">
        <v>195</v>
      </c>
      <c r="C4361" s="228" t="s">
        <v>68</v>
      </c>
      <c r="D4361" s="228" t="s">
        <v>206</v>
      </c>
      <c r="E4361" s="228">
        <v>90</v>
      </c>
      <c r="F4361" s="228">
        <v>291</v>
      </c>
      <c r="G4361" s="228">
        <v>51</v>
      </c>
      <c r="H4361" s="228">
        <v>634</v>
      </c>
      <c r="I4361" s="228">
        <v>318167.62</v>
      </c>
      <c r="J4361" s="228">
        <v>25244.42</v>
      </c>
      <c r="K4361" s="228">
        <v>40835</v>
      </c>
      <c r="L4361" s="228">
        <v>409232.11</v>
      </c>
    </row>
    <row r="4362" spans="1:12">
      <c r="A4362" s="228">
        <v>2010</v>
      </c>
      <c r="B4362" s="228" t="s">
        <v>195</v>
      </c>
      <c r="C4362" s="228" t="s">
        <v>68</v>
      </c>
      <c r="D4362" s="228" t="s">
        <v>206</v>
      </c>
      <c r="E4362" s="228">
        <v>95</v>
      </c>
      <c r="F4362" s="228">
        <v>85</v>
      </c>
      <c r="G4362" s="228">
        <v>3</v>
      </c>
      <c r="H4362" s="228">
        <v>9</v>
      </c>
      <c r="I4362" s="228">
        <v>2552</v>
      </c>
      <c r="J4362" s="228">
        <v>3388.25</v>
      </c>
      <c r="K4362" s="228">
        <v>0</v>
      </c>
      <c r="L4362" s="228">
        <v>6294.25</v>
      </c>
    </row>
    <row r="4363" spans="1:12">
      <c r="A4363" s="228">
        <v>2010</v>
      </c>
      <c r="B4363" s="228" t="s">
        <v>195</v>
      </c>
      <c r="C4363" s="228" t="s">
        <v>67</v>
      </c>
      <c r="D4363" s="228" t="s">
        <v>205</v>
      </c>
      <c r="E4363" s="228">
        <v>0</v>
      </c>
      <c r="F4363" s="228">
        <v>2926</v>
      </c>
      <c r="G4363" s="228">
        <v>83</v>
      </c>
      <c r="H4363" s="228">
        <v>283</v>
      </c>
      <c r="I4363" s="228">
        <v>162143.01</v>
      </c>
      <c r="J4363" s="228">
        <v>22028.14</v>
      </c>
      <c r="K4363" s="228">
        <v>614</v>
      </c>
      <c r="L4363" s="228">
        <v>204199.7</v>
      </c>
    </row>
    <row r="4364" spans="1:12">
      <c r="A4364" s="228">
        <v>2010</v>
      </c>
      <c r="B4364" s="228" t="s">
        <v>195</v>
      </c>
      <c r="C4364" s="228" t="s">
        <v>67</v>
      </c>
      <c r="D4364" s="228" t="s">
        <v>205</v>
      </c>
      <c r="E4364" s="228">
        <v>5</v>
      </c>
      <c r="F4364" s="228">
        <v>2852</v>
      </c>
      <c r="G4364" s="228">
        <v>32</v>
      </c>
      <c r="H4364" s="228">
        <v>42</v>
      </c>
      <c r="I4364" s="228">
        <v>33418</v>
      </c>
      <c r="J4364" s="228">
        <v>8822.2000000000007</v>
      </c>
      <c r="K4364" s="228">
        <v>80</v>
      </c>
      <c r="L4364" s="228">
        <v>48285.4</v>
      </c>
    </row>
    <row r="4365" spans="1:12">
      <c r="A4365" s="228">
        <v>2010</v>
      </c>
      <c r="B4365" s="228" t="s">
        <v>195</v>
      </c>
      <c r="C4365" s="228" t="s">
        <v>67</v>
      </c>
      <c r="D4365" s="228" t="s">
        <v>205</v>
      </c>
      <c r="E4365" s="228">
        <v>10</v>
      </c>
      <c r="F4365" s="228">
        <v>2985</v>
      </c>
      <c r="G4365" s="228">
        <v>16</v>
      </c>
      <c r="H4365" s="228">
        <v>30</v>
      </c>
      <c r="I4365" s="228">
        <v>25392.2</v>
      </c>
      <c r="J4365" s="228">
        <v>6071.05</v>
      </c>
      <c r="K4365" s="228">
        <v>0</v>
      </c>
      <c r="L4365" s="228">
        <v>35541.85</v>
      </c>
    </row>
    <row r="4366" spans="1:12">
      <c r="A4366" s="228">
        <v>2010</v>
      </c>
      <c r="B4366" s="228" t="s">
        <v>195</v>
      </c>
      <c r="C4366" s="228" t="s">
        <v>67</v>
      </c>
      <c r="D4366" s="228" t="s">
        <v>205</v>
      </c>
      <c r="E4366" s="228">
        <v>15</v>
      </c>
      <c r="F4366" s="228">
        <v>3059</v>
      </c>
      <c r="G4366" s="228">
        <v>41</v>
      </c>
      <c r="H4366" s="228">
        <v>50</v>
      </c>
      <c r="I4366" s="228">
        <v>67642</v>
      </c>
      <c r="J4366" s="228">
        <v>29737.79</v>
      </c>
      <c r="K4366" s="228">
        <v>23484</v>
      </c>
      <c r="L4366" s="228">
        <v>136875.26999999999</v>
      </c>
    </row>
    <row r="4367" spans="1:12">
      <c r="A4367" s="228">
        <v>2010</v>
      </c>
      <c r="B4367" s="228" t="s">
        <v>195</v>
      </c>
      <c r="C4367" s="228" t="s">
        <v>67</v>
      </c>
      <c r="D4367" s="228" t="s">
        <v>205</v>
      </c>
      <c r="E4367" s="228">
        <v>20</v>
      </c>
      <c r="F4367" s="228">
        <v>2099</v>
      </c>
      <c r="G4367" s="228">
        <v>31</v>
      </c>
      <c r="H4367" s="228">
        <v>40</v>
      </c>
      <c r="I4367" s="228">
        <v>46743.55</v>
      </c>
      <c r="J4367" s="228">
        <v>12340.85</v>
      </c>
      <c r="K4367" s="228">
        <v>9224</v>
      </c>
      <c r="L4367" s="228">
        <v>78630.48</v>
      </c>
    </row>
    <row r="4368" spans="1:12">
      <c r="A4368" s="228">
        <v>2010</v>
      </c>
      <c r="B4368" s="228" t="s">
        <v>195</v>
      </c>
      <c r="C4368" s="228" t="s">
        <v>67</v>
      </c>
      <c r="D4368" s="228" t="s">
        <v>205</v>
      </c>
      <c r="E4368" s="228">
        <v>25</v>
      </c>
      <c r="F4368" s="228">
        <v>2191</v>
      </c>
      <c r="G4368" s="228">
        <v>36</v>
      </c>
      <c r="H4368" s="228">
        <v>124</v>
      </c>
      <c r="I4368" s="228">
        <v>82121</v>
      </c>
      <c r="J4368" s="228">
        <v>20626.34</v>
      </c>
      <c r="K4368" s="228">
        <v>2500</v>
      </c>
      <c r="L4368" s="228">
        <v>142003.39000000001</v>
      </c>
    </row>
    <row r="4369" spans="1:12">
      <c r="A4369" s="228">
        <v>2010</v>
      </c>
      <c r="B4369" s="228" t="s">
        <v>195</v>
      </c>
      <c r="C4369" s="228" t="s">
        <v>67</v>
      </c>
      <c r="D4369" s="228" t="s">
        <v>205</v>
      </c>
      <c r="E4369" s="228">
        <v>30</v>
      </c>
      <c r="F4369" s="228">
        <v>2846</v>
      </c>
      <c r="G4369" s="228">
        <v>36</v>
      </c>
      <c r="H4369" s="228">
        <v>58</v>
      </c>
      <c r="I4369" s="228">
        <v>47053.05</v>
      </c>
      <c r="J4369" s="228">
        <v>16704.62</v>
      </c>
      <c r="K4369" s="228">
        <v>12322</v>
      </c>
      <c r="L4369" s="228">
        <v>92539.67</v>
      </c>
    </row>
    <row r="4370" spans="1:12">
      <c r="A4370" s="228">
        <v>2010</v>
      </c>
      <c r="B4370" s="228" t="s">
        <v>195</v>
      </c>
      <c r="C4370" s="228" t="s">
        <v>67</v>
      </c>
      <c r="D4370" s="228" t="s">
        <v>205</v>
      </c>
      <c r="E4370" s="228">
        <v>35</v>
      </c>
      <c r="F4370" s="228">
        <v>3194</v>
      </c>
      <c r="G4370" s="228">
        <v>48</v>
      </c>
      <c r="H4370" s="228">
        <v>74</v>
      </c>
      <c r="I4370" s="228">
        <v>88730.61</v>
      </c>
      <c r="J4370" s="228">
        <v>34338.629999999997</v>
      </c>
      <c r="K4370" s="228">
        <v>10268</v>
      </c>
      <c r="L4370" s="228">
        <v>161061.20000000001</v>
      </c>
    </row>
    <row r="4371" spans="1:12">
      <c r="A4371" s="228">
        <v>2010</v>
      </c>
      <c r="B4371" s="228" t="s">
        <v>195</v>
      </c>
      <c r="C4371" s="228" t="s">
        <v>67</v>
      </c>
      <c r="D4371" s="228" t="s">
        <v>205</v>
      </c>
      <c r="E4371" s="228">
        <v>40</v>
      </c>
      <c r="F4371" s="228">
        <v>3215</v>
      </c>
      <c r="G4371" s="228">
        <v>94</v>
      </c>
      <c r="H4371" s="228">
        <v>196</v>
      </c>
      <c r="I4371" s="228">
        <v>181112.8</v>
      </c>
      <c r="J4371" s="228">
        <v>34201.78</v>
      </c>
      <c r="K4371" s="228">
        <v>59930</v>
      </c>
      <c r="L4371" s="228">
        <v>315649.58</v>
      </c>
    </row>
    <row r="4372" spans="1:12">
      <c r="A4372" s="228">
        <v>2010</v>
      </c>
      <c r="B4372" s="228" t="s">
        <v>195</v>
      </c>
      <c r="C4372" s="228" t="s">
        <v>67</v>
      </c>
      <c r="D4372" s="228" t="s">
        <v>205</v>
      </c>
      <c r="E4372" s="228">
        <v>45</v>
      </c>
      <c r="F4372" s="228">
        <v>3518</v>
      </c>
      <c r="G4372" s="228">
        <v>124</v>
      </c>
      <c r="H4372" s="228">
        <v>200</v>
      </c>
      <c r="I4372" s="228">
        <v>193273.4</v>
      </c>
      <c r="J4372" s="228">
        <v>53714.32</v>
      </c>
      <c r="K4372" s="228">
        <v>39641</v>
      </c>
      <c r="L4372" s="228">
        <v>339676.53</v>
      </c>
    </row>
    <row r="4373" spans="1:12">
      <c r="A4373" s="228">
        <v>2010</v>
      </c>
      <c r="B4373" s="228" t="s">
        <v>195</v>
      </c>
      <c r="C4373" s="228" t="s">
        <v>67</v>
      </c>
      <c r="D4373" s="228" t="s">
        <v>205</v>
      </c>
      <c r="E4373" s="228">
        <v>50</v>
      </c>
      <c r="F4373" s="228">
        <v>3355</v>
      </c>
      <c r="G4373" s="228">
        <v>162</v>
      </c>
      <c r="H4373" s="228">
        <v>297</v>
      </c>
      <c r="I4373" s="228">
        <v>282513.7</v>
      </c>
      <c r="J4373" s="228">
        <v>63616.7</v>
      </c>
      <c r="K4373" s="228">
        <v>80368</v>
      </c>
      <c r="L4373" s="228">
        <v>491826.68</v>
      </c>
    </row>
    <row r="4374" spans="1:12">
      <c r="A4374" s="228">
        <v>2010</v>
      </c>
      <c r="B4374" s="228" t="s">
        <v>195</v>
      </c>
      <c r="C4374" s="228" t="s">
        <v>67</v>
      </c>
      <c r="D4374" s="228" t="s">
        <v>205</v>
      </c>
      <c r="E4374" s="228">
        <v>55</v>
      </c>
      <c r="F4374" s="228">
        <v>3106</v>
      </c>
      <c r="G4374" s="228">
        <v>194</v>
      </c>
      <c r="H4374" s="228">
        <v>451</v>
      </c>
      <c r="I4374" s="228">
        <v>398374.11</v>
      </c>
      <c r="J4374" s="228">
        <v>97231.33</v>
      </c>
      <c r="K4374" s="228">
        <v>112270</v>
      </c>
      <c r="L4374" s="228">
        <v>691606.16</v>
      </c>
    </row>
    <row r="4375" spans="1:12">
      <c r="A4375" s="228">
        <v>2010</v>
      </c>
      <c r="B4375" s="228" t="s">
        <v>195</v>
      </c>
      <c r="C4375" s="228" t="s">
        <v>67</v>
      </c>
      <c r="D4375" s="228" t="s">
        <v>205</v>
      </c>
      <c r="E4375" s="228">
        <v>60</v>
      </c>
      <c r="F4375" s="228">
        <v>2538</v>
      </c>
      <c r="G4375" s="228">
        <v>200</v>
      </c>
      <c r="H4375" s="228">
        <v>396</v>
      </c>
      <c r="I4375" s="228">
        <v>454701.66</v>
      </c>
      <c r="J4375" s="228">
        <v>105207.69</v>
      </c>
      <c r="K4375" s="228">
        <v>365205.8</v>
      </c>
      <c r="L4375" s="228">
        <v>1011615.38</v>
      </c>
    </row>
    <row r="4376" spans="1:12">
      <c r="A4376" s="228">
        <v>2010</v>
      </c>
      <c r="B4376" s="228" t="s">
        <v>195</v>
      </c>
      <c r="C4376" s="228" t="s">
        <v>67</v>
      </c>
      <c r="D4376" s="228" t="s">
        <v>205</v>
      </c>
      <c r="E4376" s="228">
        <v>65</v>
      </c>
      <c r="F4376" s="228">
        <v>1352</v>
      </c>
      <c r="G4376" s="228">
        <v>187</v>
      </c>
      <c r="H4376" s="228">
        <v>598</v>
      </c>
      <c r="I4376" s="228">
        <v>447488.3</v>
      </c>
      <c r="J4376" s="228">
        <v>117346.74</v>
      </c>
      <c r="K4376" s="228">
        <v>163232</v>
      </c>
      <c r="L4376" s="228">
        <v>790611.27</v>
      </c>
    </row>
    <row r="4377" spans="1:12">
      <c r="A4377" s="228">
        <v>2010</v>
      </c>
      <c r="B4377" s="228" t="s">
        <v>195</v>
      </c>
      <c r="C4377" s="228" t="s">
        <v>67</v>
      </c>
      <c r="D4377" s="228" t="s">
        <v>205</v>
      </c>
      <c r="E4377" s="228">
        <v>70</v>
      </c>
      <c r="F4377" s="228">
        <v>716</v>
      </c>
      <c r="G4377" s="228">
        <v>78</v>
      </c>
      <c r="H4377" s="228">
        <v>214</v>
      </c>
      <c r="I4377" s="228">
        <v>185388.99</v>
      </c>
      <c r="J4377" s="228">
        <v>35942.129999999997</v>
      </c>
      <c r="K4377" s="228">
        <v>49122</v>
      </c>
      <c r="L4377" s="228">
        <v>295313.32</v>
      </c>
    </row>
    <row r="4378" spans="1:12">
      <c r="A4378" s="228">
        <v>2010</v>
      </c>
      <c r="B4378" s="228" t="s">
        <v>195</v>
      </c>
      <c r="C4378" s="228" t="s">
        <v>67</v>
      </c>
      <c r="D4378" s="228" t="s">
        <v>205</v>
      </c>
      <c r="E4378" s="228">
        <v>75</v>
      </c>
      <c r="F4378" s="228">
        <v>294</v>
      </c>
      <c r="G4378" s="228">
        <v>91</v>
      </c>
      <c r="H4378" s="228">
        <v>302</v>
      </c>
      <c r="I4378" s="228">
        <v>167026</v>
      </c>
      <c r="J4378" s="228">
        <v>21172.05</v>
      </c>
      <c r="K4378" s="228">
        <v>63722</v>
      </c>
      <c r="L4378" s="228">
        <v>262148.40000000002</v>
      </c>
    </row>
    <row r="4379" spans="1:12">
      <c r="A4379" s="228">
        <v>2010</v>
      </c>
      <c r="B4379" s="228" t="s">
        <v>195</v>
      </c>
      <c r="C4379" s="228" t="s">
        <v>67</v>
      </c>
      <c r="D4379" s="228" t="s">
        <v>205</v>
      </c>
      <c r="E4379" s="228">
        <v>80</v>
      </c>
      <c r="F4379" s="228">
        <v>154</v>
      </c>
      <c r="G4379" s="228">
        <v>32</v>
      </c>
      <c r="H4379" s="228">
        <v>89</v>
      </c>
      <c r="I4379" s="228">
        <v>89409.99</v>
      </c>
      <c r="J4379" s="228">
        <v>14571.7</v>
      </c>
      <c r="K4379" s="228">
        <v>30237</v>
      </c>
      <c r="L4379" s="228">
        <v>146950.84</v>
      </c>
    </row>
    <row r="4380" spans="1:12">
      <c r="A4380" s="228">
        <v>2010</v>
      </c>
      <c r="B4380" s="228" t="s">
        <v>195</v>
      </c>
      <c r="C4380" s="228" t="s">
        <v>67</v>
      </c>
      <c r="D4380" s="228" t="s">
        <v>205</v>
      </c>
      <c r="E4380" s="228">
        <v>85</v>
      </c>
      <c r="F4380" s="228">
        <v>37</v>
      </c>
      <c r="G4380" s="228">
        <v>0</v>
      </c>
      <c r="H4380" s="228">
        <v>0</v>
      </c>
      <c r="I4380" s="228">
        <v>0</v>
      </c>
      <c r="J4380" s="228">
        <v>1426.95</v>
      </c>
      <c r="K4380" s="228">
        <v>0</v>
      </c>
      <c r="L4380" s="228">
        <v>1477.75</v>
      </c>
    </row>
    <row r="4381" spans="1:12">
      <c r="A4381" s="228">
        <v>2010</v>
      </c>
      <c r="B4381" s="228" t="s">
        <v>195</v>
      </c>
      <c r="C4381" s="228" t="s">
        <v>67</v>
      </c>
      <c r="D4381" s="228" t="s">
        <v>205</v>
      </c>
      <c r="E4381" s="228">
        <v>90</v>
      </c>
      <c r="F4381" s="228">
        <v>6</v>
      </c>
      <c r="G4381" s="228">
        <v>0</v>
      </c>
      <c r="H4381" s="228">
        <v>0</v>
      </c>
      <c r="I4381" s="228">
        <v>0</v>
      </c>
      <c r="J4381" s="228">
        <v>87.65</v>
      </c>
      <c r="K4381" s="228">
        <v>0</v>
      </c>
      <c r="L4381" s="228">
        <v>87.65</v>
      </c>
    </row>
    <row r="4382" spans="1:12">
      <c r="A4382" s="228">
        <v>2010</v>
      </c>
      <c r="B4382" s="228" t="s">
        <v>195</v>
      </c>
      <c r="C4382" s="228" t="s">
        <v>67</v>
      </c>
      <c r="D4382" s="228" t="s">
        <v>205</v>
      </c>
      <c r="E4382" s="228">
        <v>95</v>
      </c>
      <c r="F4382" s="228">
        <v>2</v>
      </c>
      <c r="G4382" s="228">
        <v>0</v>
      </c>
      <c r="H4382" s="228">
        <v>0</v>
      </c>
      <c r="I4382" s="228">
        <v>0</v>
      </c>
      <c r="J4382" s="228">
        <v>0</v>
      </c>
      <c r="K4382" s="228">
        <v>0</v>
      </c>
      <c r="L4382" s="228">
        <v>0</v>
      </c>
    </row>
    <row r="4383" spans="1:12">
      <c r="A4383" s="228">
        <v>2010</v>
      </c>
      <c r="B4383" s="228" t="s">
        <v>195</v>
      </c>
      <c r="C4383" s="228" t="s">
        <v>67</v>
      </c>
      <c r="D4383" s="228" t="s">
        <v>206</v>
      </c>
      <c r="E4383" s="228">
        <v>0</v>
      </c>
      <c r="F4383" s="228">
        <v>2813</v>
      </c>
      <c r="G4383" s="228">
        <v>43</v>
      </c>
      <c r="H4383" s="228">
        <v>167</v>
      </c>
      <c r="I4383" s="228">
        <v>121341.65</v>
      </c>
      <c r="J4383" s="228">
        <v>17990.400000000001</v>
      </c>
      <c r="K4383" s="228">
        <v>545</v>
      </c>
      <c r="L4383" s="228">
        <v>146188.14000000001</v>
      </c>
    </row>
    <row r="4384" spans="1:12">
      <c r="A4384" s="228">
        <v>2010</v>
      </c>
      <c r="B4384" s="228" t="s">
        <v>195</v>
      </c>
      <c r="C4384" s="228" t="s">
        <v>67</v>
      </c>
      <c r="D4384" s="228" t="s">
        <v>206</v>
      </c>
      <c r="E4384" s="228">
        <v>5</v>
      </c>
      <c r="F4384" s="228">
        <v>2832</v>
      </c>
      <c r="G4384" s="228">
        <v>20</v>
      </c>
      <c r="H4384" s="228">
        <v>20</v>
      </c>
      <c r="I4384" s="228">
        <v>22825</v>
      </c>
      <c r="J4384" s="228">
        <v>4880.58</v>
      </c>
      <c r="K4384" s="228">
        <v>341</v>
      </c>
      <c r="L4384" s="228">
        <v>33346.730000000003</v>
      </c>
    </row>
    <row r="4385" spans="1:12">
      <c r="A4385" s="228">
        <v>2010</v>
      </c>
      <c r="B4385" s="228" t="s">
        <v>195</v>
      </c>
      <c r="C4385" s="228" t="s">
        <v>67</v>
      </c>
      <c r="D4385" s="228" t="s">
        <v>206</v>
      </c>
      <c r="E4385" s="228">
        <v>10</v>
      </c>
      <c r="F4385" s="228">
        <v>2793</v>
      </c>
      <c r="G4385" s="228">
        <v>16</v>
      </c>
      <c r="H4385" s="228">
        <v>54</v>
      </c>
      <c r="I4385" s="228">
        <v>27530.5</v>
      </c>
      <c r="J4385" s="228">
        <v>4477.05</v>
      </c>
      <c r="K4385" s="228">
        <v>40</v>
      </c>
      <c r="L4385" s="228">
        <v>35987.699999999997</v>
      </c>
    </row>
    <row r="4386" spans="1:12">
      <c r="A4386" s="228">
        <v>2010</v>
      </c>
      <c r="B4386" s="228" t="s">
        <v>195</v>
      </c>
      <c r="C4386" s="228" t="s">
        <v>67</v>
      </c>
      <c r="D4386" s="228" t="s">
        <v>206</v>
      </c>
      <c r="E4386" s="228">
        <v>15</v>
      </c>
      <c r="F4386" s="228">
        <v>2930</v>
      </c>
      <c r="G4386" s="228">
        <v>53</v>
      </c>
      <c r="H4386" s="228">
        <v>99</v>
      </c>
      <c r="I4386" s="228">
        <v>96725</v>
      </c>
      <c r="J4386" s="228">
        <v>18411.8</v>
      </c>
      <c r="K4386" s="228">
        <v>36597</v>
      </c>
      <c r="L4386" s="228">
        <v>176112.9</v>
      </c>
    </row>
    <row r="4387" spans="1:12">
      <c r="A4387" s="228">
        <v>2010</v>
      </c>
      <c r="B4387" s="228" t="s">
        <v>195</v>
      </c>
      <c r="C4387" s="228" t="s">
        <v>67</v>
      </c>
      <c r="D4387" s="228" t="s">
        <v>206</v>
      </c>
      <c r="E4387" s="228">
        <v>20</v>
      </c>
      <c r="F4387" s="228">
        <v>2528</v>
      </c>
      <c r="G4387" s="228">
        <v>76</v>
      </c>
      <c r="H4387" s="228">
        <v>334</v>
      </c>
      <c r="I4387" s="228">
        <v>222209.2</v>
      </c>
      <c r="J4387" s="228">
        <v>31433.65</v>
      </c>
      <c r="K4387" s="228">
        <v>18258</v>
      </c>
      <c r="L4387" s="228">
        <v>309475.37</v>
      </c>
    </row>
    <row r="4388" spans="1:12">
      <c r="A4388" s="228">
        <v>2010</v>
      </c>
      <c r="B4388" s="228" t="s">
        <v>195</v>
      </c>
      <c r="C4388" s="228" t="s">
        <v>67</v>
      </c>
      <c r="D4388" s="228" t="s">
        <v>206</v>
      </c>
      <c r="E4388" s="228">
        <v>25</v>
      </c>
      <c r="F4388" s="228">
        <v>3122</v>
      </c>
      <c r="G4388" s="228">
        <v>150</v>
      </c>
      <c r="H4388" s="228">
        <v>418</v>
      </c>
      <c r="I4388" s="228">
        <v>305687.26</v>
      </c>
      <c r="J4388" s="228">
        <v>55996.63</v>
      </c>
      <c r="K4388" s="228">
        <v>42643</v>
      </c>
      <c r="L4388" s="228">
        <v>462983.01</v>
      </c>
    </row>
    <row r="4389" spans="1:12">
      <c r="A4389" s="228">
        <v>2010</v>
      </c>
      <c r="B4389" s="228" t="s">
        <v>195</v>
      </c>
      <c r="C4389" s="228" t="s">
        <v>67</v>
      </c>
      <c r="D4389" s="228" t="s">
        <v>206</v>
      </c>
      <c r="E4389" s="228">
        <v>30</v>
      </c>
      <c r="F4389" s="228">
        <v>3571</v>
      </c>
      <c r="G4389" s="228">
        <v>209</v>
      </c>
      <c r="H4389" s="228">
        <v>616</v>
      </c>
      <c r="I4389" s="228">
        <v>496958.6</v>
      </c>
      <c r="J4389" s="228">
        <v>86205.24</v>
      </c>
      <c r="K4389" s="228">
        <v>39876.75</v>
      </c>
      <c r="L4389" s="228">
        <v>740332.18</v>
      </c>
    </row>
    <row r="4390" spans="1:12">
      <c r="A4390" s="228">
        <v>2010</v>
      </c>
      <c r="B4390" s="228" t="s">
        <v>195</v>
      </c>
      <c r="C4390" s="228" t="s">
        <v>67</v>
      </c>
      <c r="D4390" s="228" t="s">
        <v>206</v>
      </c>
      <c r="E4390" s="228">
        <v>35</v>
      </c>
      <c r="F4390" s="228">
        <v>3660</v>
      </c>
      <c r="G4390" s="228">
        <v>231</v>
      </c>
      <c r="H4390" s="228">
        <v>731</v>
      </c>
      <c r="I4390" s="228">
        <v>566303.28</v>
      </c>
      <c r="J4390" s="228">
        <v>101136.51</v>
      </c>
      <c r="K4390" s="228">
        <v>27815</v>
      </c>
      <c r="L4390" s="228">
        <v>802447.12</v>
      </c>
    </row>
    <row r="4391" spans="1:12">
      <c r="A4391" s="228">
        <v>2010</v>
      </c>
      <c r="B4391" s="228" t="s">
        <v>195</v>
      </c>
      <c r="C4391" s="228" t="s">
        <v>67</v>
      </c>
      <c r="D4391" s="228" t="s">
        <v>206</v>
      </c>
      <c r="E4391" s="228">
        <v>40</v>
      </c>
      <c r="F4391" s="228">
        <v>3579</v>
      </c>
      <c r="G4391" s="228">
        <v>159</v>
      </c>
      <c r="H4391" s="228">
        <v>444</v>
      </c>
      <c r="I4391" s="228">
        <v>359998.13</v>
      </c>
      <c r="J4391" s="228">
        <v>74975.740000000005</v>
      </c>
      <c r="K4391" s="228">
        <v>25026</v>
      </c>
      <c r="L4391" s="228">
        <v>545753.12</v>
      </c>
    </row>
    <row r="4392" spans="1:12">
      <c r="A4392" s="228">
        <v>2010</v>
      </c>
      <c r="B4392" s="228" t="s">
        <v>195</v>
      </c>
      <c r="C4392" s="228" t="s">
        <v>67</v>
      </c>
      <c r="D4392" s="228" t="s">
        <v>206</v>
      </c>
      <c r="E4392" s="228">
        <v>45</v>
      </c>
      <c r="F4392" s="228">
        <v>3626</v>
      </c>
      <c r="G4392" s="228">
        <v>161</v>
      </c>
      <c r="H4392" s="228">
        <v>366</v>
      </c>
      <c r="I4392" s="228">
        <v>326508.53000000003</v>
      </c>
      <c r="J4392" s="228">
        <v>70249.509999999995</v>
      </c>
      <c r="K4392" s="228">
        <v>34427</v>
      </c>
      <c r="L4392" s="228">
        <v>518713.75</v>
      </c>
    </row>
    <row r="4393" spans="1:12">
      <c r="A4393" s="228">
        <v>2010</v>
      </c>
      <c r="B4393" s="228" t="s">
        <v>195</v>
      </c>
      <c r="C4393" s="228" t="s">
        <v>67</v>
      </c>
      <c r="D4393" s="228" t="s">
        <v>206</v>
      </c>
      <c r="E4393" s="228">
        <v>50</v>
      </c>
      <c r="F4393" s="228">
        <v>3519</v>
      </c>
      <c r="G4393" s="228">
        <v>206</v>
      </c>
      <c r="H4393" s="228">
        <v>428</v>
      </c>
      <c r="I4393" s="228">
        <v>415349.84</v>
      </c>
      <c r="J4393" s="228">
        <v>81777.95</v>
      </c>
      <c r="K4393" s="228">
        <v>74712</v>
      </c>
      <c r="L4393" s="228">
        <v>692167.95</v>
      </c>
    </row>
    <row r="4394" spans="1:12">
      <c r="A4394" s="228">
        <v>2010</v>
      </c>
      <c r="B4394" s="228" t="s">
        <v>195</v>
      </c>
      <c r="C4394" s="228" t="s">
        <v>67</v>
      </c>
      <c r="D4394" s="228" t="s">
        <v>206</v>
      </c>
      <c r="E4394" s="228">
        <v>55</v>
      </c>
      <c r="F4394" s="228">
        <v>3009</v>
      </c>
      <c r="G4394" s="228">
        <v>182</v>
      </c>
      <c r="H4394" s="228">
        <v>443</v>
      </c>
      <c r="I4394" s="228">
        <v>417115.09</v>
      </c>
      <c r="J4394" s="228">
        <v>97537.77</v>
      </c>
      <c r="K4394" s="228">
        <v>107937</v>
      </c>
      <c r="L4394" s="228">
        <v>694272.41</v>
      </c>
    </row>
    <row r="4395" spans="1:12">
      <c r="A4395" s="228">
        <v>2010</v>
      </c>
      <c r="B4395" s="228" t="s">
        <v>195</v>
      </c>
      <c r="C4395" s="228" t="s">
        <v>67</v>
      </c>
      <c r="D4395" s="228" t="s">
        <v>206</v>
      </c>
      <c r="E4395" s="228">
        <v>60</v>
      </c>
      <c r="F4395" s="228">
        <v>2144</v>
      </c>
      <c r="G4395" s="228">
        <v>160</v>
      </c>
      <c r="H4395" s="228">
        <v>351</v>
      </c>
      <c r="I4395" s="228">
        <v>310299.11</v>
      </c>
      <c r="J4395" s="228">
        <v>84354.1</v>
      </c>
      <c r="K4395" s="228">
        <v>83708</v>
      </c>
      <c r="L4395" s="228">
        <v>546855.97</v>
      </c>
    </row>
    <row r="4396" spans="1:12">
      <c r="A4396" s="228">
        <v>2010</v>
      </c>
      <c r="B4396" s="228" t="s">
        <v>195</v>
      </c>
      <c r="C4396" s="228" t="s">
        <v>67</v>
      </c>
      <c r="D4396" s="228" t="s">
        <v>206</v>
      </c>
      <c r="E4396" s="228">
        <v>65</v>
      </c>
      <c r="F4396" s="228">
        <v>1106</v>
      </c>
      <c r="G4396" s="228">
        <v>107</v>
      </c>
      <c r="H4396" s="228">
        <v>272</v>
      </c>
      <c r="I4396" s="228">
        <v>236534.55</v>
      </c>
      <c r="J4396" s="228">
        <v>53380.72</v>
      </c>
      <c r="K4396" s="228">
        <v>40067</v>
      </c>
      <c r="L4396" s="228">
        <v>359737.29</v>
      </c>
    </row>
    <row r="4397" spans="1:12">
      <c r="A4397" s="228">
        <v>2010</v>
      </c>
      <c r="B4397" s="228" t="s">
        <v>195</v>
      </c>
      <c r="C4397" s="228" t="s">
        <v>67</v>
      </c>
      <c r="D4397" s="228" t="s">
        <v>206</v>
      </c>
      <c r="E4397" s="228">
        <v>70</v>
      </c>
      <c r="F4397" s="228">
        <v>542</v>
      </c>
      <c r="G4397" s="228">
        <v>55</v>
      </c>
      <c r="H4397" s="228">
        <v>146</v>
      </c>
      <c r="I4397" s="228">
        <v>116057</v>
      </c>
      <c r="J4397" s="228">
        <v>32099.19</v>
      </c>
      <c r="K4397" s="228">
        <v>29341.9</v>
      </c>
      <c r="L4397" s="228">
        <v>210671.04</v>
      </c>
    </row>
    <row r="4398" spans="1:12">
      <c r="A4398" s="228">
        <v>2010</v>
      </c>
      <c r="B4398" s="228" t="s">
        <v>195</v>
      </c>
      <c r="C4398" s="228" t="s">
        <v>67</v>
      </c>
      <c r="D4398" s="228" t="s">
        <v>206</v>
      </c>
      <c r="E4398" s="228">
        <v>75</v>
      </c>
      <c r="F4398" s="228">
        <v>279</v>
      </c>
      <c r="G4398" s="228">
        <v>34</v>
      </c>
      <c r="H4398" s="228">
        <v>145</v>
      </c>
      <c r="I4398" s="228">
        <v>142870</v>
      </c>
      <c r="J4398" s="228">
        <v>19641.57</v>
      </c>
      <c r="K4398" s="228">
        <v>40993</v>
      </c>
      <c r="L4398" s="228">
        <v>210184.31</v>
      </c>
    </row>
    <row r="4399" spans="1:12">
      <c r="A4399" s="228">
        <v>2010</v>
      </c>
      <c r="B4399" s="228" t="s">
        <v>195</v>
      </c>
      <c r="C4399" s="228" t="s">
        <v>67</v>
      </c>
      <c r="D4399" s="228" t="s">
        <v>206</v>
      </c>
      <c r="E4399" s="228">
        <v>80</v>
      </c>
      <c r="F4399" s="228">
        <v>155</v>
      </c>
      <c r="G4399" s="228">
        <v>11</v>
      </c>
      <c r="H4399" s="228">
        <v>85</v>
      </c>
      <c r="I4399" s="228">
        <v>13015.8</v>
      </c>
      <c r="J4399" s="228">
        <v>6722.8</v>
      </c>
      <c r="K4399" s="228">
        <v>7365</v>
      </c>
      <c r="L4399" s="228">
        <v>29314.02</v>
      </c>
    </row>
    <row r="4400" spans="1:12">
      <c r="A4400" s="228">
        <v>2010</v>
      </c>
      <c r="B4400" s="228" t="s">
        <v>195</v>
      </c>
      <c r="C4400" s="228" t="s">
        <v>67</v>
      </c>
      <c r="D4400" s="228" t="s">
        <v>206</v>
      </c>
      <c r="E4400" s="228">
        <v>85</v>
      </c>
      <c r="F4400" s="228">
        <v>64</v>
      </c>
      <c r="G4400" s="228">
        <v>6</v>
      </c>
      <c r="H4400" s="228">
        <v>79</v>
      </c>
      <c r="I4400" s="228">
        <v>42681.99</v>
      </c>
      <c r="J4400" s="228">
        <v>2465.4499999999998</v>
      </c>
      <c r="K4400" s="228">
        <v>0</v>
      </c>
      <c r="L4400" s="228">
        <v>45572.54</v>
      </c>
    </row>
    <row r="4401" spans="1:12">
      <c r="A4401" s="228">
        <v>2010</v>
      </c>
      <c r="B4401" s="228" t="s">
        <v>195</v>
      </c>
      <c r="C4401" s="228" t="s">
        <v>67</v>
      </c>
      <c r="D4401" s="228" t="s">
        <v>206</v>
      </c>
      <c r="E4401" s="228">
        <v>90</v>
      </c>
      <c r="F4401" s="228">
        <v>16</v>
      </c>
      <c r="G4401" s="228">
        <v>1</v>
      </c>
      <c r="H4401" s="228">
        <v>7</v>
      </c>
      <c r="I4401" s="228">
        <v>4473</v>
      </c>
      <c r="J4401" s="228">
        <v>1055.7</v>
      </c>
      <c r="K4401" s="228">
        <v>0</v>
      </c>
      <c r="L4401" s="228">
        <v>5568</v>
      </c>
    </row>
    <row r="4402" spans="1:12">
      <c r="A4402" s="228">
        <v>2010</v>
      </c>
      <c r="B4402" s="228" t="s">
        <v>195</v>
      </c>
      <c r="C4402" s="228" t="s">
        <v>67</v>
      </c>
      <c r="D4402" s="228" t="s">
        <v>206</v>
      </c>
      <c r="E4402" s="228">
        <v>95</v>
      </c>
      <c r="F4402" s="228">
        <v>6</v>
      </c>
      <c r="G4402" s="228">
        <v>0</v>
      </c>
      <c r="H4402" s="228">
        <v>0</v>
      </c>
      <c r="I4402" s="228">
        <v>0</v>
      </c>
      <c r="J4402" s="228">
        <v>0</v>
      </c>
      <c r="K4402" s="228">
        <v>0</v>
      </c>
      <c r="L4402" s="228">
        <v>0</v>
      </c>
    </row>
    <row r="4403" spans="1:12">
      <c r="A4403" s="228">
        <v>2011</v>
      </c>
      <c r="B4403" s="228" t="s">
        <v>192</v>
      </c>
      <c r="C4403" s="228" t="s">
        <v>61</v>
      </c>
      <c r="D4403" s="228" t="s">
        <v>205</v>
      </c>
      <c r="E4403" s="228">
        <v>0</v>
      </c>
      <c r="F4403" s="228">
        <v>103063</v>
      </c>
      <c r="G4403" s="228">
        <v>4766</v>
      </c>
      <c r="H4403" s="228">
        <v>13466</v>
      </c>
      <c r="I4403" s="228">
        <v>6787334.2400000002</v>
      </c>
      <c r="J4403" s="228">
        <v>1067481.1000000001</v>
      </c>
      <c r="K4403" s="228">
        <v>107475.1</v>
      </c>
      <c r="L4403" s="228">
        <v>9190118.7599999998</v>
      </c>
    </row>
    <row r="4404" spans="1:12">
      <c r="A4404" s="228">
        <v>2011</v>
      </c>
      <c r="B4404" s="228" t="s">
        <v>192</v>
      </c>
      <c r="C4404" s="228" t="s">
        <v>61</v>
      </c>
      <c r="D4404" s="228" t="s">
        <v>205</v>
      </c>
      <c r="E4404" s="228">
        <v>5</v>
      </c>
      <c r="F4404" s="228">
        <v>103433</v>
      </c>
      <c r="G4404" s="228">
        <v>2117</v>
      </c>
      <c r="H4404" s="228">
        <v>3446</v>
      </c>
      <c r="I4404" s="228">
        <v>1995679.68</v>
      </c>
      <c r="J4404" s="228">
        <v>459243.5</v>
      </c>
      <c r="K4404" s="228">
        <v>121785.60000000001</v>
      </c>
      <c r="L4404" s="228">
        <v>3190374.61</v>
      </c>
    </row>
    <row r="4405" spans="1:12">
      <c r="A4405" s="228">
        <v>2011</v>
      </c>
      <c r="B4405" s="228" t="s">
        <v>192</v>
      </c>
      <c r="C4405" s="228" t="s">
        <v>61</v>
      </c>
      <c r="D4405" s="228" t="s">
        <v>205</v>
      </c>
      <c r="E4405" s="228">
        <v>10</v>
      </c>
      <c r="F4405" s="228">
        <v>103171</v>
      </c>
      <c r="G4405" s="228">
        <v>1595</v>
      </c>
      <c r="H4405" s="228">
        <v>3408</v>
      </c>
      <c r="I4405" s="228">
        <v>1910072.3200000001</v>
      </c>
      <c r="J4405" s="228">
        <v>422029.19</v>
      </c>
      <c r="K4405" s="228">
        <v>241137.6</v>
      </c>
      <c r="L4405" s="228">
        <v>3016375.33</v>
      </c>
    </row>
    <row r="4406" spans="1:12">
      <c r="A4406" s="228">
        <v>2011</v>
      </c>
      <c r="B4406" s="228" t="s">
        <v>192</v>
      </c>
      <c r="C4406" s="228" t="s">
        <v>61</v>
      </c>
      <c r="D4406" s="228" t="s">
        <v>205</v>
      </c>
      <c r="E4406" s="228">
        <v>15</v>
      </c>
      <c r="F4406" s="228">
        <v>108063</v>
      </c>
      <c r="G4406" s="228">
        <v>2938</v>
      </c>
      <c r="H4406" s="228">
        <v>6391</v>
      </c>
      <c r="I4406" s="228">
        <v>4714718.75</v>
      </c>
      <c r="J4406" s="228">
        <v>960247.49</v>
      </c>
      <c r="K4406" s="228">
        <v>919818.13</v>
      </c>
      <c r="L4406" s="228">
        <v>7907037.6100000003</v>
      </c>
    </row>
    <row r="4407" spans="1:12">
      <c r="A4407" s="228">
        <v>2011</v>
      </c>
      <c r="B4407" s="228" t="s">
        <v>192</v>
      </c>
      <c r="C4407" s="228" t="s">
        <v>61</v>
      </c>
      <c r="D4407" s="228" t="s">
        <v>205</v>
      </c>
      <c r="E4407" s="228">
        <v>20</v>
      </c>
      <c r="F4407" s="228">
        <v>84376</v>
      </c>
      <c r="G4407" s="228">
        <v>2532</v>
      </c>
      <c r="H4407" s="228">
        <v>5572</v>
      </c>
      <c r="I4407" s="228">
        <v>4099979.11</v>
      </c>
      <c r="J4407" s="228">
        <v>756809.29</v>
      </c>
      <c r="K4407" s="228">
        <v>686295.26</v>
      </c>
      <c r="L4407" s="228">
        <v>6770534.0499999998</v>
      </c>
    </row>
    <row r="4408" spans="1:12">
      <c r="A4408" s="228">
        <v>2011</v>
      </c>
      <c r="B4408" s="228" t="s">
        <v>192</v>
      </c>
      <c r="C4408" s="228" t="s">
        <v>61</v>
      </c>
      <c r="D4408" s="228" t="s">
        <v>205</v>
      </c>
      <c r="E4408" s="228">
        <v>25</v>
      </c>
      <c r="F4408" s="228">
        <v>74815</v>
      </c>
      <c r="G4408" s="228">
        <v>1813</v>
      </c>
      <c r="H4408" s="228">
        <v>4840</v>
      </c>
      <c r="I4408" s="228">
        <v>3070746.46</v>
      </c>
      <c r="J4408" s="228">
        <v>666406.56000000006</v>
      </c>
      <c r="K4408" s="228">
        <v>551816.15</v>
      </c>
      <c r="L4408" s="228">
        <v>5320118.6100000003</v>
      </c>
    </row>
    <row r="4409" spans="1:12">
      <c r="A4409" s="228">
        <v>2011</v>
      </c>
      <c r="B4409" s="228" t="s">
        <v>192</v>
      </c>
      <c r="C4409" s="228" t="s">
        <v>61</v>
      </c>
      <c r="D4409" s="228" t="s">
        <v>205</v>
      </c>
      <c r="E4409" s="228">
        <v>30</v>
      </c>
      <c r="F4409" s="228">
        <v>104008</v>
      </c>
      <c r="G4409" s="228">
        <v>2473</v>
      </c>
      <c r="H4409" s="228">
        <v>5727</v>
      </c>
      <c r="I4409" s="228">
        <v>4227628.46</v>
      </c>
      <c r="J4409" s="228">
        <v>933344.64</v>
      </c>
      <c r="K4409" s="228">
        <v>593996.34</v>
      </c>
      <c r="L4409" s="228">
        <v>7194412.1299999999</v>
      </c>
    </row>
    <row r="4410" spans="1:12">
      <c r="A4410" s="228">
        <v>2011</v>
      </c>
      <c r="B4410" s="228" t="s">
        <v>192</v>
      </c>
      <c r="C4410" s="228" t="s">
        <v>61</v>
      </c>
      <c r="D4410" s="228" t="s">
        <v>205</v>
      </c>
      <c r="E4410" s="228">
        <v>35</v>
      </c>
      <c r="F4410" s="228">
        <v>119164</v>
      </c>
      <c r="G4410" s="228">
        <v>3437</v>
      </c>
      <c r="H4410" s="228">
        <v>7381</v>
      </c>
      <c r="I4410" s="228">
        <v>5402570.0199999996</v>
      </c>
      <c r="J4410" s="228">
        <v>1297702.3400000001</v>
      </c>
      <c r="K4410" s="228">
        <v>955717.29</v>
      </c>
      <c r="L4410" s="228">
        <v>9739316.8399999999</v>
      </c>
    </row>
    <row r="4411" spans="1:12">
      <c r="A4411" s="228">
        <v>2011</v>
      </c>
      <c r="B4411" s="228" t="s">
        <v>192</v>
      </c>
      <c r="C4411" s="228" t="s">
        <v>61</v>
      </c>
      <c r="D4411" s="228" t="s">
        <v>205</v>
      </c>
      <c r="E4411" s="228">
        <v>40</v>
      </c>
      <c r="F4411" s="228">
        <v>116891</v>
      </c>
      <c r="G4411" s="228">
        <v>4151</v>
      </c>
      <c r="H4411" s="228">
        <v>8692</v>
      </c>
      <c r="I4411" s="228">
        <v>6420422.9900000002</v>
      </c>
      <c r="J4411" s="228">
        <v>1604510.67</v>
      </c>
      <c r="K4411" s="228">
        <v>1406357.25</v>
      </c>
      <c r="L4411" s="228">
        <v>11613068.83</v>
      </c>
    </row>
    <row r="4412" spans="1:12">
      <c r="A4412" s="228">
        <v>2011</v>
      </c>
      <c r="B4412" s="228" t="s">
        <v>192</v>
      </c>
      <c r="C4412" s="228" t="s">
        <v>61</v>
      </c>
      <c r="D4412" s="228" t="s">
        <v>205</v>
      </c>
      <c r="E4412" s="228">
        <v>45</v>
      </c>
      <c r="F4412" s="228">
        <v>122172</v>
      </c>
      <c r="G4412" s="228">
        <v>5617</v>
      </c>
      <c r="H4412" s="228">
        <v>12370</v>
      </c>
      <c r="I4412" s="228">
        <v>9449665.0299999993</v>
      </c>
      <c r="J4412" s="228">
        <v>2213622.58</v>
      </c>
      <c r="K4412" s="228">
        <v>2383996.39</v>
      </c>
      <c r="L4412" s="228">
        <v>16731022.689999999</v>
      </c>
    </row>
    <row r="4413" spans="1:12">
      <c r="A4413" s="228">
        <v>2011</v>
      </c>
      <c r="B4413" s="228" t="s">
        <v>192</v>
      </c>
      <c r="C4413" s="228" t="s">
        <v>61</v>
      </c>
      <c r="D4413" s="228" t="s">
        <v>205</v>
      </c>
      <c r="E4413" s="228">
        <v>50</v>
      </c>
      <c r="F4413" s="228">
        <v>123650</v>
      </c>
      <c r="G4413" s="228">
        <v>7787</v>
      </c>
      <c r="H4413" s="228">
        <v>17752</v>
      </c>
      <c r="I4413" s="228">
        <v>13915177.27</v>
      </c>
      <c r="J4413" s="228">
        <v>3305385.72</v>
      </c>
      <c r="K4413" s="228">
        <v>3783126.01</v>
      </c>
      <c r="L4413" s="228">
        <v>24459252.030000001</v>
      </c>
    </row>
    <row r="4414" spans="1:12">
      <c r="A4414" s="228">
        <v>2011</v>
      </c>
      <c r="B4414" s="228" t="s">
        <v>192</v>
      </c>
      <c r="C4414" s="228" t="s">
        <v>61</v>
      </c>
      <c r="D4414" s="228" t="s">
        <v>205</v>
      </c>
      <c r="E4414" s="228">
        <v>55</v>
      </c>
      <c r="F4414" s="228">
        <v>117194</v>
      </c>
      <c r="G4414" s="228">
        <v>10429</v>
      </c>
      <c r="H4414" s="228">
        <v>23977</v>
      </c>
      <c r="I4414" s="228">
        <v>19244071.649999999</v>
      </c>
      <c r="J4414" s="228">
        <v>4384770.6900000004</v>
      </c>
      <c r="K4414" s="228">
        <v>5605768.04</v>
      </c>
      <c r="L4414" s="228">
        <v>33688951.68</v>
      </c>
    </row>
    <row r="4415" spans="1:12">
      <c r="A4415" s="228">
        <v>2011</v>
      </c>
      <c r="B4415" s="228" t="s">
        <v>192</v>
      </c>
      <c r="C4415" s="228" t="s">
        <v>61</v>
      </c>
      <c r="D4415" s="228" t="s">
        <v>205</v>
      </c>
      <c r="E4415" s="228">
        <v>60</v>
      </c>
      <c r="F4415" s="228">
        <v>113038</v>
      </c>
      <c r="G4415" s="228">
        <v>13782</v>
      </c>
      <c r="H4415" s="228">
        <v>34574</v>
      </c>
      <c r="I4415" s="228">
        <v>28604519.510000002</v>
      </c>
      <c r="J4415" s="228">
        <v>6022215.9800000004</v>
      </c>
      <c r="K4415" s="228">
        <v>8399038.2599999998</v>
      </c>
      <c r="L4415" s="228">
        <v>48745166.060000002</v>
      </c>
    </row>
    <row r="4416" spans="1:12">
      <c r="A4416" s="228">
        <v>2011</v>
      </c>
      <c r="B4416" s="228" t="s">
        <v>192</v>
      </c>
      <c r="C4416" s="228" t="s">
        <v>61</v>
      </c>
      <c r="D4416" s="228" t="s">
        <v>205</v>
      </c>
      <c r="E4416" s="228">
        <v>65</v>
      </c>
      <c r="F4416" s="228">
        <v>83296</v>
      </c>
      <c r="G4416" s="228">
        <v>15364</v>
      </c>
      <c r="H4416" s="228">
        <v>37204</v>
      </c>
      <c r="I4416" s="228">
        <v>30142713.469999999</v>
      </c>
      <c r="J4416" s="228">
        <v>6562951.3600000003</v>
      </c>
      <c r="K4416" s="228">
        <v>8999796.8900000006</v>
      </c>
      <c r="L4416" s="228">
        <v>51027350.369999997</v>
      </c>
    </row>
    <row r="4417" spans="1:12">
      <c r="A4417" s="228">
        <v>2011</v>
      </c>
      <c r="B4417" s="228" t="s">
        <v>192</v>
      </c>
      <c r="C4417" s="228" t="s">
        <v>61</v>
      </c>
      <c r="D4417" s="228" t="s">
        <v>205</v>
      </c>
      <c r="E4417" s="228">
        <v>70</v>
      </c>
      <c r="F4417" s="228">
        <v>58888</v>
      </c>
      <c r="G4417" s="228">
        <v>13704</v>
      </c>
      <c r="H4417" s="228">
        <v>39049</v>
      </c>
      <c r="I4417" s="228">
        <v>30232910.68</v>
      </c>
      <c r="J4417" s="228">
        <v>6207052.54</v>
      </c>
      <c r="K4417" s="228">
        <v>8706650.3499999996</v>
      </c>
      <c r="L4417" s="228">
        <v>49251075.140000001</v>
      </c>
    </row>
    <row r="4418" spans="1:12">
      <c r="A4418" s="228">
        <v>2011</v>
      </c>
      <c r="B4418" s="228" t="s">
        <v>192</v>
      </c>
      <c r="C4418" s="228" t="s">
        <v>61</v>
      </c>
      <c r="D4418" s="228" t="s">
        <v>205</v>
      </c>
      <c r="E4418" s="228">
        <v>75</v>
      </c>
      <c r="F4418" s="228">
        <v>40481</v>
      </c>
      <c r="G4418" s="228">
        <v>12696</v>
      </c>
      <c r="H4418" s="228">
        <v>40092</v>
      </c>
      <c r="I4418" s="228">
        <v>27379295.879999999</v>
      </c>
      <c r="J4418" s="228">
        <v>5161717.66</v>
      </c>
      <c r="K4418" s="228">
        <v>7330814.0700000003</v>
      </c>
      <c r="L4418" s="228">
        <v>42790381.140000001</v>
      </c>
    </row>
    <row r="4419" spans="1:12">
      <c r="A4419" s="228">
        <v>2011</v>
      </c>
      <c r="B4419" s="228" t="s">
        <v>192</v>
      </c>
      <c r="C4419" s="228" t="s">
        <v>61</v>
      </c>
      <c r="D4419" s="228" t="s">
        <v>205</v>
      </c>
      <c r="E4419" s="228">
        <v>80</v>
      </c>
      <c r="F4419" s="228">
        <v>29522</v>
      </c>
      <c r="G4419" s="228">
        <v>11130</v>
      </c>
      <c r="H4419" s="228">
        <v>41445</v>
      </c>
      <c r="I4419" s="228">
        <v>25488762.960000001</v>
      </c>
      <c r="J4419" s="228">
        <v>4130279.72</v>
      </c>
      <c r="K4419" s="228">
        <v>6054239.9000000004</v>
      </c>
      <c r="L4419" s="228">
        <v>37927060.890000001</v>
      </c>
    </row>
    <row r="4420" spans="1:12">
      <c r="A4420" s="228">
        <v>2011</v>
      </c>
      <c r="B4420" s="228" t="s">
        <v>192</v>
      </c>
      <c r="C4420" s="228" t="s">
        <v>61</v>
      </c>
      <c r="D4420" s="228" t="s">
        <v>205</v>
      </c>
      <c r="E4420" s="228">
        <v>85</v>
      </c>
      <c r="F4420" s="228">
        <v>10494</v>
      </c>
      <c r="G4420" s="228">
        <v>3899</v>
      </c>
      <c r="H4420" s="228">
        <v>17524</v>
      </c>
      <c r="I4420" s="228">
        <v>9370565.8300000001</v>
      </c>
      <c r="J4420" s="228">
        <v>1300923.75</v>
      </c>
      <c r="K4420" s="228">
        <v>2024789.55</v>
      </c>
      <c r="L4420" s="228">
        <v>14083328.49</v>
      </c>
    </row>
    <row r="4421" spans="1:12">
      <c r="A4421" s="228">
        <v>2011</v>
      </c>
      <c r="B4421" s="228" t="s">
        <v>192</v>
      </c>
      <c r="C4421" s="228" t="s">
        <v>61</v>
      </c>
      <c r="D4421" s="228" t="s">
        <v>205</v>
      </c>
      <c r="E4421" s="228">
        <v>90</v>
      </c>
      <c r="F4421" s="228">
        <v>2774</v>
      </c>
      <c r="G4421" s="228">
        <v>854</v>
      </c>
      <c r="H4421" s="228">
        <v>5697</v>
      </c>
      <c r="I4421" s="228">
        <v>2651595.46</v>
      </c>
      <c r="J4421" s="228">
        <v>323083.05</v>
      </c>
      <c r="K4421" s="228">
        <v>279308.45</v>
      </c>
      <c r="L4421" s="228">
        <v>3383693.3</v>
      </c>
    </row>
    <row r="4422" spans="1:12">
      <c r="A4422" s="228">
        <v>2011</v>
      </c>
      <c r="B4422" s="228" t="s">
        <v>192</v>
      </c>
      <c r="C4422" s="228" t="s">
        <v>61</v>
      </c>
      <c r="D4422" s="228" t="s">
        <v>205</v>
      </c>
      <c r="E4422" s="228">
        <v>95</v>
      </c>
      <c r="F4422" s="228">
        <v>603</v>
      </c>
      <c r="G4422" s="228">
        <v>183</v>
      </c>
      <c r="H4422" s="228">
        <v>1813</v>
      </c>
      <c r="I4422" s="228">
        <v>733579.39</v>
      </c>
      <c r="J4422" s="228">
        <v>64351.45</v>
      </c>
      <c r="K4422" s="228">
        <v>28928.400000000001</v>
      </c>
      <c r="L4422" s="228">
        <v>861570.65</v>
      </c>
    </row>
    <row r="4423" spans="1:12">
      <c r="A4423" s="228">
        <v>2011</v>
      </c>
      <c r="B4423" s="228" t="s">
        <v>192</v>
      </c>
      <c r="C4423" s="228" t="s">
        <v>61</v>
      </c>
      <c r="D4423" s="228" t="s">
        <v>206</v>
      </c>
      <c r="E4423" s="228">
        <v>0</v>
      </c>
      <c r="F4423" s="228">
        <v>96729</v>
      </c>
      <c r="G4423" s="228">
        <v>3584</v>
      </c>
      <c r="H4423" s="228">
        <v>11260</v>
      </c>
      <c r="I4423" s="228">
        <v>5421818.4400000004</v>
      </c>
      <c r="J4423" s="228">
        <v>818613.42</v>
      </c>
      <c r="K4423" s="228">
        <v>93470.15</v>
      </c>
      <c r="L4423" s="228">
        <v>7188718.2999999998</v>
      </c>
    </row>
    <row r="4424" spans="1:12">
      <c r="A4424" s="228">
        <v>2011</v>
      </c>
      <c r="B4424" s="228" t="s">
        <v>192</v>
      </c>
      <c r="C4424" s="228" t="s">
        <v>61</v>
      </c>
      <c r="D4424" s="228" t="s">
        <v>206</v>
      </c>
      <c r="E4424" s="228">
        <v>5</v>
      </c>
      <c r="F4424" s="228">
        <v>97217</v>
      </c>
      <c r="G4424" s="228">
        <v>1662</v>
      </c>
      <c r="H4424" s="228">
        <v>3006</v>
      </c>
      <c r="I4424" s="228">
        <v>1629069.35</v>
      </c>
      <c r="J4424" s="228">
        <v>367262.25</v>
      </c>
      <c r="K4424" s="228">
        <v>174024.6</v>
      </c>
      <c r="L4424" s="228">
        <v>2680008.4500000002</v>
      </c>
    </row>
    <row r="4425" spans="1:12">
      <c r="A4425" s="228">
        <v>2011</v>
      </c>
      <c r="B4425" s="228" t="s">
        <v>192</v>
      </c>
      <c r="C4425" s="228" t="s">
        <v>61</v>
      </c>
      <c r="D4425" s="228" t="s">
        <v>206</v>
      </c>
      <c r="E4425" s="228">
        <v>10</v>
      </c>
      <c r="F4425" s="228">
        <v>97033</v>
      </c>
      <c r="G4425" s="228">
        <v>1374</v>
      </c>
      <c r="H4425" s="228">
        <v>3627</v>
      </c>
      <c r="I4425" s="228">
        <v>1987214.53</v>
      </c>
      <c r="J4425" s="228">
        <v>369079.18</v>
      </c>
      <c r="K4425" s="228">
        <v>519960.15</v>
      </c>
      <c r="L4425" s="228">
        <v>3301140.75</v>
      </c>
    </row>
    <row r="4426" spans="1:12">
      <c r="A4426" s="228">
        <v>2011</v>
      </c>
      <c r="B4426" s="228" t="s">
        <v>192</v>
      </c>
      <c r="C4426" s="228" t="s">
        <v>61</v>
      </c>
      <c r="D4426" s="228" t="s">
        <v>206</v>
      </c>
      <c r="E4426" s="228">
        <v>15</v>
      </c>
      <c r="F4426" s="228">
        <v>102256</v>
      </c>
      <c r="G4426" s="228">
        <v>3258</v>
      </c>
      <c r="H4426" s="228">
        <v>8040</v>
      </c>
      <c r="I4426" s="228">
        <v>5551381.3300000001</v>
      </c>
      <c r="J4426" s="228">
        <v>919805.11</v>
      </c>
      <c r="K4426" s="228">
        <v>620721.5</v>
      </c>
      <c r="L4426" s="228">
        <v>8335765.4199999999</v>
      </c>
    </row>
    <row r="4427" spans="1:12">
      <c r="A4427" s="228">
        <v>2011</v>
      </c>
      <c r="B4427" s="228" t="s">
        <v>192</v>
      </c>
      <c r="C4427" s="228" t="s">
        <v>61</v>
      </c>
      <c r="D4427" s="228" t="s">
        <v>206</v>
      </c>
      <c r="E4427" s="228">
        <v>20</v>
      </c>
      <c r="F4427" s="228">
        <v>87684</v>
      </c>
      <c r="G4427" s="228">
        <v>3964</v>
      </c>
      <c r="H4427" s="228">
        <v>9233</v>
      </c>
      <c r="I4427" s="228">
        <v>6294642.8799999999</v>
      </c>
      <c r="J4427" s="228">
        <v>1143363.31</v>
      </c>
      <c r="K4427" s="228">
        <v>560146</v>
      </c>
      <c r="L4427" s="228">
        <v>9516600.3800000008</v>
      </c>
    </row>
    <row r="4428" spans="1:12">
      <c r="A4428" s="228">
        <v>2011</v>
      </c>
      <c r="B4428" s="228" t="s">
        <v>192</v>
      </c>
      <c r="C4428" s="228" t="s">
        <v>61</v>
      </c>
      <c r="D4428" s="228" t="s">
        <v>206</v>
      </c>
      <c r="E4428" s="228">
        <v>25</v>
      </c>
      <c r="F4428" s="228">
        <v>91437</v>
      </c>
      <c r="G4428" s="228">
        <v>5154</v>
      </c>
      <c r="H4428" s="228">
        <v>16270</v>
      </c>
      <c r="I4428" s="228">
        <v>11485515.59</v>
      </c>
      <c r="J4428" s="228">
        <v>2561530.54</v>
      </c>
      <c r="K4428" s="228">
        <v>574748.80000000005</v>
      </c>
      <c r="L4428" s="228">
        <v>17137096.309999999</v>
      </c>
    </row>
    <row r="4429" spans="1:12">
      <c r="A4429" s="228">
        <v>2011</v>
      </c>
      <c r="B4429" s="228" t="s">
        <v>192</v>
      </c>
      <c r="C4429" s="228" t="s">
        <v>61</v>
      </c>
      <c r="D4429" s="228" t="s">
        <v>206</v>
      </c>
      <c r="E4429" s="228">
        <v>30</v>
      </c>
      <c r="F4429" s="228">
        <v>119282</v>
      </c>
      <c r="G4429" s="228">
        <v>8756</v>
      </c>
      <c r="H4429" s="228">
        <v>29079</v>
      </c>
      <c r="I4429" s="228">
        <v>21535739.18</v>
      </c>
      <c r="J4429" s="228">
        <v>4530283.6500000004</v>
      </c>
      <c r="K4429" s="228">
        <v>800072.5</v>
      </c>
      <c r="L4429" s="228">
        <v>31656056.68</v>
      </c>
    </row>
    <row r="4430" spans="1:12">
      <c r="A4430" s="228">
        <v>2011</v>
      </c>
      <c r="B4430" s="228" t="s">
        <v>192</v>
      </c>
      <c r="C4430" s="228" t="s">
        <v>61</v>
      </c>
      <c r="D4430" s="228" t="s">
        <v>206</v>
      </c>
      <c r="E4430" s="228">
        <v>35</v>
      </c>
      <c r="F4430" s="228">
        <v>131039</v>
      </c>
      <c r="G4430" s="228">
        <v>9530</v>
      </c>
      <c r="H4430" s="228">
        <v>27432</v>
      </c>
      <c r="I4430" s="228">
        <v>20033426.359999999</v>
      </c>
      <c r="J4430" s="228">
        <v>4219480.4800000004</v>
      </c>
      <c r="K4430" s="228">
        <v>1049531.81</v>
      </c>
      <c r="L4430" s="228">
        <v>30507013.239999998</v>
      </c>
    </row>
    <row r="4431" spans="1:12">
      <c r="A4431" s="228">
        <v>2011</v>
      </c>
      <c r="B4431" s="228" t="s">
        <v>192</v>
      </c>
      <c r="C4431" s="228" t="s">
        <v>61</v>
      </c>
      <c r="D4431" s="228" t="s">
        <v>206</v>
      </c>
      <c r="E4431" s="228">
        <v>40</v>
      </c>
      <c r="F4431" s="228">
        <v>128790</v>
      </c>
      <c r="G4431" s="228">
        <v>7667</v>
      </c>
      <c r="H4431" s="228">
        <v>17157</v>
      </c>
      <c r="I4431" s="228">
        <v>13151522.720000001</v>
      </c>
      <c r="J4431" s="228">
        <v>2913338.68</v>
      </c>
      <c r="K4431" s="228">
        <v>1349117.2</v>
      </c>
      <c r="L4431" s="228">
        <v>21303571.91</v>
      </c>
    </row>
    <row r="4432" spans="1:12">
      <c r="A4432" s="228">
        <v>2011</v>
      </c>
      <c r="B4432" s="228" t="s">
        <v>192</v>
      </c>
      <c r="C4432" s="228" t="s">
        <v>61</v>
      </c>
      <c r="D4432" s="228" t="s">
        <v>206</v>
      </c>
      <c r="E4432" s="228">
        <v>45</v>
      </c>
      <c r="F4432" s="228">
        <v>130992</v>
      </c>
      <c r="G4432" s="228">
        <v>7809</v>
      </c>
      <c r="H4432" s="228">
        <v>17664</v>
      </c>
      <c r="I4432" s="228">
        <v>13928480.220000001</v>
      </c>
      <c r="J4432" s="228">
        <v>3054352.03</v>
      </c>
      <c r="K4432" s="228">
        <v>2289771.35</v>
      </c>
      <c r="L4432" s="228">
        <v>23211904.449999999</v>
      </c>
    </row>
    <row r="4433" spans="1:12">
      <c r="A4433" s="228">
        <v>2011</v>
      </c>
      <c r="B4433" s="228" t="s">
        <v>192</v>
      </c>
      <c r="C4433" s="228" t="s">
        <v>61</v>
      </c>
      <c r="D4433" s="228" t="s">
        <v>206</v>
      </c>
      <c r="E4433" s="228">
        <v>50</v>
      </c>
      <c r="F4433" s="228">
        <v>133447</v>
      </c>
      <c r="G4433" s="228">
        <v>9759</v>
      </c>
      <c r="H4433" s="228">
        <v>22285</v>
      </c>
      <c r="I4433" s="228">
        <v>16772190.42</v>
      </c>
      <c r="J4433" s="228">
        <v>3852958.52</v>
      </c>
      <c r="K4433" s="228">
        <v>3144912.41</v>
      </c>
      <c r="L4433" s="228">
        <v>27828823.199999999</v>
      </c>
    </row>
    <row r="4434" spans="1:12">
      <c r="A4434" s="228">
        <v>2011</v>
      </c>
      <c r="B4434" s="228" t="s">
        <v>192</v>
      </c>
      <c r="C4434" s="228" t="s">
        <v>61</v>
      </c>
      <c r="D4434" s="228" t="s">
        <v>206</v>
      </c>
      <c r="E4434" s="228">
        <v>55</v>
      </c>
      <c r="F4434" s="228">
        <v>125680</v>
      </c>
      <c r="G4434" s="228">
        <v>11623</v>
      </c>
      <c r="H4434" s="228">
        <v>26724</v>
      </c>
      <c r="I4434" s="228">
        <v>20088659.559999999</v>
      </c>
      <c r="J4434" s="228">
        <v>4367614.84</v>
      </c>
      <c r="K4434" s="228">
        <v>4798055.3099999996</v>
      </c>
      <c r="L4434" s="228">
        <v>33685771.850000001</v>
      </c>
    </row>
    <row r="4435" spans="1:12">
      <c r="A4435" s="228">
        <v>2011</v>
      </c>
      <c r="B4435" s="228" t="s">
        <v>192</v>
      </c>
      <c r="C4435" s="228" t="s">
        <v>61</v>
      </c>
      <c r="D4435" s="228" t="s">
        <v>206</v>
      </c>
      <c r="E4435" s="228">
        <v>60</v>
      </c>
      <c r="F4435" s="228">
        <v>117386</v>
      </c>
      <c r="G4435" s="228">
        <v>13840</v>
      </c>
      <c r="H4435" s="228">
        <v>34763</v>
      </c>
      <c r="I4435" s="228">
        <v>25610859.989999998</v>
      </c>
      <c r="J4435" s="228">
        <v>5375009.3099999996</v>
      </c>
      <c r="K4435" s="228">
        <v>6833552.2300000004</v>
      </c>
      <c r="L4435" s="228">
        <v>43132941.280000001</v>
      </c>
    </row>
    <row r="4436" spans="1:12">
      <c r="A4436" s="228">
        <v>2011</v>
      </c>
      <c r="B4436" s="228" t="s">
        <v>192</v>
      </c>
      <c r="C4436" s="228" t="s">
        <v>61</v>
      </c>
      <c r="D4436" s="228" t="s">
        <v>206</v>
      </c>
      <c r="E4436" s="228">
        <v>65</v>
      </c>
      <c r="F4436" s="228">
        <v>85222</v>
      </c>
      <c r="G4436" s="228">
        <v>13491</v>
      </c>
      <c r="H4436" s="228">
        <v>36106</v>
      </c>
      <c r="I4436" s="228">
        <v>26903220.010000002</v>
      </c>
      <c r="J4436" s="228">
        <v>5370578.7699999996</v>
      </c>
      <c r="K4436" s="228">
        <v>8170093.29</v>
      </c>
      <c r="L4436" s="228">
        <v>44848771.039999999</v>
      </c>
    </row>
    <row r="4437" spans="1:12">
      <c r="A4437" s="228">
        <v>2011</v>
      </c>
      <c r="B4437" s="228" t="s">
        <v>192</v>
      </c>
      <c r="C4437" s="228" t="s">
        <v>61</v>
      </c>
      <c r="D4437" s="228" t="s">
        <v>206</v>
      </c>
      <c r="E4437" s="228">
        <v>70</v>
      </c>
      <c r="F4437" s="228">
        <v>60782</v>
      </c>
      <c r="G4437" s="228">
        <v>12487</v>
      </c>
      <c r="H4437" s="228">
        <v>39087</v>
      </c>
      <c r="I4437" s="228">
        <v>27165818.370000001</v>
      </c>
      <c r="J4437" s="228">
        <v>4995370.6500000004</v>
      </c>
      <c r="K4437" s="228">
        <v>7526518.8300000001</v>
      </c>
      <c r="L4437" s="228">
        <v>43360832.079999998</v>
      </c>
    </row>
    <row r="4438" spans="1:12">
      <c r="A4438" s="228">
        <v>2011</v>
      </c>
      <c r="B4438" s="228" t="s">
        <v>192</v>
      </c>
      <c r="C4438" s="228" t="s">
        <v>61</v>
      </c>
      <c r="D4438" s="228" t="s">
        <v>206</v>
      </c>
      <c r="E4438" s="228">
        <v>75</v>
      </c>
      <c r="F4438" s="228">
        <v>44758</v>
      </c>
      <c r="G4438" s="228">
        <v>11333</v>
      </c>
      <c r="H4438" s="228">
        <v>42535</v>
      </c>
      <c r="I4438" s="228">
        <v>26938570.550000001</v>
      </c>
      <c r="J4438" s="228">
        <v>4489759.62</v>
      </c>
      <c r="K4438" s="228">
        <v>6709657.4800000004</v>
      </c>
      <c r="L4438" s="228">
        <v>40832253.729999997</v>
      </c>
    </row>
    <row r="4439" spans="1:12">
      <c r="A4439" s="228">
        <v>2011</v>
      </c>
      <c r="B4439" s="228" t="s">
        <v>192</v>
      </c>
      <c r="C4439" s="228" t="s">
        <v>61</v>
      </c>
      <c r="D4439" s="228" t="s">
        <v>206</v>
      </c>
      <c r="E4439" s="228">
        <v>80</v>
      </c>
      <c r="F4439" s="228">
        <v>35297</v>
      </c>
      <c r="G4439" s="228">
        <v>9754</v>
      </c>
      <c r="H4439" s="228">
        <v>43404</v>
      </c>
      <c r="I4439" s="228">
        <v>24813006.309999999</v>
      </c>
      <c r="J4439" s="228">
        <v>3703824.89</v>
      </c>
      <c r="K4439" s="228">
        <v>4466087.2</v>
      </c>
      <c r="L4439" s="228">
        <v>34974407.969999999</v>
      </c>
    </row>
    <row r="4440" spans="1:12">
      <c r="A4440" s="228">
        <v>2011</v>
      </c>
      <c r="B4440" s="228" t="s">
        <v>192</v>
      </c>
      <c r="C4440" s="228" t="s">
        <v>61</v>
      </c>
      <c r="D4440" s="228" t="s">
        <v>206</v>
      </c>
      <c r="E4440" s="228">
        <v>85</v>
      </c>
      <c r="F4440" s="228">
        <v>20499</v>
      </c>
      <c r="G4440" s="228">
        <v>5699</v>
      </c>
      <c r="H4440" s="228">
        <v>35936</v>
      </c>
      <c r="I4440" s="228">
        <v>17590401.690000001</v>
      </c>
      <c r="J4440" s="228">
        <v>1997559.62</v>
      </c>
      <c r="K4440" s="228">
        <v>2059380.55</v>
      </c>
      <c r="L4440" s="228">
        <v>22834301.609999999</v>
      </c>
    </row>
    <row r="4441" spans="1:12">
      <c r="A4441" s="228">
        <v>2011</v>
      </c>
      <c r="B4441" s="228" t="s">
        <v>192</v>
      </c>
      <c r="C4441" s="228" t="s">
        <v>61</v>
      </c>
      <c r="D4441" s="228" t="s">
        <v>206</v>
      </c>
      <c r="E4441" s="228">
        <v>90</v>
      </c>
      <c r="F4441" s="228">
        <v>7787</v>
      </c>
      <c r="G4441" s="228">
        <v>1731</v>
      </c>
      <c r="H4441" s="228">
        <v>14196</v>
      </c>
      <c r="I4441" s="228">
        <v>6302381.9900000002</v>
      </c>
      <c r="J4441" s="228">
        <v>654788.67000000004</v>
      </c>
      <c r="K4441" s="228">
        <v>472946.55</v>
      </c>
      <c r="L4441" s="228">
        <v>7742270.2999999998</v>
      </c>
    </row>
    <row r="4442" spans="1:12">
      <c r="A4442" s="228">
        <v>2011</v>
      </c>
      <c r="B4442" s="228" t="s">
        <v>192</v>
      </c>
      <c r="C4442" s="228" t="s">
        <v>61</v>
      </c>
      <c r="D4442" s="228" t="s">
        <v>206</v>
      </c>
      <c r="E4442" s="228">
        <v>95</v>
      </c>
      <c r="F4442" s="228">
        <v>2300</v>
      </c>
      <c r="G4442" s="228">
        <v>496</v>
      </c>
      <c r="H4442" s="228">
        <v>4686</v>
      </c>
      <c r="I4442" s="228">
        <v>2040341.37</v>
      </c>
      <c r="J4442" s="228">
        <v>203581.93</v>
      </c>
      <c r="K4442" s="228">
        <v>174306</v>
      </c>
      <c r="L4442" s="228">
        <v>2526598.9700000002</v>
      </c>
    </row>
    <row r="4443" spans="1:12">
      <c r="A4443" s="228">
        <v>2011</v>
      </c>
      <c r="B4443" s="228" t="s">
        <v>192</v>
      </c>
      <c r="C4443" s="228" t="s">
        <v>62</v>
      </c>
      <c r="D4443" s="228" t="s">
        <v>205</v>
      </c>
      <c r="E4443" s="228">
        <v>0</v>
      </c>
      <c r="F4443" s="228">
        <v>71764</v>
      </c>
      <c r="G4443" s="228">
        <v>2482</v>
      </c>
      <c r="H4443" s="228">
        <v>8550</v>
      </c>
      <c r="I4443" s="228">
        <v>4669055.6500000004</v>
      </c>
      <c r="J4443" s="228">
        <v>898191.01</v>
      </c>
      <c r="K4443" s="228">
        <v>166159</v>
      </c>
      <c r="L4443" s="228">
        <v>6365191.4900000002</v>
      </c>
    </row>
    <row r="4444" spans="1:12">
      <c r="A4444" s="228">
        <v>2011</v>
      </c>
      <c r="B4444" s="228" t="s">
        <v>192</v>
      </c>
      <c r="C4444" s="228" t="s">
        <v>62</v>
      </c>
      <c r="D4444" s="228" t="s">
        <v>205</v>
      </c>
      <c r="E4444" s="228">
        <v>5</v>
      </c>
      <c r="F4444" s="228">
        <v>71095</v>
      </c>
      <c r="G4444" s="228">
        <v>1154</v>
      </c>
      <c r="H4444" s="228">
        <v>1497</v>
      </c>
      <c r="I4444" s="228">
        <v>1069653.46</v>
      </c>
      <c r="J4444" s="228">
        <v>388447.47</v>
      </c>
      <c r="K4444" s="228">
        <v>80600</v>
      </c>
      <c r="L4444" s="228">
        <v>1803602.76</v>
      </c>
    </row>
    <row r="4445" spans="1:12">
      <c r="A4445" s="228">
        <v>2011</v>
      </c>
      <c r="B4445" s="228" t="s">
        <v>192</v>
      </c>
      <c r="C4445" s="228" t="s">
        <v>62</v>
      </c>
      <c r="D4445" s="228" t="s">
        <v>205</v>
      </c>
      <c r="E4445" s="228">
        <v>10</v>
      </c>
      <c r="F4445" s="228">
        <v>71307</v>
      </c>
      <c r="G4445" s="228">
        <v>935</v>
      </c>
      <c r="H4445" s="228">
        <v>1467</v>
      </c>
      <c r="I4445" s="228">
        <v>1109550.44</v>
      </c>
      <c r="J4445" s="228">
        <v>321911</v>
      </c>
      <c r="K4445" s="228">
        <v>183674.22</v>
      </c>
      <c r="L4445" s="228">
        <v>1814600.35</v>
      </c>
    </row>
    <row r="4446" spans="1:12">
      <c r="A4446" s="228">
        <v>2011</v>
      </c>
      <c r="B4446" s="228" t="s">
        <v>192</v>
      </c>
      <c r="C4446" s="228" t="s">
        <v>62</v>
      </c>
      <c r="D4446" s="228" t="s">
        <v>205</v>
      </c>
      <c r="E4446" s="228">
        <v>15</v>
      </c>
      <c r="F4446" s="228">
        <v>76973</v>
      </c>
      <c r="G4446" s="228">
        <v>2231</v>
      </c>
      <c r="H4446" s="228">
        <v>3357</v>
      </c>
      <c r="I4446" s="228">
        <v>3143205.08</v>
      </c>
      <c r="J4446" s="228">
        <v>939093.83</v>
      </c>
      <c r="K4446" s="228">
        <v>587525.25</v>
      </c>
      <c r="L4446" s="228">
        <v>5510370.8600000003</v>
      </c>
    </row>
    <row r="4447" spans="1:12">
      <c r="A4447" s="228">
        <v>2011</v>
      </c>
      <c r="B4447" s="228" t="s">
        <v>192</v>
      </c>
      <c r="C4447" s="228" t="s">
        <v>62</v>
      </c>
      <c r="D4447" s="228" t="s">
        <v>205</v>
      </c>
      <c r="E4447" s="228">
        <v>20</v>
      </c>
      <c r="F4447" s="228">
        <v>62562</v>
      </c>
      <c r="G4447" s="228">
        <v>2173</v>
      </c>
      <c r="H4447" s="228">
        <v>3780</v>
      </c>
      <c r="I4447" s="228">
        <v>3076475.06</v>
      </c>
      <c r="J4447" s="228">
        <v>822606.57</v>
      </c>
      <c r="K4447" s="228">
        <v>493232</v>
      </c>
      <c r="L4447" s="228">
        <v>4990606.4400000004</v>
      </c>
    </row>
    <row r="4448" spans="1:12">
      <c r="A4448" s="228">
        <v>2011</v>
      </c>
      <c r="B4448" s="228" t="s">
        <v>192</v>
      </c>
      <c r="C4448" s="228" t="s">
        <v>62</v>
      </c>
      <c r="D4448" s="228" t="s">
        <v>205</v>
      </c>
      <c r="E4448" s="228">
        <v>25</v>
      </c>
      <c r="F4448" s="228">
        <v>51178</v>
      </c>
      <c r="G4448" s="228">
        <v>1319</v>
      </c>
      <c r="H4448" s="228">
        <v>2572</v>
      </c>
      <c r="I4448" s="228">
        <v>1983769.71</v>
      </c>
      <c r="J4448" s="228">
        <v>593777.09</v>
      </c>
      <c r="K4448" s="228">
        <v>360464.5</v>
      </c>
      <c r="L4448" s="228">
        <v>3524710.79</v>
      </c>
    </row>
    <row r="4449" spans="1:12">
      <c r="A4449" s="228">
        <v>2011</v>
      </c>
      <c r="B4449" s="228" t="s">
        <v>192</v>
      </c>
      <c r="C4449" s="228" t="s">
        <v>62</v>
      </c>
      <c r="D4449" s="228" t="s">
        <v>205</v>
      </c>
      <c r="E4449" s="228">
        <v>30</v>
      </c>
      <c r="F4449" s="228">
        <v>74576</v>
      </c>
      <c r="G4449" s="228">
        <v>2063</v>
      </c>
      <c r="H4449" s="228">
        <v>4028</v>
      </c>
      <c r="I4449" s="228">
        <v>2893375.5</v>
      </c>
      <c r="J4449" s="228">
        <v>887241.66</v>
      </c>
      <c r="K4449" s="228">
        <v>655480</v>
      </c>
      <c r="L4449" s="228">
        <v>5154186.96</v>
      </c>
    </row>
    <row r="4450" spans="1:12">
      <c r="A4450" s="228">
        <v>2011</v>
      </c>
      <c r="B4450" s="228" t="s">
        <v>192</v>
      </c>
      <c r="C4450" s="228" t="s">
        <v>62</v>
      </c>
      <c r="D4450" s="228" t="s">
        <v>205</v>
      </c>
      <c r="E4450" s="228">
        <v>35</v>
      </c>
      <c r="F4450" s="228">
        <v>83665</v>
      </c>
      <c r="G4450" s="228">
        <v>2936</v>
      </c>
      <c r="H4450" s="228">
        <v>5864</v>
      </c>
      <c r="I4450" s="228">
        <v>4332688.47</v>
      </c>
      <c r="J4450" s="228">
        <v>1283445.83</v>
      </c>
      <c r="K4450" s="228">
        <v>782693.38</v>
      </c>
      <c r="L4450" s="228">
        <v>7430786.0800000001</v>
      </c>
    </row>
    <row r="4451" spans="1:12">
      <c r="A4451" s="228">
        <v>2011</v>
      </c>
      <c r="B4451" s="228" t="s">
        <v>192</v>
      </c>
      <c r="C4451" s="228" t="s">
        <v>62</v>
      </c>
      <c r="D4451" s="228" t="s">
        <v>205</v>
      </c>
      <c r="E4451" s="228">
        <v>40</v>
      </c>
      <c r="F4451" s="228">
        <v>87470</v>
      </c>
      <c r="G4451" s="228">
        <v>3550</v>
      </c>
      <c r="H4451" s="228">
        <v>6898</v>
      </c>
      <c r="I4451" s="228">
        <v>5464494.9299999997</v>
      </c>
      <c r="J4451" s="228">
        <v>1708395.13</v>
      </c>
      <c r="K4451" s="228">
        <v>1134822.3999999999</v>
      </c>
      <c r="L4451" s="228">
        <v>9444271.4399999995</v>
      </c>
    </row>
    <row r="4452" spans="1:12">
      <c r="A4452" s="228">
        <v>2011</v>
      </c>
      <c r="B4452" s="228" t="s">
        <v>192</v>
      </c>
      <c r="C4452" s="228" t="s">
        <v>62</v>
      </c>
      <c r="D4452" s="228" t="s">
        <v>205</v>
      </c>
      <c r="E4452" s="228">
        <v>45</v>
      </c>
      <c r="F4452" s="228">
        <v>88531</v>
      </c>
      <c r="G4452" s="228">
        <v>5078</v>
      </c>
      <c r="H4452" s="228">
        <v>9827</v>
      </c>
      <c r="I4452" s="228">
        <v>7561070.8099999996</v>
      </c>
      <c r="J4452" s="228">
        <v>2319897.06</v>
      </c>
      <c r="K4452" s="228">
        <v>1724868.9</v>
      </c>
      <c r="L4452" s="228">
        <v>13024980.810000001</v>
      </c>
    </row>
    <row r="4453" spans="1:12">
      <c r="A4453" s="228">
        <v>2011</v>
      </c>
      <c r="B4453" s="228" t="s">
        <v>192</v>
      </c>
      <c r="C4453" s="228" t="s">
        <v>62</v>
      </c>
      <c r="D4453" s="228" t="s">
        <v>205</v>
      </c>
      <c r="E4453" s="228">
        <v>50</v>
      </c>
      <c r="F4453" s="228">
        <v>90780</v>
      </c>
      <c r="G4453" s="228">
        <v>6608</v>
      </c>
      <c r="H4453" s="228">
        <v>12987</v>
      </c>
      <c r="I4453" s="228">
        <v>10553701.59</v>
      </c>
      <c r="J4453" s="228">
        <v>3159650.11</v>
      </c>
      <c r="K4453" s="228">
        <v>2338874.31</v>
      </c>
      <c r="L4453" s="228">
        <v>17828591.41</v>
      </c>
    </row>
    <row r="4454" spans="1:12">
      <c r="A4454" s="228">
        <v>2011</v>
      </c>
      <c r="B4454" s="228" t="s">
        <v>192</v>
      </c>
      <c r="C4454" s="228" t="s">
        <v>62</v>
      </c>
      <c r="D4454" s="228" t="s">
        <v>205</v>
      </c>
      <c r="E4454" s="228">
        <v>55</v>
      </c>
      <c r="F4454" s="228">
        <v>86313</v>
      </c>
      <c r="G4454" s="228">
        <v>8844</v>
      </c>
      <c r="H4454" s="228">
        <v>17872</v>
      </c>
      <c r="I4454" s="228">
        <v>14989848.380000001</v>
      </c>
      <c r="J4454" s="228">
        <v>4283320.1500000004</v>
      </c>
      <c r="K4454" s="228">
        <v>3680186.11</v>
      </c>
      <c r="L4454" s="228">
        <v>25303760.640000001</v>
      </c>
    </row>
    <row r="4455" spans="1:12">
      <c r="A4455" s="228">
        <v>2011</v>
      </c>
      <c r="B4455" s="228" t="s">
        <v>192</v>
      </c>
      <c r="C4455" s="228" t="s">
        <v>62</v>
      </c>
      <c r="D4455" s="228" t="s">
        <v>205</v>
      </c>
      <c r="E4455" s="228">
        <v>60</v>
      </c>
      <c r="F4455" s="228">
        <v>81584</v>
      </c>
      <c r="G4455" s="228">
        <v>11116</v>
      </c>
      <c r="H4455" s="228">
        <v>22989</v>
      </c>
      <c r="I4455" s="228">
        <v>20162030.170000002</v>
      </c>
      <c r="J4455" s="228">
        <v>5388899.9400000004</v>
      </c>
      <c r="K4455" s="228">
        <v>4915542.99</v>
      </c>
      <c r="L4455" s="228">
        <v>32899931.809999999</v>
      </c>
    </row>
    <row r="4456" spans="1:12">
      <c r="A4456" s="228">
        <v>2011</v>
      </c>
      <c r="B4456" s="228" t="s">
        <v>192</v>
      </c>
      <c r="C4456" s="228" t="s">
        <v>62</v>
      </c>
      <c r="D4456" s="228" t="s">
        <v>205</v>
      </c>
      <c r="E4456" s="228">
        <v>65</v>
      </c>
      <c r="F4456" s="228">
        <v>60191</v>
      </c>
      <c r="G4456" s="228">
        <v>11214</v>
      </c>
      <c r="H4456" s="228">
        <v>26071</v>
      </c>
      <c r="I4456" s="228">
        <v>22892071.02</v>
      </c>
      <c r="J4456" s="228">
        <v>5988363.46</v>
      </c>
      <c r="K4456" s="228">
        <v>6740400.7400000002</v>
      </c>
      <c r="L4456" s="228">
        <v>38029911.240000002</v>
      </c>
    </row>
    <row r="4457" spans="1:12">
      <c r="A4457" s="228">
        <v>2011</v>
      </c>
      <c r="B4457" s="228" t="s">
        <v>192</v>
      </c>
      <c r="C4457" s="228" t="s">
        <v>62</v>
      </c>
      <c r="D4457" s="228" t="s">
        <v>205</v>
      </c>
      <c r="E4457" s="228">
        <v>70</v>
      </c>
      <c r="F4457" s="228">
        <v>43524</v>
      </c>
      <c r="G4457" s="228">
        <v>11034</v>
      </c>
      <c r="H4457" s="228">
        <v>28191</v>
      </c>
      <c r="I4457" s="228">
        <v>22991122.579999998</v>
      </c>
      <c r="J4457" s="228">
        <v>5584527.6299999999</v>
      </c>
      <c r="K4457" s="228">
        <v>5162851.2</v>
      </c>
      <c r="L4457" s="228">
        <v>35597571.380000003</v>
      </c>
    </row>
    <row r="4458" spans="1:12">
      <c r="A4458" s="228">
        <v>2011</v>
      </c>
      <c r="B4458" s="228" t="s">
        <v>192</v>
      </c>
      <c r="C4458" s="228" t="s">
        <v>62</v>
      </c>
      <c r="D4458" s="228" t="s">
        <v>205</v>
      </c>
      <c r="E4458" s="228">
        <v>75</v>
      </c>
      <c r="F4458" s="228">
        <v>30915</v>
      </c>
      <c r="G4458" s="228">
        <v>10375</v>
      </c>
      <c r="H4458" s="228">
        <v>30514</v>
      </c>
      <c r="I4458" s="228">
        <v>22014749.350000001</v>
      </c>
      <c r="J4458" s="228">
        <v>4918434.59</v>
      </c>
      <c r="K4458" s="228">
        <v>4937503.55</v>
      </c>
      <c r="L4458" s="228">
        <v>33520861.84</v>
      </c>
    </row>
    <row r="4459" spans="1:12">
      <c r="A4459" s="228">
        <v>2011</v>
      </c>
      <c r="B4459" s="228" t="s">
        <v>192</v>
      </c>
      <c r="C4459" s="228" t="s">
        <v>62</v>
      </c>
      <c r="D4459" s="228" t="s">
        <v>205</v>
      </c>
      <c r="E4459" s="228">
        <v>80</v>
      </c>
      <c r="F4459" s="228">
        <v>23784</v>
      </c>
      <c r="G4459" s="228">
        <v>9008</v>
      </c>
      <c r="H4459" s="228">
        <v>32821</v>
      </c>
      <c r="I4459" s="228">
        <v>21867611.030000001</v>
      </c>
      <c r="J4459" s="228">
        <v>4348250.18</v>
      </c>
      <c r="K4459" s="228">
        <v>4456958.07</v>
      </c>
      <c r="L4459" s="228">
        <v>32066594.07</v>
      </c>
    </row>
    <row r="4460" spans="1:12">
      <c r="A4460" s="228">
        <v>2011</v>
      </c>
      <c r="B4460" s="228" t="s">
        <v>192</v>
      </c>
      <c r="C4460" s="228" t="s">
        <v>62</v>
      </c>
      <c r="D4460" s="228" t="s">
        <v>205</v>
      </c>
      <c r="E4460" s="228">
        <v>85</v>
      </c>
      <c r="F4460" s="228">
        <v>8831</v>
      </c>
      <c r="G4460" s="228">
        <v>2963</v>
      </c>
      <c r="H4460" s="228">
        <v>13776</v>
      </c>
      <c r="I4460" s="228">
        <v>8250428.0899999999</v>
      </c>
      <c r="J4460" s="228">
        <v>1394307.75</v>
      </c>
      <c r="K4460" s="228">
        <v>1260118.1000000001</v>
      </c>
      <c r="L4460" s="228">
        <v>11343395.619999999</v>
      </c>
    </row>
    <row r="4461" spans="1:12">
      <c r="A4461" s="228">
        <v>2011</v>
      </c>
      <c r="B4461" s="228" t="s">
        <v>192</v>
      </c>
      <c r="C4461" s="228" t="s">
        <v>62</v>
      </c>
      <c r="D4461" s="228" t="s">
        <v>205</v>
      </c>
      <c r="E4461" s="228">
        <v>90</v>
      </c>
      <c r="F4461" s="228">
        <v>2521</v>
      </c>
      <c r="G4461" s="228">
        <v>813</v>
      </c>
      <c r="H4461" s="228">
        <v>4877</v>
      </c>
      <c r="I4461" s="228">
        <v>2640478.2999999998</v>
      </c>
      <c r="J4461" s="228">
        <v>375978.95</v>
      </c>
      <c r="K4461" s="228">
        <v>248726.5</v>
      </c>
      <c r="L4461" s="228">
        <v>3379002.55</v>
      </c>
    </row>
    <row r="4462" spans="1:12">
      <c r="A4462" s="228">
        <v>2011</v>
      </c>
      <c r="B4462" s="228" t="s">
        <v>192</v>
      </c>
      <c r="C4462" s="228" t="s">
        <v>62</v>
      </c>
      <c r="D4462" s="228" t="s">
        <v>205</v>
      </c>
      <c r="E4462" s="228">
        <v>95</v>
      </c>
      <c r="F4462" s="228">
        <v>604</v>
      </c>
      <c r="G4462" s="228">
        <v>230</v>
      </c>
      <c r="H4462" s="228">
        <v>1560</v>
      </c>
      <c r="I4462" s="228">
        <v>766029.64</v>
      </c>
      <c r="J4462" s="228">
        <v>82405.94</v>
      </c>
      <c r="K4462" s="228">
        <v>87582</v>
      </c>
      <c r="L4462" s="228">
        <v>964011.29</v>
      </c>
    </row>
    <row r="4463" spans="1:12">
      <c r="A4463" s="228">
        <v>2011</v>
      </c>
      <c r="B4463" s="228" t="s">
        <v>192</v>
      </c>
      <c r="C4463" s="228" t="s">
        <v>62</v>
      </c>
      <c r="D4463" s="228" t="s">
        <v>206</v>
      </c>
      <c r="E4463" s="228">
        <v>0</v>
      </c>
      <c r="F4463" s="228">
        <v>67631</v>
      </c>
      <c r="G4463" s="228">
        <v>1768</v>
      </c>
      <c r="H4463" s="228">
        <v>6988</v>
      </c>
      <c r="I4463" s="228">
        <v>3584620.23</v>
      </c>
      <c r="J4463" s="228">
        <v>597964.65</v>
      </c>
      <c r="K4463" s="228">
        <v>86478.7</v>
      </c>
      <c r="L4463" s="228">
        <v>4722724.95</v>
      </c>
    </row>
    <row r="4464" spans="1:12">
      <c r="A4464" s="228">
        <v>2011</v>
      </c>
      <c r="B4464" s="228" t="s">
        <v>192</v>
      </c>
      <c r="C4464" s="228" t="s">
        <v>62</v>
      </c>
      <c r="D4464" s="228" t="s">
        <v>206</v>
      </c>
      <c r="E4464" s="228">
        <v>5</v>
      </c>
      <c r="F4464" s="228">
        <v>67792</v>
      </c>
      <c r="G4464" s="228">
        <v>946</v>
      </c>
      <c r="H4464" s="228">
        <v>1298</v>
      </c>
      <c r="I4464" s="228">
        <v>978797.88</v>
      </c>
      <c r="J4464" s="228">
        <v>296185.96999999997</v>
      </c>
      <c r="K4464" s="228">
        <v>74359.25</v>
      </c>
      <c r="L4464" s="228">
        <v>1555425.6</v>
      </c>
    </row>
    <row r="4465" spans="1:12">
      <c r="A4465" s="228">
        <v>2011</v>
      </c>
      <c r="B4465" s="228" t="s">
        <v>192</v>
      </c>
      <c r="C4465" s="228" t="s">
        <v>62</v>
      </c>
      <c r="D4465" s="228" t="s">
        <v>206</v>
      </c>
      <c r="E4465" s="228">
        <v>10</v>
      </c>
      <c r="F4465" s="228">
        <v>67285</v>
      </c>
      <c r="G4465" s="228">
        <v>830</v>
      </c>
      <c r="H4465" s="228">
        <v>1512</v>
      </c>
      <c r="I4465" s="228">
        <v>1097245.7</v>
      </c>
      <c r="J4465" s="228">
        <v>318427.69</v>
      </c>
      <c r="K4465" s="228">
        <v>239024</v>
      </c>
      <c r="L4465" s="228">
        <v>1882658.28</v>
      </c>
    </row>
    <row r="4466" spans="1:12">
      <c r="A4466" s="228">
        <v>2011</v>
      </c>
      <c r="B4466" s="228" t="s">
        <v>192</v>
      </c>
      <c r="C4466" s="228" t="s">
        <v>62</v>
      </c>
      <c r="D4466" s="228" t="s">
        <v>206</v>
      </c>
      <c r="E4466" s="228">
        <v>15</v>
      </c>
      <c r="F4466" s="228">
        <v>72960</v>
      </c>
      <c r="G4466" s="228">
        <v>2799</v>
      </c>
      <c r="H4466" s="228">
        <v>5581</v>
      </c>
      <c r="I4466" s="228">
        <v>4213398.5999999996</v>
      </c>
      <c r="J4466" s="228">
        <v>918967.84</v>
      </c>
      <c r="K4466" s="228">
        <v>371694</v>
      </c>
      <c r="L4466" s="228">
        <v>6301317.54</v>
      </c>
    </row>
    <row r="4467" spans="1:12">
      <c r="A4467" s="228">
        <v>2011</v>
      </c>
      <c r="B4467" s="228" t="s">
        <v>192</v>
      </c>
      <c r="C4467" s="228" t="s">
        <v>62</v>
      </c>
      <c r="D4467" s="228" t="s">
        <v>206</v>
      </c>
      <c r="E4467" s="228">
        <v>20</v>
      </c>
      <c r="F4467" s="228">
        <v>64342</v>
      </c>
      <c r="G4467" s="228">
        <v>3285</v>
      </c>
      <c r="H4467" s="228">
        <v>7006</v>
      </c>
      <c r="I4467" s="228">
        <v>5120851.0599999996</v>
      </c>
      <c r="J4467" s="228">
        <v>1146487.71</v>
      </c>
      <c r="K4467" s="228">
        <v>499763</v>
      </c>
      <c r="L4467" s="228">
        <v>7547093.4000000004</v>
      </c>
    </row>
    <row r="4468" spans="1:12">
      <c r="A4468" s="228">
        <v>2011</v>
      </c>
      <c r="B4468" s="228" t="s">
        <v>192</v>
      </c>
      <c r="C4468" s="228" t="s">
        <v>62</v>
      </c>
      <c r="D4468" s="228" t="s">
        <v>206</v>
      </c>
      <c r="E4468" s="228">
        <v>25</v>
      </c>
      <c r="F4468" s="228">
        <v>63713</v>
      </c>
      <c r="G4468" s="228">
        <v>4066</v>
      </c>
      <c r="H4468" s="228">
        <v>10245</v>
      </c>
      <c r="I4468" s="228">
        <v>8430979.2300000004</v>
      </c>
      <c r="J4468" s="228">
        <v>2081727.43</v>
      </c>
      <c r="K4468" s="228">
        <v>668152.56999999995</v>
      </c>
      <c r="L4468" s="228">
        <v>12692168.279999999</v>
      </c>
    </row>
    <row r="4469" spans="1:12">
      <c r="A4469" s="228">
        <v>2011</v>
      </c>
      <c r="B4469" s="228" t="s">
        <v>192</v>
      </c>
      <c r="C4469" s="228" t="s">
        <v>62</v>
      </c>
      <c r="D4469" s="228" t="s">
        <v>206</v>
      </c>
      <c r="E4469" s="228">
        <v>30</v>
      </c>
      <c r="F4469" s="228">
        <v>85786</v>
      </c>
      <c r="G4469" s="228">
        <v>7063</v>
      </c>
      <c r="H4469" s="228">
        <v>20196</v>
      </c>
      <c r="I4469" s="228">
        <v>18284925.640000001</v>
      </c>
      <c r="J4469" s="228">
        <v>4269778.2300000004</v>
      </c>
      <c r="K4469" s="228">
        <v>525821</v>
      </c>
      <c r="L4469" s="228">
        <v>25494708.59</v>
      </c>
    </row>
    <row r="4470" spans="1:12">
      <c r="A4470" s="228">
        <v>2011</v>
      </c>
      <c r="B4470" s="228" t="s">
        <v>192</v>
      </c>
      <c r="C4470" s="228" t="s">
        <v>62</v>
      </c>
      <c r="D4470" s="228" t="s">
        <v>206</v>
      </c>
      <c r="E4470" s="228">
        <v>35</v>
      </c>
      <c r="F4470" s="228">
        <v>94101</v>
      </c>
      <c r="G4470" s="228">
        <v>7973</v>
      </c>
      <c r="H4470" s="228">
        <v>19773</v>
      </c>
      <c r="I4470" s="228">
        <v>17601067.760000002</v>
      </c>
      <c r="J4470" s="228">
        <v>4294977.9000000004</v>
      </c>
      <c r="K4470" s="228">
        <v>807614.16</v>
      </c>
      <c r="L4470" s="228">
        <v>25402084.449999999</v>
      </c>
    </row>
    <row r="4471" spans="1:12">
      <c r="A4471" s="228">
        <v>2011</v>
      </c>
      <c r="B4471" s="228" t="s">
        <v>192</v>
      </c>
      <c r="C4471" s="228" t="s">
        <v>62</v>
      </c>
      <c r="D4471" s="228" t="s">
        <v>206</v>
      </c>
      <c r="E4471" s="228">
        <v>40</v>
      </c>
      <c r="F4471" s="228">
        <v>97230</v>
      </c>
      <c r="G4471" s="228">
        <v>7272</v>
      </c>
      <c r="H4471" s="228">
        <v>15187</v>
      </c>
      <c r="I4471" s="228">
        <v>12321627.49</v>
      </c>
      <c r="J4471" s="228">
        <v>3309104</v>
      </c>
      <c r="K4471" s="228">
        <v>1257361.05</v>
      </c>
      <c r="L4471" s="228">
        <v>19195032.120000001</v>
      </c>
    </row>
    <row r="4472" spans="1:12">
      <c r="A4472" s="228">
        <v>2011</v>
      </c>
      <c r="B4472" s="228" t="s">
        <v>192</v>
      </c>
      <c r="C4472" s="228" t="s">
        <v>62</v>
      </c>
      <c r="D4472" s="228" t="s">
        <v>206</v>
      </c>
      <c r="E4472" s="228">
        <v>45</v>
      </c>
      <c r="F4472" s="228">
        <v>96220</v>
      </c>
      <c r="G4472" s="228">
        <v>7167</v>
      </c>
      <c r="H4472" s="228">
        <v>14888</v>
      </c>
      <c r="I4472" s="228">
        <v>11312797.640000001</v>
      </c>
      <c r="J4472" s="228">
        <v>3089868.1</v>
      </c>
      <c r="K4472" s="228">
        <v>1621230.32</v>
      </c>
      <c r="L4472" s="228">
        <v>18073187.969999999</v>
      </c>
    </row>
    <row r="4473" spans="1:12">
      <c r="A4473" s="228">
        <v>2011</v>
      </c>
      <c r="B4473" s="228" t="s">
        <v>192</v>
      </c>
      <c r="C4473" s="228" t="s">
        <v>62</v>
      </c>
      <c r="D4473" s="228" t="s">
        <v>206</v>
      </c>
      <c r="E4473" s="228">
        <v>50</v>
      </c>
      <c r="F4473" s="228">
        <v>97946</v>
      </c>
      <c r="G4473" s="228">
        <v>9142</v>
      </c>
      <c r="H4473" s="228">
        <v>17515</v>
      </c>
      <c r="I4473" s="228">
        <v>13592874.039999999</v>
      </c>
      <c r="J4473" s="228">
        <v>3900882.88</v>
      </c>
      <c r="K4473" s="228">
        <v>2323942.9</v>
      </c>
      <c r="L4473" s="228">
        <v>22190557.969999999</v>
      </c>
    </row>
    <row r="4474" spans="1:12">
      <c r="A4474" s="228">
        <v>2011</v>
      </c>
      <c r="B4474" s="228" t="s">
        <v>192</v>
      </c>
      <c r="C4474" s="228" t="s">
        <v>62</v>
      </c>
      <c r="D4474" s="228" t="s">
        <v>206</v>
      </c>
      <c r="E4474" s="228">
        <v>55</v>
      </c>
      <c r="F4474" s="228">
        <v>93423</v>
      </c>
      <c r="G4474" s="228">
        <v>9992</v>
      </c>
      <c r="H4474" s="228">
        <v>20875</v>
      </c>
      <c r="I4474" s="228">
        <v>16071111.98</v>
      </c>
      <c r="J4474" s="228">
        <v>4259174.7300000004</v>
      </c>
      <c r="K4474" s="228">
        <v>3500235.95</v>
      </c>
      <c r="L4474" s="228">
        <v>26271061.370000001</v>
      </c>
    </row>
    <row r="4475" spans="1:12">
      <c r="A4475" s="228">
        <v>2011</v>
      </c>
      <c r="B4475" s="228" t="s">
        <v>192</v>
      </c>
      <c r="C4475" s="228" t="s">
        <v>62</v>
      </c>
      <c r="D4475" s="228" t="s">
        <v>206</v>
      </c>
      <c r="E4475" s="228">
        <v>60</v>
      </c>
      <c r="F4475" s="228">
        <v>87588</v>
      </c>
      <c r="G4475" s="228">
        <v>11376</v>
      </c>
      <c r="H4475" s="228">
        <v>26788</v>
      </c>
      <c r="I4475" s="228">
        <v>20574132.359999999</v>
      </c>
      <c r="J4475" s="228">
        <v>5089147.7300000004</v>
      </c>
      <c r="K4475" s="228">
        <v>4952910.54</v>
      </c>
      <c r="L4475" s="228">
        <v>33161911.030000001</v>
      </c>
    </row>
    <row r="4476" spans="1:12">
      <c r="A4476" s="228">
        <v>2011</v>
      </c>
      <c r="B4476" s="228" t="s">
        <v>192</v>
      </c>
      <c r="C4476" s="228" t="s">
        <v>62</v>
      </c>
      <c r="D4476" s="228" t="s">
        <v>206</v>
      </c>
      <c r="E4476" s="228">
        <v>65</v>
      </c>
      <c r="F4476" s="228">
        <v>62314</v>
      </c>
      <c r="G4476" s="228">
        <v>10093</v>
      </c>
      <c r="H4476" s="228">
        <v>26001</v>
      </c>
      <c r="I4476" s="228">
        <v>19724619.66</v>
      </c>
      <c r="J4476" s="228">
        <v>4835397.25</v>
      </c>
      <c r="K4476" s="228">
        <v>4973946.4000000004</v>
      </c>
      <c r="L4476" s="228">
        <v>31509353.98</v>
      </c>
    </row>
    <row r="4477" spans="1:12">
      <c r="A4477" s="228">
        <v>2011</v>
      </c>
      <c r="B4477" s="228" t="s">
        <v>192</v>
      </c>
      <c r="C4477" s="228" t="s">
        <v>62</v>
      </c>
      <c r="D4477" s="228" t="s">
        <v>206</v>
      </c>
      <c r="E4477" s="228">
        <v>70</v>
      </c>
      <c r="F4477" s="228">
        <v>46352</v>
      </c>
      <c r="G4477" s="228">
        <v>9622</v>
      </c>
      <c r="H4477" s="228">
        <v>30010</v>
      </c>
      <c r="I4477" s="228">
        <v>22019161.859999999</v>
      </c>
      <c r="J4477" s="228">
        <v>4801228.4000000004</v>
      </c>
      <c r="K4477" s="228">
        <v>5060464.78</v>
      </c>
      <c r="L4477" s="228">
        <v>33700440.359999999</v>
      </c>
    </row>
    <row r="4478" spans="1:12">
      <c r="A4478" s="228">
        <v>2011</v>
      </c>
      <c r="B4478" s="228" t="s">
        <v>192</v>
      </c>
      <c r="C4478" s="228" t="s">
        <v>62</v>
      </c>
      <c r="D4478" s="228" t="s">
        <v>206</v>
      </c>
      <c r="E4478" s="228">
        <v>75</v>
      </c>
      <c r="F4478" s="228">
        <v>35849</v>
      </c>
      <c r="G4478" s="228">
        <v>8733</v>
      </c>
      <c r="H4478" s="228">
        <v>30629</v>
      </c>
      <c r="I4478" s="228">
        <v>21464995.600000001</v>
      </c>
      <c r="J4478" s="228">
        <v>4415387.21</v>
      </c>
      <c r="K4478" s="228">
        <v>4930348.05</v>
      </c>
      <c r="L4478" s="228">
        <v>32247233</v>
      </c>
    </row>
    <row r="4479" spans="1:12">
      <c r="A4479" s="228">
        <v>2011</v>
      </c>
      <c r="B4479" s="228" t="s">
        <v>192</v>
      </c>
      <c r="C4479" s="228" t="s">
        <v>62</v>
      </c>
      <c r="D4479" s="228" t="s">
        <v>206</v>
      </c>
      <c r="E4479" s="228">
        <v>80</v>
      </c>
      <c r="F4479" s="228">
        <v>30163</v>
      </c>
      <c r="G4479" s="228">
        <v>7694</v>
      </c>
      <c r="H4479" s="228">
        <v>36939</v>
      </c>
      <c r="I4479" s="228">
        <v>23441779.52</v>
      </c>
      <c r="J4479" s="228">
        <v>4044379.38</v>
      </c>
      <c r="K4479" s="228">
        <v>4106319.3</v>
      </c>
      <c r="L4479" s="228">
        <v>33124265.739999998</v>
      </c>
    </row>
    <row r="4480" spans="1:12">
      <c r="A4480" s="228">
        <v>2011</v>
      </c>
      <c r="B4480" s="228" t="s">
        <v>192</v>
      </c>
      <c r="C4480" s="228" t="s">
        <v>62</v>
      </c>
      <c r="D4480" s="228" t="s">
        <v>206</v>
      </c>
      <c r="E4480" s="228">
        <v>85</v>
      </c>
      <c r="F4480" s="228">
        <v>18087</v>
      </c>
      <c r="G4480" s="228">
        <v>4256</v>
      </c>
      <c r="H4480" s="228">
        <v>28521</v>
      </c>
      <c r="I4480" s="228">
        <v>16501796.779999999</v>
      </c>
      <c r="J4480" s="228">
        <v>2406511.42</v>
      </c>
      <c r="K4480" s="228">
        <v>1593791.59</v>
      </c>
      <c r="L4480" s="228">
        <v>21253563.100000001</v>
      </c>
    </row>
    <row r="4481" spans="1:12">
      <c r="A4481" s="228">
        <v>2011</v>
      </c>
      <c r="B4481" s="228" t="s">
        <v>192</v>
      </c>
      <c r="C4481" s="228" t="s">
        <v>62</v>
      </c>
      <c r="D4481" s="228" t="s">
        <v>206</v>
      </c>
      <c r="E4481" s="228">
        <v>90</v>
      </c>
      <c r="F4481" s="228">
        <v>7217</v>
      </c>
      <c r="G4481" s="228">
        <v>1559</v>
      </c>
      <c r="H4481" s="228">
        <v>12244</v>
      </c>
      <c r="I4481" s="228">
        <v>6530028.0099999998</v>
      </c>
      <c r="J4481" s="228">
        <v>832511.92</v>
      </c>
      <c r="K4481" s="228">
        <v>565698.1</v>
      </c>
      <c r="L4481" s="228">
        <v>8206684.6500000004</v>
      </c>
    </row>
    <row r="4482" spans="1:12">
      <c r="A4482" s="228">
        <v>2011</v>
      </c>
      <c r="B4482" s="228" t="s">
        <v>192</v>
      </c>
      <c r="C4482" s="228" t="s">
        <v>62</v>
      </c>
      <c r="D4482" s="228" t="s">
        <v>206</v>
      </c>
      <c r="E4482" s="228">
        <v>95</v>
      </c>
      <c r="F4482" s="228">
        <v>2220</v>
      </c>
      <c r="G4482" s="228">
        <v>385</v>
      </c>
      <c r="H4482" s="228">
        <v>3812</v>
      </c>
      <c r="I4482" s="228">
        <v>1897539.78</v>
      </c>
      <c r="J4482" s="228">
        <v>201420.68</v>
      </c>
      <c r="K4482" s="228">
        <v>103586</v>
      </c>
      <c r="L4482" s="228">
        <v>2299169.12</v>
      </c>
    </row>
    <row r="4483" spans="1:12">
      <c r="A4483" s="228">
        <v>2011</v>
      </c>
      <c r="B4483" s="228" t="s">
        <v>192</v>
      </c>
      <c r="C4483" s="228" t="s">
        <v>63</v>
      </c>
      <c r="D4483" s="228" t="s">
        <v>205</v>
      </c>
      <c r="E4483" s="228">
        <v>0</v>
      </c>
      <c r="F4483" s="228">
        <v>59651</v>
      </c>
      <c r="G4483" s="228">
        <v>2356</v>
      </c>
      <c r="H4483" s="228">
        <v>8718</v>
      </c>
      <c r="I4483" s="228">
        <v>7142705.3499999996</v>
      </c>
      <c r="J4483" s="228">
        <v>738219.18</v>
      </c>
      <c r="K4483" s="228">
        <v>48850.07</v>
      </c>
      <c r="L4483" s="228">
        <v>8495295.8499999996</v>
      </c>
    </row>
    <row r="4484" spans="1:12">
      <c r="A4484" s="228">
        <v>2011</v>
      </c>
      <c r="B4484" s="228" t="s">
        <v>192</v>
      </c>
      <c r="C4484" s="228" t="s">
        <v>63</v>
      </c>
      <c r="D4484" s="228" t="s">
        <v>205</v>
      </c>
      <c r="E4484" s="228">
        <v>5</v>
      </c>
      <c r="F4484" s="228">
        <v>62278</v>
      </c>
      <c r="G4484" s="228">
        <v>1128</v>
      </c>
      <c r="H4484" s="228">
        <v>1720</v>
      </c>
      <c r="I4484" s="228">
        <v>1402656.84</v>
      </c>
      <c r="J4484" s="228">
        <v>289018.57</v>
      </c>
      <c r="K4484" s="228">
        <v>130516.42</v>
      </c>
      <c r="L4484" s="228">
        <v>2077552.89</v>
      </c>
    </row>
    <row r="4485" spans="1:12">
      <c r="A4485" s="228">
        <v>2011</v>
      </c>
      <c r="B4485" s="228" t="s">
        <v>192</v>
      </c>
      <c r="C4485" s="228" t="s">
        <v>63</v>
      </c>
      <c r="D4485" s="228" t="s">
        <v>205</v>
      </c>
      <c r="E4485" s="228">
        <v>10</v>
      </c>
      <c r="F4485" s="228">
        <v>63012</v>
      </c>
      <c r="G4485" s="228">
        <v>905</v>
      </c>
      <c r="H4485" s="228">
        <v>1438</v>
      </c>
      <c r="I4485" s="228">
        <v>1310964.6299999999</v>
      </c>
      <c r="J4485" s="228">
        <v>271473.17</v>
      </c>
      <c r="K4485" s="228">
        <v>168959.85</v>
      </c>
      <c r="L4485" s="228">
        <v>1944202.81</v>
      </c>
    </row>
    <row r="4486" spans="1:12">
      <c r="A4486" s="228">
        <v>2011</v>
      </c>
      <c r="B4486" s="228" t="s">
        <v>192</v>
      </c>
      <c r="C4486" s="228" t="s">
        <v>63</v>
      </c>
      <c r="D4486" s="228" t="s">
        <v>205</v>
      </c>
      <c r="E4486" s="228">
        <v>15</v>
      </c>
      <c r="F4486" s="228">
        <v>65800</v>
      </c>
      <c r="G4486" s="228">
        <v>1822</v>
      </c>
      <c r="H4486" s="228">
        <v>3130</v>
      </c>
      <c r="I4486" s="228">
        <v>2703694.92</v>
      </c>
      <c r="J4486" s="228">
        <v>545476.06999999995</v>
      </c>
      <c r="K4486" s="228">
        <v>464674.14</v>
      </c>
      <c r="L4486" s="228">
        <v>4326649.58</v>
      </c>
    </row>
    <row r="4487" spans="1:12">
      <c r="A4487" s="228">
        <v>2011</v>
      </c>
      <c r="B4487" s="228" t="s">
        <v>192</v>
      </c>
      <c r="C4487" s="228" t="s">
        <v>63</v>
      </c>
      <c r="D4487" s="228" t="s">
        <v>205</v>
      </c>
      <c r="E4487" s="228">
        <v>20</v>
      </c>
      <c r="F4487" s="228">
        <v>47960</v>
      </c>
      <c r="G4487" s="228">
        <v>1380</v>
      </c>
      <c r="H4487" s="228">
        <v>2827</v>
      </c>
      <c r="I4487" s="228">
        <v>2331096.1800000002</v>
      </c>
      <c r="J4487" s="228">
        <v>431092.05</v>
      </c>
      <c r="K4487" s="228">
        <v>384742.95</v>
      </c>
      <c r="L4487" s="228">
        <v>3628458.39</v>
      </c>
    </row>
    <row r="4488" spans="1:12">
      <c r="A4488" s="228">
        <v>2011</v>
      </c>
      <c r="B4488" s="228" t="s">
        <v>192</v>
      </c>
      <c r="C4488" s="228" t="s">
        <v>63</v>
      </c>
      <c r="D4488" s="228" t="s">
        <v>205</v>
      </c>
      <c r="E4488" s="228">
        <v>25</v>
      </c>
      <c r="F4488" s="228">
        <v>44033</v>
      </c>
      <c r="G4488" s="228">
        <v>1102</v>
      </c>
      <c r="H4488" s="228">
        <v>2701</v>
      </c>
      <c r="I4488" s="228">
        <v>2022645.27</v>
      </c>
      <c r="J4488" s="228">
        <v>398122</v>
      </c>
      <c r="K4488" s="228">
        <v>363556.21</v>
      </c>
      <c r="L4488" s="228">
        <v>3406228.33</v>
      </c>
    </row>
    <row r="4489" spans="1:12">
      <c r="A4489" s="228">
        <v>2011</v>
      </c>
      <c r="B4489" s="228" t="s">
        <v>192</v>
      </c>
      <c r="C4489" s="228" t="s">
        <v>63</v>
      </c>
      <c r="D4489" s="228" t="s">
        <v>205</v>
      </c>
      <c r="E4489" s="228">
        <v>30</v>
      </c>
      <c r="F4489" s="228">
        <v>56913</v>
      </c>
      <c r="G4489" s="228">
        <v>1601</v>
      </c>
      <c r="H4489" s="228">
        <v>3261</v>
      </c>
      <c r="I4489" s="228">
        <v>2471505.2799999998</v>
      </c>
      <c r="J4489" s="228">
        <v>565846.9</v>
      </c>
      <c r="K4489" s="228">
        <v>632569.22</v>
      </c>
      <c r="L4489" s="228">
        <v>4424926.8099999996</v>
      </c>
    </row>
    <row r="4490" spans="1:12">
      <c r="A4490" s="228">
        <v>2011</v>
      </c>
      <c r="B4490" s="228" t="s">
        <v>192</v>
      </c>
      <c r="C4490" s="228" t="s">
        <v>63</v>
      </c>
      <c r="D4490" s="228" t="s">
        <v>205</v>
      </c>
      <c r="E4490" s="228">
        <v>35</v>
      </c>
      <c r="F4490" s="228">
        <v>66260</v>
      </c>
      <c r="G4490" s="228">
        <v>2305</v>
      </c>
      <c r="H4490" s="228">
        <v>5076</v>
      </c>
      <c r="I4490" s="228">
        <v>4008986.42</v>
      </c>
      <c r="J4490" s="228">
        <v>900938.15</v>
      </c>
      <c r="K4490" s="228">
        <v>787724.03</v>
      </c>
      <c r="L4490" s="228">
        <v>6874047.3899999997</v>
      </c>
    </row>
    <row r="4491" spans="1:12">
      <c r="A4491" s="228">
        <v>2011</v>
      </c>
      <c r="B4491" s="228" t="s">
        <v>192</v>
      </c>
      <c r="C4491" s="228" t="s">
        <v>63</v>
      </c>
      <c r="D4491" s="228" t="s">
        <v>205</v>
      </c>
      <c r="E4491" s="228">
        <v>40</v>
      </c>
      <c r="F4491" s="228">
        <v>68249</v>
      </c>
      <c r="G4491" s="228">
        <v>3158</v>
      </c>
      <c r="H4491" s="228">
        <v>6240</v>
      </c>
      <c r="I4491" s="228">
        <v>4809261.93</v>
      </c>
      <c r="J4491" s="228">
        <v>1150493.49</v>
      </c>
      <c r="K4491" s="228">
        <v>1172516.25</v>
      </c>
      <c r="L4491" s="228">
        <v>8430474.8300000001</v>
      </c>
    </row>
    <row r="4492" spans="1:12">
      <c r="A4492" s="228">
        <v>2011</v>
      </c>
      <c r="B4492" s="228" t="s">
        <v>192</v>
      </c>
      <c r="C4492" s="228" t="s">
        <v>63</v>
      </c>
      <c r="D4492" s="228" t="s">
        <v>205</v>
      </c>
      <c r="E4492" s="228">
        <v>45</v>
      </c>
      <c r="F4492" s="228">
        <v>70997</v>
      </c>
      <c r="G4492" s="228">
        <v>3920</v>
      </c>
      <c r="H4492" s="228">
        <v>8302</v>
      </c>
      <c r="I4492" s="228">
        <v>6882294.8200000003</v>
      </c>
      <c r="J4492" s="228">
        <v>1619327.91</v>
      </c>
      <c r="K4492" s="228">
        <v>1406867.47</v>
      </c>
      <c r="L4492" s="228">
        <v>11661295.939999999</v>
      </c>
    </row>
    <row r="4493" spans="1:12">
      <c r="A4493" s="228">
        <v>2011</v>
      </c>
      <c r="B4493" s="228" t="s">
        <v>192</v>
      </c>
      <c r="C4493" s="228" t="s">
        <v>63</v>
      </c>
      <c r="D4493" s="228" t="s">
        <v>205</v>
      </c>
      <c r="E4493" s="228">
        <v>50</v>
      </c>
      <c r="F4493" s="228">
        <v>72392</v>
      </c>
      <c r="G4493" s="228">
        <v>5621</v>
      </c>
      <c r="H4493" s="228">
        <v>11339</v>
      </c>
      <c r="I4493" s="228">
        <v>9817847.7100000009</v>
      </c>
      <c r="J4493" s="228">
        <v>2335327.62</v>
      </c>
      <c r="K4493" s="228">
        <v>2669603.38</v>
      </c>
      <c r="L4493" s="228">
        <v>16948993.25</v>
      </c>
    </row>
    <row r="4494" spans="1:12">
      <c r="A4494" s="228">
        <v>2011</v>
      </c>
      <c r="B4494" s="228" t="s">
        <v>192</v>
      </c>
      <c r="C4494" s="228" t="s">
        <v>63</v>
      </c>
      <c r="D4494" s="228" t="s">
        <v>205</v>
      </c>
      <c r="E4494" s="228">
        <v>55</v>
      </c>
      <c r="F4494" s="228">
        <v>69754</v>
      </c>
      <c r="G4494" s="228">
        <v>7089</v>
      </c>
      <c r="H4494" s="228">
        <v>14804</v>
      </c>
      <c r="I4494" s="228">
        <v>13568511.83</v>
      </c>
      <c r="J4494" s="228">
        <v>3132913.89</v>
      </c>
      <c r="K4494" s="228">
        <v>4169606.7</v>
      </c>
      <c r="L4494" s="228">
        <v>23877340.84</v>
      </c>
    </row>
    <row r="4495" spans="1:12">
      <c r="A4495" s="228">
        <v>2011</v>
      </c>
      <c r="B4495" s="228" t="s">
        <v>192</v>
      </c>
      <c r="C4495" s="228" t="s">
        <v>63</v>
      </c>
      <c r="D4495" s="228" t="s">
        <v>205</v>
      </c>
      <c r="E4495" s="228">
        <v>60</v>
      </c>
      <c r="F4495" s="228">
        <v>66729</v>
      </c>
      <c r="G4495" s="228">
        <v>10136</v>
      </c>
      <c r="H4495" s="228">
        <v>22673</v>
      </c>
      <c r="I4495" s="228">
        <v>20434503.620000001</v>
      </c>
      <c r="J4495" s="228">
        <v>4336155.87</v>
      </c>
      <c r="K4495" s="228">
        <v>6023655.1200000001</v>
      </c>
      <c r="L4495" s="228">
        <v>34387606.82</v>
      </c>
    </row>
    <row r="4496" spans="1:12">
      <c r="A4496" s="228">
        <v>2011</v>
      </c>
      <c r="B4496" s="228" t="s">
        <v>192</v>
      </c>
      <c r="C4496" s="228" t="s">
        <v>63</v>
      </c>
      <c r="D4496" s="228" t="s">
        <v>205</v>
      </c>
      <c r="E4496" s="228">
        <v>65</v>
      </c>
      <c r="F4496" s="228">
        <v>48951</v>
      </c>
      <c r="G4496" s="228">
        <v>9852</v>
      </c>
      <c r="H4496" s="228">
        <v>23666</v>
      </c>
      <c r="I4496" s="228">
        <v>20665048.18</v>
      </c>
      <c r="J4496" s="228">
        <v>4498337.43</v>
      </c>
      <c r="K4496" s="228">
        <v>6002004.6100000003</v>
      </c>
      <c r="L4496" s="228">
        <v>34540127.380000003</v>
      </c>
    </row>
    <row r="4497" spans="1:12">
      <c r="A4497" s="228">
        <v>2011</v>
      </c>
      <c r="B4497" s="228" t="s">
        <v>192</v>
      </c>
      <c r="C4497" s="228" t="s">
        <v>63</v>
      </c>
      <c r="D4497" s="228" t="s">
        <v>205</v>
      </c>
      <c r="E4497" s="228">
        <v>70</v>
      </c>
      <c r="F4497" s="228">
        <v>34014</v>
      </c>
      <c r="G4497" s="228">
        <v>8852</v>
      </c>
      <c r="H4497" s="228">
        <v>23969</v>
      </c>
      <c r="I4497" s="228">
        <v>19763436.559999999</v>
      </c>
      <c r="J4497" s="228">
        <v>4063469.8</v>
      </c>
      <c r="K4497" s="228">
        <v>5168790.2</v>
      </c>
      <c r="L4497" s="228">
        <v>31707345.399999999</v>
      </c>
    </row>
    <row r="4498" spans="1:12">
      <c r="A4498" s="228">
        <v>2011</v>
      </c>
      <c r="B4498" s="228" t="s">
        <v>192</v>
      </c>
      <c r="C4498" s="228" t="s">
        <v>63</v>
      </c>
      <c r="D4498" s="228" t="s">
        <v>205</v>
      </c>
      <c r="E4498" s="228">
        <v>75</v>
      </c>
      <c r="F4498" s="228">
        <v>22899</v>
      </c>
      <c r="G4498" s="228">
        <v>7739</v>
      </c>
      <c r="H4498" s="228">
        <v>23899</v>
      </c>
      <c r="I4498" s="228">
        <v>17944445.190000001</v>
      </c>
      <c r="J4498" s="228">
        <v>3506547.13</v>
      </c>
      <c r="K4498" s="228">
        <v>4073500.67</v>
      </c>
      <c r="L4498" s="228">
        <v>27234329.620000001</v>
      </c>
    </row>
    <row r="4499" spans="1:12">
      <c r="A4499" s="228">
        <v>2011</v>
      </c>
      <c r="B4499" s="228" t="s">
        <v>192</v>
      </c>
      <c r="C4499" s="228" t="s">
        <v>63</v>
      </c>
      <c r="D4499" s="228" t="s">
        <v>205</v>
      </c>
      <c r="E4499" s="228">
        <v>80</v>
      </c>
      <c r="F4499" s="228">
        <v>16106</v>
      </c>
      <c r="G4499" s="228">
        <v>6125</v>
      </c>
      <c r="H4499" s="228">
        <v>23819</v>
      </c>
      <c r="I4499" s="228">
        <v>15973544.470000001</v>
      </c>
      <c r="J4499" s="228">
        <v>2680750.65</v>
      </c>
      <c r="K4499" s="228">
        <v>3561142.76</v>
      </c>
      <c r="L4499" s="228">
        <v>23212463.719999999</v>
      </c>
    </row>
    <row r="4500" spans="1:12">
      <c r="A4500" s="228">
        <v>2011</v>
      </c>
      <c r="B4500" s="228" t="s">
        <v>192</v>
      </c>
      <c r="C4500" s="228" t="s">
        <v>63</v>
      </c>
      <c r="D4500" s="228" t="s">
        <v>205</v>
      </c>
      <c r="E4500" s="228">
        <v>85</v>
      </c>
      <c r="F4500" s="228">
        <v>5505</v>
      </c>
      <c r="G4500" s="228">
        <v>1705</v>
      </c>
      <c r="H4500" s="228">
        <v>8102</v>
      </c>
      <c r="I4500" s="228">
        <v>5104116.55</v>
      </c>
      <c r="J4500" s="228">
        <v>725896.8</v>
      </c>
      <c r="K4500" s="228">
        <v>579527.94999999995</v>
      </c>
      <c r="L4500" s="228">
        <v>6710463.7699999996</v>
      </c>
    </row>
    <row r="4501" spans="1:12">
      <c r="A4501" s="228">
        <v>2011</v>
      </c>
      <c r="B4501" s="228" t="s">
        <v>192</v>
      </c>
      <c r="C4501" s="228" t="s">
        <v>63</v>
      </c>
      <c r="D4501" s="228" t="s">
        <v>205</v>
      </c>
      <c r="E4501" s="228">
        <v>90</v>
      </c>
      <c r="F4501" s="228">
        <v>1439</v>
      </c>
      <c r="G4501" s="228">
        <v>411</v>
      </c>
      <c r="H4501" s="228">
        <v>2532</v>
      </c>
      <c r="I4501" s="228">
        <v>1392608.09</v>
      </c>
      <c r="J4501" s="228">
        <v>193173.05</v>
      </c>
      <c r="K4501" s="228">
        <v>77523.399999999994</v>
      </c>
      <c r="L4501" s="228">
        <v>1740559.26</v>
      </c>
    </row>
    <row r="4502" spans="1:12">
      <c r="A4502" s="228">
        <v>2011</v>
      </c>
      <c r="B4502" s="228" t="s">
        <v>192</v>
      </c>
      <c r="C4502" s="228" t="s">
        <v>63</v>
      </c>
      <c r="D4502" s="228" t="s">
        <v>205</v>
      </c>
      <c r="E4502" s="228">
        <v>95</v>
      </c>
      <c r="F4502" s="228">
        <v>346</v>
      </c>
      <c r="G4502" s="228">
        <v>94</v>
      </c>
      <c r="H4502" s="228">
        <v>910</v>
      </c>
      <c r="I4502" s="228">
        <v>504752</v>
      </c>
      <c r="J4502" s="228">
        <v>44782.61</v>
      </c>
      <c r="K4502" s="228">
        <v>11398</v>
      </c>
      <c r="L4502" s="228">
        <v>575021.30000000005</v>
      </c>
    </row>
    <row r="4503" spans="1:12">
      <c r="A4503" s="228">
        <v>2011</v>
      </c>
      <c r="B4503" s="228" t="s">
        <v>192</v>
      </c>
      <c r="C4503" s="228" t="s">
        <v>63</v>
      </c>
      <c r="D4503" s="228" t="s">
        <v>206</v>
      </c>
      <c r="E4503" s="228">
        <v>0</v>
      </c>
      <c r="F4503" s="228">
        <v>55842</v>
      </c>
      <c r="G4503" s="228">
        <v>1506</v>
      </c>
      <c r="H4503" s="228">
        <v>6165</v>
      </c>
      <c r="I4503" s="228">
        <v>5093860.1100000003</v>
      </c>
      <c r="J4503" s="228">
        <v>506076.89</v>
      </c>
      <c r="K4503" s="228">
        <v>25846.2</v>
      </c>
      <c r="L4503" s="228">
        <v>5920044.9000000004</v>
      </c>
    </row>
    <row r="4504" spans="1:12">
      <c r="A4504" s="228">
        <v>2011</v>
      </c>
      <c r="B4504" s="228" t="s">
        <v>192</v>
      </c>
      <c r="C4504" s="228" t="s">
        <v>63</v>
      </c>
      <c r="D4504" s="228" t="s">
        <v>206</v>
      </c>
      <c r="E4504" s="228">
        <v>5</v>
      </c>
      <c r="F4504" s="228">
        <v>58631</v>
      </c>
      <c r="G4504" s="228">
        <v>846</v>
      </c>
      <c r="H4504" s="228">
        <v>1174</v>
      </c>
      <c r="I4504" s="228">
        <v>982073.22</v>
      </c>
      <c r="J4504" s="228">
        <v>209246.05</v>
      </c>
      <c r="K4504" s="228">
        <v>69582.960000000006</v>
      </c>
      <c r="L4504" s="228">
        <v>1446328.23</v>
      </c>
    </row>
    <row r="4505" spans="1:12">
      <c r="A4505" s="228">
        <v>2011</v>
      </c>
      <c r="B4505" s="228" t="s">
        <v>192</v>
      </c>
      <c r="C4505" s="228" t="s">
        <v>63</v>
      </c>
      <c r="D4505" s="228" t="s">
        <v>206</v>
      </c>
      <c r="E4505" s="228">
        <v>10</v>
      </c>
      <c r="F4505" s="228">
        <v>59826</v>
      </c>
      <c r="G4505" s="228">
        <v>782</v>
      </c>
      <c r="H4505" s="228">
        <v>1471</v>
      </c>
      <c r="I4505" s="228">
        <v>1200175.8899999999</v>
      </c>
      <c r="J4505" s="228">
        <v>217025.12</v>
      </c>
      <c r="K4505" s="228">
        <v>405549.5</v>
      </c>
      <c r="L4505" s="228">
        <v>2089184.42</v>
      </c>
    </row>
    <row r="4506" spans="1:12">
      <c r="A4506" s="228">
        <v>2011</v>
      </c>
      <c r="B4506" s="228" t="s">
        <v>192</v>
      </c>
      <c r="C4506" s="228" t="s">
        <v>63</v>
      </c>
      <c r="D4506" s="228" t="s">
        <v>206</v>
      </c>
      <c r="E4506" s="228">
        <v>15</v>
      </c>
      <c r="F4506" s="228">
        <v>62465</v>
      </c>
      <c r="G4506" s="228">
        <v>2220</v>
      </c>
      <c r="H4506" s="228">
        <v>4415</v>
      </c>
      <c r="I4506" s="228">
        <v>3415608.74</v>
      </c>
      <c r="J4506" s="228">
        <v>612281.36</v>
      </c>
      <c r="K4506" s="228">
        <v>606642.68999999994</v>
      </c>
      <c r="L4506" s="228">
        <v>5314352.9800000004</v>
      </c>
    </row>
    <row r="4507" spans="1:12">
      <c r="A4507" s="228">
        <v>2011</v>
      </c>
      <c r="B4507" s="228" t="s">
        <v>192</v>
      </c>
      <c r="C4507" s="228" t="s">
        <v>63</v>
      </c>
      <c r="D4507" s="228" t="s">
        <v>206</v>
      </c>
      <c r="E4507" s="228">
        <v>20</v>
      </c>
      <c r="F4507" s="228">
        <v>51247</v>
      </c>
      <c r="G4507" s="228">
        <v>2461</v>
      </c>
      <c r="H4507" s="228">
        <v>6380</v>
      </c>
      <c r="I4507" s="228">
        <v>4597798.08</v>
      </c>
      <c r="J4507" s="228">
        <v>916655.06</v>
      </c>
      <c r="K4507" s="228">
        <v>278708.31</v>
      </c>
      <c r="L4507" s="228">
        <v>6566505.9400000004</v>
      </c>
    </row>
    <row r="4508" spans="1:12">
      <c r="A4508" s="228">
        <v>2011</v>
      </c>
      <c r="B4508" s="228" t="s">
        <v>192</v>
      </c>
      <c r="C4508" s="228" t="s">
        <v>63</v>
      </c>
      <c r="D4508" s="228" t="s">
        <v>206</v>
      </c>
      <c r="E4508" s="228">
        <v>25</v>
      </c>
      <c r="F4508" s="228">
        <v>53417</v>
      </c>
      <c r="G4508" s="228">
        <v>3878</v>
      </c>
      <c r="H4508" s="228">
        <v>12211</v>
      </c>
      <c r="I4508" s="228">
        <v>9391820.5</v>
      </c>
      <c r="J4508" s="228">
        <v>2302359</v>
      </c>
      <c r="K4508" s="228">
        <v>399362.83</v>
      </c>
      <c r="L4508" s="228">
        <v>13688429.369999999</v>
      </c>
    </row>
    <row r="4509" spans="1:12">
      <c r="A4509" s="228">
        <v>2011</v>
      </c>
      <c r="B4509" s="228" t="s">
        <v>192</v>
      </c>
      <c r="C4509" s="228" t="s">
        <v>63</v>
      </c>
      <c r="D4509" s="228" t="s">
        <v>206</v>
      </c>
      <c r="E4509" s="228">
        <v>30</v>
      </c>
      <c r="F4509" s="228">
        <v>65725</v>
      </c>
      <c r="G4509" s="228">
        <v>5784</v>
      </c>
      <c r="H4509" s="228">
        <v>19247</v>
      </c>
      <c r="I4509" s="228">
        <v>14972479.23</v>
      </c>
      <c r="J4509" s="228">
        <v>3577851.32</v>
      </c>
      <c r="K4509" s="228">
        <v>630374.27</v>
      </c>
      <c r="L4509" s="228">
        <v>21597232.989999998</v>
      </c>
    </row>
    <row r="4510" spans="1:12">
      <c r="A4510" s="228">
        <v>2011</v>
      </c>
      <c r="B4510" s="228" t="s">
        <v>192</v>
      </c>
      <c r="C4510" s="228" t="s">
        <v>63</v>
      </c>
      <c r="D4510" s="228" t="s">
        <v>206</v>
      </c>
      <c r="E4510" s="228">
        <v>35</v>
      </c>
      <c r="F4510" s="228">
        <v>73994</v>
      </c>
      <c r="G4510" s="228">
        <v>6359</v>
      </c>
      <c r="H4510" s="228">
        <v>18112</v>
      </c>
      <c r="I4510" s="228">
        <v>14612111.550000001</v>
      </c>
      <c r="J4510" s="228">
        <v>3292510.69</v>
      </c>
      <c r="K4510" s="228">
        <v>934315.89</v>
      </c>
      <c r="L4510" s="228">
        <v>21625408.050000001</v>
      </c>
    </row>
    <row r="4511" spans="1:12">
      <c r="A4511" s="228">
        <v>2011</v>
      </c>
      <c r="B4511" s="228" t="s">
        <v>192</v>
      </c>
      <c r="C4511" s="228" t="s">
        <v>63</v>
      </c>
      <c r="D4511" s="228" t="s">
        <v>206</v>
      </c>
      <c r="E4511" s="228">
        <v>40</v>
      </c>
      <c r="F4511" s="228">
        <v>75265</v>
      </c>
      <c r="G4511" s="228">
        <v>5366</v>
      </c>
      <c r="H4511" s="228">
        <v>11914</v>
      </c>
      <c r="I4511" s="228">
        <v>9758110.0800000001</v>
      </c>
      <c r="J4511" s="228">
        <v>2118529.6800000002</v>
      </c>
      <c r="K4511" s="228">
        <v>1241171.2</v>
      </c>
      <c r="L4511" s="228">
        <v>15286652.66</v>
      </c>
    </row>
    <row r="4512" spans="1:12">
      <c r="A4512" s="228">
        <v>2011</v>
      </c>
      <c r="B4512" s="228" t="s">
        <v>192</v>
      </c>
      <c r="C4512" s="228" t="s">
        <v>63</v>
      </c>
      <c r="D4512" s="228" t="s">
        <v>206</v>
      </c>
      <c r="E4512" s="228">
        <v>45</v>
      </c>
      <c r="F4512" s="228">
        <v>77582</v>
      </c>
      <c r="G4512" s="228">
        <v>6163</v>
      </c>
      <c r="H4512" s="228">
        <v>13656</v>
      </c>
      <c r="I4512" s="228">
        <v>10699088.949999999</v>
      </c>
      <c r="J4512" s="228">
        <v>2325488.63</v>
      </c>
      <c r="K4512" s="228">
        <v>1835636.92</v>
      </c>
      <c r="L4512" s="228">
        <v>17245817.870000001</v>
      </c>
    </row>
    <row r="4513" spans="1:12">
      <c r="A4513" s="228">
        <v>2011</v>
      </c>
      <c r="B4513" s="228" t="s">
        <v>192</v>
      </c>
      <c r="C4513" s="228" t="s">
        <v>63</v>
      </c>
      <c r="D4513" s="228" t="s">
        <v>206</v>
      </c>
      <c r="E4513" s="228">
        <v>50</v>
      </c>
      <c r="F4513" s="228">
        <v>78882</v>
      </c>
      <c r="G4513" s="228">
        <v>7642</v>
      </c>
      <c r="H4513" s="228">
        <v>16420</v>
      </c>
      <c r="I4513" s="228">
        <v>12885840.619999999</v>
      </c>
      <c r="J4513" s="228">
        <v>2882499.68</v>
      </c>
      <c r="K4513" s="228">
        <v>2007888.98</v>
      </c>
      <c r="L4513" s="228">
        <v>20386075.510000002</v>
      </c>
    </row>
    <row r="4514" spans="1:12">
      <c r="A4514" s="228">
        <v>2011</v>
      </c>
      <c r="B4514" s="228" t="s">
        <v>192</v>
      </c>
      <c r="C4514" s="228" t="s">
        <v>63</v>
      </c>
      <c r="D4514" s="228" t="s">
        <v>206</v>
      </c>
      <c r="E4514" s="228">
        <v>55</v>
      </c>
      <c r="F4514" s="228">
        <v>74985</v>
      </c>
      <c r="G4514" s="228">
        <v>8537</v>
      </c>
      <c r="H4514" s="228">
        <v>19176</v>
      </c>
      <c r="I4514" s="228">
        <v>15317128</v>
      </c>
      <c r="J4514" s="228">
        <v>3309436.56</v>
      </c>
      <c r="K4514" s="228">
        <v>3084968.72</v>
      </c>
      <c r="L4514" s="228">
        <v>24804189.43</v>
      </c>
    </row>
    <row r="4515" spans="1:12">
      <c r="A4515" s="228">
        <v>2011</v>
      </c>
      <c r="B4515" s="228" t="s">
        <v>192</v>
      </c>
      <c r="C4515" s="228" t="s">
        <v>63</v>
      </c>
      <c r="D4515" s="228" t="s">
        <v>206</v>
      </c>
      <c r="E4515" s="228">
        <v>60</v>
      </c>
      <c r="F4515" s="228">
        <v>70101</v>
      </c>
      <c r="G4515" s="228">
        <v>9619</v>
      </c>
      <c r="H4515" s="228">
        <v>22264</v>
      </c>
      <c r="I4515" s="228">
        <v>18097975.010000002</v>
      </c>
      <c r="J4515" s="228">
        <v>3964097.47</v>
      </c>
      <c r="K4515" s="228">
        <v>4607840.07</v>
      </c>
      <c r="L4515" s="228">
        <v>29915065.59</v>
      </c>
    </row>
    <row r="4516" spans="1:12">
      <c r="A4516" s="228">
        <v>2011</v>
      </c>
      <c r="B4516" s="228" t="s">
        <v>192</v>
      </c>
      <c r="C4516" s="228" t="s">
        <v>63</v>
      </c>
      <c r="D4516" s="228" t="s">
        <v>206</v>
      </c>
      <c r="E4516" s="228">
        <v>65</v>
      </c>
      <c r="F4516" s="228">
        <v>50709</v>
      </c>
      <c r="G4516" s="228">
        <v>9470</v>
      </c>
      <c r="H4516" s="228">
        <v>24761</v>
      </c>
      <c r="I4516" s="228">
        <v>18882042.48</v>
      </c>
      <c r="J4516" s="228">
        <v>3842080.49</v>
      </c>
      <c r="K4516" s="228">
        <v>4599440.4800000004</v>
      </c>
      <c r="L4516" s="228">
        <v>29946256.699999999</v>
      </c>
    </row>
    <row r="4517" spans="1:12">
      <c r="A4517" s="228">
        <v>2011</v>
      </c>
      <c r="B4517" s="228" t="s">
        <v>192</v>
      </c>
      <c r="C4517" s="228" t="s">
        <v>63</v>
      </c>
      <c r="D4517" s="228" t="s">
        <v>206</v>
      </c>
      <c r="E4517" s="228">
        <v>70</v>
      </c>
      <c r="F4517" s="228">
        <v>35898</v>
      </c>
      <c r="G4517" s="228">
        <v>7862</v>
      </c>
      <c r="H4517" s="228">
        <v>23170</v>
      </c>
      <c r="I4517" s="228">
        <v>17970760.609999999</v>
      </c>
      <c r="J4517" s="228">
        <v>3617693.66</v>
      </c>
      <c r="K4517" s="228">
        <v>4716460.47</v>
      </c>
      <c r="L4517" s="228">
        <v>28446360.199999999</v>
      </c>
    </row>
    <row r="4518" spans="1:12">
      <c r="A4518" s="228">
        <v>2011</v>
      </c>
      <c r="B4518" s="228" t="s">
        <v>192</v>
      </c>
      <c r="C4518" s="228" t="s">
        <v>63</v>
      </c>
      <c r="D4518" s="228" t="s">
        <v>206</v>
      </c>
      <c r="E4518" s="228">
        <v>75</v>
      </c>
      <c r="F4518" s="228">
        <v>26040</v>
      </c>
      <c r="G4518" s="228">
        <v>6987</v>
      </c>
      <c r="H4518" s="228">
        <v>24467</v>
      </c>
      <c r="I4518" s="228">
        <v>17436223.359999999</v>
      </c>
      <c r="J4518" s="228">
        <v>2964204.95</v>
      </c>
      <c r="K4518" s="228">
        <v>4014731.77</v>
      </c>
      <c r="L4518" s="228">
        <v>26008439.460000001</v>
      </c>
    </row>
    <row r="4519" spans="1:12">
      <c r="A4519" s="228">
        <v>2011</v>
      </c>
      <c r="B4519" s="228" t="s">
        <v>192</v>
      </c>
      <c r="C4519" s="228" t="s">
        <v>63</v>
      </c>
      <c r="D4519" s="228" t="s">
        <v>206</v>
      </c>
      <c r="E4519" s="228">
        <v>80</v>
      </c>
      <c r="F4519" s="228">
        <v>20038</v>
      </c>
      <c r="G4519" s="228">
        <v>5265</v>
      </c>
      <c r="H4519" s="228">
        <v>25214</v>
      </c>
      <c r="I4519" s="228">
        <v>15891794.74</v>
      </c>
      <c r="J4519" s="228">
        <v>2440556.59</v>
      </c>
      <c r="K4519" s="228">
        <v>2762707</v>
      </c>
      <c r="L4519" s="228">
        <v>22100995.260000002</v>
      </c>
    </row>
    <row r="4520" spans="1:12">
      <c r="A4520" s="228">
        <v>2011</v>
      </c>
      <c r="B4520" s="228" t="s">
        <v>192</v>
      </c>
      <c r="C4520" s="228" t="s">
        <v>63</v>
      </c>
      <c r="D4520" s="228" t="s">
        <v>206</v>
      </c>
      <c r="E4520" s="228">
        <v>85</v>
      </c>
      <c r="F4520" s="228">
        <v>11444</v>
      </c>
      <c r="G4520" s="228">
        <v>2706</v>
      </c>
      <c r="H4520" s="228">
        <v>18162</v>
      </c>
      <c r="I4520" s="228">
        <v>9433481.9100000001</v>
      </c>
      <c r="J4520" s="228">
        <v>1165817.1000000001</v>
      </c>
      <c r="K4520" s="228">
        <v>1287838.99</v>
      </c>
      <c r="L4520" s="228">
        <v>12422769.050000001</v>
      </c>
    </row>
    <row r="4521" spans="1:12">
      <c r="A4521" s="228">
        <v>2011</v>
      </c>
      <c r="B4521" s="228" t="s">
        <v>192</v>
      </c>
      <c r="C4521" s="228" t="s">
        <v>63</v>
      </c>
      <c r="D4521" s="228" t="s">
        <v>206</v>
      </c>
      <c r="E4521" s="228">
        <v>90</v>
      </c>
      <c r="F4521" s="228">
        <v>4613</v>
      </c>
      <c r="G4521" s="228">
        <v>951</v>
      </c>
      <c r="H4521" s="228">
        <v>8222</v>
      </c>
      <c r="I4521" s="228">
        <v>4402787.2</v>
      </c>
      <c r="J4521" s="228">
        <v>447951.08</v>
      </c>
      <c r="K4521" s="228">
        <v>352457.5</v>
      </c>
      <c r="L4521" s="228">
        <v>5403043.7800000003</v>
      </c>
    </row>
    <row r="4522" spans="1:12">
      <c r="A4522" s="228">
        <v>2011</v>
      </c>
      <c r="B4522" s="228" t="s">
        <v>192</v>
      </c>
      <c r="C4522" s="228" t="s">
        <v>63</v>
      </c>
      <c r="D4522" s="228" t="s">
        <v>206</v>
      </c>
      <c r="E4522" s="228">
        <v>95</v>
      </c>
      <c r="F4522" s="228">
        <v>1428</v>
      </c>
      <c r="G4522" s="228">
        <v>270</v>
      </c>
      <c r="H4522" s="228">
        <v>2566</v>
      </c>
      <c r="I4522" s="228">
        <v>1318929.6299999999</v>
      </c>
      <c r="J4522" s="228">
        <v>127880.8</v>
      </c>
      <c r="K4522" s="228">
        <v>64841.29</v>
      </c>
      <c r="L4522" s="228">
        <v>1563188.75</v>
      </c>
    </row>
    <row r="4523" spans="1:12">
      <c r="A4523" s="228">
        <v>2011</v>
      </c>
      <c r="B4523" s="228" t="s">
        <v>192</v>
      </c>
      <c r="C4523" s="228" t="s">
        <v>64</v>
      </c>
      <c r="D4523" s="228" t="s">
        <v>205</v>
      </c>
      <c r="E4523" s="228">
        <v>0</v>
      </c>
      <c r="F4523" s="228">
        <v>18928</v>
      </c>
      <c r="G4523" s="228">
        <v>706</v>
      </c>
      <c r="H4523" s="228">
        <v>2055</v>
      </c>
      <c r="I4523" s="228">
        <v>958145.85</v>
      </c>
      <c r="J4523" s="228">
        <v>287971.78999999998</v>
      </c>
      <c r="K4523" s="228">
        <v>22699.7</v>
      </c>
      <c r="L4523" s="228">
        <v>1371479.6</v>
      </c>
    </row>
    <row r="4524" spans="1:12">
      <c r="A4524" s="228">
        <v>2011</v>
      </c>
      <c r="B4524" s="228" t="s">
        <v>192</v>
      </c>
      <c r="C4524" s="228" t="s">
        <v>64</v>
      </c>
      <c r="D4524" s="228" t="s">
        <v>205</v>
      </c>
      <c r="E4524" s="228">
        <v>5</v>
      </c>
      <c r="F4524" s="228">
        <v>19489</v>
      </c>
      <c r="G4524" s="228">
        <v>327</v>
      </c>
      <c r="H4524" s="228">
        <v>376</v>
      </c>
      <c r="I4524" s="228">
        <v>284609.75</v>
      </c>
      <c r="J4524" s="228">
        <v>126667.44</v>
      </c>
      <c r="K4524" s="228">
        <v>13491</v>
      </c>
      <c r="L4524" s="228">
        <v>465828.21</v>
      </c>
    </row>
    <row r="4525" spans="1:12">
      <c r="A4525" s="228">
        <v>2011</v>
      </c>
      <c r="B4525" s="228" t="s">
        <v>192</v>
      </c>
      <c r="C4525" s="228" t="s">
        <v>64</v>
      </c>
      <c r="D4525" s="228" t="s">
        <v>205</v>
      </c>
      <c r="E4525" s="228">
        <v>10</v>
      </c>
      <c r="F4525" s="228">
        <v>20513</v>
      </c>
      <c r="G4525" s="228">
        <v>250</v>
      </c>
      <c r="H4525" s="228">
        <v>323</v>
      </c>
      <c r="I4525" s="228">
        <v>236934.39999999999</v>
      </c>
      <c r="J4525" s="228">
        <v>111591.72</v>
      </c>
      <c r="K4525" s="228">
        <v>40447</v>
      </c>
      <c r="L4525" s="228">
        <v>417207.07</v>
      </c>
    </row>
    <row r="4526" spans="1:12">
      <c r="A4526" s="228">
        <v>2011</v>
      </c>
      <c r="B4526" s="228" t="s">
        <v>192</v>
      </c>
      <c r="C4526" s="228" t="s">
        <v>64</v>
      </c>
      <c r="D4526" s="228" t="s">
        <v>205</v>
      </c>
      <c r="E4526" s="228">
        <v>15</v>
      </c>
      <c r="F4526" s="228">
        <v>22786</v>
      </c>
      <c r="G4526" s="228">
        <v>669</v>
      </c>
      <c r="H4526" s="228">
        <v>1024</v>
      </c>
      <c r="I4526" s="228">
        <v>951788.97</v>
      </c>
      <c r="J4526" s="228">
        <v>318776.59999999998</v>
      </c>
      <c r="K4526" s="228">
        <v>167190.18</v>
      </c>
      <c r="L4526" s="228">
        <v>1517647.14</v>
      </c>
    </row>
    <row r="4527" spans="1:12">
      <c r="A4527" s="228">
        <v>2011</v>
      </c>
      <c r="B4527" s="228" t="s">
        <v>192</v>
      </c>
      <c r="C4527" s="228" t="s">
        <v>64</v>
      </c>
      <c r="D4527" s="228" t="s">
        <v>205</v>
      </c>
      <c r="E4527" s="228">
        <v>20</v>
      </c>
      <c r="F4527" s="228">
        <v>21055</v>
      </c>
      <c r="G4527" s="228">
        <v>753</v>
      </c>
      <c r="H4527" s="228">
        <v>1413</v>
      </c>
      <c r="I4527" s="228">
        <v>1216280.1000000001</v>
      </c>
      <c r="J4527" s="228">
        <v>349455.17</v>
      </c>
      <c r="K4527" s="228">
        <v>179517.4</v>
      </c>
      <c r="L4527" s="228">
        <v>1862870.16</v>
      </c>
    </row>
    <row r="4528" spans="1:12">
      <c r="A4528" s="228">
        <v>2011</v>
      </c>
      <c r="B4528" s="228" t="s">
        <v>192</v>
      </c>
      <c r="C4528" s="228" t="s">
        <v>64</v>
      </c>
      <c r="D4528" s="228" t="s">
        <v>205</v>
      </c>
      <c r="E4528" s="228">
        <v>25</v>
      </c>
      <c r="F4528" s="228">
        <v>16334</v>
      </c>
      <c r="G4528" s="228">
        <v>484</v>
      </c>
      <c r="H4528" s="228">
        <v>746</v>
      </c>
      <c r="I4528" s="228">
        <v>571268.05000000005</v>
      </c>
      <c r="J4528" s="228">
        <v>236537.44</v>
      </c>
      <c r="K4528" s="228">
        <v>98555</v>
      </c>
      <c r="L4528" s="228">
        <v>1020956.84</v>
      </c>
    </row>
    <row r="4529" spans="1:12">
      <c r="A4529" s="228">
        <v>2011</v>
      </c>
      <c r="B4529" s="228" t="s">
        <v>192</v>
      </c>
      <c r="C4529" s="228" t="s">
        <v>64</v>
      </c>
      <c r="D4529" s="228" t="s">
        <v>205</v>
      </c>
      <c r="E4529" s="228">
        <v>30</v>
      </c>
      <c r="F4529" s="228">
        <v>19593</v>
      </c>
      <c r="G4529" s="228">
        <v>569</v>
      </c>
      <c r="H4529" s="228">
        <v>1047</v>
      </c>
      <c r="I4529" s="228">
        <v>852489.45</v>
      </c>
      <c r="J4529" s="228">
        <v>298037.26</v>
      </c>
      <c r="K4529" s="228">
        <v>221456.38</v>
      </c>
      <c r="L4529" s="228">
        <v>1507153.53</v>
      </c>
    </row>
    <row r="4530" spans="1:12">
      <c r="A4530" s="228">
        <v>2011</v>
      </c>
      <c r="B4530" s="228" t="s">
        <v>192</v>
      </c>
      <c r="C4530" s="228" t="s">
        <v>64</v>
      </c>
      <c r="D4530" s="228" t="s">
        <v>205</v>
      </c>
      <c r="E4530" s="228">
        <v>35</v>
      </c>
      <c r="F4530" s="228">
        <v>21557</v>
      </c>
      <c r="G4530" s="228">
        <v>802</v>
      </c>
      <c r="H4530" s="228">
        <v>1312</v>
      </c>
      <c r="I4530" s="228">
        <v>990301.05</v>
      </c>
      <c r="J4530" s="228">
        <v>382511.15</v>
      </c>
      <c r="K4530" s="228">
        <v>173502.17</v>
      </c>
      <c r="L4530" s="228">
        <v>1711643.79</v>
      </c>
    </row>
    <row r="4531" spans="1:12">
      <c r="A4531" s="228">
        <v>2011</v>
      </c>
      <c r="B4531" s="228" t="s">
        <v>192</v>
      </c>
      <c r="C4531" s="228" t="s">
        <v>64</v>
      </c>
      <c r="D4531" s="228" t="s">
        <v>205</v>
      </c>
      <c r="E4531" s="228">
        <v>40</v>
      </c>
      <c r="F4531" s="228">
        <v>23757</v>
      </c>
      <c r="G4531" s="228">
        <v>1021</v>
      </c>
      <c r="H4531" s="228">
        <v>1929</v>
      </c>
      <c r="I4531" s="228">
        <v>1460349.15</v>
      </c>
      <c r="J4531" s="228">
        <v>510649.39</v>
      </c>
      <c r="K4531" s="228">
        <v>313988.06</v>
      </c>
      <c r="L4531" s="228">
        <v>2470925.0499999998</v>
      </c>
    </row>
    <row r="4532" spans="1:12">
      <c r="A4532" s="228">
        <v>2011</v>
      </c>
      <c r="B4532" s="228" t="s">
        <v>192</v>
      </c>
      <c r="C4532" s="228" t="s">
        <v>64</v>
      </c>
      <c r="D4532" s="228" t="s">
        <v>205</v>
      </c>
      <c r="E4532" s="228">
        <v>45</v>
      </c>
      <c r="F4532" s="228">
        <v>26069</v>
      </c>
      <c r="G4532" s="228">
        <v>1504</v>
      </c>
      <c r="H4532" s="228">
        <v>2787</v>
      </c>
      <c r="I4532" s="228">
        <v>2049718.63</v>
      </c>
      <c r="J4532" s="228">
        <v>734608.99</v>
      </c>
      <c r="K4532" s="228">
        <v>511338.4</v>
      </c>
      <c r="L4532" s="228">
        <v>3546781.56</v>
      </c>
    </row>
    <row r="4533" spans="1:12">
      <c r="A4533" s="228">
        <v>2011</v>
      </c>
      <c r="B4533" s="228" t="s">
        <v>192</v>
      </c>
      <c r="C4533" s="228" t="s">
        <v>64</v>
      </c>
      <c r="D4533" s="228" t="s">
        <v>205</v>
      </c>
      <c r="E4533" s="228">
        <v>50</v>
      </c>
      <c r="F4533" s="228">
        <v>28825</v>
      </c>
      <c r="G4533" s="228">
        <v>2176</v>
      </c>
      <c r="H4533" s="228">
        <v>4219</v>
      </c>
      <c r="I4533" s="228">
        <v>3543243.84</v>
      </c>
      <c r="J4533" s="228">
        <v>1132813.33</v>
      </c>
      <c r="K4533" s="228">
        <v>850075.3</v>
      </c>
      <c r="L4533" s="228">
        <v>5864791.79</v>
      </c>
    </row>
    <row r="4534" spans="1:12">
      <c r="A4534" s="228">
        <v>2011</v>
      </c>
      <c r="B4534" s="228" t="s">
        <v>192</v>
      </c>
      <c r="C4534" s="228" t="s">
        <v>64</v>
      </c>
      <c r="D4534" s="228" t="s">
        <v>205</v>
      </c>
      <c r="E4534" s="228">
        <v>55</v>
      </c>
      <c r="F4534" s="228">
        <v>29077</v>
      </c>
      <c r="G4534" s="228">
        <v>3015</v>
      </c>
      <c r="H4534" s="228">
        <v>6267</v>
      </c>
      <c r="I4534" s="228">
        <v>5056996.29</v>
      </c>
      <c r="J4534" s="228">
        <v>1587291.93</v>
      </c>
      <c r="K4534" s="228">
        <v>1362064.08</v>
      </c>
      <c r="L4534" s="228">
        <v>8409096.9000000004</v>
      </c>
    </row>
    <row r="4535" spans="1:12">
      <c r="A4535" s="228">
        <v>2011</v>
      </c>
      <c r="B4535" s="228" t="s">
        <v>192</v>
      </c>
      <c r="C4535" s="228" t="s">
        <v>64</v>
      </c>
      <c r="D4535" s="228" t="s">
        <v>205</v>
      </c>
      <c r="E4535" s="228">
        <v>60</v>
      </c>
      <c r="F4535" s="228">
        <v>28922</v>
      </c>
      <c r="G4535" s="228">
        <v>3712</v>
      </c>
      <c r="H4535" s="228">
        <v>8010</v>
      </c>
      <c r="I4535" s="228">
        <v>6191713.1200000001</v>
      </c>
      <c r="J4535" s="228">
        <v>1877501.66</v>
      </c>
      <c r="K4535" s="228">
        <v>1680096.25</v>
      </c>
      <c r="L4535" s="228">
        <v>10197728.01</v>
      </c>
    </row>
    <row r="4536" spans="1:12">
      <c r="A4536" s="228">
        <v>2011</v>
      </c>
      <c r="B4536" s="228" t="s">
        <v>192</v>
      </c>
      <c r="C4536" s="228" t="s">
        <v>64</v>
      </c>
      <c r="D4536" s="228" t="s">
        <v>205</v>
      </c>
      <c r="E4536" s="228">
        <v>65</v>
      </c>
      <c r="F4536" s="228">
        <v>21244</v>
      </c>
      <c r="G4536" s="228">
        <v>4112</v>
      </c>
      <c r="H4536" s="228">
        <v>9507</v>
      </c>
      <c r="I4536" s="228">
        <v>7462923.0800000001</v>
      </c>
      <c r="J4536" s="228">
        <v>1977940.17</v>
      </c>
      <c r="K4536" s="228">
        <v>2251843.35</v>
      </c>
      <c r="L4536" s="228">
        <v>12137989.07</v>
      </c>
    </row>
    <row r="4537" spans="1:12">
      <c r="A4537" s="228">
        <v>2011</v>
      </c>
      <c r="B4537" s="228" t="s">
        <v>192</v>
      </c>
      <c r="C4537" s="228" t="s">
        <v>64</v>
      </c>
      <c r="D4537" s="228" t="s">
        <v>205</v>
      </c>
      <c r="E4537" s="228">
        <v>70</v>
      </c>
      <c r="F4537" s="228">
        <v>15139</v>
      </c>
      <c r="G4537" s="228">
        <v>3753</v>
      </c>
      <c r="H4537" s="228">
        <v>9356</v>
      </c>
      <c r="I4537" s="228">
        <v>6305455.7599999998</v>
      </c>
      <c r="J4537" s="228">
        <v>1704258.75</v>
      </c>
      <c r="K4537" s="228">
        <v>2037886.95</v>
      </c>
      <c r="L4537" s="228">
        <v>10353020.699999999</v>
      </c>
    </row>
    <row r="4538" spans="1:12">
      <c r="A4538" s="228">
        <v>2011</v>
      </c>
      <c r="B4538" s="228" t="s">
        <v>192</v>
      </c>
      <c r="C4538" s="228" t="s">
        <v>64</v>
      </c>
      <c r="D4538" s="228" t="s">
        <v>205</v>
      </c>
      <c r="E4538" s="228">
        <v>75</v>
      </c>
      <c r="F4538" s="228">
        <v>10784</v>
      </c>
      <c r="G4538" s="228">
        <v>3233</v>
      </c>
      <c r="H4538" s="228">
        <v>9335</v>
      </c>
      <c r="I4538" s="228">
        <v>6486102.3799999999</v>
      </c>
      <c r="J4538" s="228">
        <v>1550252.63</v>
      </c>
      <c r="K4538" s="228">
        <v>2112025.0499999998</v>
      </c>
      <c r="L4538" s="228">
        <v>10355289.65</v>
      </c>
    </row>
    <row r="4539" spans="1:12">
      <c r="A4539" s="228">
        <v>2011</v>
      </c>
      <c r="B4539" s="228" t="s">
        <v>192</v>
      </c>
      <c r="C4539" s="228" t="s">
        <v>64</v>
      </c>
      <c r="D4539" s="228" t="s">
        <v>205</v>
      </c>
      <c r="E4539" s="228">
        <v>80</v>
      </c>
      <c r="F4539" s="228">
        <v>8379</v>
      </c>
      <c r="G4539" s="228">
        <v>2816</v>
      </c>
      <c r="H4539" s="228">
        <v>10015</v>
      </c>
      <c r="I4539" s="228">
        <v>5184886.05</v>
      </c>
      <c r="J4539" s="228">
        <v>1224571.6399999999</v>
      </c>
      <c r="K4539" s="228">
        <v>1353673.35</v>
      </c>
      <c r="L4539" s="228">
        <v>7995409.8600000003</v>
      </c>
    </row>
    <row r="4540" spans="1:12">
      <c r="A4540" s="228">
        <v>2011</v>
      </c>
      <c r="B4540" s="228" t="s">
        <v>192</v>
      </c>
      <c r="C4540" s="228" t="s">
        <v>64</v>
      </c>
      <c r="D4540" s="228" t="s">
        <v>205</v>
      </c>
      <c r="E4540" s="228">
        <v>85</v>
      </c>
      <c r="F4540" s="228">
        <v>3196</v>
      </c>
      <c r="G4540" s="228">
        <v>919</v>
      </c>
      <c r="H4540" s="228">
        <v>4141</v>
      </c>
      <c r="I4540" s="228">
        <v>2031398.8</v>
      </c>
      <c r="J4540" s="228">
        <v>419899.34</v>
      </c>
      <c r="K4540" s="228">
        <v>414088</v>
      </c>
      <c r="L4540" s="228">
        <v>2923547.79</v>
      </c>
    </row>
    <row r="4541" spans="1:12">
      <c r="A4541" s="228">
        <v>2011</v>
      </c>
      <c r="B4541" s="228" t="s">
        <v>192</v>
      </c>
      <c r="C4541" s="228" t="s">
        <v>64</v>
      </c>
      <c r="D4541" s="228" t="s">
        <v>205</v>
      </c>
      <c r="E4541" s="228">
        <v>90</v>
      </c>
      <c r="F4541" s="228">
        <v>886</v>
      </c>
      <c r="G4541" s="228">
        <v>218</v>
      </c>
      <c r="H4541" s="228">
        <v>2007</v>
      </c>
      <c r="I4541" s="228">
        <v>609106.30000000005</v>
      </c>
      <c r="J4541" s="228">
        <v>93464.35</v>
      </c>
      <c r="K4541" s="228">
        <v>76808</v>
      </c>
      <c r="L4541" s="228">
        <v>1028704.68</v>
      </c>
    </row>
    <row r="4542" spans="1:12">
      <c r="A4542" s="228">
        <v>2011</v>
      </c>
      <c r="B4542" s="228" t="s">
        <v>192</v>
      </c>
      <c r="C4542" s="228" t="s">
        <v>64</v>
      </c>
      <c r="D4542" s="228" t="s">
        <v>205</v>
      </c>
      <c r="E4542" s="228">
        <v>95</v>
      </c>
      <c r="F4542" s="228">
        <v>185</v>
      </c>
      <c r="G4542" s="228">
        <v>51</v>
      </c>
      <c r="H4542" s="228">
        <v>388</v>
      </c>
      <c r="I4542" s="228">
        <v>175974.7</v>
      </c>
      <c r="J4542" s="228">
        <v>22708.11</v>
      </c>
      <c r="K4542" s="228">
        <v>8512</v>
      </c>
      <c r="L4542" s="228">
        <v>313877.96000000002</v>
      </c>
    </row>
    <row r="4543" spans="1:12">
      <c r="A4543" s="228">
        <v>2011</v>
      </c>
      <c r="B4543" s="228" t="s">
        <v>192</v>
      </c>
      <c r="C4543" s="228" t="s">
        <v>64</v>
      </c>
      <c r="D4543" s="228" t="s">
        <v>206</v>
      </c>
      <c r="E4543" s="228">
        <v>0</v>
      </c>
      <c r="F4543" s="228">
        <v>18332</v>
      </c>
      <c r="G4543" s="228">
        <v>460</v>
      </c>
      <c r="H4543" s="228">
        <v>1866</v>
      </c>
      <c r="I4543" s="228">
        <v>859504.6</v>
      </c>
      <c r="J4543" s="228">
        <v>198265.73</v>
      </c>
      <c r="K4543" s="228">
        <v>8024</v>
      </c>
      <c r="L4543" s="228">
        <v>1138302.1000000001</v>
      </c>
    </row>
    <row r="4544" spans="1:12">
      <c r="A4544" s="228">
        <v>2011</v>
      </c>
      <c r="B4544" s="228" t="s">
        <v>192</v>
      </c>
      <c r="C4544" s="228" t="s">
        <v>64</v>
      </c>
      <c r="D4544" s="228" t="s">
        <v>206</v>
      </c>
      <c r="E4544" s="228">
        <v>5</v>
      </c>
      <c r="F4544" s="228">
        <v>18531</v>
      </c>
      <c r="G4544" s="228">
        <v>251</v>
      </c>
      <c r="H4544" s="228">
        <v>296</v>
      </c>
      <c r="I4544" s="228">
        <v>233406.1</v>
      </c>
      <c r="J4544" s="228">
        <v>88936.13</v>
      </c>
      <c r="K4544" s="228">
        <v>29000</v>
      </c>
      <c r="L4544" s="228">
        <v>376530.54</v>
      </c>
    </row>
    <row r="4545" spans="1:12">
      <c r="A4545" s="228">
        <v>2011</v>
      </c>
      <c r="B4545" s="228" t="s">
        <v>192</v>
      </c>
      <c r="C4545" s="228" t="s">
        <v>64</v>
      </c>
      <c r="D4545" s="228" t="s">
        <v>206</v>
      </c>
      <c r="E4545" s="228">
        <v>10</v>
      </c>
      <c r="F4545" s="228">
        <v>19582</v>
      </c>
      <c r="G4545" s="228">
        <v>228</v>
      </c>
      <c r="H4545" s="228">
        <v>345</v>
      </c>
      <c r="I4545" s="228">
        <v>326196.31</v>
      </c>
      <c r="J4545" s="228">
        <v>102907.11</v>
      </c>
      <c r="K4545" s="228">
        <v>223061</v>
      </c>
      <c r="L4545" s="228">
        <v>686840.46</v>
      </c>
    </row>
    <row r="4546" spans="1:12">
      <c r="A4546" s="228">
        <v>2011</v>
      </c>
      <c r="B4546" s="228" t="s">
        <v>192</v>
      </c>
      <c r="C4546" s="228" t="s">
        <v>64</v>
      </c>
      <c r="D4546" s="228" t="s">
        <v>206</v>
      </c>
      <c r="E4546" s="228">
        <v>15</v>
      </c>
      <c r="F4546" s="228">
        <v>21737</v>
      </c>
      <c r="G4546" s="228">
        <v>741</v>
      </c>
      <c r="H4546" s="228">
        <v>1247</v>
      </c>
      <c r="I4546" s="228">
        <v>987934.04</v>
      </c>
      <c r="J4546" s="228">
        <v>292646.13</v>
      </c>
      <c r="K4546" s="228">
        <v>181312</v>
      </c>
      <c r="L4546" s="228">
        <v>1582888.84</v>
      </c>
    </row>
    <row r="4547" spans="1:12">
      <c r="A4547" s="228">
        <v>2011</v>
      </c>
      <c r="B4547" s="228" t="s">
        <v>192</v>
      </c>
      <c r="C4547" s="228" t="s">
        <v>64</v>
      </c>
      <c r="D4547" s="228" t="s">
        <v>206</v>
      </c>
      <c r="E4547" s="228">
        <v>20</v>
      </c>
      <c r="F4547" s="228">
        <v>20693</v>
      </c>
      <c r="G4547" s="228">
        <v>885</v>
      </c>
      <c r="H4547" s="228">
        <v>1703</v>
      </c>
      <c r="I4547" s="228">
        <v>1402391.71</v>
      </c>
      <c r="J4547" s="228">
        <v>388260.01</v>
      </c>
      <c r="K4547" s="228">
        <v>177458</v>
      </c>
      <c r="L4547" s="228">
        <v>2156101.38</v>
      </c>
    </row>
    <row r="4548" spans="1:12">
      <c r="A4548" s="228">
        <v>2011</v>
      </c>
      <c r="B4548" s="228" t="s">
        <v>192</v>
      </c>
      <c r="C4548" s="228" t="s">
        <v>64</v>
      </c>
      <c r="D4548" s="228" t="s">
        <v>206</v>
      </c>
      <c r="E4548" s="228">
        <v>25</v>
      </c>
      <c r="F4548" s="228">
        <v>18991</v>
      </c>
      <c r="G4548" s="228">
        <v>1212</v>
      </c>
      <c r="H4548" s="228">
        <v>3276</v>
      </c>
      <c r="I4548" s="228">
        <v>2449877.33</v>
      </c>
      <c r="J4548" s="228">
        <v>831214.94</v>
      </c>
      <c r="K4548" s="228">
        <v>124150.25</v>
      </c>
      <c r="L4548" s="228">
        <v>3717911.31</v>
      </c>
    </row>
    <row r="4549" spans="1:12">
      <c r="A4549" s="228">
        <v>2011</v>
      </c>
      <c r="B4549" s="228" t="s">
        <v>192</v>
      </c>
      <c r="C4549" s="228" t="s">
        <v>64</v>
      </c>
      <c r="D4549" s="228" t="s">
        <v>206</v>
      </c>
      <c r="E4549" s="228">
        <v>30</v>
      </c>
      <c r="F4549" s="228">
        <v>21746</v>
      </c>
      <c r="G4549" s="228">
        <v>1880</v>
      </c>
      <c r="H4549" s="228">
        <v>5538</v>
      </c>
      <c r="I4549" s="228">
        <v>4287202.58</v>
      </c>
      <c r="J4549" s="228">
        <v>1456327.84</v>
      </c>
      <c r="K4549" s="228">
        <v>204941.54</v>
      </c>
      <c r="L4549" s="228">
        <v>6454150.46</v>
      </c>
    </row>
    <row r="4550" spans="1:12">
      <c r="A4550" s="228">
        <v>2011</v>
      </c>
      <c r="B4550" s="228" t="s">
        <v>192</v>
      </c>
      <c r="C4550" s="228" t="s">
        <v>64</v>
      </c>
      <c r="D4550" s="228" t="s">
        <v>206</v>
      </c>
      <c r="E4550" s="228">
        <v>35</v>
      </c>
      <c r="F4550" s="228">
        <v>23874</v>
      </c>
      <c r="G4550" s="228">
        <v>1926</v>
      </c>
      <c r="H4550" s="228">
        <v>4539</v>
      </c>
      <c r="I4550" s="228">
        <v>3556913.73</v>
      </c>
      <c r="J4550" s="228">
        <v>1262529.94</v>
      </c>
      <c r="K4550" s="228">
        <v>284638</v>
      </c>
      <c r="L4550" s="228">
        <v>5512282.3700000001</v>
      </c>
    </row>
    <row r="4551" spans="1:12">
      <c r="A4551" s="228">
        <v>2011</v>
      </c>
      <c r="B4551" s="228" t="s">
        <v>192</v>
      </c>
      <c r="C4551" s="228" t="s">
        <v>64</v>
      </c>
      <c r="D4551" s="228" t="s">
        <v>206</v>
      </c>
      <c r="E4551" s="228">
        <v>40</v>
      </c>
      <c r="F4551" s="228">
        <v>26000</v>
      </c>
      <c r="G4551" s="228">
        <v>1706</v>
      </c>
      <c r="H4551" s="228">
        <v>3561</v>
      </c>
      <c r="I4551" s="228">
        <v>2843262.63</v>
      </c>
      <c r="J4551" s="228">
        <v>953442.66</v>
      </c>
      <c r="K4551" s="228">
        <v>325437.23</v>
      </c>
      <c r="L4551" s="228">
        <v>4498675.83</v>
      </c>
    </row>
    <row r="4552" spans="1:12">
      <c r="A4552" s="228">
        <v>2011</v>
      </c>
      <c r="B4552" s="228" t="s">
        <v>192</v>
      </c>
      <c r="C4552" s="228" t="s">
        <v>64</v>
      </c>
      <c r="D4552" s="228" t="s">
        <v>206</v>
      </c>
      <c r="E4552" s="228">
        <v>45</v>
      </c>
      <c r="F4552" s="228">
        <v>28830</v>
      </c>
      <c r="G4552" s="228">
        <v>2197</v>
      </c>
      <c r="H4552" s="228">
        <v>4542</v>
      </c>
      <c r="I4552" s="228">
        <v>3643877.23</v>
      </c>
      <c r="J4552" s="228">
        <v>1024387.14</v>
      </c>
      <c r="K4552" s="228">
        <v>615451</v>
      </c>
      <c r="L4552" s="228">
        <v>5646222.9000000004</v>
      </c>
    </row>
    <row r="4553" spans="1:12">
      <c r="A4553" s="228">
        <v>2011</v>
      </c>
      <c r="B4553" s="228" t="s">
        <v>192</v>
      </c>
      <c r="C4553" s="228" t="s">
        <v>64</v>
      </c>
      <c r="D4553" s="228" t="s">
        <v>206</v>
      </c>
      <c r="E4553" s="228">
        <v>50</v>
      </c>
      <c r="F4553" s="228">
        <v>32043</v>
      </c>
      <c r="G4553" s="228">
        <v>3095</v>
      </c>
      <c r="H4553" s="228">
        <v>6299</v>
      </c>
      <c r="I4553" s="228">
        <v>4760916.47</v>
      </c>
      <c r="J4553" s="228">
        <v>1393445.81</v>
      </c>
      <c r="K4553" s="228">
        <v>960849.09</v>
      </c>
      <c r="L4553" s="228">
        <v>7592783.6299999999</v>
      </c>
    </row>
    <row r="4554" spans="1:12">
      <c r="A4554" s="228">
        <v>2011</v>
      </c>
      <c r="B4554" s="228" t="s">
        <v>192</v>
      </c>
      <c r="C4554" s="228" t="s">
        <v>64</v>
      </c>
      <c r="D4554" s="228" t="s">
        <v>206</v>
      </c>
      <c r="E4554" s="228">
        <v>55</v>
      </c>
      <c r="F4554" s="228">
        <v>32139</v>
      </c>
      <c r="G4554" s="228">
        <v>3512</v>
      </c>
      <c r="H4554" s="228">
        <v>7572</v>
      </c>
      <c r="I4554" s="228">
        <v>5794786.8399999999</v>
      </c>
      <c r="J4554" s="228">
        <v>1642676.53</v>
      </c>
      <c r="K4554" s="228">
        <v>1442128.83</v>
      </c>
      <c r="L4554" s="228">
        <v>9321667.2400000002</v>
      </c>
    </row>
    <row r="4555" spans="1:12">
      <c r="A4555" s="228">
        <v>2011</v>
      </c>
      <c r="B4555" s="228" t="s">
        <v>192</v>
      </c>
      <c r="C4555" s="228" t="s">
        <v>64</v>
      </c>
      <c r="D4555" s="228" t="s">
        <v>206</v>
      </c>
      <c r="E4555" s="228">
        <v>60</v>
      </c>
      <c r="F4555" s="228">
        <v>30881</v>
      </c>
      <c r="G4555" s="228">
        <v>3914</v>
      </c>
      <c r="H4555" s="228">
        <v>8991</v>
      </c>
      <c r="I4555" s="228">
        <v>6994491.5599999996</v>
      </c>
      <c r="J4555" s="228">
        <v>1944955.28</v>
      </c>
      <c r="K4555" s="228">
        <v>1841587.66</v>
      </c>
      <c r="L4555" s="228">
        <v>11294632.9</v>
      </c>
    </row>
    <row r="4556" spans="1:12">
      <c r="A4556" s="228">
        <v>2011</v>
      </c>
      <c r="B4556" s="228" t="s">
        <v>192</v>
      </c>
      <c r="C4556" s="228" t="s">
        <v>64</v>
      </c>
      <c r="D4556" s="228" t="s">
        <v>206</v>
      </c>
      <c r="E4556" s="228">
        <v>65</v>
      </c>
      <c r="F4556" s="228">
        <v>22313</v>
      </c>
      <c r="G4556" s="228">
        <v>3654</v>
      </c>
      <c r="H4556" s="228">
        <v>8389</v>
      </c>
      <c r="I4556" s="228">
        <v>6384625.7199999997</v>
      </c>
      <c r="J4556" s="228">
        <v>1761727.89</v>
      </c>
      <c r="K4556" s="228">
        <v>1781560.11</v>
      </c>
      <c r="L4556" s="228">
        <v>10302652.210000001</v>
      </c>
    </row>
    <row r="4557" spans="1:12">
      <c r="A4557" s="228">
        <v>2011</v>
      </c>
      <c r="B4557" s="228" t="s">
        <v>192</v>
      </c>
      <c r="C4557" s="228" t="s">
        <v>64</v>
      </c>
      <c r="D4557" s="228" t="s">
        <v>206</v>
      </c>
      <c r="E4557" s="228">
        <v>70</v>
      </c>
      <c r="F4557" s="228">
        <v>16232</v>
      </c>
      <c r="G4557" s="228">
        <v>3433</v>
      </c>
      <c r="H4557" s="228">
        <v>8823</v>
      </c>
      <c r="I4557" s="228">
        <v>6283679.4299999997</v>
      </c>
      <c r="J4557" s="228">
        <v>1622770.06</v>
      </c>
      <c r="K4557" s="228">
        <v>2060661.2</v>
      </c>
      <c r="L4557" s="228">
        <v>10292483.369999999</v>
      </c>
    </row>
    <row r="4558" spans="1:12">
      <c r="A4558" s="228">
        <v>2011</v>
      </c>
      <c r="B4558" s="228" t="s">
        <v>192</v>
      </c>
      <c r="C4558" s="228" t="s">
        <v>64</v>
      </c>
      <c r="D4558" s="228" t="s">
        <v>206</v>
      </c>
      <c r="E4558" s="228">
        <v>75</v>
      </c>
      <c r="F4558" s="228">
        <v>12252</v>
      </c>
      <c r="G4558" s="228">
        <v>2808</v>
      </c>
      <c r="H4558" s="228">
        <v>8633</v>
      </c>
      <c r="I4558" s="228">
        <v>5715761.2999999998</v>
      </c>
      <c r="J4558" s="228">
        <v>1461232.06</v>
      </c>
      <c r="K4558" s="228">
        <v>1698214.38</v>
      </c>
      <c r="L4558" s="228">
        <v>9150882.1899999995</v>
      </c>
    </row>
    <row r="4559" spans="1:12">
      <c r="A4559" s="228">
        <v>2011</v>
      </c>
      <c r="B4559" s="228" t="s">
        <v>192</v>
      </c>
      <c r="C4559" s="228" t="s">
        <v>64</v>
      </c>
      <c r="D4559" s="228" t="s">
        <v>206</v>
      </c>
      <c r="E4559" s="228">
        <v>80</v>
      </c>
      <c r="F4559" s="228">
        <v>10719</v>
      </c>
      <c r="G4559" s="228">
        <v>2714</v>
      </c>
      <c r="H4559" s="228">
        <v>10664</v>
      </c>
      <c r="I4559" s="228">
        <v>6153430.8799999999</v>
      </c>
      <c r="J4559" s="228">
        <v>1311819.6299999999</v>
      </c>
      <c r="K4559" s="228">
        <v>1253091</v>
      </c>
      <c r="L4559" s="228">
        <v>8974769.6099999994</v>
      </c>
    </row>
    <row r="4560" spans="1:12">
      <c r="A4560" s="228">
        <v>2011</v>
      </c>
      <c r="B4560" s="228" t="s">
        <v>192</v>
      </c>
      <c r="C4560" s="228" t="s">
        <v>64</v>
      </c>
      <c r="D4560" s="228" t="s">
        <v>206</v>
      </c>
      <c r="E4560" s="228">
        <v>85</v>
      </c>
      <c r="F4560" s="228">
        <v>6821</v>
      </c>
      <c r="G4560" s="228">
        <v>1496</v>
      </c>
      <c r="H4560" s="228">
        <v>8893</v>
      </c>
      <c r="I4560" s="228">
        <v>4261270.4400000004</v>
      </c>
      <c r="J4560" s="228">
        <v>775427.72</v>
      </c>
      <c r="K4560" s="228">
        <v>661299</v>
      </c>
      <c r="L4560" s="228">
        <v>6089858.7800000003</v>
      </c>
    </row>
    <row r="4561" spans="1:12">
      <c r="A4561" s="228">
        <v>2011</v>
      </c>
      <c r="B4561" s="228" t="s">
        <v>192</v>
      </c>
      <c r="C4561" s="228" t="s">
        <v>64</v>
      </c>
      <c r="D4561" s="228" t="s">
        <v>206</v>
      </c>
      <c r="E4561" s="228">
        <v>90</v>
      </c>
      <c r="F4561" s="228">
        <v>2738</v>
      </c>
      <c r="G4561" s="228">
        <v>494</v>
      </c>
      <c r="H4561" s="228">
        <v>4668</v>
      </c>
      <c r="I4561" s="228">
        <v>1714354.55</v>
      </c>
      <c r="J4561" s="228">
        <v>267418.3</v>
      </c>
      <c r="K4561" s="228">
        <v>198646.3</v>
      </c>
      <c r="L4561" s="228">
        <v>2255251.27</v>
      </c>
    </row>
    <row r="4562" spans="1:12">
      <c r="A4562" s="228">
        <v>2011</v>
      </c>
      <c r="B4562" s="228" t="s">
        <v>192</v>
      </c>
      <c r="C4562" s="228" t="s">
        <v>64</v>
      </c>
      <c r="D4562" s="228" t="s">
        <v>206</v>
      </c>
      <c r="E4562" s="228">
        <v>95</v>
      </c>
      <c r="F4562" s="228">
        <v>817</v>
      </c>
      <c r="G4562" s="228">
        <v>151</v>
      </c>
      <c r="H4562" s="228">
        <v>2188</v>
      </c>
      <c r="I4562" s="228">
        <v>503129</v>
      </c>
      <c r="J4562" s="228">
        <v>51340</v>
      </c>
      <c r="K4562" s="228">
        <v>24772</v>
      </c>
      <c r="L4562" s="228">
        <v>772672.4</v>
      </c>
    </row>
    <row r="4563" spans="1:12">
      <c r="A4563" s="228">
        <v>2011</v>
      </c>
      <c r="B4563" s="228" t="s">
        <v>192</v>
      </c>
      <c r="C4563" s="228" t="s">
        <v>65</v>
      </c>
      <c r="D4563" s="228" t="s">
        <v>205</v>
      </c>
      <c r="E4563" s="228">
        <v>0</v>
      </c>
      <c r="F4563" s="228">
        <v>37826</v>
      </c>
      <c r="G4563" s="228">
        <v>1479</v>
      </c>
      <c r="H4563" s="228">
        <v>3816</v>
      </c>
      <c r="I4563" s="228">
        <v>2470686.7999999998</v>
      </c>
      <c r="J4563" s="228">
        <v>433601.25</v>
      </c>
      <c r="K4563" s="228">
        <v>68560</v>
      </c>
      <c r="L4563" s="228">
        <v>3158929.4</v>
      </c>
    </row>
    <row r="4564" spans="1:12">
      <c r="A4564" s="228">
        <v>2011</v>
      </c>
      <c r="B4564" s="228" t="s">
        <v>192</v>
      </c>
      <c r="C4564" s="228" t="s">
        <v>65</v>
      </c>
      <c r="D4564" s="228" t="s">
        <v>205</v>
      </c>
      <c r="E4564" s="228">
        <v>5</v>
      </c>
      <c r="F4564" s="228">
        <v>37371</v>
      </c>
      <c r="G4564" s="228">
        <v>576</v>
      </c>
      <c r="H4564" s="228">
        <v>684</v>
      </c>
      <c r="I4564" s="228">
        <v>712548.1</v>
      </c>
      <c r="J4564" s="228">
        <v>180480.07</v>
      </c>
      <c r="K4564" s="228">
        <v>52217</v>
      </c>
      <c r="L4564" s="228">
        <v>1028593.52</v>
      </c>
    </row>
    <row r="4565" spans="1:12">
      <c r="A4565" s="228">
        <v>2011</v>
      </c>
      <c r="B4565" s="228" t="s">
        <v>192</v>
      </c>
      <c r="C4565" s="228" t="s">
        <v>65</v>
      </c>
      <c r="D4565" s="228" t="s">
        <v>205</v>
      </c>
      <c r="E4565" s="228">
        <v>10</v>
      </c>
      <c r="F4565" s="228">
        <v>38414</v>
      </c>
      <c r="G4565" s="228">
        <v>420</v>
      </c>
      <c r="H4565" s="228">
        <v>652</v>
      </c>
      <c r="I4565" s="228">
        <v>582977.15</v>
      </c>
      <c r="J4565" s="228">
        <v>123498.34</v>
      </c>
      <c r="K4565" s="228">
        <v>59895</v>
      </c>
      <c r="L4565" s="228">
        <v>828465.47</v>
      </c>
    </row>
    <row r="4566" spans="1:12">
      <c r="A4566" s="228">
        <v>2011</v>
      </c>
      <c r="B4566" s="228" t="s">
        <v>192</v>
      </c>
      <c r="C4566" s="228" t="s">
        <v>65</v>
      </c>
      <c r="D4566" s="228" t="s">
        <v>205</v>
      </c>
      <c r="E4566" s="228">
        <v>15</v>
      </c>
      <c r="F4566" s="228">
        <v>40282</v>
      </c>
      <c r="G4566" s="228">
        <v>1191</v>
      </c>
      <c r="H4566" s="228">
        <v>1923</v>
      </c>
      <c r="I4566" s="228">
        <v>1817650.35</v>
      </c>
      <c r="J4566" s="228">
        <v>357223.52</v>
      </c>
      <c r="K4566" s="228">
        <v>213081</v>
      </c>
      <c r="L4566" s="228">
        <v>2657237.2200000002</v>
      </c>
    </row>
    <row r="4567" spans="1:12">
      <c r="A4567" s="228">
        <v>2011</v>
      </c>
      <c r="B4567" s="228" t="s">
        <v>192</v>
      </c>
      <c r="C4567" s="228" t="s">
        <v>65</v>
      </c>
      <c r="D4567" s="228" t="s">
        <v>205</v>
      </c>
      <c r="E4567" s="228">
        <v>20</v>
      </c>
      <c r="F4567" s="228">
        <v>33688</v>
      </c>
      <c r="G4567" s="228">
        <v>952</v>
      </c>
      <c r="H4567" s="228">
        <v>1591</v>
      </c>
      <c r="I4567" s="228">
        <v>1573941.44</v>
      </c>
      <c r="J4567" s="228">
        <v>348500.5</v>
      </c>
      <c r="K4567" s="228">
        <v>261494</v>
      </c>
      <c r="L4567" s="228">
        <v>2433968.52</v>
      </c>
    </row>
    <row r="4568" spans="1:12">
      <c r="A4568" s="228">
        <v>2011</v>
      </c>
      <c r="B4568" s="228" t="s">
        <v>192</v>
      </c>
      <c r="C4568" s="228" t="s">
        <v>65</v>
      </c>
      <c r="D4568" s="228" t="s">
        <v>205</v>
      </c>
      <c r="E4568" s="228">
        <v>25</v>
      </c>
      <c r="F4568" s="228">
        <v>34945</v>
      </c>
      <c r="G4568" s="228">
        <v>835</v>
      </c>
      <c r="H4568" s="228">
        <v>1527</v>
      </c>
      <c r="I4568" s="228">
        <v>1493248.15</v>
      </c>
      <c r="J4568" s="228">
        <v>351294.4</v>
      </c>
      <c r="K4568" s="228">
        <v>249866</v>
      </c>
      <c r="L4568" s="228">
        <v>2338613.38</v>
      </c>
    </row>
    <row r="4569" spans="1:12">
      <c r="A4569" s="228">
        <v>2011</v>
      </c>
      <c r="B4569" s="228" t="s">
        <v>192</v>
      </c>
      <c r="C4569" s="228" t="s">
        <v>65</v>
      </c>
      <c r="D4569" s="228" t="s">
        <v>205</v>
      </c>
      <c r="E4569" s="228">
        <v>30</v>
      </c>
      <c r="F4569" s="228">
        <v>40363</v>
      </c>
      <c r="G4569" s="228">
        <v>1141</v>
      </c>
      <c r="H4569" s="228">
        <v>2033</v>
      </c>
      <c r="I4569" s="228">
        <v>1884556.58</v>
      </c>
      <c r="J4569" s="228">
        <v>439483.09</v>
      </c>
      <c r="K4569" s="228">
        <v>385704</v>
      </c>
      <c r="L4569" s="228">
        <v>3077217.74</v>
      </c>
    </row>
    <row r="4570" spans="1:12">
      <c r="A4570" s="228">
        <v>2011</v>
      </c>
      <c r="B4570" s="228" t="s">
        <v>192</v>
      </c>
      <c r="C4570" s="228" t="s">
        <v>65</v>
      </c>
      <c r="D4570" s="228" t="s">
        <v>205</v>
      </c>
      <c r="E4570" s="228">
        <v>35</v>
      </c>
      <c r="F4570" s="228">
        <v>43372</v>
      </c>
      <c r="G4570" s="228">
        <v>1364</v>
      </c>
      <c r="H4570" s="228">
        <v>2389</v>
      </c>
      <c r="I4570" s="228">
        <v>2394808.83</v>
      </c>
      <c r="J4570" s="228">
        <v>559372.56000000006</v>
      </c>
      <c r="K4570" s="228">
        <v>442713.75</v>
      </c>
      <c r="L4570" s="228">
        <v>3857020.48</v>
      </c>
    </row>
    <row r="4571" spans="1:12">
      <c r="A4571" s="228">
        <v>2011</v>
      </c>
      <c r="B4571" s="228" t="s">
        <v>192</v>
      </c>
      <c r="C4571" s="228" t="s">
        <v>65</v>
      </c>
      <c r="D4571" s="228" t="s">
        <v>205</v>
      </c>
      <c r="E4571" s="228">
        <v>40</v>
      </c>
      <c r="F4571" s="228">
        <v>45308</v>
      </c>
      <c r="G4571" s="228">
        <v>1666</v>
      </c>
      <c r="H4571" s="228">
        <v>3089</v>
      </c>
      <c r="I4571" s="228">
        <v>2979234.83</v>
      </c>
      <c r="J4571" s="228">
        <v>707456.48</v>
      </c>
      <c r="K4571" s="228">
        <v>639539</v>
      </c>
      <c r="L4571" s="228">
        <v>4844414.43</v>
      </c>
    </row>
    <row r="4572" spans="1:12">
      <c r="A4572" s="228">
        <v>2011</v>
      </c>
      <c r="B4572" s="228" t="s">
        <v>192</v>
      </c>
      <c r="C4572" s="228" t="s">
        <v>65</v>
      </c>
      <c r="D4572" s="228" t="s">
        <v>205</v>
      </c>
      <c r="E4572" s="228">
        <v>45</v>
      </c>
      <c r="F4572" s="228">
        <v>45979</v>
      </c>
      <c r="G4572" s="228">
        <v>2142</v>
      </c>
      <c r="H4572" s="228">
        <v>3736</v>
      </c>
      <c r="I4572" s="228">
        <v>3871152.08</v>
      </c>
      <c r="J4572" s="228">
        <v>921674.76</v>
      </c>
      <c r="K4572" s="228">
        <v>923399.25</v>
      </c>
      <c r="L4572" s="228">
        <v>6380790.8700000001</v>
      </c>
    </row>
    <row r="4573" spans="1:12">
      <c r="A4573" s="228">
        <v>2011</v>
      </c>
      <c r="B4573" s="228" t="s">
        <v>192</v>
      </c>
      <c r="C4573" s="228" t="s">
        <v>65</v>
      </c>
      <c r="D4573" s="228" t="s">
        <v>205</v>
      </c>
      <c r="E4573" s="228">
        <v>50</v>
      </c>
      <c r="F4573" s="228">
        <v>46005</v>
      </c>
      <c r="G4573" s="228">
        <v>3051</v>
      </c>
      <c r="H4573" s="228">
        <v>5492</v>
      </c>
      <c r="I4573" s="228">
        <v>5629409</v>
      </c>
      <c r="J4573" s="228">
        <v>1453882.02</v>
      </c>
      <c r="K4573" s="228">
        <v>1457604.1</v>
      </c>
      <c r="L4573" s="228">
        <v>9348591.4700000007</v>
      </c>
    </row>
    <row r="4574" spans="1:12">
      <c r="A4574" s="228">
        <v>2011</v>
      </c>
      <c r="B4574" s="228" t="s">
        <v>192</v>
      </c>
      <c r="C4574" s="228" t="s">
        <v>65</v>
      </c>
      <c r="D4574" s="228" t="s">
        <v>205</v>
      </c>
      <c r="E4574" s="228">
        <v>55</v>
      </c>
      <c r="F4574" s="228">
        <v>42568</v>
      </c>
      <c r="G4574" s="228">
        <v>3611</v>
      </c>
      <c r="H4574" s="228">
        <v>6726</v>
      </c>
      <c r="I4574" s="228">
        <v>6876324.5999999996</v>
      </c>
      <c r="J4574" s="228">
        <v>1833787.49</v>
      </c>
      <c r="K4574" s="228">
        <v>1757673.58</v>
      </c>
      <c r="L4574" s="228">
        <v>11449008.1</v>
      </c>
    </row>
    <row r="4575" spans="1:12">
      <c r="A4575" s="228">
        <v>2011</v>
      </c>
      <c r="B4575" s="228" t="s">
        <v>192</v>
      </c>
      <c r="C4575" s="228" t="s">
        <v>65</v>
      </c>
      <c r="D4575" s="228" t="s">
        <v>205</v>
      </c>
      <c r="E4575" s="228">
        <v>60</v>
      </c>
      <c r="F4575" s="228">
        <v>39151</v>
      </c>
      <c r="G4575" s="228">
        <v>4270</v>
      </c>
      <c r="H4575" s="228">
        <v>8952</v>
      </c>
      <c r="I4575" s="228">
        <v>9730583.1400000006</v>
      </c>
      <c r="J4575" s="228">
        <v>2337937.38</v>
      </c>
      <c r="K4575" s="228">
        <v>2679674.9500000002</v>
      </c>
      <c r="L4575" s="228">
        <v>15897989.23</v>
      </c>
    </row>
    <row r="4576" spans="1:12">
      <c r="A4576" s="228">
        <v>2011</v>
      </c>
      <c r="B4576" s="228" t="s">
        <v>192</v>
      </c>
      <c r="C4576" s="228" t="s">
        <v>65</v>
      </c>
      <c r="D4576" s="228" t="s">
        <v>205</v>
      </c>
      <c r="E4576" s="228">
        <v>65</v>
      </c>
      <c r="F4576" s="228">
        <v>26664</v>
      </c>
      <c r="G4576" s="228">
        <v>4113</v>
      </c>
      <c r="H4576" s="228">
        <v>8694</v>
      </c>
      <c r="I4576" s="228">
        <v>8993668.5199999996</v>
      </c>
      <c r="J4576" s="228">
        <v>2226746.46</v>
      </c>
      <c r="K4576" s="228">
        <v>2959465.65</v>
      </c>
      <c r="L4576" s="228">
        <v>15075696.51</v>
      </c>
    </row>
    <row r="4577" spans="1:12">
      <c r="A4577" s="228">
        <v>2011</v>
      </c>
      <c r="B4577" s="228" t="s">
        <v>192</v>
      </c>
      <c r="C4577" s="228" t="s">
        <v>65</v>
      </c>
      <c r="D4577" s="228" t="s">
        <v>205</v>
      </c>
      <c r="E4577" s="228">
        <v>70</v>
      </c>
      <c r="F4577" s="228">
        <v>18656</v>
      </c>
      <c r="G4577" s="228">
        <v>3641</v>
      </c>
      <c r="H4577" s="228">
        <v>9059</v>
      </c>
      <c r="I4577" s="228">
        <v>8784508.1799999997</v>
      </c>
      <c r="J4577" s="228">
        <v>2075383.75</v>
      </c>
      <c r="K4577" s="228">
        <v>2685719</v>
      </c>
      <c r="L4577" s="228">
        <v>14291763.51</v>
      </c>
    </row>
    <row r="4578" spans="1:12">
      <c r="A4578" s="228">
        <v>2011</v>
      </c>
      <c r="B4578" s="228" t="s">
        <v>192</v>
      </c>
      <c r="C4578" s="228" t="s">
        <v>65</v>
      </c>
      <c r="D4578" s="228" t="s">
        <v>205</v>
      </c>
      <c r="E4578" s="228">
        <v>75</v>
      </c>
      <c r="F4578" s="228">
        <v>12312</v>
      </c>
      <c r="G4578" s="228">
        <v>2832</v>
      </c>
      <c r="H4578" s="228">
        <v>8447</v>
      </c>
      <c r="I4578" s="228">
        <v>7435777.1799999997</v>
      </c>
      <c r="J4578" s="228">
        <v>1719054.66</v>
      </c>
      <c r="K4578" s="228">
        <v>1961414.66</v>
      </c>
      <c r="L4578" s="228">
        <v>11612466</v>
      </c>
    </row>
    <row r="4579" spans="1:12">
      <c r="A4579" s="228">
        <v>2011</v>
      </c>
      <c r="B4579" s="228" t="s">
        <v>192</v>
      </c>
      <c r="C4579" s="228" t="s">
        <v>65</v>
      </c>
      <c r="D4579" s="228" t="s">
        <v>205</v>
      </c>
      <c r="E4579" s="228">
        <v>80</v>
      </c>
      <c r="F4579" s="228">
        <v>8539</v>
      </c>
      <c r="G4579" s="228">
        <v>2306</v>
      </c>
      <c r="H4579" s="228">
        <v>8604</v>
      </c>
      <c r="I4579" s="228">
        <v>6714465.6100000003</v>
      </c>
      <c r="J4579" s="228">
        <v>1344454.46</v>
      </c>
      <c r="K4579" s="228">
        <v>1700686.5</v>
      </c>
      <c r="L4579" s="228">
        <v>10096272.619999999</v>
      </c>
    </row>
    <row r="4580" spans="1:12">
      <c r="A4580" s="228">
        <v>2011</v>
      </c>
      <c r="B4580" s="228" t="s">
        <v>192</v>
      </c>
      <c r="C4580" s="228" t="s">
        <v>65</v>
      </c>
      <c r="D4580" s="228" t="s">
        <v>205</v>
      </c>
      <c r="E4580" s="228">
        <v>85</v>
      </c>
      <c r="F4580" s="228">
        <v>2908</v>
      </c>
      <c r="G4580" s="228">
        <v>667</v>
      </c>
      <c r="H4580" s="228">
        <v>3274</v>
      </c>
      <c r="I4580" s="228">
        <v>1996182.5</v>
      </c>
      <c r="J4580" s="228">
        <v>319472.05</v>
      </c>
      <c r="K4580" s="228">
        <v>386320</v>
      </c>
      <c r="L4580" s="228">
        <v>2843414.17</v>
      </c>
    </row>
    <row r="4581" spans="1:12">
      <c r="A4581" s="228">
        <v>2011</v>
      </c>
      <c r="B4581" s="228" t="s">
        <v>192</v>
      </c>
      <c r="C4581" s="228" t="s">
        <v>65</v>
      </c>
      <c r="D4581" s="228" t="s">
        <v>205</v>
      </c>
      <c r="E4581" s="228">
        <v>90</v>
      </c>
      <c r="F4581" s="228">
        <v>830</v>
      </c>
      <c r="G4581" s="228">
        <v>219</v>
      </c>
      <c r="H4581" s="228">
        <v>1226</v>
      </c>
      <c r="I4581" s="228">
        <v>622683.41</v>
      </c>
      <c r="J4581" s="228">
        <v>80450.960000000006</v>
      </c>
      <c r="K4581" s="228">
        <v>57359</v>
      </c>
      <c r="L4581" s="228">
        <v>788593.57</v>
      </c>
    </row>
    <row r="4582" spans="1:12">
      <c r="A4582" s="228">
        <v>2011</v>
      </c>
      <c r="B4582" s="228" t="s">
        <v>192</v>
      </c>
      <c r="C4582" s="228" t="s">
        <v>65</v>
      </c>
      <c r="D4582" s="228" t="s">
        <v>205</v>
      </c>
      <c r="E4582" s="228">
        <v>95</v>
      </c>
      <c r="F4582" s="228">
        <v>177</v>
      </c>
      <c r="G4582" s="228">
        <v>31</v>
      </c>
      <c r="H4582" s="228">
        <v>337</v>
      </c>
      <c r="I4582" s="228">
        <v>152864</v>
      </c>
      <c r="J4582" s="228">
        <v>16675.2</v>
      </c>
      <c r="K4582" s="228">
        <v>1368</v>
      </c>
      <c r="L4582" s="228">
        <v>179911.75</v>
      </c>
    </row>
    <row r="4583" spans="1:12">
      <c r="A4583" s="228">
        <v>2011</v>
      </c>
      <c r="B4583" s="228" t="s">
        <v>192</v>
      </c>
      <c r="C4583" s="228" t="s">
        <v>65</v>
      </c>
      <c r="D4583" s="228" t="s">
        <v>206</v>
      </c>
      <c r="E4583" s="228">
        <v>0</v>
      </c>
      <c r="F4583" s="228">
        <v>35782</v>
      </c>
      <c r="G4583" s="228">
        <v>976</v>
      </c>
      <c r="H4583" s="228">
        <v>2799</v>
      </c>
      <c r="I4583" s="228">
        <v>1676813.95</v>
      </c>
      <c r="J4583" s="228">
        <v>231602.63</v>
      </c>
      <c r="K4583" s="228">
        <v>19633.900000000001</v>
      </c>
      <c r="L4583" s="228">
        <v>2018137.96</v>
      </c>
    </row>
    <row r="4584" spans="1:12">
      <c r="A4584" s="228">
        <v>2011</v>
      </c>
      <c r="B4584" s="228" t="s">
        <v>192</v>
      </c>
      <c r="C4584" s="228" t="s">
        <v>65</v>
      </c>
      <c r="D4584" s="228" t="s">
        <v>206</v>
      </c>
      <c r="E4584" s="228">
        <v>5</v>
      </c>
      <c r="F4584" s="228">
        <v>35111</v>
      </c>
      <c r="G4584" s="228">
        <v>410</v>
      </c>
      <c r="H4584" s="228">
        <v>509</v>
      </c>
      <c r="I4584" s="228">
        <v>513886.3</v>
      </c>
      <c r="J4584" s="228">
        <v>125585.4</v>
      </c>
      <c r="K4584" s="228">
        <v>20515</v>
      </c>
      <c r="L4584" s="228">
        <v>730982.8</v>
      </c>
    </row>
    <row r="4585" spans="1:12">
      <c r="A4585" s="228">
        <v>2011</v>
      </c>
      <c r="B4585" s="228" t="s">
        <v>192</v>
      </c>
      <c r="C4585" s="228" t="s">
        <v>65</v>
      </c>
      <c r="D4585" s="228" t="s">
        <v>206</v>
      </c>
      <c r="E4585" s="228">
        <v>10</v>
      </c>
      <c r="F4585" s="228">
        <v>36451</v>
      </c>
      <c r="G4585" s="228">
        <v>381</v>
      </c>
      <c r="H4585" s="228">
        <v>474</v>
      </c>
      <c r="I4585" s="228">
        <v>471474.3</v>
      </c>
      <c r="J4585" s="228">
        <v>106600.97</v>
      </c>
      <c r="K4585" s="228">
        <v>55304.800000000003</v>
      </c>
      <c r="L4585" s="228">
        <v>693615.59</v>
      </c>
    </row>
    <row r="4586" spans="1:12">
      <c r="A4586" s="228">
        <v>2011</v>
      </c>
      <c r="B4586" s="228" t="s">
        <v>192</v>
      </c>
      <c r="C4586" s="228" t="s">
        <v>65</v>
      </c>
      <c r="D4586" s="228" t="s">
        <v>206</v>
      </c>
      <c r="E4586" s="228">
        <v>15</v>
      </c>
      <c r="F4586" s="228">
        <v>38167</v>
      </c>
      <c r="G4586" s="228">
        <v>1356</v>
      </c>
      <c r="H4586" s="228">
        <v>2654</v>
      </c>
      <c r="I4586" s="228">
        <v>2277559.48</v>
      </c>
      <c r="J4586" s="228">
        <v>402815</v>
      </c>
      <c r="K4586" s="228">
        <v>198712.4</v>
      </c>
      <c r="L4586" s="228">
        <v>3216485.41</v>
      </c>
    </row>
    <row r="4587" spans="1:12">
      <c r="A4587" s="228">
        <v>2011</v>
      </c>
      <c r="B4587" s="228" t="s">
        <v>192</v>
      </c>
      <c r="C4587" s="228" t="s">
        <v>65</v>
      </c>
      <c r="D4587" s="228" t="s">
        <v>206</v>
      </c>
      <c r="E4587" s="228">
        <v>20</v>
      </c>
      <c r="F4587" s="228">
        <v>34800</v>
      </c>
      <c r="G4587" s="228">
        <v>1508</v>
      </c>
      <c r="H4587" s="228">
        <v>3159</v>
      </c>
      <c r="I4587" s="228">
        <v>2972689.16</v>
      </c>
      <c r="J4587" s="228">
        <v>627250.15</v>
      </c>
      <c r="K4587" s="228">
        <v>366166.64</v>
      </c>
      <c r="L4587" s="228">
        <v>4392829.6100000003</v>
      </c>
    </row>
    <row r="4588" spans="1:12">
      <c r="A4588" s="228">
        <v>2011</v>
      </c>
      <c r="B4588" s="228" t="s">
        <v>192</v>
      </c>
      <c r="C4588" s="228" t="s">
        <v>65</v>
      </c>
      <c r="D4588" s="228" t="s">
        <v>206</v>
      </c>
      <c r="E4588" s="228">
        <v>25</v>
      </c>
      <c r="F4588" s="228">
        <v>38067</v>
      </c>
      <c r="G4588" s="228">
        <v>2232</v>
      </c>
      <c r="H4588" s="228">
        <v>6039</v>
      </c>
      <c r="I4588" s="228">
        <v>5734293.7400000002</v>
      </c>
      <c r="J4588" s="228">
        <v>1607092.53</v>
      </c>
      <c r="K4588" s="228">
        <v>301777</v>
      </c>
      <c r="L4588" s="228">
        <v>8314540.1500000004</v>
      </c>
    </row>
    <row r="4589" spans="1:12">
      <c r="A4589" s="228">
        <v>2011</v>
      </c>
      <c r="B4589" s="228" t="s">
        <v>192</v>
      </c>
      <c r="C4589" s="228" t="s">
        <v>65</v>
      </c>
      <c r="D4589" s="228" t="s">
        <v>206</v>
      </c>
      <c r="E4589" s="228">
        <v>30</v>
      </c>
      <c r="F4589" s="228">
        <v>42789</v>
      </c>
      <c r="G4589" s="228">
        <v>3297</v>
      </c>
      <c r="H4589" s="228">
        <v>9286</v>
      </c>
      <c r="I4589" s="228">
        <v>9292795.1799999997</v>
      </c>
      <c r="J4589" s="228">
        <v>2526751.59</v>
      </c>
      <c r="K4589" s="228">
        <v>519579.6</v>
      </c>
      <c r="L4589" s="228">
        <v>13361688.869999999</v>
      </c>
    </row>
    <row r="4590" spans="1:12">
      <c r="A4590" s="228">
        <v>2011</v>
      </c>
      <c r="B4590" s="228" t="s">
        <v>192</v>
      </c>
      <c r="C4590" s="228" t="s">
        <v>65</v>
      </c>
      <c r="D4590" s="228" t="s">
        <v>206</v>
      </c>
      <c r="E4590" s="228">
        <v>35</v>
      </c>
      <c r="F4590" s="228">
        <v>45583</v>
      </c>
      <c r="G4590" s="228">
        <v>3416</v>
      </c>
      <c r="H4590" s="228">
        <v>8726</v>
      </c>
      <c r="I4590" s="228">
        <v>8339791.5300000003</v>
      </c>
      <c r="J4590" s="228">
        <v>2120963.64</v>
      </c>
      <c r="K4590" s="228">
        <v>533238</v>
      </c>
      <c r="L4590" s="228">
        <v>12274696.310000001</v>
      </c>
    </row>
    <row r="4591" spans="1:12">
      <c r="A4591" s="228">
        <v>2011</v>
      </c>
      <c r="B4591" s="228" t="s">
        <v>192</v>
      </c>
      <c r="C4591" s="228" t="s">
        <v>65</v>
      </c>
      <c r="D4591" s="228" t="s">
        <v>206</v>
      </c>
      <c r="E4591" s="228">
        <v>40</v>
      </c>
      <c r="F4591" s="228">
        <v>46977</v>
      </c>
      <c r="G4591" s="228">
        <v>2935</v>
      </c>
      <c r="H4591" s="228">
        <v>5889</v>
      </c>
      <c r="I4591" s="228">
        <v>5717957.5899999999</v>
      </c>
      <c r="J4591" s="228">
        <v>1411424.14</v>
      </c>
      <c r="K4591" s="228">
        <v>726509.6</v>
      </c>
      <c r="L4591" s="228">
        <v>8939043.5299999993</v>
      </c>
    </row>
    <row r="4592" spans="1:12">
      <c r="A4592" s="228">
        <v>2011</v>
      </c>
      <c r="B4592" s="228" t="s">
        <v>192</v>
      </c>
      <c r="C4592" s="228" t="s">
        <v>65</v>
      </c>
      <c r="D4592" s="228" t="s">
        <v>206</v>
      </c>
      <c r="E4592" s="228">
        <v>45</v>
      </c>
      <c r="F4592" s="228">
        <v>47446</v>
      </c>
      <c r="G4592" s="228">
        <v>3423</v>
      </c>
      <c r="H4592" s="228">
        <v>6910</v>
      </c>
      <c r="I4592" s="228">
        <v>6381824.2400000002</v>
      </c>
      <c r="J4592" s="228">
        <v>1468403.85</v>
      </c>
      <c r="K4592" s="228">
        <v>964619.78</v>
      </c>
      <c r="L4592" s="228">
        <v>9903328.1899999995</v>
      </c>
    </row>
    <row r="4593" spans="1:12">
      <c r="A4593" s="228">
        <v>2011</v>
      </c>
      <c r="B4593" s="228" t="s">
        <v>192</v>
      </c>
      <c r="C4593" s="228" t="s">
        <v>65</v>
      </c>
      <c r="D4593" s="228" t="s">
        <v>206</v>
      </c>
      <c r="E4593" s="228">
        <v>50</v>
      </c>
      <c r="F4593" s="228">
        <v>47639</v>
      </c>
      <c r="G4593" s="228">
        <v>3706</v>
      </c>
      <c r="H4593" s="228">
        <v>7332</v>
      </c>
      <c r="I4593" s="228">
        <v>7119181.5700000003</v>
      </c>
      <c r="J4593" s="228">
        <v>1752844.63</v>
      </c>
      <c r="K4593" s="228">
        <v>1492042.25</v>
      </c>
      <c r="L4593" s="228">
        <v>11537711.51</v>
      </c>
    </row>
    <row r="4594" spans="1:12">
      <c r="A4594" s="228">
        <v>2011</v>
      </c>
      <c r="B4594" s="228" t="s">
        <v>192</v>
      </c>
      <c r="C4594" s="228" t="s">
        <v>65</v>
      </c>
      <c r="D4594" s="228" t="s">
        <v>206</v>
      </c>
      <c r="E4594" s="228">
        <v>55</v>
      </c>
      <c r="F4594" s="228">
        <v>44461</v>
      </c>
      <c r="G4594" s="228">
        <v>4119</v>
      </c>
      <c r="H4594" s="228">
        <v>8132</v>
      </c>
      <c r="I4594" s="228">
        <v>7891961.29</v>
      </c>
      <c r="J4594" s="228">
        <v>1923012.42</v>
      </c>
      <c r="K4594" s="228">
        <v>1866763.89</v>
      </c>
      <c r="L4594" s="228">
        <v>12881382.35</v>
      </c>
    </row>
    <row r="4595" spans="1:12">
      <c r="A4595" s="228">
        <v>2011</v>
      </c>
      <c r="B4595" s="228" t="s">
        <v>192</v>
      </c>
      <c r="C4595" s="228" t="s">
        <v>65</v>
      </c>
      <c r="D4595" s="228" t="s">
        <v>206</v>
      </c>
      <c r="E4595" s="228">
        <v>60</v>
      </c>
      <c r="F4595" s="228">
        <v>39309</v>
      </c>
      <c r="G4595" s="228">
        <v>4255</v>
      </c>
      <c r="H4595" s="228">
        <v>9229</v>
      </c>
      <c r="I4595" s="228">
        <v>8588163.25</v>
      </c>
      <c r="J4595" s="228">
        <v>2112252.4700000002</v>
      </c>
      <c r="K4595" s="228">
        <v>1999210.05</v>
      </c>
      <c r="L4595" s="228">
        <v>13838742.92</v>
      </c>
    </row>
    <row r="4596" spans="1:12">
      <c r="A4596" s="228">
        <v>2011</v>
      </c>
      <c r="B4596" s="228" t="s">
        <v>192</v>
      </c>
      <c r="C4596" s="228" t="s">
        <v>65</v>
      </c>
      <c r="D4596" s="228" t="s">
        <v>206</v>
      </c>
      <c r="E4596" s="228">
        <v>65</v>
      </c>
      <c r="F4596" s="228">
        <v>26333</v>
      </c>
      <c r="G4596" s="228">
        <v>3651</v>
      </c>
      <c r="H4596" s="228">
        <v>8654</v>
      </c>
      <c r="I4596" s="228">
        <v>7980625.3700000001</v>
      </c>
      <c r="J4596" s="228">
        <v>1934903.07</v>
      </c>
      <c r="K4596" s="228">
        <v>2321329.52</v>
      </c>
      <c r="L4596" s="228">
        <v>12976326.189999999</v>
      </c>
    </row>
    <row r="4597" spans="1:12">
      <c r="A4597" s="228">
        <v>2011</v>
      </c>
      <c r="B4597" s="228" t="s">
        <v>192</v>
      </c>
      <c r="C4597" s="228" t="s">
        <v>65</v>
      </c>
      <c r="D4597" s="228" t="s">
        <v>206</v>
      </c>
      <c r="E4597" s="228">
        <v>70</v>
      </c>
      <c r="F4597" s="228">
        <v>19222</v>
      </c>
      <c r="G4597" s="228">
        <v>3020</v>
      </c>
      <c r="H4597" s="228">
        <v>8892</v>
      </c>
      <c r="I4597" s="228">
        <v>7531422.6600000001</v>
      </c>
      <c r="J4597" s="228">
        <v>1816107.06</v>
      </c>
      <c r="K4597" s="228">
        <v>2192410.9</v>
      </c>
      <c r="L4597" s="228">
        <v>12086890.060000001</v>
      </c>
    </row>
    <row r="4598" spans="1:12">
      <c r="A4598" s="228">
        <v>2011</v>
      </c>
      <c r="B4598" s="228" t="s">
        <v>192</v>
      </c>
      <c r="C4598" s="228" t="s">
        <v>65</v>
      </c>
      <c r="D4598" s="228" t="s">
        <v>206</v>
      </c>
      <c r="E4598" s="228">
        <v>75</v>
      </c>
      <c r="F4598" s="228">
        <v>13879</v>
      </c>
      <c r="G4598" s="228">
        <v>2466</v>
      </c>
      <c r="H4598" s="228">
        <v>7616</v>
      </c>
      <c r="I4598" s="228">
        <v>6507368.7699999996</v>
      </c>
      <c r="J4598" s="228">
        <v>1502791.16</v>
      </c>
      <c r="K4598" s="228">
        <v>1528007.5</v>
      </c>
      <c r="L4598" s="228">
        <v>9966081.8900000006</v>
      </c>
    </row>
    <row r="4599" spans="1:12">
      <c r="A4599" s="228">
        <v>2011</v>
      </c>
      <c r="B4599" s="228" t="s">
        <v>192</v>
      </c>
      <c r="C4599" s="228" t="s">
        <v>65</v>
      </c>
      <c r="D4599" s="228" t="s">
        <v>206</v>
      </c>
      <c r="E4599" s="228">
        <v>80</v>
      </c>
      <c r="F4599" s="228">
        <v>10358</v>
      </c>
      <c r="G4599" s="228">
        <v>1761</v>
      </c>
      <c r="H4599" s="228">
        <v>8481</v>
      </c>
      <c r="I4599" s="228">
        <v>5435517.7400000002</v>
      </c>
      <c r="J4599" s="228">
        <v>1023566.17</v>
      </c>
      <c r="K4599" s="228">
        <v>975330.32</v>
      </c>
      <c r="L4599" s="228">
        <v>7726448.9900000002</v>
      </c>
    </row>
    <row r="4600" spans="1:12">
      <c r="A4600" s="228">
        <v>2011</v>
      </c>
      <c r="B4600" s="228" t="s">
        <v>192</v>
      </c>
      <c r="C4600" s="228" t="s">
        <v>65</v>
      </c>
      <c r="D4600" s="228" t="s">
        <v>206</v>
      </c>
      <c r="E4600" s="228">
        <v>85</v>
      </c>
      <c r="F4600" s="228">
        <v>5808</v>
      </c>
      <c r="G4600" s="228">
        <v>1073</v>
      </c>
      <c r="H4600" s="228">
        <v>7004</v>
      </c>
      <c r="I4600" s="228">
        <v>3888671.4</v>
      </c>
      <c r="J4600" s="228">
        <v>577005.68999999994</v>
      </c>
      <c r="K4600" s="228">
        <v>582717.4</v>
      </c>
      <c r="L4600" s="228">
        <v>5246785.53</v>
      </c>
    </row>
    <row r="4601" spans="1:12">
      <c r="A4601" s="228">
        <v>2011</v>
      </c>
      <c r="B4601" s="228" t="s">
        <v>192</v>
      </c>
      <c r="C4601" s="228" t="s">
        <v>65</v>
      </c>
      <c r="D4601" s="228" t="s">
        <v>206</v>
      </c>
      <c r="E4601" s="228">
        <v>90</v>
      </c>
      <c r="F4601" s="228">
        <v>2237</v>
      </c>
      <c r="G4601" s="228">
        <v>352</v>
      </c>
      <c r="H4601" s="228">
        <v>3880</v>
      </c>
      <c r="I4601" s="228">
        <v>1748016.71</v>
      </c>
      <c r="J4601" s="228">
        <v>193140.08</v>
      </c>
      <c r="K4601" s="228">
        <v>129283</v>
      </c>
      <c r="L4601" s="228">
        <v>2171143.8199999998</v>
      </c>
    </row>
    <row r="4602" spans="1:12">
      <c r="A4602" s="228">
        <v>2011</v>
      </c>
      <c r="B4602" s="228" t="s">
        <v>192</v>
      </c>
      <c r="C4602" s="228" t="s">
        <v>65</v>
      </c>
      <c r="D4602" s="228" t="s">
        <v>206</v>
      </c>
      <c r="E4602" s="228">
        <v>95</v>
      </c>
      <c r="F4602" s="228">
        <v>614</v>
      </c>
      <c r="G4602" s="228">
        <v>57</v>
      </c>
      <c r="H4602" s="228">
        <v>1098</v>
      </c>
      <c r="I4602" s="228">
        <v>296979.01</v>
      </c>
      <c r="J4602" s="228">
        <v>28593.85</v>
      </c>
      <c r="K4602" s="228">
        <v>23844</v>
      </c>
      <c r="L4602" s="228">
        <v>391254.31</v>
      </c>
    </row>
    <row r="4603" spans="1:12">
      <c r="A4603" s="228">
        <v>2011</v>
      </c>
      <c r="B4603" s="228" t="s">
        <v>192</v>
      </c>
      <c r="C4603" s="228" t="s">
        <v>66</v>
      </c>
      <c r="D4603" s="228" t="s">
        <v>205</v>
      </c>
      <c r="E4603" s="228">
        <v>0</v>
      </c>
      <c r="F4603" s="228">
        <v>5196</v>
      </c>
      <c r="G4603" s="228">
        <v>151</v>
      </c>
      <c r="H4603" s="228">
        <v>625</v>
      </c>
      <c r="I4603" s="228">
        <v>346466.82</v>
      </c>
      <c r="J4603" s="228">
        <v>50226.33</v>
      </c>
      <c r="K4603" s="228">
        <v>580</v>
      </c>
      <c r="L4603" s="228">
        <v>453315.47</v>
      </c>
    </row>
    <row r="4604" spans="1:12">
      <c r="A4604" s="228">
        <v>2011</v>
      </c>
      <c r="B4604" s="228" t="s">
        <v>192</v>
      </c>
      <c r="C4604" s="228" t="s">
        <v>66</v>
      </c>
      <c r="D4604" s="228" t="s">
        <v>205</v>
      </c>
      <c r="E4604" s="228">
        <v>5</v>
      </c>
      <c r="F4604" s="228">
        <v>5818</v>
      </c>
      <c r="G4604" s="228">
        <v>81</v>
      </c>
      <c r="H4604" s="228">
        <v>112</v>
      </c>
      <c r="I4604" s="228">
        <v>79364.44</v>
      </c>
      <c r="J4604" s="228">
        <v>17315.759999999998</v>
      </c>
      <c r="K4604" s="228">
        <v>858</v>
      </c>
      <c r="L4604" s="228">
        <v>113538.25</v>
      </c>
    </row>
    <row r="4605" spans="1:12">
      <c r="A4605" s="228">
        <v>2011</v>
      </c>
      <c r="B4605" s="228" t="s">
        <v>192</v>
      </c>
      <c r="C4605" s="228" t="s">
        <v>66</v>
      </c>
      <c r="D4605" s="228" t="s">
        <v>205</v>
      </c>
      <c r="E4605" s="228">
        <v>10</v>
      </c>
      <c r="F4605" s="228">
        <v>6297</v>
      </c>
      <c r="G4605" s="228">
        <v>74</v>
      </c>
      <c r="H4605" s="228">
        <v>103</v>
      </c>
      <c r="I4605" s="228">
        <v>86651.59</v>
      </c>
      <c r="J4605" s="228">
        <v>24100.52</v>
      </c>
      <c r="K4605" s="228">
        <v>3541</v>
      </c>
      <c r="L4605" s="228">
        <v>133323.09</v>
      </c>
    </row>
    <row r="4606" spans="1:12">
      <c r="A4606" s="228">
        <v>2011</v>
      </c>
      <c r="B4606" s="228" t="s">
        <v>192</v>
      </c>
      <c r="C4606" s="228" t="s">
        <v>66</v>
      </c>
      <c r="D4606" s="228" t="s">
        <v>205</v>
      </c>
      <c r="E4606" s="228">
        <v>15</v>
      </c>
      <c r="F4606" s="228">
        <v>7403</v>
      </c>
      <c r="G4606" s="228">
        <v>152</v>
      </c>
      <c r="H4606" s="228">
        <v>206</v>
      </c>
      <c r="I4606" s="228">
        <v>210926.85</v>
      </c>
      <c r="J4606" s="228">
        <v>58641.18</v>
      </c>
      <c r="K4606" s="228">
        <v>15821</v>
      </c>
      <c r="L4606" s="228">
        <v>326961.93</v>
      </c>
    </row>
    <row r="4607" spans="1:12">
      <c r="A4607" s="228">
        <v>2011</v>
      </c>
      <c r="B4607" s="228" t="s">
        <v>192</v>
      </c>
      <c r="C4607" s="228" t="s">
        <v>66</v>
      </c>
      <c r="D4607" s="228" t="s">
        <v>205</v>
      </c>
      <c r="E4607" s="228">
        <v>20</v>
      </c>
      <c r="F4607" s="228">
        <v>6109</v>
      </c>
      <c r="G4607" s="228">
        <v>215</v>
      </c>
      <c r="H4607" s="228">
        <v>367</v>
      </c>
      <c r="I4607" s="228">
        <v>306933.43</v>
      </c>
      <c r="J4607" s="228">
        <v>60947.68</v>
      </c>
      <c r="K4607" s="228">
        <v>57850</v>
      </c>
      <c r="L4607" s="228">
        <v>469183.65</v>
      </c>
    </row>
    <row r="4608" spans="1:12">
      <c r="A4608" s="228">
        <v>2011</v>
      </c>
      <c r="B4608" s="228" t="s">
        <v>192</v>
      </c>
      <c r="C4608" s="228" t="s">
        <v>66</v>
      </c>
      <c r="D4608" s="228" t="s">
        <v>205</v>
      </c>
      <c r="E4608" s="228">
        <v>25</v>
      </c>
      <c r="F4608" s="228">
        <v>3809</v>
      </c>
      <c r="G4608" s="228">
        <v>106</v>
      </c>
      <c r="H4608" s="228">
        <v>199</v>
      </c>
      <c r="I4608" s="228">
        <v>154130.9</v>
      </c>
      <c r="J4608" s="228">
        <v>51854.27</v>
      </c>
      <c r="K4608" s="228">
        <v>48816</v>
      </c>
      <c r="L4608" s="228">
        <v>296492.19</v>
      </c>
    </row>
    <row r="4609" spans="1:12">
      <c r="A4609" s="228">
        <v>2011</v>
      </c>
      <c r="B4609" s="228" t="s">
        <v>192</v>
      </c>
      <c r="C4609" s="228" t="s">
        <v>66</v>
      </c>
      <c r="D4609" s="228" t="s">
        <v>205</v>
      </c>
      <c r="E4609" s="228">
        <v>30</v>
      </c>
      <c r="F4609" s="228">
        <v>4723</v>
      </c>
      <c r="G4609" s="228">
        <v>215</v>
      </c>
      <c r="H4609" s="228">
        <v>291</v>
      </c>
      <c r="I4609" s="228">
        <v>219782.59</v>
      </c>
      <c r="J4609" s="228">
        <v>53765.13</v>
      </c>
      <c r="K4609" s="228">
        <v>27531.91</v>
      </c>
      <c r="L4609" s="228">
        <v>356080.65</v>
      </c>
    </row>
    <row r="4610" spans="1:12">
      <c r="A4610" s="228">
        <v>2011</v>
      </c>
      <c r="B4610" s="228" t="s">
        <v>192</v>
      </c>
      <c r="C4610" s="228" t="s">
        <v>66</v>
      </c>
      <c r="D4610" s="228" t="s">
        <v>205</v>
      </c>
      <c r="E4610" s="228">
        <v>35</v>
      </c>
      <c r="F4610" s="228">
        <v>5815</v>
      </c>
      <c r="G4610" s="228">
        <v>200</v>
      </c>
      <c r="H4610" s="228">
        <v>558</v>
      </c>
      <c r="I4610" s="228">
        <v>414498.67</v>
      </c>
      <c r="J4610" s="228">
        <v>76546.850000000006</v>
      </c>
      <c r="K4610" s="228">
        <v>61438</v>
      </c>
      <c r="L4610" s="228">
        <v>612192.23</v>
      </c>
    </row>
    <row r="4611" spans="1:12">
      <c r="A4611" s="228">
        <v>2011</v>
      </c>
      <c r="B4611" s="228" t="s">
        <v>192</v>
      </c>
      <c r="C4611" s="228" t="s">
        <v>66</v>
      </c>
      <c r="D4611" s="228" t="s">
        <v>205</v>
      </c>
      <c r="E4611" s="228">
        <v>40</v>
      </c>
      <c r="F4611" s="228">
        <v>6706</v>
      </c>
      <c r="G4611" s="228">
        <v>364</v>
      </c>
      <c r="H4611" s="228">
        <v>696</v>
      </c>
      <c r="I4611" s="228">
        <v>516692.01</v>
      </c>
      <c r="J4611" s="228">
        <v>126148.76</v>
      </c>
      <c r="K4611" s="228">
        <v>86247</v>
      </c>
      <c r="L4611" s="228">
        <v>816556.86</v>
      </c>
    </row>
    <row r="4612" spans="1:12">
      <c r="A4612" s="228">
        <v>2011</v>
      </c>
      <c r="B4612" s="228" t="s">
        <v>192</v>
      </c>
      <c r="C4612" s="228" t="s">
        <v>66</v>
      </c>
      <c r="D4612" s="228" t="s">
        <v>205</v>
      </c>
      <c r="E4612" s="228">
        <v>45</v>
      </c>
      <c r="F4612" s="228">
        <v>7828</v>
      </c>
      <c r="G4612" s="228">
        <v>424</v>
      </c>
      <c r="H4612" s="228">
        <v>789</v>
      </c>
      <c r="I4612" s="228">
        <v>675254.27</v>
      </c>
      <c r="J4612" s="228">
        <v>158763.01999999999</v>
      </c>
      <c r="K4612" s="228">
        <v>188459</v>
      </c>
      <c r="L4612" s="228">
        <v>1190748.4099999999</v>
      </c>
    </row>
    <row r="4613" spans="1:12">
      <c r="A4613" s="228">
        <v>2011</v>
      </c>
      <c r="B4613" s="228" t="s">
        <v>192</v>
      </c>
      <c r="C4613" s="228" t="s">
        <v>66</v>
      </c>
      <c r="D4613" s="228" t="s">
        <v>205</v>
      </c>
      <c r="E4613" s="228">
        <v>50</v>
      </c>
      <c r="F4613" s="228">
        <v>9256</v>
      </c>
      <c r="G4613" s="228">
        <v>522</v>
      </c>
      <c r="H4613" s="228">
        <v>1138</v>
      </c>
      <c r="I4613" s="228">
        <v>856621.5</v>
      </c>
      <c r="J4613" s="228">
        <v>237224.14</v>
      </c>
      <c r="K4613" s="228">
        <v>235202.25</v>
      </c>
      <c r="L4613" s="228">
        <v>1532262.2</v>
      </c>
    </row>
    <row r="4614" spans="1:12">
      <c r="A4614" s="228">
        <v>2011</v>
      </c>
      <c r="B4614" s="228" t="s">
        <v>192</v>
      </c>
      <c r="C4614" s="228" t="s">
        <v>66</v>
      </c>
      <c r="D4614" s="228" t="s">
        <v>205</v>
      </c>
      <c r="E4614" s="228">
        <v>55</v>
      </c>
      <c r="F4614" s="228">
        <v>9407</v>
      </c>
      <c r="G4614" s="228">
        <v>913</v>
      </c>
      <c r="H4614" s="228">
        <v>2275</v>
      </c>
      <c r="I4614" s="228">
        <v>1781359.4</v>
      </c>
      <c r="J4614" s="228">
        <v>386054.41</v>
      </c>
      <c r="K4614" s="228">
        <v>627110.40000000002</v>
      </c>
      <c r="L4614" s="228">
        <v>3029470.52</v>
      </c>
    </row>
    <row r="4615" spans="1:12">
      <c r="A4615" s="228">
        <v>2011</v>
      </c>
      <c r="B4615" s="228" t="s">
        <v>192</v>
      </c>
      <c r="C4615" s="228" t="s">
        <v>66</v>
      </c>
      <c r="D4615" s="228" t="s">
        <v>205</v>
      </c>
      <c r="E4615" s="228">
        <v>60</v>
      </c>
      <c r="F4615" s="228">
        <v>9143</v>
      </c>
      <c r="G4615" s="228">
        <v>969</v>
      </c>
      <c r="H4615" s="228">
        <v>2597</v>
      </c>
      <c r="I4615" s="228">
        <v>1959688.11</v>
      </c>
      <c r="J4615" s="228">
        <v>483091.34</v>
      </c>
      <c r="K4615" s="228">
        <v>662640.9</v>
      </c>
      <c r="L4615" s="228">
        <v>3352745.21</v>
      </c>
    </row>
    <row r="4616" spans="1:12">
      <c r="A4616" s="228">
        <v>2011</v>
      </c>
      <c r="B4616" s="228" t="s">
        <v>192</v>
      </c>
      <c r="C4616" s="228" t="s">
        <v>66</v>
      </c>
      <c r="D4616" s="228" t="s">
        <v>205</v>
      </c>
      <c r="E4616" s="228">
        <v>65</v>
      </c>
      <c r="F4616" s="228">
        <v>6754</v>
      </c>
      <c r="G4616" s="228">
        <v>1175</v>
      </c>
      <c r="H4616" s="228">
        <v>2465</v>
      </c>
      <c r="I4616" s="228">
        <v>2000191.18</v>
      </c>
      <c r="J4616" s="228">
        <v>478610.9</v>
      </c>
      <c r="K4616" s="228">
        <v>699608</v>
      </c>
      <c r="L4616" s="228">
        <v>3405992.03</v>
      </c>
    </row>
    <row r="4617" spans="1:12">
      <c r="A4617" s="228">
        <v>2011</v>
      </c>
      <c r="B4617" s="228" t="s">
        <v>192</v>
      </c>
      <c r="C4617" s="228" t="s">
        <v>66</v>
      </c>
      <c r="D4617" s="228" t="s">
        <v>205</v>
      </c>
      <c r="E4617" s="228">
        <v>70</v>
      </c>
      <c r="F4617" s="228">
        <v>4830</v>
      </c>
      <c r="G4617" s="228">
        <v>965</v>
      </c>
      <c r="H4617" s="228">
        <v>2867</v>
      </c>
      <c r="I4617" s="228">
        <v>2021144.3</v>
      </c>
      <c r="J4617" s="228">
        <v>447661.3</v>
      </c>
      <c r="K4617" s="228">
        <v>537867</v>
      </c>
      <c r="L4617" s="228">
        <v>3214521.29</v>
      </c>
    </row>
    <row r="4618" spans="1:12">
      <c r="A4618" s="228">
        <v>2011</v>
      </c>
      <c r="B4618" s="228" t="s">
        <v>192</v>
      </c>
      <c r="C4618" s="228" t="s">
        <v>66</v>
      </c>
      <c r="D4618" s="228" t="s">
        <v>205</v>
      </c>
      <c r="E4618" s="228">
        <v>75</v>
      </c>
      <c r="F4618" s="228">
        <v>3392</v>
      </c>
      <c r="G4618" s="228">
        <v>842</v>
      </c>
      <c r="H4618" s="228">
        <v>2756</v>
      </c>
      <c r="I4618" s="228">
        <v>1869871.17</v>
      </c>
      <c r="J4618" s="228">
        <v>335692.96</v>
      </c>
      <c r="K4618" s="228">
        <v>493495.9</v>
      </c>
      <c r="L4618" s="228">
        <v>2831662.72</v>
      </c>
    </row>
    <row r="4619" spans="1:12">
      <c r="A4619" s="228">
        <v>2011</v>
      </c>
      <c r="B4619" s="228" t="s">
        <v>192</v>
      </c>
      <c r="C4619" s="228" t="s">
        <v>66</v>
      </c>
      <c r="D4619" s="228" t="s">
        <v>205</v>
      </c>
      <c r="E4619" s="228">
        <v>80</v>
      </c>
      <c r="F4619" s="228">
        <v>2374</v>
      </c>
      <c r="G4619" s="228">
        <v>689</v>
      </c>
      <c r="H4619" s="228">
        <v>2297</v>
      </c>
      <c r="I4619" s="228">
        <v>1463983.08</v>
      </c>
      <c r="J4619" s="228">
        <v>283841.96000000002</v>
      </c>
      <c r="K4619" s="228">
        <v>241954.25</v>
      </c>
      <c r="L4619" s="228">
        <v>2100345.66</v>
      </c>
    </row>
    <row r="4620" spans="1:12">
      <c r="A4620" s="228">
        <v>2011</v>
      </c>
      <c r="B4620" s="228" t="s">
        <v>192</v>
      </c>
      <c r="C4620" s="228" t="s">
        <v>66</v>
      </c>
      <c r="D4620" s="228" t="s">
        <v>205</v>
      </c>
      <c r="E4620" s="228">
        <v>85</v>
      </c>
      <c r="F4620" s="228">
        <v>745</v>
      </c>
      <c r="G4620" s="228">
        <v>182</v>
      </c>
      <c r="H4620" s="228">
        <v>840</v>
      </c>
      <c r="I4620" s="228">
        <v>494170.69</v>
      </c>
      <c r="J4620" s="228">
        <v>76396</v>
      </c>
      <c r="K4620" s="228">
        <v>27885</v>
      </c>
      <c r="L4620" s="228">
        <v>621846.38</v>
      </c>
    </row>
    <row r="4621" spans="1:12">
      <c r="A4621" s="228">
        <v>2011</v>
      </c>
      <c r="B4621" s="228" t="s">
        <v>192</v>
      </c>
      <c r="C4621" s="228" t="s">
        <v>66</v>
      </c>
      <c r="D4621" s="228" t="s">
        <v>205</v>
      </c>
      <c r="E4621" s="228">
        <v>90</v>
      </c>
      <c r="F4621" s="228">
        <v>174</v>
      </c>
      <c r="G4621" s="228">
        <v>47</v>
      </c>
      <c r="H4621" s="228">
        <v>288</v>
      </c>
      <c r="I4621" s="228">
        <v>176820</v>
      </c>
      <c r="J4621" s="228">
        <v>17976.29</v>
      </c>
      <c r="K4621" s="228">
        <v>559</v>
      </c>
      <c r="L4621" s="228">
        <v>200955.59</v>
      </c>
    </row>
    <row r="4622" spans="1:12">
      <c r="A4622" s="228">
        <v>2011</v>
      </c>
      <c r="B4622" s="228" t="s">
        <v>192</v>
      </c>
      <c r="C4622" s="228" t="s">
        <v>66</v>
      </c>
      <c r="D4622" s="228" t="s">
        <v>205</v>
      </c>
      <c r="E4622" s="228">
        <v>95</v>
      </c>
      <c r="F4622" s="228">
        <v>44</v>
      </c>
      <c r="G4622" s="228">
        <v>7</v>
      </c>
      <c r="H4622" s="228">
        <v>32</v>
      </c>
      <c r="I4622" s="228">
        <v>18778</v>
      </c>
      <c r="J4622" s="228">
        <v>2638.5</v>
      </c>
      <c r="K4622" s="228">
        <v>0</v>
      </c>
      <c r="L4622" s="228">
        <v>22896.75</v>
      </c>
    </row>
    <row r="4623" spans="1:12">
      <c r="A4623" s="228">
        <v>2011</v>
      </c>
      <c r="B4623" s="228" t="s">
        <v>192</v>
      </c>
      <c r="C4623" s="228" t="s">
        <v>66</v>
      </c>
      <c r="D4623" s="228" t="s">
        <v>206</v>
      </c>
      <c r="E4623" s="228">
        <v>0</v>
      </c>
      <c r="F4623" s="228">
        <v>4976</v>
      </c>
      <c r="G4623" s="228">
        <v>104</v>
      </c>
      <c r="H4623" s="228">
        <v>487</v>
      </c>
      <c r="I4623" s="228">
        <v>267937.15000000002</v>
      </c>
      <c r="J4623" s="228">
        <v>25294</v>
      </c>
      <c r="K4623" s="228">
        <v>520</v>
      </c>
      <c r="L4623" s="228">
        <v>311562.34999999998</v>
      </c>
    </row>
    <row r="4624" spans="1:12">
      <c r="A4624" s="228">
        <v>2011</v>
      </c>
      <c r="B4624" s="228" t="s">
        <v>192</v>
      </c>
      <c r="C4624" s="228" t="s">
        <v>66</v>
      </c>
      <c r="D4624" s="228" t="s">
        <v>206</v>
      </c>
      <c r="E4624" s="228">
        <v>5</v>
      </c>
      <c r="F4624" s="228">
        <v>5367</v>
      </c>
      <c r="G4624" s="228">
        <v>52</v>
      </c>
      <c r="H4624" s="228">
        <v>92</v>
      </c>
      <c r="I4624" s="228">
        <v>63432</v>
      </c>
      <c r="J4624" s="228">
        <v>14081.55</v>
      </c>
      <c r="K4624" s="228">
        <v>72453</v>
      </c>
      <c r="L4624" s="228">
        <v>160168.10999999999</v>
      </c>
    </row>
    <row r="4625" spans="1:12">
      <c r="A4625" s="228">
        <v>2011</v>
      </c>
      <c r="B4625" s="228" t="s">
        <v>192</v>
      </c>
      <c r="C4625" s="228" t="s">
        <v>66</v>
      </c>
      <c r="D4625" s="228" t="s">
        <v>206</v>
      </c>
      <c r="E4625" s="228">
        <v>10</v>
      </c>
      <c r="F4625" s="228">
        <v>6044</v>
      </c>
      <c r="G4625" s="228">
        <v>75</v>
      </c>
      <c r="H4625" s="228">
        <v>156</v>
      </c>
      <c r="I4625" s="228">
        <v>109348.29</v>
      </c>
      <c r="J4625" s="228">
        <v>23589.3</v>
      </c>
      <c r="K4625" s="228">
        <v>2265</v>
      </c>
      <c r="L4625" s="228">
        <v>152321.10999999999</v>
      </c>
    </row>
    <row r="4626" spans="1:12">
      <c r="A4626" s="228">
        <v>2011</v>
      </c>
      <c r="B4626" s="228" t="s">
        <v>192</v>
      </c>
      <c r="C4626" s="228" t="s">
        <v>66</v>
      </c>
      <c r="D4626" s="228" t="s">
        <v>206</v>
      </c>
      <c r="E4626" s="228">
        <v>15</v>
      </c>
      <c r="F4626" s="228">
        <v>6896</v>
      </c>
      <c r="G4626" s="228">
        <v>202</v>
      </c>
      <c r="H4626" s="228">
        <v>438</v>
      </c>
      <c r="I4626" s="228">
        <v>359531.37</v>
      </c>
      <c r="J4626" s="228">
        <v>71458.98</v>
      </c>
      <c r="K4626" s="228">
        <v>46643</v>
      </c>
      <c r="L4626" s="228">
        <v>523791.45</v>
      </c>
    </row>
    <row r="4627" spans="1:12">
      <c r="A4627" s="228">
        <v>2011</v>
      </c>
      <c r="B4627" s="228" t="s">
        <v>192</v>
      </c>
      <c r="C4627" s="228" t="s">
        <v>66</v>
      </c>
      <c r="D4627" s="228" t="s">
        <v>206</v>
      </c>
      <c r="E4627" s="228">
        <v>20</v>
      </c>
      <c r="F4627" s="228">
        <v>6164</v>
      </c>
      <c r="G4627" s="228">
        <v>304</v>
      </c>
      <c r="H4627" s="228">
        <v>975</v>
      </c>
      <c r="I4627" s="228">
        <v>742574.13</v>
      </c>
      <c r="J4627" s="228">
        <v>115802.81</v>
      </c>
      <c r="K4627" s="228">
        <v>24323</v>
      </c>
      <c r="L4627" s="228">
        <v>955928.16</v>
      </c>
    </row>
    <row r="4628" spans="1:12">
      <c r="A4628" s="228">
        <v>2011</v>
      </c>
      <c r="B4628" s="228" t="s">
        <v>192</v>
      </c>
      <c r="C4628" s="228" t="s">
        <v>66</v>
      </c>
      <c r="D4628" s="228" t="s">
        <v>206</v>
      </c>
      <c r="E4628" s="228">
        <v>25</v>
      </c>
      <c r="F4628" s="228">
        <v>4714</v>
      </c>
      <c r="G4628" s="228">
        <v>393</v>
      </c>
      <c r="H4628" s="228">
        <v>1569</v>
      </c>
      <c r="I4628" s="228">
        <v>1147426.1299999999</v>
      </c>
      <c r="J4628" s="228">
        <v>223735.74</v>
      </c>
      <c r="K4628" s="228">
        <v>45346</v>
      </c>
      <c r="L4628" s="228">
        <v>1550992.55</v>
      </c>
    </row>
    <row r="4629" spans="1:12">
      <c r="A4629" s="228">
        <v>2011</v>
      </c>
      <c r="B4629" s="228" t="s">
        <v>192</v>
      </c>
      <c r="C4629" s="228" t="s">
        <v>66</v>
      </c>
      <c r="D4629" s="228" t="s">
        <v>206</v>
      </c>
      <c r="E4629" s="228">
        <v>30</v>
      </c>
      <c r="F4629" s="228">
        <v>5687</v>
      </c>
      <c r="G4629" s="228">
        <v>548</v>
      </c>
      <c r="H4629" s="228">
        <v>1925</v>
      </c>
      <c r="I4629" s="228">
        <v>1417123.45</v>
      </c>
      <c r="J4629" s="228">
        <v>320218.28999999998</v>
      </c>
      <c r="K4629" s="228">
        <v>83895</v>
      </c>
      <c r="L4629" s="228">
        <v>2005164</v>
      </c>
    </row>
    <row r="4630" spans="1:12">
      <c r="A4630" s="228">
        <v>2011</v>
      </c>
      <c r="B4630" s="228" t="s">
        <v>192</v>
      </c>
      <c r="C4630" s="228" t="s">
        <v>66</v>
      </c>
      <c r="D4630" s="228" t="s">
        <v>206</v>
      </c>
      <c r="E4630" s="228">
        <v>35</v>
      </c>
      <c r="F4630" s="228">
        <v>6836</v>
      </c>
      <c r="G4630" s="228">
        <v>687</v>
      </c>
      <c r="H4630" s="228">
        <v>1792</v>
      </c>
      <c r="I4630" s="228">
        <v>1418645.58</v>
      </c>
      <c r="J4630" s="228">
        <v>310199.93</v>
      </c>
      <c r="K4630" s="228">
        <v>138459</v>
      </c>
      <c r="L4630" s="228">
        <v>2078145.51</v>
      </c>
    </row>
    <row r="4631" spans="1:12">
      <c r="A4631" s="228">
        <v>2011</v>
      </c>
      <c r="B4631" s="228" t="s">
        <v>192</v>
      </c>
      <c r="C4631" s="228" t="s">
        <v>66</v>
      </c>
      <c r="D4631" s="228" t="s">
        <v>206</v>
      </c>
      <c r="E4631" s="228">
        <v>40</v>
      </c>
      <c r="F4631" s="228">
        <v>7860</v>
      </c>
      <c r="G4631" s="228">
        <v>561</v>
      </c>
      <c r="H4631" s="228">
        <v>1219</v>
      </c>
      <c r="I4631" s="228">
        <v>963629.92</v>
      </c>
      <c r="J4631" s="228">
        <v>237394.97</v>
      </c>
      <c r="K4631" s="228">
        <v>147710</v>
      </c>
      <c r="L4631" s="228">
        <v>1549986.53</v>
      </c>
    </row>
    <row r="4632" spans="1:12">
      <c r="A4632" s="228">
        <v>2011</v>
      </c>
      <c r="B4632" s="228" t="s">
        <v>192</v>
      </c>
      <c r="C4632" s="228" t="s">
        <v>66</v>
      </c>
      <c r="D4632" s="228" t="s">
        <v>206</v>
      </c>
      <c r="E4632" s="228">
        <v>45</v>
      </c>
      <c r="F4632" s="228">
        <v>9019</v>
      </c>
      <c r="G4632" s="228">
        <v>557</v>
      </c>
      <c r="H4632" s="228">
        <v>1117</v>
      </c>
      <c r="I4632" s="228">
        <v>975616.09</v>
      </c>
      <c r="J4632" s="228">
        <v>251555.85</v>
      </c>
      <c r="K4632" s="228">
        <v>137067</v>
      </c>
      <c r="L4632" s="228">
        <v>1528390.52</v>
      </c>
    </row>
    <row r="4633" spans="1:12">
      <c r="A4633" s="228">
        <v>2011</v>
      </c>
      <c r="B4633" s="228" t="s">
        <v>192</v>
      </c>
      <c r="C4633" s="228" t="s">
        <v>66</v>
      </c>
      <c r="D4633" s="228" t="s">
        <v>206</v>
      </c>
      <c r="E4633" s="228">
        <v>50</v>
      </c>
      <c r="F4633" s="228">
        <v>10455</v>
      </c>
      <c r="G4633" s="228">
        <v>893</v>
      </c>
      <c r="H4633" s="228">
        <v>2165</v>
      </c>
      <c r="I4633" s="228">
        <v>1821613.39</v>
      </c>
      <c r="J4633" s="228">
        <v>384112.65</v>
      </c>
      <c r="K4633" s="228">
        <v>385137</v>
      </c>
      <c r="L4633" s="228">
        <v>3023563.92</v>
      </c>
    </row>
    <row r="4634" spans="1:12">
      <c r="A4634" s="228">
        <v>2011</v>
      </c>
      <c r="B4634" s="228" t="s">
        <v>192</v>
      </c>
      <c r="C4634" s="228" t="s">
        <v>66</v>
      </c>
      <c r="D4634" s="228" t="s">
        <v>206</v>
      </c>
      <c r="E4634" s="228">
        <v>55</v>
      </c>
      <c r="F4634" s="228">
        <v>10262</v>
      </c>
      <c r="G4634" s="228">
        <v>901</v>
      </c>
      <c r="H4634" s="228">
        <v>2262</v>
      </c>
      <c r="I4634" s="228">
        <v>1871892.5</v>
      </c>
      <c r="J4634" s="228">
        <v>397439.14</v>
      </c>
      <c r="K4634" s="228">
        <v>582997</v>
      </c>
      <c r="L4634" s="228">
        <v>3105025</v>
      </c>
    </row>
    <row r="4635" spans="1:12">
      <c r="A4635" s="228">
        <v>2011</v>
      </c>
      <c r="B4635" s="228" t="s">
        <v>192</v>
      </c>
      <c r="C4635" s="228" t="s">
        <v>66</v>
      </c>
      <c r="D4635" s="228" t="s">
        <v>206</v>
      </c>
      <c r="E4635" s="228">
        <v>60</v>
      </c>
      <c r="F4635" s="228">
        <v>9714</v>
      </c>
      <c r="G4635" s="228">
        <v>1072</v>
      </c>
      <c r="H4635" s="228">
        <v>2807</v>
      </c>
      <c r="I4635" s="228">
        <v>2108942.38</v>
      </c>
      <c r="J4635" s="228">
        <v>467681.34</v>
      </c>
      <c r="K4635" s="228">
        <v>499991</v>
      </c>
      <c r="L4635" s="228">
        <v>3311874.58</v>
      </c>
    </row>
    <row r="4636" spans="1:12">
      <c r="A4636" s="228">
        <v>2011</v>
      </c>
      <c r="B4636" s="228" t="s">
        <v>192</v>
      </c>
      <c r="C4636" s="228" t="s">
        <v>66</v>
      </c>
      <c r="D4636" s="228" t="s">
        <v>206</v>
      </c>
      <c r="E4636" s="228">
        <v>65</v>
      </c>
      <c r="F4636" s="228">
        <v>7010</v>
      </c>
      <c r="G4636" s="228">
        <v>1013</v>
      </c>
      <c r="H4636" s="228">
        <v>2996</v>
      </c>
      <c r="I4636" s="228">
        <v>2399842.84</v>
      </c>
      <c r="J4636" s="228">
        <v>500799.87</v>
      </c>
      <c r="K4636" s="228">
        <v>809563</v>
      </c>
      <c r="L4636" s="228">
        <v>3954348.26</v>
      </c>
    </row>
    <row r="4637" spans="1:12">
      <c r="A4637" s="228">
        <v>2011</v>
      </c>
      <c r="B4637" s="228" t="s">
        <v>192</v>
      </c>
      <c r="C4637" s="228" t="s">
        <v>66</v>
      </c>
      <c r="D4637" s="228" t="s">
        <v>206</v>
      </c>
      <c r="E4637" s="228">
        <v>70</v>
      </c>
      <c r="F4637" s="228">
        <v>5181</v>
      </c>
      <c r="G4637" s="228">
        <v>884</v>
      </c>
      <c r="H4637" s="228">
        <v>2628</v>
      </c>
      <c r="I4637" s="228">
        <v>2026672.6</v>
      </c>
      <c r="J4637" s="228">
        <v>428902.45</v>
      </c>
      <c r="K4637" s="228">
        <v>645052</v>
      </c>
      <c r="L4637" s="228">
        <v>3296558.67</v>
      </c>
    </row>
    <row r="4638" spans="1:12">
      <c r="A4638" s="228">
        <v>2011</v>
      </c>
      <c r="B4638" s="228" t="s">
        <v>192</v>
      </c>
      <c r="C4638" s="228" t="s">
        <v>66</v>
      </c>
      <c r="D4638" s="228" t="s">
        <v>206</v>
      </c>
      <c r="E4638" s="228">
        <v>75</v>
      </c>
      <c r="F4638" s="228">
        <v>3888</v>
      </c>
      <c r="G4638" s="228">
        <v>775</v>
      </c>
      <c r="H4638" s="228">
        <v>2979</v>
      </c>
      <c r="I4638" s="228">
        <v>1963805.35</v>
      </c>
      <c r="J4638" s="228">
        <v>344955.14</v>
      </c>
      <c r="K4638" s="228">
        <v>592732.80000000005</v>
      </c>
      <c r="L4638" s="228">
        <v>3059762.9</v>
      </c>
    </row>
    <row r="4639" spans="1:12">
      <c r="A4639" s="228">
        <v>2011</v>
      </c>
      <c r="B4639" s="228" t="s">
        <v>192</v>
      </c>
      <c r="C4639" s="228" t="s">
        <v>66</v>
      </c>
      <c r="D4639" s="228" t="s">
        <v>206</v>
      </c>
      <c r="E4639" s="228">
        <v>80</v>
      </c>
      <c r="F4639" s="228">
        <v>2960</v>
      </c>
      <c r="G4639" s="228">
        <v>650</v>
      </c>
      <c r="H4639" s="228">
        <v>2757</v>
      </c>
      <c r="I4639" s="228">
        <v>1827399.6799999999</v>
      </c>
      <c r="J4639" s="228">
        <v>304858.93</v>
      </c>
      <c r="K4639" s="228">
        <v>308032.40000000002</v>
      </c>
      <c r="L4639" s="228">
        <v>2531465</v>
      </c>
    </row>
    <row r="4640" spans="1:12">
      <c r="A4640" s="228">
        <v>2011</v>
      </c>
      <c r="B4640" s="228" t="s">
        <v>192</v>
      </c>
      <c r="C4640" s="228" t="s">
        <v>66</v>
      </c>
      <c r="D4640" s="228" t="s">
        <v>206</v>
      </c>
      <c r="E4640" s="228">
        <v>85</v>
      </c>
      <c r="F4640" s="228">
        <v>1601</v>
      </c>
      <c r="G4640" s="228">
        <v>361</v>
      </c>
      <c r="H4640" s="228">
        <v>2164</v>
      </c>
      <c r="I4640" s="228">
        <v>1290027.8700000001</v>
      </c>
      <c r="J4640" s="228">
        <v>145340.17000000001</v>
      </c>
      <c r="K4640" s="228">
        <v>154774</v>
      </c>
      <c r="L4640" s="228">
        <v>1633919.25</v>
      </c>
    </row>
    <row r="4641" spans="1:12">
      <c r="A4641" s="228">
        <v>2011</v>
      </c>
      <c r="B4641" s="228" t="s">
        <v>192</v>
      </c>
      <c r="C4641" s="228" t="s">
        <v>66</v>
      </c>
      <c r="D4641" s="228" t="s">
        <v>206</v>
      </c>
      <c r="E4641" s="228">
        <v>90</v>
      </c>
      <c r="F4641" s="228">
        <v>609</v>
      </c>
      <c r="G4641" s="228">
        <v>115</v>
      </c>
      <c r="H4641" s="228">
        <v>808</v>
      </c>
      <c r="I4641" s="228">
        <v>435707.33</v>
      </c>
      <c r="J4641" s="228">
        <v>41483.5</v>
      </c>
      <c r="K4641" s="228">
        <v>13092</v>
      </c>
      <c r="L4641" s="228">
        <v>504111.2</v>
      </c>
    </row>
    <row r="4642" spans="1:12">
      <c r="A4642" s="228">
        <v>2011</v>
      </c>
      <c r="B4642" s="228" t="s">
        <v>192</v>
      </c>
      <c r="C4642" s="228" t="s">
        <v>66</v>
      </c>
      <c r="D4642" s="228" t="s">
        <v>206</v>
      </c>
      <c r="E4642" s="228">
        <v>95</v>
      </c>
      <c r="F4642" s="228">
        <v>174</v>
      </c>
      <c r="G4642" s="228">
        <v>25</v>
      </c>
      <c r="H4642" s="228">
        <v>148</v>
      </c>
      <c r="I4642" s="228">
        <v>93539.67</v>
      </c>
      <c r="J4642" s="228">
        <v>7875.5</v>
      </c>
      <c r="K4642" s="228">
        <v>9636</v>
      </c>
      <c r="L4642" s="228">
        <v>115075.35</v>
      </c>
    </row>
    <row r="4643" spans="1:12">
      <c r="A4643" s="228">
        <v>2011</v>
      </c>
      <c r="B4643" s="228" t="s">
        <v>192</v>
      </c>
      <c r="C4643" s="228" t="s">
        <v>68</v>
      </c>
      <c r="D4643" s="228" t="s">
        <v>205</v>
      </c>
      <c r="E4643" s="228">
        <v>0</v>
      </c>
      <c r="F4643" s="228">
        <v>6554</v>
      </c>
      <c r="G4643" s="228">
        <v>220</v>
      </c>
      <c r="H4643" s="228">
        <v>756</v>
      </c>
      <c r="I4643" s="228">
        <v>366132.71</v>
      </c>
      <c r="J4643" s="228">
        <v>46482.54</v>
      </c>
      <c r="K4643" s="228">
        <v>10391</v>
      </c>
      <c r="L4643" s="228">
        <v>468721.5</v>
      </c>
    </row>
    <row r="4644" spans="1:12">
      <c r="A4644" s="228">
        <v>2011</v>
      </c>
      <c r="B4644" s="228" t="s">
        <v>192</v>
      </c>
      <c r="C4644" s="228" t="s">
        <v>68</v>
      </c>
      <c r="D4644" s="228" t="s">
        <v>205</v>
      </c>
      <c r="E4644" s="228">
        <v>5</v>
      </c>
      <c r="F4644" s="228">
        <v>6262</v>
      </c>
      <c r="G4644" s="228">
        <v>73</v>
      </c>
      <c r="H4644" s="228">
        <v>115</v>
      </c>
      <c r="I4644" s="228">
        <v>77186.19</v>
      </c>
      <c r="J4644" s="228">
        <v>8314.82</v>
      </c>
      <c r="K4644" s="228">
        <v>8460</v>
      </c>
      <c r="L4644" s="228">
        <v>110789.13</v>
      </c>
    </row>
    <row r="4645" spans="1:12">
      <c r="A4645" s="228">
        <v>2011</v>
      </c>
      <c r="B4645" s="228" t="s">
        <v>192</v>
      </c>
      <c r="C4645" s="228" t="s">
        <v>68</v>
      </c>
      <c r="D4645" s="228" t="s">
        <v>205</v>
      </c>
      <c r="E4645" s="228">
        <v>10</v>
      </c>
      <c r="F4645" s="228">
        <v>6191</v>
      </c>
      <c r="G4645" s="228">
        <v>54</v>
      </c>
      <c r="H4645" s="228">
        <v>145</v>
      </c>
      <c r="I4645" s="228">
        <v>82565.399999999994</v>
      </c>
      <c r="J4645" s="228">
        <v>17784.18</v>
      </c>
      <c r="K4645" s="228">
        <v>24113</v>
      </c>
      <c r="L4645" s="228">
        <v>137413.29999999999</v>
      </c>
    </row>
    <row r="4646" spans="1:12">
      <c r="A4646" s="228">
        <v>2011</v>
      </c>
      <c r="B4646" s="228" t="s">
        <v>192</v>
      </c>
      <c r="C4646" s="228" t="s">
        <v>68</v>
      </c>
      <c r="D4646" s="228" t="s">
        <v>205</v>
      </c>
      <c r="E4646" s="228">
        <v>15</v>
      </c>
      <c r="F4646" s="228">
        <v>6761</v>
      </c>
      <c r="G4646" s="228">
        <v>135</v>
      </c>
      <c r="H4646" s="228">
        <v>229</v>
      </c>
      <c r="I4646" s="228">
        <v>189319.78</v>
      </c>
      <c r="J4646" s="228">
        <v>23188.46</v>
      </c>
      <c r="K4646" s="228">
        <v>46793</v>
      </c>
      <c r="L4646" s="228">
        <v>335910.71</v>
      </c>
    </row>
    <row r="4647" spans="1:12">
      <c r="A4647" s="228">
        <v>2011</v>
      </c>
      <c r="B4647" s="228" t="s">
        <v>192</v>
      </c>
      <c r="C4647" s="228" t="s">
        <v>68</v>
      </c>
      <c r="D4647" s="228" t="s">
        <v>205</v>
      </c>
      <c r="E4647" s="228">
        <v>20</v>
      </c>
      <c r="F4647" s="228">
        <v>5435</v>
      </c>
      <c r="G4647" s="228">
        <v>142</v>
      </c>
      <c r="H4647" s="228">
        <v>264</v>
      </c>
      <c r="I4647" s="228">
        <v>218291.55</v>
      </c>
      <c r="J4647" s="228">
        <v>33035.629999999997</v>
      </c>
      <c r="K4647" s="228">
        <v>56127</v>
      </c>
      <c r="L4647" s="228">
        <v>459313.02</v>
      </c>
    </row>
    <row r="4648" spans="1:12">
      <c r="A4648" s="228">
        <v>2011</v>
      </c>
      <c r="B4648" s="228" t="s">
        <v>192</v>
      </c>
      <c r="C4648" s="228" t="s">
        <v>68</v>
      </c>
      <c r="D4648" s="228" t="s">
        <v>205</v>
      </c>
      <c r="E4648" s="228">
        <v>25</v>
      </c>
      <c r="F4648" s="228">
        <v>5688</v>
      </c>
      <c r="G4648" s="228">
        <v>98</v>
      </c>
      <c r="H4648" s="228">
        <v>154</v>
      </c>
      <c r="I4648" s="228">
        <v>138888.09</v>
      </c>
      <c r="J4648" s="228">
        <v>24294.51</v>
      </c>
      <c r="K4648" s="228">
        <v>25577</v>
      </c>
      <c r="L4648" s="228">
        <v>319694.15999999997</v>
      </c>
    </row>
    <row r="4649" spans="1:12">
      <c r="A4649" s="228">
        <v>2011</v>
      </c>
      <c r="B4649" s="228" t="s">
        <v>192</v>
      </c>
      <c r="C4649" s="228" t="s">
        <v>68</v>
      </c>
      <c r="D4649" s="228" t="s">
        <v>205</v>
      </c>
      <c r="E4649" s="228">
        <v>30</v>
      </c>
      <c r="F4649" s="228">
        <v>7152</v>
      </c>
      <c r="G4649" s="228">
        <v>103</v>
      </c>
      <c r="H4649" s="228">
        <v>173</v>
      </c>
      <c r="I4649" s="228">
        <v>144413.01</v>
      </c>
      <c r="J4649" s="228">
        <v>36710.07</v>
      </c>
      <c r="K4649" s="228">
        <v>35095.800000000003</v>
      </c>
      <c r="L4649" s="228">
        <v>346905.64</v>
      </c>
    </row>
    <row r="4650" spans="1:12">
      <c r="A4650" s="228">
        <v>2011</v>
      </c>
      <c r="B4650" s="228" t="s">
        <v>192</v>
      </c>
      <c r="C4650" s="228" t="s">
        <v>68</v>
      </c>
      <c r="D4650" s="228" t="s">
        <v>205</v>
      </c>
      <c r="E4650" s="228">
        <v>35</v>
      </c>
      <c r="F4650" s="228">
        <v>7352</v>
      </c>
      <c r="G4650" s="228">
        <v>149</v>
      </c>
      <c r="H4650" s="228">
        <v>228</v>
      </c>
      <c r="I4650" s="228">
        <v>173345.89</v>
      </c>
      <c r="J4650" s="228">
        <v>39861.78</v>
      </c>
      <c r="K4650" s="228">
        <v>27017</v>
      </c>
      <c r="L4650" s="228">
        <v>367829.13</v>
      </c>
    </row>
    <row r="4651" spans="1:12">
      <c r="A4651" s="228">
        <v>2011</v>
      </c>
      <c r="B4651" s="228" t="s">
        <v>192</v>
      </c>
      <c r="C4651" s="228" t="s">
        <v>68</v>
      </c>
      <c r="D4651" s="228" t="s">
        <v>205</v>
      </c>
      <c r="E4651" s="228">
        <v>40</v>
      </c>
      <c r="F4651" s="228">
        <v>7242</v>
      </c>
      <c r="G4651" s="228">
        <v>169</v>
      </c>
      <c r="H4651" s="228">
        <v>304</v>
      </c>
      <c r="I4651" s="228">
        <v>243452.61</v>
      </c>
      <c r="J4651" s="228">
        <v>53460.61</v>
      </c>
      <c r="K4651" s="228">
        <v>108120.9</v>
      </c>
      <c r="L4651" s="228">
        <v>532594.53</v>
      </c>
    </row>
    <row r="4652" spans="1:12">
      <c r="A4652" s="228">
        <v>2011</v>
      </c>
      <c r="B4652" s="228" t="s">
        <v>192</v>
      </c>
      <c r="C4652" s="228" t="s">
        <v>68</v>
      </c>
      <c r="D4652" s="228" t="s">
        <v>205</v>
      </c>
      <c r="E4652" s="228">
        <v>45</v>
      </c>
      <c r="F4652" s="228">
        <v>7368</v>
      </c>
      <c r="G4652" s="228">
        <v>224</v>
      </c>
      <c r="H4652" s="228">
        <v>419</v>
      </c>
      <c r="I4652" s="228">
        <v>377937.13</v>
      </c>
      <c r="J4652" s="228">
        <v>76362.740000000005</v>
      </c>
      <c r="K4652" s="228">
        <v>53455.25</v>
      </c>
      <c r="L4652" s="228">
        <v>679191.45</v>
      </c>
    </row>
    <row r="4653" spans="1:12">
      <c r="A4653" s="228">
        <v>2011</v>
      </c>
      <c r="B4653" s="228" t="s">
        <v>192</v>
      </c>
      <c r="C4653" s="228" t="s">
        <v>68</v>
      </c>
      <c r="D4653" s="228" t="s">
        <v>205</v>
      </c>
      <c r="E4653" s="228">
        <v>50</v>
      </c>
      <c r="F4653" s="228">
        <v>7514</v>
      </c>
      <c r="G4653" s="228">
        <v>346</v>
      </c>
      <c r="H4653" s="228">
        <v>662</v>
      </c>
      <c r="I4653" s="228">
        <v>542744.71</v>
      </c>
      <c r="J4653" s="228">
        <v>110613.56</v>
      </c>
      <c r="K4653" s="228">
        <v>113467.85</v>
      </c>
      <c r="L4653" s="228">
        <v>998271.45</v>
      </c>
    </row>
    <row r="4654" spans="1:12">
      <c r="A4654" s="228">
        <v>2011</v>
      </c>
      <c r="B4654" s="228" t="s">
        <v>192</v>
      </c>
      <c r="C4654" s="228" t="s">
        <v>68</v>
      </c>
      <c r="D4654" s="228" t="s">
        <v>205</v>
      </c>
      <c r="E4654" s="228">
        <v>55</v>
      </c>
      <c r="F4654" s="228">
        <v>7069</v>
      </c>
      <c r="G4654" s="228">
        <v>484</v>
      </c>
      <c r="H4654" s="228">
        <v>877</v>
      </c>
      <c r="I4654" s="228">
        <v>775502.98</v>
      </c>
      <c r="J4654" s="228">
        <v>175136.72</v>
      </c>
      <c r="K4654" s="228">
        <v>149959.65</v>
      </c>
      <c r="L4654" s="228">
        <v>1419703</v>
      </c>
    </row>
    <row r="4655" spans="1:12">
      <c r="A4655" s="228">
        <v>2011</v>
      </c>
      <c r="B4655" s="228" t="s">
        <v>192</v>
      </c>
      <c r="C4655" s="228" t="s">
        <v>68</v>
      </c>
      <c r="D4655" s="228" t="s">
        <v>205</v>
      </c>
      <c r="E4655" s="228">
        <v>60</v>
      </c>
      <c r="F4655" s="228">
        <v>6647</v>
      </c>
      <c r="G4655" s="228">
        <v>537</v>
      </c>
      <c r="H4655" s="228">
        <v>979</v>
      </c>
      <c r="I4655" s="228">
        <v>1028383.63</v>
      </c>
      <c r="J4655" s="228">
        <v>192139.51999999999</v>
      </c>
      <c r="K4655" s="228">
        <v>370795.15</v>
      </c>
      <c r="L4655" s="228">
        <v>1966024.98</v>
      </c>
    </row>
    <row r="4656" spans="1:12">
      <c r="A4656" s="228">
        <v>2011</v>
      </c>
      <c r="B4656" s="228" t="s">
        <v>192</v>
      </c>
      <c r="C4656" s="228" t="s">
        <v>68</v>
      </c>
      <c r="D4656" s="228" t="s">
        <v>205</v>
      </c>
      <c r="E4656" s="228">
        <v>65</v>
      </c>
      <c r="F4656" s="228">
        <v>4231</v>
      </c>
      <c r="G4656" s="228">
        <v>523</v>
      </c>
      <c r="H4656" s="228">
        <v>1216</v>
      </c>
      <c r="I4656" s="228">
        <v>988825.51</v>
      </c>
      <c r="J4656" s="228">
        <v>170952.27</v>
      </c>
      <c r="K4656" s="228">
        <v>285595.09999999998</v>
      </c>
      <c r="L4656" s="228">
        <v>1779164.64</v>
      </c>
    </row>
    <row r="4657" spans="1:12">
      <c r="A4657" s="228">
        <v>2011</v>
      </c>
      <c r="B4657" s="228" t="s">
        <v>192</v>
      </c>
      <c r="C4657" s="228" t="s">
        <v>68</v>
      </c>
      <c r="D4657" s="228" t="s">
        <v>205</v>
      </c>
      <c r="E4657" s="228">
        <v>70</v>
      </c>
      <c r="F4657" s="228">
        <v>2614</v>
      </c>
      <c r="G4657" s="228">
        <v>415</v>
      </c>
      <c r="H4657" s="228">
        <v>1084</v>
      </c>
      <c r="I4657" s="228">
        <v>988809.39</v>
      </c>
      <c r="J4657" s="228">
        <v>167705.5</v>
      </c>
      <c r="K4657" s="228">
        <v>326044.3</v>
      </c>
      <c r="L4657" s="228">
        <v>1690722.11</v>
      </c>
    </row>
    <row r="4658" spans="1:12">
      <c r="A4658" s="228">
        <v>2011</v>
      </c>
      <c r="B4658" s="228" t="s">
        <v>192</v>
      </c>
      <c r="C4658" s="228" t="s">
        <v>68</v>
      </c>
      <c r="D4658" s="228" t="s">
        <v>205</v>
      </c>
      <c r="E4658" s="228">
        <v>75</v>
      </c>
      <c r="F4658" s="228">
        <v>1592</v>
      </c>
      <c r="G4658" s="228">
        <v>304</v>
      </c>
      <c r="H4658" s="228">
        <v>1027</v>
      </c>
      <c r="I4658" s="228">
        <v>750801.74</v>
      </c>
      <c r="J4658" s="228">
        <v>109861.2</v>
      </c>
      <c r="K4658" s="228">
        <v>344073.65</v>
      </c>
      <c r="L4658" s="228">
        <v>1372000</v>
      </c>
    </row>
    <row r="4659" spans="1:12">
      <c r="A4659" s="228">
        <v>2011</v>
      </c>
      <c r="B4659" s="228" t="s">
        <v>192</v>
      </c>
      <c r="C4659" s="228" t="s">
        <v>68</v>
      </c>
      <c r="D4659" s="228" t="s">
        <v>205</v>
      </c>
      <c r="E4659" s="228">
        <v>80</v>
      </c>
      <c r="F4659" s="228">
        <v>1180</v>
      </c>
      <c r="G4659" s="228">
        <v>248</v>
      </c>
      <c r="H4659" s="228">
        <v>1187</v>
      </c>
      <c r="I4659" s="228">
        <v>696343.95</v>
      </c>
      <c r="J4659" s="228">
        <v>112282.45</v>
      </c>
      <c r="K4659" s="228">
        <v>168899.20000000001</v>
      </c>
      <c r="L4659" s="228">
        <v>1099558.5900000001</v>
      </c>
    </row>
    <row r="4660" spans="1:12">
      <c r="A4660" s="228">
        <v>2011</v>
      </c>
      <c r="B4660" s="228" t="s">
        <v>192</v>
      </c>
      <c r="C4660" s="228" t="s">
        <v>68</v>
      </c>
      <c r="D4660" s="228" t="s">
        <v>205</v>
      </c>
      <c r="E4660" s="228">
        <v>85</v>
      </c>
      <c r="F4660" s="228">
        <v>434</v>
      </c>
      <c r="G4660" s="228">
        <v>66</v>
      </c>
      <c r="H4660" s="228">
        <v>455</v>
      </c>
      <c r="I4660" s="228">
        <v>245262.6</v>
      </c>
      <c r="J4660" s="228">
        <v>28660.69</v>
      </c>
      <c r="K4660" s="228">
        <v>28395</v>
      </c>
      <c r="L4660" s="228">
        <v>341245.26</v>
      </c>
    </row>
    <row r="4661" spans="1:12">
      <c r="A4661" s="228">
        <v>2011</v>
      </c>
      <c r="B4661" s="228" t="s">
        <v>192</v>
      </c>
      <c r="C4661" s="228" t="s">
        <v>68</v>
      </c>
      <c r="D4661" s="228" t="s">
        <v>205</v>
      </c>
      <c r="E4661" s="228">
        <v>90</v>
      </c>
      <c r="F4661" s="228">
        <v>82</v>
      </c>
      <c r="G4661" s="228">
        <v>12</v>
      </c>
      <c r="H4661" s="228">
        <v>58</v>
      </c>
      <c r="I4661" s="228">
        <v>30453.65</v>
      </c>
      <c r="J4661" s="228">
        <v>4770.05</v>
      </c>
      <c r="K4661" s="228">
        <v>444</v>
      </c>
      <c r="L4661" s="228">
        <v>46954.400000000001</v>
      </c>
    </row>
    <row r="4662" spans="1:12">
      <c r="A4662" s="228">
        <v>2011</v>
      </c>
      <c r="B4662" s="228" t="s">
        <v>192</v>
      </c>
      <c r="C4662" s="228" t="s">
        <v>68</v>
      </c>
      <c r="D4662" s="228" t="s">
        <v>205</v>
      </c>
      <c r="E4662" s="228">
        <v>95</v>
      </c>
      <c r="F4662" s="228">
        <v>17</v>
      </c>
      <c r="G4662" s="228">
        <v>0</v>
      </c>
      <c r="H4662" s="228">
        <v>0</v>
      </c>
      <c r="I4662" s="228">
        <v>0</v>
      </c>
      <c r="J4662" s="228">
        <v>0</v>
      </c>
      <c r="K4662" s="228">
        <v>0</v>
      </c>
      <c r="L4662" s="228">
        <v>0</v>
      </c>
    </row>
    <row r="4663" spans="1:12">
      <c r="A4663" s="228">
        <v>2011</v>
      </c>
      <c r="B4663" s="228" t="s">
        <v>192</v>
      </c>
      <c r="C4663" s="228" t="s">
        <v>68</v>
      </c>
      <c r="D4663" s="228" t="s">
        <v>206</v>
      </c>
      <c r="E4663" s="228">
        <v>0</v>
      </c>
      <c r="F4663" s="228">
        <v>6087</v>
      </c>
      <c r="G4663" s="228">
        <v>155</v>
      </c>
      <c r="H4663" s="228">
        <v>591</v>
      </c>
      <c r="I4663" s="228">
        <v>291203.43</v>
      </c>
      <c r="J4663" s="228">
        <v>17310.48</v>
      </c>
      <c r="K4663" s="228">
        <v>980</v>
      </c>
      <c r="L4663" s="228">
        <v>343635.32</v>
      </c>
    </row>
    <row r="4664" spans="1:12">
      <c r="A4664" s="228">
        <v>2011</v>
      </c>
      <c r="B4664" s="228" t="s">
        <v>192</v>
      </c>
      <c r="C4664" s="228" t="s">
        <v>68</v>
      </c>
      <c r="D4664" s="228" t="s">
        <v>206</v>
      </c>
      <c r="E4664" s="228">
        <v>5</v>
      </c>
      <c r="F4664" s="228">
        <v>5935</v>
      </c>
      <c r="G4664" s="228">
        <v>60</v>
      </c>
      <c r="H4664" s="228">
        <v>109</v>
      </c>
      <c r="I4664" s="228">
        <v>73536.23</v>
      </c>
      <c r="J4664" s="228">
        <v>15026.21</v>
      </c>
      <c r="K4664" s="228">
        <v>8027</v>
      </c>
      <c r="L4664" s="228">
        <v>114683.14</v>
      </c>
    </row>
    <row r="4665" spans="1:12">
      <c r="A4665" s="228">
        <v>2011</v>
      </c>
      <c r="B4665" s="228" t="s">
        <v>192</v>
      </c>
      <c r="C4665" s="228" t="s">
        <v>68</v>
      </c>
      <c r="D4665" s="228" t="s">
        <v>206</v>
      </c>
      <c r="E4665" s="228">
        <v>10</v>
      </c>
      <c r="F4665" s="228">
        <v>6045</v>
      </c>
      <c r="G4665" s="228">
        <v>47</v>
      </c>
      <c r="H4665" s="228">
        <v>60</v>
      </c>
      <c r="I4665" s="228">
        <v>50945.84</v>
      </c>
      <c r="J4665" s="228">
        <v>10183.26</v>
      </c>
      <c r="K4665" s="228">
        <v>34263</v>
      </c>
      <c r="L4665" s="228">
        <v>112410.59</v>
      </c>
    </row>
    <row r="4666" spans="1:12">
      <c r="A4666" s="228">
        <v>2011</v>
      </c>
      <c r="B4666" s="228" t="s">
        <v>192</v>
      </c>
      <c r="C4666" s="228" t="s">
        <v>68</v>
      </c>
      <c r="D4666" s="228" t="s">
        <v>206</v>
      </c>
      <c r="E4666" s="228">
        <v>15</v>
      </c>
      <c r="F4666" s="228">
        <v>6381</v>
      </c>
      <c r="G4666" s="228">
        <v>176</v>
      </c>
      <c r="H4666" s="228">
        <v>412</v>
      </c>
      <c r="I4666" s="228">
        <v>290424.27</v>
      </c>
      <c r="J4666" s="228">
        <v>43455.58</v>
      </c>
      <c r="K4666" s="228">
        <v>35591</v>
      </c>
      <c r="L4666" s="228">
        <v>467417.07</v>
      </c>
    </row>
    <row r="4667" spans="1:12">
      <c r="A4667" s="228">
        <v>2011</v>
      </c>
      <c r="B4667" s="228" t="s">
        <v>192</v>
      </c>
      <c r="C4667" s="228" t="s">
        <v>68</v>
      </c>
      <c r="D4667" s="228" t="s">
        <v>206</v>
      </c>
      <c r="E4667" s="228">
        <v>20</v>
      </c>
      <c r="F4667" s="228">
        <v>5792</v>
      </c>
      <c r="G4667" s="228">
        <v>213</v>
      </c>
      <c r="H4667" s="228">
        <v>476</v>
      </c>
      <c r="I4667" s="228">
        <v>356845.24</v>
      </c>
      <c r="J4667" s="228">
        <v>52565.86</v>
      </c>
      <c r="K4667" s="228">
        <v>24124</v>
      </c>
      <c r="L4667" s="228">
        <v>562114.81000000006</v>
      </c>
    </row>
    <row r="4668" spans="1:12">
      <c r="A4668" s="228">
        <v>2011</v>
      </c>
      <c r="B4668" s="228" t="s">
        <v>192</v>
      </c>
      <c r="C4668" s="228" t="s">
        <v>68</v>
      </c>
      <c r="D4668" s="228" t="s">
        <v>206</v>
      </c>
      <c r="E4668" s="228">
        <v>25</v>
      </c>
      <c r="F4668" s="228">
        <v>7252</v>
      </c>
      <c r="G4668" s="228">
        <v>289</v>
      </c>
      <c r="H4668" s="228">
        <v>836</v>
      </c>
      <c r="I4668" s="228">
        <v>653086.9</v>
      </c>
      <c r="J4668" s="228">
        <v>137581.42000000001</v>
      </c>
      <c r="K4668" s="228">
        <v>37380</v>
      </c>
      <c r="L4668" s="228">
        <v>1043990.69</v>
      </c>
    </row>
    <row r="4669" spans="1:12">
      <c r="A4669" s="228">
        <v>2011</v>
      </c>
      <c r="B4669" s="228" t="s">
        <v>192</v>
      </c>
      <c r="C4669" s="228" t="s">
        <v>68</v>
      </c>
      <c r="D4669" s="228" t="s">
        <v>206</v>
      </c>
      <c r="E4669" s="228">
        <v>30</v>
      </c>
      <c r="F4669" s="228">
        <v>8470</v>
      </c>
      <c r="G4669" s="228">
        <v>475</v>
      </c>
      <c r="H4669" s="228">
        <v>1501</v>
      </c>
      <c r="I4669" s="228">
        <v>1173493.27</v>
      </c>
      <c r="J4669" s="228">
        <v>280434.90999999997</v>
      </c>
      <c r="K4669" s="228">
        <v>54772</v>
      </c>
      <c r="L4669" s="228">
        <v>1865235.55</v>
      </c>
    </row>
    <row r="4670" spans="1:12">
      <c r="A4670" s="228">
        <v>2011</v>
      </c>
      <c r="B4670" s="228" t="s">
        <v>192</v>
      </c>
      <c r="C4670" s="228" t="s">
        <v>68</v>
      </c>
      <c r="D4670" s="228" t="s">
        <v>206</v>
      </c>
      <c r="E4670" s="228">
        <v>35</v>
      </c>
      <c r="F4670" s="228">
        <v>8377</v>
      </c>
      <c r="G4670" s="228">
        <v>446</v>
      </c>
      <c r="H4670" s="228">
        <v>1080</v>
      </c>
      <c r="I4670" s="228">
        <v>858023.24</v>
      </c>
      <c r="J4670" s="228">
        <v>197056.01</v>
      </c>
      <c r="K4670" s="228">
        <v>31752</v>
      </c>
      <c r="L4670" s="228">
        <v>1399350.58</v>
      </c>
    </row>
    <row r="4671" spans="1:12">
      <c r="A4671" s="228">
        <v>2011</v>
      </c>
      <c r="B4671" s="228" t="s">
        <v>192</v>
      </c>
      <c r="C4671" s="228" t="s">
        <v>68</v>
      </c>
      <c r="D4671" s="228" t="s">
        <v>206</v>
      </c>
      <c r="E4671" s="228">
        <v>40</v>
      </c>
      <c r="F4671" s="228">
        <v>8258</v>
      </c>
      <c r="G4671" s="228">
        <v>370</v>
      </c>
      <c r="H4671" s="228">
        <v>795</v>
      </c>
      <c r="I4671" s="228">
        <v>680761.59</v>
      </c>
      <c r="J4671" s="228">
        <v>134390.51999999999</v>
      </c>
      <c r="K4671" s="228">
        <v>53490</v>
      </c>
      <c r="L4671" s="228">
        <v>1113628.77</v>
      </c>
    </row>
    <row r="4672" spans="1:12">
      <c r="A4672" s="228">
        <v>2011</v>
      </c>
      <c r="B4672" s="228" t="s">
        <v>192</v>
      </c>
      <c r="C4672" s="228" t="s">
        <v>68</v>
      </c>
      <c r="D4672" s="228" t="s">
        <v>206</v>
      </c>
      <c r="E4672" s="228">
        <v>45</v>
      </c>
      <c r="F4672" s="228">
        <v>8331</v>
      </c>
      <c r="G4672" s="228">
        <v>440</v>
      </c>
      <c r="H4672" s="228">
        <v>700</v>
      </c>
      <c r="I4672" s="228">
        <v>594744.16</v>
      </c>
      <c r="J4672" s="228">
        <v>140815.15</v>
      </c>
      <c r="K4672" s="228">
        <v>147113</v>
      </c>
      <c r="L4672" s="228">
        <v>1190377.5900000001</v>
      </c>
    </row>
    <row r="4673" spans="1:12">
      <c r="A4673" s="228">
        <v>2011</v>
      </c>
      <c r="B4673" s="228" t="s">
        <v>192</v>
      </c>
      <c r="C4673" s="228" t="s">
        <v>68</v>
      </c>
      <c r="D4673" s="228" t="s">
        <v>206</v>
      </c>
      <c r="E4673" s="228">
        <v>50</v>
      </c>
      <c r="F4673" s="228">
        <v>8458</v>
      </c>
      <c r="G4673" s="228">
        <v>452</v>
      </c>
      <c r="H4673" s="228">
        <v>958</v>
      </c>
      <c r="I4673" s="228">
        <v>822899.54</v>
      </c>
      <c r="J4673" s="228">
        <v>146299.79</v>
      </c>
      <c r="K4673" s="228">
        <v>236195</v>
      </c>
      <c r="L4673" s="228">
        <v>1530141.31</v>
      </c>
    </row>
    <row r="4674" spans="1:12">
      <c r="A4674" s="228">
        <v>2011</v>
      </c>
      <c r="B4674" s="228" t="s">
        <v>192</v>
      </c>
      <c r="C4674" s="228" t="s">
        <v>68</v>
      </c>
      <c r="D4674" s="228" t="s">
        <v>206</v>
      </c>
      <c r="E4674" s="228">
        <v>55</v>
      </c>
      <c r="F4674" s="228">
        <v>7765</v>
      </c>
      <c r="G4674" s="228">
        <v>534</v>
      </c>
      <c r="H4674" s="228">
        <v>1121</v>
      </c>
      <c r="I4674" s="228">
        <v>831727.48</v>
      </c>
      <c r="J4674" s="228">
        <v>168569.86</v>
      </c>
      <c r="K4674" s="228">
        <v>310984.5</v>
      </c>
      <c r="L4674" s="228">
        <v>1629782.51</v>
      </c>
    </row>
    <row r="4675" spans="1:12">
      <c r="A4675" s="228">
        <v>2011</v>
      </c>
      <c r="B4675" s="228" t="s">
        <v>192</v>
      </c>
      <c r="C4675" s="228" t="s">
        <v>68</v>
      </c>
      <c r="D4675" s="228" t="s">
        <v>206</v>
      </c>
      <c r="E4675" s="228">
        <v>60</v>
      </c>
      <c r="F4675" s="228">
        <v>6912</v>
      </c>
      <c r="G4675" s="228">
        <v>561</v>
      </c>
      <c r="H4675" s="228">
        <v>1232</v>
      </c>
      <c r="I4675" s="228">
        <v>1068172.5</v>
      </c>
      <c r="J4675" s="228">
        <v>197095.56</v>
      </c>
      <c r="K4675" s="228">
        <v>385167.65</v>
      </c>
      <c r="L4675" s="228">
        <v>2024212.32</v>
      </c>
    </row>
    <row r="4676" spans="1:12">
      <c r="A4676" s="228">
        <v>2011</v>
      </c>
      <c r="B4676" s="228" t="s">
        <v>192</v>
      </c>
      <c r="C4676" s="228" t="s">
        <v>68</v>
      </c>
      <c r="D4676" s="228" t="s">
        <v>206</v>
      </c>
      <c r="E4676" s="228">
        <v>65</v>
      </c>
      <c r="F4676" s="228">
        <v>4323</v>
      </c>
      <c r="G4676" s="228">
        <v>534</v>
      </c>
      <c r="H4676" s="228">
        <v>1359</v>
      </c>
      <c r="I4676" s="228">
        <v>1024324.78</v>
      </c>
      <c r="J4676" s="228">
        <v>185342.74</v>
      </c>
      <c r="K4676" s="228">
        <v>342156.68</v>
      </c>
      <c r="L4676" s="228">
        <v>1810416.84</v>
      </c>
    </row>
    <row r="4677" spans="1:12">
      <c r="A4677" s="228">
        <v>2011</v>
      </c>
      <c r="B4677" s="228" t="s">
        <v>192</v>
      </c>
      <c r="C4677" s="228" t="s">
        <v>68</v>
      </c>
      <c r="D4677" s="228" t="s">
        <v>206</v>
      </c>
      <c r="E4677" s="228">
        <v>70</v>
      </c>
      <c r="F4677" s="228">
        <v>2809</v>
      </c>
      <c r="G4677" s="228">
        <v>436</v>
      </c>
      <c r="H4677" s="228">
        <v>1057</v>
      </c>
      <c r="I4677" s="228">
        <v>832691.78</v>
      </c>
      <c r="J4677" s="228">
        <v>148588.59</v>
      </c>
      <c r="K4677" s="228">
        <v>243348.5</v>
      </c>
      <c r="L4677" s="228">
        <v>1403876.1</v>
      </c>
    </row>
    <row r="4678" spans="1:12">
      <c r="A4678" s="228">
        <v>2011</v>
      </c>
      <c r="B4678" s="228" t="s">
        <v>192</v>
      </c>
      <c r="C4678" s="228" t="s">
        <v>68</v>
      </c>
      <c r="D4678" s="228" t="s">
        <v>206</v>
      </c>
      <c r="E4678" s="228">
        <v>75</v>
      </c>
      <c r="F4678" s="228">
        <v>1875</v>
      </c>
      <c r="G4678" s="228">
        <v>314</v>
      </c>
      <c r="H4678" s="228">
        <v>946</v>
      </c>
      <c r="I4678" s="228">
        <v>624735.78</v>
      </c>
      <c r="J4678" s="228">
        <v>103408.8</v>
      </c>
      <c r="K4678" s="228">
        <v>256496.25</v>
      </c>
      <c r="L4678" s="228">
        <v>1127657.04</v>
      </c>
    </row>
    <row r="4679" spans="1:12">
      <c r="A4679" s="228">
        <v>2011</v>
      </c>
      <c r="B4679" s="228" t="s">
        <v>192</v>
      </c>
      <c r="C4679" s="228" t="s">
        <v>68</v>
      </c>
      <c r="D4679" s="228" t="s">
        <v>206</v>
      </c>
      <c r="E4679" s="228">
        <v>80</v>
      </c>
      <c r="F4679" s="228">
        <v>1413</v>
      </c>
      <c r="G4679" s="228">
        <v>227</v>
      </c>
      <c r="H4679" s="228">
        <v>1038</v>
      </c>
      <c r="I4679" s="228">
        <v>688806.87</v>
      </c>
      <c r="J4679" s="228">
        <v>84404.79</v>
      </c>
      <c r="K4679" s="228">
        <v>124761</v>
      </c>
      <c r="L4679" s="228">
        <v>993310.92</v>
      </c>
    </row>
    <row r="4680" spans="1:12">
      <c r="A4680" s="228">
        <v>2011</v>
      </c>
      <c r="B4680" s="228" t="s">
        <v>192</v>
      </c>
      <c r="C4680" s="228" t="s">
        <v>68</v>
      </c>
      <c r="D4680" s="228" t="s">
        <v>206</v>
      </c>
      <c r="E4680" s="228">
        <v>85</v>
      </c>
      <c r="F4680" s="228">
        <v>859</v>
      </c>
      <c r="G4680" s="228">
        <v>162</v>
      </c>
      <c r="H4680" s="228">
        <v>852</v>
      </c>
      <c r="I4680" s="228">
        <v>488069.52</v>
      </c>
      <c r="J4680" s="228">
        <v>58298.18</v>
      </c>
      <c r="K4680" s="228">
        <v>132017.35</v>
      </c>
      <c r="L4680" s="228">
        <v>730167.06</v>
      </c>
    </row>
    <row r="4681" spans="1:12">
      <c r="A4681" s="228">
        <v>2011</v>
      </c>
      <c r="B4681" s="228" t="s">
        <v>192</v>
      </c>
      <c r="C4681" s="228" t="s">
        <v>68</v>
      </c>
      <c r="D4681" s="228" t="s">
        <v>206</v>
      </c>
      <c r="E4681" s="228">
        <v>90</v>
      </c>
      <c r="F4681" s="228">
        <v>299</v>
      </c>
      <c r="G4681" s="228">
        <v>58</v>
      </c>
      <c r="H4681" s="228">
        <v>401</v>
      </c>
      <c r="I4681" s="228">
        <v>219293.04</v>
      </c>
      <c r="J4681" s="228">
        <v>25530.799999999999</v>
      </c>
      <c r="K4681" s="228">
        <v>2550</v>
      </c>
      <c r="L4681" s="228">
        <v>255123.51</v>
      </c>
    </row>
    <row r="4682" spans="1:12">
      <c r="A4682" s="228">
        <v>2011</v>
      </c>
      <c r="B4682" s="228" t="s">
        <v>192</v>
      </c>
      <c r="C4682" s="228" t="s">
        <v>68</v>
      </c>
      <c r="D4682" s="228" t="s">
        <v>206</v>
      </c>
      <c r="E4682" s="228">
        <v>95</v>
      </c>
      <c r="F4682" s="228">
        <v>86</v>
      </c>
      <c r="G4682" s="228">
        <v>9</v>
      </c>
      <c r="H4682" s="228">
        <v>175</v>
      </c>
      <c r="I4682" s="228">
        <v>62224</v>
      </c>
      <c r="J4682" s="228">
        <v>846.3</v>
      </c>
      <c r="K4682" s="228">
        <v>6638</v>
      </c>
      <c r="L4682" s="228">
        <v>78642.3</v>
      </c>
    </row>
    <row r="4683" spans="1:12">
      <c r="A4683" s="228">
        <v>2011</v>
      </c>
      <c r="B4683" s="228" t="s">
        <v>192</v>
      </c>
      <c r="C4683" s="228" t="s">
        <v>67</v>
      </c>
      <c r="D4683" s="228" t="s">
        <v>205</v>
      </c>
      <c r="E4683" s="228">
        <v>0</v>
      </c>
      <c r="F4683" s="228">
        <v>2964</v>
      </c>
      <c r="G4683" s="228">
        <v>95</v>
      </c>
      <c r="H4683" s="228">
        <v>431</v>
      </c>
      <c r="I4683" s="228">
        <v>225885.47</v>
      </c>
      <c r="J4683" s="228">
        <v>26708.95</v>
      </c>
      <c r="K4683" s="228">
        <v>1737</v>
      </c>
      <c r="L4683" s="228">
        <v>271784.71999999997</v>
      </c>
    </row>
    <row r="4684" spans="1:12">
      <c r="A4684" s="228">
        <v>2011</v>
      </c>
      <c r="B4684" s="228" t="s">
        <v>192</v>
      </c>
      <c r="C4684" s="228" t="s">
        <v>67</v>
      </c>
      <c r="D4684" s="228" t="s">
        <v>205</v>
      </c>
      <c r="E4684" s="228">
        <v>5</v>
      </c>
      <c r="F4684" s="228">
        <v>2881</v>
      </c>
      <c r="G4684" s="228">
        <v>22</v>
      </c>
      <c r="H4684" s="228">
        <v>30</v>
      </c>
      <c r="I4684" s="228">
        <v>26965</v>
      </c>
      <c r="J4684" s="228">
        <v>9639.6</v>
      </c>
      <c r="K4684" s="228">
        <v>551</v>
      </c>
      <c r="L4684" s="228">
        <v>44938.6</v>
      </c>
    </row>
    <row r="4685" spans="1:12">
      <c r="A4685" s="228">
        <v>2011</v>
      </c>
      <c r="B4685" s="228" t="s">
        <v>192</v>
      </c>
      <c r="C4685" s="228" t="s">
        <v>67</v>
      </c>
      <c r="D4685" s="228" t="s">
        <v>205</v>
      </c>
      <c r="E4685" s="228">
        <v>10</v>
      </c>
      <c r="F4685" s="228">
        <v>2955</v>
      </c>
      <c r="G4685" s="228">
        <v>20</v>
      </c>
      <c r="H4685" s="228">
        <v>25</v>
      </c>
      <c r="I4685" s="228">
        <v>24096</v>
      </c>
      <c r="J4685" s="228">
        <v>6615.5</v>
      </c>
      <c r="K4685" s="228">
        <v>84</v>
      </c>
      <c r="L4685" s="228">
        <v>33886.800000000003</v>
      </c>
    </row>
    <row r="4686" spans="1:12">
      <c r="A4686" s="228">
        <v>2011</v>
      </c>
      <c r="B4686" s="228" t="s">
        <v>192</v>
      </c>
      <c r="C4686" s="228" t="s">
        <v>67</v>
      </c>
      <c r="D4686" s="228" t="s">
        <v>205</v>
      </c>
      <c r="E4686" s="228">
        <v>15</v>
      </c>
      <c r="F4686" s="228">
        <v>3062</v>
      </c>
      <c r="G4686" s="228">
        <v>39</v>
      </c>
      <c r="H4686" s="228">
        <v>58</v>
      </c>
      <c r="I4686" s="228">
        <v>60856</v>
      </c>
      <c r="J4686" s="228">
        <v>16730.099999999999</v>
      </c>
      <c r="K4686" s="228">
        <v>11273</v>
      </c>
      <c r="L4686" s="228">
        <v>97159.85</v>
      </c>
    </row>
    <row r="4687" spans="1:12">
      <c r="A4687" s="228">
        <v>2011</v>
      </c>
      <c r="B4687" s="228" t="s">
        <v>192</v>
      </c>
      <c r="C4687" s="228" t="s">
        <v>67</v>
      </c>
      <c r="D4687" s="228" t="s">
        <v>205</v>
      </c>
      <c r="E4687" s="228">
        <v>20</v>
      </c>
      <c r="F4687" s="228">
        <v>2121</v>
      </c>
      <c r="G4687" s="228">
        <v>31</v>
      </c>
      <c r="H4687" s="228">
        <v>47</v>
      </c>
      <c r="I4687" s="228">
        <v>47655</v>
      </c>
      <c r="J4687" s="228">
        <v>8398.5</v>
      </c>
      <c r="K4687" s="228">
        <v>12639</v>
      </c>
      <c r="L4687" s="228">
        <v>79750.17</v>
      </c>
    </row>
    <row r="4688" spans="1:12">
      <c r="A4688" s="228">
        <v>2011</v>
      </c>
      <c r="B4688" s="228" t="s">
        <v>192</v>
      </c>
      <c r="C4688" s="228" t="s">
        <v>67</v>
      </c>
      <c r="D4688" s="228" t="s">
        <v>205</v>
      </c>
      <c r="E4688" s="228">
        <v>25</v>
      </c>
      <c r="F4688" s="228">
        <v>2222</v>
      </c>
      <c r="G4688" s="228">
        <v>36</v>
      </c>
      <c r="H4688" s="228">
        <v>69</v>
      </c>
      <c r="I4688" s="228">
        <v>64937</v>
      </c>
      <c r="J4688" s="228">
        <v>15834.41</v>
      </c>
      <c r="K4688" s="228">
        <v>20496</v>
      </c>
      <c r="L4688" s="228">
        <v>121919.93</v>
      </c>
    </row>
    <row r="4689" spans="1:12">
      <c r="A4689" s="228">
        <v>2011</v>
      </c>
      <c r="B4689" s="228" t="s">
        <v>192</v>
      </c>
      <c r="C4689" s="228" t="s">
        <v>67</v>
      </c>
      <c r="D4689" s="228" t="s">
        <v>205</v>
      </c>
      <c r="E4689" s="228">
        <v>30</v>
      </c>
      <c r="F4689" s="228">
        <v>2853</v>
      </c>
      <c r="G4689" s="228">
        <v>49</v>
      </c>
      <c r="H4689" s="228">
        <v>72</v>
      </c>
      <c r="I4689" s="228">
        <v>73498.899999999994</v>
      </c>
      <c r="J4689" s="228">
        <v>25431.45</v>
      </c>
      <c r="K4689" s="228">
        <v>25606</v>
      </c>
      <c r="L4689" s="228">
        <v>150233.65</v>
      </c>
    </row>
    <row r="4690" spans="1:12">
      <c r="A4690" s="228">
        <v>2011</v>
      </c>
      <c r="B4690" s="228" t="s">
        <v>192</v>
      </c>
      <c r="C4690" s="228" t="s">
        <v>67</v>
      </c>
      <c r="D4690" s="228" t="s">
        <v>205</v>
      </c>
      <c r="E4690" s="228">
        <v>35</v>
      </c>
      <c r="F4690" s="228">
        <v>3187</v>
      </c>
      <c r="G4690" s="228">
        <v>44</v>
      </c>
      <c r="H4690" s="228">
        <v>63</v>
      </c>
      <c r="I4690" s="228">
        <v>72734</v>
      </c>
      <c r="J4690" s="228">
        <v>18791.599999999999</v>
      </c>
      <c r="K4690" s="228">
        <v>21980</v>
      </c>
      <c r="L4690" s="228">
        <v>141406.85</v>
      </c>
    </row>
    <row r="4691" spans="1:12">
      <c r="A4691" s="228">
        <v>2011</v>
      </c>
      <c r="B4691" s="228" t="s">
        <v>192</v>
      </c>
      <c r="C4691" s="228" t="s">
        <v>67</v>
      </c>
      <c r="D4691" s="228" t="s">
        <v>205</v>
      </c>
      <c r="E4691" s="228">
        <v>40</v>
      </c>
      <c r="F4691" s="228">
        <v>3236</v>
      </c>
      <c r="G4691" s="228">
        <v>84</v>
      </c>
      <c r="H4691" s="228">
        <v>165</v>
      </c>
      <c r="I4691" s="228">
        <v>128889.77</v>
      </c>
      <c r="J4691" s="228">
        <v>37142.99</v>
      </c>
      <c r="K4691" s="228">
        <v>10956.5</v>
      </c>
      <c r="L4691" s="228">
        <v>219646.02</v>
      </c>
    </row>
    <row r="4692" spans="1:12">
      <c r="A4692" s="228">
        <v>2011</v>
      </c>
      <c r="B4692" s="228" t="s">
        <v>192</v>
      </c>
      <c r="C4692" s="228" t="s">
        <v>67</v>
      </c>
      <c r="D4692" s="228" t="s">
        <v>205</v>
      </c>
      <c r="E4692" s="228">
        <v>45</v>
      </c>
      <c r="F4692" s="228">
        <v>3486</v>
      </c>
      <c r="G4692" s="228">
        <v>95</v>
      </c>
      <c r="H4692" s="228">
        <v>187</v>
      </c>
      <c r="I4692" s="228">
        <v>187839.9</v>
      </c>
      <c r="J4692" s="228">
        <v>49996.19</v>
      </c>
      <c r="K4692" s="228">
        <v>55146</v>
      </c>
      <c r="L4692" s="228">
        <v>335247.90000000002</v>
      </c>
    </row>
    <row r="4693" spans="1:12">
      <c r="A4693" s="228">
        <v>2011</v>
      </c>
      <c r="B4693" s="228" t="s">
        <v>192</v>
      </c>
      <c r="C4693" s="228" t="s">
        <v>67</v>
      </c>
      <c r="D4693" s="228" t="s">
        <v>205</v>
      </c>
      <c r="E4693" s="228">
        <v>50</v>
      </c>
      <c r="F4693" s="228">
        <v>3390</v>
      </c>
      <c r="G4693" s="228">
        <v>135</v>
      </c>
      <c r="H4693" s="228">
        <v>224</v>
      </c>
      <c r="I4693" s="228">
        <v>238947.34</v>
      </c>
      <c r="J4693" s="228">
        <v>63134.57</v>
      </c>
      <c r="K4693" s="228">
        <v>63993</v>
      </c>
      <c r="L4693" s="228">
        <v>424637.68</v>
      </c>
    </row>
    <row r="4694" spans="1:12">
      <c r="A4694" s="228">
        <v>2011</v>
      </c>
      <c r="B4694" s="228" t="s">
        <v>192</v>
      </c>
      <c r="C4694" s="228" t="s">
        <v>67</v>
      </c>
      <c r="D4694" s="228" t="s">
        <v>205</v>
      </c>
      <c r="E4694" s="228">
        <v>55</v>
      </c>
      <c r="F4694" s="228">
        <v>3115</v>
      </c>
      <c r="G4694" s="228">
        <v>212</v>
      </c>
      <c r="H4694" s="228">
        <v>615</v>
      </c>
      <c r="I4694" s="228">
        <v>541013.5</v>
      </c>
      <c r="J4694" s="228">
        <v>124039.32</v>
      </c>
      <c r="K4694" s="228">
        <v>119330</v>
      </c>
      <c r="L4694" s="228">
        <v>870635.13</v>
      </c>
    </row>
    <row r="4695" spans="1:12">
      <c r="A4695" s="228">
        <v>2011</v>
      </c>
      <c r="B4695" s="228" t="s">
        <v>192</v>
      </c>
      <c r="C4695" s="228" t="s">
        <v>67</v>
      </c>
      <c r="D4695" s="228" t="s">
        <v>205</v>
      </c>
      <c r="E4695" s="228">
        <v>60</v>
      </c>
      <c r="F4695" s="228">
        <v>2548</v>
      </c>
      <c r="G4695" s="228">
        <v>183</v>
      </c>
      <c r="H4695" s="228">
        <v>444</v>
      </c>
      <c r="I4695" s="228">
        <v>458272.19</v>
      </c>
      <c r="J4695" s="228">
        <v>103541.5</v>
      </c>
      <c r="K4695" s="228">
        <v>79859</v>
      </c>
      <c r="L4695" s="228">
        <v>728460.63</v>
      </c>
    </row>
    <row r="4696" spans="1:12">
      <c r="A4696" s="228">
        <v>2011</v>
      </c>
      <c r="B4696" s="228" t="s">
        <v>192</v>
      </c>
      <c r="C4696" s="228" t="s">
        <v>67</v>
      </c>
      <c r="D4696" s="228" t="s">
        <v>205</v>
      </c>
      <c r="E4696" s="228">
        <v>65</v>
      </c>
      <c r="F4696" s="228">
        <v>1394</v>
      </c>
      <c r="G4696" s="228">
        <v>170</v>
      </c>
      <c r="H4696" s="228">
        <v>468</v>
      </c>
      <c r="I4696" s="228">
        <v>404013.11</v>
      </c>
      <c r="J4696" s="228">
        <v>88390.94</v>
      </c>
      <c r="K4696" s="228">
        <v>109133</v>
      </c>
      <c r="L4696" s="228">
        <v>663460.28</v>
      </c>
    </row>
    <row r="4697" spans="1:12">
      <c r="A4697" s="228">
        <v>2011</v>
      </c>
      <c r="B4697" s="228" t="s">
        <v>192</v>
      </c>
      <c r="C4697" s="228" t="s">
        <v>67</v>
      </c>
      <c r="D4697" s="228" t="s">
        <v>205</v>
      </c>
      <c r="E4697" s="228">
        <v>70</v>
      </c>
      <c r="F4697" s="228">
        <v>733</v>
      </c>
      <c r="G4697" s="228">
        <v>98</v>
      </c>
      <c r="H4697" s="228">
        <v>337</v>
      </c>
      <c r="I4697" s="228">
        <v>319687.99</v>
      </c>
      <c r="J4697" s="228">
        <v>68928.259999999995</v>
      </c>
      <c r="K4697" s="228">
        <v>106334</v>
      </c>
      <c r="L4697" s="228">
        <v>523757.63</v>
      </c>
    </row>
    <row r="4698" spans="1:12">
      <c r="A4698" s="228">
        <v>2011</v>
      </c>
      <c r="B4698" s="228" t="s">
        <v>192</v>
      </c>
      <c r="C4698" s="228" t="s">
        <v>67</v>
      </c>
      <c r="D4698" s="228" t="s">
        <v>205</v>
      </c>
      <c r="E4698" s="228">
        <v>75</v>
      </c>
      <c r="F4698" s="228">
        <v>303</v>
      </c>
      <c r="G4698" s="228">
        <v>49</v>
      </c>
      <c r="H4698" s="228">
        <v>174</v>
      </c>
      <c r="I4698" s="228">
        <v>230225</v>
      </c>
      <c r="J4698" s="228">
        <v>28905.4</v>
      </c>
      <c r="K4698" s="228">
        <v>61840</v>
      </c>
      <c r="L4698" s="228">
        <v>335304.75</v>
      </c>
    </row>
    <row r="4699" spans="1:12">
      <c r="A4699" s="228">
        <v>2011</v>
      </c>
      <c r="B4699" s="228" t="s">
        <v>192</v>
      </c>
      <c r="C4699" s="228" t="s">
        <v>67</v>
      </c>
      <c r="D4699" s="228" t="s">
        <v>205</v>
      </c>
      <c r="E4699" s="228">
        <v>80</v>
      </c>
      <c r="F4699" s="228">
        <v>158</v>
      </c>
      <c r="G4699" s="228">
        <v>23</v>
      </c>
      <c r="H4699" s="228">
        <v>100</v>
      </c>
      <c r="I4699" s="228">
        <v>60769</v>
      </c>
      <c r="J4699" s="228">
        <v>13878</v>
      </c>
      <c r="K4699" s="228">
        <v>1749</v>
      </c>
      <c r="L4699" s="228">
        <v>80033.460000000006</v>
      </c>
    </row>
    <row r="4700" spans="1:12">
      <c r="A4700" s="228">
        <v>2011</v>
      </c>
      <c r="B4700" s="228" t="s">
        <v>192</v>
      </c>
      <c r="C4700" s="228" t="s">
        <v>67</v>
      </c>
      <c r="D4700" s="228" t="s">
        <v>205</v>
      </c>
      <c r="E4700" s="228">
        <v>85</v>
      </c>
      <c r="F4700" s="228">
        <v>39</v>
      </c>
      <c r="G4700" s="228">
        <v>3</v>
      </c>
      <c r="H4700" s="228">
        <v>39</v>
      </c>
      <c r="I4700" s="228">
        <v>19629</v>
      </c>
      <c r="J4700" s="228">
        <v>359.15</v>
      </c>
      <c r="K4700" s="228">
        <v>454</v>
      </c>
      <c r="L4700" s="228">
        <v>20916.150000000001</v>
      </c>
    </row>
    <row r="4701" spans="1:12">
      <c r="A4701" s="228">
        <v>2011</v>
      </c>
      <c r="B4701" s="228" t="s">
        <v>192</v>
      </c>
      <c r="C4701" s="228" t="s">
        <v>67</v>
      </c>
      <c r="D4701" s="228" t="s">
        <v>205</v>
      </c>
      <c r="E4701" s="228">
        <v>90</v>
      </c>
      <c r="F4701" s="228">
        <v>6</v>
      </c>
      <c r="G4701" s="228">
        <v>0</v>
      </c>
      <c r="H4701" s="228">
        <v>0</v>
      </c>
      <c r="I4701" s="228">
        <v>0</v>
      </c>
      <c r="J4701" s="228">
        <v>0</v>
      </c>
      <c r="K4701" s="228">
        <v>0</v>
      </c>
      <c r="L4701" s="228">
        <v>0</v>
      </c>
    </row>
    <row r="4702" spans="1:12">
      <c r="A4702" s="228">
        <v>2011</v>
      </c>
      <c r="B4702" s="228" t="s">
        <v>192</v>
      </c>
      <c r="C4702" s="228" t="s">
        <v>67</v>
      </c>
      <c r="D4702" s="228" t="s">
        <v>205</v>
      </c>
      <c r="E4702" s="228">
        <v>95</v>
      </c>
      <c r="F4702" s="228">
        <v>1</v>
      </c>
      <c r="G4702" s="228">
        <v>0</v>
      </c>
      <c r="H4702" s="228">
        <v>0</v>
      </c>
      <c r="I4702" s="228">
        <v>0</v>
      </c>
      <c r="J4702" s="228">
        <v>0</v>
      </c>
      <c r="K4702" s="228">
        <v>0</v>
      </c>
      <c r="L4702" s="228">
        <v>0</v>
      </c>
    </row>
    <row r="4703" spans="1:12">
      <c r="A4703" s="228">
        <v>2011</v>
      </c>
      <c r="B4703" s="228" t="s">
        <v>192</v>
      </c>
      <c r="C4703" s="228" t="s">
        <v>67</v>
      </c>
      <c r="D4703" s="228" t="s">
        <v>206</v>
      </c>
      <c r="E4703" s="228">
        <v>0</v>
      </c>
      <c r="F4703" s="228">
        <v>2835</v>
      </c>
      <c r="G4703" s="228">
        <v>34</v>
      </c>
      <c r="H4703" s="228">
        <v>245</v>
      </c>
      <c r="I4703" s="228">
        <v>110425.65</v>
      </c>
      <c r="J4703" s="228">
        <v>16123.13</v>
      </c>
      <c r="K4703" s="228">
        <v>160</v>
      </c>
      <c r="L4703" s="228">
        <v>130867.18</v>
      </c>
    </row>
    <row r="4704" spans="1:12">
      <c r="A4704" s="228">
        <v>2011</v>
      </c>
      <c r="B4704" s="228" t="s">
        <v>192</v>
      </c>
      <c r="C4704" s="228" t="s">
        <v>67</v>
      </c>
      <c r="D4704" s="228" t="s">
        <v>206</v>
      </c>
      <c r="E4704" s="228">
        <v>5</v>
      </c>
      <c r="F4704" s="228">
        <v>2835</v>
      </c>
      <c r="G4704" s="228">
        <v>7</v>
      </c>
      <c r="H4704" s="228">
        <v>12</v>
      </c>
      <c r="I4704" s="228">
        <v>10054</v>
      </c>
      <c r="J4704" s="228">
        <v>4920.8</v>
      </c>
      <c r="K4704" s="228">
        <v>440</v>
      </c>
      <c r="L4704" s="228">
        <v>16885.37</v>
      </c>
    </row>
    <row r="4705" spans="1:12">
      <c r="A4705" s="228">
        <v>2011</v>
      </c>
      <c r="B4705" s="228" t="s">
        <v>192</v>
      </c>
      <c r="C4705" s="228" t="s">
        <v>67</v>
      </c>
      <c r="D4705" s="228" t="s">
        <v>206</v>
      </c>
      <c r="E4705" s="228">
        <v>10</v>
      </c>
      <c r="F4705" s="228">
        <v>2783</v>
      </c>
      <c r="G4705" s="228">
        <v>6</v>
      </c>
      <c r="H4705" s="228">
        <v>11</v>
      </c>
      <c r="I4705" s="228">
        <v>5354</v>
      </c>
      <c r="J4705" s="228">
        <v>2030.55</v>
      </c>
      <c r="K4705" s="228">
        <v>356</v>
      </c>
      <c r="L4705" s="228">
        <v>9525.5499999999993</v>
      </c>
    </row>
    <row r="4706" spans="1:12">
      <c r="A4706" s="228">
        <v>2011</v>
      </c>
      <c r="B4706" s="228" t="s">
        <v>192</v>
      </c>
      <c r="C4706" s="228" t="s">
        <v>67</v>
      </c>
      <c r="D4706" s="228" t="s">
        <v>206</v>
      </c>
      <c r="E4706" s="228">
        <v>15</v>
      </c>
      <c r="F4706" s="228">
        <v>2906</v>
      </c>
      <c r="G4706" s="228">
        <v>46</v>
      </c>
      <c r="H4706" s="228">
        <v>84</v>
      </c>
      <c r="I4706" s="228">
        <v>66468</v>
      </c>
      <c r="J4706" s="228">
        <v>15912.6</v>
      </c>
      <c r="K4706" s="228">
        <v>14636</v>
      </c>
      <c r="L4706" s="228">
        <v>110485.3</v>
      </c>
    </row>
    <row r="4707" spans="1:12">
      <c r="A4707" s="228">
        <v>2011</v>
      </c>
      <c r="B4707" s="228" t="s">
        <v>192</v>
      </c>
      <c r="C4707" s="228" t="s">
        <v>67</v>
      </c>
      <c r="D4707" s="228" t="s">
        <v>206</v>
      </c>
      <c r="E4707" s="228">
        <v>20</v>
      </c>
      <c r="F4707" s="228">
        <v>2540</v>
      </c>
      <c r="G4707" s="228">
        <v>89</v>
      </c>
      <c r="H4707" s="228">
        <v>320</v>
      </c>
      <c r="I4707" s="228">
        <v>228070.58</v>
      </c>
      <c r="J4707" s="228">
        <v>41691.980000000003</v>
      </c>
      <c r="K4707" s="228">
        <v>31343</v>
      </c>
      <c r="L4707" s="228">
        <v>329469.14</v>
      </c>
    </row>
    <row r="4708" spans="1:12">
      <c r="A4708" s="228">
        <v>2011</v>
      </c>
      <c r="B4708" s="228" t="s">
        <v>192</v>
      </c>
      <c r="C4708" s="228" t="s">
        <v>67</v>
      </c>
      <c r="D4708" s="228" t="s">
        <v>206</v>
      </c>
      <c r="E4708" s="228">
        <v>25</v>
      </c>
      <c r="F4708" s="228">
        <v>3102</v>
      </c>
      <c r="G4708" s="228">
        <v>123</v>
      </c>
      <c r="H4708" s="228">
        <v>463</v>
      </c>
      <c r="I4708" s="228">
        <v>330488.90000000002</v>
      </c>
      <c r="J4708" s="228">
        <v>51767.45</v>
      </c>
      <c r="K4708" s="228">
        <v>1447</v>
      </c>
      <c r="L4708" s="228">
        <v>446540.71</v>
      </c>
    </row>
    <row r="4709" spans="1:12">
      <c r="A4709" s="228">
        <v>2011</v>
      </c>
      <c r="B4709" s="228" t="s">
        <v>192</v>
      </c>
      <c r="C4709" s="228" t="s">
        <v>67</v>
      </c>
      <c r="D4709" s="228" t="s">
        <v>206</v>
      </c>
      <c r="E4709" s="228">
        <v>30</v>
      </c>
      <c r="F4709" s="228">
        <v>3608</v>
      </c>
      <c r="G4709" s="228">
        <v>229</v>
      </c>
      <c r="H4709" s="228">
        <v>845</v>
      </c>
      <c r="I4709" s="228">
        <v>616424.9</v>
      </c>
      <c r="J4709" s="228">
        <v>92694.91</v>
      </c>
      <c r="K4709" s="228">
        <v>23245</v>
      </c>
      <c r="L4709" s="228">
        <v>821654.47</v>
      </c>
    </row>
    <row r="4710" spans="1:12">
      <c r="A4710" s="228">
        <v>2011</v>
      </c>
      <c r="B4710" s="228" t="s">
        <v>192</v>
      </c>
      <c r="C4710" s="228" t="s">
        <v>67</v>
      </c>
      <c r="D4710" s="228" t="s">
        <v>206</v>
      </c>
      <c r="E4710" s="228">
        <v>35</v>
      </c>
      <c r="F4710" s="228">
        <v>3621</v>
      </c>
      <c r="G4710" s="228">
        <v>182</v>
      </c>
      <c r="H4710" s="228">
        <v>470</v>
      </c>
      <c r="I4710" s="228">
        <v>410334.3</v>
      </c>
      <c r="J4710" s="228">
        <v>87178.880000000005</v>
      </c>
      <c r="K4710" s="228">
        <v>83045</v>
      </c>
      <c r="L4710" s="228">
        <v>681928.05</v>
      </c>
    </row>
    <row r="4711" spans="1:12">
      <c r="A4711" s="228">
        <v>2011</v>
      </c>
      <c r="B4711" s="228" t="s">
        <v>192</v>
      </c>
      <c r="C4711" s="228" t="s">
        <v>67</v>
      </c>
      <c r="D4711" s="228" t="s">
        <v>206</v>
      </c>
      <c r="E4711" s="228">
        <v>40</v>
      </c>
      <c r="F4711" s="228">
        <v>3612</v>
      </c>
      <c r="G4711" s="228">
        <v>171</v>
      </c>
      <c r="H4711" s="228">
        <v>319</v>
      </c>
      <c r="I4711" s="228">
        <v>306102.59999999998</v>
      </c>
      <c r="J4711" s="228">
        <v>68172.460000000006</v>
      </c>
      <c r="K4711" s="228">
        <v>55065</v>
      </c>
      <c r="L4711" s="228">
        <v>505670.05</v>
      </c>
    </row>
    <row r="4712" spans="1:12">
      <c r="A4712" s="228">
        <v>2011</v>
      </c>
      <c r="B4712" s="228" t="s">
        <v>192</v>
      </c>
      <c r="C4712" s="228" t="s">
        <v>67</v>
      </c>
      <c r="D4712" s="228" t="s">
        <v>206</v>
      </c>
      <c r="E4712" s="228">
        <v>45</v>
      </c>
      <c r="F4712" s="228">
        <v>3595</v>
      </c>
      <c r="G4712" s="228">
        <v>128</v>
      </c>
      <c r="H4712" s="228">
        <v>256</v>
      </c>
      <c r="I4712" s="228">
        <v>238036.8</v>
      </c>
      <c r="J4712" s="228">
        <v>67221.5</v>
      </c>
      <c r="K4712" s="228">
        <v>95196</v>
      </c>
      <c r="L4712" s="228">
        <v>472240.72</v>
      </c>
    </row>
    <row r="4713" spans="1:12">
      <c r="A4713" s="228">
        <v>2011</v>
      </c>
      <c r="B4713" s="228" t="s">
        <v>192</v>
      </c>
      <c r="C4713" s="228" t="s">
        <v>67</v>
      </c>
      <c r="D4713" s="228" t="s">
        <v>206</v>
      </c>
      <c r="E4713" s="228">
        <v>50</v>
      </c>
      <c r="F4713" s="228">
        <v>3492</v>
      </c>
      <c r="G4713" s="228">
        <v>154</v>
      </c>
      <c r="H4713" s="228">
        <v>258</v>
      </c>
      <c r="I4713" s="228">
        <v>250167.15</v>
      </c>
      <c r="J4713" s="228">
        <v>72327.03</v>
      </c>
      <c r="K4713" s="228">
        <v>41199</v>
      </c>
      <c r="L4713" s="228">
        <v>445164.92</v>
      </c>
    </row>
    <row r="4714" spans="1:12">
      <c r="A4714" s="228">
        <v>2011</v>
      </c>
      <c r="B4714" s="228" t="s">
        <v>192</v>
      </c>
      <c r="C4714" s="228" t="s">
        <v>67</v>
      </c>
      <c r="D4714" s="228" t="s">
        <v>206</v>
      </c>
      <c r="E4714" s="228">
        <v>55</v>
      </c>
      <c r="F4714" s="228">
        <v>3058</v>
      </c>
      <c r="G4714" s="228">
        <v>171</v>
      </c>
      <c r="H4714" s="228">
        <v>451</v>
      </c>
      <c r="I4714" s="228">
        <v>358696.75</v>
      </c>
      <c r="J4714" s="228">
        <v>82131.44</v>
      </c>
      <c r="K4714" s="228">
        <v>61475</v>
      </c>
      <c r="L4714" s="228">
        <v>588575.31000000006</v>
      </c>
    </row>
    <row r="4715" spans="1:12">
      <c r="A4715" s="228">
        <v>2011</v>
      </c>
      <c r="B4715" s="228" t="s">
        <v>192</v>
      </c>
      <c r="C4715" s="228" t="s">
        <v>67</v>
      </c>
      <c r="D4715" s="228" t="s">
        <v>206</v>
      </c>
      <c r="E4715" s="228">
        <v>60</v>
      </c>
      <c r="F4715" s="228">
        <v>2178</v>
      </c>
      <c r="G4715" s="228">
        <v>160</v>
      </c>
      <c r="H4715" s="228">
        <v>287</v>
      </c>
      <c r="I4715" s="228">
        <v>283056</v>
      </c>
      <c r="J4715" s="228">
        <v>72557.320000000007</v>
      </c>
      <c r="K4715" s="228">
        <v>85647</v>
      </c>
      <c r="L4715" s="228">
        <v>493968.4</v>
      </c>
    </row>
    <row r="4716" spans="1:12">
      <c r="A4716" s="228">
        <v>2011</v>
      </c>
      <c r="B4716" s="228" t="s">
        <v>192</v>
      </c>
      <c r="C4716" s="228" t="s">
        <v>67</v>
      </c>
      <c r="D4716" s="228" t="s">
        <v>206</v>
      </c>
      <c r="E4716" s="228">
        <v>65</v>
      </c>
      <c r="F4716" s="228">
        <v>1132</v>
      </c>
      <c r="G4716" s="228">
        <v>112</v>
      </c>
      <c r="H4716" s="228">
        <v>303</v>
      </c>
      <c r="I4716" s="228">
        <v>287074.93</v>
      </c>
      <c r="J4716" s="228">
        <v>56520.57</v>
      </c>
      <c r="K4716" s="228">
        <v>78611</v>
      </c>
      <c r="L4716" s="228">
        <v>467218.95</v>
      </c>
    </row>
    <row r="4717" spans="1:12">
      <c r="A4717" s="228">
        <v>2011</v>
      </c>
      <c r="B4717" s="228" t="s">
        <v>192</v>
      </c>
      <c r="C4717" s="228" t="s">
        <v>67</v>
      </c>
      <c r="D4717" s="228" t="s">
        <v>206</v>
      </c>
      <c r="E4717" s="228">
        <v>70</v>
      </c>
      <c r="F4717" s="228">
        <v>566</v>
      </c>
      <c r="G4717" s="228">
        <v>62</v>
      </c>
      <c r="H4717" s="228">
        <v>191</v>
      </c>
      <c r="I4717" s="228">
        <v>157612.4</v>
      </c>
      <c r="J4717" s="228">
        <v>29940.15</v>
      </c>
      <c r="K4717" s="228">
        <v>74337</v>
      </c>
      <c r="L4717" s="228">
        <v>292505.52</v>
      </c>
    </row>
    <row r="4718" spans="1:12">
      <c r="A4718" s="228">
        <v>2011</v>
      </c>
      <c r="B4718" s="228" t="s">
        <v>192</v>
      </c>
      <c r="C4718" s="228" t="s">
        <v>67</v>
      </c>
      <c r="D4718" s="228" t="s">
        <v>206</v>
      </c>
      <c r="E4718" s="228">
        <v>75</v>
      </c>
      <c r="F4718" s="228">
        <v>278</v>
      </c>
      <c r="G4718" s="228">
        <v>42</v>
      </c>
      <c r="H4718" s="228">
        <v>158</v>
      </c>
      <c r="I4718" s="228">
        <v>142710</v>
      </c>
      <c r="J4718" s="228">
        <v>19023.2</v>
      </c>
      <c r="K4718" s="228">
        <v>65681</v>
      </c>
      <c r="L4718" s="228">
        <v>245200.47</v>
      </c>
    </row>
    <row r="4719" spans="1:12">
      <c r="A4719" s="228">
        <v>2011</v>
      </c>
      <c r="B4719" s="228" t="s">
        <v>192</v>
      </c>
      <c r="C4719" s="228" t="s">
        <v>67</v>
      </c>
      <c r="D4719" s="228" t="s">
        <v>206</v>
      </c>
      <c r="E4719" s="228">
        <v>80</v>
      </c>
      <c r="F4719" s="228">
        <v>163</v>
      </c>
      <c r="G4719" s="228">
        <v>15</v>
      </c>
      <c r="H4719" s="228">
        <v>232</v>
      </c>
      <c r="I4719" s="228">
        <v>55627.15</v>
      </c>
      <c r="J4719" s="228">
        <v>4423.2</v>
      </c>
      <c r="K4719" s="228">
        <v>11539</v>
      </c>
      <c r="L4719" s="228">
        <v>83402.850000000006</v>
      </c>
    </row>
    <row r="4720" spans="1:12">
      <c r="A4720" s="228">
        <v>2011</v>
      </c>
      <c r="B4720" s="228" t="s">
        <v>192</v>
      </c>
      <c r="C4720" s="228" t="s">
        <v>67</v>
      </c>
      <c r="D4720" s="228" t="s">
        <v>206</v>
      </c>
      <c r="E4720" s="228">
        <v>85</v>
      </c>
      <c r="F4720" s="228">
        <v>61</v>
      </c>
      <c r="G4720" s="228">
        <v>6</v>
      </c>
      <c r="H4720" s="228">
        <v>33</v>
      </c>
      <c r="I4720" s="228">
        <v>18075</v>
      </c>
      <c r="J4720" s="228">
        <v>2696.75</v>
      </c>
      <c r="K4720" s="228">
        <v>0</v>
      </c>
      <c r="L4720" s="228">
        <v>22356.25</v>
      </c>
    </row>
    <row r="4721" spans="1:12">
      <c r="A4721" s="228">
        <v>2011</v>
      </c>
      <c r="B4721" s="228" t="s">
        <v>192</v>
      </c>
      <c r="C4721" s="228" t="s">
        <v>67</v>
      </c>
      <c r="D4721" s="228" t="s">
        <v>206</v>
      </c>
      <c r="E4721" s="228">
        <v>90</v>
      </c>
      <c r="F4721" s="228">
        <v>18</v>
      </c>
      <c r="G4721" s="228">
        <v>1</v>
      </c>
      <c r="H4721" s="228">
        <v>30</v>
      </c>
      <c r="I4721" s="228">
        <v>19483</v>
      </c>
      <c r="J4721" s="228">
        <v>920.45</v>
      </c>
      <c r="K4721" s="228">
        <v>0</v>
      </c>
      <c r="L4721" s="228">
        <v>20438.45</v>
      </c>
    </row>
    <row r="4722" spans="1:12">
      <c r="A4722" s="228">
        <v>2011</v>
      </c>
      <c r="B4722" s="228" t="s">
        <v>192</v>
      </c>
      <c r="C4722" s="228" t="s">
        <v>67</v>
      </c>
      <c r="D4722" s="228" t="s">
        <v>206</v>
      </c>
      <c r="E4722" s="228">
        <v>95</v>
      </c>
      <c r="F4722" s="228">
        <v>6</v>
      </c>
      <c r="G4722" s="228">
        <v>0</v>
      </c>
      <c r="H4722" s="228">
        <v>0</v>
      </c>
      <c r="I4722" s="228">
        <v>0</v>
      </c>
      <c r="J4722" s="228">
        <v>0</v>
      </c>
      <c r="K4722" s="228">
        <v>0</v>
      </c>
      <c r="L4722" s="228">
        <v>0</v>
      </c>
    </row>
    <row r="4723" spans="1:12">
      <c r="A4723" s="228">
        <v>2011</v>
      </c>
      <c r="B4723" s="228" t="s">
        <v>193</v>
      </c>
      <c r="C4723" s="228" t="s">
        <v>61</v>
      </c>
      <c r="D4723" s="228" t="s">
        <v>205</v>
      </c>
      <c r="E4723" s="228">
        <v>0</v>
      </c>
      <c r="F4723" s="228">
        <v>104264</v>
      </c>
      <c r="G4723" s="228">
        <v>5141</v>
      </c>
      <c r="H4723" s="228">
        <v>15191</v>
      </c>
      <c r="I4723" s="228">
        <v>7592347.4299999997</v>
      </c>
      <c r="J4723" s="228">
        <v>1185895.29</v>
      </c>
      <c r="K4723" s="228">
        <v>82569.55</v>
      </c>
      <c r="L4723" s="228">
        <v>10202857.67</v>
      </c>
    </row>
    <row r="4724" spans="1:12">
      <c r="A4724" s="228">
        <v>2011</v>
      </c>
      <c r="B4724" s="228" t="s">
        <v>193</v>
      </c>
      <c r="C4724" s="228" t="s">
        <v>61</v>
      </c>
      <c r="D4724" s="228" t="s">
        <v>205</v>
      </c>
      <c r="E4724" s="228">
        <v>5</v>
      </c>
      <c r="F4724" s="228">
        <v>104606</v>
      </c>
      <c r="G4724" s="228">
        <v>2013</v>
      </c>
      <c r="H4724" s="228">
        <v>3033</v>
      </c>
      <c r="I4724" s="228">
        <v>1922420.21</v>
      </c>
      <c r="J4724" s="228">
        <v>498660</v>
      </c>
      <c r="K4724" s="228">
        <v>190607.4</v>
      </c>
      <c r="L4724" s="228">
        <v>3241556.44</v>
      </c>
    </row>
    <row r="4725" spans="1:12">
      <c r="A4725" s="228">
        <v>2011</v>
      </c>
      <c r="B4725" s="228" t="s">
        <v>193</v>
      </c>
      <c r="C4725" s="228" t="s">
        <v>61</v>
      </c>
      <c r="D4725" s="228" t="s">
        <v>205</v>
      </c>
      <c r="E4725" s="228">
        <v>10</v>
      </c>
      <c r="F4725" s="228">
        <v>103944</v>
      </c>
      <c r="G4725" s="228">
        <v>1705</v>
      </c>
      <c r="H4725" s="228">
        <v>2864</v>
      </c>
      <c r="I4725" s="228">
        <v>1839183.03</v>
      </c>
      <c r="J4725" s="228">
        <v>487736.25</v>
      </c>
      <c r="K4725" s="228">
        <v>292066.5</v>
      </c>
      <c r="L4725" s="228">
        <v>3135693.9</v>
      </c>
    </row>
    <row r="4726" spans="1:12">
      <c r="A4726" s="228">
        <v>2011</v>
      </c>
      <c r="B4726" s="228" t="s">
        <v>193</v>
      </c>
      <c r="C4726" s="228" t="s">
        <v>61</v>
      </c>
      <c r="D4726" s="228" t="s">
        <v>205</v>
      </c>
      <c r="E4726" s="228">
        <v>15</v>
      </c>
      <c r="F4726" s="228">
        <v>108180</v>
      </c>
      <c r="G4726" s="228">
        <v>2609</v>
      </c>
      <c r="H4726" s="228">
        <v>5439</v>
      </c>
      <c r="I4726" s="228">
        <v>4176749.41</v>
      </c>
      <c r="J4726" s="228">
        <v>932116.68</v>
      </c>
      <c r="K4726" s="228">
        <v>939466.31</v>
      </c>
      <c r="L4726" s="228">
        <v>7169679.8700000001</v>
      </c>
    </row>
    <row r="4727" spans="1:12">
      <c r="A4727" s="228">
        <v>2011</v>
      </c>
      <c r="B4727" s="228" t="s">
        <v>193</v>
      </c>
      <c r="C4727" s="228" t="s">
        <v>61</v>
      </c>
      <c r="D4727" s="228" t="s">
        <v>205</v>
      </c>
      <c r="E4727" s="228">
        <v>20</v>
      </c>
      <c r="F4727" s="228">
        <v>83435</v>
      </c>
      <c r="G4727" s="228">
        <v>2354</v>
      </c>
      <c r="H4727" s="228">
        <v>4744</v>
      </c>
      <c r="I4727" s="228">
        <v>3767484.01</v>
      </c>
      <c r="J4727" s="228">
        <v>821068.39</v>
      </c>
      <c r="K4727" s="228">
        <v>707819.9</v>
      </c>
      <c r="L4727" s="228">
        <v>6540940.5599999996</v>
      </c>
    </row>
    <row r="4728" spans="1:12">
      <c r="A4728" s="228">
        <v>2011</v>
      </c>
      <c r="B4728" s="228" t="s">
        <v>193</v>
      </c>
      <c r="C4728" s="228" t="s">
        <v>61</v>
      </c>
      <c r="D4728" s="228" t="s">
        <v>205</v>
      </c>
      <c r="E4728" s="228">
        <v>25</v>
      </c>
      <c r="F4728" s="228">
        <v>75740</v>
      </c>
      <c r="G4728" s="228">
        <v>1921</v>
      </c>
      <c r="H4728" s="228">
        <v>4609</v>
      </c>
      <c r="I4728" s="228">
        <v>3211296.37</v>
      </c>
      <c r="J4728" s="228">
        <v>736734.7</v>
      </c>
      <c r="K4728" s="228">
        <v>631928.14</v>
      </c>
      <c r="L4728" s="228">
        <v>5802850.1100000003</v>
      </c>
    </row>
    <row r="4729" spans="1:12">
      <c r="A4729" s="228">
        <v>2011</v>
      </c>
      <c r="B4729" s="228" t="s">
        <v>193</v>
      </c>
      <c r="C4729" s="228" t="s">
        <v>61</v>
      </c>
      <c r="D4729" s="228" t="s">
        <v>205</v>
      </c>
      <c r="E4729" s="228">
        <v>30</v>
      </c>
      <c r="F4729" s="228">
        <v>107444</v>
      </c>
      <c r="G4729" s="228">
        <v>2752</v>
      </c>
      <c r="H4729" s="228">
        <v>6631</v>
      </c>
      <c r="I4729" s="228">
        <v>4606334.12</v>
      </c>
      <c r="J4729" s="228">
        <v>1080470.99</v>
      </c>
      <c r="K4729" s="228">
        <v>797737.8</v>
      </c>
      <c r="L4729" s="228">
        <v>8112346.3200000003</v>
      </c>
    </row>
    <row r="4730" spans="1:12">
      <c r="A4730" s="228">
        <v>2011</v>
      </c>
      <c r="B4730" s="228" t="s">
        <v>193</v>
      </c>
      <c r="C4730" s="228" t="s">
        <v>61</v>
      </c>
      <c r="D4730" s="228" t="s">
        <v>205</v>
      </c>
      <c r="E4730" s="228">
        <v>35</v>
      </c>
      <c r="F4730" s="228">
        <v>120053</v>
      </c>
      <c r="G4730" s="228">
        <v>3679</v>
      </c>
      <c r="H4730" s="228">
        <v>8154</v>
      </c>
      <c r="I4730" s="228">
        <v>5986386.3200000003</v>
      </c>
      <c r="J4730" s="228">
        <v>1453520.95</v>
      </c>
      <c r="K4730" s="228">
        <v>977653.4</v>
      </c>
      <c r="L4730" s="228">
        <v>10599155.439999999</v>
      </c>
    </row>
    <row r="4731" spans="1:12">
      <c r="A4731" s="228">
        <v>2011</v>
      </c>
      <c r="B4731" s="228" t="s">
        <v>193</v>
      </c>
      <c r="C4731" s="228" t="s">
        <v>61</v>
      </c>
      <c r="D4731" s="228" t="s">
        <v>205</v>
      </c>
      <c r="E4731" s="228">
        <v>40</v>
      </c>
      <c r="F4731" s="228">
        <v>118723</v>
      </c>
      <c r="G4731" s="228">
        <v>4464</v>
      </c>
      <c r="H4731" s="228">
        <v>9148</v>
      </c>
      <c r="I4731" s="228">
        <v>7081858.2300000004</v>
      </c>
      <c r="J4731" s="228">
        <v>1764886.8</v>
      </c>
      <c r="K4731" s="228">
        <v>1444051.93</v>
      </c>
      <c r="L4731" s="228">
        <v>12614991.52</v>
      </c>
    </row>
    <row r="4732" spans="1:12">
      <c r="A4732" s="228">
        <v>2011</v>
      </c>
      <c r="B4732" s="228" t="s">
        <v>193</v>
      </c>
      <c r="C4732" s="228" t="s">
        <v>61</v>
      </c>
      <c r="D4732" s="228" t="s">
        <v>205</v>
      </c>
      <c r="E4732" s="228">
        <v>45</v>
      </c>
      <c r="F4732" s="228">
        <v>122371</v>
      </c>
      <c r="G4732" s="228">
        <v>6161</v>
      </c>
      <c r="H4732" s="228">
        <v>13221</v>
      </c>
      <c r="I4732" s="228">
        <v>10567253.16</v>
      </c>
      <c r="J4732" s="228">
        <v>2586578.2999999998</v>
      </c>
      <c r="K4732" s="228">
        <v>2675453.2799999998</v>
      </c>
      <c r="L4732" s="228">
        <v>18887547.5</v>
      </c>
    </row>
    <row r="4733" spans="1:12">
      <c r="A4733" s="228">
        <v>2011</v>
      </c>
      <c r="B4733" s="228" t="s">
        <v>193</v>
      </c>
      <c r="C4733" s="228" t="s">
        <v>61</v>
      </c>
      <c r="D4733" s="228" t="s">
        <v>205</v>
      </c>
      <c r="E4733" s="228">
        <v>50</v>
      </c>
      <c r="F4733" s="228">
        <v>124652</v>
      </c>
      <c r="G4733" s="228">
        <v>7700</v>
      </c>
      <c r="H4733" s="228">
        <v>17174</v>
      </c>
      <c r="I4733" s="228">
        <v>13974002.84</v>
      </c>
      <c r="J4733" s="228">
        <v>3624940.3</v>
      </c>
      <c r="K4733" s="228">
        <v>3650220.52</v>
      </c>
      <c r="L4733" s="228">
        <v>24916893.789999999</v>
      </c>
    </row>
    <row r="4734" spans="1:12">
      <c r="A4734" s="228">
        <v>2011</v>
      </c>
      <c r="B4734" s="228" t="s">
        <v>193</v>
      </c>
      <c r="C4734" s="228" t="s">
        <v>61</v>
      </c>
      <c r="D4734" s="228" t="s">
        <v>205</v>
      </c>
      <c r="E4734" s="228">
        <v>55</v>
      </c>
      <c r="F4734" s="228">
        <v>117782</v>
      </c>
      <c r="G4734" s="228">
        <v>10641</v>
      </c>
      <c r="H4734" s="228">
        <v>24186</v>
      </c>
      <c r="I4734" s="228">
        <v>20366671.289999999</v>
      </c>
      <c r="J4734" s="228">
        <v>4984138.96</v>
      </c>
      <c r="K4734" s="228">
        <v>6072390.8399999999</v>
      </c>
      <c r="L4734" s="228">
        <v>35848762.439999998</v>
      </c>
    </row>
    <row r="4735" spans="1:12">
      <c r="A4735" s="228">
        <v>2011</v>
      </c>
      <c r="B4735" s="228" t="s">
        <v>193</v>
      </c>
      <c r="C4735" s="228" t="s">
        <v>61</v>
      </c>
      <c r="D4735" s="228" t="s">
        <v>205</v>
      </c>
      <c r="E4735" s="228">
        <v>60</v>
      </c>
      <c r="F4735" s="228">
        <v>113214</v>
      </c>
      <c r="G4735" s="228">
        <v>13881</v>
      </c>
      <c r="H4735" s="228">
        <v>33335</v>
      </c>
      <c r="I4735" s="228">
        <v>28351121.27</v>
      </c>
      <c r="J4735" s="228">
        <v>6515933.1900000004</v>
      </c>
      <c r="K4735" s="228">
        <v>8729007.5999999996</v>
      </c>
      <c r="L4735" s="228">
        <v>49726811.119999997</v>
      </c>
    </row>
    <row r="4736" spans="1:12">
      <c r="A4736" s="228">
        <v>2011</v>
      </c>
      <c r="B4736" s="228" t="s">
        <v>193</v>
      </c>
      <c r="C4736" s="228" t="s">
        <v>61</v>
      </c>
      <c r="D4736" s="228" t="s">
        <v>205</v>
      </c>
      <c r="E4736" s="228">
        <v>65</v>
      </c>
      <c r="F4736" s="228">
        <v>84194</v>
      </c>
      <c r="G4736" s="228">
        <v>15027</v>
      </c>
      <c r="H4736" s="228">
        <v>36709</v>
      </c>
      <c r="I4736" s="228">
        <v>31116930.670000002</v>
      </c>
      <c r="J4736" s="228">
        <v>6921239.6200000001</v>
      </c>
      <c r="K4736" s="228">
        <v>9498974.6699999999</v>
      </c>
      <c r="L4736" s="228">
        <v>53358613.079999998</v>
      </c>
    </row>
    <row r="4737" spans="1:12">
      <c r="A4737" s="228">
        <v>2011</v>
      </c>
      <c r="B4737" s="228" t="s">
        <v>193</v>
      </c>
      <c r="C4737" s="228" t="s">
        <v>61</v>
      </c>
      <c r="D4737" s="228" t="s">
        <v>205</v>
      </c>
      <c r="E4737" s="228">
        <v>70</v>
      </c>
      <c r="F4737" s="228">
        <v>59246</v>
      </c>
      <c r="G4737" s="228">
        <v>14294</v>
      </c>
      <c r="H4737" s="228">
        <v>39039</v>
      </c>
      <c r="I4737" s="228">
        <v>30544648.530000001</v>
      </c>
      <c r="J4737" s="228">
        <v>6800225.6900000004</v>
      </c>
      <c r="K4737" s="228">
        <v>9789466.1500000004</v>
      </c>
      <c r="L4737" s="228">
        <v>51659908.770000003</v>
      </c>
    </row>
    <row r="4738" spans="1:12">
      <c r="A4738" s="228">
        <v>2011</v>
      </c>
      <c r="B4738" s="228" t="s">
        <v>193</v>
      </c>
      <c r="C4738" s="228" t="s">
        <v>61</v>
      </c>
      <c r="D4738" s="228" t="s">
        <v>205</v>
      </c>
      <c r="E4738" s="228">
        <v>75</v>
      </c>
      <c r="F4738" s="228">
        <v>40580</v>
      </c>
      <c r="G4738" s="228">
        <v>12368</v>
      </c>
      <c r="H4738" s="228">
        <v>39285</v>
      </c>
      <c r="I4738" s="228">
        <v>28035777.789999999</v>
      </c>
      <c r="J4738" s="228">
        <v>5869988.5300000003</v>
      </c>
      <c r="K4738" s="228">
        <v>8659657.9600000009</v>
      </c>
      <c r="L4738" s="228">
        <v>45674550.659999996</v>
      </c>
    </row>
    <row r="4739" spans="1:12">
      <c r="A4739" s="228">
        <v>2011</v>
      </c>
      <c r="B4739" s="228" t="s">
        <v>193</v>
      </c>
      <c r="C4739" s="228" t="s">
        <v>61</v>
      </c>
      <c r="D4739" s="228" t="s">
        <v>205</v>
      </c>
      <c r="E4739" s="228">
        <v>80</v>
      </c>
      <c r="F4739" s="228">
        <v>29754</v>
      </c>
      <c r="G4739" s="228">
        <v>11169</v>
      </c>
      <c r="H4739" s="228">
        <v>41027</v>
      </c>
      <c r="I4739" s="228">
        <v>25623144.649999999</v>
      </c>
      <c r="J4739" s="228">
        <v>4664760.3</v>
      </c>
      <c r="K4739" s="228">
        <v>6019108.9299999997</v>
      </c>
      <c r="L4739" s="228">
        <v>38517902.409999996</v>
      </c>
    </row>
    <row r="4740" spans="1:12">
      <c r="A4740" s="228">
        <v>2011</v>
      </c>
      <c r="B4740" s="228" t="s">
        <v>193</v>
      </c>
      <c r="C4740" s="228" t="s">
        <v>61</v>
      </c>
      <c r="D4740" s="228" t="s">
        <v>205</v>
      </c>
      <c r="E4740" s="228">
        <v>85</v>
      </c>
      <c r="F4740" s="228">
        <v>10989</v>
      </c>
      <c r="G4740" s="228">
        <v>3992</v>
      </c>
      <c r="H4740" s="228">
        <v>17700</v>
      </c>
      <c r="I4740" s="228">
        <v>9740377</v>
      </c>
      <c r="J4740" s="228">
        <v>1529829.5</v>
      </c>
      <c r="K4740" s="228">
        <v>1844287.15</v>
      </c>
      <c r="L4740" s="228">
        <v>13788448.130000001</v>
      </c>
    </row>
    <row r="4741" spans="1:12">
      <c r="A4741" s="228">
        <v>2011</v>
      </c>
      <c r="B4741" s="228" t="s">
        <v>193</v>
      </c>
      <c r="C4741" s="228" t="s">
        <v>61</v>
      </c>
      <c r="D4741" s="228" t="s">
        <v>205</v>
      </c>
      <c r="E4741" s="228">
        <v>90</v>
      </c>
      <c r="F4741" s="228">
        <v>2819</v>
      </c>
      <c r="G4741" s="228">
        <v>885</v>
      </c>
      <c r="H4741" s="228">
        <v>5552</v>
      </c>
      <c r="I4741" s="228">
        <v>2699666.48</v>
      </c>
      <c r="J4741" s="228">
        <v>353011.16</v>
      </c>
      <c r="K4741" s="228">
        <v>426288.15</v>
      </c>
      <c r="L4741" s="228">
        <v>3622640.53</v>
      </c>
    </row>
    <row r="4742" spans="1:12">
      <c r="A4742" s="228">
        <v>2011</v>
      </c>
      <c r="B4742" s="228" t="s">
        <v>193</v>
      </c>
      <c r="C4742" s="228" t="s">
        <v>61</v>
      </c>
      <c r="D4742" s="228" t="s">
        <v>205</v>
      </c>
      <c r="E4742" s="228">
        <v>95</v>
      </c>
      <c r="F4742" s="228">
        <v>610</v>
      </c>
      <c r="G4742" s="228">
        <v>166</v>
      </c>
      <c r="H4742" s="228">
        <v>1505</v>
      </c>
      <c r="I4742" s="228">
        <v>654490.96</v>
      </c>
      <c r="J4742" s="228">
        <v>62932.22</v>
      </c>
      <c r="K4742" s="228">
        <v>30096</v>
      </c>
      <c r="L4742" s="228">
        <v>777807.84</v>
      </c>
    </row>
    <row r="4743" spans="1:12">
      <c r="A4743" s="228">
        <v>2011</v>
      </c>
      <c r="B4743" s="228" t="s">
        <v>193</v>
      </c>
      <c r="C4743" s="228" t="s">
        <v>61</v>
      </c>
      <c r="D4743" s="228" t="s">
        <v>206</v>
      </c>
      <c r="E4743" s="228">
        <v>0</v>
      </c>
      <c r="F4743" s="228">
        <v>97733</v>
      </c>
      <c r="G4743" s="228">
        <v>3510</v>
      </c>
      <c r="H4743" s="228">
        <v>11719</v>
      </c>
      <c r="I4743" s="228">
        <v>5625174.9500000002</v>
      </c>
      <c r="J4743" s="228">
        <v>893980.37</v>
      </c>
      <c r="K4743" s="228">
        <v>172429.7</v>
      </c>
      <c r="L4743" s="228">
        <v>7463197.6799999997</v>
      </c>
    </row>
    <row r="4744" spans="1:12">
      <c r="A4744" s="228">
        <v>2011</v>
      </c>
      <c r="B4744" s="228" t="s">
        <v>193</v>
      </c>
      <c r="C4744" s="228" t="s">
        <v>61</v>
      </c>
      <c r="D4744" s="228" t="s">
        <v>206</v>
      </c>
      <c r="E4744" s="228">
        <v>5</v>
      </c>
      <c r="F4744" s="228">
        <v>98675</v>
      </c>
      <c r="G4744" s="228">
        <v>1631</v>
      </c>
      <c r="H4744" s="228">
        <v>2913</v>
      </c>
      <c r="I4744" s="228">
        <v>1710301.57</v>
      </c>
      <c r="J4744" s="228">
        <v>393913.94</v>
      </c>
      <c r="K4744" s="228">
        <v>222365</v>
      </c>
      <c r="L4744" s="228">
        <v>2839337.8</v>
      </c>
    </row>
    <row r="4745" spans="1:12">
      <c r="A4745" s="228">
        <v>2011</v>
      </c>
      <c r="B4745" s="228" t="s">
        <v>193</v>
      </c>
      <c r="C4745" s="228" t="s">
        <v>61</v>
      </c>
      <c r="D4745" s="228" t="s">
        <v>206</v>
      </c>
      <c r="E4745" s="228">
        <v>10</v>
      </c>
      <c r="F4745" s="228">
        <v>97682</v>
      </c>
      <c r="G4745" s="228">
        <v>1373</v>
      </c>
      <c r="H4745" s="228">
        <v>3210</v>
      </c>
      <c r="I4745" s="228">
        <v>1926499.9</v>
      </c>
      <c r="J4745" s="228">
        <v>416548.41</v>
      </c>
      <c r="K4745" s="228">
        <v>459231</v>
      </c>
      <c r="L4745" s="228">
        <v>3266091.95</v>
      </c>
    </row>
    <row r="4746" spans="1:12">
      <c r="A4746" s="228">
        <v>2011</v>
      </c>
      <c r="B4746" s="228" t="s">
        <v>193</v>
      </c>
      <c r="C4746" s="228" t="s">
        <v>61</v>
      </c>
      <c r="D4746" s="228" t="s">
        <v>206</v>
      </c>
      <c r="E4746" s="228">
        <v>15</v>
      </c>
      <c r="F4746" s="228">
        <v>102374</v>
      </c>
      <c r="G4746" s="228">
        <v>2990</v>
      </c>
      <c r="H4746" s="228">
        <v>7675</v>
      </c>
      <c r="I4746" s="228">
        <v>5171416.4400000004</v>
      </c>
      <c r="J4746" s="228">
        <v>847732.68</v>
      </c>
      <c r="K4746" s="228">
        <v>397660.74</v>
      </c>
      <c r="L4746" s="228">
        <v>7547677.1299999999</v>
      </c>
    </row>
    <row r="4747" spans="1:12">
      <c r="A4747" s="228">
        <v>2011</v>
      </c>
      <c r="B4747" s="228" t="s">
        <v>193</v>
      </c>
      <c r="C4747" s="228" t="s">
        <v>61</v>
      </c>
      <c r="D4747" s="228" t="s">
        <v>206</v>
      </c>
      <c r="E4747" s="228">
        <v>20</v>
      </c>
      <c r="F4747" s="228">
        <v>86554</v>
      </c>
      <c r="G4747" s="228">
        <v>3787</v>
      </c>
      <c r="H4747" s="228">
        <v>9468</v>
      </c>
      <c r="I4747" s="228">
        <v>6366941.79</v>
      </c>
      <c r="J4747" s="228">
        <v>1176285.69</v>
      </c>
      <c r="K4747" s="228">
        <v>409384.49</v>
      </c>
      <c r="L4747" s="228">
        <v>9444921.6999999993</v>
      </c>
    </row>
    <row r="4748" spans="1:12">
      <c r="A4748" s="228">
        <v>2011</v>
      </c>
      <c r="B4748" s="228" t="s">
        <v>193</v>
      </c>
      <c r="C4748" s="228" t="s">
        <v>61</v>
      </c>
      <c r="D4748" s="228" t="s">
        <v>206</v>
      </c>
      <c r="E4748" s="228">
        <v>25</v>
      </c>
      <c r="F4748" s="228">
        <v>92461</v>
      </c>
      <c r="G4748" s="228">
        <v>5571</v>
      </c>
      <c r="H4748" s="228">
        <v>16957</v>
      </c>
      <c r="I4748" s="228">
        <v>12012885.68</v>
      </c>
      <c r="J4748" s="228">
        <v>2776281.38</v>
      </c>
      <c r="K4748" s="228">
        <v>567398.75</v>
      </c>
      <c r="L4748" s="228">
        <v>18117137.539999999</v>
      </c>
    </row>
    <row r="4749" spans="1:12">
      <c r="A4749" s="228">
        <v>2011</v>
      </c>
      <c r="B4749" s="228" t="s">
        <v>193</v>
      </c>
      <c r="C4749" s="228" t="s">
        <v>61</v>
      </c>
      <c r="D4749" s="228" t="s">
        <v>206</v>
      </c>
      <c r="E4749" s="228">
        <v>30</v>
      </c>
      <c r="F4749" s="228">
        <v>122188</v>
      </c>
      <c r="G4749" s="228">
        <v>9226</v>
      </c>
      <c r="H4749" s="228">
        <v>29860</v>
      </c>
      <c r="I4749" s="228">
        <v>22391114.280000001</v>
      </c>
      <c r="J4749" s="228">
        <v>5171072.71</v>
      </c>
      <c r="K4749" s="228">
        <v>599975.03</v>
      </c>
      <c r="L4749" s="228">
        <v>33212854.739999998</v>
      </c>
    </row>
    <row r="4750" spans="1:12">
      <c r="A4750" s="228">
        <v>2011</v>
      </c>
      <c r="B4750" s="228" t="s">
        <v>193</v>
      </c>
      <c r="C4750" s="228" t="s">
        <v>61</v>
      </c>
      <c r="D4750" s="228" t="s">
        <v>206</v>
      </c>
      <c r="E4750" s="228">
        <v>35</v>
      </c>
      <c r="F4750" s="228">
        <v>131647</v>
      </c>
      <c r="G4750" s="228">
        <v>9628</v>
      </c>
      <c r="H4750" s="228">
        <v>27481</v>
      </c>
      <c r="I4750" s="228">
        <v>21032852.43</v>
      </c>
      <c r="J4750" s="228">
        <v>4694006.43</v>
      </c>
      <c r="K4750" s="228">
        <v>1084820.5900000001</v>
      </c>
      <c r="L4750" s="228">
        <v>32120768.920000002</v>
      </c>
    </row>
    <row r="4751" spans="1:12">
      <c r="A4751" s="228">
        <v>2011</v>
      </c>
      <c r="B4751" s="228" t="s">
        <v>193</v>
      </c>
      <c r="C4751" s="228" t="s">
        <v>61</v>
      </c>
      <c r="D4751" s="228" t="s">
        <v>206</v>
      </c>
      <c r="E4751" s="228">
        <v>40</v>
      </c>
      <c r="F4751" s="228">
        <v>130361</v>
      </c>
      <c r="G4751" s="228">
        <v>8338</v>
      </c>
      <c r="H4751" s="228">
        <v>18976</v>
      </c>
      <c r="I4751" s="228">
        <v>14635819.359999999</v>
      </c>
      <c r="J4751" s="228">
        <v>3289612.02</v>
      </c>
      <c r="K4751" s="228">
        <v>1586034.28</v>
      </c>
      <c r="L4751" s="228">
        <v>24941890.710000001</v>
      </c>
    </row>
    <row r="4752" spans="1:12">
      <c r="A4752" s="228">
        <v>2011</v>
      </c>
      <c r="B4752" s="228" t="s">
        <v>193</v>
      </c>
      <c r="C4752" s="228" t="s">
        <v>61</v>
      </c>
      <c r="D4752" s="228" t="s">
        <v>206</v>
      </c>
      <c r="E4752" s="228">
        <v>45</v>
      </c>
      <c r="F4752" s="228">
        <v>131050</v>
      </c>
      <c r="G4752" s="228">
        <v>8167</v>
      </c>
      <c r="H4752" s="228">
        <v>18735</v>
      </c>
      <c r="I4752" s="228">
        <v>14846240.66</v>
      </c>
      <c r="J4752" s="228">
        <v>3422132.47</v>
      </c>
      <c r="K4752" s="228">
        <v>2046912.6</v>
      </c>
      <c r="L4752" s="228">
        <v>25094035.710000001</v>
      </c>
    </row>
    <row r="4753" spans="1:12">
      <c r="A4753" s="228">
        <v>2011</v>
      </c>
      <c r="B4753" s="228" t="s">
        <v>193</v>
      </c>
      <c r="C4753" s="228" t="s">
        <v>61</v>
      </c>
      <c r="D4753" s="228" t="s">
        <v>206</v>
      </c>
      <c r="E4753" s="228">
        <v>50</v>
      </c>
      <c r="F4753" s="228">
        <v>134483</v>
      </c>
      <c r="G4753" s="228">
        <v>10282</v>
      </c>
      <c r="H4753" s="228">
        <v>23701</v>
      </c>
      <c r="I4753" s="228">
        <v>18460770.899999999</v>
      </c>
      <c r="J4753" s="228">
        <v>4224865.49</v>
      </c>
      <c r="K4753" s="228">
        <v>3716003.55</v>
      </c>
      <c r="L4753" s="228">
        <v>31361563.91</v>
      </c>
    </row>
    <row r="4754" spans="1:12">
      <c r="A4754" s="228">
        <v>2011</v>
      </c>
      <c r="B4754" s="228" t="s">
        <v>193</v>
      </c>
      <c r="C4754" s="228" t="s">
        <v>61</v>
      </c>
      <c r="D4754" s="228" t="s">
        <v>206</v>
      </c>
      <c r="E4754" s="228">
        <v>55</v>
      </c>
      <c r="F4754" s="228">
        <v>126398</v>
      </c>
      <c r="G4754" s="228">
        <v>12185</v>
      </c>
      <c r="H4754" s="228">
        <v>28496</v>
      </c>
      <c r="I4754" s="228">
        <v>21915599.68</v>
      </c>
      <c r="J4754" s="228">
        <v>4964176.12</v>
      </c>
      <c r="K4754" s="228">
        <v>5192406.1900000004</v>
      </c>
      <c r="L4754" s="228">
        <v>37220101.039999999</v>
      </c>
    </row>
    <row r="4755" spans="1:12">
      <c r="A4755" s="228">
        <v>2011</v>
      </c>
      <c r="B4755" s="228" t="s">
        <v>193</v>
      </c>
      <c r="C4755" s="228" t="s">
        <v>61</v>
      </c>
      <c r="D4755" s="228" t="s">
        <v>206</v>
      </c>
      <c r="E4755" s="228">
        <v>60</v>
      </c>
      <c r="F4755" s="228">
        <v>117779</v>
      </c>
      <c r="G4755" s="228">
        <v>14749</v>
      </c>
      <c r="H4755" s="228">
        <v>35585</v>
      </c>
      <c r="I4755" s="228">
        <v>27369149.77</v>
      </c>
      <c r="J4755" s="228">
        <v>6017543.7699999996</v>
      </c>
      <c r="K4755" s="228">
        <v>7150797.2199999997</v>
      </c>
      <c r="L4755" s="228">
        <v>46168733.159999996</v>
      </c>
    </row>
    <row r="4756" spans="1:12">
      <c r="A4756" s="228">
        <v>2011</v>
      </c>
      <c r="B4756" s="228" t="s">
        <v>193</v>
      </c>
      <c r="C4756" s="228" t="s">
        <v>61</v>
      </c>
      <c r="D4756" s="228" t="s">
        <v>206</v>
      </c>
      <c r="E4756" s="228">
        <v>65</v>
      </c>
      <c r="F4756" s="228">
        <v>86229</v>
      </c>
      <c r="G4756" s="228">
        <v>14512</v>
      </c>
      <c r="H4756" s="228">
        <v>38441</v>
      </c>
      <c r="I4756" s="228">
        <v>29408723.530000001</v>
      </c>
      <c r="J4756" s="228">
        <v>6143307.3700000001</v>
      </c>
      <c r="K4756" s="228">
        <v>8595624.8900000006</v>
      </c>
      <c r="L4756" s="228">
        <v>49250685.829999998</v>
      </c>
    </row>
    <row r="4757" spans="1:12">
      <c r="A4757" s="228">
        <v>2011</v>
      </c>
      <c r="B4757" s="228" t="s">
        <v>193</v>
      </c>
      <c r="C4757" s="228" t="s">
        <v>61</v>
      </c>
      <c r="D4757" s="228" t="s">
        <v>206</v>
      </c>
      <c r="E4757" s="228">
        <v>70</v>
      </c>
      <c r="F4757" s="228">
        <v>61172</v>
      </c>
      <c r="G4757" s="228">
        <v>12658</v>
      </c>
      <c r="H4757" s="228">
        <v>39581</v>
      </c>
      <c r="I4757" s="228">
        <v>29064046.640000001</v>
      </c>
      <c r="J4757" s="228">
        <v>5827049.7300000004</v>
      </c>
      <c r="K4757" s="228">
        <v>8344373.5</v>
      </c>
      <c r="L4757" s="228">
        <v>47108852.340000004</v>
      </c>
    </row>
    <row r="4758" spans="1:12">
      <c r="A4758" s="228">
        <v>2011</v>
      </c>
      <c r="B4758" s="228" t="s">
        <v>193</v>
      </c>
      <c r="C4758" s="228" t="s">
        <v>61</v>
      </c>
      <c r="D4758" s="228" t="s">
        <v>206</v>
      </c>
      <c r="E4758" s="228">
        <v>75</v>
      </c>
      <c r="F4758" s="228">
        <v>44971</v>
      </c>
      <c r="G4758" s="228">
        <v>11379</v>
      </c>
      <c r="H4758" s="228">
        <v>41103</v>
      </c>
      <c r="I4758" s="228">
        <v>27678554.620000001</v>
      </c>
      <c r="J4758" s="228">
        <v>5102801.16</v>
      </c>
      <c r="K4758" s="228">
        <v>7368787.3600000003</v>
      </c>
      <c r="L4758" s="228">
        <v>43137648.109999999</v>
      </c>
    </row>
    <row r="4759" spans="1:12">
      <c r="A4759" s="228">
        <v>2011</v>
      </c>
      <c r="B4759" s="228" t="s">
        <v>193</v>
      </c>
      <c r="C4759" s="228" t="s">
        <v>61</v>
      </c>
      <c r="D4759" s="228" t="s">
        <v>206</v>
      </c>
      <c r="E4759" s="228">
        <v>80</v>
      </c>
      <c r="F4759" s="228">
        <v>35455</v>
      </c>
      <c r="G4759" s="228">
        <v>9530</v>
      </c>
      <c r="H4759" s="228">
        <v>46127</v>
      </c>
      <c r="I4759" s="228">
        <v>26579945.43</v>
      </c>
      <c r="J4759" s="228">
        <v>4143969.1</v>
      </c>
      <c r="K4759" s="228">
        <v>5416363.3099999996</v>
      </c>
      <c r="L4759" s="228">
        <v>38481972.469999999</v>
      </c>
    </row>
    <row r="4760" spans="1:12">
      <c r="A4760" s="228">
        <v>2011</v>
      </c>
      <c r="B4760" s="228" t="s">
        <v>193</v>
      </c>
      <c r="C4760" s="228" t="s">
        <v>61</v>
      </c>
      <c r="D4760" s="228" t="s">
        <v>206</v>
      </c>
      <c r="E4760" s="228">
        <v>85</v>
      </c>
      <c r="F4760" s="228">
        <v>20675</v>
      </c>
      <c r="G4760" s="228">
        <v>5369</v>
      </c>
      <c r="H4760" s="228">
        <v>33211</v>
      </c>
      <c r="I4760" s="228">
        <v>16894575.879999999</v>
      </c>
      <c r="J4760" s="228">
        <v>2234719.62</v>
      </c>
      <c r="K4760" s="228">
        <v>2203483.16</v>
      </c>
      <c r="L4760" s="228">
        <v>22223999.23</v>
      </c>
    </row>
    <row r="4761" spans="1:12">
      <c r="A4761" s="228">
        <v>2011</v>
      </c>
      <c r="B4761" s="228" t="s">
        <v>193</v>
      </c>
      <c r="C4761" s="228" t="s">
        <v>61</v>
      </c>
      <c r="D4761" s="228" t="s">
        <v>206</v>
      </c>
      <c r="E4761" s="228">
        <v>90</v>
      </c>
      <c r="F4761" s="228">
        <v>7938</v>
      </c>
      <c r="G4761" s="228">
        <v>1702</v>
      </c>
      <c r="H4761" s="228">
        <v>15716</v>
      </c>
      <c r="I4761" s="228">
        <v>7001474.7599999998</v>
      </c>
      <c r="J4761" s="228">
        <v>758789.55</v>
      </c>
      <c r="K4761" s="228">
        <v>602498.69999999995</v>
      </c>
      <c r="L4761" s="228">
        <v>8724656.3399999999</v>
      </c>
    </row>
    <row r="4762" spans="1:12">
      <c r="A4762" s="228">
        <v>2011</v>
      </c>
      <c r="B4762" s="228" t="s">
        <v>193</v>
      </c>
      <c r="C4762" s="228" t="s">
        <v>61</v>
      </c>
      <c r="D4762" s="228" t="s">
        <v>206</v>
      </c>
      <c r="E4762" s="228">
        <v>95</v>
      </c>
      <c r="F4762" s="228">
        <v>2312</v>
      </c>
      <c r="G4762" s="228">
        <v>431</v>
      </c>
      <c r="H4762" s="228">
        <v>4733</v>
      </c>
      <c r="I4762" s="228">
        <v>2008422.02</v>
      </c>
      <c r="J4762" s="228">
        <v>182654.46</v>
      </c>
      <c r="K4762" s="228">
        <v>160196.9</v>
      </c>
      <c r="L4762" s="228">
        <v>2397805.94</v>
      </c>
    </row>
    <row r="4763" spans="1:12">
      <c r="A4763" s="228">
        <v>2011</v>
      </c>
      <c r="B4763" s="228" t="s">
        <v>193</v>
      </c>
      <c r="C4763" s="228" t="s">
        <v>62</v>
      </c>
      <c r="D4763" s="228" t="s">
        <v>205</v>
      </c>
      <c r="E4763" s="228">
        <v>0</v>
      </c>
      <c r="F4763" s="228">
        <v>72472</v>
      </c>
      <c r="G4763" s="228">
        <v>2641</v>
      </c>
      <c r="H4763" s="228">
        <v>9100</v>
      </c>
      <c r="I4763" s="228">
        <v>4884043.59</v>
      </c>
      <c r="J4763" s="228">
        <v>895889.65</v>
      </c>
      <c r="K4763" s="228">
        <v>73274</v>
      </c>
      <c r="L4763" s="228">
        <v>6619176.79</v>
      </c>
    </row>
    <row r="4764" spans="1:12">
      <c r="A4764" s="228">
        <v>2011</v>
      </c>
      <c r="B4764" s="228" t="s">
        <v>193</v>
      </c>
      <c r="C4764" s="228" t="s">
        <v>62</v>
      </c>
      <c r="D4764" s="228" t="s">
        <v>205</v>
      </c>
      <c r="E4764" s="228">
        <v>5</v>
      </c>
      <c r="F4764" s="228">
        <v>72202</v>
      </c>
      <c r="G4764" s="228">
        <v>1187</v>
      </c>
      <c r="H4764" s="228">
        <v>1608</v>
      </c>
      <c r="I4764" s="228">
        <v>1193692.98</v>
      </c>
      <c r="J4764" s="228">
        <v>403557.41</v>
      </c>
      <c r="K4764" s="228">
        <v>88664.97</v>
      </c>
      <c r="L4764" s="228">
        <v>1964645.75</v>
      </c>
    </row>
    <row r="4765" spans="1:12">
      <c r="A4765" s="228">
        <v>2011</v>
      </c>
      <c r="B4765" s="228" t="s">
        <v>193</v>
      </c>
      <c r="C4765" s="228" t="s">
        <v>62</v>
      </c>
      <c r="D4765" s="228" t="s">
        <v>205</v>
      </c>
      <c r="E4765" s="228">
        <v>10</v>
      </c>
      <c r="F4765" s="228">
        <v>71725</v>
      </c>
      <c r="G4765" s="228">
        <v>1014</v>
      </c>
      <c r="H4765" s="228">
        <v>1609</v>
      </c>
      <c r="I4765" s="228">
        <v>1129600.53</v>
      </c>
      <c r="J4765" s="228">
        <v>362412.92</v>
      </c>
      <c r="K4765" s="228">
        <v>163806</v>
      </c>
      <c r="L4765" s="228">
        <v>1876225.55</v>
      </c>
    </row>
    <row r="4766" spans="1:12">
      <c r="A4766" s="228">
        <v>2011</v>
      </c>
      <c r="B4766" s="228" t="s">
        <v>193</v>
      </c>
      <c r="C4766" s="228" t="s">
        <v>62</v>
      </c>
      <c r="D4766" s="228" t="s">
        <v>205</v>
      </c>
      <c r="E4766" s="228">
        <v>15</v>
      </c>
      <c r="F4766" s="228">
        <v>76991</v>
      </c>
      <c r="G4766" s="228">
        <v>1982</v>
      </c>
      <c r="H4766" s="228">
        <v>3321</v>
      </c>
      <c r="I4766" s="228">
        <v>3072108.31</v>
      </c>
      <c r="J4766" s="228">
        <v>834544.06</v>
      </c>
      <c r="K4766" s="228">
        <v>713509.6</v>
      </c>
      <c r="L4766" s="228">
        <v>5190728.87</v>
      </c>
    </row>
    <row r="4767" spans="1:12">
      <c r="A4767" s="228">
        <v>2011</v>
      </c>
      <c r="B4767" s="228" t="s">
        <v>193</v>
      </c>
      <c r="C4767" s="228" t="s">
        <v>62</v>
      </c>
      <c r="D4767" s="228" t="s">
        <v>205</v>
      </c>
      <c r="E4767" s="228">
        <v>20</v>
      </c>
      <c r="F4767" s="228">
        <v>61863</v>
      </c>
      <c r="G4767" s="228">
        <v>2081</v>
      </c>
      <c r="H4767" s="228">
        <v>3879</v>
      </c>
      <c r="I4767" s="228">
        <v>3498182.37</v>
      </c>
      <c r="J4767" s="228">
        <v>893150.43</v>
      </c>
      <c r="K4767" s="228">
        <v>639110.1</v>
      </c>
      <c r="L4767" s="228">
        <v>5629043.0300000003</v>
      </c>
    </row>
    <row r="4768" spans="1:12">
      <c r="A4768" s="228">
        <v>2011</v>
      </c>
      <c r="B4768" s="228" t="s">
        <v>193</v>
      </c>
      <c r="C4768" s="228" t="s">
        <v>62</v>
      </c>
      <c r="D4768" s="228" t="s">
        <v>205</v>
      </c>
      <c r="E4768" s="228">
        <v>25</v>
      </c>
      <c r="F4768" s="228">
        <v>52385</v>
      </c>
      <c r="G4768" s="228">
        <v>1488</v>
      </c>
      <c r="H4768" s="228">
        <v>2876</v>
      </c>
      <c r="I4768" s="228">
        <v>2323138.5</v>
      </c>
      <c r="J4768" s="228">
        <v>679063.7</v>
      </c>
      <c r="K4768" s="228">
        <v>512556.9</v>
      </c>
      <c r="L4768" s="228">
        <v>4174703.23</v>
      </c>
    </row>
    <row r="4769" spans="1:12">
      <c r="A4769" s="228">
        <v>2011</v>
      </c>
      <c r="B4769" s="228" t="s">
        <v>193</v>
      </c>
      <c r="C4769" s="228" t="s">
        <v>62</v>
      </c>
      <c r="D4769" s="228" t="s">
        <v>205</v>
      </c>
      <c r="E4769" s="228">
        <v>30</v>
      </c>
      <c r="F4769" s="228">
        <v>77020</v>
      </c>
      <c r="G4769" s="228">
        <v>2021</v>
      </c>
      <c r="H4769" s="228">
        <v>4077</v>
      </c>
      <c r="I4769" s="228">
        <v>3044032.06</v>
      </c>
      <c r="J4769" s="228">
        <v>1046094.95</v>
      </c>
      <c r="K4769" s="228">
        <v>498413.7</v>
      </c>
      <c r="L4769" s="228">
        <v>5348512.8499999996</v>
      </c>
    </row>
    <row r="4770" spans="1:12">
      <c r="A4770" s="228">
        <v>2011</v>
      </c>
      <c r="B4770" s="228" t="s">
        <v>193</v>
      </c>
      <c r="C4770" s="228" t="s">
        <v>62</v>
      </c>
      <c r="D4770" s="228" t="s">
        <v>205</v>
      </c>
      <c r="E4770" s="228">
        <v>35</v>
      </c>
      <c r="F4770" s="228">
        <v>84469</v>
      </c>
      <c r="G4770" s="228">
        <v>3136</v>
      </c>
      <c r="H4770" s="228">
        <v>5956</v>
      </c>
      <c r="I4770" s="228">
        <v>4558735.1500000004</v>
      </c>
      <c r="J4770" s="228">
        <v>1443571.91</v>
      </c>
      <c r="K4770" s="228">
        <v>581337.4</v>
      </c>
      <c r="L4770" s="228">
        <v>7657404.2800000003</v>
      </c>
    </row>
    <row r="4771" spans="1:12">
      <c r="A4771" s="228">
        <v>2011</v>
      </c>
      <c r="B4771" s="228" t="s">
        <v>193</v>
      </c>
      <c r="C4771" s="228" t="s">
        <v>62</v>
      </c>
      <c r="D4771" s="228" t="s">
        <v>205</v>
      </c>
      <c r="E4771" s="228">
        <v>40</v>
      </c>
      <c r="F4771" s="228">
        <v>88606</v>
      </c>
      <c r="G4771" s="228">
        <v>3747</v>
      </c>
      <c r="H4771" s="228">
        <v>7083</v>
      </c>
      <c r="I4771" s="228">
        <v>5635892.3399999999</v>
      </c>
      <c r="J4771" s="228">
        <v>1805156.66</v>
      </c>
      <c r="K4771" s="228">
        <v>949759.5</v>
      </c>
      <c r="L4771" s="228">
        <v>9635806.0700000003</v>
      </c>
    </row>
    <row r="4772" spans="1:12">
      <c r="A4772" s="228">
        <v>2011</v>
      </c>
      <c r="B4772" s="228" t="s">
        <v>193</v>
      </c>
      <c r="C4772" s="228" t="s">
        <v>62</v>
      </c>
      <c r="D4772" s="228" t="s">
        <v>205</v>
      </c>
      <c r="E4772" s="228">
        <v>45</v>
      </c>
      <c r="F4772" s="228">
        <v>88842</v>
      </c>
      <c r="G4772" s="228">
        <v>5154</v>
      </c>
      <c r="H4772" s="228">
        <v>9786</v>
      </c>
      <c r="I4772" s="228">
        <v>7708360.8600000003</v>
      </c>
      <c r="J4772" s="228">
        <v>2465416.7200000002</v>
      </c>
      <c r="K4772" s="228">
        <v>1341721.79</v>
      </c>
      <c r="L4772" s="228">
        <v>13037819.449999999</v>
      </c>
    </row>
    <row r="4773" spans="1:12">
      <c r="A4773" s="228">
        <v>2011</v>
      </c>
      <c r="B4773" s="228" t="s">
        <v>193</v>
      </c>
      <c r="C4773" s="228" t="s">
        <v>62</v>
      </c>
      <c r="D4773" s="228" t="s">
        <v>205</v>
      </c>
      <c r="E4773" s="228">
        <v>50</v>
      </c>
      <c r="F4773" s="228">
        <v>91557</v>
      </c>
      <c r="G4773" s="228">
        <v>6664</v>
      </c>
      <c r="H4773" s="228">
        <v>12236</v>
      </c>
      <c r="I4773" s="228">
        <v>10635206.039999999</v>
      </c>
      <c r="J4773" s="228">
        <v>3320322.78</v>
      </c>
      <c r="K4773" s="228">
        <v>2624415.5299999998</v>
      </c>
      <c r="L4773" s="228">
        <v>18381908.68</v>
      </c>
    </row>
    <row r="4774" spans="1:12">
      <c r="A4774" s="228">
        <v>2011</v>
      </c>
      <c r="B4774" s="228" t="s">
        <v>193</v>
      </c>
      <c r="C4774" s="228" t="s">
        <v>62</v>
      </c>
      <c r="D4774" s="228" t="s">
        <v>205</v>
      </c>
      <c r="E4774" s="228">
        <v>55</v>
      </c>
      <c r="F4774" s="228">
        <v>86893</v>
      </c>
      <c r="G4774" s="228">
        <v>8731</v>
      </c>
      <c r="H4774" s="228">
        <v>17309</v>
      </c>
      <c r="I4774" s="228">
        <v>15622379.32</v>
      </c>
      <c r="J4774" s="228">
        <v>4547521.16</v>
      </c>
      <c r="K4774" s="228">
        <v>3862141.85</v>
      </c>
      <c r="L4774" s="228">
        <v>26284561.489999998</v>
      </c>
    </row>
    <row r="4775" spans="1:12">
      <c r="A4775" s="228">
        <v>2011</v>
      </c>
      <c r="B4775" s="228" t="s">
        <v>193</v>
      </c>
      <c r="C4775" s="228" t="s">
        <v>62</v>
      </c>
      <c r="D4775" s="228" t="s">
        <v>205</v>
      </c>
      <c r="E4775" s="228">
        <v>60</v>
      </c>
      <c r="F4775" s="228">
        <v>81856</v>
      </c>
      <c r="G4775" s="228">
        <v>10895</v>
      </c>
      <c r="H4775" s="228">
        <v>23505</v>
      </c>
      <c r="I4775" s="228">
        <v>21245406.789999999</v>
      </c>
      <c r="J4775" s="228">
        <v>5879095.4000000004</v>
      </c>
      <c r="K4775" s="228">
        <v>5660709.75</v>
      </c>
      <c r="L4775" s="228">
        <v>35383247.990000002</v>
      </c>
    </row>
    <row r="4776" spans="1:12">
      <c r="A4776" s="228">
        <v>2011</v>
      </c>
      <c r="B4776" s="228" t="s">
        <v>193</v>
      </c>
      <c r="C4776" s="228" t="s">
        <v>62</v>
      </c>
      <c r="D4776" s="228" t="s">
        <v>205</v>
      </c>
      <c r="E4776" s="228">
        <v>65</v>
      </c>
      <c r="F4776" s="228">
        <v>60747</v>
      </c>
      <c r="G4776" s="228">
        <v>11280</v>
      </c>
      <c r="H4776" s="228">
        <v>27039</v>
      </c>
      <c r="I4776" s="228">
        <v>23873613.879999999</v>
      </c>
      <c r="J4776" s="228">
        <v>6292186.1600000001</v>
      </c>
      <c r="K4776" s="228">
        <v>6756811.3399999999</v>
      </c>
      <c r="L4776" s="228">
        <v>39485020.93</v>
      </c>
    </row>
    <row r="4777" spans="1:12">
      <c r="A4777" s="228">
        <v>2011</v>
      </c>
      <c r="B4777" s="228" t="s">
        <v>193</v>
      </c>
      <c r="C4777" s="228" t="s">
        <v>62</v>
      </c>
      <c r="D4777" s="228" t="s">
        <v>205</v>
      </c>
      <c r="E4777" s="228">
        <v>70</v>
      </c>
      <c r="F4777" s="228">
        <v>43734</v>
      </c>
      <c r="G4777" s="228">
        <v>11034</v>
      </c>
      <c r="H4777" s="228">
        <v>29983</v>
      </c>
      <c r="I4777" s="228">
        <v>24993000.109999999</v>
      </c>
      <c r="J4777" s="228">
        <v>6151782.1299999999</v>
      </c>
      <c r="K4777" s="228">
        <v>6974290.7000000002</v>
      </c>
      <c r="L4777" s="228">
        <v>40215997.549999997</v>
      </c>
    </row>
    <row r="4778" spans="1:12">
      <c r="A4778" s="228">
        <v>2011</v>
      </c>
      <c r="B4778" s="228" t="s">
        <v>193</v>
      </c>
      <c r="C4778" s="228" t="s">
        <v>62</v>
      </c>
      <c r="D4778" s="228" t="s">
        <v>205</v>
      </c>
      <c r="E4778" s="228">
        <v>75</v>
      </c>
      <c r="F4778" s="228">
        <v>30951</v>
      </c>
      <c r="G4778" s="228">
        <v>10584</v>
      </c>
      <c r="H4778" s="228">
        <v>29960</v>
      </c>
      <c r="I4778" s="228">
        <v>23083080.940000001</v>
      </c>
      <c r="J4778" s="228">
        <v>5520687.4199999999</v>
      </c>
      <c r="K4778" s="228">
        <v>5736460.7199999997</v>
      </c>
      <c r="L4778" s="228">
        <v>35807874.159999996</v>
      </c>
    </row>
    <row r="4779" spans="1:12">
      <c r="A4779" s="228">
        <v>2011</v>
      </c>
      <c r="B4779" s="228" t="s">
        <v>193</v>
      </c>
      <c r="C4779" s="228" t="s">
        <v>62</v>
      </c>
      <c r="D4779" s="228" t="s">
        <v>205</v>
      </c>
      <c r="E4779" s="228">
        <v>80</v>
      </c>
      <c r="F4779" s="228">
        <v>23819</v>
      </c>
      <c r="G4779" s="228">
        <v>8864</v>
      </c>
      <c r="H4779" s="228">
        <v>31363</v>
      </c>
      <c r="I4779" s="228">
        <v>22559226.129999999</v>
      </c>
      <c r="J4779" s="228">
        <v>4651610.0999999996</v>
      </c>
      <c r="K4779" s="228">
        <v>5195654.9000000004</v>
      </c>
      <c r="L4779" s="228">
        <v>33459466.129999999</v>
      </c>
    </row>
    <row r="4780" spans="1:12">
      <c r="A4780" s="228">
        <v>2011</v>
      </c>
      <c r="B4780" s="228" t="s">
        <v>193</v>
      </c>
      <c r="C4780" s="228" t="s">
        <v>62</v>
      </c>
      <c r="D4780" s="228" t="s">
        <v>205</v>
      </c>
      <c r="E4780" s="228">
        <v>85</v>
      </c>
      <c r="F4780" s="228">
        <v>9242</v>
      </c>
      <c r="G4780" s="228">
        <v>3316</v>
      </c>
      <c r="H4780" s="228">
        <v>14012</v>
      </c>
      <c r="I4780" s="228">
        <v>8569614.0899999999</v>
      </c>
      <c r="J4780" s="228">
        <v>1583779.53</v>
      </c>
      <c r="K4780" s="228">
        <v>1259223.1000000001</v>
      </c>
      <c r="L4780" s="228">
        <v>11904626.460000001</v>
      </c>
    </row>
    <row r="4781" spans="1:12">
      <c r="A4781" s="228">
        <v>2011</v>
      </c>
      <c r="B4781" s="228" t="s">
        <v>193</v>
      </c>
      <c r="C4781" s="228" t="s">
        <v>62</v>
      </c>
      <c r="D4781" s="228" t="s">
        <v>205</v>
      </c>
      <c r="E4781" s="228">
        <v>90</v>
      </c>
      <c r="F4781" s="228">
        <v>2564</v>
      </c>
      <c r="G4781" s="228">
        <v>855</v>
      </c>
      <c r="H4781" s="228">
        <v>5011</v>
      </c>
      <c r="I4781" s="228">
        <v>2791056.76</v>
      </c>
      <c r="J4781" s="228">
        <v>355701.81</v>
      </c>
      <c r="K4781" s="228">
        <v>328808.59999999998</v>
      </c>
      <c r="L4781" s="228">
        <v>3570486.86</v>
      </c>
    </row>
    <row r="4782" spans="1:12">
      <c r="A4782" s="228">
        <v>2011</v>
      </c>
      <c r="B4782" s="228" t="s">
        <v>193</v>
      </c>
      <c r="C4782" s="228" t="s">
        <v>62</v>
      </c>
      <c r="D4782" s="228" t="s">
        <v>205</v>
      </c>
      <c r="E4782" s="228">
        <v>95</v>
      </c>
      <c r="F4782" s="228">
        <v>591</v>
      </c>
      <c r="G4782" s="228">
        <v>224</v>
      </c>
      <c r="H4782" s="228">
        <v>1319</v>
      </c>
      <c r="I4782" s="228">
        <v>718265.35</v>
      </c>
      <c r="J4782" s="228">
        <v>89548.41</v>
      </c>
      <c r="K4782" s="228">
        <v>87575</v>
      </c>
      <c r="L4782" s="228">
        <v>921006.66</v>
      </c>
    </row>
    <row r="4783" spans="1:12">
      <c r="A4783" s="228">
        <v>2011</v>
      </c>
      <c r="B4783" s="228" t="s">
        <v>193</v>
      </c>
      <c r="C4783" s="228" t="s">
        <v>62</v>
      </c>
      <c r="D4783" s="228" t="s">
        <v>206</v>
      </c>
      <c r="E4783" s="228">
        <v>0</v>
      </c>
      <c r="F4783" s="228">
        <v>68335</v>
      </c>
      <c r="G4783" s="228">
        <v>1817</v>
      </c>
      <c r="H4783" s="228">
        <v>7041</v>
      </c>
      <c r="I4783" s="228">
        <v>3568370.19</v>
      </c>
      <c r="J4783" s="228">
        <v>659170.35</v>
      </c>
      <c r="K4783" s="228">
        <v>229280</v>
      </c>
      <c r="L4783" s="228">
        <v>4865144.78</v>
      </c>
    </row>
    <row r="4784" spans="1:12">
      <c r="A4784" s="228">
        <v>2011</v>
      </c>
      <c r="B4784" s="228" t="s">
        <v>193</v>
      </c>
      <c r="C4784" s="228" t="s">
        <v>62</v>
      </c>
      <c r="D4784" s="228" t="s">
        <v>206</v>
      </c>
      <c r="E4784" s="228">
        <v>5</v>
      </c>
      <c r="F4784" s="228">
        <v>68587</v>
      </c>
      <c r="G4784" s="228">
        <v>959</v>
      </c>
      <c r="H4784" s="228">
        <v>1247</v>
      </c>
      <c r="I4784" s="228">
        <v>976225.75</v>
      </c>
      <c r="J4784" s="228">
        <v>336282.34</v>
      </c>
      <c r="K4784" s="228">
        <v>109821.75</v>
      </c>
      <c r="L4784" s="228">
        <v>1673233.56</v>
      </c>
    </row>
    <row r="4785" spans="1:12">
      <c r="A4785" s="228">
        <v>2011</v>
      </c>
      <c r="B4785" s="228" t="s">
        <v>193</v>
      </c>
      <c r="C4785" s="228" t="s">
        <v>62</v>
      </c>
      <c r="D4785" s="228" t="s">
        <v>206</v>
      </c>
      <c r="E4785" s="228">
        <v>10</v>
      </c>
      <c r="F4785" s="228">
        <v>67742</v>
      </c>
      <c r="G4785" s="228">
        <v>882</v>
      </c>
      <c r="H4785" s="228">
        <v>1384</v>
      </c>
      <c r="I4785" s="228">
        <v>1180021.76</v>
      </c>
      <c r="J4785" s="228">
        <v>369005.8</v>
      </c>
      <c r="K4785" s="228">
        <v>405898</v>
      </c>
      <c r="L4785" s="228">
        <v>2164998.9300000002</v>
      </c>
    </row>
    <row r="4786" spans="1:12">
      <c r="A4786" s="228">
        <v>2011</v>
      </c>
      <c r="B4786" s="228" t="s">
        <v>193</v>
      </c>
      <c r="C4786" s="228" t="s">
        <v>62</v>
      </c>
      <c r="D4786" s="228" t="s">
        <v>206</v>
      </c>
      <c r="E4786" s="228">
        <v>15</v>
      </c>
      <c r="F4786" s="228">
        <v>73286</v>
      </c>
      <c r="G4786" s="228">
        <v>2433</v>
      </c>
      <c r="H4786" s="228">
        <v>4783</v>
      </c>
      <c r="I4786" s="228">
        <v>3512493.21</v>
      </c>
      <c r="J4786" s="228">
        <v>824237.94</v>
      </c>
      <c r="K4786" s="228">
        <v>368620.79</v>
      </c>
      <c r="L4786" s="228">
        <v>5357151.8</v>
      </c>
    </row>
    <row r="4787" spans="1:12">
      <c r="A4787" s="228">
        <v>2011</v>
      </c>
      <c r="B4787" s="228" t="s">
        <v>193</v>
      </c>
      <c r="C4787" s="228" t="s">
        <v>62</v>
      </c>
      <c r="D4787" s="228" t="s">
        <v>206</v>
      </c>
      <c r="E4787" s="228">
        <v>20</v>
      </c>
      <c r="F4787" s="228">
        <v>63274</v>
      </c>
      <c r="G4787" s="228">
        <v>3165</v>
      </c>
      <c r="H4787" s="228">
        <v>6955</v>
      </c>
      <c r="I4787" s="228">
        <v>5129762.7</v>
      </c>
      <c r="J4787" s="228">
        <v>1153298.3</v>
      </c>
      <c r="K4787" s="228">
        <v>377297.9</v>
      </c>
      <c r="L4787" s="228">
        <v>7426329.0999999996</v>
      </c>
    </row>
    <row r="4788" spans="1:12">
      <c r="A4788" s="228">
        <v>2011</v>
      </c>
      <c r="B4788" s="228" t="s">
        <v>193</v>
      </c>
      <c r="C4788" s="228" t="s">
        <v>62</v>
      </c>
      <c r="D4788" s="228" t="s">
        <v>206</v>
      </c>
      <c r="E4788" s="228">
        <v>25</v>
      </c>
      <c r="F4788" s="228">
        <v>64600</v>
      </c>
      <c r="G4788" s="228">
        <v>4252</v>
      </c>
      <c r="H4788" s="228">
        <v>11117</v>
      </c>
      <c r="I4788" s="228">
        <v>9096966.1799999997</v>
      </c>
      <c r="J4788" s="228">
        <v>2286399.77</v>
      </c>
      <c r="K4788" s="228">
        <v>484181.3</v>
      </c>
      <c r="L4788" s="228">
        <v>13357534.869999999</v>
      </c>
    </row>
    <row r="4789" spans="1:12">
      <c r="A4789" s="228">
        <v>2011</v>
      </c>
      <c r="B4789" s="228" t="s">
        <v>193</v>
      </c>
      <c r="C4789" s="228" t="s">
        <v>62</v>
      </c>
      <c r="D4789" s="228" t="s">
        <v>206</v>
      </c>
      <c r="E4789" s="228">
        <v>30</v>
      </c>
      <c r="F4789" s="228">
        <v>88154</v>
      </c>
      <c r="G4789" s="228">
        <v>7502</v>
      </c>
      <c r="H4789" s="228">
        <v>20328</v>
      </c>
      <c r="I4789" s="228">
        <v>18522360.260000002</v>
      </c>
      <c r="J4789" s="228">
        <v>4829424.9000000004</v>
      </c>
      <c r="K4789" s="228">
        <v>607896.5</v>
      </c>
      <c r="L4789" s="228">
        <v>26788765.390000001</v>
      </c>
    </row>
    <row r="4790" spans="1:12">
      <c r="A4790" s="228">
        <v>2011</v>
      </c>
      <c r="B4790" s="228" t="s">
        <v>193</v>
      </c>
      <c r="C4790" s="228" t="s">
        <v>62</v>
      </c>
      <c r="D4790" s="228" t="s">
        <v>206</v>
      </c>
      <c r="E4790" s="228">
        <v>35</v>
      </c>
      <c r="F4790" s="228">
        <v>94180</v>
      </c>
      <c r="G4790" s="228">
        <v>8771</v>
      </c>
      <c r="H4790" s="228">
        <v>21966</v>
      </c>
      <c r="I4790" s="228">
        <v>19129762.329999998</v>
      </c>
      <c r="J4790" s="228">
        <v>4952850.8600000003</v>
      </c>
      <c r="K4790" s="228">
        <v>1077131.8</v>
      </c>
      <c r="L4790" s="228">
        <v>28154586.800000001</v>
      </c>
    </row>
    <row r="4791" spans="1:12">
      <c r="A4791" s="228">
        <v>2011</v>
      </c>
      <c r="B4791" s="228" t="s">
        <v>193</v>
      </c>
      <c r="C4791" s="228" t="s">
        <v>62</v>
      </c>
      <c r="D4791" s="228" t="s">
        <v>206</v>
      </c>
      <c r="E4791" s="228">
        <v>40</v>
      </c>
      <c r="F4791" s="228">
        <v>98530</v>
      </c>
      <c r="G4791" s="228">
        <v>8163</v>
      </c>
      <c r="H4791" s="228">
        <v>16887</v>
      </c>
      <c r="I4791" s="228">
        <v>13102287.58</v>
      </c>
      <c r="J4791" s="228">
        <v>3701527.16</v>
      </c>
      <c r="K4791" s="228">
        <v>1323851.1499999999</v>
      </c>
      <c r="L4791" s="228">
        <v>20644520.100000001</v>
      </c>
    </row>
    <row r="4792" spans="1:12">
      <c r="A4792" s="228">
        <v>2011</v>
      </c>
      <c r="B4792" s="228" t="s">
        <v>193</v>
      </c>
      <c r="C4792" s="228" t="s">
        <v>62</v>
      </c>
      <c r="D4792" s="228" t="s">
        <v>206</v>
      </c>
      <c r="E4792" s="228">
        <v>45</v>
      </c>
      <c r="F4792" s="228">
        <v>96423</v>
      </c>
      <c r="G4792" s="228">
        <v>7490</v>
      </c>
      <c r="H4792" s="228">
        <v>15076</v>
      </c>
      <c r="I4792" s="228">
        <v>11750267.09</v>
      </c>
      <c r="J4792" s="228">
        <v>3375882.56</v>
      </c>
      <c r="K4792" s="228">
        <v>1724611.21</v>
      </c>
      <c r="L4792" s="228">
        <v>19035895.809999999</v>
      </c>
    </row>
    <row r="4793" spans="1:12">
      <c r="A4793" s="228">
        <v>2011</v>
      </c>
      <c r="B4793" s="228" t="s">
        <v>193</v>
      </c>
      <c r="C4793" s="228" t="s">
        <v>62</v>
      </c>
      <c r="D4793" s="228" t="s">
        <v>206</v>
      </c>
      <c r="E4793" s="228">
        <v>50</v>
      </c>
      <c r="F4793" s="228">
        <v>98655</v>
      </c>
      <c r="G4793" s="228">
        <v>9417</v>
      </c>
      <c r="H4793" s="228">
        <v>19092</v>
      </c>
      <c r="I4793" s="228">
        <v>14733185.029999999</v>
      </c>
      <c r="J4793" s="228">
        <v>4134666.86</v>
      </c>
      <c r="K4793" s="228">
        <v>2272163.4500000002</v>
      </c>
      <c r="L4793" s="228">
        <v>23592175.800000001</v>
      </c>
    </row>
    <row r="4794" spans="1:12">
      <c r="A4794" s="228">
        <v>2011</v>
      </c>
      <c r="B4794" s="228" t="s">
        <v>193</v>
      </c>
      <c r="C4794" s="228" t="s">
        <v>62</v>
      </c>
      <c r="D4794" s="228" t="s">
        <v>206</v>
      </c>
      <c r="E4794" s="228">
        <v>55</v>
      </c>
      <c r="F4794" s="228">
        <v>93850</v>
      </c>
      <c r="G4794" s="228">
        <v>10304</v>
      </c>
      <c r="H4794" s="228">
        <v>23418</v>
      </c>
      <c r="I4794" s="228">
        <v>18112491.050000001</v>
      </c>
      <c r="J4794" s="228">
        <v>4863525.17</v>
      </c>
      <c r="K4794" s="228">
        <v>3965884.4</v>
      </c>
      <c r="L4794" s="228">
        <v>29738544.25</v>
      </c>
    </row>
    <row r="4795" spans="1:12">
      <c r="A4795" s="228">
        <v>2011</v>
      </c>
      <c r="B4795" s="228" t="s">
        <v>193</v>
      </c>
      <c r="C4795" s="228" t="s">
        <v>62</v>
      </c>
      <c r="D4795" s="228" t="s">
        <v>206</v>
      </c>
      <c r="E4795" s="228">
        <v>60</v>
      </c>
      <c r="F4795" s="228">
        <v>87905</v>
      </c>
      <c r="G4795" s="228">
        <v>11742</v>
      </c>
      <c r="H4795" s="228">
        <v>27322</v>
      </c>
      <c r="I4795" s="228">
        <v>21648362.309999999</v>
      </c>
      <c r="J4795" s="228">
        <v>5703249.5999999996</v>
      </c>
      <c r="K4795" s="228">
        <v>4821930.3499999996</v>
      </c>
      <c r="L4795" s="228">
        <v>34977594.009999998</v>
      </c>
    </row>
    <row r="4796" spans="1:12">
      <c r="A4796" s="228">
        <v>2011</v>
      </c>
      <c r="B4796" s="228" t="s">
        <v>193</v>
      </c>
      <c r="C4796" s="228" t="s">
        <v>62</v>
      </c>
      <c r="D4796" s="228" t="s">
        <v>206</v>
      </c>
      <c r="E4796" s="228">
        <v>65</v>
      </c>
      <c r="F4796" s="228">
        <v>63167</v>
      </c>
      <c r="G4796" s="228">
        <v>10816</v>
      </c>
      <c r="H4796" s="228">
        <v>27317</v>
      </c>
      <c r="I4796" s="228">
        <v>21882354.539999999</v>
      </c>
      <c r="J4796" s="228">
        <v>5610129.4299999997</v>
      </c>
      <c r="K4796" s="228">
        <v>5488362.9000000004</v>
      </c>
      <c r="L4796" s="228">
        <v>35275014.259999998</v>
      </c>
    </row>
    <row r="4797" spans="1:12">
      <c r="A4797" s="228">
        <v>2011</v>
      </c>
      <c r="B4797" s="228" t="s">
        <v>193</v>
      </c>
      <c r="C4797" s="228" t="s">
        <v>62</v>
      </c>
      <c r="D4797" s="228" t="s">
        <v>206</v>
      </c>
      <c r="E4797" s="228">
        <v>70</v>
      </c>
      <c r="F4797" s="228">
        <v>46471</v>
      </c>
      <c r="G4797" s="228">
        <v>9888</v>
      </c>
      <c r="H4797" s="228">
        <v>29580</v>
      </c>
      <c r="I4797" s="228">
        <v>23196004.5</v>
      </c>
      <c r="J4797" s="228">
        <v>5261823.0199999996</v>
      </c>
      <c r="K4797" s="228">
        <v>5579240</v>
      </c>
      <c r="L4797" s="228">
        <v>35768553.119999997</v>
      </c>
    </row>
    <row r="4798" spans="1:12">
      <c r="A4798" s="228">
        <v>2011</v>
      </c>
      <c r="B4798" s="228" t="s">
        <v>193</v>
      </c>
      <c r="C4798" s="228" t="s">
        <v>62</v>
      </c>
      <c r="D4798" s="228" t="s">
        <v>206</v>
      </c>
      <c r="E4798" s="228">
        <v>75</v>
      </c>
      <c r="F4798" s="228">
        <v>35986</v>
      </c>
      <c r="G4798" s="228">
        <v>9135</v>
      </c>
      <c r="H4798" s="228">
        <v>31385</v>
      </c>
      <c r="I4798" s="228">
        <v>22590383.710000001</v>
      </c>
      <c r="J4798" s="228">
        <v>4863243.28</v>
      </c>
      <c r="K4798" s="228">
        <v>5319454.9000000004</v>
      </c>
      <c r="L4798" s="228">
        <v>34274842.140000001</v>
      </c>
    </row>
    <row r="4799" spans="1:12">
      <c r="A4799" s="228">
        <v>2011</v>
      </c>
      <c r="B4799" s="228" t="s">
        <v>193</v>
      </c>
      <c r="C4799" s="228" t="s">
        <v>62</v>
      </c>
      <c r="D4799" s="228" t="s">
        <v>206</v>
      </c>
      <c r="E4799" s="228">
        <v>80</v>
      </c>
      <c r="F4799" s="228">
        <v>30166</v>
      </c>
      <c r="G4799" s="228">
        <v>7735</v>
      </c>
      <c r="H4799" s="228">
        <v>34579</v>
      </c>
      <c r="I4799" s="228">
        <v>24262179.57</v>
      </c>
      <c r="J4799" s="228">
        <v>4568413.88</v>
      </c>
      <c r="K4799" s="228">
        <v>4671507</v>
      </c>
      <c r="L4799" s="228">
        <v>34940906.969999999</v>
      </c>
    </row>
    <row r="4800" spans="1:12">
      <c r="A4800" s="228">
        <v>2011</v>
      </c>
      <c r="B4800" s="228" t="s">
        <v>193</v>
      </c>
      <c r="C4800" s="228" t="s">
        <v>62</v>
      </c>
      <c r="D4800" s="228" t="s">
        <v>206</v>
      </c>
      <c r="E4800" s="228">
        <v>85</v>
      </c>
      <c r="F4800" s="228">
        <v>18210</v>
      </c>
      <c r="G4800" s="228">
        <v>4590</v>
      </c>
      <c r="H4800" s="228">
        <v>29166</v>
      </c>
      <c r="I4800" s="228">
        <v>17523774.780000001</v>
      </c>
      <c r="J4800" s="228">
        <v>2603457.88</v>
      </c>
      <c r="K4800" s="228">
        <v>1901553.1</v>
      </c>
      <c r="L4800" s="228">
        <v>22777765.579999998</v>
      </c>
    </row>
    <row r="4801" spans="1:12">
      <c r="A4801" s="228">
        <v>2011</v>
      </c>
      <c r="B4801" s="228" t="s">
        <v>193</v>
      </c>
      <c r="C4801" s="228" t="s">
        <v>62</v>
      </c>
      <c r="D4801" s="228" t="s">
        <v>206</v>
      </c>
      <c r="E4801" s="228">
        <v>90</v>
      </c>
      <c r="F4801" s="228">
        <v>7354</v>
      </c>
      <c r="G4801" s="228">
        <v>1588</v>
      </c>
      <c r="H4801" s="228">
        <v>12709</v>
      </c>
      <c r="I4801" s="228">
        <v>6832275.4400000004</v>
      </c>
      <c r="J4801" s="228">
        <v>887845.78</v>
      </c>
      <c r="K4801" s="228">
        <v>567984</v>
      </c>
      <c r="L4801" s="228">
        <v>8509468.9900000002</v>
      </c>
    </row>
    <row r="4802" spans="1:12">
      <c r="A4802" s="228">
        <v>2011</v>
      </c>
      <c r="B4802" s="228" t="s">
        <v>193</v>
      </c>
      <c r="C4802" s="228" t="s">
        <v>62</v>
      </c>
      <c r="D4802" s="228" t="s">
        <v>206</v>
      </c>
      <c r="E4802" s="228">
        <v>95</v>
      </c>
      <c r="F4802" s="228">
        <v>2229</v>
      </c>
      <c r="G4802" s="228">
        <v>461</v>
      </c>
      <c r="H4802" s="228">
        <v>4523</v>
      </c>
      <c r="I4802" s="228">
        <v>2363971.0299999998</v>
      </c>
      <c r="J4802" s="228">
        <v>222401.2</v>
      </c>
      <c r="K4802" s="228">
        <v>84983</v>
      </c>
      <c r="L4802" s="228">
        <v>2748458.18</v>
      </c>
    </row>
    <row r="4803" spans="1:12">
      <c r="A4803" s="228">
        <v>2011</v>
      </c>
      <c r="B4803" s="228" t="s">
        <v>193</v>
      </c>
      <c r="C4803" s="228" t="s">
        <v>63</v>
      </c>
      <c r="D4803" s="228" t="s">
        <v>205</v>
      </c>
      <c r="E4803" s="228">
        <v>0</v>
      </c>
      <c r="F4803" s="228">
        <v>60575</v>
      </c>
      <c r="G4803" s="228">
        <v>2120</v>
      </c>
      <c r="H4803" s="228">
        <v>7389</v>
      </c>
      <c r="I4803" s="228">
        <v>5937866.1200000001</v>
      </c>
      <c r="J4803" s="228">
        <v>836289.45</v>
      </c>
      <c r="K4803" s="228">
        <v>243664.14</v>
      </c>
      <c r="L4803" s="228">
        <v>7515036.7999999998</v>
      </c>
    </row>
    <row r="4804" spans="1:12">
      <c r="A4804" s="228">
        <v>2011</v>
      </c>
      <c r="B4804" s="228" t="s">
        <v>193</v>
      </c>
      <c r="C4804" s="228" t="s">
        <v>63</v>
      </c>
      <c r="D4804" s="228" t="s">
        <v>205</v>
      </c>
      <c r="E4804" s="228">
        <v>5</v>
      </c>
      <c r="F4804" s="228">
        <v>63061</v>
      </c>
      <c r="G4804" s="228">
        <v>1045</v>
      </c>
      <c r="H4804" s="228">
        <v>1412</v>
      </c>
      <c r="I4804" s="228">
        <v>1154191.27</v>
      </c>
      <c r="J4804" s="228">
        <v>329835.28000000003</v>
      </c>
      <c r="K4804" s="228">
        <v>116525.61</v>
      </c>
      <c r="L4804" s="228">
        <v>1883252.32</v>
      </c>
    </row>
    <row r="4805" spans="1:12">
      <c r="A4805" s="228">
        <v>2011</v>
      </c>
      <c r="B4805" s="228" t="s">
        <v>193</v>
      </c>
      <c r="C4805" s="228" t="s">
        <v>63</v>
      </c>
      <c r="D4805" s="228" t="s">
        <v>205</v>
      </c>
      <c r="E4805" s="228">
        <v>10</v>
      </c>
      <c r="F4805" s="228">
        <v>63716</v>
      </c>
      <c r="G4805" s="228">
        <v>764</v>
      </c>
      <c r="H4805" s="228">
        <v>1262</v>
      </c>
      <c r="I4805" s="228">
        <v>1068090.94</v>
      </c>
      <c r="J4805" s="228">
        <v>271395.15000000002</v>
      </c>
      <c r="K4805" s="228">
        <v>93472.22</v>
      </c>
      <c r="L4805" s="228">
        <v>1659010.17</v>
      </c>
    </row>
    <row r="4806" spans="1:12">
      <c r="A4806" s="228">
        <v>2011</v>
      </c>
      <c r="B4806" s="228" t="s">
        <v>193</v>
      </c>
      <c r="C4806" s="228" t="s">
        <v>63</v>
      </c>
      <c r="D4806" s="228" t="s">
        <v>205</v>
      </c>
      <c r="E4806" s="228">
        <v>15</v>
      </c>
      <c r="F4806" s="228">
        <v>66231</v>
      </c>
      <c r="G4806" s="228">
        <v>1453</v>
      </c>
      <c r="H4806" s="228">
        <v>2695</v>
      </c>
      <c r="I4806" s="228">
        <v>2546480</v>
      </c>
      <c r="J4806" s="228">
        <v>591322.27</v>
      </c>
      <c r="K4806" s="228">
        <v>419694.8</v>
      </c>
      <c r="L4806" s="228">
        <v>4197941.57</v>
      </c>
    </row>
    <row r="4807" spans="1:12">
      <c r="A4807" s="228">
        <v>2011</v>
      </c>
      <c r="B4807" s="228" t="s">
        <v>193</v>
      </c>
      <c r="C4807" s="228" t="s">
        <v>63</v>
      </c>
      <c r="D4807" s="228" t="s">
        <v>205</v>
      </c>
      <c r="E4807" s="228">
        <v>20</v>
      </c>
      <c r="F4807" s="228">
        <v>47686</v>
      </c>
      <c r="G4807" s="228">
        <v>1376</v>
      </c>
      <c r="H4807" s="228">
        <v>2462</v>
      </c>
      <c r="I4807" s="228">
        <v>2052320.97</v>
      </c>
      <c r="J4807" s="228">
        <v>494773.98</v>
      </c>
      <c r="K4807" s="228">
        <v>316815.65999999997</v>
      </c>
      <c r="L4807" s="228">
        <v>3358777.84</v>
      </c>
    </row>
    <row r="4808" spans="1:12">
      <c r="A4808" s="228">
        <v>2011</v>
      </c>
      <c r="B4808" s="228" t="s">
        <v>193</v>
      </c>
      <c r="C4808" s="228" t="s">
        <v>63</v>
      </c>
      <c r="D4808" s="228" t="s">
        <v>205</v>
      </c>
      <c r="E4808" s="228">
        <v>25</v>
      </c>
      <c r="F4808" s="228">
        <v>44968</v>
      </c>
      <c r="G4808" s="228">
        <v>1151</v>
      </c>
      <c r="H4808" s="228">
        <v>2625</v>
      </c>
      <c r="I4808" s="228">
        <v>1888810.17</v>
      </c>
      <c r="J4808" s="228">
        <v>472006.63</v>
      </c>
      <c r="K4808" s="228">
        <v>297554.18</v>
      </c>
      <c r="L4808" s="228">
        <v>3294930.84</v>
      </c>
    </row>
    <row r="4809" spans="1:12">
      <c r="A4809" s="228">
        <v>2011</v>
      </c>
      <c r="B4809" s="228" t="s">
        <v>193</v>
      </c>
      <c r="C4809" s="228" t="s">
        <v>63</v>
      </c>
      <c r="D4809" s="228" t="s">
        <v>205</v>
      </c>
      <c r="E4809" s="228">
        <v>30</v>
      </c>
      <c r="F4809" s="228">
        <v>59142</v>
      </c>
      <c r="G4809" s="228">
        <v>1635</v>
      </c>
      <c r="H4809" s="228">
        <v>3392</v>
      </c>
      <c r="I4809" s="228">
        <v>2654628.39</v>
      </c>
      <c r="J4809" s="228">
        <v>646786</v>
      </c>
      <c r="K4809" s="228">
        <v>536547.92000000004</v>
      </c>
      <c r="L4809" s="228">
        <v>4665362.57</v>
      </c>
    </row>
    <row r="4810" spans="1:12">
      <c r="A4810" s="228">
        <v>2011</v>
      </c>
      <c r="B4810" s="228" t="s">
        <v>193</v>
      </c>
      <c r="C4810" s="228" t="s">
        <v>63</v>
      </c>
      <c r="D4810" s="228" t="s">
        <v>205</v>
      </c>
      <c r="E4810" s="228">
        <v>35</v>
      </c>
      <c r="F4810" s="228">
        <v>66877</v>
      </c>
      <c r="G4810" s="228">
        <v>2108</v>
      </c>
      <c r="H4810" s="228">
        <v>4640</v>
      </c>
      <c r="I4810" s="228">
        <v>3654112.2</v>
      </c>
      <c r="J4810" s="228">
        <v>924243.52</v>
      </c>
      <c r="K4810" s="228">
        <v>888569.15</v>
      </c>
      <c r="L4810" s="228">
        <v>6516375.2800000003</v>
      </c>
    </row>
    <row r="4811" spans="1:12">
      <c r="A4811" s="228">
        <v>2011</v>
      </c>
      <c r="B4811" s="228" t="s">
        <v>193</v>
      </c>
      <c r="C4811" s="228" t="s">
        <v>63</v>
      </c>
      <c r="D4811" s="228" t="s">
        <v>205</v>
      </c>
      <c r="E4811" s="228">
        <v>40</v>
      </c>
      <c r="F4811" s="228">
        <v>69789</v>
      </c>
      <c r="G4811" s="228">
        <v>3178</v>
      </c>
      <c r="H4811" s="228">
        <v>5929</v>
      </c>
      <c r="I4811" s="228">
        <v>4863678.92</v>
      </c>
      <c r="J4811" s="228">
        <v>1242679.8600000001</v>
      </c>
      <c r="K4811" s="228">
        <v>1353388.53</v>
      </c>
      <c r="L4811" s="228">
        <v>8924332.1600000001</v>
      </c>
    </row>
    <row r="4812" spans="1:12">
      <c r="A4812" s="228">
        <v>2011</v>
      </c>
      <c r="B4812" s="228" t="s">
        <v>193</v>
      </c>
      <c r="C4812" s="228" t="s">
        <v>63</v>
      </c>
      <c r="D4812" s="228" t="s">
        <v>205</v>
      </c>
      <c r="E4812" s="228">
        <v>45</v>
      </c>
      <c r="F4812" s="228">
        <v>71462</v>
      </c>
      <c r="G4812" s="228">
        <v>3999</v>
      </c>
      <c r="H4812" s="228">
        <v>7802</v>
      </c>
      <c r="I4812" s="228">
        <v>6395970.4699999997</v>
      </c>
      <c r="J4812" s="228">
        <v>1757107.52</v>
      </c>
      <c r="K4812" s="228">
        <v>1603207.98</v>
      </c>
      <c r="L4812" s="228">
        <v>11368700.800000001</v>
      </c>
    </row>
    <row r="4813" spans="1:12">
      <c r="A4813" s="228">
        <v>2011</v>
      </c>
      <c r="B4813" s="228" t="s">
        <v>193</v>
      </c>
      <c r="C4813" s="228" t="s">
        <v>63</v>
      </c>
      <c r="D4813" s="228" t="s">
        <v>205</v>
      </c>
      <c r="E4813" s="228">
        <v>50</v>
      </c>
      <c r="F4813" s="228">
        <v>73090</v>
      </c>
      <c r="G4813" s="228">
        <v>5311</v>
      </c>
      <c r="H4813" s="228">
        <v>10441</v>
      </c>
      <c r="I4813" s="228">
        <v>9186506.0500000007</v>
      </c>
      <c r="J4813" s="228">
        <v>2461203.2000000002</v>
      </c>
      <c r="K4813" s="228">
        <v>2476020.61</v>
      </c>
      <c r="L4813" s="228">
        <v>16300894.939999999</v>
      </c>
    </row>
    <row r="4814" spans="1:12">
      <c r="A4814" s="228">
        <v>2011</v>
      </c>
      <c r="B4814" s="228" t="s">
        <v>193</v>
      </c>
      <c r="C4814" s="228" t="s">
        <v>63</v>
      </c>
      <c r="D4814" s="228" t="s">
        <v>205</v>
      </c>
      <c r="E4814" s="228">
        <v>55</v>
      </c>
      <c r="F4814" s="228">
        <v>70209</v>
      </c>
      <c r="G4814" s="228">
        <v>7182</v>
      </c>
      <c r="H4814" s="228">
        <v>15058</v>
      </c>
      <c r="I4814" s="228">
        <v>13969150.73</v>
      </c>
      <c r="J4814" s="228">
        <v>3487629.2</v>
      </c>
      <c r="K4814" s="228">
        <v>3747060.73</v>
      </c>
      <c r="L4814" s="228">
        <v>24186967.629999999</v>
      </c>
    </row>
    <row r="4815" spans="1:12">
      <c r="A4815" s="228">
        <v>2011</v>
      </c>
      <c r="B4815" s="228" t="s">
        <v>193</v>
      </c>
      <c r="C4815" s="228" t="s">
        <v>63</v>
      </c>
      <c r="D4815" s="228" t="s">
        <v>205</v>
      </c>
      <c r="E4815" s="228">
        <v>60</v>
      </c>
      <c r="F4815" s="228">
        <v>67148</v>
      </c>
      <c r="G4815" s="228">
        <v>9588</v>
      </c>
      <c r="H4815" s="228">
        <v>21997</v>
      </c>
      <c r="I4815" s="228">
        <v>19290007.93</v>
      </c>
      <c r="J4815" s="228">
        <v>4707594.3600000003</v>
      </c>
      <c r="K4815" s="228">
        <v>5082885.34</v>
      </c>
      <c r="L4815" s="228">
        <v>32734707.41</v>
      </c>
    </row>
    <row r="4816" spans="1:12">
      <c r="A4816" s="228">
        <v>2011</v>
      </c>
      <c r="B4816" s="228" t="s">
        <v>193</v>
      </c>
      <c r="C4816" s="228" t="s">
        <v>63</v>
      </c>
      <c r="D4816" s="228" t="s">
        <v>205</v>
      </c>
      <c r="E4816" s="228">
        <v>65</v>
      </c>
      <c r="F4816" s="228">
        <v>49572</v>
      </c>
      <c r="G4816" s="228">
        <v>9773</v>
      </c>
      <c r="H4816" s="228">
        <v>24036</v>
      </c>
      <c r="I4816" s="228">
        <v>21751305.149999999</v>
      </c>
      <c r="J4816" s="228">
        <v>5172378.9400000004</v>
      </c>
      <c r="K4816" s="228">
        <v>5981317.8700000001</v>
      </c>
      <c r="L4816" s="228">
        <v>36397206.770000003</v>
      </c>
    </row>
    <row r="4817" spans="1:12">
      <c r="A4817" s="228">
        <v>2011</v>
      </c>
      <c r="B4817" s="228" t="s">
        <v>193</v>
      </c>
      <c r="C4817" s="228" t="s">
        <v>63</v>
      </c>
      <c r="D4817" s="228" t="s">
        <v>205</v>
      </c>
      <c r="E4817" s="228">
        <v>70</v>
      </c>
      <c r="F4817" s="228">
        <v>34353</v>
      </c>
      <c r="G4817" s="228">
        <v>8821</v>
      </c>
      <c r="H4817" s="228">
        <v>24741</v>
      </c>
      <c r="I4817" s="228">
        <v>19747488.41</v>
      </c>
      <c r="J4817" s="228">
        <v>4714252.22</v>
      </c>
      <c r="K4817" s="228">
        <v>5701467.3799999999</v>
      </c>
      <c r="L4817" s="228">
        <v>33056262.989999998</v>
      </c>
    </row>
    <row r="4818" spans="1:12">
      <c r="A4818" s="228">
        <v>2011</v>
      </c>
      <c r="B4818" s="228" t="s">
        <v>193</v>
      </c>
      <c r="C4818" s="228" t="s">
        <v>63</v>
      </c>
      <c r="D4818" s="228" t="s">
        <v>205</v>
      </c>
      <c r="E4818" s="228">
        <v>75</v>
      </c>
      <c r="F4818" s="228">
        <v>23114</v>
      </c>
      <c r="G4818" s="228">
        <v>7588</v>
      </c>
      <c r="H4818" s="228">
        <v>24440</v>
      </c>
      <c r="I4818" s="228">
        <v>17626918.460000001</v>
      </c>
      <c r="J4818" s="228">
        <v>3803398.51</v>
      </c>
      <c r="K4818" s="228">
        <v>4072968.95</v>
      </c>
      <c r="L4818" s="228">
        <v>27513121.5</v>
      </c>
    </row>
    <row r="4819" spans="1:12">
      <c r="A4819" s="228">
        <v>2011</v>
      </c>
      <c r="B4819" s="228" t="s">
        <v>193</v>
      </c>
      <c r="C4819" s="228" t="s">
        <v>63</v>
      </c>
      <c r="D4819" s="228" t="s">
        <v>205</v>
      </c>
      <c r="E4819" s="228">
        <v>80</v>
      </c>
      <c r="F4819" s="228">
        <v>16228</v>
      </c>
      <c r="G4819" s="228">
        <v>6069</v>
      </c>
      <c r="H4819" s="228">
        <v>21462</v>
      </c>
      <c r="I4819" s="228">
        <v>15002614.82</v>
      </c>
      <c r="J4819" s="228">
        <v>2891171.75</v>
      </c>
      <c r="K4819" s="228">
        <v>2634636.29</v>
      </c>
      <c r="L4819" s="228">
        <v>21405447.84</v>
      </c>
    </row>
    <row r="4820" spans="1:12">
      <c r="A4820" s="228">
        <v>2011</v>
      </c>
      <c r="B4820" s="228" t="s">
        <v>193</v>
      </c>
      <c r="C4820" s="228" t="s">
        <v>63</v>
      </c>
      <c r="D4820" s="228" t="s">
        <v>205</v>
      </c>
      <c r="E4820" s="228">
        <v>85</v>
      </c>
      <c r="F4820" s="228">
        <v>5777</v>
      </c>
      <c r="G4820" s="228">
        <v>1864</v>
      </c>
      <c r="H4820" s="228">
        <v>8544</v>
      </c>
      <c r="I4820" s="228">
        <v>5559740.0700000003</v>
      </c>
      <c r="J4820" s="228">
        <v>968744.19</v>
      </c>
      <c r="K4820" s="228">
        <v>695701.7</v>
      </c>
      <c r="L4820" s="228">
        <v>7573456.5800000001</v>
      </c>
    </row>
    <row r="4821" spans="1:12">
      <c r="A4821" s="228">
        <v>2011</v>
      </c>
      <c r="B4821" s="228" t="s">
        <v>193</v>
      </c>
      <c r="C4821" s="228" t="s">
        <v>63</v>
      </c>
      <c r="D4821" s="228" t="s">
        <v>205</v>
      </c>
      <c r="E4821" s="228">
        <v>90</v>
      </c>
      <c r="F4821" s="228">
        <v>1473</v>
      </c>
      <c r="G4821" s="228">
        <v>447</v>
      </c>
      <c r="H4821" s="228">
        <v>2656</v>
      </c>
      <c r="I4821" s="228">
        <v>1539425.16</v>
      </c>
      <c r="J4821" s="228">
        <v>217209.52</v>
      </c>
      <c r="K4821" s="228">
        <v>119178.1</v>
      </c>
      <c r="L4821" s="228">
        <v>1945614.15</v>
      </c>
    </row>
    <row r="4822" spans="1:12">
      <c r="A4822" s="228">
        <v>2011</v>
      </c>
      <c r="B4822" s="228" t="s">
        <v>193</v>
      </c>
      <c r="C4822" s="228" t="s">
        <v>63</v>
      </c>
      <c r="D4822" s="228" t="s">
        <v>205</v>
      </c>
      <c r="E4822" s="228">
        <v>95</v>
      </c>
      <c r="F4822" s="228">
        <v>350</v>
      </c>
      <c r="G4822" s="228">
        <v>95</v>
      </c>
      <c r="H4822" s="228">
        <v>788</v>
      </c>
      <c r="I4822" s="228">
        <v>438884.65</v>
      </c>
      <c r="J4822" s="228">
        <v>49821.09</v>
      </c>
      <c r="K4822" s="228">
        <v>55576</v>
      </c>
      <c r="L4822" s="228">
        <v>561828.05000000005</v>
      </c>
    </row>
    <row r="4823" spans="1:12">
      <c r="A4823" s="228">
        <v>2011</v>
      </c>
      <c r="B4823" s="228" t="s">
        <v>193</v>
      </c>
      <c r="C4823" s="228" t="s">
        <v>63</v>
      </c>
      <c r="D4823" s="228" t="s">
        <v>206</v>
      </c>
      <c r="E4823" s="228">
        <v>0</v>
      </c>
      <c r="F4823" s="228">
        <v>56687</v>
      </c>
      <c r="G4823" s="228">
        <v>1474</v>
      </c>
      <c r="H4823" s="228">
        <v>5597</v>
      </c>
      <c r="I4823" s="228">
        <v>4412558.1500000004</v>
      </c>
      <c r="J4823" s="228">
        <v>532531.16</v>
      </c>
      <c r="K4823" s="228">
        <v>165173.34</v>
      </c>
      <c r="L4823" s="228">
        <v>5453316.96</v>
      </c>
    </row>
    <row r="4824" spans="1:12">
      <c r="A4824" s="228">
        <v>2011</v>
      </c>
      <c r="B4824" s="228" t="s">
        <v>193</v>
      </c>
      <c r="C4824" s="228" t="s">
        <v>63</v>
      </c>
      <c r="D4824" s="228" t="s">
        <v>206</v>
      </c>
      <c r="E4824" s="228">
        <v>5</v>
      </c>
      <c r="F4824" s="228">
        <v>59380</v>
      </c>
      <c r="G4824" s="228">
        <v>775</v>
      </c>
      <c r="H4824" s="228">
        <v>1213</v>
      </c>
      <c r="I4824" s="228">
        <v>964264.59</v>
      </c>
      <c r="J4824" s="228">
        <v>247525.73</v>
      </c>
      <c r="K4824" s="228">
        <v>72104.53</v>
      </c>
      <c r="L4824" s="228">
        <v>1495108.77</v>
      </c>
    </row>
    <row r="4825" spans="1:12">
      <c r="A4825" s="228">
        <v>2011</v>
      </c>
      <c r="B4825" s="228" t="s">
        <v>193</v>
      </c>
      <c r="C4825" s="228" t="s">
        <v>63</v>
      </c>
      <c r="D4825" s="228" t="s">
        <v>206</v>
      </c>
      <c r="E4825" s="228">
        <v>10</v>
      </c>
      <c r="F4825" s="228">
        <v>60637</v>
      </c>
      <c r="G4825" s="228">
        <v>764</v>
      </c>
      <c r="H4825" s="228">
        <v>1311</v>
      </c>
      <c r="I4825" s="228">
        <v>1079071.3899999999</v>
      </c>
      <c r="J4825" s="228">
        <v>242525.78</v>
      </c>
      <c r="K4825" s="228">
        <v>237766.15</v>
      </c>
      <c r="L4825" s="228">
        <v>1788851.64</v>
      </c>
    </row>
    <row r="4826" spans="1:12">
      <c r="A4826" s="228">
        <v>2011</v>
      </c>
      <c r="B4826" s="228" t="s">
        <v>193</v>
      </c>
      <c r="C4826" s="228" t="s">
        <v>63</v>
      </c>
      <c r="D4826" s="228" t="s">
        <v>206</v>
      </c>
      <c r="E4826" s="228">
        <v>15</v>
      </c>
      <c r="F4826" s="228">
        <v>62821</v>
      </c>
      <c r="G4826" s="228">
        <v>1761</v>
      </c>
      <c r="H4826" s="228">
        <v>3898</v>
      </c>
      <c r="I4826" s="228">
        <v>2981454.39</v>
      </c>
      <c r="J4826" s="228">
        <v>578435.65</v>
      </c>
      <c r="K4826" s="228">
        <v>340696.75</v>
      </c>
      <c r="L4826" s="228">
        <v>4485167.28</v>
      </c>
    </row>
    <row r="4827" spans="1:12">
      <c r="A4827" s="228">
        <v>2011</v>
      </c>
      <c r="B4827" s="228" t="s">
        <v>193</v>
      </c>
      <c r="C4827" s="228" t="s">
        <v>63</v>
      </c>
      <c r="D4827" s="228" t="s">
        <v>206</v>
      </c>
      <c r="E4827" s="228">
        <v>20</v>
      </c>
      <c r="F4827" s="228">
        <v>50933</v>
      </c>
      <c r="G4827" s="228">
        <v>2354</v>
      </c>
      <c r="H4827" s="228">
        <v>5734</v>
      </c>
      <c r="I4827" s="228">
        <v>4221478.8600000003</v>
      </c>
      <c r="J4827" s="228">
        <v>1000061.79</v>
      </c>
      <c r="K4827" s="228">
        <v>332171.71999999997</v>
      </c>
      <c r="L4827" s="228">
        <v>6321909.8899999997</v>
      </c>
    </row>
    <row r="4828" spans="1:12">
      <c r="A4828" s="228">
        <v>2011</v>
      </c>
      <c r="B4828" s="228" t="s">
        <v>193</v>
      </c>
      <c r="C4828" s="228" t="s">
        <v>63</v>
      </c>
      <c r="D4828" s="228" t="s">
        <v>206</v>
      </c>
      <c r="E4828" s="228">
        <v>25</v>
      </c>
      <c r="F4828" s="228">
        <v>54381</v>
      </c>
      <c r="G4828" s="228">
        <v>3676</v>
      </c>
      <c r="H4828" s="228">
        <v>12077</v>
      </c>
      <c r="I4828" s="228">
        <v>9305011.7799999993</v>
      </c>
      <c r="J4828" s="228">
        <v>2507574.2599999998</v>
      </c>
      <c r="K4828" s="228">
        <v>346492.65</v>
      </c>
      <c r="L4828" s="228">
        <v>13912355.619999999</v>
      </c>
    </row>
    <row r="4829" spans="1:12">
      <c r="A4829" s="228">
        <v>2011</v>
      </c>
      <c r="B4829" s="228" t="s">
        <v>193</v>
      </c>
      <c r="C4829" s="228" t="s">
        <v>63</v>
      </c>
      <c r="D4829" s="228" t="s">
        <v>206</v>
      </c>
      <c r="E4829" s="228">
        <v>30</v>
      </c>
      <c r="F4829" s="228">
        <v>67368</v>
      </c>
      <c r="G4829" s="228">
        <v>5891</v>
      </c>
      <c r="H4829" s="228">
        <v>19402</v>
      </c>
      <c r="I4829" s="228">
        <v>15368944.779999999</v>
      </c>
      <c r="J4829" s="228">
        <v>4094631.42</v>
      </c>
      <c r="K4829" s="228">
        <v>710739.42</v>
      </c>
      <c r="L4829" s="228">
        <v>22917532.300000001</v>
      </c>
    </row>
    <row r="4830" spans="1:12">
      <c r="A4830" s="228">
        <v>2011</v>
      </c>
      <c r="B4830" s="228" t="s">
        <v>193</v>
      </c>
      <c r="C4830" s="228" t="s">
        <v>63</v>
      </c>
      <c r="D4830" s="228" t="s">
        <v>206</v>
      </c>
      <c r="E4830" s="228">
        <v>35</v>
      </c>
      <c r="F4830" s="228">
        <v>74430</v>
      </c>
      <c r="G4830" s="228">
        <v>6077</v>
      </c>
      <c r="H4830" s="228">
        <v>16748</v>
      </c>
      <c r="I4830" s="228">
        <v>13326002.73</v>
      </c>
      <c r="J4830" s="228">
        <v>3422458.3</v>
      </c>
      <c r="K4830" s="228">
        <v>935527.73</v>
      </c>
      <c r="L4830" s="228">
        <v>20395635.52</v>
      </c>
    </row>
    <row r="4831" spans="1:12">
      <c r="A4831" s="228">
        <v>2011</v>
      </c>
      <c r="B4831" s="228" t="s">
        <v>193</v>
      </c>
      <c r="C4831" s="228" t="s">
        <v>63</v>
      </c>
      <c r="D4831" s="228" t="s">
        <v>206</v>
      </c>
      <c r="E4831" s="228">
        <v>40</v>
      </c>
      <c r="F4831" s="228">
        <v>76699</v>
      </c>
      <c r="G4831" s="228">
        <v>5507</v>
      </c>
      <c r="H4831" s="228">
        <v>12785</v>
      </c>
      <c r="I4831" s="228">
        <v>10019228.119999999</v>
      </c>
      <c r="J4831" s="228">
        <v>2455264.5699999998</v>
      </c>
      <c r="K4831" s="228">
        <v>1243795.47</v>
      </c>
      <c r="L4831" s="228">
        <v>16198190.57</v>
      </c>
    </row>
    <row r="4832" spans="1:12">
      <c r="A4832" s="228">
        <v>2011</v>
      </c>
      <c r="B4832" s="228" t="s">
        <v>193</v>
      </c>
      <c r="C4832" s="228" t="s">
        <v>63</v>
      </c>
      <c r="D4832" s="228" t="s">
        <v>206</v>
      </c>
      <c r="E4832" s="228">
        <v>45</v>
      </c>
      <c r="F4832" s="228">
        <v>77810</v>
      </c>
      <c r="G4832" s="228">
        <v>6176</v>
      </c>
      <c r="H4832" s="228">
        <v>14322</v>
      </c>
      <c r="I4832" s="228">
        <v>10887302.83</v>
      </c>
      <c r="J4832" s="228">
        <v>2573825.0099999998</v>
      </c>
      <c r="K4832" s="228">
        <v>1469326.04</v>
      </c>
      <c r="L4832" s="228">
        <v>17528910.149999999</v>
      </c>
    </row>
    <row r="4833" spans="1:12">
      <c r="A4833" s="228">
        <v>2011</v>
      </c>
      <c r="B4833" s="228" t="s">
        <v>193</v>
      </c>
      <c r="C4833" s="228" t="s">
        <v>63</v>
      </c>
      <c r="D4833" s="228" t="s">
        <v>206</v>
      </c>
      <c r="E4833" s="228">
        <v>50</v>
      </c>
      <c r="F4833" s="228">
        <v>79625</v>
      </c>
      <c r="G4833" s="228">
        <v>7407</v>
      </c>
      <c r="H4833" s="228">
        <v>15852</v>
      </c>
      <c r="I4833" s="228">
        <v>12530538.01</v>
      </c>
      <c r="J4833" s="228">
        <v>3138908.48</v>
      </c>
      <c r="K4833" s="228">
        <v>2406059.21</v>
      </c>
      <c r="L4833" s="228">
        <v>21056735.899999999</v>
      </c>
    </row>
    <row r="4834" spans="1:12">
      <c r="A4834" s="228">
        <v>2011</v>
      </c>
      <c r="B4834" s="228" t="s">
        <v>193</v>
      </c>
      <c r="C4834" s="228" t="s">
        <v>63</v>
      </c>
      <c r="D4834" s="228" t="s">
        <v>206</v>
      </c>
      <c r="E4834" s="228">
        <v>55</v>
      </c>
      <c r="F4834" s="228">
        <v>75487</v>
      </c>
      <c r="G4834" s="228">
        <v>8277</v>
      </c>
      <c r="H4834" s="228">
        <v>19026</v>
      </c>
      <c r="I4834" s="228">
        <v>15410815.24</v>
      </c>
      <c r="J4834" s="228">
        <v>3771264.98</v>
      </c>
      <c r="K4834" s="228">
        <v>3364799.57</v>
      </c>
      <c r="L4834" s="228">
        <v>25494925.989999998</v>
      </c>
    </row>
    <row r="4835" spans="1:12">
      <c r="A4835" s="228">
        <v>2011</v>
      </c>
      <c r="B4835" s="228" t="s">
        <v>193</v>
      </c>
      <c r="C4835" s="228" t="s">
        <v>63</v>
      </c>
      <c r="D4835" s="228" t="s">
        <v>206</v>
      </c>
      <c r="E4835" s="228">
        <v>60</v>
      </c>
      <c r="F4835" s="228">
        <v>70598</v>
      </c>
      <c r="G4835" s="228">
        <v>9589</v>
      </c>
      <c r="H4835" s="228">
        <v>21569</v>
      </c>
      <c r="I4835" s="228">
        <v>18075897.719999999</v>
      </c>
      <c r="J4835" s="228">
        <v>4387024.88</v>
      </c>
      <c r="K4835" s="228">
        <v>4541793.82</v>
      </c>
      <c r="L4835" s="228">
        <v>30427270.760000002</v>
      </c>
    </row>
    <row r="4836" spans="1:12">
      <c r="A4836" s="228">
        <v>2011</v>
      </c>
      <c r="B4836" s="228" t="s">
        <v>193</v>
      </c>
      <c r="C4836" s="228" t="s">
        <v>63</v>
      </c>
      <c r="D4836" s="228" t="s">
        <v>206</v>
      </c>
      <c r="E4836" s="228">
        <v>65</v>
      </c>
      <c r="F4836" s="228">
        <v>51454</v>
      </c>
      <c r="G4836" s="228">
        <v>9383</v>
      </c>
      <c r="H4836" s="228">
        <v>23194</v>
      </c>
      <c r="I4836" s="228">
        <v>18870580.879999999</v>
      </c>
      <c r="J4836" s="228">
        <v>4355420.62</v>
      </c>
      <c r="K4836" s="228">
        <v>5130246.8600000003</v>
      </c>
      <c r="L4836" s="228">
        <v>31314215.949999999</v>
      </c>
    </row>
    <row r="4837" spans="1:12">
      <c r="A4837" s="228">
        <v>2011</v>
      </c>
      <c r="B4837" s="228" t="s">
        <v>193</v>
      </c>
      <c r="C4837" s="228" t="s">
        <v>63</v>
      </c>
      <c r="D4837" s="228" t="s">
        <v>206</v>
      </c>
      <c r="E4837" s="228">
        <v>70</v>
      </c>
      <c r="F4837" s="228">
        <v>36218</v>
      </c>
      <c r="G4837" s="228">
        <v>7909</v>
      </c>
      <c r="H4837" s="228">
        <v>23359</v>
      </c>
      <c r="I4837" s="228">
        <v>18185030.02</v>
      </c>
      <c r="J4837" s="228">
        <v>4044253.94</v>
      </c>
      <c r="K4837" s="228">
        <v>4741352.47</v>
      </c>
      <c r="L4837" s="228">
        <v>29276939.41</v>
      </c>
    </row>
    <row r="4838" spans="1:12">
      <c r="A4838" s="228">
        <v>2011</v>
      </c>
      <c r="B4838" s="228" t="s">
        <v>193</v>
      </c>
      <c r="C4838" s="228" t="s">
        <v>63</v>
      </c>
      <c r="D4838" s="228" t="s">
        <v>206</v>
      </c>
      <c r="E4838" s="228">
        <v>75</v>
      </c>
      <c r="F4838" s="228">
        <v>26296</v>
      </c>
      <c r="G4838" s="228">
        <v>7113</v>
      </c>
      <c r="H4838" s="228">
        <v>24120</v>
      </c>
      <c r="I4838" s="228">
        <v>17186371.050000001</v>
      </c>
      <c r="J4838" s="228">
        <v>3425797.93</v>
      </c>
      <c r="K4838" s="228">
        <v>3620908.91</v>
      </c>
      <c r="L4838" s="228">
        <v>25894900.84</v>
      </c>
    </row>
    <row r="4839" spans="1:12">
      <c r="A4839" s="228">
        <v>2011</v>
      </c>
      <c r="B4839" s="228" t="s">
        <v>193</v>
      </c>
      <c r="C4839" s="228" t="s">
        <v>63</v>
      </c>
      <c r="D4839" s="228" t="s">
        <v>206</v>
      </c>
      <c r="E4839" s="228">
        <v>80</v>
      </c>
      <c r="F4839" s="228">
        <v>20177</v>
      </c>
      <c r="G4839" s="228">
        <v>5354</v>
      </c>
      <c r="H4839" s="228">
        <v>23524</v>
      </c>
      <c r="I4839" s="228">
        <v>14931663.619999999</v>
      </c>
      <c r="J4839" s="228">
        <v>2680751.9300000002</v>
      </c>
      <c r="K4839" s="228">
        <v>2723437.25</v>
      </c>
      <c r="L4839" s="228">
        <v>21483815.300000001</v>
      </c>
    </row>
    <row r="4840" spans="1:12">
      <c r="A4840" s="228">
        <v>2011</v>
      </c>
      <c r="B4840" s="228" t="s">
        <v>193</v>
      </c>
      <c r="C4840" s="228" t="s">
        <v>63</v>
      </c>
      <c r="D4840" s="228" t="s">
        <v>206</v>
      </c>
      <c r="E4840" s="228">
        <v>85</v>
      </c>
      <c r="F4840" s="228">
        <v>11526</v>
      </c>
      <c r="G4840" s="228">
        <v>2821</v>
      </c>
      <c r="H4840" s="228">
        <v>16983</v>
      </c>
      <c r="I4840" s="228">
        <v>9938254.8100000005</v>
      </c>
      <c r="J4840" s="228">
        <v>1482974.22</v>
      </c>
      <c r="K4840" s="228">
        <v>1260321.56</v>
      </c>
      <c r="L4840" s="228">
        <v>13181985.449999999</v>
      </c>
    </row>
    <row r="4841" spans="1:12">
      <c r="A4841" s="228">
        <v>2011</v>
      </c>
      <c r="B4841" s="228" t="s">
        <v>193</v>
      </c>
      <c r="C4841" s="228" t="s">
        <v>63</v>
      </c>
      <c r="D4841" s="228" t="s">
        <v>206</v>
      </c>
      <c r="E4841" s="228">
        <v>90</v>
      </c>
      <c r="F4841" s="228">
        <v>4668</v>
      </c>
      <c r="G4841" s="228">
        <v>953</v>
      </c>
      <c r="H4841" s="228">
        <v>7632</v>
      </c>
      <c r="I4841" s="228">
        <v>4058585.68</v>
      </c>
      <c r="J4841" s="228">
        <v>506357.47</v>
      </c>
      <c r="K4841" s="228">
        <v>272206.3</v>
      </c>
      <c r="L4841" s="228">
        <v>5027243.8499999996</v>
      </c>
    </row>
    <row r="4842" spans="1:12">
      <c r="A4842" s="228">
        <v>2011</v>
      </c>
      <c r="B4842" s="228" t="s">
        <v>193</v>
      </c>
      <c r="C4842" s="228" t="s">
        <v>63</v>
      </c>
      <c r="D4842" s="228" t="s">
        <v>206</v>
      </c>
      <c r="E4842" s="228">
        <v>95</v>
      </c>
      <c r="F4842" s="228">
        <v>1464</v>
      </c>
      <c r="G4842" s="228">
        <v>262</v>
      </c>
      <c r="H4842" s="228">
        <v>2553</v>
      </c>
      <c r="I4842" s="228">
        <v>1392048.85</v>
      </c>
      <c r="J4842" s="228">
        <v>137702.39000000001</v>
      </c>
      <c r="K4842" s="228">
        <v>107670</v>
      </c>
      <c r="L4842" s="228">
        <v>1689739.22</v>
      </c>
    </row>
    <row r="4843" spans="1:12">
      <c r="A4843" s="228">
        <v>2011</v>
      </c>
      <c r="B4843" s="228" t="s">
        <v>193</v>
      </c>
      <c r="C4843" s="228" t="s">
        <v>64</v>
      </c>
      <c r="D4843" s="228" t="s">
        <v>205</v>
      </c>
      <c r="E4843" s="228">
        <v>0</v>
      </c>
      <c r="F4843" s="228">
        <v>19062</v>
      </c>
      <c r="G4843" s="228">
        <v>759</v>
      </c>
      <c r="H4843" s="228">
        <v>2904</v>
      </c>
      <c r="I4843" s="228">
        <v>1288690.05</v>
      </c>
      <c r="J4843" s="228">
        <v>323801.68</v>
      </c>
      <c r="K4843" s="228">
        <v>39204.300000000003</v>
      </c>
      <c r="L4843" s="228">
        <v>1759639.61</v>
      </c>
    </row>
    <row r="4844" spans="1:12">
      <c r="A4844" s="228">
        <v>2011</v>
      </c>
      <c r="B4844" s="228" t="s">
        <v>193</v>
      </c>
      <c r="C4844" s="228" t="s">
        <v>64</v>
      </c>
      <c r="D4844" s="228" t="s">
        <v>205</v>
      </c>
      <c r="E4844" s="228">
        <v>5</v>
      </c>
      <c r="F4844" s="228">
        <v>19718</v>
      </c>
      <c r="G4844" s="228">
        <v>337</v>
      </c>
      <c r="H4844" s="228">
        <v>394</v>
      </c>
      <c r="I4844" s="228">
        <v>324442.84999999998</v>
      </c>
      <c r="J4844" s="228">
        <v>130282.68</v>
      </c>
      <c r="K4844" s="228">
        <v>53336</v>
      </c>
      <c r="L4844" s="228">
        <v>548364.06999999995</v>
      </c>
    </row>
    <row r="4845" spans="1:12">
      <c r="A4845" s="228">
        <v>2011</v>
      </c>
      <c r="B4845" s="228" t="s">
        <v>193</v>
      </c>
      <c r="C4845" s="228" t="s">
        <v>64</v>
      </c>
      <c r="D4845" s="228" t="s">
        <v>205</v>
      </c>
      <c r="E4845" s="228">
        <v>10</v>
      </c>
      <c r="F4845" s="228">
        <v>20536</v>
      </c>
      <c r="G4845" s="228">
        <v>266</v>
      </c>
      <c r="H4845" s="228">
        <v>376</v>
      </c>
      <c r="I4845" s="228">
        <v>257523.35</v>
      </c>
      <c r="J4845" s="228">
        <v>106918.02</v>
      </c>
      <c r="K4845" s="228">
        <v>140285</v>
      </c>
      <c r="L4845" s="228">
        <v>529128.51</v>
      </c>
    </row>
    <row r="4846" spans="1:12">
      <c r="A4846" s="228">
        <v>2011</v>
      </c>
      <c r="B4846" s="228" t="s">
        <v>193</v>
      </c>
      <c r="C4846" s="228" t="s">
        <v>64</v>
      </c>
      <c r="D4846" s="228" t="s">
        <v>205</v>
      </c>
      <c r="E4846" s="228">
        <v>15</v>
      </c>
      <c r="F4846" s="228">
        <v>22793</v>
      </c>
      <c r="G4846" s="228">
        <v>558</v>
      </c>
      <c r="H4846" s="228">
        <v>788</v>
      </c>
      <c r="I4846" s="228">
        <v>795297.02</v>
      </c>
      <c r="J4846" s="228">
        <v>321085.96000000002</v>
      </c>
      <c r="K4846" s="228">
        <v>173548.98</v>
      </c>
      <c r="L4846" s="228">
        <v>1376339.61</v>
      </c>
    </row>
    <row r="4847" spans="1:12">
      <c r="A4847" s="228">
        <v>2011</v>
      </c>
      <c r="B4847" s="228" t="s">
        <v>193</v>
      </c>
      <c r="C4847" s="228" t="s">
        <v>64</v>
      </c>
      <c r="D4847" s="228" t="s">
        <v>205</v>
      </c>
      <c r="E4847" s="228">
        <v>20</v>
      </c>
      <c r="F4847" s="228">
        <v>20933</v>
      </c>
      <c r="G4847" s="228">
        <v>662</v>
      </c>
      <c r="H4847" s="228">
        <v>1125</v>
      </c>
      <c r="I4847" s="228">
        <v>1022131.7</v>
      </c>
      <c r="J4847" s="228">
        <v>384578.1</v>
      </c>
      <c r="K4847" s="228">
        <v>226141.7</v>
      </c>
      <c r="L4847" s="228">
        <v>1748298.9</v>
      </c>
    </row>
    <row r="4848" spans="1:12">
      <c r="A4848" s="228">
        <v>2011</v>
      </c>
      <c r="B4848" s="228" t="s">
        <v>193</v>
      </c>
      <c r="C4848" s="228" t="s">
        <v>64</v>
      </c>
      <c r="D4848" s="228" t="s">
        <v>205</v>
      </c>
      <c r="E4848" s="228">
        <v>25</v>
      </c>
      <c r="F4848" s="228">
        <v>16625</v>
      </c>
      <c r="G4848" s="228">
        <v>575</v>
      </c>
      <c r="H4848" s="228">
        <v>985</v>
      </c>
      <c r="I4848" s="228">
        <v>819684.4</v>
      </c>
      <c r="J4848" s="228">
        <v>306100.82</v>
      </c>
      <c r="K4848" s="228">
        <v>147699</v>
      </c>
      <c r="L4848" s="228">
        <v>1412267.56</v>
      </c>
    </row>
    <row r="4849" spans="1:12">
      <c r="A4849" s="228">
        <v>2011</v>
      </c>
      <c r="B4849" s="228" t="s">
        <v>193</v>
      </c>
      <c r="C4849" s="228" t="s">
        <v>64</v>
      </c>
      <c r="D4849" s="228" t="s">
        <v>205</v>
      </c>
      <c r="E4849" s="228">
        <v>30</v>
      </c>
      <c r="F4849" s="228">
        <v>20028</v>
      </c>
      <c r="G4849" s="228">
        <v>549</v>
      </c>
      <c r="H4849" s="228">
        <v>909</v>
      </c>
      <c r="I4849" s="228">
        <v>736696.2</v>
      </c>
      <c r="J4849" s="228">
        <v>341761.49</v>
      </c>
      <c r="K4849" s="228">
        <v>180094</v>
      </c>
      <c r="L4849" s="228">
        <v>1409569.97</v>
      </c>
    </row>
    <row r="4850" spans="1:12">
      <c r="A4850" s="228">
        <v>2011</v>
      </c>
      <c r="B4850" s="228" t="s">
        <v>193</v>
      </c>
      <c r="C4850" s="228" t="s">
        <v>64</v>
      </c>
      <c r="D4850" s="228" t="s">
        <v>205</v>
      </c>
      <c r="E4850" s="228">
        <v>35</v>
      </c>
      <c r="F4850" s="228">
        <v>21676</v>
      </c>
      <c r="G4850" s="228">
        <v>658</v>
      </c>
      <c r="H4850" s="228">
        <v>1035</v>
      </c>
      <c r="I4850" s="228">
        <v>802725.65</v>
      </c>
      <c r="J4850" s="228">
        <v>368444.67</v>
      </c>
      <c r="K4850" s="228">
        <v>130503</v>
      </c>
      <c r="L4850" s="228">
        <v>1453026.81</v>
      </c>
    </row>
    <row r="4851" spans="1:12">
      <c r="A4851" s="228">
        <v>2011</v>
      </c>
      <c r="B4851" s="228" t="s">
        <v>193</v>
      </c>
      <c r="C4851" s="228" t="s">
        <v>64</v>
      </c>
      <c r="D4851" s="228" t="s">
        <v>205</v>
      </c>
      <c r="E4851" s="228">
        <v>40</v>
      </c>
      <c r="F4851" s="228">
        <v>23995</v>
      </c>
      <c r="G4851" s="228">
        <v>1011</v>
      </c>
      <c r="H4851" s="228">
        <v>1581</v>
      </c>
      <c r="I4851" s="228">
        <v>1256421.8500000001</v>
      </c>
      <c r="J4851" s="228">
        <v>487412.05</v>
      </c>
      <c r="K4851" s="228">
        <v>220993</v>
      </c>
      <c r="L4851" s="228">
        <v>2158879.62</v>
      </c>
    </row>
    <row r="4852" spans="1:12">
      <c r="A4852" s="228">
        <v>2011</v>
      </c>
      <c r="B4852" s="228" t="s">
        <v>193</v>
      </c>
      <c r="C4852" s="228" t="s">
        <v>64</v>
      </c>
      <c r="D4852" s="228" t="s">
        <v>205</v>
      </c>
      <c r="E4852" s="228">
        <v>45</v>
      </c>
      <c r="F4852" s="228">
        <v>25851</v>
      </c>
      <c r="G4852" s="228">
        <v>1297</v>
      </c>
      <c r="H4852" s="228">
        <v>2287</v>
      </c>
      <c r="I4852" s="228">
        <v>1857027.01</v>
      </c>
      <c r="J4852" s="228">
        <v>742441.6</v>
      </c>
      <c r="K4852" s="228">
        <v>422014.2</v>
      </c>
      <c r="L4852" s="228">
        <v>3251869.83</v>
      </c>
    </row>
    <row r="4853" spans="1:12">
      <c r="A4853" s="228">
        <v>2011</v>
      </c>
      <c r="B4853" s="228" t="s">
        <v>193</v>
      </c>
      <c r="C4853" s="228" t="s">
        <v>64</v>
      </c>
      <c r="D4853" s="228" t="s">
        <v>205</v>
      </c>
      <c r="E4853" s="228">
        <v>50</v>
      </c>
      <c r="F4853" s="228">
        <v>29046</v>
      </c>
      <c r="G4853" s="228">
        <v>2053</v>
      </c>
      <c r="H4853" s="228">
        <v>3873</v>
      </c>
      <c r="I4853" s="228">
        <v>2978646.71</v>
      </c>
      <c r="J4853" s="228">
        <v>1119879.32</v>
      </c>
      <c r="K4853" s="228">
        <v>674424</v>
      </c>
      <c r="L4853" s="228">
        <v>5110828.0999999996</v>
      </c>
    </row>
    <row r="4854" spans="1:12">
      <c r="A4854" s="228">
        <v>2011</v>
      </c>
      <c r="B4854" s="228" t="s">
        <v>193</v>
      </c>
      <c r="C4854" s="228" t="s">
        <v>64</v>
      </c>
      <c r="D4854" s="228" t="s">
        <v>205</v>
      </c>
      <c r="E4854" s="228">
        <v>55</v>
      </c>
      <c r="F4854" s="228">
        <v>29188</v>
      </c>
      <c r="G4854" s="228">
        <v>2645</v>
      </c>
      <c r="H4854" s="228">
        <v>5076</v>
      </c>
      <c r="I4854" s="228">
        <v>4406224.47</v>
      </c>
      <c r="J4854" s="228">
        <v>1571104.11</v>
      </c>
      <c r="K4854" s="228">
        <v>1068799.51</v>
      </c>
      <c r="L4854" s="228">
        <v>7427877.7199999997</v>
      </c>
    </row>
    <row r="4855" spans="1:12">
      <c r="A4855" s="228">
        <v>2011</v>
      </c>
      <c r="B4855" s="228" t="s">
        <v>193</v>
      </c>
      <c r="C4855" s="228" t="s">
        <v>64</v>
      </c>
      <c r="D4855" s="228" t="s">
        <v>205</v>
      </c>
      <c r="E4855" s="228">
        <v>60</v>
      </c>
      <c r="F4855" s="228">
        <v>28742</v>
      </c>
      <c r="G4855" s="228">
        <v>3371</v>
      </c>
      <c r="H4855" s="228">
        <v>6814</v>
      </c>
      <c r="I4855" s="228">
        <v>6020249.8899999997</v>
      </c>
      <c r="J4855" s="228">
        <v>1993111</v>
      </c>
      <c r="K4855" s="228">
        <v>1788690.75</v>
      </c>
      <c r="L4855" s="228">
        <v>10276979.970000001</v>
      </c>
    </row>
    <row r="4856" spans="1:12">
      <c r="A4856" s="228">
        <v>2011</v>
      </c>
      <c r="B4856" s="228" t="s">
        <v>193</v>
      </c>
      <c r="C4856" s="228" t="s">
        <v>64</v>
      </c>
      <c r="D4856" s="228" t="s">
        <v>205</v>
      </c>
      <c r="E4856" s="228">
        <v>65</v>
      </c>
      <c r="F4856" s="228">
        <v>21486</v>
      </c>
      <c r="G4856" s="228">
        <v>3889</v>
      </c>
      <c r="H4856" s="228">
        <v>8792</v>
      </c>
      <c r="I4856" s="228">
        <v>7111458</v>
      </c>
      <c r="J4856" s="228">
        <v>2208441.41</v>
      </c>
      <c r="K4856" s="228">
        <v>2111124.1</v>
      </c>
      <c r="L4856" s="228">
        <v>11856166</v>
      </c>
    </row>
    <row r="4857" spans="1:12">
      <c r="A4857" s="228">
        <v>2011</v>
      </c>
      <c r="B4857" s="228" t="s">
        <v>193</v>
      </c>
      <c r="C4857" s="228" t="s">
        <v>64</v>
      </c>
      <c r="D4857" s="228" t="s">
        <v>205</v>
      </c>
      <c r="E4857" s="228">
        <v>70</v>
      </c>
      <c r="F4857" s="228">
        <v>15150</v>
      </c>
      <c r="G4857" s="228">
        <v>3458</v>
      </c>
      <c r="H4857" s="228">
        <v>8585</v>
      </c>
      <c r="I4857" s="228">
        <v>6409003.9199999999</v>
      </c>
      <c r="J4857" s="228">
        <v>1865372.53</v>
      </c>
      <c r="K4857" s="228">
        <v>2139141.4500000002</v>
      </c>
      <c r="L4857" s="228">
        <v>10733801</v>
      </c>
    </row>
    <row r="4858" spans="1:12">
      <c r="A4858" s="228">
        <v>2011</v>
      </c>
      <c r="B4858" s="228" t="s">
        <v>193</v>
      </c>
      <c r="C4858" s="228" t="s">
        <v>64</v>
      </c>
      <c r="D4858" s="228" t="s">
        <v>205</v>
      </c>
      <c r="E4858" s="228">
        <v>75</v>
      </c>
      <c r="F4858" s="228">
        <v>10856</v>
      </c>
      <c r="G4858" s="228">
        <v>3097</v>
      </c>
      <c r="H4858" s="228">
        <v>8328</v>
      </c>
      <c r="I4858" s="228">
        <v>5846802.5999999996</v>
      </c>
      <c r="J4858" s="228">
        <v>1716776.5</v>
      </c>
      <c r="K4858" s="228">
        <v>2218476.65</v>
      </c>
      <c r="L4858" s="228">
        <v>10011524.23</v>
      </c>
    </row>
    <row r="4859" spans="1:12">
      <c r="A4859" s="228">
        <v>2011</v>
      </c>
      <c r="B4859" s="228" t="s">
        <v>193</v>
      </c>
      <c r="C4859" s="228" t="s">
        <v>64</v>
      </c>
      <c r="D4859" s="228" t="s">
        <v>205</v>
      </c>
      <c r="E4859" s="228">
        <v>80</v>
      </c>
      <c r="F4859" s="228">
        <v>8363</v>
      </c>
      <c r="G4859" s="228">
        <v>2726</v>
      </c>
      <c r="H4859" s="228">
        <v>10009</v>
      </c>
      <c r="I4859" s="228">
        <v>5656755.3200000003</v>
      </c>
      <c r="J4859" s="228">
        <v>1468111.54</v>
      </c>
      <c r="K4859" s="228">
        <v>1543074.6</v>
      </c>
      <c r="L4859" s="228">
        <v>9011094.5</v>
      </c>
    </row>
    <row r="4860" spans="1:12">
      <c r="A4860" s="228">
        <v>2011</v>
      </c>
      <c r="B4860" s="228" t="s">
        <v>193</v>
      </c>
      <c r="C4860" s="228" t="s">
        <v>64</v>
      </c>
      <c r="D4860" s="228" t="s">
        <v>205</v>
      </c>
      <c r="E4860" s="228">
        <v>85</v>
      </c>
      <c r="F4860" s="228">
        <v>3354</v>
      </c>
      <c r="G4860" s="228">
        <v>923</v>
      </c>
      <c r="H4860" s="228">
        <v>5576</v>
      </c>
      <c r="I4860" s="228">
        <v>2031590.55</v>
      </c>
      <c r="J4860" s="228">
        <v>455018.23999999999</v>
      </c>
      <c r="K4860" s="228">
        <v>510181</v>
      </c>
      <c r="L4860" s="228">
        <v>3107922.55</v>
      </c>
    </row>
    <row r="4861" spans="1:12">
      <c r="A4861" s="228">
        <v>2011</v>
      </c>
      <c r="B4861" s="228" t="s">
        <v>193</v>
      </c>
      <c r="C4861" s="228" t="s">
        <v>64</v>
      </c>
      <c r="D4861" s="228" t="s">
        <v>205</v>
      </c>
      <c r="E4861" s="228">
        <v>90</v>
      </c>
      <c r="F4861" s="228">
        <v>920</v>
      </c>
      <c r="G4861" s="228">
        <v>225</v>
      </c>
      <c r="H4861" s="228">
        <v>1878</v>
      </c>
      <c r="I4861" s="228">
        <v>813714.97</v>
      </c>
      <c r="J4861" s="228">
        <v>146733.63</v>
      </c>
      <c r="K4861" s="228">
        <v>104253</v>
      </c>
      <c r="L4861" s="228">
        <v>1098228.43</v>
      </c>
    </row>
    <row r="4862" spans="1:12">
      <c r="A4862" s="228">
        <v>2011</v>
      </c>
      <c r="B4862" s="228" t="s">
        <v>193</v>
      </c>
      <c r="C4862" s="228" t="s">
        <v>64</v>
      </c>
      <c r="D4862" s="228" t="s">
        <v>205</v>
      </c>
      <c r="E4862" s="228">
        <v>95</v>
      </c>
      <c r="F4862" s="228">
        <v>192</v>
      </c>
      <c r="G4862" s="228">
        <v>44</v>
      </c>
      <c r="H4862" s="228">
        <v>535</v>
      </c>
      <c r="I4862" s="228">
        <v>201259.5</v>
      </c>
      <c r="J4862" s="228">
        <v>26391.599999999999</v>
      </c>
      <c r="K4862" s="228">
        <v>70284</v>
      </c>
      <c r="L4862" s="228">
        <v>307074.75</v>
      </c>
    </row>
    <row r="4863" spans="1:12">
      <c r="A4863" s="228">
        <v>2011</v>
      </c>
      <c r="B4863" s="228" t="s">
        <v>193</v>
      </c>
      <c r="C4863" s="228" t="s">
        <v>64</v>
      </c>
      <c r="D4863" s="228" t="s">
        <v>206</v>
      </c>
      <c r="E4863" s="228">
        <v>0</v>
      </c>
      <c r="F4863" s="228">
        <v>18495</v>
      </c>
      <c r="G4863" s="228">
        <v>474</v>
      </c>
      <c r="H4863" s="228">
        <v>2234</v>
      </c>
      <c r="I4863" s="228">
        <v>967942.85</v>
      </c>
      <c r="J4863" s="228">
        <v>220394.3</v>
      </c>
      <c r="K4863" s="228">
        <v>47876</v>
      </c>
      <c r="L4863" s="228">
        <v>1293659.99</v>
      </c>
    </row>
    <row r="4864" spans="1:12">
      <c r="A4864" s="228">
        <v>2011</v>
      </c>
      <c r="B4864" s="228" t="s">
        <v>193</v>
      </c>
      <c r="C4864" s="228" t="s">
        <v>64</v>
      </c>
      <c r="D4864" s="228" t="s">
        <v>206</v>
      </c>
      <c r="E4864" s="228">
        <v>5</v>
      </c>
      <c r="F4864" s="228">
        <v>18687</v>
      </c>
      <c r="G4864" s="228">
        <v>273</v>
      </c>
      <c r="H4864" s="228">
        <v>343</v>
      </c>
      <c r="I4864" s="228">
        <v>223273.5</v>
      </c>
      <c r="J4864" s="228">
        <v>114471.01</v>
      </c>
      <c r="K4864" s="228">
        <v>53410</v>
      </c>
      <c r="L4864" s="228">
        <v>426088.97</v>
      </c>
    </row>
    <row r="4865" spans="1:12">
      <c r="A4865" s="228">
        <v>2011</v>
      </c>
      <c r="B4865" s="228" t="s">
        <v>193</v>
      </c>
      <c r="C4865" s="228" t="s">
        <v>64</v>
      </c>
      <c r="D4865" s="228" t="s">
        <v>206</v>
      </c>
      <c r="E4865" s="228">
        <v>10</v>
      </c>
      <c r="F4865" s="228">
        <v>19689</v>
      </c>
      <c r="G4865" s="228">
        <v>204</v>
      </c>
      <c r="H4865" s="228">
        <v>248</v>
      </c>
      <c r="I4865" s="228">
        <v>215255</v>
      </c>
      <c r="J4865" s="228">
        <v>107838.12</v>
      </c>
      <c r="K4865" s="228">
        <v>64192</v>
      </c>
      <c r="L4865" s="228">
        <v>417205.18</v>
      </c>
    </row>
    <row r="4866" spans="1:12">
      <c r="A4866" s="228">
        <v>2011</v>
      </c>
      <c r="B4866" s="228" t="s">
        <v>193</v>
      </c>
      <c r="C4866" s="228" t="s">
        <v>64</v>
      </c>
      <c r="D4866" s="228" t="s">
        <v>206</v>
      </c>
      <c r="E4866" s="228">
        <v>15</v>
      </c>
      <c r="F4866" s="228">
        <v>21805</v>
      </c>
      <c r="G4866" s="228">
        <v>622</v>
      </c>
      <c r="H4866" s="228">
        <v>1046</v>
      </c>
      <c r="I4866" s="228">
        <v>911353.1</v>
      </c>
      <c r="J4866" s="228">
        <v>298531.96999999997</v>
      </c>
      <c r="K4866" s="228">
        <v>242745</v>
      </c>
      <c r="L4866" s="228">
        <v>1594591.87</v>
      </c>
    </row>
    <row r="4867" spans="1:12">
      <c r="A4867" s="228">
        <v>2011</v>
      </c>
      <c r="B4867" s="228" t="s">
        <v>193</v>
      </c>
      <c r="C4867" s="228" t="s">
        <v>64</v>
      </c>
      <c r="D4867" s="228" t="s">
        <v>206</v>
      </c>
      <c r="E4867" s="228">
        <v>20</v>
      </c>
      <c r="F4867" s="228">
        <v>20469</v>
      </c>
      <c r="G4867" s="228">
        <v>805</v>
      </c>
      <c r="H4867" s="228">
        <v>1413</v>
      </c>
      <c r="I4867" s="228">
        <v>1200285.1499999999</v>
      </c>
      <c r="J4867" s="228">
        <v>434702.15</v>
      </c>
      <c r="K4867" s="228">
        <v>123144</v>
      </c>
      <c r="L4867" s="228">
        <v>1981968.77</v>
      </c>
    </row>
    <row r="4868" spans="1:12">
      <c r="A4868" s="228">
        <v>2011</v>
      </c>
      <c r="B4868" s="228" t="s">
        <v>193</v>
      </c>
      <c r="C4868" s="228" t="s">
        <v>64</v>
      </c>
      <c r="D4868" s="228" t="s">
        <v>206</v>
      </c>
      <c r="E4868" s="228">
        <v>25</v>
      </c>
      <c r="F4868" s="228">
        <v>19216</v>
      </c>
      <c r="G4868" s="228">
        <v>1137</v>
      </c>
      <c r="H4868" s="228">
        <v>2916</v>
      </c>
      <c r="I4868" s="228">
        <v>2268109.89</v>
      </c>
      <c r="J4868" s="228">
        <v>909650.04</v>
      </c>
      <c r="K4868" s="228">
        <v>121845</v>
      </c>
      <c r="L4868" s="228">
        <v>3571195.86</v>
      </c>
    </row>
    <row r="4869" spans="1:12">
      <c r="A4869" s="228">
        <v>2011</v>
      </c>
      <c r="B4869" s="228" t="s">
        <v>193</v>
      </c>
      <c r="C4869" s="228" t="s">
        <v>64</v>
      </c>
      <c r="D4869" s="228" t="s">
        <v>206</v>
      </c>
      <c r="E4869" s="228">
        <v>30</v>
      </c>
      <c r="F4869" s="228">
        <v>22213</v>
      </c>
      <c r="G4869" s="228">
        <v>1844</v>
      </c>
      <c r="H4869" s="228">
        <v>5296</v>
      </c>
      <c r="I4869" s="228">
        <v>4246722.43</v>
      </c>
      <c r="J4869" s="228">
        <v>1537478.55</v>
      </c>
      <c r="K4869" s="228">
        <v>246340.5</v>
      </c>
      <c r="L4869" s="228">
        <v>6508006.79</v>
      </c>
    </row>
    <row r="4870" spans="1:12">
      <c r="A4870" s="228">
        <v>2011</v>
      </c>
      <c r="B4870" s="228" t="s">
        <v>193</v>
      </c>
      <c r="C4870" s="228" t="s">
        <v>64</v>
      </c>
      <c r="D4870" s="228" t="s">
        <v>206</v>
      </c>
      <c r="E4870" s="228">
        <v>35</v>
      </c>
      <c r="F4870" s="228">
        <v>23755</v>
      </c>
      <c r="G4870" s="228">
        <v>1845</v>
      </c>
      <c r="H4870" s="228">
        <v>4419</v>
      </c>
      <c r="I4870" s="228">
        <v>3553633.02</v>
      </c>
      <c r="J4870" s="228">
        <v>1279199.01</v>
      </c>
      <c r="K4870" s="228">
        <v>376804</v>
      </c>
      <c r="L4870" s="228">
        <v>5666791.3899999997</v>
      </c>
    </row>
    <row r="4871" spans="1:12">
      <c r="A4871" s="228">
        <v>2011</v>
      </c>
      <c r="B4871" s="228" t="s">
        <v>193</v>
      </c>
      <c r="C4871" s="228" t="s">
        <v>64</v>
      </c>
      <c r="D4871" s="228" t="s">
        <v>206</v>
      </c>
      <c r="E4871" s="228">
        <v>40</v>
      </c>
      <c r="F4871" s="228">
        <v>26189</v>
      </c>
      <c r="G4871" s="228">
        <v>1670</v>
      </c>
      <c r="H4871" s="228">
        <v>3477</v>
      </c>
      <c r="I4871" s="228">
        <v>2828182.21</v>
      </c>
      <c r="J4871" s="228">
        <v>1005507.5</v>
      </c>
      <c r="K4871" s="228">
        <v>385735.49</v>
      </c>
      <c r="L4871" s="228">
        <v>4570534.7300000004</v>
      </c>
    </row>
    <row r="4872" spans="1:12">
      <c r="A4872" s="228">
        <v>2011</v>
      </c>
      <c r="B4872" s="228" t="s">
        <v>193</v>
      </c>
      <c r="C4872" s="228" t="s">
        <v>64</v>
      </c>
      <c r="D4872" s="228" t="s">
        <v>206</v>
      </c>
      <c r="E4872" s="228">
        <v>45</v>
      </c>
      <c r="F4872" s="228">
        <v>28660</v>
      </c>
      <c r="G4872" s="228">
        <v>1953</v>
      </c>
      <c r="H4872" s="228">
        <v>3830</v>
      </c>
      <c r="I4872" s="228">
        <v>3193830.79</v>
      </c>
      <c r="J4872" s="228">
        <v>1124302.96</v>
      </c>
      <c r="K4872" s="228">
        <v>495383</v>
      </c>
      <c r="L4872" s="228">
        <v>5189828.53</v>
      </c>
    </row>
    <row r="4873" spans="1:12">
      <c r="A4873" s="228">
        <v>2011</v>
      </c>
      <c r="B4873" s="228" t="s">
        <v>193</v>
      </c>
      <c r="C4873" s="228" t="s">
        <v>64</v>
      </c>
      <c r="D4873" s="228" t="s">
        <v>206</v>
      </c>
      <c r="E4873" s="228">
        <v>50</v>
      </c>
      <c r="F4873" s="228">
        <v>32138</v>
      </c>
      <c r="G4873" s="228">
        <v>2716</v>
      </c>
      <c r="H4873" s="228">
        <v>5190</v>
      </c>
      <c r="I4873" s="228">
        <v>4024916.54</v>
      </c>
      <c r="J4873" s="228">
        <v>1489725.76</v>
      </c>
      <c r="K4873" s="228">
        <v>786858.45</v>
      </c>
      <c r="L4873" s="228">
        <v>6732741.5499999998</v>
      </c>
    </row>
    <row r="4874" spans="1:12">
      <c r="A4874" s="228">
        <v>2011</v>
      </c>
      <c r="B4874" s="228" t="s">
        <v>193</v>
      </c>
      <c r="C4874" s="228" t="s">
        <v>64</v>
      </c>
      <c r="D4874" s="228" t="s">
        <v>206</v>
      </c>
      <c r="E4874" s="228">
        <v>55</v>
      </c>
      <c r="F4874" s="228">
        <v>32103</v>
      </c>
      <c r="G4874" s="228">
        <v>3211</v>
      </c>
      <c r="H4874" s="228">
        <v>6246</v>
      </c>
      <c r="I4874" s="228">
        <v>5090457.03</v>
      </c>
      <c r="J4874" s="228">
        <v>1772919.2</v>
      </c>
      <c r="K4874" s="228">
        <v>1057064.3999999999</v>
      </c>
      <c r="L4874" s="228">
        <v>8379046.5300000003</v>
      </c>
    </row>
    <row r="4875" spans="1:12">
      <c r="A4875" s="228">
        <v>2011</v>
      </c>
      <c r="B4875" s="228" t="s">
        <v>193</v>
      </c>
      <c r="C4875" s="228" t="s">
        <v>64</v>
      </c>
      <c r="D4875" s="228" t="s">
        <v>206</v>
      </c>
      <c r="E4875" s="228">
        <v>60</v>
      </c>
      <c r="F4875" s="228">
        <v>30958</v>
      </c>
      <c r="G4875" s="228">
        <v>3654</v>
      </c>
      <c r="H4875" s="228">
        <v>7599</v>
      </c>
      <c r="I4875" s="228">
        <v>6113743.0499999998</v>
      </c>
      <c r="J4875" s="228">
        <v>2072077.6</v>
      </c>
      <c r="K4875" s="228">
        <v>1675659.95</v>
      </c>
      <c r="L4875" s="228">
        <v>10276832.779999999</v>
      </c>
    </row>
    <row r="4876" spans="1:12">
      <c r="A4876" s="228">
        <v>2011</v>
      </c>
      <c r="B4876" s="228" t="s">
        <v>193</v>
      </c>
      <c r="C4876" s="228" t="s">
        <v>64</v>
      </c>
      <c r="D4876" s="228" t="s">
        <v>206</v>
      </c>
      <c r="E4876" s="228">
        <v>65</v>
      </c>
      <c r="F4876" s="228">
        <v>22515</v>
      </c>
      <c r="G4876" s="228">
        <v>3535</v>
      </c>
      <c r="H4876" s="228">
        <v>7958</v>
      </c>
      <c r="I4876" s="228">
        <v>6421188.1699999999</v>
      </c>
      <c r="J4876" s="228">
        <v>2044620.05</v>
      </c>
      <c r="K4876" s="228">
        <v>1986477.06</v>
      </c>
      <c r="L4876" s="228">
        <v>10819439.85</v>
      </c>
    </row>
    <row r="4877" spans="1:12">
      <c r="A4877" s="228">
        <v>2011</v>
      </c>
      <c r="B4877" s="228" t="s">
        <v>193</v>
      </c>
      <c r="C4877" s="228" t="s">
        <v>64</v>
      </c>
      <c r="D4877" s="228" t="s">
        <v>206</v>
      </c>
      <c r="E4877" s="228">
        <v>70</v>
      </c>
      <c r="F4877" s="228">
        <v>16341</v>
      </c>
      <c r="G4877" s="228">
        <v>3137</v>
      </c>
      <c r="H4877" s="228">
        <v>8365</v>
      </c>
      <c r="I4877" s="228">
        <v>6167024.5</v>
      </c>
      <c r="J4877" s="228">
        <v>1864543.52</v>
      </c>
      <c r="K4877" s="228">
        <v>1784485</v>
      </c>
      <c r="L4877" s="228">
        <v>10156690.289999999</v>
      </c>
    </row>
    <row r="4878" spans="1:12">
      <c r="A4878" s="228">
        <v>2011</v>
      </c>
      <c r="B4878" s="228" t="s">
        <v>193</v>
      </c>
      <c r="C4878" s="228" t="s">
        <v>64</v>
      </c>
      <c r="D4878" s="228" t="s">
        <v>206</v>
      </c>
      <c r="E4878" s="228">
        <v>75</v>
      </c>
      <c r="F4878" s="228">
        <v>12287</v>
      </c>
      <c r="G4878" s="228">
        <v>2774</v>
      </c>
      <c r="H4878" s="228">
        <v>8871</v>
      </c>
      <c r="I4878" s="228">
        <v>6079290.6100000003</v>
      </c>
      <c r="J4878" s="228">
        <v>1594362.08</v>
      </c>
      <c r="K4878" s="228">
        <v>1852100</v>
      </c>
      <c r="L4878" s="228">
        <v>9914489.1600000001</v>
      </c>
    </row>
    <row r="4879" spans="1:12">
      <c r="A4879" s="228">
        <v>2011</v>
      </c>
      <c r="B4879" s="228" t="s">
        <v>193</v>
      </c>
      <c r="C4879" s="228" t="s">
        <v>64</v>
      </c>
      <c r="D4879" s="228" t="s">
        <v>206</v>
      </c>
      <c r="E4879" s="228">
        <v>80</v>
      </c>
      <c r="F4879" s="228">
        <v>10748</v>
      </c>
      <c r="G4879" s="228">
        <v>2642</v>
      </c>
      <c r="H4879" s="228">
        <v>11002</v>
      </c>
      <c r="I4879" s="228">
        <v>6664164.0099999998</v>
      </c>
      <c r="J4879" s="228">
        <v>1596872.57</v>
      </c>
      <c r="K4879" s="228">
        <v>1404249.8</v>
      </c>
      <c r="L4879" s="228">
        <v>9942196.4199999999</v>
      </c>
    </row>
    <row r="4880" spans="1:12">
      <c r="A4880" s="228">
        <v>2011</v>
      </c>
      <c r="B4880" s="228" t="s">
        <v>193</v>
      </c>
      <c r="C4880" s="228" t="s">
        <v>64</v>
      </c>
      <c r="D4880" s="228" t="s">
        <v>206</v>
      </c>
      <c r="E4880" s="228">
        <v>85</v>
      </c>
      <c r="F4880" s="228">
        <v>6840</v>
      </c>
      <c r="G4880" s="228">
        <v>1513</v>
      </c>
      <c r="H4880" s="228">
        <v>9001</v>
      </c>
      <c r="I4880" s="228">
        <v>4524383.41</v>
      </c>
      <c r="J4880" s="228">
        <v>891329.94</v>
      </c>
      <c r="K4880" s="228">
        <v>818578</v>
      </c>
      <c r="L4880" s="228">
        <v>6479236.4199999999</v>
      </c>
    </row>
    <row r="4881" spans="1:12">
      <c r="A4881" s="228">
        <v>2011</v>
      </c>
      <c r="B4881" s="228" t="s">
        <v>193</v>
      </c>
      <c r="C4881" s="228" t="s">
        <v>64</v>
      </c>
      <c r="D4881" s="228" t="s">
        <v>206</v>
      </c>
      <c r="E4881" s="228">
        <v>90</v>
      </c>
      <c r="F4881" s="228">
        <v>2749</v>
      </c>
      <c r="G4881" s="228">
        <v>507</v>
      </c>
      <c r="H4881" s="228">
        <v>4382</v>
      </c>
      <c r="I4881" s="228">
        <v>1763119.15</v>
      </c>
      <c r="J4881" s="228">
        <v>306894.8</v>
      </c>
      <c r="K4881" s="228">
        <v>206487</v>
      </c>
      <c r="L4881" s="228">
        <v>2361271.6</v>
      </c>
    </row>
    <row r="4882" spans="1:12">
      <c r="A4882" s="228">
        <v>2011</v>
      </c>
      <c r="B4882" s="228" t="s">
        <v>193</v>
      </c>
      <c r="C4882" s="228" t="s">
        <v>64</v>
      </c>
      <c r="D4882" s="228" t="s">
        <v>206</v>
      </c>
      <c r="E4882" s="228">
        <v>95</v>
      </c>
      <c r="F4882" s="228">
        <v>829</v>
      </c>
      <c r="G4882" s="228">
        <v>133</v>
      </c>
      <c r="H4882" s="228">
        <v>1810</v>
      </c>
      <c r="I4882" s="228">
        <v>511451.3</v>
      </c>
      <c r="J4882" s="228">
        <v>67832.73</v>
      </c>
      <c r="K4882" s="228">
        <v>27896</v>
      </c>
      <c r="L4882" s="228">
        <v>520276.35</v>
      </c>
    </row>
    <row r="4883" spans="1:12">
      <c r="A4883" s="228">
        <v>2011</v>
      </c>
      <c r="B4883" s="228" t="s">
        <v>193</v>
      </c>
      <c r="C4883" s="228" t="s">
        <v>65</v>
      </c>
      <c r="D4883" s="228" t="s">
        <v>205</v>
      </c>
      <c r="E4883" s="228">
        <v>0</v>
      </c>
      <c r="F4883" s="228">
        <v>38687</v>
      </c>
      <c r="G4883" s="228">
        <v>1440</v>
      </c>
      <c r="H4883" s="228">
        <v>3608</v>
      </c>
      <c r="I4883" s="228">
        <v>2371643.35</v>
      </c>
      <c r="J4883" s="228">
        <v>401604.91</v>
      </c>
      <c r="K4883" s="228">
        <v>33588</v>
      </c>
      <c r="L4883" s="228">
        <v>2966881.23</v>
      </c>
    </row>
    <row r="4884" spans="1:12">
      <c r="A4884" s="228">
        <v>2011</v>
      </c>
      <c r="B4884" s="228" t="s">
        <v>193</v>
      </c>
      <c r="C4884" s="228" t="s">
        <v>65</v>
      </c>
      <c r="D4884" s="228" t="s">
        <v>205</v>
      </c>
      <c r="E4884" s="228">
        <v>5</v>
      </c>
      <c r="F4884" s="228">
        <v>37978</v>
      </c>
      <c r="G4884" s="228">
        <v>547</v>
      </c>
      <c r="H4884" s="228">
        <v>672</v>
      </c>
      <c r="I4884" s="228">
        <v>643823.15</v>
      </c>
      <c r="J4884" s="228">
        <v>165672.93</v>
      </c>
      <c r="K4884" s="228">
        <v>12969</v>
      </c>
      <c r="L4884" s="228">
        <v>891119.71</v>
      </c>
    </row>
    <row r="4885" spans="1:12">
      <c r="A4885" s="228">
        <v>2011</v>
      </c>
      <c r="B4885" s="228" t="s">
        <v>193</v>
      </c>
      <c r="C4885" s="228" t="s">
        <v>65</v>
      </c>
      <c r="D4885" s="228" t="s">
        <v>205</v>
      </c>
      <c r="E4885" s="228">
        <v>10</v>
      </c>
      <c r="F4885" s="228">
        <v>38787</v>
      </c>
      <c r="G4885" s="228">
        <v>403</v>
      </c>
      <c r="H4885" s="228">
        <v>607</v>
      </c>
      <c r="I4885" s="228">
        <v>521761.2</v>
      </c>
      <c r="J4885" s="228">
        <v>129288.68</v>
      </c>
      <c r="K4885" s="228">
        <v>62131</v>
      </c>
      <c r="L4885" s="228">
        <v>772489.06</v>
      </c>
    </row>
    <row r="4886" spans="1:12">
      <c r="A4886" s="228">
        <v>2011</v>
      </c>
      <c r="B4886" s="228" t="s">
        <v>193</v>
      </c>
      <c r="C4886" s="228" t="s">
        <v>65</v>
      </c>
      <c r="D4886" s="228" t="s">
        <v>205</v>
      </c>
      <c r="E4886" s="228">
        <v>15</v>
      </c>
      <c r="F4886" s="228">
        <v>39927</v>
      </c>
      <c r="G4886" s="228">
        <v>997</v>
      </c>
      <c r="H4886" s="228">
        <v>1692</v>
      </c>
      <c r="I4886" s="228">
        <v>1651255.2</v>
      </c>
      <c r="J4886" s="228">
        <v>357445.78</v>
      </c>
      <c r="K4886" s="228">
        <v>280222.75</v>
      </c>
      <c r="L4886" s="228">
        <v>2486928.87</v>
      </c>
    </row>
    <row r="4887" spans="1:12">
      <c r="A4887" s="228">
        <v>2011</v>
      </c>
      <c r="B4887" s="228" t="s">
        <v>193</v>
      </c>
      <c r="C4887" s="228" t="s">
        <v>65</v>
      </c>
      <c r="D4887" s="228" t="s">
        <v>205</v>
      </c>
      <c r="E4887" s="228">
        <v>20</v>
      </c>
      <c r="F4887" s="228">
        <v>33018</v>
      </c>
      <c r="G4887" s="228">
        <v>975</v>
      </c>
      <c r="H4887" s="228">
        <v>1684</v>
      </c>
      <c r="I4887" s="228">
        <v>1708537.65</v>
      </c>
      <c r="J4887" s="228">
        <v>355535.9</v>
      </c>
      <c r="K4887" s="228">
        <v>406882</v>
      </c>
      <c r="L4887" s="228">
        <v>2753416.08</v>
      </c>
    </row>
    <row r="4888" spans="1:12">
      <c r="A4888" s="228">
        <v>2011</v>
      </c>
      <c r="B4888" s="228" t="s">
        <v>193</v>
      </c>
      <c r="C4888" s="228" t="s">
        <v>65</v>
      </c>
      <c r="D4888" s="228" t="s">
        <v>205</v>
      </c>
      <c r="E4888" s="228">
        <v>25</v>
      </c>
      <c r="F4888" s="228">
        <v>35834</v>
      </c>
      <c r="G4888" s="228">
        <v>958</v>
      </c>
      <c r="H4888" s="228">
        <v>1701</v>
      </c>
      <c r="I4888" s="228">
        <v>1677323.8</v>
      </c>
      <c r="J4888" s="228">
        <v>394678.88</v>
      </c>
      <c r="K4888" s="228">
        <v>373489</v>
      </c>
      <c r="L4888" s="228">
        <v>2754487.74</v>
      </c>
    </row>
    <row r="4889" spans="1:12">
      <c r="A4889" s="228">
        <v>2011</v>
      </c>
      <c r="B4889" s="228" t="s">
        <v>193</v>
      </c>
      <c r="C4889" s="228" t="s">
        <v>65</v>
      </c>
      <c r="D4889" s="228" t="s">
        <v>205</v>
      </c>
      <c r="E4889" s="228">
        <v>30</v>
      </c>
      <c r="F4889" s="228">
        <v>41682</v>
      </c>
      <c r="G4889" s="228">
        <v>1124</v>
      </c>
      <c r="H4889" s="228">
        <v>1917</v>
      </c>
      <c r="I4889" s="228">
        <v>1790985.8</v>
      </c>
      <c r="J4889" s="228">
        <v>462563.27</v>
      </c>
      <c r="K4889" s="228">
        <v>318148</v>
      </c>
      <c r="L4889" s="228">
        <v>2942217.5</v>
      </c>
    </row>
    <row r="4890" spans="1:12">
      <c r="A4890" s="228">
        <v>2011</v>
      </c>
      <c r="B4890" s="228" t="s">
        <v>193</v>
      </c>
      <c r="C4890" s="228" t="s">
        <v>65</v>
      </c>
      <c r="D4890" s="228" t="s">
        <v>205</v>
      </c>
      <c r="E4890" s="228">
        <v>35</v>
      </c>
      <c r="F4890" s="228">
        <v>44043</v>
      </c>
      <c r="G4890" s="228">
        <v>1437</v>
      </c>
      <c r="H4890" s="228">
        <v>2563</v>
      </c>
      <c r="I4890" s="228">
        <v>2400386.4900000002</v>
      </c>
      <c r="J4890" s="228">
        <v>588364.32999999996</v>
      </c>
      <c r="K4890" s="228">
        <v>469332.8</v>
      </c>
      <c r="L4890" s="228">
        <v>3909029.72</v>
      </c>
    </row>
    <row r="4891" spans="1:12">
      <c r="A4891" s="228">
        <v>2011</v>
      </c>
      <c r="B4891" s="228" t="s">
        <v>193</v>
      </c>
      <c r="C4891" s="228" t="s">
        <v>65</v>
      </c>
      <c r="D4891" s="228" t="s">
        <v>205</v>
      </c>
      <c r="E4891" s="228">
        <v>40</v>
      </c>
      <c r="F4891" s="228">
        <v>46324</v>
      </c>
      <c r="G4891" s="228">
        <v>1877</v>
      </c>
      <c r="H4891" s="228">
        <v>3313</v>
      </c>
      <c r="I4891" s="228">
        <v>3083409.27</v>
      </c>
      <c r="J4891" s="228">
        <v>758287.18</v>
      </c>
      <c r="K4891" s="228">
        <v>672914.8</v>
      </c>
      <c r="L4891" s="228">
        <v>5054145.33</v>
      </c>
    </row>
    <row r="4892" spans="1:12">
      <c r="A4892" s="228">
        <v>2011</v>
      </c>
      <c r="B4892" s="228" t="s">
        <v>193</v>
      </c>
      <c r="C4892" s="228" t="s">
        <v>65</v>
      </c>
      <c r="D4892" s="228" t="s">
        <v>205</v>
      </c>
      <c r="E4892" s="228">
        <v>45</v>
      </c>
      <c r="F4892" s="228">
        <v>46385</v>
      </c>
      <c r="G4892" s="228">
        <v>2206</v>
      </c>
      <c r="H4892" s="228">
        <v>3743</v>
      </c>
      <c r="I4892" s="228">
        <v>3935591.7</v>
      </c>
      <c r="J4892" s="228">
        <v>1032383.31</v>
      </c>
      <c r="K4892" s="228">
        <v>778940.9</v>
      </c>
      <c r="L4892" s="228">
        <v>6393735.0700000003</v>
      </c>
    </row>
    <row r="4893" spans="1:12">
      <c r="A4893" s="228">
        <v>2011</v>
      </c>
      <c r="B4893" s="228" t="s">
        <v>193</v>
      </c>
      <c r="C4893" s="228" t="s">
        <v>65</v>
      </c>
      <c r="D4893" s="228" t="s">
        <v>205</v>
      </c>
      <c r="E4893" s="228">
        <v>50</v>
      </c>
      <c r="F4893" s="228">
        <v>46364</v>
      </c>
      <c r="G4893" s="228">
        <v>2984</v>
      </c>
      <c r="H4893" s="228">
        <v>5610</v>
      </c>
      <c r="I4893" s="228">
        <v>5634910.0199999996</v>
      </c>
      <c r="J4893" s="228">
        <v>1455608.26</v>
      </c>
      <c r="K4893" s="228">
        <v>1523303.92</v>
      </c>
      <c r="L4893" s="228">
        <v>9461932.0600000005</v>
      </c>
    </row>
    <row r="4894" spans="1:12">
      <c r="A4894" s="228">
        <v>2011</v>
      </c>
      <c r="B4894" s="228" t="s">
        <v>193</v>
      </c>
      <c r="C4894" s="228" t="s">
        <v>65</v>
      </c>
      <c r="D4894" s="228" t="s">
        <v>205</v>
      </c>
      <c r="E4894" s="228">
        <v>55</v>
      </c>
      <c r="F4894" s="228">
        <v>42929</v>
      </c>
      <c r="G4894" s="228">
        <v>3710</v>
      </c>
      <c r="H4894" s="228">
        <v>6911</v>
      </c>
      <c r="I4894" s="228">
        <v>7373769.4400000004</v>
      </c>
      <c r="J4894" s="228">
        <v>1887715.99</v>
      </c>
      <c r="K4894" s="228">
        <v>2367399.56</v>
      </c>
      <c r="L4894" s="228">
        <v>12736727.800000001</v>
      </c>
    </row>
    <row r="4895" spans="1:12">
      <c r="A4895" s="228">
        <v>2011</v>
      </c>
      <c r="B4895" s="228" t="s">
        <v>193</v>
      </c>
      <c r="C4895" s="228" t="s">
        <v>65</v>
      </c>
      <c r="D4895" s="228" t="s">
        <v>205</v>
      </c>
      <c r="E4895" s="228">
        <v>60</v>
      </c>
      <c r="F4895" s="228">
        <v>39476</v>
      </c>
      <c r="G4895" s="228">
        <v>4393</v>
      </c>
      <c r="H4895" s="228">
        <v>8910</v>
      </c>
      <c r="I4895" s="228">
        <v>10170194.359999999</v>
      </c>
      <c r="J4895" s="228">
        <v>2508475.7599999998</v>
      </c>
      <c r="K4895" s="228">
        <v>3160733.62</v>
      </c>
      <c r="L4895" s="228">
        <v>17061918.16</v>
      </c>
    </row>
    <row r="4896" spans="1:12">
      <c r="A4896" s="228">
        <v>2011</v>
      </c>
      <c r="B4896" s="228" t="s">
        <v>193</v>
      </c>
      <c r="C4896" s="228" t="s">
        <v>65</v>
      </c>
      <c r="D4896" s="228" t="s">
        <v>205</v>
      </c>
      <c r="E4896" s="228">
        <v>65</v>
      </c>
      <c r="F4896" s="228">
        <v>27038</v>
      </c>
      <c r="G4896" s="228">
        <v>4336</v>
      </c>
      <c r="H4896" s="228">
        <v>9308</v>
      </c>
      <c r="I4896" s="228">
        <v>10420191.039999999</v>
      </c>
      <c r="J4896" s="228">
        <v>2395761.0099999998</v>
      </c>
      <c r="K4896" s="228">
        <v>3598591.29</v>
      </c>
      <c r="L4896" s="228">
        <v>17473136.149999999</v>
      </c>
    </row>
    <row r="4897" spans="1:12">
      <c r="A4897" s="228">
        <v>2011</v>
      </c>
      <c r="B4897" s="228" t="s">
        <v>193</v>
      </c>
      <c r="C4897" s="228" t="s">
        <v>65</v>
      </c>
      <c r="D4897" s="228" t="s">
        <v>205</v>
      </c>
      <c r="E4897" s="228">
        <v>70</v>
      </c>
      <c r="F4897" s="228">
        <v>18772</v>
      </c>
      <c r="G4897" s="228">
        <v>3863</v>
      </c>
      <c r="H4897" s="228">
        <v>9131</v>
      </c>
      <c r="I4897" s="228">
        <v>9235317.4199999999</v>
      </c>
      <c r="J4897" s="228">
        <v>2188321.11</v>
      </c>
      <c r="K4897" s="228">
        <v>2862915.06</v>
      </c>
      <c r="L4897" s="228">
        <v>15108927.880000001</v>
      </c>
    </row>
    <row r="4898" spans="1:12">
      <c r="A4898" s="228">
        <v>2011</v>
      </c>
      <c r="B4898" s="228" t="s">
        <v>193</v>
      </c>
      <c r="C4898" s="228" t="s">
        <v>65</v>
      </c>
      <c r="D4898" s="228" t="s">
        <v>205</v>
      </c>
      <c r="E4898" s="228">
        <v>75</v>
      </c>
      <c r="F4898" s="228">
        <v>12325</v>
      </c>
      <c r="G4898" s="228">
        <v>3150</v>
      </c>
      <c r="H4898" s="228">
        <v>9151</v>
      </c>
      <c r="I4898" s="228">
        <v>8549399.3800000008</v>
      </c>
      <c r="J4898" s="228">
        <v>1976793.37</v>
      </c>
      <c r="K4898" s="228">
        <v>2743634.55</v>
      </c>
      <c r="L4898" s="228">
        <v>13811894.51</v>
      </c>
    </row>
    <row r="4899" spans="1:12">
      <c r="A4899" s="228">
        <v>2011</v>
      </c>
      <c r="B4899" s="228" t="s">
        <v>193</v>
      </c>
      <c r="C4899" s="228" t="s">
        <v>65</v>
      </c>
      <c r="D4899" s="228" t="s">
        <v>205</v>
      </c>
      <c r="E4899" s="228">
        <v>80</v>
      </c>
      <c r="F4899" s="228">
        <v>8665</v>
      </c>
      <c r="G4899" s="228">
        <v>2490</v>
      </c>
      <c r="H4899" s="228">
        <v>8742</v>
      </c>
      <c r="I4899" s="228">
        <v>6648429.6799999997</v>
      </c>
      <c r="J4899" s="228">
        <v>1251134.26</v>
      </c>
      <c r="K4899" s="228">
        <v>1970695.16</v>
      </c>
      <c r="L4899" s="228">
        <v>10242576.470000001</v>
      </c>
    </row>
    <row r="4900" spans="1:12">
      <c r="A4900" s="228">
        <v>2011</v>
      </c>
      <c r="B4900" s="228" t="s">
        <v>193</v>
      </c>
      <c r="C4900" s="228" t="s">
        <v>65</v>
      </c>
      <c r="D4900" s="228" t="s">
        <v>205</v>
      </c>
      <c r="E4900" s="228">
        <v>85</v>
      </c>
      <c r="F4900" s="228">
        <v>3099</v>
      </c>
      <c r="G4900" s="228">
        <v>742</v>
      </c>
      <c r="H4900" s="228">
        <v>3720</v>
      </c>
      <c r="I4900" s="228">
        <v>2454763.9500000002</v>
      </c>
      <c r="J4900" s="228">
        <v>425229.31</v>
      </c>
      <c r="K4900" s="228">
        <v>351734</v>
      </c>
      <c r="L4900" s="228">
        <v>3362863.5</v>
      </c>
    </row>
    <row r="4901" spans="1:12">
      <c r="A4901" s="228">
        <v>2011</v>
      </c>
      <c r="B4901" s="228" t="s">
        <v>193</v>
      </c>
      <c r="C4901" s="228" t="s">
        <v>65</v>
      </c>
      <c r="D4901" s="228" t="s">
        <v>205</v>
      </c>
      <c r="E4901" s="228">
        <v>90</v>
      </c>
      <c r="F4901" s="228">
        <v>832</v>
      </c>
      <c r="G4901" s="228">
        <v>185</v>
      </c>
      <c r="H4901" s="228">
        <v>1406</v>
      </c>
      <c r="I4901" s="228">
        <v>804804.8</v>
      </c>
      <c r="J4901" s="228">
        <v>102278.87</v>
      </c>
      <c r="K4901" s="228">
        <v>93354</v>
      </c>
      <c r="L4901" s="228">
        <v>1041498.28</v>
      </c>
    </row>
    <row r="4902" spans="1:12">
      <c r="A4902" s="228">
        <v>2011</v>
      </c>
      <c r="B4902" s="228" t="s">
        <v>193</v>
      </c>
      <c r="C4902" s="228" t="s">
        <v>65</v>
      </c>
      <c r="D4902" s="228" t="s">
        <v>205</v>
      </c>
      <c r="E4902" s="228">
        <v>95</v>
      </c>
      <c r="F4902" s="228">
        <v>186</v>
      </c>
      <c r="G4902" s="228">
        <v>33</v>
      </c>
      <c r="H4902" s="228">
        <v>204</v>
      </c>
      <c r="I4902" s="228">
        <v>112262.99</v>
      </c>
      <c r="J4902" s="228">
        <v>13427.52</v>
      </c>
      <c r="K4902" s="228">
        <v>726</v>
      </c>
      <c r="L4902" s="228">
        <v>131443.79999999999</v>
      </c>
    </row>
    <row r="4903" spans="1:12">
      <c r="A4903" s="228">
        <v>2011</v>
      </c>
      <c r="B4903" s="228" t="s">
        <v>193</v>
      </c>
      <c r="C4903" s="228" t="s">
        <v>65</v>
      </c>
      <c r="D4903" s="228" t="s">
        <v>206</v>
      </c>
      <c r="E4903" s="228">
        <v>0</v>
      </c>
      <c r="F4903" s="228">
        <v>36507</v>
      </c>
      <c r="G4903" s="228">
        <v>917</v>
      </c>
      <c r="H4903" s="228">
        <v>2703</v>
      </c>
      <c r="I4903" s="228">
        <v>1635144.65</v>
      </c>
      <c r="J4903" s="228">
        <v>231384.26</v>
      </c>
      <c r="K4903" s="228">
        <v>24679</v>
      </c>
      <c r="L4903" s="228">
        <v>1983014.04</v>
      </c>
    </row>
    <row r="4904" spans="1:12">
      <c r="A4904" s="228">
        <v>2011</v>
      </c>
      <c r="B4904" s="228" t="s">
        <v>193</v>
      </c>
      <c r="C4904" s="228" t="s">
        <v>65</v>
      </c>
      <c r="D4904" s="228" t="s">
        <v>206</v>
      </c>
      <c r="E4904" s="228">
        <v>5</v>
      </c>
      <c r="F4904" s="228">
        <v>35887</v>
      </c>
      <c r="G4904" s="228">
        <v>409</v>
      </c>
      <c r="H4904" s="228">
        <v>503</v>
      </c>
      <c r="I4904" s="228">
        <v>470580.3</v>
      </c>
      <c r="J4904" s="228">
        <v>128090.3</v>
      </c>
      <c r="K4904" s="228">
        <v>-522</v>
      </c>
      <c r="L4904" s="228">
        <v>661160.47</v>
      </c>
    </row>
    <row r="4905" spans="1:12">
      <c r="A4905" s="228">
        <v>2011</v>
      </c>
      <c r="B4905" s="228" t="s">
        <v>193</v>
      </c>
      <c r="C4905" s="228" t="s">
        <v>65</v>
      </c>
      <c r="D4905" s="228" t="s">
        <v>206</v>
      </c>
      <c r="E4905" s="228">
        <v>10</v>
      </c>
      <c r="F4905" s="228">
        <v>36792</v>
      </c>
      <c r="G4905" s="228">
        <v>363</v>
      </c>
      <c r="H4905" s="228">
        <v>468</v>
      </c>
      <c r="I4905" s="228">
        <v>463959.45</v>
      </c>
      <c r="J4905" s="228">
        <v>116000.45</v>
      </c>
      <c r="K4905" s="228">
        <v>42904</v>
      </c>
      <c r="L4905" s="228">
        <v>684061.35</v>
      </c>
    </row>
    <row r="4906" spans="1:12">
      <c r="A4906" s="228">
        <v>2011</v>
      </c>
      <c r="B4906" s="228" t="s">
        <v>193</v>
      </c>
      <c r="C4906" s="228" t="s">
        <v>65</v>
      </c>
      <c r="D4906" s="228" t="s">
        <v>206</v>
      </c>
      <c r="E4906" s="228">
        <v>15</v>
      </c>
      <c r="F4906" s="228">
        <v>38082</v>
      </c>
      <c r="G4906" s="228">
        <v>1124</v>
      </c>
      <c r="H4906" s="228">
        <v>2185</v>
      </c>
      <c r="I4906" s="228">
        <v>1956576.37</v>
      </c>
      <c r="J4906" s="228">
        <v>370823.4</v>
      </c>
      <c r="K4906" s="228">
        <v>182854</v>
      </c>
      <c r="L4906" s="228">
        <v>2772216.51</v>
      </c>
    </row>
    <row r="4907" spans="1:12">
      <c r="A4907" s="228">
        <v>2011</v>
      </c>
      <c r="B4907" s="228" t="s">
        <v>193</v>
      </c>
      <c r="C4907" s="228" t="s">
        <v>65</v>
      </c>
      <c r="D4907" s="228" t="s">
        <v>206</v>
      </c>
      <c r="E4907" s="228">
        <v>20</v>
      </c>
      <c r="F4907" s="228">
        <v>33908</v>
      </c>
      <c r="G4907" s="228">
        <v>1532</v>
      </c>
      <c r="H4907" s="228">
        <v>3315</v>
      </c>
      <c r="I4907" s="228">
        <v>2986203.25</v>
      </c>
      <c r="J4907" s="228">
        <v>623431.47</v>
      </c>
      <c r="K4907" s="228">
        <v>286659</v>
      </c>
      <c r="L4907" s="228">
        <v>4347870.33</v>
      </c>
    </row>
    <row r="4908" spans="1:12">
      <c r="A4908" s="228">
        <v>2011</v>
      </c>
      <c r="B4908" s="228" t="s">
        <v>193</v>
      </c>
      <c r="C4908" s="228" t="s">
        <v>65</v>
      </c>
      <c r="D4908" s="228" t="s">
        <v>206</v>
      </c>
      <c r="E4908" s="228">
        <v>25</v>
      </c>
      <c r="F4908" s="228">
        <v>38873</v>
      </c>
      <c r="G4908" s="228">
        <v>2396</v>
      </c>
      <c r="H4908" s="228">
        <v>6543</v>
      </c>
      <c r="I4908" s="228">
        <v>6179203.3600000003</v>
      </c>
      <c r="J4908" s="228">
        <v>1638029.01</v>
      </c>
      <c r="K4908" s="228">
        <v>318585</v>
      </c>
      <c r="L4908" s="228">
        <v>8860463.9800000004</v>
      </c>
    </row>
    <row r="4909" spans="1:12">
      <c r="A4909" s="228">
        <v>2011</v>
      </c>
      <c r="B4909" s="228" t="s">
        <v>193</v>
      </c>
      <c r="C4909" s="228" t="s">
        <v>65</v>
      </c>
      <c r="D4909" s="228" t="s">
        <v>206</v>
      </c>
      <c r="E4909" s="228">
        <v>30</v>
      </c>
      <c r="F4909" s="228">
        <v>43864</v>
      </c>
      <c r="G4909" s="228">
        <v>3497</v>
      </c>
      <c r="H4909" s="228">
        <v>9950</v>
      </c>
      <c r="I4909" s="228">
        <v>9767471.8800000008</v>
      </c>
      <c r="J4909" s="228">
        <v>2737764.56</v>
      </c>
      <c r="K4909" s="228">
        <v>431316.25</v>
      </c>
      <c r="L4909" s="228">
        <v>14648721.140000001</v>
      </c>
    </row>
    <row r="4910" spans="1:12">
      <c r="A4910" s="228">
        <v>2011</v>
      </c>
      <c r="B4910" s="228" t="s">
        <v>193</v>
      </c>
      <c r="C4910" s="228" t="s">
        <v>65</v>
      </c>
      <c r="D4910" s="228" t="s">
        <v>206</v>
      </c>
      <c r="E4910" s="228">
        <v>35</v>
      </c>
      <c r="F4910" s="228">
        <v>46020</v>
      </c>
      <c r="G4910" s="228">
        <v>3597</v>
      </c>
      <c r="H4910" s="228">
        <v>9138</v>
      </c>
      <c r="I4910" s="228">
        <v>8869617.2300000004</v>
      </c>
      <c r="J4910" s="228">
        <v>2228602.6</v>
      </c>
      <c r="K4910" s="228">
        <v>638247</v>
      </c>
      <c r="L4910" s="228">
        <v>13323197.48</v>
      </c>
    </row>
    <row r="4911" spans="1:12">
      <c r="A4911" s="228">
        <v>2011</v>
      </c>
      <c r="B4911" s="228" t="s">
        <v>193</v>
      </c>
      <c r="C4911" s="228" t="s">
        <v>65</v>
      </c>
      <c r="D4911" s="228" t="s">
        <v>206</v>
      </c>
      <c r="E4911" s="228">
        <v>40</v>
      </c>
      <c r="F4911" s="228">
        <v>47681</v>
      </c>
      <c r="G4911" s="228">
        <v>3348</v>
      </c>
      <c r="H4911" s="228">
        <v>6971</v>
      </c>
      <c r="I4911" s="228">
        <v>6615960.8700000001</v>
      </c>
      <c r="J4911" s="228">
        <v>1551618.63</v>
      </c>
      <c r="K4911" s="228">
        <v>739462</v>
      </c>
      <c r="L4911" s="228">
        <v>10134606.33</v>
      </c>
    </row>
    <row r="4912" spans="1:12">
      <c r="A4912" s="228">
        <v>2011</v>
      </c>
      <c r="B4912" s="228" t="s">
        <v>193</v>
      </c>
      <c r="C4912" s="228" t="s">
        <v>65</v>
      </c>
      <c r="D4912" s="228" t="s">
        <v>206</v>
      </c>
      <c r="E4912" s="228">
        <v>45</v>
      </c>
      <c r="F4912" s="228">
        <v>47878</v>
      </c>
      <c r="G4912" s="228">
        <v>3461</v>
      </c>
      <c r="H4912" s="228">
        <v>6966</v>
      </c>
      <c r="I4912" s="228">
        <v>6671621.8300000001</v>
      </c>
      <c r="J4912" s="228">
        <v>1475007.19</v>
      </c>
      <c r="K4912" s="228">
        <v>940710.5</v>
      </c>
      <c r="L4912" s="228">
        <v>10309213.869999999</v>
      </c>
    </row>
    <row r="4913" spans="1:12">
      <c r="A4913" s="228">
        <v>2011</v>
      </c>
      <c r="B4913" s="228" t="s">
        <v>193</v>
      </c>
      <c r="C4913" s="228" t="s">
        <v>65</v>
      </c>
      <c r="D4913" s="228" t="s">
        <v>206</v>
      </c>
      <c r="E4913" s="228">
        <v>50</v>
      </c>
      <c r="F4913" s="228">
        <v>48009</v>
      </c>
      <c r="G4913" s="228">
        <v>3857</v>
      </c>
      <c r="H4913" s="228">
        <v>7686</v>
      </c>
      <c r="I4913" s="228">
        <v>7475854.3899999997</v>
      </c>
      <c r="J4913" s="228">
        <v>1803192.36</v>
      </c>
      <c r="K4913" s="228">
        <v>1817910.38</v>
      </c>
      <c r="L4913" s="228">
        <v>12345463.310000001</v>
      </c>
    </row>
    <row r="4914" spans="1:12">
      <c r="A4914" s="228">
        <v>2011</v>
      </c>
      <c r="B4914" s="228" t="s">
        <v>193</v>
      </c>
      <c r="C4914" s="228" t="s">
        <v>65</v>
      </c>
      <c r="D4914" s="228" t="s">
        <v>206</v>
      </c>
      <c r="E4914" s="228">
        <v>55</v>
      </c>
      <c r="F4914" s="228">
        <v>44767</v>
      </c>
      <c r="G4914" s="228">
        <v>4205</v>
      </c>
      <c r="H4914" s="228">
        <v>7861</v>
      </c>
      <c r="I4914" s="228">
        <v>7868042.8300000001</v>
      </c>
      <c r="J4914" s="228">
        <v>1895928.73</v>
      </c>
      <c r="K4914" s="228">
        <v>2022240.3</v>
      </c>
      <c r="L4914" s="228">
        <v>12971929.24</v>
      </c>
    </row>
    <row r="4915" spans="1:12">
      <c r="A4915" s="228">
        <v>2011</v>
      </c>
      <c r="B4915" s="228" t="s">
        <v>193</v>
      </c>
      <c r="C4915" s="228" t="s">
        <v>65</v>
      </c>
      <c r="D4915" s="228" t="s">
        <v>206</v>
      </c>
      <c r="E4915" s="228">
        <v>60</v>
      </c>
      <c r="F4915" s="228">
        <v>39694</v>
      </c>
      <c r="G4915" s="228">
        <v>4856</v>
      </c>
      <c r="H4915" s="228">
        <v>9728</v>
      </c>
      <c r="I4915" s="228">
        <v>9329711.9900000002</v>
      </c>
      <c r="J4915" s="228">
        <v>2216582.1</v>
      </c>
      <c r="K4915" s="228">
        <v>2949440.51</v>
      </c>
      <c r="L4915" s="228">
        <v>15647759.699999999</v>
      </c>
    </row>
    <row r="4916" spans="1:12">
      <c r="A4916" s="228">
        <v>2011</v>
      </c>
      <c r="B4916" s="228" t="s">
        <v>193</v>
      </c>
      <c r="C4916" s="228" t="s">
        <v>65</v>
      </c>
      <c r="D4916" s="228" t="s">
        <v>206</v>
      </c>
      <c r="E4916" s="228">
        <v>65</v>
      </c>
      <c r="F4916" s="228">
        <v>26643</v>
      </c>
      <c r="G4916" s="228">
        <v>3842</v>
      </c>
      <c r="H4916" s="228">
        <v>8953</v>
      </c>
      <c r="I4916" s="228">
        <v>8420168.5399999991</v>
      </c>
      <c r="J4916" s="228">
        <v>1990534.82</v>
      </c>
      <c r="K4916" s="228">
        <v>2263660.65</v>
      </c>
      <c r="L4916" s="228">
        <v>13523037.01</v>
      </c>
    </row>
    <row r="4917" spans="1:12">
      <c r="A4917" s="228">
        <v>2011</v>
      </c>
      <c r="B4917" s="228" t="s">
        <v>193</v>
      </c>
      <c r="C4917" s="228" t="s">
        <v>65</v>
      </c>
      <c r="D4917" s="228" t="s">
        <v>206</v>
      </c>
      <c r="E4917" s="228">
        <v>70</v>
      </c>
      <c r="F4917" s="228">
        <v>19396</v>
      </c>
      <c r="G4917" s="228">
        <v>3371</v>
      </c>
      <c r="H4917" s="228">
        <v>9870</v>
      </c>
      <c r="I4917" s="228">
        <v>8292055.0300000003</v>
      </c>
      <c r="J4917" s="228">
        <v>2003649.9</v>
      </c>
      <c r="K4917" s="228">
        <v>2232597.31</v>
      </c>
      <c r="L4917" s="228">
        <v>13210171.17</v>
      </c>
    </row>
    <row r="4918" spans="1:12">
      <c r="A4918" s="228">
        <v>2011</v>
      </c>
      <c r="B4918" s="228" t="s">
        <v>193</v>
      </c>
      <c r="C4918" s="228" t="s">
        <v>65</v>
      </c>
      <c r="D4918" s="228" t="s">
        <v>206</v>
      </c>
      <c r="E4918" s="228">
        <v>75</v>
      </c>
      <c r="F4918" s="228">
        <v>13894</v>
      </c>
      <c r="G4918" s="228">
        <v>2649</v>
      </c>
      <c r="H4918" s="228">
        <v>8479</v>
      </c>
      <c r="I4918" s="228">
        <v>7453991.0999999996</v>
      </c>
      <c r="J4918" s="228">
        <v>1646407.72</v>
      </c>
      <c r="K4918" s="228">
        <v>2187341.5499999998</v>
      </c>
      <c r="L4918" s="228">
        <v>11785551.27</v>
      </c>
    </row>
    <row r="4919" spans="1:12">
      <c r="A4919" s="228">
        <v>2011</v>
      </c>
      <c r="B4919" s="228" t="s">
        <v>193</v>
      </c>
      <c r="C4919" s="228" t="s">
        <v>65</v>
      </c>
      <c r="D4919" s="228" t="s">
        <v>206</v>
      </c>
      <c r="E4919" s="228">
        <v>80</v>
      </c>
      <c r="F4919" s="228">
        <v>10474</v>
      </c>
      <c r="G4919" s="228">
        <v>2043</v>
      </c>
      <c r="H4919" s="228">
        <v>8994</v>
      </c>
      <c r="I4919" s="228">
        <v>6245823.4699999997</v>
      </c>
      <c r="J4919" s="228">
        <v>1157194.8999999999</v>
      </c>
      <c r="K4919" s="228">
        <v>1296722.48</v>
      </c>
      <c r="L4919" s="228">
        <v>8994345.2300000004</v>
      </c>
    </row>
    <row r="4920" spans="1:12">
      <c r="A4920" s="228">
        <v>2011</v>
      </c>
      <c r="B4920" s="228" t="s">
        <v>193</v>
      </c>
      <c r="C4920" s="228" t="s">
        <v>65</v>
      </c>
      <c r="D4920" s="228" t="s">
        <v>206</v>
      </c>
      <c r="E4920" s="228">
        <v>85</v>
      </c>
      <c r="F4920" s="228">
        <v>5912</v>
      </c>
      <c r="G4920" s="228">
        <v>1162</v>
      </c>
      <c r="H4920" s="228">
        <v>7393</v>
      </c>
      <c r="I4920" s="228">
        <v>4196108.74</v>
      </c>
      <c r="J4920" s="228">
        <v>641027.15</v>
      </c>
      <c r="K4920" s="228">
        <v>509731.05</v>
      </c>
      <c r="L4920" s="228">
        <v>5560110.9199999999</v>
      </c>
    </row>
    <row r="4921" spans="1:12">
      <c r="A4921" s="228">
        <v>2011</v>
      </c>
      <c r="B4921" s="228" t="s">
        <v>193</v>
      </c>
      <c r="C4921" s="228" t="s">
        <v>65</v>
      </c>
      <c r="D4921" s="228" t="s">
        <v>206</v>
      </c>
      <c r="E4921" s="228">
        <v>90</v>
      </c>
      <c r="F4921" s="228">
        <v>2267</v>
      </c>
      <c r="G4921" s="228">
        <v>342</v>
      </c>
      <c r="H4921" s="228">
        <v>3453</v>
      </c>
      <c r="I4921" s="228">
        <v>1471300.4</v>
      </c>
      <c r="J4921" s="228">
        <v>180693.11</v>
      </c>
      <c r="K4921" s="228">
        <v>131829</v>
      </c>
      <c r="L4921" s="228">
        <v>1880790.83</v>
      </c>
    </row>
    <row r="4922" spans="1:12">
      <c r="A4922" s="228">
        <v>2011</v>
      </c>
      <c r="B4922" s="228" t="s">
        <v>193</v>
      </c>
      <c r="C4922" s="228" t="s">
        <v>65</v>
      </c>
      <c r="D4922" s="228" t="s">
        <v>206</v>
      </c>
      <c r="E4922" s="228">
        <v>95</v>
      </c>
      <c r="F4922" s="228">
        <v>624</v>
      </c>
      <c r="G4922" s="228">
        <v>81</v>
      </c>
      <c r="H4922" s="228">
        <v>1049</v>
      </c>
      <c r="I4922" s="228">
        <v>381174.45</v>
      </c>
      <c r="J4922" s="228">
        <v>31541.15</v>
      </c>
      <c r="K4922" s="228">
        <v>50632</v>
      </c>
      <c r="L4922" s="228">
        <v>493025.8</v>
      </c>
    </row>
    <row r="4923" spans="1:12">
      <c r="A4923" s="228">
        <v>2011</v>
      </c>
      <c r="B4923" s="228" t="s">
        <v>193</v>
      </c>
      <c r="C4923" s="228" t="s">
        <v>66</v>
      </c>
      <c r="D4923" s="228" t="s">
        <v>205</v>
      </c>
      <c r="E4923" s="228">
        <v>0</v>
      </c>
      <c r="F4923" s="228">
        <v>5267</v>
      </c>
      <c r="G4923" s="228">
        <v>150</v>
      </c>
      <c r="H4923" s="228">
        <v>697</v>
      </c>
      <c r="I4923" s="228">
        <v>323720.15000000002</v>
      </c>
      <c r="J4923" s="228">
        <v>36251.57</v>
      </c>
      <c r="K4923" s="228">
        <v>2457.75</v>
      </c>
      <c r="L4923" s="228">
        <v>392548.42</v>
      </c>
    </row>
    <row r="4924" spans="1:12">
      <c r="A4924" s="228">
        <v>2011</v>
      </c>
      <c r="B4924" s="228" t="s">
        <v>193</v>
      </c>
      <c r="C4924" s="228" t="s">
        <v>66</v>
      </c>
      <c r="D4924" s="228" t="s">
        <v>205</v>
      </c>
      <c r="E4924" s="228">
        <v>5</v>
      </c>
      <c r="F4924" s="228">
        <v>5824</v>
      </c>
      <c r="G4924" s="228">
        <v>86</v>
      </c>
      <c r="H4924" s="228">
        <v>131</v>
      </c>
      <c r="I4924" s="228">
        <v>93308.27</v>
      </c>
      <c r="J4924" s="228">
        <v>23716.84</v>
      </c>
      <c r="K4924" s="228">
        <v>25716.9</v>
      </c>
      <c r="L4924" s="228">
        <v>158869.26</v>
      </c>
    </row>
    <row r="4925" spans="1:12">
      <c r="A4925" s="228">
        <v>2011</v>
      </c>
      <c r="B4925" s="228" t="s">
        <v>193</v>
      </c>
      <c r="C4925" s="228" t="s">
        <v>66</v>
      </c>
      <c r="D4925" s="228" t="s">
        <v>205</v>
      </c>
      <c r="E4925" s="228">
        <v>10</v>
      </c>
      <c r="F4925" s="228">
        <v>6327</v>
      </c>
      <c r="G4925" s="228">
        <v>73</v>
      </c>
      <c r="H4925" s="228">
        <v>100</v>
      </c>
      <c r="I4925" s="228">
        <v>82190.67</v>
      </c>
      <c r="J4925" s="228">
        <v>42981.24</v>
      </c>
      <c r="K4925" s="228">
        <v>3024</v>
      </c>
      <c r="L4925" s="228">
        <v>150077.04999999999</v>
      </c>
    </row>
    <row r="4926" spans="1:12">
      <c r="A4926" s="228">
        <v>2011</v>
      </c>
      <c r="B4926" s="228" t="s">
        <v>193</v>
      </c>
      <c r="C4926" s="228" t="s">
        <v>66</v>
      </c>
      <c r="D4926" s="228" t="s">
        <v>205</v>
      </c>
      <c r="E4926" s="228">
        <v>15</v>
      </c>
      <c r="F4926" s="228">
        <v>7421</v>
      </c>
      <c r="G4926" s="228">
        <v>146</v>
      </c>
      <c r="H4926" s="228">
        <v>277</v>
      </c>
      <c r="I4926" s="228">
        <v>240513.99</v>
      </c>
      <c r="J4926" s="228">
        <v>63697.16</v>
      </c>
      <c r="K4926" s="228">
        <v>45561</v>
      </c>
      <c r="L4926" s="228">
        <v>395009.77</v>
      </c>
    </row>
    <row r="4927" spans="1:12">
      <c r="A4927" s="228">
        <v>2011</v>
      </c>
      <c r="B4927" s="228" t="s">
        <v>193</v>
      </c>
      <c r="C4927" s="228" t="s">
        <v>66</v>
      </c>
      <c r="D4927" s="228" t="s">
        <v>205</v>
      </c>
      <c r="E4927" s="228">
        <v>20</v>
      </c>
      <c r="F4927" s="228">
        <v>6018</v>
      </c>
      <c r="G4927" s="228">
        <v>197</v>
      </c>
      <c r="H4927" s="228">
        <v>388</v>
      </c>
      <c r="I4927" s="228">
        <v>303893.42</v>
      </c>
      <c r="J4927" s="228">
        <v>70534.740000000005</v>
      </c>
      <c r="K4927" s="228">
        <v>23645</v>
      </c>
      <c r="L4927" s="228">
        <v>442147.18</v>
      </c>
    </row>
    <row r="4928" spans="1:12">
      <c r="A4928" s="228">
        <v>2011</v>
      </c>
      <c r="B4928" s="228" t="s">
        <v>193</v>
      </c>
      <c r="C4928" s="228" t="s">
        <v>66</v>
      </c>
      <c r="D4928" s="228" t="s">
        <v>205</v>
      </c>
      <c r="E4928" s="228">
        <v>25</v>
      </c>
      <c r="F4928" s="228">
        <v>3879</v>
      </c>
      <c r="G4928" s="228">
        <v>113</v>
      </c>
      <c r="H4928" s="228">
        <v>252</v>
      </c>
      <c r="I4928" s="228">
        <v>196753.4</v>
      </c>
      <c r="J4928" s="228">
        <v>57088.41</v>
      </c>
      <c r="K4928" s="228">
        <v>35906</v>
      </c>
      <c r="L4928" s="228">
        <v>331954.78999999998</v>
      </c>
    </row>
    <row r="4929" spans="1:12">
      <c r="A4929" s="228">
        <v>2011</v>
      </c>
      <c r="B4929" s="228" t="s">
        <v>193</v>
      </c>
      <c r="C4929" s="228" t="s">
        <v>66</v>
      </c>
      <c r="D4929" s="228" t="s">
        <v>205</v>
      </c>
      <c r="E4929" s="228">
        <v>30</v>
      </c>
      <c r="F4929" s="228">
        <v>4886</v>
      </c>
      <c r="G4929" s="228">
        <v>199</v>
      </c>
      <c r="H4929" s="228">
        <v>323</v>
      </c>
      <c r="I4929" s="228">
        <v>206327.7</v>
      </c>
      <c r="J4929" s="228">
        <v>60594.400000000001</v>
      </c>
      <c r="K4929" s="228">
        <v>16393</v>
      </c>
      <c r="L4929" s="228">
        <v>346441.98</v>
      </c>
    </row>
    <row r="4930" spans="1:12">
      <c r="A4930" s="228">
        <v>2011</v>
      </c>
      <c r="B4930" s="228" t="s">
        <v>193</v>
      </c>
      <c r="C4930" s="228" t="s">
        <v>66</v>
      </c>
      <c r="D4930" s="228" t="s">
        <v>205</v>
      </c>
      <c r="E4930" s="228">
        <v>35</v>
      </c>
      <c r="F4930" s="228">
        <v>5789</v>
      </c>
      <c r="G4930" s="228">
        <v>252</v>
      </c>
      <c r="H4930" s="228">
        <v>603</v>
      </c>
      <c r="I4930" s="228">
        <v>370534.74</v>
      </c>
      <c r="J4930" s="228">
        <v>121689.76</v>
      </c>
      <c r="K4930" s="228">
        <v>22383</v>
      </c>
      <c r="L4930" s="228">
        <v>604117.65</v>
      </c>
    </row>
    <row r="4931" spans="1:12">
      <c r="A4931" s="228">
        <v>2011</v>
      </c>
      <c r="B4931" s="228" t="s">
        <v>193</v>
      </c>
      <c r="C4931" s="228" t="s">
        <v>66</v>
      </c>
      <c r="D4931" s="228" t="s">
        <v>205</v>
      </c>
      <c r="E4931" s="228">
        <v>40</v>
      </c>
      <c r="F4931" s="228">
        <v>6812</v>
      </c>
      <c r="G4931" s="228">
        <v>332</v>
      </c>
      <c r="H4931" s="228">
        <v>652</v>
      </c>
      <c r="I4931" s="228">
        <v>504581.7</v>
      </c>
      <c r="J4931" s="228">
        <v>147665.25</v>
      </c>
      <c r="K4931" s="228">
        <v>112803</v>
      </c>
      <c r="L4931" s="228">
        <v>909762.09</v>
      </c>
    </row>
    <row r="4932" spans="1:12">
      <c r="A4932" s="228">
        <v>2011</v>
      </c>
      <c r="B4932" s="228" t="s">
        <v>193</v>
      </c>
      <c r="C4932" s="228" t="s">
        <v>66</v>
      </c>
      <c r="D4932" s="228" t="s">
        <v>205</v>
      </c>
      <c r="E4932" s="228">
        <v>45</v>
      </c>
      <c r="F4932" s="228">
        <v>7767</v>
      </c>
      <c r="G4932" s="228">
        <v>505</v>
      </c>
      <c r="H4932" s="228">
        <v>1127</v>
      </c>
      <c r="I4932" s="228">
        <v>874476.33</v>
      </c>
      <c r="J4932" s="228">
        <v>238734.51</v>
      </c>
      <c r="K4932" s="228">
        <v>255649</v>
      </c>
      <c r="L4932" s="228">
        <v>1515523.75</v>
      </c>
    </row>
    <row r="4933" spans="1:12">
      <c r="A4933" s="228">
        <v>2011</v>
      </c>
      <c r="B4933" s="228" t="s">
        <v>193</v>
      </c>
      <c r="C4933" s="228" t="s">
        <v>66</v>
      </c>
      <c r="D4933" s="228" t="s">
        <v>205</v>
      </c>
      <c r="E4933" s="228">
        <v>50</v>
      </c>
      <c r="F4933" s="228">
        <v>9287</v>
      </c>
      <c r="G4933" s="228">
        <v>602</v>
      </c>
      <c r="H4933" s="228">
        <v>1086</v>
      </c>
      <c r="I4933" s="228">
        <v>935986.31</v>
      </c>
      <c r="J4933" s="228">
        <v>278282.25</v>
      </c>
      <c r="K4933" s="228">
        <v>247075.25</v>
      </c>
      <c r="L4933" s="228">
        <v>1577225.24</v>
      </c>
    </row>
    <row r="4934" spans="1:12">
      <c r="A4934" s="228">
        <v>2011</v>
      </c>
      <c r="B4934" s="228" t="s">
        <v>193</v>
      </c>
      <c r="C4934" s="228" t="s">
        <v>66</v>
      </c>
      <c r="D4934" s="228" t="s">
        <v>205</v>
      </c>
      <c r="E4934" s="228">
        <v>55</v>
      </c>
      <c r="F4934" s="228">
        <v>9456</v>
      </c>
      <c r="G4934" s="228">
        <v>947</v>
      </c>
      <c r="H4934" s="228">
        <v>1953</v>
      </c>
      <c r="I4934" s="228">
        <v>1647605.55</v>
      </c>
      <c r="J4934" s="228">
        <v>422947.63</v>
      </c>
      <c r="K4934" s="228">
        <v>498241.34</v>
      </c>
      <c r="L4934" s="228">
        <v>2760619.87</v>
      </c>
    </row>
    <row r="4935" spans="1:12">
      <c r="A4935" s="228">
        <v>2011</v>
      </c>
      <c r="B4935" s="228" t="s">
        <v>193</v>
      </c>
      <c r="C4935" s="228" t="s">
        <v>66</v>
      </c>
      <c r="D4935" s="228" t="s">
        <v>205</v>
      </c>
      <c r="E4935" s="228">
        <v>60</v>
      </c>
      <c r="F4935" s="228">
        <v>9159</v>
      </c>
      <c r="G4935" s="228">
        <v>963</v>
      </c>
      <c r="H4935" s="228">
        <v>2720</v>
      </c>
      <c r="I4935" s="228">
        <v>1956727.51</v>
      </c>
      <c r="J4935" s="228">
        <v>500660.64</v>
      </c>
      <c r="K4935" s="228">
        <v>658133.4</v>
      </c>
      <c r="L4935" s="228">
        <v>3453265.39</v>
      </c>
    </row>
    <row r="4936" spans="1:12">
      <c r="A4936" s="228">
        <v>2011</v>
      </c>
      <c r="B4936" s="228" t="s">
        <v>193</v>
      </c>
      <c r="C4936" s="228" t="s">
        <v>66</v>
      </c>
      <c r="D4936" s="228" t="s">
        <v>205</v>
      </c>
      <c r="E4936" s="228">
        <v>65</v>
      </c>
      <c r="F4936" s="228">
        <v>6810</v>
      </c>
      <c r="G4936" s="228">
        <v>1154</v>
      </c>
      <c r="H4936" s="228">
        <v>2012</v>
      </c>
      <c r="I4936" s="228">
        <v>2246284.5299999998</v>
      </c>
      <c r="J4936" s="228">
        <v>589239.73</v>
      </c>
      <c r="K4936" s="228">
        <v>683769.13</v>
      </c>
      <c r="L4936" s="228">
        <v>3747733.34</v>
      </c>
    </row>
    <row r="4937" spans="1:12">
      <c r="A4937" s="228">
        <v>2011</v>
      </c>
      <c r="B4937" s="228" t="s">
        <v>193</v>
      </c>
      <c r="C4937" s="228" t="s">
        <v>66</v>
      </c>
      <c r="D4937" s="228" t="s">
        <v>205</v>
      </c>
      <c r="E4937" s="228">
        <v>70</v>
      </c>
      <c r="F4937" s="228">
        <v>4893</v>
      </c>
      <c r="G4937" s="228">
        <v>993</v>
      </c>
      <c r="H4937" s="228">
        <v>2721</v>
      </c>
      <c r="I4937" s="228">
        <v>2121820</v>
      </c>
      <c r="J4937" s="228">
        <v>511571.96</v>
      </c>
      <c r="K4937" s="228">
        <v>583696.57999999996</v>
      </c>
      <c r="L4937" s="228">
        <v>3415315.38</v>
      </c>
    </row>
    <row r="4938" spans="1:12">
      <c r="A4938" s="228">
        <v>2011</v>
      </c>
      <c r="B4938" s="228" t="s">
        <v>193</v>
      </c>
      <c r="C4938" s="228" t="s">
        <v>66</v>
      </c>
      <c r="D4938" s="228" t="s">
        <v>205</v>
      </c>
      <c r="E4938" s="228">
        <v>75</v>
      </c>
      <c r="F4938" s="228">
        <v>3369</v>
      </c>
      <c r="G4938" s="228">
        <v>799</v>
      </c>
      <c r="H4938" s="228">
        <v>2067</v>
      </c>
      <c r="I4938" s="228">
        <v>1598085.15</v>
      </c>
      <c r="J4938" s="228">
        <v>359857.84</v>
      </c>
      <c r="K4938" s="228">
        <v>511904.85</v>
      </c>
      <c r="L4938" s="228">
        <v>2580882.79</v>
      </c>
    </row>
    <row r="4939" spans="1:12">
      <c r="A4939" s="228">
        <v>2011</v>
      </c>
      <c r="B4939" s="228" t="s">
        <v>193</v>
      </c>
      <c r="C4939" s="228" t="s">
        <v>66</v>
      </c>
      <c r="D4939" s="228" t="s">
        <v>205</v>
      </c>
      <c r="E4939" s="228">
        <v>80</v>
      </c>
      <c r="F4939" s="228">
        <v>2388</v>
      </c>
      <c r="G4939" s="228">
        <v>614</v>
      </c>
      <c r="H4939" s="228">
        <v>2548</v>
      </c>
      <c r="I4939" s="228">
        <v>1764271.21</v>
      </c>
      <c r="J4939" s="228">
        <v>306971.78999999998</v>
      </c>
      <c r="K4939" s="228">
        <v>288263.40000000002</v>
      </c>
      <c r="L4939" s="228">
        <v>2445128.2799999998</v>
      </c>
    </row>
    <row r="4940" spans="1:12">
      <c r="A4940" s="228">
        <v>2011</v>
      </c>
      <c r="B4940" s="228" t="s">
        <v>193</v>
      </c>
      <c r="C4940" s="228" t="s">
        <v>66</v>
      </c>
      <c r="D4940" s="228" t="s">
        <v>205</v>
      </c>
      <c r="E4940" s="228">
        <v>85</v>
      </c>
      <c r="F4940" s="228">
        <v>789</v>
      </c>
      <c r="G4940" s="228">
        <v>187</v>
      </c>
      <c r="H4940" s="228">
        <v>1234</v>
      </c>
      <c r="I4940" s="228">
        <v>666895.63</v>
      </c>
      <c r="J4940" s="228">
        <v>84465.62</v>
      </c>
      <c r="K4940" s="228">
        <v>41373.800000000003</v>
      </c>
      <c r="L4940" s="228">
        <v>848396.81</v>
      </c>
    </row>
    <row r="4941" spans="1:12">
      <c r="A4941" s="228">
        <v>2011</v>
      </c>
      <c r="B4941" s="228" t="s">
        <v>193</v>
      </c>
      <c r="C4941" s="228" t="s">
        <v>66</v>
      </c>
      <c r="D4941" s="228" t="s">
        <v>205</v>
      </c>
      <c r="E4941" s="228">
        <v>90</v>
      </c>
      <c r="F4941" s="228">
        <v>180</v>
      </c>
      <c r="G4941" s="228">
        <v>38</v>
      </c>
      <c r="H4941" s="228">
        <v>280</v>
      </c>
      <c r="I4941" s="228">
        <v>160893.73000000001</v>
      </c>
      <c r="J4941" s="228">
        <v>15595.94</v>
      </c>
      <c r="K4941" s="228">
        <v>6964</v>
      </c>
      <c r="L4941" s="228">
        <v>187984.32</v>
      </c>
    </row>
    <row r="4942" spans="1:12">
      <c r="A4942" s="228">
        <v>2011</v>
      </c>
      <c r="B4942" s="228" t="s">
        <v>193</v>
      </c>
      <c r="C4942" s="228" t="s">
        <v>66</v>
      </c>
      <c r="D4942" s="228" t="s">
        <v>205</v>
      </c>
      <c r="E4942" s="228">
        <v>95</v>
      </c>
      <c r="F4942" s="228">
        <v>43</v>
      </c>
      <c r="G4942" s="228">
        <v>14</v>
      </c>
      <c r="H4942" s="228">
        <v>107</v>
      </c>
      <c r="I4942" s="228">
        <v>48346</v>
      </c>
      <c r="J4942" s="228">
        <v>3829.65</v>
      </c>
      <c r="K4942" s="228">
        <v>120</v>
      </c>
      <c r="L4942" s="228">
        <v>53608.5</v>
      </c>
    </row>
    <row r="4943" spans="1:12">
      <c r="A4943" s="228">
        <v>2011</v>
      </c>
      <c r="B4943" s="228" t="s">
        <v>193</v>
      </c>
      <c r="C4943" s="228" t="s">
        <v>66</v>
      </c>
      <c r="D4943" s="228" t="s">
        <v>206</v>
      </c>
      <c r="E4943" s="228">
        <v>0</v>
      </c>
      <c r="F4943" s="228">
        <v>5010</v>
      </c>
      <c r="G4943" s="228">
        <v>94</v>
      </c>
      <c r="H4943" s="228">
        <v>381</v>
      </c>
      <c r="I4943" s="228">
        <v>211686.97</v>
      </c>
      <c r="J4943" s="228">
        <v>30363.42</v>
      </c>
      <c r="K4943" s="228">
        <v>1257</v>
      </c>
      <c r="L4943" s="228">
        <v>262774.81</v>
      </c>
    </row>
    <row r="4944" spans="1:12">
      <c r="A4944" s="228">
        <v>2011</v>
      </c>
      <c r="B4944" s="228" t="s">
        <v>193</v>
      </c>
      <c r="C4944" s="228" t="s">
        <v>66</v>
      </c>
      <c r="D4944" s="228" t="s">
        <v>206</v>
      </c>
      <c r="E4944" s="228">
        <v>5</v>
      </c>
      <c r="F4944" s="228">
        <v>5362</v>
      </c>
      <c r="G4944" s="228">
        <v>49</v>
      </c>
      <c r="H4944" s="228">
        <v>87</v>
      </c>
      <c r="I4944" s="228">
        <v>58412.85</v>
      </c>
      <c r="J4944" s="228">
        <v>13278.65</v>
      </c>
      <c r="K4944" s="228">
        <v>400</v>
      </c>
      <c r="L4944" s="228">
        <v>80720.55</v>
      </c>
    </row>
    <row r="4945" spans="1:12">
      <c r="A4945" s="228">
        <v>2011</v>
      </c>
      <c r="B4945" s="228" t="s">
        <v>193</v>
      </c>
      <c r="C4945" s="228" t="s">
        <v>66</v>
      </c>
      <c r="D4945" s="228" t="s">
        <v>206</v>
      </c>
      <c r="E4945" s="228">
        <v>10</v>
      </c>
      <c r="F4945" s="228">
        <v>6077</v>
      </c>
      <c r="G4945" s="228">
        <v>89</v>
      </c>
      <c r="H4945" s="228">
        <v>127</v>
      </c>
      <c r="I4945" s="228">
        <v>97389.81</v>
      </c>
      <c r="J4945" s="228">
        <v>28977.16</v>
      </c>
      <c r="K4945" s="228">
        <v>4004</v>
      </c>
      <c r="L4945" s="228">
        <v>141683.81</v>
      </c>
    </row>
    <row r="4946" spans="1:12">
      <c r="A4946" s="228">
        <v>2011</v>
      </c>
      <c r="B4946" s="228" t="s">
        <v>193</v>
      </c>
      <c r="C4946" s="228" t="s">
        <v>66</v>
      </c>
      <c r="D4946" s="228" t="s">
        <v>206</v>
      </c>
      <c r="E4946" s="228">
        <v>15</v>
      </c>
      <c r="F4946" s="228">
        <v>6890</v>
      </c>
      <c r="G4946" s="228">
        <v>208</v>
      </c>
      <c r="H4946" s="228">
        <v>465</v>
      </c>
      <c r="I4946" s="228">
        <v>332327.61</v>
      </c>
      <c r="J4946" s="228">
        <v>71959.09</v>
      </c>
      <c r="K4946" s="228">
        <v>22116</v>
      </c>
      <c r="L4946" s="228">
        <v>476248.77</v>
      </c>
    </row>
    <row r="4947" spans="1:12">
      <c r="A4947" s="228">
        <v>2011</v>
      </c>
      <c r="B4947" s="228" t="s">
        <v>193</v>
      </c>
      <c r="C4947" s="228" t="s">
        <v>66</v>
      </c>
      <c r="D4947" s="228" t="s">
        <v>206</v>
      </c>
      <c r="E4947" s="228">
        <v>20</v>
      </c>
      <c r="F4947" s="228">
        <v>6128</v>
      </c>
      <c r="G4947" s="228">
        <v>293</v>
      </c>
      <c r="H4947" s="228">
        <v>908</v>
      </c>
      <c r="I4947" s="228">
        <v>662800.66</v>
      </c>
      <c r="J4947" s="228">
        <v>133402.49</v>
      </c>
      <c r="K4947" s="228">
        <v>85616</v>
      </c>
      <c r="L4947" s="228">
        <v>959639.6</v>
      </c>
    </row>
    <row r="4948" spans="1:12">
      <c r="A4948" s="228">
        <v>2011</v>
      </c>
      <c r="B4948" s="228" t="s">
        <v>193</v>
      </c>
      <c r="C4948" s="228" t="s">
        <v>66</v>
      </c>
      <c r="D4948" s="228" t="s">
        <v>206</v>
      </c>
      <c r="E4948" s="228">
        <v>25</v>
      </c>
      <c r="F4948" s="228">
        <v>4765</v>
      </c>
      <c r="G4948" s="228">
        <v>380</v>
      </c>
      <c r="H4948" s="228">
        <v>1339</v>
      </c>
      <c r="I4948" s="228">
        <v>1022620.75</v>
      </c>
      <c r="J4948" s="228">
        <v>254751.25</v>
      </c>
      <c r="K4948" s="228">
        <v>37463</v>
      </c>
      <c r="L4948" s="228">
        <v>1454952.24</v>
      </c>
    </row>
    <row r="4949" spans="1:12">
      <c r="A4949" s="228">
        <v>2011</v>
      </c>
      <c r="B4949" s="228" t="s">
        <v>193</v>
      </c>
      <c r="C4949" s="228" t="s">
        <v>66</v>
      </c>
      <c r="D4949" s="228" t="s">
        <v>206</v>
      </c>
      <c r="E4949" s="228">
        <v>30</v>
      </c>
      <c r="F4949" s="228">
        <v>5815</v>
      </c>
      <c r="G4949" s="228">
        <v>549</v>
      </c>
      <c r="H4949" s="228">
        <v>1674</v>
      </c>
      <c r="I4949" s="228">
        <v>1277076.33</v>
      </c>
      <c r="J4949" s="228">
        <v>329491.95</v>
      </c>
      <c r="K4949" s="228">
        <v>49546</v>
      </c>
      <c r="L4949" s="228">
        <v>1836508.09</v>
      </c>
    </row>
    <row r="4950" spans="1:12">
      <c r="A4950" s="228">
        <v>2011</v>
      </c>
      <c r="B4950" s="228" t="s">
        <v>193</v>
      </c>
      <c r="C4950" s="228" t="s">
        <v>66</v>
      </c>
      <c r="D4950" s="228" t="s">
        <v>206</v>
      </c>
      <c r="E4950" s="228">
        <v>35</v>
      </c>
      <c r="F4950" s="228">
        <v>6842</v>
      </c>
      <c r="G4950" s="228">
        <v>652</v>
      </c>
      <c r="H4950" s="228">
        <v>1759</v>
      </c>
      <c r="I4950" s="228">
        <v>1465847.11</v>
      </c>
      <c r="J4950" s="228">
        <v>347254.01</v>
      </c>
      <c r="K4950" s="228">
        <v>197331</v>
      </c>
      <c r="L4950" s="228">
        <v>2279446.66</v>
      </c>
    </row>
    <row r="4951" spans="1:12">
      <c r="A4951" s="228">
        <v>2011</v>
      </c>
      <c r="B4951" s="228" t="s">
        <v>193</v>
      </c>
      <c r="C4951" s="228" t="s">
        <v>66</v>
      </c>
      <c r="D4951" s="228" t="s">
        <v>206</v>
      </c>
      <c r="E4951" s="228">
        <v>40</v>
      </c>
      <c r="F4951" s="228">
        <v>7932</v>
      </c>
      <c r="G4951" s="228">
        <v>638</v>
      </c>
      <c r="H4951" s="228">
        <v>1434</v>
      </c>
      <c r="I4951" s="228">
        <v>1227985.28</v>
      </c>
      <c r="J4951" s="228">
        <v>277639.40999999997</v>
      </c>
      <c r="K4951" s="228">
        <v>166708</v>
      </c>
      <c r="L4951" s="228">
        <v>1838316.47</v>
      </c>
    </row>
    <row r="4952" spans="1:12">
      <c r="A4952" s="228">
        <v>2011</v>
      </c>
      <c r="B4952" s="228" t="s">
        <v>193</v>
      </c>
      <c r="C4952" s="228" t="s">
        <v>66</v>
      </c>
      <c r="D4952" s="228" t="s">
        <v>206</v>
      </c>
      <c r="E4952" s="228">
        <v>45</v>
      </c>
      <c r="F4952" s="228">
        <v>8966</v>
      </c>
      <c r="G4952" s="228">
        <v>608</v>
      </c>
      <c r="H4952" s="228">
        <v>1532</v>
      </c>
      <c r="I4952" s="228">
        <v>1193054.26</v>
      </c>
      <c r="J4952" s="228">
        <v>273320.27</v>
      </c>
      <c r="K4952" s="228">
        <v>230793</v>
      </c>
      <c r="L4952" s="228">
        <v>1903085.91</v>
      </c>
    </row>
    <row r="4953" spans="1:12">
      <c r="A4953" s="228">
        <v>2011</v>
      </c>
      <c r="B4953" s="228" t="s">
        <v>193</v>
      </c>
      <c r="C4953" s="228" t="s">
        <v>66</v>
      </c>
      <c r="D4953" s="228" t="s">
        <v>206</v>
      </c>
      <c r="E4953" s="228">
        <v>50</v>
      </c>
      <c r="F4953" s="228">
        <v>10520</v>
      </c>
      <c r="G4953" s="228">
        <v>932</v>
      </c>
      <c r="H4953" s="228">
        <v>1990</v>
      </c>
      <c r="I4953" s="228">
        <v>1460867.09</v>
      </c>
      <c r="J4953" s="228">
        <v>369506.05</v>
      </c>
      <c r="K4953" s="228">
        <v>273259</v>
      </c>
      <c r="L4953" s="228">
        <v>2335846.62</v>
      </c>
    </row>
    <row r="4954" spans="1:12">
      <c r="A4954" s="228">
        <v>2011</v>
      </c>
      <c r="B4954" s="228" t="s">
        <v>193</v>
      </c>
      <c r="C4954" s="228" t="s">
        <v>66</v>
      </c>
      <c r="D4954" s="228" t="s">
        <v>206</v>
      </c>
      <c r="E4954" s="228">
        <v>55</v>
      </c>
      <c r="F4954" s="228">
        <v>10325</v>
      </c>
      <c r="G4954" s="228">
        <v>966</v>
      </c>
      <c r="H4954" s="228">
        <v>2518</v>
      </c>
      <c r="I4954" s="228">
        <v>2001007.22</v>
      </c>
      <c r="J4954" s="228">
        <v>478791.89</v>
      </c>
      <c r="K4954" s="228">
        <v>613326</v>
      </c>
      <c r="L4954" s="228">
        <v>3333700.89</v>
      </c>
    </row>
    <row r="4955" spans="1:12">
      <c r="A4955" s="228">
        <v>2011</v>
      </c>
      <c r="B4955" s="228" t="s">
        <v>193</v>
      </c>
      <c r="C4955" s="228" t="s">
        <v>66</v>
      </c>
      <c r="D4955" s="228" t="s">
        <v>206</v>
      </c>
      <c r="E4955" s="228">
        <v>60</v>
      </c>
      <c r="F4955" s="228">
        <v>9742</v>
      </c>
      <c r="G4955" s="228">
        <v>1145</v>
      </c>
      <c r="H4955" s="228">
        <v>3049</v>
      </c>
      <c r="I4955" s="228">
        <v>2471713.5699999998</v>
      </c>
      <c r="J4955" s="228">
        <v>569764.55000000005</v>
      </c>
      <c r="K4955" s="228">
        <v>962128.15</v>
      </c>
      <c r="L4955" s="228">
        <v>4254775.55</v>
      </c>
    </row>
    <row r="4956" spans="1:12">
      <c r="A4956" s="228">
        <v>2011</v>
      </c>
      <c r="B4956" s="228" t="s">
        <v>193</v>
      </c>
      <c r="C4956" s="228" t="s">
        <v>66</v>
      </c>
      <c r="D4956" s="228" t="s">
        <v>206</v>
      </c>
      <c r="E4956" s="228">
        <v>65</v>
      </c>
      <c r="F4956" s="228">
        <v>7054</v>
      </c>
      <c r="G4956" s="228">
        <v>1094</v>
      </c>
      <c r="H4956" s="228">
        <v>3011</v>
      </c>
      <c r="I4956" s="228">
        <v>2316410.94</v>
      </c>
      <c r="J4956" s="228">
        <v>558810.28</v>
      </c>
      <c r="K4956" s="228">
        <v>661048</v>
      </c>
      <c r="L4956" s="228">
        <v>3771233.17</v>
      </c>
    </row>
    <row r="4957" spans="1:12">
      <c r="A4957" s="228">
        <v>2011</v>
      </c>
      <c r="B4957" s="228" t="s">
        <v>193</v>
      </c>
      <c r="C4957" s="228" t="s">
        <v>66</v>
      </c>
      <c r="D4957" s="228" t="s">
        <v>206</v>
      </c>
      <c r="E4957" s="228">
        <v>70</v>
      </c>
      <c r="F4957" s="228">
        <v>5258</v>
      </c>
      <c r="G4957" s="228">
        <v>898</v>
      </c>
      <c r="H4957" s="228">
        <v>2631</v>
      </c>
      <c r="I4957" s="228">
        <v>1982582.62</v>
      </c>
      <c r="J4957" s="228">
        <v>509807.72</v>
      </c>
      <c r="K4957" s="228">
        <v>664784.15</v>
      </c>
      <c r="L4957" s="228">
        <v>3363964.98</v>
      </c>
    </row>
    <row r="4958" spans="1:12">
      <c r="A4958" s="228">
        <v>2011</v>
      </c>
      <c r="B4958" s="228" t="s">
        <v>193</v>
      </c>
      <c r="C4958" s="228" t="s">
        <v>66</v>
      </c>
      <c r="D4958" s="228" t="s">
        <v>206</v>
      </c>
      <c r="E4958" s="228">
        <v>75</v>
      </c>
      <c r="F4958" s="228">
        <v>3896</v>
      </c>
      <c r="G4958" s="228">
        <v>731</v>
      </c>
      <c r="H4958" s="228">
        <v>2718</v>
      </c>
      <c r="I4958" s="228">
        <v>1915605.8</v>
      </c>
      <c r="J4958" s="228">
        <v>415114.1</v>
      </c>
      <c r="K4958" s="228">
        <v>587927</v>
      </c>
      <c r="L4958" s="228">
        <v>3040014.13</v>
      </c>
    </row>
    <row r="4959" spans="1:12">
      <c r="A4959" s="228">
        <v>2011</v>
      </c>
      <c r="B4959" s="228" t="s">
        <v>193</v>
      </c>
      <c r="C4959" s="228" t="s">
        <v>66</v>
      </c>
      <c r="D4959" s="228" t="s">
        <v>206</v>
      </c>
      <c r="E4959" s="228">
        <v>80</v>
      </c>
      <c r="F4959" s="228">
        <v>2966</v>
      </c>
      <c r="G4959" s="228">
        <v>616</v>
      </c>
      <c r="H4959" s="228">
        <v>3168</v>
      </c>
      <c r="I4959" s="228">
        <v>2211472.14</v>
      </c>
      <c r="J4959" s="228">
        <v>381748.38</v>
      </c>
      <c r="K4959" s="228">
        <v>346860.48</v>
      </c>
      <c r="L4959" s="228">
        <v>3032709.34</v>
      </c>
    </row>
    <row r="4960" spans="1:12">
      <c r="A4960" s="228">
        <v>2011</v>
      </c>
      <c r="B4960" s="228" t="s">
        <v>193</v>
      </c>
      <c r="C4960" s="228" t="s">
        <v>66</v>
      </c>
      <c r="D4960" s="228" t="s">
        <v>206</v>
      </c>
      <c r="E4960" s="228">
        <v>85</v>
      </c>
      <c r="F4960" s="228">
        <v>1641</v>
      </c>
      <c r="G4960" s="228">
        <v>337</v>
      </c>
      <c r="H4960" s="228">
        <v>1826</v>
      </c>
      <c r="I4960" s="228">
        <v>1101342.6000000001</v>
      </c>
      <c r="J4960" s="228">
        <v>150527.75</v>
      </c>
      <c r="K4960" s="228">
        <v>93299</v>
      </c>
      <c r="L4960" s="228">
        <v>1383161.88</v>
      </c>
    </row>
    <row r="4961" spans="1:12">
      <c r="A4961" s="228">
        <v>2011</v>
      </c>
      <c r="B4961" s="228" t="s">
        <v>193</v>
      </c>
      <c r="C4961" s="228" t="s">
        <v>66</v>
      </c>
      <c r="D4961" s="228" t="s">
        <v>206</v>
      </c>
      <c r="E4961" s="228">
        <v>90</v>
      </c>
      <c r="F4961" s="228">
        <v>623</v>
      </c>
      <c r="G4961" s="228">
        <v>115</v>
      </c>
      <c r="H4961" s="228">
        <v>670</v>
      </c>
      <c r="I4961" s="228">
        <v>383255.6</v>
      </c>
      <c r="J4961" s="228">
        <v>39880.85</v>
      </c>
      <c r="K4961" s="228">
        <v>57299</v>
      </c>
      <c r="L4961" s="228">
        <v>487765.31</v>
      </c>
    </row>
    <row r="4962" spans="1:12">
      <c r="A4962" s="228">
        <v>2011</v>
      </c>
      <c r="B4962" s="228" t="s">
        <v>193</v>
      </c>
      <c r="C4962" s="228" t="s">
        <v>66</v>
      </c>
      <c r="D4962" s="228" t="s">
        <v>206</v>
      </c>
      <c r="E4962" s="228">
        <v>95</v>
      </c>
      <c r="F4962" s="228">
        <v>183</v>
      </c>
      <c r="G4962" s="228">
        <v>20</v>
      </c>
      <c r="H4962" s="228">
        <v>207</v>
      </c>
      <c r="I4962" s="228">
        <v>93736.7</v>
      </c>
      <c r="J4962" s="228">
        <v>10249.950000000001</v>
      </c>
      <c r="K4962" s="228">
        <v>6544</v>
      </c>
      <c r="L4962" s="228">
        <v>117238.15</v>
      </c>
    </row>
    <row r="4963" spans="1:12">
      <c r="A4963" s="228">
        <v>2011</v>
      </c>
      <c r="B4963" s="228" t="s">
        <v>193</v>
      </c>
      <c r="C4963" s="228" t="s">
        <v>68</v>
      </c>
      <c r="D4963" s="228" t="s">
        <v>205</v>
      </c>
      <c r="E4963" s="228">
        <v>0</v>
      </c>
      <c r="F4963" s="228">
        <v>6625</v>
      </c>
      <c r="G4963" s="228">
        <v>216</v>
      </c>
      <c r="H4963" s="228">
        <v>535</v>
      </c>
      <c r="I4963" s="228">
        <v>285505.21999999997</v>
      </c>
      <c r="J4963" s="228">
        <v>49063.05</v>
      </c>
      <c r="K4963" s="228">
        <v>1420</v>
      </c>
      <c r="L4963" s="228">
        <v>385423.73</v>
      </c>
    </row>
    <row r="4964" spans="1:12">
      <c r="A4964" s="228">
        <v>2011</v>
      </c>
      <c r="B4964" s="228" t="s">
        <v>193</v>
      </c>
      <c r="C4964" s="228" t="s">
        <v>68</v>
      </c>
      <c r="D4964" s="228" t="s">
        <v>205</v>
      </c>
      <c r="E4964" s="228">
        <v>5</v>
      </c>
      <c r="F4964" s="228">
        <v>6360</v>
      </c>
      <c r="G4964" s="228">
        <v>73</v>
      </c>
      <c r="H4964" s="228">
        <v>119</v>
      </c>
      <c r="I4964" s="228">
        <v>83032.479999999996</v>
      </c>
      <c r="J4964" s="228">
        <v>18519.2</v>
      </c>
      <c r="K4964" s="228">
        <v>26406</v>
      </c>
      <c r="L4964" s="228">
        <v>158419.98000000001</v>
      </c>
    </row>
    <row r="4965" spans="1:12">
      <c r="A4965" s="228">
        <v>2011</v>
      </c>
      <c r="B4965" s="228" t="s">
        <v>193</v>
      </c>
      <c r="C4965" s="228" t="s">
        <v>68</v>
      </c>
      <c r="D4965" s="228" t="s">
        <v>205</v>
      </c>
      <c r="E4965" s="228">
        <v>10</v>
      </c>
      <c r="F4965" s="228">
        <v>6214</v>
      </c>
      <c r="G4965" s="228">
        <v>65</v>
      </c>
      <c r="H4965" s="228">
        <v>152</v>
      </c>
      <c r="I4965" s="228">
        <v>114665.44</v>
      </c>
      <c r="J4965" s="228">
        <v>30316.05</v>
      </c>
      <c r="K4965" s="228">
        <v>20999</v>
      </c>
      <c r="L4965" s="228">
        <v>187866.75</v>
      </c>
    </row>
    <row r="4966" spans="1:12">
      <c r="A4966" s="228">
        <v>2011</v>
      </c>
      <c r="B4966" s="228" t="s">
        <v>193</v>
      </c>
      <c r="C4966" s="228" t="s">
        <v>68</v>
      </c>
      <c r="D4966" s="228" t="s">
        <v>205</v>
      </c>
      <c r="E4966" s="228">
        <v>15</v>
      </c>
      <c r="F4966" s="228">
        <v>6798</v>
      </c>
      <c r="G4966" s="228">
        <v>109</v>
      </c>
      <c r="H4966" s="228">
        <v>181</v>
      </c>
      <c r="I4966" s="228">
        <v>173092.66</v>
      </c>
      <c r="J4966" s="228">
        <v>25084.78</v>
      </c>
      <c r="K4966" s="228">
        <v>29505.599999999999</v>
      </c>
      <c r="L4966" s="228">
        <v>304340.58</v>
      </c>
    </row>
    <row r="4967" spans="1:12">
      <c r="A4967" s="228">
        <v>2011</v>
      </c>
      <c r="B4967" s="228" t="s">
        <v>193</v>
      </c>
      <c r="C4967" s="228" t="s">
        <v>68</v>
      </c>
      <c r="D4967" s="228" t="s">
        <v>205</v>
      </c>
      <c r="E4967" s="228">
        <v>20</v>
      </c>
      <c r="F4967" s="228">
        <v>5390</v>
      </c>
      <c r="G4967" s="228">
        <v>120</v>
      </c>
      <c r="H4967" s="228">
        <v>236</v>
      </c>
      <c r="I4967" s="228">
        <v>193322.05</v>
      </c>
      <c r="J4967" s="228">
        <v>38585.57</v>
      </c>
      <c r="K4967" s="228">
        <v>44698</v>
      </c>
      <c r="L4967" s="228">
        <v>365848.59</v>
      </c>
    </row>
    <row r="4968" spans="1:12">
      <c r="A4968" s="228">
        <v>2011</v>
      </c>
      <c r="B4968" s="228" t="s">
        <v>193</v>
      </c>
      <c r="C4968" s="228" t="s">
        <v>68</v>
      </c>
      <c r="D4968" s="228" t="s">
        <v>205</v>
      </c>
      <c r="E4968" s="228">
        <v>25</v>
      </c>
      <c r="F4968" s="228">
        <v>5706</v>
      </c>
      <c r="G4968" s="228">
        <v>139</v>
      </c>
      <c r="H4968" s="228">
        <v>173</v>
      </c>
      <c r="I4968" s="228">
        <v>108699.94</v>
      </c>
      <c r="J4968" s="228">
        <v>29382.48</v>
      </c>
      <c r="K4968" s="228">
        <v>11033</v>
      </c>
      <c r="L4968" s="228">
        <v>243989.48</v>
      </c>
    </row>
    <row r="4969" spans="1:12">
      <c r="A4969" s="228">
        <v>2011</v>
      </c>
      <c r="B4969" s="228" t="s">
        <v>193</v>
      </c>
      <c r="C4969" s="228" t="s">
        <v>68</v>
      </c>
      <c r="D4969" s="228" t="s">
        <v>205</v>
      </c>
      <c r="E4969" s="228">
        <v>30</v>
      </c>
      <c r="F4969" s="228">
        <v>7464</v>
      </c>
      <c r="G4969" s="228">
        <v>138</v>
      </c>
      <c r="H4969" s="228">
        <v>342</v>
      </c>
      <c r="I4969" s="228">
        <v>234711.18</v>
      </c>
      <c r="J4969" s="228">
        <v>41883.42</v>
      </c>
      <c r="K4969" s="228">
        <v>12507</v>
      </c>
      <c r="L4969" s="228">
        <v>401785.5</v>
      </c>
    </row>
    <row r="4970" spans="1:12">
      <c r="A4970" s="228">
        <v>2011</v>
      </c>
      <c r="B4970" s="228" t="s">
        <v>193</v>
      </c>
      <c r="C4970" s="228" t="s">
        <v>68</v>
      </c>
      <c r="D4970" s="228" t="s">
        <v>205</v>
      </c>
      <c r="E4970" s="228">
        <v>35</v>
      </c>
      <c r="F4970" s="228">
        <v>7433</v>
      </c>
      <c r="G4970" s="228">
        <v>142</v>
      </c>
      <c r="H4970" s="228">
        <v>278</v>
      </c>
      <c r="I4970" s="228">
        <v>206222.67</v>
      </c>
      <c r="J4970" s="228">
        <v>54155.39</v>
      </c>
      <c r="K4970" s="228">
        <v>67931</v>
      </c>
      <c r="L4970" s="228">
        <v>473702.79</v>
      </c>
    </row>
    <row r="4971" spans="1:12">
      <c r="A4971" s="228">
        <v>2011</v>
      </c>
      <c r="B4971" s="228" t="s">
        <v>193</v>
      </c>
      <c r="C4971" s="228" t="s">
        <v>68</v>
      </c>
      <c r="D4971" s="228" t="s">
        <v>205</v>
      </c>
      <c r="E4971" s="228">
        <v>40</v>
      </c>
      <c r="F4971" s="228">
        <v>7365</v>
      </c>
      <c r="G4971" s="228">
        <v>190</v>
      </c>
      <c r="H4971" s="228">
        <v>289</v>
      </c>
      <c r="I4971" s="228">
        <v>204180.89</v>
      </c>
      <c r="J4971" s="228">
        <v>64420.91</v>
      </c>
      <c r="K4971" s="228">
        <v>43492.5</v>
      </c>
      <c r="L4971" s="228">
        <v>489683.56</v>
      </c>
    </row>
    <row r="4972" spans="1:12">
      <c r="A4972" s="228">
        <v>2011</v>
      </c>
      <c r="B4972" s="228" t="s">
        <v>193</v>
      </c>
      <c r="C4972" s="228" t="s">
        <v>68</v>
      </c>
      <c r="D4972" s="228" t="s">
        <v>205</v>
      </c>
      <c r="E4972" s="228">
        <v>45</v>
      </c>
      <c r="F4972" s="228">
        <v>7327</v>
      </c>
      <c r="G4972" s="228">
        <v>228</v>
      </c>
      <c r="H4972" s="228">
        <v>415</v>
      </c>
      <c r="I4972" s="228">
        <v>379503.27</v>
      </c>
      <c r="J4972" s="228">
        <v>106210.35</v>
      </c>
      <c r="K4972" s="228">
        <v>123327.5</v>
      </c>
      <c r="L4972" s="228">
        <v>854793.38</v>
      </c>
    </row>
    <row r="4973" spans="1:12">
      <c r="A4973" s="228">
        <v>2011</v>
      </c>
      <c r="B4973" s="228" t="s">
        <v>193</v>
      </c>
      <c r="C4973" s="228" t="s">
        <v>68</v>
      </c>
      <c r="D4973" s="228" t="s">
        <v>205</v>
      </c>
      <c r="E4973" s="228">
        <v>50</v>
      </c>
      <c r="F4973" s="228">
        <v>7542</v>
      </c>
      <c r="G4973" s="228">
        <v>339</v>
      </c>
      <c r="H4973" s="228">
        <v>600</v>
      </c>
      <c r="I4973" s="228">
        <v>544361.11</v>
      </c>
      <c r="J4973" s="228">
        <v>135151.26</v>
      </c>
      <c r="K4973" s="228">
        <v>149757.25</v>
      </c>
      <c r="L4973" s="228">
        <v>1129200.8400000001</v>
      </c>
    </row>
    <row r="4974" spans="1:12">
      <c r="A4974" s="228">
        <v>2011</v>
      </c>
      <c r="B4974" s="228" t="s">
        <v>193</v>
      </c>
      <c r="C4974" s="228" t="s">
        <v>68</v>
      </c>
      <c r="D4974" s="228" t="s">
        <v>205</v>
      </c>
      <c r="E4974" s="228">
        <v>55</v>
      </c>
      <c r="F4974" s="228">
        <v>7092</v>
      </c>
      <c r="G4974" s="228">
        <v>453</v>
      </c>
      <c r="H4974" s="228">
        <v>876</v>
      </c>
      <c r="I4974" s="228">
        <v>766810.52</v>
      </c>
      <c r="J4974" s="228">
        <v>172903.57</v>
      </c>
      <c r="K4974" s="228">
        <v>183991.25</v>
      </c>
      <c r="L4974" s="228">
        <v>1441432.41</v>
      </c>
    </row>
    <row r="4975" spans="1:12">
      <c r="A4975" s="228">
        <v>2011</v>
      </c>
      <c r="B4975" s="228" t="s">
        <v>193</v>
      </c>
      <c r="C4975" s="228" t="s">
        <v>68</v>
      </c>
      <c r="D4975" s="228" t="s">
        <v>205</v>
      </c>
      <c r="E4975" s="228">
        <v>60</v>
      </c>
      <c r="F4975" s="228">
        <v>6660</v>
      </c>
      <c r="G4975" s="228">
        <v>503</v>
      </c>
      <c r="H4975" s="228">
        <v>1260</v>
      </c>
      <c r="I4975" s="228">
        <v>1117000.21</v>
      </c>
      <c r="J4975" s="228">
        <v>204227.22</v>
      </c>
      <c r="K4975" s="228">
        <v>290765.90000000002</v>
      </c>
      <c r="L4975" s="228">
        <v>2017720.59</v>
      </c>
    </row>
    <row r="4976" spans="1:12">
      <c r="A4976" s="228">
        <v>2011</v>
      </c>
      <c r="B4976" s="228" t="s">
        <v>193</v>
      </c>
      <c r="C4976" s="228" t="s">
        <v>68</v>
      </c>
      <c r="D4976" s="228" t="s">
        <v>205</v>
      </c>
      <c r="E4976" s="228">
        <v>65</v>
      </c>
      <c r="F4976" s="228">
        <v>4307</v>
      </c>
      <c r="G4976" s="228">
        <v>561</v>
      </c>
      <c r="H4976" s="228">
        <v>973</v>
      </c>
      <c r="I4976" s="228">
        <v>887242.11</v>
      </c>
      <c r="J4976" s="228">
        <v>187229.97</v>
      </c>
      <c r="K4976" s="228">
        <v>288743.90999999997</v>
      </c>
      <c r="L4976" s="228">
        <v>1725307.94</v>
      </c>
    </row>
    <row r="4977" spans="1:12">
      <c r="A4977" s="228">
        <v>2011</v>
      </c>
      <c r="B4977" s="228" t="s">
        <v>193</v>
      </c>
      <c r="C4977" s="228" t="s">
        <v>68</v>
      </c>
      <c r="D4977" s="228" t="s">
        <v>205</v>
      </c>
      <c r="E4977" s="228">
        <v>70</v>
      </c>
      <c r="F4977" s="228">
        <v>2637</v>
      </c>
      <c r="G4977" s="228">
        <v>532</v>
      </c>
      <c r="H4977" s="228">
        <v>1117</v>
      </c>
      <c r="I4977" s="228">
        <v>950338.5</v>
      </c>
      <c r="J4977" s="228">
        <v>186895.93</v>
      </c>
      <c r="K4977" s="228">
        <v>245147.7</v>
      </c>
      <c r="L4977" s="228">
        <v>1660607.07</v>
      </c>
    </row>
    <row r="4978" spans="1:12">
      <c r="A4978" s="228">
        <v>2011</v>
      </c>
      <c r="B4978" s="228" t="s">
        <v>193</v>
      </c>
      <c r="C4978" s="228" t="s">
        <v>68</v>
      </c>
      <c r="D4978" s="228" t="s">
        <v>205</v>
      </c>
      <c r="E4978" s="228">
        <v>75</v>
      </c>
      <c r="F4978" s="228">
        <v>1604</v>
      </c>
      <c r="G4978" s="228">
        <v>304</v>
      </c>
      <c r="H4978" s="228">
        <v>847</v>
      </c>
      <c r="I4978" s="228">
        <v>722838.81</v>
      </c>
      <c r="J4978" s="228">
        <v>135565.25</v>
      </c>
      <c r="K4978" s="228">
        <v>196194</v>
      </c>
      <c r="L4978" s="228">
        <v>1256382.23</v>
      </c>
    </row>
    <row r="4979" spans="1:12">
      <c r="A4979" s="228">
        <v>2011</v>
      </c>
      <c r="B4979" s="228" t="s">
        <v>193</v>
      </c>
      <c r="C4979" s="228" t="s">
        <v>68</v>
      </c>
      <c r="D4979" s="228" t="s">
        <v>205</v>
      </c>
      <c r="E4979" s="228">
        <v>80</v>
      </c>
      <c r="F4979" s="228">
        <v>1194</v>
      </c>
      <c r="G4979" s="228">
        <v>304</v>
      </c>
      <c r="H4979" s="228">
        <v>1011</v>
      </c>
      <c r="I4979" s="228">
        <v>683783.15</v>
      </c>
      <c r="J4979" s="228">
        <v>115383.21</v>
      </c>
      <c r="K4979" s="228">
        <v>159318.85</v>
      </c>
      <c r="L4979" s="228">
        <v>1092306.28</v>
      </c>
    </row>
    <row r="4980" spans="1:12">
      <c r="A4980" s="228">
        <v>2011</v>
      </c>
      <c r="B4980" s="228" t="s">
        <v>193</v>
      </c>
      <c r="C4980" s="228" t="s">
        <v>68</v>
      </c>
      <c r="D4980" s="228" t="s">
        <v>205</v>
      </c>
      <c r="E4980" s="228">
        <v>85</v>
      </c>
      <c r="F4980" s="228">
        <v>458</v>
      </c>
      <c r="G4980" s="228">
        <v>85</v>
      </c>
      <c r="H4980" s="228">
        <v>429</v>
      </c>
      <c r="I4980" s="228">
        <v>257086.97</v>
      </c>
      <c r="J4980" s="228">
        <v>30006.59</v>
      </c>
      <c r="K4980" s="228">
        <v>19695</v>
      </c>
      <c r="L4980" s="228">
        <v>333832.25</v>
      </c>
    </row>
    <row r="4981" spans="1:12">
      <c r="A4981" s="228">
        <v>2011</v>
      </c>
      <c r="B4981" s="228" t="s">
        <v>193</v>
      </c>
      <c r="C4981" s="228" t="s">
        <v>68</v>
      </c>
      <c r="D4981" s="228" t="s">
        <v>205</v>
      </c>
      <c r="E4981" s="228">
        <v>90</v>
      </c>
      <c r="F4981" s="228">
        <v>84</v>
      </c>
      <c r="G4981" s="228">
        <v>16</v>
      </c>
      <c r="H4981" s="228">
        <v>68</v>
      </c>
      <c r="I4981" s="228">
        <v>57647.92</v>
      </c>
      <c r="J4981" s="228">
        <v>6060.4</v>
      </c>
      <c r="K4981" s="228">
        <v>15591</v>
      </c>
      <c r="L4981" s="228">
        <v>83414.320000000007</v>
      </c>
    </row>
    <row r="4982" spans="1:12">
      <c r="A4982" s="228">
        <v>2011</v>
      </c>
      <c r="B4982" s="228" t="s">
        <v>193</v>
      </c>
      <c r="C4982" s="228" t="s">
        <v>68</v>
      </c>
      <c r="D4982" s="228" t="s">
        <v>205</v>
      </c>
      <c r="E4982" s="228">
        <v>95</v>
      </c>
      <c r="F4982" s="228">
        <v>22</v>
      </c>
      <c r="G4982" s="228">
        <v>3</v>
      </c>
      <c r="H4982" s="228">
        <v>6</v>
      </c>
      <c r="I4982" s="228">
        <v>9470.8799999999992</v>
      </c>
      <c r="J4982" s="228">
        <v>1167.5999999999999</v>
      </c>
      <c r="K4982" s="228">
        <v>212</v>
      </c>
      <c r="L4982" s="228">
        <v>12672.78</v>
      </c>
    </row>
    <row r="4983" spans="1:12">
      <c r="A4983" s="228">
        <v>2011</v>
      </c>
      <c r="B4983" s="228" t="s">
        <v>193</v>
      </c>
      <c r="C4983" s="228" t="s">
        <v>68</v>
      </c>
      <c r="D4983" s="228" t="s">
        <v>206</v>
      </c>
      <c r="E4983" s="228">
        <v>0</v>
      </c>
      <c r="F4983" s="228">
        <v>6160</v>
      </c>
      <c r="G4983" s="228">
        <v>126</v>
      </c>
      <c r="H4983" s="228">
        <v>348</v>
      </c>
      <c r="I4983" s="228">
        <v>164467.28</v>
      </c>
      <c r="J4983" s="228">
        <v>32265.34</v>
      </c>
      <c r="K4983" s="228">
        <v>8989</v>
      </c>
      <c r="L4983" s="228">
        <v>239958.65</v>
      </c>
    </row>
    <row r="4984" spans="1:12">
      <c r="A4984" s="228">
        <v>2011</v>
      </c>
      <c r="B4984" s="228" t="s">
        <v>193</v>
      </c>
      <c r="C4984" s="228" t="s">
        <v>68</v>
      </c>
      <c r="D4984" s="228" t="s">
        <v>206</v>
      </c>
      <c r="E4984" s="228">
        <v>5</v>
      </c>
      <c r="F4984" s="228">
        <v>6026</v>
      </c>
      <c r="G4984" s="228">
        <v>70</v>
      </c>
      <c r="H4984" s="228">
        <v>94</v>
      </c>
      <c r="I4984" s="228">
        <v>67316.800000000003</v>
      </c>
      <c r="J4984" s="228">
        <v>13441.6</v>
      </c>
      <c r="K4984" s="228">
        <v>16858</v>
      </c>
      <c r="L4984" s="228">
        <v>120498.52</v>
      </c>
    </row>
    <row r="4985" spans="1:12">
      <c r="A4985" s="228">
        <v>2011</v>
      </c>
      <c r="B4985" s="228" t="s">
        <v>193</v>
      </c>
      <c r="C4985" s="228" t="s">
        <v>68</v>
      </c>
      <c r="D4985" s="228" t="s">
        <v>206</v>
      </c>
      <c r="E4985" s="228">
        <v>10</v>
      </c>
      <c r="F4985" s="228">
        <v>6062</v>
      </c>
      <c r="G4985" s="228">
        <v>54</v>
      </c>
      <c r="H4985" s="228">
        <v>81</v>
      </c>
      <c r="I4985" s="228">
        <v>61127.67</v>
      </c>
      <c r="J4985" s="228">
        <v>10765.88</v>
      </c>
      <c r="K4985" s="228">
        <v>24103</v>
      </c>
      <c r="L4985" s="228">
        <v>121380.87</v>
      </c>
    </row>
    <row r="4986" spans="1:12">
      <c r="A4986" s="228">
        <v>2011</v>
      </c>
      <c r="B4986" s="228" t="s">
        <v>193</v>
      </c>
      <c r="C4986" s="228" t="s">
        <v>68</v>
      </c>
      <c r="D4986" s="228" t="s">
        <v>206</v>
      </c>
      <c r="E4986" s="228">
        <v>15</v>
      </c>
      <c r="F4986" s="228">
        <v>6386</v>
      </c>
      <c r="G4986" s="228">
        <v>162</v>
      </c>
      <c r="H4986" s="228">
        <v>494</v>
      </c>
      <c r="I4986" s="228">
        <v>393032.34</v>
      </c>
      <c r="J4986" s="228">
        <v>48090.58</v>
      </c>
      <c r="K4986" s="228">
        <v>28139.759999999998</v>
      </c>
      <c r="L4986" s="228">
        <v>564262.59</v>
      </c>
    </row>
    <row r="4987" spans="1:12">
      <c r="A4987" s="228">
        <v>2011</v>
      </c>
      <c r="B4987" s="228" t="s">
        <v>193</v>
      </c>
      <c r="C4987" s="228" t="s">
        <v>68</v>
      </c>
      <c r="D4987" s="228" t="s">
        <v>206</v>
      </c>
      <c r="E4987" s="228">
        <v>20</v>
      </c>
      <c r="F4987" s="228">
        <v>5762</v>
      </c>
      <c r="G4987" s="228">
        <v>212</v>
      </c>
      <c r="H4987" s="228">
        <v>324</v>
      </c>
      <c r="I4987" s="228">
        <v>228681.1</v>
      </c>
      <c r="J4987" s="228">
        <v>47804.36</v>
      </c>
      <c r="K4987" s="228">
        <v>24676</v>
      </c>
      <c r="L4987" s="228">
        <v>398190.18</v>
      </c>
    </row>
    <row r="4988" spans="1:12">
      <c r="A4988" s="228">
        <v>2011</v>
      </c>
      <c r="B4988" s="228" t="s">
        <v>193</v>
      </c>
      <c r="C4988" s="228" t="s">
        <v>68</v>
      </c>
      <c r="D4988" s="228" t="s">
        <v>206</v>
      </c>
      <c r="E4988" s="228">
        <v>25</v>
      </c>
      <c r="F4988" s="228">
        <v>7245</v>
      </c>
      <c r="G4988" s="228">
        <v>284</v>
      </c>
      <c r="H4988" s="228">
        <v>754</v>
      </c>
      <c r="I4988" s="228">
        <v>551954.31999999995</v>
      </c>
      <c r="J4988" s="228">
        <v>129277.31</v>
      </c>
      <c r="K4988" s="228">
        <v>42175</v>
      </c>
      <c r="L4988" s="228">
        <v>958062.69</v>
      </c>
    </row>
    <row r="4989" spans="1:12">
      <c r="A4989" s="228">
        <v>2011</v>
      </c>
      <c r="B4989" s="228" t="s">
        <v>193</v>
      </c>
      <c r="C4989" s="228" t="s">
        <v>68</v>
      </c>
      <c r="D4989" s="228" t="s">
        <v>206</v>
      </c>
      <c r="E4989" s="228">
        <v>30</v>
      </c>
      <c r="F4989" s="228">
        <v>8737</v>
      </c>
      <c r="G4989" s="228">
        <v>451</v>
      </c>
      <c r="H4989" s="228">
        <v>1484</v>
      </c>
      <c r="I4989" s="228">
        <v>1160826.6200000001</v>
      </c>
      <c r="J4989" s="228">
        <v>291849.58</v>
      </c>
      <c r="K4989" s="228">
        <v>69439</v>
      </c>
      <c r="L4989" s="228">
        <v>1885334.51</v>
      </c>
    </row>
    <row r="4990" spans="1:12">
      <c r="A4990" s="228">
        <v>2011</v>
      </c>
      <c r="B4990" s="228" t="s">
        <v>193</v>
      </c>
      <c r="C4990" s="228" t="s">
        <v>68</v>
      </c>
      <c r="D4990" s="228" t="s">
        <v>206</v>
      </c>
      <c r="E4990" s="228">
        <v>35</v>
      </c>
      <c r="F4990" s="228">
        <v>8426</v>
      </c>
      <c r="G4990" s="228">
        <v>448</v>
      </c>
      <c r="H4990" s="228">
        <v>1234</v>
      </c>
      <c r="I4990" s="228">
        <v>1063839.6200000001</v>
      </c>
      <c r="J4990" s="228">
        <v>254163.35</v>
      </c>
      <c r="K4990" s="228">
        <v>65029</v>
      </c>
      <c r="L4990" s="228">
        <v>1726803.03</v>
      </c>
    </row>
    <row r="4991" spans="1:12">
      <c r="A4991" s="228">
        <v>2011</v>
      </c>
      <c r="B4991" s="228" t="s">
        <v>193</v>
      </c>
      <c r="C4991" s="228" t="s">
        <v>68</v>
      </c>
      <c r="D4991" s="228" t="s">
        <v>206</v>
      </c>
      <c r="E4991" s="228">
        <v>40</v>
      </c>
      <c r="F4991" s="228">
        <v>8365</v>
      </c>
      <c r="G4991" s="228">
        <v>446</v>
      </c>
      <c r="H4991" s="228">
        <v>930</v>
      </c>
      <c r="I4991" s="228">
        <v>829339.35</v>
      </c>
      <c r="J4991" s="228">
        <v>199152.44</v>
      </c>
      <c r="K4991" s="228">
        <v>57951</v>
      </c>
      <c r="L4991" s="228">
        <v>1554511.62</v>
      </c>
    </row>
    <row r="4992" spans="1:12">
      <c r="A4992" s="228">
        <v>2011</v>
      </c>
      <c r="B4992" s="228" t="s">
        <v>193</v>
      </c>
      <c r="C4992" s="228" t="s">
        <v>68</v>
      </c>
      <c r="D4992" s="228" t="s">
        <v>206</v>
      </c>
      <c r="E4992" s="228">
        <v>45</v>
      </c>
      <c r="F4992" s="228">
        <v>8324</v>
      </c>
      <c r="G4992" s="228">
        <v>446</v>
      </c>
      <c r="H4992" s="228">
        <v>827</v>
      </c>
      <c r="I4992" s="228">
        <v>681685.99</v>
      </c>
      <c r="J4992" s="228">
        <v>161538.76999999999</v>
      </c>
      <c r="K4992" s="228">
        <v>160053</v>
      </c>
      <c r="L4992" s="228">
        <v>1353449.93</v>
      </c>
    </row>
    <row r="4993" spans="1:12">
      <c r="A4993" s="228">
        <v>2011</v>
      </c>
      <c r="B4993" s="228" t="s">
        <v>193</v>
      </c>
      <c r="C4993" s="228" t="s">
        <v>68</v>
      </c>
      <c r="D4993" s="228" t="s">
        <v>206</v>
      </c>
      <c r="E4993" s="228">
        <v>50</v>
      </c>
      <c r="F4993" s="228">
        <v>8496</v>
      </c>
      <c r="G4993" s="228">
        <v>510</v>
      </c>
      <c r="H4993" s="228">
        <v>1057</v>
      </c>
      <c r="I4993" s="228">
        <v>980629.93</v>
      </c>
      <c r="J4993" s="228">
        <v>208889.75</v>
      </c>
      <c r="K4993" s="228">
        <v>242545</v>
      </c>
      <c r="L4993" s="228">
        <v>1854203.48</v>
      </c>
    </row>
    <row r="4994" spans="1:12">
      <c r="A4994" s="228">
        <v>2011</v>
      </c>
      <c r="B4994" s="228" t="s">
        <v>193</v>
      </c>
      <c r="C4994" s="228" t="s">
        <v>68</v>
      </c>
      <c r="D4994" s="228" t="s">
        <v>206</v>
      </c>
      <c r="E4994" s="228">
        <v>55</v>
      </c>
      <c r="F4994" s="228">
        <v>7749</v>
      </c>
      <c r="G4994" s="228">
        <v>619</v>
      </c>
      <c r="H4994" s="228">
        <v>1393</v>
      </c>
      <c r="I4994" s="228">
        <v>1062140.17</v>
      </c>
      <c r="J4994" s="228">
        <v>225933.98</v>
      </c>
      <c r="K4994" s="228">
        <v>218155.65</v>
      </c>
      <c r="L4994" s="228">
        <v>1973241</v>
      </c>
    </row>
    <row r="4995" spans="1:12">
      <c r="A4995" s="228">
        <v>2011</v>
      </c>
      <c r="B4995" s="228" t="s">
        <v>193</v>
      </c>
      <c r="C4995" s="228" t="s">
        <v>68</v>
      </c>
      <c r="D4995" s="228" t="s">
        <v>206</v>
      </c>
      <c r="E4995" s="228">
        <v>60</v>
      </c>
      <c r="F4995" s="228">
        <v>6947</v>
      </c>
      <c r="G4995" s="228">
        <v>692</v>
      </c>
      <c r="H4995" s="228">
        <v>1256</v>
      </c>
      <c r="I4995" s="228">
        <v>1057350.6499999999</v>
      </c>
      <c r="J4995" s="228">
        <v>220318.65</v>
      </c>
      <c r="K4995" s="228">
        <v>273288.25</v>
      </c>
      <c r="L4995" s="228">
        <v>2069565.4399999999</v>
      </c>
    </row>
    <row r="4996" spans="1:12">
      <c r="A4996" s="228">
        <v>2011</v>
      </c>
      <c r="B4996" s="228" t="s">
        <v>193</v>
      </c>
      <c r="C4996" s="228" t="s">
        <v>68</v>
      </c>
      <c r="D4996" s="228" t="s">
        <v>206</v>
      </c>
      <c r="E4996" s="228">
        <v>65</v>
      </c>
      <c r="F4996" s="228">
        <v>4387</v>
      </c>
      <c r="G4996" s="228">
        <v>555</v>
      </c>
      <c r="H4996" s="228">
        <v>1408</v>
      </c>
      <c r="I4996" s="228">
        <v>1165727.9099999999</v>
      </c>
      <c r="J4996" s="228">
        <v>227492.68</v>
      </c>
      <c r="K4996" s="228">
        <v>376670</v>
      </c>
      <c r="L4996" s="228">
        <v>2118880.19</v>
      </c>
    </row>
    <row r="4997" spans="1:12">
      <c r="A4997" s="228">
        <v>2011</v>
      </c>
      <c r="B4997" s="228" t="s">
        <v>193</v>
      </c>
      <c r="C4997" s="228" t="s">
        <v>68</v>
      </c>
      <c r="D4997" s="228" t="s">
        <v>206</v>
      </c>
      <c r="E4997" s="228">
        <v>70</v>
      </c>
      <c r="F4997" s="228">
        <v>2864</v>
      </c>
      <c r="G4997" s="228">
        <v>403</v>
      </c>
      <c r="H4997" s="228">
        <v>805</v>
      </c>
      <c r="I4997" s="228">
        <v>726128.36</v>
      </c>
      <c r="J4997" s="228">
        <v>165356.74</v>
      </c>
      <c r="K4997" s="228">
        <v>203206.65</v>
      </c>
      <c r="L4997" s="228">
        <v>1314918.6000000001</v>
      </c>
    </row>
    <row r="4998" spans="1:12">
      <c r="A4998" s="228">
        <v>2011</v>
      </c>
      <c r="B4998" s="228" t="s">
        <v>193</v>
      </c>
      <c r="C4998" s="228" t="s">
        <v>68</v>
      </c>
      <c r="D4998" s="228" t="s">
        <v>206</v>
      </c>
      <c r="E4998" s="228">
        <v>75</v>
      </c>
      <c r="F4998" s="228">
        <v>1897</v>
      </c>
      <c r="G4998" s="228">
        <v>347</v>
      </c>
      <c r="H4998" s="228">
        <v>1199</v>
      </c>
      <c r="I4998" s="228">
        <v>755209.83</v>
      </c>
      <c r="J4998" s="228">
        <v>138489.87</v>
      </c>
      <c r="K4998" s="228">
        <v>149127</v>
      </c>
      <c r="L4998" s="228">
        <v>1203500.52</v>
      </c>
    </row>
    <row r="4999" spans="1:12">
      <c r="A4999" s="228">
        <v>2011</v>
      </c>
      <c r="B4999" s="228" t="s">
        <v>193</v>
      </c>
      <c r="C4999" s="228" t="s">
        <v>68</v>
      </c>
      <c r="D4999" s="228" t="s">
        <v>206</v>
      </c>
      <c r="E4999" s="228">
        <v>80</v>
      </c>
      <c r="F4999" s="228">
        <v>1420</v>
      </c>
      <c r="G4999" s="228">
        <v>224</v>
      </c>
      <c r="H4999" s="228">
        <v>830</v>
      </c>
      <c r="I4999" s="228">
        <v>591800.22</v>
      </c>
      <c r="J4999" s="228">
        <v>101400.48</v>
      </c>
      <c r="K4999" s="228">
        <v>112650</v>
      </c>
      <c r="L4999" s="228">
        <v>881568.48</v>
      </c>
    </row>
    <row r="5000" spans="1:12">
      <c r="A5000" s="228">
        <v>2011</v>
      </c>
      <c r="B5000" s="228" t="s">
        <v>193</v>
      </c>
      <c r="C5000" s="228" t="s">
        <v>68</v>
      </c>
      <c r="D5000" s="228" t="s">
        <v>206</v>
      </c>
      <c r="E5000" s="228">
        <v>85</v>
      </c>
      <c r="F5000" s="228">
        <v>860</v>
      </c>
      <c r="G5000" s="228">
        <v>165</v>
      </c>
      <c r="H5000" s="228">
        <v>707</v>
      </c>
      <c r="I5000" s="228">
        <v>427328.9</v>
      </c>
      <c r="J5000" s="228">
        <v>64930.47</v>
      </c>
      <c r="K5000" s="228">
        <v>93427</v>
      </c>
      <c r="L5000" s="228">
        <v>699791.52</v>
      </c>
    </row>
    <row r="5001" spans="1:12">
      <c r="A5001" s="228">
        <v>2011</v>
      </c>
      <c r="B5001" s="228" t="s">
        <v>193</v>
      </c>
      <c r="C5001" s="228" t="s">
        <v>68</v>
      </c>
      <c r="D5001" s="228" t="s">
        <v>206</v>
      </c>
      <c r="E5001" s="228">
        <v>90</v>
      </c>
      <c r="F5001" s="228">
        <v>310</v>
      </c>
      <c r="G5001" s="228">
        <v>59</v>
      </c>
      <c r="H5001" s="228">
        <v>540</v>
      </c>
      <c r="I5001" s="228">
        <v>313708.36</v>
      </c>
      <c r="J5001" s="228">
        <v>28571.29</v>
      </c>
      <c r="K5001" s="228">
        <v>21393</v>
      </c>
      <c r="L5001" s="228">
        <v>383598.79</v>
      </c>
    </row>
    <row r="5002" spans="1:12">
      <c r="A5002" s="228">
        <v>2011</v>
      </c>
      <c r="B5002" s="228" t="s">
        <v>193</v>
      </c>
      <c r="C5002" s="228" t="s">
        <v>68</v>
      </c>
      <c r="D5002" s="228" t="s">
        <v>206</v>
      </c>
      <c r="E5002" s="228">
        <v>95</v>
      </c>
      <c r="F5002" s="228">
        <v>83</v>
      </c>
      <c r="G5002" s="228">
        <v>11</v>
      </c>
      <c r="H5002" s="228">
        <v>114</v>
      </c>
      <c r="I5002" s="228">
        <v>51287.4</v>
      </c>
      <c r="J5002" s="228">
        <v>2605.4</v>
      </c>
      <c r="K5002" s="228">
        <v>0</v>
      </c>
      <c r="L5002" s="228">
        <v>47103.91</v>
      </c>
    </row>
    <row r="5003" spans="1:12">
      <c r="A5003" s="228">
        <v>2011</v>
      </c>
      <c r="B5003" s="228" t="s">
        <v>193</v>
      </c>
      <c r="C5003" s="228" t="s">
        <v>67</v>
      </c>
      <c r="D5003" s="228" t="s">
        <v>205</v>
      </c>
      <c r="E5003" s="228">
        <v>0</v>
      </c>
      <c r="F5003" s="228">
        <v>2995</v>
      </c>
      <c r="G5003" s="228">
        <v>78</v>
      </c>
      <c r="H5003" s="228">
        <v>194</v>
      </c>
      <c r="I5003" s="228">
        <v>121295</v>
      </c>
      <c r="J5003" s="228">
        <v>22458.15</v>
      </c>
      <c r="K5003" s="228">
        <v>1244</v>
      </c>
      <c r="L5003" s="228">
        <v>159048.75</v>
      </c>
    </row>
    <row r="5004" spans="1:12">
      <c r="A5004" s="228">
        <v>2011</v>
      </c>
      <c r="B5004" s="228" t="s">
        <v>193</v>
      </c>
      <c r="C5004" s="228" t="s">
        <v>67</v>
      </c>
      <c r="D5004" s="228" t="s">
        <v>205</v>
      </c>
      <c r="E5004" s="228">
        <v>5</v>
      </c>
      <c r="F5004" s="228">
        <v>2921</v>
      </c>
      <c r="G5004" s="228">
        <v>22</v>
      </c>
      <c r="H5004" s="228">
        <v>23</v>
      </c>
      <c r="I5004" s="228">
        <v>21751</v>
      </c>
      <c r="J5004" s="228">
        <v>8705.9500000000007</v>
      </c>
      <c r="K5004" s="228">
        <v>120</v>
      </c>
      <c r="L5004" s="228">
        <v>37865.050000000003</v>
      </c>
    </row>
    <row r="5005" spans="1:12">
      <c r="A5005" s="228">
        <v>2011</v>
      </c>
      <c r="B5005" s="228" t="s">
        <v>193</v>
      </c>
      <c r="C5005" s="228" t="s">
        <v>67</v>
      </c>
      <c r="D5005" s="228" t="s">
        <v>205</v>
      </c>
      <c r="E5005" s="228">
        <v>10</v>
      </c>
      <c r="F5005" s="228">
        <v>2987</v>
      </c>
      <c r="G5005" s="228">
        <v>14</v>
      </c>
      <c r="H5005" s="228">
        <v>28</v>
      </c>
      <c r="I5005" s="228">
        <v>24678</v>
      </c>
      <c r="J5005" s="228">
        <v>6419.4</v>
      </c>
      <c r="K5005" s="228">
        <v>3962</v>
      </c>
      <c r="L5005" s="228">
        <v>38499.949999999997</v>
      </c>
    </row>
    <row r="5006" spans="1:12">
      <c r="A5006" s="228">
        <v>2011</v>
      </c>
      <c r="B5006" s="228" t="s">
        <v>193</v>
      </c>
      <c r="C5006" s="228" t="s">
        <v>67</v>
      </c>
      <c r="D5006" s="228" t="s">
        <v>205</v>
      </c>
      <c r="E5006" s="228">
        <v>15</v>
      </c>
      <c r="F5006" s="228">
        <v>3056</v>
      </c>
      <c r="G5006" s="228">
        <v>39</v>
      </c>
      <c r="H5006" s="228">
        <v>63</v>
      </c>
      <c r="I5006" s="228">
        <v>54186</v>
      </c>
      <c r="J5006" s="228">
        <v>14125.24</v>
      </c>
      <c r="K5006" s="228">
        <v>10865</v>
      </c>
      <c r="L5006" s="228">
        <v>89188.66</v>
      </c>
    </row>
    <row r="5007" spans="1:12">
      <c r="A5007" s="228">
        <v>2011</v>
      </c>
      <c r="B5007" s="228" t="s">
        <v>193</v>
      </c>
      <c r="C5007" s="228" t="s">
        <v>67</v>
      </c>
      <c r="D5007" s="228" t="s">
        <v>205</v>
      </c>
      <c r="E5007" s="228">
        <v>20</v>
      </c>
      <c r="F5007" s="228">
        <v>2147</v>
      </c>
      <c r="G5007" s="228">
        <v>28</v>
      </c>
      <c r="H5007" s="228">
        <v>67</v>
      </c>
      <c r="I5007" s="228">
        <v>44381</v>
      </c>
      <c r="J5007" s="228">
        <v>14940.65</v>
      </c>
      <c r="K5007" s="228">
        <v>9850</v>
      </c>
      <c r="L5007" s="228">
        <v>76782.8</v>
      </c>
    </row>
    <row r="5008" spans="1:12">
      <c r="A5008" s="228">
        <v>2011</v>
      </c>
      <c r="B5008" s="228" t="s">
        <v>193</v>
      </c>
      <c r="C5008" s="228" t="s">
        <v>67</v>
      </c>
      <c r="D5008" s="228" t="s">
        <v>205</v>
      </c>
      <c r="E5008" s="228">
        <v>25</v>
      </c>
      <c r="F5008" s="228">
        <v>2294</v>
      </c>
      <c r="G5008" s="228">
        <v>34</v>
      </c>
      <c r="H5008" s="228">
        <v>55</v>
      </c>
      <c r="I5008" s="228">
        <v>60555.95</v>
      </c>
      <c r="J5008" s="228">
        <v>24503.32</v>
      </c>
      <c r="K5008" s="228">
        <v>6257</v>
      </c>
      <c r="L5008" s="228">
        <v>110659</v>
      </c>
    </row>
    <row r="5009" spans="1:12">
      <c r="A5009" s="228">
        <v>2011</v>
      </c>
      <c r="B5009" s="228" t="s">
        <v>193</v>
      </c>
      <c r="C5009" s="228" t="s">
        <v>67</v>
      </c>
      <c r="D5009" s="228" t="s">
        <v>205</v>
      </c>
      <c r="E5009" s="228">
        <v>30</v>
      </c>
      <c r="F5009" s="228">
        <v>2945</v>
      </c>
      <c r="G5009" s="228">
        <v>55</v>
      </c>
      <c r="H5009" s="228">
        <v>157</v>
      </c>
      <c r="I5009" s="228">
        <v>119699</v>
      </c>
      <c r="J5009" s="228">
        <v>29759.3</v>
      </c>
      <c r="K5009" s="228">
        <v>34935</v>
      </c>
      <c r="L5009" s="228">
        <v>215626.44</v>
      </c>
    </row>
    <row r="5010" spans="1:12">
      <c r="A5010" s="228">
        <v>2011</v>
      </c>
      <c r="B5010" s="228" t="s">
        <v>193</v>
      </c>
      <c r="C5010" s="228" t="s">
        <v>67</v>
      </c>
      <c r="D5010" s="228" t="s">
        <v>205</v>
      </c>
      <c r="E5010" s="228">
        <v>35</v>
      </c>
      <c r="F5010" s="228">
        <v>3206</v>
      </c>
      <c r="G5010" s="228">
        <v>71</v>
      </c>
      <c r="H5010" s="228">
        <v>112</v>
      </c>
      <c r="I5010" s="228">
        <v>90492.1</v>
      </c>
      <c r="J5010" s="228">
        <v>30424.82</v>
      </c>
      <c r="K5010" s="228">
        <v>32988</v>
      </c>
      <c r="L5010" s="228">
        <v>189980.73</v>
      </c>
    </row>
    <row r="5011" spans="1:12">
      <c r="A5011" s="228">
        <v>2011</v>
      </c>
      <c r="B5011" s="228" t="s">
        <v>193</v>
      </c>
      <c r="C5011" s="228" t="s">
        <v>67</v>
      </c>
      <c r="D5011" s="228" t="s">
        <v>205</v>
      </c>
      <c r="E5011" s="228">
        <v>40</v>
      </c>
      <c r="F5011" s="228">
        <v>3300</v>
      </c>
      <c r="G5011" s="228">
        <v>80</v>
      </c>
      <c r="H5011" s="228">
        <v>141</v>
      </c>
      <c r="I5011" s="228">
        <v>140909.20000000001</v>
      </c>
      <c r="J5011" s="228">
        <v>43407.48</v>
      </c>
      <c r="K5011" s="228">
        <v>26405</v>
      </c>
      <c r="L5011" s="228">
        <v>247760.36</v>
      </c>
    </row>
    <row r="5012" spans="1:12">
      <c r="A5012" s="228">
        <v>2011</v>
      </c>
      <c r="B5012" s="228" t="s">
        <v>193</v>
      </c>
      <c r="C5012" s="228" t="s">
        <v>67</v>
      </c>
      <c r="D5012" s="228" t="s">
        <v>205</v>
      </c>
      <c r="E5012" s="228">
        <v>45</v>
      </c>
      <c r="F5012" s="228">
        <v>3540</v>
      </c>
      <c r="G5012" s="228">
        <v>91</v>
      </c>
      <c r="H5012" s="228">
        <v>144</v>
      </c>
      <c r="I5012" s="228">
        <v>159494.19</v>
      </c>
      <c r="J5012" s="228">
        <v>57407.56</v>
      </c>
      <c r="K5012" s="228">
        <v>32278</v>
      </c>
      <c r="L5012" s="228">
        <v>299307.5</v>
      </c>
    </row>
    <row r="5013" spans="1:12">
      <c r="A5013" s="228">
        <v>2011</v>
      </c>
      <c r="B5013" s="228" t="s">
        <v>193</v>
      </c>
      <c r="C5013" s="228" t="s">
        <v>67</v>
      </c>
      <c r="D5013" s="228" t="s">
        <v>205</v>
      </c>
      <c r="E5013" s="228">
        <v>50</v>
      </c>
      <c r="F5013" s="228">
        <v>3403</v>
      </c>
      <c r="G5013" s="228">
        <v>114</v>
      </c>
      <c r="H5013" s="228">
        <v>247</v>
      </c>
      <c r="I5013" s="228">
        <v>252608.06</v>
      </c>
      <c r="J5013" s="228">
        <v>85594.86</v>
      </c>
      <c r="K5013" s="228">
        <v>70876</v>
      </c>
      <c r="L5013" s="228">
        <v>454612.51</v>
      </c>
    </row>
    <row r="5014" spans="1:12">
      <c r="A5014" s="228">
        <v>2011</v>
      </c>
      <c r="B5014" s="228" t="s">
        <v>193</v>
      </c>
      <c r="C5014" s="228" t="s">
        <v>67</v>
      </c>
      <c r="D5014" s="228" t="s">
        <v>205</v>
      </c>
      <c r="E5014" s="228">
        <v>55</v>
      </c>
      <c r="F5014" s="228">
        <v>3110</v>
      </c>
      <c r="G5014" s="228">
        <v>178</v>
      </c>
      <c r="H5014" s="228">
        <v>425</v>
      </c>
      <c r="I5014" s="228">
        <v>569244.06000000006</v>
      </c>
      <c r="J5014" s="228">
        <v>132388.39000000001</v>
      </c>
      <c r="K5014" s="228">
        <v>113874</v>
      </c>
      <c r="L5014" s="228">
        <v>899532.65</v>
      </c>
    </row>
    <row r="5015" spans="1:12">
      <c r="A5015" s="228">
        <v>2011</v>
      </c>
      <c r="B5015" s="228" t="s">
        <v>193</v>
      </c>
      <c r="C5015" s="228" t="s">
        <v>67</v>
      </c>
      <c r="D5015" s="228" t="s">
        <v>205</v>
      </c>
      <c r="E5015" s="228">
        <v>60</v>
      </c>
      <c r="F5015" s="228">
        <v>2589</v>
      </c>
      <c r="G5015" s="228">
        <v>206</v>
      </c>
      <c r="H5015" s="228">
        <v>495</v>
      </c>
      <c r="I5015" s="228">
        <v>416090.9</v>
      </c>
      <c r="J5015" s="228">
        <v>103387.1</v>
      </c>
      <c r="K5015" s="228">
        <v>68940</v>
      </c>
      <c r="L5015" s="228">
        <v>671767.24</v>
      </c>
    </row>
    <row r="5016" spans="1:12">
      <c r="A5016" s="228">
        <v>2011</v>
      </c>
      <c r="B5016" s="228" t="s">
        <v>193</v>
      </c>
      <c r="C5016" s="228" t="s">
        <v>67</v>
      </c>
      <c r="D5016" s="228" t="s">
        <v>205</v>
      </c>
      <c r="E5016" s="228">
        <v>65</v>
      </c>
      <c r="F5016" s="228">
        <v>1399</v>
      </c>
      <c r="G5016" s="228">
        <v>162</v>
      </c>
      <c r="H5016" s="228">
        <v>368</v>
      </c>
      <c r="I5016" s="228">
        <v>322283.25</v>
      </c>
      <c r="J5016" s="228">
        <v>78550.75</v>
      </c>
      <c r="K5016" s="228">
        <v>132555</v>
      </c>
      <c r="L5016" s="228">
        <v>603902.91</v>
      </c>
    </row>
    <row r="5017" spans="1:12">
      <c r="A5017" s="228">
        <v>2011</v>
      </c>
      <c r="B5017" s="228" t="s">
        <v>193</v>
      </c>
      <c r="C5017" s="228" t="s">
        <v>67</v>
      </c>
      <c r="D5017" s="228" t="s">
        <v>205</v>
      </c>
      <c r="E5017" s="228">
        <v>70</v>
      </c>
      <c r="F5017" s="228">
        <v>760</v>
      </c>
      <c r="G5017" s="228">
        <v>94</v>
      </c>
      <c r="H5017" s="228">
        <v>204</v>
      </c>
      <c r="I5017" s="228">
        <v>162211.57</v>
      </c>
      <c r="J5017" s="228">
        <v>44294.21</v>
      </c>
      <c r="K5017" s="228">
        <v>29183</v>
      </c>
      <c r="L5017" s="228">
        <v>264621.62</v>
      </c>
    </row>
    <row r="5018" spans="1:12">
      <c r="A5018" s="228">
        <v>2011</v>
      </c>
      <c r="B5018" s="228" t="s">
        <v>193</v>
      </c>
      <c r="C5018" s="228" t="s">
        <v>67</v>
      </c>
      <c r="D5018" s="228" t="s">
        <v>205</v>
      </c>
      <c r="E5018" s="228">
        <v>75</v>
      </c>
      <c r="F5018" s="228">
        <v>309</v>
      </c>
      <c r="G5018" s="228">
        <v>45</v>
      </c>
      <c r="H5018" s="228">
        <v>171</v>
      </c>
      <c r="I5018" s="228">
        <v>118282</v>
      </c>
      <c r="J5018" s="228">
        <v>36611.46</v>
      </c>
      <c r="K5018" s="228">
        <v>30408</v>
      </c>
      <c r="L5018" s="228">
        <v>221900.72</v>
      </c>
    </row>
    <row r="5019" spans="1:12">
      <c r="A5019" s="228">
        <v>2011</v>
      </c>
      <c r="B5019" s="228" t="s">
        <v>193</v>
      </c>
      <c r="C5019" s="228" t="s">
        <v>67</v>
      </c>
      <c r="D5019" s="228" t="s">
        <v>205</v>
      </c>
      <c r="E5019" s="228">
        <v>80</v>
      </c>
      <c r="F5019" s="228">
        <v>171</v>
      </c>
      <c r="G5019" s="228">
        <v>44</v>
      </c>
      <c r="H5019" s="228">
        <v>187</v>
      </c>
      <c r="I5019" s="228">
        <v>131623</v>
      </c>
      <c r="J5019" s="228">
        <v>16049</v>
      </c>
      <c r="K5019" s="228">
        <v>19984</v>
      </c>
      <c r="L5019" s="228">
        <v>168352.21</v>
      </c>
    </row>
    <row r="5020" spans="1:12">
      <c r="A5020" s="228">
        <v>2011</v>
      </c>
      <c r="B5020" s="228" t="s">
        <v>193</v>
      </c>
      <c r="C5020" s="228" t="s">
        <v>67</v>
      </c>
      <c r="D5020" s="228" t="s">
        <v>205</v>
      </c>
      <c r="E5020" s="228">
        <v>85</v>
      </c>
      <c r="F5020" s="228">
        <v>39</v>
      </c>
      <c r="G5020" s="228">
        <v>1</v>
      </c>
      <c r="H5020" s="228">
        <v>1</v>
      </c>
      <c r="I5020" s="228">
        <v>1577</v>
      </c>
      <c r="J5020" s="228">
        <v>170.05</v>
      </c>
      <c r="K5020" s="228">
        <v>850</v>
      </c>
      <c r="L5020" s="228">
        <v>2756.35</v>
      </c>
    </row>
    <row r="5021" spans="1:12">
      <c r="A5021" s="228">
        <v>2011</v>
      </c>
      <c r="B5021" s="228" t="s">
        <v>193</v>
      </c>
      <c r="C5021" s="228" t="s">
        <v>67</v>
      </c>
      <c r="D5021" s="228" t="s">
        <v>205</v>
      </c>
      <c r="E5021" s="228">
        <v>90</v>
      </c>
      <c r="F5021" s="228">
        <v>6</v>
      </c>
      <c r="G5021" s="228">
        <v>3</v>
      </c>
      <c r="H5021" s="228">
        <v>3</v>
      </c>
      <c r="I5021" s="228">
        <v>1765</v>
      </c>
      <c r="J5021" s="228">
        <v>368.4</v>
      </c>
      <c r="K5021" s="228">
        <v>0</v>
      </c>
      <c r="L5021" s="228">
        <v>2213.9</v>
      </c>
    </row>
    <row r="5022" spans="1:12">
      <c r="A5022" s="228">
        <v>2011</v>
      </c>
      <c r="B5022" s="228" t="s">
        <v>193</v>
      </c>
      <c r="C5022" s="228" t="s">
        <v>67</v>
      </c>
      <c r="D5022" s="228" t="s">
        <v>205</v>
      </c>
      <c r="E5022" s="228">
        <v>95</v>
      </c>
      <c r="F5022" s="228">
        <v>1</v>
      </c>
      <c r="G5022" s="228">
        <v>0</v>
      </c>
      <c r="H5022" s="228">
        <v>0</v>
      </c>
      <c r="I5022" s="228">
        <v>0</v>
      </c>
      <c r="J5022" s="228">
        <v>0</v>
      </c>
      <c r="K5022" s="228">
        <v>0</v>
      </c>
      <c r="L5022" s="228">
        <v>0</v>
      </c>
    </row>
    <row r="5023" spans="1:12">
      <c r="A5023" s="228">
        <v>2011</v>
      </c>
      <c r="B5023" s="228" t="s">
        <v>193</v>
      </c>
      <c r="C5023" s="228" t="s">
        <v>67</v>
      </c>
      <c r="D5023" s="228" t="s">
        <v>206</v>
      </c>
      <c r="E5023" s="228">
        <v>0</v>
      </c>
      <c r="F5023" s="228">
        <v>2846</v>
      </c>
      <c r="G5023" s="228">
        <v>47</v>
      </c>
      <c r="H5023" s="228">
        <v>116</v>
      </c>
      <c r="I5023" s="228">
        <v>77465</v>
      </c>
      <c r="J5023" s="228">
        <v>9315.25</v>
      </c>
      <c r="K5023" s="228">
        <v>512</v>
      </c>
      <c r="L5023" s="228">
        <v>91900.25</v>
      </c>
    </row>
    <row r="5024" spans="1:12">
      <c r="A5024" s="228">
        <v>2011</v>
      </c>
      <c r="B5024" s="228" t="s">
        <v>193</v>
      </c>
      <c r="C5024" s="228" t="s">
        <v>67</v>
      </c>
      <c r="D5024" s="228" t="s">
        <v>206</v>
      </c>
      <c r="E5024" s="228">
        <v>5</v>
      </c>
      <c r="F5024" s="228">
        <v>2868</v>
      </c>
      <c r="G5024" s="228">
        <v>9</v>
      </c>
      <c r="H5024" s="228">
        <v>12</v>
      </c>
      <c r="I5024" s="228">
        <v>7181</v>
      </c>
      <c r="J5024" s="228">
        <v>3518.69</v>
      </c>
      <c r="K5024" s="228">
        <v>80</v>
      </c>
      <c r="L5024" s="228">
        <v>12388.49</v>
      </c>
    </row>
    <row r="5025" spans="1:12">
      <c r="A5025" s="228">
        <v>2011</v>
      </c>
      <c r="B5025" s="228" t="s">
        <v>193</v>
      </c>
      <c r="C5025" s="228" t="s">
        <v>67</v>
      </c>
      <c r="D5025" s="228" t="s">
        <v>206</v>
      </c>
      <c r="E5025" s="228">
        <v>10</v>
      </c>
      <c r="F5025" s="228">
        <v>2779</v>
      </c>
      <c r="G5025" s="228">
        <v>15</v>
      </c>
      <c r="H5025" s="228">
        <v>19</v>
      </c>
      <c r="I5025" s="228">
        <v>20174</v>
      </c>
      <c r="J5025" s="228">
        <v>4819.8</v>
      </c>
      <c r="K5025" s="228">
        <v>1116</v>
      </c>
      <c r="L5025" s="228">
        <v>29906.92</v>
      </c>
    </row>
    <row r="5026" spans="1:12">
      <c r="A5026" s="228">
        <v>2011</v>
      </c>
      <c r="B5026" s="228" t="s">
        <v>193</v>
      </c>
      <c r="C5026" s="228" t="s">
        <v>67</v>
      </c>
      <c r="D5026" s="228" t="s">
        <v>206</v>
      </c>
      <c r="E5026" s="228">
        <v>15</v>
      </c>
      <c r="F5026" s="228">
        <v>2904</v>
      </c>
      <c r="G5026" s="228">
        <v>46</v>
      </c>
      <c r="H5026" s="228">
        <v>94</v>
      </c>
      <c r="I5026" s="228">
        <v>69739</v>
      </c>
      <c r="J5026" s="228">
        <v>17102.11</v>
      </c>
      <c r="K5026" s="228">
        <v>11829</v>
      </c>
      <c r="L5026" s="228">
        <v>115440.2</v>
      </c>
    </row>
    <row r="5027" spans="1:12">
      <c r="A5027" s="228">
        <v>2011</v>
      </c>
      <c r="B5027" s="228" t="s">
        <v>193</v>
      </c>
      <c r="C5027" s="228" t="s">
        <v>67</v>
      </c>
      <c r="D5027" s="228" t="s">
        <v>206</v>
      </c>
      <c r="E5027" s="228">
        <v>20</v>
      </c>
      <c r="F5027" s="228">
        <v>2524</v>
      </c>
      <c r="G5027" s="228">
        <v>94</v>
      </c>
      <c r="H5027" s="228">
        <v>376</v>
      </c>
      <c r="I5027" s="228">
        <v>235812.95</v>
      </c>
      <c r="J5027" s="228">
        <v>41058.639999999999</v>
      </c>
      <c r="K5027" s="228">
        <v>14328</v>
      </c>
      <c r="L5027" s="228">
        <v>323132.59999999998</v>
      </c>
    </row>
    <row r="5028" spans="1:12">
      <c r="A5028" s="228">
        <v>2011</v>
      </c>
      <c r="B5028" s="228" t="s">
        <v>193</v>
      </c>
      <c r="C5028" s="228" t="s">
        <v>67</v>
      </c>
      <c r="D5028" s="228" t="s">
        <v>206</v>
      </c>
      <c r="E5028" s="228">
        <v>25</v>
      </c>
      <c r="F5028" s="228">
        <v>3146</v>
      </c>
      <c r="G5028" s="228">
        <v>137</v>
      </c>
      <c r="H5028" s="228">
        <v>466</v>
      </c>
      <c r="I5028" s="228">
        <v>365236.06</v>
      </c>
      <c r="J5028" s="228">
        <v>67243.44</v>
      </c>
      <c r="K5028" s="228">
        <v>27191</v>
      </c>
      <c r="L5028" s="228">
        <v>526317.06999999995</v>
      </c>
    </row>
    <row r="5029" spans="1:12">
      <c r="A5029" s="228">
        <v>2011</v>
      </c>
      <c r="B5029" s="228" t="s">
        <v>193</v>
      </c>
      <c r="C5029" s="228" t="s">
        <v>67</v>
      </c>
      <c r="D5029" s="228" t="s">
        <v>206</v>
      </c>
      <c r="E5029" s="228">
        <v>30</v>
      </c>
      <c r="F5029" s="228">
        <v>3700</v>
      </c>
      <c r="G5029" s="228">
        <v>183</v>
      </c>
      <c r="H5029" s="228">
        <v>628</v>
      </c>
      <c r="I5029" s="228">
        <v>469132</v>
      </c>
      <c r="J5029" s="228">
        <v>90072.95</v>
      </c>
      <c r="K5029" s="228">
        <v>17933</v>
      </c>
      <c r="L5029" s="228">
        <v>657721.81000000006</v>
      </c>
    </row>
    <row r="5030" spans="1:12">
      <c r="A5030" s="228">
        <v>2011</v>
      </c>
      <c r="B5030" s="228" t="s">
        <v>193</v>
      </c>
      <c r="C5030" s="228" t="s">
        <v>67</v>
      </c>
      <c r="D5030" s="228" t="s">
        <v>206</v>
      </c>
      <c r="E5030" s="228">
        <v>35</v>
      </c>
      <c r="F5030" s="228">
        <v>3600</v>
      </c>
      <c r="G5030" s="228">
        <v>179</v>
      </c>
      <c r="H5030" s="228">
        <v>452</v>
      </c>
      <c r="I5030" s="228">
        <v>405163</v>
      </c>
      <c r="J5030" s="228">
        <v>81199.86</v>
      </c>
      <c r="K5030" s="228">
        <v>30260</v>
      </c>
      <c r="L5030" s="228">
        <v>630383.88</v>
      </c>
    </row>
    <row r="5031" spans="1:12">
      <c r="A5031" s="228">
        <v>2011</v>
      </c>
      <c r="B5031" s="228" t="s">
        <v>193</v>
      </c>
      <c r="C5031" s="228" t="s">
        <v>67</v>
      </c>
      <c r="D5031" s="228" t="s">
        <v>206</v>
      </c>
      <c r="E5031" s="228">
        <v>40</v>
      </c>
      <c r="F5031" s="228">
        <v>3704</v>
      </c>
      <c r="G5031" s="228">
        <v>153</v>
      </c>
      <c r="H5031" s="228">
        <v>415</v>
      </c>
      <c r="I5031" s="228">
        <v>304070.65999999997</v>
      </c>
      <c r="J5031" s="228">
        <v>72900.820000000007</v>
      </c>
      <c r="K5031" s="228">
        <v>80051</v>
      </c>
      <c r="L5031" s="228">
        <v>536416.80000000005</v>
      </c>
    </row>
    <row r="5032" spans="1:12">
      <c r="A5032" s="228">
        <v>2011</v>
      </c>
      <c r="B5032" s="228" t="s">
        <v>193</v>
      </c>
      <c r="C5032" s="228" t="s">
        <v>67</v>
      </c>
      <c r="D5032" s="228" t="s">
        <v>206</v>
      </c>
      <c r="E5032" s="228">
        <v>45</v>
      </c>
      <c r="F5032" s="228">
        <v>3603</v>
      </c>
      <c r="G5032" s="228">
        <v>167</v>
      </c>
      <c r="H5032" s="228">
        <v>432</v>
      </c>
      <c r="I5032" s="228">
        <v>348775.15</v>
      </c>
      <c r="J5032" s="228">
        <v>76717.81</v>
      </c>
      <c r="K5032" s="228">
        <v>40745</v>
      </c>
      <c r="L5032" s="228">
        <v>559913.9</v>
      </c>
    </row>
    <row r="5033" spans="1:12">
      <c r="A5033" s="228">
        <v>2011</v>
      </c>
      <c r="B5033" s="228" t="s">
        <v>193</v>
      </c>
      <c r="C5033" s="228" t="s">
        <v>67</v>
      </c>
      <c r="D5033" s="228" t="s">
        <v>206</v>
      </c>
      <c r="E5033" s="228">
        <v>50</v>
      </c>
      <c r="F5033" s="228">
        <v>3504</v>
      </c>
      <c r="G5033" s="228">
        <v>171</v>
      </c>
      <c r="H5033" s="228">
        <v>364</v>
      </c>
      <c r="I5033" s="228">
        <v>328485.7</v>
      </c>
      <c r="J5033" s="228">
        <v>81959.77</v>
      </c>
      <c r="K5033" s="228">
        <v>58183</v>
      </c>
      <c r="L5033" s="228">
        <v>564393.1</v>
      </c>
    </row>
    <row r="5034" spans="1:12">
      <c r="A5034" s="228">
        <v>2011</v>
      </c>
      <c r="B5034" s="228" t="s">
        <v>193</v>
      </c>
      <c r="C5034" s="228" t="s">
        <v>67</v>
      </c>
      <c r="D5034" s="228" t="s">
        <v>206</v>
      </c>
      <c r="E5034" s="228">
        <v>55</v>
      </c>
      <c r="F5034" s="228">
        <v>3082</v>
      </c>
      <c r="G5034" s="228">
        <v>149</v>
      </c>
      <c r="H5034" s="228">
        <v>275</v>
      </c>
      <c r="I5034" s="228">
        <v>291137.21999999997</v>
      </c>
      <c r="J5034" s="228">
        <v>88697.46</v>
      </c>
      <c r="K5034" s="228">
        <v>64067</v>
      </c>
      <c r="L5034" s="228">
        <v>512463.06</v>
      </c>
    </row>
    <row r="5035" spans="1:12">
      <c r="A5035" s="228">
        <v>2011</v>
      </c>
      <c r="B5035" s="228" t="s">
        <v>193</v>
      </c>
      <c r="C5035" s="228" t="s">
        <v>67</v>
      </c>
      <c r="D5035" s="228" t="s">
        <v>206</v>
      </c>
      <c r="E5035" s="228">
        <v>60</v>
      </c>
      <c r="F5035" s="228">
        <v>2203</v>
      </c>
      <c r="G5035" s="228">
        <v>164</v>
      </c>
      <c r="H5035" s="228">
        <v>611</v>
      </c>
      <c r="I5035" s="228">
        <v>443227.34</v>
      </c>
      <c r="J5035" s="228">
        <v>78660.649999999994</v>
      </c>
      <c r="K5035" s="228">
        <v>119766</v>
      </c>
      <c r="L5035" s="228">
        <v>720508.18</v>
      </c>
    </row>
    <row r="5036" spans="1:12">
      <c r="A5036" s="228">
        <v>2011</v>
      </c>
      <c r="B5036" s="228" t="s">
        <v>193</v>
      </c>
      <c r="C5036" s="228" t="s">
        <v>67</v>
      </c>
      <c r="D5036" s="228" t="s">
        <v>206</v>
      </c>
      <c r="E5036" s="228">
        <v>65</v>
      </c>
      <c r="F5036" s="228">
        <v>1193</v>
      </c>
      <c r="G5036" s="228">
        <v>135</v>
      </c>
      <c r="H5036" s="228">
        <v>426</v>
      </c>
      <c r="I5036" s="228">
        <v>319153</v>
      </c>
      <c r="J5036" s="228">
        <v>60645.06</v>
      </c>
      <c r="K5036" s="228">
        <v>168647</v>
      </c>
      <c r="L5036" s="228">
        <v>589844.23</v>
      </c>
    </row>
    <row r="5037" spans="1:12">
      <c r="A5037" s="228">
        <v>2011</v>
      </c>
      <c r="B5037" s="228" t="s">
        <v>193</v>
      </c>
      <c r="C5037" s="228" t="s">
        <v>67</v>
      </c>
      <c r="D5037" s="228" t="s">
        <v>206</v>
      </c>
      <c r="E5037" s="228">
        <v>70</v>
      </c>
      <c r="F5037" s="228">
        <v>585</v>
      </c>
      <c r="G5037" s="228">
        <v>53</v>
      </c>
      <c r="H5037" s="228">
        <v>121</v>
      </c>
      <c r="I5037" s="228">
        <v>108938</v>
      </c>
      <c r="J5037" s="228">
        <v>32943.870000000003</v>
      </c>
      <c r="K5037" s="228">
        <v>21958</v>
      </c>
      <c r="L5037" s="228">
        <v>176808.91</v>
      </c>
    </row>
    <row r="5038" spans="1:12">
      <c r="A5038" s="228">
        <v>2011</v>
      </c>
      <c r="B5038" s="228" t="s">
        <v>193</v>
      </c>
      <c r="C5038" s="228" t="s">
        <v>67</v>
      </c>
      <c r="D5038" s="228" t="s">
        <v>206</v>
      </c>
      <c r="E5038" s="228">
        <v>75</v>
      </c>
      <c r="F5038" s="228">
        <v>276</v>
      </c>
      <c r="G5038" s="228">
        <v>44</v>
      </c>
      <c r="H5038" s="228">
        <v>201</v>
      </c>
      <c r="I5038" s="228">
        <v>139252.01</v>
      </c>
      <c r="J5038" s="228">
        <v>28315.7</v>
      </c>
      <c r="K5038" s="228">
        <v>16858</v>
      </c>
      <c r="L5038" s="228">
        <v>207544.63</v>
      </c>
    </row>
    <row r="5039" spans="1:12">
      <c r="A5039" s="228">
        <v>2011</v>
      </c>
      <c r="B5039" s="228" t="s">
        <v>193</v>
      </c>
      <c r="C5039" s="228" t="s">
        <v>67</v>
      </c>
      <c r="D5039" s="228" t="s">
        <v>206</v>
      </c>
      <c r="E5039" s="228">
        <v>80</v>
      </c>
      <c r="F5039" s="228">
        <v>171</v>
      </c>
      <c r="G5039" s="228">
        <v>12</v>
      </c>
      <c r="H5039" s="228">
        <v>134</v>
      </c>
      <c r="I5039" s="228">
        <v>45379.5</v>
      </c>
      <c r="J5039" s="228">
        <v>4537.2</v>
      </c>
      <c r="K5039" s="228">
        <v>14382</v>
      </c>
      <c r="L5039" s="228">
        <v>68947.199999999997</v>
      </c>
    </row>
    <row r="5040" spans="1:12">
      <c r="A5040" s="228">
        <v>2011</v>
      </c>
      <c r="B5040" s="228" t="s">
        <v>193</v>
      </c>
      <c r="C5040" s="228" t="s">
        <v>67</v>
      </c>
      <c r="D5040" s="228" t="s">
        <v>206</v>
      </c>
      <c r="E5040" s="228">
        <v>85</v>
      </c>
      <c r="F5040" s="228">
        <v>65</v>
      </c>
      <c r="G5040" s="228">
        <v>12</v>
      </c>
      <c r="H5040" s="228">
        <v>127</v>
      </c>
      <c r="I5040" s="228">
        <v>85913</v>
      </c>
      <c r="J5040" s="228">
        <v>6163.7</v>
      </c>
      <c r="K5040" s="228">
        <v>10411</v>
      </c>
      <c r="L5040" s="228">
        <v>103667.2</v>
      </c>
    </row>
    <row r="5041" spans="1:12">
      <c r="A5041" s="228">
        <v>2011</v>
      </c>
      <c r="B5041" s="228" t="s">
        <v>193</v>
      </c>
      <c r="C5041" s="228" t="s">
        <v>67</v>
      </c>
      <c r="D5041" s="228" t="s">
        <v>206</v>
      </c>
      <c r="E5041" s="228">
        <v>90</v>
      </c>
      <c r="F5041" s="228">
        <v>18</v>
      </c>
      <c r="G5041" s="228">
        <v>0</v>
      </c>
      <c r="H5041" s="228">
        <v>0</v>
      </c>
      <c r="I5041" s="228">
        <v>0</v>
      </c>
      <c r="J5041" s="228">
        <v>705.2</v>
      </c>
      <c r="K5041" s="228">
        <v>0</v>
      </c>
      <c r="L5041" s="228">
        <v>930.55</v>
      </c>
    </row>
    <row r="5042" spans="1:12">
      <c r="A5042" s="228">
        <v>2011</v>
      </c>
      <c r="B5042" s="228" t="s">
        <v>193</v>
      </c>
      <c r="C5042" s="228" t="s">
        <v>67</v>
      </c>
      <c r="D5042" s="228" t="s">
        <v>206</v>
      </c>
      <c r="E5042" s="228">
        <v>95</v>
      </c>
      <c r="F5042" s="228">
        <v>6</v>
      </c>
      <c r="G5042" s="228">
        <v>0</v>
      </c>
      <c r="H5042" s="228">
        <v>0</v>
      </c>
      <c r="I5042" s="228">
        <v>0</v>
      </c>
      <c r="J5042" s="228">
        <v>0</v>
      </c>
      <c r="K5042" s="228">
        <v>0</v>
      </c>
      <c r="L5042" s="228">
        <v>0</v>
      </c>
    </row>
    <row r="5043" spans="1:12">
      <c r="A5043" s="228">
        <v>2011</v>
      </c>
      <c r="B5043" s="228" t="s">
        <v>194</v>
      </c>
      <c r="C5043" s="228" t="s">
        <v>61</v>
      </c>
      <c r="D5043" s="228" t="s">
        <v>205</v>
      </c>
      <c r="E5043" s="228">
        <v>0</v>
      </c>
      <c r="F5043" s="228">
        <v>104742</v>
      </c>
      <c r="G5043" s="228">
        <v>5505</v>
      </c>
      <c r="H5043" s="228">
        <v>14428</v>
      </c>
      <c r="I5043" s="228">
        <v>7586107.29</v>
      </c>
      <c r="J5043" s="228">
        <v>1317351.18</v>
      </c>
      <c r="K5043" s="228">
        <v>263926.59999999998</v>
      </c>
      <c r="L5043" s="228">
        <v>10656972.779999999</v>
      </c>
    </row>
    <row r="5044" spans="1:12">
      <c r="A5044" s="228">
        <v>2011</v>
      </c>
      <c r="B5044" s="228" t="s">
        <v>194</v>
      </c>
      <c r="C5044" s="228" t="s">
        <v>61</v>
      </c>
      <c r="D5044" s="228" t="s">
        <v>205</v>
      </c>
      <c r="E5044" s="228">
        <v>5</v>
      </c>
      <c r="F5044" s="228">
        <v>106100</v>
      </c>
      <c r="G5044" s="228">
        <v>2096</v>
      </c>
      <c r="H5044" s="228">
        <v>3351</v>
      </c>
      <c r="I5044" s="228">
        <v>2036618.33</v>
      </c>
      <c r="J5044" s="228">
        <v>504568.39</v>
      </c>
      <c r="K5044" s="228">
        <v>205051.8</v>
      </c>
      <c r="L5044" s="228">
        <v>3349380.17</v>
      </c>
    </row>
    <row r="5045" spans="1:12">
      <c r="A5045" s="228">
        <v>2011</v>
      </c>
      <c r="B5045" s="228" t="s">
        <v>194</v>
      </c>
      <c r="C5045" s="228" t="s">
        <v>61</v>
      </c>
      <c r="D5045" s="228" t="s">
        <v>205</v>
      </c>
      <c r="E5045" s="228">
        <v>10</v>
      </c>
      <c r="F5045" s="228">
        <v>104470</v>
      </c>
      <c r="G5045" s="228">
        <v>1720</v>
      </c>
      <c r="H5045" s="228">
        <v>3085</v>
      </c>
      <c r="I5045" s="228">
        <v>1926107.77</v>
      </c>
      <c r="J5045" s="228">
        <v>508762.63</v>
      </c>
      <c r="K5045" s="228">
        <v>369997.05</v>
      </c>
      <c r="L5045" s="228">
        <v>3327785.85</v>
      </c>
    </row>
    <row r="5046" spans="1:12">
      <c r="A5046" s="228">
        <v>2011</v>
      </c>
      <c r="B5046" s="228" t="s">
        <v>194</v>
      </c>
      <c r="C5046" s="228" t="s">
        <v>61</v>
      </c>
      <c r="D5046" s="228" t="s">
        <v>205</v>
      </c>
      <c r="E5046" s="228">
        <v>15</v>
      </c>
      <c r="F5046" s="228">
        <v>108237</v>
      </c>
      <c r="G5046" s="228">
        <v>2936</v>
      </c>
      <c r="H5046" s="228">
        <v>6302</v>
      </c>
      <c r="I5046" s="228">
        <v>4910439</v>
      </c>
      <c r="J5046" s="228">
        <v>1033632.3</v>
      </c>
      <c r="K5046" s="228">
        <v>908916.3</v>
      </c>
      <c r="L5046" s="228">
        <v>8133908.5899999999</v>
      </c>
    </row>
    <row r="5047" spans="1:12">
      <c r="A5047" s="228">
        <v>2011</v>
      </c>
      <c r="B5047" s="228" t="s">
        <v>194</v>
      </c>
      <c r="C5047" s="228" t="s">
        <v>61</v>
      </c>
      <c r="D5047" s="228" t="s">
        <v>205</v>
      </c>
      <c r="E5047" s="228">
        <v>20</v>
      </c>
      <c r="F5047" s="228">
        <v>85615</v>
      </c>
      <c r="G5047" s="228">
        <v>2751</v>
      </c>
      <c r="H5047" s="228">
        <v>5527</v>
      </c>
      <c r="I5047" s="228">
        <v>4448596.6100000003</v>
      </c>
      <c r="J5047" s="228">
        <v>946176.25</v>
      </c>
      <c r="K5047" s="228">
        <v>881593.05</v>
      </c>
      <c r="L5047" s="228">
        <v>7632592.04</v>
      </c>
    </row>
    <row r="5048" spans="1:12">
      <c r="A5048" s="228">
        <v>2011</v>
      </c>
      <c r="B5048" s="228" t="s">
        <v>194</v>
      </c>
      <c r="C5048" s="228" t="s">
        <v>61</v>
      </c>
      <c r="D5048" s="228" t="s">
        <v>205</v>
      </c>
      <c r="E5048" s="228">
        <v>25</v>
      </c>
      <c r="F5048" s="228">
        <v>76446</v>
      </c>
      <c r="G5048" s="228">
        <v>2041</v>
      </c>
      <c r="H5048" s="228">
        <v>4837</v>
      </c>
      <c r="I5048" s="228">
        <v>3542294.74</v>
      </c>
      <c r="J5048" s="228">
        <v>756158.3</v>
      </c>
      <c r="K5048" s="228">
        <v>654755.25</v>
      </c>
      <c r="L5048" s="228">
        <v>6319980.2800000003</v>
      </c>
    </row>
    <row r="5049" spans="1:12">
      <c r="A5049" s="228">
        <v>2011</v>
      </c>
      <c r="B5049" s="228" t="s">
        <v>194</v>
      </c>
      <c r="C5049" s="228" t="s">
        <v>61</v>
      </c>
      <c r="D5049" s="228" t="s">
        <v>205</v>
      </c>
      <c r="E5049" s="228">
        <v>30</v>
      </c>
      <c r="F5049" s="228">
        <v>108949</v>
      </c>
      <c r="G5049" s="228">
        <v>2945</v>
      </c>
      <c r="H5049" s="228">
        <v>7102</v>
      </c>
      <c r="I5049" s="228">
        <v>5072819.4400000004</v>
      </c>
      <c r="J5049" s="228">
        <v>1206917.52</v>
      </c>
      <c r="K5049" s="228">
        <v>699716</v>
      </c>
      <c r="L5049" s="228">
        <v>8664914.0899999999</v>
      </c>
    </row>
    <row r="5050" spans="1:12">
      <c r="A5050" s="228">
        <v>2011</v>
      </c>
      <c r="B5050" s="228" t="s">
        <v>194</v>
      </c>
      <c r="C5050" s="228" t="s">
        <v>61</v>
      </c>
      <c r="D5050" s="228" t="s">
        <v>205</v>
      </c>
      <c r="E5050" s="228">
        <v>35</v>
      </c>
      <c r="F5050" s="228">
        <v>120605</v>
      </c>
      <c r="G5050" s="228">
        <v>3851</v>
      </c>
      <c r="H5050" s="228">
        <v>7949</v>
      </c>
      <c r="I5050" s="228">
        <v>6278843.2400000002</v>
      </c>
      <c r="J5050" s="228">
        <v>1541247.69</v>
      </c>
      <c r="K5050" s="228">
        <v>1040268.5</v>
      </c>
      <c r="L5050" s="228">
        <v>11030723.869999999</v>
      </c>
    </row>
    <row r="5051" spans="1:12">
      <c r="A5051" s="228">
        <v>2011</v>
      </c>
      <c r="B5051" s="228" t="s">
        <v>194</v>
      </c>
      <c r="C5051" s="228" t="s">
        <v>61</v>
      </c>
      <c r="D5051" s="228" t="s">
        <v>205</v>
      </c>
      <c r="E5051" s="228">
        <v>40</v>
      </c>
      <c r="F5051" s="228">
        <v>120236</v>
      </c>
      <c r="G5051" s="228">
        <v>4693</v>
      </c>
      <c r="H5051" s="228">
        <v>9080</v>
      </c>
      <c r="I5051" s="228">
        <v>7133469.4699999997</v>
      </c>
      <c r="J5051" s="228">
        <v>1931762.06</v>
      </c>
      <c r="K5051" s="228">
        <v>1341997.73</v>
      </c>
      <c r="L5051" s="228">
        <v>12884805.26</v>
      </c>
    </row>
    <row r="5052" spans="1:12">
      <c r="A5052" s="228">
        <v>2011</v>
      </c>
      <c r="B5052" s="228" t="s">
        <v>194</v>
      </c>
      <c r="C5052" s="228" t="s">
        <v>61</v>
      </c>
      <c r="D5052" s="228" t="s">
        <v>205</v>
      </c>
      <c r="E5052" s="228">
        <v>45</v>
      </c>
      <c r="F5052" s="228">
        <v>122192</v>
      </c>
      <c r="G5052" s="228">
        <v>6929</v>
      </c>
      <c r="H5052" s="228">
        <v>13890</v>
      </c>
      <c r="I5052" s="228">
        <v>10739236.689999999</v>
      </c>
      <c r="J5052" s="228">
        <v>2777830.44</v>
      </c>
      <c r="K5052" s="228">
        <v>2238375.4</v>
      </c>
      <c r="L5052" s="228">
        <v>18766266.899999999</v>
      </c>
    </row>
    <row r="5053" spans="1:12">
      <c r="A5053" s="228">
        <v>2011</v>
      </c>
      <c r="B5053" s="228" t="s">
        <v>194</v>
      </c>
      <c r="C5053" s="228" t="s">
        <v>61</v>
      </c>
      <c r="D5053" s="228" t="s">
        <v>205</v>
      </c>
      <c r="E5053" s="228">
        <v>50</v>
      </c>
      <c r="F5053" s="228">
        <v>125319</v>
      </c>
      <c r="G5053" s="228">
        <v>8499</v>
      </c>
      <c r="H5053" s="228">
        <v>17772</v>
      </c>
      <c r="I5053" s="228">
        <v>14881200.890000001</v>
      </c>
      <c r="J5053" s="228">
        <v>3870770.21</v>
      </c>
      <c r="K5053" s="228">
        <v>3497215.44</v>
      </c>
      <c r="L5053" s="228">
        <v>25910998.370000001</v>
      </c>
    </row>
    <row r="5054" spans="1:12">
      <c r="A5054" s="228">
        <v>2011</v>
      </c>
      <c r="B5054" s="228" t="s">
        <v>194</v>
      </c>
      <c r="C5054" s="228" t="s">
        <v>61</v>
      </c>
      <c r="D5054" s="228" t="s">
        <v>205</v>
      </c>
      <c r="E5054" s="228">
        <v>55</v>
      </c>
      <c r="F5054" s="228">
        <v>118359</v>
      </c>
      <c r="G5054" s="228">
        <v>11122</v>
      </c>
      <c r="H5054" s="228">
        <v>24419</v>
      </c>
      <c r="I5054" s="228">
        <v>21011446.420000002</v>
      </c>
      <c r="J5054" s="228">
        <v>5222623.58</v>
      </c>
      <c r="K5054" s="228">
        <v>5559556.5</v>
      </c>
      <c r="L5054" s="228">
        <v>36477569.780000001</v>
      </c>
    </row>
    <row r="5055" spans="1:12">
      <c r="A5055" s="228">
        <v>2011</v>
      </c>
      <c r="B5055" s="228" t="s">
        <v>194</v>
      </c>
      <c r="C5055" s="228" t="s">
        <v>61</v>
      </c>
      <c r="D5055" s="228" t="s">
        <v>205</v>
      </c>
      <c r="E5055" s="228">
        <v>60</v>
      </c>
      <c r="F5055" s="228">
        <v>113360</v>
      </c>
      <c r="G5055" s="228">
        <v>14451</v>
      </c>
      <c r="H5055" s="228">
        <v>33563</v>
      </c>
      <c r="I5055" s="228">
        <v>28922917.050000001</v>
      </c>
      <c r="J5055" s="228">
        <v>6958754.7300000004</v>
      </c>
      <c r="K5055" s="228">
        <v>8458591.7599999998</v>
      </c>
      <c r="L5055" s="228">
        <v>50581100.909999996</v>
      </c>
    </row>
    <row r="5056" spans="1:12">
      <c r="A5056" s="228">
        <v>2011</v>
      </c>
      <c r="B5056" s="228" t="s">
        <v>194</v>
      </c>
      <c r="C5056" s="228" t="s">
        <v>61</v>
      </c>
      <c r="D5056" s="228" t="s">
        <v>205</v>
      </c>
      <c r="E5056" s="228">
        <v>65</v>
      </c>
      <c r="F5056" s="228">
        <v>86117</v>
      </c>
      <c r="G5056" s="228">
        <v>15319</v>
      </c>
      <c r="H5056" s="228">
        <v>37795</v>
      </c>
      <c r="I5056" s="228">
        <v>32731122.23</v>
      </c>
      <c r="J5056" s="228">
        <v>7613992.3300000001</v>
      </c>
      <c r="K5056" s="228">
        <v>10084260.51</v>
      </c>
      <c r="L5056" s="228">
        <v>56428601.460000001</v>
      </c>
    </row>
    <row r="5057" spans="1:12">
      <c r="A5057" s="228">
        <v>2011</v>
      </c>
      <c r="B5057" s="228" t="s">
        <v>194</v>
      </c>
      <c r="C5057" s="228" t="s">
        <v>61</v>
      </c>
      <c r="D5057" s="228" t="s">
        <v>205</v>
      </c>
      <c r="E5057" s="228">
        <v>70</v>
      </c>
      <c r="F5057" s="228">
        <v>60202</v>
      </c>
      <c r="G5057" s="228">
        <v>14436</v>
      </c>
      <c r="H5057" s="228">
        <v>40682</v>
      </c>
      <c r="I5057" s="228">
        <v>32684669.199999999</v>
      </c>
      <c r="J5057" s="228">
        <v>7112401.8600000003</v>
      </c>
      <c r="K5057" s="228">
        <v>10258942.35</v>
      </c>
      <c r="L5057" s="228">
        <v>54698747.18</v>
      </c>
    </row>
    <row r="5058" spans="1:12">
      <c r="A5058" s="228">
        <v>2011</v>
      </c>
      <c r="B5058" s="228" t="s">
        <v>194</v>
      </c>
      <c r="C5058" s="228" t="s">
        <v>61</v>
      </c>
      <c r="D5058" s="228" t="s">
        <v>205</v>
      </c>
      <c r="E5058" s="228">
        <v>75</v>
      </c>
      <c r="F5058" s="228">
        <v>41006</v>
      </c>
      <c r="G5058" s="228">
        <v>13192</v>
      </c>
      <c r="H5058" s="228">
        <v>43299</v>
      </c>
      <c r="I5058" s="228">
        <v>30968669.489999998</v>
      </c>
      <c r="J5058" s="228">
        <v>6272229.04</v>
      </c>
      <c r="K5058" s="228">
        <v>8540107.3000000007</v>
      </c>
      <c r="L5058" s="228">
        <v>48970223.539999999</v>
      </c>
    </row>
    <row r="5059" spans="1:12">
      <c r="A5059" s="228">
        <v>2011</v>
      </c>
      <c r="B5059" s="228" t="s">
        <v>194</v>
      </c>
      <c r="C5059" s="228" t="s">
        <v>61</v>
      </c>
      <c r="D5059" s="228" t="s">
        <v>205</v>
      </c>
      <c r="E5059" s="228">
        <v>80</v>
      </c>
      <c r="F5059" s="228">
        <v>30013</v>
      </c>
      <c r="G5059" s="228">
        <v>11662</v>
      </c>
      <c r="H5059" s="228">
        <v>46365</v>
      </c>
      <c r="I5059" s="228">
        <v>28802914.620000001</v>
      </c>
      <c r="J5059" s="228">
        <v>5262109.2300000004</v>
      </c>
      <c r="K5059" s="228">
        <v>7119406.1500000004</v>
      </c>
      <c r="L5059" s="228">
        <v>43454548.030000001</v>
      </c>
    </row>
    <row r="5060" spans="1:12">
      <c r="A5060" s="228">
        <v>2011</v>
      </c>
      <c r="B5060" s="228" t="s">
        <v>194</v>
      </c>
      <c r="C5060" s="228" t="s">
        <v>61</v>
      </c>
      <c r="D5060" s="228" t="s">
        <v>205</v>
      </c>
      <c r="E5060" s="228">
        <v>85</v>
      </c>
      <c r="F5060" s="228">
        <v>11473</v>
      </c>
      <c r="G5060" s="228">
        <v>4458</v>
      </c>
      <c r="H5060" s="228">
        <v>21461</v>
      </c>
      <c r="I5060" s="228">
        <v>11381659.359999999</v>
      </c>
      <c r="J5060" s="228">
        <v>1739616.3</v>
      </c>
      <c r="K5060" s="228">
        <v>1967366.25</v>
      </c>
      <c r="L5060" s="228">
        <v>15801406.060000001</v>
      </c>
    </row>
    <row r="5061" spans="1:12">
      <c r="A5061" s="228">
        <v>2011</v>
      </c>
      <c r="B5061" s="228" t="s">
        <v>194</v>
      </c>
      <c r="C5061" s="228" t="s">
        <v>61</v>
      </c>
      <c r="D5061" s="228" t="s">
        <v>205</v>
      </c>
      <c r="E5061" s="228">
        <v>90</v>
      </c>
      <c r="F5061" s="228">
        <v>2860</v>
      </c>
      <c r="G5061" s="228">
        <v>937</v>
      </c>
      <c r="H5061" s="228">
        <v>6933</v>
      </c>
      <c r="I5061" s="228">
        <v>3255259.89</v>
      </c>
      <c r="J5061" s="228">
        <v>386376.35</v>
      </c>
      <c r="K5061" s="228">
        <v>355113.8</v>
      </c>
      <c r="L5061" s="228">
        <v>4183377.68</v>
      </c>
    </row>
    <row r="5062" spans="1:12">
      <c r="A5062" s="228">
        <v>2011</v>
      </c>
      <c r="B5062" s="228" t="s">
        <v>194</v>
      </c>
      <c r="C5062" s="228" t="s">
        <v>61</v>
      </c>
      <c r="D5062" s="228" t="s">
        <v>205</v>
      </c>
      <c r="E5062" s="228">
        <v>95</v>
      </c>
      <c r="F5062" s="228">
        <v>624</v>
      </c>
      <c r="G5062" s="228">
        <v>182</v>
      </c>
      <c r="H5062" s="228">
        <v>1681</v>
      </c>
      <c r="I5062" s="228">
        <v>660912.55000000005</v>
      </c>
      <c r="J5062" s="228">
        <v>77515.320000000007</v>
      </c>
      <c r="K5062" s="228">
        <v>41629</v>
      </c>
      <c r="L5062" s="228">
        <v>802752.44</v>
      </c>
    </row>
    <row r="5063" spans="1:12">
      <c r="A5063" s="228">
        <v>2011</v>
      </c>
      <c r="B5063" s="228" t="s">
        <v>194</v>
      </c>
      <c r="C5063" s="228" t="s">
        <v>61</v>
      </c>
      <c r="D5063" s="228" t="s">
        <v>206</v>
      </c>
      <c r="E5063" s="228">
        <v>0</v>
      </c>
      <c r="F5063" s="228">
        <v>98708</v>
      </c>
      <c r="G5063" s="228">
        <v>3932</v>
      </c>
      <c r="H5063" s="228">
        <v>11380</v>
      </c>
      <c r="I5063" s="228">
        <v>5812040.1299999999</v>
      </c>
      <c r="J5063" s="228">
        <v>894739.85</v>
      </c>
      <c r="K5063" s="228">
        <v>108356.05</v>
      </c>
      <c r="L5063" s="228">
        <v>7756583.5499999998</v>
      </c>
    </row>
    <row r="5064" spans="1:12">
      <c r="A5064" s="228">
        <v>2011</v>
      </c>
      <c r="B5064" s="228" t="s">
        <v>194</v>
      </c>
      <c r="C5064" s="228" t="s">
        <v>61</v>
      </c>
      <c r="D5064" s="228" t="s">
        <v>206</v>
      </c>
      <c r="E5064" s="228">
        <v>5</v>
      </c>
      <c r="F5064" s="228">
        <v>99731</v>
      </c>
      <c r="G5064" s="228">
        <v>1764</v>
      </c>
      <c r="H5064" s="228">
        <v>2921</v>
      </c>
      <c r="I5064" s="228">
        <v>1826900.76</v>
      </c>
      <c r="J5064" s="228">
        <v>414568.61</v>
      </c>
      <c r="K5064" s="228">
        <v>163675</v>
      </c>
      <c r="L5064" s="228">
        <v>2969232.88</v>
      </c>
    </row>
    <row r="5065" spans="1:12">
      <c r="A5065" s="228">
        <v>2011</v>
      </c>
      <c r="B5065" s="228" t="s">
        <v>194</v>
      </c>
      <c r="C5065" s="228" t="s">
        <v>61</v>
      </c>
      <c r="D5065" s="228" t="s">
        <v>206</v>
      </c>
      <c r="E5065" s="228">
        <v>10</v>
      </c>
      <c r="F5065" s="228">
        <v>98417</v>
      </c>
      <c r="G5065" s="228">
        <v>1490</v>
      </c>
      <c r="H5065" s="228">
        <v>3368</v>
      </c>
      <c r="I5065" s="228">
        <v>2090622.92</v>
      </c>
      <c r="J5065" s="228">
        <v>401100.05</v>
      </c>
      <c r="K5065" s="228">
        <v>590738.19999999995</v>
      </c>
      <c r="L5065" s="228">
        <v>3544020.26</v>
      </c>
    </row>
    <row r="5066" spans="1:12">
      <c r="A5066" s="228">
        <v>2011</v>
      </c>
      <c r="B5066" s="228" t="s">
        <v>194</v>
      </c>
      <c r="C5066" s="228" t="s">
        <v>61</v>
      </c>
      <c r="D5066" s="228" t="s">
        <v>206</v>
      </c>
      <c r="E5066" s="228">
        <v>15</v>
      </c>
      <c r="F5066" s="228">
        <v>102588</v>
      </c>
      <c r="G5066" s="228">
        <v>3359</v>
      </c>
      <c r="H5066" s="228">
        <v>8027</v>
      </c>
      <c r="I5066" s="228">
        <v>5630227.9100000001</v>
      </c>
      <c r="J5066" s="228">
        <v>976631.81</v>
      </c>
      <c r="K5066" s="228">
        <v>567071.69999999995</v>
      </c>
      <c r="L5066" s="228">
        <v>8449470.4399999995</v>
      </c>
    </row>
    <row r="5067" spans="1:12">
      <c r="A5067" s="228">
        <v>2011</v>
      </c>
      <c r="B5067" s="228" t="s">
        <v>194</v>
      </c>
      <c r="C5067" s="228" t="s">
        <v>61</v>
      </c>
      <c r="D5067" s="228" t="s">
        <v>206</v>
      </c>
      <c r="E5067" s="228">
        <v>20</v>
      </c>
      <c r="F5067" s="228">
        <v>88583</v>
      </c>
      <c r="G5067" s="228">
        <v>4097</v>
      </c>
      <c r="H5067" s="228">
        <v>10399</v>
      </c>
      <c r="I5067" s="228">
        <v>7263205.4900000002</v>
      </c>
      <c r="J5067" s="228">
        <v>1384161.02</v>
      </c>
      <c r="K5067" s="228">
        <v>600258.19999999995</v>
      </c>
      <c r="L5067" s="228">
        <v>11052081.439999999</v>
      </c>
    </row>
    <row r="5068" spans="1:12">
      <c r="A5068" s="228">
        <v>2011</v>
      </c>
      <c r="B5068" s="228" t="s">
        <v>194</v>
      </c>
      <c r="C5068" s="228" t="s">
        <v>61</v>
      </c>
      <c r="D5068" s="228" t="s">
        <v>206</v>
      </c>
      <c r="E5068" s="228">
        <v>25</v>
      </c>
      <c r="F5068" s="228">
        <v>93030</v>
      </c>
      <c r="G5068" s="228">
        <v>5484</v>
      </c>
      <c r="H5068" s="228">
        <v>17376</v>
      </c>
      <c r="I5068" s="228">
        <v>12438423.25</v>
      </c>
      <c r="J5068" s="228">
        <v>2821984.12</v>
      </c>
      <c r="K5068" s="228">
        <v>527159.4</v>
      </c>
      <c r="L5068" s="228">
        <v>18469267.579999998</v>
      </c>
    </row>
    <row r="5069" spans="1:12">
      <c r="A5069" s="228">
        <v>2011</v>
      </c>
      <c r="B5069" s="228" t="s">
        <v>194</v>
      </c>
      <c r="C5069" s="228" t="s">
        <v>61</v>
      </c>
      <c r="D5069" s="228" t="s">
        <v>206</v>
      </c>
      <c r="E5069" s="228">
        <v>30</v>
      </c>
      <c r="F5069" s="228">
        <v>123598</v>
      </c>
      <c r="G5069" s="228">
        <v>9547</v>
      </c>
      <c r="H5069" s="228">
        <v>30767</v>
      </c>
      <c r="I5069" s="228">
        <v>23389734.780000001</v>
      </c>
      <c r="J5069" s="228">
        <v>5239108.6500000004</v>
      </c>
      <c r="K5069" s="228">
        <v>1081250</v>
      </c>
      <c r="L5069" s="228">
        <v>34577973.869999997</v>
      </c>
    </row>
    <row r="5070" spans="1:12">
      <c r="A5070" s="228">
        <v>2011</v>
      </c>
      <c r="B5070" s="228" t="s">
        <v>194</v>
      </c>
      <c r="C5070" s="228" t="s">
        <v>61</v>
      </c>
      <c r="D5070" s="228" t="s">
        <v>206</v>
      </c>
      <c r="E5070" s="228">
        <v>35</v>
      </c>
      <c r="F5070" s="228">
        <v>131575</v>
      </c>
      <c r="G5070" s="228">
        <v>10205</v>
      </c>
      <c r="H5070" s="228">
        <v>28710</v>
      </c>
      <c r="I5070" s="228">
        <v>22212183.949999999</v>
      </c>
      <c r="J5070" s="228">
        <v>4674334.57</v>
      </c>
      <c r="K5070" s="228">
        <v>1331186.1499999999</v>
      </c>
      <c r="L5070" s="228">
        <v>33986210.109999999</v>
      </c>
    </row>
    <row r="5071" spans="1:12">
      <c r="A5071" s="228">
        <v>2011</v>
      </c>
      <c r="B5071" s="228" t="s">
        <v>194</v>
      </c>
      <c r="C5071" s="228" t="s">
        <v>61</v>
      </c>
      <c r="D5071" s="228" t="s">
        <v>206</v>
      </c>
      <c r="E5071" s="228">
        <v>40</v>
      </c>
      <c r="F5071" s="228">
        <v>132073</v>
      </c>
      <c r="G5071" s="228">
        <v>8659</v>
      </c>
      <c r="H5071" s="228">
        <v>20073</v>
      </c>
      <c r="I5071" s="228">
        <v>15947827.390000001</v>
      </c>
      <c r="J5071" s="228">
        <v>3597625.61</v>
      </c>
      <c r="K5071" s="228">
        <v>1947142.4</v>
      </c>
      <c r="L5071" s="228">
        <v>26206736.690000001</v>
      </c>
    </row>
    <row r="5072" spans="1:12">
      <c r="A5072" s="228">
        <v>2011</v>
      </c>
      <c r="B5072" s="228" t="s">
        <v>194</v>
      </c>
      <c r="C5072" s="228" t="s">
        <v>61</v>
      </c>
      <c r="D5072" s="228" t="s">
        <v>206</v>
      </c>
      <c r="E5072" s="228">
        <v>45</v>
      </c>
      <c r="F5072" s="228">
        <v>130902</v>
      </c>
      <c r="G5072" s="228">
        <v>8667</v>
      </c>
      <c r="H5072" s="228">
        <v>19127</v>
      </c>
      <c r="I5072" s="228">
        <v>15555118.67</v>
      </c>
      <c r="J5072" s="228">
        <v>3493581.05</v>
      </c>
      <c r="K5072" s="228">
        <v>2125200.15</v>
      </c>
      <c r="L5072" s="228">
        <v>25806287.449999999</v>
      </c>
    </row>
    <row r="5073" spans="1:12">
      <c r="A5073" s="228">
        <v>2011</v>
      </c>
      <c r="B5073" s="228" t="s">
        <v>194</v>
      </c>
      <c r="C5073" s="228" t="s">
        <v>61</v>
      </c>
      <c r="D5073" s="228" t="s">
        <v>206</v>
      </c>
      <c r="E5073" s="228">
        <v>50</v>
      </c>
      <c r="F5073" s="228">
        <v>135141</v>
      </c>
      <c r="G5073" s="228">
        <v>10838</v>
      </c>
      <c r="H5073" s="228">
        <v>23866</v>
      </c>
      <c r="I5073" s="228">
        <v>19220745.859999999</v>
      </c>
      <c r="J5073" s="228">
        <v>4537278.16</v>
      </c>
      <c r="K5073" s="228">
        <v>3660913.75</v>
      </c>
      <c r="L5073" s="228">
        <v>32512876.579999998</v>
      </c>
    </row>
    <row r="5074" spans="1:12">
      <c r="A5074" s="228">
        <v>2011</v>
      </c>
      <c r="B5074" s="228" t="s">
        <v>194</v>
      </c>
      <c r="C5074" s="228" t="s">
        <v>61</v>
      </c>
      <c r="D5074" s="228" t="s">
        <v>206</v>
      </c>
      <c r="E5074" s="228">
        <v>55</v>
      </c>
      <c r="F5074" s="228">
        <v>127130</v>
      </c>
      <c r="G5074" s="228">
        <v>12652</v>
      </c>
      <c r="H5074" s="228">
        <v>29299</v>
      </c>
      <c r="I5074" s="228">
        <v>22545213.109999999</v>
      </c>
      <c r="J5074" s="228">
        <v>5130064.88</v>
      </c>
      <c r="K5074" s="228">
        <v>5332684.2</v>
      </c>
      <c r="L5074" s="228">
        <v>37719500.670000002</v>
      </c>
    </row>
    <row r="5075" spans="1:12">
      <c r="A5075" s="228">
        <v>2011</v>
      </c>
      <c r="B5075" s="228" t="s">
        <v>194</v>
      </c>
      <c r="C5075" s="228" t="s">
        <v>61</v>
      </c>
      <c r="D5075" s="228" t="s">
        <v>206</v>
      </c>
      <c r="E5075" s="228">
        <v>60</v>
      </c>
      <c r="F5075" s="228">
        <v>118070</v>
      </c>
      <c r="G5075" s="228">
        <v>14943</v>
      </c>
      <c r="H5075" s="228">
        <v>36760</v>
      </c>
      <c r="I5075" s="228">
        <v>28023045.199999999</v>
      </c>
      <c r="J5075" s="228">
        <v>6282846.0300000003</v>
      </c>
      <c r="K5075" s="228">
        <v>7209156.3099999996</v>
      </c>
      <c r="L5075" s="228">
        <v>47053861.380000003</v>
      </c>
    </row>
    <row r="5076" spans="1:12">
      <c r="A5076" s="228">
        <v>2011</v>
      </c>
      <c r="B5076" s="228" t="s">
        <v>194</v>
      </c>
      <c r="C5076" s="228" t="s">
        <v>61</v>
      </c>
      <c r="D5076" s="228" t="s">
        <v>206</v>
      </c>
      <c r="E5076" s="228">
        <v>65</v>
      </c>
      <c r="F5076" s="228">
        <v>88558</v>
      </c>
      <c r="G5076" s="228">
        <v>14721</v>
      </c>
      <c r="H5076" s="228">
        <v>38884</v>
      </c>
      <c r="I5076" s="228">
        <v>30017952.43</v>
      </c>
      <c r="J5076" s="228">
        <v>6492900.4199999999</v>
      </c>
      <c r="K5076" s="228">
        <v>8567524.5299999993</v>
      </c>
      <c r="L5076" s="228">
        <v>49944418.840000004</v>
      </c>
    </row>
    <row r="5077" spans="1:12">
      <c r="A5077" s="228">
        <v>2011</v>
      </c>
      <c r="B5077" s="228" t="s">
        <v>194</v>
      </c>
      <c r="C5077" s="228" t="s">
        <v>61</v>
      </c>
      <c r="D5077" s="228" t="s">
        <v>206</v>
      </c>
      <c r="E5077" s="228">
        <v>70</v>
      </c>
      <c r="F5077" s="228">
        <v>62203</v>
      </c>
      <c r="G5077" s="228">
        <v>13181</v>
      </c>
      <c r="H5077" s="228">
        <v>40840</v>
      </c>
      <c r="I5077" s="228">
        <v>29474947.079999998</v>
      </c>
      <c r="J5077" s="228">
        <v>5995759.2300000004</v>
      </c>
      <c r="K5077" s="228">
        <v>8281187.1799999997</v>
      </c>
      <c r="L5077" s="228">
        <v>47540021.119999997</v>
      </c>
    </row>
    <row r="5078" spans="1:12">
      <c r="A5078" s="228">
        <v>2011</v>
      </c>
      <c r="B5078" s="228" t="s">
        <v>194</v>
      </c>
      <c r="C5078" s="228" t="s">
        <v>61</v>
      </c>
      <c r="D5078" s="228" t="s">
        <v>206</v>
      </c>
      <c r="E5078" s="228">
        <v>75</v>
      </c>
      <c r="F5078" s="228">
        <v>45443</v>
      </c>
      <c r="G5078" s="228">
        <v>11944</v>
      </c>
      <c r="H5078" s="228">
        <v>44012</v>
      </c>
      <c r="I5078" s="228">
        <v>28888069.149999999</v>
      </c>
      <c r="J5078" s="228">
        <v>5356896.18</v>
      </c>
      <c r="K5078" s="228">
        <v>7130930.2000000002</v>
      </c>
      <c r="L5078" s="228">
        <v>44305443.600000001</v>
      </c>
    </row>
    <row r="5079" spans="1:12">
      <c r="A5079" s="228">
        <v>2011</v>
      </c>
      <c r="B5079" s="228" t="s">
        <v>194</v>
      </c>
      <c r="C5079" s="228" t="s">
        <v>61</v>
      </c>
      <c r="D5079" s="228" t="s">
        <v>206</v>
      </c>
      <c r="E5079" s="228">
        <v>80</v>
      </c>
      <c r="F5079" s="228">
        <v>35821</v>
      </c>
      <c r="G5079" s="228">
        <v>10143</v>
      </c>
      <c r="H5079" s="228">
        <v>47967</v>
      </c>
      <c r="I5079" s="228">
        <v>27893967.550000001</v>
      </c>
      <c r="J5079" s="228">
        <v>4471066.4400000004</v>
      </c>
      <c r="K5079" s="228">
        <v>5068477.3</v>
      </c>
      <c r="L5079" s="228">
        <v>39403192.149999999</v>
      </c>
    </row>
    <row r="5080" spans="1:12">
      <c r="A5080" s="228">
        <v>2011</v>
      </c>
      <c r="B5080" s="228" t="s">
        <v>194</v>
      </c>
      <c r="C5080" s="228" t="s">
        <v>61</v>
      </c>
      <c r="D5080" s="228" t="s">
        <v>206</v>
      </c>
      <c r="E5080" s="228">
        <v>85</v>
      </c>
      <c r="F5080" s="228">
        <v>20796</v>
      </c>
      <c r="G5080" s="228">
        <v>5745</v>
      </c>
      <c r="H5080" s="228">
        <v>38943</v>
      </c>
      <c r="I5080" s="228">
        <v>19679064.989999998</v>
      </c>
      <c r="J5080" s="228">
        <v>2493063.17</v>
      </c>
      <c r="K5080" s="228">
        <v>2216884.85</v>
      </c>
      <c r="L5080" s="228">
        <v>25312549.510000002</v>
      </c>
    </row>
    <row r="5081" spans="1:12">
      <c r="A5081" s="228">
        <v>2011</v>
      </c>
      <c r="B5081" s="228" t="s">
        <v>194</v>
      </c>
      <c r="C5081" s="228" t="s">
        <v>61</v>
      </c>
      <c r="D5081" s="228" t="s">
        <v>206</v>
      </c>
      <c r="E5081" s="228">
        <v>90</v>
      </c>
      <c r="F5081" s="228">
        <v>8032</v>
      </c>
      <c r="G5081" s="228">
        <v>1987</v>
      </c>
      <c r="H5081" s="228">
        <v>18606</v>
      </c>
      <c r="I5081" s="228">
        <v>8127324.1699999999</v>
      </c>
      <c r="J5081" s="228">
        <v>818663.17</v>
      </c>
      <c r="K5081" s="228">
        <v>573092.69999999995</v>
      </c>
      <c r="L5081" s="228">
        <v>9842717.7200000007</v>
      </c>
    </row>
    <row r="5082" spans="1:12">
      <c r="A5082" s="228">
        <v>2011</v>
      </c>
      <c r="B5082" s="228" t="s">
        <v>194</v>
      </c>
      <c r="C5082" s="228" t="s">
        <v>61</v>
      </c>
      <c r="D5082" s="228" t="s">
        <v>206</v>
      </c>
      <c r="E5082" s="228">
        <v>95</v>
      </c>
      <c r="F5082" s="228">
        <v>2324</v>
      </c>
      <c r="G5082" s="228">
        <v>568</v>
      </c>
      <c r="H5082" s="228">
        <v>5599</v>
      </c>
      <c r="I5082" s="228">
        <v>2301971.0499999998</v>
      </c>
      <c r="J5082" s="228">
        <v>235873.63</v>
      </c>
      <c r="K5082" s="228">
        <v>156645</v>
      </c>
      <c r="L5082" s="228">
        <v>2791495.49</v>
      </c>
    </row>
    <row r="5083" spans="1:12">
      <c r="A5083" s="228">
        <v>2011</v>
      </c>
      <c r="B5083" s="228" t="s">
        <v>194</v>
      </c>
      <c r="C5083" s="228" t="s">
        <v>62</v>
      </c>
      <c r="D5083" s="228" t="s">
        <v>205</v>
      </c>
      <c r="E5083" s="228">
        <v>0</v>
      </c>
      <c r="F5083" s="228">
        <v>72642</v>
      </c>
      <c r="G5083" s="228">
        <v>3182</v>
      </c>
      <c r="H5083" s="228">
        <v>11711</v>
      </c>
      <c r="I5083" s="228">
        <v>5576255.3899999997</v>
      </c>
      <c r="J5083" s="228">
        <v>1022727.92</v>
      </c>
      <c r="K5083" s="228">
        <v>251171.68</v>
      </c>
      <c r="L5083" s="228">
        <v>7507664.8799999999</v>
      </c>
    </row>
    <row r="5084" spans="1:12">
      <c r="A5084" s="228">
        <v>2011</v>
      </c>
      <c r="B5084" s="228" t="s">
        <v>194</v>
      </c>
      <c r="C5084" s="228" t="s">
        <v>62</v>
      </c>
      <c r="D5084" s="228" t="s">
        <v>205</v>
      </c>
      <c r="E5084" s="228">
        <v>5</v>
      </c>
      <c r="F5084" s="228">
        <v>73209</v>
      </c>
      <c r="G5084" s="228">
        <v>1306</v>
      </c>
      <c r="H5084" s="228">
        <v>2044</v>
      </c>
      <c r="I5084" s="228">
        <v>1289628.29</v>
      </c>
      <c r="J5084" s="228">
        <v>410770.74</v>
      </c>
      <c r="K5084" s="228">
        <v>153143.29999999999</v>
      </c>
      <c r="L5084" s="228">
        <v>2147415.19</v>
      </c>
    </row>
    <row r="5085" spans="1:12">
      <c r="A5085" s="228">
        <v>2011</v>
      </c>
      <c r="B5085" s="228" t="s">
        <v>194</v>
      </c>
      <c r="C5085" s="228" t="s">
        <v>62</v>
      </c>
      <c r="D5085" s="228" t="s">
        <v>205</v>
      </c>
      <c r="E5085" s="228">
        <v>10</v>
      </c>
      <c r="F5085" s="228">
        <v>72052</v>
      </c>
      <c r="G5085" s="228">
        <v>1112</v>
      </c>
      <c r="H5085" s="228">
        <v>1836</v>
      </c>
      <c r="I5085" s="228">
        <v>1245179.74</v>
      </c>
      <c r="J5085" s="228">
        <v>389958.27</v>
      </c>
      <c r="K5085" s="228">
        <v>309574</v>
      </c>
      <c r="L5085" s="228">
        <v>2159038.69</v>
      </c>
    </row>
    <row r="5086" spans="1:12">
      <c r="A5086" s="228">
        <v>2011</v>
      </c>
      <c r="B5086" s="228" t="s">
        <v>194</v>
      </c>
      <c r="C5086" s="228" t="s">
        <v>62</v>
      </c>
      <c r="D5086" s="228" t="s">
        <v>205</v>
      </c>
      <c r="E5086" s="228">
        <v>15</v>
      </c>
      <c r="F5086" s="228">
        <v>77137</v>
      </c>
      <c r="G5086" s="228">
        <v>2380</v>
      </c>
      <c r="H5086" s="228">
        <v>4464</v>
      </c>
      <c r="I5086" s="228">
        <v>3775843.02</v>
      </c>
      <c r="J5086" s="228">
        <v>979221.02</v>
      </c>
      <c r="K5086" s="228">
        <v>821553.4</v>
      </c>
      <c r="L5086" s="228">
        <v>6183510.0300000003</v>
      </c>
    </row>
    <row r="5087" spans="1:12">
      <c r="A5087" s="228">
        <v>2011</v>
      </c>
      <c r="B5087" s="228" t="s">
        <v>194</v>
      </c>
      <c r="C5087" s="228" t="s">
        <v>62</v>
      </c>
      <c r="D5087" s="228" t="s">
        <v>205</v>
      </c>
      <c r="E5087" s="228">
        <v>20</v>
      </c>
      <c r="F5087" s="228">
        <v>63210</v>
      </c>
      <c r="G5087" s="228">
        <v>2316</v>
      </c>
      <c r="H5087" s="228">
        <v>4227</v>
      </c>
      <c r="I5087" s="228">
        <v>3889787.86</v>
      </c>
      <c r="J5087" s="228">
        <v>1005452.13</v>
      </c>
      <c r="K5087" s="228">
        <v>619284.69999999995</v>
      </c>
      <c r="L5087" s="228">
        <v>6207228.04</v>
      </c>
    </row>
    <row r="5088" spans="1:12">
      <c r="A5088" s="228">
        <v>2011</v>
      </c>
      <c r="B5088" s="228" t="s">
        <v>194</v>
      </c>
      <c r="C5088" s="228" t="s">
        <v>62</v>
      </c>
      <c r="D5088" s="228" t="s">
        <v>205</v>
      </c>
      <c r="E5088" s="228">
        <v>25</v>
      </c>
      <c r="F5088" s="228">
        <v>53092</v>
      </c>
      <c r="G5088" s="228">
        <v>1653</v>
      </c>
      <c r="H5088" s="228">
        <v>3104</v>
      </c>
      <c r="I5088" s="228">
        <v>2518451.96</v>
      </c>
      <c r="J5088" s="228">
        <v>759257.49</v>
      </c>
      <c r="K5088" s="228">
        <v>510244.55</v>
      </c>
      <c r="L5088" s="228">
        <v>4451990.5199999996</v>
      </c>
    </row>
    <row r="5089" spans="1:12">
      <c r="A5089" s="228">
        <v>2011</v>
      </c>
      <c r="B5089" s="228" t="s">
        <v>194</v>
      </c>
      <c r="C5089" s="228" t="s">
        <v>62</v>
      </c>
      <c r="D5089" s="228" t="s">
        <v>205</v>
      </c>
      <c r="E5089" s="228">
        <v>30</v>
      </c>
      <c r="F5089" s="228">
        <v>78150</v>
      </c>
      <c r="G5089" s="228">
        <v>2453</v>
      </c>
      <c r="H5089" s="228">
        <v>5026</v>
      </c>
      <c r="I5089" s="228">
        <v>3696162.18</v>
      </c>
      <c r="J5089" s="228">
        <v>1068066.24</v>
      </c>
      <c r="K5089" s="228">
        <v>609337</v>
      </c>
      <c r="L5089" s="228">
        <v>6222537.7000000002</v>
      </c>
    </row>
    <row r="5090" spans="1:12">
      <c r="A5090" s="228">
        <v>2011</v>
      </c>
      <c r="B5090" s="228" t="s">
        <v>194</v>
      </c>
      <c r="C5090" s="228" t="s">
        <v>62</v>
      </c>
      <c r="D5090" s="228" t="s">
        <v>205</v>
      </c>
      <c r="E5090" s="228">
        <v>35</v>
      </c>
      <c r="F5090" s="228">
        <v>84518</v>
      </c>
      <c r="G5090" s="228">
        <v>3026</v>
      </c>
      <c r="H5090" s="228">
        <v>5658</v>
      </c>
      <c r="I5090" s="228">
        <v>4449807.28</v>
      </c>
      <c r="J5090" s="228">
        <v>1500201.94</v>
      </c>
      <c r="K5090" s="228">
        <v>827603.5</v>
      </c>
      <c r="L5090" s="228">
        <v>7738571.75</v>
      </c>
    </row>
    <row r="5091" spans="1:12">
      <c r="A5091" s="228">
        <v>2011</v>
      </c>
      <c r="B5091" s="228" t="s">
        <v>194</v>
      </c>
      <c r="C5091" s="228" t="s">
        <v>62</v>
      </c>
      <c r="D5091" s="228" t="s">
        <v>205</v>
      </c>
      <c r="E5091" s="228">
        <v>40</v>
      </c>
      <c r="F5091" s="228">
        <v>89605</v>
      </c>
      <c r="G5091" s="228">
        <v>4025</v>
      </c>
      <c r="H5091" s="228">
        <v>7475</v>
      </c>
      <c r="I5091" s="228">
        <v>5778782.3399999999</v>
      </c>
      <c r="J5091" s="228">
        <v>2037591.84</v>
      </c>
      <c r="K5091" s="228">
        <v>1051482</v>
      </c>
      <c r="L5091" s="228">
        <v>10175822.130000001</v>
      </c>
    </row>
    <row r="5092" spans="1:12">
      <c r="A5092" s="228">
        <v>2011</v>
      </c>
      <c r="B5092" s="228" t="s">
        <v>194</v>
      </c>
      <c r="C5092" s="228" t="s">
        <v>62</v>
      </c>
      <c r="D5092" s="228" t="s">
        <v>205</v>
      </c>
      <c r="E5092" s="228">
        <v>45</v>
      </c>
      <c r="F5092" s="228">
        <v>89014</v>
      </c>
      <c r="G5092" s="228">
        <v>5231</v>
      </c>
      <c r="H5092" s="228">
        <v>9884</v>
      </c>
      <c r="I5092" s="228">
        <v>7994329.9400000004</v>
      </c>
      <c r="J5092" s="228">
        <v>2612131.58</v>
      </c>
      <c r="K5092" s="228">
        <v>1836111.9</v>
      </c>
      <c r="L5092" s="228">
        <v>13919037.43</v>
      </c>
    </row>
    <row r="5093" spans="1:12">
      <c r="A5093" s="228">
        <v>2011</v>
      </c>
      <c r="B5093" s="228" t="s">
        <v>194</v>
      </c>
      <c r="C5093" s="228" t="s">
        <v>62</v>
      </c>
      <c r="D5093" s="228" t="s">
        <v>205</v>
      </c>
      <c r="E5093" s="228">
        <v>50</v>
      </c>
      <c r="F5093" s="228">
        <v>91955</v>
      </c>
      <c r="G5093" s="228">
        <v>6765</v>
      </c>
      <c r="H5093" s="228">
        <v>12946</v>
      </c>
      <c r="I5093" s="228">
        <v>11406121.699999999</v>
      </c>
      <c r="J5093" s="228">
        <v>3668246.34</v>
      </c>
      <c r="K5093" s="228">
        <v>2512824.1800000002</v>
      </c>
      <c r="L5093" s="228">
        <v>19424712.699999999</v>
      </c>
    </row>
    <row r="5094" spans="1:12">
      <c r="A5094" s="228">
        <v>2011</v>
      </c>
      <c r="B5094" s="228" t="s">
        <v>194</v>
      </c>
      <c r="C5094" s="228" t="s">
        <v>62</v>
      </c>
      <c r="D5094" s="228" t="s">
        <v>205</v>
      </c>
      <c r="E5094" s="228">
        <v>55</v>
      </c>
      <c r="F5094" s="228">
        <v>87289</v>
      </c>
      <c r="G5094" s="228">
        <v>8812</v>
      </c>
      <c r="H5094" s="228">
        <v>17862</v>
      </c>
      <c r="I5094" s="228">
        <v>15479195.539999999</v>
      </c>
      <c r="J5094" s="228">
        <v>4783082.1399999997</v>
      </c>
      <c r="K5094" s="228">
        <v>3636323.83</v>
      </c>
      <c r="L5094" s="228">
        <v>26194733.949999999</v>
      </c>
    </row>
    <row r="5095" spans="1:12">
      <c r="A5095" s="228">
        <v>2011</v>
      </c>
      <c r="B5095" s="228" t="s">
        <v>194</v>
      </c>
      <c r="C5095" s="228" t="s">
        <v>62</v>
      </c>
      <c r="D5095" s="228" t="s">
        <v>205</v>
      </c>
      <c r="E5095" s="228">
        <v>60</v>
      </c>
      <c r="F5095" s="228">
        <v>81889</v>
      </c>
      <c r="G5095" s="228">
        <v>11402</v>
      </c>
      <c r="H5095" s="228">
        <v>24509</v>
      </c>
      <c r="I5095" s="228">
        <v>22114733.149999999</v>
      </c>
      <c r="J5095" s="228">
        <v>6468171.0700000003</v>
      </c>
      <c r="K5095" s="228">
        <v>6232191.4000000004</v>
      </c>
      <c r="L5095" s="228">
        <v>37599444.390000001</v>
      </c>
    </row>
    <row r="5096" spans="1:12">
      <c r="A5096" s="228">
        <v>2011</v>
      </c>
      <c r="B5096" s="228" t="s">
        <v>194</v>
      </c>
      <c r="C5096" s="228" t="s">
        <v>62</v>
      </c>
      <c r="D5096" s="228" t="s">
        <v>205</v>
      </c>
      <c r="E5096" s="228">
        <v>65</v>
      </c>
      <c r="F5096" s="228">
        <v>62455</v>
      </c>
      <c r="G5096" s="228">
        <v>11260</v>
      </c>
      <c r="H5096" s="228">
        <v>25977</v>
      </c>
      <c r="I5096" s="228">
        <v>23771391.309999999</v>
      </c>
      <c r="J5096" s="228">
        <v>6710265.9400000004</v>
      </c>
      <c r="K5096" s="228">
        <v>6763320.71</v>
      </c>
      <c r="L5096" s="228">
        <v>39584954.090000004</v>
      </c>
    </row>
    <row r="5097" spans="1:12">
      <c r="A5097" s="228">
        <v>2011</v>
      </c>
      <c r="B5097" s="228" t="s">
        <v>194</v>
      </c>
      <c r="C5097" s="228" t="s">
        <v>62</v>
      </c>
      <c r="D5097" s="228" t="s">
        <v>205</v>
      </c>
      <c r="E5097" s="228">
        <v>70</v>
      </c>
      <c r="F5097" s="228">
        <v>44472</v>
      </c>
      <c r="G5097" s="228">
        <v>10784</v>
      </c>
      <c r="H5097" s="228">
        <v>28375</v>
      </c>
      <c r="I5097" s="228">
        <v>24559726.550000001</v>
      </c>
      <c r="J5097" s="228">
        <v>6560363.6600000001</v>
      </c>
      <c r="K5097" s="228">
        <v>6564381.5</v>
      </c>
      <c r="L5097" s="228">
        <v>39482923.259999998</v>
      </c>
    </row>
    <row r="5098" spans="1:12">
      <c r="A5098" s="228">
        <v>2011</v>
      </c>
      <c r="B5098" s="228" t="s">
        <v>194</v>
      </c>
      <c r="C5098" s="228" t="s">
        <v>62</v>
      </c>
      <c r="D5098" s="228" t="s">
        <v>205</v>
      </c>
      <c r="E5098" s="228">
        <v>75</v>
      </c>
      <c r="F5098" s="228">
        <v>31171</v>
      </c>
      <c r="G5098" s="228">
        <v>10470</v>
      </c>
      <c r="H5098" s="228">
        <v>32363</v>
      </c>
      <c r="I5098" s="228">
        <v>25141605.670000002</v>
      </c>
      <c r="J5098" s="228">
        <v>5880188.96</v>
      </c>
      <c r="K5098" s="228">
        <v>6028966.8200000003</v>
      </c>
      <c r="L5098" s="228">
        <v>38456229.469999999</v>
      </c>
    </row>
    <row r="5099" spans="1:12">
      <c r="A5099" s="228">
        <v>2011</v>
      </c>
      <c r="B5099" s="228" t="s">
        <v>194</v>
      </c>
      <c r="C5099" s="228" t="s">
        <v>62</v>
      </c>
      <c r="D5099" s="228" t="s">
        <v>205</v>
      </c>
      <c r="E5099" s="228">
        <v>80</v>
      </c>
      <c r="F5099" s="228">
        <v>24062</v>
      </c>
      <c r="G5099" s="228">
        <v>8939</v>
      </c>
      <c r="H5099" s="228">
        <v>32069</v>
      </c>
      <c r="I5099" s="228">
        <v>22723202.289999999</v>
      </c>
      <c r="J5099" s="228">
        <v>5108007.84</v>
      </c>
      <c r="K5099" s="228">
        <v>4704277.9000000004</v>
      </c>
      <c r="L5099" s="228">
        <v>33732337.810000002</v>
      </c>
    </row>
    <row r="5100" spans="1:12">
      <c r="A5100" s="228">
        <v>2011</v>
      </c>
      <c r="B5100" s="228" t="s">
        <v>194</v>
      </c>
      <c r="C5100" s="228" t="s">
        <v>62</v>
      </c>
      <c r="D5100" s="228" t="s">
        <v>205</v>
      </c>
      <c r="E5100" s="228">
        <v>85</v>
      </c>
      <c r="F5100" s="228">
        <v>9656</v>
      </c>
      <c r="G5100" s="228">
        <v>3404</v>
      </c>
      <c r="H5100" s="228">
        <v>15530</v>
      </c>
      <c r="I5100" s="228">
        <v>9851894.6999999993</v>
      </c>
      <c r="J5100" s="228">
        <v>1840168.69</v>
      </c>
      <c r="K5100" s="228">
        <v>1483138.1</v>
      </c>
      <c r="L5100" s="228">
        <v>13448395.66</v>
      </c>
    </row>
    <row r="5101" spans="1:12">
      <c r="A5101" s="228">
        <v>2011</v>
      </c>
      <c r="B5101" s="228" t="s">
        <v>194</v>
      </c>
      <c r="C5101" s="228" t="s">
        <v>62</v>
      </c>
      <c r="D5101" s="228" t="s">
        <v>205</v>
      </c>
      <c r="E5101" s="228">
        <v>90</v>
      </c>
      <c r="F5101" s="228">
        <v>2606</v>
      </c>
      <c r="G5101" s="228">
        <v>870</v>
      </c>
      <c r="H5101" s="228">
        <v>5326</v>
      </c>
      <c r="I5101" s="228">
        <v>2998046</v>
      </c>
      <c r="J5101" s="228">
        <v>464981.98</v>
      </c>
      <c r="K5101" s="228">
        <v>374557</v>
      </c>
      <c r="L5101" s="228">
        <v>3957330.63</v>
      </c>
    </row>
    <row r="5102" spans="1:12">
      <c r="A5102" s="228">
        <v>2011</v>
      </c>
      <c r="B5102" s="228" t="s">
        <v>194</v>
      </c>
      <c r="C5102" s="228" t="s">
        <v>62</v>
      </c>
      <c r="D5102" s="228" t="s">
        <v>205</v>
      </c>
      <c r="E5102" s="228">
        <v>95</v>
      </c>
      <c r="F5102" s="228">
        <v>585</v>
      </c>
      <c r="G5102" s="228">
        <v>199</v>
      </c>
      <c r="H5102" s="228">
        <v>1414</v>
      </c>
      <c r="I5102" s="228">
        <v>776716.35</v>
      </c>
      <c r="J5102" s="228">
        <v>103165.29</v>
      </c>
      <c r="K5102" s="228">
        <v>36298</v>
      </c>
      <c r="L5102" s="228">
        <v>931127.28</v>
      </c>
    </row>
    <row r="5103" spans="1:12">
      <c r="A5103" s="228">
        <v>2011</v>
      </c>
      <c r="B5103" s="228" t="s">
        <v>194</v>
      </c>
      <c r="C5103" s="228" t="s">
        <v>62</v>
      </c>
      <c r="D5103" s="228" t="s">
        <v>206</v>
      </c>
      <c r="E5103" s="228">
        <v>0</v>
      </c>
      <c r="F5103" s="228">
        <v>68736</v>
      </c>
      <c r="G5103" s="228">
        <v>2241</v>
      </c>
      <c r="H5103" s="228">
        <v>8159</v>
      </c>
      <c r="I5103" s="228">
        <v>3973602.66</v>
      </c>
      <c r="J5103" s="228">
        <v>645434.28</v>
      </c>
      <c r="K5103" s="228">
        <v>127539.43</v>
      </c>
      <c r="L5103" s="228">
        <v>5166085.05</v>
      </c>
    </row>
    <row r="5104" spans="1:12">
      <c r="A5104" s="228">
        <v>2011</v>
      </c>
      <c r="B5104" s="228" t="s">
        <v>194</v>
      </c>
      <c r="C5104" s="228" t="s">
        <v>62</v>
      </c>
      <c r="D5104" s="228" t="s">
        <v>206</v>
      </c>
      <c r="E5104" s="228">
        <v>5</v>
      </c>
      <c r="F5104" s="228">
        <v>69405</v>
      </c>
      <c r="G5104" s="228">
        <v>1032</v>
      </c>
      <c r="H5104" s="228">
        <v>1473</v>
      </c>
      <c r="I5104" s="228">
        <v>976615.78</v>
      </c>
      <c r="J5104" s="228">
        <v>317931.89</v>
      </c>
      <c r="K5104" s="228">
        <v>163650</v>
      </c>
      <c r="L5104" s="228">
        <v>1688486.75</v>
      </c>
    </row>
    <row r="5105" spans="1:12">
      <c r="A5105" s="228">
        <v>2011</v>
      </c>
      <c r="B5105" s="228" t="s">
        <v>194</v>
      </c>
      <c r="C5105" s="228" t="s">
        <v>62</v>
      </c>
      <c r="D5105" s="228" t="s">
        <v>206</v>
      </c>
      <c r="E5105" s="228">
        <v>10</v>
      </c>
      <c r="F5105" s="228">
        <v>68211</v>
      </c>
      <c r="G5105" s="228">
        <v>1046</v>
      </c>
      <c r="H5105" s="228">
        <v>1819</v>
      </c>
      <c r="I5105" s="228">
        <v>1259747.8500000001</v>
      </c>
      <c r="J5105" s="228">
        <v>367459.08</v>
      </c>
      <c r="K5105" s="228">
        <v>356376</v>
      </c>
      <c r="L5105" s="228">
        <v>2230888.85</v>
      </c>
    </row>
    <row r="5106" spans="1:12">
      <c r="A5106" s="228">
        <v>2011</v>
      </c>
      <c r="B5106" s="228" t="s">
        <v>194</v>
      </c>
      <c r="C5106" s="228" t="s">
        <v>62</v>
      </c>
      <c r="D5106" s="228" t="s">
        <v>206</v>
      </c>
      <c r="E5106" s="228">
        <v>15</v>
      </c>
      <c r="F5106" s="228">
        <v>73453</v>
      </c>
      <c r="G5106" s="228">
        <v>2809</v>
      </c>
      <c r="H5106" s="228">
        <v>6370</v>
      </c>
      <c r="I5106" s="228">
        <v>4693599.84</v>
      </c>
      <c r="J5106" s="228">
        <v>1004901.11</v>
      </c>
      <c r="K5106" s="228">
        <v>778403</v>
      </c>
      <c r="L5106" s="228">
        <v>7142391.4900000002</v>
      </c>
    </row>
    <row r="5107" spans="1:12">
      <c r="A5107" s="228">
        <v>2011</v>
      </c>
      <c r="B5107" s="228" t="s">
        <v>194</v>
      </c>
      <c r="C5107" s="228" t="s">
        <v>62</v>
      </c>
      <c r="D5107" s="228" t="s">
        <v>206</v>
      </c>
      <c r="E5107" s="228">
        <v>20</v>
      </c>
      <c r="F5107" s="228">
        <v>64324</v>
      </c>
      <c r="G5107" s="228">
        <v>3420</v>
      </c>
      <c r="H5107" s="228">
        <v>7860</v>
      </c>
      <c r="I5107" s="228">
        <v>5555261.1500000004</v>
      </c>
      <c r="J5107" s="228">
        <v>1263901.45</v>
      </c>
      <c r="K5107" s="228">
        <v>464235.9</v>
      </c>
      <c r="L5107" s="228">
        <v>8042333.7999999998</v>
      </c>
    </row>
    <row r="5108" spans="1:12">
      <c r="A5108" s="228">
        <v>2011</v>
      </c>
      <c r="B5108" s="228" t="s">
        <v>194</v>
      </c>
      <c r="C5108" s="228" t="s">
        <v>62</v>
      </c>
      <c r="D5108" s="228" t="s">
        <v>206</v>
      </c>
      <c r="E5108" s="228">
        <v>25</v>
      </c>
      <c r="F5108" s="228">
        <v>65181</v>
      </c>
      <c r="G5108" s="228">
        <v>4204</v>
      </c>
      <c r="H5108" s="228">
        <v>10524</v>
      </c>
      <c r="I5108" s="228">
        <v>8971916.3699999992</v>
      </c>
      <c r="J5108" s="228">
        <v>2252255.19</v>
      </c>
      <c r="K5108" s="228">
        <v>404181</v>
      </c>
      <c r="L5108" s="228">
        <v>13055501.310000001</v>
      </c>
    </row>
    <row r="5109" spans="1:12">
      <c r="A5109" s="228">
        <v>2011</v>
      </c>
      <c r="B5109" s="228" t="s">
        <v>194</v>
      </c>
      <c r="C5109" s="228" t="s">
        <v>62</v>
      </c>
      <c r="D5109" s="228" t="s">
        <v>206</v>
      </c>
      <c r="E5109" s="228">
        <v>30</v>
      </c>
      <c r="F5109" s="228">
        <v>89253</v>
      </c>
      <c r="G5109" s="228">
        <v>8018</v>
      </c>
      <c r="H5109" s="228">
        <v>21589</v>
      </c>
      <c r="I5109" s="228">
        <v>19673976.100000001</v>
      </c>
      <c r="J5109" s="228">
        <v>5027697.68</v>
      </c>
      <c r="K5109" s="228">
        <v>636559.42000000004</v>
      </c>
      <c r="L5109" s="228">
        <v>28071092.789999999</v>
      </c>
    </row>
    <row r="5110" spans="1:12">
      <c r="A5110" s="228">
        <v>2011</v>
      </c>
      <c r="B5110" s="228" t="s">
        <v>194</v>
      </c>
      <c r="C5110" s="228" t="s">
        <v>62</v>
      </c>
      <c r="D5110" s="228" t="s">
        <v>206</v>
      </c>
      <c r="E5110" s="228">
        <v>35</v>
      </c>
      <c r="F5110" s="228">
        <v>93947</v>
      </c>
      <c r="G5110" s="228">
        <v>9244</v>
      </c>
      <c r="H5110" s="228">
        <v>22126</v>
      </c>
      <c r="I5110" s="228">
        <v>19249471.899999999</v>
      </c>
      <c r="J5110" s="228">
        <v>5070950.0199999996</v>
      </c>
      <c r="K5110" s="228">
        <v>1098467.28</v>
      </c>
      <c r="L5110" s="228">
        <v>28310685.100000001</v>
      </c>
    </row>
    <row r="5111" spans="1:12">
      <c r="A5111" s="228">
        <v>2011</v>
      </c>
      <c r="B5111" s="228" t="s">
        <v>194</v>
      </c>
      <c r="C5111" s="228" t="s">
        <v>62</v>
      </c>
      <c r="D5111" s="228" t="s">
        <v>206</v>
      </c>
      <c r="E5111" s="228">
        <v>40</v>
      </c>
      <c r="F5111" s="228">
        <v>99543</v>
      </c>
      <c r="G5111" s="228">
        <v>8751</v>
      </c>
      <c r="H5111" s="228">
        <v>18558</v>
      </c>
      <c r="I5111" s="228">
        <v>14564656.359999999</v>
      </c>
      <c r="J5111" s="228">
        <v>3951465</v>
      </c>
      <c r="K5111" s="228">
        <v>1494636</v>
      </c>
      <c r="L5111" s="228">
        <v>22035584.91</v>
      </c>
    </row>
    <row r="5112" spans="1:12">
      <c r="A5112" s="228">
        <v>2011</v>
      </c>
      <c r="B5112" s="228" t="s">
        <v>194</v>
      </c>
      <c r="C5112" s="228" t="s">
        <v>62</v>
      </c>
      <c r="D5112" s="228" t="s">
        <v>206</v>
      </c>
      <c r="E5112" s="228">
        <v>45</v>
      </c>
      <c r="F5112" s="228">
        <v>96535</v>
      </c>
      <c r="G5112" s="228">
        <v>7925</v>
      </c>
      <c r="H5112" s="228">
        <v>15913</v>
      </c>
      <c r="I5112" s="228">
        <v>12437264.460000001</v>
      </c>
      <c r="J5112" s="228">
        <v>3672680.87</v>
      </c>
      <c r="K5112" s="228">
        <v>1729193.9</v>
      </c>
      <c r="L5112" s="228">
        <v>20121693.140000001</v>
      </c>
    </row>
    <row r="5113" spans="1:12">
      <c r="A5113" s="228">
        <v>2011</v>
      </c>
      <c r="B5113" s="228" t="s">
        <v>194</v>
      </c>
      <c r="C5113" s="228" t="s">
        <v>62</v>
      </c>
      <c r="D5113" s="228" t="s">
        <v>206</v>
      </c>
      <c r="E5113" s="228">
        <v>50</v>
      </c>
      <c r="F5113" s="228">
        <v>99174</v>
      </c>
      <c r="G5113" s="228">
        <v>10053</v>
      </c>
      <c r="H5113" s="228">
        <v>20133</v>
      </c>
      <c r="I5113" s="228">
        <v>15727841.949999999</v>
      </c>
      <c r="J5113" s="228">
        <v>4655627.3499999996</v>
      </c>
      <c r="K5113" s="228">
        <v>2470131.7799999998</v>
      </c>
      <c r="L5113" s="228">
        <v>25536181.68</v>
      </c>
    </row>
    <row r="5114" spans="1:12">
      <c r="A5114" s="228">
        <v>2011</v>
      </c>
      <c r="B5114" s="228" t="s">
        <v>194</v>
      </c>
      <c r="C5114" s="228" t="s">
        <v>62</v>
      </c>
      <c r="D5114" s="228" t="s">
        <v>206</v>
      </c>
      <c r="E5114" s="228">
        <v>55</v>
      </c>
      <c r="F5114" s="228">
        <v>94273</v>
      </c>
      <c r="G5114" s="228">
        <v>10276</v>
      </c>
      <c r="H5114" s="228">
        <v>22949</v>
      </c>
      <c r="I5114" s="228">
        <v>17972708.280000001</v>
      </c>
      <c r="J5114" s="228">
        <v>5050255.88</v>
      </c>
      <c r="K5114" s="228">
        <v>3985538</v>
      </c>
      <c r="L5114" s="228">
        <v>29430068.09</v>
      </c>
    </row>
    <row r="5115" spans="1:12">
      <c r="A5115" s="228">
        <v>2011</v>
      </c>
      <c r="B5115" s="228" t="s">
        <v>194</v>
      </c>
      <c r="C5115" s="228" t="s">
        <v>62</v>
      </c>
      <c r="D5115" s="228" t="s">
        <v>206</v>
      </c>
      <c r="E5115" s="228">
        <v>60</v>
      </c>
      <c r="F5115" s="228">
        <v>88155</v>
      </c>
      <c r="G5115" s="228">
        <v>12004</v>
      </c>
      <c r="H5115" s="228">
        <v>27401</v>
      </c>
      <c r="I5115" s="228">
        <v>22239942.370000001</v>
      </c>
      <c r="J5115" s="228">
        <v>5973439.6900000004</v>
      </c>
      <c r="K5115" s="228">
        <v>5159626.55</v>
      </c>
      <c r="L5115" s="228">
        <v>35967309.969999999</v>
      </c>
    </row>
    <row r="5116" spans="1:12">
      <c r="A5116" s="228">
        <v>2011</v>
      </c>
      <c r="B5116" s="228" t="s">
        <v>194</v>
      </c>
      <c r="C5116" s="228" t="s">
        <v>62</v>
      </c>
      <c r="D5116" s="228" t="s">
        <v>206</v>
      </c>
      <c r="E5116" s="228">
        <v>65</v>
      </c>
      <c r="F5116" s="228">
        <v>65111</v>
      </c>
      <c r="G5116" s="228">
        <v>10576</v>
      </c>
      <c r="H5116" s="228">
        <v>28211</v>
      </c>
      <c r="I5116" s="228">
        <v>23573786.359999999</v>
      </c>
      <c r="J5116" s="228">
        <v>6018747.6500000004</v>
      </c>
      <c r="K5116" s="228">
        <v>5674010.6500000004</v>
      </c>
      <c r="L5116" s="228">
        <v>37418464.630000003</v>
      </c>
    </row>
    <row r="5117" spans="1:12">
      <c r="A5117" s="228">
        <v>2011</v>
      </c>
      <c r="B5117" s="228" t="s">
        <v>194</v>
      </c>
      <c r="C5117" s="228" t="s">
        <v>62</v>
      </c>
      <c r="D5117" s="228" t="s">
        <v>206</v>
      </c>
      <c r="E5117" s="228">
        <v>70</v>
      </c>
      <c r="F5117" s="228">
        <v>47225</v>
      </c>
      <c r="G5117" s="228">
        <v>10134</v>
      </c>
      <c r="H5117" s="228">
        <v>29183</v>
      </c>
      <c r="I5117" s="228">
        <v>22663345.98</v>
      </c>
      <c r="J5117" s="228">
        <v>5591591.3799999999</v>
      </c>
      <c r="K5117" s="228">
        <v>5828780.4100000001</v>
      </c>
      <c r="L5117" s="228">
        <v>35860088.600000001</v>
      </c>
    </row>
    <row r="5118" spans="1:12">
      <c r="A5118" s="228">
        <v>2011</v>
      </c>
      <c r="B5118" s="228" t="s">
        <v>194</v>
      </c>
      <c r="C5118" s="228" t="s">
        <v>62</v>
      </c>
      <c r="D5118" s="228" t="s">
        <v>206</v>
      </c>
      <c r="E5118" s="228">
        <v>75</v>
      </c>
      <c r="F5118" s="228">
        <v>36357</v>
      </c>
      <c r="G5118" s="228">
        <v>9425</v>
      </c>
      <c r="H5118" s="228">
        <v>32979</v>
      </c>
      <c r="I5118" s="228">
        <v>24530540.149999999</v>
      </c>
      <c r="J5118" s="228">
        <v>5280008.16</v>
      </c>
      <c r="K5118" s="228">
        <v>5375171.4500000002</v>
      </c>
      <c r="L5118" s="228">
        <v>36574683.460000001</v>
      </c>
    </row>
    <row r="5119" spans="1:12">
      <c r="A5119" s="228">
        <v>2011</v>
      </c>
      <c r="B5119" s="228" t="s">
        <v>194</v>
      </c>
      <c r="C5119" s="228" t="s">
        <v>62</v>
      </c>
      <c r="D5119" s="228" t="s">
        <v>206</v>
      </c>
      <c r="E5119" s="228">
        <v>80</v>
      </c>
      <c r="F5119" s="228">
        <v>30257</v>
      </c>
      <c r="G5119" s="228">
        <v>7896</v>
      </c>
      <c r="H5119" s="228">
        <v>37994</v>
      </c>
      <c r="I5119" s="228">
        <v>25437298.370000001</v>
      </c>
      <c r="J5119" s="228">
        <v>4801756.57</v>
      </c>
      <c r="K5119" s="228">
        <v>4099947.95</v>
      </c>
      <c r="L5119" s="228">
        <v>35305869.119999997</v>
      </c>
    </row>
    <row r="5120" spans="1:12">
      <c r="A5120" s="228">
        <v>2011</v>
      </c>
      <c r="B5120" s="228" t="s">
        <v>194</v>
      </c>
      <c r="C5120" s="228" t="s">
        <v>62</v>
      </c>
      <c r="D5120" s="228" t="s">
        <v>206</v>
      </c>
      <c r="E5120" s="228">
        <v>85</v>
      </c>
      <c r="F5120" s="228">
        <v>18383</v>
      </c>
      <c r="G5120" s="228">
        <v>4757</v>
      </c>
      <c r="H5120" s="228">
        <v>29874</v>
      </c>
      <c r="I5120" s="228">
        <v>17908174.870000001</v>
      </c>
      <c r="J5120" s="228">
        <v>3071112.82</v>
      </c>
      <c r="K5120" s="228">
        <v>2026290.1</v>
      </c>
      <c r="L5120" s="228">
        <v>23632429.43</v>
      </c>
    </row>
    <row r="5121" spans="1:12">
      <c r="A5121" s="228">
        <v>2011</v>
      </c>
      <c r="B5121" s="228" t="s">
        <v>194</v>
      </c>
      <c r="C5121" s="228" t="s">
        <v>62</v>
      </c>
      <c r="D5121" s="228" t="s">
        <v>206</v>
      </c>
      <c r="E5121" s="228">
        <v>90</v>
      </c>
      <c r="F5121" s="228">
        <v>7405</v>
      </c>
      <c r="G5121" s="228">
        <v>1657</v>
      </c>
      <c r="H5121" s="228">
        <v>12953</v>
      </c>
      <c r="I5121" s="228">
        <v>7287746.0300000003</v>
      </c>
      <c r="J5121" s="228">
        <v>1006443.61</v>
      </c>
      <c r="K5121" s="228">
        <v>478258.2</v>
      </c>
      <c r="L5121" s="228">
        <v>8982415.4499999993</v>
      </c>
    </row>
    <row r="5122" spans="1:12">
      <c r="A5122" s="228">
        <v>2011</v>
      </c>
      <c r="B5122" s="228" t="s">
        <v>194</v>
      </c>
      <c r="C5122" s="228" t="s">
        <v>62</v>
      </c>
      <c r="D5122" s="228" t="s">
        <v>206</v>
      </c>
      <c r="E5122" s="228">
        <v>95</v>
      </c>
      <c r="F5122" s="228">
        <v>2231</v>
      </c>
      <c r="G5122" s="228">
        <v>452</v>
      </c>
      <c r="H5122" s="228">
        <v>4404</v>
      </c>
      <c r="I5122" s="228">
        <v>2141322.2000000002</v>
      </c>
      <c r="J5122" s="228">
        <v>258411.99</v>
      </c>
      <c r="K5122" s="228">
        <v>108976</v>
      </c>
      <c r="L5122" s="228">
        <v>2594567.8199999998</v>
      </c>
    </row>
    <row r="5123" spans="1:12">
      <c r="A5123" s="228">
        <v>2011</v>
      </c>
      <c r="B5123" s="228" t="s">
        <v>194</v>
      </c>
      <c r="C5123" s="228" t="s">
        <v>63</v>
      </c>
      <c r="D5123" s="228" t="s">
        <v>205</v>
      </c>
      <c r="E5123" s="228">
        <v>0</v>
      </c>
      <c r="F5123" s="228">
        <v>61285</v>
      </c>
      <c r="G5123" s="228">
        <v>2287</v>
      </c>
      <c r="H5123" s="228">
        <v>8002</v>
      </c>
      <c r="I5123" s="228">
        <v>6784060.0499999998</v>
      </c>
      <c r="J5123" s="228">
        <v>913466.84</v>
      </c>
      <c r="K5123" s="228">
        <v>197430.72</v>
      </c>
      <c r="L5123" s="228">
        <v>8695213.2200000007</v>
      </c>
    </row>
    <row r="5124" spans="1:12">
      <c r="A5124" s="228">
        <v>2011</v>
      </c>
      <c r="B5124" s="228" t="s">
        <v>194</v>
      </c>
      <c r="C5124" s="228" t="s">
        <v>63</v>
      </c>
      <c r="D5124" s="228" t="s">
        <v>205</v>
      </c>
      <c r="E5124" s="228">
        <v>5</v>
      </c>
      <c r="F5124" s="228">
        <v>63941</v>
      </c>
      <c r="G5124" s="228">
        <v>1111</v>
      </c>
      <c r="H5124" s="228">
        <v>1584</v>
      </c>
      <c r="I5124" s="228">
        <v>1390859.03</v>
      </c>
      <c r="J5124" s="228">
        <v>361206.82</v>
      </c>
      <c r="K5124" s="228">
        <v>156688.25</v>
      </c>
      <c r="L5124" s="228">
        <v>2173263.88</v>
      </c>
    </row>
    <row r="5125" spans="1:12">
      <c r="A5125" s="228">
        <v>2011</v>
      </c>
      <c r="B5125" s="228" t="s">
        <v>194</v>
      </c>
      <c r="C5125" s="228" t="s">
        <v>63</v>
      </c>
      <c r="D5125" s="228" t="s">
        <v>205</v>
      </c>
      <c r="E5125" s="228">
        <v>10</v>
      </c>
      <c r="F5125" s="228">
        <v>64339</v>
      </c>
      <c r="G5125" s="228">
        <v>877</v>
      </c>
      <c r="H5125" s="228">
        <v>1441</v>
      </c>
      <c r="I5125" s="228">
        <v>1337670.96</v>
      </c>
      <c r="J5125" s="228">
        <v>326053.76000000001</v>
      </c>
      <c r="K5125" s="228">
        <v>222087.71</v>
      </c>
      <c r="L5125" s="228">
        <v>2136144.3199999998</v>
      </c>
    </row>
    <row r="5126" spans="1:12">
      <c r="A5126" s="228">
        <v>2011</v>
      </c>
      <c r="B5126" s="228" t="s">
        <v>194</v>
      </c>
      <c r="C5126" s="228" t="s">
        <v>63</v>
      </c>
      <c r="D5126" s="228" t="s">
        <v>205</v>
      </c>
      <c r="E5126" s="228">
        <v>15</v>
      </c>
      <c r="F5126" s="228">
        <v>66742</v>
      </c>
      <c r="G5126" s="228">
        <v>1654</v>
      </c>
      <c r="H5126" s="228">
        <v>3025</v>
      </c>
      <c r="I5126" s="228">
        <v>2936995.48</v>
      </c>
      <c r="J5126" s="228">
        <v>649219.81999999995</v>
      </c>
      <c r="K5126" s="228">
        <v>633495.88</v>
      </c>
      <c r="L5126" s="228">
        <v>4917508.01</v>
      </c>
    </row>
    <row r="5127" spans="1:12">
      <c r="A5127" s="228">
        <v>2011</v>
      </c>
      <c r="B5127" s="228" t="s">
        <v>194</v>
      </c>
      <c r="C5127" s="228" t="s">
        <v>63</v>
      </c>
      <c r="D5127" s="228" t="s">
        <v>205</v>
      </c>
      <c r="E5127" s="228">
        <v>20</v>
      </c>
      <c r="F5127" s="228">
        <v>48940</v>
      </c>
      <c r="G5127" s="228">
        <v>1609</v>
      </c>
      <c r="H5127" s="228">
        <v>3130</v>
      </c>
      <c r="I5127" s="228">
        <v>2694991.4</v>
      </c>
      <c r="J5127" s="228">
        <v>580602.43999999994</v>
      </c>
      <c r="K5127" s="228">
        <v>467161.69</v>
      </c>
      <c r="L5127" s="228">
        <v>4364244.6500000004</v>
      </c>
    </row>
    <row r="5128" spans="1:12">
      <c r="A5128" s="228">
        <v>2011</v>
      </c>
      <c r="B5128" s="228" t="s">
        <v>194</v>
      </c>
      <c r="C5128" s="228" t="s">
        <v>63</v>
      </c>
      <c r="D5128" s="228" t="s">
        <v>205</v>
      </c>
      <c r="E5128" s="228">
        <v>25</v>
      </c>
      <c r="F5128" s="228">
        <v>45940</v>
      </c>
      <c r="G5128" s="228">
        <v>1181</v>
      </c>
      <c r="H5128" s="228">
        <v>2694</v>
      </c>
      <c r="I5128" s="228">
        <v>2081014.43</v>
      </c>
      <c r="J5128" s="228">
        <v>530319.04</v>
      </c>
      <c r="K5128" s="228">
        <v>371255.19</v>
      </c>
      <c r="L5128" s="228">
        <v>3629291.03</v>
      </c>
    </row>
    <row r="5129" spans="1:12">
      <c r="A5129" s="228">
        <v>2011</v>
      </c>
      <c r="B5129" s="228" t="s">
        <v>194</v>
      </c>
      <c r="C5129" s="228" t="s">
        <v>63</v>
      </c>
      <c r="D5129" s="228" t="s">
        <v>205</v>
      </c>
      <c r="E5129" s="228">
        <v>30</v>
      </c>
      <c r="F5129" s="228">
        <v>60450</v>
      </c>
      <c r="G5129" s="228">
        <v>1726</v>
      </c>
      <c r="H5129" s="228">
        <v>3378</v>
      </c>
      <c r="I5129" s="228">
        <v>2546256.61</v>
      </c>
      <c r="J5129" s="228">
        <v>700796.88</v>
      </c>
      <c r="K5129" s="228">
        <v>398094.88</v>
      </c>
      <c r="L5129" s="228">
        <v>4481943.3600000003</v>
      </c>
    </row>
    <row r="5130" spans="1:12">
      <c r="A5130" s="228">
        <v>2011</v>
      </c>
      <c r="B5130" s="228" t="s">
        <v>194</v>
      </c>
      <c r="C5130" s="228" t="s">
        <v>63</v>
      </c>
      <c r="D5130" s="228" t="s">
        <v>205</v>
      </c>
      <c r="E5130" s="228">
        <v>35</v>
      </c>
      <c r="F5130" s="228">
        <v>67364</v>
      </c>
      <c r="G5130" s="228">
        <v>2206</v>
      </c>
      <c r="H5130" s="228">
        <v>4991</v>
      </c>
      <c r="I5130" s="228">
        <v>3928409.53</v>
      </c>
      <c r="J5130" s="228">
        <v>964261.61</v>
      </c>
      <c r="K5130" s="228">
        <v>1109943.24</v>
      </c>
      <c r="L5130" s="228">
        <v>7171619.5099999998</v>
      </c>
    </row>
    <row r="5131" spans="1:12">
      <c r="A5131" s="228">
        <v>2011</v>
      </c>
      <c r="B5131" s="228" t="s">
        <v>194</v>
      </c>
      <c r="C5131" s="228" t="s">
        <v>63</v>
      </c>
      <c r="D5131" s="228" t="s">
        <v>205</v>
      </c>
      <c r="E5131" s="228">
        <v>40</v>
      </c>
      <c r="F5131" s="228">
        <v>71037</v>
      </c>
      <c r="G5131" s="228">
        <v>3110</v>
      </c>
      <c r="H5131" s="228">
        <v>5678</v>
      </c>
      <c r="I5131" s="228">
        <v>4684127.33</v>
      </c>
      <c r="J5131" s="228">
        <v>1270640.3700000001</v>
      </c>
      <c r="K5131" s="228">
        <v>973590.79</v>
      </c>
      <c r="L5131" s="228">
        <v>8324346.6200000001</v>
      </c>
    </row>
    <row r="5132" spans="1:12">
      <c r="A5132" s="228">
        <v>2011</v>
      </c>
      <c r="B5132" s="228" t="s">
        <v>194</v>
      </c>
      <c r="C5132" s="228" t="s">
        <v>63</v>
      </c>
      <c r="D5132" s="228" t="s">
        <v>205</v>
      </c>
      <c r="E5132" s="228">
        <v>45</v>
      </c>
      <c r="F5132" s="228">
        <v>71681</v>
      </c>
      <c r="G5132" s="228">
        <v>3987</v>
      </c>
      <c r="H5132" s="228">
        <v>7454</v>
      </c>
      <c r="I5132" s="228">
        <v>6398953.6799999997</v>
      </c>
      <c r="J5132" s="228">
        <v>1799323.27</v>
      </c>
      <c r="K5132" s="228">
        <v>1548229.63</v>
      </c>
      <c r="L5132" s="228">
        <v>11437963.98</v>
      </c>
    </row>
    <row r="5133" spans="1:12">
      <c r="A5133" s="228">
        <v>2011</v>
      </c>
      <c r="B5133" s="228" t="s">
        <v>194</v>
      </c>
      <c r="C5133" s="228" t="s">
        <v>63</v>
      </c>
      <c r="D5133" s="228" t="s">
        <v>205</v>
      </c>
      <c r="E5133" s="228">
        <v>50</v>
      </c>
      <c r="F5133" s="228">
        <v>73742</v>
      </c>
      <c r="G5133" s="228">
        <v>5634</v>
      </c>
      <c r="H5133" s="228">
        <v>10978</v>
      </c>
      <c r="I5133" s="228">
        <v>9452726.9399999995</v>
      </c>
      <c r="J5133" s="228">
        <v>2556477.4300000002</v>
      </c>
      <c r="K5133" s="228">
        <v>2413534.84</v>
      </c>
      <c r="L5133" s="228">
        <v>16724665.699999999</v>
      </c>
    </row>
    <row r="5134" spans="1:12">
      <c r="A5134" s="228">
        <v>2011</v>
      </c>
      <c r="B5134" s="228" t="s">
        <v>194</v>
      </c>
      <c r="C5134" s="228" t="s">
        <v>63</v>
      </c>
      <c r="D5134" s="228" t="s">
        <v>205</v>
      </c>
      <c r="E5134" s="228">
        <v>55</v>
      </c>
      <c r="F5134" s="228">
        <v>70553</v>
      </c>
      <c r="G5134" s="228">
        <v>7287</v>
      </c>
      <c r="H5134" s="228">
        <v>15164</v>
      </c>
      <c r="I5134" s="228">
        <v>13662789.890000001</v>
      </c>
      <c r="J5134" s="228">
        <v>3599042.3</v>
      </c>
      <c r="K5134" s="228">
        <v>4338120.83</v>
      </c>
      <c r="L5134" s="228">
        <v>24762818.300000001</v>
      </c>
    </row>
    <row r="5135" spans="1:12">
      <c r="A5135" s="228">
        <v>2011</v>
      </c>
      <c r="B5135" s="228" t="s">
        <v>194</v>
      </c>
      <c r="C5135" s="228" t="s">
        <v>63</v>
      </c>
      <c r="D5135" s="228" t="s">
        <v>205</v>
      </c>
      <c r="E5135" s="228">
        <v>60</v>
      </c>
      <c r="F5135" s="228">
        <v>67215</v>
      </c>
      <c r="G5135" s="228">
        <v>9649</v>
      </c>
      <c r="H5135" s="228">
        <v>22310</v>
      </c>
      <c r="I5135" s="228">
        <v>19622579.09</v>
      </c>
      <c r="J5135" s="228">
        <v>4853262.1500000004</v>
      </c>
      <c r="K5135" s="228">
        <v>5642266.9100000001</v>
      </c>
      <c r="L5135" s="228">
        <v>33690356.609999999</v>
      </c>
    </row>
    <row r="5136" spans="1:12">
      <c r="A5136" s="228">
        <v>2011</v>
      </c>
      <c r="B5136" s="228" t="s">
        <v>194</v>
      </c>
      <c r="C5136" s="228" t="s">
        <v>63</v>
      </c>
      <c r="D5136" s="228" t="s">
        <v>205</v>
      </c>
      <c r="E5136" s="228">
        <v>65</v>
      </c>
      <c r="F5136" s="228">
        <v>50749</v>
      </c>
      <c r="G5136" s="228">
        <v>9819</v>
      </c>
      <c r="H5136" s="228">
        <v>23360</v>
      </c>
      <c r="I5136" s="228">
        <v>20928958.59</v>
      </c>
      <c r="J5136" s="228">
        <v>5301967.1500000004</v>
      </c>
      <c r="K5136" s="228">
        <v>6300039.0899999999</v>
      </c>
      <c r="L5136" s="228">
        <v>35717599.509999998</v>
      </c>
    </row>
    <row r="5137" spans="1:12">
      <c r="A5137" s="228">
        <v>2011</v>
      </c>
      <c r="B5137" s="228" t="s">
        <v>194</v>
      </c>
      <c r="C5137" s="228" t="s">
        <v>63</v>
      </c>
      <c r="D5137" s="228" t="s">
        <v>205</v>
      </c>
      <c r="E5137" s="228">
        <v>70</v>
      </c>
      <c r="F5137" s="228">
        <v>34940</v>
      </c>
      <c r="G5137" s="228">
        <v>8699</v>
      </c>
      <c r="H5137" s="228">
        <v>25199</v>
      </c>
      <c r="I5137" s="228">
        <v>21420908.300000001</v>
      </c>
      <c r="J5137" s="228">
        <v>4960154.28</v>
      </c>
      <c r="K5137" s="228">
        <v>6336380.1500000004</v>
      </c>
      <c r="L5137" s="228">
        <v>35324805.039999999</v>
      </c>
    </row>
    <row r="5138" spans="1:12">
      <c r="A5138" s="228">
        <v>2011</v>
      </c>
      <c r="B5138" s="228" t="s">
        <v>194</v>
      </c>
      <c r="C5138" s="228" t="s">
        <v>63</v>
      </c>
      <c r="D5138" s="228" t="s">
        <v>205</v>
      </c>
      <c r="E5138" s="228">
        <v>75</v>
      </c>
      <c r="F5138" s="228">
        <v>23432</v>
      </c>
      <c r="G5138" s="228">
        <v>7929</v>
      </c>
      <c r="H5138" s="228">
        <v>23716</v>
      </c>
      <c r="I5138" s="228">
        <v>18316893.32</v>
      </c>
      <c r="J5138" s="228">
        <v>4066481.99</v>
      </c>
      <c r="K5138" s="228">
        <v>4722023.4400000004</v>
      </c>
      <c r="L5138" s="228">
        <v>28779940.25</v>
      </c>
    </row>
    <row r="5139" spans="1:12">
      <c r="A5139" s="228">
        <v>2011</v>
      </c>
      <c r="B5139" s="228" t="s">
        <v>194</v>
      </c>
      <c r="C5139" s="228" t="s">
        <v>63</v>
      </c>
      <c r="D5139" s="228" t="s">
        <v>205</v>
      </c>
      <c r="E5139" s="228">
        <v>80</v>
      </c>
      <c r="F5139" s="228">
        <v>16381</v>
      </c>
      <c r="G5139" s="228">
        <v>6814</v>
      </c>
      <c r="H5139" s="228">
        <v>25250</v>
      </c>
      <c r="I5139" s="228">
        <v>17243839.670000002</v>
      </c>
      <c r="J5139" s="228">
        <v>3418426.49</v>
      </c>
      <c r="K5139" s="228">
        <v>3325615.23</v>
      </c>
      <c r="L5139" s="228">
        <v>25147964.399999999</v>
      </c>
    </row>
    <row r="5140" spans="1:12">
      <c r="A5140" s="228">
        <v>2011</v>
      </c>
      <c r="B5140" s="228" t="s">
        <v>194</v>
      </c>
      <c r="C5140" s="228" t="s">
        <v>63</v>
      </c>
      <c r="D5140" s="228" t="s">
        <v>205</v>
      </c>
      <c r="E5140" s="228">
        <v>85</v>
      </c>
      <c r="F5140" s="228">
        <v>6027</v>
      </c>
      <c r="G5140" s="228">
        <v>2299</v>
      </c>
      <c r="H5140" s="228">
        <v>12151</v>
      </c>
      <c r="I5140" s="228">
        <v>7535983.8499999996</v>
      </c>
      <c r="J5140" s="228">
        <v>1204306.51</v>
      </c>
      <c r="K5140" s="228">
        <v>1171723.97</v>
      </c>
      <c r="L5140" s="228">
        <v>10294230.77</v>
      </c>
    </row>
    <row r="5141" spans="1:12">
      <c r="A5141" s="228">
        <v>2011</v>
      </c>
      <c r="B5141" s="228" t="s">
        <v>194</v>
      </c>
      <c r="C5141" s="228" t="s">
        <v>63</v>
      </c>
      <c r="D5141" s="228" t="s">
        <v>205</v>
      </c>
      <c r="E5141" s="228">
        <v>90</v>
      </c>
      <c r="F5141" s="228">
        <v>1492</v>
      </c>
      <c r="G5141" s="228">
        <v>514</v>
      </c>
      <c r="H5141" s="228">
        <v>4129</v>
      </c>
      <c r="I5141" s="228">
        <v>2207143.31</v>
      </c>
      <c r="J5141" s="228">
        <v>257438.31</v>
      </c>
      <c r="K5141" s="228">
        <v>99508</v>
      </c>
      <c r="L5141" s="228">
        <v>2647895.4700000002</v>
      </c>
    </row>
    <row r="5142" spans="1:12">
      <c r="A5142" s="228">
        <v>2011</v>
      </c>
      <c r="B5142" s="228" t="s">
        <v>194</v>
      </c>
      <c r="C5142" s="228" t="s">
        <v>63</v>
      </c>
      <c r="D5142" s="228" t="s">
        <v>205</v>
      </c>
      <c r="E5142" s="228">
        <v>95</v>
      </c>
      <c r="F5142" s="228">
        <v>354</v>
      </c>
      <c r="G5142" s="228">
        <v>103</v>
      </c>
      <c r="H5142" s="228">
        <v>878</v>
      </c>
      <c r="I5142" s="228">
        <v>437078.9</v>
      </c>
      <c r="J5142" s="228">
        <v>66292.259999999995</v>
      </c>
      <c r="K5142" s="228">
        <v>60584</v>
      </c>
      <c r="L5142" s="228">
        <v>579098.01</v>
      </c>
    </row>
    <row r="5143" spans="1:12">
      <c r="A5143" s="228">
        <v>2011</v>
      </c>
      <c r="B5143" s="228" t="s">
        <v>194</v>
      </c>
      <c r="C5143" s="228" t="s">
        <v>63</v>
      </c>
      <c r="D5143" s="228" t="s">
        <v>206</v>
      </c>
      <c r="E5143" s="228">
        <v>0</v>
      </c>
      <c r="F5143" s="228">
        <v>57534</v>
      </c>
      <c r="G5143" s="228">
        <v>1612</v>
      </c>
      <c r="H5143" s="228">
        <v>6572</v>
      </c>
      <c r="I5143" s="228">
        <v>5318997.08</v>
      </c>
      <c r="J5143" s="228">
        <v>595728.68999999994</v>
      </c>
      <c r="K5143" s="228">
        <v>50911.839999999997</v>
      </c>
      <c r="L5143" s="228">
        <v>6310178.71</v>
      </c>
    </row>
    <row r="5144" spans="1:12">
      <c r="A5144" s="228">
        <v>2011</v>
      </c>
      <c r="B5144" s="228" t="s">
        <v>194</v>
      </c>
      <c r="C5144" s="228" t="s">
        <v>63</v>
      </c>
      <c r="D5144" s="228" t="s">
        <v>206</v>
      </c>
      <c r="E5144" s="228">
        <v>5</v>
      </c>
      <c r="F5144" s="228">
        <v>60172</v>
      </c>
      <c r="G5144" s="228">
        <v>911</v>
      </c>
      <c r="H5144" s="228">
        <v>1377</v>
      </c>
      <c r="I5144" s="228">
        <v>1140418.57</v>
      </c>
      <c r="J5144" s="228">
        <v>288169.15000000002</v>
      </c>
      <c r="K5144" s="228">
        <v>61469.73</v>
      </c>
      <c r="L5144" s="228">
        <v>1721317.01</v>
      </c>
    </row>
    <row r="5145" spans="1:12">
      <c r="A5145" s="228">
        <v>2011</v>
      </c>
      <c r="B5145" s="228" t="s">
        <v>194</v>
      </c>
      <c r="C5145" s="228" t="s">
        <v>63</v>
      </c>
      <c r="D5145" s="228" t="s">
        <v>206</v>
      </c>
      <c r="E5145" s="228">
        <v>10</v>
      </c>
      <c r="F5145" s="228">
        <v>61271</v>
      </c>
      <c r="G5145" s="228">
        <v>747</v>
      </c>
      <c r="H5145" s="228">
        <v>1276</v>
      </c>
      <c r="I5145" s="228">
        <v>1059309.8400000001</v>
      </c>
      <c r="J5145" s="228">
        <v>255769.07</v>
      </c>
      <c r="K5145" s="228">
        <v>171261.3</v>
      </c>
      <c r="L5145" s="228">
        <v>1693531.83</v>
      </c>
    </row>
    <row r="5146" spans="1:12">
      <c r="A5146" s="228">
        <v>2011</v>
      </c>
      <c r="B5146" s="228" t="s">
        <v>194</v>
      </c>
      <c r="C5146" s="228" t="s">
        <v>63</v>
      </c>
      <c r="D5146" s="228" t="s">
        <v>206</v>
      </c>
      <c r="E5146" s="228">
        <v>15</v>
      </c>
      <c r="F5146" s="228">
        <v>63237</v>
      </c>
      <c r="G5146" s="228">
        <v>2021</v>
      </c>
      <c r="H5146" s="228">
        <v>5135</v>
      </c>
      <c r="I5146" s="228">
        <v>3565408.68</v>
      </c>
      <c r="J5146" s="228">
        <v>669828.39</v>
      </c>
      <c r="K5146" s="228">
        <v>330080.09000000003</v>
      </c>
      <c r="L5146" s="228">
        <v>5085429.3099999996</v>
      </c>
    </row>
    <row r="5147" spans="1:12">
      <c r="A5147" s="228">
        <v>2011</v>
      </c>
      <c r="B5147" s="228" t="s">
        <v>194</v>
      </c>
      <c r="C5147" s="228" t="s">
        <v>63</v>
      </c>
      <c r="D5147" s="228" t="s">
        <v>206</v>
      </c>
      <c r="E5147" s="228">
        <v>20</v>
      </c>
      <c r="F5147" s="228">
        <v>51995</v>
      </c>
      <c r="G5147" s="228">
        <v>2459</v>
      </c>
      <c r="H5147" s="228">
        <v>6693</v>
      </c>
      <c r="I5147" s="228">
        <v>4726773.88</v>
      </c>
      <c r="J5147" s="228">
        <v>980928.18</v>
      </c>
      <c r="K5147" s="228">
        <v>269682.45</v>
      </c>
      <c r="L5147" s="228">
        <v>6837725.9800000004</v>
      </c>
    </row>
    <row r="5148" spans="1:12">
      <c r="A5148" s="228">
        <v>2011</v>
      </c>
      <c r="B5148" s="228" t="s">
        <v>194</v>
      </c>
      <c r="C5148" s="228" t="s">
        <v>63</v>
      </c>
      <c r="D5148" s="228" t="s">
        <v>206</v>
      </c>
      <c r="E5148" s="228">
        <v>25</v>
      </c>
      <c r="F5148" s="228">
        <v>55203</v>
      </c>
      <c r="G5148" s="228">
        <v>3734</v>
      </c>
      <c r="H5148" s="228">
        <v>12817</v>
      </c>
      <c r="I5148" s="228">
        <v>9510743.4600000009</v>
      </c>
      <c r="J5148" s="228">
        <v>2525747.36</v>
      </c>
      <c r="K5148" s="228">
        <v>446684.71</v>
      </c>
      <c r="L5148" s="228">
        <v>14222238.529999999</v>
      </c>
    </row>
    <row r="5149" spans="1:12">
      <c r="A5149" s="228">
        <v>2011</v>
      </c>
      <c r="B5149" s="228" t="s">
        <v>194</v>
      </c>
      <c r="C5149" s="228" t="s">
        <v>63</v>
      </c>
      <c r="D5149" s="228" t="s">
        <v>206</v>
      </c>
      <c r="E5149" s="228">
        <v>30</v>
      </c>
      <c r="F5149" s="228">
        <v>68286</v>
      </c>
      <c r="G5149" s="228">
        <v>5807</v>
      </c>
      <c r="H5149" s="228">
        <v>19110</v>
      </c>
      <c r="I5149" s="228">
        <v>14906239.710000001</v>
      </c>
      <c r="J5149" s="228">
        <v>3989458.45</v>
      </c>
      <c r="K5149" s="228">
        <v>618483.22</v>
      </c>
      <c r="L5149" s="228">
        <v>22135898.09</v>
      </c>
    </row>
    <row r="5150" spans="1:12">
      <c r="A5150" s="228">
        <v>2011</v>
      </c>
      <c r="B5150" s="228" t="s">
        <v>194</v>
      </c>
      <c r="C5150" s="228" t="s">
        <v>63</v>
      </c>
      <c r="D5150" s="228" t="s">
        <v>206</v>
      </c>
      <c r="E5150" s="228">
        <v>35</v>
      </c>
      <c r="F5150" s="228">
        <v>74724</v>
      </c>
      <c r="G5150" s="228">
        <v>6158</v>
      </c>
      <c r="H5150" s="228">
        <v>17500</v>
      </c>
      <c r="I5150" s="228">
        <v>13838772.52</v>
      </c>
      <c r="J5150" s="228">
        <v>3539571.83</v>
      </c>
      <c r="K5150" s="228">
        <v>958427.92</v>
      </c>
      <c r="L5150" s="228">
        <v>20962423.960000001</v>
      </c>
    </row>
    <row r="5151" spans="1:12">
      <c r="A5151" s="228">
        <v>2011</v>
      </c>
      <c r="B5151" s="228" t="s">
        <v>194</v>
      </c>
      <c r="C5151" s="228" t="s">
        <v>63</v>
      </c>
      <c r="D5151" s="228" t="s">
        <v>206</v>
      </c>
      <c r="E5151" s="228">
        <v>40</v>
      </c>
      <c r="F5151" s="228">
        <v>77982</v>
      </c>
      <c r="G5151" s="228">
        <v>5478</v>
      </c>
      <c r="H5151" s="228">
        <v>12435</v>
      </c>
      <c r="I5151" s="228">
        <v>10064466.24</v>
      </c>
      <c r="J5151" s="228">
        <v>2515421.02</v>
      </c>
      <c r="K5151" s="228">
        <v>1432634.55</v>
      </c>
      <c r="L5151" s="228">
        <v>16405735.710000001</v>
      </c>
    </row>
    <row r="5152" spans="1:12">
      <c r="A5152" s="228">
        <v>2011</v>
      </c>
      <c r="B5152" s="228" t="s">
        <v>194</v>
      </c>
      <c r="C5152" s="228" t="s">
        <v>63</v>
      </c>
      <c r="D5152" s="228" t="s">
        <v>206</v>
      </c>
      <c r="E5152" s="228">
        <v>45</v>
      </c>
      <c r="F5152" s="228">
        <v>77682</v>
      </c>
      <c r="G5152" s="228">
        <v>6200</v>
      </c>
      <c r="H5152" s="228">
        <v>13433</v>
      </c>
      <c r="I5152" s="228">
        <v>10909789.6</v>
      </c>
      <c r="J5152" s="228">
        <v>2633383.17</v>
      </c>
      <c r="K5152" s="228">
        <v>1698683.93</v>
      </c>
      <c r="L5152" s="228">
        <v>17801915.73</v>
      </c>
    </row>
    <row r="5153" spans="1:12">
      <c r="A5153" s="228">
        <v>2011</v>
      </c>
      <c r="B5153" s="228" t="s">
        <v>194</v>
      </c>
      <c r="C5153" s="228" t="s">
        <v>63</v>
      </c>
      <c r="D5153" s="228" t="s">
        <v>206</v>
      </c>
      <c r="E5153" s="228">
        <v>50</v>
      </c>
      <c r="F5153" s="228">
        <v>80244</v>
      </c>
      <c r="G5153" s="228">
        <v>7301</v>
      </c>
      <c r="H5153" s="228">
        <v>15996</v>
      </c>
      <c r="I5153" s="228">
        <v>13048964.34</v>
      </c>
      <c r="J5153" s="228">
        <v>3249271.24</v>
      </c>
      <c r="K5153" s="228">
        <v>2423149.66</v>
      </c>
      <c r="L5153" s="228">
        <v>21563810.280000001</v>
      </c>
    </row>
    <row r="5154" spans="1:12">
      <c r="A5154" s="228">
        <v>2011</v>
      </c>
      <c r="B5154" s="228" t="s">
        <v>194</v>
      </c>
      <c r="C5154" s="228" t="s">
        <v>63</v>
      </c>
      <c r="D5154" s="228" t="s">
        <v>206</v>
      </c>
      <c r="E5154" s="228">
        <v>55</v>
      </c>
      <c r="F5154" s="228">
        <v>75931</v>
      </c>
      <c r="G5154" s="228">
        <v>8254</v>
      </c>
      <c r="H5154" s="228">
        <v>18948</v>
      </c>
      <c r="I5154" s="228">
        <v>15431989.5</v>
      </c>
      <c r="J5154" s="228">
        <v>3797851.73</v>
      </c>
      <c r="K5154" s="228">
        <v>3620333.98</v>
      </c>
      <c r="L5154" s="228">
        <v>25856702</v>
      </c>
    </row>
    <row r="5155" spans="1:12">
      <c r="A5155" s="228">
        <v>2011</v>
      </c>
      <c r="B5155" s="228" t="s">
        <v>194</v>
      </c>
      <c r="C5155" s="228" t="s">
        <v>63</v>
      </c>
      <c r="D5155" s="228" t="s">
        <v>206</v>
      </c>
      <c r="E5155" s="228">
        <v>60</v>
      </c>
      <c r="F5155" s="228">
        <v>70823</v>
      </c>
      <c r="G5155" s="228">
        <v>9474</v>
      </c>
      <c r="H5155" s="228">
        <v>22288</v>
      </c>
      <c r="I5155" s="228">
        <v>18344814.84</v>
      </c>
      <c r="J5155" s="228">
        <v>4617643.57</v>
      </c>
      <c r="K5155" s="228">
        <v>4465815.28</v>
      </c>
      <c r="L5155" s="228">
        <v>30675742.719999999</v>
      </c>
    </row>
    <row r="5156" spans="1:12">
      <c r="A5156" s="228">
        <v>2011</v>
      </c>
      <c r="B5156" s="228" t="s">
        <v>194</v>
      </c>
      <c r="C5156" s="228" t="s">
        <v>63</v>
      </c>
      <c r="D5156" s="228" t="s">
        <v>206</v>
      </c>
      <c r="E5156" s="228">
        <v>65</v>
      </c>
      <c r="F5156" s="228">
        <v>52717</v>
      </c>
      <c r="G5156" s="228">
        <v>9135</v>
      </c>
      <c r="H5156" s="228">
        <v>23056</v>
      </c>
      <c r="I5156" s="228">
        <v>18081526.969999999</v>
      </c>
      <c r="J5156" s="228">
        <v>4418399.97</v>
      </c>
      <c r="K5156" s="228">
        <v>5722235.5800000001</v>
      </c>
      <c r="L5156" s="228">
        <v>31199015.510000002</v>
      </c>
    </row>
    <row r="5157" spans="1:12">
      <c r="A5157" s="228">
        <v>2011</v>
      </c>
      <c r="B5157" s="228" t="s">
        <v>194</v>
      </c>
      <c r="C5157" s="228" t="s">
        <v>63</v>
      </c>
      <c r="D5157" s="228" t="s">
        <v>206</v>
      </c>
      <c r="E5157" s="228">
        <v>70</v>
      </c>
      <c r="F5157" s="228">
        <v>36897</v>
      </c>
      <c r="G5157" s="228">
        <v>8047</v>
      </c>
      <c r="H5157" s="228">
        <v>24381</v>
      </c>
      <c r="I5157" s="228">
        <v>19379434.969999999</v>
      </c>
      <c r="J5157" s="228">
        <v>4321106.1399999997</v>
      </c>
      <c r="K5157" s="228">
        <v>5038571.18</v>
      </c>
      <c r="L5157" s="228">
        <v>31038251.23</v>
      </c>
    </row>
    <row r="5158" spans="1:12">
      <c r="A5158" s="228">
        <v>2011</v>
      </c>
      <c r="B5158" s="228" t="s">
        <v>194</v>
      </c>
      <c r="C5158" s="228" t="s">
        <v>63</v>
      </c>
      <c r="D5158" s="228" t="s">
        <v>206</v>
      </c>
      <c r="E5158" s="228">
        <v>75</v>
      </c>
      <c r="F5158" s="228">
        <v>26532</v>
      </c>
      <c r="G5158" s="228">
        <v>7267</v>
      </c>
      <c r="H5158" s="228">
        <v>26005</v>
      </c>
      <c r="I5158" s="228">
        <v>18097545.530000001</v>
      </c>
      <c r="J5158" s="228">
        <v>3635614.89</v>
      </c>
      <c r="K5158" s="228">
        <v>4517315.33</v>
      </c>
      <c r="L5158" s="228">
        <v>27941757.77</v>
      </c>
    </row>
    <row r="5159" spans="1:12">
      <c r="A5159" s="228">
        <v>2011</v>
      </c>
      <c r="B5159" s="228" t="s">
        <v>194</v>
      </c>
      <c r="C5159" s="228" t="s">
        <v>63</v>
      </c>
      <c r="D5159" s="228" t="s">
        <v>206</v>
      </c>
      <c r="E5159" s="228">
        <v>80</v>
      </c>
      <c r="F5159" s="228">
        <v>20314</v>
      </c>
      <c r="G5159" s="228">
        <v>5628</v>
      </c>
      <c r="H5159" s="228">
        <v>26071</v>
      </c>
      <c r="I5159" s="228">
        <v>17116090.359999999</v>
      </c>
      <c r="J5159" s="228">
        <v>3033869.18</v>
      </c>
      <c r="K5159" s="228">
        <v>2844599.77</v>
      </c>
      <c r="L5159" s="228">
        <v>24085657.109999999</v>
      </c>
    </row>
    <row r="5160" spans="1:12">
      <c r="A5160" s="228">
        <v>2011</v>
      </c>
      <c r="B5160" s="228" t="s">
        <v>194</v>
      </c>
      <c r="C5160" s="228" t="s">
        <v>63</v>
      </c>
      <c r="D5160" s="228" t="s">
        <v>206</v>
      </c>
      <c r="E5160" s="228">
        <v>85</v>
      </c>
      <c r="F5160" s="228">
        <v>11648</v>
      </c>
      <c r="G5160" s="228">
        <v>3136</v>
      </c>
      <c r="H5160" s="228">
        <v>20004</v>
      </c>
      <c r="I5160" s="228">
        <v>11685326.960000001</v>
      </c>
      <c r="J5160" s="228">
        <v>1689565.72</v>
      </c>
      <c r="K5160" s="228">
        <v>1072019.08</v>
      </c>
      <c r="L5160" s="228">
        <v>15010083.98</v>
      </c>
    </row>
    <row r="5161" spans="1:12">
      <c r="A5161" s="228">
        <v>2011</v>
      </c>
      <c r="B5161" s="228" t="s">
        <v>194</v>
      </c>
      <c r="C5161" s="228" t="s">
        <v>63</v>
      </c>
      <c r="D5161" s="228" t="s">
        <v>206</v>
      </c>
      <c r="E5161" s="228">
        <v>90</v>
      </c>
      <c r="F5161" s="228">
        <v>4701</v>
      </c>
      <c r="G5161" s="228">
        <v>1163</v>
      </c>
      <c r="H5161" s="228">
        <v>9629</v>
      </c>
      <c r="I5161" s="228">
        <v>5005220.59</v>
      </c>
      <c r="J5161" s="228">
        <v>594053.31999999995</v>
      </c>
      <c r="K5161" s="228">
        <v>416849</v>
      </c>
      <c r="L5161" s="228">
        <v>6201474.04</v>
      </c>
    </row>
    <row r="5162" spans="1:12">
      <c r="A5162" s="228">
        <v>2011</v>
      </c>
      <c r="B5162" s="228" t="s">
        <v>194</v>
      </c>
      <c r="C5162" s="228" t="s">
        <v>63</v>
      </c>
      <c r="D5162" s="228" t="s">
        <v>206</v>
      </c>
      <c r="E5162" s="228">
        <v>95</v>
      </c>
      <c r="F5162" s="228">
        <v>1454</v>
      </c>
      <c r="G5162" s="228">
        <v>292</v>
      </c>
      <c r="H5162" s="228">
        <v>3037</v>
      </c>
      <c r="I5162" s="228">
        <v>1495183.28</v>
      </c>
      <c r="J5162" s="228">
        <v>162301.18</v>
      </c>
      <c r="K5162" s="228">
        <v>62261</v>
      </c>
      <c r="L5162" s="228">
        <v>1921647.25</v>
      </c>
    </row>
    <row r="5163" spans="1:12">
      <c r="A5163" s="228">
        <v>2011</v>
      </c>
      <c r="B5163" s="228" t="s">
        <v>194</v>
      </c>
      <c r="C5163" s="228" t="s">
        <v>64</v>
      </c>
      <c r="D5163" s="228" t="s">
        <v>205</v>
      </c>
      <c r="E5163" s="228">
        <v>0</v>
      </c>
      <c r="F5163" s="228">
        <v>19234</v>
      </c>
      <c r="G5163" s="228">
        <v>808</v>
      </c>
      <c r="H5163" s="228">
        <v>2161</v>
      </c>
      <c r="I5163" s="228">
        <v>1062506.1499999999</v>
      </c>
      <c r="J5163" s="228">
        <v>340932.98</v>
      </c>
      <c r="K5163" s="228">
        <v>14899</v>
      </c>
      <c r="L5163" s="228">
        <v>1524814.94</v>
      </c>
    </row>
    <row r="5164" spans="1:12">
      <c r="A5164" s="228">
        <v>2011</v>
      </c>
      <c r="B5164" s="228" t="s">
        <v>194</v>
      </c>
      <c r="C5164" s="228" t="s">
        <v>64</v>
      </c>
      <c r="D5164" s="228" t="s">
        <v>205</v>
      </c>
      <c r="E5164" s="228">
        <v>5</v>
      </c>
      <c r="F5164" s="228">
        <v>19835</v>
      </c>
      <c r="G5164" s="228">
        <v>347</v>
      </c>
      <c r="H5164" s="228">
        <v>427</v>
      </c>
      <c r="I5164" s="228">
        <v>301046.25</v>
      </c>
      <c r="J5164" s="228">
        <v>152603.17000000001</v>
      </c>
      <c r="K5164" s="228">
        <v>44130</v>
      </c>
      <c r="L5164" s="228">
        <v>543240.86</v>
      </c>
    </row>
    <row r="5165" spans="1:12">
      <c r="A5165" s="228">
        <v>2011</v>
      </c>
      <c r="B5165" s="228" t="s">
        <v>194</v>
      </c>
      <c r="C5165" s="228" t="s">
        <v>64</v>
      </c>
      <c r="D5165" s="228" t="s">
        <v>205</v>
      </c>
      <c r="E5165" s="228">
        <v>10</v>
      </c>
      <c r="F5165" s="228">
        <v>20696</v>
      </c>
      <c r="G5165" s="228">
        <v>238</v>
      </c>
      <c r="H5165" s="228">
        <v>289</v>
      </c>
      <c r="I5165" s="228">
        <v>230545.1</v>
      </c>
      <c r="J5165" s="228">
        <v>99998.31</v>
      </c>
      <c r="K5165" s="228">
        <v>33955.4</v>
      </c>
      <c r="L5165" s="228">
        <v>392574.85</v>
      </c>
    </row>
    <row r="5166" spans="1:12">
      <c r="A5166" s="228">
        <v>2011</v>
      </c>
      <c r="B5166" s="228" t="s">
        <v>194</v>
      </c>
      <c r="C5166" s="228" t="s">
        <v>64</v>
      </c>
      <c r="D5166" s="228" t="s">
        <v>205</v>
      </c>
      <c r="E5166" s="228">
        <v>15</v>
      </c>
      <c r="F5166" s="228">
        <v>22783</v>
      </c>
      <c r="G5166" s="228">
        <v>558</v>
      </c>
      <c r="H5166" s="228">
        <v>699</v>
      </c>
      <c r="I5166" s="228">
        <v>730010.6</v>
      </c>
      <c r="J5166" s="228">
        <v>318840.83</v>
      </c>
      <c r="K5166" s="228">
        <v>139231</v>
      </c>
      <c r="L5166" s="228">
        <v>1271575.1299999999</v>
      </c>
    </row>
    <row r="5167" spans="1:12">
      <c r="A5167" s="228">
        <v>2011</v>
      </c>
      <c r="B5167" s="228" t="s">
        <v>194</v>
      </c>
      <c r="C5167" s="228" t="s">
        <v>64</v>
      </c>
      <c r="D5167" s="228" t="s">
        <v>205</v>
      </c>
      <c r="E5167" s="228">
        <v>20</v>
      </c>
      <c r="F5167" s="228">
        <v>20965</v>
      </c>
      <c r="G5167" s="228">
        <v>686</v>
      </c>
      <c r="H5167" s="228">
        <v>1197</v>
      </c>
      <c r="I5167" s="228">
        <v>1052184.03</v>
      </c>
      <c r="J5167" s="228">
        <v>384902.82</v>
      </c>
      <c r="K5167" s="228">
        <v>172013.4</v>
      </c>
      <c r="L5167" s="228">
        <v>1739445.06</v>
      </c>
    </row>
    <row r="5168" spans="1:12">
      <c r="A5168" s="228">
        <v>2011</v>
      </c>
      <c r="B5168" s="228" t="s">
        <v>194</v>
      </c>
      <c r="C5168" s="228" t="s">
        <v>64</v>
      </c>
      <c r="D5168" s="228" t="s">
        <v>205</v>
      </c>
      <c r="E5168" s="228">
        <v>25</v>
      </c>
      <c r="F5168" s="228">
        <v>16815</v>
      </c>
      <c r="G5168" s="228">
        <v>532</v>
      </c>
      <c r="H5168" s="228">
        <v>818</v>
      </c>
      <c r="I5168" s="228">
        <v>825758.03</v>
      </c>
      <c r="J5168" s="228">
        <v>318147.40999999997</v>
      </c>
      <c r="K5168" s="228">
        <v>179417</v>
      </c>
      <c r="L5168" s="228">
        <v>1430909.8</v>
      </c>
    </row>
    <row r="5169" spans="1:12">
      <c r="A5169" s="228">
        <v>2011</v>
      </c>
      <c r="B5169" s="228" t="s">
        <v>194</v>
      </c>
      <c r="C5169" s="228" t="s">
        <v>64</v>
      </c>
      <c r="D5169" s="228" t="s">
        <v>205</v>
      </c>
      <c r="E5169" s="228">
        <v>30</v>
      </c>
      <c r="F5169" s="228">
        <v>20220</v>
      </c>
      <c r="G5169" s="228">
        <v>576</v>
      </c>
      <c r="H5169" s="228">
        <v>1079</v>
      </c>
      <c r="I5169" s="228">
        <v>885076.32</v>
      </c>
      <c r="J5169" s="228">
        <v>361114.71</v>
      </c>
      <c r="K5169" s="228">
        <v>138703</v>
      </c>
      <c r="L5169" s="228">
        <v>1515113.17</v>
      </c>
    </row>
    <row r="5170" spans="1:12">
      <c r="A5170" s="228">
        <v>2011</v>
      </c>
      <c r="B5170" s="228" t="s">
        <v>194</v>
      </c>
      <c r="C5170" s="228" t="s">
        <v>64</v>
      </c>
      <c r="D5170" s="228" t="s">
        <v>205</v>
      </c>
      <c r="E5170" s="228">
        <v>35</v>
      </c>
      <c r="F5170" s="228">
        <v>21617</v>
      </c>
      <c r="G5170" s="228">
        <v>751</v>
      </c>
      <c r="H5170" s="228">
        <v>1343</v>
      </c>
      <c r="I5170" s="228">
        <v>1047557.29</v>
      </c>
      <c r="J5170" s="228">
        <v>424790.83</v>
      </c>
      <c r="K5170" s="228">
        <v>193385</v>
      </c>
      <c r="L5170" s="228">
        <v>1843678.3</v>
      </c>
    </row>
    <row r="5171" spans="1:12">
      <c r="A5171" s="228">
        <v>2011</v>
      </c>
      <c r="B5171" s="228" t="s">
        <v>194</v>
      </c>
      <c r="C5171" s="228" t="s">
        <v>64</v>
      </c>
      <c r="D5171" s="228" t="s">
        <v>205</v>
      </c>
      <c r="E5171" s="228">
        <v>40</v>
      </c>
      <c r="F5171" s="228">
        <v>24048</v>
      </c>
      <c r="G5171" s="228">
        <v>1021</v>
      </c>
      <c r="H5171" s="228">
        <v>1859</v>
      </c>
      <c r="I5171" s="228">
        <v>1633319.27</v>
      </c>
      <c r="J5171" s="228">
        <v>632743.51</v>
      </c>
      <c r="K5171" s="228">
        <v>327119.8</v>
      </c>
      <c r="L5171" s="228">
        <v>2797061.84</v>
      </c>
    </row>
    <row r="5172" spans="1:12">
      <c r="A5172" s="228">
        <v>2011</v>
      </c>
      <c r="B5172" s="228" t="s">
        <v>194</v>
      </c>
      <c r="C5172" s="228" t="s">
        <v>64</v>
      </c>
      <c r="D5172" s="228" t="s">
        <v>205</v>
      </c>
      <c r="E5172" s="228">
        <v>45</v>
      </c>
      <c r="F5172" s="228">
        <v>25817</v>
      </c>
      <c r="G5172" s="228">
        <v>1225</v>
      </c>
      <c r="H5172" s="228">
        <v>2173</v>
      </c>
      <c r="I5172" s="228">
        <v>1796962.85</v>
      </c>
      <c r="J5172" s="228">
        <v>760538.11</v>
      </c>
      <c r="K5172" s="228">
        <v>442039.8</v>
      </c>
      <c r="L5172" s="228">
        <v>3244646.8</v>
      </c>
    </row>
    <row r="5173" spans="1:12">
      <c r="A5173" s="228">
        <v>2011</v>
      </c>
      <c r="B5173" s="228" t="s">
        <v>194</v>
      </c>
      <c r="C5173" s="228" t="s">
        <v>64</v>
      </c>
      <c r="D5173" s="228" t="s">
        <v>205</v>
      </c>
      <c r="E5173" s="228">
        <v>50</v>
      </c>
      <c r="F5173" s="228">
        <v>28909</v>
      </c>
      <c r="G5173" s="228">
        <v>2065</v>
      </c>
      <c r="H5173" s="228">
        <v>3977</v>
      </c>
      <c r="I5173" s="228">
        <v>3124781.24</v>
      </c>
      <c r="J5173" s="228">
        <v>1226371.08</v>
      </c>
      <c r="K5173" s="228">
        <v>873191.18</v>
      </c>
      <c r="L5173" s="228">
        <v>5512668.2800000003</v>
      </c>
    </row>
    <row r="5174" spans="1:12">
      <c r="A5174" s="228">
        <v>2011</v>
      </c>
      <c r="B5174" s="228" t="s">
        <v>194</v>
      </c>
      <c r="C5174" s="228" t="s">
        <v>64</v>
      </c>
      <c r="D5174" s="228" t="s">
        <v>205</v>
      </c>
      <c r="E5174" s="228">
        <v>55</v>
      </c>
      <c r="F5174" s="228">
        <v>29147</v>
      </c>
      <c r="G5174" s="228">
        <v>2853</v>
      </c>
      <c r="H5174" s="228">
        <v>5773</v>
      </c>
      <c r="I5174" s="228">
        <v>4720988.68</v>
      </c>
      <c r="J5174" s="228">
        <v>1672604.57</v>
      </c>
      <c r="K5174" s="228">
        <v>1527358.49</v>
      </c>
      <c r="L5174" s="228">
        <v>8282158.46</v>
      </c>
    </row>
    <row r="5175" spans="1:12">
      <c r="A5175" s="228">
        <v>2011</v>
      </c>
      <c r="B5175" s="228" t="s">
        <v>194</v>
      </c>
      <c r="C5175" s="228" t="s">
        <v>64</v>
      </c>
      <c r="D5175" s="228" t="s">
        <v>205</v>
      </c>
      <c r="E5175" s="228">
        <v>60</v>
      </c>
      <c r="F5175" s="228">
        <v>28696</v>
      </c>
      <c r="G5175" s="228">
        <v>3495</v>
      </c>
      <c r="H5175" s="228">
        <v>7181</v>
      </c>
      <c r="I5175" s="228">
        <v>5976845.3700000001</v>
      </c>
      <c r="J5175" s="228">
        <v>2091640.91</v>
      </c>
      <c r="K5175" s="228">
        <v>1902330</v>
      </c>
      <c r="L5175" s="228">
        <v>10389828.720000001</v>
      </c>
    </row>
    <row r="5176" spans="1:12">
      <c r="A5176" s="228">
        <v>2011</v>
      </c>
      <c r="B5176" s="228" t="s">
        <v>194</v>
      </c>
      <c r="C5176" s="228" t="s">
        <v>64</v>
      </c>
      <c r="D5176" s="228" t="s">
        <v>205</v>
      </c>
      <c r="E5176" s="228">
        <v>65</v>
      </c>
      <c r="F5176" s="228">
        <v>22080</v>
      </c>
      <c r="G5176" s="228">
        <v>3505</v>
      </c>
      <c r="H5176" s="228">
        <v>7515</v>
      </c>
      <c r="I5176" s="228">
        <v>6183963.79</v>
      </c>
      <c r="J5176" s="228">
        <v>2225799.65</v>
      </c>
      <c r="K5176" s="228">
        <v>2001384.65</v>
      </c>
      <c r="L5176" s="228">
        <v>10818505.6</v>
      </c>
    </row>
    <row r="5177" spans="1:12">
      <c r="A5177" s="228">
        <v>2011</v>
      </c>
      <c r="B5177" s="228" t="s">
        <v>194</v>
      </c>
      <c r="C5177" s="228" t="s">
        <v>64</v>
      </c>
      <c r="D5177" s="228" t="s">
        <v>205</v>
      </c>
      <c r="E5177" s="228">
        <v>70</v>
      </c>
      <c r="F5177" s="228">
        <v>15301</v>
      </c>
      <c r="G5177" s="228">
        <v>3400</v>
      </c>
      <c r="H5177" s="228">
        <v>8295</v>
      </c>
      <c r="I5177" s="228">
        <v>6587399.4500000002</v>
      </c>
      <c r="J5177" s="228">
        <v>2083776.24</v>
      </c>
      <c r="K5177" s="228">
        <v>2011372.46</v>
      </c>
      <c r="L5177" s="228">
        <v>10954171.51</v>
      </c>
    </row>
    <row r="5178" spans="1:12">
      <c r="A5178" s="228">
        <v>2011</v>
      </c>
      <c r="B5178" s="228" t="s">
        <v>194</v>
      </c>
      <c r="C5178" s="228" t="s">
        <v>64</v>
      </c>
      <c r="D5178" s="228" t="s">
        <v>205</v>
      </c>
      <c r="E5178" s="228">
        <v>75</v>
      </c>
      <c r="F5178" s="228">
        <v>11033</v>
      </c>
      <c r="G5178" s="228">
        <v>2991</v>
      </c>
      <c r="H5178" s="228">
        <v>8473</v>
      </c>
      <c r="I5178" s="228">
        <v>5976210.5499999998</v>
      </c>
      <c r="J5178" s="228">
        <v>1717463.03</v>
      </c>
      <c r="K5178" s="228">
        <v>1691588</v>
      </c>
      <c r="L5178" s="228">
        <v>9394119.0600000005</v>
      </c>
    </row>
    <row r="5179" spans="1:12">
      <c r="A5179" s="228">
        <v>2011</v>
      </c>
      <c r="B5179" s="228" t="s">
        <v>194</v>
      </c>
      <c r="C5179" s="228" t="s">
        <v>64</v>
      </c>
      <c r="D5179" s="228" t="s">
        <v>205</v>
      </c>
      <c r="E5179" s="228">
        <v>80</v>
      </c>
      <c r="F5179" s="228">
        <v>8376</v>
      </c>
      <c r="G5179" s="228">
        <v>2754</v>
      </c>
      <c r="H5179" s="228">
        <v>10528</v>
      </c>
      <c r="I5179" s="228">
        <v>5976782.4000000004</v>
      </c>
      <c r="J5179" s="228">
        <v>1567490.17</v>
      </c>
      <c r="K5179" s="228">
        <v>1380963.5</v>
      </c>
      <c r="L5179" s="228">
        <v>9174824.2699999996</v>
      </c>
    </row>
    <row r="5180" spans="1:12">
      <c r="A5180" s="228">
        <v>2011</v>
      </c>
      <c r="B5180" s="228" t="s">
        <v>194</v>
      </c>
      <c r="C5180" s="228" t="s">
        <v>64</v>
      </c>
      <c r="D5180" s="228" t="s">
        <v>205</v>
      </c>
      <c r="E5180" s="228">
        <v>85</v>
      </c>
      <c r="F5180" s="228">
        <v>3520</v>
      </c>
      <c r="G5180" s="228">
        <v>959</v>
      </c>
      <c r="H5180" s="228">
        <v>4636</v>
      </c>
      <c r="I5180" s="228">
        <v>2434124.4</v>
      </c>
      <c r="J5180" s="228">
        <v>586625.64</v>
      </c>
      <c r="K5180" s="228">
        <v>607697.4</v>
      </c>
      <c r="L5180" s="228">
        <v>3702627.67</v>
      </c>
    </row>
    <row r="5181" spans="1:12">
      <c r="A5181" s="228">
        <v>2011</v>
      </c>
      <c r="B5181" s="228" t="s">
        <v>194</v>
      </c>
      <c r="C5181" s="228" t="s">
        <v>64</v>
      </c>
      <c r="D5181" s="228" t="s">
        <v>205</v>
      </c>
      <c r="E5181" s="228">
        <v>90</v>
      </c>
      <c r="F5181" s="228">
        <v>932</v>
      </c>
      <c r="G5181" s="228">
        <v>336</v>
      </c>
      <c r="H5181" s="228">
        <v>2218</v>
      </c>
      <c r="I5181" s="228">
        <v>799594.45</v>
      </c>
      <c r="J5181" s="228">
        <v>127252.51</v>
      </c>
      <c r="K5181" s="228">
        <v>163220</v>
      </c>
      <c r="L5181" s="228">
        <v>985919.54</v>
      </c>
    </row>
    <row r="5182" spans="1:12">
      <c r="A5182" s="228">
        <v>2011</v>
      </c>
      <c r="B5182" s="228" t="s">
        <v>194</v>
      </c>
      <c r="C5182" s="228" t="s">
        <v>64</v>
      </c>
      <c r="D5182" s="228" t="s">
        <v>205</v>
      </c>
      <c r="E5182" s="228">
        <v>95</v>
      </c>
      <c r="F5182" s="228">
        <v>199</v>
      </c>
      <c r="G5182" s="228">
        <v>47</v>
      </c>
      <c r="H5182" s="228">
        <v>646</v>
      </c>
      <c r="I5182" s="228">
        <v>208568.5</v>
      </c>
      <c r="J5182" s="228">
        <v>26023.87</v>
      </c>
      <c r="K5182" s="228">
        <v>3409</v>
      </c>
      <c r="L5182" s="228">
        <v>283830.36</v>
      </c>
    </row>
    <row r="5183" spans="1:12">
      <c r="A5183" s="228">
        <v>2011</v>
      </c>
      <c r="B5183" s="228" t="s">
        <v>194</v>
      </c>
      <c r="C5183" s="228" t="s">
        <v>64</v>
      </c>
      <c r="D5183" s="228" t="s">
        <v>206</v>
      </c>
      <c r="E5183" s="228">
        <v>0</v>
      </c>
      <c r="F5183" s="228">
        <v>18543</v>
      </c>
      <c r="G5183" s="228">
        <v>616</v>
      </c>
      <c r="H5183" s="228">
        <v>2082</v>
      </c>
      <c r="I5183" s="228">
        <v>972552.5</v>
      </c>
      <c r="J5183" s="228">
        <v>264475.11</v>
      </c>
      <c r="K5183" s="228">
        <v>12092</v>
      </c>
      <c r="L5183" s="228">
        <v>1339140.02</v>
      </c>
    </row>
    <row r="5184" spans="1:12">
      <c r="A5184" s="228">
        <v>2011</v>
      </c>
      <c r="B5184" s="228" t="s">
        <v>194</v>
      </c>
      <c r="C5184" s="228" t="s">
        <v>64</v>
      </c>
      <c r="D5184" s="228" t="s">
        <v>206</v>
      </c>
      <c r="E5184" s="228">
        <v>5</v>
      </c>
      <c r="F5184" s="228">
        <v>18848</v>
      </c>
      <c r="G5184" s="228">
        <v>269</v>
      </c>
      <c r="H5184" s="228">
        <v>316</v>
      </c>
      <c r="I5184" s="228">
        <v>253158.15</v>
      </c>
      <c r="J5184" s="228">
        <v>105514.92</v>
      </c>
      <c r="K5184" s="228">
        <v>11838</v>
      </c>
      <c r="L5184" s="228">
        <v>406364.89</v>
      </c>
    </row>
    <row r="5185" spans="1:12">
      <c r="A5185" s="228">
        <v>2011</v>
      </c>
      <c r="B5185" s="228" t="s">
        <v>194</v>
      </c>
      <c r="C5185" s="228" t="s">
        <v>64</v>
      </c>
      <c r="D5185" s="228" t="s">
        <v>206</v>
      </c>
      <c r="E5185" s="228">
        <v>10</v>
      </c>
      <c r="F5185" s="228">
        <v>19670</v>
      </c>
      <c r="G5185" s="228">
        <v>225</v>
      </c>
      <c r="H5185" s="228">
        <v>280</v>
      </c>
      <c r="I5185" s="228">
        <v>240229</v>
      </c>
      <c r="J5185" s="228">
        <v>103703.67</v>
      </c>
      <c r="K5185" s="228">
        <v>59812</v>
      </c>
      <c r="L5185" s="228">
        <v>420050.37</v>
      </c>
    </row>
    <row r="5186" spans="1:12">
      <c r="A5186" s="228">
        <v>2011</v>
      </c>
      <c r="B5186" s="228" t="s">
        <v>194</v>
      </c>
      <c r="C5186" s="228" t="s">
        <v>64</v>
      </c>
      <c r="D5186" s="228" t="s">
        <v>206</v>
      </c>
      <c r="E5186" s="228">
        <v>15</v>
      </c>
      <c r="F5186" s="228">
        <v>21809</v>
      </c>
      <c r="G5186" s="228">
        <v>647</v>
      </c>
      <c r="H5186" s="228">
        <v>1023</v>
      </c>
      <c r="I5186" s="228">
        <v>829921.15</v>
      </c>
      <c r="J5186" s="228">
        <v>297999.59000000003</v>
      </c>
      <c r="K5186" s="228">
        <v>90358</v>
      </c>
      <c r="L5186" s="228">
        <v>1340655.19</v>
      </c>
    </row>
    <row r="5187" spans="1:12">
      <c r="A5187" s="228">
        <v>2011</v>
      </c>
      <c r="B5187" s="228" t="s">
        <v>194</v>
      </c>
      <c r="C5187" s="228" t="s">
        <v>64</v>
      </c>
      <c r="D5187" s="228" t="s">
        <v>206</v>
      </c>
      <c r="E5187" s="228">
        <v>20</v>
      </c>
      <c r="F5187" s="228">
        <v>20619</v>
      </c>
      <c r="G5187" s="228">
        <v>968</v>
      </c>
      <c r="H5187" s="228">
        <v>1743</v>
      </c>
      <c r="I5187" s="228">
        <v>1339935.8999999999</v>
      </c>
      <c r="J5187" s="228">
        <v>474690.09</v>
      </c>
      <c r="K5187" s="228">
        <v>191030</v>
      </c>
      <c r="L5187" s="228">
        <v>2179575.7400000002</v>
      </c>
    </row>
    <row r="5188" spans="1:12">
      <c r="A5188" s="228">
        <v>2011</v>
      </c>
      <c r="B5188" s="228" t="s">
        <v>194</v>
      </c>
      <c r="C5188" s="228" t="s">
        <v>64</v>
      </c>
      <c r="D5188" s="228" t="s">
        <v>206</v>
      </c>
      <c r="E5188" s="228">
        <v>25</v>
      </c>
      <c r="F5188" s="228">
        <v>19284</v>
      </c>
      <c r="G5188" s="228">
        <v>1176</v>
      </c>
      <c r="H5188" s="228">
        <v>3205</v>
      </c>
      <c r="I5188" s="228">
        <v>2380101.6</v>
      </c>
      <c r="J5188" s="228">
        <v>928036.38</v>
      </c>
      <c r="K5188" s="228">
        <v>137861</v>
      </c>
      <c r="L5188" s="228">
        <v>3850795.92</v>
      </c>
    </row>
    <row r="5189" spans="1:12">
      <c r="A5189" s="228">
        <v>2011</v>
      </c>
      <c r="B5189" s="228" t="s">
        <v>194</v>
      </c>
      <c r="C5189" s="228" t="s">
        <v>64</v>
      </c>
      <c r="D5189" s="228" t="s">
        <v>206</v>
      </c>
      <c r="E5189" s="228">
        <v>30</v>
      </c>
      <c r="F5189" s="228">
        <v>22459</v>
      </c>
      <c r="G5189" s="228">
        <v>1821</v>
      </c>
      <c r="H5189" s="228">
        <v>5021</v>
      </c>
      <c r="I5189" s="228">
        <v>3988703.34</v>
      </c>
      <c r="J5189" s="228">
        <v>1540409.61</v>
      </c>
      <c r="K5189" s="228">
        <v>208569</v>
      </c>
      <c r="L5189" s="228">
        <v>6232498.3899999997</v>
      </c>
    </row>
    <row r="5190" spans="1:12">
      <c r="A5190" s="228">
        <v>2011</v>
      </c>
      <c r="B5190" s="228" t="s">
        <v>194</v>
      </c>
      <c r="C5190" s="228" t="s">
        <v>64</v>
      </c>
      <c r="D5190" s="228" t="s">
        <v>206</v>
      </c>
      <c r="E5190" s="228">
        <v>35</v>
      </c>
      <c r="F5190" s="228">
        <v>23631</v>
      </c>
      <c r="G5190" s="228">
        <v>1896</v>
      </c>
      <c r="H5190" s="228">
        <v>4560</v>
      </c>
      <c r="I5190" s="228">
        <v>3377143.89</v>
      </c>
      <c r="J5190" s="228">
        <v>1283701.05</v>
      </c>
      <c r="K5190" s="228">
        <v>253719</v>
      </c>
      <c r="L5190" s="228">
        <v>5362471.2300000004</v>
      </c>
    </row>
    <row r="5191" spans="1:12">
      <c r="A5191" s="228">
        <v>2011</v>
      </c>
      <c r="B5191" s="228" t="s">
        <v>194</v>
      </c>
      <c r="C5191" s="228" t="s">
        <v>64</v>
      </c>
      <c r="D5191" s="228" t="s">
        <v>206</v>
      </c>
      <c r="E5191" s="228">
        <v>40</v>
      </c>
      <c r="F5191" s="228">
        <v>26422</v>
      </c>
      <c r="G5191" s="228">
        <v>1793</v>
      </c>
      <c r="H5191" s="228">
        <v>3662</v>
      </c>
      <c r="I5191" s="228">
        <v>3017175.9</v>
      </c>
      <c r="J5191" s="228">
        <v>1103895.08</v>
      </c>
      <c r="K5191" s="228">
        <v>396175.91</v>
      </c>
      <c r="L5191" s="228">
        <v>4914473.57</v>
      </c>
    </row>
    <row r="5192" spans="1:12">
      <c r="A5192" s="228">
        <v>2011</v>
      </c>
      <c r="B5192" s="228" t="s">
        <v>194</v>
      </c>
      <c r="C5192" s="228" t="s">
        <v>64</v>
      </c>
      <c r="D5192" s="228" t="s">
        <v>206</v>
      </c>
      <c r="E5192" s="228">
        <v>45</v>
      </c>
      <c r="F5192" s="228">
        <v>28412</v>
      </c>
      <c r="G5192" s="228">
        <v>1982</v>
      </c>
      <c r="H5192" s="228">
        <v>4091</v>
      </c>
      <c r="I5192" s="228">
        <v>3566199.25</v>
      </c>
      <c r="J5192" s="228">
        <v>1209863.26</v>
      </c>
      <c r="K5192" s="228">
        <v>651918.94999999995</v>
      </c>
      <c r="L5192" s="228">
        <v>5854225.4699999997</v>
      </c>
    </row>
    <row r="5193" spans="1:12">
      <c r="A5193" s="228">
        <v>2011</v>
      </c>
      <c r="B5193" s="228" t="s">
        <v>194</v>
      </c>
      <c r="C5193" s="228" t="s">
        <v>64</v>
      </c>
      <c r="D5193" s="228" t="s">
        <v>206</v>
      </c>
      <c r="E5193" s="228">
        <v>50</v>
      </c>
      <c r="F5193" s="228">
        <v>32059</v>
      </c>
      <c r="G5193" s="228">
        <v>2800</v>
      </c>
      <c r="H5193" s="228">
        <v>6250</v>
      </c>
      <c r="I5193" s="228">
        <v>4519857.8</v>
      </c>
      <c r="J5193" s="228">
        <v>1573054.15</v>
      </c>
      <c r="K5193" s="228">
        <v>812815.2</v>
      </c>
      <c r="L5193" s="228">
        <v>7413369.2199999997</v>
      </c>
    </row>
    <row r="5194" spans="1:12">
      <c r="A5194" s="228">
        <v>2011</v>
      </c>
      <c r="B5194" s="228" t="s">
        <v>194</v>
      </c>
      <c r="C5194" s="228" t="s">
        <v>64</v>
      </c>
      <c r="D5194" s="228" t="s">
        <v>206</v>
      </c>
      <c r="E5194" s="228">
        <v>55</v>
      </c>
      <c r="F5194" s="228">
        <v>32051</v>
      </c>
      <c r="G5194" s="228">
        <v>3353</v>
      </c>
      <c r="H5194" s="228">
        <v>7130</v>
      </c>
      <c r="I5194" s="228">
        <v>5529270.4100000001</v>
      </c>
      <c r="J5194" s="228">
        <v>1814648.75</v>
      </c>
      <c r="K5194" s="228">
        <v>1389405.2</v>
      </c>
      <c r="L5194" s="228">
        <v>9143366.7400000002</v>
      </c>
    </row>
    <row r="5195" spans="1:12">
      <c r="A5195" s="228">
        <v>2011</v>
      </c>
      <c r="B5195" s="228" t="s">
        <v>194</v>
      </c>
      <c r="C5195" s="228" t="s">
        <v>64</v>
      </c>
      <c r="D5195" s="228" t="s">
        <v>206</v>
      </c>
      <c r="E5195" s="228">
        <v>60</v>
      </c>
      <c r="F5195" s="228">
        <v>31071</v>
      </c>
      <c r="G5195" s="228">
        <v>3714</v>
      </c>
      <c r="H5195" s="228">
        <v>8078</v>
      </c>
      <c r="I5195" s="228">
        <v>6385085.8099999996</v>
      </c>
      <c r="J5195" s="228">
        <v>2186805.23</v>
      </c>
      <c r="K5195" s="228">
        <v>1834295.5</v>
      </c>
      <c r="L5195" s="228">
        <v>10869492.17</v>
      </c>
    </row>
    <row r="5196" spans="1:12">
      <c r="A5196" s="228">
        <v>2011</v>
      </c>
      <c r="B5196" s="228" t="s">
        <v>194</v>
      </c>
      <c r="C5196" s="228" t="s">
        <v>64</v>
      </c>
      <c r="D5196" s="228" t="s">
        <v>206</v>
      </c>
      <c r="E5196" s="228">
        <v>65</v>
      </c>
      <c r="F5196" s="228">
        <v>23074</v>
      </c>
      <c r="G5196" s="228">
        <v>3542</v>
      </c>
      <c r="H5196" s="228">
        <v>8298</v>
      </c>
      <c r="I5196" s="228">
        <v>6486799.2300000004</v>
      </c>
      <c r="J5196" s="228">
        <v>2156943.2799999998</v>
      </c>
      <c r="K5196" s="228">
        <v>1878031.41</v>
      </c>
      <c r="L5196" s="228">
        <v>10866857.880000001</v>
      </c>
    </row>
    <row r="5197" spans="1:12">
      <c r="A5197" s="228">
        <v>2011</v>
      </c>
      <c r="B5197" s="228" t="s">
        <v>194</v>
      </c>
      <c r="C5197" s="228" t="s">
        <v>64</v>
      </c>
      <c r="D5197" s="228" t="s">
        <v>206</v>
      </c>
      <c r="E5197" s="228">
        <v>70</v>
      </c>
      <c r="F5197" s="228">
        <v>16543</v>
      </c>
      <c r="G5197" s="228">
        <v>3171</v>
      </c>
      <c r="H5197" s="228">
        <v>8658</v>
      </c>
      <c r="I5197" s="228">
        <v>6278277.5</v>
      </c>
      <c r="J5197" s="228">
        <v>1945368.59</v>
      </c>
      <c r="K5197" s="228">
        <v>1977201.75</v>
      </c>
      <c r="L5197" s="228">
        <v>10471203.300000001</v>
      </c>
    </row>
    <row r="5198" spans="1:12">
      <c r="A5198" s="228">
        <v>2011</v>
      </c>
      <c r="B5198" s="228" t="s">
        <v>194</v>
      </c>
      <c r="C5198" s="228" t="s">
        <v>64</v>
      </c>
      <c r="D5198" s="228" t="s">
        <v>206</v>
      </c>
      <c r="E5198" s="228">
        <v>75</v>
      </c>
      <c r="F5198" s="228">
        <v>12445</v>
      </c>
      <c r="G5198" s="228">
        <v>2702</v>
      </c>
      <c r="H5198" s="228">
        <v>8488</v>
      </c>
      <c r="I5198" s="228">
        <v>5570538.9500000002</v>
      </c>
      <c r="J5198" s="228">
        <v>1601830.88</v>
      </c>
      <c r="K5198" s="228">
        <v>1547345.95</v>
      </c>
      <c r="L5198" s="228">
        <v>8937909.1600000001</v>
      </c>
    </row>
    <row r="5199" spans="1:12">
      <c r="A5199" s="228">
        <v>2011</v>
      </c>
      <c r="B5199" s="228" t="s">
        <v>194</v>
      </c>
      <c r="C5199" s="228" t="s">
        <v>64</v>
      </c>
      <c r="D5199" s="228" t="s">
        <v>206</v>
      </c>
      <c r="E5199" s="228">
        <v>80</v>
      </c>
      <c r="F5199" s="228">
        <v>10688</v>
      </c>
      <c r="G5199" s="228">
        <v>2495</v>
      </c>
      <c r="H5199" s="228">
        <v>11529</v>
      </c>
      <c r="I5199" s="228">
        <v>6395972</v>
      </c>
      <c r="J5199" s="228">
        <v>1558755.31</v>
      </c>
      <c r="K5199" s="228">
        <v>1221814.3999999999</v>
      </c>
      <c r="L5199" s="228">
        <v>9328480.6999999993</v>
      </c>
    </row>
    <row r="5200" spans="1:12">
      <c r="A5200" s="228">
        <v>2011</v>
      </c>
      <c r="B5200" s="228" t="s">
        <v>194</v>
      </c>
      <c r="C5200" s="228" t="s">
        <v>64</v>
      </c>
      <c r="D5200" s="228" t="s">
        <v>206</v>
      </c>
      <c r="E5200" s="228">
        <v>85</v>
      </c>
      <c r="F5200" s="228">
        <v>6890</v>
      </c>
      <c r="G5200" s="228">
        <v>1451</v>
      </c>
      <c r="H5200" s="228">
        <v>8588</v>
      </c>
      <c r="I5200" s="228">
        <v>4262348.8099999996</v>
      </c>
      <c r="J5200" s="228">
        <v>879160.72</v>
      </c>
      <c r="K5200" s="228">
        <v>544775</v>
      </c>
      <c r="L5200" s="228">
        <v>5813141.29</v>
      </c>
    </row>
    <row r="5201" spans="1:12">
      <c r="A5201" s="228">
        <v>2011</v>
      </c>
      <c r="B5201" s="228" t="s">
        <v>194</v>
      </c>
      <c r="C5201" s="228" t="s">
        <v>64</v>
      </c>
      <c r="D5201" s="228" t="s">
        <v>206</v>
      </c>
      <c r="E5201" s="228">
        <v>90</v>
      </c>
      <c r="F5201" s="228">
        <v>2791</v>
      </c>
      <c r="G5201" s="228">
        <v>541</v>
      </c>
      <c r="H5201" s="228">
        <v>5458</v>
      </c>
      <c r="I5201" s="228">
        <v>2146881.65</v>
      </c>
      <c r="J5201" s="228">
        <v>336863.47</v>
      </c>
      <c r="K5201" s="228">
        <v>300572</v>
      </c>
      <c r="L5201" s="228">
        <v>2933687.79</v>
      </c>
    </row>
    <row r="5202" spans="1:12">
      <c r="A5202" s="228">
        <v>2011</v>
      </c>
      <c r="B5202" s="228" t="s">
        <v>194</v>
      </c>
      <c r="C5202" s="228" t="s">
        <v>64</v>
      </c>
      <c r="D5202" s="228" t="s">
        <v>206</v>
      </c>
      <c r="E5202" s="228">
        <v>95</v>
      </c>
      <c r="F5202" s="228">
        <v>827</v>
      </c>
      <c r="G5202" s="228">
        <v>161</v>
      </c>
      <c r="H5202" s="228">
        <v>2124</v>
      </c>
      <c r="I5202" s="228">
        <v>684184.9</v>
      </c>
      <c r="J5202" s="228">
        <v>82269.350000000006</v>
      </c>
      <c r="K5202" s="228">
        <v>45578</v>
      </c>
      <c r="L5202" s="228">
        <v>850039.73</v>
      </c>
    </row>
    <row r="5203" spans="1:12">
      <c r="A5203" s="228">
        <v>2011</v>
      </c>
      <c r="B5203" s="228" t="s">
        <v>194</v>
      </c>
      <c r="C5203" s="228" t="s">
        <v>65</v>
      </c>
      <c r="D5203" s="228" t="s">
        <v>205</v>
      </c>
      <c r="E5203" s="228">
        <v>0</v>
      </c>
      <c r="F5203" s="228">
        <v>39373</v>
      </c>
      <c r="G5203" s="228">
        <v>1652</v>
      </c>
      <c r="H5203" s="228">
        <v>4116</v>
      </c>
      <c r="I5203" s="228">
        <v>2820935.7</v>
      </c>
      <c r="J5203" s="228">
        <v>473587.64</v>
      </c>
      <c r="K5203" s="228">
        <v>85006</v>
      </c>
      <c r="L5203" s="228">
        <v>3562665.12</v>
      </c>
    </row>
    <row r="5204" spans="1:12">
      <c r="A5204" s="228">
        <v>2011</v>
      </c>
      <c r="B5204" s="228" t="s">
        <v>194</v>
      </c>
      <c r="C5204" s="228" t="s">
        <v>65</v>
      </c>
      <c r="D5204" s="228" t="s">
        <v>205</v>
      </c>
      <c r="E5204" s="228">
        <v>5</v>
      </c>
      <c r="F5204" s="228">
        <v>38539</v>
      </c>
      <c r="G5204" s="228">
        <v>610</v>
      </c>
      <c r="H5204" s="228">
        <v>746</v>
      </c>
      <c r="I5204" s="228">
        <v>738809</v>
      </c>
      <c r="J5204" s="228">
        <v>207650.43</v>
      </c>
      <c r="K5204" s="228">
        <v>14038.76</v>
      </c>
      <c r="L5204" s="228">
        <v>1043074.71</v>
      </c>
    </row>
    <row r="5205" spans="1:12">
      <c r="A5205" s="228">
        <v>2011</v>
      </c>
      <c r="B5205" s="228" t="s">
        <v>194</v>
      </c>
      <c r="C5205" s="228" t="s">
        <v>65</v>
      </c>
      <c r="D5205" s="228" t="s">
        <v>205</v>
      </c>
      <c r="E5205" s="228">
        <v>10</v>
      </c>
      <c r="F5205" s="228">
        <v>39317</v>
      </c>
      <c r="G5205" s="228">
        <v>387</v>
      </c>
      <c r="H5205" s="228">
        <v>550</v>
      </c>
      <c r="I5205" s="228">
        <v>543007.69999999995</v>
      </c>
      <c r="J5205" s="228">
        <v>145584.37</v>
      </c>
      <c r="K5205" s="228">
        <v>70168</v>
      </c>
      <c r="L5205" s="228">
        <v>829732.67</v>
      </c>
    </row>
    <row r="5206" spans="1:12">
      <c r="A5206" s="228">
        <v>2011</v>
      </c>
      <c r="B5206" s="228" t="s">
        <v>194</v>
      </c>
      <c r="C5206" s="228" t="s">
        <v>65</v>
      </c>
      <c r="D5206" s="228" t="s">
        <v>205</v>
      </c>
      <c r="E5206" s="228">
        <v>15</v>
      </c>
      <c r="F5206" s="228">
        <v>40602</v>
      </c>
      <c r="G5206" s="228">
        <v>1127</v>
      </c>
      <c r="H5206" s="228">
        <v>1774</v>
      </c>
      <c r="I5206" s="228">
        <v>1897006.5</v>
      </c>
      <c r="J5206" s="228">
        <v>443514.69</v>
      </c>
      <c r="K5206" s="228">
        <v>409332</v>
      </c>
      <c r="L5206" s="228">
        <v>3026025.68</v>
      </c>
    </row>
    <row r="5207" spans="1:12">
      <c r="A5207" s="228">
        <v>2011</v>
      </c>
      <c r="B5207" s="228" t="s">
        <v>194</v>
      </c>
      <c r="C5207" s="228" t="s">
        <v>65</v>
      </c>
      <c r="D5207" s="228" t="s">
        <v>205</v>
      </c>
      <c r="E5207" s="228">
        <v>20</v>
      </c>
      <c r="F5207" s="228">
        <v>34017</v>
      </c>
      <c r="G5207" s="228">
        <v>1049</v>
      </c>
      <c r="H5207" s="228">
        <v>1738</v>
      </c>
      <c r="I5207" s="228">
        <v>1878564.2</v>
      </c>
      <c r="J5207" s="228">
        <v>422267.32</v>
      </c>
      <c r="K5207" s="228">
        <v>441526</v>
      </c>
      <c r="L5207" s="228">
        <v>3041166.74</v>
      </c>
    </row>
    <row r="5208" spans="1:12">
      <c r="A5208" s="228">
        <v>2011</v>
      </c>
      <c r="B5208" s="228" t="s">
        <v>194</v>
      </c>
      <c r="C5208" s="228" t="s">
        <v>65</v>
      </c>
      <c r="D5208" s="228" t="s">
        <v>205</v>
      </c>
      <c r="E5208" s="228">
        <v>25</v>
      </c>
      <c r="F5208" s="228">
        <v>36789</v>
      </c>
      <c r="G5208" s="228">
        <v>1036</v>
      </c>
      <c r="H5208" s="228">
        <v>1859</v>
      </c>
      <c r="I5208" s="228">
        <v>1801321.91</v>
      </c>
      <c r="J5208" s="228">
        <v>437995.4</v>
      </c>
      <c r="K5208" s="228">
        <v>308830.59999999998</v>
      </c>
      <c r="L5208" s="228">
        <v>2898417.25</v>
      </c>
    </row>
    <row r="5209" spans="1:12">
      <c r="A5209" s="228">
        <v>2011</v>
      </c>
      <c r="B5209" s="228" t="s">
        <v>194</v>
      </c>
      <c r="C5209" s="228" t="s">
        <v>65</v>
      </c>
      <c r="D5209" s="228" t="s">
        <v>205</v>
      </c>
      <c r="E5209" s="228">
        <v>30</v>
      </c>
      <c r="F5209" s="228">
        <v>42700</v>
      </c>
      <c r="G5209" s="228">
        <v>1235</v>
      </c>
      <c r="H5209" s="228">
        <v>2274</v>
      </c>
      <c r="I5209" s="228">
        <v>2107159.9500000002</v>
      </c>
      <c r="J5209" s="228">
        <v>516038.27</v>
      </c>
      <c r="K5209" s="228">
        <v>374040</v>
      </c>
      <c r="L5209" s="228">
        <v>3404768.85</v>
      </c>
    </row>
    <row r="5210" spans="1:12">
      <c r="A5210" s="228">
        <v>2011</v>
      </c>
      <c r="B5210" s="228" t="s">
        <v>194</v>
      </c>
      <c r="C5210" s="228" t="s">
        <v>65</v>
      </c>
      <c r="D5210" s="228" t="s">
        <v>205</v>
      </c>
      <c r="E5210" s="228">
        <v>35</v>
      </c>
      <c r="F5210" s="228">
        <v>44706</v>
      </c>
      <c r="G5210" s="228">
        <v>1558</v>
      </c>
      <c r="H5210" s="228">
        <v>2575</v>
      </c>
      <c r="I5210" s="228">
        <v>2455651.6</v>
      </c>
      <c r="J5210" s="228">
        <v>636506.43000000005</v>
      </c>
      <c r="K5210" s="228">
        <v>441743.25</v>
      </c>
      <c r="L5210" s="228">
        <v>4032352.75</v>
      </c>
    </row>
    <row r="5211" spans="1:12">
      <c r="A5211" s="228">
        <v>2011</v>
      </c>
      <c r="B5211" s="228" t="s">
        <v>194</v>
      </c>
      <c r="C5211" s="228" t="s">
        <v>65</v>
      </c>
      <c r="D5211" s="228" t="s">
        <v>205</v>
      </c>
      <c r="E5211" s="228">
        <v>40</v>
      </c>
      <c r="F5211" s="228">
        <v>47062</v>
      </c>
      <c r="G5211" s="228">
        <v>1950</v>
      </c>
      <c r="H5211" s="228">
        <v>3330</v>
      </c>
      <c r="I5211" s="228">
        <v>3256246.75</v>
      </c>
      <c r="J5211" s="228">
        <v>897413.48</v>
      </c>
      <c r="K5211" s="228">
        <v>506759.75</v>
      </c>
      <c r="L5211" s="228">
        <v>5216683.58</v>
      </c>
    </row>
    <row r="5212" spans="1:12">
      <c r="A5212" s="228">
        <v>2011</v>
      </c>
      <c r="B5212" s="228" t="s">
        <v>194</v>
      </c>
      <c r="C5212" s="228" t="s">
        <v>65</v>
      </c>
      <c r="D5212" s="228" t="s">
        <v>205</v>
      </c>
      <c r="E5212" s="228">
        <v>45</v>
      </c>
      <c r="F5212" s="228">
        <v>46844</v>
      </c>
      <c r="G5212" s="228">
        <v>2453</v>
      </c>
      <c r="H5212" s="228">
        <v>4255</v>
      </c>
      <c r="I5212" s="228">
        <v>4579058.47</v>
      </c>
      <c r="J5212" s="228">
        <v>1277387.6100000001</v>
      </c>
      <c r="K5212" s="228">
        <v>1223554.25</v>
      </c>
      <c r="L5212" s="228">
        <v>7892448.3499999996</v>
      </c>
    </row>
    <row r="5213" spans="1:12">
      <c r="A5213" s="228">
        <v>2011</v>
      </c>
      <c r="B5213" s="228" t="s">
        <v>194</v>
      </c>
      <c r="C5213" s="228" t="s">
        <v>65</v>
      </c>
      <c r="D5213" s="228" t="s">
        <v>205</v>
      </c>
      <c r="E5213" s="228">
        <v>50</v>
      </c>
      <c r="F5213" s="228">
        <v>46684</v>
      </c>
      <c r="G5213" s="228">
        <v>3048</v>
      </c>
      <c r="H5213" s="228">
        <v>5509</v>
      </c>
      <c r="I5213" s="228">
        <v>5761590.25</v>
      </c>
      <c r="J5213" s="228">
        <v>1531813.47</v>
      </c>
      <c r="K5213" s="228">
        <v>1423982.15</v>
      </c>
      <c r="L5213" s="228">
        <v>9507112.8100000005</v>
      </c>
    </row>
    <row r="5214" spans="1:12">
      <c r="A5214" s="228">
        <v>2011</v>
      </c>
      <c r="B5214" s="228" t="s">
        <v>194</v>
      </c>
      <c r="C5214" s="228" t="s">
        <v>65</v>
      </c>
      <c r="D5214" s="228" t="s">
        <v>205</v>
      </c>
      <c r="E5214" s="228">
        <v>55</v>
      </c>
      <c r="F5214" s="228">
        <v>43203</v>
      </c>
      <c r="G5214" s="228">
        <v>3746</v>
      </c>
      <c r="H5214" s="228">
        <v>7294</v>
      </c>
      <c r="I5214" s="228">
        <v>7663575.7199999997</v>
      </c>
      <c r="J5214" s="228">
        <v>2033939.48</v>
      </c>
      <c r="K5214" s="228">
        <v>2167181</v>
      </c>
      <c r="L5214" s="228">
        <v>12947486.189999999</v>
      </c>
    </row>
    <row r="5215" spans="1:12">
      <c r="A5215" s="228">
        <v>2011</v>
      </c>
      <c r="B5215" s="228" t="s">
        <v>194</v>
      </c>
      <c r="C5215" s="228" t="s">
        <v>65</v>
      </c>
      <c r="D5215" s="228" t="s">
        <v>205</v>
      </c>
      <c r="E5215" s="228">
        <v>60</v>
      </c>
      <c r="F5215" s="228">
        <v>39728</v>
      </c>
      <c r="G5215" s="228">
        <v>4655</v>
      </c>
      <c r="H5215" s="228">
        <v>10182</v>
      </c>
      <c r="I5215" s="228">
        <v>11159174.98</v>
      </c>
      <c r="J5215" s="228">
        <v>2746170.7</v>
      </c>
      <c r="K5215" s="228">
        <v>3388825.15</v>
      </c>
      <c r="L5215" s="228">
        <v>18629732.989999998</v>
      </c>
    </row>
    <row r="5216" spans="1:12">
      <c r="A5216" s="228">
        <v>2011</v>
      </c>
      <c r="B5216" s="228" t="s">
        <v>194</v>
      </c>
      <c r="C5216" s="228" t="s">
        <v>65</v>
      </c>
      <c r="D5216" s="228" t="s">
        <v>205</v>
      </c>
      <c r="E5216" s="228">
        <v>65</v>
      </c>
      <c r="F5216" s="228">
        <v>27768</v>
      </c>
      <c r="G5216" s="228">
        <v>4631</v>
      </c>
      <c r="H5216" s="228">
        <v>9920</v>
      </c>
      <c r="I5216" s="228">
        <v>10852310.99</v>
      </c>
      <c r="J5216" s="228">
        <v>2742317.71</v>
      </c>
      <c r="K5216" s="228">
        <v>3441226.9</v>
      </c>
      <c r="L5216" s="228">
        <v>18159305.129999999</v>
      </c>
    </row>
    <row r="5217" spans="1:12">
      <c r="A5217" s="228">
        <v>2011</v>
      </c>
      <c r="B5217" s="228" t="s">
        <v>194</v>
      </c>
      <c r="C5217" s="228" t="s">
        <v>65</v>
      </c>
      <c r="D5217" s="228" t="s">
        <v>205</v>
      </c>
      <c r="E5217" s="228">
        <v>70</v>
      </c>
      <c r="F5217" s="228">
        <v>19045</v>
      </c>
      <c r="G5217" s="228">
        <v>3924</v>
      </c>
      <c r="H5217" s="228">
        <v>9502</v>
      </c>
      <c r="I5217" s="228">
        <v>9483711.5399999991</v>
      </c>
      <c r="J5217" s="228">
        <v>2368388.63</v>
      </c>
      <c r="K5217" s="228">
        <v>3338576</v>
      </c>
      <c r="L5217" s="228">
        <v>15970422.380000001</v>
      </c>
    </row>
    <row r="5218" spans="1:12">
      <c r="A5218" s="228">
        <v>2011</v>
      </c>
      <c r="B5218" s="228" t="s">
        <v>194</v>
      </c>
      <c r="C5218" s="228" t="s">
        <v>65</v>
      </c>
      <c r="D5218" s="228" t="s">
        <v>205</v>
      </c>
      <c r="E5218" s="228">
        <v>75</v>
      </c>
      <c r="F5218" s="228">
        <v>12599</v>
      </c>
      <c r="G5218" s="228">
        <v>3238</v>
      </c>
      <c r="H5218" s="228">
        <v>9851</v>
      </c>
      <c r="I5218" s="228">
        <v>8807326.5500000007</v>
      </c>
      <c r="J5218" s="228">
        <v>2009390.01</v>
      </c>
      <c r="K5218" s="228">
        <v>2498475</v>
      </c>
      <c r="L5218" s="228">
        <v>13872214.73</v>
      </c>
    </row>
    <row r="5219" spans="1:12">
      <c r="A5219" s="228">
        <v>2011</v>
      </c>
      <c r="B5219" s="228" t="s">
        <v>194</v>
      </c>
      <c r="C5219" s="228" t="s">
        <v>65</v>
      </c>
      <c r="D5219" s="228" t="s">
        <v>205</v>
      </c>
      <c r="E5219" s="228">
        <v>80</v>
      </c>
      <c r="F5219" s="228">
        <v>8723</v>
      </c>
      <c r="G5219" s="228">
        <v>2629</v>
      </c>
      <c r="H5219" s="228">
        <v>8756</v>
      </c>
      <c r="I5219" s="228">
        <v>6933821.2400000002</v>
      </c>
      <c r="J5219" s="228">
        <v>1432697.9</v>
      </c>
      <c r="K5219" s="228">
        <v>1599155.7</v>
      </c>
      <c r="L5219" s="228">
        <v>10372701.84</v>
      </c>
    </row>
    <row r="5220" spans="1:12">
      <c r="A5220" s="228">
        <v>2011</v>
      </c>
      <c r="B5220" s="228" t="s">
        <v>194</v>
      </c>
      <c r="C5220" s="228" t="s">
        <v>65</v>
      </c>
      <c r="D5220" s="228" t="s">
        <v>205</v>
      </c>
      <c r="E5220" s="228">
        <v>85</v>
      </c>
      <c r="F5220" s="228">
        <v>3248</v>
      </c>
      <c r="G5220" s="228">
        <v>816</v>
      </c>
      <c r="H5220" s="228">
        <v>4630</v>
      </c>
      <c r="I5220" s="228">
        <v>2687388.91</v>
      </c>
      <c r="J5220" s="228">
        <v>480562.14</v>
      </c>
      <c r="K5220" s="228">
        <v>355165</v>
      </c>
      <c r="L5220" s="228">
        <v>3685566</v>
      </c>
    </row>
    <row r="5221" spans="1:12">
      <c r="A5221" s="228">
        <v>2011</v>
      </c>
      <c r="B5221" s="228" t="s">
        <v>194</v>
      </c>
      <c r="C5221" s="228" t="s">
        <v>65</v>
      </c>
      <c r="D5221" s="228" t="s">
        <v>205</v>
      </c>
      <c r="E5221" s="228">
        <v>90</v>
      </c>
      <c r="F5221" s="228">
        <v>851</v>
      </c>
      <c r="G5221" s="228">
        <v>256</v>
      </c>
      <c r="H5221" s="228">
        <v>1914</v>
      </c>
      <c r="I5221" s="228">
        <v>915428.25</v>
      </c>
      <c r="J5221" s="228">
        <v>104092.06</v>
      </c>
      <c r="K5221" s="228">
        <v>104688</v>
      </c>
      <c r="L5221" s="228">
        <v>1178117.44</v>
      </c>
    </row>
    <row r="5222" spans="1:12">
      <c r="A5222" s="228">
        <v>2011</v>
      </c>
      <c r="B5222" s="228" t="s">
        <v>194</v>
      </c>
      <c r="C5222" s="228" t="s">
        <v>65</v>
      </c>
      <c r="D5222" s="228" t="s">
        <v>205</v>
      </c>
      <c r="E5222" s="228">
        <v>95</v>
      </c>
      <c r="F5222" s="228">
        <v>186</v>
      </c>
      <c r="G5222" s="228">
        <v>45</v>
      </c>
      <c r="H5222" s="228">
        <v>343</v>
      </c>
      <c r="I5222" s="228">
        <v>190126.7</v>
      </c>
      <c r="J5222" s="228">
        <v>19620.689999999999</v>
      </c>
      <c r="K5222" s="228">
        <v>15034</v>
      </c>
      <c r="L5222" s="228">
        <v>231515.74</v>
      </c>
    </row>
    <row r="5223" spans="1:12">
      <c r="A5223" s="228">
        <v>2011</v>
      </c>
      <c r="B5223" s="228" t="s">
        <v>194</v>
      </c>
      <c r="C5223" s="228" t="s">
        <v>65</v>
      </c>
      <c r="D5223" s="228" t="s">
        <v>206</v>
      </c>
      <c r="E5223" s="228">
        <v>0</v>
      </c>
      <c r="F5223" s="228">
        <v>36872</v>
      </c>
      <c r="G5223" s="228">
        <v>1044</v>
      </c>
      <c r="H5223" s="228">
        <v>2965</v>
      </c>
      <c r="I5223" s="228">
        <v>1891953.75</v>
      </c>
      <c r="J5223" s="228">
        <v>309214.39</v>
      </c>
      <c r="K5223" s="228">
        <v>82174.75</v>
      </c>
      <c r="L5223" s="228">
        <v>2388774.2799999998</v>
      </c>
    </row>
    <row r="5224" spans="1:12">
      <c r="A5224" s="228">
        <v>2011</v>
      </c>
      <c r="B5224" s="228" t="s">
        <v>194</v>
      </c>
      <c r="C5224" s="228" t="s">
        <v>65</v>
      </c>
      <c r="D5224" s="228" t="s">
        <v>206</v>
      </c>
      <c r="E5224" s="228">
        <v>5</v>
      </c>
      <c r="F5224" s="228">
        <v>36684</v>
      </c>
      <c r="G5224" s="228">
        <v>446</v>
      </c>
      <c r="H5224" s="228">
        <v>565</v>
      </c>
      <c r="I5224" s="228">
        <v>531668.80000000005</v>
      </c>
      <c r="J5224" s="228">
        <v>157275.49</v>
      </c>
      <c r="K5224" s="228">
        <v>59846</v>
      </c>
      <c r="L5224" s="228">
        <v>816476.54</v>
      </c>
    </row>
    <row r="5225" spans="1:12">
      <c r="A5225" s="228">
        <v>2011</v>
      </c>
      <c r="B5225" s="228" t="s">
        <v>194</v>
      </c>
      <c r="C5225" s="228" t="s">
        <v>65</v>
      </c>
      <c r="D5225" s="228" t="s">
        <v>206</v>
      </c>
      <c r="E5225" s="228">
        <v>10</v>
      </c>
      <c r="F5225" s="228">
        <v>37101</v>
      </c>
      <c r="G5225" s="228">
        <v>402</v>
      </c>
      <c r="H5225" s="228">
        <v>576</v>
      </c>
      <c r="I5225" s="228">
        <v>558011.80000000005</v>
      </c>
      <c r="J5225" s="228">
        <v>131052.98</v>
      </c>
      <c r="K5225" s="228">
        <v>100629</v>
      </c>
      <c r="L5225" s="228">
        <v>868760.08</v>
      </c>
    </row>
    <row r="5226" spans="1:12">
      <c r="A5226" s="228">
        <v>2011</v>
      </c>
      <c r="B5226" s="228" t="s">
        <v>194</v>
      </c>
      <c r="C5226" s="228" t="s">
        <v>65</v>
      </c>
      <c r="D5226" s="228" t="s">
        <v>206</v>
      </c>
      <c r="E5226" s="228">
        <v>15</v>
      </c>
      <c r="F5226" s="228">
        <v>38705</v>
      </c>
      <c r="G5226" s="228">
        <v>1317</v>
      </c>
      <c r="H5226" s="228">
        <v>2404</v>
      </c>
      <c r="I5226" s="228">
        <v>2138444.08</v>
      </c>
      <c r="J5226" s="228">
        <v>405421.55</v>
      </c>
      <c r="K5226" s="228">
        <v>349137</v>
      </c>
      <c r="L5226" s="228">
        <v>3142219.17</v>
      </c>
    </row>
    <row r="5227" spans="1:12">
      <c r="A5227" s="228">
        <v>2011</v>
      </c>
      <c r="B5227" s="228" t="s">
        <v>194</v>
      </c>
      <c r="C5227" s="228" t="s">
        <v>65</v>
      </c>
      <c r="D5227" s="228" t="s">
        <v>206</v>
      </c>
      <c r="E5227" s="228">
        <v>20</v>
      </c>
      <c r="F5227" s="228">
        <v>34823</v>
      </c>
      <c r="G5227" s="228">
        <v>1781</v>
      </c>
      <c r="H5227" s="228">
        <v>3790</v>
      </c>
      <c r="I5227" s="228">
        <v>3379645.98</v>
      </c>
      <c r="J5227" s="228">
        <v>724450.23</v>
      </c>
      <c r="K5227" s="228">
        <v>318439</v>
      </c>
      <c r="L5227" s="228">
        <v>4894309.75</v>
      </c>
    </row>
    <row r="5228" spans="1:12">
      <c r="A5228" s="228">
        <v>2011</v>
      </c>
      <c r="B5228" s="228" t="s">
        <v>194</v>
      </c>
      <c r="C5228" s="228" t="s">
        <v>65</v>
      </c>
      <c r="D5228" s="228" t="s">
        <v>206</v>
      </c>
      <c r="E5228" s="228">
        <v>25</v>
      </c>
      <c r="F5228" s="228">
        <v>39628</v>
      </c>
      <c r="G5228" s="228">
        <v>2607</v>
      </c>
      <c r="H5228" s="228">
        <v>6767</v>
      </c>
      <c r="I5228" s="228">
        <v>6582782.1600000001</v>
      </c>
      <c r="J5228" s="228">
        <v>1783185.85</v>
      </c>
      <c r="K5228" s="228">
        <v>329011</v>
      </c>
      <c r="L5228" s="228">
        <v>9563374.3399999999</v>
      </c>
    </row>
    <row r="5229" spans="1:12">
      <c r="A5229" s="228">
        <v>2011</v>
      </c>
      <c r="B5229" s="228" t="s">
        <v>194</v>
      </c>
      <c r="C5229" s="228" t="s">
        <v>65</v>
      </c>
      <c r="D5229" s="228" t="s">
        <v>206</v>
      </c>
      <c r="E5229" s="228">
        <v>30</v>
      </c>
      <c r="F5229" s="228">
        <v>44721</v>
      </c>
      <c r="G5229" s="228">
        <v>3637</v>
      </c>
      <c r="H5229" s="228">
        <v>10343</v>
      </c>
      <c r="I5229" s="228">
        <v>10305456.25</v>
      </c>
      <c r="J5229" s="228">
        <v>2780804.22</v>
      </c>
      <c r="K5229" s="228">
        <v>449367</v>
      </c>
      <c r="L5229" s="228">
        <v>14762911.789999999</v>
      </c>
    </row>
    <row r="5230" spans="1:12">
      <c r="A5230" s="228">
        <v>2011</v>
      </c>
      <c r="B5230" s="228" t="s">
        <v>194</v>
      </c>
      <c r="C5230" s="228" t="s">
        <v>65</v>
      </c>
      <c r="D5230" s="228" t="s">
        <v>206</v>
      </c>
      <c r="E5230" s="228">
        <v>35</v>
      </c>
      <c r="F5230" s="228">
        <v>46377</v>
      </c>
      <c r="G5230" s="228">
        <v>3696</v>
      </c>
      <c r="H5230" s="228">
        <v>8861</v>
      </c>
      <c r="I5230" s="228">
        <v>8746278.6199999992</v>
      </c>
      <c r="J5230" s="228">
        <v>2350230.4700000002</v>
      </c>
      <c r="K5230" s="228">
        <v>618109.5</v>
      </c>
      <c r="L5230" s="228">
        <v>13012413.140000001</v>
      </c>
    </row>
    <row r="5231" spans="1:12">
      <c r="A5231" s="228">
        <v>2011</v>
      </c>
      <c r="B5231" s="228" t="s">
        <v>194</v>
      </c>
      <c r="C5231" s="228" t="s">
        <v>65</v>
      </c>
      <c r="D5231" s="228" t="s">
        <v>206</v>
      </c>
      <c r="E5231" s="228">
        <v>40</v>
      </c>
      <c r="F5231" s="228">
        <v>48429</v>
      </c>
      <c r="G5231" s="228">
        <v>3588</v>
      </c>
      <c r="H5231" s="228">
        <v>7449</v>
      </c>
      <c r="I5231" s="228">
        <v>7284655.4100000001</v>
      </c>
      <c r="J5231" s="228">
        <v>1720701.38</v>
      </c>
      <c r="K5231" s="228">
        <v>1008048</v>
      </c>
      <c r="L5231" s="228">
        <v>11261597.619999999</v>
      </c>
    </row>
    <row r="5232" spans="1:12">
      <c r="A5232" s="228">
        <v>2011</v>
      </c>
      <c r="B5232" s="228" t="s">
        <v>194</v>
      </c>
      <c r="C5232" s="228" t="s">
        <v>65</v>
      </c>
      <c r="D5232" s="228" t="s">
        <v>206</v>
      </c>
      <c r="E5232" s="228">
        <v>45</v>
      </c>
      <c r="F5232" s="228">
        <v>48100</v>
      </c>
      <c r="G5232" s="228">
        <v>3622</v>
      </c>
      <c r="H5232" s="228">
        <v>6792</v>
      </c>
      <c r="I5232" s="228">
        <v>6739808.9800000004</v>
      </c>
      <c r="J5232" s="228">
        <v>1596515.3</v>
      </c>
      <c r="K5232" s="228">
        <v>1042965</v>
      </c>
      <c r="L5232" s="228">
        <v>10588924.68</v>
      </c>
    </row>
    <row r="5233" spans="1:12">
      <c r="A5233" s="228">
        <v>2011</v>
      </c>
      <c r="B5233" s="228" t="s">
        <v>194</v>
      </c>
      <c r="C5233" s="228" t="s">
        <v>65</v>
      </c>
      <c r="D5233" s="228" t="s">
        <v>206</v>
      </c>
      <c r="E5233" s="228">
        <v>50</v>
      </c>
      <c r="F5233" s="228">
        <v>48501</v>
      </c>
      <c r="G5233" s="228">
        <v>4057</v>
      </c>
      <c r="H5233" s="228">
        <v>7422</v>
      </c>
      <c r="I5233" s="228">
        <v>7386488.8700000001</v>
      </c>
      <c r="J5233" s="228">
        <v>1891561.62</v>
      </c>
      <c r="K5233" s="228">
        <v>1234872.25</v>
      </c>
      <c r="L5233" s="228">
        <v>12113696.880000001</v>
      </c>
    </row>
    <row r="5234" spans="1:12">
      <c r="A5234" s="228">
        <v>2011</v>
      </c>
      <c r="B5234" s="228" t="s">
        <v>194</v>
      </c>
      <c r="C5234" s="228" t="s">
        <v>65</v>
      </c>
      <c r="D5234" s="228" t="s">
        <v>206</v>
      </c>
      <c r="E5234" s="228">
        <v>55</v>
      </c>
      <c r="F5234" s="228">
        <v>45174</v>
      </c>
      <c r="G5234" s="228">
        <v>4522</v>
      </c>
      <c r="H5234" s="228">
        <v>8810</v>
      </c>
      <c r="I5234" s="228">
        <v>8630423.8900000006</v>
      </c>
      <c r="J5234" s="228">
        <v>2171394.04</v>
      </c>
      <c r="K5234" s="228">
        <v>2145326.2999999998</v>
      </c>
      <c r="L5234" s="228">
        <v>14070535.51</v>
      </c>
    </row>
    <row r="5235" spans="1:12">
      <c r="A5235" s="228">
        <v>2011</v>
      </c>
      <c r="B5235" s="228" t="s">
        <v>194</v>
      </c>
      <c r="C5235" s="228" t="s">
        <v>65</v>
      </c>
      <c r="D5235" s="228" t="s">
        <v>206</v>
      </c>
      <c r="E5235" s="228">
        <v>60</v>
      </c>
      <c r="F5235" s="228">
        <v>39934</v>
      </c>
      <c r="G5235" s="228">
        <v>4788</v>
      </c>
      <c r="H5235" s="228">
        <v>9913</v>
      </c>
      <c r="I5235" s="228">
        <v>9858234.0299999993</v>
      </c>
      <c r="J5235" s="228">
        <v>2467868.0299999998</v>
      </c>
      <c r="K5235" s="228">
        <v>2570217</v>
      </c>
      <c r="L5235" s="228">
        <v>16132819.42</v>
      </c>
    </row>
    <row r="5236" spans="1:12">
      <c r="A5236" s="228">
        <v>2011</v>
      </c>
      <c r="B5236" s="228" t="s">
        <v>194</v>
      </c>
      <c r="C5236" s="228" t="s">
        <v>65</v>
      </c>
      <c r="D5236" s="228" t="s">
        <v>206</v>
      </c>
      <c r="E5236" s="228">
        <v>65</v>
      </c>
      <c r="F5236" s="228">
        <v>27427</v>
      </c>
      <c r="G5236" s="228">
        <v>4062</v>
      </c>
      <c r="H5236" s="228">
        <v>9664</v>
      </c>
      <c r="I5236" s="228">
        <v>9150515.3000000007</v>
      </c>
      <c r="J5236" s="228">
        <v>2322570.9900000002</v>
      </c>
      <c r="K5236" s="228">
        <v>2481815</v>
      </c>
      <c r="L5236" s="228">
        <v>14847190.41</v>
      </c>
    </row>
    <row r="5237" spans="1:12">
      <c r="A5237" s="228">
        <v>2011</v>
      </c>
      <c r="B5237" s="228" t="s">
        <v>194</v>
      </c>
      <c r="C5237" s="228" t="s">
        <v>65</v>
      </c>
      <c r="D5237" s="228" t="s">
        <v>206</v>
      </c>
      <c r="E5237" s="228">
        <v>70</v>
      </c>
      <c r="F5237" s="228">
        <v>19745</v>
      </c>
      <c r="G5237" s="228">
        <v>3407</v>
      </c>
      <c r="H5237" s="228">
        <v>10007</v>
      </c>
      <c r="I5237" s="228">
        <v>8897336.6799999997</v>
      </c>
      <c r="J5237" s="228">
        <v>2200606.87</v>
      </c>
      <c r="K5237" s="228">
        <v>2700992.81</v>
      </c>
      <c r="L5237" s="228">
        <v>14424213.59</v>
      </c>
    </row>
    <row r="5238" spans="1:12">
      <c r="A5238" s="228">
        <v>2011</v>
      </c>
      <c r="B5238" s="228" t="s">
        <v>194</v>
      </c>
      <c r="C5238" s="228" t="s">
        <v>65</v>
      </c>
      <c r="D5238" s="228" t="s">
        <v>206</v>
      </c>
      <c r="E5238" s="228">
        <v>75</v>
      </c>
      <c r="F5238" s="228">
        <v>14081</v>
      </c>
      <c r="G5238" s="228">
        <v>2874</v>
      </c>
      <c r="H5238" s="228">
        <v>10195</v>
      </c>
      <c r="I5238" s="228">
        <v>7862729.8099999996</v>
      </c>
      <c r="J5238" s="228">
        <v>1770058.29</v>
      </c>
      <c r="K5238" s="228">
        <v>1904849.77</v>
      </c>
      <c r="L5238" s="228">
        <v>12023362.609999999</v>
      </c>
    </row>
    <row r="5239" spans="1:12">
      <c r="A5239" s="228">
        <v>2011</v>
      </c>
      <c r="B5239" s="228" t="s">
        <v>194</v>
      </c>
      <c r="C5239" s="228" t="s">
        <v>65</v>
      </c>
      <c r="D5239" s="228" t="s">
        <v>206</v>
      </c>
      <c r="E5239" s="228">
        <v>80</v>
      </c>
      <c r="F5239" s="228">
        <v>10568</v>
      </c>
      <c r="G5239" s="228">
        <v>2263</v>
      </c>
      <c r="H5239" s="228">
        <v>10579</v>
      </c>
      <c r="I5239" s="228">
        <v>7686546.9699999997</v>
      </c>
      <c r="J5239" s="228">
        <v>1478395.66</v>
      </c>
      <c r="K5239" s="228">
        <v>1435292.84</v>
      </c>
      <c r="L5239" s="228">
        <v>11084262.359999999</v>
      </c>
    </row>
    <row r="5240" spans="1:12">
      <c r="A5240" s="228">
        <v>2011</v>
      </c>
      <c r="B5240" s="228" t="s">
        <v>194</v>
      </c>
      <c r="C5240" s="228" t="s">
        <v>65</v>
      </c>
      <c r="D5240" s="228" t="s">
        <v>206</v>
      </c>
      <c r="E5240" s="228">
        <v>85</v>
      </c>
      <c r="F5240" s="228">
        <v>5948</v>
      </c>
      <c r="G5240" s="228">
        <v>1219</v>
      </c>
      <c r="H5240" s="228">
        <v>8405</v>
      </c>
      <c r="I5240" s="228">
        <v>4895095</v>
      </c>
      <c r="J5240" s="228">
        <v>715615.23</v>
      </c>
      <c r="K5240" s="228">
        <v>577545.65</v>
      </c>
      <c r="L5240" s="228">
        <v>6394032.7400000002</v>
      </c>
    </row>
    <row r="5241" spans="1:12">
      <c r="A5241" s="228">
        <v>2011</v>
      </c>
      <c r="B5241" s="228" t="s">
        <v>194</v>
      </c>
      <c r="C5241" s="228" t="s">
        <v>65</v>
      </c>
      <c r="D5241" s="228" t="s">
        <v>206</v>
      </c>
      <c r="E5241" s="228">
        <v>90</v>
      </c>
      <c r="F5241" s="228">
        <v>2311</v>
      </c>
      <c r="G5241" s="228">
        <v>394</v>
      </c>
      <c r="H5241" s="228">
        <v>3831</v>
      </c>
      <c r="I5241" s="228">
        <v>1677120.65</v>
      </c>
      <c r="J5241" s="228">
        <v>181531.18</v>
      </c>
      <c r="K5241" s="228">
        <v>186451</v>
      </c>
      <c r="L5241" s="228">
        <v>2176351.02</v>
      </c>
    </row>
    <row r="5242" spans="1:12">
      <c r="A5242" s="228">
        <v>2011</v>
      </c>
      <c r="B5242" s="228" t="s">
        <v>194</v>
      </c>
      <c r="C5242" s="228" t="s">
        <v>65</v>
      </c>
      <c r="D5242" s="228" t="s">
        <v>206</v>
      </c>
      <c r="E5242" s="228">
        <v>95</v>
      </c>
      <c r="F5242" s="228">
        <v>643</v>
      </c>
      <c r="G5242" s="228">
        <v>77</v>
      </c>
      <c r="H5242" s="228">
        <v>1164</v>
      </c>
      <c r="I5242" s="228">
        <v>405629.5</v>
      </c>
      <c r="J5242" s="228">
        <v>36337.1</v>
      </c>
      <c r="K5242" s="228">
        <v>16378</v>
      </c>
      <c r="L5242" s="228">
        <v>491152.45</v>
      </c>
    </row>
    <row r="5243" spans="1:12">
      <c r="A5243" s="228">
        <v>2011</v>
      </c>
      <c r="B5243" s="228" t="s">
        <v>194</v>
      </c>
      <c r="C5243" s="228" t="s">
        <v>66</v>
      </c>
      <c r="D5243" s="228" t="s">
        <v>205</v>
      </c>
      <c r="E5243" s="228">
        <v>0</v>
      </c>
      <c r="F5243" s="228">
        <v>5257</v>
      </c>
      <c r="G5243" s="228">
        <v>187</v>
      </c>
      <c r="H5243" s="228">
        <v>962</v>
      </c>
      <c r="I5243" s="228">
        <v>492486.78</v>
      </c>
      <c r="J5243" s="228">
        <v>59770.39</v>
      </c>
      <c r="K5243" s="228">
        <v>52771</v>
      </c>
      <c r="L5243" s="228">
        <v>647336.67000000004</v>
      </c>
    </row>
    <row r="5244" spans="1:12">
      <c r="A5244" s="228">
        <v>2011</v>
      </c>
      <c r="B5244" s="228" t="s">
        <v>194</v>
      </c>
      <c r="C5244" s="228" t="s">
        <v>66</v>
      </c>
      <c r="D5244" s="228" t="s">
        <v>205</v>
      </c>
      <c r="E5244" s="228">
        <v>5</v>
      </c>
      <c r="F5244" s="228">
        <v>5887</v>
      </c>
      <c r="G5244" s="228">
        <v>75</v>
      </c>
      <c r="H5244" s="228">
        <v>116</v>
      </c>
      <c r="I5244" s="228">
        <v>77045.41</v>
      </c>
      <c r="J5244" s="228">
        <v>26396.35</v>
      </c>
      <c r="K5244" s="228">
        <v>8535</v>
      </c>
      <c r="L5244" s="228">
        <v>129712.86</v>
      </c>
    </row>
    <row r="5245" spans="1:12">
      <c r="A5245" s="228">
        <v>2011</v>
      </c>
      <c r="B5245" s="228" t="s">
        <v>194</v>
      </c>
      <c r="C5245" s="228" t="s">
        <v>66</v>
      </c>
      <c r="D5245" s="228" t="s">
        <v>205</v>
      </c>
      <c r="E5245" s="228">
        <v>10</v>
      </c>
      <c r="F5245" s="228">
        <v>6330</v>
      </c>
      <c r="G5245" s="228">
        <v>93</v>
      </c>
      <c r="H5245" s="228">
        <v>217</v>
      </c>
      <c r="I5245" s="228">
        <v>227541.25</v>
      </c>
      <c r="J5245" s="228">
        <v>43422.14</v>
      </c>
      <c r="K5245" s="228">
        <v>50512</v>
      </c>
      <c r="L5245" s="228">
        <v>345438.05</v>
      </c>
    </row>
    <row r="5246" spans="1:12">
      <c r="A5246" s="228">
        <v>2011</v>
      </c>
      <c r="B5246" s="228" t="s">
        <v>194</v>
      </c>
      <c r="C5246" s="228" t="s">
        <v>66</v>
      </c>
      <c r="D5246" s="228" t="s">
        <v>205</v>
      </c>
      <c r="E5246" s="228">
        <v>15</v>
      </c>
      <c r="F5246" s="228">
        <v>7439</v>
      </c>
      <c r="G5246" s="228">
        <v>162</v>
      </c>
      <c r="H5246" s="228">
        <v>317</v>
      </c>
      <c r="I5246" s="228">
        <v>246789.93</v>
      </c>
      <c r="J5246" s="228">
        <v>50780.09</v>
      </c>
      <c r="K5246" s="228">
        <v>30388</v>
      </c>
      <c r="L5246" s="228">
        <v>367114.07</v>
      </c>
    </row>
    <row r="5247" spans="1:12">
      <c r="A5247" s="228">
        <v>2011</v>
      </c>
      <c r="B5247" s="228" t="s">
        <v>194</v>
      </c>
      <c r="C5247" s="228" t="s">
        <v>66</v>
      </c>
      <c r="D5247" s="228" t="s">
        <v>205</v>
      </c>
      <c r="E5247" s="228">
        <v>20</v>
      </c>
      <c r="F5247" s="228">
        <v>6056</v>
      </c>
      <c r="G5247" s="228">
        <v>198</v>
      </c>
      <c r="H5247" s="228">
        <v>311</v>
      </c>
      <c r="I5247" s="228">
        <v>283302.96000000002</v>
      </c>
      <c r="J5247" s="228">
        <v>76133.460000000006</v>
      </c>
      <c r="K5247" s="228">
        <v>44142</v>
      </c>
      <c r="L5247" s="228">
        <v>473915.73</v>
      </c>
    </row>
    <row r="5248" spans="1:12">
      <c r="A5248" s="228">
        <v>2011</v>
      </c>
      <c r="B5248" s="228" t="s">
        <v>194</v>
      </c>
      <c r="C5248" s="228" t="s">
        <v>66</v>
      </c>
      <c r="D5248" s="228" t="s">
        <v>205</v>
      </c>
      <c r="E5248" s="228">
        <v>25</v>
      </c>
      <c r="F5248" s="228">
        <v>3898</v>
      </c>
      <c r="G5248" s="228">
        <v>112</v>
      </c>
      <c r="H5248" s="228">
        <v>276</v>
      </c>
      <c r="I5248" s="228">
        <v>206708.35</v>
      </c>
      <c r="J5248" s="228">
        <v>53939.66</v>
      </c>
      <c r="K5248" s="228">
        <v>23350</v>
      </c>
      <c r="L5248" s="228">
        <v>326596.87</v>
      </c>
    </row>
    <row r="5249" spans="1:12">
      <c r="A5249" s="228">
        <v>2011</v>
      </c>
      <c r="B5249" s="228" t="s">
        <v>194</v>
      </c>
      <c r="C5249" s="228" t="s">
        <v>66</v>
      </c>
      <c r="D5249" s="228" t="s">
        <v>205</v>
      </c>
      <c r="E5249" s="228">
        <v>30</v>
      </c>
      <c r="F5249" s="228">
        <v>4921</v>
      </c>
      <c r="G5249" s="228">
        <v>212</v>
      </c>
      <c r="H5249" s="228">
        <v>276</v>
      </c>
      <c r="I5249" s="228">
        <v>196329.93</v>
      </c>
      <c r="J5249" s="228">
        <v>51183.43</v>
      </c>
      <c r="K5249" s="228">
        <v>20996</v>
      </c>
      <c r="L5249" s="228">
        <v>323550.18</v>
      </c>
    </row>
    <row r="5250" spans="1:12">
      <c r="A5250" s="228">
        <v>2011</v>
      </c>
      <c r="B5250" s="228" t="s">
        <v>194</v>
      </c>
      <c r="C5250" s="228" t="s">
        <v>66</v>
      </c>
      <c r="D5250" s="228" t="s">
        <v>205</v>
      </c>
      <c r="E5250" s="228">
        <v>35</v>
      </c>
      <c r="F5250" s="228">
        <v>5697</v>
      </c>
      <c r="G5250" s="228">
        <v>224</v>
      </c>
      <c r="H5250" s="228">
        <v>504</v>
      </c>
      <c r="I5250" s="228">
        <v>405536.37</v>
      </c>
      <c r="J5250" s="228">
        <v>93484.44</v>
      </c>
      <c r="K5250" s="228">
        <v>150116</v>
      </c>
      <c r="L5250" s="228">
        <v>696559.1</v>
      </c>
    </row>
    <row r="5251" spans="1:12">
      <c r="A5251" s="228">
        <v>2011</v>
      </c>
      <c r="B5251" s="228" t="s">
        <v>194</v>
      </c>
      <c r="C5251" s="228" t="s">
        <v>66</v>
      </c>
      <c r="D5251" s="228" t="s">
        <v>205</v>
      </c>
      <c r="E5251" s="228">
        <v>40</v>
      </c>
      <c r="F5251" s="228">
        <v>6911</v>
      </c>
      <c r="G5251" s="228">
        <v>338</v>
      </c>
      <c r="H5251" s="228">
        <v>759</v>
      </c>
      <c r="I5251" s="228">
        <v>579891.96</v>
      </c>
      <c r="J5251" s="228">
        <v>132505.18</v>
      </c>
      <c r="K5251" s="228">
        <v>140003</v>
      </c>
      <c r="L5251" s="228">
        <v>953183.59</v>
      </c>
    </row>
    <row r="5252" spans="1:12">
      <c r="A5252" s="228">
        <v>2011</v>
      </c>
      <c r="B5252" s="228" t="s">
        <v>194</v>
      </c>
      <c r="C5252" s="228" t="s">
        <v>66</v>
      </c>
      <c r="D5252" s="228" t="s">
        <v>205</v>
      </c>
      <c r="E5252" s="228">
        <v>45</v>
      </c>
      <c r="F5252" s="228">
        <v>7651</v>
      </c>
      <c r="G5252" s="228">
        <v>407</v>
      </c>
      <c r="H5252" s="228">
        <v>874</v>
      </c>
      <c r="I5252" s="228">
        <v>645376.35</v>
      </c>
      <c r="J5252" s="228">
        <v>193468.22</v>
      </c>
      <c r="K5252" s="228">
        <v>116763</v>
      </c>
      <c r="L5252" s="228">
        <v>1089349.58</v>
      </c>
    </row>
    <row r="5253" spans="1:12">
      <c r="A5253" s="228">
        <v>2011</v>
      </c>
      <c r="B5253" s="228" t="s">
        <v>194</v>
      </c>
      <c r="C5253" s="228" t="s">
        <v>66</v>
      </c>
      <c r="D5253" s="228" t="s">
        <v>205</v>
      </c>
      <c r="E5253" s="228">
        <v>50</v>
      </c>
      <c r="F5253" s="228">
        <v>9307</v>
      </c>
      <c r="G5253" s="228">
        <v>703</v>
      </c>
      <c r="H5253" s="228">
        <v>1395</v>
      </c>
      <c r="I5253" s="228">
        <v>1079747.6000000001</v>
      </c>
      <c r="J5253" s="228">
        <v>302002.98</v>
      </c>
      <c r="K5253" s="228">
        <v>327335.25</v>
      </c>
      <c r="L5253" s="228">
        <v>1875991.45</v>
      </c>
    </row>
    <row r="5254" spans="1:12">
      <c r="A5254" s="228">
        <v>2011</v>
      </c>
      <c r="B5254" s="228" t="s">
        <v>194</v>
      </c>
      <c r="C5254" s="228" t="s">
        <v>66</v>
      </c>
      <c r="D5254" s="228" t="s">
        <v>205</v>
      </c>
      <c r="E5254" s="228">
        <v>55</v>
      </c>
      <c r="F5254" s="228">
        <v>9448</v>
      </c>
      <c r="G5254" s="228">
        <v>973</v>
      </c>
      <c r="H5254" s="228">
        <v>2048</v>
      </c>
      <c r="I5254" s="228">
        <v>1755095.86</v>
      </c>
      <c r="J5254" s="228">
        <v>452529.36</v>
      </c>
      <c r="K5254" s="228">
        <v>563924.9</v>
      </c>
      <c r="L5254" s="228">
        <v>3048137.1</v>
      </c>
    </row>
    <row r="5255" spans="1:12">
      <c r="A5255" s="228">
        <v>2011</v>
      </c>
      <c r="B5255" s="228" t="s">
        <v>194</v>
      </c>
      <c r="C5255" s="228" t="s">
        <v>66</v>
      </c>
      <c r="D5255" s="228" t="s">
        <v>205</v>
      </c>
      <c r="E5255" s="228">
        <v>60</v>
      </c>
      <c r="F5255" s="228">
        <v>9207</v>
      </c>
      <c r="G5255" s="228">
        <v>1000</v>
      </c>
      <c r="H5255" s="228">
        <v>2187</v>
      </c>
      <c r="I5255" s="228">
        <v>1994009.73</v>
      </c>
      <c r="J5255" s="228">
        <v>559512.37</v>
      </c>
      <c r="K5255" s="228">
        <v>713122.3</v>
      </c>
      <c r="L5255" s="228">
        <v>3574978.03</v>
      </c>
    </row>
    <row r="5256" spans="1:12">
      <c r="A5256" s="228">
        <v>2011</v>
      </c>
      <c r="B5256" s="228" t="s">
        <v>194</v>
      </c>
      <c r="C5256" s="228" t="s">
        <v>66</v>
      </c>
      <c r="D5256" s="228" t="s">
        <v>205</v>
      </c>
      <c r="E5256" s="228">
        <v>65</v>
      </c>
      <c r="F5256" s="228">
        <v>7029</v>
      </c>
      <c r="G5256" s="228">
        <v>1194</v>
      </c>
      <c r="H5256" s="228">
        <v>2727</v>
      </c>
      <c r="I5256" s="228">
        <v>2369311.41</v>
      </c>
      <c r="J5256" s="228">
        <v>590826.06999999995</v>
      </c>
      <c r="K5256" s="228">
        <v>861064.35</v>
      </c>
      <c r="L5256" s="228">
        <v>4057929.2</v>
      </c>
    </row>
    <row r="5257" spans="1:12">
      <c r="A5257" s="228">
        <v>2011</v>
      </c>
      <c r="B5257" s="228" t="s">
        <v>194</v>
      </c>
      <c r="C5257" s="228" t="s">
        <v>66</v>
      </c>
      <c r="D5257" s="228" t="s">
        <v>205</v>
      </c>
      <c r="E5257" s="228">
        <v>70</v>
      </c>
      <c r="F5257" s="228">
        <v>4964</v>
      </c>
      <c r="G5257" s="228">
        <v>1024</v>
      </c>
      <c r="H5257" s="228">
        <v>2921</v>
      </c>
      <c r="I5257" s="228">
        <v>2232773.36</v>
      </c>
      <c r="J5257" s="228">
        <v>564969.06000000006</v>
      </c>
      <c r="K5257" s="228">
        <v>622645</v>
      </c>
      <c r="L5257" s="228">
        <v>3620761.77</v>
      </c>
    </row>
    <row r="5258" spans="1:12">
      <c r="A5258" s="228">
        <v>2011</v>
      </c>
      <c r="B5258" s="228" t="s">
        <v>194</v>
      </c>
      <c r="C5258" s="228" t="s">
        <v>66</v>
      </c>
      <c r="D5258" s="228" t="s">
        <v>205</v>
      </c>
      <c r="E5258" s="228">
        <v>75</v>
      </c>
      <c r="F5258" s="228">
        <v>3408</v>
      </c>
      <c r="G5258" s="228">
        <v>893</v>
      </c>
      <c r="H5258" s="228">
        <v>2299</v>
      </c>
      <c r="I5258" s="228">
        <v>1753712.41</v>
      </c>
      <c r="J5258" s="228">
        <v>386963.52</v>
      </c>
      <c r="K5258" s="228">
        <v>510549.65</v>
      </c>
      <c r="L5258" s="228">
        <v>2758623.61</v>
      </c>
    </row>
    <row r="5259" spans="1:12">
      <c r="A5259" s="228">
        <v>2011</v>
      </c>
      <c r="B5259" s="228" t="s">
        <v>194</v>
      </c>
      <c r="C5259" s="228" t="s">
        <v>66</v>
      </c>
      <c r="D5259" s="228" t="s">
        <v>205</v>
      </c>
      <c r="E5259" s="228">
        <v>80</v>
      </c>
      <c r="F5259" s="228">
        <v>2445</v>
      </c>
      <c r="G5259" s="228">
        <v>727</v>
      </c>
      <c r="H5259" s="228">
        <v>2457</v>
      </c>
      <c r="I5259" s="228">
        <v>1632138.11</v>
      </c>
      <c r="J5259" s="228">
        <v>330638.21999999997</v>
      </c>
      <c r="K5259" s="228">
        <v>306494.25</v>
      </c>
      <c r="L5259" s="228">
        <v>2340045.42</v>
      </c>
    </row>
    <row r="5260" spans="1:12">
      <c r="A5260" s="228">
        <v>2011</v>
      </c>
      <c r="B5260" s="228" t="s">
        <v>194</v>
      </c>
      <c r="C5260" s="228" t="s">
        <v>66</v>
      </c>
      <c r="D5260" s="228" t="s">
        <v>205</v>
      </c>
      <c r="E5260" s="228">
        <v>85</v>
      </c>
      <c r="F5260" s="228">
        <v>832</v>
      </c>
      <c r="G5260" s="228">
        <v>230</v>
      </c>
      <c r="H5260" s="228">
        <v>993</v>
      </c>
      <c r="I5260" s="228">
        <v>651872.21</v>
      </c>
      <c r="J5260" s="228">
        <v>119931.16</v>
      </c>
      <c r="K5260" s="228">
        <v>94724</v>
      </c>
      <c r="L5260" s="228">
        <v>895413.43</v>
      </c>
    </row>
    <row r="5261" spans="1:12">
      <c r="A5261" s="228">
        <v>2011</v>
      </c>
      <c r="B5261" s="228" t="s">
        <v>194</v>
      </c>
      <c r="C5261" s="228" t="s">
        <v>66</v>
      </c>
      <c r="D5261" s="228" t="s">
        <v>205</v>
      </c>
      <c r="E5261" s="228">
        <v>90</v>
      </c>
      <c r="F5261" s="228">
        <v>174</v>
      </c>
      <c r="G5261" s="228">
        <v>33</v>
      </c>
      <c r="H5261" s="228">
        <v>144</v>
      </c>
      <c r="I5261" s="228">
        <v>81802.649999999994</v>
      </c>
      <c r="J5261" s="228">
        <v>19549.02</v>
      </c>
      <c r="K5261" s="228">
        <v>4155</v>
      </c>
      <c r="L5261" s="228">
        <v>108928.01</v>
      </c>
    </row>
    <row r="5262" spans="1:12">
      <c r="A5262" s="228">
        <v>2011</v>
      </c>
      <c r="B5262" s="228" t="s">
        <v>194</v>
      </c>
      <c r="C5262" s="228" t="s">
        <v>66</v>
      </c>
      <c r="D5262" s="228" t="s">
        <v>205</v>
      </c>
      <c r="E5262" s="228">
        <v>95</v>
      </c>
      <c r="F5262" s="228">
        <v>40</v>
      </c>
      <c r="G5262" s="228">
        <v>4</v>
      </c>
      <c r="H5262" s="228">
        <v>5</v>
      </c>
      <c r="I5262" s="228">
        <v>8028</v>
      </c>
      <c r="J5262" s="228">
        <v>1565.3</v>
      </c>
      <c r="K5262" s="228">
        <v>2121</v>
      </c>
      <c r="L5262" s="228">
        <v>12065.3</v>
      </c>
    </row>
    <row r="5263" spans="1:12">
      <c r="A5263" s="228">
        <v>2011</v>
      </c>
      <c r="B5263" s="228" t="s">
        <v>194</v>
      </c>
      <c r="C5263" s="228" t="s">
        <v>66</v>
      </c>
      <c r="D5263" s="228" t="s">
        <v>206</v>
      </c>
      <c r="E5263" s="228">
        <v>0</v>
      </c>
      <c r="F5263" s="228">
        <v>5056</v>
      </c>
      <c r="G5263" s="228">
        <v>136</v>
      </c>
      <c r="H5263" s="228">
        <v>708</v>
      </c>
      <c r="I5263" s="228">
        <v>399844.14</v>
      </c>
      <c r="J5263" s="228">
        <v>38155.83</v>
      </c>
      <c r="K5263" s="228">
        <v>1564</v>
      </c>
      <c r="L5263" s="228">
        <v>471032.64</v>
      </c>
    </row>
    <row r="5264" spans="1:12">
      <c r="A5264" s="228">
        <v>2011</v>
      </c>
      <c r="B5264" s="228" t="s">
        <v>194</v>
      </c>
      <c r="C5264" s="228" t="s">
        <v>66</v>
      </c>
      <c r="D5264" s="228" t="s">
        <v>206</v>
      </c>
      <c r="E5264" s="228">
        <v>5</v>
      </c>
      <c r="F5264" s="228">
        <v>5429</v>
      </c>
      <c r="G5264" s="228">
        <v>65</v>
      </c>
      <c r="H5264" s="228">
        <v>106</v>
      </c>
      <c r="I5264" s="228">
        <v>82654.179999999993</v>
      </c>
      <c r="J5264" s="228">
        <v>23146.83</v>
      </c>
      <c r="K5264" s="228">
        <v>2896</v>
      </c>
      <c r="L5264" s="228">
        <v>123293.05</v>
      </c>
    </row>
    <row r="5265" spans="1:12">
      <c r="A5265" s="228">
        <v>2011</v>
      </c>
      <c r="B5265" s="228" t="s">
        <v>194</v>
      </c>
      <c r="C5265" s="228" t="s">
        <v>66</v>
      </c>
      <c r="D5265" s="228" t="s">
        <v>206</v>
      </c>
      <c r="E5265" s="228">
        <v>10</v>
      </c>
      <c r="F5265" s="228">
        <v>6020</v>
      </c>
      <c r="G5265" s="228">
        <v>63</v>
      </c>
      <c r="H5265" s="228">
        <v>108</v>
      </c>
      <c r="I5265" s="228">
        <v>80939.98</v>
      </c>
      <c r="J5265" s="228">
        <v>28617.43</v>
      </c>
      <c r="K5265" s="228">
        <v>18957</v>
      </c>
      <c r="L5265" s="228">
        <v>145314.28</v>
      </c>
    </row>
    <row r="5266" spans="1:12">
      <c r="A5266" s="228">
        <v>2011</v>
      </c>
      <c r="B5266" s="228" t="s">
        <v>194</v>
      </c>
      <c r="C5266" s="228" t="s">
        <v>66</v>
      </c>
      <c r="D5266" s="228" t="s">
        <v>206</v>
      </c>
      <c r="E5266" s="228">
        <v>15</v>
      </c>
      <c r="F5266" s="228">
        <v>6859</v>
      </c>
      <c r="G5266" s="228">
        <v>225</v>
      </c>
      <c r="H5266" s="228">
        <v>663</v>
      </c>
      <c r="I5266" s="228">
        <v>424923.84</v>
      </c>
      <c r="J5266" s="228">
        <v>76852.490000000005</v>
      </c>
      <c r="K5266" s="228">
        <v>70362</v>
      </c>
      <c r="L5266" s="228">
        <v>641759.87</v>
      </c>
    </row>
    <row r="5267" spans="1:12">
      <c r="A5267" s="228">
        <v>2011</v>
      </c>
      <c r="B5267" s="228" t="s">
        <v>194</v>
      </c>
      <c r="C5267" s="228" t="s">
        <v>66</v>
      </c>
      <c r="D5267" s="228" t="s">
        <v>206</v>
      </c>
      <c r="E5267" s="228">
        <v>20</v>
      </c>
      <c r="F5267" s="228">
        <v>6224</v>
      </c>
      <c r="G5267" s="228">
        <v>352</v>
      </c>
      <c r="H5267" s="228">
        <v>850</v>
      </c>
      <c r="I5267" s="228">
        <v>668196.18000000005</v>
      </c>
      <c r="J5267" s="228">
        <v>143113.31</v>
      </c>
      <c r="K5267" s="228">
        <v>74328</v>
      </c>
      <c r="L5267" s="228">
        <v>980432.63</v>
      </c>
    </row>
    <row r="5268" spans="1:12">
      <c r="A5268" s="228">
        <v>2011</v>
      </c>
      <c r="B5268" s="228" t="s">
        <v>194</v>
      </c>
      <c r="C5268" s="228" t="s">
        <v>66</v>
      </c>
      <c r="D5268" s="228" t="s">
        <v>206</v>
      </c>
      <c r="E5268" s="228">
        <v>25</v>
      </c>
      <c r="F5268" s="228">
        <v>4796</v>
      </c>
      <c r="G5268" s="228">
        <v>363</v>
      </c>
      <c r="H5268" s="228">
        <v>1282</v>
      </c>
      <c r="I5268" s="228">
        <v>974977.11</v>
      </c>
      <c r="J5268" s="228">
        <v>238120.41</v>
      </c>
      <c r="K5268" s="228">
        <v>37022</v>
      </c>
      <c r="L5268" s="228">
        <v>1366455.3</v>
      </c>
    </row>
    <row r="5269" spans="1:12">
      <c r="A5269" s="228">
        <v>2011</v>
      </c>
      <c r="B5269" s="228" t="s">
        <v>194</v>
      </c>
      <c r="C5269" s="228" t="s">
        <v>66</v>
      </c>
      <c r="D5269" s="228" t="s">
        <v>206</v>
      </c>
      <c r="E5269" s="228">
        <v>30</v>
      </c>
      <c r="F5269" s="228">
        <v>5853</v>
      </c>
      <c r="G5269" s="228">
        <v>554</v>
      </c>
      <c r="H5269" s="228">
        <v>2049</v>
      </c>
      <c r="I5269" s="228">
        <v>1470876.9</v>
      </c>
      <c r="J5269" s="228">
        <v>331205.03000000003</v>
      </c>
      <c r="K5269" s="228">
        <v>70802</v>
      </c>
      <c r="L5269" s="228">
        <v>2065611.61</v>
      </c>
    </row>
    <row r="5270" spans="1:12">
      <c r="A5270" s="228">
        <v>2011</v>
      </c>
      <c r="B5270" s="228" t="s">
        <v>194</v>
      </c>
      <c r="C5270" s="228" t="s">
        <v>66</v>
      </c>
      <c r="D5270" s="228" t="s">
        <v>206</v>
      </c>
      <c r="E5270" s="228">
        <v>35</v>
      </c>
      <c r="F5270" s="228">
        <v>6763</v>
      </c>
      <c r="G5270" s="228">
        <v>716</v>
      </c>
      <c r="H5270" s="228">
        <v>2059</v>
      </c>
      <c r="I5270" s="228">
        <v>1576512.45</v>
      </c>
      <c r="J5270" s="228">
        <v>352480.51</v>
      </c>
      <c r="K5270" s="228">
        <v>118762</v>
      </c>
      <c r="L5270" s="228">
        <v>2260031.69</v>
      </c>
    </row>
    <row r="5271" spans="1:12">
      <c r="A5271" s="228">
        <v>2011</v>
      </c>
      <c r="B5271" s="228" t="s">
        <v>194</v>
      </c>
      <c r="C5271" s="228" t="s">
        <v>66</v>
      </c>
      <c r="D5271" s="228" t="s">
        <v>206</v>
      </c>
      <c r="E5271" s="228">
        <v>40</v>
      </c>
      <c r="F5271" s="228">
        <v>7962</v>
      </c>
      <c r="G5271" s="228">
        <v>663</v>
      </c>
      <c r="H5271" s="228">
        <v>1634</v>
      </c>
      <c r="I5271" s="228">
        <v>1238620.6299999999</v>
      </c>
      <c r="J5271" s="228">
        <v>276991.3</v>
      </c>
      <c r="K5271" s="228">
        <v>135536</v>
      </c>
      <c r="L5271" s="228">
        <v>1849648.49</v>
      </c>
    </row>
    <row r="5272" spans="1:12">
      <c r="A5272" s="228">
        <v>2011</v>
      </c>
      <c r="B5272" s="228" t="s">
        <v>194</v>
      </c>
      <c r="C5272" s="228" t="s">
        <v>66</v>
      </c>
      <c r="D5272" s="228" t="s">
        <v>206</v>
      </c>
      <c r="E5272" s="228">
        <v>45</v>
      </c>
      <c r="F5272" s="228">
        <v>8908</v>
      </c>
      <c r="G5272" s="228">
        <v>580</v>
      </c>
      <c r="H5272" s="228">
        <v>1233</v>
      </c>
      <c r="I5272" s="228">
        <v>1076093.78</v>
      </c>
      <c r="J5272" s="228">
        <v>277963.67</v>
      </c>
      <c r="K5272" s="228">
        <v>272279</v>
      </c>
      <c r="L5272" s="228">
        <v>1816872.28</v>
      </c>
    </row>
    <row r="5273" spans="1:12">
      <c r="A5273" s="228">
        <v>2011</v>
      </c>
      <c r="B5273" s="228" t="s">
        <v>194</v>
      </c>
      <c r="C5273" s="228" t="s">
        <v>66</v>
      </c>
      <c r="D5273" s="228" t="s">
        <v>206</v>
      </c>
      <c r="E5273" s="228">
        <v>50</v>
      </c>
      <c r="F5273" s="228">
        <v>10612</v>
      </c>
      <c r="G5273" s="228">
        <v>946</v>
      </c>
      <c r="H5273" s="228">
        <v>1999</v>
      </c>
      <c r="I5273" s="228">
        <v>1455890.55</v>
      </c>
      <c r="J5273" s="228">
        <v>368666.01</v>
      </c>
      <c r="K5273" s="228">
        <v>220183</v>
      </c>
      <c r="L5273" s="228">
        <v>2302731.11</v>
      </c>
    </row>
    <row r="5274" spans="1:12">
      <c r="A5274" s="228">
        <v>2011</v>
      </c>
      <c r="B5274" s="228" t="s">
        <v>194</v>
      </c>
      <c r="C5274" s="228" t="s">
        <v>66</v>
      </c>
      <c r="D5274" s="228" t="s">
        <v>206</v>
      </c>
      <c r="E5274" s="228">
        <v>55</v>
      </c>
      <c r="F5274" s="228">
        <v>10375</v>
      </c>
      <c r="G5274" s="228">
        <v>960</v>
      </c>
      <c r="H5274" s="228">
        <v>2111</v>
      </c>
      <c r="I5274" s="228">
        <v>1668468.66</v>
      </c>
      <c r="J5274" s="228">
        <v>443210.2</v>
      </c>
      <c r="K5274" s="228">
        <v>478033.65</v>
      </c>
      <c r="L5274" s="228">
        <v>2849065.75</v>
      </c>
    </row>
    <row r="5275" spans="1:12">
      <c r="A5275" s="228">
        <v>2011</v>
      </c>
      <c r="B5275" s="228" t="s">
        <v>194</v>
      </c>
      <c r="C5275" s="228" t="s">
        <v>66</v>
      </c>
      <c r="D5275" s="228" t="s">
        <v>206</v>
      </c>
      <c r="E5275" s="228">
        <v>60</v>
      </c>
      <c r="F5275" s="228">
        <v>9790</v>
      </c>
      <c r="G5275" s="228">
        <v>1158</v>
      </c>
      <c r="H5275" s="228">
        <v>2556</v>
      </c>
      <c r="I5275" s="228">
        <v>2301527.71</v>
      </c>
      <c r="J5275" s="228">
        <v>587851.99</v>
      </c>
      <c r="K5275" s="228">
        <v>692605</v>
      </c>
      <c r="L5275" s="228">
        <v>3866106.32</v>
      </c>
    </row>
    <row r="5276" spans="1:12">
      <c r="A5276" s="228">
        <v>2011</v>
      </c>
      <c r="B5276" s="228" t="s">
        <v>194</v>
      </c>
      <c r="C5276" s="228" t="s">
        <v>66</v>
      </c>
      <c r="D5276" s="228" t="s">
        <v>206</v>
      </c>
      <c r="E5276" s="228">
        <v>65</v>
      </c>
      <c r="F5276" s="228">
        <v>7233</v>
      </c>
      <c r="G5276" s="228">
        <v>955</v>
      </c>
      <c r="H5276" s="228">
        <v>2436</v>
      </c>
      <c r="I5276" s="228">
        <v>1969648.62</v>
      </c>
      <c r="J5276" s="228">
        <v>446229.76000000001</v>
      </c>
      <c r="K5276" s="228">
        <v>543062.63</v>
      </c>
      <c r="L5276" s="228">
        <v>3142603.35</v>
      </c>
    </row>
    <row r="5277" spans="1:12">
      <c r="A5277" s="228">
        <v>2011</v>
      </c>
      <c r="B5277" s="228" t="s">
        <v>194</v>
      </c>
      <c r="C5277" s="228" t="s">
        <v>66</v>
      </c>
      <c r="D5277" s="228" t="s">
        <v>206</v>
      </c>
      <c r="E5277" s="228">
        <v>70</v>
      </c>
      <c r="F5277" s="228">
        <v>5330</v>
      </c>
      <c r="G5277" s="228">
        <v>905</v>
      </c>
      <c r="H5277" s="228">
        <v>3148</v>
      </c>
      <c r="I5277" s="228">
        <v>2493043.84</v>
      </c>
      <c r="J5277" s="228">
        <v>543213.23</v>
      </c>
      <c r="K5277" s="228">
        <v>694955</v>
      </c>
      <c r="L5277" s="228">
        <v>3891215.47</v>
      </c>
    </row>
    <row r="5278" spans="1:12">
      <c r="A5278" s="228">
        <v>2011</v>
      </c>
      <c r="B5278" s="228" t="s">
        <v>194</v>
      </c>
      <c r="C5278" s="228" t="s">
        <v>66</v>
      </c>
      <c r="D5278" s="228" t="s">
        <v>206</v>
      </c>
      <c r="E5278" s="228">
        <v>75</v>
      </c>
      <c r="F5278" s="228">
        <v>3967</v>
      </c>
      <c r="G5278" s="228">
        <v>845</v>
      </c>
      <c r="H5278" s="228">
        <v>2976</v>
      </c>
      <c r="I5278" s="228">
        <v>2186764.0699999998</v>
      </c>
      <c r="J5278" s="228">
        <v>416581.27</v>
      </c>
      <c r="K5278" s="228">
        <v>565923.06000000006</v>
      </c>
      <c r="L5278" s="228">
        <v>3338676.01</v>
      </c>
    </row>
    <row r="5279" spans="1:12">
      <c r="A5279" s="228">
        <v>2011</v>
      </c>
      <c r="B5279" s="228" t="s">
        <v>194</v>
      </c>
      <c r="C5279" s="228" t="s">
        <v>66</v>
      </c>
      <c r="D5279" s="228" t="s">
        <v>206</v>
      </c>
      <c r="E5279" s="228">
        <v>80</v>
      </c>
      <c r="F5279" s="228">
        <v>2964</v>
      </c>
      <c r="G5279" s="228">
        <v>686</v>
      </c>
      <c r="H5279" s="228">
        <v>3009</v>
      </c>
      <c r="I5279" s="228">
        <v>1892113.06</v>
      </c>
      <c r="J5279" s="228">
        <v>334236.07</v>
      </c>
      <c r="K5279" s="228">
        <v>287862.03000000003</v>
      </c>
      <c r="L5279" s="228">
        <v>2606984.4500000002</v>
      </c>
    </row>
    <row r="5280" spans="1:12">
      <c r="A5280" s="228">
        <v>2011</v>
      </c>
      <c r="B5280" s="228" t="s">
        <v>194</v>
      </c>
      <c r="C5280" s="228" t="s">
        <v>66</v>
      </c>
      <c r="D5280" s="228" t="s">
        <v>206</v>
      </c>
      <c r="E5280" s="228">
        <v>85</v>
      </c>
      <c r="F5280" s="228">
        <v>1684</v>
      </c>
      <c r="G5280" s="228">
        <v>376</v>
      </c>
      <c r="H5280" s="228">
        <v>2106</v>
      </c>
      <c r="I5280" s="228">
        <v>1229107.6399999999</v>
      </c>
      <c r="J5280" s="228">
        <v>167859.88</v>
      </c>
      <c r="K5280" s="228">
        <v>125370</v>
      </c>
      <c r="L5280" s="228">
        <v>1560276.77</v>
      </c>
    </row>
    <row r="5281" spans="1:12">
      <c r="A5281" s="228">
        <v>2011</v>
      </c>
      <c r="B5281" s="228" t="s">
        <v>194</v>
      </c>
      <c r="C5281" s="228" t="s">
        <v>66</v>
      </c>
      <c r="D5281" s="228" t="s">
        <v>206</v>
      </c>
      <c r="E5281" s="228">
        <v>90</v>
      </c>
      <c r="F5281" s="228">
        <v>625</v>
      </c>
      <c r="G5281" s="228">
        <v>99</v>
      </c>
      <c r="H5281" s="228">
        <v>704</v>
      </c>
      <c r="I5281" s="228">
        <v>343241.7</v>
      </c>
      <c r="J5281" s="228">
        <v>43168.2</v>
      </c>
      <c r="K5281" s="228">
        <v>16682</v>
      </c>
      <c r="L5281" s="228">
        <v>415939.16</v>
      </c>
    </row>
    <row r="5282" spans="1:12">
      <c r="A5282" s="228">
        <v>2011</v>
      </c>
      <c r="B5282" s="228" t="s">
        <v>194</v>
      </c>
      <c r="C5282" s="228" t="s">
        <v>66</v>
      </c>
      <c r="D5282" s="228" t="s">
        <v>206</v>
      </c>
      <c r="E5282" s="228">
        <v>95</v>
      </c>
      <c r="F5282" s="228">
        <v>187</v>
      </c>
      <c r="G5282" s="228">
        <v>29</v>
      </c>
      <c r="H5282" s="228">
        <v>259</v>
      </c>
      <c r="I5282" s="228">
        <v>148671.65</v>
      </c>
      <c r="J5282" s="228">
        <v>13526.85</v>
      </c>
      <c r="K5282" s="228">
        <v>18032</v>
      </c>
      <c r="L5282" s="228">
        <v>186212.2</v>
      </c>
    </row>
    <row r="5283" spans="1:12">
      <c r="A5283" s="228">
        <v>2011</v>
      </c>
      <c r="B5283" s="228" t="s">
        <v>194</v>
      </c>
      <c r="C5283" s="228" t="s">
        <v>68</v>
      </c>
      <c r="D5283" s="228" t="s">
        <v>205</v>
      </c>
      <c r="E5283" s="228">
        <v>0</v>
      </c>
      <c r="F5283" s="228">
        <v>6676</v>
      </c>
      <c r="G5283" s="228">
        <v>222</v>
      </c>
      <c r="H5283" s="228">
        <v>879</v>
      </c>
      <c r="I5283" s="228">
        <v>429183.89</v>
      </c>
      <c r="J5283" s="228">
        <v>44430.36</v>
      </c>
      <c r="K5283" s="228">
        <v>27439</v>
      </c>
      <c r="L5283" s="228">
        <v>563743.99</v>
      </c>
    </row>
    <row r="5284" spans="1:12">
      <c r="A5284" s="228">
        <v>2011</v>
      </c>
      <c r="B5284" s="228" t="s">
        <v>194</v>
      </c>
      <c r="C5284" s="228" t="s">
        <v>68</v>
      </c>
      <c r="D5284" s="228" t="s">
        <v>205</v>
      </c>
      <c r="E5284" s="228">
        <v>5</v>
      </c>
      <c r="F5284" s="228">
        <v>6475</v>
      </c>
      <c r="G5284" s="228">
        <v>86</v>
      </c>
      <c r="H5284" s="228">
        <v>108</v>
      </c>
      <c r="I5284" s="228">
        <v>85905.83</v>
      </c>
      <c r="J5284" s="228">
        <v>15764.31</v>
      </c>
      <c r="K5284" s="228">
        <v>11670</v>
      </c>
      <c r="L5284" s="228">
        <v>139703.43</v>
      </c>
    </row>
    <row r="5285" spans="1:12">
      <c r="A5285" s="228">
        <v>2011</v>
      </c>
      <c r="B5285" s="228" t="s">
        <v>194</v>
      </c>
      <c r="C5285" s="228" t="s">
        <v>68</v>
      </c>
      <c r="D5285" s="228" t="s">
        <v>205</v>
      </c>
      <c r="E5285" s="228">
        <v>10</v>
      </c>
      <c r="F5285" s="228">
        <v>6278</v>
      </c>
      <c r="G5285" s="228">
        <v>63</v>
      </c>
      <c r="H5285" s="228">
        <v>119</v>
      </c>
      <c r="I5285" s="228">
        <v>76942.36</v>
      </c>
      <c r="J5285" s="228">
        <v>18961.13</v>
      </c>
      <c r="K5285" s="228">
        <v>1786</v>
      </c>
      <c r="L5285" s="228">
        <v>133686.01</v>
      </c>
    </row>
    <row r="5286" spans="1:12">
      <c r="A5286" s="228">
        <v>2011</v>
      </c>
      <c r="B5286" s="228" t="s">
        <v>194</v>
      </c>
      <c r="C5286" s="228" t="s">
        <v>68</v>
      </c>
      <c r="D5286" s="228" t="s">
        <v>205</v>
      </c>
      <c r="E5286" s="228">
        <v>15</v>
      </c>
      <c r="F5286" s="228">
        <v>6778</v>
      </c>
      <c r="G5286" s="228">
        <v>129</v>
      </c>
      <c r="H5286" s="228">
        <v>207</v>
      </c>
      <c r="I5286" s="228">
        <v>193059.92</v>
      </c>
      <c r="J5286" s="228">
        <v>32517.98</v>
      </c>
      <c r="K5286" s="228">
        <v>45353.5</v>
      </c>
      <c r="L5286" s="228">
        <v>355075.56</v>
      </c>
    </row>
    <row r="5287" spans="1:12">
      <c r="A5287" s="228">
        <v>2011</v>
      </c>
      <c r="B5287" s="228" t="s">
        <v>194</v>
      </c>
      <c r="C5287" s="228" t="s">
        <v>68</v>
      </c>
      <c r="D5287" s="228" t="s">
        <v>205</v>
      </c>
      <c r="E5287" s="228">
        <v>20</v>
      </c>
      <c r="F5287" s="228">
        <v>5492</v>
      </c>
      <c r="G5287" s="228">
        <v>127</v>
      </c>
      <c r="H5287" s="228">
        <v>212</v>
      </c>
      <c r="I5287" s="228">
        <v>245776.55</v>
      </c>
      <c r="J5287" s="228">
        <v>38595.86</v>
      </c>
      <c r="K5287" s="228">
        <v>37977</v>
      </c>
      <c r="L5287" s="228">
        <v>425382.29</v>
      </c>
    </row>
    <row r="5288" spans="1:12">
      <c r="A5288" s="228">
        <v>2011</v>
      </c>
      <c r="B5288" s="228" t="s">
        <v>194</v>
      </c>
      <c r="C5288" s="228" t="s">
        <v>68</v>
      </c>
      <c r="D5288" s="228" t="s">
        <v>205</v>
      </c>
      <c r="E5288" s="228">
        <v>25</v>
      </c>
      <c r="F5288" s="228">
        <v>5783</v>
      </c>
      <c r="G5288" s="228">
        <v>99</v>
      </c>
      <c r="H5288" s="228">
        <v>142</v>
      </c>
      <c r="I5288" s="228">
        <v>142398.39000000001</v>
      </c>
      <c r="J5288" s="228">
        <v>32528.16</v>
      </c>
      <c r="K5288" s="228">
        <v>68106.850000000006</v>
      </c>
      <c r="L5288" s="228">
        <v>333808.84000000003</v>
      </c>
    </row>
    <row r="5289" spans="1:12">
      <c r="A5289" s="228">
        <v>2011</v>
      </c>
      <c r="B5289" s="228" t="s">
        <v>194</v>
      </c>
      <c r="C5289" s="228" t="s">
        <v>68</v>
      </c>
      <c r="D5289" s="228" t="s">
        <v>205</v>
      </c>
      <c r="E5289" s="228">
        <v>30</v>
      </c>
      <c r="F5289" s="228">
        <v>7569</v>
      </c>
      <c r="G5289" s="228">
        <v>136</v>
      </c>
      <c r="H5289" s="228">
        <v>252</v>
      </c>
      <c r="I5289" s="228">
        <v>214990.78</v>
      </c>
      <c r="J5289" s="228">
        <v>40711.040000000001</v>
      </c>
      <c r="K5289" s="228">
        <v>34146</v>
      </c>
      <c r="L5289" s="228">
        <v>413000.44</v>
      </c>
    </row>
    <row r="5290" spans="1:12">
      <c r="A5290" s="228">
        <v>2011</v>
      </c>
      <c r="B5290" s="228" t="s">
        <v>194</v>
      </c>
      <c r="C5290" s="228" t="s">
        <v>68</v>
      </c>
      <c r="D5290" s="228" t="s">
        <v>205</v>
      </c>
      <c r="E5290" s="228">
        <v>35</v>
      </c>
      <c r="F5290" s="228">
        <v>7510</v>
      </c>
      <c r="G5290" s="228">
        <v>165</v>
      </c>
      <c r="H5290" s="228">
        <v>277</v>
      </c>
      <c r="I5290" s="228">
        <v>259894.5</v>
      </c>
      <c r="J5290" s="228">
        <v>57383.37</v>
      </c>
      <c r="K5290" s="228">
        <v>76949</v>
      </c>
      <c r="L5290" s="228">
        <v>565578.88</v>
      </c>
    </row>
    <row r="5291" spans="1:12">
      <c r="A5291" s="228">
        <v>2011</v>
      </c>
      <c r="B5291" s="228" t="s">
        <v>194</v>
      </c>
      <c r="C5291" s="228" t="s">
        <v>68</v>
      </c>
      <c r="D5291" s="228" t="s">
        <v>205</v>
      </c>
      <c r="E5291" s="228">
        <v>40</v>
      </c>
      <c r="F5291" s="228">
        <v>7457</v>
      </c>
      <c r="G5291" s="228">
        <v>246</v>
      </c>
      <c r="H5291" s="228">
        <v>462</v>
      </c>
      <c r="I5291" s="228">
        <v>381849.57</v>
      </c>
      <c r="J5291" s="228">
        <v>80020.28</v>
      </c>
      <c r="K5291" s="228">
        <v>101664</v>
      </c>
      <c r="L5291" s="228">
        <v>764155.63</v>
      </c>
    </row>
    <row r="5292" spans="1:12">
      <c r="A5292" s="228">
        <v>2011</v>
      </c>
      <c r="B5292" s="228" t="s">
        <v>194</v>
      </c>
      <c r="C5292" s="228" t="s">
        <v>68</v>
      </c>
      <c r="D5292" s="228" t="s">
        <v>205</v>
      </c>
      <c r="E5292" s="228">
        <v>45</v>
      </c>
      <c r="F5292" s="228">
        <v>7343</v>
      </c>
      <c r="G5292" s="228">
        <v>235</v>
      </c>
      <c r="H5292" s="228">
        <v>527</v>
      </c>
      <c r="I5292" s="228">
        <v>446263.03</v>
      </c>
      <c r="J5292" s="228">
        <v>88719.73</v>
      </c>
      <c r="K5292" s="228">
        <v>42745.25</v>
      </c>
      <c r="L5292" s="228">
        <v>763033.14</v>
      </c>
    </row>
    <row r="5293" spans="1:12">
      <c r="A5293" s="228">
        <v>2011</v>
      </c>
      <c r="B5293" s="228" t="s">
        <v>194</v>
      </c>
      <c r="C5293" s="228" t="s">
        <v>68</v>
      </c>
      <c r="D5293" s="228" t="s">
        <v>205</v>
      </c>
      <c r="E5293" s="228">
        <v>50</v>
      </c>
      <c r="F5293" s="228">
        <v>7570</v>
      </c>
      <c r="G5293" s="228">
        <v>339</v>
      </c>
      <c r="H5293" s="228">
        <v>560</v>
      </c>
      <c r="I5293" s="228">
        <v>547633.25</v>
      </c>
      <c r="J5293" s="228">
        <v>139020.93</v>
      </c>
      <c r="K5293" s="228">
        <v>114980.3</v>
      </c>
      <c r="L5293" s="228">
        <v>1074129.3999999999</v>
      </c>
    </row>
    <row r="5294" spans="1:12">
      <c r="A5294" s="228">
        <v>2011</v>
      </c>
      <c r="B5294" s="228" t="s">
        <v>194</v>
      </c>
      <c r="C5294" s="228" t="s">
        <v>68</v>
      </c>
      <c r="D5294" s="228" t="s">
        <v>205</v>
      </c>
      <c r="E5294" s="228">
        <v>55</v>
      </c>
      <c r="F5294" s="228">
        <v>7098</v>
      </c>
      <c r="G5294" s="228">
        <v>486</v>
      </c>
      <c r="H5294" s="228">
        <v>836</v>
      </c>
      <c r="I5294" s="228">
        <v>874841.48</v>
      </c>
      <c r="J5294" s="228">
        <v>170941.42</v>
      </c>
      <c r="K5294" s="228">
        <v>237423.9</v>
      </c>
      <c r="L5294" s="228">
        <v>1675953.47</v>
      </c>
    </row>
    <row r="5295" spans="1:12">
      <c r="A5295" s="228">
        <v>2011</v>
      </c>
      <c r="B5295" s="228" t="s">
        <v>194</v>
      </c>
      <c r="C5295" s="228" t="s">
        <v>68</v>
      </c>
      <c r="D5295" s="228" t="s">
        <v>205</v>
      </c>
      <c r="E5295" s="228">
        <v>60</v>
      </c>
      <c r="F5295" s="228">
        <v>6630</v>
      </c>
      <c r="G5295" s="228">
        <v>639</v>
      </c>
      <c r="H5295" s="228">
        <v>1363</v>
      </c>
      <c r="I5295" s="228">
        <v>1217580.23</v>
      </c>
      <c r="J5295" s="228">
        <v>245274.92</v>
      </c>
      <c r="K5295" s="228">
        <v>461567.72</v>
      </c>
      <c r="L5295" s="228">
        <v>2494778.35</v>
      </c>
    </row>
    <row r="5296" spans="1:12">
      <c r="A5296" s="228">
        <v>2011</v>
      </c>
      <c r="B5296" s="228" t="s">
        <v>194</v>
      </c>
      <c r="C5296" s="228" t="s">
        <v>68</v>
      </c>
      <c r="D5296" s="228" t="s">
        <v>205</v>
      </c>
      <c r="E5296" s="228">
        <v>65</v>
      </c>
      <c r="F5296" s="228">
        <v>4457</v>
      </c>
      <c r="G5296" s="228">
        <v>520</v>
      </c>
      <c r="H5296" s="228">
        <v>1078</v>
      </c>
      <c r="I5296" s="228">
        <v>955230.62</v>
      </c>
      <c r="J5296" s="228">
        <v>180105.55</v>
      </c>
      <c r="K5296" s="228">
        <v>362096.25</v>
      </c>
      <c r="L5296" s="228">
        <v>1840555.66</v>
      </c>
    </row>
    <row r="5297" spans="1:12">
      <c r="A5297" s="228">
        <v>2011</v>
      </c>
      <c r="B5297" s="228" t="s">
        <v>194</v>
      </c>
      <c r="C5297" s="228" t="s">
        <v>68</v>
      </c>
      <c r="D5297" s="228" t="s">
        <v>205</v>
      </c>
      <c r="E5297" s="228">
        <v>70</v>
      </c>
      <c r="F5297" s="228">
        <v>2696</v>
      </c>
      <c r="G5297" s="228">
        <v>389</v>
      </c>
      <c r="H5297" s="228">
        <v>1170</v>
      </c>
      <c r="I5297" s="228">
        <v>891948.15</v>
      </c>
      <c r="J5297" s="228">
        <v>215960.66</v>
      </c>
      <c r="K5297" s="228">
        <v>236247.55</v>
      </c>
      <c r="L5297" s="228">
        <v>1588500.91</v>
      </c>
    </row>
    <row r="5298" spans="1:12">
      <c r="A5298" s="228">
        <v>2011</v>
      </c>
      <c r="B5298" s="228" t="s">
        <v>194</v>
      </c>
      <c r="C5298" s="228" t="s">
        <v>68</v>
      </c>
      <c r="D5298" s="228" t="s">
        <v>205</v>
      </c>
      <c r="E5298" s="228">
        <v>75</v>
      </c>
      <c r="F5298" s="228">
        <v>1660</v>
      </c>
      <c r="G5298" s="228">
        <v>393</v>
      </c>
      <c r="H5298" s="228">
        <v>969</v>
      </c>
      <c r="I5298" s="228">
        <v>851827.1</v>
      </c>
      <c r="J5298" s="228">
        <v>151143.01</v>
      </c>
      <c r="K5298" s="228">
        <v>135325</v>
      </c>
      <c r="L5298" s="228">
        <v>1329243.22</v>
      </c>
    </row>
    <row r="5299" spans="1:12">
      <c r="A5299" s="228">
        <v>2011</v>
      </c>
      <c r="B5299" s="228" t="s">
        <v>194</v>
      </c>
      <c r="C5299" s="228" t="s">
        <v>68</v>
      </c>
      <c r="D5299" s="228" t="s">
        <v>205</v>
      </c>
      <c r="E5299" s="228">
        <v>80</v>
      </c>
      <c r="F5299" s="228">
        <v>1192</v>
      </c>
      <c r="G5299" s="228">
        <v>222</v>
      </c>
      <c r="H5299" s="228">
        <v>814</v>
      </c>
      <c r="I5299" s="228">
        <v>572093.31000000006</v>
      </c>
      <c r="J5299" s="228">
        <v>120730.69</v>
      </c>
      <c r="K5299" s="228">
        <v>146788.6</v>
      </c>
      <c r="L5299" s="228">
        <v>947480.69</v>
      </c>
    </row>
    <row r="5300" spans="1:12">
      <c r="A5300" s="228">
        <v>2011</v>
      </c>
      <c r="B5300" s="228" t="s">
        <v>194</v>
      </c>
      <c r="C5300" s="228" t="s">
        <v>68</v>
      </c>
      <c r="D5300" s="228" t="s">
        <v>205</v>
      </c>
      <c r="E5300" s="228">
        <v>85</v>
      </c>
      <c r="F5300" s="228">
        <v>481</v>
      </c>
      <c r="G5300" s="228">
        <v>94</v>
      </c>
      <c r="H5300" s="228">
        <v>517</v>
      </c>
      <c r="I5300" s="228">
        <v>317139.92</v>
      </c>
      <c r="J5300" s="228">
        <v>53555.58</v>
      </c>
      <c r="K5300" s="228">
        <v>59817.599999999999</v>
      </c>
      <c r="L5300" s="228">
        <v>472598.59</v>
      </c>
    </row>
    <row r="5301" spans="1:12">
      <c r="A5301" s="228">
        <v>2011</v>
      </c>
      <c r="B5301" s="228" t="s">
        <v>194</v>
      </c>
      <c r="C5301" s="228" t="s">
        <v>68</v>
      </c>
      <c r="D5301" s="228" t="s">
        <v>205</v>
      </c>
      <c r="E5301" s="228">
        <v>90</v>
      </c>
      <c r="F5301" s="228">
        <v>88</v>
      </c>
      <c r="G5301" s="228">
        <v>14</v>
      </c>
      <c r="H5301" s="228">
        <v>85</v>
      </c>
      <c r="I5301" s="228">
        <v>57186</v>
      </c>
      <c r="J5301" s="228">
        <v>3600.5</v>
      </c>
      <c r="K5301" s="228">
        <v>1612</v>
      </c>
      <c r="L5301" s="228">
        <v>65969.3</v>
      </c>
    </row>
    <row r="5302" spans="1:12">
      <c r="A5302" s="228">
        <v>2011</v>
      </c>
      <c r="B5302" s="228" t="s">
        <v>194</v>
      </c>
      <c r="C5302" s="228" t="s">
        <v>68</v>
      </c>
      <c r="D5302" s="228" t="s">
        <v>205</v>
      </c>
      <c r="E5302" s="228">
        <v>95</v>
      </c>
      <c r="F5302" s="228">
        <v>21</v>
      </c>
      <c r="G5302" s="228">
        <v>2</v>
      </c>
      <c r="H5302" s="228">
        <v>5</v>
      </c>
      <c r="I5302" s="228">
        <v>4528.55</v>
      </c>
      <c r="J5302" s="228">
        <v>686.1</v>
      </c>
      <c r="K5302" s="228">
        <v>0</v>
      </c>
      <c r="L5302" s="228">
        <v>6954.65</v>
      </c>
    </row>
    <row r="5303" spans="1:12">
      <c r="A5303" s="228">
        <v>2011</v>
      </c>
      <c r="B5303" s="228" t="s">
        <v>194</v>
      </c>
      <c r="C5303" s="228" t="s">
        <v>68</v>
      </c>
      <c r="D5303" s="228" t="s">
        <v>206</v>
      </c>
      <c r="E5303" s="228">
        <v>0</v>
      </c>
      <c r="F5303" s="228">
        <v>6211</v>
      </c>
      <c r="G5303" s="228">
        <v>165</v>
      </c>
      <c r="H5303" s="228">
        <v>665</v>
      </c>
      <c r="I5303" s="228">
        <v>348990.34</v>
      </c>
      <c r="J5303" s="228">
        <v>29767.42</v>
      </c>
      <c r="K5303" s="228">
        <v>60045</v>
      </c>
      <c r="L5303" s="228">
        <v>476080.79</v>
      </c>
    </row>
    <row r="5304" spans="1:12">
      <c r="A5304" s="228">
        <v>2011</v>
      </c>
      <c r="B5304" s="228" t="s">
        <v>194</v>
      </c>
      <c r="C5304" s="228" t="s">
        <v>68</v>
      </c>
      <c r="D5304" s="228" t="s">
        <v>206</v>
      </c>
      <c r="E5304" s="228">
        <v>5</v>
      </c>
      <c r="F5304" s="228">
        <v>6129</v>
      </c>
      <c r="G5304" s="228">
        <v>91</v>
      </c>
      <c r="H5304" s="228">
        <v>134</v>
      </c>
      <c r="I5304" s="228">
        <v>94890.81</v>
      </c>
      <c r="J5304" s="228">
        <v>18339.14</v>
      </c>
      <c r="K5304" s="228">
        <v>6761</v>
      </c>
      <c r="L5304" s="228">
        <v>150164.37</v>
      </c>
    </row>
    <row r="5305" spans="1:12">
      <c r="A5305" s="228">
        <v>2011</v>
      </c>
      <c r="B5305" s="228" t="s">
        <v>194</v>
      </c>
      <c r="C5305" s="228" t="s">
        <v>68</v>
      </c>
      <c r="D5305" s="228" t="s">
        <v>206</v>
      </c>
      <c r="E5305" s="228">
        <v>10</v>
      </c>
      <c r="F5305" s="228">
        <v>6109</v>
      </c>
      <c r="G5305" s="228">
        <v>49</v>
      </c>
      <c r="H5305" s="228">
        <v>67</v>
      </c>
      <c r="I5305" s="228">
        <v>51247.48</v>
      </c>
      <c r="J5305" s="228">
        <v>15759.56</v>
      </c>
      <c r="K5305" s="228">
        <v>27655</v>
      </c>
      <c r="L5305" s="228">
        <v>109266.26</v>
      </c>
    </row>
    <row r="5306" spans="1:12">
      <c r="A5306" s="228">
        <v>2011</v>
      </c>
      <c r="B5306" s="228" t="s">
        <v>194</v>
      </c>
      <c r="C5306" s="228" t="s">
        <v>68</v>
      </c>
      <c r="D5306" s="228" t="s">
        <v>206</v>
      </c>
      <c r="E5306" s="228">
        <v>15</v>
      </c>
      <c r="F5306" s="228">
        <v>6412</v>
      </c>
      <c r="G5306" s="228">
        <v>180</v>
      </c>
      <c r="H5306" s="228">
        <v>417</v>
      </c>
      <c r="I5306" s="228">
        <v>327557.61</v>
      </c>
      <c r="J5306" s="228">
        <v>52766.57</v>
      </c>
      <c r="K5306" s="228">
        <v>46818</v>
      </c>
      <c r="L5306" s="228">
        <v>504835.78</v>
      </c>
    </row>
    <row r="5307" spans="1:12">
      <c r="A5307" s="228">
        <v>2011</v>
      </c>
      <c r="B5307" s="228" t="s">
        <v>194</v>
      </c>
      <c r="C5307" s="228" t="s">
        <v>68</v>
      </c>
      <c r="D5307" s="228" t="s">
        <v>206</v>
      </c>
      <c r="E5307" s="228">
        <v>20</v>
      </c>
      <c r="F5307" s="228">
        <v>5910</v>
      </c>
      <c r="G5307" s="228">
        <v>195</v>
      </c>
      <c r="H5307" s="228">
        <v>387</v>
      </c>
      <c r="I5307" s="228">
        <v>321067.59999999998</v>
      </c>
      <c r="J5307" s="228">
        <v>59745.9</v>
      </c>
      <c r="K5307" s="228">
        <v>40702</v>
      </c>
      <c r="L5307" s="228">
        <v>558275.49</v>
      </c>
    </row>
    <row r="5308" spans="1:12">
      <c r="A5308" s="228">
        <v>2011</v>
      </c>
      <c r="B5308" s="228" t="s">
        <v>194</v>
      </c>
      <c r="C5308" s="228" t="s">
        <v>68</v>
      </c>
      <c r="D5308" s="228" t="s">
        <v>206</v>
      </c>
      <c r="E5308" s="228">
        <v>25</v>
      </c>
      <c r="F5308" s="228">
        <v>7265</v>
      </c>
      <c r="G5308" s="228">
        <v>257</v>
      </c>
      <c r="H5308" s="228">
        <v>607</v>
      </c>
      <c r="I5308" s="228">
        <v>489732.92</v>
      </c>
      <c r="J5308" s="228">
        <v>138034.96</v>
      </c>
      <c r="K5308" s="228">
        <v>143873</v>
      </c>
      <c r="L5308" s="228">
        <v>976389.04</v>
      </c>
    </row>
    <row r="5309" spans="1:12">
      <c r="A5309" s="228">
        <v>2011</v>
      </c>
      <c r="B5309" s="228" t="s">
        <v>194</v>
      </c>
      <c r="C5309" s="228" t="s">
        <v>68</v>
      </c>
      <c r="D5309" s="228" t="s">
        <v>206</v>
      </c>
      <c r="E5309" s="228">
        <v>30</v>
      </c>
      <c r="F5309" s="228">
        <v>8893</v>
      </c>
      <c r="G5309" s="228">
        <v>479</v>
      </c>
      <c r="H5309" s="228">
        <v>1487</v>
      </c>
      <c r="I5309" s="228">
        <v>1111574.3500000001</v>
      </c>
      <c r="J5309" s="228">
        <v>285623.31</v>
      </c>
      <c r="K5309" s="228">
        <v>48185</v>
      </c>
      <c r="L5309" s="228">
        <v>1782942.1</v>
      </c>
    </row>
    <row r="5310" spans="1:12">
      <c r="A5310" s="228">
        <v>2011</v>
      </c>
      <c r="B5310" s="228" t="s">
        <v>194</v>
      </c>
      <c r="C5310" s="228" t="s">
        <v>68</v>
      </c>
      <c r="D5310" s="228" t="s">
        <v>206</v>
      </c>
      <c r="E5310" s="228">
        <v>35</v>
      </c>
      <c r="F5310" s="228">
        <v>8495</v>
      </c>
      <c r="G5310" s="228">
        <v>485</v>
      </c>
      <c r="H5310" s="228">
        <v>1264</v>
      </c>
      <c r="I5310" s="228">
        <v>1051581.8700000001</v>
      </c>
      <c r="J5310" s="228">
        <v>235090.44</v>
      </c>
      <c r="K5310" s="228">
        <v>47085</v>
      </c>
      <c r="L5310" s="228">
        <v>1724226.5600000001</v>
      </c>
    </row>
    <row r="5311" spans="1:12">
      <c r="A5311" s="228">
        <v>2011</v>
      </c>
      <c r="B5311" s="228" t="s">
        <v>194</v>
      </c>
      <c r="C5311" s="228" t="s">
        <v>68</v>
      </c>
      <c r="D5311" s="228" t="s">
        <v>206</v>
      </c>
      <c r="E5311" s="228">
        <v>40</v>
      </c>
      <c r="F5311" s="228">
        <v>8487</v>
      </c>
      <c r="G5311" s="228">
        <v>373</v>
      </c>
      <c r="H5311" s="228">
        <v>839</v>
      </c>
      <c r="I5311" s="228">
        <v>696161.14</v>
      </c>
      <c r="J5311" s="228">
        <v>165033.18</v>
      </c>
      <c r="K5311" s="228">
        <v>91937</v>
      </c>
      <c r="L5311" s="228">
        <v>1237129.19</v>
      </c>
    </row>
    <row r="5312" spans="1:12">
      <c r="A5312" s="228">
        <v>2011</v>
      </c>
      <c r="B5312" s="228" t="s">
        <v>194</v>
      </c>
      <c r="C5312" s="228" t="s">
        <v>68</v>
      </c>
      <c r="D5312" s="228" t="s">
        <v>206</v>
      </c>
      <c r="E5312" s="228">
        <v>45</v>
      </c>
      <c r="F5312" s="228">
        <v>8289</v>
      </c>
      <c r="G5312" s="228">
        <v>406</v>
      </c>
      <c r="H5312" s="228">
        <v>862</v>
      </c>
      <c r="I5312" s="228">
        <v>683978.6</v>
      </c>
      <c r="J5312" s="228">
        <v>160957.38</v>
      </c>
      <c r="K5312" s="228">
        <v>72275.25</v>
      </c>
      <c r="L5312" s="228">
        <v>1262324.1499999999</v>
      </c>
    </row>
    <row r="5313" spans="1:12">
      <c r="A5313" s="228">
        <v>2011</v>
      </c>
      <c r="B5313" s="228" t="s">
        <v>194</v>
      </c>
      <c r="C5313" s="228" t="s">
        <v>68</v>
      </c>
      <c r="D5313" s="228" t="s">
        <v>206</v>
      </c>
      <c r="E5313" s="228">
        <v>50</v>
      </c>
      <c r="F5313" s="228">
        <v>8554</v>
      </c>
      <c r="G5313" s="228">
        <v>488</v>
      </c>
      <c r="H5313" s="228">
        <v>1034</v>
      </c>
      <c r="I5313" s="228">
        <v>848411.55</v>
      </c>
      <c r="J5313" s="228">
        <v>197871.58</v>
      </c>
      <c r="K5313" s="228">
        <v>185641</v>
      </c>
      <c r="L5313" s="228">
        <v>1670749.8</v>
      </c>
    </row>
    <row r="5314" spans="1:12">
      <c r="A5314" s="228">
        <v>2011</v>
      </c>
      <c r="B5314" s="228" t="s">
        <v>194</v>
      </c>
      <c r="C5314" s="228" t="s">
        <v>68</v>
      </c>
      <c r="D5314" s="228" t="s">
        <v>206</v>
      </c>
      <c r="E5314" s="228">
        <v>55</v>
      </c>
      <c r="F5314" s="228">
        <v>7730</v>
      </c>
      <c r="G5314" s="228">
        <v>621</v>
      </c>
      <c r="H5314" s="228">
        <v>1271</v>
      </c>
      <c r="I5314" s="228">
        <v>920154.41</v>
      </c>
      <c r="J5314" s="228">
        <v>203586.71</v>
      </c>
      <c r="K5314" s="228">
        <v>208066</v>
      </c>
      <c r="L5314" s="228">
        <v>1690175.32</v>
      </c>
    </row>
    <row r="5315" spans="1:12">
      <c r="A5315" s="228">
        <v>2011</v>
      </c>
      <c r="B5315" s="228" t="s">
        <v>194</v>
      </c>
      <c r="C5315" s="228" t="s">
        <v>68</v>
      </c>
      <c r="D5315" s="228" t="s">
        <v>206</v>
      </c>
      <c r="E5315" s="228">
        <v>60</v>
      </c>
      <c r="F5315" s="228">
        <v>6986</v>
      </c>
      <c r="G5315" s="228">
        <v>591</v>
      </c>
      <c r="H5315" s="228">
        <v>1269</v>
      </c>
      <c r="I5315" s="228">
        <v>1159933</v>
      </c>
      <c r="J5315" s="228">
        <v>242071.94</v>
      </c>
      <c r="K5315" s="228">
        <v>455064.25</v>
      </c>
      <c r="L5315" s="228">
        <v>2319387.69</v>
      </c>
    </row>
    <row r="5316" spans="1:12">
      <c r="A5316" s="228">
        <v>2011</v>
      </c>
      <c r="B5316" s="228" t="s">
        <v>194</v>
      </c>
      <c r="C5316" s="228" t="s">
        <v>68</v>
      </c>
      <c r="D5316" s="228" t="s">
        <v>206</v>
      </c>
      <c r="E5316" s="228">
        <v>65</v>
      </c>
      <c r="F5316" s="228">
        <v>4508</v>
      </c>
      <c r="G5316" s="228">
        <v>512</v>
      </c>
      <c r="H5316" s="228">
        <v>1113</v>
      </c>
      <c r="I5316" s="228">
        <v>885684.92</v>
      </c>
      <c r="J5316" s="228">
        <v>182277.25</v>
      </c>
      <c r="K5316" s="228">
        <v>283281.7</v>
      </c>
      <c r="L5316" s="228">
        <v>1642124.87</v>
      </c>
    </row>
    <row r="5317" spans="1:12">
      <c r="A5317" s="228">
        <v>2011</v>
      </c>
      <c r="B5317" s="228" t="s">
        <v>194</v>
      </c>
      <c r="C5317" s="228" t="s">
        <v>68</v>
      </c>
      <c r="D5317" s="228" t="s">
        <v>206</v>
      </c>
      <c r="E5317" s="228">
        <v>70</v>
      </c>
      <c r="F5317" s="228">
        <v>2919</v>
      </c>
      <c r="G5317" s="228">
        <v>457</v>
      </c>
      <c r="H5317" s="228">
        <v>1153</v>
      </c>
      <c r="I5317" s="228">
        <v>876056.06</v>
      </c>
      <c r="J5317" s="228">
        <v>148979.31</v>
      </c>
      <c r="K5317" s="228">
        <v>334762</v>
      </c>
      <c r="L5317" s="228">
        <v>1599426.97</v>
      </c>
    </row>
    <row r="5318" spans="1:12">
      <c r="A5318" s="228">
        <v>2011</v>
      </c>
      <c r="B5318" s="228" t="s">
        <v>194</v>
      </c>
      <c r="C5318" s="228" t="s">
        <v>68</v>
      </c>
      <c r="D5318" s="228" t="s">
        <v>206</v>
      </c>
      <c r="E5318" s="228">
        <v>75</v>
      </c>
      <c r="F5318" s="228">
        <v>1946</v>
      </c>
      <c r="G5318" s="228">
        <v>349</v>
      </c>
      <c r="H5318" s="228">
        <v>1418</v>
      </c>
      <c r="I5318" s="228">
        <v>940720.45</v>
      </c>
      <c r="J5318" s="228">
        <v>144351.65</v>
      </c>
      <c r="K5318" s="228">
        <v>231431</v>
      </c>
      <c r="L5318" s="228">
        <v>1484002.21</v>
      </c>
    </row>
    <row r="5319" spans="1:12">
      <c r="A5319" s="228">
        <v>2011</v>
      </c>
      <c r="B5319" s="228" t="s">
        <v>194</v>
      </c>
      <c r="C5319" s="228" t="s">
        <v>68</v>
      </c>
      <c r="D5319" s="228" t="s">
        <v>206</v>
      </c>
      <c r="E5319" s="228">
        <v>80</v>
      </c>
      <c r="F5319" s="228">
        <v>1424</v>
      </c>
      <c r="G5319" s="228">
        <v>236</v>
      </c>
      <c r="H5319" s="228">
        <v>1255</v>
      </c>
      <c r="I5319" s="228">
        <v>770802.99</v>
      </c>
      <c r="J5319" s="228">
        <v>106535.31</v>
      </c>
      <c r="K5319" s="228">
        <v>151715.79999999999</v>
      </c>
      <c r="L5319" s="228">
        <v>1125785.99</v>
      </c>
    </row>
    <row r="5320" spans="1:12">
      <c r="A5320" s="228">
        <v>2011</v>
      </c>
      <c r="B5320" s="228" t="s">
        <v>194</v>
      </c>
      <c r="C5320" s="228" t="s">
        <v>68</v>
      </c>
      <c r="D5320" s="228" t="s">
        <v>206</v>
      </c>
      <c r="E5320" s="228">
        <v>85</v>
      </c>
      <c r="F5320" s="228">
        <v>873</v>
      </c>
      <c r="G5320" s="228">
        <v>182</v>
      </c>
      <c r="H5320" s="228">
        <v>1450</v>
      </c>
      <c r="I5320" s="228">
        <v>765640.57</v>
      </c>
      <c r="J5320" s="228">
        <v>75067.97</v>
      </c>
      <c r="K5320" s="228">
        <v>70702</v>
      </c>
      <c r="L5320" s="228">
        <v>951122.81</v>
      </c>
    </row>
    <row r="5321" spans="1:12">
      <c r="A5321" s="228">
        <v>2011</v>
      </c>
      <c r="B5321" s="228" t="s">
        <v>194</v>
      </c>
      <c r="C5321" s="228" t="s">
        <v>68</v>
      </c>
      <c r="D5321" s="228" t="s">
        <v>206</v>
      </c>
      <c r="E5321" s="228">
        <v>90</v>
      </c>
      <c r="F5321" s="228">
        <v>315</v>
      </c>
      <c r="G5321" s="228">
        <v>56</v>
      </c>
      <c r="H5321" s="228">
        <v>435</v>
      </c>
      <c r="I5321" s="228">
        <v>224641</v>
      </c>
      <c r="J5321" s="228">
        <v>23188.639999999999</v>
      </c>
      <c r="K5321" s="228">
        <v>28430</v>
      </c>
      <c r="L5321" s="228">
        <v>288188.11</v>
      </c>
    </row>
    <row r="5322" spans="1:12">
      <c r="A5322" s="228">
        <v>2011</v>
      </c>
      <c r="B5322" s="228" t="s">
        <v>194</v>
      </c>
      <c r="C5322" s="228" t="s">
        <v>68</v>
      </c>
      <c r="D5322" s="228" t="s">
        <v>206</v>
      </c>
      <c r="E5322" s="228">
        <v>95</v>
      </c>
      <c r="F5322" s="228">
        <v>91</v>
      </c>
      <c r="G5322" s="228">
        <v>2</v>
      </c>
      <c r="H5322" s="228">
        <v>8</v>
      </c>
      <c r="I5322" s="228">
        <v>3942</v>
      </c>
      <c r="J5322" s="228">
        <v>2220.89</v>
      </c>
      <c r="K5322" s="228">
        <v>0</v>
      </c>
      <c r="L5322" s="228">
        <v>6412.9</v>
      </c>
    </row>
    <row r="5323" spans="1:12">
      <c r="A5323" s="228">
        <v>2011</v>
      </c>
      <c r="B5323" s="228" t="s">
        <v>194</v>
      </c>
      <c r="C5323" s="228" t="s">
        <v>67</v>
      </c>
      <c r="D5323" s="228" t="s">
        <v>205</v>
      </c>
      <c r="E5323" s="228">
        <v>0</v>
      </c>
      <c r="F5323" s="228">
        <v>3081</v>
      </c>
      <c r="G5323" s="228">
        <v>81</v>
      </c>
      <c r="H5323" s="228">
        <v>279</v>
      </c>
      <c r="I5323" s="228">
        <v>154856.5</v>
      </c>
      <c r="J5323" s="228">
        <v>24422.18</v>
      </c>
      <c r="K5323" s="228">
        <v>934</v>
      </c>
      <c r="L5323" s="228">
        <v>199938.37</v>
      </c>
    </row>
    <row r="5324" spans="1:12">
      <c r="A5324" s="228">
        <v>2011</v>
      </c>
      <c r="B5324" s="228" t="s">
        <v>194</v>
      </c>
      <c r="C5324" s="228" t="s">
        <v>67</v>
      </c>
      <c r="D5324" s="228" t="s">
        <v>205</v>
      </c>
      <c r="E5324" s="228">
        <v>5</v>
      </c>
      <c r="F5324" s="228">
        <v>2898</v>
      </c>
      <c r="G5324" s="228">
        <v>25</v>
      </c>
      <c r="H5324" s="228">
        <v>27</v>
      </c>
      <c r="I5324" s="228">
        <v>21078.1</v>
      </c>
      <c r="J5324" s="228">
        <v>4966.6000000000004</v>
      </c>
      <c r="K5324" s="228">
        <v>160</v>
      </c>
      <c r="L5324" s="228">
        <v>31778.7</v>
      </c>
    </row>
    <row r="5325" spans="1:12">
      <c r="A5325" s="228">
        <v>2011</v>
      </c>
      <c r="B5325" s="228" t="s">
        <v>194</v>
      </c>
      <c r="C5325" s="228" t="s">
        <v>67</v>
      </c>
      <c r="D5325" s="228" t="s">
        <v>205</v>
      </c>
      <c r="E5325" s="228">
        <v>10</v>
      </c>
      <c r="F5325" s="228">
        <v>3035</v>
      </c>
      <c r="G5325" s="228">
        <v>25</v>
      </c>
      <c r="H5325" s="228">
        <v>71</v>
      </c>
      <c r="I5325" s="228">
        <v>46330</v>
      </c>
      <c r="J5325" s="228">
        <v>10140.4</v>
      </c>
      <c r="K5325" s="228">
        <v>8856</v>
      </c>
      <c r="L5325" s="228">
        <v>69277</v>
      </c>
    </row>
    <row r="5326" spans="1:12">
      <c r="A5326" s="228">
        <v>2011</v>
      </c>
      <c r="B5326" s="228" t="s">
        <v>194</v>
      </c>
      <c r="C5326" s="228" t="s">
        <v>67</v>
      </c>
      <c r="D5326" s="228" t="s">
        <v>205</v>
      </c>
      <c r="E5326" s="228">
        <v>15</v>
      </c>
      <c r="F5326" s="228">
        <v>3116</v>
      </c>
      <c r="G5326" s="228">
        <v>43</v>
      </c>
      <c r="H5326" s="228">
        <v>73</v>
      </c>
      <c r="I5326" s="228">
        <v>70323.25</v>
      </c>
      <c r="J5326" s="228">
        <v>22851.07</v>
      </c>
      <c r="K5326" s="228">
        <v>15147</v>
      </c>
      <c r="L5326" s="228">
        <v>125106.31</v>
      </c>
    </row>
    <row r="5327" spans="1:12">
      <c r="A5327" s="228">
        <v>2011</v>
      </c>
      <c r="B5327" s="228" t="s">
        <v>194</v>
      </c>
      <c r="C5327" s="228" t="s">
        <v>67</v>
      </c>
      <c r="D5327" s="228" t="s">
        <v>205</v>
      </c>
      <c r="E5327" s="228">
        <v>20</v>
      </c>
      <c r="F5327" s="228">
        <v>2231</v>
      </c>
      <c r="G5327" s="228">
        <v>33</v>
      </c>
      <c r="H5327" s="228">
        <v>54</v>
      </c>
      <c r="I5327" s="228">
        <v>61220</v>
      </c>
      <c r="J5327" s="228">
        <v>19170.7</v>
      </c>
      <c r="K5327" s="228">
        <v>12020</v>
      </c>
      <c r="L5327" s="228">
        <v>112583.7</v>
      </c>
    </row>
    <row r="5328" spans="1:12">
      <c r="A5328" s="228">
        <v>2011</v>
      </c>
      <c r="B5328" s="228" t="s">
        <v>194</v>
      </c>
      <c r="C5328" s="228" t="s">
        <v>67</v>
      </c>
      <c r="D5328" s="228" t="s">
        <v>205</v>
      </c>
      <c r="E5328" s="228">
        <v>25</v>
      </c>
      <c r="F5328" s="228">
        <v>2340</v>
      </c>
      <c r="G5328" s="228">
        <v>41</v>
      </c>
      <c r="H5328" s="228">
        <v>110</v>
      </c>
      <c r="I5328" s="228">
        <v>55987.55</v>
      </c>
      <c r="J5328" s="228">
        <v>18473.189999999999</v>
      </c>
      <c r="K5328" s="228">
        <v>9405.7999999999993</v>
      </c>
      <c r="L5328" s="228">
        <v>102810.43</v>
      </c>
    </row>
    <row r="5329" spans="1:12">
      <c r="A5329" s="228">
        <v>2011</v>
      </c>
      <c r="B5329" s="228" t="s">
        <v>194</v>
      </c>
      <c r="C5329" s="228" t="s">
        <v>67</v>
      </c>
      <c r="D5329" s="228" t="s">
        <v>205</v>
      </c>
      <c r="E5329" s="228">
        <v>30</v>
      </c>
      <c r="F5329" s="228">
        <v>2994</v>
      </c>
      <c r="G5329" s="228">
        <v>53</v>
      </c>
      <c r="H5329" s="228">
        <v>88</v>
      </c>
      <c r="I5329" s="228">
        <v>78655.039999999994</v>
      </c>
      <c r="J5329" s="228">
        <v>23100.55</v>
      </c>
      <c r="K5329" s="228">
        <v>12306</v>
      </c>
      <c r="L5329" s="228">
        <v>142784.51</v>
      </c>
    </row>
    <row r="5330" spans="1:12">
      <c r="A5330" s="228">
        <v>2011</v>
      </c>
      <c r="B5330" s="228" t="s">
        <v>194</v>
      </c>
      <c r="C5330" s="228" t="s">
        <v>67</v>
      </c>
      <c r="D5330" s="228" t="s">
        <v>205</v>
      </c>
      <c r="E5330" s="228">
        <v>35</v>
      </c>
      <c r="F5330" s="228">
        <v>3232</v>
      </c>
      <c r="G5330" s="228">
        <v>60</v>
      </c>
      <c r="H5330" s="228">
        <v>102</v>
      </c>
      <c r="I5330" s="228">
        <v>112270.35</v>
      </c>
      <c r="J5330" s="228">
        <v>35507.54</v>
      </c>
      <c r="K5330" s="228">
        <v>29716</v>
      </c>
      <c r="L5330" s="228">
        <v>206605.59</v>
      </c>
    </row>
    <row r="5331" spans="1:12">
      <c r="A5331" s="228">
        <v>2011</v>
      </c>
      <c r="B5331" s="228" t="s">
        <v>194</v>
      </c>
      <c r="C5331" s="228" t="s">
        <v>67</v>
      </c>
      <c r="D5331" s="228" t="s">
        <v>205</v>
      </c>
      <c r="E5331" s="228">
        <v>40</v>
      </c>
      <c r="F5331" s="228">
        <v>3385</v>
      </c>
      <c r="G5331" s="228">
        <v>68</v>
      </c>
      <c r="H5331" s="228">
        <v>112</v>
      </c>
      <c r="I5331" s="228">
        <v>100429.95</v>
      </c>
      <c r="J5331" s="228">
        <v>28646.98</v>
      </c>
      <c r="K5331" s="228">
        <v>11495</v>
      </c>
      <c r="L5331" s="228">
        <v>167070.04999999999</v>
      </c>
    </row>
    <row r="5332" spans="1:12">
      <c r="A5332" s="228">
        <v>2011</v>
      </c>
      <c r="B5332" s="228" t="s">
        <v>194</v>
      </c>
      <c r="C5332" s="228" t="s">
        <v>67</v>
      </c>
      <c r="D5332" s="228" t="s">
        <v>205</v>
      </c>
      <c r="E5332" s="228">
        <v>45</v>
      </c>
      <c r="F5332" s="228">
        <v>3526</v>
      </c>
      <c r="G5332" s="228">
        <v>88</v>
      </c>
      <c r="H5332" s="228">
        <v>165</v>
      </c>
      <c r="I5332" s="228">
        <v>181020.4</v>
      </c>
      <c r="J5332" s="228">
        <v>44912.92</v>
      </c>
      <c r="K5332" s="228">
        <v>26267.25</v>
      </c>
      <c r="L5332" s="228">
        <v>296817.21999999997</v>
      </c>
    </row>
    <row r="5333" spans="1:12">
      <c r="A5333" s="228">
        <v>2011</v>
      </c>
      <c r="B5333" s="228" t="s">
        <v>194</v>
      </c>
      <c r="C5333" s="228" t="s">
        <v>67</v>
      </c>
      <c r="D5333" s="228" t="s">
        <v>205</v>
      </c>
      <c r="E5333" s="228">
        <v>50</v>
      </c>
      <c r="F5333" s="228">
        <v>3457</v>
      </c>
      <c r="G5333" s="228">
        <v>126</v>
      </c>
      <c r="H5333" s="228">
        <v>242</v>
      </c>
      <c r="I5333" s="228">
        <v>195080.5</v>
      </c>
      <c r="J5333" s="228">
        <v>75946.45</v>
      </c>
      <c r="K5333" s="228">
        <v>30883</v>
      </c>
      <c r="L5333" s="228">
        <v>357459.53</v>
      </c>
    </row>
    <row r="5334" spans="1:12">
      <c r="A5334" s="228">
        <v>2011</v>
      </c>
      <c r="B5334" s="228" t="s">
        <v>194</v>
      </c>
      <c r="C5334" s="228" t="s">
        <v>67</v>
      </c>
      <c r="D5334" s="228" t="s">
        <v>205</v>
      </c>
      <c r="E5334" s="228">
        <v>55</v>
      </c>
      <c r="F5334" s="228">
        <v>3131</v>
      </c>
      <c r="G5334" s="228">
        <v>193</v>
      </c>
      <c r="H5334" s="228">
        <v>415</v>
      </c>
      <c r="I5334" s="228">
        <v>412868.6</v>
      </c>
      <c r="J5334" s="228">
        <v>92556.92</v>
      </c>
      <c r="K5334" s="228">
        <v>89623</v>
      </c>
      <c r="L5334" s="228">
        <v>692865.92</v>
      </c>
    </row>
    <row r="5335" spans="1:12">
      <c r="A5335" s="228">
        <v>2011</v>
      </c>
      <c r="B5335" s="228" t="s">
        <v>194</v>
      </c>
      <c r="C5335" s="228" t="s">
        <v>67</v>
      </c>
      <c r="D5335" s="228" t="s">
        <v>205</v>
      </c>
      <c r="E5335" s="228">
        <v>60</v>
      </c>
      <c r="F5335" s="228">
        <v>2616</v>
      </c>
      <c r="G5335" s="228">
        <v>197</v>
      </c>
      <c r="H5335" s="228">
        <v>506</v>
      </c>
      <c r="I5335" s="228">
        <v>543539.85</v>
      </c>
      <c r="J5335" s="228">
        <v>118388.57</v>
      </c>
      <c r="K5335" s="228">
        <v>95036</v>
      </c>
      <c r="L5335" s="228">
        <v>830865.05</v>
      </c>
    </row>
    <row r="5336" spans="1:12">
      <c r="A5336" s="228">
        <v>2011</v>
      </c>
      <c r="B5336" s="228" t="s">
        <v>194</v>
      </c>
      <c r="C5336" s="228" t="s">
        <v>67</v>
      </c>
      <c r="D5336" s="228" t="s">
        <v>205</v>
      </c>
      <c r="E5336" s="228">
        <v>65</v>
      </c>
      <c r="F5336" s="228">
        <v>1436</v>
      </c>
      <c r="G5336" s="228">
        <v>188</v>
      </c>
      <c r="H5336" s="228">
        <v>398</v>
      </c>
      <c r="I5336" s="228">
        <v>375146.6</v>
      </c>
      <c r="J5336" s="228">
        <v>93117.59</v>
      </c>
      <c r="K5336" s="228">
        <v>139664</v>
      </c>
      <c r="L5336" s="228">
        <v>687541.27</v>
      </c>
    </row>
    <row r="5337" spans="1:12">
      <c r="A5337" s="228">
        <v>2011</v>
      </c>
      <c r="B5337" s="228" t="s">
        <v>194</v>
      </c>
      <c r="C5337" s="228" t="s">
        <v>67</v>
      </c>
      <c r="D5337" s="228" t="s">
        <v>205</v>
      </c>
      <c r="E5337" s="228">
        <v>70</v>
      </c>
      <c r="F5337" s="228">
        <v>785</v>
      </c>
      <c r="G5337" s="228">
        <v>117</v>
      </c>
      <c r="H5337" s="228">
        <v>358</v>
      </c>
      <c r="I5337" s="228">
        <v>274458.8</v>
      </c>
      <c r="J5337" s="228">
        <v>50181.11</v>
      </c>
      <c r="K5337" s="228">
        <v>31056</v>
      </c>
      <c r="L5337" s="228">
        <v>388231.32</v>
      </c>
    </row>
    <row r="5338" spans="1:12">
      <c r="A5338" s="228">
        <v>2011</v>
      </c>
      <c r="B5338" s="228" t="s">
        <v>194</v>
      </c>
      <c r="C5338" s="228" t="s">
        <v>67</v>
      </c>
      <c r="D5338" s="228" t="s">
        <v>205</v>
      </c>
      <c r="E5338" s="228">
        <v>75</v>
      </c>
      <c r="F5338" s="228">
        <v>306</v>
      </c>
      <c r="G5338" s="228">
        <v>58</v>
      </c>
      <c r="H5338" s="228">
        <v>125</v>
      </c>
      <c r="I5338" s="228">
        <v>117365</v>
      </c>
      <c r="J5338" s="228">
        <v>24040.1</v>
      </c>
      <c r="K5338" s="228">
        <v>36326.25</v>
      </c>
      <c r="L5338" s="228">
        <v>194308.37</v>
      </c>
    </row>
    <row r="5339" spans="1:12">
      <c r="A5339" s="228">
        <v>2011</v>
      </c>
      <c r="B5339" s="228" t="s">
        <v>194</v>
      </c>
      <c r="C5339" s="228" t="s">
        <v>67</v>
      </c>
      <c r="D5339" s="228" t="s">
        <v>205</v>
      </c>
      <c r="E5339" s="228">
        <v>80</v>
      </c>
      <c r="F5339" s="228">
        <v>179</v>
      </c>
      <c r="G5339" s="228">
        <v>40</v>
      </c>
      <c r="H5339" s="228">
        <v>245</v>
      </c>
      <c r="I5339" s="228">
        <v>159256.6</v>
      </c>
      <c r="J5339" s="228">
        <v>31262.79</v>
      </c>
      <c r="K5339" s="228">
        <v>35961</v>
      </c>
      <c r="L5339" s="228">
        <v>235766.54</v>
      </c>
    </row>
    <row r="5340" spans="1:12">
      <c r="A5340" s="228">
        <v>2011</v>
      </c>
      <c r="B5340" s="228" t="s">
        <v>194</v>
      </c>
      <c r="C5340" s="228" t="s">
        <v>67</v>
      </c>
      <c r="D5340" s="228" t="s">
        <v>205</v>
      </c>
      <c r="E5340" s="228">
        <v>85</v>
      </c>
      <c r="F5340" s="228">
        <v>43</v>
      </c>
      <c r="G5340" s="228">
        <v>0</v>
      </c>
      <c r="H5340" s="228">
        <v>0</v>
      </c>
      <c r="I5340" s="228">
        <v>0</v>
      </c>
      <c r="J5340" s="228">
        <v>401.15</v>
      </c>
      <c r="K5340" s="228">
        <v>0</v>
      </c>
      <c r="L5340" s="228">
        <v>401.15</v>
      </c>
    </row>
    <row r="5341" spans="1:12">
      <c r="A5341" s="228">
        <v>2011</v>
      </c>
      <c r="B5341" s="228" t="s">
        <v>194</v>
      </c>
      <c r="C5341" s="228" t="s">
        <v>67</v>
      </c>
      <c r="D5341" s="228" t="s">
        <v>205</v>
      </c>
      <c r="E5341" s="228">
        <v>90</v>
      </c>
      <c r="F5341" s="228">
        <v>5</v>
      </c>
      <c r="G5341" s="228">
        <v>0</v>
      </c>
      <c r="H5341" s="228">
        <v>0</v>
      </c>
      <c r="I5341" s="228">
        <v>0</v>
      </c>
      <c r="J5341" s="228">
        <v>24.5</v>
      </c>
      <c r="K5341" s="228">
        <v>0</v>
      </c>
      <c r="L5341" s="228">
        <v>24.5</v>
      </c>
    </row>
    <row r="5342" spans="1:12">
      <c r="A5342" s="228">
        <v>2011</v>
      </c>
      <c r="B5342" s="228" t="s">
        <v>194</v>
      </c>
      <c r="C5342" s="228" t="s">
        <v>67</v>
      </c>
      <c r="D5342" s="228" t="s">
        <v>205</v>
      </c>
      <c r="E5342" s="228">
        <v>95</v>
      </c>
      <c r="F5342" s="228">
        <v>2</v>
      </c>
      <c r="G5342" s="228">
        <v>1</v>
      </c>
      <c r="H5342" s="228">
        <v>1</v>
      </c>
      <c r="I5342" s="228">
        <v>2601</v>
      </c>
      <c r="J5342" s="228">
        <v>35.450000000000003</v>
      </c>
      <c r="K5342" s="228">
        <v>0</v>
      </c>
      <c r="L5342" s="228">
        <v>2636.45</v>
      </c>
    </row>
    <row r="5343" spans="1:12">
      <c r="A5343" s="228">
        <v>2011</v>
      </c>
      <c r="B5343" s="228" t="s">
        <v>194</v>
      </c>
      <c r="C5343" s="228" t="s">
        <v>67</v>
      </c>
      <c r="D5343" s="228" t="s">
        <v>206</v>
      </c>
      <c r="E5343" s="228">
        <v>0</v>
      </c>
      <c r="F5343" s="228">
        <v>2903</v>
      </c>
      <c r="G5343" s="228">
        <v>53</v>
      </c>
      <c r="H5343" s="228">
        <v>343</v>
      </c>
      <c r="I5343" s="228">
        <v>212931</v>
      </c>
      <c r="J5343" s="228">
        <v>14647.22</v>
      </c>
      <c r="K5343" s="228">
        <v>465</v>
      </c>
      <c r="L5343" s="228">
        <v>233977.57</v>
      </c>
    </row>
    <row r="5344" spans="1:12">
      <c r="A5344" s="228">
        <v>2011</v>
      </c>
      <c r="B5344" s="228" t="s">
        <v>194</v>
      </c>
      <c r="C5344" s="228" t="s">
        <v>67</v>
      </c>
      <c r="D5344" s="228" t="s">
        <v>206</v>
      </c>
      <c r="E5344" s="228">
        <v>5</v>
      </c>
      <c r="F5344" s="228">
        <v>2886</v>
      </c>
      <c r="G5344" s="228">
        <v>18</v>
      </c>
      <c r="H5344" s="228">
        <v>41</v>
      </c>
      <c r="I5344" s="228">
        <v>28529.5</v>
      </c>
      <c r="J5344" s="228">
        <v>4650.3999999999996</v>
      </c>
      <c r="K5344" s="228">
        <v>280</v>
      </c>
      <c r="L5344" s="228">
        <v>38622.699999999997</v>
      </c>
    </row>
    <row r="5345" spans="1:12">
      <c r="A5345" s="228">
        <v>2011</v>
      </c>
      <c r="B5345" s="228" t="s">
        <v>194</v>
      </c>
      <c r="C5345" s="228" t="s">
        <v>67</v>
      </c>
      <c r="D5345" s="228" t="s">
        <v>206</v>
      </c>
      <c r="E5345" s="228">
        <v>10</v>
      </c>
      <c r="F5345" s="228">
        <v>2826</v>
      </c>
      <c r="G5345" s="228">
        <v>19</v>
      </c>
      <c r="H5345" s="228">
        <v>34</v>
      </c>
      <c r="I5345" s="228">
        <v>31348</v>
      </c>
      <c r="J5345" s="228">
        <v>7791.7</v>
      </c>
      <c r="K5345" s="228">
        <v>4559</v>
      </c>
      <c r="L5345" s="228">
        <v>46649.599999999999</v>
      </c>
    </row>
    <row r="5346" spans="1:12">
      <c r="A5346" s="228">
        <v>2011</v>
      </c>
      <c r="B5346" s="228" t="s">
        <v>194</v>
      </c>
      <c r="C5346" s="228" t="s">
        <v>67</v>
      </c>
      <c r="D5346" s="228" t="s">
        <v>206</v>
      </c>
      <c r="E5346" s="228">
        <v>15</v>
      </c>
      <c r="F5346" s="228">
        <v>2925</v>
      </c>
      <c r="G5346" s="228">
        <v>45</v>
      </c>
      <c r="H5346" s="228">
        <v>115</v>
      </c>
      <c r="I5346" s="228">
        <v>85751.25</v>
      </c>
      <c r="J5346" s="228">
        <v>17267.16</v>
      </c>
      <c r="K5346" s="228">
        <v>5057</v>
      </c>
      <c r="L5346" s="228">
        <v>123718.85</v>
      </c>
    </row>
    <row r="5347" spans="1:12">
      <c r="A5347" s="228">
        <v>2011</v>
      </c>
      <c r="B5347" s="228" t="s">
        <v>194</v>
      </c>
      <c r="C5347" s="228" t="s">
        <v>67</v>
      </c>
      <c r="D5347" s="228" t="s">
        <v>206</v>
      </c>
      <c r="E5347" s="228">
        <v>20</v>
      </c>
      <c r="F5347" s="228">
        <v>2578</v>
      </c>
      <c r="G5347" s="228">
        <v>70</v>
      </c>
      <c r="H5347" s="228">
        <v>153</v>
      </c>
      <c r="I5347" s="228">
        <v>135029.92000000001</v>
      </c>
      <c r="J5347" s="228">
        <v>32757.040000000001</v>
      </c>
      <c r="K5347" s="228">
        <v>9005</v>
      </c>
      <c r="L5347" s="228">
        <v>197009.35</v>
      </c>
    </row>
    <row r="5348" spans="1:12">
      <c r="A5348" s="228">
        <v>2011</v>
      </c>
      <c r="B5348" s="228" t="s">
        <v>194</v>
      </c>
      <c r="C5348" s="228" t="s">
        <v>67</v>
      </c>
      <c r="D5348" s="228" t="s">
        <v>206</v>
      </c>
      <c r="E5348" s="228">
        <v>25</v>
      </c>
      <c r="F5348" s="228">
        <v>3146</v>
      </c>
      <c r="G5348" s="228">
        <v>126</v>
      </c>
      <c r="H5348" s="228">
        <v>499</v>
      </c>
      <c r="I5348" s="228">
        <v>363758.3</v>
      </c>
      <c r="J5348" s="228">
        <v>55642.34</v>
      </c>
      <c r="K5348" s="228">
        <v>21688</v>
      </c>
      <c r="L5348" s="228">
        <v>488430.77</v>
      </c>
    </row>
    <row r="5349" spans="1:12">
      <c r="A5349" s="228">
        <v>2011</v>
      </c>
      <c r="B5349" s="228" t="s">
        <v>194</v>
      </c>
      <c r="C5349" s="228" t="s">
        <v>67</v>
      </c>
      <c r="D5349" s="228" t="s">
        <v>206</v>
      </c>
      <c r="E5349" s="228">
        <v>30</v>
      </c>
      <c r="F5349" s="228">
        <v>3799</v>
      </c>
      <c r="G5349" s="228">
        <v>210</v>
      </c>
      <c r="H5349" s="228">
        <v>821</v>
      </c>
      <c r="I5349" s="228">
        <v>602696.36</v>
      </c>
      <c r="J5349" s="228">
        <v>94469.92</v>
      </c>
      <c r="K5349" s="228">
        <v>14368</v>
      </c>
      <c r="L5349" s="228">
        <v>814869.3</v>
      </c>
    </row>
    <row r="5350" spans="1:12">
      <c r="A5350" s="228">
        <v>2011</v>
      </c>
      <c r="B5350" s="228" t="s">
        <v>194</v>
      </c>
      <c r="C5350" s="228" t="s">
        <v>67</v>
      </c>
      <c r="D5350" s="228" t="s">
        <v>206</v>
      </c>
      <c r="E5350" s="228">
        <v>35</v>
      </c>
      <c r="F5350" s="228">
        <v>3599</v>
      </c>
      <c r="G5350" s="228">
        <v>176</v>
      </c>
      <c r="H5350" s="228">
        <v>442</v>
      </c>
      <c r="I5350" s="228">
        <v>394593.74</v>
      </c>
      <c r="J5350" s="228">
        <v>78954.37</v>
      </c>
      <c r="K5350" s="228">
        <v>24939</v>
      </c>
      <c r="L5350" s="228">
        <v>583761.86</v>
      </c>
    </row>
    <row r="5351" spans="1:12">
      <c r="A5351" s="228">
        <v>2011</v>
      </c>
      <c r="B5351" s="228" t="s">
        <v>194</v>
      </c>
      <c r="C5351" s="228" t="s">
        <v>67</v>
      </c>
      <c r="D5351" s="228" t="s">
        <v>206</v>
      </c>
      <c r="E5351" s="228">
        <v>40</v>
      </c>
      <c r="F5351" s="228">
        <v>3792</v>
      </c>
      <c r="G5351" s="228">
        <v>166</v>
      </c>
      <c r="H5351" s="228">
        <v>380</v>
      </c>
      <c r="I5351" s="228">
        <v>289469.09999999998</v>
      </c>
      <c r="J5351" s="228">
        <v>75656.679999999993</v>
      </c>
      <c r="K5351" s="228">
        <v>53179</v>
      </c>
      <c r="L5351" s="228">
        <v>506738.71</v>
      </c>
    </row>
    <row r="5352" spans="1:12">
      <c r="A5352" s="228">
        <v>2011</v>
      </c>
      <c r="B5352" s="228" t="s">
        <v>194</v>
      </c>
      <c r="C5352" s="228" t="s">
        <v>67</v>
      </c>
      <c r="D5352" s="228" t="s">
        <v>206</v>
      </c>
      <c r="E5352" s="228">
        <v>45</v>
      </c>
      <c r="F5352" s="228">
        <v>3597</v>
      </c>
      <c r="G5352" s="228">
        <v>175</v>
      </c>
      <c r="H5352" s="228">
        <v>320</v>
      </c>
      <c r="I5352" s="228">
        <v>285788.40000000002</v>
      </c>
      <c r="J5352" s="228">
        <v>65518.19</v>
      </c>
      <c r="K5352" s="228">
        <v>20808</v>
      </c>
      <c r="L5352" s="228">
        <v>444800.75</v>
      </c>
    </row>
    <row r="5353" spans="1:12">
      <c r="A5353" s="228">
        <v>2011</v>
      </c>
      <c r="B5353" s="228" t="s">
        <v>194</v>
      </c>
      <c r="C5353" s="228" t="s">
        <v>67</v>
      </c>
      <c r="D5353" s="228" t="s">
        <v>206</v>
      </c>
      <c r="E5353" s="228">
        <v>50</v>
      </c>
      <c r="F5353" s="228">
        <v>3551</v>
      </c>
      <c r="G5353" s="228">
        <v>175</v>
      </c>
      <c r="H5353" s="228">
        <v>350</v>
      </c>
      <c r="I5353" s="228">
        <v>350565.45</v>
      </c>
      <c r="J5353" s="228">
        <v>73181.990000000005</v>
      </c>
      <c r="K5353" s="228">
        <v>81031</v>
      </c>
      <c r="L5353" s="228">
        <v>608201.1</v>
      </c>
    </row>
    <row r="5354" spans="1:12">
      <c r="A5354" s="228">
        <v>2011</v>
      </c>
      <c r="B5354" s="228" t="s">
        <v>194</v>
      </c>
      <c r="C5354" s="228" t="s">
        <v>67</v>
      </c>
      <c r="D5354" s="228" t="s">
        <v>206</v>
      </c>
      <c r="E5354" s="228">
        <v>55</v>
      </c>
      <c r="F5354" s="228">
        <v>3116</v>
      </c>
      <c r="G5354" s="228">
        <v>165</v>
      </c>
      <c r="H5354" s="228">
        <v>460</v>
      </c>
      <c r="I5354" s="228">
        <v>389320.65</v>
      </c>
      <c r="J5354" s="228">
        <v>100016.61</v>
      </c>
      <c r="K5354" s="228">
        <v>93689</v>
      </c>
      <c r="L5354" s="228">
        <v>691698.35</v>
      </c>
    </row>
    <row r="5355" spans="1:12">
      <c r="A5355" s="228">
        <v>2011</v>
      </c>
      <c r="B5355" s="228" t="s">
        <v>194</v>
      </c>
      <c r="C5355" s="228" t="s">
        <v>67</v>
      </c>
      <c r="D5355" s="228" t="s">
        <v>206</v>
      </c>
      <c r="E5355" s="228">
        <v>60</v>
      </c>
      <c r="F5355" s="228">
        <v>2243</v>
      </c>
      <c r="G5355" s="228">
        <v>165</v>
      </c>
      <c r="H5355" s="228">
        <v>419</v>
      </c>
      <c r="I5355" s="228">
        <v>332182.45</v>
      </c>
      <c r="J5355" s="228">
        <v>85616.29</v>
      </c>
      <c r="K5355" s="228">
        <v>88674</v>
      </c>
      <c r="L5355" s="228">
        <v>576237.31000000006</v>
      </c>
    </row>
    <row r="5356" spans="1:12">
      <c r="A5356" s="228">
        <v>2011</v>
      </c>
      <c r="B5356" s="228" t="s">
        <v>194</v>
      </c>
      <c r="C5356" s="228" t="s">
        <v>67</v>
      </c>
      <c r="D5356" s="228" t="s">
        <v>206</v>
      </c>
      <c r="E5356" s="228">
        <v>65</v>
      </c>
      <c r="F5356" s="228">
        <v>1214</v>
      </c>
      <c r="G5356" s="228">
        <v>113</v>
      </c>
      <c r="H5356" s="228">
        <v>281</v>
      </c>
      <c r="I5356" s="228">
        <v>234978</v>
      </c>
      <c r="J5356" s="228">
        <v>55378.52</v>
      </c>
      <c r="K5356" s="228">
        <v>2763</v>
      </c>
      <c r="L5356" s="228">
        <v>339392.47</v>
      </c>
    </row>
    <row r="5357" spans="1:12">
      <c r="A5357" s="228">
        <v>2011</v>
      </c>
      <c r="B5357" s="228" t="s">
        <v>194</v>
      </c>
      <c r="C5357" s="228" t="s">
        <v>67</v>
      </c>
      <c r="D5357" s="228" t="s">
        <v>206</v>
      </c>
      <c r="E5357" s="228">
        <v>70</v>
      </c>
      <c r="F5357" s="228">
        <v>602</v>
      </c>
      <c r="G5357" s="228">
        <v>76</v>
      </c>
      <c r="H5357" s="228">
        <v>304</v>
      </c>
      <c r="I5357" s="228">
        <v>240684.6</v>
      </c>
      <c r="J5357" s="228">
        <v>40764.99</v>
      </c>
      <c r="K5357" s="228">
        <v>80782</v>
      </c>
      <c r="L5357" s="228">
        <v>381037.54</v>
      </c>
    </row>
    <row r="5358" spans="1:12">
      <c r="A5358" s="228">
        <v>2011</v>
      </c>
      <c r="B5358" s="228" t="s">
        <v>194</v>
      </c>
      <c r="C5358" s="228" t="s">
        <v>67</v>
      </c>
      <c r="D5358" s="228" t="s">
        <v>206</v>
      </c>
      <c r="E5358" s="228">
        <v>75</v>
      </c>
      <c r="F5358" s="228">
        <v>270</v>
      </c>
      <c r="G5358" s="228">
        <v>42</v>
      </c>
      <c r="H5358" s="228">
        <v>170</v>
      </c>
      <c r="I5358" s="228">
        <v>119011</v>
      </c>
      <c r="J5358" s="228">
        <v>22267.42</v>
      </c>
      <c r="K5358" s="228">
        <v>29690.7</v>
      </c>
      <c r="L5358" s="228">
        <v>173093.47</v>
      </c>
    </row>
    <row r="5359" spans="1:12">
      <c r="A5359" s="228">
        <v>2011</v>
      </c>
      <c r="B5359" s="228" t="s">
        <v>194</v>
      </c>
      <c r="C5359" s="228" t="s">
        <v>67</v>
      </c>
      <c r="D5359" s="228" t="s">
        <v>206</v>
      </c>
      <c r="E5359" s="228">
        <v>80</v>
      </c>
      <c r="F5359" s="228">
        <v>177</v>
      </c>
      <c r="G5359" s="228">
        <v>14</v>
      </c>
      <c r="H5359" s="228">
        <v>90</v>
      </c>
      <c r="I5359" s="228">
        <v>36752.300000000003</v>
      </c>
      <c r="J5359" s="228">
        <v>5650.9</v>
      </c>
      <c r="K5359" s="228">
        <v>3738</v>
      </c>
      <c r="L5359" s="228">
        <v>51670.95</v>
      </c>
    </row>
    <row r="5360" spans="1:12">
      <c r="A5360" s="228">
        <v>2011</v>
      </c>
      <c r="B5360" s="228" t="s">
        <v>194</v>
      </c>
      <c r="C5360" s="228" t="s">
        <v>67</v>
      </c>
      <c r="D5360" s="228" t="s">
        <v>206</v>
      </c>
      <c r="E5360" s="228">
        <v>85</v>
      </c>
      <c r="F5360" s="228">
        <v>67</v>
      </c>
      <c r="G5360" s="228">
        <v>5</v>
      </c>
      <c r="H5360" s="228">
        <v>65</v>
      </c>
      <c r="I5360" s="228">
        <v>35966</v>
      </c>
      <c r="J5360" s="228">
        <v>5780.55</v>
      </c>
      <c r="K5360" s="228">
        <v>8926</v>
      </c>
      <c r="L5360" s="228">
        <v>51145.9</v>
      </c>
    </row>
    <row r="5361" spans="1:12">
      <c r="A5361" s="228">
        <v>2011</v>
      </c>
      <c r="B5361" s="228" t="s">
        <v>194</v>
      </c>
      <c r="C5361" s="228" t="s">
        <v>67</v>
      </c>
      <c r="D5361" s="228" t="s">
        <v>206</v>
      </c>
      <c r="E5361" s="228">
        <v>90</v>
      </c>
      <c r="F5361" s="228">
        <v>21</v>
      </c>
      <c r="G5361" s="228">
        <v>1</v>
      </c>
      <c r="H5361" s="228">
        <v>1</v>
      </c>
      <c r="I5361" s="228">
        <v>428</v>
      </c>
      <c r="J5361" s="228">
        <v>41</v>
      </c>
      <c r="K5361" s="228">
        <v>0</v>
      </c>
      <c r="L5361" s="228">
        <v>469</v>
      </c>
    </row>
    <row r="5362" spans="1:12">
      <c r="A5362" s="228">
        <v>2011</v>
      </c>
      <c r="B5362" s="228" t="s">
        <v>194</v>
      </c>
      <c r="C5362" s="228" t="s">
        <v>67</v>
      </c>
      <c r="D5362" s="228" t="s">
        <v>206</v>
      </c>
      <c r="E5362" s="228">
        <v>95</v>
      </c>
      <c r="F5362" s="228">
        <v>6</v>
      </c>
      <c r="G5362" s="228">
        <v>0</v>
      </c>
      <c r="H5362" s="228">
        <v>0</v>
      </c>
      <c r="I5362" s="228">
        <v>0</v>
      </c>
      <c r="J5362" s="228">
        <v>0</v>
      </c>
      <c r="K5362" s="228">
        <v>0</v>
      </c>
      <c r="L5362" s="228">
        <v>0</v>
      </c>
    </row>
    <row r="5363" spans="1:12">
      <c r="A5363" s="228">
        <v>2011</v>
      </c>
      <c r="B5363" s="228" t="s">
        <v>195</v>
      </c>
      <c r="C5363" s="228" t="s">
        <v>61</v>
      </c>
      <c r="D5363" s="228" t="s">
        <v>205</v>
      </c>
      <c r="E5363" s="228">
        <v>0</v>
      </c>
      <c r="F5363" s="228">
        <v>104867</v>
      </c>
      <c r="G5363" s="228">
        <v>5150</v>
      </c>
      <c r="H5363" s="228">
        <v>13409</v>
      </c>
      <c r="I5363" s="228">
        <v>7649084.7800000003</v>
      </c>
      <c r="J5363" s="228">
        <v>1232696</v>
      </c>
      <c r="K5363" s="228">
        <v>155414.43</v>
      </c>
      <c r="L5363" s="228">
        <v>10485788.460000001</v>
      </c>
    </row>
    <row r="5364" spans="1:12">
      <c r="A5364" s="228">
        <v>2011</v>
      </c>
      <c r="B5364" s="228" t="s">
        <v>195</v>
      </c>
      <c r="C5364" s="228" t="s">
        <v>61</v>
      </c>
      <c r="D5364" s="228" t="s">
        <v>205</v>
      </c>
      <c r="E5364" s="228">
        <v>5</v>
      </c>
      <c r="F5364" s="228">
        <v>107001</v>
      </c>
      <c r="G5364" s="228">
        <v>2277</v>
      </c>
      <c r="H5364" s="228">
        <v>3402</v>
      </c>
      <c r="I5364" s="228">
        <v>2244948.79</v>
      </c>
      <c r="J5364" s="228">
        <v>522753.84</v>
      </c>
      <c r="K5364" s="228">
        <v>138559</v>
      </c>
      <c r="L5364" s="228">
        <v>3610215.02</v>
      </c>
    </row>
    <row r="5365" spans="1:12">
      <c r="A5365" s="228">
        <v>2011</v>
      </c>
      <c r="B5365" s="228" t="s">
        <v>195</v>
      </c>
      <c r="C5365" s="228" t="s">
        <v>61</v>
      </c>
      <c r="D5365" s="228" t="s">
        <v>205</v>
      </c>
      <c r="E5365" s="228">
        <v>10</v>
      </c>
      <c r="F5365" s="228">
        <v>104328</v>
      </c>
      <c r="G5365" s="228">
        <v>1749</v>
      </c>
      <c r="H5365" s="228">
        <v>3407</v>
      </c>
      <c r="I5365" s="228">
        <v>2288505.46</v>
      </c>
      <c r="J5365" s="228">
        <v>488398.34</v>
      </c>
      <c r="K5365" s="228">
        <v>383895</v>
      </c>
      <c r="L5365" s="228">
        <v>3704254.87</v>
      </c>
    </row>
    <row r="5366" spans="1:12">
      <c r="A5366" s="228">
        <v>2011</v>
      </c>
      <c r="B5366" s="228" t="s">
        <v>195</v>
      </c>
      <c r="C5366" s="228" t="s">
        <v>61</v>
      </c>
      <c r="D5366" s="228" t="s">
        <v>205</v>
      </c>
      <c r="E5366" s="228">
        <v>15</v>
      </c>
      <c r="F5366" s="228">
        <v>108168</v>
      </c>
      <c r="G5366" s="228">
        <v>2870</v>
      </c>
      <c r="H5366" s="228">
        <v>6148</v>
      </c>
      <c r="I5366" s="228">
        <v>4917631.99</v>
      </c>
      <c r="J5366" s="228">
        <v>978585.79</v>
      </c>
      <c r="K5366" s="228">
        <v>953439.85</v>
      </c>
      <c r="L5366" s="228">
        <v>8129364.5499999998</v>
      </c>
    </row>
    <row r="5367" spans="1:12">
      <c r="A5367" s="228">
        <v>2011</v>
      </c>
      <c r="B5367" s="228" t="s">
        <v>195</v>
      </c>
      <c r="C5367" s="228" t="s">
        <v>61</v>
      </c>
      <c r="D5367" s="228" t="s">
        <v>205</v>
      </c>
      <c r="E5367" s="228">
        <v>20</v>
      </c>
      <c r="F5367" s="228">
        <v>86178</v>
      </c>
      <c r="G5367" s="228">
        <v>2477</v>
      </c>
      <c r="H5367" s="228">
        <v>5310</v>
      </c>
      <c r="I5367" s="228">
        <v>4456120.79</v>
      </c>
      <c r="J5367" s="228">
        <v>943549.47</v>
      </c>
      <c r="K5367" s="228">
        <v>783222</v>
      </c>
      <c r="L5367" s="228">
        <v>7561507.5300000003</v>
      </c>
    </row>
    <row r="5368" spans="1:12">
      <c r="A5368" s="228">
        <v>2011</v>
      </c>
      <c r="B5368" s="228" t="s">
        <v>195</v>
      </c>
      <c r="C5368" s="228" t="s">
        <v>61</v>
      </c>
      <c r="D5368" s="228" t="s">
        <v>205</v>
      </c>
      <c r="E5368" s="228">
        <v>25</v>
      </c>
      <c r="F5368" s="228">
        <v>76335</v>
      </c>
      <c r="G5368" s="228">
        <v>2025</v>
      </c>
      <c r="H5368" s="228">
        <v>4806</v>
      </c>
      <c r="I5368" s="228">
        <v>3489559.6</v>
      </c>
      <c r="J5368" s="228">
        <v>755503.62</v>
      </c>
      <c r="K5368" s="228">
        <v>611180.9</v>
      </c>
      <c r="L5368" s="228">
        <v>6199146.4000000004</v>
      </c>
    </row>
    <row r="5369" spans="1:12">
      <c r="A5369" s="228">
        <v>2011</v>
      </c>
      <c r="B5369" s="228" t="s">
        <v>195</v>
      </c>
      <c r="C5369" s="228" t="s">
        <v>61</v>
      </c>
      <c r="D5369" s="228" t="s">
        <v>205</v>
      </c>
      <c r="E5369" s="228">
        <v>30</v>
      </c>
      <c r="F5369" s="228">
        <v>108849</v>
      </c>
      <c r="G5369" s="228">
        <v>2691</v>
      </c>
      <c r="H5369" s="228">
        <v>6729</v>
      </c>
      <c r="I5369" s="228">
        <v>4962044.7</v>
      </c>
      <c r="J5369" s="228">
        <v>1092460.56</v>
      </c>
      <c r="K5369" s="228">
        <v>815532.85</v>
      </c>
      <c r="L5369" s="228">
        <v>8772963.1699999999</v>
      </c>
    </row>
    <row r="5370" spans="1:12">
      <c r="A5370" s="228">
        <v>2011</v>
      </c>
      <c r="B5370" s="228" t="s">
        <v>195</v>
      </c>
      <c r="C5370" s="228" t="s">
        <v>61</v>
      </c>
      <c r="D5370" s="228" t="s">
        <v>205</v>
      </c>
      <c r="E5370" s="228">
        <v>35</v>
      </c>
      <c r="F5370" s="228">
        <v>120131</v>
      </c>
      <c r="G5370" s="228">
        <v>3785</v>
      </c>
      <c r="H5370" s="228">
        <v>7582</v>
      </c>
      <c r="I5370" s="228">
        <v>6035784.3300000001</v>
      </c>
      <c r="J5370" s="228">
        <v>1469997.77</v>
      </c>
      <c r="K5370" s="228">
        <v>974108.7</v>
      </c>
      <c r="L5370" s="228">
        <v>10742645.300000001</v>
      </c>
    </row>
    <row r="5371" spans="1:12">
      <c r="A5371" s="228">
        <v>2011</v>
      </c>
      <c r="B5371" s="228" t="s">
        <v>195</v>
      </c>
      <c r="C5371" s="228" t="s">
        <v>61</v>
      </c>
      <c r="D5371" s="228" t="s">
        <v>205</v>
      </c>
      <c r="E5371" s="228">
        <v>40</v>
      </c>
      <c r="F5371" s="228">
        <v>121194</v>
      </c>
      <c r="G5371" s="228">
        <v>4813</v>
      </c>
      <c r="H5371" s="228">
        <v>9737</v>
      </c>
      <c r="I5371" s="228">
        <v>7858906.6600000001</v>
      </c>
      <c r="J5371" s="228">
        <v>1897595.95</v>
      </c>
      <c r="K5371" s="228">
        <v>1825882.65</v>
      </c>
      <c r="L5371" s="228">
        <v>13974926.77</v>
      </c>
    </row>
    <row r="5372" spans="1:12">
      <c r="A5372" s="228">
        <v>2011</v>
      </c>
      <c r="B5372" s="228" t="s">
        <v>195</v>
      </c>
      <c r="C5372" s="228" t="s">
        <v>61</v>
      </c>
      <c r="D5372" s="228" t="s">
        <v>205</v>
      </c>
      <c r="E5372" s="228">
        <v>45</v>
      </c>
      <c r="F5372" s="228">
        <v>121681</v>
      </c>
      <c r="G5372" s="228">
        <v>6328</v>
      </c>
      <c r="H5372" s="228">
        <v>12785</v>
      </c>
      <c r="I5372" s="228">
        <v>10531903.449999999</v>
      </c>
      <c r="J5372" s="228">
        <v>2610507.38</v>
      </c>
      <c r="K5372" s="228">
        <v>2349323.65</v>
      </c>
      <c r="L5372" s="228">
        <v>16392300.460000001</v>
      </c>
    </row>
    <row r="5373" spans="1:12">
      <c r="A5373" s="228">
        <v>2011</v>
      </c>
      <c r="B5373" s="228" t="s">
        <v>195</v>
      </c>
      <c r="C5373" s="228" t="s">
        <v>61</v>
      </c>
      <c r="D5373" s="228" t="s">
        <v>205</v>
      </c>
      <c r="E5373" s="228">
        <v>50</v>
      </c>
      <c r="F5373" s="228">
        <v>125673</v>
      </c>
      <c r="G5373" s="228">
        <v>8495</v>
      </c>
      <c r="H5373" s="228">
        <v>17208</v>
      </c>
      <c r="I5373" s="228">
        <v>14844171.960000001</v>
      </c>
      <c r="J5373" s="228">
        <v>3673626.93</v>
      </c>
      <c r="K5373" s="228">
        <v>3601358.02</v>
      </c>
      <c r="L5373" s="228">
        <v>25728109.57</v>
      </c>
    </row>
    <row r="5374" spans="1:12">
      <c r="A5374" s="228">
        <v>2011</v>
      </c>
      <c r="B5374" s="228" t="s">
        <v>195</v>
      </c>
      <c r="C5374" s="228" t="s">
        <v>61</v>
      </c>
      <c r="D5374" s="228" t="s">
        <v>205</v>
      </c>
      <c r="E5374" s="228">
        <v>55</v>
      </c>
      <c r="F5374" s="228">
        <v>118592</v>
      </c>
      <c r="G5374" s="228">
        <v>10987</v>
      </c>
      <c r="H5374" s="228">
        <v>24136</v>
      </c>
      <c r="I5374" s="228">
        <v>22004586.710000001</v>
      </c>
      <c r="J5374" s="228">
        <v>5113651.68</v>
      </c>
      <c r="K5374" s="228">
        <v>6407709.0800000001</v>
      </c>
      <c r="L5374" s="228">
        <v>38066635.340000004</v>
      </c>
    </row>
    <row r="5375" spans="1:12">
      <c r="A5375" s="228">
        <v>2011</v>
      </c>
      <c r="B5375" s="228" t="s">
        <v>195</v>
      </c>
      <c r="C5375" s="228" t="s">
        <v>61</v>
      </c>
      <c r="D5375" s="228" t="s">
        <v>205</v>
      </c>
      <c r="E5375" s="228">
        <v>60</v>
      </c>
      <c r="F5375" s="228">
        <v>112994</v>
      </c>
      <c r="G5375" s="228">
        <v>14188</v>
      </c>
      <c r="H5375" s="228">
        <v>33709</v>
      </c>
      <c r="I5375" s="228">
        <v>30187807.969999999</v>
      </c>
      <c r="J5375" s="228">
        <v>6930174.9299999997</v>
      </c>
      <c r="K5375" s="228">
        <v>8904037.5500000007</v>
      </c>
      <c r="L5375" s="228">
        <v>51861300.600000001</v>
      </c>
    </row>
    <row r="5376" spans="1:12">
      <c r="A5376" s="228">
        <v>2011</v>
      </c>
      <c r="B5376" s="228" t="s">
        <v>195</v>
      </c>
      <c r="C5376" s="228" t="s">
        <v>61</v>
      </c>
      <c r="D5376" s="228" t="s">
        <v>205</v>
      </c>
      <c r="E5376" s="228">
        <v>65</v>
      </c>
      <c r="F5376" s="228">
        <v>88744</v>
      </c>
      <c r="G5376" s="228">
        <v>16267</v>
      </c>
      <c r="H5376" s="228">
        <v>39720</v>
      </c>
      <c r="I5376" s="228">
        <v>35321933.840000004</v>
      </c>
      <c r="J5376" s="228">
        <v>7627500.3600000003</v>
      </c>
      <c r="K5376" s="228">
        <v>10780294.050000001</v>
      </c>
      <c r="L5376" s="228">
        <v>59485178.630000003</v>
      </c>
    </row>
    <row r="5377" spans="1:12">
      <c r="A5377" s="228">
        <v>2011</v>
      </c>
      <c r="B5377" s="228" t="s">
        <v>195</v>
      </c>
      <c r="C5377" s="228" t="s">
        <v>61</v>
      </c>
      <c r="D5377" s="228" t="s">
        <v>205</v>
      </c>
      <c r="E5377" s="228">
        <v>70</v>
      </c>
      <c r="F5377" s="228">
        <v>61168</v>
      </c>
      <c r="G5377" s="228">
        <v>15169</v>
      </c>
      <c r="H5377" s="228">
        <v>41034</v>
      </c>
      <c r="I5377" s="228">
        <v>33763157.710000001</v>
      </c>
      <c r="J5377" s="228">
        <v>7316281.04</v>
      </c>
      <c r="K5377" s="228">
        <v>10748049.75</v>
      </c>
      <c r="L5377" s="228">
        <v>56515532.68</v>
      </c>
    </row>
    <row r="5378" spans="1:12">
      <c r="A5378" s="228">
        <v>2011</v>
      </c>
      <c r="B5378" s="228" t="s">
        <v>195</v>
      </c>
      <c r="C5378" s="228" t="s">
        <v>61</v>
      </c>
      <c r="D5378" s="228" t="s">
        <v>205</v>
      </c>
      <c r="E5378" s="228">
        <v>75</v>
      </c>
      <c r="F5378" s="228">
        <v>41647</v>
      </c>
      <c r="G5378" s="228">
        <v>13237</v>
      </c>
      <c r="H5378" s="228">
        <v>40071</v>
      </c>
      <c r="I5378" s="228">
        <v>29823608.030000001</v>
      </c>
      <c r="J5378" s="228">
        <v>6178594.1100000003</v>
      </c>
      <c r="K5378" s="228">
        <v>8970059.2100000009</v>
      </c>
      <c r="L5378" s="228">
        <v>48095023.539999999</v>
      </c>
    </row>
    <row r="5379" spans="1:12">
      <c r="A5379" s="228">
        <v>2011</v>
      </c>
      <c r="B5379" s="228" t="s">
        <v>195</v>
      </c>
      <c r="C5379" s="228" t="s">
        <v>61</v>
      </c>
      <c r="D5379" s="228" t="s">
        <v>205</v>
      </c>
      <c r="E5379" s="228">
        <v>80</v>
      </c>
      <c r="F5379" s="228">
        <v>30237</v>
      </c>
      <c r="G5379" s="228">
        <v>11964</v>
      </c>
      <c r="H5379" s="228">
        <v>44303</v>
      </c>
      <c r="I5379" s="228">
        <v>28058036.079999998</v>
      </c>
      <c r="J5379" s="228">
        <v>4999219.0999999996</v>
      </c>
      <c r="K5379" s="228">
        <v>6519547.25</v>
      </c>
      <c r="L5379" s="228">
        <v>41746569.969999999</v>
      </c>
    </row>
    <row r="5380" spans="1:12">
      <c r="A5380" s="228">
        <v>2011</v>
      </c>
      <c r="B5380" s="228" t="s">
        <v>195</v>
      </c>
      <c r="C5380" s="228" t="s">
        <v>61</v>
      </c>
      <c r="D5380" s="228" t="s">
        <v>205</v>
      </c>
      <c r="E5380" s="228">
        <v>85</v>
      </c>
      <c r="F5380" s="228">
        <v>11939</v>
      </c>
      <c r="G5380" s="228">
        <v>4299</v>
      </c>
      <c r="H5380" s="228">
        <v>19686</v>
      </c>
      <c r="I5380" s="228">
        <v>11184180.93</v>
      </c>
      <c r="J5380" s="228">
        <v>1831937.58</v>
      </c>
      <c r="K5380" s="228">
        <v>2143002.5499999998</v>
      </c>
      <c r="L5380" s="228">
        <v>15752473.48</v>
      </c>
    </row>
    <row r="5381" spans="1:12">
      <c r="A5381" s="228">
        <v>2011</v>
      </c>
      <c r="B5381" s="228" t="s">
        <v>195</v>
      </c>
      <c r="C5381" s="228" t="s">
        <v>61</v>
      </c>
      <c r="D5381" s="228" t="s">
        <v>205</v>
      </c>
      <c r="E5381" s="228">
        <v>90</v>
      </c>
      <c r="F5381" s="228">
        <v>2953</v>
      </c>
      <c r="G5381" s="228">
        <v>884</v>
      </c>
      <c r="H5381" s="228">
        <v>5269</v>
      </c>
      <c r="I5381" s="228">
        <v>2580208.0499999998</v>
      </c>
      <c r="J5381" s="228">
        <v>321833.92</v>
      </c>
      <c r="K5381" s="228">
        <v>263036</v>
      </c>
      <c r="L5381" s="228">
        <v>3262145.87</v>
      </c>
    </row>
    <row r="5382" spans="1:12">
      <c r="A5382" s="228">
        <v>2011</v>
      </c>
      <c r="B5382" s="228" t="s">
        <v>195</v>
      </c>
      <c r="C5382" s="228" t="s">
        <v>61</v>
      </c>
      <c r="D5382" s="228" t="s">
        <v>205</v>
      </c>
      <c r="E5382" s="228">
        <v>95</v>
      </c>
      <c r="F5382" s="228">
        <v>636</v>
      </c>
      <c r="G5382" s="228">
        <v>179</v>
      </c>
      <c r="H5382" s="228">
        <v>1872</v>
      </c>
      <c r="I5382" s="228">
        <v>904864.36</v>
      </c>
      <c r="J5382" s="228">
        <v>88377.33</v>
      </c>
      <c r="K5382" s="228">
        <v>37280</v>
      </c>
      <c r="L5382" s="228">
        <v>1048123.19</v>
      </c>
    </row>
    <row r="5383" spans="1:12">
      <c r="A5383" s="228">
        <v>2011</v>
      </c>
      <c r="B5383" s="228" t="s">
        <v>195</v>
      </c>
      <c r="C5383" s="228" t="s">
        <v>61</v>
      </c>
      <c r="D5383" s="228" t="s">
        <v>206</v>
      </c>
      <c r="E5383" s="228">
        <v>0</v>
      </c>
      <c r="F5383" s="228">
        <v>98852</v>
      </c>
      <c r="G5383" s="228">
        <v>3631</v>
      </c>
      <c r="H5383" s="228">
        <v>10981</v>
      </c>
      <c r="I5383" s="228">
        <v>5722392.8099999996</v>
      </c>
      <c r="J5383" s="228">
        <v>884361.35</v>
      </c>
      <c r="K5383" s="228">
        <v>167913.4</v>
      </c>
      <c r="L5383" s="228">
        <v>7703516.7199999997</v>
      </c>
    </row>
    <row r="5384" spans="1:12">
      <c r="A5384" s="228">
        <v>2011</v>
      </c>
      <c r="B5384" s="228" t="s">
        <v>195</v>
      </c>
      <c r="C5384" s="228" t="s">
        <v>61</v>
      </c>
      <c r="D5384" s="228" t="s">
        <v>206</v>
      </c>
      <c r="E5384" s="228">
        <v>5</v>
      </c>
      <c r="F5384" s="228">
        <v>100473</v>
      </c>
      <c r="G5384" s="228">
        <v>1786</v>
      </c>
      <c r="H5384" s="228">
        <v>2855</v>
      </c>
      <c r="I5384" s="228">
        <v>1892084.84</v>
      </c>
      <c r="J5384" s="228">
        <v>400977.61</v>
      </c>
      <c r="K5384" s="228">
        <v>131818</v>
      </c>
      <c r="L5384" s="228">
        <v>3161847.52</v>
      </c>
    </row>
    <row r="5385" spans="1:12">
      <c r="A5385" s="228">
        <v>2011</v>
      </c>
      <c r="B5385" s="228" t="s">
        <v>195</v>
      </c>
      <c r="C5385" s="228" t="s">
        <v>61</v>
      </c>
      <c r="D5385" s="228" t="s">
        <v>206</v>
      </c>
      <c r="E5385" s="228">
        <v>10</v>
      </c>
      <c r="F5385" s="228">
        <v>98294</v>
      </c>
      <c r="G5385" s="228">
        <v>1511</v>
      </c>
      <c r="H5385" s="228">
        <v>3878</v>
      </c>
      <c r="I5385" s="228">
        <v>2423533.2999999998</v>
      </c>
      <c r="J5385" s="228">
        <v>474676.09</v>
      </c>
      <c r="K5385" s="228">
        <v>476117</v>
      </c>
      <c r="L5385" s="228">
        <v>3926600.75</v>
      </c>
    </row>
    <row r="5386" spans="1:12">
      <c r="A5386" s="228">
        <v>2011</v>
      </c>
      <c r="B5386" s="228" t="s">
        <v>195</v>
      </c>
      <c r="C5386" s="228" t="s">
        <v>61</v>
      </c>
      <c r="D5386" s="228" t="s">
        <v>206</v>
      </c>
      <c r="E5386" s="228">
        <v>15</v>
      </c>
      <c r="F5386" s="228">
        <v>102593</v>
      </c>
      <c r="G5386" s="228">
        <v>3371</v>
      </c>
      <c r="H5386" s="228">
        <v>7672</v>
      </c>
      <c r="I5386" s="228">
        <v>5487722.0199999996</v>
      </c>
      <c r="J5386" s="228">
        <v>932205.73</v>
      </c>
      <c r="K5386" s="228">
        <v>725346</v>
      </c>
      <c r="L5386" s="228">
        <v>8309720.8799999999</v>
      </c>
    </row>
    <row r="5387" spans="1:12">
      <c r="A5387" s="228">
        <v>2011</v>
      </c>
      <c r="B5387" s="228" t="s">
        <v>195</v>
      </c>
      <c r="C5387" s="228" t="s">
        <v>61</v>
      </c>
      <c r="D5387" s="228" t="s">
        <v>206</v>
      </c>
      <c r="E5387" s="228">
        <v>20</v>
      </c>
      <c r="F5387" s="228">
        <v>89042</v>
      </c>
      <c r="G5387" s="228">
        <v>4198</v>
      </c>
      <c r="H5387" s="228">
        <v>10457</v>
      </c>
      <c r="I5387" s="228">
        <v>7597319.7699999996</v>
      </c>
      <c r="J5387" s="228">
        <v>1299996.3999999999</v>
      </c>
      <c r="K5387" s="228">
        <v>626839.69999999995</v>
      </c>
      <c r="L5387" s="228">
        <v>11172217.5</v>
      </c>
    </row>
    <row r="5388" spans="1:12">
      <c r="A5388" s="228">
        <v>2011</v>
      </c>
      <c r="B5388" s="228" t="s">
        <v>195</v>
      </c>
      <c r="C5388" s="228" t="s">
        <v>61</v>
      </c>
      <c r="D5388" s="228" t="s">
        <v>206</v>
      </c>
      <c r="E5388" s="228">
        <v>25</v>
      </c>
      <c r="F5388" s="228">
        <v>92798</v>
      </c>
      <c r="G5388" s="228">
        <v>5647</v>
      </c>
      <c r="H5388" s="228">
        <v>16978</v>
      </c>
      <c r="I5388" s="228">
        <v>12601334.27</v>
      </c>
      <c r="J5388" s="228">
        <v>2898045.84</v>
      </c>
      <c r="K5388" s="228">
        <v>671041.48</v>
      </c>
      <c r="L5388" s="228">
        <v>19003595.02</v>
      </c>
    </row>
    <row r="5389" spans="1:12">
      <c r="A5389" s="228">
        <v>2011</v>
      </c>
      <c r="B5389" s="228" t="s">
        <v>195</v>
      </c>
      <c r="C5389" s="228" t="s">
        <v>61</v>
      </c>
      <c r="D5389" s="228" t="s">
        <v>206</v>
      </c>
      <c r="E5389" s="228">
        <v>30</v>
      </c>
      <c r="F5389" s="228">
        <v>123812</v>
      </c>
      <c r="G5389" s="228">
        <v>9497</v>
      </c>
      <c r="H5389" s="228">
        <v>29605</v>
      </c>
      <c r="I5389" s="228">
        <v>22837547.920000002</v>
      </c>
      <c r="J5389" s="228">
        <v>5085730.1399999997</v>
      </c>
      <c r="K5389" s="228">
        <v>868697</v>
      </c>
      <c r="L5389" s="228">
        <v>33722383.130000003</v>
      </c>
    </row>
    <row r="5390" spans="1:12">
      <c r="A5390" s="228">
        <v>2011</v>
      </c>
      <c r="B5390" s="228" t="s">
        <v>195</v>
      </c>
      <c r="C5390" s="228" t="s">
        <v>61</v>
      </c>
      <c r="D5390" s="228" t="s">
        <v>206</v>
      </c>
      <c r="E5390" s="228">
        <v>35</v>
      </c>
      <c r="F5390" s="228">
        <v>131368</v>
      </c>
      <c r="G5390" s="228">
        <v>10173</v>
      </c>
      <c r="H5390" s="228">
        <v>27299</v>
      </c>
      <c r="I5390" s="228">
        <v>21524246.370000001</v>
      </c>
      <c r="J5390" s="228">
        <v>4578196.91</v>
      </c>
      <c r="K5390" s="228">
        <v>1371116.15</v>
      </c>
      <c r="L5390" s="228">
        <v>32752196.57</v>
      </c>
    </row>
    <row r="5391" spans="1:12">
      <c r="A5391" s="228">
        <v>2011</v>
      </c>
      <c r="B5391" s="228" t="s">
        <v>195</v>
      </c>
      <c r="C5391" s="228" t="s">
        <v>61</v>
      </c>
      <c r="D5391" s="228" t="s">
        <v>206</v>
      </c>
      <c r="E5391" s="228">
        <v>40</v>
      </c>
      <c r="F5391" s="228">
        <v>132842</v>
      </c>
      <c r="G5391" s="228">
        <v>8714</v>
      </c>
      <c r="H5391" s="228">
        <v>19643</v>
      </c>
      <c r="I5391" s="228">
        <v>16150994.6</v>
      </c>
      <c r="J5391" s="228">
        <v>3496347.83</v>
      </c>
      <c r="K5391" s="228">
        <v>1708948.6</v>
      </c>
      <c r="L5391" s="228">
        <v>25924198.649999999</v>
      </c>
    </row>
    <row r="5392" spans="1:12">
      <c r="A5392" s="228">
        <v>2011</v>
      </c>
      <c r="B5392" s="228" t="s">
        <v>195</v>
      </c>
      <c r="C5392" s="228" t="s">
        <v>61</v>
      </c>
      <c r="D5392" s="228" t="s">
        <v>206</v>
      </c>
      <c r="E5392" s="228">
        <v>45</v>
      </c>
      <c r="F5392" s="228">
        <v>130430</v>
      </c>
      <c r="G5392" s="228">
        <v>8993</v>
      </c>
      <c r="H5392" s="228">
        <v>18939</v>
      </c>
      <c r="I5392" s="228">
        <v>15642548.91</v>
      </c>
      <c r="J5392" s="228">
        <v>3496430.92</v>
      </c>
      <c r="K5392" s="228">
        <v>2475662.86</v>
      </c>
      <c r="L5392" s="228">
        <v>25781624.109999999</v>
      </c>
    </row>
    <row r="5393" spans="1:12">
      <c r="A5393" s="228">
        <v>2011</v>
      </c>
      <c r="B5393" s="228" t="s">
        <v>195</v>
      </c>
      <c r="C5393" s="228" t="s">
        <v>61</v>
      </c>
      <c r="D5393" s="228" t="s">
        <v>206</v>
      </c>
      <c r="E5393" s="228">
        <v>50</v>
      </c>
      <c r="F5393" s="228">
        <v>135334</v>
      </c>
      <c r="G5393" s="228">
        <v>10888</v>
      </c>
      <c r="H5393" s="228">
        <v>23075</v>
      </c>
      <c r="I5393" s="228">
        <v>19009009.800000001</v>
      </c>
      <c r="J5393" s="228">
        <v>4398034.34</v>
      </c>
      <c r="K5393" s="228">
        <v>3864490.76</v>
      </c>
      <c r="L5393" s="228">
        <v>31826517.309999999</v>
      </c>
    </row>
    <row r="5394" spans="1:12">
      <c r="A5394" s="228">
        <v>2011</v>
      </c>
      <c r="B5394" s="228" t="s">
        <v>195</v>
      </c>
      <c r="C5394" s="228" t="s">
        <v>61</v>
      </c>
      <c r="D5394" s="228" t="s">
        <v>206</v>
      </c>
      <c r="E5394" s="228">
        <v>55</v>
      </c>
      <c r="F5394" s="228">
        <v>127828</v>
      </c>
      <c r="G5394" s="228">
        <v>12697</v>
      </c>
      <c r="H5394" s="228">
        <v>27931</v>
      </c>
      <c r="I5394" s="228">
        <v>22521793.16</v>
      </c>
      <c r="J5394" s="228">
        <v>5004802.4800000004</v>
      </c>
      <c r="K5394" s="228">
        <v>5409533.2000000002</v>
      </c>
      <c r="L5394" s="228">
        <v>37701285.530000001</v>
      </c>
    </row>
    <row r="5395" spans="1:12">
      <c r="A5395" s="228">
        <v>2011</v>
      </c>
      <c r="B5395" s="228" t="s">
        <v>195</v>
      </c>
      <c r="C5395" s="228" t="s">
        <v>61</v>
      </c>
      <c r="D5395" s="228" t="s">
        <v>206</v>
      </c>
      <c r="E5395" s="228">
        <v>60</v>
      </c>
      <c r="F5395" s="228">
        <v>117840</v>
      </c>
      <c r="G5395" s="228">
        <v>15280</v>
      </c>
      <c r="H5395" s="228">
        <v>37897</v>
      </c>
      <c r="I5395" s="228">
        <v>30233486.350000001</v>
      </c>
      <c r="J5395" s="228">
        <v>6307684.0300000003</v>
      </c>
      <c r="K5395" s="228">
        <v>8178571.8099999996</v>
      </c>
      <c r="L5395" s="228">
        <v>50289044.780000001</v>
      </c>
    </row>
    <row r="5396" spans="1:12">
      <c r="A5396" s="228">
        <v>2011</v>
      </c>
      <c r="B5396" s="228" t="s">
        <v>195</v>
      </c>
      <c r="C5396" s="228" t="s">
        <v>61</v>
      </c>
      <c r="D5396" s="228" t="s">
        <v>206</v>
      </c>
      <c r="E5396" s="228">
        <v>65</v>
      </c>
      <c r="F5396" s="228">
        <v>91361</v>
      </c>
      <c r="G5396" s="228">
        <v>15706</v>
      </c>
      <c r="H5396" s="228">
        <v>38413</v>
      </c>
      <c r="I5396" s="228">
        <v>31577690.350000001</v>
      </c>
      <c r="J5396" s="228">
        <v>6611002.7999999998</v>
      </c>
      <c r="K5396" s="228">
        <v>9046765.1500000004</v>
      </c>
      <c r="L5396" s="228">
        <v>52328672.960000001</v>
      </c>
    </row>
    <row r="5397" spans="1:12">
      <c r="A5397" s="228">
        <v>2011</v>
      </c>
      <c r="B5397" s="228" t="s">
        <v>195</v>
      </c>
      <c r="C5397" s="228" t="s">
        <v>61</v>
      </c>
      <c r="D5397" s="228" t="s">
        <v>206</v>
      </c>
      <c r="E5397" s="228">
        <v>70</v>
      </c>
      <c r="F5397" s="228">
        <v>63085</v>
      </c>
      <c r="G5397" s="228">
        <v>13835</v>
      </c>
      <c r="H5397" s="228">
        <v>39634</v>
      </c>
      <c r="I5397" s="228">
        <v>30353448.98</v>
      </c>
      <c r="J5397" s="228">
        <v>6051876.0700000003</v>
      </c>
      <c r="K5397" s="228">
        <v>9441578.0399999991</v>
      </c>
      <c r="L5397" s="228">
        <v>49763467.130000003</v>
      </c>
    </row>
    <row r="5398" spans="1:12">
      <c r="A5398" s="228">
        <v>2011</v>
      </c>
      <c r="B5398" s="228" t="s">
        <v>195</v>
      </c>
      <c r="C5398" s="228" t="s">
        <v>61</v>
      </c>
      <c r="D5398" s="228" t="s">
        <v>206</v>
      </c>
      <c r="E5398" s="228">
        <v>75</v>
      </c>
      <c r="F5398" s="228">
        <v>46051</v>
      </c>
      <c r="G5398" s="228">
        <v>12160</v>
      </c>
      <c r="H5398" s="228">
        <v>43221</v>
      </c>
      <c r="I5398" s="228">
        <v>29969617.850000001</v>
      </c>
      <c r="J5398" s="228">
        <v>5315120.79</v>
      </c>
      <c r="K5398" s="228">
        <v>7604754.9000000004</v>
      </c>
      <c r="L5398" s="228">
        <v>45746089.170000002</v>
      </c>
    </row>
    <row r="5399" spans="1:12">
      <c r="A5399" s="228">
        <v>2011</v>
      </c>
      <c r="B5399" s="228" t="s">
        <v>195</v>
      </c>
      <c r="C5399" s="228" t="s">
        <v>61</v>
      </c>
      <c r="D5399" s="228" t="s">
        <v>206</v>
      </c>
      <c r="E5399" s="228">
        <v>80</v>
      </c>
      <c r="F5399" s="228">
        <v>35984</v>
      </c>
      <c r="G5399" s="228">
        <v>10306</v>
      </c>
      <c r="H5399" s="228">
        <v>47536</v>
      </c>
      <c r="I5399" s="228">
        <v>29148573.960000001</v>
      </c>
      <c r="J5399" s="228">
        <v>4512804.5599999996</v>
      </c>
      <c r="K5399" s="228">
        <v>6013607.5899999999</v>
      </c>
      <c r="L5399" s="228">
        <v>41634126.670000002</v>
      </c>
    </row>
    <row r="5400" spans="1:12">
      <c r="A5400" s="228">
        <v>2011</v>
      </c>
      <c r="B5400" s="228" t="s">
        <v>195</v>
      </c>
      <c r="C5400" s="228" t="s">
        <v>61</v>
      </c>
      <c r="D5400" s="228" t="s">
        <v>206</v>
      </c>
      <c r="E5400" s="228">
        <v>85</v>
      </c>
      <c r="F5400" s="228">
        <v>21008</v>
      </c>
      <c r="G5400" s="228">
        <v>5783</v>
      </c>
      <c r="H5400" s="228">
        <v>34586</v>
      </c>
      <c r="I5400" s="228">
        <v>18384422.289999999</v>
      </c>
      <c r="J5400" s="228">
        <v>2396802.9300000002</v>
      </c>
      <c r="K5400" s="228">
        <v>2666633.7999999998</v>
      </c>
      <c r="L5400" s="228">
        <v>24395381.510000002</v>
      </c>
    </row>
    <row r="5401" spans="1:12">
      <c r="A5401" s="228">
        <v>2011</v>
      </c>
      <c r="B5401" s="228" t="s">
        <v>195</v>
      </c>
      <c r="C5401" s="228" t="s">
        <v>61</v>
      </c>
      <c r="D5401" s="228" t="s">
        <v>206</v>
      </c>
      <c r="E5401" s="228">
        <v>90</v>
      </c>
      <c r="F5401" s="228">
        <v>8237</v>
      </c>
      <c r="G5401" s="228">
        <v>1903</v>
      </c>
      <c r="H5401" s="228">
        <v>16712</v>
      </c>
      <c r="I5401" s="228">
        <v>7798729.8600000003</v>
      </c>
      <c r="J5401" s="228">
        <v>834603.45</v>
      </c>
      <c r="K5401" s="228">
        <v>573613.04</v>
      </c>
      <c r="L5401" s="228">
        <v>9554891.0099999998</v>
      </c>
    </row>
    <row r="5402" spans="1:12">
      <c r="A5402" s="228">
        <v>2011</v>
      </c>
      <c r="B5402" s="228" t="s">
        <v>195</v>
      </c>
      <c r="C5402" s="228" t="s">
        <v>61</v>
      </c>
      <c r="D5402" s="228" t="s">
        <v>206</v>
      </c>
      <c r="E5402" s="228">
        <v>95</v>
      </c>
      <c r="F5402" s="228">
        <v>2326</v>
      </c>
      <c r="G5402" s="228">
        <v>514</v>
      </c>
      <c r="H5402" s="228">
        <v>5090</v>
      </c>
      <c r="I5402" s="228">
        <v>2185655.04</v>
      </c>
      <c r="J5402" s="228">
        <v>193120.1</v>
      </c>
      <c r="K5402" s="228">
        <v>76809.7</v>
      </c>
      <c r="L5402" s="228">
        <v>2515973.44</v>
      </c>
    </row>
    <row r="5403" spans="1:12">
      <c r="A5403" s="228">
        <v>2011</v>
      </c>
      <c r="B5403" s="228" t="s">
        <v>195</v>
      </c>
      <c r="C5403" s="228" t="s">
        <v>62</v>
      </c>
      <c r="D5403" s="228" t="s">
        <v>205</v>
      </c>
      <c r="E5403" s="228">
        <v>0</v>
      </c>
      <c r="F5403" s="228">
        <v>72721</v>
      </c>
      <c r="G5403" s="228">
        <v>2814</v>
      </c>
      <c r="H5403" s="228">
        <v>9135</v>
      </c>
      <c r="I5403" s="228">
        <v>5079473.24</v>
      </c>
      <c r="J5403" s="228">
        <v>1034527.89</v>
      </c>
      <c r="K5403" s="228">
        <v>128391.02</v>
      </c>
      <c r="L5403" s="228">
        <v>6872125.4500000002</v>
      </c>
    </row>
    <row r="5404" spans="1:12">
      <c r="A5404" s="228">
        <v>2011</v>
      </c>
      <c r="B5404" s="228" t="s">
        <v>195</v>
      </c>
      <c r="C5404" s="228" t="s">
        <v>62</v>
      </c>
      <c r="D5404" s="228" t="s">
        <v>205</v>
      </c>
      <c r="E5404" s="228">
        <v>5</v>
      </c>
      <c r="F5404" s="228">
        <v>73873</v>
      </c>
      <c r="G5404" s="228">
        <v>1311</v>
      </c>
      <c r="H5404" s="228">
        <v>1882</v>
      </c>
      <c r="I5404" s="228">
        <v>1336851.52</v>
      </c>
      <c r="J5404" s="228">
        <v>460572.02</v>
      </c>
      <c r="K5404" s="228">
        <v>126630</v>
      </c>
      <c r="L5404" s="228">
        <v>2200146.62</v>
      </c>
    </row>
    <row r="5405" spans="1:12">
      <c r="A5405" s="228">
        <v>2011</v>
      </c>
      <c r="B5405" s="228" t="s">
        <v>195</v>
      </c>
      <c r="C5405" s="228" t="s">
        <v>62</v>
      </c>
      <c r="D5405" s="228" t="s">
        <v>205</v>
      </c>
      <c r="E5405" s="228">
        <v>10</v>
      </c>
      <c r="F5405" s="228">
        <v>71950</v>
      </c>
      <c r="G5405" s="228">
        <v>1030</v>
      </c>
      <c r="H5405" s="228">
        <v>1632</v>
      </c>
      <c r="I5405" s="228">
        <v>1298003.23</v>
      </c>
      <c r="J5405" s="228">
        <v>400225.89</v>
      </c>
      <c r="K5405" s="228">
        <v>216220</v>
      </c>
      <c r="L5405" s="228">
        <v>2135288.59</v>
      </c>
    </row>
    <row r="5406" spans="1:12">
      <c r="A5406" s="228">
        <v>2011</v>
      </c>
      <c r="B5406" s="228" t="s">
        <v>195</v>
      </c>
      <c r="C5406" s="228" t="s">
        <v>62</v>
      </c>
      <c r="D5406" s="228" t="s">
        <v>205</v>
      </c>
      <c r="E5406" s="228">
        <v>15</v>
      </c>
      <c r="F5406" s="228">
        <v>76997</v>
      </c>
      <c r="G5406" s="228">
        <v>2278</v>
      </c>
      <c r="H5406" s="228">
        <v>3666</v>
      </c>
      <c r="I5406" s="228">
        <v>3465431.75</v>
      </c>
      <c r="J5406" s="228">
        <v>903251.27</v>
      </c>
      <c r="K5406" s="228">
        <v>744125.75</v>
      </c>
      <c r="L5406" s="228">
        <v>5791833.8499999996</v>
      </c>
    </row>
    <row r="5407" spans="1:12">
      <c r="A5407" s="228">
        <v>2011</v>
      </c>
      <c r="B5407" s="228" t="s">
        <v>195</v>
      </c>
      <c r="C5407" s="228" t="s">
        <v>62</v>
      </c>
      <c r="D5407" s="228" t="s">
        <v>205</v>
      </c>
      <c r="E5407" s="228">
        <v>20</v>
      </c>
      <c r="F5407" s="228">
        <v>63725</v>
      </c>
      <c r="G5407" s="228">
        <v>2216</v>
      </c>
      <c r="H5407" s="228">
        <v>4031</v>
      </c>
      <c r="I5407" s="228">
        <v>3691151.05</v>
      </c>
      <c r="J5407" s="228">
        <v>929448.38</v>
      </c>
      <c r="K5407" s="228">
        <v>552528.9</v>
      </c>
      <c r="L5407" s="228">
        <v>5838914.96</v>
      </c>
    </row>
    <row r="5408" spans="1:12">
      <c r="A5408" s="228">
        <v>2011</v>
      </c>
      <c r="B5408" s="228" t="s">
        <v>195</v>
      </c>
      <c r="C5408" s="228" t="s">
        <v>62</v>
      </c>
      <c r="D5408" s="228" t="s">
        <v>205</v>
      </c>
      <c r="E5408" s="228">
        <v>25</v>
      </c>
      <c r="F5408" s="228">
        <v>52985</v>
      </c>
      <c r="G5408" s="228">
        <v>1572</v>
      </c>
      <c r="H5408" s="228">
        <v>3322</v>
      </c>
      <c r="I5408" s="228">
        <v>2582609.52</v>
      </c>
      <c r="J5408" s="228">
        <v>739771.46</v>
      </c>
      <c r="K5408" s="228">
        <v>409828</v>
      </c>
      <c r="L5408" s="228">
        <v>4339621.22</v>
      </c>
    </row>
    <row r="5409" spans="1:12">
      <c r="A5409" s="228">
        <v>2011</v>
      </c>
      <c r="B5409" s="228" t="s">
        <v>195</v>
      </c>
      <c r="C5409" s="228" t="s">
        <v>62</v>
      </c>
      <c r="D5409" s="228" t="s">
        <v>205</v>
      </c>
      <c r="E5409" s="228">
        <v>30</v>
      </c>
      <c r="F5409" s="228">
        <v>77946</v>
      </c>
      <c r="G5409" s="228">
        <v>2182</v>
      </c>
      <c r="H5409" s="228">
        <v>4183</v>
      </c>
      <c r="I5409" s="228">
        <v>3196262.94</v>
      </c>
      <c r="J5409" s="228">
        <v>977001.39</v>
      </c>
      <c r="K5409" s="228">
        <v>521315.9</v>
      </c>
      <c r="L5409" s="228">
        <v>5476203.9900000002</v>
      </c>
    </row>
    <row r="5410" spans="1:12">
      <c r="A5410" s="228">
        <v>2011</v>
      </c>
      <c r="B5410" s="228" t="s">
        <v>195</v>
      </c>
      <c r="C5410" s="228" t="s">
        <v>62</v>
      </c>
      <c r="D5410" s="228" t="s">
        <v>205</v>
      </c>
      <c r="E5410" s="228">
        <v>35</v>
      </c>
      <c r="F5410" s="228">
        <v>84456</v>
      </c>
      <c r="G5410" s="228">
        <v>2922</v>
      </c>
      <c r="H5410" s="228">
        <v>5367</v>
      </c>
      <c r="I5410" s="228">
        <v>4246682.5599999996</v>
      </c>
      <c r="J5410" s="228">
        <v>1385205.76</v>
      </c>
      <c r="K5410" s="228">
        <v>659894.6</v>
      </c>
      <c r="L5410" s="228">
        <v>7205621.4400000004</v>
      </c>
    </row>
    <row r="5411" spans="1:12">
      <c r="A5411" s="228">
        <v>2011</v>
      </c>
      <c r="B5411" s="228" t="s">
        <v>195</v>
      </c>
      <c r="C5411" s="228" t="s">
        <v>62</v>
      </c>
      <c r="D5411" s="228" t="s">
        <v>205</v>
      </c>
      <c r="E5411" s="228">
        <v>40</v>
      </c>
      <c r="F5411" s="228">
        <v>89872</v>
      </c>
      <c r="G5411" s="228">
        <v>4041</v>
      </c>
      <c r="H5411" s="228">
        <v>7809</v>
      </c>
      <c r="I5411" s="228">
        <v>6365872.8899999997</v>
      </c>
      <c r="J5411" s="228">
        <v>1970156.86</v>
      </c>
      <c r="K5411" s="228">
        <v>1277925.5</v>
      </c>
      <c r="L5411" s="228">
        <v>10774215.810000001</v>
      </c>
    </row>
    <row r="5412" spans="1:12">
      <c r="A5412" s="228">
        <v>2011</v>
      </c>
      <c r="B5412" s="228" t="s">
        <v>195</v>
      </c>
      <c r="C5412" s="228" t="s">
        <v>62</v>
      </c>
      <c r="D5412" s="228" t="s">
        <v>205</v>
      </c>
      <c r="E5412" s="228">
        <v>45</v>
      </c>
      <c r="F5412" s="228">
        <v>88630</v>
      </c>
      <c r="G5412" s="228">
        <v>5171</v>
      </c>
      <c r="H5412" s="228">
        <v>9434</v>
      </c>
      <c r="I5412" s="228">
        <v>7898385.2300000004</v>
      </c>
      <c r="J5412" s="228">
        <v>2490775.92</v>
      </c>
      <c r="K5412" s="228">
        <v>1639944</v>
      </c>
      <c r="L5412" s="228">
        <v>13251113.109999999</v>
      </c>
    </row>
    <row r="5413" spans="1:12">
      <c r="A5413" s="228">
        <v>2011</v>
      </c>
      <c r="B5413" s="228" t="s">
        <v>195</v>
      </c>
      <c r="C5413" s="228" t="s">
        <v>62</v>
      </c>
      <c r="D5413" s="228" t="s">
        <v>205</v>
      </c>
      <c r="E5413" s="228">
        <v>50</v>
      </c>
      <c r="F5413" s="228">
        <v>92199</v>
      </c>
      <c r="G5413" s="228">
        <v>6687</v>
      </c>
      <c r="H5413" s="228">
        <v>12862</v>
      </c>
      <c r="I5413" s="228">
        <v>11115398.73</v>
      </c>
      <c r="J5413" s="228">
        <v>3611229.26</v>
      </c>
      <c r="K5413" s="228">
        <v>2410167.2799999998</v>
      </c>
      <c r="L5413" s="228">
        <v>18810740.18</v>
      </c>
    </row>
    <row r="5414" spans="1:12">
      <c r="A5414" s="228">
        <v>2011</v>
      </c>
      <c r="B5414" s="228" t="s">
        <v>195</v>
      </c>
      <c r="C5414" s="228" t="s">
        <v>62</v>
      </c>
      <c r="D5414" s="228" t="s">
        <v>205</v>
      </c>
      <c r="E5414" s="228">
        <v>55</v>
      </c>
      <c r="F5414" s="228">
        <v>87573</v>
      </c>
      <c r="G5414" s="228">
        <v>8750</v>
      </c>
      <c r="H5414" s="228">
        <v>17063</v>
      </c>
      <c r="I5414" s="228">
        <v>16136782.449999999</v>
      </c>
      <c r="J5414" s="228">
        <v>4804164.67</v>
      </c>
      <c r="K5414" s="228">
        <v>4500687.9000000004</v>
      </c>
      <c r="L5414" s="228">
        <v>27390545.850000001</v>
      </c>
    </row>
    <row r="5415" spans="1:12">
      <c r="A5415" s="228">
        <v>2011</v>
      </c>
      <c r="B5415" s="228" t="s">
        <v>195</v>
      </c>
      <c r="C5415" s="228" t="s">
        <v>62</v>
      </c>
      <c r="D5415" s="228" t="s">
        <v>205</v>
      </c>
      <c r="E5415" s="228">
        <v>60</v>
      </c>
      <c r="F5415" s="228">
        <v>81725</v>
      </c>
      <c r="G5415" s="228">
        <v>11140</v>
      </c>
      <c r="H5415" s="228">
        <v>24070</v>
      </c>
      <c r="I5415" s="228">
        <v>21716358.219999999</v>
      </c>
      <c r="J5415" s="228">
        <v>6058674.8099999996</v>
      </c>
      <c r="K5415" s="228">
        <v>5338105.01</v>
      </c>
      <c r="L5415" s="228">
        <v>35393146.189999998</v>
      </c>
    </row>
    <row r="5416" spans="1:12">
      <c r="A5416" s="228">
        <v>2011</v>
      </c>
      <c r="B5416" s="228" t="s">
        <v>195</v>
      </c>
      <c r="C5416" s="228" t="s">
        <v>62</v>
      </c>
      <c r="D5416" s="228" t="s">
        <v>205</v>
      </c>
      <c r="E5416" s="228">
        <v>65</v>
      </c>
      <c r="F5416" s="228">
        <v>64432</v>
      </c>
      <c r="G5416" s="228">
        <v>11479</v>
      </c>
      <c r="H5416" s="228">
        <v>26739</v>
      </c>
      <c r="I5416" s="228">
        <v>25269745.940000001</v>
      </c>
      <c r="J5416" s="228">
        <v>6813162.1200000001</v>
      </c>
      <c r="K5416" s="228">
        <v>7109538.8899999997</v>
      </c>
      <c r="L5416" s="228">
        <v>41410857.079999998</v>
      </c>
    </row>
    <row r="5417" spans="1:12">
      <c r="A5417" s="228">
        <v>2011</v>
      </c>
      <c r="B5417" s="228" t="s">
        <v>195</v>
      </c>
      <c r="C5417" s="228" t="s">
        <v>62</v>
      </c>
      <c r="D5417" s="228" t="s">
        <v>205</v>
      </c>
      <c r="E5417" s="228">
        <v>70</v>
      </c>
      <c r="F5417" s="228">
        <v>45341</v>
      </c>
      <c r="G5417" s="228">
        <v>11065</v>
      </c>
      <c r="H5417" s="228">
        <v>27466</v>
      </c>
      <c r="I5417" s="228">
        <v>24205196.809999999</v>
      </c>
      <c r="J5417" s="228">
        <v>6316650.6799999997</v>
      </c>
      <c r="K5417" s="228">
        <v>6842708.9000000004</v>
      </c>
      <c r="L5417" s="228">
        <v>39076342.409999996</v>
      </c>
    </row>
    <row r="5418" spans="1:12">
      <c r="A5418" s="228">
        <v>2011</v>
      </c>
      <c r="B5418" s="228" t="s">
        <v>195</v>
      </c>
      <c r="C5418" s="228" t="s">
        <v>62</v>
      </c>
      <c r="D5418" s="228" t="s">
        <v>205</v>
      </c>
      <c r="E5418" s="228">
        <v>75</v>
      </c>
      <c r="F5418" s="228">
        <v>31748</v>
      </c>
      <c r="G5418" s="228">
        <v>10772</v>
      </c>
      <c r="H5418" s="228">
        <v>31841</v>
      </c>
      <c r="I5418" s="228">
        <v>25421244.25</v>
      </c>
      <c r="J5418" s="228">
        <v>5939541.9299999997</v>
      </c>
      <c r="K5418" s="228">
        <v>6636441.3700000001</v>
      </c>
      <c r="L5418" s="228">
        <v>39256911.82</v>
      </c>
    </row>
    <row r="5419" spans="1:12">
      <c r="A5419" s="228">
        <v>2011</v>
      </c>
      <c r="B5419" s="228" t="s">
        <v>195</v>
      </c>
      <c r="C5419" s="228" t="s">
        <v>62</v>
      </c>
      <c r="D5419" s="228" t="s">
        <v>205</v>
      </c>
      <c r="E5419" s="228">
        <v>80</v>
      </c>
      <c r="F5419" s="228">
        <v>24252</v>
      </c>
      <c r="G5419" s="228">
        <v>9067</v>
      </c>
      <c r="H5419" s="228">
        <v>32052</v>
      </c>
      <c r="I5419" s="228">
        <v>23304362.260000002</v>
      </c>
      <c r="J5419" s="228">
        <v>5130336.75</v>
      </c>
      <c r="K5419" s="228">
        <v>4837858.8499999996</v>
      </c>
      <c r="L5419" s="228">
        <v>34326877.130000003</v>
      </c>
    </row>
    <row r="5420" spans="1:12">
      <c r="A5420" s="228">
        <v>2011</v>
      </c>
      <c r="B5420" s="228" t="s">
        <v>195</v>
      </c>
      <c r="C5420" s="228" t="s">
        <v>62</v>
      </c>
      <c r="D5420" s="228" t="s">
        <v>205</v>
      </c>
      <c r="E5420" s="228">
        <v>85</v>
      </c>
      <c r="F5420" s="228">
        <v>10058</v>
      </c>
      <c r="G5420" s="228">
        <v>3521</v>
      </c>
      <c r="H5420" s="228">
        <v>15025</v>
      </c>
      <c r="I5420" s="228">
        <v>9764482.6699999999</v>
      </c>
      <c r="J5420" s="228">
        <v>1805114.74</v>
      </c>
      <c r="K5420" s="228">
        <v>1456456.95</v>
      </c>
      <c r="L5420" s="228">
        <v>13359597.880000001</v>
      </c>
    </row>
    <row r="5421" spans="1:12">
      <c r="A5421" s="228">
        <v>2011</v>
      </c>
      <c r="B5421" s="228" t="s">
        <v>195</v>
      </c>
      <c r="C5421" s="228" t="s">
        <v>62</v>
      </c>
      <c r="D5421" s="228" t="s">
        <v>205</v>
      </c>
      <c r="E5421" s="228">
        <v>90</v>
      </c>
      <c r="F5421" s="228">
        <v>2674</v>
      </c>
      <c r="G5421" s="228">
        <v>977</v>
      </c>
      <c r="H5421" s="228">
        <v>5450</v>
      </c>
      <c r="I5421" s="228">
        <v>3204169.56</v>
      </c>
      <c r="J5421" s="228">
        <v>446359.6</v>
      </c>
      <c r="K5421" s="228">
        <v>352797.8</v>
      </c>
      <c r="L5421" s="228">
        <v>4080704.96</v>
      </c>
    </row>
    <row r="5422" spans="1:12">
      <c r="A5422" s="228">
        <v>2011</v>
      </c>
      <c r="B5422" s="228" t="s">
        <v>195</v>
      </c>
      <c r="C5422" s="228" t="s">
        <v>62</v>
      </c>
      <c r="D5422" s="228" t="s">
        <v>205</v>
      </c>
      <c r="E5422" s="228">
        <v>95</v>
      </c>
      <c r="F5422" s="228">
        <v>569</v>
      </c>
      <c r="G5422" s="228">
        <v>173</v>
      </c>
      <c r="H5422" s="228">
        <v>1060</v>
      </c>
      <c r="I5422" s="228">
        <v>569460.31000000006</v>
      </c>
      <c r="J5422" s="228">
        <v>70340.03</v>
      </c>
      <c r="K5422" s="228">
        <v>31202</v>
      </c>
      <c r="L5422" s="228">
        <v>703360.99</v>
      </c>
    </row>
    <row r="5423" spans="1:12">
      <c r="A5423" s="228">
        <v>2011</v>
      </c>
      <c r="B5423" s="228" t="s">
        <v>195</v>
      </c>
      <c r="C5423" s="228" t="s">
        <v>62</v>
      </c>
      <c r="D5423" s="228" t="s">
        <v>206</v>
      </c>
      <c r="E5423" s="228">
        <v>0</v>
      </c>
      <c r="F5423" s="228">
        <v>68812</v>
      </c>
      <c r="G5423" s="228">
        <v>1925</v>
      </c>
      <c r="H5423" s="228">
        <v>7402</v>
      </c>
      <c r="I5423" s="228">
        <v>4071500.05</v>
      </c>
      <c r="J5423" s="228">
        <v>682291.51</v>
      </c>
      <c r="K5423" s="228">
        <v>70082.87</v>
      </c>
      <c r="L5423" s="228">
        <v>5216581.53</v>
      </c>
    </row>
    <row r="5424" spans="1:12">
      <c r="A5424" s="228">
        <v>2011</v>
      </c>
      <c r="B5424" s="228" t="s">
        <v>195</v>
      </c>
      <c r="C5424" s="228" t="s">
        <v>62</v>
      </c>
      <c r="D5424" s="228" t="s">
        <v>206</v>
      </c>
      <c r="E5424" s="228">
        <v>5</v>
      </c>
      <c r="F5424" s="228">
        <v>69825</v>
      </c>
      <c r="G5424" s="228">
        <v>1037</v>
      </c>
      <c r="H5424" s="228">
        <v>1382</v>
      </c>
      <c r="I5424" s="228">
        <v>1025559.26</v>
      </c>
      <c r="J5424" s="228">
        <v>323436.67</v>
      </c>
      <c r="K5424" s="228">
        <v>89197</v>
      </c>
      <c r="L5424" s="228">
        <v>1664227.53</v>
      </c>
    </row>
    <row r="5425" spans="1:12">
      <c r="A5425" s="228">
        <v>2011</v>
      </c>
      <c r="B5425" s="228" t="s">
        <v>195</v>
      </c>
      <c r="C5425" s="228" t="s">
        <v>62</v>
      </c>
      <c r="D5425" s="228" t="s">
        <v>206</v>
      </c>
      <c r="E5425" s="228">
        <v>10</v>
      </c>
      <c r="F5425" s="228">
        <v>68203</v>
      </c>
      <c r="G5425" s="228">
        <v>940</v>
      </c>
      <c r="H5425" s="228">
        <v>1544</v>
      </c>
      <c r="I5425" s="228">
        <v>1250284.1000000001</v>
      </c>
      <c r="J5425" s="228">
        <v>347355.02</v>
      </c>
      <c r="K5425" s="228">
        <v>284189</v>
      </c>
      <c r="L5425" s="228">
        <v>2107862.02</v>
      </c>
    </row>
    <row r="5426" spans="1:12">
      <c r="A5426" s="228">
        <v>2011</v>
      </c>
      <c r="B5426" s="228" t="s">
        <v>195</v>
      </c>
      <c r="C5426" s="228" t="s">
        <v>62</v>
      </c>
      <c r="D5426" s="228" t="s">
        <v>206</v>
      </c>
      <c r="E5426" s="228">
        <v>15</v>
      </c>
      <c r="F5426" s="228">
        <v>73314</v>
      </c>
      <c r="G5426" s="228">
        <v>2772</v>
      </c>
      <c r="H5426" s="228">
        <v>5687</v>
      </c>
      <c r="I5426" s="228">
        <v>4427009.8899999997</v>
      </c>
      <c r="J5426" s="228">
        <v>957954.23</v>
      </c>
      <c r="K5426" s="228">
        <v>500526</v>
      </c>
      <c r="L5426" s="228">
        <v>6695929.9800000004</v>
      </c>
    </row>
    <row r="5427" spans="1:12">
      <c r="A5427" s="228">
        <v>2011</v>
      </c>
      <c r="B5427" s="228" t="s">
        <v>195</v>
      </c>
      <c r="C5427" s="228" t="s">
        <v>62</v>
      </c>
      <c r="D5427" s="228" t="s">
        <v>206</v>
      </c>
      <c r="E5427" s="228">
        <v>20</v>
      </c>
      <c r="F5427" s="228">
        <v>64765</v>
      </c>
      <c r="G5427" s="228">
        <v>3479</v>
      </c>
      <c r="H5427" s="228">
        <v>7658</v>
      </c>
      <c r="I5427" s="228">
        <v>5801297.1699999999</v>
      </c>
      <c r="J5427" s="228">
        <v>1220760.7</v>
      </c>
      <c r="K5427" s="228">
        <v>440485</v>
      </c>
      <c r="L5427" s="228">
        <v>8256103.8300000001</v>
      </c>
    </row>
    <row r="5428" spans="1:12">
      <c r="A5428" s="228">
        <v>2011</v>
      </c>
      <c r="B5428" s="228" t="s">
        <v>195</v>
      </c>
      <c r="C5428" s="228" t="s">
        <v>62</v>
      </c>
      <c r="D5428" s="228" t="s">
        <v>206</v>
      </c>
      <c r="E5428" s="228">
        <v>25</v>
      </c>
      <c r="F5428" s="228">
        <v>65159</v>
      </c>
      <c r="G5428" s="228">
        <v>4283</v>
      </c>
      <c r="H5428" s="228">
        <v>10891</v>
      </c>
      <c r="I5428" s="228">
        <v>9135523.2300000004</v>
      </c>
      <c r="J5428" s="228">
        <v>2274906.09</v>
      </c>
      <c r="K5428" s="228">
        <v>451863</v>
      </c>
      <c r="L5428" s="228">
        <v>13263499.720000001</v>
      </c>
    </row>
    <row r="5429" spans="1:12">
      <c r="A5429" s="228">
        <v>2011</v>
      </c>
      <c r="B5429" s="228" t="s">
        <v>195</v>
      </c>
      <c r="C5429" s="228" t="s">
        <v>62</v>
      </c>
      <c r="D5429" s="228" t="s">
        <v>206</v>
      </c>
      <c r="E5429" s="228">
        <v>30</v>
      </c>
      <c r="F5429" s="228">
        <v>89299</v>
      </c>
      <c r="G5429" s="228">
        <v>8106</v>
      </c>
      <c r="H5429" s="228">
        <v>21672</v>
      </c>
      <c r="I5429" s="228">
        <v>19816784.359999999</v>
      </c>
      <c r="J5429" s="228">
        <v>4858392.9400000004</v>
      </c>
      <c r="K5429" s="228">
        <v>813672</v>
      </c>
      <c r="L5429" s="228">
        <v>28091582.170000002</v>
      </c>
    </row>
    <row r="5430" spans="1:12">
      <c r="A5430" s="228">
        <v>2011</v>
      </c>
      <c r="B5430" s="228" t="s">
        <v>195</v>
      </c>
      <c r="C5430" s="228" t="s">
        <v>62</v>
      </c>
      <c r="D5430" s="228" t="s">
        <v>206</v>
      </c>
      <c r="E5430" s="228">
        <v>35</v>
      </c>
      <c r="F5430" s="228">
        <v>93883</v>
      </c>
      <c r="G5430" s="228">
        <v>9083</v>
      </c>
      <c r="H5430" s="228">
        <v>20307</v>
      </c>
      <c r="I5430" s="228">
        <v>18277780.77</v>
      </c>
      <c r="J5430" s="228">
        <v>4692314.3600000003</v>
      </c>
      <c r="K5430" s="228">
        <v>1231502.6000000001</v>
      </c>
      <c r="L5430" s="228">
        <v>26978822.539999999</v>
      </c>
    </row>
    <row r="5431" spans="1:12">
      <c r="A5431" s="228">
        <v>2011</v>
      </c>
      <c r="B5431" s="228" t="s">
        <v>195</v>
      </c>
      <c r="C5431" s="228" t="s">
        <v>62</v>
      </c>
      <c r="D5431" s="228" t="s">
        <v>206</v>
      </c>
      <c r="E5431" s="228">
        <v>40</v>
      </c>
      <c r="F5431" s="228">
        <v>99782</v>
      </c>
      <c r="G5431" s="228">
        <v>8509</v>
      </c>
      <c r="H5431" s="228">
        <v>16812</v>
      </c>
      <c r="I5431" s="228">
        <v>14240499.460000001</v>
      </c>
      <c r="J5431" s="228">
        <v>3854679.6</v>
      </c>
      <c r="K5431" s="228">
        <v>1398110.5</v>
      </c>
      <c r="L5431" s="228">
        <v>21959526.75</v>
      </c>
    </row>
    <row r="5432" spans="1:12">
      <c r="A5432" s="228">
        <v>2011</v>
      </c>
      <c r="B5432" s="228" t="s">
        <v>195</v>
      </c>
      <c r="C5432" s="228" t="s">
        <v>62</v>
      </c>
      <c r="D5432" s="228" t="s">
        <v>206</v>
      </c>
      <c r="E5432" s="228">
        <v>45</v>
      </c>
      <c r="F5432" s="228">
        <v>96333</v>
      </c>
      <c r="G5432" s="228">
        <v>8070</v>
      </c>
      <c r="H5432" s="228">
        <v>15571</v>
      </c>
      <c r="I5432" s="228">
        <v>12715019.4</v>
      </c>
      <c r="J5432" s="228">
        <v>3622996.84</v>
      </c>
      <c r="K5432" s="228">
        <v>1801367.44</v>
      </c>
      <c r="L5432" s="228">
        <v>20256302.289999999</v>
      </c>
    </row>
    <row r="5433" spans="1:12">
      <c r="A5433" s="228">
        <v>2011</v>
      </c>
      <c r="B5433" s="228" t="s">
        <v>195</v>
      </c>
      <c r="C5433" s="228" t="s">
        <v>62</v>
      </c>
      <c r="D5433" s="228" t="s">
        <v>206</v>
      </c>
      <c r="E5433" s="228">
        <v>50</v>
      </c>
      <c r="F5433" s="228">
        <v>99336</v>
      </c>
      <c r="G5433" s="228">
        <v>10032</v>
      </c>
      <c r="H5433" s="228">
        <v>20513</v>
      </c>
      <c r="I5433" s="228">
        <v>16720766.810000001</v>
      </c>
      <c r="J5433" s="228">
        <v>4518548.16</v>
      </c>
      <c r="K5433" s="228">
        <v>2804695.77</v>
      </c>
      <c r="L5433" s="228">
        <v>26564345.739999998</v>
      </c>
    </row>
    <row r="5434" spans="1:12">
      <c r="A5434" s="228">
        <v>2011</v>
      </c>
      <c r="B5434" s="228" t="s">
        <v>195</v>
      </c>
      <c r="C5434" s="228" t="s">
        <v>62</v>
      </c>
      <c r="D5434" s="228" t="s">
        <v>206</v>
      </c>
      <c r="E5434" s="228">
        <v>55</v>
      </c>
      <c r="F5434" s="228">
        <v>94834</v>
      </c>
      <c r="G5434" s="228">
        <v>10752</v>
      </c>
      <c r="H5434" s="228">
        <v>21880</v>
      </c>
      <c r="I5434" s="228">
        <v>17963310.030000001</v>
      </c>
      <c r="J5434" s="228">
        <v>5009339.53</v>
      </c>
      <c r="K5434" s="228">
        <v>3952768.83</v>
      </c>
      <c r="L5434" s="228">
        <v>29358986.489999998</v>
      </c>
    </row>
    <row r="5435" spans="1:12">
      <c r="A5435" s="228">
        <v>2011</v>
      </c>
      <c r="B5435" s="228" t="s">
        <v>195</v>
      </c>
      <c r="C5435" s="228" t="s">
        <v>62</v>
      </c>
      <c r="D5435" s="228" t="s">
        <v>206</v>
      </c>
      <c r="E5435" s="228">
        <v>60</v>
      </c>
      <c r="F5435" s="228">
        <v>87846</v>
      </c>
      <c r="G5435" s="228">
        <v>11636</v>
      </c>
      <c r="H5435" s="228">
        <v>26966</v>
      </c>
      <c r="I5435" s="228">
        <v>22580615.620000001</v>
      </c>
      <c r="J5435" s="228">
        <v>6041533.7000000002</v>
      </c>
      <c r="K5435" s="228">
        <v>5180701.8</v>
      </c>
      <c r="L5435" s="228">
        <v>36393889.32</v>
      </c>
    </row>
    <row r="5436" spans="1:12">
      <c r="A5436" s="228">
        <v>2011</v>
      </c>
      <c r="B5436" s="228" t="s">
        <v>195</v>
      </c>
      <c r="C5436" s="228" t="s">
        <v>62</v>
      </c>
      <c r="D5436" s="228" t="s">
        <v>206</v>
      </c>
      <c r="E5436" s="228">
        <v>65</v>
      </c>
      <c r="F5436" s="228">
        <v>67300</v>
      </c>
      <c r="G5436" s="228">
        <v>11041</v>
      </c>
      <c r="H5436" s="228">
        <v>27489</v>
      </c>
      <c r="I5436" s="228">
        <v>23227591.07</v>
      </c>
      <c r="J5436" s="228">
        <v>5917073.3600000003</v>
      </c>
      <c r="K5436" s="228">
        <v>5924077</v>
      </c>
      <c r="L5436" s="228">
        <v>37122771.659999996</v>
      </c>
    </row>
    <row r="5437" spans="1:12">
      <c r="A5437" s="228">
        <v>2011</v>
      </c>
      <c r="B5437" s="228" t="s">
        <v>195</v>
      </c>
      <c r="C5437" s="228" t="s">
        <v>62</v>
      </c>
      <c r="D5437" s="228" t="s">
        <v>206</v>
      </c>
      <c r="E5437" s="228">
        <v>70</v>
      </c>
      <c r="F5437" s="228">
        <v>48038</v>
      </c>
      <c r="G5437" s="228">
        <v>10057</v>
      </c>
      <c r="H5437" s="228">
        <v>28970</v>
      </c>
      <c r="I5437" s="228">
        <v>23221648.609999999</v>
      </c>
      <c r="J5437" s="228">
        <v>5446518.7999999998</v>
      </c>
      <c r="K5437" s="228">
        <v>5953411.9000000004</v>
      </c>
      <c r="L5437" s="228">
        <v>36257614.210000001</v>
      </c>
    </row>
    <row r="5438" spans="1:12">
      <c r="A5438" s="228">
        <v>2011</v>
      </c>
      <c r="B5438" s="228" t="s">
        <v>195</v>
      </c>
      <c r="C5438" s="228" t="s">
        <v>62</v>
      </c>
      <c r="D5438" s="228" t="s">
        <v>206</v>
      </c>
      <c r="E5438" s="228">
        <v>75</v>
      </c>
      <c r="F5438" s="228">
        <v>36705</v>
      </c>
      <c r="G5438" s="228">
        <v>9294</v>
      </c>
      <c r="H5438" s="228">
        <v>31237</v>
      </c>
      <c r="I5438" s="228">
        <v>23441838.48</v>
      </c>
      <c r="J5438" s="228">
        <v>5115168.08</v>
      </c>
      <c r="K5438" s="228">
        <v>4998040.2</v>
      </c>
      <c r="L5438" s="228">
        <v>34825669.640000001</v>
      </c>
    </row>
    <row r="5439" spans="1:12">
      <c r="A5439" s="228">
        <v>2011</v>
      </c>
      <c r="B5439" s="228" t="s">
        <v>195</v>
      </c>
      <c r="C5439" s="228" t="s">
        <v>62</v>
      </c>
      <c r="D5439" s="228" t="s">
        <v>206</v>
      </c>
      <c r="E5439" s="228">
        <v>80</v>
      </c>
      <c r="F5439" s="228">
        <v>30485</v>
      </c>
      <c r="G5439" s="228">
        <v>7592</v>
      </c>
      <c r="H5439" s="228">
        <v>35609</v>
      </c>
      <c r="I5439" s="228">
        <v>24742771.690000001</v>
      </c>
      <c r="J5439" s="228">
        <v>4654545.28</v>
      </c>
      <c r="K5439" s="228">
        <v>4157676.4</v>
      </c>
      <c r="L5439" s="228">
        <v>34606804.539999999</v>
      </c>
    </row>
    <row r="5440" spans="1:12">
      <c r="A5440" s="228">
        <v>2011</v>
      </c>
      <c r="B5440" s="228" t="s">
        <v>195</v>
      </c>
      <c r="C5440" s="228" t="s">
        <v>62</v>
      </c>
      <c r="D5440" s="228" t="s">
        <v>206</v>
      </c>
      <c r="E5440" s="228">
        <v>85</v>
      </c>
      <c r="F5440" s="228">
        <v>18546</v>
      </c>
      <c r="G5440" s="228">
        <v>4481</v>
      </c>
      <c r="H5440" s="228">
        <v>28401</v>
      </c>
      <c r="I5440" s="228">
        <v>17433290.59</v>
      </c>
      <c r="J5440" s="228">
        <v>2802327.11</v>
      </c>
      <c r="K5440" s="228">
        <v>2026857</v>
      </c>
      <c r="L5440" s="228">
        <v>22809234.379999999</v>
      </c>
    </row>
    <row r="5441" spans="1:12">
      <c r="A5441" s="228">
        <v>2011</v>
      </c>
      <c r="B5441" s="228" t="s">
        <v>195</v>
      </c>
      <c r="C5441" s="228" t="s">
        <v>62</v>
      </c>
      <c r="D5441" s="228" t="s">
        <v>206</v>
      </c>
      <c r="E5441" s="228">
        <v>90</v>
      </c>
      <c r="F5441" s="228">
        <v>7425</v>
      </c>
      <c r="G5441" s="228">
        <v>1739</v>
      </c>
      <c r="H5441" s="228">
        <v>13263</v>
      </c>
      <c r="I5441" s="228">
        <v>7413000.4699999997</v>
      </c>
      <c r="J5441" s="228">
        <v>968621.74</v>
      </c>
      <c r="K5441" s="228">
        <v>528507</v>
      </c>
      <c r="L5441" s="228">
        <v>9087893.4100000001</v>
      </c>
    </row>
    <row r="5442" spans="1:12">
      <c r="A5442" s="228">
        <v>2011</v>
      </c>
      <c r="B5442" s="228" t="s">
        <v>195</v>
      </c>
      <c r="C5442" s="228" t="s">
        <v>62</v>
      </c>
      <c r="D5442" s="228" t="s">
        <v>206</v>
      </c>
      <c r="E5442" s="228">
        <v>95</v>
      </c>
      <c r="F5442" s="228">
        <v>2275</v>
      </c>
      <c r="G5442" s="228">
        <v>378</v>
      </c>
      <c r="H5442" s="228">
        <v>3458</v>
      </c>
      <c r="I5442" s="228">
        <v>1800548.77</v>
      </c>
      <c r="J5442" s="228">
        <v>220091.31</v>
      </c>
      <c r="K5442" s="228">
        <v>112456</v>
      </c>
      <c r="L5442" s="228">
        <v>2175425.62</v>
      </c>
    </row>
    <row r="5443" spans="1:12">
      <c r="A5443" s="228">
        <v>2011</v>
      </c>
      <c r="B5443" s="228" t="s">
        <v>195</v>
      </c>
      <c r="C5443" s="228" t="s">
        <v>63</v>
      </c>
      <c r="D5443" s="228" t="s">
        <v>205</v>
      </c>
      <c r="E5443" s="228">
        <v>0</v>
      </c>
      <c r="F5443" s="228">
        <v>61512</v>
      </c>
      <c r="G5443" s="228">
        <v>2551</v>
      </c>
      <c r="H5443" s="228">
        <v>8108</v>
      </c>
      <c r="I5443" s="228">
        <v>6437699.2699999996</v>
      </c>
      <c r="J5443" s="228">
        <v>947011.64</v>
      </c>
      <c r="K5443" s="228">
        <v>118540</v>
      </c>
      <c r="L5443" s="228">
        <v>8028281.0499999998</v>
      </c>
    </row>
    <row r="5444" spans="1:12">
      <c r="A5444" s="228">
        <v>2011</v>
      </c>
      <c r="B5444" s="228" t="s">
        <v>195</v>
      </c>
      <c r="C5444" s="228" t="s">
        <v>63</v>
      </c>
      <c r="D5444" s="228" t="s">
        <v>205</v>
      </c>
      <c r="E5444" s="228">
        <v>5</v>
      </c>
      <c r="F5444" s="228">
        <v>64433</v>
      </c>
      <c r="G5444" s="228">
        <v>1283</v>
      </c>
      <c r="H5444" s="228">
        <v>2221</v>
      </c>
      <c r="I5444" s="228">
        <v>1747672.18</v>
      </c>
      <c r="J5444" s="228">
        <v>388210.33</v>
      </c>
      <c r="K5444" s="228">
        <v>140296.95000000001</v>
      </c>
      <c r="L5444" s="228">
        <v>2546613.34</v>
      </c>
    </row>
    <row r="5445" spans="1:12">
      <c r="A5445" s="228">
        <v>2011</v>
      </c>
      <c r="B5445" s="228" t="s">
        <v>195</v>
      </c>
      <c r="C5445" s="228" t="s">
        <v>63</v>
      </c>
      <c r="D5445" s="228" t="s">
        <v>205</v>
      </c>
      <c r="E5445" s="228">
        <v>10</v>
      </c>
      <c r="F5445" s="228">
        <v>64837</v>
      </c>
      <c r="G5445" s="228">
        <v>927</v>
      </c>
      <c r="H5445" s="228">
        <v>1772</v>
      </c>
      <c r="I5445" s="228">
        <v>1457427.66</v>
      </c>
      <c r="J5445" s="228">
        <v>334913.48</v>
      </c>
      <c r="K5445" s="228">
        <v>325077.09999999998</v>
      </c>
      <c r="L5445" s="228">
        <v>2361239.67</v>
      </c>
    </row>
    <row r="5446" spans="1:12">
      <c r="A5446" s="228">
        <v>2011</v>
      </c>
      <c r="B5446" s="228" t="s">
        <v>195</v>
      </c>
      <c r="C5446" s="228" t="s">
        <v>63</v>
      </c>
      <c r="D5446" s="228" t="s">
        <v>205</v>
      </c>
      <c r="E5446" s="228">
        <v>15</v>
      </c>
      <c r="F5446" s="228">
        <v>66744</v>
      </c>
      <c r="G5446" s="228">
        <v>1515</v>
      </c>
      <c r="H5446" s="228">
        <v>2704</v>
      </c>
      <c r="I5446" s="228">
        <v>2646956.67</v>
      </c>
      <c r="J5446" s="228">
        <v>657835.81000000006</v>
      </c>
      <c r="K5446" s="228">
        <v>598543.57999999996</v>
      </c>
      <c r="L5446" s="228">
        <v>4434775.17</v>
      </c>
    </row>
    <row r="5447" spans="1:12">
      <c r="A5447" s="228">
        <v>2011</v>
      </c>
      <c r="B5447" s="228" t="s">
        <v>195</v>
      </c>
      <c r="C5447" s="228" t="s">
        <v>63</v>
      </c>
      <c r="D5447" s="228" t="s">
        <v>205</v>
      </c>
      <c r="E5447" s="228">
        <v>20</v>
      </c>
      <c r="F5447" s="228">
        <v>49191</v>
      </c>
      <c r="G5447" s="228">
        <v>1558</v>
      </c>
      <c r="H5447" s="228">
        <v>3290</v>
      </c>
      <c r="I5447" s="228">
        <v>2667890.63</v>
      </c>
      <c r="J5447" s="228">
        <v>553901.86</v>
      </c>
      <c r="K5447" s="228">
        <v>416207.09</v>
      </c>
      <c r="L5447" s="228">
        <v>4209595.75</v>
      </c>
    </row>
    <row r="5448" spans="1:12">
      <c r="A5448" s="228">
        <v>2011</v>
      </c>
      <c r="B5448" s="228" t="s">
        <v>195</v>
      </c>
      <c r="C5448" s="228" t="s">
        <v>63</v>
      </c>
      <c r="D5448" s="228" t="s">
        <v>205</v>
      </c>
      <c r="E5448" s="228">
        <v>25</v>
      </c>
      <c r="F5448" s="228">
        <v>45986</v>
      </c>
      <c r="G5448" s="228">
        <v>1286</v>
      </c>
      <c r="H5448" s="228">
        <v>2930</v>
      </c>
      <c r="I5448" s="228">
        <v>2338915.15</v>
      </c>
      <c r="J5448" s="228">
        <v>525317.03</v>
      </c>
      <c r="K5448" s="228">
        <v>474532.95</v>
      </c>
      <c r="L5448" s="228">
        <v>3943972.38</v>
      </c>
    </row>
    <row r="5449" spans="1:12">
      <c r="A5449" s="228">
        <v>2011</v>
      </c>
      <c r="B5449" s="228" t="s">
        <v>195</v>
      </c>
      <c r="C5449" s="228" t="s">
        <v>63</v>
      </c>
      <c r="D5449" s="228" t="s">
        <v>205</v>
      </c>
      <c r="E5449" s="228">
        <v>30</v>
      </c>
      <c r="F5449" s="228">
        <v>60563</v>
      </c>
      <c r="G5449" s="228">
        <v>1790</v>
      </c>
      <c r="H5449" s="228">
        <v>3427</v>
      </c>
      <c r="I5449" s="228">
        <v>2839176.73</v>
      </c>
      <c r="J5449" s="228">
        <v>689195.75</v>
      </c>
      <c r="K5449" s="228">
        <v>546992.38</v>
      </c>
      <c r="L5449" s="228">
        <v>4876346.58</v>
      </c>
    </row>
    <row r="5450" spans="1:12">
      <c r="A5450" s="228">
        <v>2011</v>
      </c>
      <c r="B5450" s="228" t="s">
        <v>195</v>
      </c>
      <c r="C5450" s="228" t="s">
        <v>63</v>
      </c>
      <c r="D5450" s="228" t="s">
        <v>205</v>
      </c>
      <c r="E5450" s="228">
        <v>35</v>
      </c>
      <c r="F5450" s="228">
        <v>67248</v>
      </c>
      <c r="G5450" s="228">
        <v>2295</v>
      </c>
      <c r="H5450" s="228">
        <v>4478</v>
      </c>
      <c r="I5450" s="228">
        <v>3648757.16</v>
      </c>
      <c r="J5450" s="228">
        <v>987515.23</v>
      </c>
      <c r="K5450" s="228">
        <v>763744.85</v>
      </c>
      <c r="L5450" s="228">
        <v>6527353.1299999999</v>
      </c>
    </row>
    <row r="5451" spans="1:12">
      <c r="A5451" s="228">
        <v>2011</v>
      </c>
      <c r="B5451" s="228" t="s">
        <v>195</v>
      </c>
      <c r="C5451" s="228" t="s">
        <v>63</v>
      </c>
      <c r="D5451" s="228" t="s">
        <v>205</v>
      </c>
      <c r="E5451" s="228">
        <v>40</v>
      </c>
      <c r="F5451" s="228">
        <v>71530</v>
      </c>
      <c r="G5451" s="228">
        <v>3350</v>
      </c>
      <c r="H5451" s="228">
        <v>6156</v>
      </c>
      <c r="I5451" s="228">
        <v>5053122.0999999996</v>
      </c>
      <c r="J5451" s="228">
        <v>1337896.74</v>
      </c>
      <c r="K5451" s="228">
        <v>1573561.3</v>
      </c>
      <c r="L5451" s="228">
        <v>9332437.5800000001</v>
      </c>
    </row>
    <row r="5452" spans="1:12">
      <c r="A5452" s="228">
        <v>2011</v>
      </c>
      <c r="B5452" s="228" t="s">
        <v>195</v>
      </c>
      <c r="C5452" s="228" t="s">
        <v>63</v>
      </c>
      <c r="D5452" s="228" t="s">
        <v>205</v>
      </c>
      <c r="E5452" s="228">
        <v>45</v>
      </c>
      <c r="F5452" s="228">
        <v>71669</v>
      </c>
      <c r="G5452" s="228">
        <v>4017</v>
      </c>
      <c r="H5452" s="228">
        <v>7570</v>
      </c>
      <c r="I5452" s="228">
        <v>6579217.6100000003</v>
      </c>
      <c r="J5452" s="228">
        <v>1785596.38</v>
      </c>
      <c r="K5452" s="228">
        <v>1501988.55</v>
      </c>
      <c r="L5452" s="228">
        <v>11424598.02</v>
      </c>
    </row>
    <row r="5453" spans="1:12">
      <c r="A5453" s="228">
        <v>2011</v>
      </c>
      <c r="B5453" s="228" t="s">
        <v>195</v>
      </c>
      <c r="C5453" s="228" t="s">
        <v>63</v>
      </c>
      <c r="D5453" s="228" t="s">
        <v>205</v>
      </c>
      <c r="E5453" s="228">
        <v>50</v>
      </c>
      <c r="F5453" s="228">
        <v>74204</v>
      </c>
      <c r="G5453" s="228">
        <v>5872</v>
      </c>
      <c r="H5453" s="228">
        <v>11362</v>
      </c>
      <c r="I5453" s="228">
        <v>10144567.390000001</v>
      </c>
      <c r="J5453" s="228">
        <v>2627600.98</v>
      </c>
      <c r="K5453" s="228">
        <v>2339652.2599999998</v>
      </c>
      <c r="L5453" s="228">
        <v>17254092.699999999</v>
      </c>
    </row>
    <row r="5454" spans="1:12">
      <c r="A5454" s="228">
        <v>2011</v>
      </c>
      <c r="B5454" s="228" t="s">
        <v>195</v>
      </c>
      <c r="C5454" s="228" t="s">
        <v>63</v>
      </c>
      <c r="D5454" s="228" t="s">
        <v>205</v>
      </c>
      <c r="E5454" s="228">
        <v>55</v>
      </c>
      <c r="F5454" s="228">
        <v>70673</v>
      </c>
      <c r="G5454" s="228">
        <v>7656</v>
      </c>
      <c r="H5454" s="228">
        <v>15497</v>
      </c>
      <c r="I5454" s="228">
        <v>14415783.07</v>
      </c>
      <c r="J5454" s="228">
        <v>3858601.62</v>
      </c>
      <c r="K5454" s="228">
        <v>3685890.05</v>
      </c>
      <c r="L5454" s="228">
        <v>24601208.149999999</v>
      </c>
    </row>
    <row r="5455" spans="1:12">
      <c r="A5455" s="228">
        <v>2011</v>
      </c>
      <c r="B5455" s="228" t="s">
        <v>195</v>
      </c>
      <c r="C5455" s="228" t="s">
        <v>63</v>
      </c>
      <c r="D5455" s="228" t="s">
        <v>205</v>
      </c>
      <c r="E5455" s="228">
        <v>60</v>
      </c>
      <c r="F5455" s="228">
        <v>67154</v>
      </c>
      <c r="G5455" s="228">
        <v>9854</v>
      </c>
      <c r="H5455" s="228">
        <v>22324</v>
      </c>
      <c r="I5455" s="228">
        <v>20051566.949999999</v>
      </c>
      <c r="J5455" s="228">
        <v>5086268.47</v>
      </c>
      <c r="K5455" s="228">
        <v>5462643.0300000003</v>
      </c>
      <c r="L5455" s="228">
        <v>33927162.43</v>
      </c>
    </row>
    <row r="5456" spans="1:12">
      <c r="A5456" s="228">
        <v>2011</v>
      </c>
      <c r="B5456" s="228" t="s">
        <v>195</v>
      </c>
      <c r="C5456" s="228" t="s">
        <v>63</v>
      </c>
      <c r="D5456" s="228" t="s">
        <v>205</v>
      </c>
      <c r="E5456" s="228">
        <v>65</v>
      </c>
      <c r="F5456" s="228">
        <v>52198</v>
      </c>
      <c r="G5456" s="228">
        <v>10165</v>
      </c>
      <c r="H5456" s="228">
        <v>23924</v>
      </c>
      <c r="I5456" s="228">
        <v>22159619.379999999</v>
      </c>
      <c r="J5456" s="228">
        <v>5488508.6699999999</v>
      </c>
      <c r="K5456" s="228">
        <v>6250963.3499999996</v>
      </c>
      <c r="L5456" s="228">
        <v>37244609.060000002</v>
      </c>
    </row>
    <row r="5457" spans="1:12">
      <c r="A5457" s="228">
        <v>2011</v>
      </c>
      <c r="B5457" s="228" t="s">
        <v>195</v>
      </c>
      <c r="C5457" s="228" t="s">
        <v>63</v>
      </c>
      <c r="D5457" s="228" t="s">
        <v>205</v>
      </c>
      <c r="E5457" s="228">
        <v>70</v>
      </c>
      <c r="F5457" s="228">
        <v>35659</v>
      </c>
      <c r="G5457" s="228">
        <v>9423</v>
      </c>
      <c r="H5457" s="228">
        <v>25072</v>
      </c>
      <c r="I5457" s="228">
        <v>21672480.989999998</v>
      </c>
      <c r="J5457" s="228">
        <v>5180327.2300000004</v>
      </c>
      <c r="K5457" s="228">
        <v>5927435.9299999997</v>
      </c>
      <c r="L5457" s="228">
        <v>35326283.859999999</v>
      </c>
    </row>
    <row r="5458" spans="1:12">
      <c r="A5458" s="228">
        <v>2011</v>
      </c>
      <c r="B5458" s="228" t="s">
        <v>195</v>
      </c>
      <c r="C5458" s="228" t="s">
        <v>63</v>
      </c>
      <c r="D5458" s="228" t="s">
        <v>205</v>
      </c>
      <c r="E5458" s="228">
        <v>75</v>
      </c>
      <c r="F5458" s="228">
        <v>23815</v>
      </c>
      <c r="G5458" s="228">
        <v>8049</v>
      </c>
      <c r="H5458" s="228">
        <v>23723</v>
      </c>
      <c r="I5458" s="228">
        <v>18664933.75</v>
      </c>
      <c r="J5458" s="228">
        <v>4300089.95</v>
      </c>
      <c r="K5458" s="228">
        <v>4950248.4800000004</v>
      </c>
      <c r="L5458" s="228">
        <v>29614495.18</v>
      </c>
    </row>
    <row r="5459" spans="1:12">
      <c r="A5459" s="228">
        <v>2011</v>
      </c>
      <c r="B5459" s="228" t="s">
        <v>195</v>
      </c>
      <c r="C5459" s="228" t="s">
        <v>63</v>
      </c>
      <c r="D5459" s="228" t="s">
        <v>205</v>
      </c>
      <c r="E5459" s="228">
        <v>80</v>
      </c>
      <c r="F5459" s="228">
        <v>16511</v>
      </c>
      <c r="G5459" s="228">
        <v>6652</v>
      </c>
      <c r="H5459" s="228">
        <v>22174</v>
      </c>
      <c r="I5459" s="228">
        <v>15866999.369999999</v>
      </c>
      <c r="J5459" s="228">
        <v>3236523.44</v>
      </c>
      <c r="K5459" s="228">
        <v>3170473.55</v>
      </c>
      <c r="L5459" s="228">
        <v>23441831.34</v>
      </c>
    </row>
    <row r="5460" spans="1:12">
      <c r="A5460" s="228">
        <v>2011</v>
      </c>
      <c r="B5460" s="228" t="s">
        <v>195</v>
      </c>
      <c r="C5460" s="228" t="s">
        <v>63</v>
      </c>
      <c r="D5460" s="228" t="s">
        <v>205</v>
      </c>
      <c r="E5460" s="228">
        <v>85</v>
      </c>
      <c r="F5460" s="228">
        <v>6317</v>
      </c>
      <c r="G5460" s="228">
        <v>2172</v>
      </c>
      <c r="H5460" s="228">
        <v>10675</v>
      </c>
      <c r="I5460" s="228">
        <v>6594148.71</v>
      </c>
      <c r="J5460" s="228">
        <v>1192364.8500000001</v>
      </c>
      <c r="K5460" s="228">
        <v>1045134.7</v>
      </c>
      <c r="L5460" s="228">
        <v>9186914.1099999994</v>
      </c>
    </row>
    <row r="5461" spans="1:12">
      <c r="A5461" s="228">
        <v>2011</v>
      </c>
      <c r="B5461" s="228" t="s">
        <v>195</v>
      </c>
      <c r="C5461" s="228" t="s">
        <v>63</v>
      </c>
      <c r="D5461" s="228" t="s">
        <v>205</v>
      </c>
      <c r="E5461" s="228">
        <v>90</v>
      </c>
      <c r="F5461" s="228">
        <v>1488</v>
      </c>
      <c r="G5461" s="228">
        <v>454</v>
      </c>
      <c r="H5461" s="228">
        <v>2967</v>
      </c>
      <c r="I5461" s="228">
        <v>1653824.83</v>
      </c>
      <c r="J5461" s="228">
        <v>254547.92</v>
      </c>
      <c r="K5461" s="228">
        <v>127256.55</v>
      </c>
      <c r="L5461" s="228">
        <v>2123673.6800000002</v>
      </c>
    </row>
    <row r="5462" spans="1:12">
      <c r="A5462" s="228">
        <v>2011</v>
      </c>
      <c r="B5462" s="228" t="s">
        <v>195</v>
      </c>
      <c r="C5462" s="228" t="s">
        <v>63</v>
      </c>
      <c r="D5462" s="228" t="s">
        <v>205</v>
      </c>
      <c r="E5462" s="228">
        <v>95</v>
      </c>
      <c r="F5462" s="228">
        <v>355</v>
      </c>
      <c r="G5462" s="228">
        <v>85</v>
      </c>
      <c r="H5462" s="228">
        <v>649</v>
      </c>
      <c r="I5462" s="228">
        <v>361944.3</v>
      </c>
      <c r="J5462" s="228">
        <v>49074.71</v>
      </c>
      <c r="K5462" s="228">
        <v>3444</v>
      </c>
      <c r="L5462" s="228">
        <v>432960.89</v>
      </c>
    </row>
    <row r="5463" spans="1:12">
      <c r="A5463" s="228">
        <v>2011</v>
      </c>
      <c r="B5463" s="228" t="s">
        <v>195</v>
      </c>
      <c r="C5463" s="228" t="s">
        <v>63</v>
      </c>
      <c r="D5463" s="228" t="s">
        <v>206</v>
      </c>
      <c r="E5463" s="228">
        <v>0</v>
      </c>
      <c r="F5463" s="228">
        <v>57756</v>
      </c>
      <c r="G5463" s="228">
        <v>1709</v>
      </c>
      <c r="H5463" s="228">
        <v>6591</v>
      </c>
      <c r="I5463" s="228">
        <v>5447898.3499999996</v>
      </c>
      <c r="J5463" s="228">
        <v>697235.38</v>
      </c>
      <c r="K5463" s="228">
        <v>104927.6</v>
      </c>
      <c r="L5463" s="228">
        <v>6617689.7000000002</v>
      </c>
    </row>
    <row r="5464" spans="1:12">
      <c r="A5464" s="228">
        <v>2011</v>
      </c>
      <c r="B5464" s="228" t="s">
        <v>195</v>
      </c>
      <c r="C5464" s="228" t="s">
        <v>63</v>
      </c>
      <c r="D5464" s="228" t="s">
        <v>206</v>
      </c>
      <c r="E5464" s="228">
        <v>5</v>
      </c>
      <c r="F5464" s="228">
        <v>60390</v>
      </c>
      <c r="G5464" s="228">
        <v>1105</v>
      </c>
      <c r="H5464" s="228">
        <v>1748</v>
      </c>
      <c r="I5464" s="228">
        <v>1403083.89</v>
      </c>
      <c r="J5464" s="228">
        <v>313323.96000000002</v>
      </c>
      <c r="K5464" s="228">
        <v>93905.7</v>
      </c>
      <c r="L5464" s="228">
        <v>2078625.13</v>
      </c>
    </row>
    <row r="5465" spans="1:12">
      <c r="A5465" s="228">
        <v>2011</v>
      </c>
      <c r="B5465" s="228" t="s">
        <v>195</v>
      </c>
      <c r="C5465" s="228" t="s">
        <v>63</v>
      </c>
      <c r="D5465" s="228" t="s">
        <v>206</v>
      </c>
      <c r="E5465" s="228">
        <v>10</v>
      </c>
      <c r="F5465" s="228">
        <v>61488</v>
      </c>
      <c r="G5465" s="228">
        <v>795</v>
      </c>
      <c r="H5465" s="228">
        <v>1734</v>
      </c>
      <c r="I5465" s="228">
        <v>1218281.5900000001</v>
      </c>
      <c r="J5465" s="228">
        <v>252368.23</v>
      </c>
      <c r="K5465" s="228">
        <v>288465.5</v>
      </c>
      <c r="L5465" s="228">
        <v>1962308.8</v>
      </c>
    </row>
    <row r="5466" spans="1:12">
      <c r="A5466" s="228">
        <v>2011</v>
      </c>
      <c r="B5466" s="228" t="s">
        <v>195</v>
      </c>
      <c r="C5466" s="228" t="s">
        <v>63</v>
      </c>
      <c r="D5466" s="228" t="s">
        <v>206</v>
      </c>
      <c r="E5466" s="228">
        <v>15</v>
      </c>
      <c r="F5466" s="228">
        <v>63383</v>
      </c>
      <c r="G5466" s="228">
        <v>2148</v>
      </c>
      <c r="H5466" s="228">
        <v>4878</v>
      </c>
      <c r="I5466" s="228">
        <v>3546740.32</v>
      </c>
      <c r="J5466" s="228">
        <v>672723.09</v>
      </c>
      <c r="K5466" s="228">
        <v>248845.2</v>
      </c>
      <c r="L5466" s="228">
        <v>5047426.2300000004</v>
      </c>
    </row>
    <row r="5467" spans="1:12">
      <c r="A5467" s="228">
        <v>2011</v>
      </c>
      <c r="B5467" s="228" t="s">
        <v>195</v>
      </c>
      <c r="C5467" s="228" t="s">
        <v>63</v>
      </c>
      <c r="D5467" s="228" t="s">
        <v>206</v>
      </c>
      <c r="E5467" s="228">
        <v>20</v>
      </c>
      <c r="F5467" s="228">
        <v>52286</v>
      </c>
      <c r="G5467" s="228">
        <v>2421</v>
      </c>
      <c r="H5467" s="228">
        <v>6060</v>
      </c>
      <c r="I5467" s="228">
        <v>4408106.68</v>
      </c>
      <c r="J5467" s="228">
        <v>958050.87</v>
      </c>
      <c r="K5467" s="228">
        <v>332239.03000000003</v>
      </c>
      <c r="L5467" s="228">
        <v>6411111.7400000002</v>
      </c>
    </row>
    <row r="5468" spans="1:12">
      <c r="A5468" s="228">
        <v>2011</v>
      </c>
      <c r="B5468" s="228" t="s">
        <v>195</v>
      </c>
      <c r="C5468" s="228" t="s">
        <v>63</v>
      </c>
      <c r="D5468" s="228" t="s">
        <v>206</v>
      </c>
      <c r="E5468" s="228">
        <v>25</v>
      </c>
      <c r="F5468" s="228">
        <v>55316</v>
      </c>
      <c r="G5468" s="228">
        <v>3850</v>
      </c>
      <c r="H5468" s="228">
        <v>11995</v>
      </c>
      <c r="I5468" s="228">
        <v>9105891.0299999993</v>
      </c>
      <c r="J5468" s="228">
        <v>2442318.0699999998</v>
      </c>
      <c r="K5468" s="228">
        <v>404393.1</v>
      </c>
      <c r="L5468" s="228">
        <v>13692902.73</v>
      </c>
    </row>
    <row r="5469" spans="1:12">
      <c r="A5469" s="228">
        <v>2011</v>
      </c>
      <c r="B5469" s="228" t="s">
        <v>195</v>
      </c>
      <c r="C5469" s="228" t="s">
        <v>63</v>
      </c>
      <c r="D5469" s="228" t="s">
        <v>206</v>
      </c>
      <c r="E5469" s="228">
        <v>30</v>
      </c>
      <c r="F5469" s="228">
        <v>68497</v>
      </c>
      <c r="G5469" s="228">
        <v>5800</v>
      </c>
      <c r="H5469" s="228">
        <v>18089</v>
      </c>
      <c r="I5469" s="228">
        <v>14824498.130000001</v>
      </c>
      <c r="J5469" s="228">
        <v>4037986.62</v>
      </c>
      <c r="K5469" s="228">
        <v>590550.85</v>
      </c>
      <c r="L5469" s="228">
        <v>21924029.93</v>
      </c>
    </row>
    <row r="5470" spans="1:12">
      <c r="A5470" s="228">
        <v>2011</v>
      </c>
      <c r="B5470" s="228" t="s">
        <v>195</v>
      </c>
      <c r="C5470" s="228" t="s">
        <v>63</v>
      </c>
      <c r="D5470" s="228" t="s">
        <v>206</v>
      </c>
      <c r="E5470" s="228">
        <v>35</v>
      </c>
      <c r="F5470" s="228">
        <v>74609</v>
      </c>
      <c r="G5470" s="228">
        <v>6168</v>
      </c>
      <c r="H5470" s="228">
        <v>16745</v>
      </c>
      <c r="I5470" s="228">
        <v>13418701.73</v>
      </c>
      <c r="J5470" s="228">
        <v>3320750.22</v>
      </c>
      <c r="K5470" s="228">
        <v>1078970.6000000001</v>
      </c>
      <c r="L5470" s="228">
        <v>20555116.629999999</v>
      </c>
    </row>
    <row r="5471" spans="1:12">
      <c r="A5471" s="228">
        <v>2011</v>
      </c>
      <c r="B5471" s="228" t="s">
        <v>195</v>
      </c>
      <c r="C5471" s="228" t="s">
        <v>63</v>
      </c>
      <c r="D5471" s="228" t="s">
        <v>206</v>
      </c>
      <c r="E5471" s="228">
        <v>40</v>
      </c>
      <c r="F5471" s="228">
        <v>78724</v>
      </c>
      <c r="G5471" s="228">
        <v>5565</v>
      </c>
      <c r="H5471" s="228">
        <v>12609</v>
      </c>
      <c r="I5471" s="228">
        <v>10326866.08</v>
      </c>
      <c r="J5471" s="228">
        <v>2448530.0299999998</v>
      </c>
      <c r="K5471" s="228">
        <v>1236926.8</v>
      </c>
      <c r="L5471" s="228">
        <v>16407527.16</v>
      </c>
    </row>
    <row r="5472" spans="1:12">
      <c r="A5472" s="228">
        <v>2011</v>
      </c>
      <c r="B5472" s="228" t="s">
        <v>195</v>
      </c>
      <c r="C5472" s="228" t="s">
        <v>63</v>
      </c>
      <c r="D5472" s="228" t="s">
        <v>206</v>
      </c>
      <c r="E5472" s="228">
        <v>45</v>
      </c>
      <c r="F5472" s="228">
        <v>77508</v>
      </c>
      <c r="G5472" s="228">
        <v>6278</v>
      </c>
      <c r="H5472" s="228">
        <v>13698</v>
      </c>
      <c r="I5472" s="228">
        <v>11056266.15</v>
      </c>
      <c r="J5472" s="228">
        <v>2716743.12</v>
      </c>
      <c r="K5472" s="228">
        <v>1766448.85</v>
      </c>
      <c r="L5472" s="228">
        <v>18037083.780000001</v>
      </c>
    </row>
    <row r="5473" spans="1:12">
      <c r="A5473" s="228">
        <v>2011</v>
      </c>
      <c r="B5473" s="228" t="s">
        <v>195</v>
      </c>
      <c r="C5473" s="228" t="s">
        <v>63</v>
      </c>
      <c r="D5473" s="228" t="s">
        <v>206</v>
      </c>
      <c r="E5473" s="228">
        <v>50</v>
      </c>
      <c r="F5473" s="228">
        <v>80719</v>
      </c>
      <c r="G5473" s="228">
        <v>7566</v>
      </c>
      <c r="H5473" s="228">
        <v>16273</v>
      </c>
      <c r="I5473" s="228">
        <v>13544894.49</v>
      </c>
      <c r="J5473" s="228">
        <v>3382301.31</v>
      </c>
      <c r="K5473" s="228">
        <v>2679745.15</v>
      </c>
      <c r="L5473" s="228">
        <v>22390035.84</v>
      </c>
    </row>
    <row r="5474" spans="1:12">
      <c r="A5474" s="228">
        <v>2011</v>
      </c>
      <c r="B5474" s="228" t="s">
        <v>195</v>
      </c>
      <c r="C5474" s="228" t="s">
        <v>63</v>
      </c>
      <c r="D5474" s="228" t="s">
        <v>206</v>
      </c>
      <c r="E5474" s="228">
        <v>55</v>
      </c>
      <c r="F5474" s="228">
        <v>76128</v>
      </c>
      <c r="G5474" s="228">
        <v>8557</v>
      </c>
      <c r="H5474" s="228">
        <v>18738</v>
      </c>
      <c r="I5474" s="228">
        <v>15414110.67</v>
      </c>
      <c r="J5474" s="228">
        <v>3761134.79</v>
      </c>
      <c r="K5474" s="228">
        <v>3341515.74</v>
      </c>
      <c r="L5474" s="228">
        <v>25395560.920000002</v>
      </c>
    </row>
    <row r="5475" spans="1:12">
      <c r="A5475" s="228">
        <v>2011</v>
      </c>
      <c r="B5475" s="228" t="s">
        <v>195</v>
      </c>
      <c r="C5475" s="228" t="s">
        <v>63</v>
      </c>
      <c r="D5475" s="228" t="s">
        <v>206</v>
      </c>
      <c r="E5475" s="228">
        <v>60</v>
      </c>
      <c r="F5475" s="228">
        <v>70889</v>
      </c>
      <c r="G5475" s="228">
        <v>10209</v>
      </c>
      <c r="H5475" s="228">
        <v>23108</v>
      </c>
      <c r="I5475" s="228">
        <v>19493737.629999999</v>
      </c>
      <c r="J5475" s="228">
        <v>4673984.84</v>
      </c>
      <c r="K5475" s="228">
        <v>5116757.6500000004</v>
      </c>
      <c r="L5475" s="228">
        <v>32598098.09</v>
      </c>
    </row>
    <row r="5476" spans="1:12">
      <c r="A5476" s="228">
        <v>2011</v>
      </c>
      <c r="B5476" s="228" t="s">
        <v>195</v>
      </c>
      <c r="C5476" s="228" t="s">
        <v>63</v>
      </c>
      <c r="D5476" s="228" t="s">
        <v>206</v>
      </c>
      <c r="E5476" s="228">
        <v>65</v>
      </c>
      <c r="F5476" s="228">
        <v>54292</v>
      </c>
      <c r="G5476" s="228">
        <v>9918</v>
      </c>
      <c r="H5476" s="228">
        <v>24892</v>
      </c>
      <c r="I5476" s="228">
        <v>20483242.530000001</v>
      </c>
      <c r="J5476" s="228">
        <v>4789699.67</v>
      </c>
      <c r="K5476" s="228">
        <v>5987333.1299999999</v>
      </c>
      <c r="L5476" s="228">
        <v>34239624.409999996</v>
      </c>
    </row>
    <row r="5477" spans="1:12">
      <c r="A5477" s="228">
        <v>2011</v>
      </c>
      <c r="B5477" s="228" t="s">
        <v>195</v>
      </c>
      <c r="C5477" s="228" t="s">
        <v>63</v>
      </c>
      <c r="D5477" s="228" t="s">
        <v>206</v>
      </c>
      <c r="E5477" s="228">
        <v>70</v>
      </c>
      <c r="F5477" s="228">
        <v>37549</v>
      </c>
      <c r="G5477" s="228">
        <v>8252</v>
      </c>
      <c r="H5477" s="228">
        <v>23763</v>
      </c>
      <c r="I5477" s="228">
        <v>19393922.890000001</v>
      </c>
      <c r="J5477" s="228">
        <v>4531981.9000000004</v>
      </c>
      <c r="K5477" s="228">
        <v>5204371.3600000003</v>
      </c>
      <c r="L5477" s="228">
        <v>31455925.789999999</v>
      </c>
    </row>
    <row r="5478" spans="1:12">
      <c r="A5478" s="228">
        <v>2011</v>
      </c>
      <c r="B5478" s="228" t="s">
        <v>195</v>
      </c>
      <c r="C5478" s="228" t="s">
        <v>63</v>
      </c>
      <c r="D5478" s="228" t="s">
        <v>206</v>
      </c>
      <c r="E5478" s="228">
        <v>75</v>
      </c>
      <c r="F5478" s="228">
        <v>26894</v>
      </c>
      <c r="G5478" s="228">
        <v>7515</v>
      </c>
      <c r="H5478" s="228">
        <v>25137</v>
      </c>
      <c r="I5478" s="228">
        <v>18070920.66</v>
      </c>
      <c r="J5478" s="228">
        <v>3761902.34</v>
      </c>
      <c r="K5478" s="228">
        <v>3819281</v>
      </c>
      <c r="L5478" s="228">
        <v>27320727.32</v>
      </c>
    </row>
    <row r="5479" spans="1:12">
      <c r="A5479" s="228">
        <v>2011</v>
      </c>
      <c r="B5479" s="228" t="s">
        <v>195</v>
      </c>
      <c r="C5479" s="228" t="s">
        <v>63</v>
      </c>
      <c r="D5479" s="228" t="s">
        <v>206</v>
      </c>
      <c r="E5479" s="228">
        <v>80</v>
      </c>
      <c r="F5479" s="228">
        <v>20416</v>
      </c>
      <c r="G5479" s="228">
        <v>5514</v>
      </c>
      <c r="H5479" s="228">
        <v>26812</v>
      </c>
      <c r="I5479" s="228">
        <v>17533016.670000002</v>
      </c>
      <c r="J5479" s="228">
        <v>3138610.38</v>
      </c>
      <c r="K5479" s="228">
        <v>3056924.4</v>
      </c>
      <c r="L5479" s="228">
        <v>24840048.57</v>
      </c>
    </row>
    <row r="5480" spans="1:12">
      <c r="A5480" s="228">
        <v>2011</v>
      </c>
      <c r="B5480" s="228" t="s">
        <v>195</v>
      </c>
      <c r="C5480" s="228" t="s">
        <v>63</v>
      </c>
      <c r="D5480" s="228" t="s">
        <v>206</v>
      </c>
      <c r="E5480" s="228">
        <v>85</v>
      </c>
      <c r="F5480" s="228">
        <v>11753</v>
      </c>
      <c r="G5480" s="228">
        <v>3134</v>
      </c>
      <c r="H5480" s="228">
        <v>19294</v>
      </c>
      <c r="I5480" s="228">
        <v>11293214.33</v>
      </c>
      <c r="J5480" s="228">
        <v>1673373.87</v>
      </c>
      <c r="K5480" s="228">
        <v>1259353.5</v>
      </c>
      <c r="L5480" s="228">
        <v>14739428.23</v>
      </c>
    </row>
    <row r="5481" spans="1:12">
      <c r="A5481" s="228">
        <v>2011</v>
      </c>
      <c r="B5481" s="228" t="s">
        <v>195</v>
      </c>
      <c r="C5481" s="228" t="s">
        <v>63</v>
      </c>
      <c r="D5481" s="228" t="s">
        <v>206</v>
      </c>
      <c r="E5481" s="228">
        <v>90</v>
      </c>
      <c r="F5481" s="228">
        <v>4780</v>
      </c>
      <c r="G5481" s="228">
        <v>1148</v>
      </c>
      <c r="H5481" s="228">
        <v>8486</v>
      </c>
      <c r="I5481" s="228">
        <v>4579166.34</v>
      </c>
      <c r="J5481" s="228">
        <v>552023.22</v>
      </c>
      <c r="K5481" s="228">
        <v>382146.2</v>
      </c>
      <c r="L5481" s="228">
        <v>5690468.9299999997</v>
      </c>
    </row>
    <row r="5482" spans="1:12">
      <c r="A5482" s="228">
        <v>2011</v>
      </c>
      <c r="B5482" s="228" t="s">
        <v>195</v>
      </c>
      <c r="C5482" s="228" t="s">
        <v>63</v>
      </c>
      <c r="D5482" s="228" t="s">
        <v>206</v>
      </c>
      <c r="E5482" s="228">
        <v>95</v>
      </c>
      <c r="F5482" s="228">
        <v>1412</v>
      </c>
      <c r="G5482" s="228">
        <v>274</v>
      </c>
      <c r="H5482" s="228">
        <v>3058</v>
      </c>
      <c r="I5482" s="228">
        <v>1557789</v>
      </c>
      <c r="J5482" s="228">
        <v>155678.87</v>
      </c>
      <c r="K5482" s="228">
        <v>36550</v>
      </c>
      <c r="L5482" s="228">
        <v>1804377.3</v>
      </c>
    </row>
    <row r="5483" spans="1:12">
      <c r="A5483" s="228">
        <v>2011</v>
      </c>
      <c r="B5483" s="228" t="s">
        <v>195</v>
      </c>
      <c r="C5483" s="228" t="s">
        <v>64</v>
      </c>
      <c r="D5483" s="228" t="s">
        <v>205</v>
      </c>
      <c r="E5483" s="228">
        <v>0</v>
      </c>
      <c r="F5483" s="228">
        <v>19441</v>
      </c>
      <c r="G5483" s="228">
        <v>838</v>
      </c>
      <c r="H5483" s="228">
        <v>2305</v>
      </c>
      <c r="I5483" s="228">
        <v>1220340.8500000001</v>
      </c>
      <c r="J5483" s="228">
        <v>387221.23</v>
      </c>
      <c r="K5483" s="228">
        <v>18446</v>
      </c>
      <c r="L5483" s="228">
        <v>1749157.23</v>
      </c>
    </row>
    <row r="5484" spans="1:12">
      <c r="A5484" s="228">
        <v>2011</v>
      </c>
      <c r="B5484" s="228" t="s">
        <v>195</v>
      </c>
      <c r="C5484" s="228" t="s">
        <v>64</v>
      </c>
      <c r="D5484" s="228" t="s">
        <v>205</v>
      </c>
      <c r="E5484" s="228">
        <v>5</v>
      </c>
      <c r="F5484" s="228">
        <v>19921</v>
      </c>
      <c r="G5484" s="228">
        <v>391</v>
      </c>
      <c r="H5484" s="228">
        <v>454</v>
      </c>
      <c r="I5484" s="228">
        <v>381767</v>
      </c>
      <c r="J5484" s="228">
        <v>148657.95000000001</v>
      </c>
      <c r="K5484" s="228">
        <v>36243</v>
      </c>
      <c r="L5484" s="228">
        <v>610984.65</v>
      </c>
    </row>
    <row r="5485" spans="1:12">
      <c r="A5485" s="228">
        <v>2011</v>
      </c>
      <c r="B5485" s="228" t="s">
        <v>195</v>
      </c>
      <c r="C5485" s="228" t="s">
        <v>64</v>
      </c>
      <c r="D5485" s="228" t="s">
        <v>205</v>
      </c>
      <c r="E5485" s="228">
        <v>10</v>
      </c>
      <c r="F5485" s="228">
        <v>20568</v>
      </c>
      <c r="G5485" s="228">
        <v>233</v>
      </c>
      <c r="H5485" s="228">
        <v>273</v>
      </c>
      <c r="I5485" s="228">
        <v>241819.45</v>
      </c>
      <c r="J5485" s="228">
        <v>109835.5</v>
      </c>
      <c r="K5485" s="228">
        <v>36864</v>
      </c>
      <c r="L5485" s="228">
        <v>413560.47</v>
      </c>
    </row>
    <row r="5486" spans="1:12">
      <c r="A5486" s="228">
        <v>2011</v>
      </c>
      <c r="B5486" s="228" t="s">
        <v>195</v>
      </c>
      <c r="C5486" s="228" t="s">
        <v>64</v>
      </c>
      <c r="D5486" s="228" t="s">
        <v>205</v>
      </c>
      <c r="E5486" s="228">
        <v>15</v>
      </c>
      <c r="F5486" s="228">
        <v>22662</v>
      </c>
      <c r="G5486" s="228">
        <v>592</v>
      </c>
      <c r="H5486" s="228">
        <v>863</v>
      </c>
      <c r="I5486" s="228">
        <v>798635.67</v>
      </c>
      <c r="J5486" s="228">
        <v>312704.86</v>
      </c>
      <c r="K5486" s="228">
        <v>102867</v>
      </c>
      <c r="L5486" s="228">
        <v>1310507.8799999999</v>
      </c>
    </row>
    <row r="5487" spans="1:12">
      <c r="A5487" s="228">
        <v>2011</v>
      </c>
      <c r="B5487" s="228" t="s">
        <v>195</v>
      </c>
      <c r="C5487" s="228" t="s">
        <v>64</v>
      </c>
      <c r="D5487" s="228" t="s">
        <v>205</v>
      </c>
      <c r="E5487" s="228">
        <v>20</v>
      </c>
      <c r="F5487" s="228">
        <v>21084</v>
      </c>
      <c r="G5487" s="228">
        <v>716</v>
      </c>
      <c r="H5487" s="228">
        <v>1277</v>
      </c>
      <c r="I5487" s="228">
        <v>1135422.8999999999</v>
      </c>
      <c r="J5487" s="228">
        <v>369915.84</v>
      </c>
      <c r="K5487" s="228">
        <v>205489.95</v>
      </c>
      <c r="L5487" s="228">
        <v>1803504.16</v>
      </c>
    </row>
    <row r="5488" spans="1:12">
      <c r="A5488" s="228">
        <v>2011</v>
      </c>
      <c r="B5488" s="228" t="s">
        <v>195</v>
      </c>
      <c r="C5488" s="228" t="s">
        <v>64</v>
      </c>
      <c r="D5488" s="228" t="s">
        <v>205</v>
      </c>
      <c r="E5488" s="228">
        <v>25</v>
      </c>
      <c r="F5488" s="228">
        <v>16769</v>
      </c>
      <c r="G5488" s="228">
        <v>540</v>
      </c>
      <c r="H5488" s="228">
        <v>864</v>
      </c>
      <c r="I5488" s="228">
        <v>723683.3</v>
      </c>
      <c r="J5488" s="228">
        <v>298668.11</v>
      </c>
      <c r="K5488" s="228">
        <v>104222</v>
      </c>
      <c r="L5488" s="228">
        <v>1266079.68</v>
      </c>
    </row>
    <row r="5489" spans="1:12">
      <c r="A5489" s="228">
        <v>2011</v>
      </c>
      <c r="B5489" s="228" t="s">
        <v>195</v>
      </c>
      <c r="C5489" s="228" t="s">
        <v>64</v>
      </c>
      <c r="D5489" s="228" t="s">
        <v>205</v>
      </c>
      <c r="E5489" s="228">
        <v>30</v>
      </c>
      <c r="F5489" s="228">
        <v>20218</v>
      </c>
      <c r="G5489" s="228">
        <v>555</v>
      </c>
      <c r="H5489" s="228">
        <v>933</v>
      </c>
      <c r="I5489" s="228">
        <v>788144.92</v>
      </c>
      <c r="J5489" s="228">
        <v>353860.24</v>
      </c>
      <c r="K5489" s="228">
        <v>95437</v>
      </c>
      <c r="L5489" s="228">
        <v>1376889.55</v>
      </c>
    </row>
    <row r="5490" spans="1:12">
      <c r="A5490" s="228">
        <v>2011</v>
      </c>
      <c r="B5490" s="228" t="s">
        <v>195</v>
      </c>
      <c r="C5490" s="228" t="s">
        <v>64</v>
      </c>
      <c r="D5490" s="228" t="s">
        <v>205</v>
      </c>
      <c r="E5490" s="228">
        <v>35</v>
      </c>
      <c r="F5490" s="228">
        <v>21550</v>
      </c>
      <c r="G5490" s="228">
        <v>746</v>
      </c>
      <c r="H5490" s="228">
        <v>1220</v>
      </c>
      <c r="I5490" s="228">
        <v>986837.95</v>
      </c>
      <c r="J5490" s="228">
        <v>421679.27</v>
      </c>
      <c r="K5490" s="228">
        <v>163595</v>
      </c>
      <c r="L5490" s="228">
        <v>1735507.84</v>
      </c>
    </row>
    <row r="5491" spans="1:12">
      <c r="A5491" s="228">
        <v>2011</v>
      </c>
      <c r="B5491" s="228" t="s">
        <v>195</v>
      </c>
      <c r="C5491" s="228" t="s">
        <v>64</v>
      </c>
      <c r="D5491" s="228" t="s">
        <v>205</v>
      </c>
      <c r="E5491" s="228">
        <v>40</v>
      </c>
      <c r="F5491" s="228">
        <v>24150</v>
      </c>
      <c r="G5491" s="228">
        <v>1048</v>
      </c>
      <c r="H5491" s="228">
        <v>1979</v>
      </c>
      <c r="I5491" s="228">
        <v>1423277.75</v>
      </c>
      <c r="J5491" s="228">
        <v>555962.91</v>
      </c>
      <c r="K5491" s="228">
        <v>400518</v>
      </c>
      <c r="L5491" s="228">
        <v>2569819.11</v>
      </c>
    </row>
    <row r="5492" spans="1:12">
      <c r="A5492" s="228">
        <v>2011</v>
      </c>
      <c r="B5492" s="228" t="s">
        <v>195</v>
      </c>
      <c r="C5492" s="228" t="s">
        <v>64</v>
      </c>
      <c r="D5492" s="228" t="s">
        <v>205</v>
      </c>
      <c r="E5492" s="228">
        <v>45</v>
      </c>
      <c r="F5492" s="228">
        <v>25701</v>
      </c>
      <c r="G5492" s="228">
        <v>1352</v>
      </c>
      <c r="H5492" s="228">
        <v>2303</v>
      </c>
      <c r="I5492" s="228">
        <v>1896146.15</v>
      </c>
      <c r="J5492" s="228">
        <v>811083.21</v>
      </c>
      <c r="K5492" s="228">
        <v>457373.9</v>
      </c>
      <c r="L5492" s="228">
        <v>3416438.9</v>
      </c>
    </row>
    <row r="5493" spans="1:12">
      <c r="A5493" s="228">
        <v>2011</v>
      </c>
      <c r="B5493" s="228" t="s">
        <v>195</v>
      </c>
      <c r="C5493" s="228" t="s">
        <v>64</v>
      </c>
      <c r="D5493" s="228" t="s">
        <v>205</v>
      </c>
      <c r="E5493" s="228">
        <v>50</v>
      </c>
      <c r="F5493" s="228">
        <v>28753</v>
      </c>
      <c r="G5493" s="228">
        <v>2357</v>
      </c>
      <c r="H5493" s="228">
        <v>4236</v>
      </c>
      <c r="I5493" s="228">
        <v>3358616.97</v>
      </c>
      <c r="J5493" s="228">
        <v>1209120.53</v>
      </c>
      <c r="K5493" s="228">
        <v>798844.75</v>
      </c>
      <c r="L5493" s="228">
        <v>5661457.7800000003</v>
      </c>
    </row>
    <row r="5494" spans="1:12">
      <c r="A5494" s="228">
        <v>2011</v>
      </c>
      <c r="B5494" s="228" t="s">
        <v>195</v>
      </c>
      <c r="C5494" s="228" t="s">
        <v>64</v>
      </c>
      <c r="D5494" s="228" t="s">
        <v>205</v>
      </c>
      <c r="E5494" s="228">
        <v>55</v>
      </c>
      <c r="F5494" s="228">
        <v>29169</v>
      </c>
      <c r="G5494" s="228">
        <v>2943</v>
      </c>
      <c r="H5494" s="228">
        <v>5942</v>
      </c>
      <c r="I5494" s="228">
        <v>4789864.0199999996</v>
      </c>
      <c r="J5494" s="228">
        <v>1682668.48</v>
      </c>
      <c r="K5494" s="228">
        <v>1313084.8600000001</v>
      </c>
      <c r="L5494" s="228">
        <v>8117090.8200000003</v>
      </c>
    </row>
    <row r="5495" spans="1:12">
      <c r="A5495" s="228">
        <v>2011</v>
      </c>
      <c r="B5495" s="228" t="s">
        <v>195</v>
      </c>
      <c r="C5495" s="228" t="s">
        <v>64</v>
      </c>
      <c r="D5495" s="228" t="s">
        <v>205</v>
      </c>
      <c r="E5495" s="228">
        <v>60</v>
      </c>
      <c r="F5495" s="228">
        <v>28573</v>
      </c>
      <c r="G5495" s="228">
        <v>3330</v>
      </c>
      <c r="H5495" s="228">
        <v>7179</v>
      </c>
      <c r="I5495" s="228">
        <v>6080164.2300000004</v>
      </c>
      <c r="J5495" s="228">
        <v>2116657.38</v>
      </c>
      <c r="K5495" s="228">
        <v>1865079.45</v>
      </c>
      <c r="L5495" s="228">
        <v>10485565.109999999</v>
      </c>
    </row>
    <row r="5496" spans="1:12">
      <c r="A5496" s="228">
        <v>2011</v>
      </c>
      <c r="B5496" s="228" t="s">
        <v>195</v>
      </c>
      <c r="C5496" s="228" t="s">
        <v>64</v>
      </c>
      <c r="D5496" s="228" t="s">
        <v>205</v>
      </c>
      <c r="E5496" s="228">
        <v>65</v>
      </c>
      <c r="F5496" s="228">
        <v>22815</v>
      </c>
      <c r="G5496" s="228">
        <v>3862</v>
      </c>
      <c r="H5496" s="228">
        <v>8355</v>
      </c>
      <c r="I5496" s="228">
        <v>7203914.3099999996</v>
      </c>
      <c r="J5496" s="228">
        <v>2346857.4700000002</v>
      </c>
      <c r="K5496" s="228">
        <v>2291634.5</v>
      </c>
      <c r="L5496" s="228">
        <v>12218999.1</v>
      </c>
    </row>
    <row r="5497" spans="1:12">
      <c r="A5497" s="228">
        <v>2011</v>
      </c>
      <c r="B5497" s="228" t="s">
        <v>195</v>
      </c>
      <c r="C5497" s="228" t="s">
        <v>64</v>
      </c>
      <c r="D5497" s="228" t="s">
        <v>205</v>
      </c>
      <c r="E5497" s="228">
        <v>70</v>
      </c>
      <c r="F5497" s="228">
        <v>15618</v>
      </c>
      <c r="G5497" s="228">
        <v>3914</v>
      </c>
      <c r="H5497" s="228">
        <v>9072</v>
      </c>
      <c r="I5497" s="228">
        <v>7098967.2699999996</v>
      </c>
      <c r="J5497" s="228">
        <v>2170498.0099999998</v>
      </c>
      <c r="K5497" s="228">
        <v>2295275.7000000002</v>
      </c>
      <c r="L5497" s="228">
        <v>11851774.300000001</v>
      </c>
    </row>
    <row r="5498" spans="1:12">
      <c r="A5498" s="228">
        <v>2011</v>
      </c>
      <c r="B5498" s="228" t="s">
        <v>195</v>
      </c>
      <c r="C5498" s="228" t="s">
        <v>64</v>
      </c>
      <c r="D5498" s="228" t="s">
        <v>205</v>
      </c>
      <c r="E5498" s="228">
        <v>75</v>
      </c>
      <c r="F5498" s="228">
        <v>11161</v>
      </c>
      <c r="G5498" s="228">
        <v>3108</v>
      </c>
      <c r="H5498" s="228">
        <v>8040</v>
      </c>
      <c r="I5498" s="228">
        <v>6030668.9400000004</v>
      </c>
      <c r="J5498" s="228">
        <v>1795422.04</v>
      </c>
      <c r="K5498" s="228">
        <v>2053085</v>
      </c>
      <c r="L5498" s="228">
        <v>10146752.119999999</v>
      </c>
    </row>
    <row r="5499" spans="1:12">
      <c r="A5499" s="228">
        <v>2011</v>
      </c>
      <c r="B5499" s="228" t="s">
        <v>195</v>
      </c>
      <c r="C5499" s="228" t="s">
        <v>64</v>
      </c>
      <c r="D5499" s="228" t="s">
        <v>205</v>
      </c>
      <c r="E5499" s="228">
        <v>80</v>
      </c>
      <c r="F5499" s="228">
        <v>8400</v>
      </c>
      <c r="G5499" s="228">
        <v>2714</v>
      </c>
      <c r="H5499" s="228">
        <v>9257</v>
      </c>
      <c r="I5499" s="228">
        <v>5683334.6900000004</v>
      </c>
      <c r="J5499" s="228">
        <v>1475160.91</v>
      </c>
      <c r="K5499" s="228">
        <v>1225787</v>
      </c>
      <c r="L5499" s="228">
        <v>8572229.8300000001</v>
      </c>
    </row>
    <row r="5500" spans="1:12">
      <c r="A5500" s="228">
        <v>2011</v>
      </c>
      <c r="B5500" s="228" t="s">
        <v>195</v>
      </c>
      <c r="C5500" s="228" t="s">
        <v>64</v>
      </c>
      <c r="D5500" s="228" t="s">
        <v>205</v>
      </c>
      <c r="E5500" s="228">
        <v>85</v>
      </c>
      <c r="F5500" s="228">
        <v>3661</v>
      </c>
      <c r="G5500" s="228">
        <v>1082</v>
      </c>
      <c r="H5500" s="228">
        <v>4981</v>
      </c>
      <c r="I5500" s="228">
        <v>2649836.9500000002</v>
      </c>
      <c r="J5500" s="228">
        <v>598690.81000000006</v>
      </c>
      <c r="K5500" s="228">
        <v>356195</v>
      </c>
      <c r="L5500" s="228">
        <v>3706006.11</v>
      </c>
    </row>
    <row r="5501" spans="1:12">
      <c r="A5501" s="228">
        <v>2011</v>
      </c>
      <c r="B5501" s="228" t="s">
        <v>195</v>
      </c>
      <c r="C5501" s="228" t="s">
        <v>64</v>
      </c>
      <c r="D5501" s="228" t="s">
        <v>205</v>
      </c>
      <c r="E5501" s="228">
        <v>90</v>
      </c>
      <c r="F5501" s="228">
        <v>956</v>
      </c>
      <c r="G5501" s="228">
        <v>264</v>
      </c>
      <c r="H5501" s="228">
        <v>1689</v>
      </c>
      <c r="I5501" s="228">
        <v>700997.7</v>
      </c>
      <c r="J5501" s="228">
        <v>125920.42</v>
      </c>
      <c r="K5501" s="228">
        <v>34040</v>
      </c>
      <c r="L5501" s="228">
        <v>883610.24</v>
      </c>
    </row>
    <row r="5502" spans="1:12">
      <c r="A5502" s="228">
        <v>2011</v>
      </c>
      <c r="B5502" s="228" t="s">
        <v>195</v>
      </c>
      <c r="C5502" s="228" t="s">
        <v>64</v>
      </c>
      <c r="D5502" s="228" t="s">
        <v>205</v>
      </c>
      <c r="E5502" s="228">
        <v>95</v>
      </c>
      <c r="F5502" s="228">
        <v>195</v>
      </c>
      <c r="G5502" s="228">
        <v>46</v>
      </c>
      <c r="H5502" s="228">
        <v>381</v>
      </c>
      <c r="I5502" s="228">
        <v>162860</v>
      </c>
      <c r="J5502" s="228">
        <v>28932.880000000001</v>
      </c>
      <c r="K5502" s="228">
        <v>24267</v>
      </c>
      <c r="L5502" s="228">
        <v>249020.6</v>
      </c>
    </row>
    <row r="5503" spans="1:12">
      <c r="A5503" s="228">
        <v>2011</v>
      </c>
      <c r="B5503" s="228" t="s">
        <v>195</v>
      </c>
      <c r="C5503" s="228" t="s">
        <v>64</v>
      </c>
      <c r="D5503" s="228" t="s">
        <v>206</v>
      </c>
      <c r="E5503" s="228">
        <v>0</v>
      </c>
      <c r="F5503" s="228">
        <v>18579</v>
      </c>
      <c r="G5503" s="228">
        <v>614</v>
      </c>
      <c r="H5503" s="228">
        <v>1949</v>
      </c>
      <c r="I5503" s="228">
        <v>937286.65</v>
      </c>
      <c r="J5503" s="228">
        <v>277295.63</v>
      </c>
      <c r="K5503" s="228">
        <v>87845</v>
      </c>
      <c r="L5503" s="228">
        <v>1387724.46</v>
      </c>
    </row>
    <row r="5504" spans="1:12">
      <c r="A5504" s="228">
        <v>2011</v>
      </c>
      <c r="B5504" s="228" t="s">
        <v>195</v>
      </c>
      <c r="C5504" s="228" t="s">
        <v>64</v>
      </c>
      <c r="D5504" s="228" t="s">
        <v>206</v>
      </c>
      <c r="E5504" s="228">
        <v>5</v>
      </c>
      <c r="F5504" s="228">
        <v>18946</v>
      </c>
      <c r="G5504" s="228">
        <v>314</v>
      </c>
      <c r="H5504" s="228">
        <v>373</v>
      </c>
      <c r="I5504" s="228">
        <v>271333.3</v>
      </c>
      <c r="J5504" s="228">
        <v>125374.63</v>
      </c>
      <c r="K5504" s="228">
        <v>36118.6</v>
      </c>
      <c r="L5504" s="228">
        <v>476803.48</v>
      </c>
    </row>
    <row r="5505" spans="1:12">
      <c r="A5505" s="228">
        <v>2011</v>
      </c>
      <c r="B5505" s="228" t="s">
        <v>195</v>
      </c>
      <c r="C5505" s="228" t="s">
        <v>64</v>
      </c>
      <c r="D5505" s="228" t="s">
        <v>206</v>
      </c>
      <c r="E5505" s="228">
        <v>10</v>
      </c>
      <c r="F5505" s="228">
        <v>19559</v>
      </c>
      <c r="G5505" s="228">
        <v>241</v>
      </c>
      <c r="H5505" s="228">
        <v>423</v>
      </c>
      <c r="I5505" s="228">
        <v>308720.40000000002</v>
      </c>
      <c r="J5505" s="228">
        <v>112072.97</v>
      </c>
      <c r="K5505" s="228">
        <v>53634</v>
      </c>
      <c r="L5505" s="228">
        <v>504234.59</v>
      </c>
    </row>
    <row r="5506" spans="1:12">
      <c r="A5506" s="228">
        <v>2011</v>
      </c>
      <c r="B5506" s="228" t="s">
        <v>195</v>
      </c>
      <c r="C5506" s="228" t="s">
        <v>64</v>
      </c>
      <c r="D5506" s="228" t="s">
        <v>206</v>
      </c>
      <c r="E5506" s="228">
        <v>15</v>
      </c>
      <c r="F5506" s="228">
        <v>21730</v>
      </c>
      <c r="G5506" s="228">
        <v>694</v>
      </c>
      <c r="H5506" s="228">
        <v>1105</v>
      </c>
      <c r="I5506" s="228">
        <v>896247.75</v>
      </c>
      <c r="J5506" s="228">
        <v>289933.44</v>
      </c>
      <c r="K5506" s="228">
        <v>115318</v>
      </c>
      <c r="L5506" s="228">
        <v>1401636.41</v>
      </c>
    </row>
    <row r="5507" spans="1:12">
      <c r="A5507" s="228">
        <v>2011</v>
      </c>
      <c r="B5507" s="228" t="s">
        <v>195</v>
      </c>
      <c r="C5507" s="228" t="s">
        <v>64</v>
      </c>
      <c r="D5507" s="228" t="s">
        <v>206</v>
      </c>
      <c r="E5507" s="228">
        <v>20</v>
      </c>
      <c r="F5507" s="228">
        <v>20688</v>
      </c>
      <c r="G5507" s="228">
        <v>910</v>
      </c>
      <c r="H5507" s="228">
        <v>1654</v>
      </c>
      <c r="I5507" s="228">
        <v>1340582.07</v>
      </c>
      <c r="J5507" s="228">
        <v>473479.83</v>
      </c>
      <c r="K5507" s="228">
        <v>163675</v>
      </c>
      <c r="L5507" s="228">
        <v>2137905.41</v>
      </c>
    </row>
    <row r="5508" spans="1:12">
      <c r="A5508" s="228">
        <v>2011</v>
      </c>
      <c r="B5508" s="228" t="s">
        <v>195</v>
      </c>
      <c r="C5508" s="228" t="s">
        <v>64</v>
      </c>
      <c r="D5508" s="228" t="s">
        <v>206</v>
      </c>
      <c r="E5508" s="228">
        <v>25</v>
      </c>
      <c r="F5508" s="228">
        <v>19198</v>
      </c>
      <c r="G5508" s="228">
        <v>1130</v>
      </c>
      <c r="H5508" s="228">
        <v>3097</v>
      </c>
      <c r="I5508" s="228">
        <v>2430440.9700000002</v>
      </c>
      <c r="J5508" s="228">
        <v>900562.08</v>
      </c>
      <c r="K5508" s="228">
        <v>180545</v>
      </c>
      <c r="L5508" s="228">
        <v>3806285.21</v>
      </c>
    </row>
    <row r="5509" spans="1:12">
      <c r="A5509" s="228">
        <v>2011</v>
      </c>
      <c r="B5509" s="228" t="s">
        <v>195</v>
      </c>
      <c r="C5509" s="228" t="s">
        <v>64</v>
      </c>
      <c r="D5509" s="228" t="s">
        <v>206</v>
      </c>
      <c r="E5509" s="228">
        <v>30</v>
      </c>
      <c r="F5509" s="228">
        <v>22438</v>
      </c>
      <c r="G5509" s="228">
        <v>1856</v>
      </c>
      <c r="H5509" s="228">
        <v>5316</v>
      </c>
      <c r="I5509" s="228">
        <v>4239114.8499999996</v>
      </c>
      <c r="J5509" s="228">
        <v>1555784.06</v>
      </c>
      <c r="K5509" s="228">
        <v>165759</v>
      </c>
      <c r="L5509" s="228">
        <v>6381595.3399999999</v>
      </c>
    </row>
    <row r="5510" spans="1:12">
      <c r="A5510" s="228">
        <v>2011</v>
      </c>
      <c r="B5510" s="228" t="s">
        <v>195</v>
      </c>
      <c r="C5510" s="228" t="s">
        <v>64</v>
      </c>
      <c r="D5510" s="228" t="s">
        <v>206</v>
      </c>
      <c r="E5510" s="228">
        <v>35</v>
      </c>
      <c r="F5510" s="228">
        <v>23546</v>
      </c>
      <c r="G5510" s="228">
        <v>1814</v>
      </c>
      <c r="H5510" s="228">
        <v>4454</v>
      </c>
      <c r="I5510" s="228">
        <v>3600037.85</v>
      </c>
      <c r="J5510" s="228">
        <v>1328473.28</v>
      </c>
      <c r="K5510" s="228">
        <v>189378</v>
      </c>
      <c r="L5510" s="228">
        <v>5590315.5099999998</v>
      </c>
    </row>
    <row r="5511" spans="1:12">
      <c r="A5511" s="228">
        <v>2011</v>
      </c>
      <c r="B5511" s="228" t="s">
        <v>195</v>
      </c>
      <c r="C5511" s="228" t="s">
        <v>64</v>
      </c>
      <c r="D5511" s="228" t="s">
        <v>206</v>
      </c>
      <c r="E5511" s="228">
        <v>40</v>
      </c>
      <c r="F5511" s="228">
        <v>26504</v>
      </c>
      <c r="G5511" s="228">
        <v>1844</v>
      </c>
      <c r="H5511" s="228">
        <v>3557</v>
      </c>
      <c r="I5511" s="228">
        <v>3075234.37</v>
      </c>
      <c r="J5511" s="228">
        <v>1135400.56</v>
      </c>
      <c r="K5511" s="228">
        <v>359392</v>
      </c>
      <c r="L5511" s="228">
        <v>4977402.63</v>
      </c>
    </row>
    <row r="5512" spans="1:12">
      <c r="A5512" s="228">
        <v>2011</v>
      </c>
      <c r="B5512" s="228" t="s">
        <v>195</v>
      </c>
      <c r="C5512" s="228" t="s">
        <v>64</v>
      </c>
      <c r="D5512" s="228" t="s">
        <v>206</v>
      </c>
      <c r="E5512" s="228">
        <v>45</v>
      </c>
      <c r="F5512" s="228">
        <v>28289</v>
      </c>
      <c r="G5512" s="228">
        <v>2093</v>
      </c>
      <c r="H5512" s="228">
        <v>3874</v>
      </c>
      <c r="I5512" s="228">
        <v>3191111.53</v>
      </c>
      <c r="J5512" s="228">
        <v>1154286.72</v>
      </c>
      <c r="K5512" s="228">
        <v>621216</v>
      </c>
      <c r="L5512" s="228">
        <v>5319151.5599999996</v>
      </c>
    </row>
    <row r="5513" spans="1:12">
      <c r="A5513" s="228">
        <v>2011</v>
      </c>
      <c r="B5513" s="228" t="s">
        <v>195</v>
      </c>
      <c r="C5513" s="228" t="s">
        <v>64</v>
      </c>
      <c r="D5513" s="228" t="s">
        <v>206</v>
      </c>
      <c r="E5513" s="228">
        <v>50</v>
      </c>
      <c r="F5513" s="228">
        <v>31913</v>
      </c>
      <c r="G5513" s="228">
        <v>2847</v>
      </c>
      <c r="H5513" s="228">
        <v>5565</v>
      </c>
      <c r="I5513" s="228">
        <v>4396027.5199999996</v>
      </c>
      <c r="J5513" s="228">
        <v>1558840.28</v>
      </c>
      <c r="K5513" s="228">
        <v>855541</v>
      </c>
      <c r="L5513" s="228">
        <v>7231907.4699999997</v>
      </c>
    </row>
    <row r="5514" spans="1:12">
      <c r="A5514" s="228">
        <v>2011</v>
      </c>
      <c r="B5514" s="228" t="s">
        <v>195</v>
      </c>
      <c r="C5514" s="228" t="s">
        <v>64</v>
      </c>
      <c r="D5514" s="228" t="s">
        <v>206</v>
      </c>
      <c r="E5514" s="228">
        <v>55</v>
      </c>
      <c r="F5514" s="228">
        <v>32218</v>
      </c>
      <c r="G5514" s="228">
        <v>3324</v>
      </c>
      <c r="H5514" s="228">
        <v>6437</v>
      </c>
      <c r="I5514" s="228">
        <v>5120601.33</v>
      </c>
      <c r="J5514" s="228">
        <v>1752964.98</v>
      </c>
      <c r="K5514" s="228">
        <v>1372559.48</v>
      </c>
      <c r="L5514" s="228">
        <v>8626995.3399999999</v>
      </c>
    </row>
    <row r="5515" spans="1:12">
      <c r="A5515" s="228">
        <v>2011</v>
      </c>
      <c r="B5515" s="228" t="s">
        <v>195</v>
      </c>
      <c r="C5515" s="228" t="s">
        <v>64</v>
      </c>
      <c r="D5515" s="228" t="s">
        <v>206</v>
      </c>
      <c r="E5515" s="228">
        <v>60</v>
      </c>
      <c r="F5515" s="228">
        <v>30986</v>
      </c>
      <c r="G5515" s="228">
        <v>4033</v>
      </c>
      <c r="H5515" s="228">
        <v>8195</v>
      </c>
      <c r="I5515" s="228">
        <v>6755881.6100000003</v>
      </c>
      <c r="J5515" s="228">
        <v>2255108.75</v>
      </c>
      <c r="K5515" s="228">
        <v>1728942</v>
      </c>
      <c r="L5515" s="228">
        <v>11175110.060000001</v>
      </c>
    </row>
    <row r="5516" spans="1:12">
      <c r="A5516" s="228">
        <v>2011</v>
      </c>
      <c r="B5516" s="228" t="s">
        <v>195</v>
      </c>
      <c r="C5516" s="228" t="s">
        <v>64</v>
      </c>
      <c r="D5516" s="228" t="s">
        <v>206</v>
      </c>
      <c r="E5516" s="228">
        <v>65</v>
      </c>
      <c r="F5516" s="228">
        <v>23929</v>
      </c>
      <c r="G5516" s="228">
        <v>3632</v>
      </c>
      <c r="H5516" s="228">
        <v>8452</v>
      </c>
      <c r="I5516" s="228">
        <v>6801757.8399999999</v>
      </c>
      <c r="J5516" s="228">
        <v>2159504.94</v>
      </c>
      <c r="K5516" s="228">
        <v>2005162.6</v>
      </c>
      <c r="L5516" s="228">
        <v>11334510.869999999</v>
      </c>
    </row>
    <row r="5517" spans="1:12">
      <c r="A5517" s="228">
        <v>2011</v>
      </c>
      <c r="B5517" s="228" t="s">
        <v>195</v>
      </c>
      <c r="C5517" s="228" t="s">
        <v>64</v>
      </c>
      <c r="D5517" s="228" t="s">
        <v>206</v>
      </c>
      <c r="E5517" s="228">
        <v>70</v>
      </c>
      <c r="F5517" s="228">
        <v>16762</v>
      </c>
      <c r="G5517" s="228">
        <v>3382</v>
      </c>
      <c r="H5517" s="228">
        <v>8198</v>
      </c>
      <c r="I5517" s="228">
        <v>6130177.3300000001</v>
      </c>
      <c r="J5517" s="228">
        <v>1942922.19</v>
      </c>
      <c r="K5517" s="228">
        <v>1854907.4</v>
      </c>
      <c r="L5517" s="228">
        <v>10195635.460000001</v>
      </c>
    </row>
    <row r="5518" spans="1:12">
      <c r="A5518" s="228">
        <v>2011</v>
      </c>
      <c r="B5518" s="228" t="s">
        <v>195</v>
      </c>
      <c r="C5518" s="228" t="s">
        <v>64</v>
      </c>
      <c r="D5518" s="228" t="s">
        <v>206</v>
      </c>
      <c r="E5518" s="228">
        <v>75</v>
      </c>
      <c r="F5518" s="228">
        <v>12619</v>
      </c>
      <c r="G5518" s="228">
        <v>2849</v>
      </c>
      <c r="H5518" s="228">
        <v>7775</v>
      </c>
      <c r="I5518" s="228">
        <v>5522055.2400000002</v>
      </c>
      <c r="J5518" s="228">
        <v>1604516.12</v>
      </c>
      <c r="K5518" s="228">
        <v>1556780.93</v>
      </c>
      <c r="L5518" s="228">
        <v>8873796.8399999999</v>
      </c>
    </row>
    <row r="5519" spans="1:12">
      <c r="A5519" s="228">
        <v>2011</v>
      </c>
      <c r="B5519" s="228" t="s">
        <v>195</v>
      </c>
      <c r="C5519" s="228" t="s">
        <v>64</v>
      </c>
      <c r="D5519" s="228" t="s">
        <v>206</v>
      </c>
      <c r="E5519" s="228">
        <v>80</v>
      </c>
      <c r="F5519" s="228">
        <v>10706</v>
      </c>
      <c r="G5519" s="228">
        <v>2525</v>
      </c>
      <c r="H5519" s="228">
        <v>10493</v>
      </c>
      <c r="I5519" s="228">
        <v>6353089.3399999999</v>
      </c>
      <c r="J5519" s="228">
        <v>1567488.72</v>
      </c>
      <c r="K5519" s="228">
        <v>1341969</v>
      </c>
      <c r="L5519" s="228">
        <v>9446290.3300000001</v>
      </c>
    </row>
    <row r="5520" spans="1:12">
      <c r="A5520" s="228">
        <v>2011</v>
      </c>
      <c r="B5520" s="228" t="s">
        <v>195</v>
      </c>
      <c r="C5520" s="228" t="s">
        <v>64</v>
      </c>
      <c r="D5520" s="228" t="s">
        <v>206</v>
      </c>
      <c r="E5520" s="228">
        <v>85</v>
      </c>
      <c r="F5520" s="228">
        <v>6942</v>
      </c>
      <c r="G5520" s="228">
        <v>1403</v>
      </c>
      <c r="H5520" s="228">
        <v>8627</v>
      </c>
      <c r="I5520" s="228">
        <v>4316145.63</v>
      </c>
      <c r="J5520" s="228">
        <v>921074.66</v>
      </c>
      <c r="K5520" s="228">
        <v>605065</v>
      </c>
      <c r="L5520" s="228">
        <v>5976143.54</v>
      </c>
    </row>
    <row r="5521" spans="1:12">
      <c r="A5521" s="228">
        <v>2011</v>
      </c>
      <c r="B5521" s="228" t="s">
        <v>195</v>
      </c>
      <c r="C5521" s="228" t="s">
        <v>64</v>
      </c>
      <c r="D5521" s="228" t="s">
        <v>206</v>
      </c>
      <c r="E5521" s="228">
        <v>90</v>
      </c>
      <c r="F5521" s="228">
        <v>2842</v>
      </c>
      <c r="G5521" s="228">
        <v>460</v>
      </c>
      <c r="H5521" s="228">
        <v>3971</v>
      </c>
      <c r="I5521" s="228">
        <v>1722604.67</v>
      </c>
      <c r="J5521" s="228">
        <v>334749.40999999997</v>
      </c>
      <c r="K5521" s="228">
        <v>180855.7</v>
      </c>
      <c r="L5521" s="228">
        <v>2293060.4</v>
      </c>
    </row>
    <row r="5522" spans="1:12">
      <c r="A5522" s="228">
        <v>2011</v>
      </c>
      <c r="B5522" s="228" t="s">
        <v>195</v>
      </c>
      <c r="C5522" s="228" t="s">
        <v>64</v>
      </c>
      <c r="D5522" s="228" t="s">
        <v>206</v>
      </c>
      <c r="E5522" s="228">
        <v>95</v>
      </c>
      <c r="F5522" s="228">
        <v>834</v>
      </c>
      <c r="G5522" s="228">
        <v>198</v>
      </c>
      <c r="H5522" s="228">
        <v>1829</v>
      </c>
      <c r="I5522" s="228">
        <v>561971.55000000005</v>
      </c>
      <c r="J5522" s="228">
        <v>75749.13</v>
      </c>
      <c r="K5522" s="228">
        <v>43021</v>
      </c>
      <c r="L5522" s="228">
        <v>714507.33</v>
      </c>
    </row>
    <row r="5523" spans="1:12">
      <c r="A5523" s="228">
        <v>2011</v>
      </c>
      <c r="B5523" s="228" t="s">
        <v>195</v>
      </c>
      <c r="C5523" s="228" t="s">
        <v>65</v>
      </c>
      <c r="D5523" s="228" t="s">
        <v>205</v>
      </c>
      <c r="E5523" s="228">
        <v>0</v>
      </c>
      <c r="F5523" s="228">
        <v>39543</v>
      </c>
      <c r="G5523" s="228">
        <v>1614</v>
      </c>
      <c r="H5523" s="228">
        <v>3829</v>
      </c>
      <c r="I5523" s="228">
        <v>2748700.95</v>
      </c>
      <c r="J5523" s="228">
        <v>434704.27</v>
      </c>
      <c r="K5523" s="228">
        <v>66314</v>
      </c>
      <c r="L5523" s="228">
        <v>3458643.02</v>
      </c>
    </row>
    <row r="5524" spans="1:12">
      <c r="A5524" s="228">
        <v>2011</v>
      </c>
      <c r="B5524" s="228" t="s">
        <v>195</v>
      </c>
      <c r="C5524" s="228" t="s">
        <v>65</v>
      </c>
      <c r="D5524" s="228" t="s">
        <v>205</v>
      </c>
      <c r="E5524" s="228">
        <v>5</v>
      </c>
      <c r="F5524" s="228">
        <v>39069</v>
      </c>
      <c r="G5524" s="228">
        <v>617</v>
      </c>
      <c r="H5524" s="228">
        <v>726</v>
      </c>
      <c r="I5524" s="228">
        <v>739118.25</v>
      </c>
      <c r="J5524" s="228">
        <v>198552.04</v>
      </c>
      <c r="K5524" s="228">
        <v>18910</v>
      </c>
      <c r="L5524" s="228">
        <v>1047002.85</v>
      </c>
    </row>
    <row r="5525" spans="1:12">
      <c r="A5525" s="228">
        <v>2011</v>
      </c>
      <c r="B5525" s="228" t="s">
        <v>195</v>
      </c>
      <c r="C5525" s="228" t="s">
        <v>65</v>
      </c>
      <c r="D5525" s="228" t="s">
        <v>205</v>
      </c>
      <c r="E5525" s="228">
        <v>10</v>
      </c>
      <c r="F5525" s="228">
        <v>39424</v>
      </c>
      <c r="G5525" s="228">
        <v>413</v>
      </c>
      <c r="H5525" s="228">
        <v>648</v>
      </c>
      <c r="I5525" s="228">
        <v>585244.1</v>
      </c>
      <c r="J5525" s="228">
        <v>135539.04999999999</v>
      </c>
      <c r="K5525" s="228">
        <v>67381</v>
      </c>
      <c r="L5525" s="228">
        <v>854169.54</v>
      </c>
    </row>
    <row r="5526" spans="1:12">
      <c r="A5526" s="228">
        <v>2011</v>
      </c>
      <c r="B5526" s="228" t="s">
        <v>195</v>
      </c>
      <c r="C5526" s="228" t="s">
        <v>65</v>
      </c>
      <c r="D5526" s="228" t="s">
        <v>205</v>
      </c>
      <c r="E5526" s="228">
        <v>15</v>
      </c>
      <c r="F5526" s="228">
        <v>41036</v>
      </c>
      <c r="G5526" s="228">
        <v>1029</v>
      </c>
      <c r="H5526" s="228">
        <v>1687</v>
      </c>
      <c r="I5526" s="228">
        <v>1735448.6</v>
      </c>
      <c r="J5526" s="228">
        <v>363206.55</v>
      </c>
      <c r="K5526" s="228">
        <v>286317</v>
      </c>
      <c r="L5526" s="228">
        <v>2628842.0499999998</v>
      </c>
    </row>
    <row r="5527" spans="1:12">
      <c r="A5527" s="228">
        <v>2011</v>
      </c>
      <c r="B5527" s="228" t="s">
        <v>195</v>
      </c>
      <c r="C5527" s="228" t="s">
        <v>65</v>
      </c>
      <c r="D5527" s="228" t="s">
        <v>205</v>
      </c>
      <c r="E5527" s="228">
        <v>20</v>
      </c>
      <c r="F5527" s="228">
        <v>34236</v>
      </c>
      <c r="G5527" s="228">
        <v>916</v>
      </c>
      <c r="H5527" s="228">
        <v>1571</v>
      </c>
      <c r="I5527" s="228">
        <v>1774420.15</v>
      </c>
      <c r="J5527" s="228">
        <v>400653.75</v>
      </c>
      <c r="K5527" s="228">
        <v>399565.85</v>
      </c>
      <c r="L5527" s="228">
        <v>2833473.7</v>
      </c>
    </row>
    <row r="5528" spans="1:12">
      <c r="A5528" s="228">
        <v>2011</v>
      </c>
      <c r="B5528" s="228" t="s">
        <v>195</v>
      </c>
      <c r="C5528" s="228" t="s">
        <v>65</v>
      </c>
      <c r="D5528" s="228" t="s">
        <v>205</v>
      </c>
      <c r="E5528" s="228">
        <v>25</v>
      </c>
      <c r="F5528" s="228">
        <v>37043</v>
      </c>
      <c r="G5528" s="228">
        <v>1006</v>
      </c>
      <c r="H5528" s="228">
        <v>1822</v>
      </c>
      <c r="I5528" s="228">
        <v>1658243.65</v>
      </c>
      <c r="J5528" s="228">
        <v>426329.53</v>
      </c>
      <c r="K5528" s="228">
        <v>317775</v>
      </c>
      <c r="L5528" s="228">
        <v>2721718.66</v>
      </c>
    </row>
    <row r="5529" spans="1:12">
      <c r="A5529" s="228">
        <v>2011</v>
      </c>
      <c r="B5529" s="228" t="s">
        <v>195</v>
      </c>
      <c r="C5529" s="228" t="s">
        <v>65</v>
      </c>
      <c r="D5529" s="228" t="s">
        <v>205</v>
      </c>
      <c r="E5529" s="228">
        <v>30</v>
      </c>
      <c r="F5529" s="228">
        <v>43278</v>
      </c>
      <c r="G5529" s="228">
        <v>1029</v>
      </c>
      <c r="H5529" s="228">
        <v>1956</v>
      </c>
      <c r="I5529" s="228">
        <v>1937806.5</v>
      </c>
      <c r="J5529" s="228">
        <v>506416.03</v>
      </c>
      <c r="K5529" s="228">
        <v>373693</v>
      </c>
      <c r="L5529" s="228">
        <v>3146679.78</v>
      </c>
    </row>
    <row r="5530" spans="1:12">
      <c r="A5530" s="228">
        <v>2011</v>
      </c>
      <c r="B5530" s="228" t="s">
        <v>195</v>
      </c>
      <c r="C5530" s="228" t="s">
        <v>65</v>
      </c>
      <c r="D5530" s="228" t="s">
        <v>205</v>
      </c>
      <c r="E5530" s="228">
        <v>35</v>
      </c>
      <c r="F5530" s="228">
        <v>44735</v>
      </c>
      <c r="G5530" s="228">
        <v>1421</v>
      </c>
      <c r="H5530" s="228">
        <v>2196</v>
      </c>
      <c r="I5530" s="228">
        <v>2240346.6800000002</v>
      </c>
      <c r="J5530" s="228">
        <v>605776.32999999996</v>
      </c>
      <c r="K5530" s="228">
        <v>357772</v>
      </c>
      <c r="L5530" s="228">
        <v>3645299.33</v>
      </c>
    </row>
    <row r="5531" spans="1:12">
      <c r="A5531" s="228">
        <v>2011</v>
      </c>
      <c r="B5531" s="228" t="s">
        <v>195</v>
      </c>
      <c r="C5531" s="228" t="s">
        <v>65</v>
      </c>
      <c r="D5531" s="228" t="s">
        <v>205</v>
      </c>
      <c r="E5531" s="228">
        <v>40</v>
      </c>
      <c r="F5531" s="228">
        <v>47627</v>
      </c>
      <c r="G5531" s="228">
        <v>1987</v>
      </c>
      <c r="H5531" s="228">
        <v>3581</v>
      </c>
      <c r="I5531" s="228">
        <v>3388633.78</v>
      </c>
      <c r="J5531" s="228">
        <v>872711.4</v>
      </c>
      <c r="K5531" s="228">
        <v>575693.65</v>
      </c>
      <c r="L5531" s="228">
        <v>5415030.6399999997</v>
      </c>
    </row>
    <row r="5532" spans="1:12">
      <c r="A5532" s="228">
        <v>2011</v>
      </c>
      <c r="B5532" s="228" t="s">
        <v>195</v>
      </c>
      <c r="C5532" s="228" t="s">
        <v>65</v>
      </c>
      <c r="D5532" s="228" t="s">
        <v>205</v>
      </c>
      <c r="E5532" s="228">
        <v>45</v>
      </c>
      <c r="F5532" s="228">
        <v>47039</v>
      </c>
      <c r="G5532" s="228">
        <v>2262</v>
      </c>
      <c r="H5532" s="228">
        <v>3865</v>
      </c>
      <c r="I5532" s="228">
        <v>4054338.65</v>
      </c>
      <c r="J5532" s="228">
        <v>1101716.6200000001</v>
      </c>
      <c r="K5532" s="228">
        <v>959980.2</v>
      </c>
      <c r="L5532" s="228">
        <v>6780294.5899999999</v>
      </c>
    </row>
    <row r="5533" spans="1:12">
      <c r="A5533" s="228">
        <v>2011</v>
      </c>
      <c r="B5533" s="228" t="s">
        <v>195</v>
      </c>
      <c r="C5533" s="228" t="s">
        <v>65</v>
      </c>
      <c r="D5533" s="228" t="s">
        <v>205</v>
      </c>
      <c r="E5533" s="228">
        <v>50</v>
      </c>
      <c r="F5533" s="228">
        <v>46954</v>
      </c>
      <c r="G5533" s="228">
        <v>2904</v>
      </c>
      <c r="H5533" s="228">
        <v>4974</v>
      </c>
      <c r="I5533" s="228">
        <v>5406505.9500000002</v>
      </c>
      <c r="J5533" s="228">
        <v>1562358.21</v>
      </c>
      <c r="K5533" s="228">
        <v>1309796.5</v>
      </c>
      <c r="L5533" s="228">
        <v>9061753.2200000007</v>
      </c>
    </row>
    <row r="5534" spans="1:12">
      <c r="A5534" s="228">
        <v>2011</v>
      </c>
      <c r="B5534" s="228" t="s">
        <v>195</v>
      </c>
      <c r="C5534" s="228" t="s">
        <v>65</v>
      </c>
      <c r="D5534" s="228" t="s">
        <v>205</v>
      </c>
      <c r="E5534" s="228">
        <v>55</v>
      </c>
      <c r="F5534" s="228">
        <v>43490</v>
      </c>
      <c r="G5534" s="228">
        <v>3598</v>
      </c>
      <c r="H5534" s="228">
        <v>6692</v>
      </c>
      <c r="I5534" s="228">
        <v>7413876.3099999996</v>
      </c>
      <c r="J5534" s="228">
        <v>1987574.43</v>
      </c>
      <c r="K5534" s="228">
        <v>2133312.7000000002</v>
      </c>
      <c r="L5534" s="228">
        <v>12473785.49</v>
      </c>
    </row>
    <row r="5535" spans="1:12">
      <c r="A5535" s="228">
        <v>2011</v>
      </c>
      <c r="B5535" s="228" t="s">
        <v>195</v>
      </c>
      <c r="C5535" s="228" t="s">
        <v>65</v>
      </c>
      <c r="D5535" s="228" t="s">
        <v>205</v>
      </c>
      <c r="E5535" s="228">
        <v>60</v>
      </c>
      <c r="F5535" s="228">
        <v>39633</v>
      </c>
      <c r="G5535" s="228">
        <v>4535</v>
      </c>
      <c r="H5535" s="228">
        <v>9043</v>
      </c>
      <c r="I5535" s="228">
        <v>10148911.390000001</v>
      </c>
      <c r="J5535" s="228">
        <v>2639359.7599999998</v>
      </c>
      <c r="K5535" s="228">
        <v>2921761.55</v>
      </c>
      <c r="L5535" s="228">
        <v>16914629.960000001</v>
      </c>
    </row>
    <row r="5536" spans="1:12">
      <c r="A5536" s="228">
        <v>2011</v>
      </c>
      <c r="B5536" s="228" t="s">
        <v>195</v>
      </c>
      <c r="C5536" s="228" t="s">
        <v>65</v>
      </c>
      <c r="D5536" s="228" t="s">
        <v>205</v>
      </c>
      <c r="E5536" s="228">
        <v>65</v>
      </c>
      <c r="F5536" s="228">
        <v>28756</v>
      </c>
      <c r="G5536" s="228">
        <v>4176</v>
      </c>
      <c r="H5536" s="228">
        <v>9138</v>
      </c>
      <c r="I5536" s="228">
        <v>10289560.73</v>
      </c>
      <c r="J5536" s="228">
        <v>2458325.2000000002</v>
      </c>
      <c r="K5536" s="228">
        <v>2955535.6</v>
      </c>
      <c r="L5536" s="228">
        <v>16682542.439999999</v>
      </c>
    </row>
    <row r="5537" spans="1:12">
      <c r="A5537" s="228">
        <v>2011</v>
      </c>
      <c r="B5537" s="228" t="s">
        <v>195</v>
      </c>
      <c r="C5537" s="228" t="s">
        <v>65</v>
      </c>
      <c r="D5537" s="228" t="s">
        <v>205</v>
      </c>
      <c r="E5537" s="228">
        <v>70</v>
      </c>
      <c r="F5537" s="228">
        <v>19461</v>
      </c>
      <c r="G5537" s="228">
        <v>3787</v>
      </c>
      <c r="H5537" s="228">
        <v>8873</v>
      </c>
      <c r="I5537" s="228">
        <v>9318775.1400000006</v>
      </c>
      <c r="J5537" s="228">
        <v>2362213.7200000002</v>
      </c>
      <c r="K5537" s="228">
        <v>2820985.61</v>
      </c>
      <c r="L5537" s="228">
        <v>15232042.9</v>
      </c>
    </row>
    <row r="5538" spans="1:12">
      <c r="A5538" s="228">
        <v>2011</v>
      </c>
      <c r="B5538" s="228" t="s">
        <v>195</v>
      </c>
      <c r="C5538" s="228" t="s">
        <v>65</v>
      </c>
      <c r="D5538" s="228" t="s">
        <v>205</v>
      </c>
      <c r="E5538" s="228">
        <v>75</v>
      </c>
      <c r="F5538" s="228">
        <v>12792</v>
      </c>
      <c r="G5538" s="228">
        <v>3079</v>
      </c>
      <c r="H5538" s="228">
        <v>9163</v>
      </c>
      <c r="I5538" s="228">
        <v>8215056.4800000004</v>
      </c>
      <c r="J5538" s="228">
        <v>1869492.96</v>
      </c>
      <c r="K5538" s="228">
        <v>2223312.7000000002</v>
      </c>
      <c r="L5538" s="228">
        <v>12820099.119999999</v>
      </c>
    </row>
    <row r="5539" spans="1:12">
      <c r="A5539" s="228">
        <v>2011</v>
      </c>
      <c r="B5539" s="228" t="s">
        <v>195</v>
      </c>
      <c r="C5539" s="228" t="s">
        <v>65</v>
      </c>
      <c r="D5539" s="228" t="s">
        <v>205</v>
      </c>
      <c r="E5539" s="228">
        <v>80</v>
      </c>
      <c r="F5539" s="228">
        <v>8810</v>
      </c>
      <c r="G5539" s="228">
        <v>2464</v>
      </c>
      <c r="H5539" s="228">
        <v>8216</v>
      </c>
      <c r="I5539" s="228">
        <v>6789456.1699999999</v>
      </c>
      <c r="J5539" s="228">
        <v>1443606.12</v>
      </c>
      <c r="K5539" s="228">
        <v>1597670</v>
      </c>
      <c r="L5539" s="228">
        <v>10198135.369999999</v>
      </c>
    </row>
    <row r="5540" spans="1:12">
      <c r="A5540" s="228">
        <v>2011</v>
      </c>
      <c r="B5540" s="228" t="s">
        <v>195</v>
      </c>
      <c r="C5540" s="228" t="s">
        <v>65</v>
      </c>
      <c r="D5540" s="228" t="s">
        <v>205</v>
      </c>
      <c r="E5540" s="228">
        <v>85</v>
      </c>
      <c r="F5540" s="228">
        <v>3384</v>
      </c>
      <c r="G5540" s="228">
        <v>984</v>
      </c>
      <c r="H5540" s="228">
        <v>4451</v>
      </c>
      <c r="I5540" s="228">
        <v>3000215.45</v>
      </c>
      <c r="J5540" s="228">
        <v>470273.3</v>
      </c>
      <c r="K5540" s="228">
        <v>358161</v>
      </c>
      <c r="L5540" s="228">
        <v>3998578.27</v>
      </c>
    </row>
    <row r="5541" spans="1:12">
      <c r="A5541" s="228">
        <v>2011</v>
      </c>
      <c r="B5541" s="228" t="s">
        <v>195</v>
      </c>
      <c r="C5541" s="228" t="s">
        <v>65</v>
      </c>
      <c r="D5541" s="228" t="s">
        <v>205</v>
      </c>
      <c r="E5541" s="228">
        <v>90</v>
      </c>
      <c r="F5541" s="228">
        <v>883</v>
      </c>
      <c r="G5541" s="228">
        <v>148</v>
      </c>
      <c r="H5541" s="228">
        <v>1399</v>
      </c>
      <c r="I5541" s="228">
        <v>650083.44999999995</v>
      </c>
      <c r="J5541" s="228">
        <v>71891.399999999994</v>
      </c>
      <c r="K5541" s="228">
        <v>20596</v>
      </c>
      <c r="L5541" s="228">
        <v>782276.2</v>
      </c>
    </row>
    <row r="5542" spans="1:12">
      <c r="A5542" s="228">
        <v>2011</v>
      </c>
      <c r="B5542" s="228" t="s">
        <v>195</v>
      </c>
      <c r="C5542" s="228" t="s">
        <v>65</v>
      </c>
      <c r="D5542" s="228" t="s">
        <v>205</v>
      </c>
      <c r="E5542" s="228">
        <v>95</v>
      </c>
      <c r="F5542" s="228">
        <v>192</v>
      </c>
      <c r="G5542" s="228">
        <v>39</v>
      </c>
      <c r="H5542" s="228">
        <v>260</v>
      </c>
      <c r="I5542" s="228">
        <v>148890.04999999999</v>
      </c>
      <c r="J5542" s="228">
        <v>13445.25</v>
      </c>
      <c r="K5542" s="228">
        <v>1485</v>
      </c>
      <c r="L5542" s="228">
        <v>168507.4</v>
      </c>
    </row>
    <row r="5543" spans="1:12">
      <c r="A5543" s="228">
        <v>2011</v>
      </c>
      <c r="B5543" s="228" t="s">
        <v>195</v>
      </c>
      <c r="C5543" s="228" t="s">
        <v>65</v>
      </c>
      <c r="D5543" s="228" t="s">
        <v>206</v>
      </c>
      <c r="E5543" s="228">
        <v>0</v>
      </c>
      <c r="F5543" s="228">
        <v>37134</v>
      </c>
      <c r="G5543" s="228">
        <v>1119</v>
      </c>
      <c r="H5543" s="228">
        <v>3244</v>
      </c>
      <c r="I5543" s="228">
        <v>2050263.65</v>
      </c>
      <c r="J5543" s="228">
        <v>301963.73</v>
      </c>
      <c r="K5543" s="228">
        <v>70361</v>
      </c>
      <c r="L5543" s="228">
        <v>2608856.84</v>
      </c>
    </row>
    <row r="5544" spans="1:12">
      <c r="A5544" s="228">
        <v>2011</v>
      </c>
      <c r="B5544" s="228" t="s">
        <v>195</v>
      </c>
      <c r="C5544" s="228" t="s">
        <v>65</v>
      </c>
      <c r="D5544" s="228" t="s">
        <v>206</v>
      </c>
      <c r="E5544" s="228">
        <v>5</v>
      </c>
      <c r="F5544" s="228">
        <v>37016</v>
      </c>
      <c r="G5544" s="228">
        <v>474</v>
      </c>
      <c r="H5544" s="228">
        <v>625</v>
      </c>
      <c r="I5544" s="228">
        <v>626304.30000000005</v>
      </c>
      <c r="J5544" s="228">
        <v>155685.72</v>
      </c>
      <c r="K5544" s="228">
        <v>27532</v>
      </c>
      <c r="L5544" s="228">
        <v>887614.4</v>
      </c>
    </row>
    <row r="5545" spans="1:12">
      <c r="A5545" s="228">
        <v>2011</v>
      </c>
      <c r="B5545" s="228" t="s">
        <v>195</v>
      </c>
      <c r="C5545" s="228" t="s">
        <v>65</v>
      </c>
      <c r="D5545" s="228" t="s">
        <v>206</v>
      </c>
      <c r="E5545" s="228">
        <v>10</v>
      </c>
      <c r="F5545" s="228">
        <v>37177</v>
      </c>
      <c r="G5545" s="228">
        <v>378</v>
      </c>
      <c r="H5545" s="228">
        <v>495</v>
      </c>
      <c r="I5545" s="228">
        <v>496151.95</v>
      </c>
      <c r="J5545" s="228">
        <v>117466.55</v>
      </c>
      <c r="K5545" s="228">
        <v>90266.3</v>
      </c>
      <c r="L5545" s="228">
        <v>774651.38</v>
      </c>
    </row>
    <row r="5546" spans="1:12">
      <c r="A5546" s="228">
        <v>2011</v>
      </c>
      <c r="B5546" s="228" t="s">
        <v>195</v>
      </c>
      <c r="C5546" s="228" t="s">
        <v>65</v>
      </c>
      <c r="D5546" s="228" t="s">
        <v>206</v>
      </c>
      <c r="E5546" s="228">
        <v>15</v>
      </c>
      <c r="F5546" s="228">
        <v>38965</v>
      </c>
      <c r="G5546" s="228">
        <v>1231</v>
      </c>
      <c r="H5546" s="228">
        <v>2597</v>
      </c>
      <c r="I5546" s="228">
        <v>2242530.38</v>
      </c>
      <c r="J5546" s="228">
        <v>381747.04</v>
      </c>
      <c r="K5546" s="228">
        <v>161505</v>
      </c>
      <c r="L5546" s="228">
        <v>3066256.63</v>
      </c>
    </row>
    <row r="5547" spans="1:12">
      <c r="A5547" s="228">
        <v>2011</v>
      </c>
      <c r="B5547" s="228" t="s">
        <v>195</v>
      </c>
      <c r="C5547" s="228" t="s">
        <v>65</v>
      </c>
      <c r="D5547" s="228" t="s">
        <v>206</v>
      </c>
      <c r="E5547" s="228">
        <v>20</v>
      </c>
      <c r="F5547" s="228">
        <v>35386</v>
      </c>
      <c r="G5547" s="228">
        <v>1472</v>
      </c>
      <c r="H5547" s="228">
        <v>3315</v>
      </c>
      <c r="I5547" s="228">
        <v>3004261.47</v>
      </c>
      <c r="J5547" s="228">
        <v>626343.38</v>
      </c>
      <c r="K5547" s="228">
        <v>256999</v>
      </c>
      <c r="L5547" s="228">
        <v>4347748.3499999996</v>
      </c>
    </row>
    <row r="5548" spans="1:12">
      <c r="A5548" s="228">
        <v>2011</v>
      </c>
      <c r="B5548" s="228" t="s">
        <v>195</v>
      </c>
      <c r="C5548" s="228" t="s">
        <v>65</v>
      </c>
      <c r="D5548" s="228" t="s">
        <v>206</v>
      </c>
      <c r="E5548" s="228">
        <v>25</v>
      </c>
      <c r="F5548" s="228">
        <v>39934</v>
      </c>
      <c r="G5548" s="228">
        <v>2468</v>
      </c>
      <c r="H5548" s="228">
        <v>6677</v>
      </c>
      <c r="I5548" s="228">
        <v>6457039.8300000001</v>
      </c>
      <c r="J5548" s="228">
        <v>1688540.84</v>
      </c>
      <c r="K5548" s="228">
        <v>365022.96</v>
      </c>
      <c r="L5548" s="228">
        <v>9350104.7799999993</v>
      </c>
    </row>
    <row r="5549" spans="1:12">
      <c r="A5549" s="228">
        <v>2011</v>
      </c>
      <c r="B5549" s="228" t="s">
        <v>195</v>
      </c>
      <c r="C5549" s="228" t="s">
        <v>65</v>
      </c>
      <c r="D5549" s="228" t="s">
        <v>206</v>
      </c>
      <c r="E5549" s="228">
        <v>30</v>
      </c>
      <c r="F5549" s="228">
        <v>45154</v>
      </c>
      <c r="G5549" s="228">
        <v>3427</v>
      </c>
      <c r="H5549" s="228">
        <v>9483</v>
      </c>
      <c r="I5549" s="228">
        <v>9684699.0099999998</v>
      </c>
      <c r="J5549" s="228">
        <v>2684327.6</v>
      </c>
      <c r="K5549" s="228">
        <v>458610.5</v>
      </c>
      <c r="L5549" s="228">
        <v>13921176.68</v>
      </c>
    </row>
    <row r="5550" spans="1:12">
      <c r="A5550" s="228">
        <v>2011</v>
      </c>
      <c r="B5550" s="228" t="s">
        <v>195</v>
      </c>
      <c r="C5550" s="228" t="s">
        <v>65</v>
      </c>
      <c r="D5550" s="228" t="s">
        <v>206</v>
      </c>
      <c r="E5550" s="228">
        <v>35</v>
      </c>
      <c r="F5550" s="228">
        <v>46460</v>
      </c>
      <c r="G5550" s="228">
        <v>3705</v>
      </c>
      <c r="H5550" s="228">
        <v>8967</v>
      </c>
      <c r="I5550" s="228">
        <v>8943635.0099999998</v>
      </c>
      <c r="J5550" s="228">
        <v>2291261.81</v>
      </c>
      <c r="K5550" s="228">
        <v>790952</v>
      </c>
      <c r="L5550" s="228">
        <v>13283263.18</v>
      </c>
    </row>
    <row r="5551" spans="1:12">
      <c r="A5551" s="228">
        <v>2011</v>
      </c>
      <c r="B5551" s="228" t="s">
        <v>195</v>
      </c>
      <c r="C5551" s="228" t="s">
        <v>65</v>
      </c>
      <c r="D5551" s="228" t="s">
        <v>206</v>
      </c>
      <c r="E5551" s="228">
        <v>40</v>
      </c>
      <c r="F5551" s="228">
        <v>48989</v>
      </c>
      <c r="G5551" s="228">
        <v>3264</v>
      </c>
      <c r="H5551" s="228">
        <v>6813</v>
      </c>
      <c r="I5551" s="228">
        <v>6886391.3300000001</v>
      </c>
      <c r="J5551" s="228">
        <v>1663943.77</v>
      </c>
      <c r="K5551" s="228">
        <v>936745</v>
      </c>
      <c r="L5551" s="228">
        <v>10722707.49</v>
      </c>
    </row>
    <row r="5552" spans="1:12">
      <c r="A5552" s="228">
        <v>2011</v>
      </c>
      <c r="B5552" s="228" t="s">
        <v>195</v>
      </c>
      <c r="C5552" s="228" t="s">
        <v>65</v>
      </c>
      <c r="D5552" s="228" t="s">
        <v>206</v>
      </c>
      <c r="E5552" s="228">
        <v>45</v>
      </c>
      <c r="F5552" s="228">
        <v>48306</v>
      </c>
      <c r="G5552" s="228">
        <v>3485</v>
      </c>
      <c r="H5552" s="228">
        <v>6423</v>
      </c>
      <c r="I5552" s="228">
        <v>6515572.7599999998</v>
      </c>
      <c r="J5552" s="228">
        <v>1598830.69</v>
      </c>
      <c r="K5552" s="228">
        <v>1203487.58</v>
      </c>
      <c r="L5552" s="228">
        <v>10501313.23</v>
      </c>
    </row>
    <row r="5553" spans="1:12">
      <c r="A5553" s="228">
        <v>2011</v>
      </c>
      <c r="B5553" s="228" t="s">
        <v>195</v>
      </c>
      <c r="C5553" s="228" t="s">
        <v>65</v>
      </c>
      <c r="D5553" s="228" t="s">
        <v>206</v>
      </c>
      <c r="E5553" s="228">
        <v>50</v>
      </c>
      <c r="F5553" s="228">
        <v>48742</v>
      </c>
      <c r="G5553" s="228">
        <v>3785</v>
      </c>
      <c r="H5553" s="228">
        <v>7172</v>
      </c>
      <c r="I5553" s="228">
        <v>7230110.5300000003</v>
      </c>
      <c r="J5553" s="228">
        <v>1797830.81</v>
      </c>
      <c r="K5553" s="228">
        <v>1464600.5</v>
      </c>
      <c r="L5553" s="228">
        <v>11369934.470000001</v>
      </c>
    </row>
    <row r="5554" spans="1:12">
      <c r="A5554" s="228">
        <v>2011</v>
      </c>
      <c r="B5554" s="228" t="s">
        <v>195</v>
      </c>
      <c r="C5554" s="228" t="s">
        <v>65</v>
      </c>
      <c r="D5554" s="228" t="s">
        <v>206</v>
      </c>
      <c r="E5554" s="228">
        <v>55</v>
      </c>
      <c r="F5554" s="228">
        <v>45443</v>
      </c>
      <c r="G5554" s="228">
        <v>4333</v>
      </c>
      <c r="H5554" s="228">
        <v>8695</v>
      </c>
      <c r="I5554" s="228">
        <v>8656997.1600000001</v>
      </c>
      <c r="J5554" s="228">
        <v>2187741.69</v>
      </c>
      <c r="K5554" s="228">
        <v>2362836.65</v>
      </c>
      <c r="L5554" s="228">
        <v>14453588.34</v>
      </c>
    </row>
    <row r="5555" spans="1:12">
      <c r="A5555" s="228">
        <v>2011</v>
      </c>
      <c r="B5555" s="228" t="s">
        <v>195</v>
      </c>
      <c r="C5555" s="228" t="s">
        <v>65</v>
      </c>
      <c r="D5555" s="228" t="s">
        <v>206</v>
      </c>
      <c r="E5555" s="228">
        <v>60</v>
      </c>
      <c r="F5555" s="228">
        <v>39971</v>
      </c>
      <c r="G5555" s="228">
        <v>4509</v>
      </c>
      <c r="H5555" s="228">
        <v>9147</v>
      </c>
      <c r="I5555" s="228">
        <v>9159837.6899999995</v>
      </c>
      <c r="J5555" s="228">
        <v>2361718.7599999998</v>
      </c>
      <c r="K5555" s="228">
        <v>2563025.5</v>
      </c>
      <c r="L5555" s="228">
        <v>15230108.210000001</v>
      </c>
    </row>
    <row r="5556" spans="1:12">
      <c r="A5556" s="228">
        <v>2011</v>
      </c>
      <c r="B5556" s="228" t="s">
        <v>195</v>
      </c>
      <c r="C5556" s="228" t="s">
        <v>65</v>
      </c>
      <c r="D5556" s="228" t="s">
        <v>206</v>
      </c>
      <c r="E5556" s="228">
        <v>65</v>
      </c>
      <c r="F5556" s="228">
        <v>28442</v>
      </c>
      <c r="G5556" s="228">
        <v>3898</v>
      </c>
      <c r="H5556" s="228">
        <v>9500</v>
      </c>
      <c r="I5556" s="228">
        <v>9183031.2200000007</v>
      </c>
      <c r="J5556" s="228">
        <v>2250153.14</v>
      </c>
      <c r="K5556" s="228">
        <v>2559150.85</v>
      </c>
      <c r="L5556" s="228">
        <v>14875296.01</v>
      </c>
    </row>
    <row r="5557" spans="1:12">
      <c r="A5557" s="228">
        <v>2011</v>
      </c>
      <c r="B5557" s="228" t="s">
        <v>195</v>
      </c>
      <c r="C5557" s="228" t="s">
        <v>65</v>
      </c>
      <c r="D5557" s="228" t="s">
        <v>206</v>
      </c>
      <c r="E5557" s="228">
        <v>70</v>
      </c>
      <c r="F5557" s="228">
        <v>20063</v>
      </c>
      <c r="G5557" s="228">
        <v>3461</v>
      </c>
      <c r="H5557" s="228">
        <v>9125</v>
      </c>
      <c r="I5557" s="228">
        <v>8246144.7400000002</v>
      </c>
      <c r="J5557" s="228">
        <v>2055398.61</v>
      </c>
      <c r="K5557" s="228">
        <v>2457827.29</v>
      </c>
      <c r="L5557" s="228">
        <v>13417143.34</v>
      </c>
    </row>
    <row r="5558" spans="1:12">
      <c r="A5558" s="228">
        <v>2011</v>
      </c>
      <c r="B5558" s="228" t="s">
        <v>195</v>
      </c>
      <c r="C5558" s="228" t="s">
        <v>65</v>
      </c>
      <c r="D5558" s="228" t="s">
        <v>206</v>
      </c>
      <c r="E5558" s="228">
        <v>75</v>
      </c>
      <c r="F5558" s="228">
        <v>14310</v>
      </c>
      <c r="G5558" s="228">
        <v>2866</v>
      </c>
      <c r="H5558" s="228">
        <v>9520</v>
      </c>
      <c r="I5558" s="228">
        <v>8238813.0499999998</v>
      </c>
      <c r="J5558" s="228">
        <v>1787878.69</v>
      </c>
      <c r="K5558" s="228">
        <v>1887442.8</v>
      </c>
      <c r="L5558" s="228">
        <v>12406617.300000001</v>
      </c>
    </row>
    <row r="5559" spans="1:12">
      <c r="A5559" s="228">
        <v>2011</v>
      </c>
      <c r="B5559" s="228" t="s">
        <v>195</v>
      </c>
      <c r="C5559" s="228" t="s">
        <v>65</v>
      </c>
      <c r="D5559" s="228" t="s">
        <v>206</v>
      </c>
      <c r="E5559" s="228">
        <v>80</v>
      </c>
      <c r="F5559" s="228">
        <v>10639</v>
      </c>
      <c r="G5559" s="228">
        <v>2133</v>
      </c>
      <c r="H5559" s="228">
        <v>9171</v>
      </c>
      <c r="I5559" s="228">
        <v>6825128.2599999998</v>
      </c>
      <c r="J5559" s="228">
        <v>1350247.6</v>
      </c>
      <c r="K5559" s="228">
        <v>1522037.32</v>
      </c>
      <c r="L5559" s="228">
        <v>10058338.960000001</v>
      </c>
    </row>
    <row r="5560" spans="1:12">
      <c r="A5560" s="228">
        <v>2011</v>
      </c>
      <c r="B5560" s="228" t="s">
        <v>195</v>
      </c>
      <c r="C5560" s="228" t="s">
        <v>65</v>
      </c>
      <c r="D5560" s="228" t="s">
        <v>206</v>
      </c>
      <c r="E5560" s="228">
        <v>85</v>
      </c>
      <c r="F5560" s="228">
        <v>6032</v>
      </c>
      <c r="G5560" s="228">
        <v>1146</v>
      </c>
      <c r="H5560" s="228">
        <v>7763</v>
      </c>
      <c r="I5560" s="228">
        <v>4713562.1900000004</v>
      </c>
      <c r="J5560" s="228">
        <v>724024.34</v>
      </c>
      <c r="K5560" s="228">
        <v>657469.55000000005</v>
      </c>
      <c r="L5560" s="228">
        <v>6325777.6900000004</v>
      </c>
    </row>
    <row r="5561" spans="1:12">
      <c r="A5561" s="228">
        <v>2011</v>
      </c>
      <c r="B5561" s="228" t="s">
        <v>195</v>
      </c>
      <c r="C5561" s="228" t="s">
        <v>65</v>
      </c>
      <c r="D5561" s="228" t="s">
        <v>206</v>
      </c>
      <c r="E5561" s="228">
        <v>90</v>
      </c>
      <c r="F5561" s="228">
        <v>2368</v>
      </c>
      <c r="G5561" s="228">
        <v>374</v>
      </c>
      <c r="H5561" s="228">
        <v>4079</v>
      </c>
      <c r="I5561" s="228">
        <v>1840769.55</v>
      </c>
      <c r="J5561" s="228">
        <v>181844.62</v>
      </c>
      <c r="K5561" s="228">
        <v>69394</v>
      </c>
      <c r="L5561" s="228">
        <v>2222083.12</v>
      </c>
    </row>
    <row r="5562" spans="1:12">
      <c r="A5562" s="228">
        <v>2011</v>
      </c>
      <c r="B5562" s="228" t="s">
        <v>195</v>
      </c>
      <c r="C5562" s="228" t="s">
        <v>65</v>
      </c>
      <c r="D5562" s="228" t="s">
        <v>206</v>
      </c>
      <c r="E5562" s="228">
        <v>95</v>
      </c>
      <c r="F5562" s="228">
        <v>643</v>
      </c>
      <c r="G5562" s="228">
        <v>84</v>
      </c>
      <c r="H5562" s="228">
        <v>1257</v>
      </c>
      <c r="I5562" s="228">
        <v>476312.45</v>
      </c>
      <c r="J5562" s="228">
        <v>34856.800000000003</v>
      </c>
      <c r="K5562" s="228">
        <v>29819</v>
      </c>
      <c r="L5562" s="228">
        <v>569173.74</v>
      </c>
    </row>
    <row r="5563" spans="1:12">
      <c r="A5563" s="228">
        <v>2011</v>
      </c>
      <c r="B5563" s="228" t="s">
        <v>195</v>
      </c>
      <c r="C5563" s="228" t="s">
        <v>66</v>
      </c>
      <c r="D5563" s="228" t="s">
        <v>205</v>
      </c>
      <c r="E5563" s="228">
        <v>0</v>
      </c>
      <c r="F5563" s="228">
        <v>5285</v>
      </c>
      <c r="G5563" s="228">
        <v>188</v>
      </c>
      <c r="H5563" s="228">
        <v>870</v>
      </c>
      <c r="I5563" s="228">
        <v>443554.19</v>
      </c>
      <c r="J5563" s="228">
        <v>64131.8</v>
      </c>
      <c r="K5563" s="228">
        <v>2941</v>
      </c>
      <c r="L5563" s="228">
        <v>547421.94999999995</v>
      </c>
    </row>
    <row r="5564" spans="1:12">
      <c r="A5564" s="228">
        <v>2011</v>
      </c>
      <c r="B5564" s="228" t="s">
        <v>195</v>
      </c>
      <c r="C5564" s="228" t="s">
        <v>66</v>
      </c>
      <c r="D5564" s="228" t="s">
        <v>205</v>
      </c>
      <c r="E5564" s="228">
        <v>5</v>
      </c>
      <c r="F5564" s="228">
        <v>5871</v>
      </c>
      <c r="G5564" s="228">
        <v>98</v>
      </c>
      <c r="H5564" s="228">
        <v>125</v>
      </c>
      <c r="I5564" s="228">
        <v>103552.69</v>
      </c>
      <c r="J5564" s="228">
        <v>30215.42</v>
      </c>
      <c r="K5564" s="228">
        <v>2774</v>
      </c>
      <c r="L5564" s="228">
        <v>166036.51999999999</v>
      </c>
    </row>
    <row r="5565" spans="1:12">
      <c r="A5565" s="228">
        <v>2011</v>
      </c>
      <c r="B5565" s="228" t="s">
        <v>195</v>
      </c>
      <c r="C5565" s="228" t="s">
        <v>66</v>
      </c>
      <c r="D5565" s="228" t="s">
        <v>205</v>
      </c>
      <c r="E5565" s="228">
        <v>10</v>
      </c>
      <c r="F5565" s="228">
        <v>6337</v>
      </c>
      <c r="G5565" s="228">
        <v>86</v>
      </c>
      <c r="H5565" s="228">
        <v>150</v>
      </c>
      <c r="I5565" s="228">
        <v>109006.8</v>
      </c>
      <c r="J5565" s="228">
        <v>32759.06</v>
      </c>
      <c r="K5565" s="228">
        <v>9713</v>
      </c>
      <c r="L5565" s="228">
        <v>171711.09</v>
      </c>
    </row>
    <row r="5566" spans="1:12">
      <c r="A5566" s="228">
        <v>2011</v>
      </c>
      <c r="B5566" s="228" t="s">
        <v>195</v>
      </c>
      <c r="C5566" s="228" t="s">
        <v>66</v>
      </c>
      <c r="D5566" s="228" t="s">
        <v>205</v>
      </c>
      <c r="E5566" s="228">
        <v>15</v>
      </c>
      <c r="F5566" s="228">
        <v>7368</v>
      </c>
      <c r="G5566" s="228">
        <v>137</v>
      </c>
      <c r="H5566" s="228">
        <v>236</v>
      </c>
      <c r="I5566" s="228">
        <v>223534.91</v>
      </c>
      <c r="J5566" s="228">
        <v>72068.12</v>
      </c>
      <c r="K5566" s="228">
        <v>51185</v>
      </c>
      <c r="L5566" s="228">
        <v>386619.42</v>
      </c>
    </row>
    <row r="5567" spans="1:12">
      <c r="A5567" s="228">
        <v>2011</v>
      </c>
      <c r="B5567" s="228" t="s">
        <v>195</v>
      </c>
      <c r="C5567" s="228" t="s">
        <v>66</v>
      </c>
      <c r="D5567" s="228" t="s">
        <v>205</v>
      </c>
      <c r="E5567" s="228">
        <v>20</v>
      </c>
      <c r="F5567" s="228">
        <v>6082</v>
      </c>
      <c r="G5567" s="228">
        <v>164</v>
      </c>
      <c r="H5567" s="228">
        <v>390</v>
      </c>
      <c r="I5567" s="228">
        <v>331239.53000000003</v>
      </c>
      <c r="J5567" s="228">
        <v>71408.5</v>
      </c>
      <c r="K5567" s="228">
        <v>38826</v>
      </c>
      <c r="L5567" s="228">
        <v>502755</v>
      </c>
    </row>
    <row r="5568" spans="1:12">
      <c r="A5568" s="228">
        <v>2011</v>
      </c>
      <c r="B5568" s="228" t="s">
        <v>195</v>
      </c>
      <c r="C5568" s="228" t="s">
        <v>66</v>
      </c>
      <c r="D5568" s="228" t="s">
        <v>205</v>
      </c>
      <c r="E5568" s="228">
        <v>25</v>
      </c>
      <c r="F5568" s="228">
        <v>3916</v>
      </c>
      <c r="G5568" s="228">
        <v>140</v>
      </c>
      <c r="H5568" s="228">
        <v>303</v>
      </c>
      <c r="I5568" s="228">
        <v>215081.67</v>
      </c>
      <c r="J5568" s="228">
        <v>52620.5</v>
      </c>
      <c r="K5568" s="228">
        <v>71360</v>
      </c>
      <c r="L5568" s="228">
        <v>382259.46</v>
      </c>
    </row>
    <row r="5569" spans="1:12">
      <c r="A5569" s="228">
        <v>2011</v>
      </c>
      <c r="B5569" s="228" t="s">
        <v>195</v>
      </c>
      <c r="C5569" s="228" t="s">
        <v>66</v>
      </c>
      <c r="D5569" s="228" t="s">
        <v>205</v>
      </c>
      <c r="E5569" s="228">
        <v>30</v>
      </c>
      <c r="F5569" s="228">
        <v>4990</v>
      </c>
      <c r="G5569" s="228">
        <v>182</v>
      </c>
      <c r="H5569" s="228">
        <v>275</v>
      </c>
      <c r="I5569" s="228">
        <v>214259.85</v>
      </c>
      <c r="J5569" s="228">
        <v>69219.92</v>
      </c>
      <c r="K5569" s="228">
        <v>65365</v>
      </c>
      <c r="L5569" s="228">
        <v>407640.15</v>
      </c>
    </row>
    <row r="5570" spans="1:12">
      <c r="A5570" s="228">
        <v>2011</v>
      </c>
      <c r="B5570" s="228" t="s">
        <v>195</v>
      </c>
      <c r="C5570" s="228" t="s">
        <v>66</v>
      </c>
      <c r="D5570" s="228" t="s">
        <v>205</v>
      </c>
      <c r="E5570" s="228">
        <v>35</v>
      </c>
      <c r="F5570" s="228">
        <v>5640</v>
      </c>
      <c r="G5570" s="228">
        <v>209</v>
      </c>
      <c r="H5570" s="228">
        <v>480</v>
      </c>
      <c r="I5570" s="228">
        <v>385832.78</v>
      </c>
      <c r="J5570" s="228">
        <v>112496.05</v>
      </c>
      <c r="K5570" s="228">
        <v>70518</v>
      </c>
      <c r="L5570" s="228">
        <v>665608.03</v>
      </c>
    </row>
    <row r="5571" spans="1:12">
      <c r="A5571" s="228">
        <v>2011</v>
      </c>
      <c r="B5571" s="228" t="s">
        <v>195</v>
      </c>
      <c r="C5571" s="228" t="s">
        <v>66</v>
      </c>
      <c r="D5571" s="228" t="s">
        <v>205</v>
      </c>
      <c r="E5571" s="228">
        <v>40</v>
      </c>
      <c r="F5571" s="228">
        <v>6941</v>
      </c>
      <c r="G5571" s="228">
        <v>339</v>
      </c>
      <c r="H5571" s="228">
        <v>765</v>
      </c>
      <c r="I5571" s="228">
        <v>553543.72</v>
      </c>
      <c r="J5571" s="228">
        <v>146994.35999999999</v>
      </c>
      <c r="K5571" s="228">
        <v>41889.25</v>
      </c>
      <c r="L5571" s="228">
        <v>836707.44</v>
      </c>
    </row>
    <row r="5572" spans="1:12">
      <c r="A5572" s="228">
        <v>2011</v>
      </c>
      <c r="B5572" s="228" t="s">
        <v>195</v>
      </c>
      <c r="C5572" s="228" t="s">
        <v>66</v>
      </c>
      <c r="D5572" s="228" t="s">
        <v>205</v>
      </c>
      <c r="E5572" s="228">
        <v>45</v>
      </c>
      <c r="F5572" s="228">
        <v>7549</v>
      </c>
      <c r="G5572" s="228">
        <v>430</v>
      </c>
      <c r="H5572" s="228">
        <v>983</v>
      </c>
      <c r="I5572" s="228">
        <v>794693.68</v>
      </c>
      <c r="J5572" s="228">
        <v>196166.59</v>
      </c>
      <c r="K5572" s="228">
        <v>301885.5</v>
      </c>
      <c r="L5572" s="228">
        <v>1430140.93</v>
      </c>
    </row>
    <row r="5573" spans="1:12">
      <c r="A5573" s="228">
        <v>2011</v>
      </c>
      <c r="B5573" s="228" t="s">
        <v>195</v>
      </c>
      <c r="C5573" s="228" t="s">
        <v>66</v>
      </c>
      <c r="D5573" s="228" t="s">
        <v>205</v>
      </c>
      <c r="E5573" s="228">
        <v>50</v>
      </c>
      <c r="F5573" s="228">
        <v>9351</v>
      </c>
      <c r="G5573" s="228">
        <v>640</v>
      </c>
      <c r="H5573" s="228">
        <v>1143</v>
      </c>
      <c r="I5573" s="228">
        <v>960639.25</v>
      </c>
      <c r="J5573" s="228">
        <v>284444.02</v>
      </c>
      <c r="K5573" s="228">
        <v>160998.04999999999</v>
      </c>
      <c r="L5573" s="228">
        <v>1563311.08</v>
      </c>
    </row>
    <row r="5574" spans="1:12">
      <c r="A5574" s="228">
        <v>2011</v>
      </c>
      <c r="B5574" s="228" t="s">
        <v>195</v>
      </c>
      <c r="C5574" s="228" t="s">
        <v>66</v>
      </c>
      <c r="D5574" s="228" t="s">
        <v>205</v>
      </c>
      <c r="E5574" s="228">
        <v>55</v>
      </c>
      <c r="F5574" s="228">
        <v>9442</v>
      </c>
      <c r="G5574" s="228">
        <v>971</v>
      </c>
      <c r="H5574" s="228">
        <v>1678</v>
      </c>
      <c r="I5574" s="228">
        <v>1510375.51</v>
      </c>
      <c r="J5574" s="228">
        <v>419571.1</v>
      </c>
      <c r="K5574" s="228">
        <v>611242.98</v>
      </c>
      <c r="L5574" s="228">
        <v>2763746.52</v>
      </c>
    </row>
    <row r="5575" spans="1:12">
      <c r="A5575" s="228">
        <v>2011</v>
      </c>
      <c r="B5575" s="228" t="s">
        <v>195</v>
      </c>
      <c r="C5575" s="228" t="s">
        <v>66</v>
      </c>
      <c r="D5575" s="228" t="s">
        <v>205</v>
      </c>
      <c r="E5575" s="228">
        <v>60</v>
      </c>
      <c r="F5575" s="228">
        <v>9210</v>
      </c>
      <c r="G5575" s="228">
        <v>1043</v>
      </c>
      <c r="H5575" s="228">
        <v>2793</v>
      </c>
      <c r="I5575" s="228">
        <v>2356953.69</v>
      </c>
      <c r="J5575" s="228">
        <v>583798.97</v>
      </c>
      <c r="K5575" s="228">
        <v>852769.8</v>
      </c>
      <c r="L5575" s="228">
        <v>4036760.5</v>
      </c>
    </row>
    <row r="5576" spans="1:12">
      <c r="A5576" s="228">
        <v>2011</v>
      </c>
      <c r="B5576" s="228" t="s">
        <v>195</v>
      </c>
      <c r="C5576" s="228" t="s">
        <v>66</v>
      </c>
      <c r="D5576" s="228" t="s">
        <v>205</v>
      </c>
      <c r="E5576" s="228">
        <v>65</v>
      </c>
      <c r="F5576" s="228">
        <v>7293</v>
      </c>
      <c r="G5576" s="228">
        <v>1202</v>
      </c>
      <c r="H5576" s="228">
        <v>2972</v>
      </c>
      <c r="I5576" s="228">
        <v>2510907.2999999998</v>
      </c>
      <c r="J5576" s="228">
        <v>601161.56999999995</v>
      </c>
      <c r="K5576" s="228">
        <v>1009211.9</v>
      </c>
      <c r="L5576" s="228">
        <v>4368243.47</v>
      </c>
    </row>
    <row r="5577" spans="1:12">
      <c r="A5577" s="228">
        <v>2011</v>
      </c>
      <c r="B5577" s="228" t="s">
        <v>195</v>
      </c>
      <c r="C5577" s="228" t="s">
        <v>66</v>
      </c>
      <c r="D5577" s="228" t="s">
        <v>205</v>
      </c>
      <c r="E5577" s="228">
        <v>70</v>
      </c>
      <c r="F5577" s="228">
        <v>5092</v>
      </c>
      <c r="G5577" s="228">
        <v>1072</v>
      </c>
      <c r="H5577" s="228">
        <v>3090</v>
      </c>
      <c r="I5577" s="228">
        <v>2501648.88</v>
      </c>
      <c r="J5577" s="228">
        <v>529332.39</v>
      </c>
      <c r="K5577" s="228">
        <v>608646.38</v>
      </c>
      <c r="L5577" s="228">
        <v>3823157.08</v>
      </c>
    </row>
    <row r="5578" spans="1:12">
      <c r="A5578" s="228">
        <v>2011</v>
      </c>
      <c r="B5578" s="228" t="s">
        <v>195</v>
      </c>
      <c r="C5578" s="228" t="s">
        <v>66</v>
      </c>
      <c r="D5578" s="228" t="s">
        <v>205</v>
      </c>
      <c r="E5578" s="228">
        <v>75</v>
      </c>
      <c r="F5578" s="228">
        <v>3468</v>
      </c>
      <c r="G5578" s="228">
        <v>937</v>
      </c>
      <c r="H5578" s="228">
        <v>2216</v>
      </c>
      <c r="I5578" s="228">
        <v>1743646.7</v>
      </c>
      <c r="J5578" s="228">
        <v>428624.83</v>
      </c>
      <c r="K5578" s="228">
        <v>503252.65</v>
      </c>
      <c r="L5578" s="228">
        <v>2793520.45</v>
      </c>
    </row>
    <row r="5579" spans="1:12">
      <c r="A5579" s="228">
        <v>2011</v>
      </c>
      <c r="B5579" s="228" t="s">
        <v>195</v>
      </c>
      <c r="C5579" s="228" t="s">
        <v>66</v>
      </c>
      <c r="D5579" s="228" t="s">
        <v>205</v>
      </c>
      <c r="E5579" s="228">
        <v>80</v>
      </c>
      <c r="F5579" s="228">
        <v>2519</v>
      </c>
      <c r="G5579" s="228">
        <v>748</v>
      </c>
      <c r="H5579" s="228">
        <v>2152</v>
      </c>
      <c r="I5579" s="228">
        <v>1494974.79</v>
      </c>
      <c r="J5579" s="228">
        <v>346744.08</v>
      </c>
      <c r="K5579" s="228">
        <v>361796.33</v>
      </c>
      <c r="L5579" s="228">
        <v>2298644.17</v>
      </c>
    </row>
    <row r="5580" spans="1:12">
      <c r="A5580" s="228">
        <v>2011</v>
      </c>
      <c r="B5580" s="228" t="s">
        <v>195</v>
      </c>
      <c r="C5580" s="228" t="s">
        <v>66</v>
      </c>
      <c r="D5580" s="228" t="s">
        <v>205</v>
      </c>
      <c r="E5580" s="228">
        <v>85</v>
      </c>
      <c r="F5580" s="228">
        <v>863</v>
      </c>
      <c r="G5580" s="228">
        <v>268</v>
      </c>
      <c r="H5580" s="228">
        <v>1070</v>
      </c>
      <c r="I5580" s="228">
        <v>747387.3</v>
      </c>
      <c r="J5580" s="228">
        <v>122448.4</v>
      </c>
      <c r="K5580" s="228">
        <v>195973</v>
      </c>
      <c r="L5580" s="228">
        <v>1102890.75</v>
      </c>
    </row>
    <row r="5581" spans="1:12">
      <c r="A5581" s="228">
        <v>2011</v>
      </c>
      <c r="B5581" s="228" t="s">
        <v>195</v>
      </c>
      <c r="C5581" s="228" t="s">
        <v>66</v>
      </c>
      <c r="D5581" s="228" t="s">
        <v>205</v>
      </c>
      <c r="E5581" s="228">
        <v>90</v>
      </c>
      <c r="F5581" s="228">
        <v>186</v>
      </c>
      <c r="G5581" s="228">
        <v>34</v>
      </c>
      <c r="H5581" s="228">
        <v>136</v>
      </c>
      <c r="I5581" s="228">
        <v>96930.6</v>
      </c>
      <c r="J5581" s="228">
        <v>11566.5</v>
      </c>
      <c r="K5581" s="228">
        <v>19436</v>
      </c>
      <c r="L5581" s="228">
        <v>131478.03</v>
      </c>
    </row>
    <row r="5582" spans="1:12">
      <c r="A5582" s="228">
        <v>2011</v>
      </c>
      <c r="B5582" s="228" t="s">
        <v>195</v>
      </c>
      <c r="C5582" s="228" t="s">
        <v>66</v>
      </c>
      <c r="D5582" s="228" t="s">
        <v>205</v>
      </c>
      <c r="E5582" s="228">
        <v>95</v>
      </c>
      <c r="F5582" s="228">
        <v>39</v>
      </c>
      <c r="G5582" s="228">
        <v>14</v>
      </c>
      <c r="H5582" s="228">
        <v>135</v>
      </c>
      <c r="I5582" s="228">
        <v>69278.25</v>
      </c>
      <c r="J5582" s="228">
        <v>3884.1</v>
      </c>
      <c r="K5582" s="228">
        <v>410</v>
      </c>
      <c r="L5582" s="228">
        <v>74426.350000000006</v>
      </c>
    </row>
    <row r="5583" spans="1:12">
      <c r="A5583" s="228">
        <v>2011</v>
      </c>
      <c r="B5583" s="228" t="s">
        <v>195</v>
      </c>
      <c r="C5583" s="228" t="s">
        <v>66</v>
      </c>
      <c r="D5583" s="228" t="s">
        <v>206</v>
      </c>
      <c r="E5583" s="228">
        <v>0</v>
      </c>
      <c r="F5583" s="228">
        <v>5124</v>
      </c>
      <c r="G5583" s="228">
        <v>118</v>
      </c>
      <c r="H5583" s="228">
        <v>466</v>
      </c>
      <c r="I5583" s="228">
        <v>270668.78999999998</v>
      </c>
      <c r="J5583" s="228">
        <v>37870.400000000001</v>
      </c>
      <c r="K5583" s="228">
        <v>1260</v>
      </c>
      <c r="L5583" s="228">
        <v>330377.03000000003</v>
      </c>
    </row>
    <row r="5584" spans="1:12">
      <c r="A5584" s="228">
        <v>2011</v>
      </c>
      <c r="B5584" s="228" t="s">
        <v>195</v>
      </c>
      <c r="C5584" s="228" t="s">
        <v>66</v>
      </c>
      <c r="D5584" s="228" t="s">
        <v>206</v>
      </c>
      <c r="E5584" s="228">
        <v>5</v>
      </c>
      <c r="F5584" s="228">
        <v>5450</v>
      </c>
      <c r="G5584" s="228">
        <v>70</v>
      </c>
      <c r="H5584" s="228">
        <v>92</v>
      </c>
      <c r="I5584" s="228">
        <v>84125.51</v>
      </c>
      <c r="J5584" s="228">
        <v>24421.040000000001</v>
      </c>
      <c r="K5584" s="228">
        <v>12994</v>
      </c>
      <c r="L5584" s="228">
        <v>139839.07</v>
      </c>
    </row>
    <row r="5585" spans="1:12">
      <c r="A5585" s="228">
        <v>2011</v>
      </c>
      <c r="B5585" s="228" t="s">
        <v>195</v>
      </c>
      <c r="C5585" s="228" t="s">
        <v>66</v>
      </c>
      <c r="D5585" s="228" t="s">
        <v>206</v>
      </c>
      <c r="E5585" s="228">
        <v>10</v>
      </c>
      <c r="F5585" s="228">
        <v>6005</v>
      </c>
      <c r="G5585" s="228">
        <v>75</v>
      </c>
      <c r="H5585" s="228">
        <v>152</v>
      </c>
      <c r="I5585" s="228">
        <v>104364.18</v>
      </c>
      <c r="J5585" s="228">
        <v>23573.91</v>
      </c>
      <c r="K5585" s="228">
        <v>41171</v>
      </c>
      <c r="L5585" s="228">
        <v>188308.65</v>
      </c>
    </row>
    <row r="5586" spans="1:12">
      <c r="A5586" s="228">
        <v>2011</v>
      </c>
      <c r="B5586" s="228" t="s">
        <v>195</v>
      </c>
      <c r="C5586" s="228" t="s">
        <v>66</v>
      </c>
      <c r="D5586" s="228" t="s">
        <v>206</v>
      </c>
      <c r="E5586" s="228">
        <v>15</v>
      </c>
      <c r="F5586" s="228">
        <v>6827</v>
      </c>
      <c r="G5586" s="228">
        <v>226</v>
      </c>
      <c r="H5586" s="228">
        <v>518</v>
      </c>
      <c r="I5586" s="228">
        <v>424494.15</v>
      </c>
      <c r="J5586" s="228">
        <v>102279.6</v>
      </c>
      <c r="K5586" s="228">
        <v>70283</v>
      </c>
      <c r="L5586" s="228">
        <v>683830.9</v>
      </c>
    </row>
    <row r="5587" spans="1:12">
      <c r="A5587" s="228">
        <v>2011</v>
      </c>
      <c r="B5587" s="228" t="s">
        <v>195</v>
      </c>
      <c r="C5587" s="228" t="s">
        <v>66</v>
      </c>
      <c r="D5587" s="228" t="s">
        <v>206</v>
      </c>
      <c r="E5587" s="228">
        <v>20</v>
      </c>
      <c r="F5587" s="228">
        <v>6248</v>
      </c>
      <c r="G5587" s="228">
        <v>334</v>
      </c>
      <c r="H5587" s="228">
        <v>1016</v>
      </c>
      <c r="I5587" s="228">
        <v>733071.88</v>
      </c>
      <c r="J5587" s="228">
        <v>134575.35999999999</v>
      </c>
      <c r="K5587" s="228">
        <v>94069</v>
      </c>
      <c r="L5587" s="228">
        <v>1056998.21</v>
      </c>
    </row>
    <row r="5588" spans="1:12">
      <c r="A5588" s="228">
        <v>2011</v>
      </c>
      <c r="B5588" s="228" t="s">
        <v>195</v>
      </c>
      <c r="C5588" s="228" t="s">
        <v>66</v>
      </c>
      <c r="D5588" s="228" t="s">
        <v>206</v>
      </c>
      <c r="E5588" s="228">
        <v>25</v>
      </c>
      <c r="F5588" s="228">
        <v>4790</v>
      </c>
      <c r="G5588" s="228">
        <v>456</v>
      </c>
      <c r="H5588" s="228">
        <v>1552</v>
      </c>
      <c r="I5588" s="228">
        <v>1128024.5900000001</v>
      </c>
      <c r="J5588" s="228">
        <v>248068.18</v>
      </c>
      <c r="K5588" s="228">
        <v>85288</v>
      </c>
      <c r="L5588" s="228">
        <v>1634033.84</v>
      </c>
    </row>
    <row r="5589" spans="1:12">
      <c r="A5589" s="228">
        <v>2011</v>
      </c>
      <c r="B5589" s="228" t="s">
        <v>195</v>
      </c>
      <c r="C5589" s="228" t="s">
        <v>66</v>
      </c>
      <c r="D5589" s="228" t="s">
        <v>206</v>
      </c>
      <c r="E5589" s="228">
        <v>30</v>
      </c>
      <c r="F5589" s="228">
        <v>5886</v>
      </c>
      <c r="G5589" s="228">
        <v>599</v>
      </c>
      <c r="H5589" s="228">
        <v>2126</v>
      </c>
      <c r="I5589" s="228">
        <v>1596472.59</v>
      </c>
      <c r="J5589" s="228">
        <v>347570.47</v>
      </c>
      <c r="K5589" s="228">
        <v>58204</v>
      </c>
      <c r="L5589" s="228">
        <v>2192358.7999999998</v>
      </c>
    </row>
    <row r="5590" spans="1:12">
      <c r="A5590" s="228">
        <v>2011</v>
      </c>
      <c r="B5590" s="228" t="s">
        <v>195</v>
      </c>
      <c r="C5590" s="228" t="s">
        <v>66</v>
      </c>
      <c r="D5590" s="228" t="s">
        <v>206</v>
      </c>
      <c r="E5590" s="228">
        <v>35</v>
      </c>
      <c r="F5590" s="228">
        <v>6747</v>
      </c>
      <c r="G5590" s="228">
        <v>715</v>
      </c>
      <c r="H5590" s="228">
        <v>1846</v>
      </c>
      <c r="I5590" s="228">
        <v>1512870.41</v>
      </c>
      <c r="J5590" s="228">
        <v>342576.84</v>
      </c>
      <c r="K5590" s="228">
        <v>138644</v>
      </c>
      <c r="L5590" s="228">
        <v>2184309.73</v>
      </c>
    </row>
    <row r="5591" spans="1:12">
      <c r="A5591" s="228">
        <v>2011</v>
      </c>
      <c r="B5591" s="228" t="s">
        <v>195</v>
      </c>
      <c r="C5591" s="228" t="s">
        <v>66</v>
      </c>
      <c r="D5591" s="228" t="s">
        <v>206</v>
      </c>
      <c r="E5591" s="228">
        <v>40</v>
      </c>
      <c r="F5591" s="228">
        <v>7945</v>
      </c>
      <c r="G5591" s="228">
        <v>664</v>
      </c>
      <c r="H5591" s="228">
        <v>1464</v>
      </c>
      <c r="I5591" s="228">
        <v>1258496.51</v>
      </c>
      <c r="J5591" s="228">
        <v>294046.5</v>
      </c>
      <c r="K5591" s="228">
        <v>197236</v>
      </c>
      <c r="L5591" s="228">
        <v>1932234.69</v>
      </c>
    </row>
    <row r="5592" spans="1:12">
      <c r="A5592" s="228">
        <v>2011</v>
      </c>
      <c r="B5592" s="228" t="s">
        <v>195</v>
      </c>
      <c r="C5592" s="228" t="s">
        <v>66</v>
      </c>
      <c r="D5592" s="228" t="s">
        <v>206</v>
      </c>
      <c r="E5592" s="228">
        <v>45</v>
      </c>
      <c r="F5592" s="228">
        <v>8872</v>
      </c>
      <c r="G5592" s="228">
        <v>574</v>
      </c>
      <c r="H5592" s="228">
        <v>1236</v>
      </c>
      <c r="I5592" s="228">
        <v>1062912.3400000001</v>
      </c>
      <c r="J5592" s="228">
        <v>278222.01</v>
      </c>
      <c r="K5592" s="228">
        <v>173699</v>
      </c>
      <c r="L5592" s="228">
        <v>1683616.99</v>
      </c>
    </row>
    <row r="5593" spans="1:12">
      <c r="A5593" s="228">
        <v>2011</v>
      </c>
      <c r="B5593" s="228" t="s">
        <v>195</v>
      </c>
      <c r="C5593" s="228" t="s">
        <v>66</v>
      </c>
      <c r="D5593" s="228" t="s">
        <v>206</v>
      </c>
      <c r="E5593" s="228">
        <v>50</v>
      </c>
      <c r="F5593" s="228">
        <v>10627</v>
      </c>
      <c r="G5593" s="228">
        <v>890</v>
      </c>
      <c r="H5593" s="228">
        <v>1887</v>
      </c>
      <c r="I5593" s="228">
        <v>1640612.15</v>
      </c>
      <c r="J5593" s="228">
        <v>426062.97</v>
      </c>
      <c r="K5593" s="228">
        <v>433383</v>
      </c>
      <c r="L5593" s="228">
        <v>2752318.22</v>
      </c>
    </row>
    <row r="5594" spans="1:12">
      <c r="A5594" s="228">
        <v>2011</v>
      </c>
      <c r="B5594" s="228" t="s">
        <v>195</v>
      </c>
      <c r="C5594" s="228" t="s">
        <v>66</v>
      </c>
      <c r="D5594" s="228" t="s">
        <v>206</v>
      </c>
      <c r="E5594" s="228">
        <v>55</v>
      </c>
      <c r="F5594" s="228">
        <v>10456</v>
      </c>
      <c r="G5594" s="228">
        <v>962</v>
      </c>
      <c r="H5594" s="228">
        <v>2449</v>
      </c>
      <c r="I5594" s="228">
        <v>2118508.5699999998</v>
      </c>
      <c r="J5594" s="228">
        <v>459847.62</v>
      </c>
      <c r="K5594" s="228">
        <v>508614</v>
      </c>
      <c r="L5594" s="228">
        <v>3319298.62</v>
      </c>
    </row>
    <row r="5595" spans="1:12">
      <c r="A5595" s="228">
        <v>2011</v>
      </c>
      <c r="B5595" s="228" t="s">
        <v>195</v>
      </c>
      <c r="C5595" s="228" t="s">
        <v>66</v>
      </c>
      <c r="D5595" s="228" t="s">
        <v>206</v>
      </c>
      <c r="E5595" s="228">
        <v>60</v>
      </c>
      <c r="F5595" s="228">
        <v>9839</v>
      </c>
      <c r="G5595" s="228">
        <v>1168</v>
      </c>
      <c r="H5595" s="228">
        <v>2947</v>
      </c>
      <c r="I5595" s="228">
        <v>2485614.66</v>
      </c>
      <c r="J5595" s="228">
        <v>572226.16</v>
      </c>
      <c r="K5595" s="228">
        <v>741422.15</v>
      </c>
      <c r="L5595" s="228">
        <v>4072326.08</v>
      </c>
    </row>
    <row r="5596" spans="1:12">
      <c r="A5596" s="228">
        <v>2011</v>
      </c>
      <c r="B5596" s="228" t="s">
        <v>195</v>
      </c>
      <c r="C5596" s="228" t="s">
        <v>66</v>
      </c>
      <c r="D5596" s="228" t="s">
        <v>206</v>
      </c>
      <c r="E5596" s="228">
        <v>65</v>
      </c>
      <c r="F5596" s="228">
        <v>7539</v>
      </c>
      <c r="G5596" s="228">
        <v>1026</v>
      </c>
      <c r="H5596" s="228">
        <v>3013</v>
      </c>
      <c r="I5596" s="228">
        <v>2358478.66</v>
      </c>
      <c r="J5596" s="228">
        <v>552370.5</v>
      </c>
      <c r="K5596" s="228">
        <v>800684.77</v>
      </c>
      <c r="L5596" s="228">
        <v>3896914.14</v>
      </c>
    </row>
    <row r="5597" spans="1:12">
      <c r="A5597" s="228">
        <v>2011</v>
      </c>
      <c r="B5597" s="228" t="s">
        <v>195</v>
      </c>
      <c r="C5597" s="228" t="s">
        <v>66</v>
      </c>
      <c r="D5597" s="228" t="s">
        <v>206</v>
      </c>
      <c r="E5597" s="228">
        <v>70</v>
      </c>
      <c r="F5597" s="228">
        <v>5447</v>
      </c>
      <c r="G5597" s="228">
        <v>927</v>
      </c>
      <c r="H5597" s="228">
        <v>3092</v>
      </c>
      <c r="I5597" s="228">
        <v>2478886.84</v>
      </c>
      <c r="J5597" s="228">
        <v>549621.43000000005</v>
      </c>
      <c r="K5597" s="228">
        <v>649331.9</v>
      </c>
      <c r="L5597" s="228">
        <v>3837500.95</v>
      </c>
    </row>
    <row r="5598" spans="1:12">
      <c r="A5598" s="228">
        <v>2011</v>
      </c>
      <c r="B5598" s="228" t="s">
        <v>195</v>
      </c>
      <c r="C5598" s="228" t="s">
        <v>66</v>
      </c>
      <c r="D5598" s="228" t="s">
        <v>206</v>
      </c>
      <c r="E5598" s="228">
        <v>75</v>
      </c>
      <c r="F5598" s="228">
        <v>4012</v>
      </c>
      <c r="G5598" s="228">
        <v>870</v>
      </c>
      <c r="H5598" s="228">
        <v>3020</v>
      </c>
      <c r="I5598" s="228">
        <v>2080809.52</v>
      </c>
      <c r="J5598" s="228">
        <v>425654.39</v>
      </c>
      <c r="K5598" s="228">
        <v>523328.43</v>
      </c>
      <c r="L5598" s="228">
        <v>3224787.32</v>
      </c>
    </row>
    <row r="5599" spans="1:12">
      <c r="A5599" s="228">
        <v>2011</v>
      </c>
      <c r="B5599" s="228" t="s">
        <v>195</v>
      </c>
      <c r="C5599" s="228" t="s">
        <v>66</v>
      </c>
      <c r="D5599" s="228" t="s">
        <v>206</v>
      </c>
      <c r="E5599" s="228">
        <v>80</v>
      </c>
      <c r="F5599" s="228">
        <v>3019</v>
      </c>
      <c r="G5599" s="228">
        <v>661</v>
      </c>
      <c r="H5599" s="228">
        <v>3280</v>
      </c>
      <c r="I5599" s="228">
        <v>2258106.6800000002</v>
      </c>
      <c r="J5599" s="228">
        <v>343500.84</v>
      </c>
      <c r="K5599" s="228">
        <v>380175.25</v>
      </c>
      <c r="L5599" s="228">
        <v>3066928.71</v>
      </c>
    </row>
    <row r="5600" spans="1:12">
      <c r="A5600" s="228">
        <v>2011</v>
      </c>
      <c r="B5600" s="228" t="s">
        <v>195</v>
      </c>
      <c r="C5600" s="228" t="s">
        <v>66</v>
      </c>
      <c r="D5600" s="228" t="s">
        <v>206</v>
      </c>
      <c r="E5600" s="228">
        <v>85</v>
      </c>
      <c r="F5600" s="228">
        <v>1704</v>
      </c>
      <c r="G5600" s="228">
        <v>399</v>
      </c>
      <c r="H5600" s="228">
        <v>2198</v>
      </c>
      <c r="I5600" s="228">
        <v>1390587.17</v>
      </c>
      <c r="J5600" s="228">
        <v>181747.03</v>
      </c>
      <c r="K5600" s="228">
        <v>134730.43</v>
      </c>
      <c r="L5600" s="228">
        <v>1767875.31</v>
      </c>
    </row>
    <row r="5601" spans="1:12">
      <c r="A5601" s="228">
        <v>2011</v>
      </c>
      <c r="B5601" s="228" t="s">
        <v>195</v>
      </c>
      <c r="C5601" s="228" t="s">
        <v>66</v>
      </c>
      <c r="D5601" s="228" t="s">
        <v>206</v>
      </c>
      <c r="E5601" s="228">
        <v>90</v>
      </c>
      <c r="F5601" s="228">
        <v>643</v>
      </c>
      <c r="G5601" s="228">
        <v>137</v>
      </c>
      <c r="H5601" s="228">
        <v>1035</v>
      </c>
      <c r="I5601" s="228">
        <v>546583.69999999995</v>
      </c>
      <c r="J5601" s="228">
        <v>48446.91</v>
      </c>
      <c r="K5601" s="228">
        <v>34166</v>
      </c>
      <c r="L5601" s="228">
        <v>644179.78</v>
      </c>
    </row>
    <row r="5602" spans="1:12">
      <c r="A5602" s="228">
        <v>2011</v>
      </c>
      <c r="B5602" s="228" t="s">
        <v>195</v>
      </c>
      <c r="C5602" s="228" t="s">
        <v>66</v>
      </c>
      <c r="D5602" s="228" t="s">
        <v>206</v>
      </c>
      <c r="E5602" s="228">
        <v>95</v>
      </c>
      <c r="F5602" s="228">
        <v>189</v>
      </c>
      <c r="G5602" s="228">
        <v>32</v>
      </c>
      <c r="H5602" s="228">
        <v>213</v>
      </c>
      <c r="I5602" s="228">
        <v>113516</v>
      </c>
      <c r="J5602" s="228">
        <v>9288.9500000000007</v>
      </c>
      <c r="K5602" s="228">
        <v>0</v>
      </c>
      <c r="L5602" s="228">
        <v>125759.95</v>
      </c>
    </row>
    <row r="5603" spans="1:12">
      <c r="A5603" s="228">
        <v>2011</v>
      </c>
      <c r="B5603" s="228" t="s">
        <v>195</v>
      </c>
      <c r="C5603" s="228" t="s">
        <v>68</v>
      </c>
      <c r="D5603" s="228" t="s">
        <v>205</v>
      </c>
      <c r="E5603" s="228">
        <v>0</v>
      </c>
      <c r="F5603" s="228">
        <v>6772</v>
      </c>
      <c r="G5603" s="228">
        <v>226</v>
      </c>
      <c r="H5603" s="228">
        <v>766</v>
      </c>
      <c r="I5603" s="228">
        <v>439626.47</v>
      </c>
      <c r="J5603" s="228">
        <v>53864.81</v>
      </c>
      <c r="K5603" s="228">
        <v>27358</v>
      </c>
      <c r="L5603" s="228">
        <v>624313.72</v>
      </c>
    </row>
    <row r="5604" spans="1:12">
      <c r="A5604" s="228">
        <v>2011</v>
      </c>
      <c r="B5604" s="228" t="s">
        <v>195</v>
      </c>
      <c r="C5604" s="228" t="s">
        <v>68</v>
      </c>
      <c r="D5604" s="228" t="s">
        <v>205</v>
      </c>
      <c r="E5604" s="228">
        <v>5</v>
      </c>
      <c r="F5604" s="228">
        <v>6547</v>
      </c>
      <c r="G5604" s="228">
        <v>98</v>
      </c>
      <c r="H5604" s="228">
        <v>135</v>
      </c>
      <c r="I5604" s="228">
        <v>102802.84</v>
      </c>
      <c r="J5604" s="228">
        <v>18905.830000000002</v>
      </c>
      <c r="K5604" s="228">
        <v>767</v>
      </c>
      <c r="L5604" s="228">
        <v>166644.29</v>
      </c>
    </row>
    <row r="5605" spans="1:12">
      <c r="A5605" s="228">
        <v>2011</v>
      </c>
      <c r="B5605" s="228" t="s">
        <v>195</v>
      </c>
      <c r="C5605" s="228" t="s">
        <v>68</v>
      </c>
      <c r="D5605" s="228" t="s">
        <v>205</v>
      </c>
      <c r="E5605" s="228">
        <v>10</v>
      </c>
      <c r="F5605" s="228">
        <v>6270</v>
      </c>
      <c r="G5605" s="228">
        <v>70</v>
      </c>
      <c r="H5605" s="228">
        <v>191</v>
      </c>
      <c r="I5605" s="228">
        <v>123936.18</v>
      </c>
      <c r="J5605" s="228">
        <v>21867.01</v>
      </c>
      <c r="K5605" s="228">
        <v>29284.2</v>
      </c>
      <c r="L5605" s="228">
        <v>202444.23</v>
      </c>
    </row>
    <row r="5606" spans="1:12">
      <c r="A5606" s="228">
        <v>2011</v>
      </c>
      <c r="B5606" s="228" t="s">
        <v>195</v>
      </c>
      <c r="C5606" s="228" t="s">
        <v>68</v>
      </c>
      <c r="D5606" s="228" t="s">
        <v>205</v>
      </c>
      <c r="E5606" s="228">
        <v>15</v>
      </c>
      <c r="F5606" s="228">
        <v>6812</v>
      </c>
      <c r="G5606" s="228">
        <v>125</v>
      </c>
      <c r="H5606" s="228">
        <v>247</v>
      </c>
      <c r="I5606" s="228">
        <v>219380.97</v>
      </c>
      <c r="J5606" s="228">
        <v>35926.18</v>
      </c>
      <c r="K5606" s="228">
        <v>81539</v>
      </c>
      <c r="L5606" s="228">
        <v>429565.64</v>
      </c>
    </row>
    <row r="5607" spans="1:12">
      <c r="A5607" s="228">
        <v>2011</v>
      </c>
      <c r="B5607" s="228" t="s">
        <v>195</v>
      </c>
      <c r="C5607" s="228" t="s">
        <v>68</v>
      </c>
      <c r="D5607" s="228" t="s">
        <v>205</v>
      </c>
      <c r="E5607" s="228">
        <v>20</v>
      </c>
      <c r="F5607" s="228">
        <v>5504</v>
      </c>
      <c r="G5607" s="228">
        <v>109</v>
      </c>
      <c r="H5607" s="228">
        <v>278</v>
      </c>
      <c r="I5607" s="228">
        <v>212226.06</v>
      </c>
      <c r="J5607" s="228">
        <v>33720.339999999997</v>
      </c>
      <c r="K5607" s="228">
        <v>76110</v>
      </c>
      <c r="L5607" s="228">
        <v>411300.82</v>
      </c>
    </row>
    <row r="5608" spans="1:12">
      <c r="A5608" s="228">
        <v>2011</v>
      </c>
      <c r="B5608" s="228" t="s">
        <v>195</v>
      </c>
      <c r="C5608" s="228" t="s">
        <v>68</v>
      </c>
      <c r="D5608" s="228" t="s">
        <v>205</v>
      </c>
      <c r="E5608" s="228">
        <v>25</v>
      </c>
      <c r="F5608" s="228">
        <v>5716</v>
      </c>
      <c r="G5608" s="228">
        <v>92</v>
      </c>
      <c r="H5608" s="228">
        <v>120</v>
      </c>
      <c r="I5608" s="228">
        <v>154114.29999999999</v>
      </c>
      <c r="J5608" s="228">
        <v>31417.1</v>
      </c>
      <c r="K5608" s="228">
        <v>61605</v>
      </c>
      <c r="L5608" s="228">
        <v>379630.66</v>
      </c>
    </row>
    <row r="5609" spans="1:12">
      <c r="A5609" s="228">
        <v>2011</v>
      </c>
      <c r="B5609" s="228" t="s">
        <v>195</v>
      </c>
      <c r="C5609" s="228" t="s">
        <v>68</v>
      </c>
      <c r="D5609" s="228" t="s">
        <v>205</v>
      </c>
      <c r="E5609" s="228">
        <v>30</v>
      </c>
      <c r="F5609" s="228">
        <v>7611</v>
      </c>
      <c r="G5609" s="228">
        <v>155</v>
      </c>
      <c r="H5609" s="228">
        <v>331</v>
      </c>
      <c r="I5609" s="228">
        <v>249976.39</v>
      </c>
      <c r="J5609" s="228">
        <v>45944.56</v>
      </c>
      <c r="K5609" s="228">
        <v>21841</v>
      </c>
      <c r="L5609" s="228">
        <v>516445.63</v>
      </c>
    </row>
    <row r="5610" spans="1:12">
      <c r="A5610" s="228">
        <v>2011</v>
      </c>
      <c r="B5610" s="228" t="s">
        <v>195</v>
      </c>
      <c r="C5610" s="228" t="s">
        <v>68</v>
      </c>
      <c r="D5610" s="228" t="s">
        <v>205</v>
      </c>
      <c r="E5610" s="228">
        <v>35</v>
      </c>
      <c r="F5610" s="228">
        <v>7533</v>
      </c>
      <c r="G5610" s="228">
        <v>184</v>
      </c>
      <c r="H5610" s="228">
        <v>276</v>
      </c>
      <c r="I5610" s="228">
        <v>261597.82</v>
      </c>
      <c r="J5610" s="228">
        <v>51944.22</v>
      </c>
      <c r="K5610" s="228">
        <v>55465</v>
      </c>
      <c r="L5610" s="228">
        <v>515413.96</v>
      </c>
    </row>
    <row r="5611" spans="1:12">
      <c r="A5611" s="228">
        <v>2011</v>
      </c>
      <c r="B5611" s="228" t="s">
        <v>195</v>
      </c>
      <c r="C5611" s="228" t="s">
        <v>68</v>
      </c>
      <c r="D5611" s="228" t="s">
        <v>205</v>
      </c>
      <c r="E5611" s="228">
        <v>40</v>
      </c>
      <c r="F5611" s="228">
        <v>7506</v>
      </c>
      <c r="G5611" s="228">
        <v>184</v>
      </c>
      <c r="H5611" s="228">
        <v>404</v>
      </c>
      <c r="I5611" s="228">
        <v>315014.89</v>
      </c>
      <c r="J5611" s="228">
        <v>75507.7</v>
      </c>
      <c r="K5611" s="228">
        <v>80395.25</v>
      </c>
      <c r="L5611" s="228">
        <v>619570.13</v>
      </c>
    </row>
    <row r="5612" spans="1:12">
      <c r="A5612" s="228">
        <v>2011</v>
      </c>
      <c r="B5612" s="228" t="s">
        <v>195</v>
      </c>
      <c r="C5612" s="228" t="s">
        <v>68</v>
      </c>
      <c r="D5612" s="228" t="s">
        <v>205</v>
      </c>
      <c r="E5612" s="228">
        <v>45</v>
      </c>
      <c r="F5612" s="228">
        <v>7381</v>
      </c>
      <c r="G5612" s="228">
        <v>242</v>
      </c>
      <c r="H5612" s="228">
        <v>341</v>
      </c>
      <c r="I5612" s="228">
        <v>337843.76</v>
      </c>
      <c r="J5612" s="228">
        <v>86351.96</v>
      </c>
      <c r="K5612" s="228">
        <v>46799.9</v>
      </c>
      <c r="L5612" s="228">
        <v>689216.01</v>
      </c>
    </row>
    <row r="5613" spans="1:12">
      <c r="A5613" s="228">
        <v>2011</v>
      </c>
      <c r="B5613" s="228" t="s">
        <v>195</v>
      </c>
      <c r="C5613" s="228" t="s">
        <v>68</v>
      </c>
      <c r="D5613" s="228" t="s">
        <v>205</v>
      </c>
      <c r="E5613" s="228">
        <v>50</v>
      </c>
      <c r="F5613" s="228">
        <v>7547</v>
      </c>
      <c r="G5613" s="228">
        <v>349</v>
      </c>
      <c r="H5613" s="228">
        <v>662</v>
      </c>
      <c r="I5613" s="228">
        <v>604724.03</v>
      </c>
      <c r="J5613" s="228">
        <v>136730.65</v>
      </c>
      <c r="K5613" s="228">
        <v>189492.5</v>
      </c>
      <c r="L5613" s="228">
        <v>1190621.56</v>
      </c>
    </row>
    <row r="5614" spans="1:12">
      <c r="A5614" s="228">
        <v>2011</v>
      </c>
      <c r="B5614" s="228" t="s">
        <v>195</v>
      </c>
      <c r="C5614" s="228" t="s">
        <v>68</v>
      </c>
      <c r="D5614" s="228" t="s">
        <v>205</v>
      </c>
      <c r="E5614" s="228">
        <v>55</v>
      </c>
      <c r="F5614" s="228">
        <v>7153</v>
      </c>
      <c r="G5614" s="228">
        <v>472</v>
      </c>
      <c r="H5614" s="228">
        <v>966</v>
      </c>
      <c r="I5614" s="228">
        <v>1064198.29</v>
      </c>
      <c r="J5614" s="228">
        <v>205629.05</v>
      </c>
      <c r="K5614" s="228">
        <v>227408.35</v>
      </c>
      <c r="L5614" s="228">
        <v>1892534.13</v>
      </c>
    </row>
    <row r="5615" spans="1:12">
      <c r="A5615" s="228">
        <v>2011</v>
      </c>
      <c r="B5615" s="228" t="s">
        <v>195</v>
      </c>
      <c r="C5615" s="228" t="s">
        <v>68</v>
      </c>
      <c r="D5615" s="228" t="s">
        <v>205</v>
      </c>
      <c r="E5615" s="228">
        <v>60</v>
      </c>
      <c r="F5615" s="228">
        <v>6601</v>
      </c>
      <c r="G5615" s="228">
        <v>608</v>
      </c>
      <c r="H5615" s="228">
        <v>1162</v>
      </c>
      <c r="I5615" s="228">
        <v>1179411.48</v>
      </c>
      <c r="J5615" s="228">
        <v>244242.24</v>
      </c>
      <c r="K5615" s="228">
        <v>289313.09999999998</v>
      </c>
      <c r="L5615" s="228">
        <v>2223430.48</v>
      </c>
    </row>
    <row r="5616" spans="1:12">
      <c r="A5616" s="228">
        <v>2011</v>
      </c>
      <c r="B5616" s="228" t="s">
        <v>195</v>
      </c>
      <c r="C5616" s="228" t="s">
        <v>68</v>
      </c>
      <c r="D5616" s="228" t="s">
        <v>205</v>
      </c>
      <c r="E5616" s="228">
        <v>65</v>
      </c>
      <c r="F5616" s="228">
        <v>4636</v>
      </c>
      <c r="G5616" s="228">
        <v>642</v>
      </c>
      <c r="H5616" s="228">
        <v>1645</v>
      </c>
      <c r="I5616" s="228">
        <v>1535511.74</v>
      </c>
      <c r="J5616" s="228">
        <v>246479.35999999999</v>
      </c>
      <c r="K5616" s="228">
        <v>588917.25</v>
      </c>
      <c r="L5616" s="228">
        <v>2821137.58</v>
      </c>
    </row>
    <row r="5617" spans="1:12">
      <c r="A5617" s="228">
        <v>2011</v>
      </c>
      <c r="B5617" s="228" t="s">
        <v>195</v>
      </c>
      <c r="C5617" s="228" t="s">
        <v>68</v>
      </c>
      <c r="D5617" s="228" t="s">
        <v>205</v>
      </c>
      <c r="E5617" s="228">
        <v>70</v>
      </c>
      <c r="F5617" s="228">
        <v>2736</v>
      </c>
      <c r="G5617" s="228">
        <v>512</v>
      </c>
      <c r="H5617" s="228">
        <v>1230</v>
      </c>
      <c r="I5617" s="228">
        <v>987526.88</v>
      </c>
      <c r="J5617" s="228">
        <v>177926.64</v>
      </c>
      <c r="K5617" s="228">
        <v>317538.55</v>
      </c>
      <c r="L5617" s="228">
        <v>1754963.16</v>
      </c>
    </row>
    <row r="5618" spans="1:12">
      <c r="A5618" s="228">
        <v>2011</v>
      </c>
      <c r="B5618" s="228" t="s">
        <v>195</v>
      </c>
      <c r="C5618" s="228" t="s">
        <v>68</v>
      </c>
      <c r="D5618" s="228" t="s">
        <v>205</v>
      </c>
      <c r="E5618" s="228">
        <v>75</v>
      </c>
      <c r="F5618" s="228">
        <v>1710</v>
      </c>
      <c r="G5618" s="228">
        <v>395</v>
      </c>
      <c r="H5618" s="228">
        <v>1111</v>
      </c>
      <c r="I5618" s="228">
        <v>872489.56</v>
      </c>
      <c r="J5618" s="228">
        <v>143207.14000000001</v>
      </c>
      <c r="K5618" s="228">
        <v>237377.65</v>
      </c>
      <c r="L5618" s="228">
        <v>1520869.95</v>
      </c>
    </row>
    <row r="5619" spans="1:12">
      <c r="A5619" s="228">
        <v>2011</v>
      </c>
      <c r="B5619" s="228" t="s">
        <v>195</v>
      </c>
      <c r="C5619" s="228" t="s">
        <v>68</v>
      </c>
      <c r="D5619" s="228" t="s">
        <v>205</v>
      </c>
      <c r="E5619" s="228">
        <v>80</v>
      </c>
      <c r="F5619" s="228">
        <v>1182</v>
      </c>
      <c r="G5619" s="228">
        <v>245</v>
      </c>
      <c r="H5619" s="228">
        <v>1107</v>
      </c>
      <c r="I5619" s="228">
        <v>766893.26</v>
      </c>
      <c r="J5619" s="228">
        <v>95238.98</v>
      </c>
      <c r="K5619" s="228">
        <v>184793.4</v>
      </c>
      <c r="L5619" s="228">
        <v>1169542.98</v>
      </c>
    </row>
    <row r="5620" spans="1:12">
      <c r="A5620" s="228">
        <v>2011</v>
      </c>
      <c r="B5620" s="228" t="s">
        <v>195</v>
      </c>
      <c r="C5620" s="228" t="s">
        <v>68</v>
      </c>
      <c r="D5620" s="228" t="s">
        <v>205</v>
      </c>
      <c r="E5620" s="228">
        <v>85</v>
      </c>
      <c r="F5620" s="228">
        <v>505</v>
      </c>
      <c r="G5620" s="228">
        <v>105</v>
      </c>
      <c r="H5620" s="228">
        <v>652</v>
      </c>
      <c r="I5620" s="228">
        <v>350390.22</v>
      </c>
      <c r="J5620" s="228">
        <v>41202.26</v>
      </c>
      <c r="K5620" s="228">
        <v>63538.05</v>
      </c>
      <c r="L5620" s="228">
        <v>492380.15</v>
      </c>
    </row>
    <row r="5621" spans="1:12">
      <c r="A5621" s="228">
        <v>2011</v>
      </c>
      <c r="B5621" s="228" t="s">
        <v>195</v>
      </c>
      <c r="C5621" s="228" t="s">
        <v>68</v>
      </c>
      <c r="D5621" s="228" t="s">
        <v>205</v>
      </c>
      <c r="E5621" s="228">
        <v>90</v>
      </c>
      <c r="F5621" s="228">
        <v>97</v>
      </c>
      <c r="G5621" s="228">
        <v>14</v>
      </c>
      <c r="H5621" s="228">
        <v>120</v>
      </c>
      <c r="I5621" s="228">
        <v>65820.08</v>
      </c>
      <c r="J5621" s="228">
        <v>5676.2</v>
      </c>
      <c r="K5621" s="228">
        <v>25376</v>
      </c>
      <c r="L5621" s="228">
        <v>100984.98</v>
      </c>
    </row>
    <row r="5622" spans="1:12">
      <c r="A5622" s="228">
        <v>2011</v>
      </c>
      <c r="B5622" s="228" t="s">
        <v>195</v>
      </c>
      <c r="C5622" s="228" t="s">
        <v>68</v>
      </c>
      <c r="D5622" s="228" t="s">
        <v>205</v>
      </c>
      <c r="E5622" s="228">
        <v>95</v>
      </c>
      <c r="F5622" s="228">
        <v>22</v>
      </c>
      <c r="G5622" s="228">
        <v>6</v>
      </c>
      <c r="H5622" s="228">
        <v>49</v>
      </c>
      <c r="I5622" s="228">
        <v>14786.7</v>
      </c>
      <c r="J5622" s="228">
        <v>2476.9</v>
      </c>
      <c r="K5622" s="228">
        <v>0</v>
      </c>
      <c r="L5622" s="228">
        <v>18725.900000000001</v>
      </c>
    </row>
    <row r="5623" spans="1:12">
      <c r="A5623" s="228">
        <v>2011</v>
      </c>
      <c r="B5623" s="228" t="s">
        <v>195</v>
      </c>
      <c r="C5623" s="228" t="s">
        <v>68</v>
      </c>
      <c r="D5623" s="228" t="s">
        <v>206</v>
      </c>
      <c r="E5623" s="228">
        <v>0</v>
      </c>
      <c r="F5623" s="228">
        <v>6277</v>
      </c>
      <c r="G5623" s="228">
        <v>147</v>
      </c>
      <c r="H5623" s="228">
        <v>647</v>
      </c>
      <c r="I5623" s="228">
        <v>378845.07</v>
      </c>
      <c r="J5623" s="228">
        <v>43121.91</v>
      </c>
      <c r="K5623" s="228">
        <v>9340</v>
      </c>
      <c r="L5623" s="228">
        <v>468867.15</v>
      </c>
    </row>
    <row r="5624" spans="1:12">
      <c r="A5624" s="228">
        <v>2011</v>
      </c>
      <c r="B5624" s="228" t="s">
        <v>195</v>
      </c>
      <c r="C5624" s="228" t="s">
        <v>68</v>
      </c>
      <c r="D5624" s="228" t="s">
        <v>206</v>
      </c>
      <c r="E5624" s="228">
        <v>5</v>
      </c>
      <c r="F5624" s="228">
        <v>6248</v>
      </c>
      <c r="G5624" s="228">
        <v>87</v>
      </c>
      <c r="H5624" s="228">
        <v>158</v>
      </c>
      <c r="I5624" s="228">
        <v>101142.1</v>
      </c>
      <c r="J5624" s="228">
        <v>17242.099999999999</v>
      </c>
      <c r="K5624" s="228">
        <v>7945</v>
      </c>
      <c r="L5624" s="228">
        <v>158665.5</v>
      </c>
    </row>
    <row r="5625" spans="1:12">
      <c r="A5625" s="228">
        <v>2011</v>
      </c>
      <c r="B5625" s="228" t="s">
        <v>195</v>
      </c>
      <c r="C5625" s="228" t="s">
        <v>68</v>
      </c>
      <c r="D5625" s="228" t="s">
        <v>206</v>
      </c>
      <c r="E5625" s="228">
        <v>10</v>
      </c>
      <c r="F5625" s="228">
        <v>6084</v>
      </c>
      <c r="G5625" s="228">
        <v>51</v>
      </c>
      <c r="H5625" s="228">
        <v>70</v>
      </c>
      <c r="I5625" s="228">
        <v>79381.52</v>
      </c>
      <c r="J5625" s="228">
        <v>15745.33</v>
      </c>
      <c r="K5625" s="228">
        <v>13460</v>
      </c>
      <c r="L5625" s="228">
        <v>132453.93</v>
      </c>
    </row>
    <row r="5626" spans="1:12">
      <c r="A5626" s="228">
        <v>2011</v>
      </c>
      <c r="B5626" s="228" t="s">
        <v>195</v>
      </c>
      <c r="C5626" s="228" t="s">
        <v>68</v>
      </c>
      <c r="D5626" s="228" t="s">
        <v>206</v>
      </c>
      <c r="E5626" s="228">
        <v>15</v>
      </c>
      <c r="F5626" s="228">
        <v>6374</v>
      </c>
      <c r="G5626" s="228">
        <v>172</v>
      </c>
      <c r="H5626" s="228">
        <v>427</v>
      </c>
      <c r="I5626" s="228">
        <v>332803.94</v>
      </c>
      <c r="J5626" s="228">
        <v>43940.92</v>
      </c>
      <c r="K5626" s="228">
        <v>58535</v>
      </c>
      <c r="L5626" s="228">
        <v>533221.72</v>
      </c>
    </row>
    <row r="5627" spans="1:12">
      <c r="A5627" s="228">
        <v>2011</v>
      </c>
      <c r="B5627" s="228" t="s">
        <v>195</v>
      </c>
      <c r="C5627" s="228" t="s">
        <v>68</v>
      </c>
      <c r="D5627" s="228" t="s">
        <v>206</v>
      </c>
      <c r="E5627" s="228">
        <v>20</v>
      </c>
      <c r="F5627" s="228">
        <v>5922</v>
      </c>
      <c r="G5627" s="228">
        <v>197</v>
      </c>
      <c r="H5627" s="228">
        <v>622</v>
      </c>
      <c r="I5627" s="228">
        <v>434378.69</v>
      </c>
      <c r="J5627" s="228">
        <v>64970.97</v>
      </c>
      <c r="K5627" s="228">
        <v>74993</v>
      </c>
      <c r="L5627" s="228">
        <v>693631.7</v>
      </c>
    </row>
    <row r="5628" spans="1:12">
      <c r="A5628" s="228">
        <v>2011</v>
      </c>
      <c r="B5628" s="228" t="s">
        <v>195</v>
      </c>
      <c r="C5628" s="228" t="s">
        <v>68</v>
      </c>
      <c r="D5628" s="228" t="s">
        <v>206</v>
      </c>
      <c r="E5628" s="228">
        <v>25</v>
      </c>
      <c r="F5628" s="228">
        <v>7272</v>
      </c>
      <c r="G5628" s="228">
        <v>267</v>
      </c>
      <c r="H5628" s="228">
        <v>675</v>
      </c>
      <c r="I5628" s="228">
        <v>568418.61</v>
      </c>
      <c r="J5628" s="228">
        <v>123303.99</v>
      </c>
      <c r="K5628" s="228">
        <v>49229</v>
      </c>
      <c r="L5628" s="228">
        <v>933158.35</v>
      </c>
    </row>
    <row r="5629" spans="1:12">
      <c r="A5629" s="228">
        <v>2011</v>
      </c>
      <c r="B5629" s="228" t="s">
        <v>195</v>
      </c>
      <c r="C5629" s="228" t="s">
        <v>68</v>
      </c>
      <c r="D5629" s="228" t="s">
        <v>206</v>
      </c>
      <c r="E5629" s="228">
        <v>30</v>
      </c>
      <c r="F5629" s="228">
        <v>8969</v>
      </c>
      <c r="G5629" s="228">
        <v>542</v>
      </c>
      <c r="H5629" s="228">
        <v>1699</v>
      </c>
      <c r="I5629" s="228">
        <v>1346874.51</v>
      </c>
      <c r="J5629" s="228">
        <v>263068.02</v>
      </c>
      <c r="K5629" s="228">
        <v>34776</v>
      </c>
      <c r="L5629" s="228">
        <v>2067548.43</v>
      </c>
    </row>
    <row r="5630" spans="1:12">
      <c r="A5630" s="228">
        <v>2011</v>
      </c>
      <c r="B5630" s="228" t="s">
        <v>195</v>
      </c>
      <c r="C5630" s="228" t="s">
        <v>68</v>
      </c>
      <c r="D5630" s="228" t="s">
        <v>206</v>
      </c>
      <c r="E5630" s="228">
        <v>35</v>
      </c>
      <c r="F5630" s="228">
        <v>8489</v>
      </c>
      <c r="G5630" s="228">
        <v>552</v>
      </c>
      <c r="H5630" s="228">
        <v>1384</v>
      </c>
      <c r="I5630" s="228">
        <v>1164917.72</v>
      </c>
      <c r="J5630" s="228">
        <v>252940.74</v>
      </c>
      <c r="K5630" s="228">
        <v>120407</v>
      </c>
      <c r="L5630" s="228">
        <v>1958904.04</v>
      </c>
    </row>
    <row r="5631" spans="1:12">
      <c r="A5631" s="228">
        <v>2011</v>
      </c>
      <c r="B5631" s="228" t="s">
        <v>195</v>
      </c>
      <c r="C5631" s="228" t="s">
        <v>68</v>
      </c>
      <c r="D5631" s="228" t="s">
        <v>206</v>
      </c>
      <c r="E5631" s="228">
        <v>40</v>
      </c>
      <c r="F5631" s="228">
        <v>8552</v>
      </c>
      <c r="G5631" s="228">
        <v>465</v>
      </c>
      <c r="H5631" s="228">
        <v>881</v>
      </c>
      <c r="I5631" s="228">
        <v>745879.15</v>
      </c>
      <c r="J5631" s="228">
        <v>168330.98</v>
      </c>
      <c r="K5631" s="228">
        <v>103960</v>
      </c>
      <c r="L5631" s="228">
        <v>1395865.12</v>
      </c>
    </row>
    <row r="5632" spans="1:12">
      <c r="A5632" s="228">
        <v>2011</v>
      </c>
      <c r="B5632" s="228" t="s">
        <v>195</v>
      </c>
      <c r="C5632" s="228" t="s">
        <v>68</v>
      </c>
      <c r="D5632" s="228" t="s">
        <v>206</v>
      </c>
      <c r="E5632" s="228">
        <v>45</v>
      </c>
      <c r="F5632" s="228">
        <v>8274</v>
      </c>
      <c r="G5632" s="228">
        <v>436</v>
      </c>
      <c r="H5632" s="228">
        <v>835</v>
      </c>
      <c r="I5632" s="228">
        <v>727649.27</v>
      </c>
      <c r="J5632" s="228">
        <v>152967.5</v>
      </c>
      <c r="K5632" s="228">
        <v>251083.2</v>
      </c>
      <c r="L5632" s="228">
        <v>1490145.25</v>
      </c>
    </row>
    <row r="5633" spans="1:12">
      <c r="A5633" s="228">
        <v>2011</v>
      </c>
      <c r="B5633" s="228" t="s">
        <v>195</v>
      </c>
      <c r="C5633" s="228" t="s">
        <v>68</v>
      </c>
      <c r="D5633" s="228" t="s">
        <v>206</v>
      </c>
      <c r="E5633" s="228">
        <v>50</v>
      </c>
      <c r="F5633" s="228">
        <v>8604</v>
      </c>
      <c r="G5633" s="228">
        <v>533</v>
      </c>
      <c r="H5633" s="228">
        <v>971</v>
      </c>
      <c r="I5633" s="228">
        <v>829389.39</v>
      </c>
      <c r="J5633" s="228">
        <v>171987.1</v>
      </c>
      <c r="K5633" s="228">
        <v>170634</v>
      </c>
      <c r="L5633" s="228">
        <v>1544731.91</v>
      </c>
    </row>
    <row r="5634" spans="1:12">
      <c r="A5634" s="228">
        <v>2011</v>
      </c>
      <c r="B5634" s="228" t="s">
        <v>195</v>
      </c>
      <c r="C5634" s="228" t="s">
        <v>68</v>
      </c>
      <c r="D5634" s="228" t="s">
        <v>206</v>
      </c>
      <c r="E5634" s="228">
        <v>55</v>
      </c>
      <c r="F5634" s="228">
        <v>7765</v>
      </c>
      <c r="G5634" s="228">
        <v>643</v>
      </c>
      <c r="H5634" s="228">
        <v>1392</v>
      </c>
      <c r="I5634" s="228">
        <v>1117277.1599999999</v>
      </c>
      <c r="J5634" s="228">
        <v>176592.93</v>
      </c>
      <c r="K5634" s="228">
        <v>344028</v>
      </c>
      <c r="L5634" s="228">
        <v>2003059.04</v>
      </c>
    </row>
    <row r="5635" spans="1:12">
      <c r="A5635" s="228">
        <v>2011</v>
      </c>
      <c r="B5635" s="228" t="s">
        <v>195</v>
      </c>
      <c r="C5635" s="228" t="s">
        <v>68</v>
      </c>
      <c r="D5635" s="228" t="s">
        <v>206</v>
      </c>
      <c r="E5635" s="228">
        <v>60</v>
      </c>
      <c r="F5635" s="228">
        <v>6970</v>
      </c>
      <c r="G5635" s="228">
        <v>567</v>
      </c>
      <c r="H5635" s="228">
        <v>1464</v>
      </c>
      <c r="I5635" s="228">
        <v>1348924.44</v>
      </c>
      <c r="J5635" s="228">
        <v>243410.61</v>
      </c>
      <c r="K5635" s="228">
        <v>484749.05</v>
      </c>
      <c r="L5635" s="228">
        <v>2513603.1</v>
      </c>
    </row>
    <row r="5636" spans="1:12">
      <c r="A5636" s="228">
        <v>2011</v>
      </c>
      <c r="B5636" s="228" t="s">
        <v>195</v>
      </c>
      <c r="C5636" s="228" t="s">
        <v>68</v>
      </c>
      <c r="D5636" s="228" t="s">
        <v>206</v>
      </c>
      <c r="E5636" s="228">
        <v>65</v>
      </c>
      <c r="F5636" s="228">
        <v>4672</v>
      </c>
      <c r="G5636" s="228">
        <v>536</v>
      </c>
      <c r="H5636" s="228">
        <v>1332</v>
      </c>
      <c r="I5636" s="228">
        <v>1131314.3</v>
      </c>
      <c r="J5636" s="228">
        <v>179730.47</v>
      </c>
      <c r="K5636" s="228">
        <v>364233.25</v>
      </c>
      <c r="L5636" s="228">
        <v>1999360.86</v>
      </c>
    </row>
    <row r="5637" spans="1:12">
      <c r="A5637" s="228">
        <v>2011</v>
      </c>
      <c r="B5637" s="228" t="s">
        <v>195</v>
      </c>
      <c r="C5637" s="228" t="s">
        <v>68</v>
      </c>
      <c r="D5637" s="228" t="s">
        <v>206</v>
      </c>
      <c r="E5637" s="228">
        <v>70</v>
      </c>
      <c r="F5637" s="228">
        <v>3021</v>
      </c>
      <c r="G5637" s="228">
        <v>471</v>
      </c>
      <c r="H5637" s="228">
        <v>1478</v>
      </c>
      <c r="I5637" s="228">
        <v>1237495.17</v>
      </c>
      <c r="J5637" s="228">
        <v>184670.98</v>
      </c>
      <c r="K5637" s="228">
        <v>438324.15</v>
      </c>
      <c r="L5637" s="228">
        <v>2098379.4700000002</v>
      </c>
    </row>
    <row r="5638" spans="1:12">
      <c r="A5638" s="228">
        <v>2011</v>
      </c>
      <c r="B5638" s="228" t="s">
        <v>195</v>
      </c>
      <c r="C5638" s="228" t="s">
        <v>68</v>
      </c>
      <c r="D5638" s="228" t="s">
        <v>206</v>
      </c>
      <c r="E5638" s="228">
        <v>75</v>
      </c>
      <c r="F5638" s="228">
        <v>1977</v>
      </c>
      <c r="G5638" s="228">
        <v>355</v>
      </c>
      <c r="H5638" s="228">
        <v>1207</v>
      </c>
      <c r="I5638" s="228">
        <v>929231.05</v>
      </c>
      <c r="J5638" s="228">
        <v>152232.6</v>
      </c>
      <c r="K5638" s="228">
        <v>230292.25</v>
      </c>
      <c r="L5638" s="228">
        <v>1472033.31</v>
      </c>
    </row>
    <row r="5639" spans="1:12">
      <c r="A5639" s="228">
        <v>2011</v>
      </c>
      <c r="B5639" s="228" t="s">
        <v>195</v>
      </c>
      <c r="C5639" s="228" t="s">
        <v>68</v>
      </c>
      <c r="D5639" s="228" t="s">
        <v>206</v>
      </c>
      <c r="E5639" s="228">
        <v>80</v>
      </c>
      <c r="F5639" s="228">
        <v>1429</v>
      </c>
      <c r="G5639" s="228">
        <v>270</v>
      </c>
      <c r="H5639" s="228">
        <v>1055</v>
      </c>
      <c r="I5639" s="228">
        <v>662372.02</v>
      </c>
      <c r="J5639" s="228">
        <v>82385.78</v>
      </c>
      <c r="K5639" s="228">
        <v>100132</v>
      </c>
      <c r="L5639" s="228">
        <v>909195.37</v>
      </c>
    </row>
    <row r="5640" spans="1:12">
      <c r="A5640" s="228">
        <v>2011</v>
      </c>
      <c r="B5640" s="228" t="s">
        <v>195</v>
      </c>
      <c r="C5640" s="228" t="s">
        <v>68</v>
      </c>
      <c r="D5640" s="228" t="s">
        <v>206</v>
      </c>
      <c r="E5640" s="228">
        <v>85</v>
      </c>
      <c r="F5640" s="228">
        <v>889</v>
      </c>
      <c r="G5640" s="228">
        <v>166</v>
      </c>
      <c r="H5640" s="228">
        <v>1143</v>
      </c>
      <c r="I5640" s="228">
        <v>686439.79</v>
      </c>
      <c r="J5640" s="228">
        <v>74800.58</v>
      </c>
      <c r="K5640" s="228">
        <v>112096.8</v>
      </c>
      <c r="L5640" s="228">
        <v>912719.25</v>
      </c>
    </row>
    <row r="5641" spans="1:12">
      <c r="A5641" s="228">
        <v>2011</v>
      </c>
      <c r="B5641" s="228" t="s">
        <v>195</v>
      </c>
      <c r="C5641" s="228" t="s">
        <v>68</v>
      </c>
      <c r="D5641" s="228" t="s">
        <v>206</v>
      </c>
      <c r="E5641" s="228">
        <v>90</v>
      </c>
      <c r="F5641" s="228">
        <v>330</v>
      </c>
      <c r="G5641" s="228">
        <v>43</v>
      </c>
      <c r="H5641" s="228">
        <v>285</v>
      </c>
      <c r="I5641" s="228">
        <v>122277</v>
      </c>
      <c r="J5641" s="228">
        <v>14706.15</v>
      </c>
      <c r="K5641" s="228">
        <v>410</v>
      </c>
      <c r="L5641" s="228">
        <v>141908.70000000001</v>
      </c>
    </row>
    <row r="5642" spans="1:12">
      <c r="A5642" s="228">
        <v>2011</v>
      </c>
      <c r="B5642" s="228" t="s">
        <v>195</v>
      </c>
      <c r="C5642" s="228" t="s">
        <v>68</v>
      </c>
      <c r="D5642" s="228" t="s">
        <v>206</v>
      </c>
      <c r="E5642" s="228">
        <v>95</v>
      </c>
      <c r="F5642" s="228">
        <v>90</v>
      </c>
      <c r="G5642" s="228">
        <v>10</v>
      </c>
      <c r="H5642" s="228">
        <v>133</v>
      </c>
      <c r="I5642" s="228">
        <v>71927</v>
      </c>
      <c r="J5642" s="228">
        <v>4992.28</v>
      </c>
      <c r="K5642" s="228">
        <v>0</v>
      </c>
      <c r="L5642" s="228">
        <v>78344.53</v>
      </c>
    </row>
    <row r="5643" spans="1:12">
      <c r="A5643" s="228">
        <v>2011</v>
      </c>
      <c r="B5643" s="228" t="s">
        <v>195</v>
      </c>
      <c r="C5643" s="228" t="s">
        <v>67</v>
      </c>
      <c r="D5643" s="228" t="s">
        <v>205</v>
      </c>
      <c r="E5643" s="228">
        <v>0</v>
      </c>
      <c r="F5643" s="228">
        <v>3149</v>
      </c>
      <c r="G5643" s="228">
        <v>84</v>
      </c>
      <c r="H5643" s="228">
        <v>288</v>
      </c>
      <c r="I5643" s="228">
        <v>165920.95000000001</v>
      </c>
      <c r="J5643" s="228">
        <v>26975.4</v>
      </c>
      <c r="K5643" s="228">
        <v>554</v>
      </c>
      <c r="L5643" s="228">
        <v>210119.4</v>
      </c>
    </row>
    <row r="5644" spans="1:12">
      <c r="A5644" s="228">
        <v>2011</v>
      </c>
      <c r="B5644" s="228" t="s">
        <v>195</v>
      </c>
      <c r="C5644" s="228" t="s">
        <v>67</v>
      </c>
      <c r="D5644" s="228" t="s">
        <v>205</v>
      </c>
      <c r="E5644" s="228">
        <v>5</v>
      </c>
      <c r="F5644" s="228">
        <v>2951</v>
      </c>
      <c r="G5644" s="228">
        <v>19</v>
      </c>
      <c r="H5644" s="228">
        <v>27</v>
      </c>
      <c r="I5644" s="228">
        <v>19848</v>
      </c>
      <c r="J5644" s="228">
        <v>5855.85</v>
      </c>
      <c r="K5644" s="228">
        <v>1110</v>
      </c>
      <c r="L5644" s="228">
        <v>38032.400000000001</v>
      </c>
    </row>
    <row r="5645" spans="1:12">
      <c r="A5645" s="228">
        <v>2011</v>
      </c>
      <c r="B5645" s="228" t="s">
        <v>195</v>
      </c>
      <c r="C5645" s="228" t="s">
        <v>67</v>
      </c>
      <c r="D5645" s="228" t="s">
        <v>205</v>
      </c>
      <c r="E5645" s="228">
        <v>10</v>
      </c>
      <c r="F5645" s="228">
        <v>3045</v>
      </c>
      <c r="G5645" s="228">
        <v>19</v>
      </c>
      <c r="H5645" s="228">
        <v>108</v>
      </c>
      <c r="I5645" s="228">
        <v>46436.3</v>
      </c>
      <c r="J5645" s="228">
        <v>9103.5400000000009</v>
      </c>
      <c r="K5645" s="228">
        <v>302</v>
      </c>
      <c r="L5645" s="228">
        <v>66983.490000000005</v>
      </c>
    </row>
    <row r="5646" spans="1:12">
      <c r="A5646" s="228">
        <v>2011</v>
      </c>
      <c r="B5646" s="228" t="s">
        <v>195</v>
      </c>
      <c r="C5646" s="228" t="s">
        <v>67</v>
      </c>
      <c r="D5646" s="228" t="s">
        <v>205</v>
      </c>
      <c r="E5646" s="228">
        <v>15</v>
      </c>
      <c r="F5646" s="228">
        <v>3129</v>
      </c>
      <c r="G5646" s="228">
        <v>43</v>
      </c>
      <c r="H5646" s="228">
        <v>59</v>
      </c>
      <c r="I5646" s="228">
        <v>67768.399999999994</v>
      </c>
      <c r="J5646" s="228">
        <v>23241.5</v>
      </c>
      <c r="K5646" s="228">
        <v>11278</v>
      </c>
      <c r="L5646" s="228">
        <v>116399.8</v>
      </c>
    </row>
    <row r="5647" spans="1:12">
      <c r="A5647" s="228">
        <v>2011</v>
      </c>
      <c r="B5647" s="228" t="s">
        <v>195</v>
      </c>
      <c r="C5647" s="228" t="s">
        <v>67</v>
      </c>
      <c r="D5647" s="228" t="s">
        <v>205</v>
      </c>
      <c r="E5647" s="228">
        <v>20</v>
      </c>
      <c r="F5647" s="228">
        <v>2267</v>
      </c>
      <c r="G5647" s="228">
        <v>29</v>
      </c>
      <c r="H5647" s="228">
        <v>48</v>
      </c>
      <c r="I5647" s="228">
        <v>44472</v>
      </c>
      <c r="J5647" s="228">
        <v>14336.75</v>
      </c>
      <c r="K5647" s="228">
        <v>17040</v>
      </c>
      <c r="L5647" s="228">
        <v>84983.9</v>
      </c>
    </row>
    <row r="5648" spans="1:12">
      <c r="A5648" s="228">
        <v>2011</v>
      </c>
      <c r="B5648" s="228" t="s">
        <v>195</v>
      </c>
      <c r="C5648" s="228" t="s">
        <v>67</v>
      </c>
      <c r="D5648" s="228" t="s">
        <v>205</v>
      </c>
      <c r="E5648" s="228">
        <v>25</v>
      </c>
      <c r="F5648" s="228">
        <v>2327</v>
      </c>
      <c r="G5648" s="228">
        <v>42</v>
      </c>
      <c r="H5648" s="228">
        <v>72</v>
      </c>
      <c r="I5648" s="228">
        <v>78656.81</v>
      </c>
      <c r="J5648" s="228">
        <v>26917.65</v>
      </c>
      <c r="K5648" s="228">
        <v>17405</v>
      </c>
      <c r="L5648" s="228">
        <v>151945.67000000001</v>
      </c>
    </row>
    <row r="5649" spans="1:12">
      <c r="A5649" s="228">
        <v>2011</v>
      </c>
      <c r="B5649" s="228" t="s">
        <v>195</v>
      </c>
      <c r="C5649" s="228" t="s">
        <v>67</v>
      </c>
      <c r="D5649" s="228" t="s">
        <v>205</v>
      </c>
      <c r="E5649" s="228">
        <v>30</v>
      </c>
      <c r="F5649" s="228">
        <v>3037</v>
      </c>
      <c r="G5649" s="228">
        <v>41</v>
      </c>
      <c r="H5649" s="228">
        <v>101</v>
      </c>
      <c r="I5649" s="228">
        <v>86154</v>
      </c>
      <c r="J5649" s="228">
        <v>19864.080000000002</v>
      </c>
      <c r="K5649" s="228">
        <v>9998</v>
      </c>
      <c r="L5649" s="228">
        <v>139614.98000000001</v>
      </c>
    </row>
    <row r="5650" spans="1:12">
      <c r="A5650" s="228">
        <v>2011</v>
      </c>
      <c r="B5650" s="228" t="s">
        <v>195</v>
      </c>
      <c r="C5650" s="228" t="s">
        <v>67</v>
      </c>
      <c r="D5650" s="228" t="s">
        <v>205</v>
      </c>
      <c r="E5650" s="228">
        <v>35</v>
      </c>
      <c r="F5650" s="228">
        <v>3296</v>
      </c>
      <c r="G5650" s="228">
        <v>65</v>
      </c>
      <c r="H5650" s="228">
        <v>239</v>
      </c>
      <c r="I5650" s="228">
        <v>158591.79999999999</v>
      </c>
      <c r="J5650" s="228">
        <v>28766.05</v>
      </c>
      <c r="K5650" s="228">
        <v>13714</v>
      </c>
      <c r="L5650" s="228">
        <v>230045.03</v>
      </c>
    </row>
    <row r="5651" spans="1:12">
      <c r="A5651" s="228">
        <v>2011</v>
      </c>
      <c r="B5651" s="228" t="s">
        <v>195</v>
      </c>
      <c r="C5651" s="228" t="s">
        <v>67</v>
      </c>
      <c r="D5651" s="228" t="s">
        <v>205</v>
      </c>
      <c r="E5651" s="228">
        <v>40</v>
      </c>
      <c r="F5651" s="228">
        <v>3360</v>
      </c>
      <c r="G5651" s="228">
        <v>79</v>
      </c>
      <c r="H5651" s="228">
        <v>130</v>
      </c>
      <c r="I5651" s="228">
        <v>112140.95</v>
      </c>
      <c r="J5651" s="228">
        <v>41460.410000000003</v>
      </c>
      <c r="K5651" s="228">
        <v>13022</v>
      </c>
      <c r="L5651" s="228">
        <v>203587.5</v>
      </c>
    </row>
    <row r="5652" spans="1:12">
      <c r="A5652" s="228">
        <v>2011</v>
      </c>
      <c r="B5652" s="228" t="s">
        <v>195</v>
      </c>
      <c r="C5652" s="228" t="s">
        <v>67</v>
      </c>
      <c r="D5652" s="228" t="s">
        <v>205</v>
      </c>
      <c r="E5652" s="228">
        <v>45</v>
      </c>
      <c r="F5652" s="228">
        <v>3547</v>
      </c>
      <c r="G5652" s="228">
        <v>94</v>
      </c>
      <c r="H5652" s="228">
        <v>155</v>
      </c>
      <c r="I5652" s="228">
        <v>124551.35</v>
      </c>
      <c r="J5652" s="228">
        <v>49091.360000000001</v>
      </c>
      <c r="K5652" s="228">
        <v>6674</v>
      </c>
      <c r="L5652" s="228">
        <v>221403.6</v>
      </c>
    </row>
    <row r="5653" spans="1:12">
      <c r="A5653" s="228">
        <v>2011</v>
      </c>
      <c r="B5653" s="228" t="s">
        <v>195</v>
      </c>
      <c r="C5653" s="228" t="s">
        <v>67</v>
      </c>
      <c r="D5653" s="228" t="s">
        <v>205</v>
      </c>
      <c r="E5653" s="228">
        <v>50</v>
      </c>
      <c r="F5653" s="228">
        <v>3524</v>
      </c>
      <c r="G5653" s="228">
        <v>130</v>
      </c>
      <c r="H5653" s="228">
        <v>216</v>
      </c>
      <c r="I5653" s="228">
        <v>176025.15</v>
      </c>
      <c r="J5653" s="228">
        <v>55832.86</v>
      </c>
      <c r="K5653" s="228">
        <v>42448</v>
      </c>
      <c r="L5653" s="228">
        <v>340525.25</v>
      </c>
    </row>
    <row r="5654" spans="1:12">
      <c r="A5654" s="228">
        <v>2011</v>
      </c>
      <c r="B5654" s="228" t="s">
        <v>195</v>
      </c>
      <c r="C5654" s="228" t="s">
        <v>67</v>
      </c>
      <c r="D5654" s="228" t="s">
        <v>205</v>
      </c>
      <c r="E5654" s="228">
        <v>55</v>
      </c>
      <c r="F5654" s="228">
        <v>3152</v>
      </c>
      <c r="G5654" s="228">
        <v>172</v>
      </c>
      <c r="H5654" s="228">
        <v>329</v>
      </c>
      <c r="I5654" s="228">
        <v>394751</v>
      </c>
      <c r="J5654" s="228">
        <v>106103.53</v>
      </c>
      <c r="K5654" s="228">
        <v>157844</v>
      </c>
      <c r="L5654" s="228">
        <v>731198.6</v>
      </c>
    </row>
    <row r="5655" spans="1:12">
      <c r="A5655" s="228">
        <v>2011</v>
      </c>
      <c r="B5655" s="228" t="s">
        <v>195</v>
      </c>
      <c r="C5655" s="228" t="s">
        <v>67</v>
      </c>
      <c r="D5655" s="228" t="s">
        <v>205</v>
      </c>
      <c r="E5655" s="228">
        <v>60</v>
      </c>
      <c r="F5655" s="228">
        <v>2623</v>
      </c>
      <c r="G5655" s="228">
        <v>184</v>
      </c>
      <c r="H5655" s="228">
        <v>481</v>
      </c>
      <c r="I5655" s="228">
        <v>502488.7</v>
      </c>
      <c r="J5655" s="228">
        <v>128010.3</v>
      </c>
      <c r="K5655" s="228">
        <v>137649</v>
      </c>
      <c r="L5655" s="228">
        <v>847258.49</v>
      </c>
    </row>
    <row r="5656" spans="1:12">
      <c r="A5656" s="228">
        <v>2011</v>
      </c>
      <c r="B5656" s="228" t="s">
        <v>195</v>
      </c>
      <c r="C5656" s="228" t="s">
        <v>67</v>
      </c>
      <c r="D5656" s="228" t="s">
        <v>205</v>
      </c>
      <c r="E5656" s="228">
        <v>65</v>
      </c>
      <c r="F5656" s="228">
        <v>1505</v>
      </c>
      <c r="G5656" s="228">
        <v>138</v>
      </c>
      <c r="H5656" s="228">
        <v>419</v>
      </c>
      <c r="I5656" s="228">
        <v>359607.93</v>
      </c>
      <c r="J5656" s="228">
        <v>93919.19</v>
      </c>
      <c r="K5656" s="228">
        <v>116967</v>
      </c>
      <c r="L5656" s="228">
        <v>637476</v>
      </c>
    </row>
    <row r="5657" spans="1:12">
      <c r="A5657" s="228">
        <v>2011</v>
      </c>
      <c r="B5657" s="228" t="s">
        <v>195</v>
      </c>
      <c r="C5657" s="228" t="s">
        <v>67</v>
      </c>
      <c r="D5657" s="228" t="s">
        <v>205</v>
      </c>
      <c r="E5657" s="228">
        <v>70</v>
      </c>
      <c r="F5657" s="228">
        <v>811</v>
      </c>
      <c r="G5657" s="228">
        <v>125</v>
      </c>
      <c r="H5657" s="228">
        <v>409</v>
      </c>
      <c r="I5657" s="228">
        <v>365751.22</v>
      </c>
      <c r="J5657" s="228">
        <v>88080.26</v>
      </c>
      <c r="K5657" s="228">
        <v>87328</v>
      </c>
      <c r="L5657" s="228">
        <v>576061.11</v>
      </c>
    </row>
    <row r="5658" spans="1:12">
      <c r="A5658" s="228">
        <v>2011</v>
      </c>
      <c r="B5658" s="228" t="s">
        <v>195</v>
      </c>
      <c r="C5658" s="228" t="s">
        <v>67</v>
      </c>
      <c r="D5658" s="228" t="s">
        <v>205</v>
      </c>
      <c r="E5658" s="228">
        <v>75</v>
      </c>
      <c r="F5658" s="228">
        <v>320</v>
      </c>
      <c r="G5658" s="228">
        <v>44</v>
      </c>
      <c r="H5658" s="228">
        <v>201</v>
      </c>
      <c r="I5658" s="228">
        <v>166458</v>
      </c>
      <c r="J5658" s="228">
        <v>34469.9</v>
      </c>
      <c r="K5658" s="228">
        <v>47749</v>
      </c>
      <c r="L5658" s="228">
        <v>261415.63</v>
      </c>
    </row>
    <row r="5659" spans="1:12">
      <c r="A5659" s="228">
        <v>2011</v>
      </c>
      <c r="B5659" s="228" t="s">
        <v>195</v>
      </c>
      <c r="C5659" s="228" t="s">
        <v>67</v>
      </c>
      <c r="D5659" s="228" t="s">
        <v>205</v>
      </c>
      <c r="E5659" s="228">
        <v>80</v>
      </c>
      <c r="F5659" s="228">
        <v>177</v>
      </c>
      <c r="G5659" s="228">
        <v>22</v>
      </c>
      <c r="H5659" s="228">
        <v>103</v>
      </c>
      <c r="I5659" s="228">
        <v>70619</v>
      </c>
      <c r="J5659" s="228">
        <v>9687.2999999999993</v>
      </c>
      <c r="K5659" s="228">
        <v>20346</v>
      </c>
      <c r="L5659" s="228">
        <v>105647.2</v>
      </c>
    </row>
    <row r="5660" spans="1:12">
      <c r="A5660" s="228">
        <v>2011</v>
      </c>
      <c r="B5660" s="228" t="s">
        <v>195</v>
      </c>
      <c r="C5660" s="228" t="s">
        <v>67</v>
      </c>
      <c r="D5660" s="228" t="s">
        <v>205</v>
      </c>
      <c r="E5660" s="228">
        <v>85</v>
      </c>
      <c r="F5660" s="228">
        <v>49</v>
      </c>
      <c r="G5660" s="228">
        <v>4</v>
      </c>
      <c r="H5660" s="228">
        <v>8</v>
      </c>
      <c r="I5660" s="228">
        <v>5473</v>
      </c>
      <c r="J5660" s="228">
        <v>1018</v>
      </c>
      <c r="K5660" s="228">
        <v>0</v>
      </c>
      <c r="L5660" s="228">
        <v>6641</v>
      </c>
    </row>
    <row r="5661" spans="1:12">
      <c r="A5661" s="228">
        <v>2011</v>
      </c>
      <c r="B5661" s="228" t="s">
        <v>195</v>
      </c>
      <c r="C5661" s="228" t="s">
        <v>67</v>
      </c>
      <c r="D5661" s="228" t="s">
        <v>205</v>
      </c>
      <c r="E5661" s="228">
        <v>90</v>
      </c>
      <c r="F5661" s="228">
        <v>6</v>
      </c>
      <c r="G5661" s="228">
        <v>1</v>
      </c>
      <c r="H5661" s="228">
        <v>10</v>
      </c>
      <c r="I5661" s="228">
        <v>3621</v>
      </c>
      <c r="J5661" s="228">
        <v>25</v>
      </c>
      <c r="K5661" s="228">
        <v>0</v>
      </c>
      <c r="L5661" s="228">
        <v>3646</v>
      </c>
    </row>
    <row r="5662" spans="1:12">
      <c r="A5662" s="228">
        <v>2011</v>
      </c>
      <c r="B5662" s="228" t="s">
        <v>195</v>
      </c>
      <c r="C5662" s="228" t="s">
        <v>67</v>
      </c>
      <c r="D5662" s="228" t="s">
        <v>205</v>
      </c>
      <c r="E5662" s="228">
        <v>95</v>
      </c>
      <c r="F5662" s="228">
        <v>1</v>
      </c>
      <c r="G5662" s="228">
        <v>0</v>
      </c>
      <c r="H5662" s="228">
        <v>0</v>
      </c>
      <c r="I5662" s="228">
        <v>0</v>
      </c>
      <c r="J5662" s="228">
        <v>0</v>
      </c>
      <c r="K5662" s="228">
        <v>0</v>
      </c>
      <c r="L5662" s="228">
        <v>0</v>
      </c>
    </row>
    <row r="5663" spans="1:12">
      <c r="A5663" s="228">
        <v>2011</v>
      </c>
      <c r="B5663" s="228" t="s">
        <v>195</v>
      </c>
      <c r="C5663" s="228" t="s">
        <v>67</v>
      </c>
      <c r="D5663" s="228" t="s">
        <v>206</v>
      </c>
      <c r="E5663" s="228">
        <v>0</v>
      </c>
      <c r="F5663" s="228">
        <v>2953</v>
      </c>
      <c r="G5663" s="228">
        <v>43</v>
      </c>
      <c r="H5663" s="228">
        <v>167</v>
      </c>
      <c r="I5663" s="228">
        <v>94483.5</v>
      </c>
      <c r="J5663" s="228">
        <v>13730.17</v>
      </c>
      <c r="K5663" s="228">
        <v>260</v>
      </c>
      <c r="L5663" s="228">
        <v>112454.89</v>
      </c>
    </row>
    <row r="5664" spans="1:12">
      <c r="A5664" s="228">
        <v>2011</v>
      </c>
      <c r="B5664" s="228" t="s">
        <v>195</v>
      </c>
      <c r="C5664" s="228" t="s">
        <v>67</v>
      </c>
      <c r="D5664" s="228" t="s">
        <v>206</v>
      </c>
      <c r="E5664" s="228">
        <v>5</v>
      </c>
      <c r="F5664" s="228">
        <v>2899</v>
      </c>
      <c r="G5664" s="228">
        <v>17</v>
      </c>
      <c r="H5664" s="228">
        <v>19</v>
      </c>
      <c r="I5664" s="228">
        <v>20841.75</v>
      </c>
      <c r="J5664" s="228">
        <v>6428.35</v>
      </c>
      <c r="K5664" s="228">
        <v>80</v>
      </c>
      <c r="L5664" s="228">
        <v>31532.9</v>
      </c>
    </row>
    <row r="5665" spans="1:12">
      <c r="A5665" s="228">
        <v>2011</v>
      </c>
      <c r="B5665" s="228" t="s">
        <v>195</v>
      </c>
      <c r="C5665" s="228" t="s">
        <v>67</v>
      </c>
      <c r="D5665" s="228" t="s">
        <v>206</v>
      </c>
      <c r="E5665" s="228">
        <v>10</v>
      </c>
      <c r="F5665" s="228">
        <v>2845</v>
      </c>
      <c r="G5665" s="228">
        <v>12</v>
      </c>
      <c r="H5665" s="228">
        <v>19</v>
      </c>
      <c r="I5665" s="228">
        <v>15853</v>
      </c>
      <c r="J5665" s="228">
        <v>3874.56</v>
      </c>
      <c r="K5665" s="228">
        <v>0</v>
      </c>
      <c r="L5665" s="228">
        <v>21924.98</v>
      </c>
    </row>
    <row r="5666" spans="1:12">
      <c r="A5666" s="228">
        <v>2011</v>
      </c>
      <c r="B5666" s="228" t="s">
        <v>195</v>
      </c>
      <c r="C5666" s="228" t="s">
        <v>67</v>
      </c>
      <c r="D5666" s="228" t="s">
        <v>206</v>
      </c>
      <c r="E5666" s="228">
        <v>15</v>
      </c>
      <c r="F5666" s="228">
        <v>2941</v>
      </c>
      <c r="G5666" s="228">
        <v>44</v>
      </c>
      <c r="H5666" s="228">
        <v>81</v>
      </c>
      <c r="I5666" s="228">
        <v>69218</v>
      </c>
      <c r="J5666" s="228">
        <v>20820.57</v>
      </c>
      <c r="K5666" s="228">
        <v>10110</v>
      </c>
      <c r="L5666" s="228">
        <v>118079.58</v>
      </c>
    </row>
    <row r="5667" spans="1:12">
      <c r="A5667" s="228">
        <v>2011</v>
      </c>
      <c r="B5667" s="228" t="s">
        <v>195</v>
      </c>
      <c r="C5667" s="228" t="s">
        <v>67</v>
      </c>
      <c r="D5667" s="228" t="s">
        <v>206</v>
      </c>
      <c r="E5667" s="228">
        <v>20</v>
      </c>
      <c r="F5667" s="228">
        <v>2586</v>
      </c>
      <c r="G5667" s="228">
        <v>101</v>
      </c>
      <c r="H5667" s="228">
        <v>212</v>
      </c>
      <c r="I5667" s="228">
        <v>168079</v>
      </c>
      <c r="J5667" s="228">
        <v>29487.38</v>
      </c>
      <c r="K5667" s="228">
        <v>47676</v>
      </c>
      <c r="L5667" s="228">
        <v>269201.33</v>
      </c>
    </row>
    <row r="5668" spans="1:12">
      <c r="A5668" s="228">
        <v>2011</v>
      </c>
      <c r="B5668" s="228" t="s">
        <v>195</v>
      </c>
      <c r="C5668" s="228" t="s">
        <v>67</v>
      </c>
      <c r="D5668" s="228" t="s">
        <v>206</v>
      </c>
      <c r="E5668" s="228">
        <v>25</v>
      </c>
      <c r="F5668" s="228">
        <v>3190</v>
      </c>
      <c r="G5668" s="228">
        <v>128</v>
      </c>
      <c r="H5668" s="228">
        <v>386</v>
      </c>
      <c r="I5668" s="228">
        <v>322716.48</v>
      </c>
      <c r="J5668" s="228">
        <v>69001.490000000005</v>
      </c>
      <c r="K5668" s="228">
        <v>25403</v>
      </c>
      <c r="L5668" s="228">
        <v>480485.02</v>
      </c>
    </row>
    <row r="5669" spans="1:12">
      <c r="A5669" s="228">
        <v>2011</v>
      </c>
      <c r="B5669" s="228" t="s">
        <v>195</v>
      </c>
      <c r="C5669" s="228" t="s">
        <v>67</v>
      </c>
      <c r="D5669" s="228" t="s">
        <v>206</v>
      </c>
      <c r="E5669" s="228">
        <v>30</v>
      </c>
      <c r="F5669" s="228">
        <v>3811</v>
      </c>
      <c r="G5669" s="228">
        <v>191</v>
      </c>
      <c r="H5669" s="228">
        <v>621</v>
      </c>
      <c r="I5669" s="228">
        <v>485631.75</v>
      </c>
      <c r="J5669" s="228">
        <v>90180.1</v>
      </c>
      <c r="K5669" s="228">
        <v>36891</v>
      </c>
      <c r="L5669" s="228">
        <v>685277.56</v>
      </c>
    </row>
    <row r="5670" spans="1:12">
      <c r="A5670" s="228">
        <v>2011</v>
      </c>
      <c r="B5670" s="228" t="s">
        <v>195</v>
      </c>
      <c r="C5670" s="228" t="s">
        <v>67</v>
      </c>
      <c r="D5670" s="228" t="s">
        <v>206</v>
      </c>
      <c r="E5670" s="228">
        <v>35</v>
      </c>
      <c r="F5670" s="228">
        <v>3652</v>
      </c>
      <c r="G5670" s="228">
        <v>195</v>
      </c>
      <c r="H5670" s="228">
        <v>471</v>
      </c>
      <c r="I5670" s="228">
        <v>433947.8</v>
      </c>
      <c r="J5670" s="228">
        <v>78854.28</v>
      </c>
      <c r="K5670" s="228">
        <v>56714</v>
      </c>
      <c r="L5670" s="228">
        <v>691994.92</v>
      </c>
    </row>
    <row r="5671" spans="1:12">
      <c r="A5671" s="228">
        <v>2011</v>
      </c>
      <c r="B5671" s="228" t="s">
        <v>195</v>
      </c>
      <c r="C5671" s="228" t="s">
        <v>67</v>
      </c>
      <c r="D5671" s="228" t="s">
        <v>206</v>
      </c>
      <c r="E5671" s="228">
        <v>40</v>
      </c>
      <c r="F5671" s="228">
        <v>3826</v>
      </c>
      <c r="G5671" s="228">
        <v>197</v>
      </c>
      <c r="H5671" s="228">
        <v>490</v>
      </c>
      <c r="I5671" s="228">
        <v>473658.4</v>
      </c>
      <c r="J5671" s="228">
        <v>96492.21</v>
      </c>
      <c r="K5671" s="228">
        <v>84858</v>
      </c>
      <c r="L5671" s="228">
        <v>766598.7</v>
      </c>
    </row>
    <row r="5672" spans="1:12">
      <c r="A5672" s="228">
        <v>2011</v>
      </c>
      <c r="B5672" s="228" t="s">
        <v>195</v>
      </c>
      <c r="C5672" s="228" t="s">
        <v>67</v>
      </c>
      <c r="D5672" s="228" t="s">
        <v>206</v>
      </c>
      <c r="E5672" s="228">
        <v>45</v>
      </c>
      <c r="F5672" s="228">
        <v>3644</v>
      </c>
      <c r="G5672" s="228">
        <v>150</v>
      </c>
      <c r="H5672" s="228">
        <v>376</v>
      </c>
      <c r="I5672" s="228">
        <v>337859.55</v>
      </c>
      <c r="J5672" s="228">
        <v>83051.23</v>
      </c>
      <c r="K5672" s="228">
        <v>39675</v>
      </c>
      <c r="L5672" s="228">
        <v>541575.6</v>
      </c>
    </row>
    <row r="5673" spans="1:12">
      <c r="A5673" s="228">
        <v>2011</v>
      </c>
      <c r="B5673" s="228" t="s">
        <v>195</v>
      </c>
      <c r="C5673" s="228" t="s">
        <v>67</v>
      </c>
      <c r="D5673" s="228" t="s">
        <v>206</v>
      </c>
      <c r="E5673" s="228">
        <v>50</v>
      </c>
      <c r="F5673" s="228">
        <v>3565</v>
      </c>
      <c r="G5673" s="228">
        <v>170</v>
      </c>
      <c r="H5673" s="228">
        <v>352</v>
      </c>
      <c r="I5673" s="228">
        <v>333227.55</v>
      </c>
      <c r="J5673" s="228">
        <v>85702.87</v>
      </c>
      <c r="K5673" s="228">
        <v>63351</v>
      </c>
      <c r="L5673" s="228">
        <v>587601.66</v>
      </c>
    </row>
    <row r="5674" spans="1:12">
      <c r="A5674" s="228">
        <v>2011</v>
      </c>
      <c r="B5674" s="228" t="s">
        <v>195</v>
      </c>
      <c r="C5674" s="228" t="s">
        <v>67</v>
      </c>
      <c r="D5674" s="228" t="s">
        <v>206</v>
      </c>
      <c r="E5674" s="228">
        <v>55</v>
      </c>
      <c r="F5674" s="228">
        <v>3119</v>
      </c>
      <c r="G5674" s="228">
        <v>189</v>
      </c>
      <c r="H5674" s="228">
        <v>541</v>
      </c>
      <c r="I5674" s="228">
        <v>464014.2</v>
      </c>
      <c r="J5674" s="228">
        <v>98197.61</v>
      </c>
      <c r="K5674" s="228">
        <v>133143</v>
      </c>
      <c r="L5674" s="228">
        <v>780208.43</v>
      </c>
    </row>
    <row r="5675" spans="1:12">
      <c r="A5675" s="228">
        <v>2011</v>
      </c>
      <c r="B5675" s="228" t="s">
        <v>195</v>
      </c>
      <c r="C5675" s="228" t="s">
        <v>67</v>
      </c>
      <c r="D5675" s="228" t="s">
        <v>206</v>
      </c>
      <c r="E5675" s="228">
        <v>60</v>
      </c>
      <c r="F5675" s="228">
        <v>2289</v>
      </c>
      <c r="G5675" s="228">
        <v>138</v>
      </c>
      <c r="H5675" s="228">
        <v>221</v>
      </c>
      <c r="I5675" s="228">
        <v>265447.59999999998</v>
      </c>
      <c r="J5675" s="228">
        <v>75586.080000000002</v>
      </c>
      <c r="K5675" s="228">
        <v>37544</v>
      </c>
      <c r="L5675" s="228">
        <v>438279.67999999999</v>
      </c>
    </row>
    <row r="5676" spans="1:12">
      <c r="A5676" s="228">
        <v>2011</v>
      </c>
      <c r="B5676" s="228" t="s">
        <v>195</v>
      </c>
      <c r="C5676" s="228" t="s">
        <v>67</v>
      </c>
      <c r="D5676" s="228" t="s">
        <v>206</v>
      </c>
      <c r="E5676" s="228">
        <v>65</v>
      </c>
      <c r="F5676" s="228">
        <v>1269</v>
      </c>
      <c r="G5676" s="228">
        <v>112</v>
      </c>
      <c r="H5676" s="228">
        <v>401</v>
      </c>
      <c r="I5676" s="228">
        <v>344877.5</v>
      </c>
      <c r="J5676" s="228">
        <v>73830</v>
      </c>
      <c r="K5676" s="228">
        <v>116011</v>
      </c>
      <c r="L5676" s="228">
        <v>586676.69999999995</v>
      </c>
    </row>
    <row r="5677" spans="1:12">
      <c r="A5677" s="228">
        <v>2011</v>
      </c>
      <c r="B5677" s="228" t="s">
        <v>195</v>
      </c>
      <c r="C5677" s="228" t="s">
        <v>67</v>
      </c>
      <c r="D5677" s="228" t="s">
        <v>206</v>
      </c>
      <c r="E5677" s="228">
        <v>70</v>
      </c>
      <c r="F5677" s="228">
        <v>616</v>
      </c>
      <c r="G5677" s="228">
        <v>56</v>
      </c>
      <c r="H5677" s="228">
        <v>204</v>
      </c>
      <c r="I5677" s="228">
        <v>165408</v>
      </c>
      <c r="J5677" s="228">
        <v>39919.25</v>
      </c>
      <c r="K5677" s="228">
        <v>42223</v>
      </c>
      <c r="L5677" s="228">
        <v>261599.68</v>
      </c>
    </row>
    <row r="5678" spans="1:12">
      <c r="A5678" s="228">
        <v>2011</v>
      </c>
      <c r="B5678" s="228" t="s">
        <v>195</v>
      </c>
      <c r="C5678" s="228" t="s">
        <v>67</v>
      </c>
      <c r="D5678" s="228" t="s">
        <v>206</v>
      </c>
      <c r="E5678" s="228">
        <v>75</v>
      </c>
      <c r="F5678" s="228">
        <v>272</v>
      </c>
      <c r="G5678" s="228">
        <v>28</v>
      </c>
      <c r="H5678" s="228">
        <v>153</v>
      </c>
      <c r="I5678" s="228">
        <v>117936</v>
      </c>
      <c r="J5678" s="228">
        <v>19117.68</v>
      </c>
      <c r="K5678" s="228">
        <v>27604</v>
      </c>
      <c r="L5678" s="228">
        <v>169398.83</v>
      </c>
    </row>
    <row r="5679" spans="1:12">
      <c r="A5679" s="228">
        <v>2011</v>
      </c>
      <c r="B5679" s="228" t="s">
        <v>195</v>
      </c>
      <c r="C5679" s="228" t="s">
        <v>67</v>
      </c>
      <c r="D5679" s="228" t="s">
        <v>206</v>
      </c>
      <c r="E5679" s="228">
        <v>80</v>
      </c>
      <c r="F5679" s="228">
        <v>179</v>
      </c>
      <c r="G5679" s="228">
        <v>16</v>
      </c>
      <c r="H5679" s="228">
        <v>95</v>
      </c>
      <c r="I5679" s="228">
        <v>59035.5</v>
      </c>
      <c r="J5679" s="228">
        <v>10595.1</v>
      </c>
      <c r="K5679" s="228">
        <v>23096</v>
      </c>
      <c r="L5679" s="228">
        <v>98515.45</v>
      </c>
    </row>
    <row r="5680" spans="1:12">
      <c r="A5680" s="228">
        <v>2011</v>
      </c>
      <c r="B5680" s="228" t="s">
        <v>195</v>
      </c>
      <c r="C5680" s="228" t="s">
        <v>67</v>
      </c>
      <c r="D5680" s="228" t="s">
        <v>206</v>
      </c>
      <c r="E5680" s="228">
        <v>85</v>
      </c>
      <c r="F5680" s="228">
        <v>68</v>
      </c>
      <c r="G5680" s="228">
        <v>7</v>
      </c>
      <c r="H5680" s="228">
        <v>74</v>
      </c>
      <c r="I5680" s="228">
        <v>41924</v>
      </c>
      <c r="J5680" s="228">
        <v>6361.68</v>
      </c>
      <c r="K5680" s="228">
        <v>454</v>
      </c>
      <c r="L5680" s="228">
        <v>53182.559999999998</v>
      </c>
    </row>
    <row r="5681" spans="1:12">
      <c r="A5681" s="228">
        <v>2011</v>
      </c>
      <c r="B5681" s="228" t="s">
        <v>195</v>
      </c>
      <c r="C5681" s="228" t="s">
        <v>67</v>
      </c>
      <c r="D5681" s="228" t="s">
        <v>206</v>
      </c>
      <c r="E5681" s="228">
        <v>90</v>
      </c>
      <c r="F5681" s="228">
        <v>23</v>
      </c>
      <c r="G5681" s="228">
        <v>2</v>
      </c>
      <c r="H5681" s="228">
        <v>2</v>
      </c>
      <c r="I5681" s="228">
        <v>3154</v>
      </c>
      <c r="J5681" s="228">
        <v>756.25</v>
      </c>
      <c r="K5681" s="228">
        <v>1740</v>
      </c>
      <c r="L5681" s="228">
        <v>5829.5</v>
      </c>
    </row>
    <row r="5682" spans="1:12">
      <c r="A5682" s="228">
        <v>2011</v>
      </c>
      <c r="B5682" s="228" t="s">
        <v>195</v>
      </c>
      <c r="C5682" s="228" t="s">
        <v>67</v>
      </c>
      <c r="D5682" s="228" t="s">
        <v>206</v>
      </c>
      <c r="E5682" s="228">
        <v>95</v>
      </c>
      <c r="F5682" s="228">
        <v>5</v>
      </c>
      <c r="G5682" s="228">
        <v>0</v>
      </c>
      <c r="H5682" s="228">
        <v>0</v>
      </c>
      <c r="I5682" s="228">
        <v>0</v>
      </c>
      <c r="J5682" s="228">
        <v>0</v>
      </c>
      <c r="K5682" s="228">
        <v>0</v>
      </c>
      <c r="L5682" s="228">
        <v>0</v>
      </c>
    </row>
    <row r="5683" spans="1:12">
      <c r="A5683" s="228">
        <v>2012</v>
      </c>
      <c r="B5683" s="228" t="s">
        <v>192</v>
      </c>
      <c r="C5683" s="228" t="s">
        <v>61</v>
      </c>
      <c r="D5683" s="228" t="s">
        <v>205</v>
      </c>
      <c r="E5683" s="228">
        <v>0</v>
      </c>
      <c r="F5683" s="228">
        <v>105409</v>
      </c>
      <c r="G5683" s="228">
        <v>4434</v>
      </c>
      <c r="H5683" s="228">
        <v>12051</v>
      </c>
      <c r="I5683" s="228">
        <v>6708399.8499999996</v>
      </c>
      <c r="J5683" s="228">
        <v>1132102.71</v>
      </c>
      <c r="K5683" s="228">
        <v>109554.7</v>
      </c>
      <c r="L5683" s="228">
        <v>9045649.4800000004</v>
      </c>
    </row>
    <row r="5684" spans="1:12">
      <c r="A5684" s="228">
        <v>2012</v>
      </c>
      <c r="B5684" s="228" t="s">
        <v>192</v>
      </c>
      <c r="C5684" s="228" t="s">
        <v>61</v>
      </c>
      <c r="D5684" s="228" t="s">
        <v>205</v>
      </c>
      <c r="E5684" s="228">
        <v>5</v>
      </c>
      <c r="F5684" s="228">
        <v>107871</v>
      </c>
      <c r="G5684" s="228">
        <v>2048</v>
      </c>
      <c r="H5684" s="228">
        <v>3143</v>
      </c>
      <c r="I5684" s="228">
        <v>1995932.25</v>
      </c>
      <c r="J5684" s="228">
        <v>490072.75</v>
      </c>
      <c r="K5684" s="228">
        <v>116880</v>
      </c>
      <c r="L5684" s="228">
        <v>3231323.57</v>
      </c>
    </row>
    <row r="5685" spans="1:12">
      <c r="A5685" s="228">
        <v>2012</v>
      </c>
      <c r="B5685" s="228" t="s">
        <v>192</v>
      </c>
      <c r="C5685" s="228" t="s">
        <v>61</v>
      </c>
      <c r="D5685" s="228" t="s">
        <v>205</v>
      </c>
      <c r="E5685" s="228">
        <v>10</v>
      </c>
      <c r="F5685" s="228">
        <v>104740</v>
      </c>
      <c r="G5685" s="228">
        <v>1544</v>
      </c>
      <c r="H5685" s="228">
        <v>3323</v>
      </c>
      <c r="I5685" s="228">
        <v>1859849.2</v>
      </c>
      <c r="J5685" s="228">
        <v>485021.94</v>
      </c>
      <c r="K5685" s="228">
        <v>281001.75</v>
      </c>
      <c r="L5685" s="228">
        <v>3093183.18</v>
      </c>
    </row>
    <row r="5686" spans="1:12">
      <c r="A5686" s="228">
        <v>2012</v>
      </c>
      <c r="B5686" s="228" t="s">
        <v>192</v>
      </c>
      <c r="C5686" s="228" t="s">
        <v>61</v>
      </c>
      <c r="D5686" s="228" t="s">
        <v>205</v>
      </c>
      <c r="E5686" s="228">
        <v>15</v>
      </c>
      <c r="F5686" s="228">
        <v>107754</v>
      </c>
      <c r="G5686" s="228">
        <v>2773</v>
      </c>
      <c r="H5686" s="228">
        <v>5571</v>
      </c>
      <c r="I5686" s="228">
        <v>4504130.55</v>
      </c>
      <c r="J5686" s="228">
        <v>1020540.25</v>
      </c>
      <c r="K5686" s="228">
        <v>797306.64</v>
      </c>
      <c r="L5686" s="228">
        <v>7656780.7599999998</v>
      </c>
    </row>
    <row r="5687" spans="1:12">
      <c r="A5687" s="228">
        <v>2012</v>
      </c>
      <c r="B5687" s="228" t="s">
        <v>192</v>
      </c>
      <c r="C5687" s="228" t="s">
        <v>61</v>
      </c>
      <c r="D5687" s="228" t="s">
        <v>205</v>
      </c>
      <c r="E5687" s="228">
        <v>20</v>
      </c>
      <c r="F5687" s="228">
        <v>86329</v>
      </c>
      <c r="G5687" s="228">
        <v>2400</v>
      </c>
      <c r="H5687" s="228">
        <v>5317</v>
      </c>
      <c r="I5687" s="228">
        <v>4243130.1399999997</v>
      </c>
      <c r="J5687" s="228">
        <v>958903.03</v>
      </c>
      <c r="K5687" s="228">
        <v>730895.08</v>
      </c>
      <c r="L5687" s="228">
        <v>7316869.7400000002</v>
      </c>
    </row>
    <row r="5688" spans="1:12">
      <c r="A5688" s="228">
        <v>2012</v>
      </c>
      <c r="B5688" s="228" t="s">
        <v>192</v>
      </c>
      <c r="C5688" s="228" t="s">
        <v>61</v>
      </c>
      <c r="D5688" s="228" t="s">
        <v>205</v>
      </c>
      <c r="E5688" s="228">
        <v>25</v>
      </c>
      <c r="F5688" s="228">
        <v>76464</v>
      </c>
      <c r="G5688" s="228">
        <v>1858</v>
      </c>
      <c r="H5688" s="228">
        <v>4570</v>
      </c>
      <c r="I5688" s="228">
        <v>3109626.81</v>
      </c>
      <c r="J5688" s="228">
        <v>741098.85</v>
      </c>
      <c r="K5688" s="228">
        <v>624368.14</v>
      </c>
      <c r="L5688" s="228">
        <v>5627437.2699999996</v>
      </c>
    </row>
    <row r="5689" spans="1:12">
      <c r="A5689" s="228">
        <v>2012</v>
      </c>
      <c r="B5689" s="228" t="s">
        <v>192</v>
      </c>
      <c r="C5689" s="228" t="s">
        <v>61</v>
      </c>
      <c r="D5689" s="228" t="s">
        <v>205</v>
      </c>
      <c r="E5689" s="228">
        <v>30</v>
      </c>
      <c r="F5689" s="228">
        <v>108788</v>
      </c>
      <c r="G5689" s="228">
        <v>2566</v>
      </c>
      <c r="H5689" s="228">
        <v>6182</v>
      </c>
      <c r="I5689" s="228">
        <v>4415617.1100000003</v>
      </c>
      <c r="J5689" s="228">
        <v>1098116.49</v>
      </c>
      <c r="K5689" s="228">
        <v>794724.04</v>
      </c>
      <c r="L5689" s="228">
        <v>7957133.6699999999</v>
      </c>
    </row>
    <row r="5690" spans="1:12">
      <c r="A5690" s="228">
        <v>2012</v>
      </c>
      <c r="B5690" s="228" t="s">
        <v>192</v>
      </c>
      <c r="C5690" s="228" t="s">
        <v>61</v>
      </c>
      <c r="D5690" s="228" t="s">
        <v>205</v>
      </c>
      <c r="E5690" s="228">
        <v>35</v>
      </c>
      <c r="F5690" s="228">
        <v>120009</v>
      </c>
      <c r="G5690" s="228">
        <v>3751</v>
      </c>
      <c r="H5690" s="228">
        <v>8223</v>
      </c>
      <c r="I5690" s="228">
        <v>6059732.8499999996</v>
      </c>
      <c r="J5690" s="228">
        <v>1500876.4</v>
      </c>
      <c r="K5690" s="228">
        <v>1258261.3899999999</v>
      </c>
      <c r="L5690" s="228">
        <v>10918140.699999999</v>
      </c>
    </row>
    <row r="5691" spans="1:12">
      <c r="A5691" s="228">
        <v>2012</v>
      </c>
      <c r="B5691" s="228" t="s">
        <v>192</v>
      </c>
      <c r="C5691" s="228" t="s">
        <v>61</v>
      </c>
      <c r="D5691" s="228" t="s">
        <v>205</v>
      </c>
      <c r="E5691" s="228">
        <v>40</v>
      </c>
      <c r="F5691" s="228">
        <v>122172</v>
      </c>
      <c r="G5691" s="228">
        <v>4342</v>
      </c>
      <c r="H5691" s="228">
        <v>9406</v>
      </c>
      <c r="I5691" s="228">
        <v>7403113.6200000001</v>
      </c>
      <c r="J5691" s="228">
        <v>1874782.12</v>
      </c>
      <c r="K5691" s="228">
        <v>1245095.72</v>
      </c>
      <c r="L5691" s="228">
        <v>12968950.73</v>
      </c>
    </row>
    <row r="5692" spans="1:12">
      <c r="A5692" s="228">
        <v>2012</v>
      </c>
      <c r="B5692" s="228" t="s">
        <v>192</v>
      </c>
      <c r="C5692" s="228" t="s">
        <v>61</v>
      </c>
      <c r="D5692" s="228" t="s">
        <v>205</v>
      </c>
      <c r="E5692" s="228">
        <v>45</v>
      </c>
      <c r="F5692" s="228">
        <v>121261</v>
      </c>
      <c r="G5692" s="228">
        <v>5964</v>
      </c>
      <c r="H5692" s="228">
        <v>13042</v>
      </c>
      <c r="I5692" s="228">
        <v>10353673.449999999</v>
      </c>
      <c r="J5692" s="228">
        <v>2570903.91</v>
      </c>
      <c r="K5692" s="228">
        <v>1869849.24</v>
      </c>
      <c r="L5692" s="228">
        <v>17605816.859999999</v>
      </c>
    </row>
    <row r="5693" spans="1:12">
      <c r="A5693" s="228">
        <v>2012</v>
      </c>
      <c r="B5693" s="228" t="s">
        <v>192</v>
      </c>
      <c r="C5693" s="228" t="s">
        <v>61</v>
      </c>
      <c r="D5693" s="228" t="s">
        <v>205</v>
      </c>
      <c r="E5693" s="228">
        <v>50</v>
      </c>
      <c r="F5693" s="228">
        <v>125970</v>
      </c>
      <c r="G5693" s="228">
        <v>8147</v>
      </c>
      <c r="H5693" s="228">
        <v>18088</v>
      </c>
      <c r="I5693" s="228">
        <v>14764792.630000001</v>
      </c>
      <c r="J5693" s="228">
        <v>3695350.98</v>
      </c>
      <c r="K5693" s="228">
        <v>3845209.3</v>
      </c>
      <c r="L5693" s="228">
        <v>26117798.75</v>
      </c>
    </row>
    <row r="5694" spans="1:12">
      <c r="A5694" s="228">
        <v>2012</v>
      </c>
      <c r="B5694" s="228" t="s">
        <v>192</v>
      </c>
      <c r="C5694" s="228" t="s">
        <v>61</v>
      </c>
      <c r="D5694" s="228" t="s">
        <v>205</v>
      </c>
      <c r="E5694" s="228">
        <v>55</v>
      </c>
      <c r="F5694" s="228">
        <v>118806</v>
      </c>
      <c r="G5694" s="228">
        <v>10420</v>
      </c>
      <c r="H5694" s="228">
        <v>23844</v>
      </c>
      <c r="I5694" s="228">
        <v>20280044.170000002</v>
      </c>
      <c r="J5694" s="228">
        <v>4939361.29</v>
      </c>
      <c r="K5694" s="228">
        <v>5095108.47</v>
      </c>
      <c r="L5694" s="228">
        <v>34926958.130000003</v>
      </c>
    </row>
    <row r="5695" spans="1:12">
      <c r="A5695" s="228">
        <v>2012</v>
      </c>
      <c r="B5695" s="228" t="s">
        <v>192</v>
      </c>
      <c r="C5695" s="228" t="s">
        <v>61</v>
      </c>
      <c r="D5695" s="228" t="s">
        <v>205</v>
      </c>
      <c r="E5695" s="228">
        <v>60</v>
      </c>
      <c r="F5695" s="228">
        <v>112568</v>
      </c>
      <c r="G5695" s="228">
        <v>13955</v>
      </c>
      <c r="H5695" s="228">
        <v>33425</v>
      </c>
      <c r="I5695" s="228">
        <v>28689022.809999999</v>
      </c>
      <c r="J5695" s="228">
        <v>6659550.9500000002</v>
      </c>
      <c r="K5695" s="228">
        <v>8227778.0700000003</v>
      </c>
      <c r="L5695" s="228">
        <v>49652017.899999999</v>
      </c>
    </row>
    <row r="5696" spans="1:12">
      <c r="A5696" s="228">
        <v>2012</v>
      </c>
      <c r="B5696" s="228" t="s">
        <v>192</v>
      </c>
      <c r="C5696" s="228" t="s">
        <v>61</v>
      </c>
      <c r="D5696" s="228" t="s">
        <v>205</v>
      </c>
      <c r="E5696" s="228">
        <v>65</v>
      </c>
      <c r="F5696" s="228">
        <v>90248</v>
      </c>
      <c r="G5696" s="228">
        <v>15640</v>
      </c>
      <c r="H5696" s="228">
        <v>40522</v>
      </c>
      <c r="I5696" s="228">
        <v>32962249.890000001</v>
      </c>
      <c r="J5696" s="228">
        <v>7642078.3600000003</v>
      </c>
      <c r="K5696" s="228">
        <v>9461860.8800000008</v>
      </c>
      <c r="L5696" s="228">
        <v>57838792.130000003</v>
      </c>
    </row>
    <row r="5697" spans="1:12">
      <c r="A5697" s="228">
        <v>2012</v>
      </c>
      <c r="B5697" s="228" t="s">
        <v>192</v>
      </c>
      <c r="C5697" s="228" t="s">
        <v>61</v>
      </c>
      <c r="D5697" s="228" t="s">
        <v>205</v>
      </c>
      <c r="E5697" s="228">
        <v>70</v>
      </c>
      <c r="F5697" s="228">
        <v>61913</v>
      </c>
      <c r="G5697" s="228">
        <v>14878</v>
      </c>
      <c r="H5697" s="228">
        <v>41435</v>
      </c>
      <c r="I5697" s="228">
        <v>32264360.66</v>
      </c>
      <c r="J5697" s="228">
        <v>7172094.1500000004</v>
      </c>
      <c r="K5697" s="228">
        <v>9684367.8900000006</v>
      </c>
      <c r="L5697" s="228">
        <v>53888380.149999999</v>
      </c>
    </row>
    <row r="5698" spans="1:12">
      <c r="A5698" s="228">
        <v>2012</v>
      </c>
      <c r="B5698" s="228" t="s">
        <v>192</v>
      </c>
      <c r="C5698" s="228" t="s">
        <v>61</v>
      </c>
      <c r="D5698" s="228" t="s">
        <v>205</v>
      </c>
      <c r="E5698" s="228">
        <v>75</v>
      </c>
      <c r="F5698" s="228">
        <v>42198</v>
      </c>
      <c r="G5698" s="228">
        <v>13108</v>
      </c>
      <c r="H5698" s="228">
        <v>39657</v>
      </c>
      <c r="I5698" s="228">
        <v>28604832.07</v>
      </c>
      <c r="J5698" s="228">
        <v>5880716.5099999998</v>
      </c>
      <c r="K5698" s="228">
        <v>7876723.5</v>
      </c>
      <c r="L5698" s="228">
        <v>45471545.219999999</v>
      </c>
    </row>
    <row r="5699" spans="1:12">
      <c r="A5699" s="228">
        <v>2012</v>
      </c>
      <c r="B5699" s="228" t="s">
        <v>192</v>
      </c>
      <c r="C5699" s="228" t="s">
        <v>61</v>
      </c>
      <c r="D5699" s="228" t="s">
        <v>205</v>
      </c>
      <c r="E5699" s="228">
        <v>80</v>
      </c>
      <c r="F5699" s="228">
        <v>30396</v>
      </c>
      <c r="G5699" s="228">
        <v>11641</v>
      </c>
      <c r="H5699" s="228">
        <v>44513</v>
      </c>
      <c r="I5699" s="228">
        <v>27508139.719999999</v>
      </c>
      <c r="J5699" s="228">
        <v>4902533.04</v>
      </c>
      <c r="K5699" s="228">
        <v>6126444.0999999996</v>
      </c>
      <c r="L5699" s="228">
        <v>40613645.039999999</v>
      </c>
    </row>
    <row r="5700" spans="1:12">
      <c r="A5700" s="228">
        <v>2012</v>
      </c>
      <c r="B5700" s="228" t="s">
        <v>192</v>
      </c>
      <c r="C5700" s="228" t="s">
        <v>61</v>
      </c>
      <c r="D5700" s="228" t="s">
        <v>205</v>
      </c>
      <c r="E5700" s="228">
        <v>85</v>
      </c>
      <c r="F5700" s="228">
        <v>12475</v>
      </c>
      <c r="G5700" s="228">
        <v>4537</v>
      </c>
      <c r="H5700" s="228">
        <v>21087</v>
      </c>
      <c r="I5700" s="228">
        <v>11703690.859999999</v>
      </c>
      <c r="J5700" s="228">
        <v>1787680.89</v>
      </c>
      <c r="K5700" s="228">
        <v>1830324.75</v>
      </c>
      <c r="L5700" s="228">
        <v>16055213.07</v>
      </c>
    </row>
    <row r="5701" spans="1:12">
      <c r="A5701" s="228">
        <v>2012</v>
      </c>
      <c r="B5701" s="228" t="s">
        <v>192</v>
      </c>
      <c r="C5701" s="228" t="s">
        <v>61</v>
      </c>
      <c r="D5701" s="228" t="s">
        <v>205</v>
      </c>
      <c r="E5701" s="228">
        <v>90</v>
      </c>
      <c r="F5701" s="228">
        <v>3046</v>
      </c>
      <c r="G5701" s="228">
        <v>893</v>
      </c>
      <c r="H5701" s="228">
        <v>6283</v>
      </c>
      <c r="I5701" s="228">
        <v>3202317.82</v>
      </c>
      <c r="J5701" s="228">
        <v>405070.78</v>
      </c>
      <c r="K5701" s="228">
        <v>292585.8</v>
      </c>
      <c r="L5701" s="228">
        <v>4038634.18</v>
      </c>
    </row>
    <row r="5702" spans="1:12">
      <c r="A5702" s="228">
        <v>2012</v>
      </c>
      <c r="B5702" s="228" t="s">
        <v>192</v>
      </c>
      <c r="C5702" s="228" t="s">
        <v>61</v>
      </c>
      <c r="D5702" s="228" t="s">
        <v>205</v>
      </c>
      <c r="E5702" s="228">
        <v>95</v>
      </c>
      <c r="F5702" s="228">
        <v>649</v>
      </c>
      <c r="G5702" s="228">
        <v>171</v>
      </c>
      <c r="H5702" s="228">
        <v>1706</v>
      </c>
      <c r="I5702" s="228">
        <v>796502.8</v>
      </c>
      <c r="J5702" s="228">
        <v>81152.53</v>
      </c>
      <c r="K5702" s="228">
        <v>33710</v>
      </c>
      <c r="L5702" s="228">
        <v>942823.86</v>
      </c>
    </row>
    <row r="5703" spans="1:12">
      <c r="A5703" s="228">
        <v>2012</v>
      </c>
      <c r="B5703" s="228" t="s">
        <v>192</v>
      </c>
      <c r="C5703" s="228" t="s">
        <v>61</v>
      </c>
      <c r="D5703" s="228" t="s">
        <v>206</v>
      </c>
      <c r="E5703" s="228">
        <v>0</v>
      </c>
      <c r="F5703" s="228">
        <v>99410</v>
      </c>
      <c r="G5703" s="228">
        <v>3332</v>
      </c>
      <c r="H5703" s="228">
        <v>10777</v>
      </c>
      <c r="I5703" s="228">
        <v>5681535.3300000001</v>
      </c>
      <c r="J5703" s="228">
        <v>768838.38</v>
      </c>
      <c r="K5703" s="228">
        <v>144577.79999999999</v>
      </c>
      <c r="L5703" s="228">
        <v>7344073.79</v>
      </c>
    </row>
    <row r="5704" spans="1:12">
      <c r="A5704" s="228">
        <v>2012</v>
      </c>
      <c r="B5704" s="228" t="s">
        <v>192</v>
      </c>
      <c r="C5704" s="228" t="s">
        <v>61</v>
      </c>
      <c r="D5704" s="228" t="s">
        <v>206</v>
      </c>
      <c r="E5704" s="228">
        <v>5</v>
      </c>
      <c r="F5704" s="228">
        <v>101334</v>
      </c>
      <c r="G5704" s="228">
        <v>1748</v>
      </c>
      <c r="H5704" s="228">
        <v>2971</v>
      </c>
      <c r="I5704" s="228">
        <v>1764084.77</v>
      </c>
      <c r="J5704" s="228">
        <v>394161.57</v>
      </c>
      <c r="K5704" s="228">
        <v>172712.8</v>
      </c>
      <c r="L5704" s="228">
        <v>2815585.27</v>
      </c>
    </row>
    <row r="5705" spans="1:12">
      <c r="A5705" s="228">
        <v>2012</v>
      </c>
      <c r="B5705" s="228" t="s">
        <v>192</v>
      </c>
      <c r="C5705" s="228" t="s">
        <v>61</v>
      </c>
      <c r="D5705" s="228" t="s">
        <v>206</v>
      </c>
      <c r="E5705" s="228">
        <v>10</v>
      </c>
      <c r="F5705" s="228">
        <v>98582</v>
      </c>
      <c r="G5705" s="228">
        <v>1459</v>
      </c>
      <c r="H5705" s="228">
        <v>3635</v>
      </c>
      <c r="I5705" s="228">
        <v>2135318.81</v>
      </c>
      <c r="J5705" s="228">
        <v>471761.69</v>
      </c>
      <c r="K5705" s="228">
        <v>605355.4</v>
      </c>
      <c r="L5705" s="228">
        <v>3680061.83</v>
      </c>
    </row>
    <row r="5706" spans="1:12">
      <c r="A5706" s="228">
        <v>2012</v>
      </c>
      <c r="B5706" s="228" t="s">
        <v>192</v>
      </c>
      <c r="C5706" s="228" t="s">
        <v>61</v>
      </c>
      <c r="D5706" s="228" t="s">
        <v>206</v>
      </c>
      <c r="E5706" s="228">
        <v>15</v>
      </c>
      <c r="F5706" s="228">
        <v>102454</v>
      </c>
      <c r="G5706" s="228">
        <v>3330</v>
      </c>
      <c r="H5706" s="228">
        <v>7997</v>
      </c>
      <c r="I5706" s="228">
        <v>5745323.9900000002</v>
      </c>
      <c r="J5706" s="228">
        <v>987380.14</v>
      </c>
      <c r="K5706" s="228">
        <v>569142.65</v>
      </c>
      <c r="L5706" s="228">
        <v>8641783.1600000001</v>
      </c>
    </row>
    <row r="5707" spans="1:12">
      <c r="A5707" s="228">
        <v>2012</v>
      </c>
      <c r="B5707" s="228" t="s">
        <v>192</v>
      </c>
      <c r="C5707" s="228" t="s">
        <v>61</v>
      </c>
      <c r="D5707" s="228" t="s">
        <v>206</v>
      </c>
      <c r="E5707" s="228">
        <v>20</v>
      </c>
      <c r="F5707" s="228">
        <v>89201</v>
      </c>
      <c r="G5707" s="228">
        <v>4231</v>
      </c>
      <c r="H5707" s="228">
        <v>10473</v>
      </c>
      <c r="I5707" s="228">
        <v>7380450.3499999996</v>
      </c>
      <c r="J5707" s="228">
        <v>1339312.77</v>
      </c>
      <c r="K5707" s="228">
        <v>578553.59999999998</v>
      </c>
      <c r="L5707" s="228">
        <v>10924740.09</v>
      </c>
    </row>
    <row r="5708" spans="1:12">
      <c r="A5708" s="228">
        <v>2012</v>
      </c>
      <c r="B5708" s="228" t="s">
        <v>192</v>
      </c>
      <c r="C5708" s="228" t="s">
        <v>61</v>
      </c>
      <c r="D5708" s="228" t="s">
        <v>206</v>
      </c>
      <c r="E5708" s="228">
        <v>25</v>
      </c>
      <c r="F5708" s="228">
        <v>92943</v>
      </c>
      <c r="G5708" s="228">
        <v>5384</v>
      </c>
      <c r="H5708" s="228">
        <v>17850</v>
      </c>
      <c r="I5708" s="228">
        <v>12772087.380000001</v>
      </c>
      <c r="J5708" s="228">
        <v>2873292.33</v>
      </c>
      <c r="K5708" s="228">
        <v>517574.75</v>
      </c>
      <c r="L5708" s="228">
        <v>19046872.32</v>
      </c>
    </row>
    <row r="5709" spans="1:12">
      <c r="A5709" s="228">
        <v>2012</v>
      </c>
      <c r="B5709" s="228" t="s">
        <v>192</v>
      </c>
      <c r="C5709" s="228" t="s">
        <v>61</v>
      </c>
      <c r="D5709" s="228" t="s">
        <v>206</v>
      </c>
      <c r="E5709" s="228">
        <v>30</v>
      </c>
      <c r="F5709" s="228">
        <v>124093</v>
      </c>
      <c r="G5709" s="228">
        <v>9416</v>
      </c>
      <c r="H5709" s="228">
        <v>31012</v>
      </c>
      <c r="I5709" s="228">
        <v>23664695.280000001</v>
      </c>
      <c r="J5709" s="228">
        <v>5275047.76</v>
      </c>
      <c r="K5709" s="228">
        <v>784880.3</v>
      </c>
      <c r="L5709" s="228">
        <v>34978760.340000004</v>
      </c>
    </row>
    <row r="5710" spans="1:12">
      <c r="A5710" s="228">
        <v>2012</v>
      </c>
      <c r="B5710" s="228" t="s">
        <v>192</v>
      </c>
      <c r="C5710" s="228" t="s">
        <v>61</v>
      </c>
      <c r="D5710" s="228" t="s">
        <v>206</v>
      </c>
      <c r="E5710" s="228">
        <v>35</v>
      </c>
      <c r="F5710" s="228">
        <v>131149</v>
      </c>
      <c r="G5710" s="228">
        <v>9337</v>
      </c>
      <c r="H5710" s="228">
        <v>26520</v>
      </c>
      <c r="I5710" s="228">
        <v>20528128.280000001</v>
      </c>
      <c r="J5710" s="228">
        <v>4499569.83</v>
      </c>
      <c r="K5710" s="228">
        <v>1091488.2</v>
      </c>
      <c r="L5710" s="228">
        <v>31331817.27</v>
      </c>
    </row>
    <row r="5711" spans="1:12">
      <c r="A5711" s="228">
        <v>2012</v>
      </c>
      <c r="B5711" s="228" t="s">
        <v>192</v>
      </c>
      <c r="C5711" s="228" t="s">
        <v>61</v>
      </c>
      <c r="D5711" s="228" t="s">
        <v>206</v>
      </c>
      <c r="E5711" s="228">
        <v>40</v>
      </c>
      <c r="F5711" s="228">
        <v>133889</v>
      </c>
      <c r="G5711" s="228">
        <v>8059</v>
      </c>
      <c r="H5711" s="228">
        <v>19225</v>
      </c>
      <c r="I5711" s="228">
        <v>15319462.66</v>
      </c>
      <c r="J5711" s="228">
        <v>3313162.42</v>
      </c>
      <c r="K5711" s="228">
        <v>1480519</v>
      </c>
      <c r="L5711" s="228">
        <v>24596584.300000001</v>
      </c>
    </row>
    <row r="5712" spans="1:12">
      <c r="A5712" s="228">
        <v>2012</v>
      </c>
      <c r="B5712" s="228" t="s">
        <v>192</v>
      </c>
      <c r="C5712" s="228" t="s">
        <v>61</v>
      </c>
      <c r="D5712" s="228" t="s">
        <v>206</v>
      </c>
      <c r="E5712" s="228">
        <v>45</v>
      </c>
      <c r="F5712" s="228">
        <v>130047</v>
      </c>
      <c r="G5712" s="228">
        <v>8077</v>
      </c>
      <c r="H5712" s="228">
        <v>18516</v>
      </c>
      <c r="I5712" s="228">
        <v>14301173.6</v>
      </c>
      <c r="J5712" s="228">
        <v>3295440.18</v>
      </c>
      <c r="K5712" s="228">
        <v>1851618.95</v>
      </c>
      <c r="L5712" s="228">
        <v>23530557.350000001</v>
      </c>
    </row>
    <row r="5713" spans="1:12">
      <c r="A5713" s="228">
        <v>2012</v>
      </c>
      <c r="B5713" s="228" t="s">
        <v>192</v>
      </c>
      <c r="C5713" s="228" t="s">
        <v>61</v>
      </c>
      <c r="D5713" s="228" t="s">
        <v>206</v>
      </c>
      <c r="E5713" s="228">
        <v>50</v>
      </c>
      <c r="F5713" s="228">
        <v>135567</v>
      </c>
      <c r="G5713" s="228">
        <v>9469</v>
      </c>
      <c r="H5713" s="228">
        <v>20763</v>
      </c>
      <c r="I5713" s="228">
        <v>16961873.07</v>
      </c>
      <c r="J5713" s="228">
        <v>4071271.56</v>
      </c>
      <c r="K5713" s="228">
        <v>3023956.26</v>
      </c>
      <c r="L5713" s="228">
        <v>28339413.329999998</v>
      </c>
    </row>
    <row r="5714" spans="1:12">
      <c r="A5714" s="228">
        <v>2012</v>
      </c>
      <c r="B5714" s="228" t="s">
        <v>192</v>
      </c>
      <c r="C5714" s="228" t="s">
        <v>61</v>
      </c>
      <c r="D5714" s="228" t="s">
        <v>206</v>
      </c>
      <c r="E5714" s="228">
        <v>55</v>
      </c>
      <c r="F5714" s="228">
        <v>128158</v>
      </c>
      <c r="G5714" s="228">
        <v>11739</v>
      </c>
      <c r="H5714" s="228">
        <v>27661</v>
      </c>
      <c r="I5714" s="228">
        <v>21478047.039999999</v>
      </c>
      <c r="J5714" s="228">
        <v>4895375.04</v>
      </c>
      <c r="K5714" s="228">
        <v>4662011.17</v>
      </c>
      <c r="L5714" s="228">
        <v>35850494.840000004</v>
      </c>
    </row>
    <row r="5715" spans="1:12">
      <c r="A5715" s="228">
        <v>2012</v>
      </c>
      <c r="B5715" s="228" t="s">
        <v>192</v>
      </c>
      <c r="C5715" s="228" t="s">
        <v>61</v>
      </c>
      <c r="D5715" s="228" t="s">
        <v>206</v>
      </c>
      <c r="E5715" s="228">
        <v>60</v>
      </c>
      <c r="F5715" s="228">
        <v>118153</v>
      </c>
      <c r="G5715" s="228">
        <v>14316</v>
      </c>
      <c r="H5715" s="228">
        <v>35533</v>
      </c>
      <c r="I5715" s="228">
        <v>27500295.850000001</v>
      </c>
      <c r="J5715" s="228">
        <v>6095965.4900000002</v>
      </c>
      <c r="K5715" s="228">
        <v>6642532.29</v>
      </c>
      <c r="L5715" s="228">
        <v>45802093.729999997</v>
      </c>
    </row>
    <row r="5716" spans="1:12">
      <c r="A5716" s="228">
        <v>2012</v>
      </c>
      <c r="B5716" s="228" t="s">
        <v>192</v>
      </c>
      <c r="C5716" s="228" t="s">
        <v>61</v>
      </c>
      <c r="D5716" s="228" t="s">
        <v>206</v>
      </c>
      <c r="E5716" s="228">
        <v>65</v>
      </c>
      <c r="F5716" s="228">
        <v>93468</v>
      </c>
      <c r="G5716" s="228">
        <v>14978</v>
      </c>
      <c r="H5716" s="228">
        <v>38866</v>
      </c>
      <c r="I5716" s="228">
        <v>29812310.989999998</v>
      </c>
      <c r="J5716" s="228">
        <v>6461733.0899999999</v>
      </c>
      <c r="K5716" s="228">
        <v>8222778.3700000001</v>
      </c>
      <c r="L5716" s="228">
        <v>49827874.609999999</v>
      </c>
    </row>
    <row r="5717" spans="1:12">
      <c r="A5717" s="228">
        <v>2012</v>
      </c>
      <c r="B5717" s="228" t="s">
        <v>192</v>
      </c>
      <c r="C5717" s="228" t="s">
        <v>61</v>
      </c>
      <c r="D5717" s="228" t="s">
        <v>206</v>
      </c>
      <c r="E5717" s="228">
        <v>70</v>
      </c>
      <c r="F5717" s="228">
        <v>63925</v>
      </c>
      <c r="G5717" s="228">
        <v>13122</v>
      </c>
      <c r="H5717" s="228">
        <v>39984</v>
      </c>
      <c r="I5717" s="228">
        <v>29749938.34</v>
      </c>
      <c r="J5717" s="228">
        <v>6074019.1399999997</v>
      </c>
      <c r="K5717" s="228">
        <v>8217376.1799999997</v>
      </c>
      <c r="L5717" s="228">
        <v>48064083.149999999</v>
      </c>
    </row>
    <row r="5718" spans="1:12">
      <c r="A5718" s="228">
        <v>2012</v>
      </c>
      <c r="B5718" s="228" t="s">
        <v>192</v>
      </c>
      <c r="C5718" s="228" t="s">
        <v>61</v>
      </c>
      <c r="D5718" s="228" t="s">
        <v>206</v>
      </c>
      <c r="E5718" s="228">
        <v>75</v>
      </c>
      <c r="F5718" s="228">
        <v>46413</v>
      </c>
      <c r="G5718" s="228">
        <v>11570</v>
      </c>
      <c r="H5718" s="228">
        <v>43599</v>
      </c>
      <c r="I5718" s="228">
        <v>28563549.84</v>
      </c>
      <c r="J5718" s="228">
        <v>5210591.43</v>
      </c>
      <c r="K5718" s="228">
        <v>6459936.25</v>
      </c>
      <c r="L5718" s="228">
        <v>43093819.890000001</v>
      </c>
    </row>
    <row r="5719" spans="1:12">
      <c r="A5719" s="228">
        <v>2012</v>
      </c>
      <c r="B5719" s="228" t="s">
        <v>192</v>
      </c>
      <c r="C5719" s="228" t="s">
        <v>61</v>
      </c>
      <c r="D5719" s="228" t="s">
        <v>206</v>
      </c>
      <c r="E5719" s="228">
        <v>80</v>
      </c>
      <c r="F5719" s="228">
        <v>36290</v>
      </c>
      <c r="G5719" s="228">
        <v>9823</v>
      </c>
      <c r="H5719" s="228">
        <v>46439</v>
      </c>
      <c r="I5719" s="228">
        <v>27275444.989999998</v>
      </c>
      <c r="J5719" s="228">
        <v>4393269.5199999996</v>
      </c>
      <c r="K5719" s="228">
        <v>4673838.46</v>
      </c>
      <c r="L5719" s="228">
        <v>38665763.390000001</v>
      </c>
    </row>
    <row r="5720" spans="1:12">
      <c r="A5720" s="228">
        <v>2012</v>
      </c>
      <c r="B5720" s="228" t="s">
        <v>192</v>
      </c>
      <c r="C5720" s="228" t="s">
        <v>61</v>
      </c>
      <c r="D5720" s="228" t="s">
        <v>206</v>
      </c>
      <c r="E5720" s="228">
        <v>85</v>
      </c>
      <c r="F5720" s="228">
        <v>21216</v>
      </c>
      <c r="G5720" s="228">
        <v>5673</v>
      </c>
      <c r="H5720" s="228">
        <v>36732</v>
      </c>
      <c r="I5720" s="228">
        <v>18990756.739999998</v>
      </c>
      <c r="J5720" s="228">
        <v>2426882.88</v>
      </c>
      <c r="K5720" s="228">
        <v>2402497.2799999998</v>
      </c>
      <c r="L5720" s="228">
        <v>24865762.809999999</v>
      </c>
    </row>
    <row r="5721" spans="1:12">
      <c r="A5721" s="228">
        <v>2012</v>
      </c>
      <c r="B5721" s="228" t="s">
        <v>192</v>
      </c>
      <c r="C5721" s="228" t="s">
        <v>61</v>
      </c>
      <c r="D5721" s="228" t="s">
        <v>206</v>
      </c>
      <c r="E5721" s="228">
        <v>90</v>
      </c>
      <c r="F5721" s="228">
        <v>8395</v>
      </c>
      <c r="G5721" s="228">
        <v>1810</v>
      </c>
      <c r="H5721" s="228">
        <v>16574</v>
      </c>
      <c r="I5721" s="228">
        <v>7746045.2000000002</v>
      </c>
      <c r="J5721" s="228">
        <v>853868.58</v>
      </c>
      <c r="K5721" s="228">
        <v>518390.48</v>
      </c>
      <c r="L5721" s="228">
        <v>9343162.3399999999</v>
      </c>
    </row>
    <row r="5722" spans="1:12">
      <c r="A5722" s="228">
        <v>2012</v>
      </c>
      <c r="B5722" s="228" t="s">
        <v>192</v>
      </c>
      <c r="C5722" s="228" t="s">
        <v>61</v>
      </c>
      <c r="D5722" s="228" t="s">
        <v>206</v>
      </c>
      <c r="E5722" s="228">
        <v>95</v>
      </c>
      <c r="F5722" s="228">
        <v>2369</v>
      </c>
      <c r="G5722" s="228">
        <v>458</v>
      </c>
      <c r="H5722" s="228">
        <v>4779</v>
      </c>
      <c r="I5722" s="228">
        <v>2096487.85</v>
      </c>
      <c r="J5722" s="228">
        <v>206305.28</v>
      </c>
      <c r="K5722" s="228">
        <v>149798</v>
      </c>
      <c r="L5722" s="228">
        <v>2563095.92</v>
      </c>
    </row>
    <row r="5723" spans="1:12">
      <c r="A5723" s="228">
        <v>2012</v>
      </c>
      <c r="B5723" s="228" t="s">
        <v>192</v>
      </c>
      <c r="C5723" s="228" t="s">
        <v>62</v>
      </c>
      <c r="D5723" s="228" t="s">
        <v>205</v>
      </c>
      <c r="E5723" s="228">
        <v>0</v>
      </c>
      <c r="F5723" s="228">
        <v>72896</v>
      </c>
      <c r="G5723" s="228">
        <v>2612</v>
      </c>
      <c r="H5723" s="228">
        <v>9901</v>
      </c>
      <c r="I5723" s="228">
        <v>5359420.9400000004</v>
      </c>
      <c r="J5723" s="228">
        <v>1011336.14</v>
      </c>
      <c r="K5723" s="228">
        <v>147537</v>
      </c>
      <c r="L5723" s="228">
        <v>7032050.6900000004</v>
      </c>
    </row>
    <row r="5724" spans="1:12">
      <c r="A5724" s="228">
        <v>2012</v>
      </c>
      <c r="B5724" s="228" t="s">
        <v>192</v>
      </c>
      <c r="C5724" s="228" t="s">
        <v>62</v>
      </c>
      <c r="D5724" s="228" t="s">
        <v>205</v>
      </c>
      <c r="E5724" s="228">
        <v>5</v>
      </c>
      <c r="F5724" s="228">
        <v>74523</v>
      </c>
      <c r="G5724" s="228">
        <v>1108</v>
      </c>
      <c r="H5724" s="228">
        <v>1493</v>
      </c>
      <c r="I5724" s="228">
        <v>1108050.8999999999</v>
      </c>
      <c r="J5724" s="228">
        <v>406583.38</v>
      </c>
      <c r="K5724" s="228">
        <v>52962.7</v>
      </c>
      <c r="L5724" s="228">
        <v>1818949.29</v>
      </c>
    </row>
    <row r="5725" spans="1:12">
      <c r="A5725" s="228">
        <v>2012</v>
      </c>
      <c r="B5725" s="228" t="s">
        <v>192</v>
      </c>
      <c r="C5725" s="228" t="s">
        <v>62</v>
      </c>
      <c r="D5725" s="228" t="s">
        <v>205</v>
      </c>
      <c r="E5725" s="228">
        <v>10</v>
      </c>
      <c r="F5725" s="228">
        <v>72387</v>
      </c>
      <c r="G5725" s="228">
        <v>914</v>
      </c>
      <c r="H5725" s="228">
        <v>1404</v>
      </c>
      <c r="I5725" s="228">
        <v>1042052.36</v>
      </c>
      <c r="J5725" s="228">
        <v>323593.56</v>
      </c>
      <c r="K5725" s="228">
        <v>120900.8</v>
      </c>
      <c r="L5725" s="228">
        <v>1671476.74</v>
      </c>
    </row>
    <row r="5726" spans="1:12">
      <c r="A5726" s="228">
        <v>2012</v>
      </c>
      <c r="B5726" s="228" t="s">
        <v>192</v>
      </c>
      <c r="C5726" s="228" t="s">
        <v>62</v>
      </c>
      <c r="D5726" s="228" t="s">
        <v>205</v>
      </c>
      <c r="E5726" s="228">
        <v>15</v>
      </c>
      <c r="F5726" s="228">
        <v>76763</v>
      </c>
      <c r="G5726" s="228">
        <v>2440</v>
      </c>
      <c r="H5726" s="228">
        <v>4045</v>
      </c>
      <c r="I5726" s="228">
        <v>3702883.59</v>
      </c>
      <c r="J5726" s="228">
        <v>968927.81</v>
      </c>
      <c r="K5726" s="228">
        <v>582496.19999999995</v>
      </c>
      <c r="L5726" s="228">
        <v>5965135.25</v>
      </c>
    </row>
    <row r="5727" spans="1:12">
      <c r="A5727" s="228">
        <v>2012</v>
      </c>
      <c r="B5727" s="228" t="s">
        <v>192</v>
      </c>
      <c r="C5727" s="228" t="s">
        <v>62</v>
      </c>
      <c r="D5727" s="228" t="s">
        <v>205</v>
      </c>
      <c r="E5727" s="228">
        <v>20</v>
      </c>
      <c r="F5727" s="228">
        <v>63965</v>
      </c>
      <c r="G5727" s="228">
        <v>2089</v>
      </c>
      <c r="H5727" s="228">
        <v>4101</v>
      </c>
      <c r="I5727" s="228">
        <v>3501301.6</v>
      </c>
      <c r="J5727" s="228">
        <v>973915.42</v>
      </c>
      <c r="K5727" s="228">
        <v>513711</v>
      </c>
      <c r="L5727" s="228">
        <v>5638482.1200000001</v>
      </c>
    </row>
    <row r="5728" spans="1:12">
      <c r="A5728" s="228">
        <v>2012</v>
      </c>
      <c r="B5728" s="228" t="s">
        <v>192</v>
      </c>
      <c r="C5728" s="228" t="s">
        <v>62</v>
      </c>
      <c r="D5728" s="228" t="s">
        <v>205</v>
      </c>
      <c r="E5728" s="228">
        <v>25</v>
      </c>
      <c r="F5728" s="228">
        <v>53173</v>
      </c>
      <c r="G5728" s="228">
        <v>1499</v>
      </c>
      <c r="H5728" s="228">
        <v>2978</v>
      </c>
      <c r="I5728" s="228">
        <v>2331524.48</v>
      </c>
      <c r="J5728" s="228">
        <v>702023.34</v>
      </c>
      <c r="K5728" s="228">
        <v>331947</v>
      </c>
      <c r="L5728" s="228">
        <v>3949233.65</v>
      </c>
    </row>
    <row r="5729" spans="1:12">
      <c r="A5729" s="228">
        <v>2012</v>
      </c>
      <c r="B5729" s="228" t="s">
        <v>192</v>
      </c>
      <c r="C5729" s="228" t="s">
        <v>62</v>
      </c>
      <c r="D5729" s="228" t="s">
        <v>205</v>
      </c>
      <c r="E5729" s="228">
        <v>30</v>
      </c>
      <c r="F5729" s="228">
        <v>78141</v>
      </c>
      <c r="G5729" s="228">
        <v>1941</v>
      </c>
      <c r="H5729" s="228">
        <v>3767</v>
      </c>
      <c r="I5729" s="228">
        <v>3130568.54</v>
      </c>
      <c r="J5729" s="228">
        <v>1023668.28</v>
      </c>
      <c r="K5729" s="228">
        <v>477683.4</v>
      </c>
      <c r="L5729" s="228">
        <v>5465794.5899999999</v>
      </c>
    </row>
    <row r="5730" spans="1:12">
      <c r="A5730" s="228">
        <v>2012</v>
      </c>
      <c r="B5730" s="228" t="s">
        <v>192</v>
      </c>
      <c r="C5730" s="228" t="s">
        <v>62</v>
      </c>
      <c r="D5730" s="228" t="s">
        <v>205</v>
      </c>
      <c r="E5730" s="228">
        <v>35</v>
      </c>
      <c r="F5730" s="228">
        <v>84534</v>
      </c>
      <c r="G5730" s="228">
        <v>2758</v>
      </c>
      <c r="H5730" s="228">
        <v>4437</v>
      </c>
      <c r="I5730" s="228">
        <v>3898965.36</v>
      </c>
      <c r="J5730" s="228">
        <v>1333025.1599999999</v>
      </c>
      <c r="K5730" s="228">
        <v>580258</v>
      </c>
      <c r="L5730" s="228">
        <v>6767767.2300000004</v>
      </c>
    </row>
    <row r="5731" spans="1:12">
      <c r="A5731" s="228">
        <v>2012</v>
      </c>
      <c r="B5731" s="228" t="s">
        <v>192</v>
      </c>
      <c r="C5731" s="228" t="s">
        <v>62</v>
      </c>
      <c r="D5731" s="228" t="s">
        <v>205</v>
      </c>
      <c r="E5731" s="228">
        <v>40</v>
      </c>
      <c r="F5731" s="228">
        <v>90234</v>
      </c>
      <c r="G5731" s="228">
        <v>3631</v>
      </c>
      <c r="H5731" s="228">
        <v>7119</v>
      </c>
      <c r="I5731" s="228">
        <v>5763928.29</v>
      </c>
      <c r="J5731" s="228">
        <v>1970684.27</v>
      </c>
      <c r="K5731" s="228">
        <v>1064506.07</v>
      </c>
      <c r="L5731" s="228">
        <v>10211403.539999999</v>
      </c>
    </row>
    <row r="5732" spans="1:12">
      <c r="A5732" s="228">
        <v>2012</v>
      </c>
      <c r="B5732" s="228" t="s">
        <v>192</v>
      </c>
      <c r="C5732" s="228" t="s">
        <v>62</v>
      </c>
      <c r="D5732" s="228" t="s">
        <v>205</v>
      </c>
      <c r="E5732" s="228">
        <v>45</v>
      </c>
      <c r="F5732" s="228">
        <v>88470</v>
      </c>
      <c r="G5732" s="228">
        <v>4848</v>
      </c>
      <c r="H5732" s="228">
        <v>8931</v>
      </c>
      <c r="I5732" s="228">
        <v>7306172.6299999999</v>
      </c>
      <c r="J5732" s="228">
        <v>2379406.75</v>
      </c>
      <c r="K5732" s="228">
        <v>1679869.6</v>
      </c>
      <c r="L5732" s="228">
        <v>12747074.859999999</v>
      </c>
    </row>
    <row r="5733" spans="1:12">
      <c r="A5733" s="228">
        <v>2012</v>
      </c>
      <c r="B5733" s="228" t="s">
        <v>192</v>
      </c>
      <c r="C5733" s="228" t="s">
        <v>62</v>
      </c>
      <c r="D5733" s="228" t="s">
        <v>205</v>
      </c>
      <c r="E5733" s="228">
        <v>50</v>
      </c>
      <c r="F5733" s="228">
        <v>92412</v>
      </c>
      <c r="G5733" s="228">
        <v>6291</v>
      </c>
      <c r="H5733" s="228">
        <v>12772</v>
      </c>
      <c r="I5733" s="228">
        <v>11499854.890000001</v>
      </c>
      <c r="J5733" s="228">
        <v>3549731.26</v>
      </c>
      <c r="K5733" s="228">
        <v>2919244.3</v>
      </c>
      <c r="L5733" s="228">
        <v>19669390.300000001</v>
      </c>
    </row>
    <row r="5734" spans="1:12">
      <c r="A5734" s="228">
        <v>2012</v>
      </c>
      <c r="B5734" s="228" t="s">
        <v>192</v>
      </c>
      <c r="C5734" s="228" t="s">
        <v>62</v>
      </c>
      <c r="D5734" s="228" t="s">
        <v>205</v>
      </c>
      <c r="E5734" s="228">
        <v>55</v>
      </c>
      <c r="F5734" s="228">
        <v>87605</v>
      </c>
      <c r="G5734" s="228">
        <v>8572</v>
      </c>
      <c r="H5734" s="228">
        <v>17583</v>
      </c>
      <c r="I5734" s="228">
        <v>15983134.199999999</v>
      </c>
      <c r="J5734" s="228">
        <v>4837563.4000000004</v>
      </c>
      <c r="K5734" s="228">
        <v>3803470.77</v>
      </c>
      <c r="L5734" s="228">
        <v>26862946.940000001</v>
      </c>
    </row>
    <row r="5735" spans="1:12">
      <c r="A5735" s="228">
        <v>2012</v>
      </c>
      <c r="B5735" s="228" t="s">
        <v>192</v>
      </c>
      <c r="C5735" s="228" t="s">
        <v>62</v>
      </c>
      <c r="D5735" s="228" t="s">
        <v>205</v>
      </c>
      <c r="E5735" s="228">
        <v>60</v>
      </c>
      <c r="F5735" s="228">
        <v>81682</v>
      </c>
      <c r="G5735" s="228">
        <v>10874</v>
      </c>
      <c r="H5735" s="228">
        <v>22558</v>
      </c>
      <c r="I5735" s="228">
        <v>20205169.690000001</v>
      </c>
      <c r="J5735" s="228">
        <v>6012753.3799999999</v>
      </c>
      <c r="K5735" s="228">
        <v>5097080.58</v>
      </c>
      <c r="L5735" s="228">
        <v>33720175.789999999</v>
      </c>
    </row>
    <row r="5736" spans="1:12">
      <c r="A5736" s="228">
        <v>2012</v>
      </c>
      <c r="B5736" s="228" t="s">
        <v>192</v>
      </c>
      <c r="C5736" s="228" t="s">
        <v>62</v>
      </c>
      <c r="D5736" s="228" t="s">
        <v>205</v>
      </c>
      <c r="E5736" s="228">
        <v>65</v>
      </c>
      <c r="F5736" s="228">
        <v>65344</v>
      </c>
      <c r="G5736" s="228">
        <v>11598</v>
      </c>
      <c r="H5736" s="228">
        <v>25466</v>
      </c>
      <c r="I5736" s="228">
        <v>24188591.969999999</v>
      </c>
      <c r="J5736" s="228">
        <v>6825374.0899999999</v>
      </c>
      <c r="K5736" s="228">
        <v>6058352.0999999996</v>
      </c>
      <c r="L5736" s="228">
        <v>39456707.350000001</v>
      </c>
    </row>
    <row r="5737" spans="1:12">
      <c r="A5737" s="228">
        <v>2012</v>
      </c>
      <c r="B5737" s="228" t="s">
        <v>192</v>
      </c>
      <c r="C5737" s="228" t="s">
        <v>62</v>
      </c>
      <c r="D5737" s="228" t="s">
        <v>205</v>
      </c>
      <c r="E5737" s="228">
        <v>70</v>
      </c>
      <c r="F5737" s="228">
        <v>46041</v>
      </c>
      <c r="G5737" s="228">
        <v>11067</v>
      </c>
      <c r="H5737" s="228">
        <v>27079</v>
      </c>
      <c r="I5737" s="228">
        <v>23501003.289999999</v>
      </c>
      <c r="J5737" s="228">
        <v>6367873.21</v>
      </c>
      <c r="K5737" s="228">
        <v>6238298.3200000003</v>
      </c>
      <c r="L5737" s="228">
        <v>38092468.420000002</v>
      </c>
    </row>
    <row r="5738" spans="1:12">
      <c r="A5738" s="228">
        <v>2012</v>
      </c>
      <c r="B5738" s="228" t="s">
        <v>192</v>
      </c>
      <c r="C5738" s="228" t="s">
        <v>62</v>
      </c>
      <c r="D5738" s="228" t="s">
        <v>205</v>
      </c>
      <c r="E5738" s="228">
        <v>75</v>
      </c>
      <c r="F5738" s="228">
        <v>32120</v>
      </c>
      <c r="G5738" s="228">
        <v>10263</v>
      </c>
      <c r="H5738" s="228">
        <v>30139</v>
      </c>
      <c r="I5738" s="228">
        <v>23384292.59</v>
      </c>
      <c r="J5738" s="228">
        <v>5639271.6600000001</v>
      </c>
      <c r="K5738" s="228">
        <v>5553569.96</v>
      </c>
      <c r="L5738" s="228">
        <v>36262080.270000003</v>
      </c>
    </row>
    <row r="5739" spans="1:12">
      <c r="A5739" s="228">
        <v>2012</v>
      </c>
      <c r="B5739" s="228" t="s">
        <v>192</v>
      </c>
      <c r="C5739" s="228" t="s">
        <v>62</v>
      </c>
      <c r="D5739" s="228" t="s">
        <v>205</v>
      </c>
      <c r="E5739" s="228">
        <v>80</v>
      </c>
      <c r="F5739" s="228">
        <v>24380</v>
      </c>
      <c r="G5739" s="228">
        <v>8696</v>
      </c>
      <c r="H5739" s="228">
        <v>31832</v>
      </c>
      <c r="I5739" s="228">
        <v>23246771.289999999</v>
      </c>
      <c r="J5739" s="228">
        <v>4887016.2699999996</v>
      </c>
      <c r="K5739" s="228">
        <v>4562328.16</v>
      </c>
      <c r="L5739" s="228">
        <v>33845163.899999999</v>
      </c>
    </row>
    <row r="5740" spans="1:12">
      <c r="A5740" s="228">
        <v>2012</v>
      </c>
      <c r="B5740" s="228" t="s">
        <v>192</v>
      </c>
      <c r="C5740" s="228" t="s">
        <v>62</v>
      </c>
      <c r="D5740" s="228" t="s">
        <v>205</v>
      </c>
      <c r="E5740" s="228">
        <v>85</v>
      </c>
      <c r="F5740" s="228">
        <v>10445</v>
      </c>
      <c r="G5740" s="228">
        <v>3589</v>
      </c>
      <c r="H5740" s="228">
        <v>15638</v>
      </c>
      <c r="I5740" s="228">
        <v>10089856.02</v>
      </c>
      <c r="J5740" s="228">
        <v>1908530.04</v>
      </c>
      <c r="K5740" s="228">
        <v>1329355.5</v>
      </c>
      <c r="L5740" s="228">
        <v>13758141.390000001</v>
      </c>
    </row>
    <row r="5741" spans="1:12">
      <c r="A5741" s="228">
        <v>2012</v>
      </c>
      <c r="B5741" s="228" t="s">
        <v>192</v>
      </c>
      <c r="C5741" s="228" t="s">
        <v>62</v>
      </c>
      <c r="D5741" s="228" t="s">
        <v>205</v>
      </c>
      <c r="E5741" s="228">
        <v>90</v>
      </c>
      <c r="F5741" s="228">
        <v>2731</v>
      </c>
      <c r="G5741" s="228">
        <v>908</v>
      </c>
      <c r="H5741" s="228">
        <v>4978</v>
      </c>
      <c r="I5741" s="228">
        <v>3025027.06</v>
      </c>
      <c r="J5741" s="228">
        <v>473010.92</v>
      </c>
      <c r="K5741" s="228">
        <v>276570.8</v>
      </c>
      <c r="L5741" s="228">
        <v>3895871.73</v>
      </c>
    </row>
    <row r="5742" spans="1:12">
      <c r="A5742" s="228">
        <v>2012</v>
      </c>
      <c r="B5742" s="228" t="s">
        <v>192</v>
      </c>
      <c r="C5742" s="228" t="s">
        <v>62</v>
      </c>
      <c r="D5742" s="228" t="s">
        <v>205</v>
      </c>
      <c r="E5742" s="228">
        <v>95</v>
      </c>
      <c r="F5742" s="228">
        <v>575</v>
      </c>
      <c r="G5742" s="228">
        <v>167</v>
      </c>
      <c r="H5742" s="228">
        <v>805</v>
      </c>
      <c r="I5742" s="228">
        <v>482073.35</v>
      </c>
      <c r="J5742" s="228">
        <v>67143.360000000001</v>
      </c>
      <c r="K5742" s="228">
        <v>39601.800000000003</v>
      </c>
      <c r="L5742" s="228">
        <v>604352.46</v>
      </c>
    </row>
    <row r="5743" spans="1:12">
      <c r="A5743" s="228">
        <v>2012</v>
      </c>
      <c r="B5743" s="228" t="s">
        <v>192</v>
      </c>
      <c r="C5743" s="228" t="s">
        <v>62</v>
      </c>
      <c r="D5743" s="228" t="s">
        <v>206</v>
      </c>
      <c r="E5743" s="228">
        <v>0</v>
      </c>
      <c r="F5743" s="228">
        <v>69092</v>
      </c>
      <c r="G5743" s="228">
        <v>1772</v>
      </c>
      <c r="H5743" s="228">
        <v>7645</v>
      </c>
      <c r="I5743" s="228">
        <v>4090491.92</v>
      </c>
      <c r="J5743" s="228">
        <v>662905.66</v>
      </c>
      <c r="K5743" s="228">
        <v>184477</v>
      </c>
      <c r="L5743" s="228">
        <v>5293558.3099999996</v>
      </c>
    </row>
    <row r="5744" spans="1:12">
      <c r="A5744" s="228">
        <v>2012</v>
      </c>
      <c r="B5744" s="228" t="s">
        <v>192</v>
      </c>
      <c r="C5744" s="228" t="s">
        <v>62</v>
      </c>
      <c r="D5744" s="228" t="s">
        <v>206</v>
      </c>
      <c r="E5744" s="228">
        <v>5</v>
      </c>
      <c r="F5744" s="228">
        <v>70582</v>
      </c>
      <c r="G5744" s="228">
        <v>898</v>
      </c>
      <c r="H5744" s="228">
        <v>1221</v>
      </c>
      <c r="I5744" s="228">
        <v>911999.65</v>
      </c>
      <c r="J5744" s="228">
        <v>297517.40999999997</v>
      </c>
      <c r="K5744" s="228">
        <v>51479</v>
      </c>
      <c r="L5744" s="228">
        <v>1468742.46</v>
      </c>
    </row>
    <row r="5745" spans="1:12">
      <c r="A5745" s="228">
        <v>2012</v>
      </c>
      <c r="B5745" s="228" t="s">
        <v>192</v>
      </c>
      <c r="C5745" s="228" t="s">
        <v>62</v>
      </c>
      <c r="D5745" s="228" t="s">
        <v>206</v>
      </c>
      <c r="E5745" s="228">
        <v>10</v>
      </c>
      <c r="F5745" s="228">
        <v>68470</v>
      </c>
      <c r="G5745" s="228">
        <v>874</v>
      </c>
      <c r="H5745" s="228">
        <v>1633</v>
      </c>
      <c r="I5745" s="228">
        <v>1286433.08</v>
      </c>
      <c r="J5745" s="228">
        <v>397277.47</v>
      </c>
      <c r="K5745" s="228">
        <v>289226.90000000002</v>
      </c>
      <c r="L5745" s="228">
        <v>2167222.4</v>
      </c>
    </row>
    <row r="5746" spans="1:12">
      <c r="A5746" s="228">
        <v>2012</v>
      </c>
      <c r="B5746" s="228" t="s">
        <v>192</v>
      </c>
      <c r="C5746" s="228" t="s">
        <v>62</v>
      </c>
      <c r="D5746" s="228" t="s">
        <v>206</v>
      </c>
      <c r="E5746" s="228">
        <v>15</v>
      </c>
      <c r="F5746" s="228">
        <v>73159</v>
      </c>
      <c r="G5746" s="228">
        <v>2830</v>
      </c>
      <c r="H5746" s="228">
        <v>5884</v>
      </c>
      <c r="I5746" s="228">
        <v>4343906.95</v>
      </c>
      <c r="J5746" s="228">
        <v>972949.4</v>
      </c>
      <c r="K5746" s="228">
        <v>454573.8</v>
      </c>
      <c r="L5746" s="228">
        <v>6574689.8499999996</v>
      </c>
    </row>
    <row r="5747" spans="1:12">
      <c r="A5747" s="228">
        <v>2012</v>
      </c>
      <c r="B5747" s="228" t="s">
        <v>192</v>
      </c>
      <c r="C5747" s="228" t="s">
        <v>62</v>
      </c>
      <c r="D5747" s="228" t="s">
        <v>206</v>
      </c>
      <c r="E5747" s="228">
        <v>20</v>
      </c>
      <c r="F5747" s="228">
        <v>65087</v>
      </c>
      <c r="G5747" s="228">
        <v>3383</v>
      </c>
      <c r="H5747" s="228">
        <v>7118</v>
      </c>
      <c r="I5747" s="228">
        <v>5376455.7400000002</v>
      </c>
      <c r="J5747" s="228">
        <v>1220900.01</v>
      </c>
      <c r="K5747" s="228">
        <v>468531</v>
      </c>
      <c r="L5747" s="228">
        <v>7920463.3200000003</v>
      </c>
    </row>
    <row r="5748" spans="1:12">
      <c r="A5748" s="228">
        <v>2012</v>
      </c>
      <c r="B5748" s="228" t="s">
        <v>192</v>
      </c>
      <c r="C5748" s="228" t="s">
        <v>62</v>
      </c>
      <c r="D5748" s="228" t="s">
        <v>206</v>
      </c>
      <c r="E5748" s="228">
        <v>25</v>
      </c>
      <c r="F5748" s="228">
        <v>65159</v>
      </c>
      <c r="G5748" s="228">
        <v>3965</v>
      </c>
      <c r="H5748" s="228">
        <v>10849</v>
      </c>
      <c r="I5748" s="228">
        <v>9179964.7799999993</v>
      </c>
      <c r="J5748" s="228">
        <v>2300053.3199999998</v>
      </c>
      <c r="K5748" s="228">
        <v>530513.5</v>
      </c>
      <c r="L5748" s="228">
        <v>13460332.859999999</v>
      </c>
    </row>
    <row r="5749" spans="1:12">
      <c r="A5749" s="228">
        <v>2012</v>
      </c>
      <c r="B5749" s="228" t="s">
        <v>192</v>
      </c>
      <c r="C5749" s="228" t="s">
        <v>62</v>
      </c>
      <c r="D5749" s="228" t="s">
        <v>206</v>
      </c>
      <c r="E5749" s="228">
        <v>30</v>
      </c>
      <c r="F5749" s="228">
        <v>89914</v>
      </c>
      <c r="G5749" s="228">
        <v>7723</v>
      </c>
      <c r="H5749" s="228">
        <v>20623</v>
      </c>
      <c r="I5749" s="228">
        <v>19451059.390000001</v>
      </c>
      <c r="J5749" s="228">
        <v>4861130.91</v>
      </c>
      <c r="K5749" s="228">
        <v>774677.75</v>
      </c>
      <c r="L5749" s="228">
        <v>27843928.149999999</v>
      </c>
    </row>
    <row r="5750" spans="1:12">
      <c r="A5750" s="228">
        <v>2012</v>
      </c>
      <c r="B5750" s="228" t="s">
        <v>192</v>
      </c>
      <c r="C5750" s="228" t="s">
        <v>62</v>
      </c>
      <c r="D5750" s="228" t="s">
        <v>206</v>
      </c>
      <c r="E5750" s="228">
        <v>35</v>
      </c>
      <c r="F5750" s="228">
        <v>93658</v>
      </c>
      <c r="G5750" s="228">
        <v>8661</v>
      </c>
      <c r="H5750" s="228">
        <v>20719</v>
      </c>
      <c r="I5750" s="228">
        <v>18931544.649999999</v>
      </c>
      <c r="J5750" s="228">
        <v>4693859.8600000003</v>
      </c>
      <c r="K5750" s="228">
        <v>783151</v>
      </c>
      <c r="L5750" s="228">
        <v>27238140.309999999</v>
      </c>
    </row>
    <row r="5751" spans="1:12">
      <c r="A5751" s="228">
        <v>2012</v>
      </c>
      <c r="B5751" s="228" t="s">
        <v>192</v>
      </c>
      <c r="C5751" s="228" t="s">
        <v>62</v>
      </c>
      <c r="D5751" s="228" t="s">
        <v>206</v>
      </c>
      <c r="E5751" s="228">
        <v>40</v>
      </c>
      <c r="F5751" s="228">
        <v>100553</v>
      </c>
      <c r="G5751" s="228">
        <v>8039</v>
      </c>
      <c r="H5751" s="228">
        <v>15979</v>
      </c>
      <c r="I5751" s="228">
        <v>13090435.41</v>
      </c>
      <c r="J5751" s="228">
        <v>3679851.24</v>
      </c>
      <c r="K5751" s="228">
        <v>1117224.8</v>
      </c>
      <c r="L5751" s="228">
        <v>20278648.670000002</v>
      </c>
    </row>
    <row r="5752" spans="1:12">
      <c r="A5752" s="228">
        <v>2012</v>
      </c>
      <c r="B5752" s="228" t="s">
        <v>192</v>
      </c>
      <c r="C5752" s="228" t="s">
        <v>62</v>
      </c>
      <c r="D5752" s="228" t="s">
        <v>206</v>
      </c>
      <c r="E5752" s="228">
        <v>45</v>
      </c>
      <c r="F5752" s="228">
        <v>96375</v>
      </c>
      <c r="G5752" s="228">
        <v>7401</v>
      </c>
      <c r="H5752" s="228">
        <v>14040</v>
      </c>
      <c r="I5752" s="228">
        <v>11671029.369999999</v>
      </c>
      <c r="J5752" s="228">
        <v>3435805.66</v>
      </c>
      <c r="K5752" s="228">
        <v>1606178.5</v>
      </c>
      <c r="L5752" s="228">
        <v>19100118.699999999</v>
      </c>
    </row>
    <row r="5753" spans="1:12">
      <c r="A5753" s="228">
        <v>2012</v>
      </c>
      <c r="B5753" s="228" t="s">
        <v>192</v>
      </c>
      <c r="C5753" s="228" t="s">
        <v>62</v>
      </c>
      <c r="D5753" s="228" t="s">
        <v>206</v>
      </c>
      <c r="E5753" s="228">
        <v>50</v>
      </c>
      <c r="F5753" s="228">
        <v>99526</v>
      </c>
      <c r="G5753" s="228">
        <v>8984</v>
      </c>
      <c r="H5753" s="228">
        <v>18477</v>
      </c>
      <c r="I5753" s="228">
        <v>14421861.789999999</v>
      </c>
      <c r="J5753" s="228">
        <v>4272483.82</v>
      </c>
      <c r="K5753" s="228">
        <v>2531459.4</v>
      </c>
      <c r="L5753" s="228">
        <v>23801670.18</v>
      </c>
    </row>
    <row r="5754" spans="1:12">
      <c r="A5754" s="228">
        <v>2012</v>
      </c>
      <c r="B5754" s="228" t="s">
        <v>192</v>
      </c>
      <c r="C5754" s="228" t="s">
        <v>62</v>
      </c>
      <c r="D5754" s="228" t="s">
        <v>206</v>
      </c>
      <c r="E5754" s="228">
        <v>55</v>
      </c>
      <c r="F5754" s="228">
        <v>94922</v>
      </c>
      <c r="G5754" s="228">
        <v>9760</v>
      </c>
      <c r="H5754" s="228">
        <v>19920</v>
      </c>
      <c r="I5754" s="228">
        <v>16323846.82</v>
      </c>
      <c r="J5754" s="228">
        <v>4662425.4800000004</v>
      </c>
      <c r="K5754" s="228">
        <v>3604326.85</v>
      </c>
      <c r="L5754" s="228">
        <v>27293038.870000001</v>
      </c>
    </row>
    <row r="5755" spans="1:12">
      <c r="A5755" s="228">
        <v>2012</v>
      </c>
      <c r="B5755" s="228" t="s">
        <v>192</v>
      </c>
      <c r="C5755" s="228" t="s">
        <v>62</v>
      </c>
      <c r="D5755" s="228" t="s">
        <v>206</v>
      </c>
      <c r="E5755" s="228">
        <v>60</v>
      </c>
      <c r="F5755" s="228">
        <v>87926</v>
      </c>
      <c r="G5755" s="228">
        <v>11066</v>
      </c>
      <c r="H5755" s="228">
        <v>26239</v>
      </c>
      <c r="I5755" s="228">
        <v>21888599.34</v>
      </c>
      <c r="J5755" s="228">
        <v>5796476.4100000001</v>
      </c>
      <c r="K5755" s="228">
        <v>4976529.4000000004</v>
      </c>
      <c r="L5755" s="228">
        <v>35266787.770000003</v>
      </c>
    </row>
    <row r="5756" spans="1:12">
      <c r="A5756" s="228">
        <v>2012</v>
      </c>
      <c r="B5756" s="228" t="s">
        <v>192</v>
      </c>
      <c r="C5756" s="228" t="s">
        <v>62</v>
      </c>
      <c r="D5756" s="228" t="s">
        <v>206</v>
      </c>
      <c r="E5756" s="228">
        <v>65</v>
      </c>
      <c r="F5756" s="228">
        <v>68915</v>
      </c>
      <c r="G5756" s="228">
        <v>11285</v>
      </c>
      <c r="H5756" s="228">
        <v>28170</v>
      </c>
      <c r="I5756" s="228">
        <v>23583605.510000002</v>
      </c>
      <c r="J5756" s="228">
        <v>5954511.04</v>
      </c>
      <c r="K5756" s="228">
        <v>5876390.4000000004</v>
      </c>
      <c r="L5756" s="228">
        <v>37764955.850000001</v>
      </c>
    </row>
    <row r="5757" spans="1:12">
      <c r="A5757" s="228">
        <v>2012</v>
      </c>
      <c r="B5757" s="228" t="s">
        <v>192</v>
      </c>
      <c r="C5757" s="228" t="s">
        <v>62</v>
      </c>
      <c r="D5757" s="228" t="s">
        <v>206</v>
      </c>
      <c r="E5757" s="228">
        <v>70</v>
      </c>
      <c r="F5757" s="228">
        <v>48732</v>
      </c>
      <c r="G5757" s="228">
        <v>9839</v>
      </c>
      <c r="H5757" s="228">
        <v>27476</v>
      </c>
      <c r="I5757" s="228">
        <v>22160927.780000001</v>
      </c>
      <c r="J5757" s="228">
        <v>5346468.63</v>
      </c>
      <c r="K5757" s="228">
        <v>5189889.68</v>
      </c>
      <c r="L5757" s="228">
        <v>34677390.43</v>
      </c>
    </row>
    <row r="5758" spans="1:12">
      <c r="A5758" s="228">
        <v>2012</v>
      </c>
      <c r="B5758" s="228" t="s">
        <v>192</v>
      </c>
      <c r="C5758" s="228" t="s">
        <v>62</v>
      </c>
      <c r="D5758" s="228" t="s">
        <v>206</v>
      </c>
      <c r="E5758" s="228">
        <v>75</v>
      </c>
      <c r="F5758" s="228">
        <v>37138</v>
      </c>
      <c r="G5758" s="228">
        <v>9441</v>
      </c>
      <c r="H5758" s="228">
        <v>32528</v>
      </c>
      <c r="I5758" s="228">
        <v>23449258.539999999</v>
      </c>
      <c r="J5758" s="228">
        <v>4995168.22</v>
      </c>
      <c r="K5758" s="228">
        <v>4543187.3</v>
      </c>
      <c r="L5758" s="228">
        <v>34403283.469999999</v>
      </c>
    </row>
    <row r="5759" spans="1:12">
      <c r="A5759" s="228">
        <v>2012</v>
      </c>
      <c r="B5759" s="228" t="s">
        <v>192</v>
      </c>
      <c r="C5759" s="228" t="s">
        <v>62</v>
      </c>
      <c r="D5759" s="228" t="s">
        <v>206</v>
      </c>
      <c r="E5759" s="228">
        <v>80</v>
      </c>
      <c r="F5759" s="228">
        <v>30512</v>
      </c>
      <c r="G5759" s="228">
        <v>7630</v>
      </c>
      <c r="H5759" s="228">
        <v>33870</v>
      </c>
      <c r="I5759" s="228">
        <v>23318541.420000002</v>
      </c>
      <c r="J5759" s="228">
        <v>4688135.8099999996</v>
      </c>
      <c r="K5759" s="228">
        <v>4041044.05</v>
      </c>
      <c r="L5759" s="228">
        <v>33285813.82</v>
      </c>
    </row>
    <row r="5760" spans="1:12">
      <c r="A5760" s="228">
        <v>2012</v>
      </c>
      <c r="B5760" s="228" t="s">
        <v>192</v>
      </c>
      <c r="C5760" s="228" t="s">
        <v>62</v>
      </c>
      <c r="D5760" s="228" t="s">
        <v>206</v>
      </c>
      <c r="E5760" s="228">
        <v>85</v>
      </c>
      <c r="F5760" s="228">
        <v>18738</v>
      </c>
      <c r="G5760" s="228">
        <v>4509</v>
      </c>
      <c r="H5760" s="228">
        <v>28997</v>
      </c>
      <c r="I5760" s="228">
        <v>17957553.760000002</v>
      </c>
      <c r="J5760" s="228">
        <v>2786890.47</v>
      </c>
      <c r="K5760" s="228">
        <v>2093798.35</v>
      </c>
      <c r="L5760" s="228">
        <v>23537603.420000002</v>
      </c>
    </row>
    <row r="5761" spans="1:12">
      <c r="A5761" s="228">
        <v>2012</v>
      </c>
      <c r="B5761" s="228" t="s">
        <v>192</v>
      </c>
      <c r="C5761" s="228" t="s">
        <v>62</v>
      </c>
      <c r="D5761" s="228" t="s">
        <v>206</v>
      </c>
      <c r="E5761" s="228">
        <v>90</v>
      </c>
      <c r="F5761" s="228">
        <v>7591</v>
      </c>
      <c r="G5761" s="228">
        <v>1649</v>
      </c>
      <c r="H5761" s="228">
        <v>12177</v>
      </c>
      <c r="I5761" s="228">
        <v>6777200.8799999999</v>
      </c>
      <c r="J5761" s="228">
        <v>965719.01</v>
      </c>
      <c r="K5761" s="228">
        <v>517341.7</v>
      </c>
      <c r="L5761" s="228">
        <v>8569546.4700000007</v>
      </c>
    </row>
    <row r="5762" spans="1:12">
      <c r="A5762" s="228">
        <v>2012</v>
      </c>
      <c r="B5762" s="228" t="s">
        <v>192</v>
      </c>
      <c r="C5762" s="228" t="s">
        <v>62</v>
      </c>
      <c r="D5762" s="228" t="s">
        <v>206</v>
      </c>
      <c r="E5762" s="228">
        <v>95</v>
      </c>
      <c r="F5762" s="228">
        <v>2296</v>
      </c>
      <c r="G5762" s="228">
        <v>378</v>
      </c>
      <c r="H5762" s="228">
        <v>3337</v>
      </c>
      <c r="I5762" s="228">
        <v>1873589.7</v>
      </c>
      <c r="J5762" s="228">
        <v>234455.49</v>
      </c>
      <c r="K5762" s="228">
        <v>93149</v>
      </c>
      <c r="L5762" s="228">
        <v>2263782.0299999998</v>
      </c>
    </row>
    <row r="5763" spans="1:12">
      <c r="A5763" s="228">
        <v>2012</v>
      </c>
      <c r="B5763" s="228" t="s">
        <v>192</v>
      </c>
      <c r="C5763" s="228" t="s">
        <v>63</v>
      </c>
      <c r="D5763" s="228" t="s">
        <v>205</v>
      </c>
      <c r="E5763" s="228">
        <v>0</v>
      </c>
      <c r="F5763" s="228">
        <v>61582</v>
      </c>
      <c r="G5763" s="228">
        <v>2373</v>
      </c>
      <c r="H5763" s="228">
        <v>8602</v>
      </c>
      <c r="I5763" s="228">
        <v>7194119.9100000001</v>
      </c>
      <c r="J5763" s="228">
        <v>847863.72</v>
      </c>
      <c r="K5763" s="228">
        <v>57450.400000000001</v>
      </c>
      <c r="L5763" s="228">
        <v>8525147.5299999993</v>
      </c>
    </row>
    <row r="5764" spans="1:12">
      <c r="A5764" s="228">
        <v>2012</v>
      </c>
      <c r="B5764" s="228" t="s">
        <v>192</v>
      </c>
      <c r="C5764" s="228" t="s">
        <v>63</v>
      </c>
      <c r="D5764" s="228" t="s">
        <v>205</v>
      </c>
      <c r="E5764" s="228">
        <v>5</v>
      </c>
      <c r="F5764" s="228">
        <v>65244</v>
      </c>
      <c r="G5764" s="228">
        <v>1236</v>
      </c>
      <c r="H5764" s="228">
        <v>1877</v>
      </c>
      <c r="I5764" s="228">
        <v>1493975.17</v>
      </c>
      <c r="J5764" s="228">
        <v>351519.4</v>
      </c>
      <c r="K5764" s="228">
        <v>49130.5</v>
      </c>
      <c r="L5764" s="228">
        <v>2150731.33</v>
      </c>
    </row>
    <row r="5765" spans="1:12">
      <c r="A5765" s="228">
        <v>2012</v>
      </c>
      <c r="B5765" s="228" t="s">
        <v>192</v>
      </c>
      <c r="C5765" s="228" t="s">
        <v>63</v>
      </c>
      <c r="D5765" s="228" t="s">
        <v>205</v>
      </c>
      <c r="E5765" s="228">
        <v>10</v>
      </c>
      <c r="F5765" s="228">
        <v>65159</v>
      </c>
      <c r="G5765" s="228">
        <v>955</v>
      </c>
      <c r="H5765" s="228">
        <v>1826</v>
      </c>
      <c r="I5765" s="228">
        <v>1414676.04</v>
      </c>
      <c r="J5765" s="228">
        <v>299543.38</v>
      </c>
      <c r="K5765" s="228">
        <v>152536</v>
      </c>
      <c r="L5765" s="228">
        <v>2072193.74</v>
      </c>
    </row>
    <row r="5766" spans="1:12">
      <c r="A5766" s="228">
        <v>2012</v>
      </c>
      <c r="B5766" s="228" t="s">
        <v>192</v>
      </c>
      <c r="C5766" s="228" t="s">
        <v>63</v>
      </c>
      <c r="D5766" s="228" t="s">
        <v>205</v>
      </c>
      <c r="E5766" s="228">
        <v>15</v>
      </c>
      <c r="F5766" s="228">
        <v>66710</v>
      </c>
      <c r="G5766" s="228">
        <v>1771</v>
      </c>
      <c r="H5766" s="228">
        <v>3214</v>
      </c>
      <c r="I5766" s="228">
        <v>3112176.81</v>
      </c>
      <c r="J5766" s="228">
        <v>631401.38</v>
      </c>
      <c r="K5766" s="228">
        <v>494705</v>
      </c>
      <c r="L5766" s="228">
        <v>4865004.3099999996</v>
      </c>
    </row>
    <row r="5767" spans="1:12">
      <c r="A5767" s="228">
        <v>2012</v>
      </c>
      <c r="B5767" s="228" t="s">
        <v>192</v>
      </c>
      <c r="C5767" s="228" t="s">
        <v>63</v>
      </c>
      <c r="D5767" s="228" t="s">
        <v>205</v>
      </c>
      <c r="E5767" s="228">
        <v>20</v>
      </c>
      <c r="F5767" s="228">
        <v>49591</v>
      </c>
      <c r="G5767" s="228">
        <v>1512</v>
      </c>
      <c r="H5767" s="228">
        <v>3027</v>
      </c>
      <c r="I5767" s="228">
        <v>2649549.02</v>
      </c>
      <c r="J5767" s="228">
        <v>526525.06999999995</v>
      </c>
      <c r="K5767" s="228">
        <v>365244</v>
      </c>
      <c r="L5767" s="228">
        <v>4083165.9</v>
      </c>
    </row>
    <row r="5768" spans="1:12">
      <c r="A5768" s="228">
        <v>2012</v>
      </c>
      <c r="B5768" s="228" t="s">
        <v>192</v>
      </c>
      <c r="C5768" s="228" t="s">
        <v>63</v>
      </c>
      <c r="D5768" s="228" t="s">
        <v>205</v>
      </c>
      <c r="E5768" s="228">
        <v>25</v>
      </c>
      <c r="F5768" s="228">
        <v>46178</v>
      </c>
      <c r="G5768" s="228">
        <v>1256</v>
      </c>
      <c r="H5768" s="228">
        <v>2564</v>
      </c>
      <c r="I5768" s="228">
        <v>2030281.74</v>
      </c>
      <c r="J5768" s="228">
        <v>505071.5</v>
      </c>
      <c r="K5768" s="228">
        <v>312849.75</v>
      </c>
      <c r="L5768" s="228">
        <v>3525345.36</v>
      </c>
    </row>
    <row r="5769" spans="1:12">
      <c r="A5769" s="228">
        <v>2012</v>
      </c>
      <c r="B5769" s="228" t="s">
        <v>192</v>
      </c>
      <c r="C5769" s="228" t="s">
        <v>63</v>
      </c>
      <c r="D5769" s="228" t="s">
        <v>205</v>
      </c>
      <c r="E5769" s="228">
        <v>30</v>
      </c>
      <c r="F5769" s="228">
        <v>60797</v>
      </c>
      <c r="G5769" s="228">
        <v>1838</v>
      </c>
      <c r="H5769" s="228">
        <v>3620</v>
      </c>
      <c r="I5769" s="228">
        <v>2630223.2200000002</v>
      </c>
      <c r="J5769" s="228">
        <v>669342.93999999994</v>
      </c>
      <c r="K5769" s="228">
        <v>491169.15</v>
      </c>
      <c r="L5769" s="228">
        <v>4640210.63</v>
      </c>
    </row>
    <row r="5770" spans="1:12">
      <c r="A5770" s="228">
        <v>2012</v>
      </c>
      <c r="B5770" s="228" t="s">
        <v>192</v>
      </c>
      <c r="C5770" s="228" t="s">
        <v>63</v>
      </c>
      <c r="D5770" s="228" t="s">
        <v>205</v>
      </c>
      <c r="E5770" s="228">
        <v>35</v>
      </c>
      <c r="F5770" s="228">
        <v>67228</v>
      </c>
      <c r="G5770" s="228">
        <v>2414</v>
      </c>
      <c r="H5770" s="228">
        <v>4838</v>
      </c>
      <c r="I5770" s="228">
        <v>3826602.97</v>
      </c>
      <c r="J5770" s="228">
        <v>989879.37</v>
      </c>
      <c r="K5770" s="228">
        <v>672632.8</v>
      </c>
      <c r="L5770" s="228">
        <v>6664775.2800000003</v>
      </c>
    </row>
    <row r="5771" spans="1:12">
      <c r="A5771" s="228">
        <v>2012</v>
      </c>
      <c r="B5771" s="228" t="s">
        <v>192</v>
      </c>
      <c r="C5771" s="228" t="s">
        <v>63</v>
      </c>
      <c r="D5771" s="228" t="s">
        <v>205</v>
      </c>
      <c r="E5771" s="228">
        <v>40</v>
      </c>
      <c r="F5771" s="228">
        <v>72226</v>
      </c>
      <c r="G5771" s="228">
        <v>3468</v>
      </c>
      <c r="H5771" s="228">
        <v>6052</v>
      </c>
      <c r="I5771" s="228">
        <v>4848775.04</v>
      </c>
      <c r="J5771" s="228">
        <v>1290124.3400000001</v>
      </c>
      <c r="K5771" s="228">
        <v>937459.19999999995</v>
      </c>
      <c r="L5771" s="228">
        <v>8558987.1799999997</v>
      </c>
    </row>
    <row r="5772" spans="1:12">
      <c r="A5772" s="228">
        <v>2012</v>
      </c>
      <c r="B5772" s="228" t="s">
        <v>192</v>
      </c>
      <c r="C5772" s="228" t="s">
        <v>63</v>
      </c>
      <c r="D5772" s="228" t="s">
        <v>205</v>
      </c>
      <c r="E5772" s="228">
        <v>45</v>
      </c>
      <c r="F5772" s="228">
        <v>71552</v>
      </c>
      <c r="G5772" s="228">
        <v>3921</v>
      </c>
      <c r="H5772" s="228">
        <v>8032</v>
      </c>
      <c r="I5772" s="228">
        <v>6683710.5199999996</v>
      </c>
      <c r="J5772" s="228">
        <v>1777449.83</v>
      </c>
      <c r="K5772" s="228">
        <v>1606505.25</v>
      </c>
      <c r="L5772" s="228">
        <v>11820918.710000001</v>
      </c>
    </row>
    <row r="5773" spans="1:12">
      <c r="A5773" s="228">
        <v>2012</v>
      </c>
      <c r="B5773" s="228" t="s">
        <v>192</v>
      </c>
      <c r="C5773" s="228" t="s">
        <v>63</v>
      </c>
      <c r="D5773" s="228" t="s">
        <v>205</v>
      </c>
      <c r="E5773" s="228">
        <v>50</v>
      </c>
      <c r="F5773" s="228">
        <v>74571</v>
      </c>
      <c r="G5773" s="228">
        <v>5759</v>
      </c>
      <c r="H5773" s="228">
        <v>11752</v>
      </c>
      <c r="I5773" s="228">
        <v>10161730.08</v>
      </c>
      <c r="J5773" s="228">
        <v>2678765.5099999998</v>
      </c>
      <c r="K5773" s="228">
        <v>2256265.9500000002</v>
      </c>
      <c r="L5773" s="228">
        <v>17297296.129999999</v>
      </c>
    </row>
    <row r="5774" spans="1:12">
      <c r="A5774" s="228">
        <v>2012</v>
      </c>
      <c r="B5774" s="228" t="s">
        <v>192</v>
      </c>
      <c r="C5774" s="228" t="s">
        <v>63</v>
      </c>
      <c r="D5774" s="228" t="s">
        <v>205</v>
      </c>
      <c r="E5774" s="228">
        <v>55</v>
      </c>
      <c r="F5774" s="228">
        <v>70685</v>
      </c>
      <c r="G5774" s="228">
        <v>7615</v>
      </c>
      <c r="H5774" s="228">
        <v>16098</v>
      </c>
      <c r="I5774" s="228">
        <v>14583201.949999999</v>
      </c>
      <c r="J5774" s="228">
        <v>3580066.32</v>
      </c>
      <c r="K5774" s="228">
        <v>3593955.96</v>
      </c>
      <c r="L5774" s="228">
        <v>24819248.640000001</v>
      </c>
    </row>
    <row r="5775" spans="1:12">
      <c r="A5775" s="228">
        <v>2012</v>
      </c>
      <c r="B5775" s="228" t="s">
        <v>192</v>
      </c>
      <c r="C5775" s="228" t="s">
        <v>63</v>
      </c>
      <c r="D5775" s="228" t="s">
        <v>205</v>
      </c>
      <c r="E5775" s="228">
        <v>60</v>
      </c>
      <c r="F5775" s="228">
        <v>67310</v>
      </c>
      <c r="G5775" s="228">
        <v>10139</v>
      </c>
      <c r="H5775" s="228">
        <v>23501</v>
      </c>
      <c r="I5775" s="228">
        <v>21057723.370000001</v>
      </c>
      <c r="J5775" s="228">
        <v>4987121.8099999996</v>
      </c>
      <c r="K5775" s="228">
        <v>6115424.75</v>
      </c>
      <c r="L5775" s="228">
        <v>35813373.43</v>
      </c>
    </row>
    <row r="5776" spans="1:12">
      <c r="A5776" s="228">
        <v>2012</v>
      </c>
      <c r="B5776" s="228" t="s">
        <v>192</v>
      </c>
      <c r="C5776" s="228" t="s">
        <v>63</v>
      </c>
      <c r="D5776" s="228" t="s">
        <v>205</v>
      </c>
      <c r="E5776" s="228">
        <v>65</v>
      </c>
      <c r="F5776" s="228">
        <v>52994</v>
      </c>
      <c r="G5776" s="228">
        <v>10935</v>
      </c>
      <c r="H5776" s="228">
        <v>26748</v>
      </c>
      <c r="I5776" s="228">
        <v>24181031.73</v>
      </c>
      <c r="J5776" s="228">
        <v>5517725.4800000004</v>
      </c>
      <c r="K5776" s="228">
        <v>6593457.25</v>
      </c>
      <c r="L5776" s="228">
        <v>39864668.07</v>
      </c>
    </row>
    <row r="5777" spans="1:12">
      <c r="A5777" s="228">
        <v>2012</v>
      </c>
      <c r="B5777" s="228" t="s">
        <v>192</v>
      </c>
      <c r="C5777" s="228" t="s">
        <v>63</v>
      </c>
      <c r="D5777" s="228" t="s">
        <v>205</v>
      </c>
      <c r="E5777" s="228">
        <v>70</v>
      </c>
      <c r="F5777" s="228">
        <v>36295</v>
      </c>
      <c r="G5777" s="228">
        <v>9988</v>
      </c>
      <c r="H5777" s="228">
        <v>26610</v>
      </c>
      <c r="I5777" s="228">
        <v>22021306.460000001</v>
      </c>
      <c r="J5777" s="228">
        <v>5049157.63</v>
      </c>
      <c r="K5777" s="228">
        <v>6165673.1500000004</v>
      </c>
      <c r="L5777" s="228">
        <v>35912874.039999999</v>
      </c>
    </row>
    <row r="5778" spans="1:12">
      <c r="A5778" s="228">
        <v>2012</v>
      </c>
      <c r="B5778" s="228" t="s">
        <v>192</v>
      </c>
      <c r="C5778" s="228" t="s">
        <v>63</v>
      </c>
      <c r="D5778" s="228" t="s">
        <v>205</v>
      </c>
      <c r="E5778" s="228">
        <v>75</v>
      </c>
      <c r="F5778" s="228">
        <v>24069</v>
      </c>
      <c r="G5778" s="228">
        <v>8317</v>
      </c>
      <c r="H5778" s="228">
        <v>25376</v>
      </c>
      <c r="I5778" s="228">
        <v>19394239.899999999</v>
      </c>
      <c r="J5778" s="228">
        <v>4195068.33</v>
      </c>
      <c r="K5778" s="228">
        <v>4901455.29</v>
      </c>
      <c r="L5778" s="228">
        <v>30450007.079999998</v>
      </c>
    </row>
    <row r="5779" spans="1:12">
      <c r="A5779" s="228">
        <v>2012</v>
      </c>
      <c r="B5779" s="228" t="s">
        <v>192</v>
      </c>
      <c r="C5779" s="228" t="s">
        <v>63</v>
      </c>
      <c r="D5779" s="228" t="s">
        <v>205</v>
      </c>
      <c r="E5779" s="228">
        <v>80</v>
      </c>
      <c r="F5779" s="228">
        <v>16709</v>
      </c>
      <c r="G5779" s="228">
        <v>6784</v>
      </c>
      <c r="H5779" s="228">
        <v>23637</v>
      </c>
      <c r="I5779" s="228">
        <v>16386740.529999999</v>
      </c>
      <c r="J5779" s="228">
        <v>3035258.24</v>
      </c>
      <c r="K5779" s="228">
        <v>3287627</v>
      </c>
      <c r="L5779" s="228">
        <v>23952855.59</v>
      </c>
    </row>
    <row r="5780" spans="1:12">
      <c r="A5780" s="228">
        <v>2012</v>
      </c>
      <c r="B5780" s="228" t="s">
        <v>192</v>
      </c>
      <c r="C5780" s="228" t="s">
        <v>63</v>
      </c>
      <c r="D5780" s="228" t="s">
        <v>205</v>
      </c>
      <c r="E5780" s="228">
        <v>85</v>
      </c>
      <c r="F5780" s="228">
        <v>6660</v>
      </c>
      <c r="G5780" s="228">
        <v>2493</v>
      </c>
      <c r="H5780" s="228">
        <v>12396</v>
      </c>
      <c r="I5780" s="228">
        <v>7526583.96</v>
      </c>
      <c r="J5780" s="228">
        <v>1184332.29</v>
      </c>
      <c r="K5780" s="228">
        <v>1002991.1</v>
      </c>
      <c r="L5780" s="228">
        <v>10118661.470000001</v>
      </c>
    </row>
    <row r="5781" spans="1:12">
      <c r="A5781" s="228">
        <v>2012</v>
      </c>
      <c r="B5781" s="228" t="s">
        <v>192</v>
      </c>
      <c r="C5781" s="228" t="s">
        <v>63</v>
      </c>
      <c r="D5781" s="228" t="s">
        <v>205</v>
      </c>
      <c r="E5781" s="228">
        <v>90</v>
      </c>
      <c r="F5781" s="228">
        <v>1522</v>
      </c>
      <c r="G5781" s="228">
        <v>473</v>
      </c>
      <c r="H5781" s="228">
        <v>2959</v>
      </c>
      <c r="I5781" s="228">
        <v>1704046.87</v>
      </c>
      <c r="J5781" s="228">
        <v>189760.88</v>
      </c>
      <c r="K5781" s="228">
        <v>86989.6</v>
      </c>
      <c r="L5781" s="228">
        <v>2046020.02</v>
      </c>
    </row>
    <row r="5782" spans="1:12">
      <c r="A5782" s="228">
        <v>2012</v>
      </c>
      <c r="B5782" s="228" t="s">
        <v>192</v>
      </c>
      <c r="C5782" s="228" t="s">
        <v>63</v>
      </c>
      <c r="D5782" s="228" t="s">
        <v>205</v>
      </c>
      <c r="E5782" s="228">
        <v>95</v>
      </c>
      <c r="F5782" s="228">
        <v>350</v>
      </c>
      <c r="G5782" s="228">
        <v>119</v>
      </c>
      <c r="H5782" s="228">
        <v>745</v>
      </c>
      <c r="I5782" s="228">
        <v>451711.4</v>
      </c>
      <c r="J5782" s="228">
        <v>56190.09</v>
      </c>
      <c r="K5782" s="228">
        <v>60355</v>
      </c>
      <c r="L5782" s="228">
        <v>594494.49</v>
      </c>
    </row>
    <row r="5783" spans="1:12">
      <c r="A5783" s="228">
        <v>2012</v>
      </c>
      <c r="B5783" s="228" t="s">
        <v>192</v>
      </c>
      <c r="C5783" s="228" t="s">
        <v>63</v>
      </c>
      <c r="D5783" s="228" t="s">
        <v>206</v>
      </c>
      <c r="E5783" s="228">
        <v>0</v>
      </c>
      <c r="F5783" s="228">
        <v>58114</v>
      </c>
      <c r="G5783" s="228">
        <v>1658</v>
      </c>
      <c r="H5783" s="228">
        <v>6749</v>
      </c>
      <c r="I5783" s="228">
        <v>5251557.0599999996</v>
      </c>
      <c r="J5783" s="228">
        <v>585905.41</v>
      </c>
      <c r="K5783" s="228">
        <v>54400</v>
      </c>
      <c r="L5783" s="228">
        <v>6151608.2599999998</v>
      </c>
    </row>
    <row r="5784" spans="1:12">
      <c r="A5784" s="228">
        <v>2012</v>
      </c>
      <c r="B5784" s="228" t="s">
        <v>192</v>
      </c>
      <c r="C5784" s="228" t="s">
        <v>63</v>
      </c>
      <c r="D5784" s="228" t="s">
        <v>206</v>
      </c>
      <c r="E5784" s="228">
        <v>5</v>
      </c>
      <c r="F5784" s="228">
        <v>61067</v>
      </c>
      <c r="G5784" s="228">
        <v>920</v>
      </c>
      <c r="H5784" s="228">
        <v>1441</v>
      </c>
      <c r="I5784" s="228">
        <v>1118186.73</v>
      </c>
      <c r="J5784" s="228">
        <v>241369.42</v>
      </c>
      <c r="K5784" s="228">
        <v>41274</v>
      </c>
      <c r="L5784" s="228">
        <v>1629691.36</v>
      </c>
    </row>
    <row r="5785" spans="1:12">
      <c r="A5785" s="228">
        <v>2012</v>
      </c>
      <c r="B5785" s="228" t="s">
        <v>192</v>
      </c>
      <c r="C5785" s="228" t="s">
        <v>63</v>
      </c>
      <c r="D5785" s="228" t="s">
        <v>206</v>
      </c>
      <c r="E5785" s="228">
        <v>10</v>
      </c>
      <c r="F5785" s="228">
        <v>61815</v>
      </c>
      <c r="G5785" s="228">
        <v>828</v>
      </c>
      <c r="H5785" s="228">
        <v>1572</v>
      </c>
      <c r="I5785" s="228">
        <v>1197165.54</v>
      </c>
      <c r="J5785" s="228">
        <v>224158.18</v>
      </c>
      <c r="K5785" s="228">
        <v>295945</v>
      </c>
      <c r="L5785" s="228">
        <v>1912580.68</v>
      </c>
    </row>
    <row r="5786" spans="1:12">
      <c r="A5786" s="228">
        <v>2012</v>
      </c>
      <c r="B5786" s="228" t="s">
        <v>192</v>
      </c>
      <c r="C5786" s="228" t="s">
        <v>63</v>
      </c>
      <c r="D5786" s="228" t="s">
        <v>206</v>
      </c>
      <c r="E5786" s="228">
        <v>15</v>
      </c>
      <c r="F5786" s="228">
        <v>63237</v>
      </c>
      <c r="G5786" s="228">
        <v>2227</v>
      </c>
      <c r="H5786" s="228">
        <v>4676</v>
      </c>
      <c r="I5786" s="228">
        <v>3614559.56</v>
      </c>
      <c r="J5786" s="228">
        <v>681436.13</v>
      </c>
      <c r="K5786" s="228">
        <v>288655.2</v>
      </c>
      <c r="L5786" s="228">
        <v>5234028.7699999996</v>
      </c>
    </row>
    <row r="5787" spans="1:12">
      <c r="A5787" s="228">
        <v>2012</v>
      </c>
      <c r="B5787" s="228" t="s">
        <v>192</v>
      </c>
      <c r="C5787" s="228" t="s">
        <v>63</v>
      </c>
      <c r="D5787" s="228" t="s">
        <v>206</v>
      </c>
      <c r="E5787" s="228">
        <v>20</v>
      </c>
      <c r="F5787" s="228">
        <v>52861</v>
      </c>
      <c r="G5787" s="228">
        <v>2496</v>
      </c>
      <c r="H5787" s="228">
        <v>5739</v>
      </c>
      <c r="I5787" s="228">
        <v>4472153.83</v>
      </c>
      <c r="J5787" s="228">
        <v>978113.27</v>
      </c>
      <c r="K5787" s="228">
        <v>279935.5</v>
      </c>
      <c r="L5787" s="228">
        <v>6571052.9699999997</v>
      </c>
    </row>
    <row r="5788" spans="1:12">
      <c r="A5788" s="228">
        <v>2012</v>
      </c>
      <c r="B5788" s="228" t="s">
        <v>192</v>
      </c>
      <c r="C5788" s="228" t="s">
        <v>63</v>
      </c>
      <c r="D5788" s="228" t="s">
        <v>206</v>
      </c>
      <c r="E5788" s="228">
        <v>25</v>
      </c>
      <c r="F5788" s="228">
        <v>55355</v>
      </c>
      <c r="G5788" s="228">
        <v>4065</v>
      </c>
      <c r="H5788" s="228">
        <v>13114</v>
      </c>
      <c r="I5788" s="228">
        <v>10038302.48</v>
      </c>
      <c r="J5788" s="228">
        <v>2542472.86</v>
      </c>
      <c r="K5788" s="228">
        <v>492633.95</v>
      </c>
      <c r="L5788" s="228">
        <v>14887175.73</v>
      </c>
    </row>
    <row r="5789" spans="1:12">
      <c r="A5789" s="228">
        <v>2012</v>
      </c>
      <c r="B5789" s="228" t="s">
        <v>192</v>
      </c>
      <c r="C5789" s="228" t="s">
        <v>63</v>
      </c>
      <c r="D5789" s="228" t="s">
        <v>206</v>
      </c>
      <c r="E5789" s="228">
        <v>30</v>
      </c>
      <c r="F5789" s="228">
        <v>68860</v>
      </c>
      <c r="G5789" s="228">
        <v>5904</v>
      </c>
      <c r="H5789" s="228">
        <v>20792</v>
      </c>
      <c r="I5789" s="228">
        <v>16207461.58</v>
      </c>
      <c r="J5789" s="228">
        <v>4190119.67</v>
      </c>
      <c r="K5789" s="228">
        <v>757315.2</v>
      </c>
      <c r="L5789" s="228">
        <v>23967101.440000001</v>
      </c>
    </row>
    <row r="5790" spans="1:12">
      <c r="A5790" s="228">
        <v>2012</v>
      </c>
      <c r="B5790" s="228" t="s">
        <v>192</v>
      </c>
      <c r="C5790" s="228" t="s">
        <v>63</v>
      </c>
      <c r="D5790" s="228" t="s">
        <v>206</v>
      </c>
      <c r="E5790" s="228">
        <v>35</v>
      </c>
      <c r="F5790" s="228">
        <v>74571</v>
      </c>
      <c r="G5790" s="228">
        <v>6066</v>
      </c>
      <c r="H5790" s="228">
        <v>16975</v>
      </c>
      <c r="I5790" s="228">
        <v>13397314.109999999</v>
      </c>
      <c r="J5790" s="228">
        <v>3342762.61</v>
      </c>
      <c r="K5790" s="228">
        <v>985058.52</v>
      </c>
      <c r="L5790" s="228">
        <v>20433410.420000002</v>
      </c>
    </row>
    <row r="5791" spans="1:12">
      <c r="A5791" s="228">
        <v>2012</v>
      </c>
      <c r="B5791" s="228" t="s">
        <v>192</v>
      </c>
      <c r="C5791" s="228" t="s">
        <v>63</v>
      </c>
      <c r="D5791" s="228" t="s">
        <v>206</v>
      </c>
      <c r="E5791" s="228">
        <v>40</v>
      </c>
      <c r="F5791" s="228">
        <v>79522</v>
      </c>
      <c r="G5791" s="228">
        <v>5789</v>
      </c>
      <c r="H5791" s="228">
        <v>14014</v>
      </c>
      <c r="I5791" s="228">
        <v>11254940.82</v>
      </c>
      <c r="J5791" s="228">
        <v>2595199.66</v>
      </c>
      <c r="K5791" s="228">
        <v>1311234.1599999999</v>
      </c>
      <c r="L5791" s="228">
        <v>17721642.27</v>
      </c>
    </row>
    <row r="5792" spans="1:12">
      <c r="A5792" s="228">
        <v>2012</v>
      </c>
      <c r="B5792" s="228" t="s">
        <v>192</v>
      </c>
      <c r="C5792" s="228" t="s">
        <v>63</v>
      </c>
      <c r="D5792" s="228" t="s">
        <v>206</v>
      </c>
      <c r="E5792" s="228">
        <v>45</v>
      </c>
      <c r="F5792" s="228">
        <v>77443</v>
      </c>
      <c r="G5792" s="228">
        <v>6107</v>
      </c>
      <c r="H5792" s="228">
        <v>14350</v>
      </c>
      <c r="I5792" s="228">
        <v>11509136.560000001</v>
      </c>
      <c r="J5792" s="228">
        <v>2619364.3199999998</v>
      </c>
      <c r="K5792" s="228">
        <v>1609585.45</v>
      </c>
      <c r="L5792" s="228">
        <v>18313641.27</v>
      </c>
    </row>
    <row r="5793" spans="1:12">
      <c r="A5793" s="228">
        <v>2012</v>
      </c>
      <c r="B5793" s="228" t="s">
        <v>192</v>
      </c>
      <c r="C5793" s="228" t="s">
        <v>63</v>
      </c>
      <c r="D5793" s="228" t="s">
        <v>206</v>
      </c>
      <c r="E5793" s="228">
        <v>50</v>
      </c>
      <c r="F5793" s="228">
        <v>81027</v>
      </c>
      <c r="G5793" s="228">
        <v>7952</v>
      </c>
      <c r="H5793" s="228">
        <v>18494</v>
      </c>
      <c r="I5793" s="228">
        <v>14678716.970000001</v>
      </c>
      <c r="J5793" s="228">
        <v>3309814.78</v>
      </c>
      <c r="K5793" s="228">
        <v>2532388.75</v>
      </c>
      <c r="L5793" s="228">
        <v>23528197.940000001</v>
      </c>
    </row>
    <row r="5794" spans="1:12">
      <c r="A5794" s="228">
        <v>2012</v>
      </c>
      <c r="B5794" s="228" t="s">
        <v>192</v>
      </c>
      <c r="C5794" s="228" t="s">
        <v>63</v>
      </c>
      <c r="D5794" s="228" t="s">
        <v>206</v>
      </c>
      <c r="E5794" s="228">
        <v>55</v>
      </c>
      <c r="F5794" s="228">
        <v>76265</v>
      </c>
      <c r="G5794" s="228">
        <v>8211</v>
      </c>
      <c r="H5794" s="228">
        <v>18965</v>
      </c>
      <c r="I5794" s="228">
        <v>15484794.58</v>
      </c>
      <c r="J5794" s="228">
        <v>3723582.84</v>
      </c>
      <c r="K5794" s="228">
        <v>3234834.6</v>
      </c>
      <c r="L5794" s="228">
        <v>25385785.719999999</v>
      </c>
    </row>
    <row r="5795" spans="1:12">
      <c r="A5795" s="228">
        <v>2012</v>
      </c>
      <c r="B5795" s="228" t="s">
        <v>192</v>
      </c>
      <c r="C5795" s="228" t="s">
        <v>63</v>
      </c>
      <c r="D5795" s="228" t="s">
        <v>206</v>
      </c>
      <c r="E5795" s="228">
        <v>60</v>
      </c>
      <c r="F5795" s="228">
        <v>71127</v>
      </c>
      <c r="G5795" s="228">
        <v>10333</v>
      </c>
      <c r="H5795" s="228">
        <v>23870</v>
      </c>
      <c r="I5795" s="228">
        <v>19288480.510000002</v>
      </c>
      <c r="J5795" s="228">
        <v>4596618.9800000004</v>
      </c>
      <c r="K5795" s="228">
        <v>4730703.05</v>
      </c>
      <c r="L5795" s="228">
        <v>32119478.949999999</v>
      </c>
    </row>
    <row r="5796" spans="1:12">
      <c r="A5796" s="228">
        <v>2012</v>
      </c>
      <c r="B5796" s="228" t="s">
        <v>192</v>
      </c>
      <c r="C5796" s="228" t="s">
        <v>63</v>
      </c>
      <c r="D5796" s="228" t="s">
        <v>206</v>
      </c>
      <c r="E5796" s="228">
        <v>65</v>
      </c>
      <c r="F5796" s="228">
        <v>55614</v>
      </c>
      <c r="G5796" s="228">
        <v>10327</v>
      </c>
      <c r="H5796" s="228">
        <v>26095</v>
      </c>
      <c r="I5796" s="228">
        <v>20754314.109999999</v>
      </c>
      <c r="J5796" s="228">
        <v>4592392.49</v>
      </c>
      <c r="K5796" s="228">
        <v>4907427.4000000004</v>
      </c>
      <c r="L5796" s="228">
        <v>33301374.620000001</v>
      </c>
    </row>
    <row r="5797" spans="1:12">
      <c r="A5797" s="228">
        <v>2012</v>
      </c>
      <c r="B5797" s="228" t="s">
        <v>192</v>
      </c>
      <c r="C5797" s="228" t="s">
        <v>63</v>
      </c>
      <c r="D5797" s="228" t="s">
        <v>206</v>
      </c>
      <c r="E5797" s="228">
        <v>70</v>
      </c>
      <c r="F5797" s="228">
        <v>38139</v>
      </c>
      <c r="G5797" s="228">
        <v>8584</v>
      </c>
      <c r="H5797" s="228">
        <v>26483</v>
      </c>
      <c r="I5797" s="228">
        <v>20326617.48</v>
      </c>
      <c r="J5797" s="228">
        <v>4408955.67</v>
      </c>
      <c r="K5797" s="228">
        <v>5046711.72</v>
      </c>
      <c r="L5797" s="228">
        <v>32187518.199999999</v>
      </c>
    </row>
    <row r="5798" spans="1:12">
      <c r="A5798" s="228">
        <v>2012</v>
      </c>
      <c r="B5798" s="228" t="s">
        <v>192</v>
      </c>
      <c r="C5798" s="228" t="s">
        <v>63</v>
      </c>
      <c r="D5798" s="228" t="s">
        <v>206</v>
      </c>
      <c r="E5798" s="228">
        <v>75</v>
      </c>
      <c r="F5798" s="228">
        <v>27196</v>
      </c>
      <c r="G5798" s="228">
        <v>7761</v>
      </c>
      <c r="H5798" s="228">
        <v>26023</v>
      </c>
      <c r="I5798" s="228">
        <v>17937659.73</v>
      </c>
      <c r="J5798" s="228">
        <v>3542073.82</v>
      </c>
      <c r="K5798" s="228">
        <v>3653083.44</v>
      </c>
      <c r="L5798" s="228">
        <v>26748769.48</v>
      </c>
    </row>
    <row r="5799" spans="1:12">
      <c r="A5799" s="228">
        <v>2012</v>
      </c>
      <c r="B5799" s="228" t="s">
        <v>192</v>
      </c>
      <c r="C5799" s="228" t="s">
        <v>63</v>
      </c>
      <c r="D5799" s="228" t="s">
        <v>206</v>
      </c>
      <c r="E5799" s="228">
        <v>80</v>
      </c>
      <c r="F5799" s="228">
        <v>20663</v>
      </c>
      <c r="G5799" s="228">
        <v>5878</v>
      </c>
      <c r="H5799" s="228">
        <v>27698</v>
      </c>
      <c r="I5799" s="228">
        <v>17856595.57</v>
      </c>
      <c r="J5799" s="228">
        <v>2950842.71</v>
      </c>
      <c r="K5799" s="228">
        <v>3019625.8</v>
      </c>
      <c r="L5799" s="228">
        <v>25046381.059999999</v>
      </c>
    </row>
    <row r="5800" spans="1:12">
      <c r="A5800" s="228">
        <v>2012</v>
      </c>
      <c r="B5800" s="228" t="s">
        <v>192</v>
      </c>
      <c r="C5800" s="228" t="s">
        <v>63</v>
      </c>
      <c r="D5800" s="228" t="s">
        <v>206</v>
      </c>
      <c r="E5800" s="228">
        <v>85</v>
      </c>
      <c r="F5800" s="228">
        <v>11821</v>
      </c>
      <c r="G5800" s="228">
        <v>3176</v>
      </c>
      <c r="H5800" s="228">
        <v>19748</v>
      </c>
      <c r="I5800" s="228">
        <v>11562821.02</v>
      </c>
      <c r="J5800" s="228">
        <v>1550095.79</v>
      </c>
      <c r="K5800" s="228">
        <v>1128907.8999999999</v>
      </c>
      <c r="L5800" s="228">
        <v>14780112.710000001</v>
      </c>
    </row>
    <row r="5801" spans="1:12">
      <c r="A5801" s="228">
        <v>2012</v>
      </c>
      <c r="B5801" s="228" t="s">
        <v>192</v>
      </c>
      <c r="C5801" s="228" t="s">
        <v>63</v>
      </c>
      <c r="D5801" s="228" t="s">
        <v>206</v>
      </c>
      <c r="E5801" s="228">
        <v>90</v>
      </c>
      <c r="F5801" s="228">
        <v>4842</v>
      </c>
      <c r="G5801" s="228">
        <v>1180</v>
      </c>
      <c r="H5801" s="228">
        <v>7863</v>
      </c>
      <c r="I5801" s="228">
        <v>4420254.74</v>
      </c>
      <c r="J5801" s="228">
        <v>521681.79</v>
      </c>
      <c r="K5801" s="228">
        <v>313246</v>
      </c>
      <c r="L5801" s="228">
        <v>5450746.9699999997</v>
      </c>
    </row>
    <row r="5802" spans="1:12">
      <c r="A5802" s="228">
        <v>2012</v>
      </c>
      <c r="B5802" s="228" t="s">
        <v>192</v>
      </c>
      <c r="C5802" s="228" t="s">
        <v>63</v>
      </c>
      <c r="D5802" s="228" t="s">
        <v>206</v>
      </c>
      <c r="E5802" s="228">
        <v>95</v>
      </c>
      <c r="F5802" s="228">
        <v>1428</v>
      </c>
      <c r="G5802" s="228">
        <v>291</v>
      </c>
      <c r="H5802" s="228">
        <v>2292</v>
      </c>
      <c r="I5802" s="228">
        <v>1271844.1000000001</v>
      </c>
      <c r="J5802" s="228">
        <v>130110.98</v>
      </c>
      <c r="K5802" s="228">
        <v>81034</v>
      </c>
      <c r="L5802" s="228">
        <v>1535615.92</v>
      </c>
    </row>
    <row r="5803" spans="1:12">
      <c r="A5803" s="228">
        <v>2012</v>
      </c>
      <c r="B5803" s="228" t="s">
        <v>192</v>
      </c>
      <c r="C5803" s="228" t="s">
        <v>64</v>
      </c>
      <c r="D5803" s="228" t="s">
        <v>205</v>
      </c>
      <c r="E5803" s="228">
        <v>0</v>
      </c>
      <c r="F5803" s="228">
        <v>19454</v>
      </c>
      <c r="G5803" s="228">
        <v>724</v>
      </c>
      <c r="H5803" s="228">
        <v>2089</v>
      </c>
      <c r="I5803" s="228">
        <v>1158079.7</v>
      </c>
      <c r="J5803" s="228">
        <v>284123.56</v>
      </c>
      <c r="K5803" s="228">
        <v>12189</v>
      </c>
      <c r="L5803" s="228">
        <v>1536448.73</v>
      </c>
    </row>
    <row r="5804" spans="1:12">
      <c r="A5804" s="228">
        <v>2012</v>
      </c>
      <c r="B5804" s="228" t="s">
        <v>192</v>
      </c>
      <c r="C5804" s="228" t="s">
        <v>64</v>
      </c>
      <c r="D5804" s="228" t="s">
        <v>205</v>
      </c>
      <c r="E5804" s="228">
        <v>5</v>
      </c>
      <c r="F5804" s="228">
        <v>19998</v>
      </c>
      <c r="G5804" s="228">
        <v>365</v>
      </c>
      <c r="H5804" s="228">
        <v>447</v>
      </c>
      <c r="I5804" s="228">
        <v>365235.4</v>
      </c>
      <c r="J5804" s="228">
        <v>143230</v>
      </c>
      <c r="K5804" s="228">
        <v>11860</v>
      </c>
      <c r="L5804" s="228">
        <v>560378.69999999995</v>
      </c>
    </row>
    <row r="5805" spans="1:12">
      <c r="A5805" s="228">
        <v>2012</v>
      </c>
      <c r="B5805" s="228" t="s">
        <v>192</v>
      </c>
      <c r="C5805" s="228" t="s">
        <v>64</v>
      </c>
      <c r="D5805" s="228" t="s">
        <v>205</v>
      </c>
      <c r="E5805" s="228">
        <v>10</v>
      </c>
      <c r="F5805" s="228">
        <v>20580</v>
      </c>
      <c r="G5805" s="228">
        <v>239</v>
      </c>
      <c r="H5805" s="228">
        <v>303</v>
      </c>
      <c r="I5805" s="228">
        <v>229703.45</v>
      </c>
      <c r="J5805" s="228">
        <v>95803.43</v>
      </c>
      <c r="K5805" s="228">
        <v>50115</v>
      </c>
      <c r="L5805" s="228">
        <v>406245.88</v>
      </c>
    </row>
    <row r="5806" spans="1:12">
      <c r="A5806" s="228">
        <v>2012</v>
      </c>
      <c r="B5806" s="228" t="s">
        <v>192</v>
      </c>
      <c r="C5806" s="228" t="s">
        <v>64</v>
      </c>
      <c r="D5806" s="228" t="s">
        <v>205</v>
      </c>
      <c r="E5806" s="228">
        <v>15</v>
      </c>
      <c r="F5806" s="228">
        <v>22591</v>
      </c>
      <c r="G5806" s="228">
        <v>703</v>
      </c>
      <c r="H5806" s="228">
        <v>941</v>
      </c>
      <c r="I5806" s="228">
        <v>906378.85</v>
      </c>
      <c r="J5806" s="228">
        <v>309289.98</v>
      </c>
      <c r="K5806" s="228">
        <v>143158</v>
      </c>
      <c r="L5806" s="228">
        <v>1434112.16</v>
      </c>
    </row>
    <row r="5807" spans="1:12">
      <c r="A5807" s="228">
        <v>2012</v>
      </c>
      <c r="B5807" s="228" t="s">
        <v>192</v>
      </c>
      <c r="C5807" s="228" t="s">
        <v>64</v>
      </c>
      <c r="D5807" s="228" t="s">
        <v>205</v>
      </c>
      <c r="E5807" s="228">
        <v>20</v>
      </c>
      <c r="F5807" s="228">
        <v>21138</v>
      </c>
      <c r="G5807" s="228">
        <v>638</v>
      </c>
      <c r="H5807" s="228">
        <v>952</v>
      </c>
      <c r="I5807" s="228">
        <v>906231.9</v>
      </c>
      <c r="J5807" s="228">
        <v>325636.99</v>
      </c>
      <c r="K5807" s="228">
        <v>145505</v>
      </c>
      <c r="L5807" s="228">
        <v>1478603.74</v>
      </c>
    </row>
    <row r="5808" spans="1:12">
      <c r="A5808" s="228">
        <v>2012</v>
      </c>
      <c r="B5808" s="228" t="s">
        <v>192</v>
      </c>
      <c r="C5808" s="228" t="s">
        <v>64</v>
      </c>
      <c r="D5808" s="228" t="s">
        <v>205</v>
      </c>
      <c r="E5808" s="228">
        <v>25</v>
      </c>
      <c r="F5808" s="228">
        <v>16760</v>
      </c>
      <c r="G5808" s="228">
        <v>512</v>
      </c>
      <c r="H5808" s="228">
        <v>915</v>
      </c>
      <c r="I5808" s="228">
        <v>746533.7</v>
      </c>
      <c r="J5808" s="228">
        <v>252274.47</v>
      </c>
      <c r="K5808" s="228">
        <v>116265</v>
      </c>
      <c r="L5808" s="228">
        <v>1327890.3799999999</v>
      </c>
    </row>
    <row r="5809" spans="1:12">
      <c r="A5809" s="228">
        <v>2012</v>
      </c>
      <c r="B5809" s="228" t="s">
        <v>192</v>
      </c>
      <c r="C5809" s="228" t="s">
        <v>64</v>
      </c>
      <c r="D5809" s="228" t="s">
        <v>205</v>
      </c>
      <c r="E5809" s="228">
        <v>30</v>
      </c>
      <c r="F5809" s="228">
        <v>20130</v>
      </c>
      <c r="G5809" s="228">
        <v>594</v>
      </c>
      <c r="H5809" s="228">
        <v>1374</v>
      </c>
      <c r="I5809" s="228">
        <v>1100021.2</v>
      </c>
      <c r="J5809" s="228">
        <v>339591.37</v>
      </c>
      <c r="K5809" s="228">
        <v>127290</v>
      </c>
      <c r="L5809" s="228">
        <v>1689198.54</v>
      </c>
    </row>
    <row r="5810" spans="1:12">
      <c r="A5810" s="228">
        <v>2012</v>
      </c>
      <c r="B5810" s="228" t="s">
        <v>192</v>
      </c>
      <c r="C5810" s="228" t="s">
        <v>64</v>
      </c>
      <c r="D5810" s="228" t="s">
        <v>205</v>
      </c>
      <c r="E5810" s="228">
        <v>35</v>
      </c>
      <c r="F5810" s="228">
        <v>21459</v>
      </c>
      <c r="G5810" s="228">
        <v>759</v>
      </c>
      <c r="H5810" s="228">
        <v>1199</v>
      </c>
      <c r="I5810" s="228">
        <v>895332.15</v>
      </c>
      <c r="J5810" s="228">
        <v>379359.66</v>
      </c>
      <c r="K5810" s="228">
        <v>131462</v>
      </c>
      <c r="L5810" s="228">
        <v>1577869.41</v>
      </c>
    </row>
    <row r="5811" spans="1:12">
      <c r="A5811" s="228">
        <v>2012</v>
      </c>
      <c r="B5811" s="228" t="s">
        <v>192</v>
      </c>
      <c r="C5811" s="228" t="s">
        <v>64</v>
      </c>
      <c r="D5811" s="228" t="s">
        <v>205</v>
      </c>
      <c r="E5811" s="228">
        <v>40</v>
      </c>
      <c r="F5811" s="228">
        <v>24186</v>
      </c>
      <c r="G5811" s="228">
        <v>1079</v>
      </c>
      <c r="H5811" s="228">
        <v>1846</v>
      </c>
      <c r="I5811" s="228">
        <v>1544976.8</v>
      </c>
      <c r="J5811" s="228">
        <v>552464.63</v>
      </c>
      <c r="K5811" s="228">
        <v>361188</v>
      </c>
      <c r="L5811" s="228">
        <v>2663416.89</v>
      </c>
    </row>
    <row r="5812" spans="1:12">
      <c r="A5812" s="228">
        <v>2012</v>
      </c>
      <c r="B5812" s="228" t="s">
        <v>192</v>
      </c>
      <c r="C5812" s="228" t="s">
        <v>64</v>
      </c>
      <c r="D5812" s="228" t="s">
        <v>205</v>
      </c>
      <c r="E5812" s="228">
        <v>45</v>
      </c>
      <c r="F5812" s="228">
        <v>25549</v>
      </c>
      <c r="G5812" s="228">
        <v>1416</v>
      </c>
      <c r="H5812" s="228">
        <v>2572</v>
      </c>
      <c r="I5812" s="228">
        <v>2104924.21</v>
      </c>
      <c r="J5812" s="228">
        <v>674075.43</v>
      </c>
      <c r="K5812" s="228">
        <v>370129</v>
      </c>
      <c r="L5812" s="228">
        <v>3374050.27</v>
      </c>
    </row>
    <row r="5813" spans="1:12">
      <c r="A5813" s="228">
        <v>2012</v>
      </c>
      <c r="B5813" s="228" t="s">
        <v>192</v>
      </c>
      <c r="C5813" s="228" t="s">
        <v>64</v>
      </c>
      <c r="D5813" s="228" t="s">
        <v>205</v>
      </c>
      <c r="E5813" s="228">
        <v>50</v>
      </c>
      <c r="F5813" s="228">
        <v>28737</v>
      </c>
      <c r="G5813" s="228">
        <v>2089</v>
      </c>
      <c r="H5813" s="228">
        <v>3765</v>
      </c>
      <c r="I5813" s="228">
        <v>3023996.77</v>
      </c>
      <c r="J5813" s="228">
        <v>1015927.97</v>
      </c>
      <c r="K5813" s="228">
        <v>860137.4</v>
      </c>
      <c r="L5813" s="228">
        <v>5179235.47</v>
      </c>
    </row>
    <row r="5814" spans="1:12">
      <c r="A5814" s="228">
        <v>2012</v>
      </c>
      <c r="B5814" s="228" t="s">
        <v>192</v>
      </c>
      <c r="C5814" s="228" t="s">
        <v>64</v>
      </c>
      <c r="D5814" s="228" t="s">
        <v>205</v>
      </c>
      <c r="E5814" s="228">
        <v>55</v>
      </c>
      <c r="F5814" s="228">
        <v>29119</v>
      </c>
      <c r="G5814" s="228">
        <v>2785</v>
      </c>
      <c r="H5814" s="228">
        <v>5610</v>
      </c>
      <c r="I5814" s="228">
        <v>4708560.8600000003</v>
      </c>
      <c r="J5814" s="228">
        <v>1404306.37</v>
      </c>
      <c r="K5814" s="228">
        <v>1139773.3999999999</v>
      </c>
      <c r="L5814" s="228">
        <v>7649186.4400000004</v>
      </c>
    </row>
    <row r="5815" spans="1:12">
      <c r="A5815" s="228">
        <v>2012</v>
      </c>
      <c r="B5815" s="228" t="s">
        <v>192</v>
      </c>
      <c r="C5815" s="228" t="s">
        <v>64</v>
      </c>
      <c r="D5815" s="228" t="s">
        <v>205</v>
      </c>
      <c r="E5815" s="228">
        <v>60</v>
      </c>
      <c r="F5815" s="228">
        <v>28450</v>
      </c>
      <c r="G5815" s="228">
        <v>3592</v>
      </c>
      <c r="H5815" s="228">
        <v>8012</v>
      </c>
      <c r="I5815" s="228">
        <v>7332596.1299999999</v>
      </c>
      <c r="J5815" s="228">
        <v>2100970.98</v>
      </c>
      <c r="K5815" s="228">
        <v>2263344.96</v>
      </c>
      <c r="L5815" s="228">
        <v>12194604.57</v>
      </c>
    </row>
    <row r="5816" spans="1:12">
      <c r="A5816" s="228">
        <v>2012</v>
      </c>
      <c r="B5816" s="228" t="s">
        <v>192</v>
      </c>
      <c r="C5816" s="228" t="s">
        <v>64</v>
      </c>
      <c r="D5816" s="228" t="s">
        <v>205</v>
      </c>
      <c r="E5816" s="228">
        <v>65</v>
      </c>
      <c r="F5816" s="228">
        <v>23298</v>
      </c>
      <c r="G5816" s="228">
        <v>3874</v>
      </c>
      <c r="H5816" s="228">
        <v>8533</v>
      </c>
      <c r="I5816" s="228">
        <v>7088110.7000000002</v>
      </c>
      <c r="J5816" s="228">
        <v>2136052.0299999998</v>
      </c>
      <c r="K5816" s="228">
        <v>2031635.25</v>
      </c>
      <c r="L5816" s="228">
        <v>11679192.67</v>
      </c>
    </row>
    <row r="5817" spans="1:12">
      <c r="A5817" s="228">
        <v>2012</v>
      </c>
      <c r="B5817" s="228" t="s">
        <v>192</v>
      </c>
      <c r="C5817" s="228" t="s">
        <v>64</v>
      </c>
      <c r="D5817" s="228" t="s">
        <v>205</v>
      </c>
      <c r="E5817" s="228">
        <v>70</v>
      </c>
      <c r="F5817" s="228">
        <v>15748</v>
      </c>
      <c r="G5817" s="228">
        <v>3825</v>
      </c>
      <c r="H5817" s="228">
        <v>9562</v>
      </c>
      <c r="I5817" s="228">
        <v>7117779.3799999999</v>
      </c>
      <c r="J5817" s="228">
        <v>1900064.35</v>
      </c>
      <c r="K5817" s="228">
        <v>1977747</v>
      </c>
      <c r="L5817" s="228">
        <v>11352249.810000001</v>
      </c>
    </row>
    <row r="5818" spans="1:12">
      <c r="A5818" s="228">
        <v>2012</v>
      </c>
      <c r="B5818" s="228" t="s">
        <v>192</v>
      </c>
      <c r="C5818" s="228" t="s">
        <v>64</v>
      </c>
      <c r="D5818" s="228" t="s">
        <v>205</v>
      </c>
      <c r="E5818" s="228">
        <v>75</v>
      </c>
      <c r="F5818" s="228">
        <v>11233</v>
      </c>
      <c r="G5818" s="228">
        <v>3262</v>
      </c>
      <c r="H5818" s="228">
        <v>9194</v>
      </c>
      <c r="I5818" s="228">
        <v>6619025.1100000003</v>
      </c>
      <c r="J5818" s="228">
        <v>1794528.87</v>
      </c>
      <c r="K5818" s="228">
        <v>1911359</v>
      </c>
      <c r="L5818" s="228">
        <v>10643981.890000001</v>
      </c>
    </row>
    <row r="5819" spans="1:12">
      <c r="A5819" s="228">
        <v>2012</v>
      </c>
      <c r="B5819" s="228" t="s">
        <v>192</v>
      </c>
      <c r="C5819" s="228" t="s">
        <v>64</v>
      </c>
      <c r="D5819" s="228" t="s">
        <v>205</v>
      </c>
      <c r="E5819" s="228">
        <v>80</v>
      </c>
      <c r="F5819" s="228">
        <v>8485</v>
      </c>
      <c r="G5819" s="228">
        <v>2863</v>
      </c>
      <c r="H5819" s="228">
        <v>10029</v>
      </c>
      <c r="I5819" s="228">
        <v>6015939.9900000002</v>
      </c>
      <c r="J5819" s="228">
        <v>1349874.54</v>
      </c>
      <c r="K5819" s="228">
        <v>987652.2</v>
      </c>
      <c r="L5819" s="228">
        <v>8580342.8599999994</v>
      </c>
    </row>
    <row r="5820" spans="1:12">
      <c r="A5820" s="228">
        <v>2012</v>
      </c>
      <c r="B5820" s="228" t="s">
        <v>192</v>
      </c>
      <c r="C5820" s="228" t="s">
        <v>64</v>
      </c>
      <c r="D5820" s="228" t="s">
        <v>205</v>
      </c>
      <c r="E5820" s="228">
        <v>85</v>
      </c>
      <c r="F5820" s="228">
        <v>3800</v>
      </c>
      <c r="G5820" s="228">
        <v>1291</v>
      </c>
      <c r="H5820" s="228">
        <v>6042</v>
      </c>
      <c r="I5820" s="228">
        <v>3065913.31</v>
      </c>
      <c r="J5820" s="228">
        <v>586041.68000000005</v>
      </c>
      <c r="K5820" s="228">
        <v>300154</v>
      </c>
      <c r="L5820" s="228">
        <v>5234830.1100000003</v>
      </c>
    </row>
    <row r="5821" spans="1:12">
      <c r="A5821" s="228">
        <v>2012</v>
      </c>
      <c r="B5821" s="228" t="s">
        <v>192</v>
      </c>
      <c r="C5821" s="228" t="s">
        <v>64</v>
      </c>
      <c r="D5821" s="228" t="s">
        <v>205</v>
      </c>
      <c r="E5821" s="228">
        <v>90</v>
      </c>
      <c r="F5821" s="228">
        <v>984</v>
      </c>
      <c r="G5821" s="228">
        <v>268</v>
      </c>
      <c r="H5821" s="228">
        <v>2097</v>
      </c>
      <c r="I5821" s="228">
        <v>930352.45</v>
      </c>
      <c r="J5821" s="228">
        <v>140513.63</v>
      </c>
      <c r="K5821" s="228">
        <v>76464</v>
      </c>
      <c r="L5821" s="228">
        <v>1181393.42</v>
      </c>
    </row>
    <row r="5822" spans="1:12">
      <c r="A5822" s="228">
        <v>2012</v>
      </c>
      <c r="B5822" s="228" t="s">
        <v>192</v>
      </c>
      <c r="C5822" s="228" t="s">
        <v>64</v>
      </c>
      <c r="D5822" s="228" t="s">
        <v>205</v>
      </c>
      <c r="E5822" s="228">
        <v>95</v>
      </c>
      <c r="F5822" s="228">
        <v>197</v>
      </c>
      <c r="G5822" s="228">
        <v>44</v>
      </c>
      <c r="H5822" s="228">
        <v>489</v>
      </c>
      <c r="I5822" s="228">
        <v>175006.05</v>
      </c>
      <c r="J5822" s="228">
        <v>18595.8</v>
      </c>
      <c r="K5822" s="228">
        <v>54840</v>
      </c>
      <c r="L5822" s="228">
        <v>267030.12</v>
      </c>
    </row>
    <row r="5823" spans="1:12">
      <c r="A5823" s="228">
        <v>2012</v>
      </c>
      <c r="B5823" s="228" t="s">
        <v>192</v>
      </c>
      <c r="C5823" s="228" t="s">
        <v>64</v>
      </c>
      <c r="D5823" s="228" t="s">
        <v>206</v>
      </c>
      <c r="E5823" s="228">
        <v>0</v>
      </c>
      <c r="F5823" s="228">
        <v>18511</v>
      </c>
      <c r="G5823" s="228">
        <v>463</v>
      </c>
      <c r="H5823" s="228">
        <v>1449</v>
      </c>
      <c r="I5823" s="228">
        <v>714777.25</v>
      </c>
      <c r="J5823" s="228">
        <v>195291.83</v>
      </c>
      <c r="K5823" s="228">
        <v>41112</v>
      </c>
      <c r="L5823" s="228">
        <v>1004471.85</v>
      </c>
    </row>
    <row r="5824" spans="1:12">
      <c r="A5824" s="228">
        <v>2012</v>
      </c>
      <c r="B5824" s="228" t="s">
        <v>192</v>
      </c>
      <c r="C5824" s="228" t="s">
        <v>64</v>
      </c>
      <c r="D5824" s="228" t="s">
        <v>206</v>
      </c>
      <c r="E5824" s="228">
        <v>5</v>
      </c>
      <c r="F5824" s="228">
        <v>19144</v>
      </c>
      <c r="G5824" s="228">
        <v>303</v>
      </c>
      <c r="H5824" s="228">
        <v>350</v>
      </c>
      <c r="I5824" s="228">
        <v>321463</v>
      </c>
      <c r="J5824" s="228">
        <v>116841.03</v>
      </c>
      <c r="K5824" s="228">
        <v>16836</v>
      </c>
      <c r="L5824" s="228">
        <v>499014.89</v>
      </c>
    </row>
    <row r="5825" spans="1:12">
      <c r="A5825" s="228">
        <v>2012</v>
      </c>
      <c r="B5825" s="228" t="s">
        <v>192</v>
      </c>
      <c r="C5825" s="228" t="s">
        <v>64</v>
      </c>
      <c r="D5825" s="228" t="s">
        <v>206</v>
      </c>
      <c r="E5825" s="228">
        <v>10</v>
      </c>
      <c r="F5825" s="228">
        <v>19530</v>
      </c>
      <c r="G5825" s="228">
        <v>230</v>
      </c>
      <c r="H5825" s="228">
        <v>454</v>
      </c>
      <c r="I5825" s="228">
        <v>260152</v>
      </c>
      <c r="J5825" s="228">
        <v>84656.04</v>
      </c>
      <c r="K5825" s="228">
        <v>107412</v>
      </c>
      <c r="L5825" s="228">
        <v>481972.5</v>
      </c>
    </row>
    <row r="5826" spans="1:12">
      <c r="A5826" s="228">
        <v>2012</v>
      </c>
      <c r="B5826" s="228" t="s">
        <v>192</v>
      </c>
      <c r="C5826" s="228" t="s">
        <v>64</v>
      </c>
      <c r="D5826" s="228" t="s">
        <v>206</v>
      </c>
      <c r="E5826" s="228">
        <v>15</v>
      </c>
      <c r="F5826" s="228">
        <v>21671</v>
      </c>
      <c r="G5826" s="228">
        <v>728</v>
      </c>
      <c r="H5826" s="228">
        <v>1040</v>
      </c>
      <c r="I5826" s="228">
        <v>852617.45</v>
      </c>
      <c r="J5826" s="228">
        <v>281043.67</v>
      </c>
      <c r="K5826" s="228">
        <v>76137</v>
      </c>
      <c r="L5826" s="228">
        <v>1311009.1299999999</v>
      </c>
    </row>
    <row r="5827" spans="1:12">
      <c r="A5827" s="228">
        <v>2012</v>
      </c>
      <c r="B5827" s="228" t="s">
        <v>192</v>
      </c>
      <c r="C5827" s="228" t="s">
        <v>64</v>
      </c>
      <c r="D5827" s="228" t="s">
        <v>206</v>
      </c>
      <c r="E5827" s="228">
        <v>20</v>
      </c>
      <c r="F5827" s="228">
        <v>20662</v>
      </c>
      <c r="G5827" s="228">
        <v>937</v>
      </c>
      <c r="H5827" s="228">
        <v>1557</v>
      </c>
      <c r="I5827" s="228">
        <v>1371905.7</v>
      </c>
      <c r="J5827" s="228">
        <v>427059.91</v>
      </c>
      <c r="K5827" s="228">
        <v>189023</v>
      </c>
      <c r="L5827" s="228">
        <v>2156441.33</v>
      </c>
    </row>
    <row r="5828" spans="1:12">
      <c r="A5828" s="228">
        <v>2012</v>
      </c>
      <c r="B5828" s="228" t="s">
        <v>192</v>
      </c>
      <c r="C5828" s="228" t="s">
        <v>64</v>
      </c>
      <c r="D5828" s="228" t="s">
        <v>206</v>
      </c>
      <c r="E5828" s="228">
        <v>25</v>
      </c>
      <c r="F5828" s="228">
        <v>19181</v>
      </c>
      <c r="G5828" s="228">
        <v>1207</v>
      </c>
      <c r="H5828" s="228">
        <v>3105</v>
      </c>
      <c r="I5828" s="228">
        <v>2461562.16</v>
      </c>
      <c r="J5828" s="228">
        <v>908810.08</v>
      </c>
      <c r="K5828" s="228">
        <v>112787</v>
      </c>
      <c r="L5828" s="228">
        <v>3778550.6</v>
      </c>
    </row>
    <row r="5829" spans="1:12">
      <c r="A5829" s="228">
        <v>2012</v>
      </c>
      <c r="B5829" s="228" t="s">
        <v>192</v>
      </c>
      <c r="C5829" s="228" t="s">
        <v>64</v>
      </c>
      <c r="D5829" s="228" t="s">
        <v>206</v>
      </c>
      <c r="E5829" s="228">
        <v>30</v>
      </c>
      <c r="F5829" s="228">
        <v>22532</v>
      </c>
      <c r="G5829" s="228">
        <v>1774</v>
      </c>
      <c r="H5829" s="228">
        <v>5182</v>
      </c>
      <c r="I5829" s="228">
        <v>4362650.25</v>
      </c>
      <c r="J5829" s="228">
        <v>1445687.49</v>
      </c>
      <c r="K5829" s="228">
        <v>165002</v>
      </c>
      <c r="L5829" s="228">
        <v>6476865.2300000004</v>
      </c>
    </row>
    <row r="5830" spans="1:12">
      <c r="A5830" s="228">
        <v>2012</v>
      </c>
      <c r="B5830" s="228" t="s">
        <v>192</v>
      </c>
      <c r="C5830" s="228" t="s">
        <v>64</v>
      </c>
      <c r="D5830" s="228" t="s">
        <v>206</v>
      </c>
      <c r="E5830" s="228">
        <v>35</v>
      </c>
      <c r="F5830" s="228">
        <v>23407</v>
      </c>
      <c r="G5830" s="228">
        <v>1874</v>
      </c>
      <c r="H5830" s="228">
        <v>4168</v>
      </c>
      <c r="I5830" s="228">
        <v>3376469.96</v>
      </c>
      <c r="J5830" s="228">
        <v>1223156.02</v>
      </c>
      <c r="K5830" s="228">
        <v>344197</v>
      </c>
      <c r="L5830" s="228">
        <v>5352605.57</v>
      </c>
    </row>
    <row r="5831" spans="1:12">
      <c r="A5831" s="228">
        <v>2012</v>
      </c>
      <c r="B5831" s="228" t="s">
        <v>192</v>
      </c>
      <c r="C5831" s="228" t="s">
        <v>64</v>
      </c>
      <c r="D5831" s="228" t="s">
        <v>206</v>
      </c>
      <c r="E5831" s="228">
        <v>40</v>
      </c>
      <c r="F5831" s="228">
        <v>26642</v>
      </c>
      <c r="G5831" s="228">
        <v>1829</v>
      </c>
      <c r="H5831" s="228">
        <v>3882</v>
      </c>
      <c r="I5831" s="228">
        <v>3117153.2</v>
      </c>
      <c r="J5831" s="228">
        <v>991125.62</v>
      </c>
      <c r="K5831" s="228">
        <v>403353</v>
      </c>
      <c r="L5831" s="228">
        <v>4893404.7</v>
      </c>
    </row>
    <row r="5832" spans="1:12">
      <c r="A5832" s="228">
        <v>2012</v>
      </c>
      <c r="B5832" s="228" t="s">
        <v>192</v>
      </c>
      <c r="C5832" s="228" t="s">
        <v>64</v>
      </c>
      <c r="D5832" s="228" t="s">
        <v>206</v>
      </c>
      <c r="E5832" s="228">
        <v>45</v>
      </c>
      <c r="F5832" s="228">
        <v>28019</v>
      </c>
      <c r="G5832" s="228">
        <v>1860</v>
      </c>
      <c r="H5832" s="228">
        <v>3613</v>
      </c>
      <c r="I5832" s="228">
        <v>3090884.89</v>
      </c>
      <c r="J5832" s="228">
        <v>1024724.88</v>
      </c>
      <c r="K5832" s="228">
        <v>511550</v>
      </c>
      <c r="L5832" s="228">
        <v>5010596.9800000004</v>
      </c>
    </row>
    <row r="5833" spans="1:12">
      <c r="A5833" s="228">
        <v>2012</v>
      </c>
      <c r="B5833" s="228" t="s">
        <v>192</v>
      </c>
      <c r="C5833" s="228" t="s">
        <v>64</v>
      </c>
      <c r="D5833" s="228" t="s">
        <v>206</v>
      </c>
      <c r="E5833" s="228">
        <v>50</v>
      </c>
      <c r="F5833" s="228">
        <v>31851</v>
      </c>
      <c r="G5833" s="228">
        <v>2727</v>
      </c>
      <c r="H5833" s="228">
        <v>5251</v>
      </c>
      <c r="I5833" s="228">
        <v>4419570.55</v>
      </c>
      <c r="J5833" s="228">
        <v>1375949.3</v>
      </c>
      <c r="K5833" s="228">
        <v>773953.95</v>
      </c>
      <c r="L5833" s="228">
        <v>7026621.9199999999</v>
      </c>
    </row>
    <row r="5834" spans="1:12">
      <c r="A5834" s="228">
        <v>2012</v>
      </c>
      <c r="B5834" s="228" t="s">
        <v>192</v>
      </c>
      <c r="C5834" s="228" t="s">
        <v>64</v>
      </c>
      <c r="D5834" s="228" t="s">
        <v>206</v>
      </c>
      <c r="E5834" s="228">
        <v>55</v>
      </c>
      <c r="F5834" s="228">
        <v>32168</v>
      </c>
      <c r="G5834" s="228">
        <v>3464</v>
      </c>
      <c r="H5834" s="228">
        <v>7452</v>
      </c>
      <c r="I5834" s="228">
        <v>5922638.2699999996</v>
      </c>
      <c r="J5834" s="228">
        <v>1654116.49</v>
      </c>
      <c r="K5834" s="228">
        <v>1267568</v>
      </c>
      <c r="L5834" s="228">
        <v>9348871.9700000007</v>
      </c>
    </row>
    <row r="5835" spans="1:12">
      <c r="A5835" s="228">
        <v>2012</v>
      </c>
      <c r="B5835" s="228" t="s">
        <v>192</v>
      </c>
      <c r="C5835" s="228" t="s">
        <v>64</v>
      </c>
      <c r="D5835" s="228" t="s">
        <v>206</v>
      </c>
      <c r="E5835" s="228">
        <v>60</v>
      </c>
      <c r="F5835" s="228">
        <v>30937</v>
      </c>
      <c r="G5835" s="228">
        <v>3971</v>
      </c>
      <c r="H5835" s="228">
        <v>8706</v>
      </c>
      <c r="I5835" s="228">
        <v>7189350.5199999996</v>
      </c>
      <c r="J5835" s="228">
        <v>1982418.98</v>
      </c>
      <c r="K5835" s="228">
        <v>1581650.6</v>
      </c>
      <c r="L5835" s="228">
        <v>11230373.279999999</v>
      </c>
    </row>
    <row r="5836" spans="1:12">
      <c r="A5836" s="228">
        <v>2012</v>
      </c>
      <c r="B5836" s="228" t="s">
        <v>192</v>
      </c>
      <c r="C5836" s="228" t="s">
        <v>64</v>
      </c>
      <c r="D5836" s="228" t="s">
        <v>206</v>
      </c>
      <c r="E5836" s="228">
        <v>65</v>
      </c>
      <c r="F5836" s="228">
        <v>24553</v>
      </c>
      <c r="G5836" s="228">
        <v>3815</v>
      </c>
      <c r="H5836" s="228">
        <v>9120</v>
      </c>
      <c r="I5836" s="228">
        <v>7017003.4800000004</v>
      </c>
      <c r="J5836" s="228">
        <v>2117766.42</v>
      </c>
      <c r="K5836" s="228">
        <v>1743252.5</v>
      </c>
      <c r="L5836" s="228">
        <v>11476757.310000001</v>
      </c>
    </row>
    <row r="5837" spans="1:12">
      <c r="A5837" s="228">
        <v>2012</v>
      </c>
      <c r="B5837" s="228" t="s">
        <v>192</v>
      </c>
      <c r="C5837" s="228" t="s">
        <v>64</v>
      </c>
      <c r="D5837" s="228" t="s">
        <v>206</v>
      </c>
      <c r="E5837" s="228">
        <v>70</v>
      </c>
      <c r="F5837" s="228">
        <v>16938</v>
      </c>
      <c r="G5837" s="228">
        <v>3354</v>
      </c>
      <c r="H5837" s="228">
        <v>9125</v>
      </c>
      <c r="I5837" s="228">
        <v>6994197.6799999997</v>
      </c>
      <c r="J5837" s="228">
        <v>1800576.77</v>
      </c>
      <c r="K5837" s="228">
        <v>2042090.87</v>
      </c>
      <c r="L5837" s="228">
        <v>11150506.98</v>
      </c>
    </row>
    <row r="5838" spans="1:12">
      <c r="A5838" s="228">
        <v>2012</v>
      </c>
      <c r="B5838" s="228" t="s">
        <v>192</v>
      </c>
      <c r="C5838" s="228" t="s">
        <v>64</v>
      </c>
      <c r="D5838" s="228" t="s">
        <v>206</v>
      </c>
      <c r="E5838" s="228">
        <v>75</v>
      </c>
      <c r="F5838" s="228">
        <v>12711</v>
      </c>
      <c r="G5838" s="228">
        <v>2988</v>
      </c>
      <c r="H5838" s="228">
        <v>9941</v>
      </c>
      <c r="I5838" s="228">
        <v>6345053.0199999996</v>
      </c>
      <c r="J5838" s="228">
        <v>1578123.05</v>
      </c>
      <c r="K5838" s="228">
        <v>1699887.15</v>
      </c>
      <c r="L5838" s="228">
        <v>9909776.3499999996</v>
      </c>
    </row>
    <row r="5839" spans="1:12">
      <c r="A5839" s="228">
        <v>2012</v>
      </c>
      <c r="B5839" s="228" t="s">
        <v>192</v>
      </c>
      <c r="C5839" s="228" t="s">
        <v>64</v>
      </c>
      <c r="D5839" s="228" t="s">
        <v>206</v>
      </c>
      <c r="E5839" s="228">
        <v>80</v>
      </c>
      <c r="F5839" s="228">
        <v>10727</v>
      </c>
      <c r="G5839" s="228">
        <v>2714</v>
      </c>
      <c r="H5839" s="228">
        <v>11749</v>
      </c>
      <c r="I5839" s="228">
        <v>6943480.0999999996</v>
      </c>
      <c r="J5839" s="228">
        <v>1438267.22</v>
      </c>
      <c r="K5839" s="228">
        <v>1394460.4</v>
      </c>
      <c r="L5839" s="228">
        <v>10274501.199999999</v>
      </c>
    </row>
    <row r="5840" spans="1:12">
      <c r="A5840" s="228">
        <v>2012</v>
      </c>
      <c r="B5840" s="228" t="s">
        <v>192</v>
      </c>
      <c r="C5840" s="228" t="s">
        <v>64</v>
      </c>
      <c r="D5840" s="228" t="s">
        <v>206</v>
      </c>
      <c r="E5840" s="228">
        <v>85</v>
      </c>
      <c r="F5840" s="228">
        <v>6968</v>
      </c>
      <c r="G5840" s="228">
        <v>1546</v>
      </c>
      <c r="H5840" s="228">
        <v>9760</v>
      </c>
      <c r="I5840" s="228">
        <v>4650181.5</v>
      </c>
      <c r="J5840" s="228">
        <v>847763.48</v>
      </c>
      <c r="K5840" s="228">
        <v>650909</v>
      </c>
      <c r="L5840" s="228">
        <v>6478118.7599999998</v>
      </c>
    </row>
    <row r="5841" spans="1:12">
      <c r="A5841" s="228">
        <v>2012</v>
      </c>
      <c r="B5841" s="228" t="s">
        <v>192</v>
      </c>
      <c r="C5841" s="228" t="s">
        <v>64</v>
      </c>
      <c r="D5841" s="228" t="s">
        <v>206</v>
      </c>
      <c r="E5841" s="228">
        <v>90</v>
      </c>
      <c r="F5841" s="228">
        <v>2896</v>
      </c>
      <c r="G5841" s="228">
        <v>578</v>
      </c>
      <c r="H5841" s="228">
        <v>5309</v>
      </c>
      <c r="I5841" s="228">
        <v>2244821.25</v>
      </c>
      <c r="J5841" s="228">
        <v>335302.71999999997</v>
      </c>
      <c r="K5841" s="228">
        <v>161171</v>
      </c>
      <c r="L5841" s="228">
        <v>2848710.2</v>
      </c>
    </row>
    <row r="5842" spans="1:12">
      <c r="A5842" s="228">
        <v>2012</v>
      </c>
      <c r="B5842" s="228" t="s">
        <v>192</v>
      </c>
      <c r="C5842" s="228" t="s">
        <v>64</v>
      </c>
      <c r="D5842" s="228" t="s">
        <v>206</v>
      </c>
      <c r="E5842" s="228">
        <v>95</v>
      </c>
      <c r="F5842" s="228">
        <v>836</v>
      </c>
      <c r="G5842" s="228">
        <v>122</v>
      </c>
      <c r="H5842" s="228">
        <v>1754</v>
      </c>
      <c r="I5842" s="228">
        <v>439003.5</v>
      </c>
      <c r="J5842" s="228">
        <v>42773.16</v>
      </c>
      <c r="K5842" s="228">
        <v>31588</v>
      </c>
      <c r="L5842" s="228">
        <v>553220.01</v>
      </c>
    </row>
    <row r="5843" spans="1:12">
      <c r="A5843" s="228">
        <v>2012</v>
      </c>
      <c r="B5843" s="228" t="s">
        <v>192</v>
      </c>
      <c r="C5843" s="228" t="s">
        <v>65</v>
      </c>
      <c r="D5843" s="228" t="s">
        <v>205</v>
      </c>
      <c r="E5843" s="228">
        <v>0</v>
      </c>
      <c r="F5843" s="228">
        <v>39887</v>
      </c>
      <c r="G5843" s="228">
        <v>1562</v>
      </c>
      <c r="H5843" s="228">
        <v>4083</v>
      </c>
      <c r="I5843" s="228">
        <v>2856734.05</v>
      </c>
      <c r="J5843" s="228">
        <v>478951.9</v>
      </c>
      <c r="K5843" s="228">
        <v>92431</v>
      </c>
      <c r="L5843" s="228">
        <v>3651613.94</v>
      </c>
    </row>
    <row r="5844" spans="1:12">
      <c r="A5844" s="228">
        <v>2012</v>
      </c>
      <c r="B5844" s="228" t="s">
        <v>192</v>
      </c>
      <c r="C5844" s="228" t="s">
        <v>65</v>
      </c>
      <c r="D5844" s="228" t="s">
        <v>205</v>
      </c>
      <c r="E5844" s="228">
        <v>5</v>
      </c>
      <c r="F5844" s="228">
        <v>39739</v>
      </c>
      <c r="G5844" s="228">
        <v>625</v>
      </c>
      <c r="H5844" s="228">
        <v>761</v>
      </c>
      <c r="I5844" s="228">
        <v>746124.3</v>
      </c>
      <c r="J5844" s="228">
        <v>203759.33</v>
      </c>
      <c r="K5844" s="228">
        <v>24898</v>
      </c>
      <c r="L5844" s="228">
        <v>1069883.9099999999</v>
      </c>
    </row>
    <row r="5845" spans="1:12">
      <c r="A5845" s="228">
        <v>2012</v>
      </c>
      <c r="B5845" s="228" t="s">
        <v>192</v>
      </c>
      <c r="C5845" s="228" t="s">
        <v>65</v>
      </c>
      <c r="D5845" s="228" t="s">
        <v>205</v>
      </c>
      <c r="E5845" s="228">
        <v>10</v>
      </c>
      <c r="F5845" s="228">
        <v>39543</v>
      </c>
      <c r="G5845" s="228">
        <v>391</v>
      </c>
      <c r="H5845" s="228">
        <v>617</v>
      </c>
      <c r="I5845" s="228">
        <v>552061.94999999995</v>
      </c>
      <c r="J5845" s="228">
        <v>138561.35</v>
      </c>
      <c r="K5845" s="228">
        <v>55627</v>
      </c>
      <c r="L5845" s="228">
        <v>882270.84</v>
      </c>
    </row>
    <row r="5846" spans="1:12">
      <c r="A5846" s="228">
        <v>2012</v>
      </c>
      <c r="B5846" s="228" t="s">
        <v>192</v>
      </c>
      <c r="C5846" s="228" t="s">
        <v>65</v>
      </c>
      <c r="D5846" s="228" t="s">
        <v>205</v>
      </c>
      <c r="E5846" s="228">
        <v>15</v>
      </c>
      <c r="F5846" s="228">
        <v>41336</v>
      </c>
      <c r="G5846" s="228">
        <v>1090</v>
      </c>
      <c r="H5846" s="228">
        <v>1593</v>
      </c>
      <c r="I5846" s="228">
        <v>1784146</v>
      </c>
      <c r="J5846" s="228">
        <v>400749.12</v>
      </c>
      <c r="K5846" s="228">
        <v>285534</v>
      </c>
      <c r="L5846" s="228">
        <v>2728617.56</v>
      </c>
    </row>
    <row r="5847" spans="1:12">
      <c r="A5847" s="228">
        <v>2012</v>
      </c>
      <c r="B5847" s="228" t="s">
        <v>192</v>
      </c>
      <c r="C5847" s="228" t="s">
        <v>65</v>
      </c>
      <c r="D5847" s="228" t="s">
        <v>205</v>
      </c>
      <c r="E5847" s="228">
        <v>20</v>
      </c>
      <c r="F5847" s="228">
        <v>34951</v>
      </c>
      <c r="G5847" s="228">
        <v>929</v>
      </c>
      <c r="H5847" s="228">
        <v>1546</v>
      </c>
      <c r="I5847" s="228">
        <v>1630135.3</v>
      </c>
      <c r="J5847" s="228">
        <v>364766.04</v>
      </c>
      <c r="K5847" s="228">
        <v>321036</v>
      </c>
      <c r="L5847" s="228">
        <v>2560248.58</v>
      </c>
    </row>
    <row r="5848" spans="1:12">
      <c r="A5848" s="228">
        <v>2012</v>
      </c>
      <c r="B5848" s="228" t="s">
        <v>192</v>
      </c>
      <c r="C5848" s="228" t="s">
        <v>65</v>
      </c>
      <c r="D5848" s="228" t="s">
        <v>205</v>
      </c>
      <c r="E5848" s="228">
        <v>25</v>
      </c>
      <c r="F5848" s="228">
        <v>37438</v>
      </c>
      <c r="G5848" s="228">
        <v>959</v>
      </c>
      <c r="H5848" s="228">
        <v>1670</v>
      </c>
      <c r="I5848" s="228">
        <v>1790658.95</v>
      </c>
      <c r="J5848" s="228">
        <v>443001.42</v>
      </c>
      <c r="K5848" s="228">
        <v>364789</v>
      </c>
      <c r="L5848" s="228">
        <v>2901562.34</v>
      </c>
    </row>
    <row r="5849" spans="1:12">
      <c r="A5849" s="228">
        <v>2012</v>
      </c>
      <c r="B5849" s="228" t="s">
        <v>192</v>
      </c>
      <c r="C5849" s="228" t="s">
        <v>65</v>
      </c>
      <c r="D5849" s="228" t="s">
        <v>205</v>
      </c>
      <c r="E5849" s="228">
        <v>30</v>
      </c>
      <c r="F5849" s="228">
        <v>43935</v>
      </c>
      <c r="G5849" s="228">
        <v>1139</v>
      </c>
      <c r="H5849" s="228">
        <v>2080</v>
      </c>
      <c r="I5849" s="228">
        <v>2043816.85</v>
      </c>
      <c r="J5849" s="228">
        <v>510596.03</v>
      </c>
      <c r="K5849" s="228">
        <v>334811</v>
      </c>
      <c r="L5849" s="228">
        <v>3254712.37</v>
      </c>
    </row>
    <row r="5850" spans="1:12">
      <c r="A5850" s="228">
        <v>2012</v>
      </c>
      <c r="B5850" s="228" t="s">
        <v>192</v>
      </c>
      <c r="C5850" s="228" t="s">
        <v>65</v>
      </c>
      <c r="D5850" s="228" t="s">
        <v>205</v>
      </c>
      <c r="E5850" s="228">
        <v>35</v>
      </c>
      <c r="F5850" s="228">
        <v>44978</v>
      </c>
      <c r="G5850" s="228">
        <v>1381</v>
      </c>
      <c r="H5850" s="228">
        <v>2729</v>
      </c>
      <c r="I5850" s="228">
        <v>2682440.84</v>
      </c>
      <c r="J5850" s="228">
        <v>611701.75</v>
      </c>
      <c r="K5850" s="228">
        <v>406758.6</v>
      </c>
      <c r="L5850" s="228">
        <v>4135299.02</v>
      </c>
    </row>
    <row r="5851" spans="1:12">
      <c r="A5851" s="228">
        <v>2012</v>
      </c>
      <c r="B5851" s="228" t="s">
        <v>192</v>
      </c>
      <c r="C5851" s="228" t="s">
        <v>65</v>
      </c>
      <c r="D5851" s="228" t="s">
        <v>205</v>
      </c>
      <c r="E5851" s="228">
        <v>40</v>
      </c>
      <c r="F5851" s="228">
        <v>48124</v>
      </c>
      <c r="G5851" s="228">
        <v>1834</v>
      </c>
      <c r="H5851" s="228">
        <v>3354</v>
      </c>
      <c r="I5851" s="228">
        <v>3375703.42</v>
      </c>
      <c r="J5851" s="228">
        <v>844453.02</v>
      </c>
      <c r="K5851" s="228">
        <v>799669</v>
      </c>
      <c r="L5851" s="228">
        <v>5548612.5199999996</v>
      </c>
    </row>
    <row r="5852" spans="1:12">
      <c r="A5852" s="228">
        <v>2012</v>
      </c>
      <c r="B5852" s="228" t="s">
        <v>192</v>
      </c>
      <c r="C5852" s="228" t="s">
        <v>65</v>
      </c>
      <c r="D5852" s="228" t="s">
        <v>205</v>
      </c>
      <c r="E5852" s="228">
        <v>45</v>
      </c>
      <c r="F5852" s="228">
        <v>47184</v>
      </c>
      <c r="G5852" s="228">
        <v>2145</v>
      </c>
      <c r="H5852" s="228">
        <v>3992</v>
      </c>
      <c r="I5852" s="228">
        <v>3959439.06</v>
      </c>
      <c r="J5852" s="228">
        <v>1068941.8400000001</v>
      </c>
      <c r="K5852" s="228">
        <v>747637.5</v>
      </c>
      <c r="L5852" s="228">
        <v>6443204.9400000004</v>
      </c>
    </row>
    <row r="5853" spans="1:12">
      <c r="A5853" s="228">
        <v>2012</v>
      </c>
      <c r="B5853" s="228" t="s">
        <v>192</v>
      </c>
      <c r="C5853" s="228" t="s">
        <v>65</v>
      </c>
      <c r="D5853" s="228" t="s">
        <v>205</v>
      </c>
      <c r="E5853" s="228">
        <v>50</v>
      </c>
      <c r="F5853" s="228">
        <v>47418</v>
      </c>
      <c r="G5853" s="228">
        <v>3052</v>
      </c>
      <c r="H5853" s="228">
        <v>5518</v>
      </c>
      <c r="I5853" s="228">
        <v>6085816.6299999999</v>
      </c>
      <c r="J5853" s="228">
        <v>1521903.54</v>
      </c>
      <c r="K5853" s="228">
        <v>1656929.55</v>
      </c>
      <c r="L5853" s="228">
        <v>10079642.1</v>
      </c>
    </row>
    <row r="5854" spans="1:12">
      <c r="A5854" s="228">
        <v>2012</v>
      </c>
      <c r="B5854" s="228" t="s">
        <v>192</v>
      </c>
      <c r="C5854" s="228" t="s">
        <v>65</v>
      </c>
      <c r="D5854" s="228" t="s">
        <v>205</v>
      </c>
      <c r="E5854" s="228">
        <v>55</v>
      </c>
      <c r="F5854" s="228">
        <v>43656</v>
      </c>
      <c r="G5854" s="228">
        <v>3617</v>
      </c>
      <c r="H5854" s="228">
        <v>6597</v>
      </c>
      <c r="I5854" s="228">
        <v>7570842.4699999997</v>
      </c>
      <c r="J5854" s="228">
        <v>1942920.35</v>
      </c>
      <c r="K5854" s="228">
        <v>2234986.15</v>
      </c>
      <c r="L5854" s="228">
        <v>12798835.35</v>
      </c>
    </row>
    <row r="5855" spans="1:12">
      <c r="A5855" s="228">
        <v>2012</v>
      </c>
      <c r="B5855" s="228" t="s">
        <v>192</v>
      </c>
      <c r="C5855" s="228" t="s">
        <v>65</v>
      </c>
      <c r="D5855" s="228" t="s">
        <v>205</v>
      </c>
      <c r="E5855" s="228">
        <v>60</v>
      </c>
      <c r="F5855" s="228">
        <v>39740</v>
      </c>
      <c r="G5855" s="228">
        <v>4521</v>
      </c>
      <c r="H5855" s="228">
        <v>9568</v>
      </c>
      <c r="I5855" s="228">
        <v>10831333.91</v>
      </c>
      <c r="J5855" s="228">
        <v>2560770.98</v>
      </c>
      <c r="K5855" s="228">
        <v>3480070.13</v>
      </c>
      <c r="L5855" s="228">
        <v>18138111.41</v>
      </c>
    </row>
    <row r="5856" spans="1:12">
      <c r="A5856" s="228">
        <v>2012</v>
      </c>
      <c r="B5856" s="228" t="s">
        <v>192</v>
      </c>
      <c r="C5856" s="228" t="s">
        <v>65</v>
      </c>
      <c r="D5856" s="228" t="s">
        <v>205</v>
      </c>
      <c r="E5856" s="228">
        <v>65</v>
      </c>
      <c r="F5856" s="228">
        <v>29357</v>
      </c>
      <c r="G5856" s="228">
        <v>4674</v>
      </c>
      <c r="H5856" s="228">
        <v>9354</v>
      </c>
      <c r="I5856" s="228">
        <v>10665979.33</v>
      </c>
      <c r="J5856" s="228">
        <v>2638840.48</v>
      </c>
      <c r="K5856" s="228">
        <v>3349981.06</v>
      </c>
      <c r="L5856" s="228">
        <v>17716989.440000001</v>
      </c>
    </row>
    <row r="5857" spans="1:12">
      <c r="A5857" s="228">
        <v>2012</v>
      </c>
      <c r="B5857" s="228" t="s">
        <v>192</v>
      </c>
      <c r="C5857" s="228" t="s">
        <v>65</v>
      </c>
      <c r="D5857" s="228" t="s">
        <v>205</v>
      </c>
      <c r="E5857" s="228">
        <v>70</v>
      </c>
      <c r="F5857" s="228">
        <v>19824</v>
      </c>
      <c r="G5857" s="228">
        <v>3870</v>
      </c>
      <c r="H5857" s="228">
        <v>9392</v>
      </c>
      <c r="I5857" s="228">
        <v>10012287.720000001</v>
      </c>
      <c r="J5857" s="228">
        <v>2352567.59</v>
      </c>
      <c r="K5857" s="228">
        <v>3245109.91</v>
      </c>
      <c r="L5857" s="228">
        <v>16284135.689999999</v>
      </c>
    </row>
    <row r="5858" spans="1:12">
      <c r="A5858" s="228">
        <v>2012</v>
      </c>
      <c r="B5858" s="228" t="s">
        <v>192</v>
      </c>
      <c r="C5858" s="228" t="s">
        <v>65</v>
      </c>
      <c r="D5858" s="228" t="s">
        <v>205</v>
      </c>
      <c r="E5858" s="228">
        <v>75</v>
      </c>
      <c r="F5858" s="228">
        <v>12913</v>
      </c>
      <c r="G5858" s="228">
        <v>2908</v>
      </c>
      <c r="H5858" s="228">
        <v>8897</v>
      </c>
      <c r="I5858" s="228">
        <v>8294976.4500000002</v>
      </c>
      <c r="J5858" s="228">
        <v>1853085.12</v>
      </c>
      <c r="K5858" s="228">
        <v>2206170.31</v>
      </c>
      <c r="L5858" s="228">
        <v>12870201.449999999</v>
      </c>
    </row>
    <row r="5859" spans="1:12">
      <c r="A5859" s="228">
        <v>2012</v>
      </c>
      <c r="B5859" s="228" t="s">
        <v>192</v>
      </c>
      <c r="C5859" s="228" t="s">
        <v>65</v>
      </c>
      <c r="D5859" s="228" t="s">
        <v>205</v>
      </c>
      <c r="E5859" s="228">
        <v>80</v>
      </c>
      <c r="F5859" s="228">
        <v>8918</v>
      </c>
      <c r="G5859" s="228">
        <v>2356</v>
      </c>
      <c r="H5859" s="228">
        <v>7823</v>
      </c>
      <c r="I5859" s="228">
        <v>6339993.9500000002</v>
      </c>
      <c r="J5859" s="228">
        <v>1356438.1</v>
      </c>
      <c r="K5859" s="228">
        <v>1438080</v>
      </c>
      <c r="L5859" s="228">
        <v>9495977.6099999994</v>
      </c>
    </row>
    <row r="5860" spans="1:12">
      <c r="A5860" s="228">
        <v>2012</v>
      </c>
      <c r="B5860" s="228" t="s">
        <v>192</v>
      </c>
      <c r="C5860" s="228" t="s">
        <v>65</v>
      </c>
      <c r="D5860" s="228" t="s">
        <v>205</v>
      </c>
      <c r="E5860" s="228">
        <v>85</v>
      </c>
      <c r="F5860" s="228">
        <v>3552</v>
      </c>
      <c r="G5860" s="228">
        <v>1005</v>
      </c>
      <c r="H5860" s="228">
        <v>5130</v>
      </c>
      <c r="I5860" s="228">
        <v>3172962.15</v>
      </c>
      <c r="J5860" s="228">
        <v>511966.34</v>
      </c>
      <c r="K5860" s="228">
        <v>607509</v>
      </c>
      <c r="L5860" s="228">
        <v>4433891.6399999997</v>
      </c>
    </row>
    <row r="5861" spans="1:12">
      <c r="A5861" s="228">
        <v>2012</v>
      </c>
      <c r="B5861" s="228" t="s">
        <v>192</v>
      </c>
      <c r="C5861" s="228" t="s">
        <v>65</v>
      </c>
      <c r="D5861" s="228" t="s">
        <v>205</v>
      </c>
      <c r="E5861" s="228">
        <v>90</v>
      </c>
      <c r="F5861" s="228">
        <v>913</v>
      </c>
      <c r="G5861" s="228">
        <v>198</v>
      </c>
      <c r="H5861" s="228">
        <v>1550</v>
      </c>
      <c r="I5861" s="228">
        <v>672301</v>
      </c>
      <c r="J5861" s="228">
        <v>87763.53</v>
      </c>
      <c r="K5861" s="228">
        <v>83620.75</v>
      </c>
      <c r="L5861" s="228">
        <v>896218.83</v>
      </c>
    </row>
    <row r="5862" spans="1:12">
      <c r="A5862" s="228">
        <v>2012</v>
      </c>
      <c r="B5862" s="228" t="s">
        <v>192</v>
      </c>
      <c r="C5862" s="228" t="s">
        <v>65</v>
      </c>
      <c r="D5862" s="228" t="s">
        <v>205</v>
      </c>
      <c r="E5862" s="228">
        <v>95</v>
      </c>
      <c r="F5862" s="228">
        <v>198</v>
      </c>
      <c r="G5862" s="228">
        <v>33</v>
      </c>
      <c r="H5862" s="228">
        <v>127</v>
      </c>
      <c r="I5862" s="228">
        <v>79830</v>
      </c>
      <c r="J5862" s="228">
        <v>18826.55</v>
      </c>
      <c r="K5862" s="228">
        <v>12684</v>
      </c>
      <c r="L5862" s="228">
        <v>115371.15</v>
      </c>
    </row>
    <row r="5863" spans="1:12">
      <c r="A5863" s="228">
        <v>2012</v>
      </c>
      <c r="B5863" s="228" t="s">
        <v>192</v>
      </c>
      <c r="C5863" s="228" t="s">
        <v>65</v>
      </c>
      <c r="D5863" s="228" t="s">
        <v>206</v>
      </c>
      <c r="E5863" s="228">
        <v>0</v>
      </c>
      <c r="F5863" s="228">
        <v>37455</v>
      </c>
      <c r="G5863" s="228">
        <v>947</v>
      </c>
      <c r="H5863" s="228">
        <v>2743</v>
      </c>
      <c r="I5863" s="228">
        <v>1759235.15</v>
      </c>
      <c r="J5863" s="228">
        <v>284033.71999999997</v>
      </c>
      <c r="K5863" s="228">
        <v>18675</v>
      </c>
      <c r="L5863" s="228">
        <v>2178911.89</v>
      </c>
    </row>
    <row r="5864" spans="1:12">
      <c r="A5864" s="228">
        <v>2012</v>
      </c>
      <c r="B5864" s="228" t="s">
        <v>192</v>
      </c>
      <c r="C5864" s="228" t="s">
        <v>65</v>
      </c>
      <c r="D5864" s="228" t="s">
        <v>206</v>
      </c>
      <c r="E5864" s="228">
        <v>5</v>
      </c>
      <c r="F5864" s="228">
        <v>37505</v>
      </c>
      <c r="G5864" s="228">
        <v>461</v>
      </c>
      <c r="H5864" s="228">
        <v>547</v>
      </c>
      <c r="I5864" s="228">
        <v>577619.4</v>
      </c>
      <c r="J5864" s="228">
        <v>162024.49</v>
      </c>
      <c r="K5864" s="228">
        <v>41589</v>
      </c>
      <c r="L5864" s="228">
        <v>867954.76</v>
      </c>
    </row>
    <row r="5865" spans="1:12">
      <c r="A5865" s="228">
        <v>2012</v>
      </c>
      <c r="B5865" s="228" t="s">
        <v>192</v>
      </c>
      <c r="C5865" s="228" t="s">
        <v>65</v>
      </c>
      <c r="D5865" s="228" t="s">
        <v>206</v>
      </c>
      <c r="E5865" s="228">
        <v>10</v>
      </c>
      <c r="F5865" s="228">
        <v>37532</v>
      </c>
      <c r="G5865" s="228">
        <v>364</v>
      </c>
      <c r="H5865" s="228">
        <v>538</v>
      </c>
      <c r="I5865" s="228">
        <v>543335.05000000005</v>
      </c>
      <c r="J5865" s="228">
        <v>118268.95</v>
      </c>
      <c r="K5865" s="228">
        <v>61884</v>
      </c>
      <c r="L5865" s="228">
        <v>805315.54</v>
      </c>
    </row>
    <row r="5866" spans="1:12">
      <c r="A5866" s="228">
        <v>2012</v>
      </c>
      <c r="B5866" s="228" t="s">
        <v>192</v>
      </c>
      <c r="C5866" s="228" t="s">
        <v>65</v>
      </c>
      <c r="D5866" s="228" t="s">
        <v>206</v>
      </c>
      <c r="E5866" s="228">
        <v>15</v>
      </c>
      <c r="F5866" s="228">
        <v>39169</v>
      </c>
      <c r="G5866" s="228">
        <v>1334</v>
      </c>
      <c r="H5866" s="228">
        <v>2706</v>
      </c>
      <c r="I5866" s="228">
        <v>2437736.5499999998</v>
      </c>
      <c r="J5866" s="228">
        <v>408543.55</v>
      </c>
      <c r="K5866" s="228">
        <v>182666</v>
      </c>
      <c r="L5866" s="228">
        <v>3390402.73</v>
      </c>
    </row>
    <row r="5867" spans="1:12">
      <c r="A5867" s="228">
        <v>2012</v>
      </c>
      <c r="B5867" s="228" t="s">
        <v>192</v>
      </c>
      <c r="C5867" s="228" t="s">
        <v>65</v>
      </c>
      <c r="D5867" s="228" t="s">
        <v>206</v>
      </c>
      <c r="E5867" s="228">
        <v>20</v>
      </c>
      <c r="F5867" s="228">
        <v>35824</v>
      </c>
      <c r="G5867" s="228">
        <v>1543</v>
      </c>
      <c r="H5867" s="228">
        <v>3574</v>
      </c>
      <c r="I5867" s="228">
        <v>3260776.73</v>
      </c>
      <c r="J5867" s="228">
        <v>676692.5</v>
      </c>
      <c r="K5867" s="228">
        <v>300994.45</v>
      </c>
      <c r="L5867" s="228">
        <v>4763416.09</v>
      </c>
    </row>
    <row r="5868" spans="1:12">
      <c r="A5868" s="228">
        <v>2012</v>
      </c>
      <c r="B5868" s="228" t="s">
        <v>192</v>
      </c>
      <c r="C5868" s="228" t="s">
        <v>65</v>
      </c>
      <c r="D5868" s="228" t="s">
        <v>206</v>
      </c>
      <c r="E5868" s="228">
        <v>25</v>
      </c>
      <c r="F5868" s="228">
        <v>40607</v>
      </c>
      <c r="G5868" s="228">
        <v>2426</v>
      </c>
      <c r="H5868" s="228">
        <v>6893</v>
      </c>
      <c r="I5868" s="228">
        <v>6831108.5</v>
      </c>
      <c r="J5868" s="228">
        <v>1779277.41</v>
      </c>
      <c r="K5868" s="228">
        <v>343946</v>
      </c>
      <c r="L5868" s="228">
        <v>9781854.5999999996</v>
      </c>
    </row>
    <row r="5869" spans="1:12">
      <c r="A5869" s="228">
        <v>2012</v>
      </c>
      <c r="B5869" s="228" t="s">
        <v>192</v>
      </c>
      <c r="C5869" s="228" t="s">
        <v>65</v>
      </c>
      <c r="D5869" s="228" t="s">
        <v>206</v>
      </c>
      <c r="E5869" s="228">
        <v>30</v>
      </c>
      <c r="F5869" s="228">
        <v>45771</v>
      </c>
      <c r="G5869" s="228">
        <v>3607</v>
      </c>
      <c r="H5869" s="228">
        <v>10398</v>
      </c>
      <c r="I5869" s="228">
        <v>10631544.529999999</v>
      </c>
      <c r="J5869" s="228">
        <v>2845369.21</v>
      </c>
      <c r="K5869" s="228">
        <v>458938</v>
      </c>
      <c r="L5869" s="228">
        <v>15138805.859999999</v>
      </c>
    </row>
    <row r="5870" spans="1:12">
      <c r="A5870" s="228">
        <v>2012</v>
      </c>
      <c r="B5870" s="228" t="s">
        <v>192</v>
      </c>
      <c r="C5870" s="228" t="s">
        <v>65</v>
      </c>
      <c r="D5870" s="228" t="s">
        <v>206</v>
      </c>
      <c r="E5870" s="228">
        <v>35</v>
      </c>
      <c r="F5870" s="228">
        <v>46523</v>
      </c>
      <c r="G5870" s="228">
        <v>3741</v>
      </c>
      <c r="H5870" s="228">
        <v>9380</v>
      </c>
      <c r="I5870" s="228">
        <v>9275801.7300000004</v>
      </c>
      <c r="J5870" s="228">
        <v>2353331.87</v>
      </c>
      <c r="K5870" s="228">
        <v>723202</v>
      </c>
      <c r="L5870" s="228">
        <v>13621311.52</v>
      </c>
    </row>
    <row r="5871" spans="1:12">
      <c r="A5871" s="228">
        <v>2012</v>
      </c>
      <c r="B5871" s="228" t="s">
        <v>192</v>
      </c>
      <c r="C5871" s="228" t="s">
        <v>65</v>
      </c>
      <c r="D5871" s="228" t="s">
        <v>206</v>
      </c>
      <c r="E5871" s="228">
        <v>40</v>
      </c>
      <c r="F5871" s="228">
        <v>49521</v>
      </c>
      <c r="G5871" s="228">
        <v>3214</v>
      </c>
      <c r="H5871" s="228">
        <v>7114</v>
      </c>
      <c r="I5871" s="228">
        <v>6967871.9699999997</v>
      </c>
      <c r="J5871" s="228">
        <v>1610773.61</v>
      </c>
      <c r="K5871" s="228">
        <v>713949</v>
      </c>
      <c r="L5871" s="228">
        <v>10494545.57</v>
      </c>
    </row>
    <row r="5872" spans="1:12">
      <c r="A5872" s="228">
        <v>2012</v>
      </c>
      <c r="B5872" s="228" t="s">
        <v>192</v>
      </c>
      <c r="C5872" s="228" t="s">
        <v>65</v>
      </c>
      <c r="D5872" s="228" t="s">
        <v>206</v>
      </c>
      <c r="E5872" s="228">
        <v>45</v>
      </c>
      <c r="F5872" s="228">
        <v>48525</v>
      </c>
      <c r="G5872" s="228">
        <v>3343</v>
      </c>
      <c r="H5872" s="228">
        <v>6333</v>
      </c>
      <c r="I5872" s="228">
        <v>6263019.1299999999</v>
      </c>
      <c r="J5872" s="228">
        <v>1441034.6</v>
      </c>
      <c r="K5872" s="228">
        <v>952251.7</v>
      </c>
      <c r="L5872" s="228">
        <v>9934708.5299999993</v>
      </c>
    </row>
    <row r="5873" spans="1:12">
      <c r="A5873" s="228">
        <v>2012</v>
      </c>
      <c r="B5873" s="228" t="s">
        <v>192</v>
      </c>
      <c r="C5873" s="228" t="s">
        <v>65</v>
      </c>
      <c r="D5873" s="228" t="s">
        <v>206</v>
      </c>
      <c r="E5873" s="228">
        <v>50</v>
      </c>
      <c r="F5873" s="228">
        <v>49073</v>
      </c>
      <c r="G5873" s="228">
        <v>3842</v>
      </c>
      <c r="H5873" s="228">
        <v>7414</v>
      </c>
      <c r="I5873" s="228">
        <v>7699252.7300000004</v>
      </c>
      <c r="J5873" s="228">
        <v>1797122.38</v>
      </c>
      <c r="K5873" s="228">
        <v>1345839</v>
      </c>
      <c r="L5873" s="228">
        <v>12131752.85</v>
      </c>
    </row>
    <row r="5874" spans="1:12">
      <c r="A5874" s="228">
        <v>2012</v>
      </c>
      <c r="B5874" s="228" t="s">
        <v>192</v>
      </c>
      <c r="C5874" s="228" t="s">
        <v>65</v>
      </c>
      <c r="D5874" s="228" t="s">
        <v>206</v>
      </c>
      <c r="E5874" s="228">
        <v>55</v>
      </c>
      <c r="F5874" s="228">
        <v>45768</v>
      </c>
      <c r="G5874" s="228">
        <v>4423</v>
      </c>
      <c r="H5874" s="228">
        <v>9373</v>
      </c>
      <c r="I5874" s="228">
        <v>8745439.9900000002</v>
      </c>
      <c r="J5874" s="228">
        <v>2102938.0499999998</v>
      </c>
      <c r="K5874" s="228">
        <v>1990350.48</v>
      </c>
      <c r="L5874" s="228">
        <v>14039933.199999999</v>
      </c>
    </row>
    <row r="5875" spans="1:12">
      <c r="A5875" s="228">
        <v>2012</v>
      </c>
      <c r="B5875" s="228" t="s">
        <v>192</v>
      </c>
      <c r="C5875" s="228" t="s">
        <v>65</v>
      </c>
      <c r="D5875" s="228" t="s">
        <v>206</v>
      </c>
      <c r="E5875" s="228">
        <v>60</v>
      </c>
      <c r="F5875" s="228">
        <v>39984</v>
      </c>
      <c r="G5875" s="228">
        <v>4717</v>
      </c>
      <c r="H5875" s="228">
        <v>10358</v>
      </c>
      <c r="I5875" s="228">
        <v>10001947.66</v>
      </c>
      <c r="J5875" s="228">
        <v>2382188.44</v>
      </c>
      <c r="K5875" s="228">
        <v>2630941</v>
      </c>
      <c r="L5875" s="228">
        <v>16152193.380000001</v>
      </c>
    </row>
    <row r="5876" spans="1:12">
      <c r="A5876" s="228">
        <v>2012</v>
      </c>
      <c r="B5876" s="228" t="s">
        <v>192</v>
      </c>
      <c r="C5876" s="228" t="s">
        <v>65</v>
      </c>
      <c r="D5876" s="228" t="s">
        <v>206</v>
      </c>
      <c r="E5876" s="228">
        <v>65</v>
      </c>
      <c r="F5876" s="228">
        <v>29328</v>
      </c>
      <c r="G5876" s="228">
        <v>4135</v>
      </c>
      <c r="H5876" s="228">
        <v>10104</v>
      </c>
      <c r="I5876" s="228">
        <v>9924761.4900000002</v>
      </c>
      <c r="J5876" s="228">
        <v>2377630.96</v>
      </c>
      <c r="K5876" s="228">
        <v>2883361.46</v>
      </c>
      <c r="L5876" s="228">
        <v>16095636.48</v>
      </c>
    </row>
    <row r="5877" spans="1:12">
      <c r="A5877" s="228">
        <v>2012</v>
      </c>
      <c r="B5877" s="228" t="s">
        <v>192</v>
      </c>
      <c r="C5877" s="228" t="s">
        <v>65</v>
      </c>
      <c r="D5877" s="228" t="s">
        <v>206</v>
      </c>
      <c r="E5877" s="228">
        <v>70</v>
      </c>
      <c r="F5877" s="228">
        <v>20371</v>
      </c>
      <c r="G5877" s="228">
        <v>3534</v>
      </c>
      <c r="H5877" s="228">
        <v>9317</v>
      </c>
      <c r="I5877" s="228">
        <v>8531396.25</v>
      </c>
      <c r="J5877" s="228">
        <v>2061006.59</v>
      </c>
      <c r="K5877" s="228">
        <v>2383771.66</v>
      </c>
      <c r="L5877" s="228">
        <v>13565931.73</v>
      </c>
    </row>
    <row r="5878" spans="1:12">
      <c r="A5878" s="228">
        <v>2012</v>
      </c>
      <c r="B5878" s="228" t="s">
        <v>192</v>
      </c>
      <c r="C5878" s="228" t="s">
        <v>65</v>
      </c>
      <c r="D5878" s="228" t="s">
        <v>206</v>
      </c>
      <c r="E5878" s="228">
        <v>75</v>
      </c>
      <c r="F5878" s="228">
        <v>14439</v>
      </c>
      <c r="G5878" s="228">
        <v>2907</v>
      </c>
      <c r="H5878" s="228">
        <v>9862</v>
      </c>
      <c r="I5878" s="228">
        <v>8028494.0899999999</v>
      </c>
      <c r="J5878" s="228">
        <v>1785253.55</v>
      </c>
      <c r="K5878" s="228">
        <v>2024271.95</v>
      </c>
      <c r="L5878" s="228">
        <v>12376355.24</v>
      </c>
    </row>
    <row r="5879" spans="1:12">
      <c r="A5879" s="228">
        <v>2012</v>
      </c>
      <c r="B5879" s="228" t="s">
        <v>192</v>
      </c>
      <c r="C5879" s="228" t="s">
        <v>65</v>
      </c>
      <c r="D5879" s="228" t="s">
        <v>206</v>
      </c>
      <c r="E5879" s="228">
        <v>80</v>
      </c>
      <c r="F5879" s="228">
        <v>10777</v>
      </c>
      <c r="G5879" s="228">
        <v>2252</v>
      </c>
      <c r="H5879" s="228">
        <v>9437</v>
      </c>
      <c r="I5879" s="228">
        <v>6989090.0899999999</v>
      </c>
      <c r="J5879" s="228">
        <v>1303465.9099999999</v>
      </c>
      <c r="K5879" s="228">
        <v>1229576.71</v>
      </c>
      <c r="L5879" s="228">
        <v>9850380.6999999993</v>
      </c>
    </row>
    <row r="5880" spans="1:12">
      <c r="A5880" s="228">
        <v>2012</v>
      </c>
      <c r="B5880" s="228" t="s">
        <v>192</v>
      </c>
      <c r="C5880" s="228" t="s">
        <v>65</v>
      </c>
      <c r="D5880" s="228" t="s">
        <v>206</v>
      </c>
      <c r="E5880" s="228">
        <v>85</v>
      </c>
      <c r="F5880" s="228">
        <v>6041</v>
      </c>
      <c r="G5880" s="228">
        <v>1225</v>
      </c>
      <c r="H5880" s="228">
        <v>8618</v>
      </c>
      <c r="I5880" s="228">
        <v>5061803.84</v>
      </c>
      <c r="J5880" s="228">
        <v>659813</v>
      </c>
      <c r="K5880" s="228">
        <v>493830.16</v>
      </c>
      <c r="L5880" s="228">
        <v>6404654.2599999998</v>
      </c>
    </row>
    <row r="5881" spans="1:12">
      <c r="A5881" s="228">
        <v>2012</v>
      </c>
      <c r="B5881" s="228" t="s">
        <v>192</v>
      </c>
      <c r="C5881" s="228" t="s">
        <v>65</v>
      </c>
      <c r="D5881" s="228" t="s">
        <v>206</v>
      </c>
      <c r="E5881" s="228">
        <v>90</v>
      </c>
      <c r="F5881" s="228">
        <v>2412</v>
      </c>
      <c r="G5881" s="228">
        <v>417</v>
      </c>
      <c r="H5881" s="228">
        <v>4074</v>
      </c>
      <c r="I5881" s="228">
        <v>1828636.8</v>
      </c>
      <c r="J5881" s="228">
        <v>202466</v>
      </c>
      <c r="K5881" s="228">
        <v>200381</v>
      </c>
      <c r="L5881" s="228">
        <v>2329199.9300000002</v>
      </c>
    </row>
    <row r="5882" spans="1:12">
      <c r="A5882" s="228">
        <v>2012</v>
      </c>
      <c r="B5882" s="228" t="s">
        <v>192</v>
      </c>
      <c r="C5882" s="228" t="s">
        <v>65</v>
      </c>
      <c r="D5882" s="228" t="s">
        <v>206</v>
      </c>
      <c r="E5882" s="228">
        <v>95</v>
      </c>
      <c r="F5882" s="228">
        <v>672</v>
      </c>
      <c r="G5882" s="228">
        <v>86</v>
      </c>
      <c r="H5882" s="228">
        <v>1147</v>
      </c>
      <c r="I5882" s="228">
        <v>473853</v>
      </c>
      <c r="J5882" s="228">
        <v>39323.379999999997</v>
      </c>
      <c r="K5882" s="228">
        <v>17070</v>
      </c>
      <c r="L5882" s="228">
        <v>562859.74</v>
      </c>
    </row>
    <row r="5883" spans="1:12">
      <c r="A5883" s="228">
        <v>2012</v>
      </c>
      <c r="B5883" s="228" t="s">
        <v>192</v>
      </c>
      <c r="C5883" s="228" t="s">
        <v>66</v>
      </c>
      <c r="D5883" s="228" t="s">
        <v>205</v>
      </c>
      <c r="E5883" s="228">
        <v>0</v>
      </c>
      <c r="F5883" s="228">
        <v>5282</v>
      </c>
      <c r="G5883" s="228">
        <v>137</v>
      </c>
      <c r="H5883" s="228">
        <v>573</v>
      </c>
      <c r="I5883" s="228">
        <v>343928.21</v>
      </c>
      <c r="J5883" s="228">
        <v>57400.93</v>
      </c>
      <c r="K5883" s="228">
        <v>927</v>
      </c>
      <c r="L5883" s="228">
        <v>425150.14</v>
      </c>
    </row>
    <row r="5884" spans="1:12">
      <c r="A5884" s="228">
        <v>2012</v>
      </c>
      <c r="B5884" s="228" t="s">
        <v>192</v>
      </c>
      <c r="C5884" s="228" t="s">
        <v>66</v>
      </c>
      <c r="D5884" s="228" t="s">
        <v>205</v>
      </c>
      <c r="E5884" s="228">
        <v>5</v>
      </c>
      <c r="F5884" s="228">
        <v>5883</v>
      </c>
      <c r="G5884" s="228">
        <v>91</v>
      </c>
      <c r="H5884" s="228">
        <v>138</v>
      </c>
      <c r="I5884" s="228">
        <v>99529.25</v>
      </c>
      <c r="J5884" s="228">
        <v>27673.18</v>
      </c>
      <c r="K5884" s="228">
        <v>25812</v>
      </c>
      <c r="L5884" s="228">
        <v>175745.53</v>
      </c>
    </row>
    <row r="5885" spans="1:12">
      <c r="A5885" s="228">
        <v>2012</v>
      </c>
      <c r="B5885" s="228" t="s">
        <v>192</v>
      </c>
      <c r="C5885" s="228" t="s">
        <v>66</v>
      </c>
      <c r="D5885" s="228" t="s">
        <v>205</v>
      </c>
      <c r="E5885" s="228">
        <v>10</v>
      </c>
      <c r="F5885" s="228">
        <v>6331</v>
      </c>
      <c r="G5885" s="228">
        <v>56</v>
      </c>
      <c r="H5885" s="228">
        <v>120</v>
      </c>
      <c r="I5885" s="228">
        <v>75096.429999999993</v>
      </c>
      <c r="J5885" s="228">
        <v>21166.29</v>
      </c>
      <c r="K5885" s="228">
        <v>5637</v>
      </c>
      <c r="L5885" s="228">
        <v>117908.12</v>
      </c>
    </row>
    <row r="5886" spans="1:12">
      <c r="A5886" s="228">
        <v>2012</v>
      </c>
      <c r="B5886" s="228" t="s">
        <v>192</v>
      </c>
      <c r="C5886" s="228" t="s">
        <v>66</v>
      </c>
      <c r="D5886" s="228" t="s">
        <v>205</v>
      </c>
      <c r="E5886" s="228">
        <v>15</v>
      </c>
      <c r="F5886" s="228">
        <v>7267</v>
      </c>
      <c r="G5886" s="228">
        <v>163</v>
      </c>
      <c r="H5886" s="228">
        <v>301</v>
      </c>
      <c r="I5886" s="228">
        <v>262416.94</v>
      </c>
      <c r="J5886" s="228">
        <v>62681.19</v>
      </c>
      <c r="K5886" s="228">
        <v>44668</v>
      </c>
      <c r="L5886" s="228">
        <v>411208.51</v>
      </c>
    </row>
    <row r="5887" spans="1:12">
      <c r="A5887" s="228">
        <v>2012</v>
      </c>
      <c r="B5887" s="228" t="s">
        <v>192</v>
      </c>
      <c r="C5887" s="228" t="s">
        <v>66</v>
      </c>
      <c r="D5887" s="228" t="s">
        <v>205</v>
      </c>
      <c r="E5887" s="228">
        <v>20</v>
      </c>
      <c r="F5887" s="228">
        <v>6110</v>
      </c>
      <c r="G5887" s="228">
        <v>167</v>
      </c>
      <c r="H5887" s="228">
        <v>434</v>
      </c>
      <c r="I5887" s="228">
        <v>366395.8</v>
      </c>
      <c r="J5887" s="228">
        <v>70820.61</v>
      </c>
      <c r="K5887" s="228">
        <v>51933</v>
      </c>
      <c r="L5887" s="228">
        <v>535848.73</v>
      </c>
    </row>
    <row r="5888" spans="1:12">
      <c r="A5888" s="228">
        <v>2012</v>
      </c>
      <c r="B5888" s="228" t="s">
        <v>192</v>
      </c>
      <c r="C5888" s="228" t="s">
        <v>66</v>
      </c>
      <c r="D5888" s="228" t="s">
        <v>205</v>
      </c>
      <c r="E5888" s="228">
        <v>25</v>
      </c>
      <c r="F5888" s="228">
        <v>3928</v>
      </c>
      <c r="G5888" s="228">
        <v>134</v>
      </c>
      <c r="H5888" s="228">
        <v>256</v>
      </c>
      <c r="I5888" s="228">
        <v>233883.7</v>
      </c>
      <c r="J5888" s="228">
        <v>59075.33</v>
      </c>
      <c r="K5888" s="228">
        <v>65733</v>
      </c>
      <c r="L5888" s="228">
        <v>425973.17</v>
      </c>
    </row>
    <row r="5889" spans="1:12">
      <c r="A5889" s="228">
        <v>2012</v>
      </c>
      <c r="B5889" s="228" t="s">
        <v>192</v>
      </c>
      <c r="C5889" s="228" t="s">
        <v>66</v>
      </c>
      <c r="D5889" s="228" t="s">
        <v>205</v>
      </c>
      <c r="E5889" s="228">
        <v>30</v>
      </c>
      <c r="F5889" s="228">
        <v>5004</v>
      </c>
      <c r="G5889" s="228">
        <v>169</v>
      </c>
      <c r="H5889" s="228">
        <v>280</v>
      </c>
      <c r="I5889" s="228">
        <v>200028.71</v>
      </c>
      <c r="J5889" s="228">
        <v>55461.38</v>
      </c>
      <c r="K5889" s="228">
        <v>67483.399999999994</v>
      </c>
      <c r="L5889" s="228">
        <v>383062.01</v>
      </c>
    </row>
    <row r="5890" spans="1:12">
      <c r="A5890" s="228">
        <v>2012</v>
      </c>
      <c r="B5890" s="228" t="s">
        <v>192</v>
      </c>
      <c r="C5890" s="228" t="s">
        <v>66</v>
      </c>
      <c r="D5890" s="228" t="s">
        <v>205</v>
      </c>
      <c r="E5890" s="228">
        <v>35</v>
      </c>
      <c r="F5890" s="228">
        <v>5598</v>
      </c>
      <c r="G5890" s="228">
        <v>183</v>
      </c>
      <c r="H5890" s="228">
        <v>370</v>
      </c>
      <c r="I5890" s="228">
        <v>275633.14</v>
      </c>
      <c r="J5890" s="228">
        <v>81315.320000000007</v>
      </c>
      <c r="K5890" s="228">
        <v>62779</v>
      </c>
      <c r="L5890" s="228">
        <v>492691.8</v>
      </c>
    </row>
    <row r="5891" spans="1:12">
      <c r="A5891" s="228">
        <v>2012</v>
      </c>
      <c r="B5891" s="228" t="s">
        <v>192</v>
      </c>
      <c r="C5891" s="228" t="s">
        <v>66</v>
      </c>
      <c r="D5891" s="228" t="s">
        <v>205</v>
      </c>
      <c r="E5891" s="228">
        <v>40</v>
      </c>
      <c r="F5891" s="228">
        <v>6961</v>
      </c>
      <c r="G5891" s="228">
        <v>310</v>
      </c>
      <c r="H5891" s="228">
        <v>536</v>
      </c>
      <c r="I5891" s="228">
        <v>475993.57</v>
      </c>
      <c r="J5891" s="228">
        <v>135004.1</v>
      </c>
      <c r="K5891" s="228">
        <v>58980.75</v>
      </c>
      <c r="L5891" s="228">
        <v>767959.71</v>
      </c>
    </row>
    <row r="5892" spans="1:12">
      <c r="A5892" s="228">
        <v>2012</v>
      </c>
      <c r="B5892" s="228" t="s">
        <v>192</v>
      </c>
      <c r="C5892" s="228" t="s">
        <v>66</v>
      </c>
      <c r="D5892" s="228" t="s">
        <v>205</v>
      </c>
      <c r="E5892" s="228">
        <v>45</v>
      </c>
      <c r="F5892" s="228">
        <v>7455</v>
      </c>
      <c r="G5892" s="228">
        <v>341</v>
      </c>
      <c r="H5892" s="228">
        <v>785</v>
      </c>
      <c r="I5892" s="228">
        <v>635137.18000000005</v>
      </c>
      <c r="J5892" s="228">
        <v>174712.67</v>
      </c>
      <c r="K5892" s="228">
        <v>177688.2</v>
      </c>
      <c r="L5892" s="228">
        <v>1109562.3</v>
      </c>
    </row>
    <row r="5893" spans="1:12">
      <c r="A5893" s="228">
        <v>2012</v>
      </c>
      <c r="B5893" s="228" t="s">
        <v>192</v>
      </c>
      <c r="C5893" s="228" t="s">
        <v>66</v>
      </c>
      <c r="D5893" s="228" t="s">
        <v>205</v>
      </c>
      <c r="E5893" s="228">
        <v>50</v>
      </c>
      <c r="F5893" s="228">
        <v>9318</v>
      </c>
      <c r="G5893" s="228">
        <v>575</v>
      </c>
      <c r="H5893" s="228">
        <v>1096</v>
      </c>
      <c r="I5893" s="228">
        <v>950167.77</v>
      </c>
      <c r="J5893" s="228">
        <v>299158.17</v>
      </c>
      <c r="K5893" s="228">
        <v>291738</v>
      </c>
      <c r="L5893" s="228">
        <v>1744999.44</v>
      </c>
    </row>
    <row r="5894" spans="1:12">
      <c r="A5894" s="228">
        <v>2012</v>
      </c>
      <c r="B5894" s="228" t="s">
        <v>192</v>
      </c>
      <c r="C5894" s="228" t="s">
        <v>66</v>
      </c>
      <c r="D5894" s="228" t="s">
        <v>205</v>
      </c>
      <c r="E5894" s="228">
        <v>55</v>
      </c>
      <c r="F5894" s="228">
        <v>9436</v>
      </c>
      <c r="G5894" s="228">
        <v>835</v>
      </c>
      <c r="H5894" s="228">
        <v>1590</v>
      </c>
      <c r="I5894" s="228">
        <v>1404342.19</v>
      </c>
      <c r="J5894" s="228">
        <v>406818.55</v>
      </c>
      <c r="K5894" s="228">
        <v>341849.95</v>
      </c>
      <c r="L5894" s="228">
        <v>2354239.38</v>
      </c>
    </row>
    <row r="5895" spans="1:12">
      <c r="A5895" s="228">
        <v>2012</v>
      </c>
      <c r="B5895" s="228" t="s">
        <v>192</v>
      </c>
      <c r="C5895" s="228" t="s">
        <v>66</v>
      </c>
      <c r="D5895" s="228" t="s">
        <v>205</v>
      </c>
      <c r="E5895" s="228">
        <v>60</v>
      </c>
      <c r="F5895" s="228">
        <v>9253</v>
      </c>
      <c r="G5895" s="228">
        <v>979</v>
      </c>
      <c r="H5895" s="228">
        <v>2508</v>
      </c>
      <c r="I5895" s="228">
        <v>2444224.92</v>
      </c>
      <c r="J5895" s="228">
        <v>603458.51</v>
      </c>
      <c r="K5895" s="228">
        <v>721455.6</v>
      </c>
      <c r="L5895" s="228">
        <v>4084897.81</v>
      </c>
    </row>
    <row r="5896" spans="1:12">
      <c r="A5896" s="228">
        <v>2012</v>
      </c>
      <c r="B5896" s="228" t="s">
        <v>192</v>
      </c>
      <c r="C5896" s="228" t="s">
        <v>66</v>
      </c>
      <c r="D5896" s="228" t="s">
        <v>205</v>
      </c>
      <c r="E5896" s="228">
        <v>65</v>
      </c>
      <c r="F5896" s="228">
        <v>7433</v>
      </c>
      <c r="G5896" s="228">
        <v>1167</v>
      </c>
      <c r="H5896" s="228">
        <v>2810</v>
      </c>
      <c r="I5896" s="228">
        <v>2393586.2000000002</v>
      </c>
      <c r="J5896" s="228">
        <v>615671</v>
      </c>
      <c r="K5896" s="228">
        <v>828882.8</v>
      </c>
      <c r="L5896" s="228">
        <v>4074639.18</v>
      </c>
    </row>
    <row r="5897" spans="1:12">
      <c r="A5897" s="228">
        <v>2012</v>
      </c>
      <c r="B5897" s="228" t="s">
        <v>192</v>
      </c>
      <c r="C5897" s="228" t="s">
        <v>66</v>
      </c>
      <c r="D5897" s="228" t="s">
        <v>205</v>
      </c>
      <c r="E5897" s="228">
        <v>70</v>
      </c>
      <c r="F5897" s="228">
        <v>5181</v>
      </c>
      <c r="G5897" s="228">
        <v>1011</v>
      </c>
      <c r="H5897" s="228">
        <v>2536</v>
      </c>
      <c r="I5897" s="228">
        <v>2204369.94</v>
      </c>
      <c r="J5897" s="228">
        <v>547907.59</v>
      </c>
      <c r="K5897" s="228">
        <v>752279.05</v>
      </c>
      <c r="L5897" s="228">
        <v>3711247.15</v>
      </c>
    </row>
    <row r="5898" spans="1:12">
      <c r="A5898" s="228">
        <v>2012</v>
      </c>
      <c r="B5898" s="228" t="s">
        <v>192</v>
      </c>
      <c r="C5898" s="228" t="s">
        <v>66</v>
      </c>
      <c r="D5898" s="228" t="s">
        <v>205</v>
      </c>
      <c r="E5898" s="228">
        <v>75</v>
      </c>
      <c r="F5898" s="228">
        <v>3493</v>
      </c>
      <c r="G5898" s="228">
        <v>770</v>
      </c>
      <c r="H5898" s="228">
        <v>2141</v>
      </c>
      <c r="I5898" s="228">
        <v>1694116.43</v>
      </c>
      <c r="J5898" s="228">
        <v>374218.28</v>
      </c>
      <c r="K5898" s="228">
        <v>485058.15</v>
      </c>
      <c r="L5898" s="228">
        <v>2690911.07</v>
      </c>
    </row>
    <row r="5899" spans="1:12">
      <c r="A5899" s="228">
        <v>2012</v>
      </c>
      <c r="B5899" s="228" t="s">
        <v>192</v>
      </c>
      <c r="C5899" s="228" t="s">
        <v>66</v>
      </c>
      <c r="D5899" s="228" t="s">
        <v>205</v>
      </c>
      <c r="E5899" s="228">
        <v>80</v>
      </c>
      <c r="F5899" s="228">
        <v>2568</v>
      </c>
      <c r="G5899" s="228">
        <v>709</v>
      </c>
      <c r="H5899" s="228">
        <v>2381</v>
      </c>
      <c r="I5899" s="228">
        <v>1766514.19</v>
      </c>
      <c r="J5899" s="228">
        <v>341746.44</v>
      </c>
      <c r="K5899" s="228">
        <v>275411.59999999998</v>
      </c>
      <c r="L5899" s="228">
        <v>2487950.88</v>
      </c>
    </row>
    <row r="5900" spans="1:12">
      <c r="A5900" s="228">
        <v>2012</v>
      </c>
      <c r="B5900" s="228" t="s">
        <v>192</v>
      </c>
      <c r="C5900" s="228" t="s">
        <v>66</v>
      </c>
      <c r="D5900" s="228" t="s">
        <v>205</v>
      </c>
      <c r="E5900" s="228">
        <v>85</v>
      </c>
      <c r="F5900" s="228">
        <v>891</v>
      </c>
      <c r="G5900" s="228">
        <v>271</v>
      </c>
      <c r="H5900" s="228">
        <v>1035</v>
      </c>
      <c r="I5900" s="228">
        <v>772662.5</v>
      </c>
      <c r="J5900" s="228">
        <v>138104.97</v>
      </c>
      <c r="K5900" s="228">
        <v>150088</v>
      </c>
      <c r="L5900" s="228">
        <v>1102894.92</v>
      </c>
    </row>
    <row r="5901" spans="1:12">
      <c r="A5901" s="228">
        <v>2012</v>
      </c>
      <c r="B5901" s="228" t="s">
        <v>192</v>
      </c>
      <c r="C5901" s="228" t="s">
        <v>66</v>
      </c>
      <c r="D5901" s="228" t="s">
        <v>205</v>
      </c>
      <c r="E5901" s="228">
        <v>90</v>
      </c>
      <c r="F5901" s="228">
        <v>192</v>
      </c>
      <c r="G5901" s="228">
        <v>47</v>
      </c>
      <c r="H5901" s="228">
        <v>302</v>
      </c>
      <c r="I5901" s="228">
        <v>190440.21</v>
      </c>
      <c r="J5901" s="228">
        <v>25165.79</v>
      </c>
      <c r="K5901" s="228">
        <v>22940</v>
      </c>
      <c r="L5901" s="228">
        <v>242085.08</v>
      </c>
    </row>
    <row r="5902" spans="1:12">
      <c r="A5902" s="228">
        <v>2012</v>
      </c>
      <c r="B5902" s="228" t="s">
        <v>192</v>
      </c>
      <c r="C5902" s="228" t="s">
        <v>66</v>
      </c>
      <c r="D5902" s="228" t="s">
        <v>205</v>
      </c>
      <c r="E5902" s="228">
        <v>95</v>
      </c>
      <c r="F5902" s="228">
        <v>37</v>
      </c>
      <c r="G5902" s="228">
        <v>7</v>
      </c>
      <c r="H5902" s="228">
        <v>19</v>
      </c>
      <c r="I5902" s="228">
        <v>12975</v>
      </c>
      <c r="J5902" s="228">
        <v>2235.5500000000002</v>
      </c>
      <c r="K5902" s="228">
        <v>0</v>
      </c>
      <c r="L5902" s="228">
        <v>15769.55</v>
      </c>
    </row>
    <row r="5903" spans="1:12">
      <c r="A5903" s="228">
        <v>2012</v>
      </c>
      <c r="B5903" s="228" t="s">
        <v>192</v>
      </c>
      <c r="C5903" s="228" t="s">
        <v>66</v>
      </c>
      <c r="D5903" s="228" t="s">
        <v>206</v>
      </c>
      <c r="E5903" s="228">
        <v>0</v>
      </c>
      <c r="F5903" s="228">
        <v>5071</v>
      </c>
      <c r="G5903" s="228">
        <v>100</v>
      </c>
      <c r="H5903" s="228">
        <v>394</v>
      </c>
      <c r="I5903" s="228">
        <v>254292.98</v>
      </c>
      <c r="J5903" s="228">
        <v>27955.8</v>
      </c>
      <c r="K5903" s="228">
        <v>4407</v>
      </c>
      <c r="L5903" s="228">
        <v>310446.06</v>
      </c>
    </row>
    <row r="5904" spans="1:12">
      <c r="A5904" s="228">
        <v>2012</v>
      </c>
      <c r="B5904" s="228" t="s">
        <v>192</v>
      </c>
      <c r="C5904" s="228" t="s">
        <v>66</v>
      </c>
      <c r="D5904" s="228" t="s">
        <v>206</v>
      </c>
      <c r="E5904" s="228">
        <v>5</v>
      </c>
      <c r="F5904" s="228">
        <v>5506</v>
      </c>
      <c r="G5904" s="228">
        <v>66</v>
      </c>
      <c r="H5904" s="228">
        <v>80</v>
      </c>
      <c r="I5904" s="228">
        <v>71953.570000000007</v>
      </c>
      <c r="J5904" s="228">
        <v>22884.67</v>
      </c>
      <c r="K5904" s="228">
        <v>3242</v>
      </c>
      <c r="L5904" s="228">
        <v>117549.49</v>
      </c>
    </row>
    <row r="5905" spans="1:12">
      <c r="A5905" s="228">
        <v>2012</v>
      </c>
      <c r="B5905" s="228" t="s">
        <v>192</v>
      </c>
      <c r="C5905" s="228" t="s">
        <v>66</v>
      </c>
      <c r="D5905" s="228" t="s">
        <v>206</v>
      </c>
      <c r="E5905" s="228">
        <v>10</v>
      </c>
      <c r="F5905" s="228">
        <v>6013</v>
      </c>
      <c r="G5905" s="228">
        <v>72</v>
      </c>
      <c r="H5905" s="228">
        <v>180</v>
      </c>
      <c r="I5905" s="228">
        <v>120371.45</v>
      </c>
      <c r="J5905" s="228">
        <v>28505</v>
      </c>
      <c r="K5905" s="228">
        <v>4686</v>
      </c>
      <c r="L5905" s="228">
        <v>175315.95</v>
      </c>
    </row>
    <row r="5906" spans="1:12">
      <c r="A5906" s="228">
        <v>2012</v>
      </c>
      <c r="B5906" s="228" t="s">
        <v>192</v>
      </c>
      <c r="C5906" s="228" t="s">
        <v>66</v>
      </c>
      <c r="D5906" s="228" t="s">
        <v>206</v>
      </c>
      <c r="E5906" s="228">
        <v>15</v>
      </c>
      <c r="F5906" s="228">
        <v>6763</v>
      </c>
      <c r="G5906" s="228">
        <v>197</v>
      </c>
      <c r="H5906" s="228">
        <v>385</v>
      </c>
      <c r="I5906" s="228">
        <v>341258.04</v>
      </c>
      <c r="J5906" s="228">
        <v>83863.070000000007</v>
      </c>
      <c r="K5906" s="228">
        <v>32250</v>
      </c>
      <c r="L5906" s="228">
        <v>522613.54</v>
      </c>
    </row>
    <row r="5907" spans="1:12">
      <c r="A5907" s="228">
        <v>2012</v>
      </c>
      <c r="B5907" s="228" t="s">
        <v>192</v>
      </c>
      <c r="C5907" s="228" t="s">
        <v>66</v>
      </c>
      <c r="D5907" s="228" t="s">
        <v>206</v>
      </c>
      <c r="E5907" s="228">
        <v>20</v>
      </c>
      <c r="F5907" s="228">
        <v>6198</v>
      </c>
      <c r="G5907" s="228">
        <v>304</v>
      </c>
      <c r="H5907" s="228">
        <v>640</v>
      </c>
      <c r="I5907" s="228">
        <v>546161.81000000006</v>
      </c>
      <c r="J5907" s="228">
        <v>149435.85</v>
      </c>
      <c r="K5907" s="228">
        <v>64891</v>
      </c>
      <c r="L5907" s="228">
        <v>853274.57</v>
      </c>
    </row>
    <row r="5908" spans="1:12">
      <c r="A5908" s="228">
        <v>2012</v>
      </c>
      <c r="B5908" s="228" t="s">
        <v>192</v>
      </c>
      <c r="C5908" s="228" t="s">
        <v>66</v>
      </c>
      <c r="D5908" s="228" t="s">
        <v>206</v>
      </c>
      <c r="E5908" s="228">
        <v>25</v>
      </c>
      <c r="F5908" s="228">
        <v>4776</v>
      </c>
      <c r="G5908" s="228">
        <v>388</v>
      </c>
      <c r="H5908" s="228">
        <v>1520</v>
      </c>
      <c r="I5908" s="228">
        <v>1094561.9099999999</v>
      </c>
      <c r="J5908" s="228">
        <v>257269.9</v>
      </c>
      <c r="K5908" s="228">
        <v>72145</v>
      </c>
      <c r="L5908" s="228">
        <v>1583821.78</v>
      </c>
    </row>
    <row r="5909" spans="1:12">
      <c r="A5909" s="228">
        <v>2012</v>
      </c>
      <c r="B5909" s="228" t="s">
        <v>192</v>
      </c>
      <c r="C5909" s="228" t="s">
        <v>66</v>
      </c>
      <c r="D5909" s="228" t="s">
        <v>206</v>
      </c>
      <c r="E5909" s="228">
        <v>30</v>
      </c>
      <c r="F5909" s="228">
        <v>5927</v>
      </c>
      <c r="G5909" s="228">
        <v>547</v>
      </c>
      <c r="H5909" s="228">
        <v>1927</v>
      </c>
      <c r="I5909" s="228">
        <v>1488910.17</v>
      </c>
      <c r="J5909" s="228">
        <v>387812.88</v>
      </c>
      <c r="K5909" s="228">
        <v>43939</v>
      </c>
      <c r="L5909" s="228">
        <v>2119705.4500000002</v>
      </c>
    </row>
    <row r="5910" spans="1:12">
      <c r="A5910" s="228">
        <v>2012</v>
      </c>
      <c r="B5910" s="228" t="s">
        <v>192</v>
      </c>
      <c r="C5910" s="228" t="s">
        <v>66</v>
      </c>
      <c r="D5910" s="228" t="s">
        <v>206</v>
      </c>
      <c r="E5910" s="228">
        <v>35</v>
      </c>
      <c r="F5910" s="228">
        <v>6694</v>
      </c>
      <c r="G5910" s="228">
        <v>586</v>
      </c>
      <c r="H5910" s="228">
        <v>1454</v>
      </c>
      <c r="I5910" s="228">
        <v>1256610.97</v>
      </c>
      <c r="J5910" s="228">
        <v>319222.98</v>
      </c>
      <c r="K5910" s="228">
        <v>88396</v>
      </c>
      <c r="L5910" s="228">
        <v>1845059.66</v>
      </c>
    </row>
    <row r="5911" spans="1:12">
      <c r="A5911" s="228">
        <v>2012</v>
      </c>
      <c r="B5911" s="228" t="s">
        <v>192</v>
      </c>
      <c r="C5911" s="228" t="s">
        <v>66</v>
      </c>
      <c r="D5911" s="228" t="s">
        <v>206</v>
      </c>
      <c r="E5911" s="228">
        <v>40</v>
      </c>
      <c r="F5911" s="228">
        <v>7961</v>
      </c>
      <c r="G5911" s="228">
        <v>655</v>
      </c>
      <c r="H5911" s="228">
        <v>1439</v>
      </c>
      <c r="I5911" s="228">
        <v>1270120.8600000001</v>
      </c>
      <c r="J5911" s="228">
        <v>278488.87</v>
      </c>
      <c r="K5911" s="228">
        <v>222650.75</v>
      </c>
      <c r="L5911" s="228">
        <v>1996711.6</v>
      </c>
    </row>
    <row r="5912" spans="1:12">
      <c r="A5912" s="228">
        <v>2012</v>
      </c>
      <c r="B5912" s="228" t="s">
        <v>192</v>
      </c>
      <c r="C5912" s="228" t="s">
        <v>66</v>
      </c>
      <c r="D5912" s="228" t="s">
        <v>206</v>
      </c>
      <c r="E5912" s="228">
        <v>45</v>
      </c>
      <c r="F5912" s="228">
        <v>8757</v>
      </c>
      <c r="G5912" s="228">
        <v>483</v>
      </c>
      <c r="H5912" s="228">
        <v>1059</v>
      </c>
      <c r="I5912" s="228">
        <v>940677.07</v>
      </c>
      <c r="J5912" s="228">
        <v>246914.02</v>
      </c>
      <c r="K5912" s="228">
        <v>138555</v>
      </c>
      <c r="L5912" s="228">
        <v>1490337.78</v>
      </c>
    </row>
    <row r="5913" spans="1:12">
      <c r="A5913" s="228">
        <v>2012</v>
      </c>
      <c r="B5913" s="228" t="s">
        <v>192</v>
      </c>
      <c r="C5913" s="228" t="s">
        <v>66</v>
      </c>
      <c r="D5913" s="228" t="s">
        <v>206</v>
      </c>
      <c r="E5913" s="228">
        <v>50</v>
      </c>
      <c r="F5913" s="228">
        <v>10606</v>
      </c>
      <c r="G5913" s="228">
        <v>780</v>
      </c>
      <c r="H5913" s="228">
        <v>2183</v>
      </c>
      <c r="I5913" s="228">
        <v>1713989.68</v>
      </c>
      <c r="J5913" s="228">
        <v>389814.72</v>
      </c>
      <c r="K5913" s="228">
        <v>484136.57</v>
      </c>
      <c r="L5913" s="228">
        <v>2841615.24</v>
      </c>
    </row>
    <row r="5914" spans="1:12">
      <c r="A5914" s="228">
        <v>2012</v>
      </c>
      <c r="B5914" s="228" t="s">
        <v>192</v>
      </c>
      <c r="C5914" s="228" t="s">
        <v>66</v>
      </c>
      <c r="D5914" s="228" t="s">
        <v>206</v>
      </c>
      <c r="E5914" s="228">
        <v>55</v>
      </c>
      <c r="F5914" s="228">
        <v>10512</v>
      </c>
      <c r="G5914" s="228">
        <v>874</v>
      </c>
      <c r="H5914" s="228">
        <v>2219</v>
      </c>
      <c r="I5914" s="228">
        <v>2011964.34</v>
      </c>
      <c r="J5914" s="228">
        <v>469822.98</v>
      </c>
      <c r="K5914" s="228">
        <v>569871</v>
      </c>
      <c r="L5914" s="228">
        <v>3346311.68</v>
      </c>
    </row>
    <row r="5915" spans="1:12">
      <c r="A5915" s="228">
        <v>2012</v>
      </c>
      <c r="B5915" s="228" t="s">
        <v>192</v>
      </c>
      <c r="C5915" s="228" t="s">
        <v>66</v>
      </c>
      <c r="D5915" s="228" t="s">
        <v>206</v>
      </c>
      <c r="E5915" s="228">
        <v>60</v>
      </c>
      <c r="F5915" s="228">
        <v>9847</v>
      </c>
      <c r="G5915" s="228">
        <v>1070</v>
      </c>
      <c r="H5915" s="228">
        <v>2615</v>
      </c>
      <c r="I5915" s="228">
        <v>2196868.11</v>
      </c>
      <c r="J5915" s="228">
        <v>524723.02</v>
      </c>
      <c r="K5915" s="228">
        <v>584444.25</v>
      </c>
      <c r="L5915" s="228">
        <v>3592059.97</v>
      </c>
    </row>
    <row r="5916" spans="1:12">
      <c r="A5916" s="228">
        <v>2012</v>
      </c>
      <c r="B5916" s="228" t="s">
        <v>192</v>
      </c>
      <c r="C5916" s="228" t="s">
        <v>66</v>
      </c>
      <c r="D5916" s="228" t="s">
        <v>206</v>
      </c>
      <c r="E5916" s="228">
        <v>65</v>
      </c>
      <c r="F5916" s="228">
        <v>7789</v>
      </c>
      <c r="G5916" s="228">
        <v>1104</v>
      </c>
      <c r="H5916" s="228">
        <v>3235</v>
      </c>
      <c r="I5916" s="228">
        <v>2581955.8199999998</v>
      </c>
      <c r="J5916" s="228">
        <v>579035.31999999995</v>
      </c>
      <c r="K5916" s="228">
        <v>720073</v>
      </c>
      <c r="L5916" s="228">
        <v>4156197</v>
      </c>
    </row>
    <row r="5917" spans="1:12">
      <c r="A5917" s="228">
        <v>2012</v>
      </c>
      <c r="B5917" s="228" t="s">
        <v>192</v>
      </c>
      <c r="C5917" s="228" t="s">
        <v>66</v>
      </c>
      <c r="D5917" s="228" t="s">
        <v>206</v>
      </c>
      <c r="E5917" s="228">
        <v>70</v>
      </c>
      <c r="F5917" s="228">
        <v>5495</v>
      </c>
      <c r="G5917" s="228">
        <v>900</v>
      </c>
      <c r="H5917" s="228">
        <v>3245</v>
      </c>
      <c r="I5917" s="228">
        <v>2444083.4700000002</v>
      </c>
      <c r="J5917" s="228">
        <v>551553.14</v>
      </c>
      <c r="K5917" s="228">
        <v>800860.63</v>
      </c>
      <c r="L5917" s="228">
        <v>3998395.76</v>
      </c>
    </row>
    <row r="5918" spans="1:12">
      <c r="A5918" s="228">
        <v>2012</v>
      </c>
      <c r="B5918" s="228" t="s">
        <v>192</v>
      </c>
      <c r="C5918" s="228" t="s">
        <v>66</v>
      </c>
      <c r="D5918" s="228" t="s">
        <v>206</v>
      </c>
      <c r="E5918" s="228">
        <v>75</v>
      </c>
      <c r="F5918" s="228">
        <v>4064</v>
      </c>
      <c r="G5918" s="228">
        <v>901</v>
      </c>
      <c r="H5918" s="228">
        <v>3731</v>
      </c>
      <c r="I5918" s="228">
        <v>2476331.2799999998</v>
      </c>
      <c r="J5918" s="228">
        <v>455866.77</v>
      </c>
      <c r="K5918" s="228">
        <v>486203.05</v>
      </c>
      <c r="L5918" s="228">
        <v>3560720.84</v>
      </c>
    </row>
    <row r="5919" spans="1:12">
      <c r="A5919" s="228">
        <v>2012</v>
      </c>
      <c r="B5919" s="228" t="s">
        <v>192</v>
      </c>
      <c r="C5919" s="228" t="s">
        <v>66</v>
      </c>
      <c r="D5919" s="228" t="s">
        <v>206</v>
      </c>
      <c r="E5919" s="228">
        <v>80</v>
      </c>
      <c r="F5919" s="228">
        <v>3053</v>
      </c>
      <c r="G5919" s="228">
        <v>670</v>
      </c>
      <c r="H5919" s="228">
        <v>3193</v>
      </c>
      <c r="I5919" s="228">
        <v>2159595.59</v>
      </c>
      <c r="J5919" s="228">
        <v>332276.06</v>
      </c>
      <c r="K5919" s="228">
        <v>462506.4</v>
      </c>
      <c r="L5919" s="228">
        <v>3058575.52</v>
      </c>
    </row>
    <row r="5920" spans="1:12">
      <c r="A5920" s="228">
        <v>2012</v>
      </c>
      <c r="B5920" s="228" t="s">
        <v>192</v>
      </c>
      <c r="C5920" s="228" t="s">
        <v>66</v>
      </c>
      <c r="D5920" s="228" t="s">
        <v>206</v>
      </c>
      <c r="E5920" s="228">
        <v>85</v>
      </c>
      <c r="F5920" s="228">
        <v>1711</v>
      </c>
      <c r="G5920" s="228">
        <v>395</v>
      </c>
      <c r="H5920" s="228">
        <v>2527</v>
      </c>
      <c r="I5920" s="228">
        <v>1418817.04</v>
      </c>
      <c r="J5920" s="228">
        <v>165678.35</v>
      </c>
      <c r="K5920" s="228">
        <v>119517</v>
      </c>
      <c r="L5920" s="228">
        <v>1755380.21</v>
      </c>
    </row>
    <row r="5921" spans="1:12">
      <c r="A5921" s="228">
        <v>2012</v>
      </c>
      <c r="B5921" s="228" t="s">
        <v>192</v>
      </c>
      <c r="C5921" s="228" t="s">
        <v>66</v>
      </c>
      <c r="D5921" s="228" t="s">
        <v>206</v>
      </c>
      <c r="E5921" s="228">
        <v>90</v>
      </c>
      <c r="F5921" s="228">
        <v>641</v>
      </c>
      <c r="G5921" s="228">
        <v>121</v>
      </c>
      <c r="H5921" s="228">
        <v>724</v>
      </c>
      <c r="I5921" s="228">
        <v>415293.64</v>
      </c>
      <c r="J5921" s="228">
        <v>45286.52</v>
      </c>
      <c r="K5921" s="228">
        <v>70255.8</v>
      </c>
      <c r="L5921" s="228">
        <v>542099.77</v>
      </c>
    </row>
    <row r="5922" spans="1:12">
      <c r="A5922" s="228">
        <v>2012</v>
      </c>
      <c r="B5922" s="228" t="s">
        <v>192</v>
      </c>
      <c r="C5922" s="228" t="s">
        <v>66</v>
      </c>
      <c r="D5922" s="228" t="s">
        <v>206</v>
      </c>
      <c r="E5922" s="228">
        <v>95</v>
      </c>
      <c r="F5922" s="228">
        <v>200</v>
      </c>
      <c r="G5922" s="228">
        <v>31</v>
      </c>
      <c r="H5922" s="228">
        <v>144</v>
      </c>
      <c r="I5922" s="228">
        <v>70912</v>
      </c>
      <c r="J5922" s="228">
        <v>9301.5</v>
      </c>
      <c r="K5922" s="228">
        <v>12692</v>
      </c>
      <c r="L5922" s="228">
        <v>95549.05</v>
      </c>
    </row>
    <row r="5923" spans="1:12">
      <c r="A5923" s="228">
        <v>2012</v>
      </c>
      <c r="B5923" s="228" t="s">
        <v>192</v>
      </c>
      <c r="C5923" s="228" t="s">
        <v>68</v>
      </c>
      <c r="D5923" s="228" t="s">
        <v>205</v>
      </c>
      <c r="E5923" s="228">
        <v>0</v>
      </c>
      <c r="F5923" s="228">
        <v>6895</v>
      </c>
      <c r="G5923" s="228">
        <v>208</v>
      </c>
      <c r="H5923" s="228">
        <v>1001</v>
      </c>
      <c r="I5923" s="228">
        <v>479676.1</v>
      </c>
      <c r="J5923" s="228">
        <v>63313.45</v>
      </c>
      <c r="K5923" s="228">
        <v>10040</v>
      </c>
      <c r="L5923" s="228">
        <v>614374.94999999995</v>
      </c>
    </row>
    <row r="5924" spans="1:12">
      <c r="A5924" s="228">
        <v>2012</v>
      </c>
      <c r="B5924" s="228" t="s">
        <v>192</v>
      </c>
      <c r="C5924" s="228" t="s">
        <v>68</v>
      </c>
      <c r="D5924" s="228" t="s">
        <v>205</v>
      </c>
      <c r="E5924" s="228">
        <v>5</v>
      </c>
      <c r="F5924" s="228">
        <v>6657</v>
      </c>
      <c r="G5924" s="228">
        <v>66</v>
      </c>
      <c r="H5924" s="228">
        <v>103</v>
      </c>
      <c r="I5924" s="228">
        <v>82719.19</v>
      </c>
      <c r="J5924" s="228">
        <v>13105.45</v>
      </c>
      <c r="K5924" s="228">
        <v>2644</v>
      </c>
      <c r="L5924" s="228">
        <v>125525.74</v>
      </c>
    </row>
    <row r="5925" spans="1:12">
      <c r="A5925" s="228">
        <v>2012</v>
      </c>
      <c r="B5925" s="228" t="s">
        <v>192</v>
      </c>
      <c r="C5925" s="228" t="s">
        <v>68</v>
      </c>
      <c r="D5925" s="228" t="s">
        <v>205</v>
      </c>
      <c r="E5925" s="228">
        <v>10</v>
      </c>
      <c r="F5925" s="228">
        <v>6344</v>
      </c>
      <c r="G5925" s="228">
        <v>47</v>
      </c>
      <c r="H5925" s="228">
        <v>72</v>
      </c>
      <c r="I5925" s="228">
        <v>71244.39</v>
      </c>
      <c r="J5925" s="228">
        <v>19815.22</v>
      </c>
      <c r="K5925" s="228">
        <v>19890</v>
      </c>
      <c r="L5925" s="228">
        <v>130226.93</v>
      </c>
    </row>
    <row r="5926" spans="1:12">
      <c r="A5926" s="228">
        <v>2012</v>
      </c>
      <c r="B5926" s="228" t="s">
        <v>192</v>
      </c>
      <c r="C5926" s="228" t="s">
        <v>68</v>
      </c>
      <c r="D5926" s="228" t="s">
        <v>205</v>
      </c>
      <c r="E5926" s="228">
        <v>15</v>
      </c>
      <c r="F5926" s="228">
        <v>6774</v>
      </c>
      <c r="G5926" s="228">
        <v>115</v>
      </c>
      <c r="H5926" s="228">
        <v>153</v>
      </c>
      <c r="I5926" s="228">
        <v>180881.12</v>
      </c>
      <c r="J5926" s="228">
        <v>27821.86</v>
      </c>
      <c r="K5926" s="228">
        <v>33491</v>
      </c>
      <c r="L5926" s="228">
        <v>315333.08</v>
      </c>
    </row>
    <row r="5927" spans="1:12">
      <c r="A5927" s="228">
        <v>2012</v>
      </c>
      <c r="B5927" s="228" t="s">
        <v>192</v>
      </c>
      <c r="C5927" s="228" t="s">
        <v>68</v>
      </c>
      <c r="D5927" s="228" t="s">
        <v>205</v>
      </c>
      <c r="E5927" s="228">
        <v>20</v>
      </c>
      <c r="F5927" s="228">
        <v>5518</v>
      </c>
      <c r="G5927" s="228">
        <v>113</v>
      </c>
      <c r="H5927" s="228">
        <v>291</v>
      </c>
      <c r="I5927" s="228">
        <v>199200.85</v>
      </c>
      <c r="J5927" s="228">
        <v>29496.15</v>
      </c>
      <c r="K5927" s="228">
        <v>27564</v>
      </c>
      <c r="L5927" s="228">
        <v>319641.39</v>
      </c>
    </row>
    <row r="5928" spans="1:12">
      <c r="A5928" s="228">
        <v>2012</v>
      </c>
      <c r="B5928" s="228" t="s">
        <v>192</v>
      </c>
      <c r="C5928" s="228" t="s">
        <v>68</v>
      </c>
      <c r="D5928" s="228" t="s">
        <v>205</v>
      </c>
      <c r="E5928" s="228">
        <v>25</v>
      </c>
      <c r="F5928" s="228">
        <v>5736</v>
      </c>
      <c r="G5928" s="228">
        <v>80</v>
      </c>
      <c r="H5928" s="228">
        <v>130</v>
      </c>
      <c r="I5928" s="228">
        <v>109305.74</v>
      </c>
      <c r="J5928" s="228">
        <v>25479.3</v>
      </c>
      <c r="K5928" s="228">
        <v>33301</v>
      </c>
      <c r="L5928" s="228">
        <v>286189.37</v>
      </c>
    </row>
    <row r="5929" spans="1:12">
      <c r="A5929" s="228">
        <v>2012</v>
      </c>
      <c r="B5929" s="228" t="s">
        <v>192</v>
      </c>
      <c r="C5929" s="228" t="s">
        <v>68</v>
      </c>
      <c r="D5929" s="228" t="s">
        <v>205</v>
      </c>
      <c r="E5929" s="228">
        <v>30</v>
      </c>
      <c r="F5929" s="228">
        <v>7694</v>
      </c>
      <c r="G5929" s="228">
        <v>140</v>
      </c>
      <c r="H5929" s="228">
        <v>245</v>
      </c>
      <c r="I5929" s="228">
        <v>191960.08</v>
      </c>
      <c r="J5929" s="228">
        <v>43408.84</v>
      </c>
      <c r="K5929" s="228">
        <v>26442</v>
      </c>
      <c r="L5929" s="228">
        <v>724467.62</v>
      </c>
    </row>
    <row r="5930" spans="1:12">
      <c r="A5930" s="228">
        <v>2012</v>
      </c>
      <c r="B5930" s="228" t="s">
        <v>192</v>
      </c>
      <c r="C5930" s="228" t="s">
        <v>68</v>
      </c>
      <c r="D5930" s="228" t="s">
        <v>205</v>
      </c>
      <c r="E5930" s="228">
        <v>35</v>
      </c>
      <c r="F5930" s="228">
        <v>7568</v>
      </c>
      <c r="G5930" s="228">
        <v>123</v>
      </c>
      <c r="H5930" s="228">
        <v>202</v>
      </c>
      <c r="I5930" s="228">
        <v>204874.12</v>
      </c>
      <c r="J5930" s="228">
        <v>55854.57</v>
      </c>
      <c r="K5930" s="228">
        <v>121670</v>
      </c>
      <c r="L5930" s="228">
        <v>507390.89</v>
      </c>
    </row>
    <row r="5931" spans="1:12">
      <c r="A5931" s="228">
        <v>2012</v>
      </c>
      <c r="B5931" s="228" t="s">
        <v>192</v>
      </c>
      <c r="C5931" s="228" t="s">
        <v>68</v>
      </c>
      <c r="D5931" s="228" t="s">
        <v>205</v>
      </c>
      <c r="E5931" s="228">
        <v>40</v>
      </c>
      <c r="F5931" s="228">
        <v>7616</v>
      </c>
      <c r="G5931" s="228">
        <v>165</v>
      </c>
      <c r="H5931" s="228">
        <v>287</v>
      </c>
      <c r="I5931" s="228">
        <v>248168</v>
      </c>
      <c r="J5931" s="228">
        <v>71577.279999999999</v>
      </c>
      <c r="K5931" s="228">
        <v>33954.9</v>
      </c>
      <c r="L5931" s="228">
        <v>512807.46</v>
      </c>
    </row>
    <row r="5932" spans="1:12">
      <c r="A5932" s="228">
        <v>2012</v>
      </c>
      <c r="B5932" s="228" t="s">
        <v>192</v>
      </c>
      <c r="C5932" s="228" t="s">
        <v>68</v>
      </c>
      <c r="D5932" s="228" t="s">
        <v>205</v>
      </c>
      <c r="E5932" s="228">
        <v>45</v>
      </c>
      <c r="F5932" s="228">
        <v>7310</v>
      </c>
      <c r="G5932" s="228">
        <v>217</v>
      </c>
      <c r="H5932" s="228">
        <v>364</v>
      </c>
      <c r="I5932" s="228">
        <v>382850.73</v>
      </c>
      <c r="J5932" s="228">
        <v>98279.27</v>
      </c>
      <c r="K5932" s="228">
        <v>117878.85</v>
      </c>
      <c r="L5932" s="228">
        <v>836607.45</v>
      </c>
    </row>
    <row r="5933" spans="1:12">
      <c r="A5933" s="228">
        <v>2012</v>
      </c>
      <c r="B5933" s="228" t="s">
        <v>192</v>
      </c>
      <c r="C5933" s="228" t="s">
        <v>68</v>
      </c>
      <c r="D5933" s="228" t="s">
        <v>205</v>
      </c>
      <c r="E5933" s="228">
        <v>50</v>
      </c>
      <c r="F5933" s="228">
        <v>7631</v>
      </c>
      <c r="G5933" s="228">
        <v>293</v>
      </c>
      <c r="H5933" s="228">
        <v>652</v>
      </c>
      <c r="I5933" s="228">
        <v>566696.79</v>
      </c>
      <c r="J5933" s="228">
        <v>128808.65</v>
      </c>
      <c r="K5933" s="228">
        <v>75669</v>
      </c>
      <c r="L5933" s="228">
        <v>1034693.87</v>
      </c>
    </row>
    <row r="5934" spans="1:12">
      <c r="A5934" s="228">
        <v>2012</v>
      </c>
      <c r="B5934" s="228" t="s">
        <v>192</v>
      </c>
      <c r="C5934" s="228" t="s">
        <v>68</v>
      </c>
      <c r="D5934" s="228" t="s">
        <v>205</v>
      </c>
      <c r="E5934" s="228">
        <v>55</v>
      </c>
      <c r="F5934" s="228">
        <v>7151</v>
      </c>
      <c r="G5934" s="228">
        <v>368</v>
      </c>
      <c r="H5934" s="228">
        <v>838</v>
      </c>
      <c r="I5934" s="228">
        <v>784090.39</v>
      </c>
      <c r="J5934" s="228">
        <v>171462.3</v>
      </c>
      <c r="K5934" s="228">
        <v>134101.5</v>
      </c>
      <c r="L5934" s="228">
        <v>1390111.71</v>
      </c>
    </row>
    <row r="5935" spans="1:12">
      <c r="A5935" s="228">
        <v>2012</v>
      </c>
      <c r="B5935" s="228" t="s">
        <v>192</v>
      </c>
      <c r="C5935" s="228" t="s">
        <v>68</v>
      </c>
      <c r="D5935" s="228" t="s">
        <v>205</v>
      </c>
      <c r="E5935" s="228">
        <v>60</v>
      </c>
      <c r="F5935" s="228">
        <v>6544</v>
      </c>
      <c r="G5935" s="228">
        <v>480</v>
      </c>
      <c r="H5935" s="228">
        <v>1171</v>
      </c>
      <c r="I5935" s="228">
        <v>1138990.99</v>
      </c>
      <c r="J5935" s="228">
        <v>230547.03</v>
      </c>
      <c r="K5935" s="228">
        <v>476237.6</v>
      </c>
      <c r="L5935" s="228">
        <v>2257828.1800000002</v>
      </c>
    </row>
    <row r="5936" spans="1:12">
      <c r="A5936" s="228">
        <v>2012</v>
      </c>
      <c r="B5936" s="228" t="s">
        <v>192</v>
      </c>
      <c r="C5936" s="228" t="s">
        <v>68</v>
      </c>
      <c r="D5936" s="228" t="s">
        <v>205</v>
      </c>
      <c r="E5936" s="228">
        <v>65</v>
      </c>
      <c r="F5936" s="228">
        <v>4744</v>
      </c>
      <c r="G5936" s="228">
        <v>515</v>
      </c>
      <c r="H5936" s="228">
        <v>1046</v>
      </c>
      <c r="I5936" s="228">
        <v>969348.68</v>
      </c>
      <c r="J5936" s="228">
        <v>228698.03</v>
      </c>
      <c r="K5936" s="228">
        <v>329238.5</v>
      </c>
      <c r="L5936" s="228">
        <v>1933097.87</v>
      </c>
    </row>
    <row r="5937" spans="1:12">
      <c r="A5937" s="228">
        <v>2012</v>
      </c>
      <c r="B5937" s="228" t="s">
        <v>192</v>
      </c>
      <c r="C5937" s="228" t="s">
        <v>68</v>
      </c>
      <c r="D5937" s="228" t="s">
        <v>205</v>
      </c>
      <c r="E5937" s="228">
        <v>70</v>
      </c>
      <c r="F5937" s="228">
        <v>2813</v>
      </c>
      <c r="G5937" s="228">
        <v>330</v>
      </c>
      <c r="H5937" s="228">
        <v>981</v>
      </c>
      <c r="I5937" s="228">
        <v>903116.04</v>
      </c>
      <c r="J5937" s="228">
        <v>176203.24</v>
      </c>
      <c r="K5937" s="228">
        <v>374142.55</v>
      </c>
      <c r="L5937" s="228">
        <v>1702802.13</v>
      </c>
    </row>
    <row r="5938" spans="1:12">
      <c r="A5938" s="228">
        <v>2012</v>
      </c>
      <c r="B5938" s="228" t="s">
        <v>192</v>
      </c>
      <c r="C5938" s="228" t="s">
        <v>68</v>
      </c>
      <c r="D5938" s="228" t="s">
        <v>205</v>
      </c>
      <c r="E5938" s="228">
        <v>75</v>
      </c>
      <c r="F5938" s="228">
        <v>1729</v>
      </c>
      <c r="G5938" s="228">
        <v>332</v>
      </c>
      <c r="H5938" s="228">
        <v>945</v>
      </c>
      <c r="I5938" s="228">
        <v>825479.6</v>
      </c>
      <c r="J5938" s="228">
        <v>152933.79999999999</v>
      </c>
      <c r="K5938" s="228">
        <v>354911.55</v>
      </c>
      <c r="L5938" s="228">
        <v>1490397.18</v>
      </c>
    </row>
    <row r="5939" spans="1:12">
      <c r="A5939" s="228">
        <v>2012</v>
      </c>
      <c r="B5939" s="228" t="s">
        <v>192</v>
      </c>
      <c r="C5939" s="228" t="s">
        <v>68</v>
      </c>
      <c r="D5939" s="228" t="s">
        <v>205</v>
      </c>
      <c r="E5939" s="228">
        <v>80</v>
      </c>
      <c r="F5939" s="228">
        <v>1206</v>
      </c>
      <c r="G5939" s="228">
        <v>283</v>
      </c>
      <c r="H5939" s="228">
        <v>995</v>
      </c>
      <c r="I5939" s="228">
        <v>735576.61</v>
      </c>
      <c r="J5939" s="228">
        <v>105162.91</v>
      </c>
      <c r="K5939" s="228">
        <v>159869.4</v>
      </c>
      <c r="L5939" s="228">
        <v>1104271.25</v>
      </c>
    </row>
    <row r="5940" spans="1:12">
      <c r="A5940" s="228">
        <v>2012</v>
      </c>
      <c r="B5940" s="228" t="s">
        <v>192</v>
      </c>
      <c r="C5940" s="228" t="s">
        <v>68</v>
      </c>
      <c r="D5940" s="228" t="s">
        <v>205</v>
      </c>
      <c r="E5940" s="228">
        <v>85</v>
      </c>
      <c r="F5940" s="228">
        <v>526</v>
      </c>
      <c r="G5940" s="228">
        <v>118</v>
      </c>
      <c r="H5940" s="228">
        <v>564</v>
      </c>
      <c r="I5940" s="228">
        <v>333516.13</v>
      </c>
      <c r="J5940" s="228">
        <v>55065.24</v>
      </c>
      <c r="K5940" s="228">
        <v>23824</v>
      </c>
      <c r="L5940" s="228">
        <v>448547.62</v>
      </c>
    </row>
    <row r="5941" spans="1:12">
      <c r="A5941" s="228">
        <v>2012</v>
      </c>
      <c r="B5941" s="228" t="s">
        <v>192</v>
      </c>
      <c r="C5941" s="228" t="s">
        <v>68</v>
      </c>
      <c r="D5941" s="228" t="s">
        <v>205</v>
      </c>
      <c r="E5941" s="228">
        <v>90</v>
      </c>
      <c r="F5941" s="228">
        <v>104</v>
      </c>
      <c r="G5941" s="228">
        <v>22</v>
      </c>
      <c r="H5941" s="228">
        <v>153</v>
      </c>
      <c r="I5941" s="228">
        <v>88847</v>
      </c>
      <c r="J5941" s="228">
        <v>7574</v>
      </c>
      <c r="K5941" s="228">
        <v>2573</v>
      </c>
      <c r="L5941" s="228">
        <v>102822.84</v>
      </c>
    </row>
    <row r="5942" spans="1:12">
      <c r="A5942" s="228">
        <v>2012</v>
      </c>
      <c r="B5942" s="228" t="s">
        <v>192</v>
      </c>
      <c r="C5942" s="228" t="s">
        <v>68</v>
      </c>
      <c r="D5942" s="228" t="s">
        <v>205</v>
      </c>
      <c r="E5942" s="228">
        <v>95</v>
      </c>
      <c r="F5942" s="228">
        <v>23</v>
      </c>
      <c r="G5942" s="228">
        <v>3</v>
      </c>
      <c r="H5942" s="228">
        <v>62</v>
      </c>
      <c r="I5942" s="228">
        <v>15697</v>
      </c>
      <c r="J5942" s="228">
        <v>1956.75</v>
      </c>
      <c r="K5942" s="228">
        <v>0</v>
      </c>
      <c r="L5942" s="228">
        <v>17935.75</v>
      </c>
    </row>
    <row r="5943" spans="1:12">
      <c r="A5943" s="228">
        <v>2012</v>
      </c>
      <c r="B5943" s="228" t="s">
        <v>192</v>
      </c>
      <c r="C5943" s="228" t="s">
        <v>68</v>
      </c>
      <c r="D5943" s="228" t="s">
        <v>206</v>
      </c>
      <c r="E5943" s="228">
        <v>0</v>
      </c>
      <c r="F5943" s="228">
        <v>6344</v>
      </c>
      <c r="G5943" s="228">
        <v>151</v>
      </c>
      <c r="H5943" s="228">
        <v>640</v>
      </c>
      <c r="I5943" s="228">
        <v>319907.36</v>
      </c>
      <c r="J5943" s="228">
        <v>49021.8</v>
      </c>
      <c r="K5943" s="228">
        <v>2430</v>
      </c>
      <c r="L5943" s="228">
        <v>414714.54</v>
      </c>
    </row>
    <row r="5944" spans="1:12">
      <c r="A5944" s="228">
        <v>2012</v>
      </c>
      <c r="B5944" s="228" t="s">
        <v>192</v>
      </c>
      <c r="C5944" s="228" t="s">
        <v>68</v>
      </c>
      <c r="D5944" s="228" t="s">
        <v>206</v>
      </c>
      <c r="E5944" s="228">
        <v>5</v>
      </c>
      <c r="F5944" s="228">
        <v>6370</v>
      </c>
      <c r="G5944" s="228">
        <v>58</v>
      </c>
      <c r="H5944" s="228">
        <v>127</v>
      </c>
      <c r="I5944" s="228">
        <v>75220.92</v>
      </c>
      <c r="J5944" s="228">
        <v>14673.55</v>
      </c>
      <c r="K5944" s="228">
        <v>9417</v>
      </c>
      <c r="L5944" s="228">
        <v>123721.77</v>
      </c>
    </row>
    <row r="5945" spans="1:12">
      <c r="A5945" s="228">
        <v>2012</v>
      </c>
      <c r="B5945" s="228" t="s">
        <v>192</v>
      </c>
      <c r="C5945" s="228" t="s">
        <v>68</v>
      </c>
      <c r="D5945" s="228" t="s">
        <v>206</v>
      </c>
      <c r="E5945" s="228">
        <v>10</v>
      </c>
      <c r="F5945" s="228">
        <v>6071</v>
      </c>
      <c r="G5945" s="228">
        <v>39</v>
      </c>
      <c r="H5945" s="228">
        <v>99</v>
      </c>
      <c r="I5945" s="228">
        <v>63951.35</v>
      </c>
      <c r="J5945" s="228">
        <v>11972.89</v>
      </c>
      <c r="K5945" s="228">
        <v>11067</v>
      </c>
      <c r="L5945" s="228">
        <v>101845.44</v>
      </c>
    </row>
    <row r="5946" spans="1:12">
      <c r="A5946" s="228">
        <v>2012</v>
      </c>
      <c r="B5946" s="228" t="s">
        <v>192</v>
      </c>
      <c r="C5946" s="228" t="s">
        <v>68</v>
      </c>
      <c r="D5946" s="228" t="s">
        <v>206</v>
      </c>
      <c r="E5946" s="228">
        <v>15</v>
      </c>
      <c r="F5946" s="228">
        <v>6400</v>
      </c>
      <c r="G5946" s="228">
        <v>172</v>
      </c>
      <c r="H5946" s="228">
        <v>261</v>
      </c>
      <c r="I5946" s="228">
        <v>197553.75</v>
      </c>
      <c r="J5946" s="228">
        <v>40948.85</v>
      </c>
      <c r="K5946" s="228">
        <v>30720</v>
      </c>
      <c r="L5946" s="228">
        <v>358629.32</v>
      </c>
    </row>
    <row r="5947" spans="1:12">
      <c r="A5947" s="228">
        <v>2012</v>
      </c>
      <c r="B5947" s="228" t="s">
        <v>192</v>
      </c>
      <c r="C5947" s="228" t="s">
        <v>68</v>
      </c>
      <c r="D5947" s="228" t="s">
        <v>206</v>
      </c>
      <c r="E5947" s="228">
        <v>20</v>
      </c>
      <c r="F5947" s="228">
        <v>5962</v>
      </c>
      <c r="G5947" s="228">
        <v>198</v>
      </c>
      <c r="H5947" s="228">
        <v>394</v>
      </c>
      <c r="I5947" s="228">
        <v>303527.02</v>
      </c>
      <c r="J5947" s="228">
        <v>49926.38</v>
      </c>
      <c r="K5947" s="228">
        <v>71491</v>
      </c>
      <c r="L5947" s="228">
        <v>548234.28</v>
      </c>
    </row>
    <row r="5948" spans="1:12">
      <c r="A5948" s="228">
        <v>2012</v>
      </c>
      <c r="B5948" s="228" t="s">
        <v>192</v>
      </c>
      <c r="C5948" s="228" t="s">
        <v>68</v>
      </c>
      <c r="D5948" s="228" t="s">
        <v>206</v>
      </c>
      <c r="E5948" s="228">
        <v>25</v>
      </c>
      <c r="F5948" s="228">
        <v>7317</v>
      </c>
      <c r="G5948" s="228">
        <v>230</v>
      </c>
      <c r="H5948" s="228">
        <v>815</v>
      </c>
      <c r="I5948" s="228">
        <v>615855.39</v>
      </c>
      <c r="J5948" s="228">
        <v>136184.32000000001</v>
      </c>
      <c r="K5948" s="228">
        <v>47939</v>
      </c>
      <c r="L5948" s="228">
        <v>1025356.98</v>
      </c>
    </row>
    <row r="5949" spans="1:12">
      <c r="A5949" s="228">
        <v>2012</v>
      </c>
      <c r="B5949" s="228" t="s">
        <v>192</v>
      </c>
      <c r="C5949" s="228" t="s">
        <v>68</v>
      </c>
      <c r="D5949" s="228" t="s">
        <v>206</v>
      </c>
      <c r="E5949" s="228">
        <v>30</v>
      </c>
      <c r="F5949" s="228">
        <v>9093</v>
      </c>
      <c r="G5949" s="228">
        <v>480</v>
      </c>
      <c r="H5949" s="228">
        <v>1308</v>
      </c>
      <c r="I5949" s="228">
        <v>1085897.94</v>
      </c>
      <c r="J5949" s="228">
        <v>260793.79</v>
      </c>
      <c r="K5949" s="228">
        <v>66161.7</v>
      </c>
      <c r="L5949" s="228">
        <v>1752475.57</v>
      </c>
    </row>
    <row r="5950" spans="1:12">
      <c r="A5950" s="228">
        <v>2012</v>
      </c>
      <c r="B5950" s="228" t="s">
        <v>192</v>
      </c>
      <c r="C5950" s="228" t="s">
        <v>68</v>
      </c>
      <c r="D5950" s="228" t="s">
        <v>206</v>
      </c>
      <c r="E5950" s="228">
        <v>35</v>
      </c>
      <c r="F5950" s="228">
        <v>8586</v>
      </c>
      <c r="G5950" s="228">
        <v>469</v>
      </c>
      <c r="H5950" s="228">
        <v>1188</v>
      </c>
      <c r="I5950" s="228">
        <v>957653.69</v>
      </c>
      <c r="J5950" s="228">
        <v>213679.67</v>
      </c>
      <c r="K5950" s="228">
        <v>53851</v>
      </c>
      <c r="L5950" s="228">
        <v>1573795.94</v>
      </c>
    </row>
    <row r="5951" spans="1:12">
      <c r="A5951" s="228">
        <v>2012</v>
      </c>
      <c r="B5951" s="228" t="s">
        <v>192</v>
      </c>
      <c r="C5951" s="228" t="s">
        <v>68</v>
      </c>
      <c r="D5951" s="228" t="s">
        <v>206</v>
      </c>
      <c r="E5951" s="228">
        <v>40</v>
      </c>
      <c r="F5951" s="228">
        <v>8618</v>
      </c>
      <c r="G5951" s="228">
        <v>392</v>
      </c>
      <c r="H5951" s="228">
        <v>922</v>
      </c>
      <c r="I5951" s="228">
        <v>770519.32</v>
      </c>
      <c r="J5951" s="228">
        <v>169265.31</v>
      </c>
      <c r="K5951" s="228">
        <v>107271</v>
      </c>
      <c r="L5951" s="228">
        <v>1364415.5</v>
      </c>
    </row>
    <row r="5952" spans="1:12">
      <c r="A5952" s="228">
        <v>2012</v>
      </c>
      <c r="B5952" s="228" t="s">
        <v>192</v>
      </c>
      <c r="C5952" s="228" t="s">
        <v>68</v>
      </c>
      <c r="D5952" s="228" t="s">
        <v>206</v>
      </c>
      <c r="E5952" s="228">
        <v>45</v>
      </c>
      <c r="F5952" s="228">
        <v>8250</v>
      </c>
      <c r="G5952" s="228">
        <v>315</v>
      </c>
      <c r="H5952" s="228">
        <v>597</v>
      </c>
      <c r="I5952" s="228">
        <v>540851.77</v>
      </c>
      <c r="J5952" s="228">
        <v>139993.09</v>
      </c>
      <c r="K5952" s="228">
        <v>102892</v>
      </c>
      <c r="L5952" s="228">
        <v>1085776.4099999999</v>
      </c>
    </row>
    <row r="5953" spans="1:12">
      <c r="A5953" s="228">
        <v>2012</v>
      </c>
      <c r="B5953" s="228" t="s">
        <v>192</v>
      </c>
      <c r="C5953" s="228" t="s">
        <v>68</v>
      </c>
      <c r="D5953" s="228" t="s">
        <v>206</v>
      </c>
      <c r="E5953" s="228">
        <v>50</v>
      </c>
      <c r="F5953" s="228">
        <v>8605</v>
      </c>
      <c r="G5953" s="228">
        <v>393</v>
      </c>
      <c r="H5953" s="228">
        <v>782</v>
      </c>
      <c r="I5953" s="228">
        <v>644392.73</v>
      </c>
      <c r="J5953" s="228">
        <v>138694.92000000001</v>
      </c>
      <c r="K5953" s="228">
        <v>136665</v>
      </c>
      <c r="L5953" s="228">
        <v>1254398.69</v>
      </c>
    </row>
    <row r="5954" spans="1:12">
      <c r="A5954" s="228">
        <v>2012</v>
      </c>
      <c r="B5954" s="228" t="s">
        <v>192</v>
      </c>
      <c r="C5954" s="228" t="s">
        <v>68</v>
      </c>
      <c r="D5954" s="228" t="s">
        <v>206</v>
      </c>
      <c r="E5954" s="228">
        <v>55</v>
      </c>
      <c r="F5954" s="228">
        <v>7779</v>
      </c>
      <c r="G5954" s="228">
        <v>475</v>
      </c>
      <c r="H5954" s="228">
        <v>971</v>
      </c>
      <c r="I5954" s="228">
        <v>844692.97</v>
      </c>
      <c r="J5954" s="228">
        <v>190572.38</v>
      </c>
      <c r="K5954" s="228">
        <v>290561</v>
      </c>
      <c r="L5954" s="228">
        <v>1672742.78</v>
      </c>
    </row>
    <row r="5955" spans="1:12">
      <c r="A5955" s="228">
        <v>2012</v>
      </c>
      <c r="B5955" s="228" t="s">
        <v>192</v>
      </c>
      <c r="C5955" s="228" t="s">
        <v>68</v>
      </c>
      <c r="D5955" s="228" t="s">
        <v>206</v>
      </c>
      <c r="E5955" s="228">
        <v>60</v>
      </c>
      <c r="F5955" s="228">
        <v>6979</v>
      </c>
      <c r="G5955" s="228">
        <v>594</v>
      </c>
      <c r="H5955" s="228">
        <v>1286</v>
      </c>
      <c r="I5955" s="228">
        <v>1034177.11</v>
      </c>
      <c r="J5955" s="228">
        <v>245491.19</v>
      </c>
      <c r="K5955" s="228">
        <v>323269.25</v>
      </c>
      <c r="L5955" s="228">
        <v>2012698.44</v>
      </c>
    </row>
    <row r="5956" spans="1:12">
      <c r="A5956" s="228">
        <v>2012</v>
      </c>
      <c r="B5956" s="228" t="s">
        <v>192</v>
      </c>
      <c r="C5956" s="228" t="s">
        <v>68</v>
      </c>
      <c r="D5956" s="228" t="s">
        <v>206</v>
      </c>
      <c r="E5956" s="228">
        <v>65</v>
      </c>
      <c r="F5956" s="228">
        <v>4782</v>
      </c>
      <c r="G5956" s="228">
        <v>472</v>
      </c>
      <c r="H5956" s="228">
        <v>1034</v>
      </c>
      <c r="I5956" s="228">
        <v>911863.48</v>
      </c>
      <c r="J5956" s="228">
        <v>187239.1</v>
      </c>
      <c r="K5956" s="228">
        <v>330350.8</v>
      </c>
      <c r="L5956" s="228">
        <v>1771448.18</v>
      </c>
    </row>
    <row r="5957" spans="1:12">
      <c r="A5957" s="228">
        <v>2012</v>
      </c>
      <c r="B5957" s="228" t="s">
        <v>192</v>
      </c>
      <c r="C5957" s="228" t="s">
        <v>68</v>
      </c>
      <c r="D5957" s="228" t="s">
        <v>206</v>
      </c>
      <c r="E5957" s="228">
        <v>70</v>
      </c>
      <c r="F5957" s="228">
        <v>3047</v>
      </c>
      <c r="G5957" s="228">
        <v>471</v>
      </c>
      <c r="H5957" s="228">
        <v>1305</v>
      </c>
      <c r="I5957" s="228">
        <v>942278.2</v>
      </c>
      <c r="J5957" s="228">
        <v>198314.16</v>
      </c>
      <c r="K5957" s="228">
        <v>220836.4</v>
      </c>
      <c r="L5957" s="228">
        <v>1594075.89</v>
      </c>
    </row>
    <row r="5958" spans="1:12">
      <c r="A5958" s="228">
        <v>2012</v>
      </c>
      <c r="B5958" s="228" t="s">
        <v>192</v>
      </c>
      <c r="C5958" s="228" t="s">
        <v>68</v>
      </c>
      <c r="D5958" s="228" t="s">
        <v>206</v>
      </c>
      <c r="E5958" s="228">
        <v>75</v>
      </c>
      <c r="F5958" s="228">
        <v>2033</v>
      </c>
      <c r="G5958" s="228">
        <v>303</v>
      </c>
      <c r="H5958" s="228">
        <v>1113</v>
      </c>
      <c r="I5958" s="228">
        <v>845393.41</v>
      </c>
      <c r="J5958" s="228">
        <v>141995.43</v>
      </c>
      <c r="K5958" s="228">
        <v>178717</v>
      </c>
      <c r="L5958" s="228">
        <v>1311003.57</v>
      </c>
    </row>
    <row r="5959" spans="1:12">
      <c r="A5959" s="228">
        <v>2012</v>
      </c>
      <c r="B5959" s="228" t="s">
        <v>192</v>
      </c>
      <c r="C5959" s="228" t="s">
        <v>68</v>
      </c>
      <c r="D5959" s="228" t="s">
        <v>206</v>
      </c>
      <c r="E5959" s="228">
        <v>80</v>
      </c>
      <c r="F5959" s="228">
        <v>1441</v>
      </c>
      <c r="G5959" s="228">
        <v>211</v>
      </c>
      <c r="H5959" s="228">
        <v>700</v>
      </c>
      <c r="I5959" s="228">
        <v>535987.43999999994</v>
      </c>
      <c r="J5959" s="228">
        <v>89066.29</v>
      </c>
      <c r="K5959" s="228">
        <v>194835.25</v>
      </c>
      <c r="L5959" s="228">
        <v>918803.89</v>
      </c>
    </row>
    <row r="5960" spans="1:12">
      <c r="A5960" s="228">
        <v>2012</v>
      </c>
      <c r="B5960" s="228" t="s">
        <v>192</v>
      </c>
      <c r="C5960" s="228" t="s">
        <v>68</v>
      </c>
      <c r="D5960" s="228" t="s">
        <v>206</v>
      </c>
      <c r="E5960" s="228">
        <v>85</v>
      </c>
      <c r="F5960" s="228">
        <v>892</v>
      </c>
      <c r="G5960" s="228">
        <v>133</v>
      </c>
      <c r="H5960" s="228">
        <v>1176</v>
      </c>
      <c r="I5960" s="228">
        <v>620365.1</v>
      </c>
      <c r="J5960" s="228">
        <v>72603.34</v>
      </c>
      <c r="K5960" s="228">
        <v>48779.4</v>
      </c>
      <c r="L5960" s="228">
        <v>780386.64</v>
      </c>
    </row>
    <row r="5961" spans="1:12">
      <c r="A5961" s="228">
        <v>2012</v>
      </c>
      <c r="B5961" s="228" t="s">
        <v>192</v>
      </c>
      <c r="C5961" s="228" t="s">
        <v>68</v>
      </c>
      <c r="D5961" s="228" t="s">
        <v>206</v>
      </c>
      <c r="E5961" s="228">
        <v>90</v>
      </c>
      <c r="F5961" s="228">
        <v>331</v>
      </c>
      <c r="G5961" s="228">
        <v>63</v>
      </c>
      <c r="H5961" s="228">
        <v>515</v>
      </c>
      <c r="I5961" s="228">
        <v>304649.40000000002</v>
      </c>
      <c r="J5961" s="228">
        <v>24182.23</v>
      </c>
      <c r="K5961" s="228">
        <v>26671</v>
      </c>
      <c r="L5961" s="228">
        <v>373500.3</v>
      </c>
    </row>
    <row r="5962" spans="1:12">
      <c r="A5962" s="228">
        <v>2012</v>
      </c>
      <c r="B5962" s="228" t="s">
        <v>192</v>
      </c>
      <c r="C5962" s="228" t="s">
        <v>68</v>
      </c>
      <c r="D5962" s="228" t="s">
        <v>206</v>
      </c>
      <c r="E5962" s="228">
        <v>95</v>
      </c>
      <c r="F5962" s="228">
        <v>99</v>
      </c>
      <c r="G5962" s="228">
        <v>11</v>
      </c>
      <c r="H5962" s="228">
        <v>91</v>
      </c>
      <c r="I5962" s="228">
        <v>50001</v>
      </c>
      <c r="J5962" s="228">
        <v>3108.35</v>
      </c>
      <c r="K5962" s="228">
        <v>0</v>
      </c>
      <c r="L5962" s="228">
        <v>54880.35</v>
      </c>
    </row>
    <row r="5963" spans="1:12">
      <c r="A5963" s="228">
        <v>2012</v>
      </c>
      <c r="B5963" s="228" t="s">
        <v>192</v>
      </c>
      <c r="C5963" s="228" t="s">
        <v>67</v>
      </c>
      <c r="D5963" s="228" t="s">
        <v>205</v>
      </c>
      <c r="E5963" s="228">
        <v>0</v>
      </c>
      <c r="F5963" s="228">
        <v>3177</v>
      </c>
      <c r="G5963" s="228">
        <v>94</v>
      </c>
      <c r="H5963" s="228">
        <v>231</v>
      </c>
      <c r="I5963" s="228">
        <v>174401.15</v>
      </c>
      <c r="J5963" s="228">
        <v>28444.57</v>
      </c>
      <c r="K5963" s="228">
        <v>8688</v>
      </c>
      <c r="L5963" s="228">
        <v>232220.55</v>
      </c>
    </row>
    <row r="5964" spans="1:12">
      <c r="A5964" s="228">
        <v>2012</v>
      </c>
      <c r="B5964" s="228" t="s">
        <v>192</v>
      </c>
      <c r="C5964" s="228" t="s">
        <v>67</v>
      </c>
      <c r="D5964" s="228" t="s">
        <v>205</v>
      </c>
      <c r="E5964" s="228">
        <v>5</v>
      </c>
      <c r="F5964" s="228">
        <v>3011</v>
      </c>
      <c r="G5964" s="228">
        <v>25</v>
      </c>
      <c r="H5964" s="228">
        <v>31</v>
      </c>
      <c r="I5964" s="228">
        <v>34916</v>
      </c>
      <c r="J5964" s="228">
        <v>8909.2099999999991</v>
      </c>
      <c r="K5964" s="228">
        <v>218</v>
      </c>
      <c r="L5964" s="228">
        <v>51159.25</v>
      </c>
    </row>
    <row r="5965" spans="1:12">
      <c r="A5965" s="228">
        <v>2012</v>
      </c>
      <c r="B5965" s="228" t="s">
        <v>192</v>
      </c>
      <c r="C5965" s="228" t="s">
        <v>67</v>
      </c>
      <c r="D5965" s="228" t="s">
        <v>205</v>
      </c>
      <c r="E5965" s="228">
        <v>10</v>
      </c>
      <c r="F5965" s="228">
        <v>3040</v>
      </c>
      <c r="G5965" s="228">
        <v>19</v>
      </c>
      <c r="H5965" s="228">
        <v>31</v>
      </c>
      <c r="I5965" s="228">
        <v>23911.599999999999</v>
      </c>
      <c r="J5965" s="228">
        <v>8558.3799999999992</v>
      </c>
      <c r="K5965" s="228">
        <v>66</v>
      </c>
      <c r="L5965" s="228">
        <v>38584.35</v>
      </c>
    </row>
    <row r="5966" spans="1:12">
      <c r="A5966" s="228">
        <v>2012</v>
      </c>
      <c r="B5966" s="228" t="s">
        <v>192</v>
      </c>
      <c r="C5966" s="228" t="s">
        <v>67</v>
      </c>
      <c r="D5966" s="228" t="s">
        <v>205</v>
      </c>
      <c r="E5966" s="228">
        <v>15</v>
      </c>
      <c r="F5966" s="228">
        <v>3084</v>
      </c>
      <c r="G5966" s="228">
        <v>38</v>
      </c>
      <c r="H5966" s="228">
        <v>73</v>
      </c>
      <c r="I5966" s="228">
        <v>59378</v>
      </c>
      <c r="J5966" s="228">
        <v>22469.69</v>
      </c>
      <c r="K5966" s="228">
        <v>9517</v>
      </c>
      <c r="L5966" s="228">
        <v>102790.14</v>
      </c>
    </row>
    <row r="5967" spans="1:12">
      <c r="A5967" s="228">
        <v>2012</v>
      </c>
      <c r="B5967" s="228" t="s">
        <v>192</v>
      </c>
      <c r="C5967" s="228" t="s">
        <v>67</v>
      </c>
      <c r="D5967" s="228" t="s">
        <v>205</v>
      </c>
      <c r="E5967" s="228">
        <v>20</v>
      </c>
      <c r="F5967" s="228">
        <v>2346</v>
      </c>
      <c r="G5967" s="228">
        <v>35</v>
      </c>
      <c r="H5967" s="228">
        <v>62</v>
      </c>
      <c r="I5967" s="228">
        <v>72478.3</v>
      </c>
      <c r="J5967" s="228">
        <v>15888.66</v>
      </c>
      <c r="K5967" s="228">
        <v>15253</v>
      </c>
      <c r="L5967" s="228">
        <v>112523.71</v>
      </c>
    </row>
    <row r="5968" spans="1:12">
      <c r="A5968" s="228">
        <v>2012</v>
      </c>
      <c r="B5968" s="228" t="s">
        <v>192</v>
      </c>
      <c r="C5968" s="228" t="s">
        <v>67</v>
      </c>
      <c r="D5968" s="228" t="s">
        <v>205</v>
      </c>
      <c r="E5968" s="228">
        <v>25</v>
      </c>
      <c r="F5968" s="228">
        <v>2355</v>
      </c>
      <c r="G5968" s="228">
        <v>40</v>
      </c>
      <c r="H5968" s="228">
        <v>72</v>
      </c>
      <c r="I5968" s="228">
        <v>62394.400000000001</v>
      </c>
      <c r="J5968" s="228">
        <v>25624.15</v>
      </c>
      <c r="K5968" s="228">
        <v>12213</v>
      </c>
      <c r="L5968" s="228">
        <v>116687.4</v>
      </c>
    </row>
    <row r="5969" spans="1:12">
      <c r="A5969" s="228">
        <v>2012</v>
      </c>
      <c r="B5969" s="228" t="s">
        <v>192</v>
      </c>
      <c r="C5969" s="228" t="s">
        <v>67</v>
      </c>
      <c r="D5969" s="228" t="s">
        <v>205</v>
      </c>
      <c r="E5969" s="228">
        <v>30</v>
      </c>
      <c r="F5969" s="228">
        <v>3128</v>
      </c>
      <c r="G5969" s="228">
        <v>86</v>
      </c>
      <c r="H5969" s="228">
        <v>136</v>
      </c>
      <c r="I5969" s="228">
        <v>130469.4</v>
      </c>
      <c r="J5969" s="228">
        <v>36133.06</v>
      </c>
      <c r="K5969" s="228">
        <v>34051</v>
      </c>
      <c r="L5969" s="228">
        <v>228114.71</v>
      </c>
    </row>
    <row r="5970" spans="1:12">
      <c r="A5970" s="228">
        <v>2012</v>
      </c>
      <c r="B5970" s="228" t="s">
        <v>192</v>
      </c>
      <c r="C5970" s="228" t="s">
        <v>67</v>
      </c>
      <c r="D5970" s="228" t="s">
        <v>205</v>
      </c>
      <c r="E5970" s="228">
        <v>35</v>
      </c>
      <c r="F5970" s="228">
        <v>3272</v>
      </c>
      <c r="G5970" s="228">
        <v>66</v>
      </c>
      <c r="H5970" s="228">
        <v>180</v>
      </c>
      <c r="I5970" s="228">
        <v>133951.29999999999</v>
      </c>
      <c r="J5970" s="228">
        <v>32384.89</v>
      </c>
      <c r="K5970" s="228">
        <v>15429</v>
      </c>
      <c r="L5970" s="228">
        <v>215755.56</v>
      </c>
    </row>
    <row r="5971" spans="1:12">
      <c r="A5971" s="228">
        <v>2012</v>
      </c>
      <c r="B5971" s="228" t="s">
        <v>192</v>
      </c>
      <c r="C5971" s="228" t="s">
        <v>67</v>
      </c>
      <c r="D5971" s="228" t="s">
        <v>205</v>
      </c>
      <c r="E5971" s="228">
        <v>40</v>
      </c>
      <c r="F5971" s="228">
        <v>3390</v>
      </c>
      <c r="G5971" s="228">
        <v>89</v>
      </c>
      <c r="H5971" s="228">
        <v>163</v>
      </c>
      <c r="I5971" s="228">
        <v>161496.35</v>
      </c>
      <c r="J5971" s="228">
        <v>42913.27</v>
      </c>
      <c r="K5971" s="228">
        <v>21739</v>
      </c>
      <c r="L5971" s="228">
        <v>261631.07</v>
      </c>
    </row>
    <row r="5972" spans="1:12">
      <c r="A5972" s="228">
        <v>2012</v>
      </c>
      <c r="B5972" s="228" t="s">
        <v>192</v>
      </c>
      <c r="C5972" s="228" t="s">
        <v>67</v>
      </c>
      <c r="D5972" s="228" t="s">
        <v>205</v>
      </c>
      <c r="E5972" s="228">
        <v>45</v>
      </c>
      <c r="F5972" s="228">
        <v>3534</v>
      </c>
      <c r="G5972" s="228">
        <v>117</v>
      </c>
      <c r="H5972" s="228">
        <v>264</v>
      </c>
      <c r="I5972" s="228">
        <v>275932.15999999997</v>
      </c>
      <c r="J5972" s="228">
        <v>63616.5</v>
      </c>
      <c r="K5972" s="228">
        <v>50553</v>
      </c>
      <c r="L5972" s="228">
        <v>466976.14</v>
      </c>
    </row>
    <row r="5973" spans="1:12">
      <c r="A5973" s="228">
        <v>2012</v>
      </c>
      <c r="B5973" s="228" t="s">
        <v>192</v>
      </c>
      <c r="C5973" s="228" t="s">
        <v>67</v>
      </c>
      <c r="D5973" s="228" t="s">
        <v>205</v>
      </c>
      <c r="E5973" s="228">
        <v>50</v>
      </c>
      <c r="F5973" s="228">
        <v>3540</v>
      </c>
      <c r="G5973" s="228">
        <v>175</v>
      </c>
      <c r="H5973" s="228">
        <v>367</v>
      </c>
      <c r="I5973" s="228">
        <v>439884.25</v>
      </c>
      <c r="J5973" s="228">
        <v>101725.74</v>
      </c>
      <c r="K5973" s="228">
        <v>125597</v>
      </c>
      <c r="L5973" s="228">
        <v>774921.22</v>
      </c>
    </row>
    <row r="5974" spans="1:12">
      <c r="A5974" s="228">
        <v>2012</v>
      </c>
      <c r="B5974" s="228" t="s">
        <v>192</v>
      </c>
      <c r="C5974" s="228" t="s">
        <v>67</v>
      </c>
      <c r="D5974" s="228" t="s">
        <v>205</v>
      </c>
      <c r="E5974" s="228">
        <v>55</v>
      </c>
      <c r="F5974" s="228">
        <v>3167</v>
      </c>
      <c r="G5974" s="228">
        <v>212</v>
      </c>
      <c r="H5974" s="228">
        <v>461</v>
      </c>
      <c r="I5974" s="228">
        <v>490981</v>
      </c>
      <c r="J5974" s="228">
        <v>125929.85</v>
      </c>
      <c r="K5974" s="228">
        <v>142075</v>
      </c>
      <c r="L5974" s="228">
        <v>837907.87</v>
      </c>
    </row>
    <row r="5975" spans="1:12">
      <c r="A5975" s="228">
        <v>2012</v>
      </c>
      <c r="B5975" s="228" t="s">
        <v>192</v>
      </c>
      <c r="C5975" s="228" t="s">
        <v>67</v>
      </c>
      <c r="D5975" s="228" t="s">
        <v>205</v>
      </c>
      <c r="E5975" s="228">
        <v>60</v>
      </c>
      <c r="F5975" s="228">
        <v>2629</v>
      </c>
      <c r="G5975" s="228">
        <v>240</v>
      </c>
      <c r="H5975" s="228">
        <v>590</v>
      </c>
      <c r="I5975" s="228">
        <v>571275</v>
      </c>
      <c r="J5975" s="228">
        <v>129729.19</v>
      </c>
      <c r="K5975" s="228">
        <v>130836</v>
      </c>
      <c r="L5975" s="228">
        <v>954298.01</v>
      </c>
    </row>
    <row r="5976" spans="1:12">
      <c r="A5976" s="228">
        <v>2012</v>
      </c>
      <c r="B5976" s="228" t="s">
        <v>192</v>
      </c>
      <c r="C5976" s="228" t="s">
        <v>67</v>
      </c>
      <c r="D5976" s="228" t="s">
        <v>205</v>
      </c>
      <c r="E5976" s="228">
        <v>65</v>
      </c>
      <c r="F5976" s="228">
        <v>1544</v>
      </c>
      <c r="G5976" s="228">
        <v>168</v>
      </c>
      <c r="H5976" s="228">
        <v>466</v>
      </c>
      <c r="I5976" s="228">
        <v>339322.7</v>
      </c>
      <c r="J5976" s="228">
        <v>74301.87</v>
      </c>
      <c r="K5976" s="228">
        <v>91140</v>
      </c>
      <c r="L5976" s="228">
        <v>558235.37</v>
      </c>
    </row>
    <row r="5977" spans="1:12">
      <c r="A5977" s="228">
        <v>2012</v>
      </c>
      <c r="B5977" s="228" t="s">
        <v>192</v>
      </c>
      <c r="C5977" s="228" t="s">
        <v>67</v>
      </c>
      <c r="D5977" s="228" t="s">
        <v>205</v>
      </c>
      <c r="E5977" s="228">
        <v>70</v>
      </c>
      <c r="F5977" s="228">
        <v>822</v>
      </c>
      <c r="G5977" s="228">
        <v>111</v>
      </c>
      <c r="H5977" s="228">
        <v>351</v>
      </c>
      <c r="I5977" s="228">
        <v>262035.55</v>
      </c>
      <c r="J5977" s="228">
        <v>58486.32</v>
      </c>
      <c r="K5977" s="228">
        <v>55784.9</v>
      </c>
      <c r="L5977" s="228">
        <v>423819.43</v>
      </c>
    </row>
    <row r="5978" spans="1:12">
      <c r="A5978" s="228">
        <v>2012</v>
      </c>
      <c r="B5978" s="228" t="s">
        <v>192</v>
      </c>
      <c r="C5978" s="228" t="s">
        <v>67</v>
      </c>
      <c r="D5978" s="228" t="s">
        <v>205</v>
      </c>
      <c r="E5978" s="228">
        <v>75</v>
      </c>
      <c r="F5978" s="228">
        <v>329</v>
      </c>
      <c r="G5978" s="228">
        <v>52</v>
      </c>
      <c r="H5978" s="228">
        <v>213</v>
      </c>
      <c r="I5978" s="228">
        <v>152735.15</v>
      </c>
      <c r="J5978" s="228">
        <v>24314.18</v>
      </c>
      <c r="K5978" s="228">
        <v>27546</v>
      </c>
      <c r="L5978" s="228">
        <v>221893.93</v>
      </c>
    </row>
    <row r="5979" spans="1:12">
      <c r="A5979" s="228">
        <v>2012</v>
      </c>
      <c r="B5979" s="228" t="s">
        <v>192</v>
      </c>
      <c r="C5979" s="228" t="s">
        <v>67</v>
      </c>
      <c r="D5979" s="228" t="s">
        <v>205</v>
      </c>
      <c r="E5979" s="228">
        <v>80</v>
      </c>
      <c r="F5979" s="228">
        <v>183</v>
      </c>
      <c r="G5979" s="228">
        <v>30</v>
      </c>
      <c r="H5979" s="228">
        <v>213</v>
      </c>
      <c r="I5979" s="228">
        <v>127576.25</v>
      </c>
      <c r="J5979" s="228">
        <v>16616.150000000001</v>
      </c>
      <c r="K5979" s="228">
        <v>1354</v>
      </c>
      <c r="L5979" s="228">
        <v>148933.6</v>
      </c>
    </row>
    <row r="5980" spans="1:12">
      <c r="A5980" s="228">
        <v>2012</v>
      </c>
      <c r="B5980" s="228" t="s">
        <v>192</v>
      </c>
      <c r="C5980" s="228" t="s">
        <v>67</v>
      </c>
      <c r="D5980" s="228" t="s">
        <v>205</v>
      </c>
      <c r="E5980" s="228">
        <v>85</v>
      </c>
      <c r="F5980" s="228">
        <v>51</v>
      </c>
      <c r="G5980" s="228">
        <v>2</v>
      </c>
      <c r="H5980" s="228">
        <v>28</v>
      </c>
      <c r="I5980" s="228">
        <v>37087</v>
      </c>
      <c r="J5980" s="228">
        <v>7679</v>
      </c>
      <c r="K5980" s="228">
        <v>15927</v>
      </c>
      <c r="L5980" s="228">
        <v>62898.1</v>
      </c>
    </row>
    <row r="5981" spans="1:12">
      <c r="A5981" s="228">
        <v>2012</v>
      </c>
      <c r="B5981" s="228" t="s">
        <v>192</v>
      </c>
      <c r="C5981" s="228" t="s">
        <v>67</v>
      </c>
      <c r="D5981" s="228" t="s">
        <v>205</v>
      </c>
      <c r="E5981" s="228">
        <v>90</v>
      </c>
      <c r="F5981" s="228">
        <v>7</v>
      </c>
      <c r="G5981" s="228">
        <v>0</v>
      </c>
      <c r="H5981" s="228">
        <v>0</v>
      </c>
      <c r="I5981" s="228">
        <v>0</v>
      </c>
      <c r="J5981" s="228">
        <v>269</v>
      </c>
      <c r="K5981" s="228">
        <v>0</v>
      </c>
      <c r="L5981" s="228">
        <v>269</v>
      </c>
    </row>
    <row r="5982" spans="1:12">
      <c r="A5982" s="228">
        <v>2012</v>
      </c>
      <c r="B5982" s="228" t="s">
        <v>192</v>
      </c>
      <c r="C5982" s="228" t="s">
        <v>67</v>
      </c>
      <c r="D5982" s="228" t="s">
        <v>205</v>
      </c>
      <c r="E5982" s="228">
        <v>95</v>
      </c>
      <c r="F5982" s="228">
        <v>1</v>
      </c>
      <c r="G5982" s="228">
        <v>0</v>
      </c>
      <c r="H5982" s="228">
        <v>0</v>
      </c>
      <c r="I5982" s="228">
        <v>0</v>
      </c>
      <c r="J5982" s="228">
        <v>0</v>
      </c>
      <c r="K5982" s="228">
        <v>0</v>
      </c>
      <c r="L5982" s="228">
        <v>0</v>
      </c>
    </row>
    <row r="5983" spans="1:12">
      <c r="A5983" s="228">
        <v>2012</v>
      </c>
      <c r="B5983" s="228" t="s">
        <v>192</v>
      </c>
      <c r="C5983" s="228" t="s">
        <v>67</v>
      </c>
      <c r="D5983" s="228" t="s">
        <v>206</v>
      </c>
      <c r="E5983" s="228">
        <v>0</v>
      </c>
      <c r="F5983" s="228">
        <v>2973</v>
      </c>
      <c r="G5983" s="228">
        <v>40</v>
      </c>
      <c r="H5983" s="228">
        <v>169</v>
      </c>
      <c r="I5983" s="228">
        <v>86135</v>
      </c>
      <c r="J5983" s="228">
        <v>10230.65</v>
      </c>
      <c r="K5983" s="228">
        <v>270</v>
      </c>
      <c r="L5983" s="228">
        <v>109659.25</v>
      </c>
    </row>
    <row r="5984" spans="1:12">
      <c r="A5984" s="228">
        <v>2012</v>
      </c>
      <c r="B5984" s="228" t="s">
        <v>192</v>
      </c>
      <c r="C5984" s="228" t="s">
        <v>67</v>
      </c>
      <c r="D5984" s="228" t="s">
        <v>206</v>
      </c>
      <c r="E5984" s="228">
        <v>5</v>
      </c>
      <c r="F5984" s="228">
        <v>2878</v>
      </c>
      <c r="G5984" s="228">
        <v>16</v>
      </c>
      <c r="H5984" s="228">
        <v>21</v>
      </c>
      <c r="I5984" s="228">
        <v>17730</v>
      </c>
      <c r="J5984" s="228">
        <v>4915.1499999999996</v>
      </c>
      <c r="K5984" s="228">
        <v>160</v>
      </c>
      <c r="L5984" s="228">
        <v>25395.95</v>
      </c>
    </row>
    <row r="5985" spans="1:12">
      <c r="A5985" s="228">
        <v>2012</v>
      </c>
      <c r="B5985" s="228" t="s">
        <v>192</v>
      </c>
      <c r="C5985" s="228" t="s">
        <v>67</v>
      </c>
      <c r="D5985" s="228" t="s">
        <v>206</v>
      </c>
      <c r="E5985" s="228">
        <v>10</v>
      </c>
      <c r="F5985" s="228">
        <v>2910</v>
      </c>
      <c r="G5985" s="228">
        <v>11</v>
      </c>
      <c r="H5985" s="228">
        <v>20</v>
      </c>
      <c r="I5985" s="228">
        <v>36406.75</v>
      </c>
      <c r="J5985" s="228">
        <v>14880.05</v>
      </c>
      <c r="K5985" s="228">
        <v>4902</v>
      </c>
      <c r="L5985" s="228">
        <v>58551.14</v>
      </c>
    </row>
    <row r="5986" spans="1:12">
      <c r="A5986" s="228">
        <v>2012</v>
      </c>
      <c r="B5986" s="228" t="s">
        <v>192</v>
      </c>
      <c r="C5986" s="228" t="s">
        <v>67</v>
      </c>
      <c r="D5986" s="228" t="s">
        <v>206</v>
      </c>
      <c r="E5986" s="228">
        <v>15</v>
      </c>
      <c r="F5986" s="228">
        <v>2922</v>
      </c>
      <c r="G5986" s="228">
        <v>51</v>
      </c>
      <c r="H5986" s="228">
        <v>82</v>
      </c>
      <c r="I5986" s="228">
        <v>75989</v>
      </c>
      <c r="J5986" s="228">
        <v>13862.09</v>
      </c>
      <c r="K5986" s="228">
        <v>8824</v>
      </c>
      <c r="L5986" s="228">
        <v>120669.96</v>
      </c>
    </row>
    <row r="5987" spans="1:12">
      <c r="A5987" s="228">
        <v>2012</v>
      </c>
      <c r="B5987" s="228" t="s">
        <v>192</v>
      </c>
      <c r="C5987" s="228" t="s">
        <v>67</v>
      </c>
      <c r="D5987" s="228" t="s">
        <v>206</v>
      </c>
      <c r="E5987" s="228">
        <v>20</v>
      </c>
      <c r="F5987" s="228">
        <v>2642</v>
      </c>
      <c r="G5987" s="228">
        <v>85</v>
      </c>
      <c r="H5987" s="228">
        <v>191</v>
      </c>
      <c r="I5987" s="228">
        <v>167399.6</v>
      </c>
      <c r="J5987" s="228">
        <v>40127.370000000003</v>
      </c>
      <c r="K5987" s="228">
        <v>16897</v>
      </c>
      <c r="L5987" s="228">
        <v>256390.48</v>
      </c>
    </row>
    <row r="5988" spans="1:12">
      <c r="A5988" s="228">
        <v>2012</v>
      </c>
      <c r="B5988" s="228" t="s">
        <v>192</v>
      </c>
      <c r="C5988" s="228" t="s">
        <v>67</v>
      </c>
      <c r="D5988" s="228" t="s">
        <v>206</v>
      </c>
      <c r="E5988" s="228">
        <v>25</v>
      </c>
      <c r="F5988" s="228">
        <v>3211</v>
      </c>
      <c r="G5988" s="228">
        <v>122</v>
      </c>
      <c r="H5988" s="228">
        <v>461</v>
      </c>
      <c r="I5988" s="228">
        <v>356952.2</v>
      </c>
      <c r="J5988" s="228">
        <v>57081.69</v>
      </c>
      <c r="K5988" s="228">
        <v>35939</v>
      </c>
      <c r="L5988" s="228">
        <v>514226.94</v>
      </c>
    </row>
    <row r="5989" spans="1:12">
      <c r="A5989" s="228">
        <v>2012</v>
      </c>
      <c r="B5989" s="228" t="s">
        <v>192</v>
      </c>
      <c r="C5989" s="228" t="s">
        <v>67</v>
      </c>
      <c r="D5989" s="228" t="s">
        <v>206</v>
      </c>
      <c r="E5989" s="228">
        <v>30</v>
      </c>
      <c r="F5989" s="228">
        <v>3886</v>
      </c>
      <c r="G5989" s="228">
        <v>203</v>
      </c>
      <c r="H5989" s="228">
        <v>663</v>
      </c>
      <c r="I5989" s="228">
        <v>502160.62</v>
      </c>
      <c r="J5989" s="228">
        <v>83668.36</v>
      </c>
      <c r="K5989" s="228">
        <v>37874</v>
      </c>
      <c r="L5989" s="228">
        <v>702988.22</v>
      </c>
    </row>
    <row r="5990" spans="1:12">
      <c r="A5990" s="228">
        <v>2012</v>
      </c>
      <c r="B5990" s="228" t="s">
        <v>192</v>
      </c>
      <c r="C5990" s="228" t="s">
        <v>67</v>
      </c>
      <c r="D5990" s="228" t="s">
        <v>206</v>
      </c>
      <c r="E5990" s="228">
        <v>35</v>
      </c>
      <c r="F5990" s="228">
        <v>3651</v>
      </c>
      <c r="G5990" s="228">
        <v>207</v>
      </c>
      <c r="H5990" s="228">
        <v>562</v>
      </c>
      <c r="I5990" s="228">
        <v>461850.15</v>
      </c>
      <c r="J5990" s="228">
        <v>94065.85</v>
      </c>
      <c r="K5990" s="228">
        <v>29479</v>
      </c>
      <c r="L5990" s="228">
        <v>760859.55</v>
      </c>
    </row>
    <row r="5991" spans="1:12">
      <c r="A5991" s="228">
        <v>2012</v>
      </c>
      <c r="B5991" s="228" t="s">
        <v>192</v>
      </c>
      <c r="C5991" s="228" t="s">
        <v>67</v>
      </c>
      <c r="D5991" s="228" t="s">
        <v>206</v>
      </c>
      <c r="E5991" s="228">
        <v>40</v>
      </c>
      <c r="F5991" s="228">
        <v>3840</v>
      </c>
      <c r="G5991" s="228">
        <v>168</v>
      </c>
      <c r="H5991" s="228">
        <v>440</v>
      </c>
      <c r="I5991" s="228">
        <v>336289.44</v>
      </c>
      <c r="J5991" s="228">
        <v>75162.09</v>
      </c>
      <c r="K5991" s="228">
        <v>21885</v>
      </c>
      <c r="L5991" s="228">
        <v>511608.05</v>
      </c>
    </row>
    <row r="5992" spans="1:12">
      <c r="A5992" s="228">
        <v>2012</v>
      </c>
      <c r="B5992" s="228" t="s">
        <v>192</v>
      </c>
      <c r="C5992" s="228" t="s">
        <v>67</v>
      </c>
      <c r="D5992" s="228" t="s">
        <v>206</v>
      </c>
      <c r="E5992" s="228">
        <v>45</v>
      </c>
      <c r="F5992" s="228">
        <v>3622</v>
      </c>
      <c r="G5992" s="228">
        <v>154</v>
      </c>
      <c r="H5992" s="228">
        <v>380</v>
      </c>
      <c r="I5992" s="228">
        <v>314634.21000000002</v>
      </c>
      <c r="J5992" s="228">
        <v>83997.21</v>
      </c>
      <c r="K5992" s="228">
        <v>33244</v>
      </c>
      <c r="L5992" s="228">
        <v>521974.11</v>
      </c>
    </row>
    <row r="5993" spans="1:12">
      <c r="A5993" s="228">
        <v>2012</v>
      </c>
      <c r="B5993" s="228" t="s">
        <v>192</v>
      </c>
      <c r="C5993" s="228" t="s">
        <v>67</v>
      </c>
      <c r="D5993" s="228" t="s">
        <v>206</v>
      </c>
      <c r="E5993" s="228">
        <v>50</v>
      </c>
      <c r="F5993" s="228">
        <v>3594</v>
      </c>
      <c r="G5993" s="228">
        <v>183</v>
      </c>
      <c r="H5993" s="228">
        <v>456</v>
      </c>
      <c r="I5993" s="228">
        <v>446227.7</v>
      </c>
      <c r="J5993" s="228">
        <v>98770.74</v>
      </c>
      <c r="K5993" s="228">
        <v>78157</v>
      </c>
      <c r="L5993" s="228">
        <v>737402.02</v>
      </c>
    </row>
    <row r="5994" spans="1:12">
      <c r="A5994" s="228">
        <v>2012</v>
      </c>
      <c r="B5994" s="228" t="s">
        <v>192</v>
      </c>
      <c r="C5994" s="228" t="s">
        <v>67</v>
      </c>
      <c r="D5994" s="228" t="s">
        <v>206</v>
      </c>
      <c r="E5994" s="228">
        <v>55</v>
      </c>
      <c r="F5994" s="228">
        <v>3148</v>
      </c>
      <c r="G5994" s="228">
        <v>204</v>
      </c>
      <c r="H5994" s="228">
        <v>595</v>
      </c>
      <c r="I5994" s="228">
        <v>494391.6</v>
      </c>
      <c r="J5994" s="228">
        <v>107427.49</v>
      </c>
      <c r="K5994" s="228">
        <v>102001</v>
      </c>
      <c r="L5994" s="228">
        <v>809461.72</v>
      </c>
    </row>
    <row r="5995" spans="1:12">
      <c r="A5995" s="228">
        <v>2012</v>
      </c>
      <c r="B5995" s="228" t="s">
        <v>192</v>
      </c>
      <c r="C5995" s="228" t="s">
        <v>67</v>
      </c>
      <c r="D5995" s="228" t="s">
        <v>206</v>
      </c>
      <c r="E5995" s="228">
        <v>60</v>
      </c>
      <c r="F5995" s="228">
        <v>2315</v>
      </c>
      <c r="G5995" s="228">
        <v>169</v>
      </c>
      <c r="H5995" s="228">
        <v>342</v>
      </c>
      <c r="I5995" s="228">
        <v>329353.84999999998</v>
      </c>
      <c r="J5995" s="228">
        <v>94529.87</v>
      </c>
      <c r="K5995" s="228">
        <v>92361.600000000006</v>
      </c>
      <c r="L5995" s="228">
        <v>571956.63</v>
      </c>
    </row>
    <row r="5996" spans="1:12">
      <c r="A5996" s="228">
        <v>2012</v>
      </c>
      <c r="B5996" s="228" t="s">
        <v>192</v>
      </c>
      <c r="C5996" s="228" t="s">
        <v>67</v>
      </c>
      <c r="D5996" s="228" t="s">
        <v>206</v>
      </c>
      <c r="E5996" s="228">
        <v>65</v>
      </c>
      <c r="F5996" s="228">
        <v>1294</v>
      </c>
      <c r="G5996" s="228">
        <v>125</v>
      </c>
      <c r="H5996" s="228">
        <v>441</v>
      </c>
      <c r="I5996" s="228">
        <v>399903.2</v>
      </c>
      <c r="J5996" s="228">
        <v>76787.69</v>
      </c>
      <c r="K5996" s="228">
        <v>81267</v>
      </c>
      <c r="L5996" s="228">
        <v>598749.5</v>
      </c>
    </row>
    <row r="5997" spans="1:12">
      <c r="A5997" s="228">
        <v>2012</v>
      </c>
      <c r="B5997" s="228" t="s">
        <v>192</v>
      </c>
      <c r="C5997" s="228" t="s">
        <v>67</v>
      </c>
      <c r="D5997" s="228" t="s">
        <v>206</v>
      </c>
      <c r="E5997" s="228">
        <v>70</v>
      </c>
      <c r="F5997" s="228">
        <v>650</v>
      </c>
      <c r="G5997" s="228">
        <v>65</v>
      </c>
      <c r="H5997" s="228">
        <v>237</v>
      </c>
      <c r="I5997" s="228">
        <v>200469.3</v>
      </c>
      <c r="J5997" s="228">
        <v>37801.94</v>
      </c>
      <c r="K5997" s="228">
        <v>61526</v>
      </c>
      <c r="L5997" s="228">
        <v>323212.76</v>
      </c>
    </row>
    <row r="5998" spans="1:12">
      <c r="A5998" s="228">
        <v>2012</v>
      </c>
      <c r="B5998" s="228" t="s">
        <v>192</v>
      </c>
      <c r="C5998" s="228" t="s">
        <v>67</v>
      </c>
      <c r="D5998" s="228" t="s">
        <v>206</v>
      </c>
      <c r="E5998" s="228">
        <v>75</v>
      </c>
      <c r="F5998" s="228">
        <v>281</v>
      </c>
      <c r="G5998" s="228">
        <v>40</v>
      </c>
      <c r="H5998" s="228">
        <v>132</v>
      </c>
      <c r="I5998" s="228">
        <v>115542</v>
      </c>
      <c r="J5998" s="228">
        <v>27108.85</v>
      </c>
      <c r="K5998" s="228">
        <v>58505</v>
      </c>
      <c r="L5998" s="228">
        <v>207770.75</v>
      </c>
    </row>
    <row r="5999" spans="1:12">
      <c r="A5999" s="228">
        <v>2012</v>
      </c>
      <c r="B5999" s="228" t="s">
        <v>192</v>
      </c>
      <c r="C5999" s="228" t="s">
        <v>67</v>
      </c>
      <c r="D5999" s="228" t="s">
        <v>206</v>
      </c>
      <c r="E5999" s="228">
        <v>80</v>
      </c>
      <c r="F5999" s="228">
        <v>183</v>
      </c>
      <c r="G5999" s="228">
        <v>12</v>
      </c>
      <c r="H5999" s="228">
        <v>225</v>
      </c>
      <c r="I5999" s="228">
        <v>68392.399999999994</v>
      </c>
      <c r="J5999" s="228">
        <v>14453.45</v>
      </c>
      <c r="K5999" s="228">
        <v>13203</v>
      </c>
      <c r="L5999" s="228">
        <v>106462.08</v>
      </c>
    </row>
    <row r="6000" spans="1:12">
      <c r="A6000" s="228">
        <v>2012</v>
      </c>
      <c r="B6000" s="228" t="s">
        <v>192</v>
      </c>
      <c r="C6000" s="228" t="s">
        <v>67</v>
      </c>
      <c r="D6000" s="228" t="s">
        <v>206</v>
      </c>
      <c r="E6000" s="228">
        <v>85</v>
      </c>
      <c r="F6000" s="228">
        <v>67</v>
      </c>
      <c r="G6000" s="228">
        <v>8</v>
      </c>
      <c r="H6000" s="228">
        <v>80</v>
      </c>
      <c r="I6000" s="228">
        <v>47312</v>
      </c>
      <c r="J6000" s="228">
        <v>1828.65</v>
      </c>
      <c r="K6000" s="228">
        <v>85</v>
      </c>
      <c r="L6000" s="228">
        <v>49857.7</v>
      </c>
    </row>
    <row r="6001" spans="1:12">
      <c r="A6001" s="228">
        <v>2012</v>
      </c>
      <c r="B6001" s="228" t="s">
        <v>192</v>
      </c>
      <c r="C6001" s="228" t="s">
        <v>67</v>
      </c>
      <c r="D6001" s="228" t="s">
        <v>206</v>
      </c>
      <c r="E6001" s="228">
        <v>90</v>
      </c>
      <c r="F6001" s="228">
        <v>24</v>
      </c>
      <c r="G6001" s="228">
        <v>1</v>
      </c>
      <c r="H6001" s="228">
        <v>1</v>
      </c>
      <c r="I6001" s="228">
        <v>524</v>
      </c>
      <c r="J6001" s="228">
        <v>514.85</v>
      </c>
      <c r="K6001" s="228">
        <v>0</v>
      </c>
      <c r="L6001" s="228">
        <v>1038.8499999999999</v>
      </c>
    </row>
    <row r="6002" spans="1:12">
      <c r="A6002" s="228">
        <v>2012</v>
      </c>
      <c r="B6002" s="228" t="s">
        <v>192</v>
      </c>
      <c r="C6002" s="228" t="s">
        <v>67</v>
      </c>
      <c r="D6002" s="228" t="s">
        <v>206</v>
      </c>
      <c r="E6002" s="228">
        <v>95</v>
      </c>
      <c r="F6002" s="228">
        <v>6</v>
      </c>
      <c r="G6002" s="228">
        <v>0</v>
      </c>
      <c r="H6002" s="228">
        <v>0</v>
      </c>
      <c r="I6002" s="228">
        <v>0</v>
      </c>
      <c r="J6002" s="228">
        <v>0</v>
      </c>
      <c r="K6002" s="228">
        <v>0</v>
      </c>
      <c r="L6002" s="228">
        <v>0</v>
      </c>
    </row>
    <row r="6003" spans="1:12">
      <c r="A6003" s="228">
        <v>2012</v>
      </c>
      <c r="B6003" s="228" t="s">
        <v>193</v>
      </c>
      <c r="C6003" s="228" t="s">
        <v>61</v>
      </c>
      <c r="D6003" s="228" t="s">
        <v>205</v>
      </c>
      <c r="E6003" s="228">
        <v>0</v>
      </c>
      <c r="F6003" s="228">
        <v>107157</v>
      </c>
      <c r="G6003" s="228">
        <v>5030</v>
      </c>
      <c r="H6003" s="228">
        <v>14064</v>
      </c>
      <c r="I6003" s="228">
        <v>7624876</v>
      </c>
      <c r="J6003" s="228">
        <v>1188274.8899999999</v>
      </c>
      <c r="K6003" s="228">
        <v>191046.42</v>
      </c>
      <c r="L6003" s="228">
        <v>10186996.82</v>
      </c>
    </row>
    <row r="6004" spans="1:12">
      <c r="A6004" s="228">
        <v>2012</v>
      </c>
      <c r="B6004" s="228" t="s">
        <v>193</v>
      </c>
      <c r="C6004" s="228" t="s">
        <v>61</v>
      </c>
      <c r="D6004" s="228" t="s">
        <v>205</v>
      </c>
      <c r="E6004" s="228">
        <v>5</v>
      </c>
      <c r="F6004" s="228">
        <v>109961</v>
      </c>
      <c r="G6004" s="228">
        <v>2170</v>
      </c>
      <c r="H6004" s="228">
        <v>3226</v>
      </c>
      <c r="I6004" s="228">
        <v>2051938.23</v>
      </c>
      <c r="J6004" s="228">
        <v>510426.23</v>
      </c>
      <c r="K6004" s="228">
        <v>127424.5</v>
      </c>
      <c r="L6004" s="228">
        <v>3306697.18</v>
      </c>
    </row>
    <row r="6005" spans="1:12">
      <c r="A6005" s="228">
        <v>2012</v>
      </c>
      <c r="B6005" s="228" t="s">
        <v>193</v>
      </c>
      <c r="C6005" s="228" t="s">
        <v>61</v>
      </c>
      <c r="D6005" s="228" t="s">
        <v>205</v>
      </c>
      <c r="E6005" s="228">
        <v>10</v>
      </c>
      <c r="F6005" s="228">
        <v>106110</v>
      </c>
      <c r="G6005" s="228">
        <v>1738</v>
      </c>
      <c r="H6005" s="228">
        <v>2898</v>
      </c>
      <c r="I6005" s="228">
        <v>1970462.26</v>
      </c>
      <c r="J6005" s="228">
        <v>515376.61</v>
      </c>
      <c r="K6005" s="228">
        <v>320691.40000000002</v>
      </c>
      <c r="L6005" s="228">
        <v>3343539.21</v>
      </c>
    </row>
    <row r="6006" spans="1:12">
      <c r="A6006" s="228">
        <v>2012</v>
      </c>
      <c r="B6006" s="228" t="s">
        <v>193</v>
      </c>
      <c r="C6006" s="228" t="s">
        <v>61</v>
      </c>
      <c r="D6006" s="228" t="s">
        <v>205</v>
      </c>
      <c r="E6006" s="228">
        <v>15</v>
      </c>
      <c r="F6006" s="228">
        <v>108153</v>
      </c>
      <c r="G6006" s="228">
        <v>2825</v>
      </c>
      <c r="H6006" s="228">
        <v>6011</v>
      </c>
      <c r="I6006" s="228">
        <v>4706013.6500000004</v>
      </c>
      <c r="J6006" s="228">
        <v>967448.58</v>
      </c>
      <c r="K6006" s="228">
        <v>801402.67</v>
      </c>
      <c r="L6006" s="228">
        <v>7705612.2599999998</v>
      </c>
    </row>
    <row r="6007" spans="1:12">
      <c r="A6007" s="228">
        <v>2012</v>
      </c>
      <c r="B6007" s="228" t="s">
        <v>193</v>
      </c>
      <c r="C6007" s="228" t="s">
        <v>61</v>
      </c>
      <c r="D6007" s="228" t="s">
        <v>205</v>
      </c>
      <c r="E6007" s="228">
        <v>20</v>
      </c>
      <c r="F6007" s="228">
        <v>86254</v>
      </c>
      <c r="G6007" s="228">
        <v>2373</v>
      </c>
      <c r="H6007" s="228">
        <v>5397</v>
      </c>
      <c r="I6007" s="228">
        <v>4358005.1900000004</v>
      </c>
      <c r="J6007" s="228">
        <v>858962.3</v>
      </c>
      <c r="K6007" s="228">
        <v>704207.17</v>
      </c>
      <c r="L6007" s="228">
        <v>7213021.0499999998</v>
      </c>
    </row>
    <row r="6008" spans="1:12">
      <c r="A6008" s="228">
        <v>2012</v>
      </c>
      <c r="B6008" s="228" t="s">
        <v>193</v>
      </c>
      <c r="C6008" s="228" t="s">
        <v>61</v>
      </c>
      <c r="D6008" s="228" t="s">
        <v>205</v>
      </c>
      <c r="E6008" s="228">
        <v>25</v>
      </c>
      <c r="F6008" s="228">
        <v>78028</v>
      </c>
      <c r="G6008" s="228">
        <v>1990</v>
      </c>
      <c r="H6008" s="228">
        <v>4616</v>
      </c>
      <c r="I6008" s="228">
        <v>3309184.23</v>
      </c>
      <c r="J6008" s="228">
        <v>810710.65</v>
      </c>
      <c r="K6008" s="228">
        <v>567402.98</v>
      </c>
      <c r="L6008" s="228">
        <v>5971964.9299999997</v>
      </c>
    </row>
    <row r="6009" spans="1:12">
      <c r="A6009" s="228">
        <v>2012</v>
      </c>
      <c r="B6009" s="228" t="s">
        <v>193</v>
      </c>
      <c r="C6009" s="228" t="s">
        <v>61</v>
      </c>
      <c r="D6009" s="228" t="s">
        <v>205</v>
      </c>
      <c r="E6009" s="228">
        <v>30</v>
      </c>
      <c r="F6009" s="228">
        <v>112573</v>
      </c>
      <c r="G6009" s="228">
        <v>2756</v>
      </c>
      <c r="H6009" s="228">
        <v>6285</v>
      </c>
      <c r="I6009" s="228">
        <v>4609923.8899999997</v>
      </c>
      <c r="J6009" s="228">
        <v>1136794.46</v>
      </c>
      <c r="K6009" s="228">
        <v>887796.11</v>
      </c>
      <c r="L6009" s="228">
        <v>8352929.7400000002</v>
      </c>
    </row>
    <row r="6010" spans="1:12">
      <c r="A6010" s="228">
        <v>2012</v>
      </c>
      <c r="B6010" s="228" t="s">
        <v>193</v>
      </c>
      <c r="C6010" s="228" t="s">
        <v>61</v>
      </c>
      <c r="D6010" s="228" t="s">
        <v>205</v>
      </c>
      <c r="E6010" s="228">
        <v>35</v>
      </c>
      <c r="F6010" s="228">
        <v>121489</v>
      </c>
      <c r="G6010" s="228">
        <v>3823</v>
      </c>
      <c r="H6010" s="228">
        <v>8410</v>
      </c>
      <c r="I6010" s="228">
        <v>6438360.8399999999</v>
      </c>
      <c r="J6010" s="228">
        <v>1563990.81</v>
      </c>
      <c r="K6010" s="228">
        <v>1042417.45</v>
      </c>
      <c r="L6010" s="228">
        <v>11250688.630000001</v>
      </c>
    </row>
    <row r="6011" spans="1:12">
      <c r="A6011" s="228">
        <v>2012</v>
      </c>
      <c r="B6011" s="228" t="s">
        <v>193</v>
      </c>
      <c r="C6011" s="228" t="s">
        <v>61</v>
      </c>
      <c r="D6011" s="228" t="s">
        <v>205</v>
      </c>
      <c r="E6011" s="228">
        <v>40</v>
      </c>
      <c r="F6011" s="228">
        <v>124564</v>
      </c>
      <c r="G6011" s="228">
        <v>4734</v>
      </c>
      <c r="H6011" s="228">
        <v>9724</v>
      </c>
      <c r="I6011" s="228">
        <v>7890392.9299999997</v>
      </c>
      <c r="J6011" s="228">
        <v>1987393.01</v>
      </c>
      <c r="K6011" s="228">
        <v>1493097.16</v>
      </c>
      <c r="L6011" s="228">
        <v>13941575.369999999</v>
      </c>
    </row>
    <row r="6012" spans="1:12">
      <c r="A6012" s="228">
        <v>2012</v>
      </c>
      <c r="B6012" s="228" t="s">
        <v>193</v>
      </c>
      <c r="C6012" s="228" t="s">
        <v>61</v>
      </c>
      <c r="D6012" s="228" t="s">
        <v>205</v>
      </c>
      <c r="E6012" s="228">
        <v>45</v>
      </c>
      <c r="F6012" s="228">
        <v>121719</v>
      </c>
      <c r="G6012" s="228">
        <v>6294</v>
      </c>
      <c r="H6012" s="228">
        <v>12450</v>
      </c>
      <c r="I6012" s="228">
        <v>10120778.52</v>
      </c>
      <c r="J6012" s="228">
        <v>2636294.36</v>
      </c>
      <c r="K6012" s="228">
        <v>2024958.23</v>
      </c>
      <c r="L6012" s="228">
        <v>17588144.23</v>
      </c>
    </row>
    <row r="6013" spans="1:12">
      <c r="A6013" s="228">
        <v>2012</v>
      </c>
      <c r="B6013" s="228" t="s">
        <v>193</v>
      </c>
      <c r="C6013" s="228" t="s">
        <v>61</v>
      </c>
      <c r="D6013" s="228" t="s">
        <v>205</v>
      </c>
      <c r="E6013" s="228">
        <v>50</v>
      </c>
      <c r="F6013" s="228">
        <v>127320</v>
      </c>
      <c r="G6013" s="228">
        <v>8930</v>
      </c>
      <c r="H6013" s="228">
        <v>17938</v>
      </c>
      <c r="I6013" s="228">
        <v>15302518.939999999</v>
      </c>
      <c r="J6013" s="228">
        <v>3870410.71</v>
      </c>
      <c r="K6013" s="228">
        <v>3665348</v>
      </c>
      <c r="L6013" s="228">
        <v>27089714.530000001</v>
      </c>
    </row>
    <row r="6014" spans="1:12">
      <c r="A6014" s="228">
        <v>2012</v>
      </c>
      <c r="B6014" s="228" t="s">
        <v>193</v>
      </c>
      <c r="C6014" s="228" t="s">
        <v>61</v>
      </c>
      <c r="D6014" s="228" t="s">
        <v>205</v>
      </c>
      <c r="E6014" s="228">
        <v>55</v>
      </c>
      <c r="F6014" s="228">
        <v>119787</v>
      </c>
      <c r="G6014" s="228">
        <v>11257</v>
      </c>
      <c r="H6014" s="228">
        <v>24703</v>
      </c>
      <c r="I6014" s="228">
        <v>21327153.18</v>
      </c>
      <c r="J6014" s="228">
        <v>5239336.57</v>
      </c>
      <c r="K6014" s="228">
        <v>6041106.8300000001</v>
      </c>
      <c r="L6014" s="228">
        <v>37545070.310000002</v>
      </c>
    </row>
    <row r="6015" spans="1:12">
      <c r="A6015" s="228">
        <v>2012</v>
      </c>
      <c r="B6015" s="228" t="s">
        <v>193</v>
      </c>
      <c r="C6015" s="228" t="s">
        <v>61</v>
      </c>
      <c r="D6015" s="228" t="s">
        <v>205</v>
      </c>
      <c r="E6015" s="228">
        <v>60</v>
      </c>
      <c r="F6015" s="228">
        <v>112180</v>
      </c>
      <c r="G6015" s="228">
        <v>14806</v>
      </c>
      <c r="H6015" s="228">
        <v>33563</v>
      </c>
      <c r="I6015" s="228">
        <v>29549722.239999998</v>
      </c>
      <c r="J6015" s="228">
        <v>6820295.5899999999</v>
      </c>
      <c r="K6015" s="228">
        <v>8576489</v>
      </c>
      <c r="L6015" s="228">
        <v>51367363.200000003</v>
      </c>
    </row>
    <row r="6016" spans="1:12">
      <c r="A6016" s="228">
        <v>2012</v>
      </c>
      <c r="B6016" s="228" t="s">
        <v>193</v>
      </c>
      <c r="C6016" s="228" t="s">
        <v>61</v>
      </c>
      <c r="D6016" s="228" t="s">
        <v>205</v>
      </c>
      <c r="E6016" s="228">
        <v>65</v>
      </c>
      <c r="F6016" s="228">
        <v>91538</v>
      </c>
      <c r="G6016" s="228">
        <v>16690</v>
      </c>
      <c r="H6016" s="228">
        <v>42487</v>
      </c>
      <c r="I6016" s="228">
        <v>37162828.75</v>
      </c>
      <c r="J6016" s="228">
        <v>8045677.7800000003</v>
      </c>
      <c r="K6016" s="228">
        <v>11250767.050000001</v>
      </c>
      <c r="L6016" s="228">
        <v>62960363.640000001</v>
      </c>
    </row>
    <row r="6017" spans="1:12">
      <c r="A6017" s="228">
        <v>2012</v>
      </c>
      <c r="B6017" s="228" t="s">
        <v>193</v>
      </c>
      <c r="C6017" s="228" t="s">
        <v>61</v>
      </c>
      <c r="D6017" s="228" t="s">
        <v>205</v>
      </c>
      <c r="E6017" s="228">
        <v>70</v>
      </c>
      <c r="F6017" s="228">
        <v>62511</v>
      </c>
      <c r="G6017" s="228">
        <v>15375</v>
      </c>
      <c r="H6017" s="228">
        <v>40202</v>
      </c>
      <c r="I6017" s="228">
        <v>33226347.809999999</v>
      </c>
      <c r="J6017" s="228">
        <v>7294851.9000000004</v>
      </c>
      <c r="K6017" s="228">
        <v>10298245.77</v>
      </c>
      <c r="L6017" s="228">
        <v>55847500.57</v>
      </c>
    </row>
    <row r="6018" spans="1:12">
      <c r="A6018" s="228">
        <v>2012</v>
      </c>
      <c r="B6018" s="228" t="s">
        <v>193</v>
      </c>
      <c r="C6018" s="228" t="s">
        <v>61</v>
      </c>
      <c r="D6018" s="228" t="s">
        <v>205</v>
      </c>
      <c r="E6018" s="228">
        <v>75</v>
      </c>
      <c r="F6018" s="228">
        <v>42583</v>
      </c>
      <c r="G6018" s="228">
        <v>13646</v>
      </c>
      <c r="H6018" s="228">
        <v>40861</v>
      </c>
      <c r="I6018" s="228">
        <v>30404851.420000002</v>
      </c>
      <c r="J6018" s="228">
        <v>6381132.2199999997</v>
      </c>
      <c r="K6018" s="228">
        <v>8517879.8499999996</v>
      </c>
      <c r="L6018" s="228">
        <v>48605043.600000001</v>
      </c>
    </row>
    <row r="6019" spans="1:12">
      <c r="A6019" s="228">
        <v>2012</v>
      </c>
      <c r="B6019" s="228" t="s">
        <v>193</v>
      </c>
      <c r="C6019" s="228" t="s">
        <v>61</v>
      </c>
      <c r="D6019" s="228" t="s">
        <v>205</v>
      </c>
      <c r="E6019" s="228">
        <v>80</v>
      </c>
      <c r="F6019" s="228">
        <v>30458</v>
      </c>
      <c r="G6019" s="228">
        <v>12196</v>
      </c>
      <c r="H6019" s="228">
        <v>43524</v>
      </c>
      <c r="I6019" s="228">
        <v>28291783.309999999</v>
      </c>
      <c r="J6019" s="228">
        <v>5052121.72</v>
      </c>
      <c r="K6019" s="228">
        <v>6741597.7000000002</v>
      </c>
      <c r="L6019" s="228">
        <v>42443946.579999998</v>
      </c>
    </row>
    <row r="6020" spans="1:12">
      <c r="A6020" s="228">
        <v>2012</v>
      </c>
      <c r="B6020" s="228" t="s">
        <v>193</v>
      </c>
      <c r="C6020" s="228" t="s">
        <v>61</v>
      </c>
      <c r="D6020" s="228" t="s">
        <v>205</v>
      </c>
      <c r="E6020" s="228">
        <v>85</v>
      </c>
      <c r="F6020" s="228">
        <v>12996</v>
      </c>
      <c r="G6020" s="228">
        <v>4759</v>
      </c>
      <c r="H6020" s="228">
        <v>21999</v>
      </c>
      <c r="I6020" s="228">
        <v>12593053.949999999</v>
      </c>
      <c r="J6020" s="228">
        <v>1878375.81</v>
      </c>
      <c r="K6020" s="228">
        <v>2324721.4500000002</v>
      </c>
      <c r="L6020" s="228">
        <v>17660289.670000002</v>
      </c>
    </row>
    <row r="6021" spans="1:12">
      <c r="A6021" s="228">
        <v>2012</v>
      </c>
      <c r="B6021" s="228" t="s">
        <v>193</v>
      </c>
      <c r="C6021" s="228" t="s">
        <v>61</v>
      </c>
      <c r="D6021" s="228" t="s">
        <v>205</v>
      </c>
      <c r="E6021" s="228">
        <v>90</v>
      </c>
      <c r="F6021" s="228">
        <v>3140</v>
      </c>
      <c r="G6021" s="228">
        <v>930</v>
      </c>
      <c r="H6021" s="228">
        <v>6542</v>
      </c>
      <c r="I6021" s="228">
        <v>3287958.81</v>
      </c>
      <c r="J6021" s="228">
        <v>420352.38</v>
      </c>
      <c r="K6021" s="228">
        <v>372118.1</v>
      </c>
      <c r="L6021" s="228">
        <v>4249329.09</v>
      </c>
    </row>
    <row r="6022" spans="1:12">
      <c r="A6022" s="228">
        <v>2012</v>
      </c>
      <c r="B6022" s="228" t="s">
        <v>193</v>
      </c>
      <c r="C6022" s="228" t="s">
        <v>61</v>
      </c>
      <c r="D6022" s="228" t="s">
        <v>205</v>
      </c>
      <c r="E6022" s="228">
        <v>95</v>
      </c>
      <c r="F6022" s="228">
        <v>654</v>
      </c>
      <c r="G6022" s="228">
        <v>196</v>
      </c>
      <c r="H6022" s="228">
        <v>1641</v>
      </c>
      <c r="I6022" s="228">
        <v>777822.94</v>
      </c>
      <c r="J6022" s="228">
        <v>78194.39</v>
      </c>
      <c r="K6022" s="228">
        <v>97775</v>
      </c>
      <c r="L6022" s="228">
        <v>986682.06</v>
      </c>
    </row>
    <row r="6023" spans="1:12">
      <c r="A6023" s="228">
        <v>2012</v>
      </c>
      <c r="B6023" s="228" t="s">
        <v>193</v>
      </c>
      <c r="C6023" s="228" t="s">
        <v>61</v>
      </c>
      <c r="D6023" s="228" t="s">
        <v>206</v>
      </c>
      <c r="E6023" s="228">
        <v>0</v>
      </c>
      <c r="F6023" s="228">
        <v>100982</v>
      </c>
      <c r="G6023" s="228">
        <v>3531</v>
      </c>
      <c r="H6023" s="228">
        <v>11272</v>
      </c>
      <c r="I6023" s="228">
        <v>5894721.6699999999</v>
      </c>
      <c r="J6023" s="228">
        <v>836799.39</v>
      </c>
      <c r="K6023" s="228">
        <v>358270.55</v>
      </c>
      <c r="L6023" s="228">
        <v>7991216.6399999997</v>
      </c>
    </row>
    <row r="6024" spans="1:12">
      <c r="A6024" s="228">
        <v>2012</v>
      </c>
      <c r="B6024" s="228" t="s">
        <v>193</v>
      </c>
      <c r="C6024" s="228" t="s">
        <v>61</v>
      </c>
      <c r="D6024" s="228" t="s">
        <v>206</v>
      </c>
      <c r="E6024" s="228">
        <v>5</v>
      </c>
      <c r="F6024" s="228">
        <v>103607</v>
      </c>
      <c r="G6024" s="228">
        <v>1861</v>
      </c>
      <c r="H6024" s="228">
        <v>3025</v>
      </c>
      <c r="I6024" s="228">
        <v>1883986.59</v>
      </c>
      <c r="J6024" s="228">
        <v>421997.1</v>
      </c>
      <c r="K6024" s="228">
        <v>127347.7</v>
      </c>
      <c r="L6024" s="228">
        <v>2934703.99</v>
      </c>
    </row>
    <row r="6025" spans="1:12">
      <c r="A6025" s="228">
        <v>2012</v>
      </c>
      <c r="B6025" s="228" t="s">
        <v>193</v>
      </c>
      <c r="C6025" s="228" t="s">
        <v>61</v>
      </c>
      <c r="D6025" s="228" t="s">
        <v>206</v>
      </c>
      <c r="E6025" s="228">
        <v>10</v>
      </c>
      <c r="F6025" s="228">
        <v>99471</v>
      </c>
      <c r="G6025" s="228">
        <v>1458</v>
      </c>
      <c r="H6025" s="228">
        <v>3821</v>
      </c>
      <c r="I6025" s="228">
        <v>2158867.63</v>
      </c>
      <c r="J6025" s="228">
        <v>422791.95</v>
      </c>
      <c r="K6025" s="228">
        <v>385265.2</v>
      </c>
      <c r="L6025" s="228">
        <v>3409694.42</v>
      </c>
    </row>
    <row r="6026" spans="1:12">
      <c r="A6026" s="228">
        <v>2012</v>
      </c>
      <c r="B6026" s="228" t="s">
        <v>193</v>
      </c>
      <c r="C6026" s="228" t="s">
        <v>61</v>
      </c>
      <c r="D6026" s="228" t="s">
        <v>206</v>
      </c>
      <c r="E6026" s="228">
        <v>15</v>
      </c>
      <c r="F6026" s="228">
        <v>103127</v>
      </c>
      <c r="G6026" s="228">
        <v>3372</v>
      </c>
      <c r="H6026" s="228">
        <v>9308</v>
      </c>
      <c r="I6026" s="228">
        <v>6139263.8200000003</v>
      </c>
      <c r="J6026" s="228">
        <v>924803.01</v>
      </c>
      <c r="K6026" s="228">
        <v>646979.82999999996</v>
      </c>
      <c r="L6026" s="228">
        <v>8780528.9900000002</v>
      </c>
    </row>
    <row r="6027" spans="1:12">
      <c r="A6027" s="228">
        <v>2012</v>
      </c>
      <c r="B6027" s="228" t="s">
        <v>193</v>
      </c>
      <c r="C6027" s="228" t="s">
        <v>61</v>
      </c>
      <c r="D6027" s="228" t="s">
        <v>206</v>
      </c>
      <c r="E6027" s="228">
        <v>20</v>
      </c>
      <c r="F6027" s="228">
        <v>88470</v>
      </c>
      <c r="G6027" s="228">
        <v>4239</v>
      </c>
      <c r="H6027" s="228">
        <v>10450</v>
      </c>
      <c r="I6027" s="228">
        <v>7179216.5599999996</v>
      </c>
      <c r="J6027" s="228">
        <v>1316921.68</v>
      </c>
      <c r="K6027" s="228">
        <v>552203</v>
      </c>
      <c r="L6027" s="228">
        <v>10586546.779999999</v>
      </c>
    </row>
    <row r="6028" spans="1:12">
      <c r="A6028" s="228">
        <v>2012</v>
      </c>
      <c r="B6028" s="228" t="s">
        <v>193</v>
      </c>
      <c r="C6028" s="228" t="s">
        <v>61</v>
      </c>
      <c r="D6028" s="228" t="s">
        <v>206</v>
      </c>
      <c r="E6028" s="228">
        <v>25</v>
      </c>
      <c r="F6028" s="228">
        <v>94614</v>
      </c>
      <c r="G6028" s="228">
        <v>5535</v>
      </c>
      <c r="H6028" s="228">
        <v>18206</v>
      </c>
      <c r="I6028" s="228">
        <v>13189149.25</v>
      </c>
      <c r="J6028" s="228">
        <v>2935094.07</v>
      </c>
      <c r="K6028" s="228">
        <v>600322.9</v>
      </c>
      <c r="L6028" s="228">
        <v>19565472.300000001</v>
      </c>
    </row>
    <row r="6029" spans="1:12">
      <c r="A6029" s="228">
        <v>2012</v>
      </c>
      <c r="B6029" s="228" t="s">
        <v>193</v>
      </c>
      <c r="C6029" s="228" t="s">
        <v>61</v>
      </c>
      <c r="D6029" s="228" t="s">
        <v>206</v>
      </c>
      <c r="E6029" s="228">
        <v>30</v>
      </c>
      <c r="F6029" s="228">
        <v>127301</v>
      </c>
      <c r="G6029" s="228">
        <v>9773</v>
      </c>
      <c r="H6029" s="228">
        <v>31265</v>
      </c>
      <c r="I6029" s="228">
        <v>24191437.77</v>
      </c>
      <c r="J6029" s="228">
        <v>5530545.0999999996</v>
      </c>
      <c r="K6029" s="228">
        <v>884141.6</v>
      </c>
      <c r="L6029" s="228">
        <v>35911680.270000003</v>
      </c>
    </row>
    <row r="6030" spans="1:12">
      <c r="A6030" s="228">
        <v>2012</v>
      </c>
      <c r="B6030" s="228" t="s">
        <v>193</v>
      </c>
      <c r="C6030" s="228" t="s">
        <v>61</v>
      </c>
      <c r="D6030" s="228" t="s">
        <v>206</v>
      </c>
      <c r="E6030" s="228">
        <v>35</v>
      </c>
      <c r="F6030" s="228">
        <v>132317</v>
      </c>
      <c r="G6030" s="228">
        <v>10007</v>
      </c>
      <c r="H6030" s="228">
        <v>28871</v>
      </c>
      <c r="I6030" s="228">
        <v>22400396.309999999</v>
      </c>
      <c r="J6030" s="228">
        <v>4775742.29</v>
      </c>
      <c r="K6030" s="228">
        <v>1377202.77</v>
      </c>
      <c r="L6030" s="228">
        <v>34292482.289999999</v>
      </c>
    </row>
    <row r="6031" spans="1:12">
      <c r="A6031" s="228">
        <v>2012</v>
      </c>
      <c r="B6031" s="228" t="s">
        <v>193</v>
      </c>
      <c r="C6031" s="228" t="s">
        <v>61</v>
      </c>
      <c r="D6031" s="228" t="s">
        <v>206</v>
      </c>
      <c r="E6031" s="228">
        <v>40</v>
      </c>
      <c r="F6031" s="228">
        <v>136255</v>
      </c>
      <c r="G6031" s="228">
        <v>8623</v>
      </c>
      <c r="H6031" s="228">
        <v>20132</v>
      </c>
      <c r="I6031" s="228">
        <v>15846003.439999999</v>
      </c>
      <c r="J6031" s="228">
        <v>3611290.25</v>
      </c>
      <c r="K6031" s="228">
        <v>1726635.75</v>
      </c>
      <c r="L6031" s="228">
        <v>26151112.280000001</v>
      </c>
    </row>
    <row r="6032" spans="1:12">
      <c r="A6032" s="228">
        <v>2012</v>
      </c>
      <c r="B6032" s="228" t="s">
        <v>193</v>
      </c>
      <c r="C6032" s="228" t="s">
        <v>61</v>
      </c>
      <c r="D6032" s="228" t="s">
        <v>206</v>
      </c>
      <c r="E6032" s="228">
        <v>45</v>
      </c>
      <c r="F6032" s="228">
        <v>130404</v>
      </c>
      <c r="G6032" s="228">
        <v>8572</v>
      </c>
      <c r="H6032" s="228">
        <v>18591</v>
      </c>
      <c r="I6032" s="228">
        <v>15051894.15</v>
      </c>
      <c r="J6032" s="228">
        <v>3481621.35</v>
      </c>
      <c r="K6032" s="228">
        <v>1850362.46</v>
      </c>
      <c r="L6032" s="228">
        <v>24538130.350000001</v>
      </c>
    </row>
    <row r="6033" spans="1:12">
      <c r="A6033" s="228">
        <v>2012</v>
      </c>
      <c r="B6033" s="228" t="s">
        <v>193</v>
      </c>
      <c r="C6033" s="228" t="s">
        <v>61</v>
      </c>
      <c r="D6033" s="228" t="s">
        <v>206</v>
      </c>
      <c r="E6033" s="228">
        <v>50</v>
      </c>
      <c r="F6033" s="228">
        <v>136762</v>
      </c>
      <c r="G6033" s="228">
        <v>10450</v>
      </c>
      <c r="H6033" s="228">
        <v>22583</v>
      </c>
      <c r="I6033" s="228">
        <v>18209747.100000001</v>
      </c>
      <c r="J6033" s="228">
        <v>4355282.8</v>
      </c>
      <c r="K6033" s="228">
        <v>3231057.07</v>
      </c>
      <c r="L6033" s="228">
        <v>30825641.030000001</v>
      </c>
    </row>
    <row r="6034" spans="1:12">
      <c r="A6034" s="228">
        <v>2012</v>
      </c>
      <c r="B6034" s="228" t="s">
        <v>193</v>
      </c>
      <c r="C6034" s="228" t="s">
        <v>61</v>
      </c>
      <c r="D6034" s="228" t="s">
        <v>206</v>
      </c>
      <c r="E6034" s="228">
        <v>55</v>
      </c>
      <c r="F6034" s="228">
        <v>128804</v>
      </c>
      <c r="G6034" s="228">
        <v>12816</v>
      </c>
      <c r="H6034" s="228">
        <v>28847</v>
      </c>
      <c r="I6034" s="228">
        <v>23047391.940000001</v>
      </c>
      <c r="J6034" s="228">
        <v>5226040.28</v>
      </c>
      <c r="K6034" s="228">
        <v>5152837.63</v>
      </c>
      <c r="L6034" s="228">
        <v>38583126.640000001</v>
      </c>
    </row>
    <row r="6035" spans="1:12">
      <c r="A6035" s="228">
        <v>2012</v>
      </c>
      <c r="B6035" s="228" t="s">
        <v>193</v>
      </c>
      <c r="C6035" s="228" t="s">
        <v>61</v>
      </c>
      <c r="D6035" s="228" t="s">
        <v>206</v>
      </c>
      <c r="E6035" s="228">
        <v>60</v>
      </c>
      <c r="F6035" s="228">
        <v>118034</v>
      </c>
      <c r="G6035" s="228">
        <v>15544</v>
      </c>
      <c r="H6035" s="228">
        <v>38268</v>
      </c>
      <c r="I6035" s="228">
        <v>30320763.75</v>
      </c>
      <c r="J6035" s="228">
        <v>6368759.8099999996</v>
      </c>
      <c r="K6035" s="228">
        <v>7946407.9400000004</v>
      </c>
      <c r="L6035" s="228">
        <v>50602624.43</v>
      </c>
    </row>
    <row r="6036" spans="1:12">
      <c r="A6036" s="228">
        <v>2012</v>
      </c>
      <c r="B6036" s="228" t="s">
        <v>193</v>
      </c>
      <c r="C6036" s="228" t="s">
        <v>61</v>
      </c>
      <c r="D6036" s="228" t="s">
        <v>206</v>
      </c>
      <c r="E6036" s="228">
        <v>65</v>
      </c>
      <c r="F6036" s="228">
        <v>94991</v>
      </c>
      <c r="G6036" s="228">
        <v>17186</v>
      </c>
      <c r="H6036" s="228">
        <v>43432</v>
      </c>
      <c r="I6036" s="228">
        <v>33338451.75</v>
      </c>
      <c r="J6036" s="228">
        <v>6900963.1299999999</v>
      </c>
      <c r="K6036" s="228">
        <v>9279825.8399999999</v>
      </c>
      <c r="L6036" s="228">
        <v>55173253.93</v>
      </c>
    </row>
    <row r="6037" spans="1:12">
      <c r="A6037" s="228">
        <v>2012</v>
      </c>
      <c r="B6037" s="228" t="s">
        <v>193</v>
      </c>
      <c r="C6037" s="228" t="s">
        <v>61</v>
      </c>
      <c r="D6037" s="228" t="s">
        <v>206</v>
      </c>
      <c r="E6037" s="228">
        <v>70</v>
      </c>
      <c r="F6037" s="228">
        <v>64509</v>
      </c>
      <c r="G6037" s="228">
        <v>14354</v>
      </c>
      <c r="H6037" s="228">
        <v>42833</v>
      </c>
      <c r="I6037" s="228">
        <v>31854965.640000001</v>
      </c>
      <c r="J6037" s="228">
        <v>6289864.1600000001</v>
      </c>
      <c r="K6037" s="228">
        <v>9186805.2400000002</v>
      </c>
      <c r="L6037" s="228">
        <v>51397055.25</v>
      </c>
    </row>
    <row r="6038" spans="1:12">
      <c r="A6038" s="228">
        <v>2012</v>
      </c>
      <c r="B6038" s="228" t="s">
        <v>193</v>
      </c>
      <c r="C6038" s="228" t="s">
        <v>61</v>
      </c>
      <c r="D6038" s="228" t="s">
        <v>206</v>
      </c>
      <c r="E6038" s="228">
        <v>75</v>
      </c>
      <c r="F6038" s="228">
        <v>46943</v>
      </c>
      <c r="G6038" s="228">
        <v>12503</v>
      </c>
      <c r="H6038" s="228">
        <v>44443</v>
      </c>
      <c r="I6038" s="228">
        <v>30227909.079999998</v>
      </c>
      <c r="J6038" s="228">
        <v>5589066.8499999996</v>
      </c>
      <c r="K6038" s="228">
        <v>7898609.8799999999</v>
      </c>
      <c r="L6038" s="228">
        <v>46913929.490000002</v>
      </c>
    </row>
    <row r="6039" spans="1:12">
      <c r="A6039" s="228">
        <v>2012</v>
      </c>
      <c r="B6039" s="228" t="s">
        <v>193</v>
      </c>
      <c r="C6039" s="228" t="s">
        <v>61</v>
      </c>
      <c r="D6039" s="228" t="s">
        <v>206</v>
      </c>
      <c r="E6039" s="228">
        <v>80</v>
      </c>
      <c r="F6039" s="228">
        <v>36335</v>
      </c>
      <c r="G6039" s="228">
        <v>10474</v>
      </c>
      <c r="H6039" s="228">
        <v>49584</v>
      </c>
      <c r="I6039" s="228">
        <v>29742280.329999998</v>
      </c>
      <c r="J6039" s="228">
        <v>4450576.88</v>
      </c>
      <c r="K6039" s="228">
        <v>5460179.4500000002</v>
      </c>
      <c r="L6039" s="228">
        <v>41849883.920000002</v>
      </c>
    </row>
    <row r="6040" spans="1:12">
      <c r="A6040" s="228">
        <v>2012</v>
      </c>
      <c r="B6040" s="228" t="s">
        <v>193</v>
      </c>
      <c r="C6040" s="228" t="s">
        <v>61</v>
      </c>
      <c r="D6040" s="228" t="s">
        <v>206</v>
      </c>
      <c r="E6040" s="228">
        <v>85</v>
      </c>
      <c r="F6040" s="228">
        <v>21460</v>
      </c>
      <c r="G6040" s="228">
        <v>6016</v>
      </c>
      <c r="H6040" s="228">
        <v>36461</v>
      </c>
      <c r="I6040" s="228">
        <v>19541793.949999999</v>
      </c>
      <c r="J6040" s="228">
        <v>2526345.3199999998</v>
      </c>
      <c r="K6040" s="228">
        <v>2607452.25</v>
      </c>
      <c r="L6040" s="228">
        <v>25806010.829999998</v>
      </c>
    </row>
    <row r="6041" spans="1:12">
      <c r="A6041" s="228">
        <v>2012</v>
      </c>
      <c r="B6041" s="228" t="s">
        <v>193</v>
      </c>
      <c r="C6041" s="228" t="s">
        <v>61</v>
      </c>
      <c r="D6041" s="228" t="s">
        <v>206</v>
      </c>
      <c r="E6041" s="228">
        <v>90</v>
      </c>
      <c r="F6041" s="228">
        <v>8508</v>
      </c>
      <c r="G6041" s="228">
        <v>1863</v>
      </c>
      <c r="H6041" s="228">
        <v>16199</v>
      </c>
      <c r="I6041" s="228">
        <v>7913741.7800000003</v>
      </c>
      <c r="J6041" s="228">
        <v>865308.23</v>
      </c>
      <c r="K6041" s="228">
        <v>685858.2</v>
      </c>
      <c r="L6041" s="228">
        <v>9785866.7799999993</v>
      </c>
    </row>
    <row r="6042" spans="1:12">
      <c r="A6042" s="228">
        <v>2012</v>
      </c>
      <c r="B6042" s="228" t="s">
        <v>193</v>
      </c>
      <c r="C6042" s="228" t="s">
        <v>61</v>
      </c>
      <c r="D6042" s="228" t="s">
        <v>206</v>
      </c>
      <c r="E6042" s="228">
        <v>95</v>
      </c>
      <c r="F6042" s="228">
        <v>2413</v>
      </c>
      <c r="G6042" s="228">
        <v>477</v>
      </c>
      <c r="H6042" s="228">
        <v>5195</v>
      </c>
      <c r="I6042" s="228">
        <v>2272586.66</v>
      </c>
      <c r="J6042" s="228">
        <v>204578.29</v>
      </c>
      <c r="K6042" s="228">
        <v>146019.9</v>
      </c>
      <c r="L6042" s="228">
        <v>2732897.52</v>
      </c>
    </row>
    <row r="6043" spans="1:12">
      <c r="A6043" s="228">
        <v>2012</v>
      </c>
      <c r="B6043" s="228" t="s">
        <v>193</v>
      </c>
      <c r="C6043" s="228" t="s">
        <v>62</v>
      </c>
      <c r="D6043" s="228" t="s">
        <v>205</v>
      </c>
      <c r="E6043" s="228">
        <v>0</v>
      </c>
      <c r="F6043" s="228">
        <v>74119</v>
      </c>
      <c r="G6043" s="228">
        <v>2897</v>
      </c>
      <c r="H6043" s="228">
        <v>9923</v>
      </c>
      <c r="I6043" s="228">
        <v>5611223.6100000003</v>
      </c>
      <c r="J6043" s="228">
        <v>1000400.39</v>
      </c>
      <c r="K6043" s="228">
        <v>66819.600000000006</v>
      </c>
      <c r="L6043" s="228">
        <v>7226538.25</v>
      </c>
    </row>
    <row r="6044" spans="1:12">
      <c r="A6044" s="228">
        <v>2012</v>
      </c>
      <c r="B6044" s="228" t="s">
        <v>193</v>
      </c>
      <c r="C6044" s="228" t="s">
        <v>62</v>
      </c>
      <c r="D6044" s="228" t="s">
        <v>205</v>
      </c>
      <c r="E6044" s="228">
        <v>5</v>
      </c>
      <c r="F6044" s="228">
        <v>75924</v>
      </c>
      <c r="G6044" s="228">
        <v>1234</v>
      </c>
      <c r="H6044" s="228">
        <v>1795</v>
      </c>
      <c r="I6044" s="228">
        <v>1304244.57</v>
      </c>
      <c r="J6044" s="228">
        <v>402837.99</v>
      </c>
      <c r="K6044" s="228">
        <v>74703</v>
      </c>
      <c r="L6044" s="228">
        <v>2056335.01</v>
      </c>
    </row>
    <row r="6045" spans="1:12">
      <c r="A6045" s="228">
        <v>2012</v>
      </c>
      <c r="B6045" s="228" t="s">
        <v>193</v>
      </c>
      <c r="C6045" s="228" t="s">
        <v>62</v>
      </c>
      <c r="D6045" s="228" t="s">
        <v>205</v>
      </c>
      <c r="E6045" s="228">
        <v>10</v>
      </c>
      <c r="F6045" s="228">
        <v>72989</v>
      </c>
      <c r="G6045" s="228">
        <v>1126</v>
      </c>
      <c r="H6045" s="228">
        <v>1794</v>
      </c>
      <c r="I6045" s="228">
        <v>1418921.51</v>
      </c>
      <c r="J6045" s="228">
        <v>419765.07</v>
      </c>
      <c r="K6045" s="228">
        <v>221707.4</v>
      </c>
      <c r="L6045" s="228">
        <v>2305091.83</v>
      </c>
    </row>
    <row r="6046" spans="1:12">
      <c r="A6046" s="228">
        <v>2012</v>
      </c>
      <c r="B6046" s="228" t="s">
        <v>193</v>
      </c>
      <c r="C6046" s="228" t="s">
        <v>62</v>
      </c>
      <c r="D6046" s="228" t="s">
        <v>205</v>
      </c>
      <c r="E6046" s="228">
        <v>15</v>
      </c>
      <c r="F6046" s="228">
        <v>77089</v>
      </c>
      <c r="G6046" s="228">
        <v>2161</v>
      </c>
      <c r="H6046" s="228">
        <v>3552</v>
      </c>
      <c r="I6046" s="228">
        <v>3346679.16</v>
      </c>
      <c r="J6046" s="228">
        <v>880508.99</v>
      </c>
      <c r="K6046" s="228">
        <v>685836.80000000005</v>
      </c>
      <c r="L6046" s="228">
        <v>5510864</v>
      </c>
    </row>
    <row r="6047" spans="1:12">
      <c r="A6047" s="228">
        <v>2012</v>
      </c>
      <c r="B6047" s="228" t="s">
        <v>193</v>
      </c>
      <c r="C6047" s="228" t="s">
        <v>62</v>
      </c>
      <c r="D6047" s="228" t="s">
        <v>205</v>
      </c>
      <c r="E6047" s="228">
        <v>20</v>
      </c>
      <c r="F6047" s="228">
        <v>63369</v>
      </c>
      <c r="G6047" s="228">
        <v>2374</v>
      </c>
      <c r="H6047" s="228">
        <v>4291</v>
      </c>
      <c r="I6047" s="228">
        <v>3778479.04</v>
      </c>
      <c r="J6047" s="228">
        <v>942223.01</v>
      </c>
      <c r="K6047" s="228">
        <v>582368.9</v>
      </c>
      <c r="L6047" s="228">
        <v>5970694.7800000003</v>
      </c>
    </row>
    <row r="6048" spans="1:12">
      <c r="A6048" s="228">
        <v>2012</v>
      </c>
      <c r="B6048" s="228" t="s">
        <v>193</v>
      </c>
      <c r="C6048" s="228" t="s">
        <v>62</v>
      </c>
      <c r="D6048" s="228" t="s">
        <v>205</v>
      </c>
      <c r="E6048" s="228">
        <v>25</v>
      </c>
      <c r="F6048" s="228">
        <v>54443</v>
      </c>
      <c r="G6048" s="228">
        <v>1702</v>
      </c>
      <c r="H6048" s="228">
        <v>3495</v>
      </c>
      <c r="I6048" s="228">
        <v>2770230.43</v>
      </c>
      <c r="J6048" s="228">
        <v>800099.92</v>
      </c>
      <c r="K6048" s="228">
        <v>436677.5</v>
      </c>
      <c r="L6048" s="228">
        <v>4619040.7300000004</v>
      </c>
    </row>
    <row r="6049" spans="1:12">
      <c r="A6049" s="228">
        <v>2012</v>
      </c>
      <c r="B6049" s="228" t="s">
        <v>193</v>
      </c>
      <c r="C6049" s="228" t="s">
        <v>62</v>
      </c>
      <c r="D6049" s="228" t="s">
        <v>205</v>
      </c>
      <c r="E6049" s="228">
        <v>30</v>
      </c>
      <c r="F6049" s="228">
        <v>80876</v>
      </c>
      <c r="G6049" s="228">
        <v>2359</v>
      </c>
      <c r="H6049" s="228">
        <v>4775</v>
      </c>
      <c r="I6049" s="228">
        <v>3752029</v>
      </c>
      <c r="J6049" s="228">
        <v>1077684.3999999999</v>
      </c>
      <c r="K6049" s="228">
        <v>563407.25</v>
      </c>
      <c r="L6049" s="228">
        <v>6272271.3799999999</v>
      </c>
    </row>
    <row r="6050" spans="1:12">
      <c r="A6050" s="228">
        <v>2012</v>
      </c>
      <c r="B6050" s="228" t="s">
        <v>193</v>
      </c>
      <c r="C6050" s="228" t="s">
        <v>62</v>
      </c>
      <c r="D6050" s="228" t="s">
        <v>205</v>
      </c>
      <c r="E6050" s="228">
        <v>35</v>
      </c>
      <c r="F6050" s="228">
        <v>85626</v>
      </c>
      <c r="G6050" s="228">
        <v>3130</v>
      </c>
      <c r="H6050" s="228">
        <v>5813</v>
      </c>
      <c r="I6050" s="228">
        <v>4353676.53</v>
      </c>
      <c r="J6050" s="228">
        <v>1399923.55</v>
      </c>
      <c r="K6050" s="228">
        <v>810243.55</v>
      </c>
      <c r="L6050" s="228">
        <v>7672195</v>
      </c>
    </row>
    <row r="6051" spans="1:12">
      <c r="A6051" s="228">
        <v>2012</v>
      </c>
      <c r="B6051" s="228" t="s">
        <v>193</v>
      </c>
      <c r="C6051" s="228" t="s">
        <v>62</v>
      </c>
      <c r="D6051" s="228" t="s">
        <v>205</v>
      </c>
      <c r="E6051" s="228">
        <v>40</v>
      </c>
      <c r="F6051" s="228">
        <v>92025</v>
      </c>
      <c r="G6051" s="228">
        <v>4094</v>
      </c>
      <c r="H6051" s="228">
        <v>7476</v>
      </c>
      <c r="I6051" s="228">
        <v>6305891.0599999996</v>
      </c>
      <c r="J6051" s="228">
        <v>1994317.99</v>
      </c>
      <c r="K6051" s="228">
        <v>1027389</v>
      </c>
      <c r="L6051" s="228">
        <v>10632847.449999999</v>
      </c>
    </row>
    <row r="6052" spans="1:12">
      <c r="A6052" s="228">
        <v>2012</v>
      </c>
      <c r="B6052" s="228" t="s">
        <v>193</v>
      </c>
      <c r="C6052" s="228" t="s">
        <v>62</v>
      </c>
      <c r="D6052" s="228" t="s">
        <v>205</v>
      </c>
      <c r="E6052" s="228">
        <v>45</v>
      </c>
      <c r="F6052" s="228">
        <v>88976</v>
      </c>
      <c r="G6052" s="228">
        <v>5295</v>
      </c>
      <c r="H6052" s="228">
        <v>9645</v>
      </c>
      <c r="I6052" s="228">
        <v>8189208.75</v>
      </c>
      <c r="J6052" s="228">
        <v>2476159.63</v>
      </c>
      <c r="K6052" s="228">
        <v>1744449.25</v>
      </c>
      <c r="L6052" s="228">
        <v>13969896.33</v>
      </c>
    </row>
    <row r="6053" spans="1:12">
      <c r="A6053" s="228">
        <v>2012</v>
      </c>
      <c r="B6053" s="228" t="s">
        <v>193</v>
      </c>
      <c r="C6053" s="228" t="s">
        <v>62</v>
      </c>
      <c r="D6053" s="228" t="s">
        <v>205</v>
      </c>
      <c r="E6053" s="228">
        <v>50</v>
      </c>
      <c r="F6053" s="228">
        <v>93458</v>
      </c>
      <c r="G6053" s="228">
        <v>7079</v>
      </c>
      <c r="H6053" s="228">
        <v>13309</v>
      </c>
      <c r="I6053" s="228">
        <v>11824442.6</v>
      </c>
      <c r="J6053" s="228">
        <v>3721112.98</v>
      </c>
      <c r="K6053" s="228">
        <v>2978331.48</v>
      </c>
      <c r="L6053" s="228">
        <v>20459645.399999999</v>
      </c>
    </row>
    <row r="6054" spans="1:12">
      <c r="A6054" s="228">
        <v>2012</v>
      </c>
      <c r="B6054" s="228" t="s">
        <v>193</v>
      </c>
      <c r="C6054" s="228" t="s">
        <v>62</v>
      </c>
      <c r="D6054" s="228" t="s">
        <v>205</v>
      </c>
      <c r="E6054" s="228">
        <v>55</v>
      </c>
      <c r="F6054" s="228">
        <v>88155</v>
      </c>
      <c r="G6054" s="228">
        <v>9231</v>
      </c>
      <c r="H6054" s="228">
        <v>19589</v>
      </c>
      <c r="I6054" s="228">
        <v>16815595.149999999</v>
      </c>
      <c r="J6054" s="228">
        <v>4746570.6100000003</v>
      </c>
      <c r="K6054" s="228">
        <v>3997926.03</v>
      </c>
      <c r="L6054" s="228">
        <v>27717181.309999999</v>
      </c>
    </row>
    <row r="6055" spans="1:12">
      <c r="A6055" s="228">
        <v>2012</v>
      </c>
      <c r="B6055" s="228" t="s">
        <v>193</v>
      </c>
      <c r="C6055" s="228" t="s">
        <v>62</v>
      </c>
      <c r="D6055" s="228" t="s">
        <v>205</v>
      </c>
      <c r="E6055" s="228">
        <v>60</v>
      </c>
      <c r="F6055" s="228">
        <v>81693</v>
      </c>
      <c r="G6055" s="228">
        <v>11576</v>
      </c>
      <c r="H6055" s="228">
        <v>25453</v>
      </c>
      <c r="I6055" s="228">
        <v>23671842.510000002</v>
      </c>
      <c r="J6055" s="228">
        <v>6177424.9400000004</v>
      </c>
      <c r="K6055" s="228">
        <v>5618036.6100000003</v>
      </c>
      <c r="L6055" s="228">
        <v>38193256.140000001</v>
      </c>
    </row>
    <row r="6056" spans="1:12">
      <c r="A6056" s="228">
        <v>2012</v>
      </c>
      <c r="B6056" s="228" t="s">
        <v>193</v>
      </c>
      <c r="C6056" s="228" t="s">
        <v>62</v>
      </c>
      <c r="D6056" s="228" t="s">
        <v>205</v>
      </c>
      <c r="E6056" s="228">
        <v>65</v>
      </c>
      <c r="F6056" s="228">
        <v>66172</v>
      </c>
      <c r="G6056" s="228">
        <v>12699</v>
      </c>
      <c r="H6056" s="228">
        <v>30257</v>
      </c>
      <c r="I6056" s="228">
        <v>27960011.449999999</v>
      </c>
      <c r="J6056" s="228">
        <v>7024863.3499999996</v>
      </c>
      <c r="K6056" s="228">
        <v>7348103.0099999998</v>
      </c>
      <c r="L6056" s="228">
        <v>45033360.43</v>
      </c>
    </row>
    <row r="6057" spans="1:12">
      <c r="A6057" s="228">
        <v>2012</v>
      </c>
      <c r="B6057" s="228" t="s">
        <v>193</v>
      </c>
      <c r="C6057" s="228" t="s">
        <v>62</v>
      </c>
      <c r="D6057" s="228" t="s">
        <v>205</v>
      </c>
      <c r="E6057" s="228">
        <v>70</v>
      </c>
      <c r="F6057" s="228">
        <v>46431</v>
      </c>
      <c r="G6057" s="228">
        <v>12344</v>
      </c>
      <c r="H6057" s="228">
        <v>31335</v>
      </c>
      <c r="I6057" s="228">
        <v>27881210.949999999</v>
      </c>
      <c r="J6057" s="228">
        <v>6613569.5599999996</v>
      </c>
      <c r="K6057" s="228">
        <v>7155141.5499999998</v>
      </c>
      <c r="L6057" s="228">
        <v>43599573.969999999</v>
      </c>
    </row>
    <row r="6058" spans="1:12">
      <c r="A6058" s="228">
        <v>2012</v>
      </c>
      <c r="B6058" s="228" t="s">
        <v>193</v>
      </c>
      <c r="C6058" s="228" t="s">
        <v>62</v>
      </c>
      <c r="D6058" s="228" t="s">
        <v>205</v>
      </c>
      <c r="E6058" s="228">
        <v>75</v>
      </c>
      <c r="F6058" s="228">
        <v>32299</v>
      </c>
      <c r="G6058" s="228">
        <v>11630</v>
      </c>
      <c r="H6058" s="228">
        <v>34331</v>
      </c>
      <c r="I6058" s="228">
        <v>27234243.010000002</v>
      </c>
      <c r="J6058" s="228">
        <v>5955865.4800000004</v>
      </c>
      <c r="K6058" s="228">
        <v>7221581.0999999996</v>
      </c>
      <c r="L6058" s="228">
        <v>41702251.439999998</v>
      </c>
    </row>
    <row r="6059" spans="1:12">
      <c r="A6059" s="228">
        <v>2012</v>
      </c>
      <c r="B6059" s="228" t="s">
        <v>193</v>
      </c>
      <c r="C6059" s="228" t="s">
        <v>62</v>
      </c>
      <c r="D6059" s="228" t="s">
        <v>205</v>
      </c>
      <c r="E6059" s="228">
        <v>80</v>
      </c>
      <c r="F6059" s="228">
        <v>24283</v>
      </c>
      <c r="G6059" s="228">
        <v>9762</v>
      </c>
      <c r="H6059" s="228">
        <v>35610</v>
      </c>
      <c r="I6059" s="228">
        <v>25721596.129999999</v>
      </c>
      <c r="J6059" s="228">
        <v>5020458.5999999996</v>
      </c>
      <c r="K6059" s="228">
        <v>5186403.05</v>
      </c>
      <c r="L6059" s="228">
        <v>37043187.640000001</v>
      </c>
    </row>
    <row r="6060" spans="1:12">
      <c r="A6060" s="228">
        <v>2012</v>
      </c>
      <c r="B6060" s="228" t="s">
        <v>193</v>
      </c>
      <c r="C6060" s="228" t="s">
        <v>62</v>
      </c>
      <c r="D6060" s="228" t="s">
        <v>205</v>
      </c>
      <c r="E6060" s="228">
        <v>85</v>
      </c>
      <c r="F6060" s="228">
        <v>10917</v>
      </c>
      <c r="G6060" s="228">
        <v>4294</v>
      </c>
      <c r="H6060" s="228">
        <v>18807</v>
      </c>
      <c r="I6060" s="228">
        <v>12216874.119999999</v>
      </c>
      <c r="J6060" s="228">
        <v>2156447.42</v>
      </c>
      <c r="K6060" s="228">
        <v>2039720.45</v>
      </c>
      <c r="L6060" s="228">
        <v>16873705.670000002</v>
      </c>
    </row>
    <row r="6061" spans="1:12">
      <c r="A6061" s="228">
        <v>2012</v>
      </c>
      <c r="B6061" s="228" t="s">
        <v>193</v>
      </c>
      <c r="C6061" s="228" t="s">
        <v>62</v>
      </c>
      <c r="D6061" s="228" t="s">
        <v>205</v>
      </c>
      <c r="E6061" s="228">
        <v>90</v>
      </c>
      <c r="F6061" s="228">
        <v>2784</v>
      </c>
      <c r="G6061" s="228">
        <v>900</v>
      </c>
      <c r="H6061" s="228">
        <v>5648</v>
      </c>
      <c r="I6061" s="228">
        <v>3167490.3</v>
      </c>
      <c r="J6061" s="228">
        <v>458948.83</v>
      </c>
      <c r="K6061" s="228">
        <v>388045</v>
      </c>
      <c r="L6061" s="228">
        <v>4131601.46</v>
      </c>
    </row>
    <row r="6062" spans="1:12">
      <c r="A6062" s="228">
        <v>2012</v>
      </c>
      <c r="B6062" s="228" t="s">
        <v>193</v>
      </c>
      <c r="C6062" s="228" t="s">
        <v>62</v>
      </c>
      <c r="D6062" s="228" t="s">
        <v>205</v>
      </c>
      <c r="E6062" s="228">
        <v>95</v>
      </c>
      <c r="F6062" s="228">
        <v>573</v>
      </c>
      <c r="G6062" s="228">
        <v>195</v>
      </c>
      <c r="H6062" s="228">
        <v>1259</v>
      </c>
      <c r="I6062" s="228">
        <v>717713.25</v>
      </c>
      <c r="J6062" s="228">
        <v>92317.62</v>
      </c>
      <c r="K6062" s="228">
        <v>40637</v>
      </c>
      <c r="L6062" s="228">
        <v>876224.97</v>
      </c>
    </row>
    <row r="6063" spans="1:12">
      <c r="A6063" s="228">
        <v>2012</v>
      </c>
      <c r="B6063" s="228" t="s">
        <v>193</v>
      </c>
      <c r="C6063" s="228" t="s">
        <v>62</v>
      </c>
      <c r="D6063" s="228" t="s">
        <v>206</v>
      </c>
      <c r="E6063" s="228">
        <v>0</v>
      </c>
      <c r="F6063" s="228">
        <v>70135</v>
      </c>
      <c r="G6063" s="228">
        <v>2041</v>
      </c>
      <c r="H6063" s="228">
        <v>7656</v>
      </c>
      <c r="I6063" s="228">
        <v>4340036.63</v>
      </c>
      <c r="J6063" s="228">
        <v>664391.54</v>
      </c>
      <c r="K6063" s="228">
        <v>158248.15</v>
      </c>
      <c r="L6063" s="228">
        <v>5565022.3399999999</v>
      </c>
    </row>
    <row r="6064" spans="1:12">
      <c r="A6064" s="228">
        <v>2012</v>
      </c>
      <c r="B6064" s="228" t="s">
        <v>193</v>
      </c>
      <c r="C6064" s="228" t="s">
        <v>62</v>
      </c>
      <c r="D6064" s="228" t="s">
        <v>206</v>
      </c>
      <c r="E6064" s="228">
        <v>5</v>
      </c>
      <c r="F6064" s="228">
        <v>71882</v>
      </c>
      <c r="G6064" s="228">
        <v>959</v>
      </c>
      <c r="H6064" s="228">
        <v>1465</v>
      </c>
      <c r="I6064" s="228">
        <v>1115361.95</v>
      </c>
      <c r="J6064" s="228">
        <v>312546.96999999997</v>
      </c>
      <c r="K6064" s="228">
        <v>98313</v>
      </c>
      <c r="L6064" s="228">
        <v>1733926.02</v>
      </c>
    </row>
    <row r="6065" spans="1:12">
      <c r="A6065" s="228">
        <v>2012</v>
      </c>
      <c r="B6065" s="228" t="s">
        <v>193</v>
      </c>
      <c r="C6065" s="228" t="s">
        <v>62</v>
      </c>
      <c r="D6065" s="228" t="s">
        <v>206</v>
      </c>
      <c r="E6065" s="228">
        <v>10</v>
      </c>
      <c r="F6065" s="228">
        <v>69239</v>
      </c>
      <c r="G6065" s="228">
        <v>1018</v>
      </c>
      <c r="H6065" s="228">
        <v>2023</v>
      </c>
      <c r="I6065" s="228">
        <v>1511709.75</v>
      </c>
      <c r="J6065" s="228">
        <v>380873.06</v>
      </c>
      <c r="K6065" s="228">
        <v>253066.95</v>
      </c>
      <c r="L6065" s="228">
        <v>2353700.04</v>
      </c>
    </row>
    <row r="6066" spans="1:12">
      <c r="A6066" s="228">
        <v>2012</v>
      </c>
      <c r="B6066" s="228" t="s">
        <v>193</v>
      </c>
      <c r="C6066" s="228" t="s">
        <v>62</v>
      </c>
      <c r="D6066" s="228" t="s">
        <v>206</v>
      </c>
      <c r="E6066" s="228">
        <v>15</v>
      </c>
      <c r="F6066" s="228">
        <v>73564</v>
      </c>
      <c r="G6066" s="228">
        <v>2578</v>
      </c>
      <c r="H6066" s="228">
        <v>6352</v>
      </c>
      <c r="I6066" s="228">
        <v>4581887.6100000003</v>
      </c>
      <c r="J6066" s="228">
        <v>903277.93</v>
      </c>
      <c r="K6066" s="228">
        <v>453000</v>
      </c>
      <c r="L6066" s="228">
        <v>6600395.7000000002</v>
      </c>
    </row>
    <row r="6067" spans="1:12">
      <c r="A6067" s="228">
        <v>2012</v>
      </c>
      <c r="B6067" s="228" t="s">
        <v>193</v>
      </c>
      <c r="C6067" s="228" t="s">
        <v>62</v>
      </c>
      <c r="D6067" s="228" t="s">
        <v>206</v>
      </c>
      <c r="E6067" s="228">
        <v>20</v>
      </c>
      <c r="F6067" s="228">
        <v>64482</v>
      </c>
      <c r="G6067" s="228">
        <v>3907</v>
      </c>
      <c r="H6067" s="228">
        <v>8426</v>
      </c>
      <c r="I6067" s="228">
        <v>6143466.4699999997</v>
      </c>
      <c r="J6067" s="228">
        <v>1282957.99</v>
      </c>
      <c r="K6067" s="228">
        <v>417852</v>
      </c>
      <c r="L6067" s="228">
        <v>8738306.5700000003</v>
      </c>
    </row>
    <row r="6068" spans="1:12">
      <c r="A6068" s="228">
        <v>2012</v>
      </c>
      <c r="B6068" s="228" t="s">
        <v>193</v>
      </c>
      <c r="C6068" s="228" t="s">
        <v>62</v>
      </c>
      <c r="D6068" s="228" t="s">
        <v>206</v>
      </c>
      <c r="E6068" s="228">
        <v>25</v>
      </c>
      <c r="F6068" s="228">
        <v>66215</v>
      </c>
      <c r="G6068" s="228">
        <v>4466</v>
      </c>
      <c r="H6068" s="228">
        <v>11987</v>
      </c>
      <c r="I6068" s="228">
        <v>9790236.6300000008</v>
      </c>
      <c r="J6068" s="228">
        <v>2318429.3199999998</v>
      </c>
      <c r="K6068" s="228">
        <v>585489</v>
      </c>
      <c r="L6068" s="228">
        <v>14290872.52</v>
      </c>
    </row>
    <row r="6069" spans="1:12">
      <c r="A6069" s="228">
        <v>2012</v>
      </c>
      <c r="B6069" s="228" t="s">
        <v>193</v>
      </c>
      <c r="C6069" s="228" t="s">
        <v>62</v>
      </c>
      <c r="D6069" s="228" t="s">
        <v>206</v>
      </c>
      <c r="E6069" s="228">
        <v>30</v>
      </c>
      <c r="F6069" s="228">
        <v>92712</v>
      </c>
      <c r="G6069" s="228">
        <v>8054</v>
      </c>
      <c r="H6069" s="228">
        <v>22955</v>
      </c>
      <c r="I6069" s="228">
        <v>20491159.379999999</v>
      </c>
      <c r="J6069" s="228">
        <v>4958548.9000000004</v>
      </c>
      <c r="K6069" s="228">
        <v>642002.15</v>
      </c>
      <c r="L6069" s="228">
        <v>29041142.82</v>
      </c>
    </row>
    <row r="6070" spans="1:12">
      <c r="A6070" s="228">
        <v>2012</v>
      </c>
      <c r="B6070" s="228" t="s">
        <v>193</v>
      </c>
      <c r="C6070" s="228" t="s">
        <v>62</v>
      </c>
      <c r="D6070" s="228" t="s">
        <v>206</v>
      </c>
      <c r="E6070" s="228">
        <v>35</v>
      </c>
      <c r="F6070" s="228">
        <v>94475</v>
      </c>
      <c r="G6070" s="228">
        <v>8541</v>
      </c>
      <c r="H6070" s="228">
        <v>21519</v>
      </c>
      <c r="I6070" s="228">
        <v>18863718.109999999</v>
      </c>
      <c r="J6070" s="228">
        <v>4673853.79</v>
      </c>
      <c r="K6070" s="228">
        <v>1080073</v>
      </c>
      <c r="L6070" s="228">
        <v>27521759.629999999</v>
      </c>
    </row>
    <row r="6071" spans="1:12">
      <c r="A6071" s="228">
        <v>2012</v>
      </c>
      <c r="B6071" s="228" t="s">
        <v>193</v>
      </c>
      <c r="C6071" s="228" t="s">
        <v>62</v>
      </c>
      <c r="D6071" s="228" t="s">
        <v>206</v>
      </c>
      <c r="E6071" s="228">
        <v>40</v>
      </c>
      <c r="F6071" s="228">
        <v>102144</v>
      </c>
      <c r="G6071" s="228">
        <v>8997</v>
      </c>
      <c r="H6071" s="228">
        <v>17983</v>
      </c>
      <c r="I6071" s="228">
        <v>14392594.16</v>
      </c>
      <c r="J6071" s="228">
        <v>3847400.81</v>
      </c>
      <c r="K6071" s="228">
        <v>1507939.5</v>
      </c>
      <c r="L6071" s="228">
        <v>22333891.390000001</v>
      </c>
    </row>
    <row r="6072" spans="1:12">
      <c r="A6072" s="228">
        <v>2012</v>
      </c>
      <c r="B6072" s="228" t="s">
        <v>193</v>
      </c>
      <c r="C6072" s="228" t="s">
        <v>62</v>
      </c>
      <c r="D6072" s="228" t="s">
        <v>206</v>
      </c>
      <c r="E6072" s="228">
        <v>45</v>
      </c>
      <c r="F6072" s="228">
        <v>96852</v>
      </c>
      <c r="G6072" s="228">
        <v>7986</v>
      </c>
      <c r="H6072" s="228">
        <v>16086</v>
      </c>
      <c r="I6072" s="228">
        <v>13013096.560000001</v>
      </c>
      <c r="J6072" s="228">
        <v>3628605.6</v>
      </c>
      <c r="K6072" s="228">
        <v>1746970</v>
      </c>
      <c r="L6072" s="228">
        <v>20687873.57</v>
      </c>
    </row>
    <row r="6073" spans="1:12">
      <c r="A6073" s="228">
        <v>2012</v>
      </c>
      <c r="B6073" s="228" t="s">
        <v>193</v>
      </c>
      <c r="C6073" s="228" t="s">
        <v>62</v>
      </c>
      <c r="D6073" s="228" t="s">
        <v>206</v>
      </c>
      <c r="E6073" s="228">
        <v>50</v>
      </c>
      <c r="F6073" s="228">
        <v>100505</v>
      </c>
      <c r="G6073" s="228">
        <v>9957</v>
      </c>
      <c r="H6073" s="228">
        <v>21705</v>
      </c>
      <c r="I6073" s="228">
        <v>16850754.73</v>
      </c>
      <c r="J6073" s="228">
        <v>4438678.67</v>
      </c>
      <c r="K6073" s="228">
        <v>2518606.5499999998</v>
      </c>
      <c r="L6073" s="228">
        <v>26555921.129999999</v>
      </c>
    </row>
    <row r="6074" spans="1:12">
      <c r="A6074" s="228">
        <v>2012</v>
      </c>
      <c r="B6074" s="228" t="s">
        <v>193</v>
      </c>
      <c r="C6074" s="228" t="s">
        <v>62</v>
      </c>
      <c r="D6074" s="228" t="s">
        <v>206</v>
      </c>
      <c r="E6074" s="228">
        <v>55</v>
      </c>
      <c r="F6074" s="228">
        <v>95641</v>
      </c>
      <c r="G6074" s="228">
        <v>10909</v>
      </c>
      <c r="H6074" s="228">
        <v>22754</v>
      </c>
      <c r="I6074" s="228">
        <v>18991171.57</v>
      </c>
      <c r="J6074" s="228">
        <v>5060760.67</v>
      </c>
      <c r="K6074" s="228">
        <v>4071603.9</v>
      </c>
      <c r="L6074" s="228">
        <v>30762411.420000002</v>
      </c>
    </row>
    <row r="6075" spans="1:12">
      <c r="A6075" s="228">
        <v>2012</v>
      </c>
      <c r="B6075" s="228" t="s">
        <v>193</v>
      </c>
      <c r="C6075" s="228" t="s">
        <v>62</v>
      </c>
      <c r="D6075" s="228" t="s">
        <v>206</v>
      </c>
      <c r="E6075" s="228">
        <v>60</v>
      </c>
      <c r="F6075" s="228">
        <v>87898</v>
      </c>
      <c r="G6075" s="228">
        <v>12428</v>
      </c>
      <c r="H6075" s="228">
        <v>29352</v>
      </c>
      <c r="I6075" s="228">
        <v>24200869.469999999</v>
      </c>
      <c r="J6075" s="228">
        <v>6162119.0099999998</v>
      </c>
      <c r="K6075" s="228">
        <v>5518343.0499999998</v>
      </c>
      <c r="L6075" s="228">
        <v>38679041.299999997</v>
      </c>
    </row>
    <row r="6076" spans="1:12">
      <c r="A6076" s="228">
        <v>2012</v>
      </c>
      <c r="B6076" s="228" t="s">
        <v>193</v>
      </c>
      <c r="C6076" s="228" t="s">
        <v>62</v>
      </c>
      <c r="D6076" s="228" t="s">
        <v>206</v>
      </c>
      <c r="E6076" s="228">
        <v>65</v>
      </c>
      <c r="F6076" s="228">
        <v>69859</v>
      </c>
      <c r="G6076" s="228">
        <v>12433</v>
      </c>
      <c r="H6076" s="228">
        <v>30894</v>
      </c>
      <c r="I6076" s="228">
        <v>25685122.300000001</v>
      </c>
      <c r="J6076" s="228">
        <v>6159843.0800000001</v>
      </c>
      <c r="K6076" s="228">
        <v>6627350.7000000002</v>
      </c>
      <c r="L6076" s="228">
        <v>40859279.479999997</v>
      </c>
    </row>
    <row r="6077" spans="1:12">
      <c r="A6077" s="228">
        <v>2012</v>
      </c>
      <c r="B6077" s="228" t="s">
        <v>193</v>
      </c>
      <c r="C6077" s="228" t="s">
        <v>62</v>
      </c>
      <c r="D6077" s="228" t="s">
        <v>206</v>
      </c>
      <c r="E6077" s="228">
        <v>70</v>
      </c>
      <c r="F6077" s="228">
        <v>49131</v>
      </c>
      <c r="G6077" s="228">
        <v>10878</v>
      </c>
      <c r="H6077" s="228">
        <v>32319</v>
      </c>
      <c r="I6077" s="228">
        <v>25878000.600000001</v>
      </c>
      <c r="J6077" s="228">
        <v>5881303.4199999999</v>
      </c>
      <c r="K6077" s="228">
        <v>6535472.4400000004</v>
      </c>
      <c r="L6077" s="228">
        <v>39867214.450000003</v>
      </c>
    </row>
    <row r="6078" spans="1:12">
      <c r="A6078" s="228">
        <v>2012</v>
      </c>
      <c r="B6078" s="228" t="s">
        <v>193</v>
      </c>
      <c r="C6078" s="228" t="s">
        <v>62</v>
      </c>
      <c r="D6078" s="228" t="s">
        <v>206</v>
      </c>
      <c r="E6078" s="228">
        <v>75</v>
      </c>
      <c r="F6078" s="228">
        <v>37248</v>
      </c>
      <c r="G6078" s="228">
        <v>10495</v>
      </c>
      <c r="H6078" s="228">
        <v>34644</v>
      </c>
      <c r="I6078" s="228">
        <v>25834738.129999999</v>
      </c>
      <c r="J6078" s="228">
        <v>5190611.43</v>
      </c>
      <c r="K6078" s="228">
        <v>5322750.75</v>
      </c>
      <c r="L6078" s="228">
        <v>37756007.789999999</v>
      </c>
    </row>
    <row r="6079" spans="1:12">
      <c r="A6079" s="228">
        <v>2012</v>
      </c>
      <c r="B6079" s="228" t="s">
        <v>193</v>
      </c>
      <c r="C6079" s="228" t="s">
        <v>62</v>
      </c>
      <c r="D6079" s="228" t="s">
        <v>206</v>
      </c>
      <c r="E6079" s="228">
        <v>80</v>
      </c>
      <c r="F6079" s="228">
        <v>30576</v>
      </c>
      <c r="G6079" s="228">
        <v>8142</v>
      </c>
      <c r="H6079" s="228">
        <v>38060</v>
      </c>
      <c r="I6079" s="228">
        <v>26268264.449999999</v>
      </c>
      <c r="J6079" s="228">
        <v>4780334.08</v>
      </c>
      <c r="K6079" s="228">
        <v>4214719.95</v>
      </c>
      <c r="L6079" s="228">
        <v>36430137.170000002</v>
      </c>
    </row>
    <row r="6080" spans="1:12">
      <c r="A6080" s="228">
        <v>2012</v>
      </c>
      <c r="B6080" s="228" t="s">
        <v>193</v>
      </c>
      <c r="C6080" s="228" t="s">
        <v>62</v>
      </c>
      <c r="D6080" s="228" t="s">
        <v>206</v>
      </c>
      <c r="E6080" s="228">
        <v>85</v>
      </c>
      <c r="F6080" s="228">
        <v>18903</v>
      </c>
      <c r="G6080" s="228">
        <v>4756</v>
      </c>
      <c r="H6080" s="228">
        <v>29908</v>
      </c>
      <c r="I6080" s="228">
        <v>18040120.280000001</v>
      </c>
      <c r="J6080" s="228">
        <v>2756422.13</v>
      </c>
      <c r="K6080" s="228">
        <v>2090063.2</v>
      </c>
      <c r="L6080" s="228">
        <v>23506434.870000001</v>
      </c>
    </row>
    <row r="6081" spans="1:12">
      <c r="A6081" s="228">
        <v>2012</v>
      </c>
      <c r="B6081" s="228" t="s">
        <v>193</v>
      </c>
      <c r="C6081" s="228" t="s">
        <v>62</v>
      </c>
      <c r="D6081" s="228" t="s">
        <v>206</v>
      </c>
      <c r="E6081" s="228">
        <v>90</v>
      </c>
      <c r="F6081" s="228">
        <v>7682</v>
      </c>
      <c r="G6081" s="228">
        <v>1720</v>
      </c>
      <c r="H6081" s="228">
        <v>13779</v>
      </c>
      <c r="I6081" s="228">
        <v>7776601.7199999997</v>
      </c>
      <c r="J6081" s="228">
        <v>1003420.49</v>
      </c>
      <c r="K6081" s="228">
        <v>538722.4</v>
      </c>
      <c r="L6081" s="228">
        <v>9570539.4000000004</v>
      </c>
    </row>
    <row r="6082" spans="1:12">
      <c r="A6082" s="228">
        <v>2012</v>
      </c>
      <c r="B6082" s="228" t="s">
        <v>193</v>
      </c>
      <c r="C6082" s="228" t="s">
        <v>62</v>
      </c>
      <c r="D6082" s="228" t="s">
        <v>206</v>
      </c>
      <c r="E6082" s="228">
        <v>95</v>
      </c>
      <c r="F6082" s="228">
        <v>2299</v>
      </c>
      <c r="G6082" s="228">
        <v>434</v>
      </c>
      <c r="H6082" s="228">
        <v>3872</v>
      </c>
      <c r="I6082" s="228">
        <v>2100369.17</v>
      </c>
      <c r="J6082" s="228">
        <v>231963.88</v>
      </c>
      <c r="K6082" s="228">
        <v>86683</v>
      </c>
      <c r="L6082" s="228">
        <v>2474575.04</v>
      </c>
    </row>
    <row r="6083" spans="1:12">
      <c r="A6083" s="228">
        <v>2012</v>
      </c>
      <c r="B6083" s="228" t="s">
        <v>193</v>
      </c>
      <c r="C6083" s="228" t="s">
        <v>63</v>
      </c>
      <c r="D6083" s="228" t="s">
        <v>205</v>
      </c>
      <c r="E6083" s="228">
        <v>0</v>
      </c>
      <c r="F6083" s="228">
        <v>62489</v>
      </c>
      <c r="G6083" s="228">
        <v>2435</v>
      </c>
      <c r="H6083" s="228">
        <v>7979</v>
      </c>
      <c r="I6083" s="228">
        <v>6880032.29</v>
      </c>
      <c r="J6083" s="228">
        <v>815783.3</v>
      </c>
      <c r="K6083" s="228">
        <v>45029</v>
      </c>
      <c r="L6083" s="228">
        <v>8083276.5999999996</v>
      </c>
    </row>
    <row r="6084" spans="1:12">
      <c r="A6084" s="228">
        <v>2012</v>
      </c>
      <c r="B6084" s="228" t="s">
        <v>193</v>
      </c>
      <c r="C6084" s="228" t="s">
        <v>63</v>
      </c>
      <c r="D6084" s="228" t="s">
        <v>205</v>
      </c>
      <c r="E6084" s="228">
        <v>5</v>
      </c>
      <c r="F6084" s="228">
        <v>66700</v>
      </c>
      <c r="G6084" s="228">
        <v>1301</v>
      </c>
      <c r="H6084" s="228">
        <v>2022</v>
      </c>
      <c r="I6084" s="228">
        <v>1550434.53</v>
      </c>
      <c r="J6084" s="228">
        <v>342487.53</v>
      </c>
      <c r="K6084" s="228">
        <v>93606.2</v>
      </c>
      <c r="L6084" s="228">
        <v>2222041.37</v>
      </c>
    </row>
    <row r="6085" spans="1:12">
      <c r="A6085" s="228">
        <v>2012</v>
      </c>
      <c r="B6085" s="228" t="s">
        <v>193</v>
      </c>
      <c r="C6085" s="228" t="s">
        <v>63</v>
      </c>
      <c r="D6085" s="228" t="s">
        <v>205</v>
      </c>
      <c r="E6085" s="228">
        <v>10</v>
      </c>
      <c r="F6085" s="228">
        <v>66284</v>
      </c>
      <c r="G6085" s="228">
        <v>912</v>
      </c>
      <c r="H6085" s="228">
        <v>1686</v>
      </c>
      <c r="I6085" s="228">
        <v>1280557.5</v>
      </c>
      <c r="J6085" s="228">
        <v>291220.05</v>
      </c>
      <c r="K6085" s="228">
        <v>238872.2</v>
      </c>
      <c r="L6085" s="228">
        <v>2009159.04</v>
      </c>
    </row>
    <row r="6086" spans="1:12">
      <c r="A6086" s="228">
        <v>2012</v>
      </c>
      <c r="B6086" s="228" t="s">
        <v>193</v>
      </c>
      <c r="C6086" s="228" t="s">
        <v>63</v>
      </c>
      <c r="D6086" s="228" t="s">
        <v>205</v>
      </c>
      <c r="E6086" s="228">
        <v>15</v>
      </c>
      <c r="F6086" s="228">
        <v>67340</v>
      </c>
      <c r="G6086" s="228">
        <v>1562</v>
      </c>
      <c r="H6086" s="228">
        <v>3067</v>
      </c>
      <c r="I6086" s="228">
        <v>2675377.56</v>
      </c>
      <c r="J6086" s="228">
        <v>570432.03</v>
      </c>
      <c r="K6086" s="228">
        <v>391010</v>
      </c>
      <c r="L6086" s="228">
        <v>4216559.2</v>
      </c>
    </row>
    <row r="6087" spans="1:12">
      <c r="A6087" s="228">
        <v>2012</v>
      </c>
      <c r="B6087" s="228" t="s">
        <v>193</v>
      </c>
      <c r="C6087" s="228" t="s">
        <v>63</v>
      </c>
      <c r="D6087" s="228" t="s">
        <v>205</v>
      </c>
      <c r="E6087" s="228">
        <v>20</v>
      </c>
      <c r="F6087" s="228">
        <v>50042</v>
      </c>
      <c r="G6087" s="228">
        <v>1459</v>
      </c>
      <c r="H6087" s="228">
        <v>2699</v>
      </c>
      <c r="I6087" s="228">
        <v>2422624.39</v>
      </c>
      <c r="J6087" s="228">
        <v>520211.51</v>
      </c>
      <c r="K6087" s="228">
        <v>330588.75</v>
      </c>
      <c r="L6087" s="228">
        <v>3792403.56</v>
      </c>
    </row>
    <row r="6088" spans="1:12">
      <c r="A6088" s="228">
        <v>2012</v>
      </c>
      <c r="B6088" s="228" t="s">
        <v>193</v>
      </c>
      <c r="C6088" s="228" t="s">
        <v>63</v>
      </c>
      <c r="D6088" s="228" t="s">
        <v>205</v>
      </c>
      <c r="E6088" s="228">
        <v>25</v>
      </c>
      <c r="F6088" s="228">
        <v>47398</v>
      </c>
      <c r="G6088" s="228">
        <v>1292</v>
      </c>
      <c r="H6088" s="228">
        <v>2553</v>
      </c>
      <c r="I6088" s="228">
        <v>2045599.84</v>
      </c>
      <c r="J6088" s="228">
        <v>475722.66</v>
      </c>
      <c r="K6088" s="228">
        <v>482627.55</v>
      </c>
      <c r="L6088" s="228">
        <v>3602489.49</v>
      </c>
    </row>
    <row r="6089" spans="1:12">
      <c r="A6089" s="228">
        <v>2012</v>
      </c>
      <c r="B6089" s="228" t="s">
        <v>193</v>
      </c>
      <c r="C6089" s="228" t="s">
        <v>63</v>
      </c>
      <c r="D6089" s="228" t="s">
        <v>205</v>
      </c>
      <c r="E6089" s="228">
        <v>30</v>
      </c>
      <c r="F6089" s="228">
        <v>63340</v>
      </c>
      <c r="G6089" s="228">
        <v>1881</v>
      </c>
      <c r="H6089" s="228">
        <v>3748</v>
      </c>
      <c r="I6089" s="228">
        <v>2832967.2</v>
      </c>
      <c r="J6089" s="228">
        <v>670501.03</v>
      </c>
      <c r="K6089" s="228">
        <v>478369.45</v>
      </c>
      <c r="L6089" s="228">
        <v>4752298.45</v>
      </c>
    </row>
    <row r="6090" spans="1:12">
      <c r="A6090" s="228">
        <v>2012</v>
      </c>
      <c r="B6090" s="228" t="s">
        <v>193</v>
      </c>
      <c r="C6090" s="228" t="s">
        <v>63</v>
      </c>
      <c r="D6090" s="228" t="s">
        <v>205</v>
      </c>
      <c r="E6090" s="228">
        <v>35</v>
      </c>
      <c r="F6090" s="228">
        <v>68386</v>
      </c>
      <c r="G6090" s="228">
        <v>2347</v>
      </c>
      <c r="H6090" s="228">
        <v>5267</v>
      </c>
      <c r="I6090" s="228">
        <v>4060225.06</v>
      </c>
      <c r="J6090" s="228">
        <v>980941.32</v>
      </c>
      <c r="K6090" s="228">
        <v>900037.75</v>
      </c>
      <c r="L6090" s="228">
        <v>7070465.1399999997</v>
      </c>
    </row>
    <row r="6091" spans="1:12">
      <c r="A6091" s="228">
        <v>2012</v>
      </c>
      <c r="B6091" s="228" t="s">
        <v>193</v>
      </c>
      <c r="C6091" s="228" t="s">
        <v>63</v>
      </c>
      <c r="D6091" s="228" t="s">
        <v>205</v>
      </c>
      <c r="E6091" s="228">
        <v>40</v>
      </c>
      <c r="F6091" s="228">
        <v>73753</v>
      </c>
      <c r="G6091" s="228">
        <v>3563</v>
      </c>
      <c r="H6091" s="228">
        <v>6730</v>
      </c>
      <c r="I6091" s="228">
        <v>5247455.07</v>
      </c>
      <c r="J6091" s="228">
        <v>1260635.3</v>
      </c>
      <c r="K6091" s="228">
        <v>1023968.32</v>
      </c>
      <c r="L6091" s="228">
        <v>8890038.4100000001</v>
      </c>
    </row>
    <row r="6092" spans="1:12">
      <c r="A6092" s="228">
        <v>2012</v>
      </c>
      <c r="B6092" s="228" t="s">
        <v>193</v>
      </c>
      <c r="C6092" s="228" t="s">
        <v>63</v>
      </c>
      <c r="D6092" s="228" t="s">
        <v>205</v>
      </c>
      <c r="E6092" s="228">
        <v>45</v>
      </c>
      <c r="F6092" s="228">
        <v>72425</v>
      </c>
      <c r="G6092" s="228">
        <v>3983</v>
      </c>
      <c r="H6092" s="228">
        <v>7763</v>
      </c>
      <c r="I6092" s="228">
        <v>6836807.8099999996</v>
      </c>
      <c r="J6092" s="228">
        <v>1797765.68</v>
      </c>
      <c r="K6092" s="228">
        <v>1722789.84</v>
      </c>
      <c r="L6092" s="228">
        <v>12147657.52</v>
      </c>
    </row>
    <row r="6093" spans="1:12">
      <c r="A6093" s="228">
        <v>2012</v>
      </c>
      <c r="B6093" s="228" t="s">
        <v>193</v>
      </c>
      <c r="C6093" s="228" t="s">
        <v>63</v>
      </c>
      <c r="D6093" s="228" t="s">
        <v>205</v>
      </c>
      <c r="E6093" s="228">
        <v>50</v>
      </c>
      <c r="F6093" s="228">
        <v>75599</v>
      </c>
      <c r="G6093" s="228">
        <v>5593</v>
      </c>
      <c r="H6093" s="228">
        <v>11419</v>
      </c>
      <c r="I6093" s="228">
        <v>10083588.630000001</v>
      </c>
      <c r="J6093" s="228">
        <v>2589876.2200000002</v>
      </c>
      <c r="K6093" s="228">
        <v>2362465.52</v>
      </c>
      <c r="L6093" s="228">
        <v>17185864.390000001</v>
      </c>
    </row>
    <row r="6094" spans="1:12">
      <c r="A6094" s="228">
        <v>2012</v>
      </c>
      <c r="B6094" s="228" t="s">
        <v>193</v>
      </c>
      <c r="C6094" s="228" t="s">
        <v>63</v>
      </c>
      <c r="D6094" s="228" t="s">
        <v>205</v>
      </c>
      <c r="E6094" s="228">
        <v>55</v>
      </c>
      <c r="F6094" s="228">
        <v>71222</v>
      </c>
      <c r="G6094" s="228">
        <v>7620</v>
      </c>
      <c r="H6094" s="228">
        <v>15513</v>
      </c>
      <c r="I6094" s="228">
        <v>14454944.23</v>
      </c>
      <c r="J6094" s="228">
        <v>3563314.21</v>
      </c>
      <c r="K6094" s="228">
        <v>3526538.05</v>
      </c>
      <c r="L6094" s="228">
        <v>24270196.399999999</v>
      </c>
    </row>
    <row r="6095" spans="1:12">
      <c r="A6095" s="228">
        <v>2012</v>
      </c>
      <c r="B6095" s="228" t="s">
        <v>193</v>
      </c>
      <c r="C6095" s="228" t="s">
        <v>63</v>
      </c>
      <c r="D6095" s="228" t="s">
        <v>205</v>
      </c>
      <c r="E6095" s="228">
        <v>60</v>
      </c>
      <c r="F6095" s="228">
        <v>67523</v>
      </c>
      <c r="G6095" s="228">
        <v>10207</v>
      </c>
      <c r="H6095" s="228">
        <v>22347</v>
      </c>
      <c r="I6095" s="228">
        <v>20159995.920000002</v>
      </c>
      <c r="J6095" s="228">
        <v>4921306.54</v>
      </c>
      <c r="K6095" s="228">
        <v>6262132.2300000004</v>
      </c>
      <c r="L6095" s="228">
        <v>34973146.719999999</v>
      </c>
    </row>
    <row r="6096" spans="1:12">
      <c r="A6096" s="228">
        <v>2012</v>
      </c>
      <c r="B6096" s="228" t="s">
        <v>193</v>
      </c>
      <c r="C6096" s="228" t="s">
        <v>63</v>
      </c>
      <c r="D6096" s="228" t="s">
        <v>205</v>
      </c>
      <c r="E6096" s="228">
        <v>65</v>
      </c>
      <c r="F6096" s="228">
        <v>53948</v>
      </c>
      <c r="G6096" s="228">
        <v>11117</v>
      </c>
      <c r="H6096" s="228">
        <v>27001</v>
      </c>
      <c r="I6096" s="228">
        <v>23904836.890000001</v>
      </c>
      <c r="J6096" s="228">
        <v>5634912.9100000001</v>
      </c>
      <c r="K6096" s="228">
        <v>7074028.2999999998</v>
      </c>
      <c r="L6096" s="228">
        <v>40343359.539999999</v>
      </c>
    </row>
    <row r="6097" spans="1:12">
      <c r="A6097" s="228">
        <v>2012</v>
      </c>
      <c r="B6097" s="228" t="s">
        <v>193</v>
      </c>
      <c r="C6097" s="228" t="s">
        <v>63</v>
      </c>
      <c r="D6097" s="228" t="s">
        <v>205</v>
      </c>
      <c r="E6097" s="228">
        <v>70</v>
      </c>
      <c r="F6097" s="228">
        <v>36787</v>
      </c>
      <c r="G6097" s="228">
        <v>10179</v>
      </c>
      <c r="H6097" s="228">
        <v>26198</v>
      </c>
      <c r="I6097" s="228">
        <v>22099174.43</v>
      </c>
      <c r="J6097" s="228">
        <v>4963864.7699999996</v>
      </c>
      <c r="K6097" s="228">
        <v>6303351.0999999996</v>
      </c>
      <c r="L6097" s="228">
        <v>35992212.82</v>
      </c>
    </row>
    <row r="6098" spans="1:12">
      <c r="A6098" s="228">
        <v>2012</v>
      </c>
      <c r="B6098" s="228" t="s">
        <v>193</v>
      </c>
      <c r="C6098" s="228" t="s">
        <v>63</v>
      </c>
      <c r="D6098" s="228" t="s">
        <v>205</v>
      </c>
      <c r="E6098" s="228">
        <v>75</v>
      </c>
      <c r="F6098" s="228">
        <v>24289</v>
      </c>
      <c r="G6098" s="228">
        <v>8378</v>
      </c>
      <c r="H6098" s="228">
        <v>25982</v>
      </c>
      <c r="I6098" s="228">
        <v>20418093.41</v>
      </c>
      <c r="J6098" s="228">
        <v>4266621.66</v>
      </c>
      <c r="K6098" s="228">
        <v>5219645.9000000004</v>
      </c>
      <c r="L6098" s="228">
        <v>31727923.350000001</v>
      </c>
    </row>
    <row r="6099" spans="1:12">
      <c r="A6099" s="228">
        <v>2012</v>
      </c>
      <c r="B6099" s="228" t="s">
        <v>193</v>
      </c>
      <c r="C6099" s="228" t="s">
        <v>63</v>
      </c>
      <c r="D6099" s="228" t="s">
        <v>205</v>
      </c>
      <c r="E6099" s="228">
        <v>80</v>
      </c>
      <c r="F6099" s="228">
        <v>16869</v>
      </c>
      <c r="G6099" s="228">
        <v>7303</v>
      </c>
      <c r="H6099" s="228">
        <v>25404</v>
      </c>
      <c r="I6099" s="228">
        <v>17655169.969999999</v>
      </c>
      <c r="J6099" s="228">
        <v>3318876.21</v>
      </c>
      <c r="K6099" s="228">
        <v>3780785.6</v>
      </c>
      <c r="L6099" s="228">
        <v>25983442.550000001</v>
      </c>
    </row>
    <row r="6100" spans="1:12">
      <c r="A6100" s="228">
        <v>2012</v>
      </c>
      <c r="B6100" s="228" t="s">
        <v>193</v>
      </c>
      <c r="C6100" s="228" t="s">
        <v>63</v>
      </c>
      <c r="D6100" s="228" t="s">
        <v>205</v>
      </c>
      <c r="E6100" s="228">
        <v>85</v>
      </c>
      <c r="F6100" s="228">
        <v>6970</v>
      </c>
      <c r="G6100" s="228">
        <v>2870</v>
      </c>
      <c r="H6100" s="228">
        <v>12974</v>
      </c>
      <c r="I6100" s="228">
        <v>8150471.5800000001</v>
      </c>
      <c r="J6100" s="228">
        <v>1234867.9099999999</v>
      </c>
      <c r="K6100" s="228">
        <v>1205632.7</v>
      </c>
      <c r="L6100" s="228">
        <v>11085777.970000001</v>
      </c>
    </row>
    <row r="6101" spans="1:12">
      <c r="A6101" s="228">
        <v>2012</v>
      </c>
      <c r="B6101" s="228" t="s">
        <v>193</v>
      </c>
      <c r="C6101" s="228" t="s">
        <v>63</v>
      </c>
      <c r="D6101" s="228" t="s">
        <v>205</v>
      </c>
      <c r="E6101" s="228">
        <v>90</v>
      </c>
      <c r="F6101" s="228">
        <v>1546</v>
      </c>
      <c r="G6101" s="228">
        <v>518</v>
      </c>
      <c r="H6101" s="228">
        <v>3010</v>
      </c>
      <c r="I6101" s="228">
        <v>1649487.38</v>
      </c>
      <c r="J6101" s="228">
        <v>210524.63</v>
      </c>
      <c r="K6101" s="228">
        <v>184262.6</v>
      </c>
      <c r="L6101" s="228">
        <v>2128064.9900000002</v>
      </c>
    </row>
    <row r="6102" spans="1:12">
      <c r="A6102" s="228">
        <v>2012</v>
      </c>
      <c r="B6102" s="228" t="s">
        <v>193</v>
      </c>
      <c r="C6102" s="228" t="s">
        <v>63</v>
      </c>
      <c r="D6102" s="228" t="s">
        <v>205</v>
      </c>
      <c r="E6102" s="228">
        <v>95</v>
      </c>
      <c r="F6102" s="228">
        <v>361</v>
      </c>
      <c r="G6102" s="228">
        <v>91</v>
      </c>
      <c r="H6102" s="228">
        <v>801</v>
      </c>
      <c r="I6102" s="228">
        <v>463831</v>
      </c>
      <c r="J6102" s="228">
        <v>49825.86</v>
      </c>
      <c r="K6102" s="228">
        <v>10664</v>
      </c>
      <c r="L6102" s="228">
        <v>535806.6</v>
      </c>
    </row>
    <row r="6103" spans="1:12">
      <c r="A6103" s="228">
        <v>2012</v>
      </c>
      <c r="B6103" s="228" t="s">
        <v>193</v>
      </c>
      <c r="C6103" s="228" t="s">
        <v>63</v>
      </c>
      <c r="D6103" s="228" t="s">
        <v>206</v>
      </c>
      <c r="E6103" s="228">
        <v>0</v>
      </c>
      <c r="F6103" s="228">
        <v>59095</v>
      </c>
      <c r="G6103" s="228">
        <v>1738</v>
      </c>
      <c r="H6103" s="228">
        <v>6679</v>
      </c>
      <c r="I6103" s="228">
        <v>4935989.33</v>
      </c>
      <c r="J6103" s="228">
        <v>564794.68999999994</v>
      </c>
      <c r="K6103" s="228">
        <v>185094</v>
      </c>
      <c r="L6103" s="228">
        <v>6001952.4699999997</v>
      </c>
    </row>
    <row r="6104" spans="1:12">
      <c r="A6104" s="228">
        <v>2012</v>
      </c>
      <c r="B6104" s="228" t="s">
        <v>193</v>
      </c>
      <c r="C6104" s="228" t="s">
        <v>63</v>
      </c>
      <c r="D6104" s="228" t="s">
        <v>206</v>
      </c>
      <c r="E6104" s="228">
        <v>5</v>
      </c>
      <c r="F6104" s="228">
        <v>62442</v>
      </c>
      <c r="G6104" s="228">
        <v>922</v>
      </c>
      <c r="H6104" s="228">
        <v>1354</v>
      </c>
      <c r="I6104" s="228">
        <v>1154217.24</v>
      </c>
      <c r="J6104" s="228">
        <v>245807.56</v>
      </c>
      <c r="K6104" s="228">
        <v>127424.2</v>
      </c>
      <c r="L6104" s="228">
        <v>1721113.73</v>
      </c>
    </row>
    <row r="6105" spans="1:12">
      <c r="A6105" s="228">
        <v>2012</v>
      </c>
      <c r="B6105" s="228" t="s">
        <v>193</v>
      </c>
      <c r="C6105" s="228" t="s">
        <v>63</v>
      </c>
      <c r="D6105" s="228" t="s">
        <v>206</v>
      </c>
      <c r="E6105" s="228">
        <v>10</v>
      </c>
      <c r="F6105" s="228">
        <v>62574</v>
      </c>
      <c r="G6105" s="228">
        <v>840</v>
      </c>
      <c r="H6105" s="228">
        <v>1423</v>
      </c>
      <c r="I6105" s="228">
        <v>1120955.1499999999</v>
      </c>
      <c r="J6105" s="228">
        <v>245983.05</v>
      </c>
      <c r="K6105" s="228">
        <v>134990.5</v>
      </c>
      <c r="L6105" s="228">
        <v>1700877.84</v>
      </c>
    </row>
    <row r="6106" spans="1:12">
      <c r="A6106" s="228">
        <v>2012</v>
      </c>
      <c r="B6106" s="228" t="s">
        <v>193</v>
      </c>
      <c r="C6106" s="228" t="s">
        <v>63</v>
      </c>
      <c r="D6106" s="228" t="s">
        <v>206</v>
      </c>
      <c r="E6106" s="228">
        <v>15</v>
      </c>
      <c r="F6106" s="228">
        <v>63704</v>
      </c>
      <c r="G6106" s="228">
        <v>1946</v>
      </c>
      <c r="H6106" s="228">
        <v>4749</v>
      </c>
      <c r="I6106" s="228">
        <v>3409582.3</v>
      </c>
      <c r="J6106" s="228">
        <v>650027.19999999995</v>
      </c>
      <c r="K6106" s="228">
        <v>252062.1</v>
      </c>
      <c r="L6106" s="228">
        <v>4833401.8499999996</v>
      </c>
    </row>
    <row r="6107" spans="1:12">
      <c r="A6107" s="228">
        <v>2012</v>
      </c>
      <c r="B6107" s="228" t="s">
        <v>193</v>
      </c>
      <c r="C6107" s="228" t="s">
        <v>63</v>
      </c>
      <c r="D6107" s="228" t="s">
        <v>206</v>
      </c>
      <c r="E6107" s="228">
        <v>20</v>
      </c>
      <c r="F6107" s="228">
        <v>53266</v>
      </c>
      <c r="G6107" s="228">
        <v>2452</v>
      </c>
      <c r="H6107" s="228">
        <v>5970</v>
      </c>
      <c r="I6107" s="228">
        <v>4306461.79</v>
      </c>
      <c r="J6107" s="228">
        <v>919710.97</v>
      </c>
      <c r="K6107" s="228">
        <v>290453.95</v>
      </c>
      <c r="L6107" s="228">
        <v>6331485</v>
      </c>
    </row>
    <row r="6108" spans="1:12">
      <c r="A6108" s="228">
        <v>2012</v>
      </c>
      <c r="B6108" s="228" t="s">
        <v>193</v>
      </c>
      <c r="C6108" s="228" t="s">
        <v>63</v>
      </c>
      <c r="D6108" s="228" t="s">
        <v>206</v>
      </c>
      <c r="E6108" s="228">
        <v>25</v>
      </c>
      <c r="F6108" s="228">
        <v>56321</v>
      </c>
      <c r="G6108" s="228">
        <v>3992</v>
      </c>
      <c r="H6108" s="228">
        <v>13195</v>
      </c>
      <c r="I6108" s="228">
        <v>9952816.3900000006</v>
      </c>
      <c r="J6108" s="228">
        <v>2508495.42</v>
      </c>
      <c r="K6108" s="228">
        <v>504992.55</v>
      </c>
      <c r="L6108" s="228">
        <v>14745917.779999999</v>
      </c>
    </row>
    <row r="6109" spans="1:12">
      <c r="A6109" s="228">
        <v>2012</v>
      </c>
      <c r="B6109" s="228" t="s">
        <v>193</v>
      </c>
      <c r="C6109" s="228" t="s">
        <v>63</v>
      </c>
      <c r="D6109" s="228" t="s">
        <v>206</v>
      </c>
      <c r="E6109" s="228">
        <v>30</v>
      </c>
      <c r="F6109" s="228">
        <v>71030</v>
      </c>
      <c r="G6109" s="228">
        <v>5769</v>
      </c>
      <c r="H6109" s="228">
        <v>19798</v>
      </c>
      <c r="I6109" s="228">
        <v>15443447.369999999</v>
      </c>
      <c r="J6109" s="228">
        <v>3935633.9</v>
      </c>
      <c r="K6109" s="228">
        <v>673844.9</v>
      </c>
      <c r="L6109" s="228">
        <v>22742353.719999999</v>
      </c>
    </row>
    <row r="6110" spans="1:12">
      <c r="A6110" s="228">
        <v>2012</v>
      </c>
      <c r="B6110" s="228" t="s">
        <v>193</v>
      </c>
      <c r="C6110" s="228" t="s">
        <v>63</v>
      </c>
      <c r="D6110" s="228" t="s">
        <v>206</v>
      </c>
      <c r="E6110" s="228">
        <v>35</v>
      </c>
      <c r="F6110" s="228">
        <v>75306</v>
      </c>
      <c r="G6110" s="228">
        <v>6122</v>
      </c>
      <c r="H6110" s="228">
        <v>17023</v>
      </c>
      <c r="I6110" s="228">
        <v>13564937.01</v>
      </c>
      <c r="J6110" s="228">
        <v>3369648.97</v>
      </c>
      <c r="K6110" s="228">
        <v>958126.5</v>
      </c>
      <c r="L6110" s="228">
        <v>20567106.859999999</v>
      </c>
    </row>
    <row r="6111" spans="1:12">
      <c r="A6111" s="228">
        <v>2012</v>
      </c>
      <c r="B6111" s="228" t="s">
        <v>193</v>
      </c>
      <c r="C6111" s="228" t="s">
        <v>63</v>
      </c>
      <c r="D6111" s="228" t="s">
        <v>206</v>
      </c>
      <c r="E6111" s="228">
        <v>40</v>
      </c>
      <c r="F6111" s="228">
        <v>81107</v>
      </c>
      <c r="G6111" s="228">
        <v>5966</v>
      </c>
      <c r="H6111" s="228">
        <v>13573</v>
      </c>
      <c r="I6111" s="228">
        <v>10829901.08</v>
      </c>
      <c r="J6111" s="228">
        <v>2554405.2799999998</v>
      </c>
      <c r="K6111" s="228">
        <v>1132729.6499999999</v>
      </c>
      <c r="L6111" s="228">
        <v>17071366.149999999</v>
      </c>
    </row>
    <row r="6112" spans="1:12">
      <c r="A6112" s="228">
        <v>2012</v>
      </c>
      <c r="B6112" s="228" t="s">
        <v>193</v>
      </c>
      <c r="C6112" s="228" t="s">
        <v>63</v>
      </c>
      <c r="D6112" s="228" t="s">
        <v>206</v>
      </c>
      <c r="E6112" s="228">
        <v>45</v>
      </c>
      <c r="F6112" s="228">
        <v>78068</v>
      </c>
      <c r="G6112" s="228">
        <v>6628</v>
      </c>
      <c r="H6112" s="228">
        <v>14937</v>
      </c>
      <c r="I6112" s="228">
        <v>11937159.460000001</v>
      </c>
      <c r="J6112" s="228">
        <v>2749523.07</v>
      </c>
      <c r="K6112" s="228">
        <v>1553653.31</v>
      </c>
      <c r="L6112" s="228">
        <v>18966409.370000001</v>
      </c>
    </row>
    <row r="6113" spans="1:12">
      <c r="A6113" s="228">
        <v>2012</v>
      </c>
      <c r="B6113" s="228" t="s">
        <v>193</v>
      </c>
      <c r="C6113" s="228" t="s">
        <v>63</v>
      </c>
      <c r="D6113" s="228" t="s">
        <v>206</v>
      </c>
      <c r="E6113" s="228">
        <v>50</v>
      </c>
      <c r="F6113" s="228">
        <v>82055</v>
      </c>
      <c r="G6113" s="228">
        <v>7994</v>
      </c>
      <c r="H6113" s="228">
        <v>17364</v>
      </c>
      <c r="I6113" s="228">
        <v>14177237.82</v>
      </c>
      <c r="J6113" s="228">
        <v>3438882.96</v>
      </c>
      <c r="K6113" s="228">
        <v>2395157.5499999998</v>
      </c>
      <c r="L6113" s="228">
        <v>23054170</v>
      </c>
    </row>
    <row r="6114" spans="1:12">
      <c r="A6114" s="228">
        <v>2012</v>
      </c>
      <c r="B6114" s="228" t="s">
        <v>193</v>
      </c>
      <c r="C6114" s="228" t="s">
        <v>63</v>
      </c>
      <c r="D6114" s="228" t="s">
        <v>206</v>
      </c>
      <c r="E6114" s="228">
        <v>55</v>
      </c>
      <c r="F6114" s="228">
        <v>76932</v>
      </c>
      <c r="G6114" s="228">
        <v>8773</v>
      </c>
      <c r="H6114" s="228">
        <v>20278</v>
      </c>
      <c r="I6114" s="228">
        <v>16406816.130000001</v>
      </c>
      <c r="J6114" s="228">
        <v>3851223.5</v>
      </c>
      <c r="K6114" s="228">
        <v>4120826.52</v>
      </c>
      <c r="L6114" s="228">
        <v>27576523.989999998</v>
      </c>
    </row>
    <row r="6115" spans="1:12">
      <c r="A6115" s="228">
        <v>2012</v>
      </c>
      <c r="B6115" s="228" t="s">
        <v>193</v>
      </c>
      <c r="C6115" s="228" t="s">
        <v>63</v>
      </c>
      <c r="D6115" s="228" t="s">
        <v>206</v>
      </c>
      <c r="E6115" s="228">
        <v>60</v>
      </c>
      <c r="F6115" s="228">
        <v>71244</v>
      </c>
      <c r="G6115" s="228">
        <v>10444</v>
      </c>
      <c r="H6115" s="228">
        <v>24644</v>
      </c>
      <c r="I6115" s="228">
        <v>20337429.239999998</v>
      </c>
      <c r="J6115" s="228">
        <v>4749407.29</v>
      </c>
      <c r="K6115" s="228">
        <v>5308778.78</v>
      </c>
      <c r="L6115" s="228">
        <v>33822899.009999998</v>
      </c>
    </row>
    <row r="6116" spans="1:12">
      <c r="A6116" s="228">
        <v>2012</v>
      </c>
      <c r="B6116" s="228" t="s">
        <v>193</v>
      </c>
      <c r="C6116" s="228" t="s">
        <v>63</v>
      </c>
      <c r="D6116" s="228" t="s">
        <v>206</v>
      </c>
      <c r="E6116" s="228">
        <v>65</v>
      </c>
      <c r="F6116" s="228">
        <v>56616</v>
      </c>
      <c r="G6116" s="228">
        <v>10661</v>
      </c>
      <c r="H6116" s="228">
        <v>25524</v>
      </c>
      <c r="I6116" s="228">
        <v>21334282.52</v>
      </c>
      <c r="J6116" s="228">
        <v>4888244.63</v>
      </c>
      <c r="K6116" s="228">
        <v>5460330.25</v>
      </c>
      <c r="L6116" s="228">
        <v>34988139.219999999</v>
      </c>
    </row>
    <row r="6117" spans="1:12">
      <c r="A6117" s="228">
        <v>2012</v>
      </c>
      <c r="B6117" s="228" t="s">
        <v>193</v>
      </c>
      <c r="C6117" s="228" t="s">
        <v>63</v>
      </c>
      <c r="D6117" s="228" t="s">
        <v>206</v>
      </c>
      <c r="E6117" s="228">
        <v>70</v>
      </c>
      <c r="F6117" s="228">
        <v>38683</v>
      </c>
      <c r="G6117" s="228">
        <v>9275</v>
      </c>
      <c r="H6117" s="228">
        <v>27128</v>
      </c>
      <c r="I6117" s="228">
        <v>21111214.09</v>
      </c>
      <c r="J6117" s="228">
        <v>4425130.42</v>
      </c>
      <c r="K6117" s="228">
        <v>5784711.5999999996</v>
      </c>
      <c r="L6117" s="228">
        <v>33793609.659999996</v>
      </c>
    </row>
    <row r="6118" spans="1:12">
      <c r="A6118" s="228">
        <v>2012</v>
      </c>
      <c r="B6118" s="228" t="s">
        <v>193</v>
      </c>
      <c r="C6118" s="228" t="s">
        <v>63</v>
      </c>
      <c r="D6118" s="228" t="s">
        <v>206</v>
      </c>
      <c r="E6118" s="228">
        <v>75</v>
      </c>
      <c r="F6118" s="228">
        <v>27575</v>
      </c>
      <c r="G6118" s="228">
        <v>8050</v>
      </c>
      <c r="H6118" s="228">
        <v>26285</v>
      </c>
      <c r="I6118" s="228">
        <v>19252905.48</v>
      </c>
      <c r="J6118" s="228">
        <v>3772704.01</v>
      </c>
      <c r="K6118" s="228">
        <v>4874199.25</v>
      </c>
      <c r="L6118" s="228">
        <v>29682530.940000001</v>
      </c>
    </row>
    <row r="6119" spans="1:12">
      <c r="A6119" s="228">
        <v>2012</v>
      </c>
      <c r="B6119" s="228" t="s">
        <v>193</v>
      </c>
      <c r="C6119" s="228" t="s">
        <v>63</v>
      </c>
      <c r="D6119" s="228" t="s">
        <v>206</v>
      </c>
      <c r="E6119" s="228">
        <v>80</v>
      </c>
      <c r="F6119" s="228">
        <v>20724</v>
      </c>
      <c r="G6119" s="228">
        <v>6498</v>
      </c>
      <c r="H6119" s="228">
        <v>27527</v>
      </c>
      <c r="I6119" s="228">
        <v>17966853.190000001</v>
      </c>
      <c r="J6119" s="228">
        <v>3095701.45</v>
      </c>
      <c r="K6119" s="228">
        <v>2794159.78</v>
      </c>
      <c r="L6119" s="228">
        <v>25072348.629999999</v>
      </c>
    </row>
    <row r="6120" spans="1:12">
      <c r="A6120" s="228">
        <v>2012</v>
      </c>
      <c r="B6120" s="228" t="s">
        <v>193</v>
      </c>
      <c r="C6120" s="228" t="s">
        <v>63</v>
      </c>
      <c r="D6120" s="228" t="s">
        <v>206</v>
      </c>
      <c r="E6120" s="228">
        <v>85</v>
      </c>
      <c r="F6120" s="228">
        <v>11992</v>
      </c>
      <c r="G6120" s="228">
        <v>3092</v>
      </c>
      <c r="H6120" s="228">
        <v>18866</v>
      </c>
      <c r="I6120" s="228">
        <v>10967216.210000001</v>
      </c>
      <c r="J6120" s="228">
        <v>1608549.81</v>
      </c>
      <c r="K6120" s="228">
        <v>1115783.55</v>
      </c>
      <c r="L6120" s="228">
        <v>14267939.34</v>
      </c>
    </row>
    <row r="6121" spans="1:12">
      <c r="A6121" s="228">
        <v>2012</v>
      </c>
      <c r="B6121" s="228" t="s">
        <v>193</v>
      </c>
      <c r="C6121" s="228" t="s">
        <v>63</v>
      </c>
      <c r="D6121" s="228" t="s">
        <v>206</v>
      </c>
      <c r="E6121" s="228">
        <v>90</v>
      </c>
      <c r="F6121" s="228">
        <v>4886</v>
      </c>
      <c r="G6121" s="228">
        <v>1242</v>
      </c>
      <c r="H6121" s="228">
        <v>8315</v>
      </c>
      <c r="I6121" s="228">
        <v>4460916.07</v>
      </c>
      <c r="J6121" s="228">
        <v>558764.85</v>
      </c>
      <c r="K6121" s="228">
        <v>245306</v>
      </c>
      <c r="L6121" s="228">
        <v>5430087.3600000003</v>
      </c>
    </row>
    <row r="6122" spans="1:12">
      <c r="A6122" s="228">
        <v>2012</v>
      </c>
      <c r="B6122" s="228" t="s">
        <v>193</v>
      </c>
      <c r="C6122" s="228" t="s">
        <v>63</v>
      </c>
      <c r="D6122" s="228" t="s">
        <v>206</v>
      </c>
      <c r="E6122" s="228">
        <v>95</v>
      </c>
      <c r="F6122" s="228">
        <v>1456</v>
      </c>
      <c r="G6122" s="228">
        <v>284</v>
      </c>
      <c r="H6122" s="228">
        <v>2305</v>
      </c>
      <c r="I6122" s="228">
        <v>1278979.1200000001</v>
      </c>
      <c r="J6122" s="228">
        <v>145503.65</v>
      </c>
      <c r="K6122" s="228">
        <v>81243.7</v>
      </c>
      <c r="L6122" s="228">
        <v>1532175.02</v>
      </c>
    </row>
    <row r="6123" spans="1:12">
      <c r="A6123" s="228">
        <v>2012</v>
      </c>
      <c r="B6123" s="228" t="s">
        <v>193</v>
      </c>
      <c r="C6123" s="228" t="s">
        <v>64</v>
      </c>
      <c r="D6123" s="228" t="s">
        <v>205</v>
      </c>
      <c r="E6123" s="228">
        <v>0</v>
      </c>
      <c r="F6123" s="228">
        <v>19733</v>
      </c>
      <c r="G6123" s="228">
        <v>706</v>
      </c>
      <c r="H6123" s="228">
        <v>2581</v>
      </c>
      <c r="I6123" s="228">
        <v>1222492.02</v>
      </c>
      <c r="J6123" s="228">
        <v>307432.99</v>
      </c>
      <c r="K6123" s="228">
        <v>13238</v>
      </c>
      <c r="L6123" s="228">
        <v>1644240.84</v>
      </c>
    </row>
    <row r="6124" spans="1:12">
      <c r="A6124" s="228">
        <v>2012</v>
      </c>
      <c r="B6124" s="228" t="s">
        <v>193</v>
      </c>
      <c r="C6124" s="228" t="s">
        <v>64</v>
      </c>
      <c r="D6124" s="228" t="s">
        <v>205</v>
      </c>
      <c r="E6124" s="228">
        <v>5</v>
      </c>
      <c r="F6124" s="228">
        <v>20355</v>
      </c>
      <c r="G6124" s="228">
        <v>341</v>
      </c>
      <c r="H6124" s="228">
        <v>456</v>
      </c>
      <c r="I6124" s="228">
        <v>318169.98</v>
      </c>
      <c r="J6124" s="228">
        <v>130518.88</v>
      </c>
      <c r="K6124" s="228">
        <v>18309</v>
      </c>
      <c r="L6124" s="228">
        <v>505691.64</v>
      </c>
    </row>
    <row r="6125" spans="1:12">
      <c r="A6125" s="228">
        <v>2012</v>
      </c>
      <c r="B6125" s="228" t="s">
        <v>193</v>
      </c>
      <c r="C6125" s="228" t="s">
        <v>64</v>
      </c>
      <c r="D6125" s="228" t="s">
        <v>205</v>
      </c>
      <c r="E6125" s="228">
        <v>10</v>
      </c>
      <c r="F6125" s="228">
        <v>20755</v>
      </c>
      <c r="G6125" s="228">
        <v>257</v>
      </c>
      <c r="H6125" s="228">
        <v>307</v>
      </c>
      <c r="I6125" s="228">
        <v>261758.07999999999</v>
      </c>
      <c r="J6125" s="228">
        <v>100711.79</v>
      </c>
      <c r="K6125" s="228">
        <v>23001</v>
      </c>
      <c r="L6125" s="228">
        <v>407481.48</v>
      </c>
    </row>
    <row r="6126" spans="1:12">
      <c r="A6126" s="228">
        <v>2012</v>
      </c>
      <c r="B6126" s="228" t="s">
        <v>193</v>
      </c>
      <c r="C6126" s="228" t="s">
        <v>64</v>
      </c>
      <c r="D6126" s="228" t="s">
        <v>205</v>
      </c>
      <c r="E6126" s="228">
        <v>15</v>
      </c>
      <c r="F6126" s="228">
        <v>22699</v>
      </c>
      <c r="G6126" s="228">
        <v>604</v>
      </c>
      <c r="H6126" s="228">
        <v>932</v>
      </c>
      <c r="I6126" s="228">
        <v>823859.85</v>
      </c>
      <c r="J6126" s="228">
        <v>294494.28000000003</v>
      </c>
      <c r="K6126" s="228">
        <v>184368</v>
      </c>
      <c r="L6126" s="228">
        <v>1400022.21</v>
      </c>
    </row>
    <row r="6127" spans="1:12">
      <c r="A6127" s="228">
        <v>2012</v>
      </c>
      <c r="B6127" s="228" t="s">
        <v>193</v>
      </c>
      <c r="C6127" s="228" t="s">
        <v>64</v>
      </c>
      <c r="D6127" s="228" t="s">
        <v>205</v>
      </c>
      <c r="E6127" s="228">
        <v>20</v>
      </c>
      <c r="F6127" s="228">
        <v>21030</v>
      </c>
      <c r="G6127" s="228">
        <v>681</v>
      </c>
      <c r="H6127" s="228">
        <v>1204</v>
      </c>
      <c r="I6127" s="228">
        <v>1185655.55</v>
      </c>
      <c r="J6127" s="228">
        <v>362358.12</v>
      </c>
      <c r="K6127" s="228">
        <v>162216.5</v>
      </c>
      <c r="L6127" s="228">
        <v>1819760.07</v>
      </c>
    </row>
    <row r="6128" spans="1:12">
      <c r="A6128" s="228">
        <v>2012</v>
      </c>
      <c r="B6128" s="228" t="s">
        <v>193</v>
      </c>
      <c r="C6128" s="228" t="s">
        <v>64</v>
      </c>
      <c r="D6128" s="228" t="s">
        <v>205</v>
      </c>
      <c r="E6128" s="228">
        <v>25</v>
      </c>
      <c r="F6128" s="228">
        <v>16988</v>
      </c>
      <c r="G6128" s="228">
        <v>500</v>
      </c>
      <c r="H6128" s="228">
        <v>722</v>
      </c>
      <c r="I6128" s="228">
        <v>681661.75</v>
      </c>
      <c r="J6128" s="228">
        <v>264750.83</v>
      </c>
      <c r="K6128" s="228">
        <v>145564</v>
      </c>
      <c r="L6128" s="228">
        <v>1203628.1499999999</v>
      </c>
    </row>
    <row r="6129" spans="1:12">
      <c r="A6129" s="228">
        <v>2012</v>
      </c>
      <c r="B6129" s="228" t="s">
        <v>193</v>
      </c>
      <c r="C6129" s="228" t="s">
        <v>64</v>
      </c>
      <c r="D6129" s="228" t="s">
        <v>205</v>
      </c>
      <c r="E6129" s="228">
        <v>30</v>
      </c>
      <c r="F6129" s="228">
        <v>20734</v>
      </c>
      <c r="G6129" s="228">
        <v>593</v>
      </c>
      <c r="H6129" s="228">
        <v>1066</v>
      </c>
      <c r="I6129" s="228">
        <v>891466.42</v>
      </c>
      <c r="J6129" s="228">
        <v>350198.3</v>
      </c>
      <c r="K6129" s="228">
        <v>112383.5</v>
      </c>
      <c r="L6129" s="228">
        <v>1505809.13</v>
      </c>
    </row>
    <row r="6130" spans="1:12">
      <c r="A6130" s="228">
        <v>2012</v>
      </c>
      <c r="B6130" s="228" t="s">
        <v>193</v>
      </c>
      <c r="C6130" s="228" t="s">
        <v>64</v>
      </c>
      <c r="D6130" s="228" t="s">
        <v>205</v>
      </c>
      <c r="E6130" s="228">
        <v>35</v>
      </c>
      <c r="F6130" s="228">
        <v>21742</v>
      </c>
      <c r="G6130" s="228">
        <v>829</v>
      </c>
      <c r="H6130" s="228">
        <v>1313</v>
      </c>
      <c r="I6130" s="228">
        <v>1028445.7</v>
      </c>
      <c r="J6130" s="228">
        <v>396284.39</v>
      </c>
      <c r="K6130" s="228">
        <v>173987.25</v>
      </c>
      <c r="L6130" s="228">
        <v>1839004.2</v>
      </c>
    </row>
    <row r="6131" spans="1:12">
      <c r="A6131" s="228">
        <v>2012</v>
      </c>
      <c r="B6131" s="228" t="s">
        <v>193</v>
      </c>
      <c r="C6131" s="228" t="s">
        <v>64</v>
      </c>
      <c r="D6131" s="228" t="s">
        <v>205</v>
      </c>
      <c r="E6131" s="228">
        <v>40</v>
      </c>
      <c r="F6131" s="228">
        <v>24542</v>
      </c>
      <c r="G6131" s="228">
        <v>967</v>
      </c>
      <c r="H6131" s="228">
        <v>1748</v>
      </c>
      <c r="I6131" s="228">
        <v>1438309.09</v>
      </c>
      <c r="J6131" s="228">
        <v>547283.79</v>
      </c>
      <c r="K6131" s="228">
        <v>225476</v>
      </c>
      <c r="L6131" s="228">
        <v>2429102.9300000002</v>
      </c>
    </row>
    <row r="6132" spans="1:12">
      <c r="A6132" s="228">
        <v>2012</v>
      </c>
      <c r="B6132" s="228" t="s">
        <v>193</v>
      </c>
      <c r="C6132" s="228" t="s">
        <v>64</v>
      </c>
      <c r="D6132" s="228" t="s">
        <v>205</v>
      </c>
      <c r="E6132" s="228">
        <v>45</v>
      </c>
      <c r="F6132" s="228">
        <v>25579</v>
      </c>
      <c r="G6132" s="228">
        <v>1376</v>
      </c>
      <c r="H6132" s="228">
        <v>2772</v>
      </c>
      <c r="I6132" s="228">
        <v>2241344.4</v>
      </c>
      <c r="J6132" s="228">
        <v>753193.16</v>
      </c>
      <c r="K6132" s="228">
        <v>445084.65</v>
      </c>
      <c r="L6132" s="228">
        <v>3674782.9</v>
      </c>
    </row>
    <row r="6133" spans="1:12">
      <c r="A6133" s="228">
        <v>2012</v>
      </c>
      <c r="B6133" s="228" t="s">
        <v>193</v>
      </c>
      <c r="C6133" s="228" t="s">
        <v>64</v>
      </c>
      <c r="D6133" s="228" t="s">
        <v>205</v>
      </c>
      <c r="E6133" s="228">
        <v>50</v>
      </c>
      <c r="F6133" s="228">
        <v>28861</v>
      </c>
      <c r="G6133" s="228">
        <v>2125</v>
      </c>
      <c r="H6133" s="228">
        <v>3903</v>
      </c>
      <c r="I6133" s="228">
        <v>3182052.49</v>
      </c>
      <c r="J6133" s="228">
        <v>1149863.02</v>
      </c>
      <c r="K6133" s="228">
        <v>641613.75</v>
      </c>
      <c r="L6133" s="228">
        <v>5257505.2300000004</v>
      </c>
    </row>
    <row r="6134" spans="1:12">
      <c r="A6134" s="228">
        <v>2012</v>
      </c>
      <c r="B6134" s="228" t="s">
        <v>193</v>
      </c>
      <c r="C6134" s="228" t="s">
        <v>64</v>
      </c>
      <c r="D6134" s="228" t="s">
        <v>205</v>
      </c>
      <c r="E6134" s="228">
        <v>55</v>
      </c>
      <c r="F6134" s="228">
        <v>29193</v>
      </c>
      <c r="G6134" s="228">
        <v>2677</v>
      </c>
      <c r="H6134" s="228">
        <v>5262</v>
      </c>
      <c r="I6134" s="228">
        <v>4494702.75</v>
      </c>
      <c r="J6134" s="228">
        <v>1492717.03</v>
      </c>
      <c r="K6134" s="228">
        <v>1129244.1299999999</v>
      </c>
      <c r="L6134" s="228">
        <v>7490446.71</v>
      </c>
    </row>
    <row r="6135" spans="1:12">
      <c r="A6135" s="228">
        <v>2012</v>
      </c>
      <c r="B6135" s="228" t="s">
        <v>193</v>
      </c>
      <c r="C6135" s="228" t="s">
        <v>64</v>
      </c>
      <c r="D6135" s="228" t="s">
        <v>205</v>
      </c>
      <c r="E6135" s="228">
        <v>60</v>
      </c>
      <c r="F6135" s="228">
        <v>28380</v>
      </c>
      <c r="G6135" s="228">
        <v>3755</v>
      </c>
      <c r="H6135" s="228">
        <v>8035</v>
      </c>
      <c r="I6135" s="228">
        <v>6800704.6500000004</v>
      </c>
      <c r="J6135" s="228">
        <v>2093795.25</v>
      </c>
      <c r="K6135" s="228">
        <v>2020168.06</v>
      </c>
      <c r="L6135" s="228">
        <v>11352818.890000001</v>
      </c>
    </row>
    <row r="6136" spans="1:12">
      <c r="A6136" s="228">
        <v>2012</v>
      </c>
      <c r="B6136" s="228" t="s">
        <v>193</v>
      </c>
      <c r="C6136" s="228" t="s">
        <v>64</v>
      </c>
      <c r="D6136" s="228" t="s">
        <v>205</v>
      </c>
      <c r="E6136" s="228">
        <v>65</v>
      </c>
      <c r="F6136" s="228">
        <v>23709</v>
      </c>
      <c r="G6136" s="228">
        <v>3924</v>
      </c>
      <c r="H6136" s="228">
        <v>8453</v>
      </c>
      <c r="I6136" s="228">
        <v>7257935.5</v>
      </c>
      <c r="J6136" s="228">
        <v>2244496.0499999998</v>
      </c>
      <c r="K6136" s="228">
        <v>2683991.21</v>
      </c>
      <c r="L6136" s="228">
        <v>12640780.109999999</v>
      </c>
    </row>
    <row r="6137" spans="1:12">
      <c r="A6137" s="228">
        <v>2012</v>
      </c>
      <c r="B6137" s="228" t="s">
        <v>193</v>
      </c>
      <c r="C6137" s="228" t="s">
        <v>64</v>
      </c>
      <c r="D6137" s="228" t="s">
        <v>205</v>
      </c>
      <c r="E6137" s="228">
        <v>70</v>
      </c>
      <c r="F6137" s="228">
        <v>15827</v>
      </c>
      <c r="G6137" s="228">
        <v>3742</v>
      </c>
      <c r="H6137" s="228">
        <v>8596</v>
      </c>
      <c r="I6137" s="228">
        <v>7104427.0199999996</v>
      </c>
      <c r="J6137" s="228">
        <v>2099148.4</v>
      </c>
      <c r="K6137" s="228">
        <v>2013150.1</v>
      </c>
      <c r="L6137" s="228">
        <v>11525284.02</v>
      </c>
    </row>
    <row r="6138" spans="1:12">
      <c r="A6138" s="228">
        <v>2012</v>
      </c>
      <c r="B6138" s="228" t="s">
        <v>193</v>
      </c>
      <c r="C6138" s="228" t="s">
        <v>64</v>
      </c>
      <c r="D6138" s="228" t="s">
        <v>205</v>
      </c>
      <c r="E6138" s="228">
        <v>75</v>
      </c>
      <c r="F6138" s="228">
        <v>11333</v>
      </c>
      <c r="G6138" s="228">
        <v>3284</v>
      </c>
      <c r="H6138" s="228">
        <v>8727</v>
      </c>
      <c r="I6138" s="228">
        <v>6314633.0999999996</v>
      </c>
      <c r="J6138" s="228">
        <v>1762912.4</v>
      </c>
      <c r="K6138" s="228">
        <v>1780553.05</v>
      </c>
      <c r="L6138" s="228">
        <v>10081753.66</v>
      </c>
    </row>
    <row r="6139" spans="1:12">
      <c r="A6139" s="228">
        <v>2012</v>
      </c>
      <c r="B6139" s="228" t="s">
        <v>193</v>
      </c>
      <c r="C6139" s="228" t="s">
        <v>64</v>
      </c>
      <c r="D6139" s="228" t="s">
        <v>205</v>
      </c>
      <c r="E6139" s="228">
        <v>80</v>
      </c>
      <c r="F6139" s="228">
        <v>8474</v>
      </c>
      <c r="G6139" s="228">
        <v>2866</v>
      </c>
      <c r="H6139" s="228">
        <v>10581</v>
      </c>
      <c r="I6139" s="228">
        <v>6672331.54</v>
      </c>
      <c r="J6139" s="228">
        <v>1543298.62</v>
      </c>
      <c r="K6139" s="228">
        <v>1499334.6</v>
      </c>
      <c r="L6139" s="228">
        <v>9930176.75</v>
      </c>
    </row>
    <row r="6140" spans="1:12">
      <c r="A6140" s="228">
        <v>2012</v>
      </c>
      <c r="B6140" s="228" t="s">
        <v>193</v>
      </c>
      <c r="C6140" s="228" t="s">
        <v>64</v>
      </c>
      <c r="D6140" s="228" t="s">
        <v>205</v>
      </c>
      <c r="E6140" s="228">
        <v>85</v>
      </c>
      <c r="F6140" s="228">
        <v>3906</v>
      </c>
      <c r="G6140" s="228">
        <v>1444</v>
      </c>
      <c r="H6140" s="228">
        <v>5506</v>
      </c>
      <c r="I6140" s="228">
        <v>2850634.6</v>
      </c>
      <c r="J6140" s="228">
        <v>631177.6</v>
      </c>
      <c r="K6140" s="228">
        <v>478048</v>
      </c>
      <c r="L6140" s="228">
        <v>4033928.52</v>
      </c>
    </row>
    <row r="6141" spans="1:12">
      <c r="A6141" s="228">
        <v>2012</v>
      </c>
      <c r="B6141" s="228" t="s">
        <v>193</v>
      </c>
      <c r="C6141" s="228" t="s">
        <v>64</v>
      </c>
      <c r="D6141" s="228" t="s">
        <v>205</v>
      </c>
      <c r="E6141" s="228">
        <v>90</v>
      </c>
      <c r="F6141" s="228">
        <v>1030</v>
      </c>
      <c r="G6141" s="228">
        <v>244</v>
      </c>
      <c r="H6141" s="228">
        <v>1571</v>
      </c>
      <c r="I6141" s="228">
        <v>790184.75</v>
      </c>
      <c r="J6141" s="228">
        <v>146465.49</v>
      </c>
      <c r="K6141" s="228">
        <v>104422</v>
      </c>
      <c r="L6141" s="228">
        <v>1070287.03</v>
      </c>
    </row>
    <row r="6142" spans="1:12">
      <c r="A6142" s="228">
        <v>2012</v>
      </c>
      <c r="B6142" s="228" t="s">
        <v>193</v>
      </c>
      <c r="C6142" s="228" t="s">
        <v>64</v>
      </c>
      <c r="D6142" s="228" t="s">
        <v>205</v>
      </c>
      <c r="E6142" s="228">
        <v>95</v>
      </c>
      <c r="F6142" s="228">
        <v>196</v>
      </c>
      <c r="G6142" s="228">
        <v>40</v>
      </c>
      <c r="H6142" s="228">
        <v>379</v>
      </c>
      <c r="I6142" s="228">
        <v>175725</v>
      </c>
      <c r="J6142" s="228">
        <v>23107.69</v>
      </c>
      <c r="K6142" s="228">
        <v>4585</v>
      </c>
      <c r="L6142" s="228">
        <v>204680.09</v>
      </c>
    </row>
    <row r="6143" spans="1:12">
      <c r="A6143" s="228">
        <v>2012</v>
      </c>
      <c r="B6143" s="228" t="s">
        <v>193</v>
      </c>
      <c r="C6143" s="228" t="s">
        <v>64</v>
      </c>
      <c r="D6143" s="228" t="s">
        <v>206</v>
      </c>
      <c r="E6143" s="228">
        <v>0</v>
      </c>
      <c r="F6143" s="228">
        <v>18769</v>
      </c>
      <c r="G6143" s="228">
        <v>522</v>
      </c>
      <c r="H6143" s="228">
        <v>2113</v>
      </c>
      <c r="I6143" s="228">
        <v>1168122.55</v>
      </c>
      <c r="J6143" s="228">
        <v>217814.83</v>
      </c>
      <c r="K6143" s="228">
        <v>107340</v>
      </c>
      <c r="L6143" s="228">
        <v>1575098.24</v>
      </c>
    </row>
    <row r="6144" spans="1:12">
      <c r="A6144" s="228">
        <v>2012</v>
      </c>
      <c r="B6144" s="228" t="s">
        <v>193</v>
      </c>
      <c r="C6144" s="228" t="s">
        <v>64</v>
      </c>
      <c r="D6144" s="228" t="s">
        <v>206</v>
      </c>
      <c r="E6144" s="228">
        <v>5</v>
      </c>
      <c r="F6144" s="228">
        <v>19515</v>
      </c>
      <c r="G6144" s="228">
        <v>288</v>
      </c>
      <c r="H6144" s="228">
        <v>332</v>
      </c>
      <c r="I6144" s="228">
        <v>256107.25</v>
      </c>
      <c r="J6144" s="228">
        <v>106489.82</v>
      </c>
      <c r="K6144" s="228">
        <v>24162.400000000001</v>
      </c>
      <c r="L6144" s="228">
        <v>416796.84</v>
      </c>
    </row>
    <row r="6145" spans="1:12">
      <c r="A6145" s="228">
        <v>2012</v>
      </c>
      <c r="B6145" s="228" t="s">
        <v>193</v>
      </c>
      <c r="C6145" s="228" t="s">
        <v>64</v>
      </c>
      <c r="D6145" s="228" t="s">
        <v>206</v>
      </c>
      <c r="E6145" s="228">
        <v>10</v>
      </c>
      <c r="F6145" s="228">
        <v>19643</v>
      </c>
      <c r="G6145" s="228">
        <v>195</v>
      </c>
      <c r="H6145" s="228">
        <v>306</v>
      </c>
      <c r="I6145" s="228">
        <v>197573.85</v>
      </c>
      <c r="J6145" s="228">
        <v>78622.8</v>
      </c>
      <c r="K6145" s="228">
        <v>38045</v>
      </c>
      <c r="L6145" s="228">
        <v>336554.35</v>
      </c>
    </row>
    <row r="6146" spans="1:12">
      <c r="A6146" s="228">
        <v>2012</v>
      </c>
      <c r="B6146" s="228" t="s">
        <v>193</v>
      </c>
      <c r="C6146" s="228" t="s">
        <v>64</v>
      </c>
      <c r="D6146" s="228" t="s">
        <v>206</v>
      </c>
      <c r="E6146" s="228">
        <v>15</v>
      </c>
      <c r="F6146" s="228">
        <v>21763</v>
      </c>
      <c r="G6146" s="228">
        <v>656</v>
      </c>
      <c r="H6146" s="228">
        <v>1152</v>
      </c>
      <c r="I6146" s="228">
        <v>918170</v>
      </c>
      <c r="J6146" s="228">
        <v>269812.23</v>
      </c>
      <c r="K6146" s="228">
        <v>144262</v>
      </c>
      <c r="L6146" s="228">
        <v>1441373.13</v>
      </c>
    </row>
    <row r="6147" spans="1:12">
      <c r="A6147" s="228">
        <v>2012</v>
      </c>
      <c r="B6147" s="228" t="s">
        <v>193</v>
      </c>
      <c r="C6147" s="228" t="s">
        <v>64</v>
      </c>
      <c r="D6147" s="228" t="s">
        <v>206</v>
      </c>
      <c r="E6147" s="228">
        <v>20</v>
      </c>
      <c r="F6147" s="228">
        <v>20632</v>
      </c>
      <c r="G6147" s="228">
        <v>917</v>
      </c>
      <c r="H6147" s="228">
        <v>1692</v>
      </c>
      <c r="I6147" s="228">
        <v>1410539.98</v>
      </c>
      <c r="J6147" s="228">
        <v>420940.5</v>
      </c>
      <c r="K6147" s="228">
        <v>150308.5</v>
      </c>
      <c r="L6147" s="228">
        <v>2143220.3199999998</v>
      </c>
    </row>
    <row r="6148" spans="1:12">
      <c r="A6148" s="228">
        <v>2012</v>
      </c>
      <c r="B6148" s="228" t="s">
        <v>193</v>
      </c>
      <c r="C6148" s="228" t="s">
        <v>64</v>
      </c>
      <c r="D6148" s="228" t="s">
        <v>206</v>
      </c>
      <c r="E6148" s="228">
        <v>25</v>
      </c>
      <c r="F6148" s="228">
        <v>19467</v>
      </c>
      <c r="G6148" s="228">
        <v>1165</v>
      </c>
      <c r="H6148" s="228">
        <v>2891</v>
      </c>
      <c r="I6148" s="228">
        <v>2329917.9700000002</v>
      </c>
      <c r="J6148" s="228">
        <v>856663.14</v>
      </c>
      <c r="K6148" s="228">
        <v>229544</v>
      </c>
      <c r="L6148" s="228">
        <v>3726831.36</v>
      </c>
    </row>
    <row r="6149" spans="1:12">
      <c r="A6149" s="228">
        <v>2012</v>
      </c>
      <c r="B6149" s="228" t="s">
        <v>193</v>
      </c>
      <c r="C6149" s="228" t="s">
        <v>64</v>
      </c>
      <c r="D6149" s="228" t="s">
        <v>206</v>
      </c>
      <c r="E6149" s="228">
        <v>30</v>
      </c>
      <c r="F6149" s="228">
        <v>23019</v>
      </c>
      <c r="G6149" s="228">
        <v>1819</v>
      </c>
      <c r="H6149" s="228">
        <v>5092</v>
      </c>
      <c r="I6149" s="228">
        <v>4237323.5599999996</v>
      </c>
      <c r="J6149" s="228">
        <v>1537173.54</v>
      </c>
      <c r="K6149" s="228">
        <v>222087</v>
      </c>
      <c r="L6149" s="228">
        <v>6479955.1699999999</v>
      </c>
    </row>
    <row r="6150" spans="1:12">
      <c r="A6150" s="228">
        <v>2012</v>
      </c>
      <c r="B6150" s="228" t="s">
        <v>193</v>
      </c>
      <c r="C6150" s="228" t="s">
        <v>64</v>
      </c>
      <c r="D6150" s="228" t="s">
        <v>206</v>
      </c>
      <c r="E6150" s="228">
        <v>35</v>
      </c>
      <c r="F6150" s="228">
        <v>23653</v>
      </c>
      <c r="G6150" s="228">
        <v>1878</v>
      </c>
      <c r="H6150" s="228">
        <v>4419</v>
      </c>
      <c r="I6150" s="228">
        <v>3618619.51</v>
      </c>
      <c r="J6150" s="228">
        <v>1219690.98</v>
      </c>
      <c r="K6150" s="228">
        <v>228711</v>
      </c>
      <c r="L6150" s="228">
        <v>5492821.6799999997</v>
      </c>
    </row>
    <row r="6151" spans="1:12">
      <c r="A6151" s="228">
        <v>2012</v>
      </c>
      <c r="B6151" s="228" t="s">
        <v>193</v>
      </c>
      <c r="C6151" s="228" t="s">
        <v>64</v>
      </c>
      <c r="D6151" s="228" t="s">
        <v>206</v>
      </c>
      <c r="E6151" s="228">
        <v>40</v>
      </c>
      <c r="F6151" s="228">
        <v>26993</v>
      </c>
      <c r="G6151" s="228">
        <v>1910</v>
      </c>
      <c r="H6151" s="228">
        <v>3674</v>
      </c>
      <c r="I6151" s="228">
        <v>3093937.22</v>
      </c>
      <c r="J6151" s="228">
        <v>1013761.62</v>
      </c>
      <c r="K6151" s="228">
        <v>408033</v>
      </c>
      <c r="L6151" s="228">
        <v>4881955.2</v>
      </c>
    </row>
    <row r="6152" spans="1:12">
      <c r="A6152" s="228">
        <v>2012</v>
      </c>
      <c r="B6152" s="228" t="s">
        <v>193</v>
      </c>
      <c r="C6152" s="228" t="s">
        <v>64</v>
      </c>
      <c r="D6152" s="228" t="s">
        <v>206</v>
      </c>
      <c r="E6152" s="228">
        <v>45</v>
      </c>
      <c r="F6152" s="228">
        <v>27946</v>
      </c>
      <c r="G6152" s="228">
        <v>1955</v>
      </c>
      <c r="H6152" s="228">
        <v>4020</v>
      </c>
      <c r="I6152" s="228">
        <v>3419475.06</v>
      </c>
      <c r="J6152" s="228">
        <v>1090145.1599999999</v>
      </c>
      <c r="K6152" s="228">
        <v>568600.16</v>
      </c>
      <c r="L6152" s="228">
        <v>5427106.3700000001</v>
      </c>
    </row>
    <row r="6153" spans="1:12">
      <c r="A6153" s="228">
        <v>2012</v>
      </c>
      <c r="B6153" s="228" t="s">
        <v>193</v>
      </c>
      <c r="C6153" s="228" t="s">
        <v>64</v>
      </c>
      <c r="D6153" s="228" t="s">
        <v>206</v>
      </c>
      <c r="E6153" s="228">
        <v>50</v>
      </c>
      <c r="F6153" s="228">
        <v>32004</v>
      </c>
      <c r="G6153" s="228">
        <v>2968</v>
      </c>
      <c r="H6153" s="228">
        <v>5488</v>
      </c>
      <c r="I6153" s="228">
        <v>4575011.93</v>
      </c>
      <c r="J6153" s="228">
        <v>1565016.91</v>
      </c>
      <c r="K6153" s="228">
        <v>757944.1</v>
      </c>
      <c r="L6153" s="228">
        <v>7351466.8899999997</v>
      </c>
    </row>
    <row r="6154" spans="1:12">
      <c r="A6154" s="228">
        <v>2012</v>
      </c>
      <c r="B6154" s="228" t="s">
        <v>193</v>
      </c>
      <c r="C6154" s="228" t="s">
        <v>64</v>
      </c>
      <c r="D6154" s="228" t="s">
        <v>206</v>
      </c>
      <c r="E6154" s="228">
        <v>55</v>
      </c>
      <c r="F6154" s="228">
        <v>32203</v>
      </c>
      <c r="G6154" s="228">
        <v>3624</v>
      </c>
      <c r="H6154" s="228">
        <v>6777</v>
      </c>
      <c r="I6154" s="228">
        <v>5921055.8300000001</v>
      </c>
      <c r="J6154" s="228">
        <v>1832301.03</v>
      </c>
      <c r="K6154" s="228">
        <v>1397283</v>
      </c>
      <c r="L6154" s="228">
        <v>9596123.4499999993</v>
      </c>
    </row>
    <row r="6155" spans="1:12">
      <c r="A6155" s="228">
        <v>2012</v>
      </c>
      <c r="B6155" s="228" t="s">
        <v>193</v>
      </c>
      <c r="C6155" s="228" t="s">
        <v>64</v>
      </c>
      <c r="D6155" s="228" t="s">
        <v>206</v>
      </c>
      <c r="E6155" s="228">
        <v>60</v>
      </c>
      <c r="F6155" s="228">
        <v>30965</v>
      </c>
      <c r="G6155" s="228">
        <v>3907</v>
      </c>
      <c r="H6155" s="228">
        <v>8266</v>
      </c>
      <c r="I6155" s="228">
        <v>6615606.9900000002</v>
      </c>
      <c r="J6155" s="228">
        <v>2141390.66</v>
      </c>
      <c r="K6155" s="228">
        <v>1706045.78</v>
      </c>
      <c r="L6155" s="228">
        <v>10931019.560000001</v>
      </c>
    </row>
    <row r="6156" spans="1:12">
      <c r="A6156" s="228">
        <v>2012</v>
      </c>
      <c r="B6156" s="228" t="s">
        <v>193</v>
      </c>
      <c r="C6156" s="228" t="s">
        <v>64</v>
      </c>
      <c r="D6156" s="228" t="s">
        <v>206</v>
      </c>
      <c r="E6156" s="228">
        <v>65</v>
      </c>
      <c r="F6156" s="228">
        <v>24925</v>
      </c>
      <c r="G6156" s="228">
        <v>4031</v>
      </c>
      <c r="H6156" s="228">
        <v>9669</v>
      </c>
      <c r="I6156" s="228">
        <v>7611403.7800000003</v>
      </c>
      <c r="J6156" s="228">
        <v>2318228.59</v>
      </c>
      <c r="K6156" s="228">
        <v>2196209.1</v>
      </c>
      <c r="L6156" s="228">
        <v>12543072.67</v>
      </c>
    </row>
    <row r="6157" spans="1:12">
      <c r="A6157" s="228">
        <v>2012</v>
      </c>
      <c r="B6157" s="228" t="s">
        <v>193</v>
      </c>
      <c r="C6157" s="228" t="s">
        <v>64</v>
      </c>
      <c r="D6157" s="228" t="s">
        <v>206</v>
      </c>
      <c r="E6157" s="228">
        <v>70</v>
      </c>
      <c r="F6157" s="228">
        <v>17089</v>
      </c>
      <c r="G6157" s="228">
        <v>3515</v>
      </c>
      <c r="H6157" s="228">
        <v>8821</v>
      </c>
      <c r="I6157" s="228">
        <v>6837770.2599999998</v>
      </c>
      <c r="J6157" s="228">
        <v>2003556.59</v>
      </c>
      <c r="K6157" s="228">
        <v>1926511.6</v>
      </c>
      <c r="L6157" s="228">
        <v>11026201.58</v>
      </c>
    </row>
    <row r="6158" spans="1:12">
      <c r="A6158" s="228">
        <v>2012</v>
      </c>
      <c r="B6158" s="228" t="s">
        <v>193</v>
      </c>
      <c r="C6158" s="228" t="s">
        <v>64</v>
      </c>
      <c r="D6158" s="228" t="s">
        <v>206</v>
      </c>
      <c r="E6158" s="228">
        <v>75</v>
      </c>
      <c r="F6158" s="228">
        <v>12806</v>
      </c>
      <c r="G6158" s="228">
        <v>3202</v>
      </c>
      <c r="H6158" s="228">
        <v>10051</v>
      </c>
      <c r="I6158" s="228">
        <v>6920552.5599999996</v>
      </c>
      <c r="J6158" s="228">
        <v>1761654.57</v>
      </c>
      <c r="K6158" s="228">
        <v>1794263.4</v>
      </c>
      <c r="L6158" s="228">
        <v>10726313.630000001</v>
      </c>
    </row>
    <row r="6159" spans="1:12">
      <c r="A6159" s="228">
        <v>2012</v>
      </c>
      <c r="B6159" s="228" t="s">
        <v>193</v>
      </c>
      <c r="C6159" s="228" t="s">
        <v>64</v>
      </c>
      <c r="D6159" s="228" t="s">
        <v>206</v>
      </c>
      <c r="E6159" s="228">
        <v>80</v>
      </c>
      <c r="F6159" s="228">
        <v>10646</v>
      </c>
      <c r="G6159" s="228">
        <v>2678</v>
      </c>
      <c r="H6159" s="228">
        <v>10424</v>
      </c>
      <c r="I6159" s="228">
        <v>6348052.0999999996</v>
      </c>
      <c r="J6159" s="228">
        <v>1444576.04</v>
      </c>
      <c r="K6159" s="228">
        <v>1187321.8999999999</v>
      </c>
      <c r="L6159" s="228">
        <v>9150122.1400000006</v>
      </c>
    </row>
    <row r="6160" spans="1:12">
      <c r="A6160" s="228">
        <v>2012</v>
      </c>
      <c r="B6160" s="228" t="s">
        <v>193</v>
      </c>
      <c r="C6160" s="228" t="s">
        <v>64</v>
      </c>
      <c r="D6160" s="228" t="s">
        <v>206</v>
      </c>
      <c r="E6160" s="228">
        <v>85</v>
      </c>
      <c r="F6160" s="228">
        <v>7017</v>
      </c>
      <c r="G6160" s="228">
        <v>1581</v>
      </c>
      <c r="H6160" s="228">
        <v>9502</v>
      </c>
      <c r="I6160" s="228">
        <v>4941569</v>
      </c>
      <c r="J6160" s="228">
        <v>879924.43</v>
      </c>
      <c r="K6160" s="228">
        <v>635174</v>
      </c>
      <c r="L6160" s="228">
        <v>6605358.5700000003</v>
      </c>
    </row>
    <row r="6161" spans="1:12">
      <c r="A6161" s="228">
        <v>2012</v>
      </c>
      <c r="B6161" s="228" t="s">
        <v>193</v>
      </c>
      <c r="C6161" s="228" t="s">
        <v>64</v>
      </c>
      <c r="D6161" s="228" t="s">
        <v>206</v>
      </c>
      <c r="E6161" s="228">
        <v>90</v>
      </c>
      <c r="F6161" s="228">
        <v>2938</v>
      </c>
      <c r="G6161" s="228">
        <v>490</v>
      </c>
      <c r="H6161" s="228">
        <v>3858</v>
      </c>
      <c r="I6161" s="228">
        <v>1811164.3</v>
      </c>
      <c r="J6161" s="228">
        <v>316924.23</v>
      </c>
      <c r="K6161" s="228">
        <v>181542</v>
      </c>
      <c r="L6161" s="228">
        <v>2352615.6</v>
      </c>
    </row>
    <row r="6162" spans="1:12">
      <c r="A6162" s="228">
        <v>2012</v>
      </c>
      <c r="B6162" s="228" t="s">
        <v>193</v>
      </c>
      <c r="C6162" s="228" t="s">
        <v>64</v>
      </c>
      <c r="D6162" s="228" t="s">
        <v>206</v>
      </c>
      <c r="E6162" s="228">
        <v>95</v>
      </c>
      <c r="F6162" s="228">
        <v>843</v>
      </c>
      <c r="G6162" s="228">
        <v>161</v>
      </c>
      <c r="H6162" s="228">
        <v>2271</v>
      </c>
      <c r="I6162" s="228">
        <v>643376.4</v>
      </c>
      <c r="J6162" s="228">
        <v>65743.03</v>
      </c>
      <c r="K6162" s="228">
        <v>19511</v>
      </c>
      <c r="L6162" s="228">
        <v>781752.41</v>
      </c>
    </row>
    <row r="6163" spans="1:12">
      <c r="A6163" s="228">
        <v>2012</v>
      </c>
      <c r="B6163" s="228" t="s">
        <v>193</v>
      </c>
      <c r="C6163" s="228" t="s">
        <v>65</v>
      </c>
      <c r="D6163" s="228" t="s">
        <v>205</v>
      </c>
      <c r="E6163" s="228">
        <v>0</v>
      </c>
      <c r="F6163" s="228">
        <v>40852</v>
      </c>
      <c r="G6163" s="228">
        <v>1454</v>
      </c>
      <c r="H6163" s="228">
        <v>4120</v>
      </c>
      <c r="I6163" s="228">
        <v>2823587.15</v>
      </c>
      <c r="J6163" s="228">
        <v>425644.66</v>
      </c>
      <c r="K6163" s="228">
        <v>34970</v>
      </c>
      <c r="L6163" s="228">
        <v>3494564.74</v>
      </c>
    </row>
    <row r="6164" spans="1:12">
      <c r="A6164" s="228">
        <v>2012</v>
      </c>
      <c r="B6164" s="228" t="s">
        <v>193</v>
      </c>
      <c r="C6164" s="228" t="s">
        <v>65</v>
      </c>
      <c r="D6164" s="228" t="s">
        <v>205</v>
      </c>
      <c r="E6164" s="228">
        <v>5</v>
      </c>
      <c r="F6164" s="228">
        <v>41042</v>
      </c>
      <c r="G6164" s="228">
        <v>657</v>
      </c>
      <c r="H6164" s="228">
        <v>799</v>
      </c>
      <c r="I6164" s="228">
        <v>757732.65</v>
      </c>
      <c r="J6164" s="228">
        <v>206589.69</v>
      </c>
      <c r="K6164" s="228">
        <v>21603</v>
      </c>
      <c r="L6164" s="228">
        <v>1086454.69</v>
      </c>
    </row>
    <row r="6165" spans="1:12">
      <c r="A6165" s="228">
        <v>2012</v>
      </c>
      <c r="B6165" s="228" t="s">
        <v>193</v>
      </c>
      <c r="C6165" s="228" t="s">
        <v>65</v>
      </c>
      <c r="D6165" s="228" t="s">
        <v>205</v>
      </c>
      <c r="E6165" s="228">
        <v>10</v>
      </c>
      <c r="F6165" s="228">
        <v>40329</v>
      </c>
      <c r="G6165" s="228">
        <v>423</v>
      </c>
      <c r="H6165" s="228">
        <v>637</v>
      </c>
      <c r="I6165" s="228">
        <v>587496.65</v>
      </c>
      <c r="J6165" s="228">
        <v>140278.20000000001</v>
      </c>
      <c r="K6165" s="228">
        <v>119642</v>
      </c>
      <c r="L6165" s="228">
        <v>922444.33</v>
      </c>
    </row>
    <row r="6166" spans="1:12">
      <c r="A6166" s="228">
        <v>2012</v>
      </c>
      <c r="B6166" s="228" t="s">
        <v>193</v>
      </c>
      <c r="C6166" s="228" t="s">
        <v>65</v>
      </c>
      <c r="D6166" s="228" t="s">
        <v>205</v>
      </c>
      <c r="E6166" s="228">
        <v>15</v>
      </c>
      <c r="F6166" s="228">
        <v>41406</v>
      </c>
      <c r="G6166" s="228">
        <v>923</v>
      </c>
      <c r="H6166" s="228">
        <v>1409</v>
      </c>
      <c r="I6166" s="228">
        <v>1485828.75</v>
      </c>
      <c r="J6166" s="228">
        <v>363949.85</v>
      </c>
      <c r="K6166" s="228">
        <v>245508</v>
      </c>
      <c r="L6166" s="228">
        <v>2301533.14</v>
      </c>
    </row>
    <row r="6167" spans="1:12">
      <c r="A6167" s="228">
        <v>2012</v>
      </c>
      <c r="B6167" s="228" t="s">
        <v>193</v>
      </c>
      <c r="C6167" s="228" t="s">
        <v>65</v>
      </c>
      <c r="D6167" s="228" t="s">
        <v>205</v>
      </c>
      <c r="E6167" s="228">
        <v>20</v>
      </c>
      <c r="F6167" s="228">
        <v>34859</v>
      </c>
      <c r="G6167" s="228">
        <v>870</v>
      </c>
      <c r="H6167" s="228">
        <v>1726</v>
      </c>
      <c r="I6167" s="228">
        <v>1621750.45</v>
      </c>
      <c r="J6167" s="228">
        <v>349089.77</v>
      </c>
      <c r="K6167" s="228">
        <v>299553.3</v>
      </c>
      <c r="L6167" s="228">
        <v>2518032.56</v>
      </c>
    </row>
    <row r="6168" spans="1:12">
      <c r="A6168" s="228">
        <v>2012</v>
      </c>
      <c r="B6168" s="228" t="s">
        <v>193</v>
      </c>
      <c r="C6168" s="228" t="s">
        <v>65</v>
      </c>
      <c r="D6168" s="228" t="s">
        <v>205</v>
      </c>
      <c r="E6168" s="228">
        <v>25</v>
      </c>
      <c r="F6168" s="228">
        <v>38770</v>
      </c>
      <c r="G6168" s="228">
        <v>923</v>
      </c>
      <c r="H6168" s="228">
        <v>1882</v>
      </c>
      <c r="I6168" s="228">
        <v>1830592.8</v>
      </c>
      <c r="J6168" s="228">
        <v>454944.28</v>
      </c>
      <c r="K6168" s="228">
        <v>309965</v>
      </c>
      <c r="L6168" s="228">
        <v>2941731.15</v>
      </c>
    </row>
    <row r="6169" spans="1:12">
      <c r="A6169" s="228">
        <v>2012</v>
      </c>
      <c r="B6169" s="228" t="s">
        <v>193</v>
      </c>
      <c r="C6169" s="228" t="s">
        <v>65</v>
      </c>
      <c r="D6169" s="228" t="s">
        <v>205</v>
      </c>
      <c r="E6169" s="228">
        <v>30</v>
      </c>
      <c r="F6169" s="228">
        <v>46003</v>
      </c>
      <c r="G6169" s="228">
        <v>1108</v>
      </c>
      <c r="H6169" s="228">
        <v>1841</v>
      </c>
      <c r="I6169" s="228">
        <v>1963047</v>
      </c>
      <c r="J6169" s="228">
        <v>513334.55</v>
      </c>
      <c r="K6169" s="228">
        <v>274897</v>
      </c>
      <c r="L6169" s="228">
        <v>3132844.76</v>
      </c>
    </row>
    <row r="6170" spans="1:12">
      <c r="A6170" s="228">
        <v>2012</v>
      </c>
      <c r="B6170" s="228" t="s">
        <v>193</v>
      </c>
      <c r="C6170" s="228" t="s">
        <v>65</v>
      </c>
      <c r="D6170" s="228" t="s">
        <v>205</v>
      </c>
      <c r="E6170" s="228">
        <v>35</v>
      </c>
      <c r="F6170" s="228">
        <v>46182</v>
      </c>
      <c r="G6170" s="228">
        <v>1538</v>
      </c>
      <c r="H6170" s="228">
        <v>2515</v>
      </c>
      <c r="I6170" s="228">
        <v>2511753.15</v>
      </c>
      <c r="J6170" s="228">
        <v>653811.06000000006</v>
      </c>
      <c r="K6170" s="228">
        <v>387582</v>
      </c>
      <c r="L6170" s="228">
        <v>3993216.7</v>
      </c>
    </row>
    <row r="6171" spans="1:12">
      <c r="A6171" s="228">
        <v>2012</v>
      </c>
      <c r="B6171" s="228" t="s">
        <v>193</v>
      </c>
      <c r="C6171" s="228" t="s">
        <v>65</v>
      </c>
      <c r="D6171" s="228" t="s">
        <v>205</v>
      </c>
      <c r="E6171" s="228">
        <v>40</v>
      </c>
      <c r="F6171" s="228">
        <v>49586</v>
      </c>
      <c r="G6171" s="228">
        <v>1993</v>
      </c>
      <c r="H6171" s="228">
        <v>3496</v>
      </c>
      <c r="I6171" s="228">
        <v>3256902.63</v>
      </c>
      <c r="J6171" s="228">
        <v>860800.07</v>
      </c>
      <c r="K6171" s="228">
        <v>585226</v>
      </c>
      <c r="L6171" s="228">
        <v>5340172.38</v>
      </c>
    </row>
    <row r="6172" spans="1:12">
      <c r="A6172" s="228">
        <v>2012</v>
      </c>
      <c r="B6172" s="228" t="s">
        <v>193</v>
      </c>
      <c r="C6172" s="228" t="s">
        <v>65</v>
      </c>
      <c r="D6172" s="228" t="s">
        <v>205</v>
      </c>
      <c r="E6172" s="228">
        <v>45</v>
      </c>
      <c r="F6172" s="228">
        <v>47966</v>
      </c>
      <c r="G6172" s="228">
        <v>2225</v>
      </c>
      <c r="H6172" s="228">
        <v>4172</v>
      </c>
      <c r="I6172" s="228">
        <v>4297731.7</v>
      </c>
      <c r="J6172" s="228">
        <v>1142344.72</v>
      </c>
      <c r="K6172" s="228">
        <v>894375.92</v>
      </c>
      <c r="L6172" s="228">
        <v>7028349.29</v>
      </c>
    </row>
    <row r="6173" spans="1:12">
      <c r="A6173" s="228">
        <v>2012</v>
      </c>
      <c r="B6173" s="228" t="s">
        <v>193</v>
      </c>
      <c r="C6173" s="228" t="s">
        <v>65</v>
      </c>
      <c r="D6173" s="228" t="s">
        <v>205</v>
      </c>
      <c r="E6173" s="228">
        <v>50</v>
      </c>
      <c r="F6173" s="228">
        <v>48531</v>
      </c>
      <c r="G6173" s="228">
        <v>3150</v>
      </c>
      <c r="H6173" s="228">
        <v>5671</v>
      </c>
      <c r="I6173" s="228">
        <v>5745306.9699999997</v>
      </c>
      <c r="J6173" s="228">
        <v>1606827.66</v>
      </c>
      <c r="K6173" s="228">
        <v>1491087</v>
      </c>
      <c r="L6173" s="228">
        <v>9771751.8200000003</v>
      </c>
    </row>
    <row r="6174" spans="1:12">
      <c r="A6174" s="228">
        <v>2012</v>
      </c>
      <c r="B6174" s="228" t="s">
        <v>193</v>
      </c>
      <c r="C6174" s="228" t="s">
        <v>65</v>
      </c>
      <c r="D6174" s="228" t="s">
        <v>205</v>
      </c>
      <c r="E6174" s="228">
        <v>55</v>
      </c>
      <c r="F6174" s="228">
        <v>44287</v>
      </c>
      <c r="G6174" s="228">
        <v>3757</v>
      </c>
      <c r="H6174" s="228">
        <v>6770</v>
      </c>
      <c r="I6174" s="228">
        <v>7602262.6299999999</v>
      </c>
      <c r="J6174" s="228">
        <v>1960029.09</v>
      </c>
      <c r="K6174" s="228">
        <v>2022482.65</v>
      </c>
      <c r="L6174" s="228">
        <v>12620075.15</v>
      </c>
    </row>
    <row r="6175" spans="1:12">
      <c r="A6175" s="228">
        <v>2012</v>
      </c>
      <c r="B6175" s="228" t="s">
        <v>193</v>
      </c>
      <c r="C6175" s="228" t="s">
        <v>65</v>
      </c>
      <c r="D6175" s="228" t="s">
        <v>205</v>
      </c>
      <c r="E6175" s="228">
        <v>60</v>
      </c>
      <c r="F6175" s="228">
        <v>39970</v>
      </c>
      <c r="G6175" s="228">
        <v>4517</v>
      </c>
      <c r="H6175" s="228">
        <v>9593</v>
      </c>
      <c r="I6175" s="228">
        <v>10473306.33</v>
      </c>
      <c r="J6175" s="228">
        <v>2658494.6</v>
      </c>
      <c r="K6175" s="228">
        <v>3178390.81</v>
      </c>
      <c r="L6175" s="228">
        <v>17611959.890000001</v>
      </c>
    </row>
    <row r="6176" spans="1:12">
      <c r="A6176" s="228">
        <v>2012</v>
      </c>
      <c r="B6176" s="228" t="s">
        <v>193</v>
      </c>
      <c r="C6176" s="228" t="s">
        <v>65</v>
      </c>
      <c r="D6176" s="228" t="s">
        <v>205</v>
      </c>
      <c r="E6176" s="228">
        <v>65</v>
      </c>
      <c r="F6176" s="228">
        <v>29867</v>
      </c>
      <c r="G6176" s="228">
        <v>4614</v>
      </c>
      <c r="H6176" s="228">
        <v>10069</v>
      </c>
      <c r="I6176" s="228">
        <v>11272605.41</v>
      </c>
      <c r="J6176" s="228">
        <v>2787591.47</v>
      </c>
      <c r="K6176" s="228">
        <v>3430055.6</v>
      </c>
      <c r="L6176" s="228">
        <v>18629751.41</v>
      </c>
    </row>
    <row r="6177" spans="1:12">
      <c r="A6177" s="228">
        <v>2012</v>
      </c>
      <c r="B6177" s="228" t="s">
        <v>193</v>
      </c>
      <c r="C6177" s="228" t="s">
        <v>65</v>
      </c>
      <c r="D6177" s="228" t="s">
        <v>205</v>
      </c>
      <c r="E6177" s="228">
        <v>70</v>
      </c>
      <c r="F6177" s="228">
        <v>20021</v>
      </c>
      <c r="G6177" s="228">
        <v>4055</v>
      </c>
      <c r="H6177" s="228">
        <v>9489</v>
      </c>
      <c r="I6177" s="228">
        <v>10046741.42</v>
      </c>
      <c r="J6177" s="228">
        <v>2583743.84</v>
      </c>
      <c r="K6177" s="228">
        <v>2971538.22</v>
      </c>
      <c r="L6177" s="228">
        <v>16464116.98</v>
      </c>
    </row>
    <row r="6178" spans="1:12">
      <c r="A6178" s="228">
        <v>2012</v>
      </c>
      <c r="B6178" s="228" t="s">
        <v>193</v>
      </c>
      <c r="C6178" s="228" t="s">
        <v>65</v>
      </c>
      <c r="D6178" s="228" t="s">
        <v>205</v>
      </c>
      <c r="E6178" s="228">
        <v>75</v>
      </c>
      <c r="F6178" s="228">
        <v>13076</v>
      </c>
      <c r="G6178" s="228">
        <v>3206</v>
      </c>
      <c r="H6178" s="228">
        <v>8925</v>
      </c>
      <c r="I6178" s="228">
        <v>8915524</v>
      </c>
      <c r="J6178" s="228">
        <v>2060207.39</v>
      </c>
      <c r="K6178" s="228">
        <v>2779439.96</v>
      </c>
      <c r="L6178" s="228">
        <v>14384118.119999999</v>
      </c>
    </row>
    <row r="6179" spans="1:12">
      <c r="A6179" s="228">
        <v>2012</v>
      </c>
      <c r="B6179" s="228" t="s">
        <v>193</v>
      </c>
      <c r="C6179" s="228" t="s">
        <v>65</v>
      </c>
      <c r="D6179" s="228" t="s">
        <v>205</v>
      </c>
      <c r="E6179" s="228">
        <v>80</v>
      </c>
      <c r="F6179" s="228">
        <v>8976</v>
      </c>
      <c r="G6179" s="228">
        <v>2511</v>
      </c>
      <c r="H6179" s="228">
        <v>8085</v>
      </c>
      <c r="I6179" s="228">
        <v>6756355.21</v>
      </c>
      <c r="J6179" s="228">
        <v>1488158.55</v>
      </c>
      <c r="K6179" s="228">
        <v>1478666.25</v>
      </c>
      <c r="L6179" s="228">
        <v>10117892.15</v>
      </c>
    </row>
    <row r="6180" spans="1:12">
      <c r="A6180" s="228">
        <v>2012</v>
      </c>
      <c r="B6180" s="228" t="s">
        <v>193</v>
      </c>
      <c r="C6180" s="228" t="s">
        <v>65</v>
      </c>
      <c r="D6180" s="228" t="s">
        <v>205</v>
      </c>
      <c r="E6180" s="228">
        <v>85</v>
      </c>
      <c r="F6180" s="228">
        <v>3686</v>
      </c>
      <c r="G6180" s="228">
        <v>991</v>
      </c>
      <c r="H6180" s="228">
        <v>4354</v>
      </c>
      <c r="I6180" s="228">
        <v>2917290.31</v>
      </c>
      <c r="J6180" s="228">
        <v>534084.02</v>
      </c>
      <c r="K6180" s="228">
        <v>450659</v>
      </c>
      <c r="L6180" s="228">
        <v>4031958.91</v>
      </c>
    </row>
    <row r="6181" spans="1:12">
      <c r="A6181" s="228">
        <v>2012</v>
      </c>
      <c r="B6181" s="228" t="s">
        <v>193</v>
      </c>
      <c r="C6181" s="228" t="s">
        <v>65</v>
      </c>
      <c r="D6181" s="228" t="s">
        <v>205</v>
      </c>
      <c r="E6181" s="228">
        <v>90</v>
      </c>
      <c r="F6181" s="228">
        <v>934</v>
      </c>
      <c r="G6181" s="228">
        <v>193</v>
      </c>
      <c r="H6181" s="228">
        <v>1381</v>
      </c>
      <c r="I6181" s="228">
        <v>762958.72</v>
      </c>
      <c r="J6181" s="228">
        <v>102534</v>
      </c>
      <c r="K6181" s="228">
        <v>53759</v>
      </c>
      <c r="L6181" s="228">
        <v>965370.62</v>
      </c>
    </row>
    <row r="6182" spans="1:12">
      <c r="A6182" s="228">
        <v>2012</v>
      </c>
      <c r="B6182" s="228" t="s">
        <v>193</v>
      </c>
      <c r="C6182" s="228" t="s">
        <v>65</v>
      </c>
      <c r="D6182" s="228" t="s">
        <v>205</v>
      </c>
      <c r="E6182" s="228">
        <v>95</v>
      </c>
      <c r="F6182" s="228">
        <v>201</v>
      </c>
      <c r="G6182" s="228">
        <v>31</v>
      </c>
      <c r="H6182" s="228">
        <v>205</v>
      </c>
      <c r="I6182" s="228">
        <v>137345</v>
      </c>
      <c r="J6182" s="228">
        <v>9989.75</v>
      </c>
      <c r="K6182" s="228">
        <v>14490</v>
      </c>
      <c r="L6182" s="228">
        <v>164539.9</v>
      </c>
    </row>
    <row r="6183" spans="1:12">
      <c r="A6183" s="228">
        <v>2012</v>
      </c>
      <c r="B6183" s="228" t="s">
        <v>193</v>
      </c>
      <c r="C6183" s="228" t="s">
        <v>65</v>
      </c>
      <c r="D6183" s="228" t="s">
        <v>206</v>
      </c>
      <c r="E6183" s="228">
        <v>0</v>
      </c>
      <c r="F6183" s="228">
        <v>38508</v>
      </c>
      <c r="G6183" s="228">
        <v>921</v>
      </c>
      <c r="H6183" s="228">
        <v>2823</v>
      </c>
      <c r="I6183" s="228">
        <v>1825226.5</v>
      </c>
      <c r="J6183" s="228">
        <v>247598.44</v>
      </c>
      <c r="K6183" s="228">
        <v>31202</v>
      </c>
      <c r="L6183" s="228">
        <v>2217817.9</v>
      </c>
    </row>
    <row r="6184" spans="1:12">
      <c r="A6184" s="228">
        <v>2012</v>
      </c>
      <c r="B6184" s="228" t="s">
        <v>193</v>
      </c>
      <c r="C6184" s="228" t="s">
        <v>65</v>
      </c>
      <c r="D6184" s="228" t="s">
        <v>206</v>
      </c>
      <c r="E6184" s="228">
        <v>5</v>
      </c>
      <c r="F6184" s="228">
        <v>38754</v>
      </c>
      <c r="G6184" s="228">
        <v>475</v>
      </c>
      <c r="H6184" s="228">
        <v>598</v>
      </c>
      <c r="I6184" s="228">
        <v>601768.15</v>
      </c>
      <c r="J6184" s="228">
        <v>173172.62</v>
      </c>
      <c r="K6184" s="228">
        <v>29168</v>
      </c>
      <c r="L6184" s="228">
        <v>898737.09</v>
      </c>
    </row>
    <row r="6185" spans="1:12">
      <c r="A6185" s="228">
        <v>2012</v>
      </c>
      <c r="B6185" s="228" t="s">
        <v>193</v>
      </c>
      <c r="C6185" s="228" t="s">
        <v>65</v>
      </c>
      <c r="D6185" s="228" t="s">
        <v>206</v>
      </c>
      <c r="E6185" s="228">
        <v>10</v>
      </c>
      <c r="F6185" s="228">
        <v>38283</v>
      </c>
      <c r="G6185" s="228">
        <v>393</v>
      </c>
      <c r="H6185" s="228">
        <v>460</v>
      </c>
      <c r="I6185" s="228">
        <v>487071.6</v>
      </c>
      <c r="J6185" s="228">
        <v>128421.81</v>
      </c>
      <c r="K6185" s="228">
        <v>85079</v>
      </c>
      <c r="L6185" s="228">
        <v>770814.8</v>
      </c>
    </row>
    <row r="6186" spans="1:12">
      <c r="A6186" s="228">
        <v>2012</v>
      </c>
      <c r="B6186" s="228" t="s">
        <v>193</v>
      </c>
      <c r="C6186" s="228" t="s">
        <v>65</v>
      </c>
      <c r="D6186" s="228" t="s">
        <v>206</v>
      </c>
      <c r="E6186" s="228">
        <v>15</v>
      </c>
      <c r="F6186" s="228">
        <v>39319</v>
      </c>
      <c r="G6186" s="228">
        <v>1143</v>
      </c>
      <c r="H6186" s="228">
        <v>2270</v>
      </c>
      <c r="I6186" s="228">
        <v>1934482.3</v>
      </c>
      <c r="J6186" s="228">
        <v>371580.15999999997</v>
      </c>
      <c r="K6186" s="228">
        <v>203980</v>
      </c>
      <c r="L6186" s="228">
        <v>2756624</v>
      </c>
    </row>
    <row r="6187" spans="1:12">
      <c r="A6187" s="228">
        <v>2012</v>
      </c>
      <c r="B6187" s="228" t="s">
        <v>193</v>
      </c>
      <c r="C6187" s="228" t="s">
        <v>65</v>
      </c>
      <c r="D6187" s="228" t="s">
        <v>206</v>
      </c>
      <c r="E6187" s="228">
        <v>20</v>
      </c>
      <c r="F6187" s="228">
        <v>35717</v>
      </c>
      <c r="G6187" s="228">
        <v>1524</v>
      </c>
      <c r="H6187" s="228">
        <v>3383</v>
      </c>
      <c r="I6187" s="228">
        <v>3168648.45</v>
      </c>
      <c r="J6187" s="228">
        <v>661061.81000000006</v>
      </c>
      <c r="K6187" s="228">
        <v>376243</v>
      </c>
      <c r="L6187" s="228">
        <v>4656946.66</v>
      </c>
    </row>
    <row r="6188" spans="1:12">
      <c r="A6188" s="228">
        <v>2012</v>
      </c>
      <c r="B6188" s="228" t="s">
        <v>193</v>
      </c>
      <c r="C6188" s="228" t="s">
        <v>65</v>
      </c>
      <c r="D6188" s="228" t="s">
        <v>206</v>
      </c>
      <c r="E6188" s="228">
        <v>25</v>
      </c>
      <c r="F6188" s="228">
        <v>41813</v>
      </c>
      <c r="G6188" s="228">
        <v>2589</v>
      </c>
      <c r="H6188" s="228">
        <v>7033</v>
      </c>
      <c r="I6188" s="228">
        <v>7066537.3200000003</v>
      </c>
      <c r="J6188" s="228">
        <v>1880962.22</v>
      </c>
      <c r="K6188" s="228">
        <v>378335</v>
      </c>
      <c r="L6188" s="228">
        <v>10246791.5</v>
      </c>
    </row>
    <row r="6189" spans="1:12">
      <c r="A6189" s="228">
        <v>2012</v>
      </c>
      <c r="B6189" s="228" t="s">
        <v>193</v>
      </c>
      <c r="C6189" s="228" t="s">
        <v>65</v>
      </c>
      <c r="D6189" s="228" t="s">
        <v>206</v>
      </c>
      <c r="E6189" s="228">
        <v>30</v>
      </c>
      <c r="F6189" s="228">
        <v>47659</v>
      </c>
      <c r="G6189" s="228">
        <v>3747</v>
      </c>
      <c r="H6189" s="228">
        <v>10489</v>
      </c>
      <c r="I6189" s="228">
        <v>10779208</v>
      </c>
      <c r="J6189" s="228">
        <v>3097267.25</v>
      </c>
      <c r="K6189" s="228">
        <v>551328</v>
      </c>
      <c r="L6189" s="228">
        <v>15159530.76</v>
      </c>
    </row>
    <row r="6190" spans="1:12">
      <c r="A6190" s="228">
        <v>2012</v>
      </c>
      <c r="B6190" s="228" t="s">
        <v>193</v>
      </c>
      <c r="C6190" s="228" t="s">
        <v>65</v>
      </c>
      <c r="D6190" s="228" t="s">
        <v>206</v>
      </c>
      <c r="E6190" s="228">
        <v>35</v>
      </c>
      <c r="F6190" s="228">
        <v>47562</v>
      </c>
      <c r="G6190" s="228">
        <v>3876</v>
      </c>
      <c r="H6190" s="228">
        <v>9711</v>
      </c>
      <c r="I6190" s="228">
        <v>9278398.5199999996</v>
      </c>
      <c r="J6190" s="228">
        <v>2414005.08</v>
      </c>
      <c r="K6190" s="228">
        <v>571272</v>
      </c>
      <c r="L6190" s="228">
        <v>13540692.85</v>
      </c>
    </row>
    <row r="6191" spans="1:12">
      <c r="A6191" s="228">
        <v>2012</v>
      </c>
      <c r="B6191" s="228" t="s">
        <v>193</v>
      </c>
      <c r="C6191" s="228" t="s">
        <v>65</v>
      </c>
      <c r="D6191" s="228" t="s">
        <v>206</v>
      </c>
      <c r="E6191" s="228">
        <v>40</v>
      </c>
      <c r="F6191" s="228">
        <v>50735</v>
      </c>
      <c r="G6191" s="228">
        <v>3553</v>
      </c>
      <c r="H6191" s="228">
        <v>7017</v>
      </c>
      <c r="I6191" s="228">
        <v>6995506.5800000001</v>
      </c>
      <c r="J6191" s="228">
        <v>1732414.43</v>
      </c>
      <c r="K6191" s="228">
        <v>765328</v>
      </c>
      <c r="L6191" s="228">
        <v>10786369.869999999</v>
      </c>
    </row>
    <row r="6192" spans="1:12">
      <c r="A6192" s="228">
        <v>2012</v>
      </c>
      <c r="B6192" s="228" t="s">
        <v>193</v>
      </c>
      <c r="C6192" s="228" t="s">
        <v>65</v>
      </c>
      <c r="D6192" s="228" t="s">
        <v>206</v>
      </c>
      <c r="E6192" s="228">
        <v>45</v>
      </c>
      <c r="F6192" s="228">
        <v>49297</v>
      </c>
      <c r="G6192" s="228">
        <v>3756</v>
      </c>
      <c r="H6192" s="228">
        <v>7164</v>
      </c>
      <c r="I6192" s="228">
        <v>7249207.6699999999</v>
      </c>
      <c r="J6192" s="228">
        <v>1700691.42</v>
      </c>
      <c r="K6192" s="228">
        <v>1205283.7</v>
      </c>
      <c r="L6192" s="228">
        <v>11364449.640000001</v>
      </c>
    </row>
    <row r="6193" spans="1:12">
      <c r="A6193" s="228">
        <v>2012</v>
      </c>
      <c r="B6193" s="228" t="s">
        <v>193</v>
      </c>
      <c r="C6193" s="228" t="s">
        <v>65</v>
      </c>
      <c r="D6193" s="228" t="s">
        <v>206</v>
      </c>
      <c r="E6193" s="228">
        <v>50</v>
      </c>
      <c r="F6193" s="228">
        <v>49830</v>
      </c>
      <c r="G6193" s="228">
        <v>4076</v>
      </c>
      <c r="H6193" s="228">
        <v>8367</v>
      </c>
      <c r="I6193" s="228">
        <v>8001099.5</v>
      </c>
      <c r="J6193" s="228">
        <v>1938048.74</v>
      </c>
      <c r="K6193" s="228">
        <v>1335088.6499999999</v>
      </c>
      <c r="L6193" s="228">
        <v>12619194.08</v>
      </c>
    </row>
    <row r="6194" spans="1:12">
      <c r="A6194" s="228">
        <v>2012</v>
      </c>
      <c r="B6194" s="228" t="s">
        <v>193</v>
      </c>
      <c r="C6194" s="228" t="s">
        <v>65</v>
      </c>
      <c r="D6194" s="228" t="s">
        <v>206</v>
      </c>
      <c r="E6194" s="228">
        <v>55</v>
      </c>
      <c r="F6194" s="228">
        <v>46318</v>
      </c>
      <c r="G6194" s="228">
        <v>4396</v>
      </c>
      <c r="H6194" s="228">
        <v>8561</v>
      </c>
      <c r="I6194" s="228">
        <v>8534709.3000000007</v>
      </c>
      <c r="J6194" s="228">
        <v>2106852.1800000002</v>
      </c>
      <c r="K6194" s="228">
        <v>1927272.66</v>
      </c>
      <c r="L6194" s="228">
        <v>13870170.08</v>
      </c>
    </row>
    <row r="6195" spans="1:12">
      <c r="A6195" s="228">
        <v>2012</v>
      </c>
      <c r="B6195" s="228" t="s">
        <v>193</v>
      </c>
      <c r="C6195" s="228" t="s">
        <v>65</v>
      </c>
      <c r="D6195" s="228" t="s">
        <v>206</v>
      </c>
      <c r="E6195" s="228">
        <v>60</v>
      </c>
      <c r="F6195" s="228">
        <v>40220</v>
      </c>
      <c r="G6195" s="228">
        <v>4705</v>
      </c>
      <c r="H6195" s="228">
        <v>9787</v>
      </c>
      <c r="I6195" s="228">
        <v>9885297.4900000002</v>
      </c>
      <c r="J6195" s="228">
        <v>2433597.23</v>
      </c>
      <c r="K6195" s="228">
        <v>2653907.5</v>
      </c>
      <c r="L6195" s="228">
        <v>16164078.73</v>
      </c>
    </row>
    <row r="6196" spans="1:12">
      <c r="A6196" s="228">
        <v>2012</v>
      </c>
      <c r="B6196" s="228" t="s">
        <v>193</v>
      </c>
      <c r="C6196" s="228" t="s">
        <v>65</v>
      </c>
      <c r="D6196" s="228" t="s">
        <v>206</v>
      </c>
      <c r="E6196" s="228">
        <v>65</v>
      </c>
      <c r="F6196" s="228">
        <v>29823</v>
      </c>
      <c r="G6196" s="228">
        <v>4397</v>
      </c>
      <c r="H6196" s="228">
        <v>9616</v>
      </c>
      <c r="I6196" s="228">
        <v>9732966.4000000004</v>
      </c>
      <c r="J6196" s="228">
        <v>2601279.0299999998</v>
      </c>
      <c r="K6196" s="228">
        <v>2882544.75</v>
      </c>
      <c r="L6196" s="228">
        <v>16129960.57</v>
      </c>
    </row>
    <row r="6197" spans="1:12">
      <c r="A6197" s="228">
        <v>2012</v>
      </c>
      <c r="B6197" s="228" t="s">
        <v>193</v>
      </c>
      <c r="C6197" s="228" t="s">
        <v>65</v>
      </c>
      <c r="D6197" s="228" t="s">
        <v>206</v>
      </c>
      <c r="E6197" s="228">
        <v>70</v>
      </c>
      <c r="F6197" s="228">
        <v>20598</v>
      </c>
      <c r="G6197" s="228">
        <v>3717</v>
      </c>
      <c r="H6197" s="228">
        <v>8920</v>
      </c>
      <c r="I6197" s="228">
        <v>8681460.2599999998</v>
      </c>
      <c r="J6197" s="228">
        <v>2230937.13</v>
      </c>
      <c r="K6197" s="228">
        <v>2585830.75</v>
      </c>
      <c r="L6197" s="228">
        <v>14163084.109999999</v>
      </c>
    </row>
    <row r="6198" spans="1:12">
      <c r="A6198" s="228">
        <v>2012</v>
      </c>
      <c r="B6198" s="228" t="s">
        <v>193</v>
      </c>
      <c r="C6198" s="228" t="s">
        <v>65</v>
      </c>
      <c r="D6198" s="228" t="s">
        <v>206</v>
      </c>
      <c r="E6198" s="228">
        <v>75</v>
      </c>
      <c r="F6198" s="228">
        <v>14619</v>
      </c>
      <c r="G6198" s="228">
        <v>2940</v>
      </c>
      <c r="H6198" s="228">
        <v>9747</v>
      </c>
      <c r="I6198" s="228">
        <v>8310582.2999999998</v>
      </c>
      <c r="J6198" s="228">
        <v>1854208.2</v>
      </c>
      <c r="K6198" s="228">
        <v>2026426.15</v>
      </c>
      <c r="L6198" s="228">
        <v>12777360.68</v>
      </c>
    </row>
    <row r="6199" spans="1:12">
      <c r="A6199" s="228">
        <v>2012</v>
      </c>
      <c r="B6199" s="228" t="s">
        <v>193</v>
      </c>
      <c r="C6199" s="228" t="s">
        <v>65</v>
      </c>
      <c r="D6199" s="228" t="s">
        <v>206</v>
      </c>
      <c r="E6199" s="228">
        <v>80</v>
      </c>
      <c r="F6199" s="228">
        <v>10842</v>
      </c>
      <c r="G6199" s="228">
        <v>2226</v>
      </c>
      <c r="H6199" s="228">
        <v>9714</v>
      </c>
      <c r="I6199" s="228">
        <v>7460987.0999999996</v>
      </c>
      <c r="J6199" s="228">
        <v>1419867.95</v>
      </c>
      <c r="K6199" s="228">
        <v>1358876.9</v>
      </c>
      <c r="L6199" s="228">
        <v>10664572.199999999</v>
      </c>
    </row>
    <row r="6200" spans="1:12">
      <c r="A6200" s="228">
        <v>2012</v>
      </c>
      <c r="B6200" s="228" t="s">
        <v>193</v>
      </c>
      <c r="C6200" s="228" t="s">
        <v>65</v>
      </c>
      <c r="D6200" s="228" t="s">
        <v>206</v>
      </c>
      <c r="E6200" s="228">
        <v>85</v>
      </c>
      <c r="F6200" s="228">
        <v>6161</v>
      </c>
      <c r="G6200" s="228">
        <v>1214</v>
      </c>
      <c r="H6200" s="228">
        <v>7937</v>
      </c>
      <c r="I6200" s="228">
        <v>4720913.07</v>
      </c>
      <c r="J6200" s="228">
        <v>720951.03</v>
      </c>
      <c r="K6200" s="228">
        <v>493160</v>
      </c>
      <c r="L6200" s="228">
        <v>6174304.4400000004</v>
      </c>
    </row>
    <row r="6201" spans="1:12">
      <c r="A6201" s="228">
        <v>2012</v>
      </c>
      <c r="B6201" s="228" t="s">
        <v>193</v>
      </c>
      <c r="C6201" s="228" t="s">
        <v>65</v>
      </c>
      <c r="D6201" s="228" t="s">
        <v>206</v>
      </c>
      <c r="E6201" s="228">
        <v>90</v>
      </c>
      <c r="F6201" s="228">
        <v>2456</v>
      </c>
      <c r="G6201" s="228">
        <v>427</v>
      </c>
      <c r="H6201" s="228">
        <v>4126</v>
      </c>
      <c r="I6201" s="228">
        <v>1723306.35</v>
      </c>
      <c r="J6201" s="228">
        <v>203089.26</v>
      </c>
      <c r="K6201" s="228">
        <v>146345.65</v>
      </c>
      <c r="L6201" s="228">
        <v>2176167.27</v>
      </c>
    </row>
    <row r="6202" spans="1:12">
      <c r="A6202" s="228">
        <v>2012</v>
      </c>
      <c r="B6202" s="228" t="s">
        <v>193</v>
      </c>
      <c r="C6202" s="228" t="s">
        <v>65</v>
      </c>
      <c r="D6202" s="228" t="s">
        <v>206</v>
      </c>
      <c r="E6202" s="228">
        <v>95</v>
      </c>
      <c r="F6202" s="228">
        <v>679</v>
      </c>
      <c r="G6202" s="228">
        <v>76</v>
      </c>
      <c r="H6202" s="228">
        <v>1140</v>
      </c>
      <c r="I6202" s="228">
        <v>442670</v>
      </c>
      <c r="J6202" s="228">
        <v>34571.39</v>
      </c>
      <c r="K6202" s="228">
        <v>56914</v>
      </c>
      <c r="L6202" s="228">
        <v>571248.85</v>
      </c>
    </row>
    <row r="6203" spans="1:12">
      <c r="A6203" s="228">
        <v>2012</v>
      </c>
      <c r="B6203" s="228" t="s">
        <v>193</v>
      </c>
      <c r="C6203" s="228" t="s">
        <v>66</v>
      </c>
      <c r="D6203" s="228" t="s">
        <v>205</v>
      </c>
      <c r="E6203" s="228">
        <v>0</v>
      </c>
      <c r="F6203" s="228">
        <v>5362</v>
      </c>
      <c r="G6203" s="228">
        <v>160</v>
      </c>
      <c r="H6203" s="228">
        <v>538</v>
      </c>
      <c r="I6203" s="228">
        <v>304032.93</v>
      </c>
      <c r="J6203" s="228">
        <v>40089.08</v>
      </c>
      <c r="K6203" s="228">
        <v>983</v>
      </c>
      <c r="L6203" s="228">
        <v>372929.03</v>
      </c>
    </row>
    <row r="6204" spans="1:12">
      <c r="A6204" s="228">
        <v>2012</v>
      </c>
      <c r="B6204" s="228" t="s">
        <v>193</v>
      </c>
      <c r="C6204" s="228" t="s">
        <v>66</v>
      </c>
      <c r="D6204" s="228" t="s">
        <v>205</v>
      </c>
      <c r="E6204" s="228">
        <v>5</v>
      </c>
      <c r="F6204" s="228">
        <v>5965</v>
      </c>
      <c r="G6204" s="228">
        <v>92</v>
      </c>
      <c r="H6204" s="228">
        <v>114</v>
      </c>
      <c r="I6204" s="228">
        <v>83407.98</v>
      </c>
      <c r="J6204" s="228">
        <v>23026.84</v>
      </c>
      <c r="K6204" s="228">
        <v>8888</v>
      </c>
      <c r="L6204" s="228">
        <v>135035.51999999999</v>
      </c>
    </row>
    <row r="6205" spans="1:12">
      <c r="A6205" s="228">
        <v>2012</v>
      </c>
      <c r="B6205" s="228" t="s">
        <v>193</v>
      </c>
      <c r="C6205" s="228" t="s">
        <v>66</v>
      </c>
      <c r="D6205" s="228" t="s">
        <v>205</v>
      </c>
      <c r="E6205" s="228">
        <v>10</v>
      </c>
      <c r="F6205" s="228">
        <v>6381</v>
      </c>
      <c r="G6205" s="228">
        <v>85</v>
      </c>
      <c r="H6205" s="228">
        <v>111</v>
      </c>
      <c r="I6205" s="228">
        <v>102540.66</v>
      </c>
      <c r="J6205" s="228">
        <v>31789.13</v>
      </c>
      <c r="K6205" s="228">
        <v>28800</v>
      </c>
      <c r="L6205" s="228">
        <v>179336.99</v>
      </c>
    </row>
    <row r="6206" spans="1:12">
      <c r="A6206" s="228">
        <v>2012</v>
      </c>
      <c r="B6206" s="228" t="s">
        <v>193</v>
      </c>
      <c r="C6206" s="228" t="s">
        <v>66</v>
      </c>
      <c r="D6206" s="228" t="s">
        <v>205</v>
      </c>
      <c r="E6206" s="228">
        <v>15</v>
      </c>
      <c r="F6206" s="228">
        <v>7265</v>
      </c>
      <c r="G6206" s="228">
        <v>153</v>
      </c>
      <c r="H6206" s="228">
        <v>267</v>
      </c>
      <c r="I6206" s="228">
        <v>273541.15000000002</v>
      </c>
      <c r="J6206" s="228">
        <v>72513.56</v>
      </c>
      <c r="K6206" s="228">
        <v>57755.8</v>
      </c>
      <c r="L6206" s="228">
        <v>447161.47</v>
      </c>
    </row>
    <row r="6207" spans="1:12">
      <c r="A6207" s="228">
        <v>2012</v>
      </c>
      <c r="B6207" s="228" t="s">
        <v>193</v>
      </c>
      <c r="C6207" s="228" t="s">
        <v>66</v>
      </c>
      <c r="D6207" s="228" t="s">
        <v>205</v>
      </c>
      <c r="E6207" s="228">
        <v>20</v>
      </c>
      <c r="F6207" s="228">
        <v>6068</v>
      </c>
      <c r="G6207" s="228">
        <v>147</v>
      </c>
      <c r="H6207" s="228">
        <v>248</v>
      </c>
      <c r="I6207" s="228">
        <v>268377.24</v>
      </c>
      <c r="J6207" s="228">
        <v>64892.89</v>
      </c>
      <c r="K6207" s="228">
        <v>49290</v>
      </c>
      <c r="L6207" s="228">
        <v>435098.24</v>
      </c>
    </row>
    <row r="6208" spans="1:12">
      <c r="A6208" s="228">
        <v>2012</v>
      </c>
      <c r="B6208" s="228" t="s">
        <v>193</v>
      </c>
      <c r="C6208" s="228" t="s">
        <v>66</v>
      </c>
      <c r="D6208" s="228" t="s">
        <v>205</v>
      </c>
      <c r="E6208" s="228">
        <v>25</v>
      </c>
      <c r="F6208" s="228">
        <v>4036</v>
      </c>
      <c r="G6208" s="228">
        <v>128</v>
      </c>
      <c r="H6208" s="228">
        <v>309</v>
      </c>
      <c r="I6208" s="228">
        <v>235648.3</v>
      </c>
      <c r="J6208" s="228">
        <v>59714.59</v>
      </c>
      <c r="K6208" s="228">
        <v>15516</v>
      </c>
      <c r="L6208" s="228">
        <v>358368.64</v>
      </c>
    </row>
    <row r="6209" spans="1:12">
      <c r="A6209" s="228">
        <v>2012</v>
      </c>
      <c r="B6209" s="228" t="s">
        <v>193</v>
      </c>
      <c r="C6209" s="228" t="s">
        <v>66</v>
      </c>
      <c r="D6209" s="228" t="s">
        <v>205</v>
      </c>
      <c r="E6209" s="228">
        <v>30</v>
      </c>
      <c r="F6209" s="228">
        <v>5144</v>
      </c>
      <c r="G6209" s="228">
        <v>198</v>
      </c>
      <c r="H6209" s="228">
        <v>405</v>
      </c>
      <c r="I6209" s="228">
        <v>270788.77</v>
      </c>
      <c r="J6209" s="228">
        <v>66686.53</v>
      </c>
      <c r="K6209" s="228">
        <v>55653</v>
      </c>
      <c r="L6209" s="228">
        <v>471558.9</v>
      </c>
    </row>
    <row r="6210" spans="1:12">
      <c r="A6210" s="228">
        <v>2012</v>
      </c>
      <c r="B6210" s="228" t="s">
        <v>193</v>
      </c>
      <c r="C6210" s="228" t="s">
        <v>66</v>
      </c>
      <c r="D6210" s="228" t="s">
        <v>205</v>
      </c>
      <c r="E6210" s="228">
        <v>35</v>
      </c>
      <c r="F6210" s="228">
        <v>5650</v>
      </c>
      <c r="G6210" s="228">
        <v>235</v>
      </c>
      <c r="H6210" s="228">
        <v>468</v>
      </c>
      <c r="I6210" s="228">
        <v>370744.4</v>
      </c>
      <c r="J6210" s="228">
        <v>84908.92</v>
      </c>
      <c r="K6210" s="228">
        <v>33986</v>
      </c>
      <c r="L6210" s="228">
        <v>555249.31999999995</v>
      </c>
    </row>
    <row r="6211" spans="1:12">
      <c r="A6211" s="228">
        <v>2012</v>
      </c>
      <c r="B6211" s="228" t="s">
        <v>193</v>
      </c>
      <c r="C6211" s="228" t="s">
        <v>66</v>
      </c>
      <c r="D6211" s="228" t="s">
        <v>205</v>
      </c>
      <c r="E6211" s="228">
        <v>40</v>
      </c>
      <c r="F6211" s="228">
        <v>7026</v>
      </c>
      <c r="G6211" s="228">
        <v>319</v>
      </c>
      <c r="H6211" s="228">
        <v>678</v>
      </c>
      <c r="I6211" s="228">
        <v>575441.98</v>
      </c>
      <c r="J6211" s="228">
        <v>140482.87</v>
      </c>
      <c r="K6211" s="228">
        <v>84263.25</v>
      </c>
      <c r="L6211" s="228">
        <v>898746.37</v>
      </c>
    </row>
    <row r="6212" spans="1:12">
      <c r="A6212" s="228">
        <v>2012</v>
      </c>
      <c r="B6212" s="228" t="s">
        <v>193</v>
      </c>
      <c r="C6212" s="228" t="s">
        <v>66</v>
      </c>
      <c r="D6212" s="228" t="s">
        <v>205</v>
      </c>
      <c r="E6212" s="228">
        <v>45</v>
      </c>
      <c r="F6212" s="228">
        <v>7443</v>
      </c>
      <c r="G6212" s="228">
        <v>393</v>
      </c>
      <c r="H6212" s="228">
        <v>907</v>
      </c>
      <c r="I6212" s="228">
        <v>702767.4</v>
      </c>
      <c r="J6212" s="228">
        <v>190117.58</v>
      </c>
      <c r="K6212" s="228">
        <v>110873.75</v>
      </c>
      <c r="L6212" s="228">
        <v>1137947.1499999999</v>
      </c>
    </row>
    <row r="6213" spans="1:12">
      <c r="A6213" s="228">
        <v>2012</v>
      </c>
      <c r="B6213" s="228" t="s">
        <v>193</v>
      </c>
      <c r="C6213" s="228" t="s">
        <v>66</v>
      </c>
      <c r="D6213" s="228" t="s">
        <v>205</v>
      </c>
      <c r="E6213" s="228">
        <v>50</v>
      </c>
      <c r="F6213" s="228">
        <v>9366</v>
      </c>
      <c r="G6213" s="228">
        <v>783</v>
      </c>
      <c r="H6213" s="228">
        <v>1411</v>
      </c>
      <c r="I6213" s="228">
        <v>1214485.22</v>
      </c>
      <c r="J6213" s="228">
        <v>322334.40999999997</v>
      </c>
      <c r="K6213" s="228">
        <v>257840.5</v>
      </c>
      <c r="L6213" s="228">
        <v>2001725.66</v>
      </c>
    </row>
    <row r="6214" spans="1:12">
      <c r="A6214" s="228">
        <v>2012</v>
      </c>
      <c r="B6214" s="228" t="s">
        <v>193</v>
      </c>
      <c r="C6214" s="228" t="s">
        <v>66</v>
      </c>
      <c r="D6214" s="228" t="s">
        <v>205</v>
      </c>
      <c r="E6214" s="228">
        <v>55</v>
      </c>
      <c r="F6214" s="228">
        <v>9451</v>
      </c>
      <c r="G6214" s="228">
        <v>1099</v>
      </c>
      <c r="H6214" s="228">
        <v>2004</v>
      </c>
      <c r="I6214" s="228">
        <v>1761596.5</v>
      </c>
      <c r="J6214" s="228">
        <v>457036.52</v>
      </c>
      <c r="K6214" s="228">
        <v>576194.19999999995</v>
      </c>
      <c r="L6214" s="228">
        <v>3042453.03</v>
      </c>
    </row>
    <row r="6215" spans="1:12">
      <c r="A6215" s="228">
        <v>2012</v>
      </c>
      <c r="B6215" s="228" t="s">
        <v>193</v>
      </c>
      <c r="C6215" s="228" t="s">
        <v>66</v>
      </c>
      <c r="D6215" s="228" t="s">
        <v>205</v>
      </c>
      <c r="E6215" s="228">
        <v>60</v>
      </c>
      <c r="F6215" s="228">
        <v>9263</v>
      </c>
      <c r="G6215" s="228">
        <v>966</v>
      </c>
      <c r="H6215" s="228">
        <v>2053</v>
      </c>
      <c r="I6215" s="228">
        <v>1806907.03</v>
      </c>
      <c r="J6215" s="228">
        <v>507902.59</v>
      </c>
      <c r="K6215" s="228">
        <v>507080.1</v>
      </c>
      <c r="L6215" s="228">
        <v>3039658.71</v>
      </c>
    </row>
    <row r="6216" spans="1:12">
      <c r="A6216" s="228">
        <v>2012</v>
      </c>
      <c r="B6216" s="228" t="s">
        <v>193</v>
      </c>
      <c r="C6216" s="228" t="s">
        <v>66</v>
      </c>
      <c r="D6216" s="228" t="s">
        <v>205</v>
      </c>
      <c r="E6216" s="228">
        <v>65</v>
      </c>
      <c r="F6216" s="228">
        <v>7527</v>
      </c>
      <c r="G6216" s="228">
        <v>1320</v>
      </c>
      <c r="H6216" s="228">
        <v>2923</v>
      </c>
      <c r="I6216" s="228">
        <v>2448285.91</v>
      </c>
      <c r="J6216" s="228">
        <v>640818.92000000004</v>
      </c>
      <c r="K6216" s="228">
        <v>809272.8</v>
      </c>
      <c r="L6216" s="228">
        <v>4142758.99</v>
      </c>
    </row>
    <row r="6217" spans="1:12">
      <c r="A6217" s="228">
        <v>2012</v>
      </c>
      <c r="B6217" s="228" t="s">
        <v>193</v>
      </c>
      <c r="C6217" s="228" t="s">
        <v>66</v>
      </c>
      <c r="D6217" s="228" t="s">
        <v>205</v>
      </c>
      <c r="E6217" s="228">
        <v>70</v>
      </c>
      <c r="F6217" s="228">
        <v>5213</v>
      </c>
      <c r="G6217" s="228">
        <v>1178</v>
      </c>
      <c r="H6217" s="228">
        <v>2849</v>
      </c>
      <c r="I6217" s="228">
        <v>2247143.7799999998</v>
      </c>
      <c r="J6217" s="228">
        <v>572112.01</v>
      </c>
      <c r="K6217" s="228">
        <v>543986.35</v>
      </c>
      <c r="L6217" s="228">
        <v>3536557.73</v>
      </c>
    </row>
    <row r="6218" spans="1:12">
      <c r="A6218" s="228">
        <v>2012</v>
      </c>
      <c r="B6218" s="228" t="s">
        <v>193</v>
      </c>
      <c r="C6218" s="228" t="s">
        <v>66</v>
      </c>
      <c r="D6218" s="228" t="s">
        <v>205</v>
      </c>
      <c r="E6218" s="228">
        <v>75</v>
      </c>
      <c r="F6218" s="228">
        <v>3515</v>
      </c>
      <c r="G6218" s="228">
        <v>1045</v>
      </c>
      <c r="H6218" s="228">
        <v>2505</v>
      </c>
      <c r="I6218" s="228">
        <v>1884477.7</v>
      </c>
      <c r="J6218" s="228">
        <v>428390.84</v>
      </c>
      <c r="K6218" s="228">
        <v>496774.65</v>
      </c>
      <c r="L6218" s="228">
        <v>2945438.85</v>
      </c>
    </row>
    <row r="6219" spans="1:12">
      <c r="A6219" s="228">
        <v>2012</v>
      </c>
      <c r="B6219" s="228" t="s">
        <v>193</v>
      </c>
      <c r="C6219" s="228" t="s">
        <v>66</v>
      </c>
      <c r="D6219" s="228" t="s">
        <v>205</v>
      </c>
      <c r="E6219" s="228">
        <v>80</v>
      </c>
      <c r="F6219" s="228">
        <v>2588</v>
      </c>
      <c r="G6219" s="228">
        <v>833</v>
      </c>
      <c r="H6219" s="228">
        <v>2788</v>
      </c>
      <c r="I6219" s="228">
        <v>2030752.03</v>
      </c>
      <c r="J6219" s="228">
        <v>357389.38</v>
      </c>
      <c r="K6219" s="228">
        <v>489787.65</v>
      </c>
      <c r="L6219" s="228">
        <v>2983785.18</v>
      </c>
    </row>
    <row r="6220" spans="1:12">
      <c r="A6220" s="228">
        <v>2012</v>
      </c>
      <c r="B6220" s="228" t="s">
        <v>193</v>
      </c>
      <c r="C6220" s="228" t="s">
        <v>66</v>
      </c>
      <c r="D6220" s="228" t="s">
        <v>205</v>
      </c>
      <c r="E6220" s="228">
        <v>85</v>
      </c>
      <c r="F6220" s="228">
        <v>935</v>
      </c>
      <c r="G6220" s="228">
        <v>301</v>
      </c>
      <c r="H6220" s="228">
        <v>1112</v>
      </c>
      <c r="I6220" s="228">
        <v>755374.8</v>
      </c>
      <c r="J6220" s="228">
        <v>131805.01999999999</v>
      </c>
      <c r="K6220" s="228">
        <v>113370</v>
      </c>
      <c r="L6220" s="228">
        <v>1041499.12</v>
      </c>
    </row>
    <row r="6221" spans="1:12">
      <c r="A6221" s="228">
        <v>2012</v>
      </c>
      <c r="B6221" s="228" t="s">
        <v>193</v>
      </c>
      <c r="C6221" s="228" t="s">
        <v>66</v>
      </c>
      <c r="D6221" s="228" t="s">
        <v>205</v>
      </c>
      <c r="E6221" s="228">
        <v>90</v>
      </c>
      <c r="F6221" s="228">
        <v>186</v>
      </c>
      <c r="G6221" s="228">
        <v>48</v>
      </c>
      <c r="H6221" s="228">
        <v>338</v>
      </c>
      <c r="I6221" s="228">
        <v>184363.7</v>
      </c>
      <c r="J6221" s="228">
        <v>19964.32</v>
      </c>
      <c r="K6221" s="228">
        <v>23625</v>
      </c>
      <c r="L6221" s="228">
        <v>234178.99</v>
      </c>
    </row>
    <row r="6222" spans="1:12">
      <c r="A6222" s="228">
        <v>2012</v>
      </c>
      <c r="B6222" s="228" t="s">
        <v>193</v>
      </c>
      <c r="C6222" s="228" t="s">
        <v>66</v>
      </c>
      <c r="D6222" s="228" t="s">
        <v>205</v>
      </c>
      <c r="E6222" s="228">
        <v>95</v>
      </c>
      <c r="F6222" s="228">
        <v>37</v>
      </c>
      <c r="G6222" s="228">
        <v>8</v>
      </c>
      <c r="H6222" s="228">
        <v>93</v>
      </c>
      <c r="I6222" s="228">
        <v>49028.800000000003</v>
      </c>
      <c r="J6222" s="228">
        <v>4702.3900000000003</v>
      </c>
      <c r="K6222" s="228">
        <v>0</v>
      </c>
      <c r="L6222" s="228">
        <v>55256.77</v>
      </c>
    </row>
    <row r="6223" spans="1:12">
      <c r="A6223" s="228">
        <v>2012</v>
      </c>
      <c r="B6223" s="228" t="s">
        <v>193</v>
      </c>
      <c r="C6223" s="228" t="s">
        <v>66</v>
      </c>
      <c r="D6223" s="228" t="s">
        <v>206</v>
      </c>
      <c r="E6223" s="228">
        <v>0</v>
      </c>
      <c r="F6223" s="228">
        <v>5158</v>
      </c>
      <c r="G6223" s="228">
        <v>124</v>
      </c>
      <c r="H6223" s="228">
        <v>644</v>
      </c>
      <c r="I6223" s="228">
        <v>349353.99</v>
      </c>
      <c r="J6223" s="228">
        <v>30353.22</v>
      </c>
      <c r="K6223" s="228">
        <v>10641</v>
      </c>
      <c r="L6223" s="228">
        <v>405839.74</v>
      </c>
    </row>
    <row r="6224" spans="1:12">
      <c r="A6224" s="228">
        <v>2012</v>
      </c>
      <c r="B6224" s="228" t="s">
        <v>193</v>
      </c>
      <c r="C6224" s="228" t="s">
        <v>66</v>
      </c>
      <c r="D6224" s="228" t="s">
        <v>206</v>
      </c>
      <c r="E6224" s="228">
        <v>5</v>
      </c>
      <c r="F6224" s="228">
        <v>5602</v>
      </c>
      <c r="G6224" s="228">
        <v>61</v>
      </c>
      <c r="H6224" s="228">
        <v>85</v>
      </c>
      <c r="I6224" s="228">
        <v>69356.13</v>
      </c>
      <c r="J6224" s="228">
        <v>22054.959999999999</v>
      </c>
      <c r="K6224" s="228">
        <v>562</v>
      </c>
      <c r="L6224" s="228">
        <v>106003.88</v>
      </c>
    </row>
    <row r="6225" spans="1:12">
      <c r="A6225" s="228">
        <v>2012</v>
      </c>
      <c r="B6225" s="228" t="s">
        <v>193</v>
      </c>
      <c r="C6225" s="228" t="s">
        <v>66</v>
      </c>
      <c r="D6225" s="228" t="s">
        <v>206</v>
      </c>
      <c r="E6225" s="228">
        <v>10</v>
      </c>
      <c r="F6225" s="228">
        <v>6075</v>
      </c>
      <c r="G6225" s="228">
        <v>77</v>
      </c>
      <c r="H6225" s="228">
        <v>106</v>
      </c>
      <c r="I6225" s="228">
        <v>90405.9</v>
      </c>
      <c r="J6225" s="228">
        <v>31465.7</v>
      </c>
      <c r="K6225" s="228">
        <v>35253</v>
      </c>
      <c r="L6225" s="228">
        <v>177399.99</v>
      </c>
    </row>
    <row r="6226" spans="1:12">
      <c r="A6226" s="228">
        <v>2012</v>
      </c>
      <c r="B6226" s="228" t="s">
        <v>193</v>
      </c>
      <c r="C6226" s="228" t="s">
        <v>66</v>
      </c>
      <c r="D6226" s="228" t="s">
        <v>206</v>
      </c>
      <c r="E6226" s="228">
        <v>15</v>
      </c>
      <c r="F6226" s="228">
        <v>6796</v>
      </c>
      <c r="G6226" s="228">
        <v>229</v>
      </c>
      <c r="H6226" s="228">
        <v>546</v>
      </c>
      <c r="I6226" s="228">
        <v>419261.41</v>
      </c>
      <c r="J6226" s="228">
        <v>78361.91</v>
      </c>
      <c r="K6226" s="228">
        <v>47315</v>
      </c>
      <c r="L6226" s="228">
        <v>596576.59</v>
      </c>
    </row>
    <row r="6227" spans="1:12">
      <c r="A6227" s="228">
        <v>2012</v>
      </c>
      <c r="B6227" s="228" t="s">
        <v>193</v>
      </c>
      <c r="C6227" s="228" t="s">
        <v>66</v>
      </c>
      <c r="D6227" s="228" t="s">
        <v>206</v>
      </c>
      <c r="E6227" s="228">
        <v>20</v>
      </c>
      <c r="F6227" s="228">
        <v>6236</v>
      </c>
      <c r="G6227" s="228">
        <v>302</v>
      </c>
      <c r="H6227" s="228">
        <v>881</v>
      </c>
      <c r="I6227" s="228">
        <v>633884.80000000005</v>
      </c>
      <c r="J6227" s="228">
        <v>112330.45</v>
      </c>
      <c r="K6227" s="228">
        <v>26933</v>
      </c>
      <c r="L6227" s="228">
        <v>844857.75</v>
      </c>
    </row>
    <row r="6228" spans="1:12">
      <c r="A6228" s="228">
        <v>2012</v>
      </c>
      <c r="B6228" s="228" t="s">
        <v>193</v>
      </c>
      <c r="C6228" s="228" t="s">
        <v>66</v>
      </c>
      <c r="D6228" s="228" t="s">
        <v>206</v>
      </c>
      <c r="E6228" s="228">
        <v>25</v>
      </c>
      <c r="F6228" s="228">
        <v>4877</v>
      </c>
      <c r="G6228" s="228">
        <v>446</v>
      </c>
      <c r="H6228" s="228">
        <v>1809</v>
      </c>
      <c r="I6228" s="228">
        <v>1317343.6499999999</v>
      </c>
      <c r="J6228" s="228">
        <v>281591.94</v>
      </c>
      <c r="K6228" s="228">
        <v>68715</v>
      </c>
      <c r="L6228" s="228">
        <v>1801320.11</v>
      </c>
    </row>
    <row r="6229" spans="1:12">
      <c r="A6229" s="228">
        <v>2012</v>
      </c>
      <c r="B6229" s="228" t="s">
        <v>193</v>
      </c>
      <c r="C6229" s="228" t="s">
        <v>66</v>
      </c>
      <c r="D6229" s="228" t="s">
        <v>206</v>
      </c>
      <c r="E6229" s="228">
        <v>30</v>
      </c>
      <c r="F6229" s="228">
        <v>6019</v>
      </c>
      <c r="G6229" s="228">
        <v>593</v>
      </c>
      <c r="H6229" s="228">
        <v>1996</v>
      </c>
      <c r="I6229" s="228">
        <v>1521684.47</v>
      </c>
      <c r="J6229" s="228">
        <v>355880.72</v>
      </c>
      <c r="K6229" s="228">
        <v>49337</v>
      </c>
      <c r="L6229" s="228">
        <v>2124296.17</v>
      </c>
    </row>
    <row r="6230" spans="1:12">
      <c r="A6230" s="228">
        <v>2012</v>
      </c>
      <c r="B6230" s="228" t="s">
        <v>193</v>
      </c>
      <c r="C6230" s="228" t="s">
        <v>66</v>
      </c>
      <c r="D6230" s="228" t="s">
        <v>206</v>
      </c>
      <c r="E6230" s="228">
        <v>35</v>
      </c>
      <c r="F6230" s="228">
        <v>6681</v>
      </c>
      <c r="G6230" s="228">
        <v>589</v>
      </c>
      <c r="H6230" s="228">
        <v>1781</v>
      </c>
      <c r="I6230" s="228">
        <v>1422956.93</v>
      </c>
      <c r="J6230" s="228">
        <v>320090.88</v>
      </c>
      <c r="K6230" s="228">
        <v>142814</v>
      </c>
      <c r="L6230" s="228">
        <v>2065016.23</v>
      </c>
    </row>
    <row r="6231" spans="1:12">
      <c r="A6231" s="228">
        <v>2012</v>
      </c>
      <c r="B6231" s="228" t="s">
        <v>193</v>
      </c>
      <c r="C6231" s="228" t="s">
        <v>66</v>
      </c>
      <c r="D6231" s="228" t="s">
        <v>206</v>
      </c>
      <c r="E6231" s="228">
        <v>40</v>
      </c>
      <c r="F6231" s="228">
        <v>8073</v>
      </c>
      <c r="G6231" s="228">
        <v>715</v>
      </c>
      <c r="H6231" s="228">
        <v>1580</v>
      </c>
      <c r="I6231" s="228">
        <v>1321128</v>
      </c>
      <c r="J6231" s="228">
        <v>295437.81</v>
      </c>
      <c r="K6231" s="228">
        <v>105723.25</v>
      </c>
      <c r="L6231" s="228">
        <v>1876573.39</v>
      </c>
    </row>
    <row r="6232" spans="1:12">
      <c r="A6232" s="228">
        <v>2012</v>
      </c>
      <c r="B6232" s="228" t="s">
        <v>193</v>
      </c>
      <c r="C6232" s="228" t="s">
        <v>66</v>
      </c>
      <c r="D6232" s="228" t="s">
        <v>206</v>
      </c>
      <c r="E6232" s="228">
        <v>45</v>
      </c>
      <c r="F6232" s="228">
        <v>8799</v>
      </c>
      <c r="G6232" s="228">
        <v>583</v>
      </c>
      <c r="H6232" s="228">
        <v>1433</v>
      </c>
      <c r="I6232" s="228">
        <v>1271486.53</v>
      </c>
      <c r="J6232" s="228">
        <v>294595.56</v>
      </c>
      <c r="K6232" s="228">
        <v>309758.92</v>
      </c>
      <c r="L6232" s="228">
        <v>2089049.3</v>
      </c>
    </row>
    <row r="6233" spans="1:12">
      <c r="A6233" s="228">
        <v>2012</v>
      </c>
      <c r="B6233" s="228" t="s">
        <v>193</v>
      </c>
      <c r="C6233" s="228" t="s">
        <v>66</v>
      </c>
      <c r="D6233" s="228" t="s">
        <v>206</v>
      </c>
      <c r="E6233" s="228">
        <v>50</v>
      </c>
      <c r="F6233" s="228">
        <v>10626</v>
      </c>
      <c r="G6233" s="228">
        <v>854</v>
      </c>
      <c r="H6233" s="228">
        <v>2363</v>
      </c>
      <c r="I6233" s="228">
        <v>1796317.35</v>
      </c>
      <c r="J6233" s="228">
        <v>381483.95</v>
      </c>
      <c r="K6233" s="228">
        <v>331785.75</v>
      </c>
      <c r="L6233" s="228">
        <v>2759670.34</v>
      </c>
    </row>
    <row r="6234" spans="1:12">
      <c r="A6234" s="228">
        <v>2012</v>
      </c>
      <c r="B6234" s="228" t="s">
        <v>193</v>
      </c>
      <c r="C6234" s="228" t="s">
        <v>66</v>
      </c>
      <c r="D6234" s="228" t="s">
        <v>206</v>
      </c>
      <c r="E6234" s="228">
        <v>55</v>
      </c>
      <c r="F6234" s="228">
        <v>10597</v>
      </c>
      <c r="G6234" s="228">
        <v>1120</v>
      </c>
      <c r="H6234" s="228">
        <v>2708</v>
      </c>
      <c r="I6234" s="228">
        <v>2240171.14</v>
      </c>
      <c r="J6234" s="228">
        <v>540909.29</v>
      </c>
      <c r="K6234" s="228">
        <v>566266.4</v>
      </c>
      <c r="L6234" s="228">
        <v>3612749.9</v>
      </c>
    </row>
    <row r="6235" spans="1:12">
      <c r="A6235" s="228">
        <v>2012</v>
      </c>
      <c r="B6235" s="228" t="s">
        <v>193</v>
      </c>
      <c r="C6235" s="228" t="s">
        <v>66</v>
      </c>
      <c r="D6235" s="228" t="s">
        <v>206</v>
      </c>
      <c r="E6235" s="228">
        <v>60</v>
      </c>
      <c r="F6235" s="228">
        <v>9808</v>
      </c>
      <c r="G6235" s="228">
        <v>1285</v>
      </c>
      <c r="H6235" s="228">
        <v>2782</v>
      </c>
      <c r="I6235" s="228">
        <v>2339947.27</v>
      </c>
      <c r="J6235" s="228">
        <v>602967.30000000005</v>
      </c>
      <c r="K6235" s="228">
        <v>687517.2</v>
      </c>
      <c r="L6235" s="228">
        <v>3935505.93</v>
      </c>
    </row>
    <row r="6236" spans="1:12">
      <c r="A6236" s="228">
        <v>2012</v>
      </c>
      <c r="B6236" s="228" t="s">
        <v>193</v>
      </c>
      <c r="C6236" s="228" t="s">
        <v>66</v>
      </c>
      <c r="D6236" s="228" t="s">
        <v>206</v>
      </c>
      <c r="E6236" s="228">
        <v>65</v>
      </c>
      <c r="F6236" s="228">
        <v>7914</v>
      </c>
      <c r="G6236" s="228">
        <v>1195</v>
      </c>
      <c r="H6236" s="228">
        <v>3100</v>
      </c>
      <c r="I6236" s="228">
        <v>2694960.7</v>
      </c>
      <c r="J6236" s="228">
        <v>621662.19999999995</v>
      </c>
      <c r="K6236" s="228">
        <v>972089.8</v>
      </c>
      <c r="L6236" s="228">
        <v>4531064.82</v>
      </c>
    </row>
    <row r="6237" spans="1:12">
      <c r="A6237" s="228">
        <v>2012</v>
      </c>
      <c r="B6237" s="228" t="s">
        <v>193</v>
      </c>
      <c r="C6237" s="228" t="s">
        <v>66</v>
      </c>
      <c r="D6237" s="228" t="s">
        <v>206</v>
      </c>
      <c r="E6237" s="228">
        <v>70</v>
      </c>
      <c r="F6237" s="228">
        <v>5541</v>
      </c>
      <c r="G6237" s="228">
        <v>952</v>
      </c>
      <c r="H6237" s="228">
        <v>3122</v>
      </c>
      <c r="I6237" s="228">
        <v>2559394.0099999998</v>
      </c>
      <c r="J6237" s="228">
        <v>559702.55000000005</v>
      </c>
      <c r="K6237" s="228">
        <v>901072.3</v>
      </c>
      <c r="L6237" s="228">
        <v>4208071.72</v>
      </c>
    </row>
    <row r="6238" spans="1:12">
      <c r="A6238" s="228">
        <v>2012</v>
      </c>
      <c r="B6238" s="228" t="s">
        <v>193</v>
      </c>
      <c r="C6238" s="228" t="s">
        <v>66</v>
      </c>
      <c r="D6238" s="228" t="s">
        <v>206</v>
      </c>
      <c r="E6238" s="228">
        <v>75</v>
      </c>
      <c r="F6238" s="228">
        <v>4101</v>
      </c>
      <c r="G6238" s="228">
        <v>906</v>
      </c>
      <c r="H6238" s="228">
        <v>3396</v>
      </c>
      <c r="I6238" s="228">
        <v>2615170.84</v>
      </c>
      <c r="J6238" s="228">
        <v>484110.85</v>
      </c>
      <c r="K6238" s="228">
        <v>674493.6</v>
      </c>
      <c r="L6238" s="228">
        <v>3906885.77</v>
      </c>
    </row>
    <row r="6239" spans="1:12">
      <c r="A6239" s="228">
        <v>2012</v>
      </c>
      <c r="B6239" s="228" t="s">
        <v>193</v>
      </c>
      <c r="C6239" s="228" t="s">
        <v>66</v>
      </c>
      <c r="D6239" s="228" t="s">
        <v>206</v>
      </c>
      <c r="E6239" s="228">
        <v>80</v>
      </c>
      <c r="F6239" s="228">
        <v>3056</v>
      </c>
      <c r="G6239" s="228">
        <v>723</v>
      </c>
      <c r="H6239" s="228">
        <v>3259</v>
      </c>
      <c r="I6239" s="228">
        <v>2139729.87</v>
      </c>
      <c r="J6239" s="228">
        <v>344686.14</v>
      </c>
      <c r="K6239" s="228">
        <v>332384.40000000002</v>
      </c>
      <c r="L6239" s="228">
        <v>2926376.36</v>
      </c>
    </row>
    <row r="6240" spans="1:12">
      <c r="A6240" s="228">
        <v>2012</v>
      </c>
      <c r="B6240" s="228" t="s">
        <v>193</v>
      </c>
      <c r="C6240" s="228" t="s">
        <v>66</v>
      </c>
      <c r="D6240" s="228" t="s">
        <v>206</v>
      </c>
      <c r="E6240" s="228">
        <v>85</v>
      </c>
      <c r="F6240" s="228">
        <v>1748</v>
      </c>
      <c r="G6240" s="228">
        <v>410</v>
      </c>
      <c r="H6240" s="228">
        <v>2200</v>
      </c>
      <c r="I6240" s="228">
        <v>1440790.59</v>
      </c>
      <c r="J6240" s="228">
        <v>185374.45</v>
      </c>
      <c r="K6240" s="228">
        <v>190904</v>
      </c>
      <c r="L6240" s="228">
        <v>1876439.35</v>
      </c>
    </row>
    <row r="6241" spans="1:12">
      <c r="A6241" s="228">
        <v>2012</v>
      </c>
      <c r="B6241" s="228" t="s">
        <v>193</v>
      </c>
      <c r="C6241" s="228" t="s">
        <v>66</v>
      </c>
      <c r="D6241" s="228" t="s">
        <v>206</v>
      </c>
      <c r="E6241" s="228">
        <v>90</v>
      </c>
      <c r="F6241" s="228">
        <v>659</v>
      </c>
      <c r="G6241" s="228">
        <v>119</v>
      </c>
      <c r="H6241" s="228">
        <v>734</v>
      </c>
      <c r="I6241" s="228">
        <v>464216.19</v>
      </c>
      <c r="J6241" s="228">
        <v>55729.22</v>
      </c>
      <c r="K6241" s="228">
        <v>46965</v>
      </c>
      <c r="L6241" s="228">
        <v>578703.79</v>
      </c>
    </row>
    <row r="6242" spans="1:12">
      <c r="A6242" s="228">
        <v>2012</v>
      </c>
      <c r="B6242" s="228" t="s">
        <v>193</v>
      </c>
      <c r="C6242" s="228" t="s">
        <v>66</v>
      </c>
      <c r="D6242" s="228" t="s">
        <v>206</v>
      </c>
      <c r="E6242" s="228">
        <v>95</v>
      </c>
      <c r="F6242" s="228">
        <v>196</v>
      </c>
      <c r="G6242" s="228">
        <v>37</v>
      </c>
      <c r="H6242" s="228">
        <v>191</v>
      </c>
      <c r="I6242" s="228">
        <v>130773.9</v>
      </c>
      <c r="J6242" s="228">
        <v>12492.35</v>
      </c>
      <c r="K6242" s="228">
        <v>6139</v>
      </c>
      <c r="L6242" s="228">
        <v>152571.35</v>
      </c>
    </row>
    <row r="6243" spans="1:12">
      <c r="A6243" s="228">
        <v>2012</v>
      </c>
      <c r="B6243" s="228" t="s">
        <v>193</v>
      </c>
      <c r="C6243" s="228" t="s">
        <v>68</v>
      </c>
      <c r="D6243" s="228" t="s">
        <v>205</v>
      </c>
      <c r="E6243" s="228">
        <v>0</v>
      </c>
      <c r="F6243" s="228">
        <v>7062</v>
      </c>
      <c r="G6243" s="228">
        <v>205</v>
      </c>
      <c r="H6243" s="228">
        <v>675</v>
      </c>
      <c r="I6243" s="228">
        <v>355035.16</v>
      </c>
      <c r="J6243" s="228">
        <v>70524.98</v>
      </c>
      <c r="K6243" s="228">
        <v>22085</v>
      </c>
      <c r="L6243" s="228">
        <v>504859.17</v>
      </c>
    </row>
    <row r="6244" spans="1:12">
      <c r="A6244" s="228">
        <v>2012</v>
      </c>
      <c r="B6244" s="228" t="s">
        <v>193</v>
      </c>
      <c r="C6244" s="228" t="s">
        <v>68</v>
      </c>
      <c r="D6244" s="228" t="s">
        <v>205</v>
      </c>
      <c r="E6244" s="228">
        <v>5</v>
      </c>
      <c r="F6244" s="228">
        <v>6758</v>
      </c>
      <c r="G6244" s="228">
        <v>99</v>
      </c>
      <c r="H6244" s="228">
        <v>137</v>
      </c>
      <c r="I6244" s="228">
        <v>100864.04</v>
      </c>
      <c r="J6244" s="228">
        <v>16081.7</v>
      </c>
      <c r="K6244" s="228">
        <v>421</v>
      </c>
      <c r="L6244" s="228">
        <v>158739.99</v>
      </c>
    </row>
    <row r="6245" spans="1:12">
      <c r="A6245" s="228">
        <v>2012</v>
      </c>
      <c r="B6245" s="228" t="s">
        <v>193</v>
      </c>
      <c r="C6245" s="228" t="s">
        <v>68</v>
      </c>
      <c r="D6245" s="228" t="s">
        <v>205</v>
      </c>
      <c r="E6245" s="228">
        <v>10</v>
      </c>
      <c r="F6245" s="228">
        <v>6450</v>
      </c>
      <c r="G6245" s="228">
        <v>61</v>
      </c>
      <c r="H6245" s="228">
        <v>94</v>
      </c>
      <c r="I6245" s="228">
        <v>61341.64</v>
      </c>
      <c r="J6245" s="228">
        <v>15747.2</v>
      </c>
      <c r="K6245" s="228">
        <v>16294</v>
      </c>
      <c r="L6245" s="228">
        <v>131088.84</v>
      </c>
    </row>
    <row r="6246" spans="1:12">
      <c r="A6246" s="228">
        <v>2012</v>
      </c>
      <c r="B6246" s="228" t="s">
        <v>193</v>
      </c>
      <c r="C6246" s="228" t="s">
        <v>68</v>
      </c>
      <c r="D6246" s="228" t="s">
        <v>205</v>
      </c>
      <c r="E6246" s="228">
        <v>15</v>
      </c>
      <c r="F6246" s="228">
        <v>6817</v>
      </c>
      <c r="G6246" s="228">
        <v>151</v>
      </c>
      <c r="H6246" s="228">
        <v>245</v>
      </c>
      <c r="I6246" s="228">
        <v>237080.94</v>
      </c>
      <c r="J6246" s="228">
        <v>42285.84</v>
      </c>
      <c r="K6246" s="228">
        <v>59387</v>
      </c>
      <c r="L6246" s="228">
        <v>448998.52</v>
      </c>
    </row>
    <row r="6247" spans="1:12">
      <c r="A6247" s="228">
        <v>2012</v>
      </c>
      <c r="B6247" s="228" t="s">
        <v>193</v>
      </c>
      <c r="C6247" s="228" t="s">
        <v>68</v>
      </c>
      <c r="D6247" s="228" t="s">
        <v>205</v>
      </c>
      <c r="E6247" s="228">
        <v>20</v>
      </c>
      <c r="F6247" s="228">
        <v>5477</v>
      </c>
      <c r="G6247" s="228">
        <v>130</v>
      </c>
      <c r="H6247" s="228">
        <v>274</v>
      </c>
      <c r="I6247" s="228">
        <v>253753.68</v>
      </c>
      <c r="J6247" s="228">
        <v>33931.22</v>
      </c>
      <c r="K6247" s="228">
        <v>50016</v>
      </c>
      <c r="L6247" s="228">
        <v>452850.77</v>
      </c>
    </row>
    <row r="6248" spans="1:12">
      <c r="A6248" s="228">
        <v>2012</v>
      </c>
      <c r="B6248" s="228" t="s">
        <v>193</v>
      </c>
      <c r="C6248" s="228" t="s">
        <v>68</v>
      </c>
      <c r="D6248" s="228" t="s">
        <v>205</v>
      </c>
      <c r="E6248" s="228">
        <v>25</v>
      </c>
      <c r="F6248" s="228">
        <v>5856</v>
      </c>
      <c r="G6248" s="228">
        <v>154</v>
      </c>
      <c r="H6248" s="228">
        <v>208</v>
      </c>
      <c r="I6248" s="228">
        <v>181010.82</v>
      </c>
      <c r="J6248" s="228">
        <v>34924.57</v>
      </c>
      <c r="K6248" s="228">
        <v>53866</v>
      </c>
      <c r="L6248" s="228">
        <v>384214.62</v>
      </c>
    </row>
    <row r="6249" spans="1:12">
      <c r="A6249" s="228">
        <v>2012</v>
      </c>
      <c r="B6249" s="228" t="s">
        <v>193</v>
      </c>
      <c r="C6249" s="228" t="s">
        <v>68</v>
      </c>
      <c r="D6249" s="228" t="s">
        <v>205</v>
      </c>
      <c r="E6249" s="228">
        <v>30</v>
      </c>
      <c r="F6249" s="228">
        <v>8046</v>
      </c>
      <c r="G6249" s="228">
        <v>144</v>
      </c>
      <c r="H6249" s="228">
        <v>244</v>
      </c>
      <c r="I6249" s="228">
        <v>223712.13</v>
      </c>
      <c r="J6249" s="228">
        <v>48373.86</v>
      </c>
      <c r="K6249" s="228">
        <v>42578</v>
      </c>
      <c r="L6249" s="228">
        <v>494257.73</v>
      </c>
    </row>
    <row r="6250" spans="1:12">
      <c r="A6250" s="228">
        <v>2012</v>
      </c>
      <c r="B6250" s="228" t="s">
        <v>193</v>
      </c>
      <c r="C6250" s="228" t="s">
        <v>68</v>
      </c>
      <c r="D6250" s="228" t="s">
        <v>205</v>
      </c>
      <c r="E6250" s="228">
        <v>35</v>
      </c>
      <c r="F6250" s="228">
        <v>7694</v>
      </c>
      <c r="G6250" s="228">
        <v>201</v>
      </c>
      <c r="H6250" s="228">
        <v>309</v>
      </c>
      <c r="I6250" s="228">
        <v>286655.57</v>
      </c>
      <c r="J6250" s="228">
        <v>59938.83</v>
      </c>
      <c r="K6250" s="228">
        <v>40072</v>
      </c>
      <c r="L6250" s="228">
        <v>622813.82999999996</v>
      </c>
    </row>
    <row r="6251" spans="1:12">
      <c r="A6251" s="228">
        <v>2012</v>
      </c>
      <c r="B6251" s="228" t="s">
        <v>193</v>
      </c>
      <c r="C6251" s="228" t="s">
        <v>68</v>
      </c>
      <c r="D6251" s="228" t="s">
        <v>205</v>
      </c>
      <c r="E6251" s="228">
        <v>40</v>
      </c>
      <c r="F6251" s="228">
        <v>7772</v>
      </c>
      <c r="G6251" s="228">
        <v>179</v>
      </c>
      <c r="H6251" s="228">
        <v>314</v>
      </c>
      <c r="I6251" s="228">
        <v>291510.82</v>
      </c>
      <c r="J6251" s="228">
        <v>59793.42</v>
      </c>
      <c r="K6251" s="228">
        <v>170118.8</v>
      </c>
      <c r="L6251" s="228">
        <v>704462.36</v>
      </c>
    </row>
    <row r="6252" spans="1:12">
      <c r="A6252" s="228">
        <v>2012</v>
      </c>
      <c r="B6252" s="228" t="s">
        <v>193</v>
      </c>
      <c r="C6252" s="228" t="s">
        <v>68</v>
      </c>
      <c r="D6252" s="228" t="s">
        <v>205</v>
      </c>
      <c r="E6252" s="228">
        <v>45</v>
      </c>
      <c r="F6252" s="228">
        <v>7338</v>
      </c>
      <c r="G6252" s="228">
        <v>270</v>
      </c>
      <c r="H6252" s="228">
        <v>525</v>
      </c>
      <c r="I6252" s="228">
        <v>472365.35</v>
      </c>
      <c r="J6252" s="228">
        <v>96110.080000000002</v>
      </c>
      <c r="K6252" s="228">
        <v>185695.05</v>
      </c>
      <c r="L6252" s="228">
        <v>964078.16</v>
      </c>
    </row>
    <row r="6253" spans="1:12">
      <c r="A6253" s="228">
        <v>2012</v>
      </c>
      <c r="B6253" s="228" t="s">
        <v>193</v>
      </c>
      <c r="C6253" s="228" t="s">
        <v>68</v>
      </c>
      <c r="D6253" s="228" t="s">
        <v>205</v>
      </c>
      <c r="E6253" s="228">
        <v>50</v>
      </c>
      <c r="F6253" s="228">
        <v>7791</v>
      </c>
      <c r="G6253" s="228">
        <v>428</v>
      </c>
      <c r="H6253" s="228">
        <v>753</v>
      </c>
      <c r="I6253" s="228">
        <v>756078.46</v>
      </c>
      <c r="J6253" s="228">
        <v>146688.04999999999</v>
      </c>
      <c r="K6253" s="228">
        <v>169604</v>
      </c>
      <c r="L6253" s="228">
        <v>1360577.92</v>
      </c>
    </row>
    <row r="6254" spans="1:12">
      <c r="A6254" s="228">
        <v>2012</v>
      </c>
      <c r="B6254" s="228" t="s">
        <v>193</v>
      </c>
      <c r="C6254" s="228" t="s">
        <v>68</v>
      </c>
      <c r="D6254" s="228" t="s">
        <v>205</v>
      </c>
      <c r="E6254" s="228">
        <v>55</v>
      </c>
      <c r="F6254" s="228">
        <v>7151</v>
      </c>
      <c r="G6254" s="228">
        <v>464</v>
      </c>
      <c r="H6254" s="228">
        <v>870</v>
      </c>
      <c r="I6254" s="228">
        <v>776389.33</v>
      </c>
      <c r="J6254" s="228">
        <v>172101.31</v>
      </c>
      <c r="K6254" s="228">
        <v>203275.35</v>
      </c>
      <c r="L6254" s="228">
        <v>1554591.82</v>
      </c>
    </row>
    <row r="6255" spans="1:12">
      <c r="A6255" s="228">
        <v>2012</v>
      </c>
      <c r="B6255" s="228" t="s">
        <v>193</v>
      </c>
      <c r="C6255" s="228" t="s">
        <v>68</v>
      </c>
      <c r="D6255" s="228" t="s">
        <v>205</v>
      </c>
      <c r="E6255" s="228">
        <v>60</v>
      </c>
      <c r="F6255" s="228">
        <v>6559</v>
      </c>
      <c r="G6255" s="228">
        <v>651</v>
      </c>
      <c r="H6255" s="228">
        <v>1300</v>
      </c>
      <c r="I6255" s="228">
        <v>1092590.23</v>
      </c>
      <c r="J6255" s="228">
        <v>237224.78</v>
      </c>
      <c r="K6255" s="228">
        <v>279385.09999999998</v>
      </c>
      <c r="L6255" s="228">
        <v>2096485.2</v>
      </c>
    </row>
    <row r="6256" spans="1:12">
      <c r="A6256" s="228">
        <v>2012</v>
      </c>
      <c r="B6256" s="228" t="s">
        <v>193</v>
      </c>
      <c r="C6256" s="228" t="s">
        <v>68</v>
      </c>
      <c r="D6256" s="228" t="s">
        <v>205</v>
      </c>
      <c r="E6256" s="228">
        <v>65</v>
      </c>
      <c r="F6256" s="228">
        <v>4839</v>
      </c>
      <c r="G6256" s="228">
        <v>631</v>
      </c>
      <c r="H6256" s="228">
        <v>1352</v>
      </c>
      <c r="I6256" s="228">
        <v>1309117.75</v>
      </c>
      <c r="J6256" s="228">
        <v>261903.2</v>
      </c>
      <c r="K6256" s="228">
        <v>457103.15</v>
      </c>
      <c r="L6256" s="228">
        <v>2470210.52</v>
      </c>
    </row>
    <row r="6257" spans="1:12">
      <c r="A6257" s="228">
        <v>2012</v>
      </c>
      <c r="B6257" s="228" t="s">
        <v>193</v>
      </c>
      <c r="C6257" s="228" t="s">
        <v>68</v>
      </c>
      <c r="D6257" s="228" t="s">
        <v>205</v>
      </c>
      <c r="E6257" s="228">
        <v>70</v>
      </c>
      <c r="F6257" s="228">
        <v>2827</v>
      </c>
      <c r="G6257" s="228">
        <v>532</v>
      </c>
      <c r="H6257" s="228">
        <v>1257</v>
      </c>
      <c r="I6257" s="228">
        <v>1079202.92</v>
      </c>
      <c r="J6257" s="228">
        <v>185265.94</v>
      </c>
      <c r="K6257" s="228">
        <v>256501.5</v>
      </c>
      <c r="L6257" s="228">
        <v>1814499.05</v>
      </c>
    </row>
    <row r="6258" spans="1:12">
      <c r="A6258" s="228">
        <v>2012</v>
      </c>
      <c r="B6258" s="228" t="s">
        <v>193</v>
      </c>
      <c r="C6258" s="228" t="s">
        <v>68</v>
      </c>
      <c r="D6258" s="228" t="s">
        <v>205</v>
      </c>
      <c r="E6258" s="228">
        <v>75</v>
      </c>
      <c r="F6258" s="228">
        <v>1739</v>
      </c>
      <c r="G6258" s="228">
        <v>372</v>
      </c>
      <c r="H6258" s="228">
        <v>1140</v>
      </c>
      <c r="I6258" s="228">
        <v>913086.15</v>
      </c>
      <c r="J6258" s="228">
        <v>167544.48000000001</v>
      </c>
      <c r="K6258" s="228">
        <v>177142.35</v>
      </c>
      <c r="L6258" s="228">
        <v>1440778.89</v>
      </c>
    </row>
    <row r="6259" spans="1:12">
      <c r="A6259" s="228">
        <v>2012</v>
      </c>
      <c r="B6259" s="228" t="s">
        <v>193</v>
      </c>
      <c r="C6259" s="228" t="s">
        <v>68</v>
      </c>
      <c r="D6259" s="228" t="s">
        <v>205</v>
      </c>
      <c r="E6259" s="228">
        <v>80</v>
      </c>
      <c r="F6259" s="228">
        <v>1218</v>
      </c>
      <c r="G6259" s="228">
        <v>301</v>
      </c>
      <c r="H6259" s="228">
        <v>914</v>
      </c>
      <c r="I6259" s="228">
        <v>756614.45</v>
      </c>
      <c r="J6259" s="228">
        <v>141144.51999999999</v>
      </c>
      <c r="K6259" s="228">
        <v>207955.20000000001</v>
      </c>
      <c r="L6259" s="228">
        <v>1247784.6499999999</v>
      </c>
    </row>
    <row r="6260" spans="1:12">
      <c r="A6260" s="228">
        <v>2012</v>
      </c>
      <c r="B6260" s="228" t="s">
        <v>193</v>
      </c>
      <c r="C6260" s="228" t="s">
        <v>68</v>
      </c>
      <c r="D6260" s="228" t="s">
        <v>205</v>
      </c>
      <c r="E6260" s="228">
        <v>85</v>
      </c>
      <c r="F6260" s="228">
        <v>551</v>
      </c>
      <c r="G6260" s="228">
        <v>143</v>
      </c>
      <c r="H6260" s="228">
        <v>490</v>
      </c>
      <c r="I6260" s="228">
        <v>298641.67</v>
      </c>
      <c r="J6260" s="228">
        <v>49708.27</v>
      </c>
      <c r="K6260" s="228">
        <v>87248.75</v>
      </c>
      <c r="L6260" s="228">
        <v>487355.07</v>
      </c>
    </row>
    <row r="6261" spans="1:12">
      <c r="A6261" s="228">
        <v>2012</v>
      </c>
      <c r="B6261" s="228" t="s">
        <v>193</v>
      </c>
      <c r="C6261" s="228" t="s">
        <v>68</v>
      </c>
      <c r="D6261" s="228" t="s">
        <v>205</v>
      </c>
      <c r="E6261" s="228">
        <v>90</v>
      </c>
      <c r="F6261" s="228">
        <v>115</v>
      </c>
      <c r="G6261" s="228">
        <v>48</v>
      </c>
      <c r="H6261" s="228">
        <v>106</v>
      </c>
      <c r="I6261" s="228">
        <v>57824.83</v>
      </c>
      <c r="J6261" s="228">
        <v>13367.45</v>
      </c>
      <c r="K6261" s="228">
        <v>1799</v>
      </c>
      <c r="L6261" s="228">
        <v>74880</v>
      </c>
    </row>
    <row r="6262" spans="1:12">
      <c r="A6262" s="228">
        <v>2012</v>
      </c>
      <c r="B6262" s="228" t="s">
        <v>193</v>
      </c>
      <c r="C6262" s="228" t="s">
        <v>68</v>
      </c>
      <c r="D6262" s="228" t="s">
        <v>205</v>
      </c>
      <c r="E6262" s="228">
        <v>95</v>
      </c>
      <c r="F6262" s="228">
        <v>21</v>
      </c>
      <c r="G6262" s="228">
        <v>5</v>
      </c>
      <c r="H6262" s="228">
        <v>24</v>
      </c>
      <c r="I6262" s="228">
        <v>16035</v>
      </c>
      <c r="J6262" s="228">
        <v>937.65</v>
      </c>
      <c r="K6262" s="228">
        <v>0</v>
      </c>
      <c r="L6262" s="228">
        <v>17773.849999999999</v>
      </c>
    </row>
    <row r="6263" spans="1:12">
      <c r="A6263" s="228">
        <v>2012</v>
      </c>
      <c r="B6263" s="228" t="s">
        <v>193</v>
      </c>
      <c r="C6263" s="228" t="s">
        <v>68</v>
      </c>
      <c r="D6263" s="228" t="s">
        <v>206</v>
      </c>
      <c r="E6263" s="228">
        <v>0</v>
      </c>
      <c r="F6263" s="228">
        <v>6492</v>
      </c>
      <c r="G6263" s="228">
        <v>166</v>
      </c>
      <c r="H6263" s="228">
        <v>507</v>
      </c>
      <c r="I6263" s="228">
        <v>285645.74</v>
      </c>
      <c r="J6263" s="228">
        <v>38008.660000000003</v>
      </c>
      <c r="K6263" s="228">
        <v>11111</v>
      </c>
      <c r="L6263" s="228">
        <v>378098</v>
      </c>
    </row>
    <row r="6264" spans="1:12">
      <c r="A6264" s="228">
        <v>2012</v>
      </c>
      <c r="B6264" s="228" t="s">
        <v>193</v>
      </c>
      <c r="C6264" s="228" t="s">
        <v>68</v>
      </c>
      <c r="D6264" s="228" t="s">
        <v>206</v>
      </c>
      <c r="E6264" s="228">
        <v>5</v>
      </c>
      <c r="F6264" s="228">
        <v>6412</v>
      </c>
      <c r="G6264" s="228">
        <v>84</v>
      </c>
      <c r="H6264" s="228">
        <v>119</v>
      </c>
      <c r="I6264" s="228">
        <v>80943.009999999995</v>
      </c>
      <c r="J6264" s="228">
        <v>15765.52</v>
      </c>
      <c r="K6264" s="228">
        <v>428</v>
      </c>
      <c r="L6264" s="228">
        <v>115478.21</v>
      </c>
    </row>
    <row r="6265" spans="1:12">
      <c r="A6265" s="228">
        <v>2012</v>
      </c>
      <c r="B6265" s="228" t="s">
        <v>193</v>
      </c>
      <c r="C6265" s="228" t="s">
        <v>68</v>
      </c>
      <c r="D6265" s="228" t="s">
        <v>206</v>
      </c>
      <c r="E6265" s="228">
        <v>10</v>
      </c>
      <c r="F6265" s="228">
        <v>6144</v>
      </c>
      <c r="G6265" s="228">
        <v>64</v>
      </c>
      <c r="H6265" s="228">
        <v>99</v>
      </c>
      <c r="I6265" s="228">
        <v>85337.63</v>
      </c>
      <c r="J6265" s="228">
        <v>18652.97</v>
      </c>
      <c r="K6265" s="228">
        <v>87705</v>
      </c>
      <c r="L6265" s="228">
        <v>230440.65</v>
      </c>
    </row>
    <row r="6266" spans="1:12">
      <c r="A6266" s="228">
        <v>2012</v>
      </c>
      <c r="B6266" s="228" t="s">
        <v>193</v>
      </c>
      <c r="C6266" s="228" t="s">
        <v>68</v>
      </c>
      <c r="D6266" s="228" t="s">
        <v>206</v>
      </c>
      <c r="E6266" s="228">
        <v>15</v>
      </c>
      <c r="F6266" s="228">
        <v>6502</v>
      </c>
      <c r="G6266" s="228">
        <v>173</v>
      </c>
      <c r="H6266" s="228">
        <v>251</v>
      </c>
      <c r="I6266" s="228">
        <v>225078.83</v>
      </c>
      <c r="J6266" s="228">
        <v>41788.699999999997</v>
      </c>
      <c r="K6266" s="228">
        <v>41155</v>
      </c>
      <c r="L6266" s="228">
        <v>382189.89</v>
      </c>
    </row>
    <row r="6267" spans="1:12">
      <c r="A6267" s="228">
        <v>2012</v>
      </c>
      <c r="B6267" s="228" t="s">
        <v>193</v>
      </c>
      <c r="C6267" s="228" t="s">
        <v>68</v>
      </c>
      <c r="D6267" s="228" t="s">
        <v>206</v>
      </c>
      <c r="E6267" s="228">
        <v>20</v>
      </c>
      <c r="F6267" s="228">
        <v>5916</v>
      </c>
      <c r="G6267" s="228">
        <v>212</v>
      </c>
      <c r="H6267" s="228">
        <v>430</v>
      </c>
      <c r="I6267" s="228">
        <v>355172.98</v>
      </c>
      <c r="J6267" s="228">
        <v>66321.09</v>
      </c>
      <c r="K6267" s="228">
        <v>29523</v>
      </c>
      <c r="L6267" s="228">
        <v>593517.6</v>
      </c>
    </row>
    <row r="6268" spans="1:12">
      <c r="A6268" s="228">
        <v>2012</v>
      </c>
      <c r="B6268" s="228" t="s">
        <v>193</v>
      </c>
      <c r="C6268" s="228" t="s">
        <v>68</v>
      </c>
      <c r="D6268" s="228" t="s">
        <v>206</v>
      </c>
      <c r="E6268" s="228">
        <v>25</v>
      </c>
      <c r="F6268" s="228">
        <v>7375</v>
      </c>
      <c r="G6268" s="228">
        <v>282</v>
      </c>
      <c r="H6268" s="228">
        <v>823</v>
      </c>
      <c r="I6268" s="228">
        <v>647053.86</v>
      </c>
      <c r="J6268" s="228">
        <v>155252.38</v>
      </c>
      <c r="K6268" s="228">
        <v>33902</v>
      </c>
      <c r="L6268" s="228">
        <v>1071245.81</v>
      </c>
    </row>
    <row r="6269" spans="1:12">
      <c r="A6269" s="228">
        <v>2012</v>
      </c>
      <c r="B6269" s="228" t="s">
        <v>193</v>
      </c>
      <c r="C6269" s="228" t="s">
        <v>68</v>
      </c>
      <c r="D6269" s="228" t="s">
        <v>206</v>
      </c>
      <c r="E6269" s="228">
        <v>30</v>
      </c>
      <c r="F6269" s="228">
        <v>9428</v>
      </c>
      <c r="G6269" s="228">
        <v>489</v>
      </c>
      <c r="H6269" s="228">
        <v>1595</v>
      </c>
      <c r="I6269" s="228">
        <v>1215273.1000000001</v>
      </c>
      <c r="J6269" s="228">
        <v>276252.26</v>
      </c>
      <c r="K6269" s="228">
        <v>72443</v>
      </c>
      <c r="L6269" s="228">
        <v>1916792.72</v>
      </c>
    </row>
    <row r="6270" spans="1:12">
      <c r="A6270" s="228">
        <v>2012</v>
      </c>
      <c r="B6270" s="228" t="s">
        <v>193</v>
      </c>
      <c r="C6270" s="228" t="s">
        <v>68</v>
      </c>
      <c r="D6270" s="228" t="s">
        <v>206</v>
      </c>
      <c r="E6270" s="228">
        <v>35</v>
      </c>
      <c r="F6270" s="228">
        <v>8690</v>
      </c>
      <c r="G6270" s="228">
        <v>552</v>
      </c>
      <c r="H6270" s="228">
        <v>1174</v>
      </c>
      <c r="I6270" s="228">
        <v>1005392.31</v>
      </c>
      <c r="J6270" s="228">
        <v>249015.58</v>
      </c>
      <c r="K6270" s="228">
        <v>120895</v>
      </c>
      <c r="L6270" s="228">
        <v>1764839.82</v>
      </c>
    </row>
    <row r="6271" spans="1:12">
      <c r="A6271" s="228">
        <v>2012</v>
      </c>
      <c r="B6271" s="228" t="s">
        <v>193</v>
      </c>
      <c r="C6271" s="228" t="s">
        <v>68</v>
      </c>
      <c r="D6271" s="228" t="s">
        <v>206</v>
      </c>
      <c r="E6271" s="228">
        <v>40</v>
      </c>
      <c r="F6271" s="228">
        <v>8829</v>
      </c>
      <c r="G6271" s="228">
        <v>452</v>
      </c>
      <c r="H6271" s="228">
        <v>895</v>
      </c>
      <c r="I6271" s="228">
        <v>736534.34</v>
      </c>
      <c r="J6271" s="228">
        <v>160228.20000000001</v>
      </c>
      <c r="K6271" s="228">
        <v>121049</v>
      </c>
      <c r="L6271" s="228">
        <v>1360306.36</v>
      </c>
    </row>
    <row r="6272" spans="1:12">
      <c r="A6272" s="228">
        <v>2012</v>
      </c>
      <c r="B6272" s="228" t="s">
        <v>193</v>
      </c>
      <c r="C6272" s="228" t="s">
        <v>68</v>
      </c>
      <c r="D6272" s="228" t="s">
        <v>206</v>
      </c>
      <c r="E6272" s="228">
        <v>45</v>
      </c>
      <c r="F6272" s="228">
        <v>8316</v>
      </c>
      <c r="G6272" s="228">
        <v>409</v>
      </c>
      <c r="H6272" s="228">
        <v>829</v>
      </c>
      <c r="I6272" s="228">
        <v>787904.4</v>
      </c>
      <c r="J6272" s="228">
        <v>164972.1</v>
      </c>
      <c r="K6272" s="228">
        <v>148913.75</v>
      </c>
      <c r="L6272" s="228">
        <v>1358030.05</v>
      </c>
    </row>
    <row r="6273" spans="1:12">
      <c r="A6273" s="228">
        <v>2012</v>
      </c>
      <c r="B6273" s="228" t="s">
        <v>193</v>
      </c>
      <c r="C6273" s="228" t="s">
        <v>68</v>
      </c>
      <c r="D6273" s="228" t="s">
        <v>206</v>
      </c>
      <c r="E6273" s="228">
        <v>50</v>
      </c>
      <c r="F6273" s="228">
        <v>8697</v>
      </c>
      <c r="G6273" s="228">
        <v>492</v>
      </c>
      <c r="H6273" s="228">
        <v>854</v>
      </c>
      <c r="I6273" s="228">
        <v>805502.47</v>
      </c>
      <c r="J6273" s="228">
        <v>178543.74</v>
      </c>
      <c r="K6273" s="228">
        <v>136807</v>
      </c>
      <c r="L6273" s="228">
        <v>1494389.66</v>
      </c>
    </row>
    <row r="6274" spans="1:12">
      <c r="A6274" s="228">
        <v>2012</v>
      </c>
      <c r="B6274" s="228" t="s">
        <v>193</v>
      </c>
      <c r="C6274" s="228" t="s">
        <v>68</v>
      </c>
      <c r="D6274" s="228" t="s">
        <v>206</v>
      </c>
      <c r="E6274" s="228">
        <v>55</v>
      </c>
      <c r="F6274" s="228">
        <v>7780</v>
      </c>
      <c r="G6274" s="228">
        <v>582</v>
      </c>
      <c r="H6274" s="228">
        <v>1387</v>
      </c>
      <c r="I6274" s="228">
        <v>1147110.9099999999</v>
      </c>
      <c r="J6274" s="228">
        <v>246489.77</v>
      </c>
      <c r="K6274" s="228">
        <v>310175</v>
      </c>
      <c r="L6274" s="228">
        <v>2138892.86</v>
      </c>
    </row>
    <row r="6275" spans="1:12">
      <c r="A6275" s="228">
        <v>2012</v>
      </c>
      <c r="B6275" s="228" t="s">
        <v>193</v>
      </c>
      <c r="C6275" s="228" t="s">
        <v>68</v>
      </c>
      <c r="D6275" s="228" t="s">
        <v>206</v>
      </c>
      <c r="E6275" s="228">
        <v>60</v>
      </c>
      <c r="F6275" s="228">
        <v>6992</v>
      </c>
      <c r="G6275" s="228">
        <v>659</v>
      </c>
      <c r="H6275" s="228">
        <v>1349</v>
      </c>
      <c r="I6275" s="228">
        <v>1180704.8</v>
      </c>
      <c r="J6275" s="228">
        <v>237418.74</v>
      </c>
      <c r="K6275" s="228">
        <v>301554.25</v>
      </c>
      <c r="L6275" s="228">
        <v>2137704.14</v>
      </c>
    </row>
    <row r="6276" spans="1:12">
      <c r="A6276" s="228">
        <v>2012</v>
      </c>
      <c r="B6276" s="228" t="s">
        <v>193</v>
      </c>
      <c r="C6276" s="228" t="s">
        <v>68</v>
      </c>
      <c r="D6276" s="228" t="s">
        <v>206</v>
      </c>
      <c r="E6276" s="228">
        <v>65</v>
      </c>
      <c r="F6276" s="228">
        <v>4913</v>
      </c>
      <c r="G6276" s="228">
        <v>699</v>
      </c>
      <c r="H6276" s="228">
        <v>1487</v>
      </c>
      <c r="I6276" s="228">
        <v>1224555.67</v>
      </c>
      <c r="J6276" s="228">
        <v>234482.16</v>
      </c>
      <c r="K6276" s="228">
        <v>462733.8</v>
      </c>
      <c r="L6276" s="228">
        <v>2311127.5</v>
      </c>
    </row>
    <row r="6277" spans="1:12">
      <c r="A6277" s="228">
        <v>2012</v>
      </c>
      <c r="B6277" s="228" t="s">
        <v>193</v>
      </c>
      <c r="C6277" s="228" t="s">
        <v>68</v>
      </c>
      <c r="D6277" s="228" t="s">
        <v>206</v>
      </c>
      <c r="E6277" s="228">
        <v>70</v>
      </c>
      <c r="F6277" s="228">
        <v>3084</v>
      </c>
      <c r="G6277" s="228">
        <v>624</v>
      </c>
      <c r="H6277" s="228">
        <v>1608</v>
      </c>
      <c r="I6277" s="228">
        <v>1249572.67</v>
      </c>
      <c r="J6277" s="228">
        <v>221487.35999999999</v>
      </c>
      <c r="K6277" s="228">
        <v>473531.2</v>
      </c>
      <c r="L6277" s="228">
        <v>2303060.38</v>
      </c>
    </row>
    <row r="6278" spans="1:12">
      <c r="A6278" s="228">
        <v>2012</v>
      </c>
      <c r="B6278" s="228" t="s">
        <v>193</v>
      </c>
      <c r="C6278" s="228" t="s">
        <v>68</v>
      </c>
      <c r="D6278" s="228" t="s">
        <v>206</v>
      </c>
      <c r="E6278" s="228">
        <v>75</v>
      </c>
      <c r="F6278" s="228">
        <v>2051</v>
      </c>
      <c r="G6278" s="228">
        <v>435</v>
      </c>
      <c r="H6278" s="228">
        <v>1078</v>
      </c>
      <c r="I6278" s="228">
        <v>748904.89</v>
      </c>
      <c r="J6278" s="228">
        <v>142937.1</v>
      </c>
      <c r="K6278" s="228">
        <v>205281.1</v>
      </c>
      <c r="L6278" s="228">
        <v>1276232.8899999999</v>
      </c>
    </row>
    <row r="6279" spans="1:12">
      <c r="A6279" s="228">
        <v>2012</v>
      </c>
      <c r="B6279" s="228" t="s">
        <v>193</v>
      </c>
      <c r="C6279" s="228" t="s">
        <v>68</v>
      </c>
      <c r="D6279" s="228" t="s">
        <v>206</v>
      </c>
      <c r="E6279" s="228">
        <v>80</v>
      </c>
      <c r="F6279" s="228">
        <v>1440</v>
      </c>
      <c r="G6279" s="228">
        <v>292</v>
      </c>
      <c r="H6279" s="228">
        <v>1226</v>
      </c>
      <c r="I6279" s="228">
        <v>810209.6</v>
      </c>
      <c r="J6279" s="228">
        <v>114784.34</v>
      </c>
      <c r="K6279" s="228">
        <v>185503.25</v>
      </c>
      <c r="L6279" s="228">
        <v>1214506.75</v>
      </c>
    </row>
    <row r="6280" spans="1:12">
      <c r="A6280" s="228">
        <v>2012</v>
      </c>
      <c r="B6280" s="228" t="s">
        <v>193</v>
      </c>
      <c r="C6280" s="228" t="s">
        <v>68</v>
      </c>
      <c r="D6280" s="228" t="s">
        <v>206</v>
      </c>
      <c r="E6280" s="228">
        <v>85</v>
      </c>
      <c r="F6280" s="228">
        <v>924</v>
      </c>
      <c r="G6280" s="228">
        <v>183</v>
      </c>
      <c r="H6280" s="228">
        <v>1115</v>
      </c>
      <c r="I6280" s="228">
        <v>625999.25</v>
      </c>
      <c r="J6280" s="228">
        <v>72185.98</v>
      </c>
      <c r="K6280" s="228">
        <v>68719</v>
      </c>
      <c r="L6280" s="228">
        <v>824842.77</v>
      </c>
    </row>
    <row r="6281" spans="1:12">
      <c r="A6281" s="228">
        <v>2012</v>
      </c>
      <c r="B6281" s="228" t="s">
        <v>193</v>
      </c>
      <c r="C6281" s="228" t="s">
        <v>68</v>
      </c>
      <c r="D6281" s="228" t="s">
        <v>206</v>
      </c>
      <c r="E6281" s="228">
        <v>90</v>
      </c>
      <c r="F6281" s="228">
        <v>336</v>
      </c>
      <c r="G6281" s="228">
        <v>40</v>
      </c>
      <c r="H6281" s="228">
        <v>454</v>
      </c>
      <c r="I6281" s="228">
        <v>267407.15000000002</v>
      </c>
      <c r="J6281" s="228">
        <v>28008.27</v>
      </c>
      <c r="K6281" s="228">
        <v>4496</v>
      </c>
      <c r="L6281" s="228">
        <v>318824.65999999997</v>
      </c>
    </row>
    <row r="6282" spans="1:12">
      <c r="A6282" s="228">
        <v>2012</v>
      </c>
      <c r="B6282" s="228" t="s">
        <v>193</v>
      </c>
      <c r="C6282" s="228" t="s">
        <v>68</v>
      </c>
      <c r="D6282" s="228" t="s">
        <v>206</v>
      </c>
      <c r="E6282" s="228">
        <v>95</v>
      </c>
      <c r="F6282" s="228">
        <v>97</v>
      </c>
      <c r="G6282" s="228">
        <v>16</v>
      </c>
      <c r="H6282" s="228">
        <v>123</v>
      </c>
      <c r="I6282" s="228">
        <v>54497.93</v>
      </c>
      <c r="J6282" s="228">
        <v>5677.15</v>
      </c>
      <c r="K6282" s="228">
        <v>410</v>
      </c>
      <c r="L6282" s="228">
        <v>63414.98</v>
      </c>
    </row>
    <row r="6283" spans="1:12">
      <c r="A6283" s="228">
        <v>2012</v>
      </c>
      <c r="B6283" s="228" t="s">
        <v>193</v>
      </c>
      <c r="C6283" s="228" t="s">
        <v>67</v>
      </c>
      <c r="D6283" s="228" t="s">
        <v>205</v>
      </c>
      <c r="E6283" s="228">
        <v>0</v>
      </c>
      <c r="F6283" s="228">
        <v>3211</v>
      </c>
      <c r="G6283" s="228">
        <v>68</v>
      </c>
      <c r="H6283" s="228">
        <v>188</v>
      </c>
      <c r="I6283" s="228">
        <v>130624</v>
      </c>
      <c r="J6283" s="228">
        <v>20147.93</v>
      </c>
      <c r="K6283" s="228">
        <v>330</v>
      </c>
      <c r="L6283" s="228">
        <v>168184.28</v>
      </c>
    </row>
    <row r="6284" spans="1:12">
      <c r="A6284" s="228">
        <v>2012</v>
      </c>
      <c r="B6284" s="228" t="s">
        <v>193</v>
      </c>
      <c r="C6284" s="228" t="s">
        <v>67</v>
      </c>
      <c r="D6284" s="228" t="s">
        <v>205</v>
      </c>
      <c r="E6284" s="228">
        <v>5</v>
      </c>
      <c r="F6284" s="228">
        <v>3066</v>
      </c>
      <c r="G6284" s="228">
        <v>28</v>
      </c>
      <c r="H6284" s="228">
        <v>31</v>
      </c>
      <c r="I6284" s="228">
        <v>27855.85</v>
      </c>
      <c r="J6284" s="228">
        <v>9936.14</v>
      </c>
      <c r="K6284" s="228">
        <v>105</v>
      </c>
      <c r="L6284" s="228">
        <v>44881.34</v>
      </c>
    </row>
    <row r="6285" spans="1:12">
      <c r="A6285" s="228">
        <v>2012</v>
      </c>
      <c r="B6285" s="228" t="s">
        <v>193</v>
      </c>
      <c r="C6285" s="228" t="s">
        <v>67</v>
      </c>
      <c r="D6285" s="228" t="s">
        <v>205</v>
      </c>
      <c r="E6285" s="228">
        <v>10</v>
      </c>
      <c r="F6285" s="228">
        <v>3084</v>
      </c>
      <c r="G6285" s="228">
        <v>23</v>
      </c>
      <c r="H6285" s="228">
        <v>135</v>
      </c>
      <c r="I6285" s="228">
        <v>71953.5</v>
      </c>
      <c r="J6285" s="228">
        <v>13680.45</v>
      </c>
      <c r="K6285" s="228">
        <v>53004</v>
      </c>
      <c r="L6285" s="228">
        <v>150845.85999999999</v>
      </c>
    </row>
    <row r="6286" spans="1:12">
      <c r="A6286" s="228">
        <v>2012</v>
      </c>
      <c r="B6286" s="228" t="s">
        <v>193</v>
      </c>
      <c r="C6286" s="228" t="s">
        <v>67</v>
      </c>
      <c r="D6286" s="228" t="s">
        <v>205</v>
      </c>
      <c r="E6286" s="228">
        <v>15</v>
      </c>
      <c r="F6286" s="228">
        <v>3109</v>
      </c>
      <c r="G6286" s="228">
        <v>44</v>
      </c>
      <c r="H6286" s="228">
        <v>68</v>
      </c>
      <c r="I6286" s="228">
        <v>66712.899999999994</v>
      </c>
      <c r="J6286" s="228">
        <v>15192.14</v>
      </c>
      <c r="K6286" s="228">
        <v>6010</v>
      </c>
      <c r="L6286" s="228">
        <v>98904.34</v>
      </c>
    </row>
    <row r="6287" spans="1:12">
      <c r="A6287" s="228">
        <v>2012</v>
      </c>
      <c r="B6287" s="228" t="s">
        <v>193</v>
      </c>
      <c r="C6287" s="228" t="s">
        <v>67</v>
      </c>
      <c r="D6287" s="228" t="s">
        <v>205</v>
      </c>
      <c r="E6287" s="228">
        <v>20</v>
      </c>
      <c r="F6287" s="228">
        <v>2383</v>
      </c>
      <c r="G6287" s="228">
        <v>44</v>
      </c>
      <c r="H6287" s="228">
        <v>57</v>
      </c>
      <c r="I6287" s="228">
        <v>78936.55</v>
      </c>
      <c r="J6287" s="228">
        <v>18539.580000000002</v>
      </c>
      <c r="K6287" s="228">
        <v>15049</v>
      </c>
      <c r="L6287" s="228">
        <v>125004.48</v>
      </c>
    </row>
    <row r="6288" spans="1:12">
      <c r="A6288" s="228">
        <v>2012</v>
      </c>
      <c r="B6288" s="228" t="s">
        <v>193</v>
      </c>
      <c r="C6288" s="228" t="s">
        <v>67</v>
      </c>
      <c r="D6288" s="228" t="s">
        <v>205</v>
      </c>
      <c r="E6288" s="228">
        <v>25</v>
      </c>
      <c r="F6288" s="228">
        <v>2431</v>
      </c>
      <c r="G6288" s="228">
        <v>39</v>
      </c>
      <c r="H6288" s="228">
        <v>79</v>
      </c>
      <c r="I6288" s="228">
        <v>76425.5</v>
      </c>
      <c r="J6288" s="228">
        <v>22239.59</v>
      </c>
      <c r="K6288" s="228">
        <v>19648</v>
      </c>
      <c r="L6288" s="228">
        <v>133202.25</v>
      </c>
    </row>
    <row r="6289" spans="1:12">
      <c r="A6289" s="228">
        <v>2012</v>
      </c>
      <c r="B6289" s="228" t="s">
        <v>193</v>
      </c>
      <c r="C6289" s="228" t="s">
        <v>67</v>
      </c>
      <c r="D6289" s="228" t="s">
        <v>205</v>
      </c>
      <c r="E6289" s="228">
        <v>30</v>
      </c>
      <c r="F6289" s="228">
        <v>3224</v>
      </c>
      <c r="G6289" s="228">
        <v>50</v>
      </c>
      <c r="H6289" s="228">
        <v>79</v>
      </c>
      <c r="I6289" s="228">
        <v>72515</v>
      </c>
      <c r="J6289" s="228">
        <v>29315.48</v>
      </c>
      <c r="K6289" s="228">
        <v>6838</v>
      </c>
      <c r="L6289" s="228">
        <v>133925.57999999999</v>
      </c>
    </row>
    <row r="6290" spans="1:12">
      <c r="A6290" s="228">
        <v>2012</v>
      </c>
      <c r="B6290" s="228" t="s">
        <v>193</v>
      </c>
      <c r="C6290" s="228" t="s">
        <v>67</v>
      </c>
      <c r="D6290" s="228" t="s">
        <v>205</v>
      </c>
      <c r="E6290" s="228">
        <v>35</v>
      </c>
      <c r="F6290" s="228">
        <v>3340</v>
      </c>
      <c r="G6290" s="228">
        <v>73</v>
      </c>
      <c r="H6290" s="228">
        <v>139</v>
      </c>
      <c r="I6290" s="228">
        <v>109054.5</v>
      </c>
      <c r="J6290" s="228">
        <v>29137.3</v>
      </c>
      <c r="K6290" s="228">
        <v>11024</v>
      </c>
      <c r="L6290" s="228">
        <v>178751.3</v>
      </c>
    </row>
    <row r="6291" spans="1:12">
      <c r="A6291" s="228">
        <v>2012</v>
      </c>
      <c r="B6291" s="228" t="s">
        <v>193</v>
      </c>
      <c r="C6291" s="228" t="s">
        <v>67</v>
      </c>
      <c r="D6291" s="228" t="s">
        <v>205</v>
      </c>
      <c r="E6291" s="228">
        <v>40</v>
      </c>
      <c r="F6291" s="228">
        <v>3446</v>
      </c>
      <c r="G6291" s="228">
        <v>68</v>
      </c>
      <c r="H6291" s="228">
        <v>146</v>
      </c>
      <c r="I6291" s="228">
        <v>110814.1</v>
      </c>
      <c r="J6291" s="228">
        <v>33975.269999999997</v>
      </c>
      <c r="K6291" s="228">
        <v>37675</v>
      </c>
      <c r="L6291" s="228">
        <v>207483.3</v>
      </c>
    </row>
    <row r="6292" spans="1:12">
      <c r="A6292" s="228">
        <v>2012</v>
      </c>
      <c r="B6292" s="228" t="s">
        <v>193</v>
      </c>
      <c r="C6292" s="228" t="s">
        <v>67</v>
      </c>
      <c r="D6292" s="228" t="s">
        <v>205</v>
      </c>
      <c r="E6292" s="228">
        <v>45</v>
      </c>
      <c r="F6292" s="228">
        <v>3567</v>
      </c>
      <c r="G6292" s="228">
        <v>94</v>
      </c>
      <c r="H6292" s="228">
        <v>196</v>
      </c>
      <c r="I6292" s="228">
        <v>144356.29999999999</v>
      </c>
      <c r="J6292" s="228">
        <v>47969.52</v>
      </c>
      <c r="K6292" s="228">
        <v>43053</v>
      </c>
      <c r="L6292" s="228">
        <v>273333.40999999997</v>
      </c>
    </row>
    <row r="6293" spans="1:12">
      <c r="A6293" s="228">
        <v>2012</v>
      </c>
      <c r="B6293" s="228" t="s">
        <v>193</v>
      </c>
      <c r="C6293" s="228" t="s">
        <v>67</v>
      </c>
      <c r="D6293" s="228" t="s">
        <v>205</v>
      </c>
      <c r="E6293" s="228">
        <v>50</v>
      </c>
      <c r="F6293" s="228">
        <v>3635</v>
      </c>
      <c r="G6293" s="228">
        <v>152</v>
      </c>
      <c r="H6293" s="228">
        <v>329</v>
      </c>
      <c r="I6293" s="228">
        <v>330958.17</v>
      </c>
      <c r="J6293" s="228">
        <v>88549.85</v>
      </c>
      <c r="K6293" s="228">
        <v>101825</v>
      </c>
      <c r="L6293" s="228">
        <v>590676.59</v>
      </c>
    </row>
    <row r="6294" spans="1:12">
      <c r="A6294" s="228">
        <v>2012</v>
      </c>
      <c r="B6294" s="228" t="s">
        <v>193</v>
      </c>
      <c r="C6294" s="228" t="s">
        <v>67</v>
      </c>
      <c r="D6294" s="228" t="s">
        <v>205</v>
      </c>
      <c r="E6294" s="228">
        <v>55</v>
      </c>
      <c r="F6294" s="228">
        <v>3204</v>
      </c>
      <c r="G6294" s="228">
        <v>215</v>
      </c>
      <c r="H6294" s="228">
        <v>493</v>
      </c>
      <c r="I6294" s="228">
        <v>431516.9</v>
      </c>
      <c r="J6294" s="228">
        <v>119626.45</v>
      </c>
      <c r="K6294" s="228">
        <v>144210</v>
      </c>
      <c r="L6294" s="228">
        <v>781338.33</v>
      </c>
    </row>
    <row r="6295" spans="1:12">
      <c r="A6295" s="228">
        <v>2012</v>
      </c>
      <c r="B6295" s="228" t="s">
        <v>193</v>
      </c>
      <c r="C6295" s="228" t="s">
        <v>67</v>
      </c>
      <c r="D6295" s="228" t="s">
        <v>205</v>
      </c>
      <c r="E6295" s="228">
        <v>60</v>
      </c>
      <c r="F6295" s="228">
        <v>2650</v>
      </c>
      <c r="G6295" s="228">
        <v>243</v>
      </c>
      <c r="H6295" s="228">
        <v>674</v>
      </c>
      <c r="I6295" s="228">
        <v>595492.55000000005</v>
      </c>
      <c r="J6295" s="228">
        <v>142513.41</v>
      </c>
      <c r="K6295" s="228">
        <v>156885.5</v>
      </c>
      <c r="L6295" s="228">
        <v>1014735.5</v>
      </c>
    </row>
    <row r="6296" spans="1:12">
      <c r="A6296" s="228">
        <v>2012</v>
      </c>
      <c r="B6296" s="228" t="s">
        <v>193</v>
      </c>
      <c r="C6296" s="228" t="s">
        <v>67</v>
      </c>
      <c r="D6296" s="228" t="s">
        <v>205</v>
      </c>
      <c r="E6296" s="228">
        <v>65</v>
      </c>
      <c r="F6296" s="228">
        <v>1588</v>
      </c>
      <c r="G6296" s="228">
        <v>215</v>
      </c>
      <c r="H6296" s="228">
        <v>677</v>
      </c>
      <c r="I6296" s="228">
        <v>615499.4</v>
      </c>
      <c r="J6296" s="228">
        <v>138021.34</v>
      </c>
      <c r="K6296" s="228">
        <v>251664</v>
      </c>
      <c r="L6296" s="228">
        <v>1111116.95</v>
      </c>
    </row>
    <row r="6297" spans="1:12">
      <c r="A6297" s="228">
        <v>2012</v>
      </c>
      <c r="B6297" s="228" t="s">
        <v>193</v>
      </c>
      <c r="C6297" s="228" t="s">
        <v>67</v>
      </c>
      <c r="D6297" s="228" t="s">
        <v>205</v>
      </c>
      <c r="E6297" s="228">
        <v>70</v>
      </c>
      <c r="F6297" s="228">
        <v>857</v>
      </c>
      <c r="G6297" s="228">
        <v>121</v>
      </c>
      <c r="H6297" s="228">
        <v>403</v>
      </c>
      <c r="I6297" s="228">
        <v>385524.35</v>
      </c>
      <c r="J6297" s="228">
        <v>80385.09</v>
      </c>
      <c r="K6297" s="228">
        <v>109581</v>
      </c>
      <c r="L6297" s="228">
        <v>605789.26</v>
      </c>
    </row>
    <row r="6298" spans="1:12">
      <c r="A6298" s="228">
        <v>2012</v>
      </c>
      <c r="B6298" s="228" t="s">
        <v>193</v>
      </c>
      <c r="C6298" s="228" t="s">
        <v>67</v>
      </c>
      <c r="D6298" s="228" t="s">
        <v>205</v>
      </c>
      <c r="E6298" s="228">
        <v>75</v>
      </c>
      <c r="F6298" s="228">
        <v>341</v>
      </c>
      <c r="G6298" s="228">
        <v>41</v>
      </c>
      <c r="H6298" s="228">
        <v>187</v>
      </c>
      <c r="I6298" s="228">
        <v>142301.5</v>
      </c>
      <c r="J6298" s="228">
        <v>26737.84</v>
      </c>
      <c r="K6298" s="228">
        <v>26982</v>
      </c>
      <c r="L6298" s="228">
        <v>206595.79</v>
      </c>
    </row>
    <row r="6299" spans="1:12">
      <c r="A6299" s="228">
        <v>2012</v>
      </c>
      <c r="B6299" s="228" t="s">
        <v>193</v>
      </c>
      <c r="C6299" s="228" t="s">
        <v>67</v>
      </c>
      <c r="D6299" s="228" t="s">
        <v>205</v>
      </c>
      <c r="E6299" s="228">
        <v>80</v>
      </c>
      <c r="F6299" s="228">
        <v>177</v>
      </c>
      <c r="G6299" s="228">
        <v>35</v>
      </c>
      <c r="H6299" s="228">
        <v>186</v>
      </c>
      <c r="I6299" s="228">
        <v>128277</v>
      </c>
      <c r="J6299" s="228">
        <v>20941.3</v>
      </c>
      <c r="K6299" s="228">
        <v>25206</v>
      </c>
      <c r="L6299" s="228">
        <v>177305.15</v>
      </c>
    </row>
    <row r="6300" spans="1:12">
      <c r="A6300" s="228">
        <v>2012</v>
      </c>
      <c r="B6300" s="228" t="s">
        <v>193</v>
      </c>
      <c r="C6300" s="228" t="s">
        <v>67</v>
      </c>
      <c r="D6300" s="228" t="s">
        <v>205</v>
      </c>
      <c r="E6300" s="228">
        <v>85</v>
      </c>
      <c r="F6300" s="228">
        <v>60</v>
      </c>
      <c r="G6300" s="228">
        <v>2</v>
      </c>
      <c r="H6300" s="228">
        <v>3</v>
      </c>
      <c r="I6300" s="228">
        <v>5360</v>
      </c>
      <c r="J6300" s="228">
        <v>705.7</v>
      </c>
      <c r="K6300" s="228">
        <v>13814</v>
      </c>
      <c r="L6300" s="228">
        <v>19879.7</v>
      </c>
    </row>
    <row r="6301" spans="1:12">
      <c r="A6301" s="228">
        <v>2012</v>
      </c>
      <c r="B6301" s="228" t="s">
        <v>193</v>
      </c>
      <c r="C6301" s="228" t="s">
        <v>67</v>
      </c>
      <c r="D6301" s="228" t="s">
        <v>205</v>
      </c>
      <c r="E6301" s="228">
        <v>90</v>
      </c>
      <c r="F6301" s="228">
        <v>7</v>
      </c>
      <c r="G6301" s="228">
        <v>1</v>
      </c>
      <c r="H6301" s="228">
        <v>1</v>
      </c>
      <c r="I6301" s="228">
        <v>2496</v>
      </c>
      <c r="J6301" s="228">
        <v>400.5</v>
      </c>
      <c r="K6301" s="228">
        <v>0</v>
      </c>
      <c r="L6301" s="228">
        <v>2896.5</v>
      </c>
    </row>
    <row r="6302" spans="1:12">
      <c r="A6302" s="228">
        <v>2012</v>
      </c>
      <c r="B6302" s="228" t="s">
        <v>193</v>
      </c>
      <c r="C6302" s="228" t="s">
        <v>67</v>
      </c>
      <c r="D6302" s="228" t="s">
        <v>205</v>
      </c>
      <c r="E6302" s="228">
        <v>95</v>
      </c>
      <c r="F6302" s="228">
        <v>1</v>
      </c>
      <c r="G6302" s="228">
        <v>0</v>
      </c>
      <c r="H6302" s="228">
        <v>0</v>
      </c>
      <c r="I6302" s="228">
        <v>0</v>
      </c>
      <c r="J6302" s="228">
        <v>0</v>
      </c>
      <c r="K6302" s="228">
        <v>0</v>
      </c>
      <c r="L6302" s="228">
        <v>0</v>
      </c>
    </row>
    <row r="6303" spans="1:12">
      <c r="A6303" s="228">
        <v>2012</v>
      </c>
      <c r="B6303" s="228" t="s">
        <v>193</v>
      </c>
      <c r="C6303" s="228" t="s">
        <v>67</v>
      </c>
      <c r="D6303" s="228" t="s">
        <v>206</v>
      </c>
      <c r="E6303" s="228">
        <v>0</v>
      </c>
      <c r="F6303" s="228">
        <v>2981</v>
      </c>
      <c r="G6303" s="228">
        <v>39</v>
      </c>
      <c r="H6303" s="228">
        <v>129</v>
      </c>
      <c r="I6303" s="228">
        <v>84879.3</v>
      </c>
      <c r="J6303" s="228">
        <v>13684.18</v>
      </c>
      <c r="K6303" s="228">
        <v>132</v>
      </c>
      <c r="L6303" s="228">
        <v>104515.95</v>
      </c>
    </row>
    <row r="6304" spans="1:12">
      <c r="A6304" s="228">
        <v>2012</v>
      </c>
      <c r="B6304" s="228" t="s">
        <v>193</v>
      </c>
      <c r="C6304" s="228" t="s">
        <v>67</v>
      </c>
      <c r="D6304" s="228" t="s">
        <v>206</v>
      </c>
      <c r="E6304" s="228">
        <v>5</v>
      </c>
      <c r="F6304" s="228">
        <v>2950</v>
      </c>
      <c r="G6304" s="228">
        <v>13</v>
      </c>
      <c r="H6304" s="228">
        <v>18</v>
      </c>
      <c r="I6304" s="228">
        <v>23984</v>
      </c>
      <c r="J6304" s="228">
        <v>5026.5</v>
      </c>
      <c r="K6304" s="228">
        <v>1933</v>
      </c>
      <c r="L6304" s="228">
        <v>34877.15</v>
      </c>
    </row>
    <row r="6305" spans="1:12">
      <c r="A6305" s="228">
        <v>2012</v>
      </c>
      <c r="B6305" s="228" t="s">
        <v>193</v>
      </c>
      <c r="C6305" s="228" t="s">
        <v>67</v>
      </c>
      <c r="D6305" s="228" t="s">
        <v>206</v>
      </c>
      <c r="E6305" s="228">
        <v>10</v>
      </c>
      <c r="F6305" s="228">
        <v>2955</v>
      </c>
      <c r="G6305" s="228">
        <v>17</v>
      </c>
      <c r="H6305" s="228">
        <v>25</v>
      </c>
      <c r="I6305" s="228">
        <v>24326</v>
      </c>
      <c r="J6305" s="228">
        <v>3350.14</v>
      </c>
      <c r="K6305" s="228">
        <v>10</v>
      </c>
      <c r="L6305" s="228">
        <v>34351.89</v>
      </c>
    </row>
    <row r="6306" spans="1:12">
      <c r="A6306" s="228">
        <v>2012</v>
      </c>
      <c r="B6306" s="228" t="s">
        <v>193</v>
      </c>
      <c r="C6306" s="228" t="s">
        <v>67</v>
      </c>
      <c r="D6306" s="228" t="s">
        <v>206</v>
      </c>
      <c r="E6306" s="228">
        <v>15</v>
      </c>
      <c r="F6306" s="228">
        <v>2956</v>
      </c>
      <c r="G6306" s="228">
        <v>48</v>
      </c>
      <c r="H6306" s="228">
        <v>88</v>
      </c>
      <c r="I6306" s="228">
        <v>82177</v>
      </c>
      <c r="J6306" s="228">
        <v>20025.75</v>
      </c>
      <c r="K6306" s="228">
        <v>3758</v>
      </c>
      <c r="L6306" s="228">
        <v>123112.81</v>
      </c>
    </row>
    <row r="6307" spans="1:12">
      <c r="A6307" s="228">
        <v>2012</v>
      </c>
      <c r="B6307" s="228" t="s">
        <v>193</v>
      </c>
      <c r="C6307" s="228" t="s">
        <v>67</v>
      </c>
      <c r="D6307" s="228" t="s">
        <v>206</v>
      </c>
      <c r="E6307" s="228">
        <v>20</v>
      </c>
      <c r="F6307" s="228">
        <v>2616</v>
      </c>
      <c r="G6307" s="228">
        <v>89</v>
      </c>
      <c r="H6307" s="228">
        <v>254</v>
      </c>
      <c r="I6307" s="228">
        <v>205817</v>
      </c>
      <c r="J6307" s="228">
        <v>45352.58</v>
      </c>
      <c r="K6307" s="228">
        <v>26288</v>
      </c>
      <c r="L6307" s="228">
        <v>305025.07</v>
      </c>
    </row>
    <row r="6308" spans="1:12">
      <c r="A6308" s="228">
        <v>2012</v>
      </c>
      <c r="B6308" s="228" t="s">
        <v>193</v>
      </c>
      <c r="C6308" s="228" t="s">
        <v>67</v>
      </c>
      <c r="D6308" s="228" t="s">
        <v>206</v>
      </c>
      <c r="E6308" s="228">
        <v>25</v>
      </c>
      <c r="F6308" s="228">
        <v>3320</v>
      </c>
      <c r="G6308" s="228">
        <v>118</v>
      </c>
      <c r="H6308" s="228">
        <v>324</v>
      </c>
      <c r="I6308" s="228">
        <v>267940.59999999998</v>
      </c>
      <c r="J6308" s="228">
        <v>51717.79</v>
      </c>
      <c r="K6308" s="228">
        <v>7706</v>
      </c>
      <c r="L6308" s="228">
        <v>370967.98</v>
      </c>
    </row>
    <row r="6309" spans="1:12">
      <c r="A6309" s="228">
        <v>2012</v>
      </c>
      <c r="B6309" s="228" t="s">
        <v>193</v>
      </c>
      <c r="C6309" s="228" t="s">
        <v>67</v>
      </c>
      <c r="D6309" s="228" t="s">
        <v>206</v>
      </c>
      <c r="E6309" s="228">
        <v>30</v>
      </c>
      <c r="F6309" s="228">
        <v>4014</v>
      </c>
      <c r="G6309" s="228">
        <v>170</v>
      </c>
      <c r="H6309" s="228">
        <v>604</v>
      </c>
      <c r="I6309" s="228">
        <v>493035</v>
      </c>
      <c r="J6309" s="228">
        <v>88798.75</v>
      </c>
      <c r="K6309" s="228">
        <v>37951</v>
      </c>
      <c r="L6309" s="228">
        <v>716359.37</v>
      </c>
    </row>
    <row r="6310" spans="1:12">
      <c r="A6310" s="228">
        <v>2012</v>
      </c>
      <c r="B6310" s="228" t="s">
        <v>193</v>
      </c>
      <c r="C6310" s="228" t="s">
        <v>67</v>
      </c>
      <c r="D6310" s="228" t="s">
        <v>206</v>
      </c>
      <c r="E6310" s="228">
        <v>35</v>
      </c>
      <c r="F6310" s="228">
        <v>3698</v>
      </c>
      <c r="G6310" s="228">
        <v>204</v>
      </c>
      <c r="H6310" s="228">
        <v>508</v>
      </c>
      <c r="I6310" s="228">
        <v>429282.2</v>
      </c>
      <c r="J6310" s="228">
        <v>86187.63</v>
      </c>
      <c r="K6310" s="228">
        <v>44918</v>
      </c>
      <c r="L6310" s="228">
        <v>727974.09</v>
      </c>
    </row>
    <row r="6311" spans="1:12">
      <c r="A6311" s="228">
        <v>2012</v>
      </c>
      <c r="B6311" s="228" t="s">
        <v>193</v>
      </c>
      <c r="C6311" s="228" t="s">
        <v>67</v>
      </c>
      <c r="D6311" s="228" t="s">
        <v>206</v>
      </c>
      <c r="E6311" s="228">
        <v>40</v>
      </c>
      <c r="F6311" s="228">
        <v>3912</v>
      </c>
      <c r="G6311" s="228">
        <v>171</v>
      </c>
      <c r="H6311" s="228">
        <v>388</v>
      </c>
      <c r="I6311" s="228">
        <v>338985.78</v>
      </c>
      <c r="J6311" s="228">
        <v>85600.8</v>
      </c>
      <c r="K6311" s="228">
        <v>22302</v>
      </c>
      <c r="L6311" s="228">
        <v>544938.68999999994</v>
      </c>
    </row>
    <row r="6312" spans="1:12">
      <c r="A6312" s="228">
        <v>2012</v>
      </c>
      <c r="B6312" s="228" t="s">
        <v>193</v>
      </c>
      <c r="C6312" s="228" t="s">
        <v>67</v>
      </c>
      <c r="D6312" s="228" t="s">
        <v>206</v>
      </c>
      <c r="E6312" s="228">
        <v>45</v>
      </c>
      <c r="F6312" s="228">
        <v>3646</v>
      </c>
      <c r="G6312" s="228">
        <v>121</v>
      </c>
      <c r="H6312" s="228">
        <v>280</v>
      </c>
      <c r="I6312" s="228">
        <v>286408.45</v>
      </c>
      <c r="J6312" s="228">
        <v>67149.52</v>
      </c>
      <c r="K6312" s="228">
        <v>80714</v>
      </c>
      <c r="L6312" s="228">
        <v>530466.35</v>
      </c>
    </row>
    <row r="6313" spans="1:12">
      <c r="A6313" s="228">
        <v>2012</v>
      </c>
      <c r="B6313" s="228" t="s">
        <v>193</v>
      </c>
      <c r="C6313" s="228" t="s">
        <v>67</v>
      </c>
      <c r="D6313" s="228" t="s">
        <v>206</v>
      </c>
      <c r="E6313" s="228">
        <v>50</v>
      </c>
      <c r="F6313" s="228">
        <v>3682</v>
      </c>
      <c r="G6313" s="228">
        <v>154</v>
      </c>
      <c r="H6313" s="228">
        <v>321</v>
      </c>
      <c r="I6313" s="228">
        <v>271079.8</v>
      </c>
      <c r="J6313" s="228">
        <v>87215.44</v>
      </c>
      <c r="K6313" s="228">
        <v>16087</v>
      </c>
      <c r="L6313" s="228">
        <v>479171.39</v>
      </c>
    </row>
    <row r="6314" spans="1:12">
      <c r="A6314" s="228">
        <v>2012</v>
      </c>
      <c r="B6314" s="228" t="s">
        <v>193</v>
      </c>
      <c r="C6314" s="228" t="s">
        <v>67</v>
      </c>
      <c r="D6314" s="228" t="s">
        <v>206</v>
      </c>
      <c r="E6314" s="228">
        <v>55</v>
      </c>
      <c r="F6314" s="228">
        <v>3195</v>
      </c>
      <c r="G6314" s="228">
        <v>169</v>
      </c>
      <c r="H6314" s="228">
        <v>453</v>
      </c>
      <c r="I6314" s="228">
        <v>406039.25</v>
      </c>
      <c r="J6314" s="228">
        <v>113352.85</v>
      </c>
      <c r="K6314" s="228">
        <v>110025</v>
      </c>
      <c r="L6314" s="228">
        <v>705846.94</v>
      </c>
    </row>
    <row r="6315" spans="1:12">
      <c r="A6315" s="228">
        <v>2012</v>
      </c>
      <c r="B6315" s="228" t="s">
        <v>193</v>
      </c>
      <c r="C6315" s="228" t="s">
        <v>67</v>
      </c>
      <c r="D6315" s="228" t="s">
        <v>206</v>
      </c>
      <c r="E6315" s="228">
        <v>60</v>
      </c>
      <c r="F6315" s="228">
        <v>2339</v>
      </c>
      <c r="G6315" s="228">
        <v>159</v>
      </c>
      <c r="H6315" s="228">
        <v>462</v>
      </c>
      <c r="I6315" s="228">
        <v>345076.8</v>
      </c>
      <c r="J6315" s="228">
        <v>78021.2</v>
      </c>
      <c r="K6315" s="228">
        <v>60089</v>
      </c>
      <c r="L6315" s="228">
        <v>554492.46</v>
      </c>
    </row>
    <row r="6316" spans="1:12">
      <c r="A6316" s="228">
        <v>2012</v>
      </c>
      <c r="B6316" s="228" t="s">
        <v>193</v>
      </c>
      <c r="C6316" s="228" t="s">
        <v>67</v>
      </c>
      <c r="D6316" s="228" t="s">
        <v>206</v>
      </c>
      <c r="E6316" s="228">
        <v>65</v>
      </c>
      <c r="F6316" s="228">
        <v>1333</v>
      </c>
      <c r="G6316" s="228">
        <v>122</v>
      </c>
      <c r="H6316" s="228">
        <v>268</v>
      </c>
      <c r="I6316" s="228">
        <v>245254.65</v>
      </c>
      <c r="J6316" s="228">
        <v>65691.360000000001</v>
      </c>
      <c r="K6316" s="228">
        <v>44145</v>
      </c>
      <c r="L6316" s="228">
        <v>420137.85</v>
      </c>
    </row>
    <row r="6317" spans="1:12">
      <c r="A6317" s="228">
        <v>2012</v>
      </c>
      <c r="B6317" s="228" t="s">
        <v>193</v>
      </c>
      <c r="C6317" s="228" t="s">
        <v>67</v>
      </c>
      <c r="D6317" s="228" t="s">
        <v>206</v>
      </c>
      <c r="E6317" s="228">
        <v>70</v>
      </c>
      <c r="F6317" s="228">
        <v>669</v>
      </c>
      <c r="G6317" s="228">
        <v>61</v>
      </c>
      <c r="H6317" s="228">
        <v>242</v>
      </c>
      <c r="I6317" s="228">
        <v>195983.9</v>
      </c>
      <c r="J6317" s="228">
        <v>40229.550000000003</v>
      </c>
      <c r="K6317" s="228">
        <v>56284</v>
      </c>
      <c r="L6317" s="228">
        <v>327768.08</v>
      </c>
    </row>
    <row r="6318" spans="1:12">
      <c r="A6318" s="228">
        <v>2012</v>
      </c>
      <c r="B6318" s="228" t="s">
        <v>193</v>
      </c>
      <c r="C6318" s="228" t="s">
        <v>67</v>
      </c>
      <c r="D6318" s="228" t="s">
        <v>206</v>
      </c>
      <c r="E6318" s="228">
        <v>75</v>
      </c>
      <c r="F6318" s="228">
        <v>298</v>
      </c>
      <c r="G6318" s="228">
        <v>39</v>
      </c>
      <c r="H6318" s="228">
        <v>220</v>
      </c>
      <c r="I6318" s="228">
        <v>131582</v>
      </c>
      <c r="J6318" s="228">
        <v>22560.37</v>
      </c>
      <c r="K6318" s="228">
        <v>23320</v>
      </c>
      <c r="L6318" s="228">
        <v>187697.02</v>
      </c>
    </row>
    <row r="6319" spans="1:12">
      <c r="A6319" s="228">
        <v>2012</v>
      </c>
      <c r="B6319" s="228" t="s">
        <v>193</v>
      </c>
      <c r="C6319" s="228" t="s">
        <v>67</v>
      </c>
      <c r="D6319" s="228" t="s">
        <v>206</v>
      </c>
      <c r="E6319" s="228">
        <v>80</v>
      </c>
      <c r="F6319" s="228">
        <v>189</v>
      </c>
      <c r="G6319" s="228">
        <v>20</v>
      </c>
      <c r="H6319" s="228">
        <v>270</v>
      </c>
      <c r="I6319" s="228">
        <v>118545</v>
      </c>
      <c r="J6319" s="228">
        <v>14863.48</v>
      </c>
      <c r="K6319" s="228">
        <v>13470</v>
      </c>
      <c r="L6319" s="228">
        <v>156355.54999999999</v>
      </c>
    </row>
    <row r="6320" spans="1:12">
      <c r="A6320" s="228">
        <v>2012</v>
      </c>
      <c r="B6320" s="228" t="s">
        <v>193</v>
      </c>
      <c r="C6320" s="228" t="s">
        <v>67</v>
      </c>
      <c r="D6320" s="228" t="s">
        <v>206</v>
      </c>
      <c r="E6320" s="228">
        <v>85</v>
      </c>
      <c r="F6320" s="228">
        <v>74</v>
      </c>
      <c r="G6320" s="228">
        <v>9</v>
      </c>
      <c r="H6320" s="228">
        <v>17</v>
      </c>
      <c r="I6320" s="228">
        <v>18532</v>
      </c>
      <c r="J6320" s="228">
        <v>4863.1499999999996</v>
      </c>
      <c r="K6320" s="228">
        <v>870</v>
      </c>
      <c r="L6320" s="228">
        <v>25385.1</v>
      </c>
    </row>
    <row r="6321" spans="1:12">
      <c r="A6321" s="228">
        <v>2012</v>
      </c>
      <c r="B6321" s="228" t="s">
        <v>193</v>
      </c>
      <c r="C6321" s="228" t="s">
        <v>67</v>
      </c>
      <c r="D6321" s="228" t="s">
        <v>206</v>
      </c>
      <c r="E6321" s="228">
        <v>90</v>
      </c>
      <c r="F6321" s="228">
        <v>23</v>
      </c>
      <c r="G6321" s="228">
        <v>0</v>
      </c>
      <c r="H6321" s="228">
        <v>0</v>
      </c>
      <c r="I6321" s="228">
        <v>0</v>
      </c>
      <c r="J6321" s="228">
        <v>0</v>
      </c>
      <c r="K6321" s="228">
        <v>0</v>
      </c>
      <c r="L6321" s="228">
        <v>0</v>
      </c>
    </row>
    <row r="6322" spans="1:12">
      <c r="A6322" s="228">
        <v>2012</v>
      </c>
      <c r="B6322" s="228" t="s">
        <v>193</v>
      </c>
      <c r="C6322" s="228" t="s">
        <v>67</v>
      </c>
      <c r="D6322" s="228" t="s">
        <v>206</v>
      </c>
      <c r="E6322" s="228">
        <v>95</v>
      </c>
      <c r="F6322" s="228">
        <v>4</v>
      </c>
      <c r="G6322" s="228">
        <v>0</v>
      </c>
      <c r="H6322" s="228">
        <v>0</v>
      </c>
      <c r="I6322" s="228">
        <v>0</v>
      </c>
      <c r="J6322" s="228">
        <v>34</v>
      </c>
      <c r="K6322" s="228">
        <v>0</v>
      </c>
      <c r="L6322" s="228">
        <v>34</v>
      </c>
    </row>
    <row r="6323" spans="1:12">
      <c r="A6323" s="228">
        <v>2012</v>
      </c>
      <c r="B6323" s="228" t="s">
        <v>194</v>
      </c>
      <c r="C6323" s="228" t="s">
        <v>61</v>
      </c>
      <c r="D6323" s="228" t="s">
        <v>205</v>
      </c>
      <c r="E6323" s="228">
        <v>0</v>
      </c>
      <c r="F6323" s="228">
        <v>107719</v>
      </c>
      <c r="G6323" s="228">
        <v>5667</v>
      </c>
      <c r="H6323" s="228">
        <v>15273</v>
      </c>
      <c r="I6323" s="228">
        <v>8719569.0099999998</v>
      </c>
      <c r="J6323" s="228">
        <v>1381720.65</v>
      </c>
      <c r="K6323" s="228">
        <v>227723.85</v>
      </c>
      <c r="L6323" s="228">
        <v>11773389.6</v>
      </c>
    </row>
    <row r="6324" spans="1:12">
      <c r="A6324" s="228">
        <v>2012</v>
      </c>
      <c r="B6324" s="228" t="s">
        <v>194</v>
      </c>
      <c r="C6324" s="228" t="s">
        <v>61</v>
      </c>
      <c r="D6324" s="228" t="s">
        <v>205</v>
      </c>
      <c r="E6324" s="228">
        <v>5</v>
      </c>
      <c r="F6324" s="228">
        <v>110996</v>
      </c>
      <c r="G6324" s="228">
        <v>2495</v>
      </c>
      <c r="H6324" s="228">
        <v>3888</v>
      </c>
      <c r="I6324" s="228">
        <v>2538928</v>
      </c>
      <c r="J6324" s="228">
        <v>574386.92000000004</v>
      </c>
      <c r="K6324" s="228">
        <v>144272.20000000001</v>
      </c>
      <c r="L6324" s="228">
        <v>3949387.39</v>
      </c>
    </row>
    <row r="6325" spans="1:12">
      <c r="A6325" s="228">
        <v>2012</v>
      </c>
      <c r="B6325" s="228" t="s">
        <v>194</v>
      </c>
      <c r="C6325" s="228" t="s">
        <v>61</v>
      </c>
      <c r="D6325" s="228" t="s">
        <v>205</v>
      </c>
      <c r="E6325" s="228">
        <v>10</v>
      </c>
      <c r="F6325" s="228">
        <v>106676</v>
      </c>
      <c r="G6325" s="228">
        <v>1773</v>
      </c>
      <c r="H6325" s="228">
        <v>3158</v>
      </c>
      <c r="I6325" s="228">
        <v>2007595.29</v>
      </c>
      <c r="J6325" s="228">
        <v>527367.77</v>
      </c>
      <c r="K6325" s="228">
        <v>454432.08</v>
      </c>
      <c r="L6325" s="228">
        <v>3458283.2</v>
      </c>
    </row>
    <row r="6326" spans="1:12">
      <c r="A6326" s="228">
        <v>2012</v>
      </c>
      <c r="B6326" s="228" t="s">
        <v>194</v>
      </c>
      <c r="C6326" s="228" t="s">
        <v>61</v>
      </c>
      <c r="D6326" s="228" t="s">
        <v>205</v>
      </c>
      <c r="E6326" s="228">
        <v>15</v>
      </c>
      <c r="F6326" s="228">
        <v>108203</v>
      </c>
      <c r="G6326" s="228">
        <v>2999</v>
      </c>
      <c r="H6326" s="228">
        <v>6512</v>
      </c>
      <c r="I6326" s="228">
        <v>5379882.96</v>
      </c>
      <c r="J6326" s="228">
        <v>1125179.6599999999</v>
      </c>
      <c r="K6326" s="228">
        <v>985063.9</v>
      </c>
      <c r="L6326" s="228">
        <v>8923348.6300000008</v>
      </c>
    </row>
    <row r="6327" spans="1:12">
      <c r="A6327" s="228">
        <v>2012</v>
      </c>
      <c r="B6327" s="228" t="s">
        <v>194</v>
      </c>
      <c r="C6327" s="228" t="s">
        <v>61</v>
      </c>
      <c r="D6327" s="228" t="s">
        <v>205</v>
      </c>
      <c r="E6327" s="228">
        <v>20</v>
      </c>
      <c r="F6327" s="228">
        <v>87999</v>
      </c>
      <c r="G6327" s="228">
        <v>2655</v>
      </c>
      <c r="H6327" s="228">
        <v>6371</v>
      </c>
      <c r="I6327" s="228">
        <v>5224641.71</v>
      </c>
      <c r="J6327" s="228">
        <v>1037989.14</v>
      </c>
      <c r="K6327" s="228">
        <v>848219.85</v>
      </c>
      <c r="L6327" s="228">
        <v>8680278.0099999998</v>
      </c>
    </row>
    <row r="6328" spans="1:12">
      <c r="A6328" s="228">
        <v>2012</v>
      </c>
      <c r="B6328" s="228" t="s">
        <v>194</v>
      </c>
      <c r="C6328" s="228" t="s">
        <v>61</v>
      </c>
      <c r="D6328" s="228" t="s">
        <v>205</v>
      </c>
      <c r="E6328" s="228">
        <v>25</v>
      </c>
      <c r="F6328" s="228">
        <v>78122</v>
      </c>
      <c r="G6328" s="228">
        <v>2123</v>
      </c>
      <c r="H6328" s="228">
        <v>4877</v>
      </c>
      <c r="I6328" s="228">
        <v>3607532.21</v>
      </c>
      <c r="J6328" s="228">
        <v>811258.66</v>
      </c>
      <c r="K6328" s="228">
        <v>696013.88</v>
      </c>
      <c r="L6328" s="228">
        <v>6647694.3300000001</v>
      </c>
    </row>
    <row r="6329" spans="1:12">
      <c r="A6329" s="228">
        <v>2012</v>
      </c>
      <c r="B6329" s="228" t="s">
        <v>194</v>
      </c>
      <c r="C6329" s="228" t="s">
        <v>61</v>
      </c>
      <c r="D6329" s="228" t="s">
        <v>205</v>
      </c>
      <c r="E6329" s="228">
        <v>30</v>
      </c>
      <c r="F6329" s="228">
        <v>113690</v>
      </c>
      <c r="G6329" s="228">
        <v>3017</v>
      </c>
      <c r="H6329" s="228">
        <v>6832</v>
      </c>
      <c r="I6329" s="228">
        <v>5182132.25</v>
      </c>
      <c r="J6329" s="228">
        <v>1266227.24</v>
      </c>
      <c r="K6329" s="228">
        <v>789810.35</v>
      </c>
      <c r="L6329" s="228">
        <v>9058326.6400000006</v>
      </c>
    </row>
    <row r="6330" spans="1:12">
      <c r="A6330" s="228">
        <v>2012</v>
      </c>
      <c r="B6330" s="228" t="s">
        <v>194</v>
      </c>
      <c r="C6330" s="228" t="s">
        <v>61</v>
      </c>
      <c r="D6330" s="228" t="s">
        <v>205</v>
      </c>
      <c r="E6330" s="228">
        <v>35</v>
      </c>
      <c r="F6330" s="228">
        <v>121754</v>
      </c>
      <c r="G6330" s="228">
        <v>3954</v>
      </c>
      <c r="H6330" s="228">
        <v>8275</v>
      </c>
      <c r="I6330" s="228">
        <v>6444281.8499999996</v>
      </c>
      <c r="J6330" s="228">
        <v>1586789.8</v>
      </c>
      <c r="K6330" s="228">
        <v>1118549.04</v>
      </c>
      <c r="L6330" s="228">
        <v>11470455.84</v>
      </c>
    </row>
    <row r="6331" spans="1:12">
      <c r="A6331" s="228">
        <v>2012</v>
      </c>
      <c r="B6331" s="228" t="s">
        <v>194</v>
      </c>
      <c r="C6331" s="228" t="s">
        <v>61</v>
      </c>
      <c r="D6331" s="228" t="s">
        <v>205</v>
      </c>
      <c r="E6331" s="228">
        <v>40</v>
      </c>
      <c r="F6331" s="228">
        <v>125621</v>
      </c>
      <c r="G6331" s="228">
        <v>4956</v>
      </c>
      <c r="H6331" s="228">
        <v>9854</v>
      </c>
      <c r="I6331" s="228">
        <v>8002186.0199999996</v>
      </c>
      <c r="J6331" s="228">
        <v>2146330.71</v>
      </c>
      <c r="K6331" s="228">
        <v>1535806.55</v>
      </c>
      <c r="L6331" s="228">
        <v>14270181.93</v>
      </c>
    </row>
    <row r="6332" spans="1:12">
      <c r="A6332" s="228">
        <v>2012</v>
      </c>
      <c r="B6332" s="228" t="s">
        <v>194</v>
      </c>
      <c r="C6332" s="228" t="s">
        <v>61</v>
      </c>
      <c r="D6332" s="228" t="s">
        <v>205</v>
      </c>
      <c r="E6332" s="228">
        <v>45</v>
      </c>
      <c r="F6332" s="228">
        <v>121294</v>
      </c>
      <c r="G6332" s="228">
        <v>6508</v>
      </c>
      <c r="H6332" s="228">
        <v>12774</v>
      </c>
      <c r="I6332" s="228">
        <v>10769092.57</v>
      </c>
      <c r="J6332" s="228">
        <v>2784724.87</v>
      </c>
      <c r="K6332" s="228">
        <v>2596034.5</v>
      </c>
      <c r="L6332" s="228">
        <v>18940451.510000002</v>
      </c>
    </row>
    <row r="6333" spans="1:12">
      <c r="A6333" s="228">
        <v>2012</v>
      </c>
      <c r="B6333" s="228" t="s">
        <v>194</v>
      </c>
      <c r="C6333" s="228" t="s">
        <v>61</v>
      </c>
      <c r="D6333" s="228" t="s">
        <v>205</v>
      </c>
      <c r="E6333" s="228">
        <v>50</v>
      </c>
      <c r="F6333" s="228">
        <v>127410</v>
      </c>
      <c r="G6333" s="228">
        <v>8467</v>
      </c>
      <c r="H6333" s="228">
        <v>17566</v>
      </c>
      <c r="I6333" s="228">
        <v>15251009.460000001</v>
      </c>
      <c r="J6333" s="228">
        <v>4068731.19</v>
      </c>
      <c r="K6333" s="228">
        <v>3524732.46</v>
      </c>
      <c r="L6333" s="228">
        <v>26510674.129999999</v>
      </c>
    </row>
    <row r="6334" spans="1:12">
      <c r="A6334" s="228">
        <v>2012</v>
      </c>
      <c r="B6334" s="228" t="s">
        <v>194</v>
      </c>
      <c r="C6334" s="228" t="s">
        <v>61</v>
      </c>
      <c r="D6334" s="228" t="s">
        <v>205</v>
      </c>
      <c r="E6334" s="228">
        <v>55</v>
      </c>
      <c r="F6334" s="228">
        <v>120121</v>
      </c>
      <c r="G6334" s="228">
        <v>11397</v>
      </c>
      <c r="H6334" s="228">
        <v>25251</v>
      </c>
      <c r="I6334" s="228">
        <v>22574631.949999999</v>
      </c>
      <c r="J6334" s="228">
        <v>5563771.1500000004</v>
      </c>
      <c r="K6334" s="228">
        <v>6023131.2400000002</v>
      </c>
      <c r="L6334" s="228">
        <v>39095651.75</v>
      </c>
    </row>
    <row r="6335" spans="1:12">
      <c r="A6335" s="228">
        <v>2012</v>
      </c>
      <c r="B6335" s="228" t="s">
        <v>194</v>
      </c>
      <c r="C6335" s="228" t="s">
        <v>61</v>
      </c>
      <c r="D6335" s="228" t="s">
        <v>205</v>
      </c>
      <c r="E6335" s="228">
        <v>60</v>
      </c>
      <c r="F6335" s="228">
        <v>112339</v>
      </c>
      <c r="G6335" s="228">
        <v>14630</v>
      </c>
      <c r="H6335" s="228">
        <v>33033</v>
      </c>
      <c r="I6335" s="228">
        <v>29790961.719999999</v>
      </c>
      <c r="J6335" s="228">
        <v>7289930.4400000004</v>
      </c>
      <c r="K6335" s="228">
        <v>8817845</v>
      </c>
      <c r="L6335" s="228">
        <v>51890480.369999997</v>
      </c>
    </row>
    <row r="6336" spans="1:12">
      <c r="A6336" s="228">
        <v>2012</v>
      </c>
      <c r="B6336" s="228" t="s">
        <v>194</v>
      </c>
      <c r="C6336" s="228" t="s">
        <v>61</v>
      </c>
      <c r="D6336" s="228" t="s">
        <v>205</v>
      </c>
      <c r="E6336" s="228">
        <v>65</v>
      </c>
      <c r="F6336" s="228">
        <v>93200</v>
      </c>
      <c r="G6336" s="228">
        <v>16780</v>
      </c>
      <c r="H6336" s="228">
        <v>42738</v>
      </c>
      <c r="I6336" s="228">
        <v>37616271.299999997</v>
      </c>
      <c r="J6336" s="228">
        <v>8576446.3499999996</v>
      </c>
      <c r="K6336" s="228">
        <v>10773834.470000001</v>
      </c>
      <c r="L6336" s="228">
        <v>63221238.159999996</v>
      </c>
    </row>
    <row r="6337" spans="1:12">
      <c r="A6337" s="228">
        <v>2012</v>
      </c>
      <c r="B6337" s="228" t="s">
        <v>194</v>
      </c>
      <c r="C6337" s="228" t="s">
        <v>61</v>
      </c>
      <c r="D6337" s="228" t="s">
        <v>205</v>
      </c>
      <c r="E6337" s="228">
        <v>70</v>
      </c>
      <c r="F6337" s="228">
        <v>63325</v>
      </c>
      <c r="G6337" s="228">
        <v>15780</v>
      </c>
      <c r="H6337" s="228">
        <v>44363</v>
      </c>
      <c r="I6337" s="228">
        <v>36506732.640000001</v>
      </c>
      <c r="J6337" s="228">
        <v>8010479.9500000002</v>
      </c>
      <c r="K6337" s="228">
        <v>10958078.199999999</v>
      </c>
      <c r="L6337" s="228">
        <v>60183540.670000002</v>
      </c>
    </row>
    <row r="6338" spans="1:12">
      <c r="A6338" s="228">
        <v>2012</v>
      </c>
      <c r="B6338" s="228" t="s">
        <v>194</v>
      </c>
      <c r="C6338" s="228" t="s">
        <v>61</v>
      </c>
      <c r="D6338" s="228" t="s">
        <v>205</v>
      </c>
      <c r="E6338" s="228">
        <v>75</v>
      </c>
      <c r="F6338" s="228">
        <v>43283</v>
      </c>
      <c r="G6338" s="228">
        <v>14358</v>
      </c>
      <c r="H6338" s="228">
        <v>44328</v>
      </c>
      <c r="I6338" s="228">
        <v>32522721.949999999</v>
      </c>
      <c r="J6338" s="228">
        <v>6888059.75</v>
      </c>
      <c r="K6338" s="228">
        <v>8863941.8800000008</v>
      </c>
      <c r="L6338" s="228">
        <v>51663315.140000001</v>
      </c>
    </row>
    <row r="6339" spans="1:12">
      <c r="A6339" s="228">
        <v>2012</v>
      </c>
      <c r="B6339" s="228" t="s">
        <v>194</v>
      </c>
      <c r="C6339" s="228" t="s">
        <v>61</v>
      </c>
      <c r="D6339" s="228" t="s">
        <v>205</v>
      </c>
      <c r="E6339" s="228">
        <v>80</v>
      </c>
      <c r="F6339" s="228">
        <v>30598</v>
      </c>
      <c r="G6339" s="228">
        <v>12531</v>
      </c>
      <c r="H6339" s="228">
        <v>49268</v>
      </c>
      <c r="I6339" s="228">
        <v>30915418.18</v>
      </c>
      <c r="J6339" s="228">
        <v>5664970.0999999996</v>
      </c>
      <c r="K6339" s="228">
        <v>6204835.7400000002</v>
      </c>
      <c r="L6339" s="228">
        <v>45149207.729999997</v>
      </c>
    </row>
    <row r="6340" spans="1:12">
      <c r="A6340" s="228">
        <v>2012</v>
      </c>
      <c r="B6340" s="228" t="s">
        <v>194</v>
      </c>
      <c r="C6340" s="228" t="s">
        <v>61</v>
      </c>
      <c r="D6340" s="228" t="s">
        <v>205</v>
      </c>
      <c r="E6340" s="228">
        <v>85</v>
      </c>
      <c r="F6340" s="228">
        <v>13473</v>
      </c>
      <c r="G6340" s="228">
        <v>5390</v>
      </c>
      <c r="H6340" s="228">
        <v>26004</v>
      </c>
      <c r="I6340" s="228">
        <v>14802809.57</v>
      </c>
      <c r="J6340" s="228">
        <v>2313195.7599999998</v>
      </c>
      <c r="K6340" s="228">
        <v>2009574.3999999999</v>
      </c>
      <c r="L6340" s="228">
        <v>20002982.760000002</v>
      </c>
    </row>
    <row r="6341" spans="1:12">
      <c r="A6341" s="228">
        <v>2012</v>
      </c>
      <c r="B6341" s="228" t="s">
        <v>194</v>
      </c>
      <c r="C6341" s="228" t="s">
        <v>61</v>
      </c>
      <c r="D6341" s="228" t="s">
        <v>205</v>
      </c>
      <c r="E6341" s="228">
        <v>90</v>
      </c>
      <c r="F6341" s="228">
        <v>3215</v>
      </c>
      <c r="G6341" s="228">
        <v>1200</v>
      </c>
      <c r="H6341" s="228">
        <v>8332</v>
      </c>
      <c r="I6341" s="228">
        <v>4035920.56</v>
      </c>
      <c r="J6341" s="228">
        <v>486034.62</v>
      </c>
      <c r="K6341" s="228">
        <v>275900</v>
      </c>
      <c r="L6341" s="228">
        <v>4952084.67</v>
      </c>
    </row>
    <row r="6342" spans="1:12">
      <c r="A6342" s="228">
        <v>2012</v>
      </c>
      <c r="B6342" s="228" t="s">
        <v>194</v>
      </c>
      <c r="C6342" s="228" t="s">
        <v>61</v>
      </c>
      <c r="D6342" s="228" t="s">
        <v>205</v>
      </c>
      <c r="E6342" s="228">
        <v>95</v>
      </c>
      <c r="F6342" s="228">
        <v>628</v>
      </c>
      <c r="G6342" s="228">
        <v>237</v>
      </c>
      <c r="H6342" s="228">
        <v>1895</v>
      </c>
      <c r="I6342" s="228">
        <v>815963.8</v>
      </c>
      <c r="J6342" s="228">
        <v>95519.51</v>
      </c>
      <c r="K6342" s="228">
        <v>53388</v>
      </c>
      <c r="L6342" s="228">
        <v>996035.55</v>
      </c>
    </row>
    <row r="6343" spans="1:12">
      <c r="A6343" s="228">
        <v>2012</v>
      </c>
      <c r="B6343" s="228" t="s">
        <v>194</v>
      </c>
      <c r="C6343" s="228" t="s">
        <v>61</v>
      </c>
      <c r="D6343" s="228" t="s">
        <v>206</v>
      </c>
      <c r="E6343" s="228">
        <v>0</v>
      </c>
      <c r="F6343" s="228">
        <v>101363</v>
      </c>
      <c r="G6343" s="228">
        <v>4102</v>
      </c>
      <c r="H6343" s="228">
        <v>12225</v>
      </c>
      <c r="I6343" s="228">
        <v>6603459.04</v>
      </c>
      <c r="J6343" s="228">
        <v>980081.63</v>
      </c>
      <c r="K6343" s="228">
        <v>281219.34999999998</v>
      </c>
      <c r="L6343" s="228">
        <v>8757792.4299999997</v>
      </c>
    </row>
    <row r="6344" spans="1:12">
      <c r="A6344" s="228">
        <v>2012</v>
      </c>
      <c r="B6344" s="228" t="s">
        <v>194</v>
      </c>
      <c r="C6344" s="228" t="s">
        <v>61</v>
      </c>
      <c r="D6344" s="228" t="s">
        <v>206</v>
      </c>
      <c r="E6344" s="228">
        <v>5</v>
      </c>
      <c r="F6344" s="228">
        <v>104625</v>
      </c>
      <c r="G6344" s="228">
        <v>1976</v>
      </c>
      <c r="H6344" s="228">
        <v>3350</v>
      </c>
      <c r="I6344" s="228">
        <v>2067118.61</v>
      </c>
      <c r="J6344" s="228">
        <v>417588.14</v>
      </c>
      <c r="K6344" s="228">
        <v>142085.5</v>
      </c>
      <c r="L6344" s="228">
        <v>2986605.45</v>
      </c>
    </row>
    <row r="6345" spans="1:12">
      <c r="A6345" s="228">
        <v>2012</v>
      </c>
      <c r="B6345" s="228" t="s">
        <v>194</v>
      </c>
      <c r="C6345" s="228" t="s">
        <v>61</v>
      </c>
      <c r="D6345" s="228" t="s">
        <v>206</v>
      </c>
      <c r="E6345" s="228">
        <v>10</v>
      </c>
      <c r="F6345" s="228">
        <v>100089</v>
      </c>
      <c r="G6345" s="228">
        <v>1550</v>
      </c>
      <c r="H6345" s="228">
        <v>3419</v>
      </c>
      <c r="I6345" s="228">
        <v>2085554.54</v>
      </c>
      <c r="J6345" s="228">
        <v>524614.15</v>
      </c>
      <c r="K6345" s="228">
        <v>386050.75</v>
      </c>
      <c r="L6345" s="228">
        <v>3416384.44</v>
      </c>
    </row>
    <row r="6346" spans="1:12">
      <c r="A6346" s="228">
        <v>2012</v>
      </c>
      <c r="B6346" s="228" t="s">
        <v>194</v>
      </c>
      <c r="C6346" s="228" t="s">
        <v>61</v>
      </c>
      <c r="D6346" s="228" t="s">
        <v>206</v>
      </c>
      <c r="E6346" s="228">
        <v>15</v>
      </c>
      <c r="F6346" s="228">
        <v>103196</v>
      </c>
      <c r="G6346" s="228">
        <v>3655</v>
      </c>
      <c r="H6346" s="228">
        <v>9455</v>
      </c>
      <c r="I6346" s="228">
        <v>6460426.4900000002</v>
      </c>
      <c r="J6346" s="228">
        <v>1063673.42</v>
      </c>
      <c r="K6346" s="228">
        <v>535108</v>
      </c>
      <c r="L6346" s="228">
        <v>9427033.5199999996</v>
      </c>
    </row>
    <row r="6347" spans="1:12">
      <c r="A6347" s="228">
        <v>2012</v>
      </c>
      <c r="B6347" s="228" t="s">
        <v>194</v>
      </c>
      <c r="C6347" s="228" t="s">
        <v>61</v>
      </c>
      <c r="D6347" s="228" t="s">
        <v>206</v>
      </c>
      <c r="E6347" s="228">
        <v>20</v>
      </c>
      <c r="F6347" s="228">
        <v>90435</v>
      </c>
      <c r="G6347" s="228">
        <v>4425</v>
      </c>
      <c r="H6347" s="228">
        <v>11057</v>
      </c>
      <c r="I6347" s="228">
        <v>7839560.54</v>
      </c>
      <c r="J6347" s="228">
        <v>1505679.63</v>
      </c>
      <c r="K6347" s="228">
        <v>583928.80000000005</v>
      </c>
      <c r="L6347" s="228">
        <v>11676407.619999999</v>
      </c>
    </row>
    <row r="6348" spans="1:12">
      <c r="A6348" s="228">
        <v>2012</v>
      </c>
      <c r="B6348" s="228" t="s">
        <v>194</v>
      </c>
      <c r="C6348" s="228" t="s">
        <v>61</v>
      </c>
      <c r="D6348" s="228" t="s">
        <v>206</v>
      </c>
      <c r="E6348" s="228">
        <v>25</v>
      </c>
      <c r="F6348" s="228">
        <v>94552</v>
      </c>
      <c r="G6348" s="228">
        <v>5864</v>
      </c>
      <c r="H6348" s="228">
        <v>19770</v>
      </c>
      <c r="I6348" s="228">
        <v>14598914.26</v>
      </c>
      <c r="J6348" s="228">
        <v>3184388.33</v>
      </c>
      <c r="K6348" s="228">
        <v>707084</v>
      </c>
      <c r="L6348" s="228">
        <v>21476670.140000001</v>
      </c>
    </row>
    <row r="6349" spans="1:12">
      <c r="A6349" s="228">
        <v>2012</v>
      </c>
      <c r="B6349" s="228" t="s">
        <v>194</v>
      </c>
      <c r="C6349" s="228" t="s">
        <v>61</v>
      </c>
      <c r="D6349" s="228" t="s">
        <v>206</v>
      </c>
      <c r="E6349" s="228">
        <v>30</v>
      </c>
      <c r="F6349" s="228">
        <v>128365</v>
      </c>
      <c r="G6349" s="228">
        <v>9772</v>
      </c>
      <c r="H6349" s="228">
        <v>31711</v>
      </c>
      <c r="I6349" s="228">
        <v>25155015.940000001</v>
      </c>
      <c r="J6349" s="228">
        <v>5661537.7599999998</v>
      </c>
      <c r="K6349" s="228">
        <v>1057159</v>
      </c>
      <c r="L6349" s="228">
        <v>36916144.229999997</v>
      </c>
    </row>
    <row r="6350" spans="1:12">
      <c r="A6350" s="228">
        <v>2012</v>
      </c>
      <c r="B6350" s="228" t="s">
        <v>194</v>
      </c>
      <c r="C6350" s="228" t="s">
        <v>61</v>
      </c>
      <c r="D6350" s="228" t="s">
        <v>206</v>
      </c>
      <c r="E6350" s="228">
        <v>35</v>
      </c>
      <c r="F6350" s="228">
        <v>132089</v>
      </c>
      <c r="G6350" s="228">
        <v>10062</v>
      </c>
      <c r="H6350" s="228">
        <v>29414</v>
      </c>
      <c r="I6350" s="228">
        <v>23015094.100000001</v>
      </c>
      <c r="J6350" s="228">
        <v>5040060.97</v>
      </c>
      <c r="K6350" s="228">
        <v>1340213.1299999999</v>
      </c>
      <c r="L6350" s="228">
        <v>34932184.689999998</v>
      </c>
    </row>
    <row r="6351" spans="1:12">
      <c r="A6351" s="228">
        <v>2012</v>
      </c>
      <c r="B6351" s="228" t="s">
        <v>194</v>
      </c>
      <c r="C6351" s="228" t="s">
        <v>61</v>
      </c>
      <c r="D6351" s="228" t="s">
        <v>206</v>
      </c>
      <c r="E6351" s="228">
        <v>40</v>
      </c>
      <c r="F6351" s="228">
        <v>137298</v>
      </c>
      <c r="G6351" s="228">
        <v>9092</v>
      </c>
      <c r="H6351" s="228">
        <v>21140</v>
      </c>
      <c r="I6351" s="228">
        <v>17478000.809999999</v>
      </c>
      <c r="J6351" s="228">
        <v>3848905.91</v>
      </c>
      <c r="K6351" s="228">
        <v>1565982.99</v>
      </c>
      <c r="L6351" s="228">
        <v>27526008.350000001</v>
      </c>
    </row>
    <row r="6352" spans="1:12">
      <c r="A6352" s="228">
        <v>2012</v>
      </c>
      <c r="B6352" s="228" t="s">
        <v>194</v>
      </c>
      <c r="C6352" s="228" t="s">
        <v>61</v>
      </c>
      <c r="D6352" s="228" t="s">
        <v>206</v>
      </c>
      <c r="E6352" s="228">
        <v>45</v>
      </c>
      <c r="F6352" s="228">
        <v>130169</v>
      </c>
      <c r="G6352" s="228">
        <v>8919</v>
      </c>
      <c r="H6352" s="228">
        <v>19413</v>
      </c>
      <c r="I6352" s="228">
        <v>15782599.59</v>
      </c>
      <c r="J6352" s="228">
        <v>3767046.06</v>
      </c>
      <c r="K6352" s="228">
        <v>2359897.25</v>
      </c>
      <c r="L6352" s="228">
        <v>26130475.940000001</v>
      </c>
    </row>
    <row r="6353" spans="1:12">
      <c r="A6353" s="228">
        <v>2012</v>
      </c>
      <c r="B6353" s="228" t="s">
        <v>194</v>
      </c>
      <c r="C6353" s="228" t="s">
        <v>61</v>
      </c>
      <c r="D6353" s="228" t="s">
        <v>206</v>
      </c>
      <c r="E6353" s="228">
        <v>50</v>
      </c>
      <c r="F6353" s="228">
        <v>136917</v>
      </c>
      <c r="G6353" s="228">
        <v>11164</v>
      </c>
      <c r="H6353" s="228">
        <v>24799</v>
      </c>
      <c r="I6353" s="228">
        <v>19987107.050000001</v>
      </c>
      <c r="J6353" s="228">
        <v>4785275.43</v>
      </c>
      <c r="K6353" s="228">
        <v>3516049.79</v>
      </c>
      <c r="L6353" s="228">
        <v>32893644.859999999</v>
      </c>
    </row>
    <row r="6354" spans="1:12">
      <c r="A6354" s="228">
        <v>2012</v>
      </c>
      <c r="B6354" s="228" t="s">
        <v>194</v>
      </c>
      <c r="C6354" s="228" t="s">
        <v>61</v>
      </c>
      <c r="D6354" s="228" t="s">
        <v>206</v>
      </c>
      <c r="E6354" s="228">
        <v>55</v>
      </c>
      <c r="F6354" s="228">
        <v>129362</v>
      </c>
      <c r="G6354" s="228">
        <v>12907</v>
      </c>
      <c r="H6354" s="228">
        <v>29044</v>
      </c>
      <c r="I6354" s="228">
        <v>23612808.140000001</v>
      </c>
      <c r="J6354" s="228">
        <v>5486065.5800000001</v>
      </c>
      <c r="K6354" s="228">
        <v>5239141.3600000003</v>
      </c>
      <c r="L6354" s="228">
        <v>39347878.799999997</v>
      </c>
    </row>
    <row r="6355" spans="1:12">
      <c r="A6355" s="228">
        <v>2012</v>
      </c>
      <c r="B6355" s="228" t="s">
        <v>194</v>
      </c>
      <c r="C6355" s="228" t="s">
        <v>61</v>
      </c>
      <c r="D6355" s="228" t="s">
        <v>206</v>
      </c>
      <c r="E6355" s="228">
        <v>60</v>
      </c>
      <c r="F6355" s="228">
        <v>118370</v>
      </c>
      <c r="G6355" s="228">
        <v>15362</v>
      </c>
      <c r="H6355" s="228">
        <v>36759</v>
      </c>
      <c r="I6355" s="228">
        <v>29231852.719999999</v>
      </c>
      <c r="J6355" s="228">
        <v>6575862.0899999999</v>
      </c>
      <c r="K6355" s="228">
        <v>7909974.5300000003</v>
      </c>
      <c r="L6355" s="228">
        <v>49631644.310000002</v>
      </c>
    </row>
    <row r="6356" spans="1:12">
      <c r="A6356" s="228">
        <v>2012</v>
      </c>
      <c r="B6356" s="228" t="s">
        <v>194</v>
      </c>
      <c r="C6356" s="228" t="s">
        <v>61</v>
      </c>
      <c r="D6356" s="228" t="s">
        <v>206</v>
      </c>
      <c r="E6356" s="228">
        <v>65</v>
      </c>
      <c r="F6356" s="228">
        <v>96963</v>
      </c>
      <c r="G6356" s="228">
        <v>16568</v>
      </c>
      <c r="H6356" s="228">
        <v>44092</v>
      </c>
      <c r="I6356" s="228">
        <v>34171021.369999997</v>
      </c>
      <c r="J6356" s="228">
        <v>7425757.7699999996</v>
      </c>
      <c r="K6356" s="228">
        <v>9313643.0999999996</v>
      </c>
      <c r="L6356" s="228">
        <v>56331287.810000002</v>
      </c>
    </row>
    <row r="6357" spans="1:12">
      <c r="A6357" s="228">
        <v>2012</v>
      </c>
      <c r="B6357" s="228" t="s">
        <v>194</v>
      </c>
      <c r="C6357" s="228" t="s">
        <v>61</v>
      </c>
      <c r="D6357" s="228" t="s">
        <v>206</v>
      </c>
      <c r="E6357" s="228">
        <v>70</v>
      </c>
      <c r="F6357" s="228">
        <v>65555</v>
      </c>
      <c r="G6357" s="228">
        <v>14083</v>
      </c>
      <c r="H6357" s="228">
        <v>44046</v>
      </c>
      <c r="I6357" s="228">
        <v>32991123.59</v>
      </c>
      <c r="J6357" s="228">
        <v>6781088.1699999999</v>
      </c>
      <c r="K6357" s="228">
        <v>9056674.8200000003</v>
      </c>
      <c r="L6357" s="228">
        <v>53021180.270000003</v>
      </c>
    </row>
    <row r="6358" spans="1:12">
      <c r="A6358" s="228">
        <v>2012</v>
      </c>
      <c r="B6358" s="228" t="s">
        <v>194</v>
      </c>
      <c r="C6358" s="228" t="s">
        <v>61</v>
      </c>
      <c r="D6358" s="228" t="s">
        <v>206</v>
      </c>
      <c r="E6358" s="228">
        <v>75</v>
      </c>
      <c r="F6358" s="228">
        <v>47436</v>
      </c>
      <c r="G6358" s="228">
        <v>12854</v>
      </c>
      <c r="H6358" s="228">
        <v>46459</v>
      </c>
      <c r="I6358" s="228">
        <v>31588917.059999999</v>
      </c>
      <c r="J6358" s="228">
        <v>5930639.3099999996</v>
      </c>
      <c r="K6358" s="228">
        <v>7219101.9900000002</v>
      </c>
      <c r="L6358" s="228">
        <v>47891187.829999998</v>
      </c>
    </row>
    <row r="6359" spans="1:12">
      <c r="A6359" s="228">
        <v>2012</v>
      </c>
      <c r="B6359" s="228" t="s">
        <v>194</v>
      </c>
      <c r="C6359" s="228" t="s">
        <v>61</v>
      </c>
      <c r="D6359" s="228" t="s">
        <v>206</v>
      </c>
      <c r="E6359" s="228">
        <v>80</v>
      </c>
      <c r="F6359" s="228">
        <v>36501</v>
      </c>
      <c r="G6359" s="228">
        <v>10433</v>
      </c>
      <c r="H6359" s="228">
        <v>51415</v>
      </c>
      <c r="I6359" s="228">
        <v>30451812.32</v>
      </c>
      <c r="J6359" s="228">
        <v>4760494.53</v>
      </c>
      <c r="K6359" s="228">
        <v>4755755.01</v>
      </c>
      <c r="L6359" s="228">
        <v>42047882.700000003</v>
      </c>
    </row>
    <row r="6360" spans="1:12">
      <c r="A6360" s="228">
        <v>2012</v>
      </c>
      <c r="B6360" s="228" t="s">
        <v>194</v>
      </c>
      <c r="C6360" s="228" t="s">
        <v>61</v>
      </c>
      <c r="D6360" s="228" t="s">
        <v>206</v>
      </c>
      <c r="E6360" s="228">
        <v>85</v>
      </c>
      <c r="F6360" s="228">
        <v>21624</v>
      </c>
      <c r="G6360" s="228">
        <v>6504</v>
      </c>
      <c r="H6360" s="228">
        <v>43206</v>
      </c>
      <c r="I6360" s="228">
        <v>22571305.309999999</v>
      </c>
      <c r="J6360" s="228">
        <v>2949428.37</v>
      </c>
      <c r="K6360" s="228">
        <v>2687555.56</v>
      </c>
      <c r="L6360" s="228">
        <v>29322189.620000001</v>
      </c>
    </row>
    <row r="6361" spans="1:12">
      <c r="A6361" s="228">
        <v>2012</v>
      </c>
      <c r="B6361" s="228" t="s">
        <v>194</v>
      </c>
      <c r="C6361" s="228" t="s">
        <v>61</v>
      </c>
      <c r="D6361" s="228" t="s">
        <v>206</v>
      </c>
      <c r="E6361" s="228">
        <v>90</v>
      </c>
      <c r="F6361" s="228">
        <v>8527</v>
      </c>
      <c r="G6361" s="228">
        <v>2303</v>
      </c>
      <c r="H6361" s="228">
        <v>20313</v>
      </c>
      <c r="I6361" s="228">
        <v>9862841.9600000009</v>
      </c>
      <c r="J6361" s="228">
        <v>1049291.2</v>
      </c>
      <c r="K6361" s="228">
        <v>665972.35</v>
      </c>
      <c r="L6361" s="228">
        <v>11879011.84</v>
      </c>
    </row>
    <row r="6362" spans="1:12">
      <c r="A6362" s="228">
        <v>2012</v>
      </c>
      <c r="B6362" s="228" t="s">
        <v>194</v>
      </c>
      <c r="C6362" s="228" t="s">
        <v>61</v>
      </c>
      <c r="D6362" s="228" t="s">
        <v>206</v>
      </c>
      <c r="E6362" s="228">
        <v>95</v>
      </c>
      <c r="F6362" s="228">
        <v>2415</v>
      </c>
      <c r="G6362" s="228">
        <v>551</v>
      </c>
      <c r="H6362" s="228">
        <v>5456</v>
      </c>
      <c r="I6362" s="228">
        <v>2406786.6</v>
      </c>
      <c r="J6362" s="228">
        <v>216154.67</v>
      </c>
      <c r="K6362" s="228">
        <v>75207.3</v>
      </c>
      <c r="L6362" s="228">
        <v>2747074.91</v>
      </c>
    </row>
    <row r="6363" spans="1:12">
      <c r="A6363" s="228">
        <v>2012</v>
      </c>
      <c r="B6363" s="228" t="s">
        <v>194</v>
      </c>
      <c r="C6363" s="228" t="s">
        <v>62</v>
      </c>
      <c r="D6363" s="228" t="s">
        <v>205</v>
      </c>
      <c r="E6363" s="228">
        <v>0</v>
      </c>
      <c r="F6363" s="228">
        <v>74471</v>
      </c>
      <c r="G6363" s="228">
        <v>3080</v>
      </c>
      <c r="H6363" s="228">
        <v>10266</v>
      </c>
      <c r="I6363" s="228">
        <v>5866157.9699999997</v>
      </c>
      <c r="J6363" s="228">
        <v>1033413.87</v>
      </c>
      <c r="K6363" s="228">
        <v>165018</v>
      </c>
      <c r="L6363" s="228">
        <v>7679723.6200000001</v>
      </c>
    </row>
    <row r="6364" spans="1:12">
      <c r="A6364" s="228">
        <v>2012</v>
      </c>
      <c r="B6364" s="228" t="s">
        <v>194</v>
      </c>
      <c r="C6364" s="228" t="s">
        <v>62</v>
      </c>
      <c r="D6364" s="228" t="s">
        <v>205</v>
      </c>
      <c r="E6364" s="228">
        <v>5</v>
      </c>
      <c r="F6364" s="228">
        <v>76545</v>
      </c>
      <c r="G6364" s="228">
        <v>1291</v>
      </c>
      <c r="H6364" s="228">
        <v>1677</v>
      </c>
      <c r="I6364" s="228">
        <v>1294963.55</v>
      </c>
      <c r="J6364" s="228">
        <v>408536.97</v>
      </c>
      <c r="K6364" s="228">
        <v>120162</v>
      </c>
      <c r="L6364" s="228">
        <v>2091838.65</v>
      </c>
    </row>
    <row r="6365" spans="1:12">
      <c r="A6365" s="228">
        <v>2012</v>
      </c>
      <c r="B6365" s="228" t="s">
        <v>194</v>
      </c>
      <c r="C6365" s="228" t="s">
        <v>62</v>
      </c>
      <c r="D6365" s="228" t="s">
        <v>205</v>
      </c>
      <c r="E6365" s="228">
        <v>10</v>
      </c>
      <c r="F6365" s="228">
        <v>73451</v>
      </c>
      <c r="G6365" s="228">
        <v>1120</v>
      </c>
      <c r="H6365" s="228">
        <v>1841</v>
      </c>
      <c r="I6365" s="228">
        <v>1387583.3</v>
      </c>
      <c r="J6365" s="228">
        <v>432037.31</v>
      </c>
      <c r="K6365" s="228">
        <v>146197</v>
      </c>
      <c r="L6365" s="228">
        <v>2184102.35</v>
      </c>
    </row>
    <row r="6366" spans="1:12">
      <c r="A6366" s="228">
        <v>2012</v>
      </c>
      <c r="B6366" s="228" t="s">
        <v>194</v>
      </c>
      <c r="C6366" s="228" t="s">
        <v>62</v>
      </c>
      <c r="D6366" s="228" t="s">
        <v>205</v>
      </c>
      <c r="E6366" s="228">
        <v>15</v>
      </c>
      <c r="F6366" s="228">
        <v>77062</v>
      </c>
      <c r="G6366" s="228">
        <v>2386</v>
      </c>
      <c r="H6366" s="228">
        <v>4449</v>
      </c>
      <c r="I6366" s="228">
        <v>4086944.13</v>
      </c>
      <c r="J6366" s="228">
        <v>1085792.03</v>
      </c>
      <c r="K6366" s="228">
        <v>714251</v>
      </c>
      <c r="L6366" s="228">
        <v>6555483.3700000001</v>
      </c>
    </row>
    <row r="6367" spans="1:12">
      <c r="A6367" s="228">
        <v>2012</v>
      </c>
      <c r="B6367" s="228" t="s">
        <v>194</v>
      </c>
      <c r="C6367" s="228" t="s">
        <v>62</v>
      </c>
      <c r="D6367" s="228" t="s">
        <v>205</v>
      </c>
      <c r="E6367" s="228">
        <v>20</v>
      </c>
      <c r="F6367" s="228">
        <v>64415</v>
      </c>
      <c r="G6367" s="228">
        <v>2471</v>
      </c>
      <c r="H6367" s="228">
        <v>4630</v>
      </c>
      <c r="I6367" s="228">
        <v>4144221.85</v>
      </c>
      <c r="J6367" s="228">
        <v>1106260.74</v>
      </c>
      <c r="K6367" s="228">
        <v>704561.6</v>
      </c>
      <c r="L6367" s="228">
        <v>6676043.4400000004</v>
      </c>
    </row>
    <row r="6368" spans="1:12">
      <c r="A6368" s="228">
        <v>2012</v>
      </c>
      <c r="B6368" s="228" t="s">
        <v>194</v>
      </c>
      <c r="C6368" s="228" t="s">
        <v>62</v>
      </c>
      <c r="D6368" s="228" t="s">
        <v>205</v>
      </c>
      <c r="E6368" s="228">
        <v>25</v>
      </c>
      <c r="F6368" s="228">
        <v>54981</v>
      </c>
      <c r="G6368" s="228">
        <v>1634</v>
      </c>
      <c r="H6368" s="228">
        <v>3364</v>
      </c>
      <c r="I6368" s="228">
        <v>2775778.28</v>
      </c>
      <c r="J6368" s="228">
        <v>823700.36</v>
      </c>
      <c r="K6368" s="228">
        <v>481280.3</v>
      </c>
      <c r="L6368" s="228">
        <v>4754121.3600000003</v>
      </c>
    </row>
    <row r="6369" spans="1:12">
      <c r="A6369" s="228">
        <v>2012</v>
      </c>
      <c r="B6369" s="228" t="s">
        <v>194</v>
      </c>
      <c r="C6369" s="228" t="s">
        <v>62</v>
      </c>
      <c r="D6369" s="228" t="s">
        <v>205</v>
      </c>
      <c r="E6369" s="228">
        <v>30</v>
      </c>
      <c r="F6369" s="228">
        <v>81404</v>
      </c>
      <c r="G6369" s="228">
        <v>2301</v>
      </c>
      <c r="H6369" s="228">
        <v>4514</v>
      </c>
      <c r="I6369" s="228">
        <v>3503757.71</v>
      </c>
      <c r="J6369" s="228">
        <v>1147878.6399999999</v>
      </c>
      <c r="K6369" s="228">
        <v>555963</v>
      </c>
      <c r="L6369" s="228">
        <v>6069665.7000000002</v>
      </c>
    </row>
    <row r="6370" spans="1:12">
      <c r="A6370" s="228">
        <v>2012</v>
      </c>
      <c r="B6370" s="228" t="s">
        <v>194</v>
      </c>
      <c r="C6370" s="228" t="s">
        <v>62</v>
      </c>
      <c r="D6370" s="228" t="s">
        <v>205</v>
      </c>
      <c r="E6370" s="228">
        <v>35</v>
      </c>
      <c r="F6370" s="228">
        <v>85723</v>
      </c>
      <c r="G6370" s="228">
        <v>3186</v>
      </c>
      <c r="H6370" s="228">
        <v>6073</v>
      </c>
      <c r="I6370" s="228">
        <v>4576543.67</v>
      </c>
      <c r="J6370" s="228">
        <v>1541144.69</v>
      </c>
      <c r="K6370" s="228">
        <v>728336.9</v>
      </c>
      <c r="L6370" s="228">
        <v>7883182.21</v>
      </c>
    </row>
    <row r="6371" spans="1:12">
      <c r="A6371" s="228">
        <v>2012</v>
      </c>
      <c r="B6371" s="228" t="s">
        <v>194</v>
      </c>
      <c r="C6371" s="228" t="s">
        <v>62</v>
      </c>
      <c r="D6371" s="228" t="s">
        <v>205</v>
      </c>
      <c r="E6371" s="228">
        <v>40</v>
      </c>
      <c r="F6371" s="228">
        <v>92468</v>
      </c>
      <c r="G6371" s="228">
        <v>4191</v>
      </c>
      <c r="H6371" s="228">
        <v>8069</v>
      </c>
      <c r="I6371" s="228">
        <v>6602272.8799999999</v>
      </c>
      <c r="J6371" s="228">
        <v>2211060.71</v>
      </c>
      <c r="K6371" s="228">
        <v>1019068.3</v>
      </c>
      <c r="L6371" s="228">
        <v>11094475.48</v>
      </c>
    </row>
    <row r="6372" spans="1:12">
      <c r="A6372" s="228">
        <v>2012</v>
      </c>
      <c r="B6372" s="228" t="s">
        <v>194</v>
      </c>
      <c r="C6372" s="228" t="s">
        <v>62</v>
      </c>
      <c r="D6372" s="228" t="s">
        <v>205</v>
      </c>
      <c r="E6372" s="228">
        <v>45</v>
      </c>
      <c r="F6372" s="228">
        <v>88785</v>
      </c>
      <c r="G6372" s="228">
        <v>5246</v>
      </c>
      <c r="H6372" s="228">
        <v>9666</v>
      </c>
      <c r="I6372" s="228">
        <v>7937311.7999999998</v>
      </c>
      <c r="J6372" s="228">
        <v>2609314.5299999998</v>
      </c>
      <c r="K6372" s="228">
        <v>1630465.15</v>
      </c>
      <c r="L6372" s="228">
        <v>13595634.539999999</v>
      </c>
    </row>
    <row r="6373" spans="1:12">
      <c r="A6373" s="228">
        <v>2012</v>
      </c>
      <c r="B6373" s="228" t="s">
        <v>194</v>
      </c>
      <c r="C6373" s="228" t="s">
        <v>62</v>
      </c>
      <c r="D6373" s="228" t="s">
        <v>205</v>
      </c>
      <c r="E6373" s="228">
        <v>50</v>
      </c>
      <c r="F6373" s="228">
        <v>93572</v>
      </c>
      <c r="G6373" s="228">
        <v>7126</v>
      </c>
      <c r="H6373" s="228">
        <v>13435</v>
      </c>
      <c r="I6373" s="228">
        <v>11584116.49</v>
      </c>
      <c r="J6373" s="228">
        <v>3978553.16</v>
      </c>
      <c r="K6373" s="228">
        <v>2648252.88</v>
      </c>
      <c r="L6373" s="228">
        <v>19982106.280000001</v>
      </c>
    </row>
    <row r="6374" spans="1:12">
      <c r="A6374" s="228">
        <v>2012</v>
      </c>
      <c r="B6374" s="228" t="s">
        <v>194</v>
      </c>
      <c r="C6374" s="228" t="s">
        <v>62</v>
      </c>
      <c r="D6374" s="228" t="s">
        <v>205</v>
      </c>
      <c r="E6374" s="228">
        <v>55</v>
      </c>
      <c r="F6374" s="228">
        <v>88454</v>
      </c>
      <c r="G6374" s="228">
        <v>9064</v>
      </c>
      <c r="H6374" s="228">
        <v>17728</v>
      </c>
      <c r="I6374" s="228">
        <v>16381046.4</v>
      </c>
      <c r="J6374" s="228">
        <v>5100073.01</v>
      </c>
      <c r="K6374" s="228">
        <v>4293322.18</v>
      </c>
      <c r="L6374" s="228">
        <v>27891421.010000002</v>
      </c>
    </row>
    <row r="6375" spans="1:12">
      <c r="A6375" s="228">
        <v>2012</v>
      </c>
      <c r="B6375" s="228" t="s">
        <v>194</v>
      </c>
      <c r="C6375" s="228" t="s">
        <v>62</v>
      </c>
      <c r="D6375" s="228" t="s">
        <v>205</v>
      </c>
      <c r="E6375" s="228">
        <v>60</v>
      </c>
      <c r="F6375" s="228">
        <v>81924</v>
      </c>
      <c r="G6375" s="228">
        <v>11331</v>
      </c>
      <c r="H6375" s="228">
        <v>25323</v>
      </c>
      <c r="I6375" s="228">
        <v>22741701.809999999</v>
      </c>
      <c r="J6375" s="228">
        <v>6638985.1900000004</v>
      </c>
      <c r="K6375" s="228">
        <v>5677182.8399999999</v>
      </c>
      <c r="L6375" s="228">
        <v>37479019.479999997</v>
      </c>
    </row>
    <row r="6376" spans="1:12">
      <c r="A6376" s="228">
        <v>2012</v>
      </c>
      <c r="B6376" s="228" t="s">
        <v>194</v>
      </c>
      <c r="C6376" s="228" t="s">
        <v>62</v>
      </c>
      <c r="D6376" s="228" t="s">
        <v>205</v>
      </c>
      <c r="E6376" s="228">
        <v>65</v>
      </c>
      <c r="F6376" s="228">
        <v>67306</v>
      </c>
      <c r="G6376" s="228">
        <v>12572</v>
      </c>
      <c r="H6376" s="228">
        <v>30109</v>
      </c>
      <c r="I6376" s="228">
        <v>26883398.489999998</v>
      </c>
      <c r="J6376" s="228">
        <v>7456503.6699999999</v>
      </c>
      <c r="K6376" s="228">
        <v>6829816.4199999999</v>
      </c>
      <c r="L6376" s="228">
        <v>43519662.009999998</v>
      </c>
    </row>
    <row r="6377" spans="1:12">
      <c r="A6377" s="228">
        <v>2012</v>
      </c>
      <c r="B6377" s="228" t="s">
        <v>194</v>
      </c>
      <c r="C6377" s="228" t="s">
        <v>62</v>
      </c>
      <c r="D6377" s="228" t="s">
        <v>205</v>
      </c>
      <c r="E6377" s="228">
        <v>70</v>
      </c>
      <c r="F6377" s="228">
        <v>47202</v>
      </c>
      <c r="G6377" s="228">
        <v>12339</v>
      </c>
      <c r="H6377" s="228">
        <v>31042</v>
      </c>
      <c r="I6377" s="228">
        <v>26504058.539999999</v>
      </c>
      <c r="J6377" s="228">
        <v>7112447.6100000003</v>
      </c>
      <c r="K6377" s="228">
        <v>7699997.0499999998</v>
      </c>
      <c r="L6377" s="228">
        <v>43106586.579999998</v>
      </c>
    </row>
    <row r="6378" spans="1:12">
      <c r="A6378" s="228">
        <v>2012</v>
      </c>
      <c r="B6378" s="228" t="s">
        <v>194</v>
      </c>
      <c r="C6378" s="228" t="s">
        <v>62</v>
      </c>
      <c r="D6378" s="228" t="s">
        <v>205</v>
      </c>
      <c r="E6378" s="228">
        <v>75</v>
      </c>
      <c r="F6378" s="228">
        <v>32678</v>
      </c>
      <c r="G6378" s="228">
        <v>11045</v>
      </c>
      <c r="H6378" s="228">
        <v>33192</v>
      </c>
      <c r="I6378" s="228">
        <v>26266219.710000001</v>
      </c>
      <c r="J6378" s="228">
        <v>6359686.8099999996</v>
      </c>
      <c r="K6378" s="228">
        <v>5875767.5999999996</v>
      </c>
      <c r="L6378" s="228">
        <v>39851878.219999999</v>
      </c>
    </row>
    <row r="6379" spans="1:12">
      <c r="A6379" s="228">
        <v>2012</v>
      </c>
      <c r="B6379" s="228" t="s">
        <v>194</v>
      </c>
      <c r="C6379" s="228" t="s">
        <v>62</v>
      </c>
      <c r="D6379" s="228" t="s">
        <v>205</v>
      </c>
      <c r="E6379" s="228">
        <v>80</v>
      </c>
      <c r="F6379" s="228">
        <v>24320</v>
      </c>
      <c r="G6379" s="228">
        <v>9786</v>
      </c>
      <c r="H6379" s="228">
        <v>35530</v>
      </c>
      <c r="I6379" s="228">
        <v>24804429.489999998</v>
      </c>
      <c r="J6379" s="228">
        <v>5458492.04</v>
      </c>
      <c r="K6379" s="228">
        <v>5017990.3</v>
      </c>
      <c r="L6379" s="228">
        <v>36412965.670000002</v>
      </c>
    </row>
    <row r="6380" spans="1:12">
      <c r="A6380" s="228">
        <v>2012</v>
      </c>
      <c r="B6380" s="228" t="s">
        <v>194</v>
      </c>
      <c r="C6380" s="228" t="s">
        <v>62</v>
      </c>
      <c r="D6380" s="228" t="s">
        <v>205</v>
      </c>
      <c r="E6380" s="228">
        <v>85</v>
      </c>
      <c r="F6380" s="228">
        <v>11412</v>
      </c>
      <c r="G6380" s="228">
        <v>4436</v>
      </c>
      <c r="H6380" s="228">
        <v>21377</v>
      </c>
      <c r="I6380" s="228">
        <v>13652012.23</v>
      </c>
      <c r="J6380" s="228">
        <v>2467190.96</v>
      </c>
      <c r="K6380" s="228">
        <v>2009369.9</v>
      </c>
      <c r="L6380" s="228">
        <v>18572856.219999999</v>
      </c>
    </row>
    <row r="6381" spans="1:12">
      <c r="A6381" s="228">
        <v>2012</v>
      </c>
      <c r="B6381" s="228" t="s">
        <v>194</v>
      </c>
      <c r="C6381" s="228" t="s">
        <v>62</v>
      </c>
      <c r="D6381" s="228" t="s">
        <v>205</v>
      </c>
      <c r="E6381" s="228">
        <v>90</v>
      </c>
      <c r="F6381" s="228">
        <v>2795</v>
      </c>
      <c r="G6381" s="228">
        <v>931</v>
      </c>
      <c r="H6381" s="228">
        <v>6173</v>
      </c>
      <c r="I6381" s="228">
        <v>3558699.92</v>
      </c>
      <c r="J6381" s="228">
        <v>556821.18999999994</v>
      </c>
      <c r="K6381" s="228">
        <v>320565.2</v>
      </c>
      <c r="L6381" s="228">
        <v>4524330.3600000003</v>
      </c>
    </row>
    <row r="6382" spans="1:12">
      <c r="A6382" s="228">
        <v>2012</v>
      </c>
      <c r="B6382" s="228" t="s">
        <v>194</v>
      </c>
      <c r="C6382" s="228" t="s">
        <v>62</v>
      </c>
      <c r="D6382" s="228" t="s">
        <v>205</v>
      </c>
      <c r="E6382" s="228">
        <v>95</v>
      </c>
      <c r="F6382" s="228">
        <v>576</v>
      </c>
      <c r="G6382" s="228">
        <v>202</v>
      </c>
      <c r="H6382" s="228">
        <v>1288</v>
      </c>
      <c r="I6382" s="228">
        <v>727268.4</v>
      </c>
      <c r="J6382" s="228">
        <v>110037.38</v>
      </c>
      <c r="K6382" s="228">
        <v>18823</v>
      </c>
      <c r="L6382" s="228">
        <v>884068.46</v>
      </c>
    </row>
    <row r="6383" spans="1:12">
      <c r="A6383" s="228">
        <v>2012</v>
      </c>
      <c r="B6383" s="228" t="s">
        <v>194</v>
      </c>
      <c r="C6383" s="228" t="s">
        <v>62</v>
      </c>
      <c r="D6383" s="228" t="s">
        <v>206</v>
      </c>
      <c r="E6383" s="228">
        <v>0</v>
      </c>
      <c r="F6383" s="228">
        <v>70421</v>
      </c>
      <c r="G6383" s="228">
        <v>2142</v>
      </c>
      <c r="H6383" s="228">
        <v>8638</v>
      </c>
      <c r="I6383" s="228">
        <v>4646278.28</v>
      </c>
      <c r="J6383" s="228">
        <v>795866.28</v>
      </c>
      <c r="K6383" s="228">
        <v>145757.85</v>
      </c>
      <c r="L6383" s="228">
        <v>6013808.0999999996</v>
      </c>
    </row>
    <row r="6384" spans="1:12">
      <c r="A6384" s="228">
        <v>2012</v>
      </c>
      <c r="B6384" s="228" t="s">
        <v>194</v>
      </c>
      <c r="C6384" s="228" t="s">
        <v>62</v>
      </c>
      <c r="D6384" s="228" t="s">
        <v>206</v>
      </c>
      <c r="E6384" s="228">
        <v>5</v>
      </c>
      <c r="F6384" s="228">
        <v>72485</v>
      </c>
      <c r="G6384" s="228">
        <v>974</v>
      </c>
      <c r="H6384" s="228">
        <v>1372</v>
      </c>
      <c r="I6384" s="228">
        <v>1036833.5</v>
      </c>
      <c r="J6384" s="228">
        <v>335138.43</v>
      </c>
      <c r="K6384" s="228">
        <v>55253</v>
      </c>
      <c r="L6384" s="228">
        <v>1642632.47</v>
      </c>
    </row>
    <row r="6385" spans="1:12">
      <c r="A6385" s="228">
        <v>2012</v>
      </c>
      <c r="B6385" s="228" t="s">
        <v>194</v>
      </c>
      <c r="C6385" s="228" t="s">
        <v>62</v>
      </c>
      <c r="D6385" s="228" t="s">
        <v>206</v>
      </c>
      <c r="E6385" s="228">
        <v>10</v>
      </c>
      <c r="F6385" s="228">
        <v>69648</v>
      </c>
      <c r="G6385" s="228">
        <v>994</v>
      </c>
      <c r="H6385" s="228">
        <v>2075</v>
      </c>
      <c r="I6385" s="228">
        <v>1537877.91</v>
      </c>
      <c r="J6385" s="228">
        <v>405560.38</v>
      </c>
      <c r="K6385" s="228">
        <v>297219.09999999998</v>
      </c>
      <c r="L6385" s="228">
        <v>2424890.88</v>
      </c>
    </row>
    <row r="6386" spans="1:12">
      <c r="A6386" s="228">
        <v>2012</v>
      </c>
      <c r="B6386" s="228" t="s">
        <v>194</v>
      </c>
      <c r="C6386" s="228" t="s">
        <v>62</v>
      </c>
      <c r="D6386" s="228" t="s">
        <v>206</v>
      </c>
      <c r="E6386" s="228">
        <v>15</v>
      </c>
      <c r="F6386" s="228">
        <v>73378</v>
      </c>
      <c r="G6386" s="228">
        <v>2989</v>
      </c>
      <c r="H6386" s="228">
        <v>6081</v>
      </c>
      <c r="I6386" s="228">
        <v>4621102.2300000004</v>
      </c>
      <c r="J6386" s="228">
        <v>1048242.45</v>
      </c>
      <c r="K6386" s="228">
        <v>402081</v>
      </c>
      <c r="L6386" s="228">
        <v>6737019.7300000004</v>
      </c>
    </row>
    <row r="6387" spans="1:12">
      <c r="A6387" s="228">
        <v>2012</v>
      </c>
      <c r="B6387" s="228" t="s">
        <v>194</v>
      </c>
      <c r="C6387" s="228" t="s">
        <v>62</v>
      </c>
      <c r="D6387" s="228" t="s">
        <v>206</v>
      </c>
      <c r="E6387" s="228">
        <v>20</v>
      </c>
      <c r="F6387" s="228">
        <v>65663</v>
      </c>
      <c r="G6387" s="228">
        <v>3899</v>
      </c>
      <c r="H6387" s="228">
        <v>8192</v>
      </c>
      <c r="I6387" s="228">
        <v>6054121.3600000003</v>
      </c>
      <c r="J6387" s="228">
        <v>1378711.95</v>
      </c>
      <c r="K6387" s="228">
        <v>503851</v>
      </c>
      <c r="L6387" s="228">
        <v>8863181.25</v>
      </c>
    </row>
    <row r="6388" spans="1:12">
      <c r="A6388" s="228">
        <v>2012</v>
      </c>
      <c r="B6388" s="228" t="s">
        <v>194</v>
      </c>
      <c r="C6388" s="228" t="s">
        <v>62</v>
      </c>
      <c r="D6388" s="228" t="s">
        <v>206</v>
      </c>
      <c r="E6388" s="228">
        <v>25</v>
      </c>
      <c r="F6388" s="228">
        <v>66564</v>
      </c>
      <c r="G6388" s="228">
        <v>4565</v>
      </c>
      <c r="H6388" s="228">
        <v>11711</v>
      </c>
      <c r="I6388" s="228">
        <v>9746373.2599999998</v>
      </c>
      <c r="J6388" s="228">
        <v>2427473.5</v>
      </c>
      <c r="K6388" s="228">
        <v>482306</v>
      </c>
      <c r="L6388" s="228">
        <v>14174524.18</v>
      </c>
    </row>
    <row r="6389" spans="1:12">
      <c r="A6389" s="228">
        <v>2012</v>
      </c>
      <c r="B6389" s="228" t="s">
        <v>194</v>
      </c>
      <c r="C6389" s="228" t="s">
        <v>62</v>
      </c>
      <c r="D6389" s="228" t="s">
        <v>206</v>
      </c>
      <c r="E6389" s="228">
        <v>30</v>
      </c>
      <c r="F6389" s="228">
        <v>93457</v>
      </c>
      <c r="G6389" s="228">
        <v>8198</v>
      </c>
      <c r="H6389" s="228">
        <v>23251</v>
      </c>
      <c r="I6389" s="228">
        <v>21222583.25</v>
      </c>
      <c r="J6389" s="228">
        <v>5309517.2699999996</v>
      </c>
      <c r="K6389" s="228">
        <v>692915</v>
      </c>
      <c r="L6389" s="228">
        <v>30201981.440000001</v>
      </c>
    </row>
    <row r="6390" spans="1:12">
      <c r="A6390" s="228">
        <v>2012</v>
      </c>
      <c r="B6390" s="228" t="s">
        <v>194</v>
      </c>
      <c r="C6390" s="228" t="s">
        <v>62</v>
      </c>
      <c r="D6390" s="228" t="s">
        <v>206</v>
      </c>
      <c r="E6390" s="228">
        <v>35</v>
      </c>
      <c r="F6390" s="228">
        <v>94359</v>
      </c>
      <c r="G6390" s="228">
        <v>8691</v>
      </c>
      <c r="H6390" s="228">
        <v>22042</v>
      </c>
      <c r="I6390" s="228">
        <v>19704147.899999999</v>
      </c>
      <c r="J6390" s="228">
        <v>4945567.97</v>
      </c>
      <c r="K6390" s="228">
        <v>1141309</v>
      </c>
      <c r="L6390" s="228">
        <v>28588909.850000001</v>
      </c>
    </row>
    <row r="6391" spans="1:12">
      <c r="A6391" s="228">
        <v>2012</v>
      </c>
      <c r="B6391" s="228" t="s">
        <v>194</v>
      </c>
      <c r="C6391" s="228" t="s">
        <v>62</v>
      </c>
      <c r="D6391" s="228" t="s">
        <v>206</v>
      </c>
      <c r="E6391" s="228">
        <v>40</v>
      </c>
      <c r="F6391" s="228">
        <v>102674</v>
      </c>
      <c r="G6391" s="228">
        <v>9051</v>
      </c>
      <c r="H6391" s="228">
        <v>17593</v>
      </c>
      <c r="I6391" s="228">
        <v>14437454.210000001</v>
      </c>
      <c r="J6391" s="228">
        <v>4112938.53</v>
      </c>
      <c r="K6391" s="228">
        <v>1379656.75</v>
      </c>
      <c r="L6391" s="228">
        <v>22428575.379999999</v>
      </c>
    </row>
    <row r="6392" spans="1:12">
      <c r="A6392" s="228">
        <v>2012</v>
      </c>
      <c r="B6392" s="228" t="s">
        <v>194</v>
      </c>
      <c r="C6392" s="228" t="s">
        <v>62</v>
      </c>
      <c r="D6392" s="228" t="s">
        <v>206</v>
      </c>
      <c r="E6392" s="228">
        <v>45</v>
      </c>
      <c r="F6392" s="228">
        <v>96835</v>
      </c>
      <c r="G6392" s="228">
        <v>7880</v>
      </c>
      <c r="H6392" s="228">
        <v>16728</v>
      </c>
      <c r="I6392" s="228">
        <v>13431101.09</v>
      </c>
      <c r="J6392" s="228">
        <v>3932848.35</v>
      </c>
      <c r="K6392" s="228">
        <v>1833191.86</v>
      </c>
      <c r="L6392" s="228">
        <v>21418120.079999998</v>
      </c>
    </row>
    <row r="6393" spans="1:12">
      <c r="A6393" s="228">
        <v>2012</v>
      </c>
      <c r="B6393" s="228" t="s">
        <v>194</v>
      </c>
      <c r="C6393" s="228" t="s">
        <v>62</v>
      </c>
      <c r="D6393" s="228" t="s">
        <v>206</v>
      </c>
      <c r="E6393" s="228">
        <v>50</v>
      </c>
      <c r="F6393" s="228">
        <v>100784</v>
      </c>
      <c r="G6393" s="228">
        <v>10146</v>
      </c>
      <c r="H6393" s="228">
        <v>20774</v>
      </c>
      <c r="I6393" s="228">
        <v>16954040.149999999</v>
      </c>
      <c r="J6393" s="228">
        <v>4950920.5999999996</v>
      </c>
      <c r="K6393" s="228">
        <v>2845941</v>
      </c>
      <c r="L6393" s="228">
        <v>27323884.239999998</v>
      </c>
    </row>
    <row r="6394" spans="1:12">
      <c r="A6394" s="228">
        <v>2012</v>
      </c>
      <c r="B6394" s="228" t="s">
        <v>194</v>
      </c>
      <c r="C6394" s="228" t="s">
        <v>62</v>
      </c>
      <c r="D6394" s="228" t="s">
        <v>206</v>
      </c>
      <c r="E6394" s="228">
        <v>55</v>
      </c>
      <c r="F6394" s="228">
        <v>95685</v>
      </c>
      <c r="G6394" s="228">
        <v>10805</v>
      </c>
      <c r="H6394" s="228">
        <v>23025</v>
      </c>
      <c r="I6394" s="228">
        <v>18913843.84</v>
      </c>
      <c r="J6394" s="228">
        <v>5357423.68</v>
      </c>
      <c r="K6394" s="228">
        <v>3948148.9</v>
      </c>
      <c r="L6394" s="228">
        <v>30900205.649999999</v>
      </c>
    </row>
    <row r="6395" spans="1:12">
      <c r="A6395" s="228">
        <v>2012</v>
      </c>
      <c r="B6395" s="228" t="s">
        <v>194</v>
      </c>
      <c r="C6395" s="228" t="s">
        <v>62</v>
      </c>
      <c r="D6395" s="228" t="s">
        <v>206</v>
      </c>
      <c r="E6395" s="228">
        <v>60</v>
      </c>
      <c r="F6395" s="228">
        <v>88456</v>
      </c>
      <c r="G6395" s="228">
        <v>11946</v>
      </c>
      <c r="H6395" s="228">
        <v>29006</v>
      </c>
      <c r="I6395" s="228">
        <v>23781673.879999999</v>
      </c>
      <c r="J6395" s="228">
        <v>6412868.1699999999</v>
      </c>
      <c r="K6395" s="228">
        <v>5280185.1500000004</v>
      </c>
      <c r="L6395" s="228">
        <v>37956787.520000003</v>
      </c>
    </row>
    <row r="6396" spans="1:12">
      <c r="A6396" s="228">
        <v>2012</v>
      </c>
      <c r="B6396" s="228" t="s">
        <v>194</v>
      </c>
      <c r="C6396" s="228" t="s">
        <v>62</v>
      </c>
      <c r="D6396" s="228" t="s">
        <v>206</v>
      </c>
      <c r="E6396" s="228">
        <v>65</v>
      </c>
      <c r="F6396" s="228">
        <v>71459</v>
      </c>
      <c r="G6396" s="228">
        <v>11874</v>
      </c>
      <c r="H6396" s="228">
        <v>30110</v>
      </c>
      <c r="I6396" s="228">
        <v>24702832.579999998</v>
      </c>
      <c r="J6396" s="228">
        <v>6514474.8099999996</v>
      </c>
      <c r="K6396" s="228">
        <v>5975756.0499999998</v>
      </c>
      <c r="L6396" s="228">
        <v>39527725.909999996</v>
      </c>
    </row>
    <row r="6397" spans="1:12">
      <c r="A6397" s="228">
        <v>2012</v>
      </c>
      <c r="B6397" s="228" t="s">
        <v>194</v>
      </c>
      <c r="C6397" s="228" t="s">
        <v>62</v>
      </c>
      <c r="D6397" s="228" t="s">
        <v>206</v>
      </c>
      <c r="E6397" s="228">
        <v>70</v>
      </c>
      <c r="F6397" s="228">
        <v>49751</v>
      </c>
      <c r="G6397" s="228">
        <v>11102</v>
      </c>
      <c r="H6397" s="228">
        <v>31963</v>
      </c>
      <c r="I6397" s="228">
        <v>25260609.68</v>
      </c>
      <c r="J6397" s="228">
        <v>6148377.5599999996</v>
      </c>
      <c r="K6397" s="228">
        <v>5930475</v>
      </c>
      <c r="L6397" s="228">
        <v>39037665.270000003</v>
      </c>
    </row>
    <row r="6398" spans="1:12">
      <c r="A6398" s="228">
        <v>2012</v>
      </c>
      <c r="B6398" s="228" t="s">
        <v>194</v>
      </c>
      <c r="C6398" s="228" t="s">
        <v>62</v>
      </c>
      <c r="D6398" s="228" t="s">
        <v>206</v>
      </c>
      <c r="E6398" s="228">
        <v>75</v>
      </c>
      <c r="F6398" s="228">
        <v>37682</v>
      </c>
      <c r="G6398" s="228">
        <v>10280</v>
      </c>
      <c r="H6398" s="228">
        <v>35468</v>
      </c>
      <c r="I6398" s="228">
        <v>25833268.43</v>
      </c>
      <c r="J6398" s="228">
        <v>5756876.4500000002</v>
      </c>
      <c r="K6398" s="228">
        <v>6001086.3300000001</v>
      </c>
      <c r="L6398" s="228">
        <v>38946481.039999999</v>
      </c>
    </row>
    <row r="6399" spans="1:12">
      <c r="A6399" s="228">
        <v>2012</v>
      </c>
      <c r="B6399" s="228" t="s">
        <v>194</v>
      </c>
      <c r="C6399" s="228" t="s">
        <v>62</v>
      </c>
      <c r="D6399" s="228" t="s">
        <v>206</v>
      </c>
      <c r="E6399" s="228">
        <v>80</v>
      </c>
      <c r="F6399" s="228">
        <v>30641</v>
      </c>
      <c r="G6399" s="228">
        <v>8197</v>
      </c>
      <c r="H6399" s="228">
        <v>40217</v>
      </c>
      <c r="I6399" s="228">
        <v>27580784.550000001</v>
      </c>
      <c r="J6399" s="228">
        <v>5217167.45</v>
      </c>
      <c r="K6399" s="228">
        <v>4561333.72</v>
      </c>
      <c r="L6399" s="228">
        <v>38521131.549999997</v>
      </c>
    </row>
    <row r="6400" spans="1:12">
      <c r="A6400" s="228">
        <v>2012</v>
      </c>
      <c r="B6400" s="228" t="s">
        <v>194</v>
      </c>
      <c r="C6400" s="228" t="s">
        <v>62</v>
      </c>
      <c r="D6400" s="228" t="s">
        <v>206</v>
      </c>
      <c r="E6400" s="228">
        <v>85</v>
      </c>
      <c r="F6400" s="228">
        <v>19108</v>
      </c>
      <c r="G6400" s="228">
        <v>5263</v>
      </c>
      <c r="H6400" s="228">
        <v>33731</v>
      </c>
      <c r="I6400" s="228">
        <v>20760085.710000001</v>
      </c>
      <c r="J6400" s="228">
        <v>3356789.92</v>
      </c>
      <c r="K6400" s="228">
        <v>2140602.5</v>
      </c>
      <c r="L6400" s="228">
        <v>26942834.969999999</v>
      </c>
    </row>
    <row r="6401" spans="1:12">
      <c r="A6401" s="228">
        <v>2012</v>
      </c>
      <c r="B6401" s="228" t="s">
        <v>194</v>
      </c>
      <c r="C6401" s="228" t="s">
        <v>62</v>
      </c>
      <c r="D6401" s="228" t="s">
        <v>206</v>
      </c>
      <c r="E6401" s="228">
        <v>90</v>
      </c>
      <c r="F6401" s="228">
        <v>7768</v>
      </c>
      <c r="G6401" s="228">
        <v>1926</v>
      </c>
      <c r="H6401" s="228">
        <v>15019</v>
      </c>
      <c r="I6401" s="228">
        <v>8218055.75</v>
      </c>
      <c r="J6401" s="228">
        <v>1118842.18</v>
      </c>
      <c r="K6401" s="228">
        <v>521328</v>
      </c>
      <c r="L6401" s="228">
        <v>10112541.77</v>
      </c>
    </row>
    <row r="6402" spans="1:12">
      <c r="A6402" s="228">
        <v>2012</v>
      </c>
      <c r="B6402" s="228" t="s">
        <v>194</v>
      </c>
      <c r="C6402" s="228" t="s">
        <v>62</v>
      </c>
      <c r="D6402" s="228" t="s">
        <v>206</v>
      </c>
      <c r="E6402" s="228">
        <v>95</v>
      </c>
      <c r="F6402" s="228">
        <v>2282</v>
      </c>
      <c r="G6402" s="228">
        <v>566</v>
      </c>
      <c r="H6402" s="228">
        <v>5257</v>
      </c>
      <c r="I6402" s="228">
        <v>2642461.4</v>
      </c>
      <c r="J6402" s="228">
        <v>337917.52</v>
      </c>
      <c r="K6402" s="228">
        <v>119503</v>
      </c>
      <c r="L6402" s="228">
        <v>3185922.17</v>
      </c>
    </row>
    <row r="6403" spans="1:12">
      <c r="A6403" s="228">
        <v>2012</v>
      </c>
      <c r="B6403" s="228" t="s">
        <v>194</v>
      </c>
      <c r="C6403" s="228" t="s">
        <v>63</v>
      </c>
      <c r="D6403" s="228" t="s">
        <v>205</v>
      </c>
      <c r="E6403" s="228">
        <v>0</v>
      </c>
      <c r="F6403" s="228">
        <v>63027</v>
      </c>
      <c r="G6403" s="228">
        <v>2533</v>
      </c>
      <c r="H6403" s="228">
        <v>8618</v>
      </c>
      <c r="I6403" s="228">
        <v>7525104.9800000004</v>
      </c>
      <c r="J6403" s="228">
        <v>862911.74</v>
      </c>
      <c r="K6403" s="228">
        <v>57596</v>
      </c>
      <c r="L6403" s="228">
        <v>8889912.9100000001</v>
      </c>
    </row>
    <row r="6404" spans="1:12">
      <c r="A6404" s="228">
        <v>2012</v>
      </c>
      <c r="B6404" s="228" t="s">
        <v>194</v>
      </c>
      <c r="C6404" s="228" t="s">
        <v>63</v>
      </c>
      <c r="D6404" s="228" t="s">
        <v>205</v>
      </c>
      <c r="E6404" s="228">
        <v>5</v>
      </c>
      <c r="F6404" s="228">
        <v>67656</v>
      </c>
      <c r="G6404" s="228">
        <v>1281</v>
      </c>
      <c r="H6404" s="228">
        <v>1932</v>
      </c>
      <c r="I6404" s="228">
        <v>1468640.2</v>
      </c>
      <c r="J6404" s="228">
        <v>342545.61</v>
      </c>
      <c r="K6404" s="228">
        <v>101580</v>
      </c>
      <c r="L6404" s="228">
        <v>2165444.84</v>
      </c>
    </row>
    <row r="6405" spans="1:12">
      <c r="A6405" s="228">
        <v>2012</v>
      </c>
      <c r="B6405" s="228" t="s">
        <v>194</v>
      </c>
      <c r="C6405" s="228" t="s">
        <v>63</v>
      </c>
      <c r="D6405" s="228" t="s">
        <v>205</v>
      </c>
      <c r="E6405" s="228">
        <v>10</v>
      </c>
      <c r="F6405" s="228">
        <v>66835</v>
      </c>
      <c r="G6405" s="228">
        <v>998</v>
      </c>
      <c r="H6405" s="228">
        <v>1769</v>
      </c>
      <c r="I6405" s="228">
        <v>1390439.6</v>
      </c>
      <c r="J6405" s="228">
        <v>347610.23</v>
      </c>
      <c r="K6405" s="228">
        <v>260247</v>
      </c>
      <c r="L6405" s="228">
        <v>2253800.06</v>
      </c>
    </row>
    <row r="6406" spans="1:12">
      <c r="A6406" s="228">
        <v>2012</v>
      </c>
      <c r="B6406" s="228" t="s">
        <v>194</v>
      </c>
      <c r="C6406" s="228" t="s">
        <v>63</v>
      </c>
      <c r="D6406" s="228" t="s">
        <v>205</v>
      </c>
      <c r="E6406" s="228">
        <v>15</v>
      </c>
      <c r="F6406" s="228">
        <v>67739</v>
      </c>
      <c r="G6406" s="228">
        <v>1814</v>
      </c>
      <c r="H6406" s="228">
        <v>3297</v>
      </c>
      <c r="I6406" s="228">
        <v>3160151.04</v>
      </c>
      <c r="J6406" s="228">
        <v>665084</v>
      </c>
      <c r="K6406" s="228">
        <v>622623.5</v>
      </c>
      <c r="L6406" s="228">
        <v>5130607.16</v>
      </c>
    </row>
    <row r="6407" spans="1:12">
      <c r="A6407" s="228">
        <v>2012</v>
      </c>
      <c r="B6407" s="228" t="s">
        <v>194</v>
      </c>
      <c r="C6407" s="228" t="s">
        <v>63</v>
      </c>
      <c r="D6407" s="228" t="s">
        <v>205</v>
      </c>
      <c r="E6407" s="228">
        <v>20</v>
      </c>
      <c r="F6407" s="228">
        <v>50948</v>
      </c>
      <c r="G6407" s="228">
        <v>1658</v>
      </c>
      <c r="H6407" s="228">
        <v>3322</v>
      </c>
      <c r="I6407" s="228">
        <v>2858116.36</v>
      </c>
      <c r="J6407" s="228">
        <v>615883.41</v>
      </c>
      <c r="K6407" s="228">
        <v>396124</v>
      </c>
      <c r="L6407" s="228">
        <v>4543770.8099999996</v>
      </c>
    </row>
    <row r="6408" spans="1:12">
      <c r="A6408" s="228">
        <v>2012</v>
      </c>
      <c r="B6408" s="228" t="s">
        <v>194</v>
      </c>
      <c r="C6408" s="228" t="s">
        <v>63</v>
      </c>
      <c r="D6408" s="228" t="s">
        <v>205</v>
      </c>
      <c r="E6408" s="228">
        <v>25</v>
      </c>
      <c r="F6408" s="228">
        <v>48091</v>
      </c>
      <c r="G6408" s="228">
        <v>1378</v>
      </c>
      <c r="H6408" s="228">
        <v>2524</v>
      </c>
      <c r="I6408" s="228">
        <v>2202681.96</v>
      </c>
      <c r="J6408" s="228">
        <v>525318.81000000006</v>
      </c>
      <c r="K6408" s="228">
        <v>369403</v>
      </c>
      <c r="L6408" s="228">
        <v>3736861.61</v>
      </c>
    </row>
    <row r="6409" spans="1:12">
      <c r="A6409" s="228">
        <v>2012</v>
      </c>
      <c r="B6409" s="228" t="s">
        <v>194</v>
      </c>
      <c r="C6409" s="228" t="s">
        <v>63</v>
      </c>
      <c r="D6409" s="228" t="s">
        <v>205</v>
      </c>
      <c r="E6409" s="228">
        <v>30</v>
      </c>
      <c r="F6409" s="228">
        <v>64289</v>
      </c>
      <c r="G6409" s="228">
        <v>1921</v>
      </c>
      <c r="H6409" s="228">
        <v>3928</v>
      </c>
      <c r="I6409" s="228">
        <v>3137300.33</v>
      </c>
      <c r="J6409" s="228">
        <v>756661.95</v>
      </c>
      <c r="K6409" s="228">
        <v>636061.29</v>
      </c>
      <c r="L6409" s="228">
        <v>5472533.21</v>
      </c>
    </row>
    <row r="6410" spans="1:12">
      <c r="A6410" s="228">
        <v>2012</v>
      </c>
      <c r="B6410" s="228" t="s">
        <v>194</v>
      </c>
      <c r="C6410" s="228" t="s">
        <v>63</v>
      </c>
      <c r="D6410" s="228" t="s">
        <v>205</v>
      </c>
      <c r="E6410" s="228">
        <v>35</v>
      </c>
      <c r="F6410" s="228">
        <v>68783</v>
      </c>
      <c r="G6410" s="228">
        <v>2364</v>
      </c>
      <c r="H6410" s="228">
        <v>4790</v>
      </c>
      <c r="I6410" s="228">
        <v>4141884.51</v>
      </c>
      <c r="J6410" s="228">
        <v>1065989.23</v>
      </c>
      <c r="K6410" s="228">
        <v>867473.9</v>
      </c>
      <c r="L6410" s="228">
        <v>7147874.0499999998</v>
      </c>
    </row>
    <row r="6411" spans="1:12">
      <c r="A6411" s="228">
        <v>2012</v>
      </c>
      <c r="B6411" s="228" t="s">
        <v>194</v>
      </c>
      <c r="C6411" s="228" t="s">
        <v>63</v>
      </c>
      <c r="D6411" s="228" t="s">
        <v>205</v>
      </c>
      <c r="E6411" s="228">
        <v>40</v>
      </c>
      <c r="F6411" s="228">
        <v>74620</v>
      </c>
      <c r="G6411" s="228">
        <v>3474</v>
      </c>
      <c r="H6411" s="228">
        <v>6532</v>
      </c>
      <c r="I6411" s="228">
        <v>5208358.83</v>
      </c>
      <c r="J6411" s="228">
        <v>1427369.05</v>
      </c>
      <c r="K6411" s="228">
        <v>1162824</v>
      </c>
      <c r="L6411" s="228">
        <v>9223097.2400000002</v>
      </c>
    </row>
    <row r="6412" spans="1:12">
      <c r="A6412" s="228">
        <v>2012</v>
      </c>
      <c r="B6412" s="228" t="s">
        <v>194</v>
      </c>
      <c r="C6412" s="228" t="s">
        <v>63</v>
      </c>
      <c r="D6412" s="228" t="s">
        <v>205</v>
      </c>
      <c r="E6412" s="228">
        <v>45</v>
      </c>
      <c r="F6412" s="228">
        <v>72603</v>
      </c>
      <c r="G6412" s="228">
        <v>4038</v>
      </c>
      <c r="H6412" s="228">
        <v>7615</v>
      </c>
      <c r="I6412" s="228">
        <v>6527546.1600000001</v>
      </c>
      <c r="J6412" s="228">
        <v>1901211.71</v>
      </c>
      <c r="K6412" s="228">
        <v>1628836.85</v>
      </c>
      <c r="L6412" s="228">
        <v>11693996.880000001</v>
      </c>
    </row>
    <row r="6413" spans="1:12">
      <c r="A6413" s="228">
        <v>2012</v>
      </c>
      <c r="B6413" s="228" t="s">
        <v>194</v>
      </c>
      <c r="C6413" s="228" t="s">
        <v>63</v>
      </c>
      <c r="D6413" s="228" t="s">
        <v>205</v>
      </c>
      <c r="E6413" s="228">
        <v>50</v>
      </c>
      <c r="F6413" s="228">
        <v>76166</v>
      </c>
      <c r="G6413" s="228">
        <v>5920</v>
      </c>
      <c r="H6413" s="228">
        <v>11747</v>
      </c>
      <c r="I6413" s="228">
        <v>9833640.4199999999</v>
      </c>
      <c r="J6413" s="228">
        <v>2678610.9900000002</v>
      </c>
      <c r="K6413" s="228">
        <v>2287508</v>
      </c>
      <c r="L6413" s="228">
        <v>17095557.190000001</v>
      </c>
    </row>
    <row r="6414" spans="1:12">
      <c r="A6414" s="228">
        <v>2012</v>
      </c>
      <c r="B6414" s="228" t="s">
        <v>194</v>
      </c>
      <c r="C6414" s="228" t="s">
        <v>63</v>
      </c>
      <c r="D6414" s="228" t="s">
        <v>205</v>
      </c>
      <c r="E6414" s="228">
        <v>55</v>
      </c>
      <c r="F6414" s="228">
        <v>71517</v>
      </c>
      <c r="G6414" s="228">
        <v>7363</v>
      </c>
      <c r="H6414" s="228">
        <v>16200</v>
      </c>
      <c r="I6414" s="228">
        <v>14310780.67</v>
      </c>
      <c r="J6414" s="228">
        <v>3740484.01</v>
      </c>
      <c r="K6414" s="228">
        <v>3283666.56</v>
      </c>
      <c r="L6414" s="228">
        <v>23980821.329999998</v>
      </c>
    </row>
    <row r="6415" spans="1:12">
      <c r="A6415" s="228">
        <v>2012</v>
      </c>
      <c r="B6415" s="228" t="s">
        <v>194</v>
      </c>
      <c r="C6415" s="228" t="s">
        <v>63</v>
      </c>
      <c r="D6415" s="228" t="s">
        <v>205</v>
      </c>
      <c r="E6415" s="228">
        <v>60</v>
      </c>
      <c r="F6415" s="228">
        <v>67809</v>
      </c>
      <c r="G6415" s="228">
        <v>9973</v>
      </c>
      <c r="H6415" s="228">
        <v>22227</v>
      </c>
      <c r="I6415" s="228">
        <v>20864223.780000001</v>
      </c>
      <c r="J6415" s="228">
        <v>5198419.83</v>
      </c>
      <c r="K6415" s="228">
        <v>5995714.9500000002</v>
      </c>
      <c r="L6415" s="228">
        <v>35815770.289999999</v>
      </c>
    </row>
    <row r="6416" spans="1:12">
      <c r="A6416" s="228">
        <v>2012</v>
      </c>
      <c r="B6416" s="228" t="s">
        <v>194</v>
      </c>
      <c r="C6416" s="228" t="s">
        <v>63</v>
      </c>
      <c r="D6416" s="228" t="s">
        <v>205</v>
      </c>
      <c r="E6416" s="228">
        <v>65</v>
      </c>
      <c r="F6416" s="228">
        <v>54896</v>
      </c>
      <c r="G6416" s="228">
        <v>10896</v>
      </c>
      <c r="H6416" s="228">
        <v>26824</v>
      </c>
      <c r="I6416" s="228">
        <v>24525569.449999999</v>
      </c>
      <c r="J6416" s="228">
        <v>6024365.0999999996</v>
      </c>
      <c r="K6416" s="228">
        <v>7324602.9400000004</v>
      </c>
      <c r="L6416" s="228">
        <v>41190564.539999999</v>
      </c>
    </row>
    <row r="6417" spans="1:12">
      <c r="A6417" s="228">
        <v>2012</v>
      </c>
      <c r="B6417" s="228" t="s">
        <v>194</v>
      </c>
      <c r="C6417" s="228" t="s">
        <v>63</v>
      </c>
      <c r="D6417" s="228" t="s">
        <v>205</v>
      </c>
      <c r="E6417" s="228">
        <v>70</v>
      </c>
      <c r="F6417" s="228">
        <v>37290</v>
      </c>
      <c r="G6417" s="228">
        <v>10309</v>
      </c>
      <c r="H6417" s="228">
        <v>26422</v>
      </c>
      <c r="I6417" s="228">
        <v>22446178.75</v>
      </c>
      <c r="J6417" s="228">
        <v>5403815.4900000002</v>
      </c>
      <c r="K6417" s="228">
        <v>7067977.5499999998</v>
      </c>
      <c r="L6417" s="228">
        <v>37631486.630000003</v>
      </c>
    </row>
    <row r="6418" spans="1:12">
      <c r="A6418" s="228">
        <v>2012</v>
      </c>
      <c r="B6418" s="228" t="s">
        <v>194</v>
      </c>
      <c r="C6418" s="228" t="s">
        <v>63</v>
      </c>
      <c r="D6418" s="228" t="s">
        <v>205</v>
      </c>
      <c r="E6418" s="228">
        <v>75</v>
      </c>
      <c r="F6418" s="228">
        <v>24793</v>
      </c>
      <c r="G6418" s="228">
        <v>8591</v>
      </c>
      <c r="H6418" s="228">
        <v>25945</v>
      </c>
      <c r="I6418" s="228">
        <v>19657963.059999999</v>
      </c>
      <c r="J6418" s="228">
        <v>4614121.25</v>
      </c>
      <c r="K6418" s="228">
        <v>4538474.75</v>
      </c>
      <c r="L6418" s="228">
        <v>30559400.879999999</v>
      </c>
    </row>
    <row r="6419" spans="1:12">
      <c r="A6419" s="228">
        <v>2012</v>
      </c>
      <c r="B6419" s="228" t="s">
        <v>194</v>
      </c>
      <c r="C6419" s="228" t="s">
        <v>63</v>
      </c>
      <c r="D6419" s="228" t="s">
        <v>205</v>
      </c>
      <c r="E6419" s="228">
        <v>80</v>
      </c>
      <c r="F6419" s="228">
        <v>16991</v>
      </c>
      <c r="G6419" s="228">
        <v>7047</v>
      </c>
      <c r="H6419" s="228">
        <v>25727</v>
      </c>
      <c r="I6419" s="228">
        <v>18496534.149999999</v>
      </c>
      <c r="J6419" s="228">
        <v>3621512.26</v>
      </c>
      <c r="K6419" s="228">
        <v>3855979.2</v>
      </c>
      <c r="L6419" s="228">
        <v>27247530.41</v>
      </c>
    </row>
    <row r="6420" spans="1:12">
      <c r="A6420" s="228">
        <v>2012</v>
      </c>
      <c r="B6420" s="228" t="s">
        <v>194</v>
      </c>
      <c r="C6420" s="228" t="s">
        <v>63</v>
      </c>
      <c r="D6420" s="228" t="s">
        <v>205</v>
      </c>
      <c r="E6420" s="228">
        <v>85</v>
      </c>
      <c r="F6420" s="228">
        <v>7237</v>
      </c>
      <c r="G6420" s="228">
        <v>2988</v>
      </c>
      <c r="H6420" s="228">
        <v>13450</v>
      </c>
      <c r="I6420" s="228">
        <v>8599589.9900000002</v>
      </c>
      <c r="J6420" s="228">
        <v>1401487.28</v>
      </c>
      <c r="K6420" s="228">
        <v>984355</v>
      </c>
      <c r="L6420" s="228">
        <v>11420435.09</v>
      </c>
    </row>
    <row r="6421" spans="1:12">
      <c r="A6421" s="228">
        <v>2012</v>
      </c>
      <c r="B6421" s="228" t="s">
        <v>194</v>
      </c>
      <c r="C6421" s="228" t="s">
        <v>63</v>
      </c>
      <c r="D6421" s="228" t="s">
        <v>205</v>
      </c>
      <c r="E6421" s="228">
        <v>90</v>
      </c>
      <c r="F6421" s="228">
        <v>1569</v>
      </c>
      <c r="G6421" s="228">
        <v>582</v>
      </c>
      <c r="H6421" s="228">
        <v>3236</v>
      </c>
      <c r="I6421" s="228">
        <v>1841592.35</v>
      </c>
      <c r="J6421" s="228">
        <v>244509.95</v>
      </c>
      <c r="K6421" s="228">
        <v>146637</v>
      </c>
      <c r="L6421" s="228">
        <v>2329512.64</v>
      </c>
    </row>
    <row r="6422" spans="1:12">
      <c r="A6422" s="228">
        <v>2012</v>
      </c>
      <c r="B6422" s="228" t="s">
        <v>194</v>
      </c>
      <c r="C6422" s="228" t="s">
        <v>63</v>
      </c>
      <c r="D6422" s="228" t="s">
        <v>205</v>
      </c>
      <c r="E6422" s="228">
        <v>95</v>
      </c>
      <c r="F6422" s="228">
        <v>363</v>
      </c>
      <c r="G6422" s="228">
        <v>102</v>
      </c>
      <c r="H6422" s="228">
        <v>987</v>
      </c>
      <c r="I6422" s="228">
        <v>533764</v>
      </c>
      <c r="J6422" s="228">
        <v>59503.83</v>
      </c>
      <c r="K6422" s="228">
        <v>62134</v>
      </c>
      <c r="L6422" s="228">
        <v>672913.38</v>
      </c>
    </row>
    <row r="6423" spans="1:12">
      <c r="A6423" s="228">
        <v>2012</v>
      </c>
      <c r="B6423" s="228" t="s">
        <v>194</v>
      </c>
      <c r="C6423" s="228" t="s">
        <v>63</v>
      </c>
      <c r="D6423" s="228" t="s">
        <v>206</v>
      </c>
      <c r="E6423" s="228">
        <v>0</v>
      </c>
      <c r="F6423" s="228">
        <v>59587</v>
      </c>
      <c r="G6423" s="228">
        <v>1756</v>
      </c>
      <c r="H6423" s="228">
        <v>6419</v>
      </c>
      <c r="I6423" s="228">
        <v>5160421.12</v>
      </c>
      <c r="J6423" s="228">
        <v>607091.55000000005</v>
      </c>
      <c r="K6423" s="228">
        <v>114570</v>
      </c>
      <c r="L6423" s="228">
        <v>6200914.5899999999</v>
      </c>
    </row>
    <row r="6424" spans="1:12">
      <c r="A6424" s="228">
        <v>2012</v>
      </c>
      <c r="B6424" s="228" t="s">
        <v>194</v>
      </c>
      <c r="C6424" s="228" t="s">
        <v>63</v>
      </c>
      <c r="D6424" s="228" t="s">
        <v>206</v>
      </c>
      <c r="E6424" s="228">
        <v>5</v>
      </c>
      <c r="F6424" s="228">
        <v>63522</v>
      </c>
      <c r="G6424" s="228">
        <v>1026</v>
      </c>
      <c r="H6424" s="228">
        <v>1562</v>
      </c>
      <c r="I6424" s="228">
        <v>1259980.77</v>
      </c>
      <c r="J6424" s="228">
        <v>282422.06</v>
      </c>
      <c r="K6424" s="228">
        <v>68281</v>
      </c>
      <c r="L6424" s="228">
        <v>1841518.54</v>
      </c>
    </row>
    <row r="6425" spans="1:12">
      <c r="A6425" s="228">
        <v>2012</v>
      </c>
      <c r="B6425" s="228" t="s">
        <v>194</v>
      </c>
      <c r="C6425" s="228" t="s">
        <v>63</v>
      </c>
      <c r="D6425" s="228" t="s">
        <v>206</v>
      </c>
      <c r="E6425" s="228">
        <v>10</v>
      </c>
      <c r="F6425" s="228">
        <v>63089</v>
      </c>
      <c r="G6425" s="228">
        <v>871</v>
      </c>
      <c r="H6425" s="228">
        <v>1820</v>
      </c>
      <c r="I6425" s="228">
        <v>1315835.95</v>
      </c>
      <c r="J6425" s="228">
        <v>274142.86</v>
      </c>
      <c r="K6425" s="228">
        <v>229244</v>
      </c>
      <c r="L6425" s="228">
        <v>2094784.45</v>
      </c>
    </row>
    <row r="6426" spans="1:12">
      <c r="A6426" s="228">
        <v>2012</v>
      </c>
      <c r="B6426" s="228" t="s">
        <v>194</v>
      </c>
      <c r="C6426" s="228" t="s">
        <v>63</v>
      </c>
      <c r="D6426" s="228" t="s">
        <v>206</v>
      </c>
      <c r="E6426" s="228">
        <v>15</v>
      </c>
      <c r="F6426" s="228">
        <v>64291</v>
      </c>
      <c r="G6426" s="228">
        <v>2200</v>
      </c>
      <c r="H6426" s="228">
        <v>4749</v>
      </c>
      <c r="I6426" s="228">
        <v>3673017.6</v>
      </c>
      <c r="J6426" s="228">
        <v>723190.26</v>
      </c>
      <c r="K6426" s="228">
        <v>355785</v>
      </c>
      <c r="L6426" s="228">
        <v>5470984.2800000003</v>
      </c>
    </row>
    <row r="6427" spans="1:12">
      <c r="A6427" s="228">
        <v>2012</v>
      </c>
      <c r="B6427" s="228" t="s">
        <v>194</v>
      </c>
      <c r="C6427" s="228" t="s">
        <v>63</v>
      </c>
      <c r="D6427" s="228" t="s">
        <v>206</v>
      </c>
      <c r="E6427" s="228">
        <v>20</v>
      </c>
      <c r="F6427" s="228">
        <v>54369</v>
      </c>
      <c r="G6427" s="228">
        <v>2838</v>
      </c>
      <c r="H6427" s="228">
        <v>6978</v>
      </c>
      <c r="I6427" s="228">
        <v>5177273.92</v>
      </c>
      <c r="J6427" s="228">
        <v>1089829.18</v>
      </c>
      <c r="K6427" s="228">
        <v>386990</v>
      </c>
      <c r="L6427" s="228">
        <v>7544125.7300000004</v>
      </c>
    </row>
    <row r="6428" spans="1:12">
      <c r="A6428" s="228">
        <v>2012</v>
      </c>
      <c r="B6428" s="228" t="s">
        <v>194</v>
      </c>
      <c r="C6428" s="228" t="s">
        <v>63</v>
      </c>
      <c r="D6428" s="228" t="s">
        <v>206</v>
      </c>
      <c r="E6428" s="228">
        <v>25</v>
      </c>
      <c r="F6428" s="228">
        <v>56807</v>
      </c>
      <c r="G6428" s="228">
        <v>4121</v>
      </c>
      <c r="H6428" s="228">
        <v>13234</v>
      </c>
      <c r="I6428" s="228">
        <v>10098455.17</v>
      </c>
      <c r="J6428" s="228">
        <v>2617342.46</v>
      </c>
      <c r="K6428" s="228">
        <v>567960</v>
      </c>
      <c r="L6428" s="228">
        <v>15055765.16</v>
      </c>
    </row>
    <row r="6429" spans="1:12">
      <c r="A6429" s="228">
        <v>2012</v>
      </c>
      <c r="B6429" s="228" t="s">
        <v>194</v>
      </c>
      <c r="C6429" s="228" t="s">
        <v>63</v>
      </c>
      <c r="D6429" s="228" t="s">
        <v>206</v>
      </c>
      <c r="E6429" s="228">
        <v>30</v>
      </c>
      <c r="F6429" s="228">
        <v>71970</v>
      </c>
      <c r="G6429" s="228">
        <v>6082</v>
      </c>
      <c r="H6429" s="228">
        <v>20233</v>
      </c>
      <c r="I6429" s="228">
        <v>16221098.140000001</v>
      </c>
      <c r="J6429" s="228">
        <v>4285618.5</v>
      </c>
      <c r="K6429" s="228">
        <v>678013</v>
      </c>
      <c r="L6429" s="228">
        <v>23927289.210000001</v>
      </c>
    </row>
    <row r="6430" spans="1:12">
      <c r="A6430" s="228">
        <v>2012</v>
      </c>
      <c r="B6430" s="228" t="s">
        <v>194</v>
      </c>
      <c r="C6430" s="228" t="s">
        <v>63</v>
      </c>
      <c r="D6430" s="228" t="s">
        <v>206</v>
      </c>
      <c r="E6430" s="228">
        <v>35</v>
      </c>
      <c r="F6430" s="228">
        <v>75480</v>
      </c>
      <c r="G6430" s="228">
        <v>6518</v>
      </c>
      <c r="H6430" s="228">
        <v>17705</v>
      </c>
      <c r="I6430" s="228">
        <v>14169479.83</v>
      </c>
      <c r="J6430" s="228">
        <v>3425393.37</v>
      </c>
      <c r="K6430" s="228">
        <v>1051597.3500000001</v>
      </c>
      <c r="L6430" s="228">
        <v>21451235.879999999</v>
      </c>
    </row>
    <row r="6431" spans="1:12">
      <c r="A6431" s="228">
        <v>2012</v>
      </c>
      <c r="B6431" s="228" t="s">
        <v>194</v>
      </c>
      <c r="C6431" s="228" t="s">
        <v>63</v>
      </c>
      <c r="D6431" s="228" t="s">
        <v>206</v>
      </c>
      <c r="E6431" s="228">
        <v>40</v>
      </c>
      <c r="F6431" s="228">
        <v>81982</v>
      </c>
      <c r="G6431" s="228">
        <v>6080</v>
      </c>
      <c r="H6431" s="228">
        <v>13623</v>
      </c>
      <c r="I6431" s="228">
        <v>11252399.59</v>
      </c>
      <c r="J6431" s="228">
        <v>2732208.04</v>
      </c>
      <c r="K6431" s="228">
        <v>1312673.43</v>
      </c>
      <c r="L6431" s="228">
        <v>18036882.890000001</v>
      </c>
    </row>
    <row r="6432" spans="1:12">
      <c r="A6432" s="228">
        <v>2012</v>
      </c>
      <c r="B6432" s="228" t="s">
        <v>194</v>
      </c>
      <c r="C6432" s="228" t="s">
        <v>63</v>
      </c>
      <c r="D6432" s="228" t="s">
        <v>206</v>
      </c>
      <c r="E6432" s="228">
        <v>45</v>
      </c>
      <c r="F6432" s="228">
        <v>78367</v>
      </c>
      <c r="G6432" s="228">
        <v>6468</v>
      </c>
      <c r="H6432" s="228">
        <v>14404</v>
      </c>
      <c r="I6432" s="228">
        <v>11604544.970000001</v>
      </c>
      <c r="J6432" s="228">
        <v>2843018.7</v>
      </c>
      <c r="K6432" s="228">
        <v>1925728</v>
      </c>
      <c r="L6432" s="228">
        <v>19095360.59</v>
      </c>
    </row>
    <row r="6433" spans="1:12">
      <c r="A6433" s="228">
        <v>2012</v>
      </c>
      <c r="B6433" s="228" t="s">
        <v>194</v>
      </c>
      <c r="C6433" s="228" t="s">
        <v>63</v>
      </c>
      <c r="D6433" s="228" t="s">
        <v>206</v>
      </c>
      <c r="E6433" s="228">
        <v>50</v>
      </c>
      <c r="F6433" s="228">
        <v>82506</v>
      </c>
      <c r="G6433" s="228">
        <v>7906</v>
      </c>
      <c r="H6433" s="228">
        <v>18310</v>
      </c>
      <c r="I6433" s="228">
        <v>14722012.710000001</v>
      </c>
      <c r="J6433" s="228">
        <v>3685695.94</v>
      </c>
      <c r="K6433" s="228">
        <v>2379261.7000000002</v>
      </c>
      <c r="L6433" s="228">
        <v>23836668.98</v>
      </c>
    </row>
    <row r="6434" spans="1:12">
      <c r="A6434" s="228">
        <v>2012</v>
      </c>
      <c r="B6434" s="228" t="s">
        <v>194</v>
      </c>
      <c r="C6434" s="228" t="s">
        <v>63</v>
      </c>
      <c r="D6434" s="228" t="s">
        <v>206</v>
      </c>
      <c r="E6434" s="228">
        <v>55</v>
      </c>
      <c r="F6434" s="228">
        <v>77282</v>
      </c>
      <c r="G6434" s="228">
        <v>8186</v>
      </c>
      <c r="H6434" s="228">
        <v>19099</v>
      </c>
      <c r="I6434" s="228">
        <v>15988588</v>
      </c>
      <c r="J6434" s="228">
        <v>4038566.8</v>
      </c>
      <c r="K6434" s="228">
        <v>3458231.21</v>
      </c>
      <c r="L6434" s="228">
        <v>26558335.579999998</v>
      </c>
    </row>
    <row r="6435" spans="1:12">
      <c r="A6435" s="228">
        <v>2012</v>
      </c>
      <c r="B6435" s="228" t="s">
        <v>194</v>
      </c>
      <c r="C6435" s="228" t="s">
        <v>63</v>
      </c>
      <c r="D6435" s="228" t="s">
        <v>206</v>
      </c>
      <c r="E6435" s="228">
        <v>60</v>
      </c>
      <c r="F6435" s="228">
        <v>71727</v>
      </c>
      <c r="G6435" s="228">
        <v>10041</v>
      </c>
      <c r="H6435" s="228">
        <v>23595</v>
      </c>
      <c r="I6435" s="228">
        <v>19993669.850000001</v>
      </c>
      <c r="J6435" s="228">
        <v>4927765.88</v>
      </c>
      <c r="K6435" s="228">
        <v>4985760.51</v>
      </c>
      <c r="L6435" s="228">
        <v>33384011.899999999</v>
      </c>
    </row>
    <row r="6436" spans="1:12">
      <c r="A6436" s="228">
        <v>2012</v>
      </c>
      <c r="B6436" s="228" t="s">
        <v>194</v>
      </c>
      <c r="C6436" s="228" t="s">
        <v>63</v>
      </c>
      <c r="D6436" s="228" t="s">
        <v>206</v>
      </c>
      <c r="E6436" s="228">
        <v>65</v>
      </c>
      <c r="F6436" s="228">
        <v>57753</v>
      </c>
      <c r="G6436" s="228">
        <v>10384</v>
      </c>
      <c r="H6436" s="228">
        <v>25404</v>
      </c>
      <c r="I6436" s="228">
        <v>20896347.920000002</v>
      </c>
      <c r="J6436" s="228">
        <v>5091843.6500000004</v>
      </c>
      <c r="K6436" s="228">
        <v>5556747.3300000001</v>
      </c>
      <c r="L6436" s="228">
        <v>34603016.850000001</v>
      </c>
    </row>
    <row r="6437" spans="1:12">
      <c r="A6437" s="228">
        <v>2012</v>
      </c>
      <c r="B6437" s="228" t="s">
        <v>194</v>
      </c>
      <c r="C6437" s="228" t="s">
        <v>63</v>
      </c>
      <c r="D6437" s="228" t="s">
        <v>206</v>
      </c>
      <c r="E6437" s="228">
        <v>70</v>
      </c>
      <c r="F6437" s="228">
        <v>39356</v>
      </c>
      <c r="G6437" s="228">
        <v>8673</v>
      </c>
      <c r="H6437" s="228">
        <v>25514</v>
      </c>
      <c r="I6437" s="228">
        <v>20215249.629999999</v>
      </c>
      <c r="J6437" s="228">
        <v>4684552.08</v>
      </c>
      <c r="K6437" s="228">
        <v>4930676.25</v>
      </c>
      <c r="L6437" s="228">
        <v>32175799.289999999</v>
      </c>
    </row>
    <row r="6438" spans="1:12">
      <c r="A6438" s="228">
        <v>2012</v>
      </c>
      <c r="B6438" s="228" t="s">
        <v>194</v>
      </c>
      <c r="C6438" s="228" t="s">
        <v>63</v>
      </c>
      <c r="D6438" s="228" t="s">
        <v>206</v>
      </c>
      <c r="E6438" s="228">
        <v>75</v>
      </c>
      <c r="F6438" s="228">
        <v>27982</v>
      </c>
      <c r="G6438" s="228">
        <v>7839</v>
      </c>
      <c r="H6438" s="228">
        <v>26942</v>
      </c>
      <c r="I6438" s="228">
        <v>19305969.440000001</v>
      </c>
      <c r="J6438" s="228">
        <v>4060301.43</v>
      </c>
      <c r="K6438" s="228">
        <v>4223133.43</v>
      </c>
      <c r="L6438" s="228">
        <v>29261623.960000001</v>
      </c>
    </row>
    <row r="6439" spans="1:12">
      <c r="A6439" s="228">
        <v>2012</v>
      </c>
      <c r="B6439" s="228" t="s">
        <v>194</v>
      </c>
      <c r="C6439" s="228" t="s">
        <v>63</v>
      </c>
      <c r="D6439" s="228" t="s">
        <v>206</v>
      </c>
      <c r="E6439" s="228">
        <v>80</v>
      </c>
      <c r="F6439" s="228">
        <v>20828</v>
      </c>
      <c r="G6439" s="228">
        <v>6238</v>
      </c>
      <c r="H6439" s="228">
        <v>28784</v>
      </c>
      <c r="I6439" s="228">
        <v>19343651.93</v>
      </c>
      <c r="J6439" s="228">
        <v>3350299.42</v>
      </c>
      <c r="K6439" s="228">
        <v>3113919.5</v>
      </c>
      <c r="L6439" s="228">
        <v>27057967.989999998</v>
      </c>
    </row>
    <row r="6440" spans="1:12">
      <c r="A6440" s="228">
        <v>2012</v>
      </c>
      <c r="B6440" s="228" t="s">
        <v>194</v>
      </c>
      <c r="C6440" s="228" t="s">
        <v>63</v>
      </c>
      <c r="D6440" s="228" t="s">
        <v>206</v>
      </c>
      <c r="E6440" s="228">
        <v>85</v>
      </c>
      <c r="F6440" s="228">
        <v>12097</v>
      </c>
      <c r="G6440" s="228">
        <v>3180</v>
      </c>
      <c r="H6440" s="228">
        <v>21129</v>
      </c>
      <c r="I6440" s="228">
        <v>12580100.619999999</v>
      </c>
      <c r="J6440" s="228">
        <v>1820854.14</v>
      </c>
      <c r="K6440" s="228">
        <v>1333558.5</v>
      </c>
      <c r="L6440" s="228">
        <v>16391081.33</v>
      </c>
    </row>
    <row r="6441" spans="1:12">
      <c r="A6441" s="228">
        <v>2012</v>
      </c>
      <c r="B6441" s="228" t="s">
        <v>194</v>
      </c>
      <c r="C6441" s="228" t="s">
        <v>63</v>
      </c>
      <c r="D6441" s="228" t="s">
        <v>206</v>
      </c>
      <c r="E6441" s="228">
        <v>90</v>
      </c>
      <c r="F6441" s="228">
        <v>4916</v>
      </c>
      <c r="G6441" s="228">
        <v>1290</v>
      </c>
      <c r="H6441" s="228">
        <v>9129</v>
      </c>
      <c r="I6441" s="228">
        <v>5262348.3</v>
      </c>
      <c r="J6441" s="228">
        <v>636893.93000000005</v>
      </c>
      <c r="K6441" s="228">
        <v>356508</v>
      </c>
      <c r="L6441" s="228">
        <v>6448449.2199999997</v>
      </c>
    </row>
    <row r="6442" spans="1:12">
      <c r="A6442" s="228">
        <v>2012</v>
      </c>
      <c r="B6442" s="228" t="s">
        <v>194</v>
      </c>
      <c r="C6442" s="228" t="s">
        <v>63</v>
      </c>
      <c r="D6442" s="228" t="s">
        <v>206</v>
      </c>
      <c r="E6442" s="228">
        <v>95</v>
      </c>
      <c r="F6442" s="228">
        <v>1465</v>
      </c>
      <c r="G6442" s="228">
        <v>320</v>
      </c>
      <c r="H6442" s="228">
        <v>2801</v>
      </c>
      <c r="I6442" s="228">
        <v>1528715.3</v>
      </c>
      <c r="J6442" s="228">
        <v>163597.59</v>
      </c>
      <c r="K6442" s="228">
        <v>86106.8</v>
      </c>
      <c r="L6442" s="228">
        <v>1822234</v>
      </c>
    </row>
    <row r="6443" spans="1:12">
      <c r="A6443" s="228">
        <v>2012</v>
      </c>
      <c r="B6443" s="228" t="s">
        <v>194</v>
      </c>
      <c r="C6443" s="228" t="s">
        <v>64</v>
      </c>
      <c r="D6443" s="228" t="s">
        <v>205</v>
      </c>
      <c r="E6443" s="228">
        <v>0</v>
      </c>
      <c r="F6443" s="228">
        <v>19777</v>
      </c>
      <c r="G6443" s="228">
        <v>890</v>
      </c>
      <c r="H6443" s="228">
        <v>2881</v>
      </c>
      <c r="I6443" s="228">
        <v>1415146</v>
      </c>
      <c r="J6443" s="228">
        <v>354670.99</v>
      </c>
      <c r="K6443" s="228">
        <v>16867</v>
      </c>
      <c r="L6443" s="228">
        <v>1884989.1</v>
      </c>
    </row>
    <row r="6444" spans="1:12">
      <c r="A6444" s="228">
        <v>2012</v>
      </c>
      <c r="B6444" s="228" t="s">
        <v>194</v>
      </c>
      <c r="C6444" s="228" t="s">
        <v>64</v>
      </c>
      <c r="D6444" s="228" t="s">
        <v>205</v>
      </c>
      <c r="E6444" s="228">
        <v>5</v>
      </c>
      <c r="F6444" s="228">
        <v>20565</v>
      </c>
      <c r="G6444" s="228">
        <v>324</v>
      </c>
      <c r="H6444" s="228">
        <v>383</v>
      </c>
      <c r="I6444" s="228">
        <v>295965.55</v>
      </c>
      <c r="J6444" s="228">
        <v>130815.08</v>
      </c>
      <c r="K6444" s="228">
        <v>7092</v>
      </c>
      <c r="L6444" s="228">
        <v>467831.6</v>
      </c>
    </row>
    <row r="6445" spans="1:12">
      <c r="A6445" s="228">
        <v>2012</v>
      </c>
      <c r="B6445" s="228" t="s">
        <v>194</v>
      </c>
      <c r="C6445" s="228" t="s">
        <v>64</v>
      </c>
      <c r="D6445" s="228" t="s">
        <v>205</v>
      </c>
      <c r="E6445" s="228">
        <v>10</v>
      </c>
      <c r="F6445" s="228">
        <v>20821</v>
      </c>
      <c r="G6445" s="228">
        <v>239</v>
      </c>
      <c r="H6445" s="228">
        <v>292</v>
      </c>
      <c r="I6445" s="228">
        <v>239783.9</v>
      </c>
      <c r="J6445" s="228">
        <v>114904.96000000001</v>
      </c>
      <c r="K6445" s="228">
        <v>39779</v>
      </c>
      <c r="L6445" s="228">
        <v>413524.3</v>
      </c>
    </row>
    <row r="6446" spans="1:12">
      <c r="A6446" s="228">
        <v>2012</v>
      </c>
      <c r="B6446" s="228" t="s">
        <v>194</v>
      </c>
      <c r="C6446" s="228" t="s">
        <v>64</v>
      </c>
      <c r="D6446" s="228" t="s">
        <v>205</v>
      </c>
      <c r="E6446" s="228">
        <v>15</v>
      </c>
      <c r="F6446" s="228">
        <v>22708</v>
      </c>
      <c r="G6446" s="228">
        <v>567</v>
      </c>
      <c r="H6446" s="228">
        <v>722</v>
      </c>
      <c r="I6446" s="228">
        <v>820400.24</v>
      </c>
      <c r="J6446" s="228">
        <v>329088.25</v>
      </c>
      <c r="K6446" s="228">
        <v>137275</v>
      </c>
      <c r="L6446" s="228">
        <v>1369674.96</v>
      </c>
    </row>
    <row r="6447" spans="1:12">
      <c r="A6447" s="228">
        <v>2012</v>
      </c>
      <c r="B6447" s="228" t="s">
        <v>194</v>
      </c>
      <c r="C6447" s="228" t="s">
        <v>64</v>
      </c>
      <c r="D6447" s="228" t="s">
        <v>205</v>
      </c>
      <c r="E6447" s="228">
        <v>20</v>
      </c>
      <c r="F6447" s="228">
        <v>21114</v>
      </c>
      <c r="G6447" s="228">
        <v>679</v>
      </c>
      <c r="H6447" s="228">
        <v>1149</v>
      </c>
      <c r="I6447" s="228">
        <v>1191493.2</v>
      </c>
      <c r="J6447" s="228">
        <v>414307.68</v>
      </c>
      <c r="K6447" s="228">
        <v>171641</v>
      </c>
      <c r="L6447" s="228">
        <v>1868868.34</v>
      </c>
    </row>
    <row r="6448" spans="1:12">
      <c r="A6448" s="228">
        <v>2012</v>
      </c>
      <c r="B6448" s="228" t="s">
        <v>194</v>
      </c>
      <c r="C6448" s="228" t="s">
        <v>64</v>
      </c>
      <c r="D6448" s="228" t="s">
        <v>205</v>
      </c>
      <c r="E6448" s="228">
        <v>25</v>
      </c>
      <c r="F6448" s="228">
        <v>17173</v>
      </c>
      <c r="G6448" s="228">
        <v>622</v>
      </c>
      <c r="H6448" s="228">
        <v>893</v>
      </c>
      <c r="I6448" s="228">
        <v>731713.12</v>
      </c>
      <c r="J6448" s="228">
        <v>313312.67</v>
      </c>
      <c r="K6448" s="228">
        <v>127714</v>
      </c>
      <c r="L6448" s="228">
        <v>1286566.9099999999</v>
      </c>
    </row>
    <row r="6449" spans="1:12">
      <c r="A6449" s="228">
        <v>2012</v>
      </c>
      <c r="B6449" s="228" t="s">
        <v>194</v>
      </c>
      <c r="C6449" s="228" t="s">
        <v>64</v>
      </c>
      <c r="D6449" s="228" t="s">
        <v>205</v>
      </c>
      <c r="E6449" s="228">
        <v>30</v>
      </c>
      <c r="F6449" s="228">
        <v>20879</v>
      </c>
      <c r="G6449" s="228">
        <v>586</v>
      </c>
      <c r="H6449" s="228">
        <v>1350</v>
      </c>
      <c r="I6449" s="228">
        <v>1049653.22</v>
      </c>
      <c r="J6449" s="228">
        <v>364274.72</v>
      </c>
      <c r="K6449" s="228">
        <v>192374</v>
      </c>
      <c r="L6449" s="228">
        <v>1742932.95</v>
      </c>
    </row>
    <row r="6450" spans="1:12">
      <c r="A6450" s="228">
        <v>2012</v>
      </c>
      <c r="B6450" s="228" t="s">
        <v>194</v>
      </c>
      <c r="C6450" s="228" t="s">
        <v>64</v>
      </c>
      <c r="D6450" s="228" t="s">
        <v>205</v>
      </c>
      <c r="E6450" s="228">
        <v>35</v>
      </c>
      <c r="F6450" s="228">
        <v>21769</v>
      </c>
      <c r="G6450" s="228">
        <v>808</v>
      </c>
      <c r="H6450" s="228">
        <v>1495</v>
      </c>
      <c r="I6450" s="228">
        <v>1045802.75</v>
      </c>
      <c r="J6450" s="228">
        <v>429428.91</v>
      </c>
      <c r="K6450" s="228">
        <v>135108</v>
      </c>
      <c r="L6450" s="228">
        <v>1708611.14</v>
      </c>
    </row>
    <row r="6451" spans="1:12">
      <c r="A6451" s="228">
        <v>2012</v>
      </c>
      <c r="B6451" s="228" t="s">
        <v>194</v>
      </c>
      <c r="C6451" s="228" t="s">
        <v>64</v>
      </c>
      <c r="D6451" s="228" t="s">
        <v>205</v>
      </c>
      <c r="E6451" s="228">
        <v>40</v>
      </c>
      <c r="F6451" s="228">
        <v>24651</v>
      </c>
      <c r="G6451" s="228">
        <v>947</v>
      </c>
      <c r="H6451" s="228">
        <v>1583</v>
      </c>
      <c r="I6451" s="228">
        <v>1369139.8</v>
      </c>
      <c r="J6451" s="228">
        <v>555117.66</v>
      </c>
      <c r="K6451" s="228">
        <v>283095</v>
      </c>
      <c r="L6451" s="228">
        <v>2386708.6800000002</v>
      </c>
    </row>
    <row r="6452" spans="1:12">
      <c r="A6452" s="228">
        <v>2012</v>
      </c>
      <c r="B6452" s="228" t="s">
        <v>194</v>
      </c>
      <c r="C6452" s="228" t="s">
        <v>64</v>
      </c>
      <c r="D6452" s="228" t="s">
        <v>205</v>
      </c>
      <c r="E6452" s="228">
        <v>45</v>
      </c>
      <c r="F6452" s="228">
        <v>25452</v>
      </c>
      <c r="G6452" s="228">
        <v>1356</v>
      </c>
      <c r="H6452" s="228">
        <v>2371</v>
      </c>
      <c r="I6452" s="228">
        <v>1897690.8</v>
      </c>
      <c r="J6452" s="228">
        <v>795040.89</v>
      </c>
      <c r="K6452" s="228">
        <v>509723.5</v>
      </c>
      <c r="L6452" s="228">
        <v>3442932.7</v>
      </c>
    </row>
    <row r="6453" spans="1:12">
      <c r="A6453" s="228">
        <v>2012</v>
      </c>
      <c r="B6453" s="228" t="s">
        <v>194</v>
      </c>
      <c r="C6453" s="228" t="s">
        <v>64</v>
      </c>
      <c r="D6453" s="228" t="s">
        <v>205</v>
      </c>
      <c r="E6453" s="228">
        <v>50</v>
      </c>
      <c r="F6453" s="228">
        <v>28861</v>
      </c>
      <c r="G6453" s="228">
        <v>2213</v>
      </c>
      <c r="H6453" s="228">
        <v>4276</v>
      </c>
      <c r="I6453" s="228">
        <v>3576897.71</v>
      </c>
      <c r="J6453" s="228">
        <v>1223209.83</v>
      </c>
      <c r="K6453" s="228">
        <v>740396.4</v>
      </c>
      <c r="L6453" s="228">
        <v>5881168.2800000003</v>
      </c>
    </row>
    <row r="6454" spans="1:12">
      <c r="A6454" s="228">
        <v>2012</v>
      </c>
      <c r="B6454" s="228" t="s">
        <v>194</v>
      </c>
      <c r="C6454" s="228" t="s">
        <v>64</v>
      </c>
      <c r="D6454" s="228" t="s">
        <v>205</v>
      </c>
      <c r="E6454" s="228">
        <v>55</v>
      </c>
      <c r="F6454" s="228">
        <v>29114</v>
      </c>
      <c r="G6454" s="228">
        <v>2838</v>
      </c>
      <c r="H6454" s="228">
        <v>5801</v>
      </c>
      <c r="I6454" s="228">
        <v>4496873.91</v>
      </c>
      <c r="J6454" s="228">
        <v>1663092.52</v>
      </c>
      <c r="K6454" s="228">
        <v>1053283.3999999999</v>
      </c>
      <c r="L6454" s="228">
        <v>7583379.1200000001</v>
      </c>
    </row>
    <row r="6455" spans="1:12">
      <c r="A6455" s="228">
        <v>2012</v>
      </c>
      <c r="B6455" s="228" t="s">
        <v>194</v>
      </c>
      <c r="C6455" s="228" t="s">
        <v>64</v>
      </c>
      <c r="D6455" s="228" t="s">
        <v>205</v>
      </c>
      <c r="E6455" s="228">
        <v>60</v>
      </c>
      <c r="F6455" s="228">
        <v>28377</v>
      </c>
      <c r="G6455" s="228">
        <v>3693</v>
      </c>
      <c r="H6455" s="228">
        <v>7531</v>
      </c>
      <c r="I6455" s="228">
        <v>6185532.7999999998</v>
      </c>
      <c r="J6455" s="228">
        <v>2179007.08</v>
      </c>
      <c r="K6455" s="228">
        <v>1637129.85</v>
      </c>
      <c r="L6455" s="228">
        <v>10410288.470000001</v>
      </c>
    </row>
    <row r="6456" spans="1:12">
      <c r="A6456" s="228">
        <v>2012</v>
      </c>
      <c r="B6456" s="228" t="s">
        <v>194</v>
      </c>
      <c r="C6456" s="228" t="s">
        <v>64</v>
      </c>
      <c r="D6456" s="228" t="s">
        <v>205</v>
      </c>
      <c r="E6456" s="228">
        <v>65</v>
      </c>
      <c r="F6456" s="228">
        <v>24152</v>
      </c>
      <c r="G6456" s="228">
        <v>4008</v>
      </c>
      <c r="H6456" s="228">
        <v>9021</v>
      </c>
      <c r="I6456" s="228">
        <v>7587166.0199999996</v>
      </c>
      <c r="J6456" s="228">
        <v>2411286.71</v>
      </c>
      <c r="K6456" s="228">
        <v>2311256.14</v>
      </c>
      <c r="L6456" s="228">
        <v>12724516.359999999</v>
      </c>
    </row>
    <row r="6457" spans="1:12">
      <c r="A6457" s="228">
        <v>2012</v>
      </c>
      <c r="B6457" s="228" t="s">
        <v>194</v>
      </c>
      <c r="C6457" s="228" t="s">
        <v>64</v>
      </c>
      <c r="D6457" s="228" t="s">
        <v>205</v>
      </c>
      <c r="E6457" s="228">
        <v>70</v>
      </c>
      <c r="F6457" s="228">
        <v>16104</v>
      </c>
      <c r="G6457" s="228">
        <v>4016</v>
      </c>
      <c r="H6457" s="228">
        <v>9988</v>
      </c>
      <c r="I6457" s="228">
        <v>7356502.4500000002</v>
      </c>
      <c r="J6457" s="228">
        <v>2219083.5699999998</v>
      </c>
      <c r="K6457" s="228">
        <v>2090978.05</v>
      </c>
      <c r="L6457" s="228">
        <v>11973326.890000001</v>
      </c>
    </row>
    <row r="6458" spans="1:12">
      <c r="A6458" s="228">
        <v>2012</v>
      </c>
      <c r="B6458" s="228" t="s">
        <v>194</v>
      </c>
      <c r="C6458" s="228" t="s">
        <v>64</v>
      </c>
      <c r="D6458" s="228" t="s">
        <v>205</v>
      </c>
      <c r="E6458" s="228">
        <v>75</v>
      </c>
      <c r="F6458" s="228">
        <v>11451</v>
      </c>
      <c r="G6458" s="228">
        <v>3231</v>
      </c>
      <c r="H6458" s="228">
        <v>8971</v>
      </c>
      <c r="I6458" s="228">
        <v>6559534.6900000004</v>
      </c>
      <c r="J6458" s="228">
        <v>1856192.27</v>
      </c>
      <c r="K6458" s="228">
        <v>1711968.9</v>
      </c>
      <c r="L6458" s="228">
        <v>10298514.65</v>
      </c>
    </row>
    <row r="6459" spans="1:12">
      <c r="A6459" s="228">
        <v>2012</v>
      </c>
      <c r="B6459" s="228" t="s">
        <v>194</v>
      </c>
      <c r="C6459" s="228" t="s">
        <v>64</v>
      </c>
      <c r="D6459" s="228" t="s">
        <v>205</v>
      </c>
      <c r="E6459" s="228">
        <v>80</v>
      </c>
      <c r="F6459" s="228">
        <v>8464</v>
      </c>
      <c r="G6459" s="228">
        <v>2949</v>
      </c>
      <c r="H6459" s="228">
        <v>10751</v>
      </c>
      <c r="I6459" s="228">
        <v>6317537.1299999999</v>
      </c>
      <c r="J6459" s="228">
        <v>1582600.82</v>
      </c>
      <c r="K6459" s="228">
        <v>1517797.6</v>
      </c>
      <c r="L6459" s="228">
        <v>9598382.4000000004</v>
      </c>
    </row>
    <row r="6460" spans="1:12">
      <c r="A6460" s="228">
        <v>2012</v>
      </c>
      <c r="B6460" s="228" t="s">
        <v>194</v>
      </c>
      <c r="C6460" s="228" t="s">
        <v>64</v>
      </c>
      <c r="D6460" s="228" t="s">
        <v>205</v>
      </c>
      <c r="E6460" s="228">
        <v>85</v>
      </c>
      <c r="F6460" s="228">
        <v>4068</v>
      </c>
      <c r="G6460" s="228">
        <v>1486</v>
      </c>
      <c r="H6460" s="228">
        <v>6419</v>
      </c>
      <c r="I6460" s="228">
        <v>3553208.12</v>
      </c>
      <c r="J6460" s="228">
        <v>669477.54</v>
      </c>
      <c r="K6460" s="228">
        <v>466362</v>
      </c>
      <c r="L6460" s="228">
        <v>4801674.2699999996</v>
      </c>
    </row>
    <row r="6461" spans="1:12">
      <c r="A6461" s="228">
        <v>2012</v>
      </c>
      <c r="B6461" s="228" t="s">
        <v>194</v>
      </c>
      <c r="C6461" s="228" t="s">
        <v>64</v>
      </c>
      <c r="D6461" s="228" t="s">
        <v>205</v>
      </c>
      <c r="E6461" s="228">
        <v>90</v>
      </c>
      <c r="F6461" s="228">
        <v>1039</v>
      </c>
      <c r="G6461" s="228">
        <v>249</v>
      </c>
      <c r="H6461" s="228">
        <v>1708</v>
      </c>
      <c r="I6461" s="228">
        <v>814092</v>
      </c>
      <c r="J6461" s="228">
        <v>158182.1</v>
      </c>
      <c r="K6461" s="228">
        <v>112187</v>
      </c>
      <c r="L6461" s="228">
        <v>1099261.24</v>
      </c>
    </row>
    <row r="6462" spans="1:12">
      <c r="A6462" s="228">
        <v>2012</v>
      </c>
      <c r="B6462" s="228" t="s">
        <v>194</v>
      </c>
      <c r="C6462" s="228" t="s">
        <v>64</v>
      </c>
      <c r="D6462" s="228" t="s">
        <v>205</v>
      </c>
      <c r="E6462" s="228">
        <v>95</v>
      </c>
      <c r="F6462" s="228">
        <v>196</v>
      </c>
      <c r="G6462" s="228">
        <v>57</v>
      </c>
      <c r="H6462" s="228">
        <v>505</v>
      </c>
      <c r="I6462" s="228">
        <v>202063</v>
      </c>
      <c r="J6462" s="228">
        <v>30392.49</v>
      </c>
      <c r="K6462" s="228">
        <v>14684</v>
      </c>
      <c r="L6462" s="228">
        <v>253681.33</v>
      </c>
    </row>
    <row r="6463" spans="1:12">
      <c r="A6463" s="228">
        <v>2012</v>
      </c>
      <c r="B6463" s="228" t="s">
        <v>194</v>
      </c>
      <c r="C6463" s="228" t="s">
        <v>64</v>
      </c>
      <c r="D6463" s="228" t="s">
        <v>206</v>
      </c>
      <c r="E6463" s="228">
        <v>0</v>
      </c>
      <c r="F6463" s="228">
        <v>18828</v>
      </c>
      <c r="G6463" s="228">
        <v>625</v>
      </c>
      <c r="H6463" s="228">
        <v>2582</v>
      </c>
      <c r="I6463" s="228">
        <v>1282602.8500000001</v>
      </c>
      <c r="J6463" s="228">
        <v>285376.82</v>
      </c>
      <c r="K6463" s="228">
        <v>19762</v>
      </c>
      <c r="L6463" s="228">
        <v>1640745.79</v>
      </c>
    </row>
    <row r="6464" spans="1:12">
      <c r="A6464" s="228">
        <v>2012</v>
      </c>
      <c r="B6464" s="228" t="s">
        <v>194</v>
      </c>
      <c r="C6464" s="228" t="s">
        <v>64</v>
      </c>
      <c r="D6464" s="228" t="s">
        <v>206</v>
      </c>
      <c r="E6464" s="228">
        <v>5</v>
      </c>
      <c r="F6464" s="228">
        <v>19723</v>
      </c>
      <c r="G6464" s="228">
        <v>336</v>
      </c>
      <c r="H6464" s="228">
        <v>391</v>
      </c>
      <c r="I6464" s="228">
        <v>330276.3</v>
      </c>
      <c r="J6464" s="228">
        <v>122323.95</v>
      </c>
      <c r="K6464" s="228">
        <v>37235</v>
      </c>
      <c r="L6464" s="228">
        <v>527923.39</v>
      </c>
    </row>
    <row r="6465" spans="1:12">
      <c r="A6465" s="228">
        <v>2012</v>
      </c>
      <c r="B6465" s="228" t="s">
        <v>194</v>
      </c>
      <c r="C6465" s="228" t="s">
        <v>64</v>
      </c>
      <c r="D6465" s="228" t="s">
        <v>206</v>
      </c>
      <c r="E6465" s="228">
        <v>10</v>
      </c>
      <c r="F6465" s="228">
        <v>19725</v>
      </c>
      <c r="G6465" s="228">
        <v>219</v>
      </c>
      <c r="H6465" s="228">
        <v>348</v>
      </c>
      <c r="I6465" s="228">
        <v>274227.3</v>
      </c>
      <c r="J6465" s="228">
        <v>93361.18</v>
      </c>
      <c r="K6465" s="228">
        <v>34345</v>
      </c>
      <c r="L6465" s="228">
        <v>426693.54</v>
      </c>
    </row>
    <row r="6466" spans="1:12">
      <c r="A6466" s="228">
        <v>2012</v>
      </c>
      <c r="B6466" s="228" t="s">
        <v>194</v>
      </c>
      <c r="C6466" s="228" t="s">
        <v>64</v>
      </c>
      <c r="D6466" s="228" t="s">
        <v>206</v>
      </c>
      <c r="E6466" s="228">
        <v>15</v>
      </c>
      <c r="F6466" s="228">
        <v>21786</v>
      </c>
      <c r="G6466" s="228">
        <v>630</v>
      </c>
      <c r="H6466" s="228">
        <v>990</v>
      </c>
      <c r="I6466" s="228">
        <v>797185.7</v>
      </c>
      <c r="J6466" s="228">
        <v>288598.45</v>
      </c>
      <c r="K6466" s="228">
        <v>107050</v>
      </c>
      <c r="L6466" s="228">
        <v>1276195.99</v>
      </c>
    </row>
    <row r="6467" spans="1:12">
      <c r="A6467" s="228">
        <v>2012</v>
      </c>
      <c r="B6467" s="228" t="s">
        <v>194</v>
      </c>
      <c r="C6467" s="228" t="s">
        <v>64</v>
      </c>
      <c r="D6467" s="228" t="s">
        <v>206</v>
      </c>
      <c r="E6467" s="228">
        <v>20</v>
      </c>
      <c r="F6467" s="228">
        <v>20870</v>
      </c>
      <c r="G6467" s="228">
        <v>965</v>
      </c>
      <c r="H6467" s="228">
        <v>1705</v>
      </c>
      <c r="I6467" s="228">
        <v>1474558.96</v>
      </c>
      <c r="J6467" s="228">
        <v>492554.71</v>
      </c>
      <c r="K6467" s="228">
        <v>180871.58</v>
      </c>
      <c r="L6467" s="228">
        <v>2315838.17</v>
      </c>
    </row>
    <row r="6468" spans="1:12">
      <c r="A6468" s="228">
        <v>2012</v>
      </c>
      <c r="B6468" s="228" t="s">
        <v>194</v>
      </c>
      <c r="C6468" s="228" t="s">
        <v>64</v>
      </c>
      <c r="D6468" s="228" t="s">
        <v>206</v>
      </c>
      <c r="E6468" s="228">
        <v>25</v>
      </c>
      <c r="F6468" s="228">
        <v>19548</v>
      </c>
      <c r="G6468" s="228">
        <v>1108</v>
      </c>
      <c r="H6468" s="228">
        <v>2818</v>
      </c>
      <c r="I6468" s="228">
        <v>2361904.52</v>
      </c>
      <c r="J6468" s="228">
        <v>862249.17</v>
      </c>
      <c r="K6468" s="228">
        <v>243848</v>
      </c>
      <c r="L6468" s="228">
        <v>3764659.33</v>
      </c>
    </row>
    <row r="6469" spans="1:12">
      <c r="A6469" s="228">
        <v>2012</v>
      </c>
      <c r="B6469" s="228" t="s">
        <v>194</v>
      </c>
      <c r="C6469" s="228" t="s">
        <v>64</v>
      </c>
      <c r="D6469" s="228" t="s">
        <v>206</v>
      </c>
      <c r="E6469" s="228">
        <v>30</v>
      </c>
      <c r="F6469" s="228">
        <v>23287</v>
      </c>
      <c r="G6469" s="228">
        <v>1819</v>
      </c>
      <c r="H6469" s="228">
        <v>5332</v>
      </c>
      <c r="I6469" s="228">
        <v>4411542.21</v>
      </c>
      <c r="J6469" s="228">
        <v>1628845.96</v>
      </c>
      <c r="K6469" s="228">
        <v>214301</v>
      </c>
      <c r="L6469" s="228">
        <v>6721766.6100000003</v>
      </c>
    </row>
    <row r="6470" spans="1:12">
      <c r="A6470" s="228">
        <v>2012</v>
      </c>
      <c r="B6470" s="228" t="s">
        <v>194</v>
      </c>
      <c r="C6470" s="228" t="s">
        <v>64</v>
      </c>
      <c r="D6470" s="228" t="s">
        <v>206</v>
      </c>
      <c r="E6470" s="228">
        <v>35</v>
      </c>
      <c r="F6470" s="228">
        <v>23593</v>
      </c>
      <c r="G6470" s="228">
        <v>1942</v>
      </c>
      <c r="H6470" s="228">
        <v>4596</v>
      </c>
      <c r="I6470" s="228">
        <v>3701596.89</v>
      </c>
      <c r="J6470" s="228">
        <v>1371283.55</v>
      </c>
      <c r="K6470" s="228">
        <v>257254.9</v>
      </c>
      <c r="L6470" s="228">
        <v>5752834.5700000003</v>
      </c>
    </row>
    <row r="6471" spans="1:12">
      <c r="A6471" s="228">
        <v>2012</v>
      </c>
      <c r="B6471" s="228" t="s">
        <v>194</v>
      </c>
      <c r="C6471" s="228" t="s">
        <v>64</v>
      </c>
      <c r="D6471" s="228" t="s">
        <v>206</v>
      </c>
      <c r="E6471" s="228">
        <v>40</v>
      </c>
      <c r="F6471" s="228">
        <v>27117</v>
      </c>
      <c r="G6471" s="228">
        <v>1949</v>
      </c>
      <c r="H6471" s="228">
        <v>3959</v>
      </c>
      <c r="I6471" s="228">
        <v>3145286.11</v>
      </c>
      <c r="J6471" s="228">
        <v>1146282.24</v>
      </c>
      <c r="K6471" s="228">
        <v>340952</v>
      </c>
      <c r="L6471" s="228">
        <v>5023478.55</v>
      </c>
    </row>
    <row r="6472" spans="1:12">
      <c r="A6472" s="228">
        <v>2012</v>
      </c>
      <c r="B6472" s="228" t="s">
        <v>194</v>
      </c>
      <c r="C6472" s="228" t="s">
        <v>64</v>
      </c>
      <c r="D6472" s="228" t="s">
        <v>206</v>
      </c>
      <c r="E6472" s="228">
        <v>45</v>
      </c>
      <c r="F6472" s="228">
        <v>27913</v>
      </c>
      <c r="G6472" s="228">
        <v>1997</v>
      </c>
      <c r="H6472" s="228">
        <v>3450</v>
      </c>
      <c r="I6472" s="228">
        <v>2950784.06</v>
      </c>
      <c r="J6472" s="228">
        <v>1108590.48</v>
      </c>
      <c r="K6472" s="228">
        <v>388221</v>
      </c>
      <c r="L6472" s="228">
        <v>4815194.41</v>
      </c>
    </row>
    <row r="6473" spans="1:12">
      <c r="A6473" s="228">
        <v>2012</v>
      </c>
      <c r="B6473" s="228" t="s">
        <v>194</v>
      </c>
      <c r="C6473" s="228" t="s">
        <v>64</v>
      </c>
      <c r="D6473" s="228" t="s">
        <v>206</v>
      </c>
      <c r="E6473" s="228">
        <v>50</v>
      </c>
      <c r="F6473" s="228">
        <v>31793</v>
      </c>
      <c r="G6473" s="228">
        <v>2848</v>
      </c>
      <c r="H6473" s="228">
        <v>5543</v>
      </c>
      <c r="I6473" s="228">
        <v>4718026.18</v>
      </c>
      <c r="J6473" s="228">
        <v>1585308.43</v>
      </c>
      <c r="K6473" s="228">
        <v>895211.16</v>
      </c>
      <c r="L6473" s="228">
        <v>7603843.3899999997</v>
      </c>
    </row>
    <row r="6474" spans="1:12">
      <c r="A6474" s="228">
        <v>2012</v>
      </c>
      <c r="B6474" s="228" t="s">
        <v>194</v>
      </c>
      <c r="C6474" s="228" t="s">
        <v>64</v>
      </c>
      <c r="D6474" s="228" t="s">
        <v>206</v>
      </c>
      <c r="E6474" s="228">
        <v>55</v>
      </c>
      <c r="F6474" s="228">
        <v>32277</v>
      </c>
      <c r="G6474" s="228">
        <v>3476</v>
      </c>
      <c r="H6474" s="228">
        <v>7037</v>
      </c>
      <c r="I6474" s="228">
        <v>5687987.1600000001</v>
      </c>
      <c r="J6474" s="228">
        <v>1870641.81</v>
      </c>
      <c r="K6474" s="228">
        <v>1267112.24</v>
      </c>
      <c r="L6474" s="228">
        <v>9248715.5099999998</v>
      </c>
    </row>
    <row r="6475" spans="1:12">
      <c r="A6475" s="228">
        <v>2012</v>
      </c>
      <c r="B6475" s="228" t="s">
        <v>194</v>
      </c>
      <c r="C6475" s="228" t="s">
        <v>64</v>
      </c>
      <c r="D6475" s="228" t="s">
        <v>206</v>
      </c>
      <c r="E6475" s="228">
        <v>60</v>
      </c>
      <c r="F6475" s="228">
        <v>31015</v>
      </c>
      <c r="G6475" s="228">
        <v>3739</v>
      </c>
      <c r="H6475" s="228">
        <v>7690</v>
      </c>
      <c r="I6475" s="228">
        <v>6359079.2199999997</v>
      </c>
      <c r="J6475" s="228">
        <v>2223225.79</v>
      </c>
      <c r="K6475" s="228">
        <v>1502941.9</v>
      </c>
      <c r="L6475" s="228">
        <v>10503379.710000001</v>
      </c>
    </row>
    <row r="6476" spans="1:12">
      <c r="A6476" s="228">
        <v>2012</v>
      </c>
      <c r="B6476" s="228" t="s">
        <v>194</v>
      </c>
      <c r="C6476" s="228" t="s">
        <v>64</v>
      </c>
      <c r="D6476" s="228" t="s">
        <v>206</v>
      </c>
      <c r="E6476" s="228">
        <v>65</v>
      </c>
      <c r="F6476" s="228">
        <v>25481</v>
      </c>
      <c r="G6476" s="228">
        <v>3978</v>
      </c>
      <c r="H6476" s="228">
        <v>9333</v>
      </c>
      <c r="I6476" s="228">
        <v>7215127.5099999998</v>
      </c>
      <c r="J6476" s="228">
        <v>2346175.0699999998</v>
      </c>
      <c r="K6476" s="228">
        <v>2162900.25</v>
      </c>
      <c r="L6476" s="228">
        <v>12208531.66</v>
      </c>
    </row>
    <row r="6477" spans="1:12">
      <c r="A6477" s="228">
        <v>2012</v>
      </c>
      <c r="B6477" s="228" t="s">
        <v>194</v>
      </c>
      <c r="C6477" s="228" t="s">
        <v>64</v>
      </c>
      <c r="D6477" s="228" t="s">
        <v>206</v>
      </c>
      <c r="E6477" s="228">
        <v>70</v>
      </c>
      <c r="F6477" s="228">
        <v>17363</v>
      </c>
      <c r="G6477" s="228">
        <v>3405</v>
      </c>
      <c r="H6477" s="228">
        <v>8449</v>
      </c>
      <c r="I6477" s="228">
        <v>6626261.3600000003</v>
      </c>
      <c r="J6477" s="228">
        <v>2089514.02</v>
      </c>
      <c r="K6477" s="228">
        <v>1818904.9</v>
      </c>
      <c r="L6477" s="228">
        <v>10811807.5</v>
      </c>
    </row>
    <row r="6478" spans="1:12">
      <c r="A6478" s="228">
        <v>2012</v>
      </c>
      <c r="B6478" s="228" t="s">
        <v>194</v>
      </c>
      <c r="C6478" s="228" t="s">
        <v>64</v>
      </c>
      <c r="D6478" s="228" t="s">
        <v>206</v>
      </c>
      <c r="E6478" s="228">
        <v>75</v>
      </c>
      <c r="F6478" s="228">
        <v>12957</v>
      </c>
      <c r="G6478" s="228">
        <v>3161</v>
      </c>
      <c r="H6478" s="228">
        <v>9586</v>
      </c>
      <c r="I6478" s="228">
        <v>6571273.9500000002</v>
      </c>
      <c r="J6478" s="228">
        <v>1791325.24</v>
      </c>
      <c r="K6478" s="228">
        <v>1661032.27</v>
      </c>
      <c r="L6478" s="228">
        <v>10274931.82</v>
      </c>
    </row>
    <row r="6479" spans="1:12">
      <c r="A6479" s="228">
        <v>2012</v>
      </c>
      <c r="B6479" s="228" t="s">
        <v>194</v>
      </c>
      <c r="C6479" s="228" t="s">
        <v>64</v>
      </c>
      <c r="D6479" s="228" t="s">
        <v>206</v>
      </c>
      <c r="E6479" s="228">
        <v>80</v>
      </c>
      <c r="F6479" s="228">
        <v>10663</v>
      </c>
      <c r="G6479" s="228">
        <v>2798</v>
      </c>
      <c r="H6479" s="228">
        <v>12101</v>
      </c>
      <c r="I6479" s="228">
        <v>7175555.3899999997</v>
      </c>
      <c r="J6479" s="228">
        <v>1565275.25</v>
      </c>
      <c r="K6479" s="228">
        <v>1371156.4</v>
      </c>
      <c r="L6479" s="228">
        <v>10303790.460000001</v>
      </c>
    </row>
    <row r="6480" spans="1:12">
      <c r="A6480" s="228">
        <v>2012</v>
      </c>
      <c r="B6480" s="228" t="s">
        <v>194</v>
      </c>
      <c r="C6480" s="228" t="s">
        <v>64</v>
      </c>
      <c r="D6480" s="228" t="s">
        <v>206</v>
      </c>
      <c r="E6480" s="228">
        <v>85</v>
      </c>
      <c r="F6480" s="228">
        <v>7035</v>
      </c>
      <c r="G6480" s="228">
        <v>1780</v>
      </c>
      <c r="H6480" s="228">
        <v>10045</v>
      </c>
      <c r="I6480" s="228">
        <v>5401179.3700000001</v>
      </c>
      <c r="J6480" s="228">
        <v>989509.19</v>
      </c>
      <c r="K6480" s="228">
        <v>721968</v>
      </c>
      <c r="L6480" s="228">
        <v>7219193.3399999999</v>
      </c>
    </row>
    <row r="6481" spans="1:12">
      <c r="A6481" s="228">
        <v>2012</v>
      </c>
      <c r="B6481" s="228" t="s">
        <v>194</v>
      </c>
      <c r="C6481" s="228" t="s">
        <v>64</v>
      </c>
      <c r="D6481" s="228" t="s">
        <v>206</v>
      </c>
      <c r="E6481" s="228">
        <v>90</v>
      </c>
      <c r="F6481" s="228">
        <v>2906</v>
      </c>
      <c r="G6481" s="228">
        <v>771</v>
      </c>
      <c r="H6481" s="228">
        <v>5346</v>
      </c>
      <c r="I6481" s="228">
        <v>2391294.7799999998</v>
      </c>
      <c r="J6481" s="228">
        <v>374487.19</v>
      </c>
      <c r="K6481" s="228">
        <v>179268</v>
      </c>
      <c r="L6481" s="228">
        <v>2989842.95</v>
      </c>
    </row>
    <row r="6482" spans="1:12">
      <c r="A6482" s="228">
        <v>2012</v>
      </c>
      <c r="B6482" s="228" t="s">
        <v>194</v>
      </c>
      <c r="C6482" s="228" t="s">
        <v>64</v>
      </c>
      <c r="D6482" s="228" t="s">
        <v>206</v>
      </c>
      <c r="E6482" s="228">
        <v>95</v>
      </c>
      <c r="F6482" s="228">
        <v>844</v>
      </c>
      <c r="G6482" s="228">
        <v>154</v>
      </c>
      <c r="H6482" s="228">
        <v>1889</v>
      </c>
      <c r="I6482" s="228">
        <v>648115</v>
      </c>
      <c r="J6482" s="228">
        <v>94432.73</v>
      </c>
      <c r="K6482" s="228">
        <v>20168</v>
      </c>
      <c r="L6482" s="228">
        <v>796872.32</v>
      </c>
    </row>
    <row r="6483" spans="1:12">
      <c r="A6483" s="228">
        <v>2012</v>
      </c>
      <c r="B6483" s="228" t="s">
        <v>194</v>
      </c>
      <c r="C6483" s="228" t="s">
        <v>65</v>
      </c>
      <c r="D6483" s="228" t="s">
        <v>205</v>
      </c>
      <c r="E6483" s="228">
        <v>0</v>
      </c>
      <c r="F6483" s="228">
        <v>41406</v>
      </c>
      <c r="G6483" s="228">
        <v>1561</v>
      </c>
      <c r="H6483" s="228">
        <v>4230</v>
      </c>
      <c r="I6483" s="228">
        <v>2785987.8</v>
      </c>
      <c r="J6483" s="228">
        <v>505637.7</v>
      </c>
      <c r="K6483" s="228">
        <v>35279</v>
      </c>
      <c r="L6483" s="228">
        <v>3569235.41</v>
      </c>
    </row>
    <row r="6484" spans="1:12">
      <c r="A6484" s="228">
        <v>2012</v>
      </c>
      <c r="B6484" s="228" t="s">
        <v>194</v>
      </c>
      <c r="C6484" s="228" t="s">
        <v>65</v>
      </c>
      <c r="D6484" s="228" t="s">
        <v>205</v>
      </c>
      <c r="E6484" s="228">
        <v>5</v>
      </c>
      <c r="F6484" s="228">
        <v>41895</v>
      </c>
      <c r="G6484" s="228">
        <v>614</v>
      </c>
      <c r="H6484" s="228">
        <v>760</v>
      </c>
      <c r="I6484" s="228">
        <v>762925.15</v>
      </c>
      <c r="J6484" s="228">
        <v>195549.28</v>
      </c>
      <c r="K6484" s="228">
        <v>23891</v>
      </c>
      <c r="L6484" s="228">
        <v>1090547.8899999999</v>
      </c>
    </row>
    <row r="6485" spans="1:12">
      <c r="A6485" s="228">
        <v>2012</v>
      </c>
      <c r="B6485" s="228" t="s">
        <v>194</v>
      </c>
      <c r="C6485" s="228" t="s">
        <v>65</v>
      </c>
      <c r="D6485" s="228" t="s">
        <v>205</v>
      </c>
      <c r="E6485" s="228">
        <v>10</v>
      </c>
      <c r="F6485" s="228">
        <v>40689</v>
      </c>
      <c r="G6485" s="228">
        <v>392</v>
      </c>
      <c r="H6485" s="228">
        <v>635</v>
      </c>
      <c r="I6485" s="228">
        <v>600054.89</v>
      </c>
      <c r="J6485" s="228">
        <v>132992.15</v>
      </c>
      <c r="K6485" s="228">
        <v>111579</v>
      </c>
      <c r="L6485" s="228">
        <v>928360.13</v>
      </c>
    </row>
    <row r="6486" spans="1:12">
      <c r="A6486" s="228">
        <v>2012</v>
      </c>
      <c r="B6486" s="228" t="s">
        <v>194</v>
      </c>
      <c r="C6486" s="228" t="s">
        <v>65</v>
      </c>
      <c r="D6486" s="228" t="s">
        <v>205</v>
      </c>
      <c r="E6486" s="228">
        <v>15</v>
      </c>
      <c r="F6486" s="228">
        <v>42156</v>
      </c>
      <c r="G6486" s="228">
        <v>1058</v>
      </c>
      <c r="H6486" s="228">
        <v>1925</v>
      </c>
      <c r="I6486" s="228">
        <v>1762507.15</v>
      </c>
      <c r="J6486" s="228">
        <v>410007.35</v>
      </c>
      <c r="K6486" s="228">
        <v>296426</v>
      </c>
      <c r="L6486" s="228">
        <v>2696083.65</v>
      </c>
    </row>
    <row r="6487" spans="1:12">
      <c r="A6487" s="228">
        <v>2012</v>
      </c>
      <c r="B6487" s="228" t="s">
        <v>194</v>
      </c>
      <c r="C6487" s="228" t="s">
        <v>65</v>
      </c>
      <c r="D6487" s="228" t="s">
        <v>205</v>
      </c>
      <c r="E6487" s="228">
        <v>20</v>
      </c>
      <c r="F6487" s="228">
        <v>35896</v>
      </c>
      <c r="G6487" s="228">
        <v>961</v>
      </c>
      <c r="H6487" s="228">
        <v>1615</v>
      </c>
      <c r="I6487" s="228">
        <v>1795969.75</v>
      </c>
      <c r="J6487" s="228">
        <v>445074.57</v>
      </c>
      <c r="K6487" s="228">
        <v>336792</v>
      </c>
      <c r="L6487" s="228">
        <v>2839349.85</v>
      </c>
    </row>
    <row r="6488" spans="1:12">
      <c r="A6488" s="228">
        <v>2012</v>
      </c>
      <c r="B6488" s="228" t="s">
        <v>194</v>
      </c>
      <c r="C6488" s="228" t="s">
        <v>65</v>
      </c>
      <c r="D6488" s="228" t="s">
        <v>205</v>
      </c>
      <c r="E6488" s="228">
        <v>25</v>
      </c>
      <c r="F6488" s="228">
        <v>39792</v>
      </c>
      <c r="G6488" s="228">
        <v>1018</v>
      </c>
      <c r="H6488" s="228">
        <v>1706</v>
      </c>
      <c r="I6488" s="228">
        <v>1712689.85</v>
      </c>
      <c r="J6488" s="228">
        <v>460164.59</v>
      </c>
      <c r="K6488" s="228">
        <v>297754</v>
      </c>
      <c r="L6488" s="228">
        <v>2734075.91</v>
      </c>
    </row>
    <row r="6489" spans="1:12">
      <c r="A6489" s="228">
        <v>2012</v>
      </c>
      <c r="B6489" s="228" t="s">
        <v>194</v>
      </c>
      <c r="C6489" s="228" t="s">
        <v>65</v>
      </c>
      <c r="D6489" s="228" t="s">
        <v>205</v>
      </c>
      <c r="E6489" s="228">
        <v>30</v>
      </c>
      <c r="F6489" s="228">
        <v>47100</v>
      </c>
      <c r="G6489" s="228">
        <v>1300</v>
      </c>
      <c r="H6489" s="228">
        <v>2189</v>
      </c>
      <c r="I6489" s="228">
        <v>2297919.34</v>
      </c>
      <c r="J6489" s="228">
        <v>600034.93000000005</v>
      </c>
      <c r="K6489" s="228">
        <v>397635</v>
      </c>
      <c r="L6489" s="228">
        <v>3692289.52</v>
      </c>
    </row>
    <row r="6490" spans="1:12">
      <c r="A6490" s="228">
        <v>2012</v>
      </c>
      <c r="B6490" s="228" t="s">
        <v>194</v>
      </c>
      <c r="C6490" s="228" t="s">
        <v>65</v>
      </c>
      <c r="D6490" s="228" t="s">
        <v>205</v>
      </c>
      <c r="E6490" s="228">
        <v>35</v>
      </c>
      <c r="F6490" s="228">
        <v>46656</v>
      </c>
      <c r="G6490" s="228">
        <v>1456</v>
      </c>
      <c r="H6490" s="228">
        <v>2677</v>
      </c>
      <c r="I6490" s="228">
        <v>2874681.85</v>
      </c>
      <c r="J6490" s="228">
        <v>731669.4</v>
      </c>
      <c r="K6490" s="228">
        <v>418878</v>
      </c>
      <c r="L6490" s="228">
        <v>4524363.72</v>
      </c>
    </row>
    <row r="6491" spans="1:12">
      <c r="A6491" s="228">
        <v>2012</v>
      </c>
      <c r="B6491" s="228" t="s">
        <v>194</v>
      </c>
      <c r="C6491" s="228" t="s">
        <v>65</v>
      </c>
      <c r="D6491" s="228" t="s">
        <v>205</v>
      </c>
      <c r="E6491" s="228">
        <v>40</v>
      </c>
      <c r="F6491" s="228">
        <v>50506</v>
      </c>
      <c r="G6491" s="228">
        <v>1948</v>
      </c>
      <c r="H6491" s="228">
        <v>3326</v>
      </c>
      <c r="I6491" s="228">
        <v>3340702.84</v>
      </c>
      <c r="J6491" s="228">
        <v>926850.14</v>
      </c>
      <c r="K6491" s="228">
        <v>559123.75</v>
      </c>
      <c r="L6491" s="228">
        <v>5414428.4900000002</v>
      </c>
    </row>
    <row r="6492" spans="1:12">
      <c r="A6492" s="228">
        <v>2012</v>
      </c>
      <c r="B6492" s="228" t="s">
        <v>194</v>
      </c>
      <c r="C6492" s="228" t="s">
        <v>65</v>
      </c>
      <c r="D6492" s="228" t="s">
        <v>205</v>
      </c>
      <c r="E6492" s="228">
        <v>45</v>
      </c>
      <c r="F6492" s="228">
        <v>48224</v>
      </c>
      <c r="G6492" s="228">
        <v>2274</v>
      </c>
      <c r="H6492" s="228">
        <v>3980</v>
      </c>
      <c r="I6492" s="228">
        <v>4371734.3600000003</v>
      </c>
      <c r="J6492" s="228">
        <v>1181530.6599999999</v>
      </c>
      <c r="K6492" s="228">
        <v>995317.5</v>
      </c>
      <c r="L6492" s="228">
        <v>7240132.4199999999</v>
      </c>
    </row>
    <row r="6493" spans="1:12">
      <c r="A6493" s="228">
        <v>2012</v>
      </c>
      <c r="B6493" s="228" t="s">
        <v>194</v>
      </c>
      <c r="C6493" s="228" t="s">
        <v>65</v>
      </c>
      <c r="D6493" s="228" t="s">
        <v>205</v>
      </c>
      <c r="E6493" s="228">
        <v>50</v>
      </c>
      <c r="F6493" s="228">
        <v>49160</v>
      </c>
      <c r="G6493" s="228">
        <v>3062</v>
      </c>
      <c r="H6493" s="228">
        <v>5576</v>
      </c>
      <c r="I6493" s="228">
        <v>6240501.6200000001</v>
      </c>
      <c r="J6493" s="228">
        <v>1705122.04</v>
      </c>
      <c r="K6493" s="228">
        <v>1565685.9</v>
      </c>
      <c r="L6493" s="228">
        <v>10378738.119999999</v>
      </c>
    </row>
    <row r="6494" spans="1:12">
      <c r="A6494" s="228">
        <v>2012</v>
      </c>
      <c r="B6494" s="228" t="s">
        <v>194</v>
      </c>
      <c r="C6494" s="228" t="s">
        <v>65</v>
      </c>
      <c r="D6494" s="228" t="s">
        <v>205</v>
      </c>
      <c r="E6494" s="228">
        <v>55</v>
      </c>
      <c r="F6494" s="228">
        <v>44668</v>
      </c>
      <c r="G6494" s="228">
        <v>3733</v>
      </c>
      <c r="H6494" s="228">
        <v>6468</v>
      </c>
      <c r="I6494" s="228">
        <v>7684467.0899999999</v>
      </c>
      <c r="J6494" s="228">
        <v>2032698.5</v>
      </c>
      <c r="K6494" s="228">
        <v>2343920.2000000002</v>
      </c>
      <c r="L6494" s="228">
        <v>13157010.82</v>
      </c>
    </row>
    <row r="6495" spans="1:12">
      <c r="A6495" s="228">
        <v>2012</v>
      </c>
      <c r="B6495" s="228" t="s">
        <v>194</v>
      </c>
      <c r="C6495" s="228" t="s">
        <v>65</v>
      </c>
      <c r="D6495" s="228" t="s">
        <v>205</v>
      </c>
      <c r="E6495" s="228">
        <v>60</v>
      </c>
      <c r="F6495" s="228">
        <v>40276</v>
      </c>
      <c r="G6495" s="228">
        <v>4465</v>
      </c>
      <c r="H6495" s="228">
        <v>9414</v>
      </c>
      <c r="I6495" s="228">
        <v>10874484.710000001</v>
      </c>
      <c r="J6495" s="228">
        <v>2678757.9700000002</v>
      </c>
      <c r="K6495" s="228">
        <v>3084576.75</v>
      </c>
      <c r="L6495" s="228">
        <v>17792627.52</v>
      </c>
    </row>
    <row r="6496" spans="1:12">
      <c r="A6496" s="228">
        <v>2012</v>
      </c>
      <c r="B6496" s="228" t="s">
        <v>194</v>
      </c>
      <c r="C6496" s="228" t="s">
        <v>65</v>
      </c>
      <c r="D6496" s="228" t="s">
        <v>205</v>
      </c>
      <c r="E6496" s="228">
        <v>65</v>
      </c>
      <c r="F6496" s="228">
        <v>30511</v>
      </c>
      <c r="G6496" s="228">
        <v>4499</v>
      </c>
      <c r="H6496" s="228">
        <v>9155</v>
      </c>
      <c r="I6496" s="228">
        <v>10400092.52</v>
      </c>
      <c r="J6496" s="228">
        <v>2806241.05</v>
      </c>
      <c r="K6496" s="228">
        <v>3268935.75</v>
      </c>
      <c r="L6496" s="228">
        <v>17536596.93</v>
      </c>
    </row>
    <row r="6497" spans="1:12">
      <c r="A6497" s="228">
        <v>2012</v>
      </c>
      <c r="B6497" s="228" t="s">
        <v>194</v>
      </c>
      <c r="C6497" s="228" t="s">
        <v>65</v>
      </c>
      <c r="D6497" s="228" t="s">
        <v>205</v>
      </c>
      <c r="E6497" s="228">
        <v>70</v>
      </c>
      <c r="F6497" s="228">
        <v>20281</v>
      </c>
      <c r="G6497" s="228">
        <v>3960</v>
      </c>
      <c r="H6497" s="228">
        <v>10274</v>
      </c>
      <c r="I6497" s="228">
        <v>11116375.25</v>
      </c>
      <c r="J6497" s="228">
        <v>2646011.61</v>
      </c>
      <c r="K6497" s="228">
        <v>3262594.9</v>
      </c>
      <c r="L6497" s="228">
        <v>17836934.84</v>
      </c>
    </row>
    <row r="6498" spans="1:12">
      <c r="A6498" s="228">
        <v>2012</v>
      </c>
      <c r="B6498" s="228" t="s">
        <v>194</v>
      </c>
      <c r="C6498" s="228" t="s">
        <v>65</v>
      </c>
      <c r="D6498" s="228" t="s">
        <v>205</v>
      </c>
      <c r="E6498" s="228">
        <v>75</v>
      </c>
      <c r="F6498" s="228">
        <v>13339</v>
      </c>
      <c r="G6498" s="228">
        <v>3050</v>
      </c>
      <c r="H6498" s="228">
        <v>8964</v>
      </c>
      <c r="I6498" s="228">
        <v>9003272.3100000005</v>
      </c>
      <c r="J6498" s="228">
        <v>2106922.52</v>
      </c>
      <c r="K6498" s="228">
        <v>2683679.88</v>
      </c>
      <c r="L6498" s="228">
        <v>14327275.6</v>
      </c>
    </row>
    <row r="6499" spans="1:12">
      <c r="A6499" s="228">
        <v>2012</v>
      </c>
      <c r="B6499" s="228" t="s">
        <v>194</v>
      </c>
      <c r="C6499" s="228" t="s">
        <v>65</v>
      </c>
      <c r="D6499" s="228" t="s">
        <v>205</v>
      </c>
      <c r="E6499" s="228">
        <v>80</v>
      </c>
      <c r="F6499" s="228">
        <v>9013</v>
      </c>
      <c r="G6499" s="228">
        <v>2511</v>
      </c>
      <c r="H6499" s="228">
        <v>9255</v>
      </c>
      <c r="I6499" s="228">
        <v>7664838.6699999999</v>
      </c>
      <c r="J6499" s="228">
        <v>1602635.92</v>
      </c>
      <c r="K6499" s="228">
        <v>1579452.8</v>
      </c>
      <c r="L6499" s="228">
        <v>11263368.09</v>
      </c>
    </row>
    <row r="6500" spans="1:12">
      <c r="A6500" s="228">
        <v>2012</v>
      </c>
      <c r="B6500" s="228" t="s">
        <v>194</v>
      </c>
      <c r="C6500" s="228" t="s">
        <v>65</v>
      </c>
      <c r="D6500" s="228" t="s">
        <v>205</v>
      </c>
      <c r="E6500" s="228">
        <v>85</v>
      </c>
      <c r="F6500" s="228">
        <v>3850</v>
      </c>
      <c r="G6500" s="228">
        <v>1035</v>
      </c>
      <c r="H6500" s="228">
        <v>4709</v>
      </c>
      <c r="I6500" s="228">
        <v>3279708.88</v>
      </c>
      <c r="J6500" s="228">
        <v>597685.23</v>
      </c>
      <c r="K6500" s="228">
        <v>504767</v>
      </c>
      <c r="L6500" s="228">
        <v>4554982.0599999996</v>
      </c>
    </row>
    <row r="6501" spans="1:12">
      <c r="A6501" s="228">
        <v>2012</v>
      </c>
      <c r="B6501" s="228" t="s">
        <v>194</v>
      </c>
      <c r="C6501" s="228" t="s">
        <v>65</v>
      </c>
      <c r="D6501" s="228" t="s">
        <v>205</v>
      </c>
      <c r="E6501" s="228">
        <v>90</v>
      </c>
      <c r="F6501" s="228">
        <v>931</v>
      </c>
      <c r="G6501" s="228">
        <v>217</v>
      </c>
      <c r="H6501" s="228">
        <v>1693</v>
      </c>
      <c r="I6501" s="228">
        <v>926912.45</v>
      </c>
      <c r="J6501" s="228">
        <v>124124.18</v>
      </c>
      <c r="K6501" s="228">
        <v>116998</v>
      </c>
      <c r="L6501" s="228">
        <v>1228110.48</v>
      </c>
    </row>
    <row r="6502" spans="1:12">
      <c r="A6502" s="228">
        <v>2012</v>
      </c>
      <c r="B6502" s="228" t="s">
        <v>194</v>
      </c>
      <c r="C6502" s="228" t="s">
        <v>65</v>
      </c>
      <c r="D6502" s="228" t="s">
        <v>205</v>
      </c>
      <c r="E6502" s="228">
        <v>95</v>
      </c>
      <c r="F6502" s="228">
        <v>197</v>
      </c>
      <c r="G6502" s="228">
        <v>47</v>
      </c>
      <c r="H6502" s="228">
        <v>381</v>
      </c>
      <c r="I6502" s="228">
        <v>233527</v>
      </c>
      <c r="J6502" s="228">
        <v>19920.2</v>
      </c>
      <c r="K6502" s="228">
        <v>995</v>
      </c>
      <c r="L6502" s="228">
        <v>258693.65</v>
      </c>
    </row>
    <row r="6503" spans="1:12">
      <c r="A6503" s="228">
        <v>2012</v>
      </c>
      <c r="B6503" s="228" t="s">
        <v>194</v>
      </c>
      <c r="C6503" s="228" t="s">
        <v>65</v>
      </c>
      <c r="D6503" s="228" t="s">
        <v>206</v>
      </c>
      <c r="E6503" s="228">
        <v>0</v>
      </c>
      <c r="F6503" s="228">
        <v>39028</v>
      </c>
      <c r="G6503" s="228">
        <v>1033</v>
      </c>
      <c r="H6503" s="228">
        <v>2917</v>
      </c>
      <c r="I6503" s="228">
        <v>1895729.85</v>
      </c>
      <c r="J6503" s="228">
        <v>306570.99</v>
      </c>
      <c r="K6503" s="228">
        <v>35760</v>
      </c>
      <c r="L6503" s="228">
        <v>2384587.7799999998</v>
      </c>
    </row>
    <row r="6504" spans="1:12">
      <c r="A6504" s="228">
        <v>2012</v>
      </c>
      <c r="B6504" s="228" t="s">
        <v>194</v>
      </c>
      <c r="C6504" s="228" t="s">
        <v>65</v>
      </c>
      <c r="D6504" s="228" t="s">
        <v>206</v>
      </c>
      <c r="E6504" s="228">
        <v>5</v>
      </c>
      <c r="F6504" s="228">
        <v>39713</v>
      </c>
      <c r="G6504" s="228">
        <v>471</v>
      </c>
      <c r="H6504" s="228">
        <v>704</v>
      </c>
      <c r="I6504" s="228">
        <v>618237.4</v>
      </c>
      <c r="J6504" s="228">
        <v>169593.91</v>
      </c>
      <c r="K6504" s="228">
        <v>47070</v>
      </c>
      <c r="L6504" s="228">
        <v>916226.43</v>
      </c>
    </row>
    <row r="6505" spans="1:12">
      <c r="A6505" s="228">
        <v>2012</v>
      </c>
      <c r="B6505" s="228" t="s">
        <v>194</v>
      </c>
      <c r="C6505" s="228" t="s">
        <v>65</v>
      </c>
      <c r="D6505" s="228" t="s">
        <v>206</v>
      </c>
      <c r="E6505" s="228">
        <v>10</v>
      </c>
      <c r="F6505" s="228">
        <v>38647</v>
      </c>
      <c r="G6505" s="228">
        <v>346</v>
      </c>
      <c r="H6505" s="228">
        <v>454</v>
      </c>
      <c r="I6505" s="228">
        <v>464104.56</v>
      </c>
      <c r="J6505" s="228">
        <v>127522.7</v>
      </c>
      <c r="K6505" s="228">
        <v>66184</v>
      </c>
      <c r="L6505" s="228">
        <v>720681</v>
      </c>
    </row>
    <row r="6506" spans="1:12">
      <c r="A6506" s="228">
        <v>2012</v>
      </c>
      <c r="B6506" s="228" t="s">
        <v>194</v>
      </c>
      <c r="C6506" s="228" t="s">
        <v>65</v>
      </c>
      <c r="D6506" s="228" t="s">
        <v>206</v>
      </c>
      <c r="E6506" s="228">
        <v>15</v>
      </c>
      <c r="F6506" s="228">
        <v>39972</v>
      </c>
      <c r="G6506" s="228">
        <v>1305</v>
      </c>
      <c r="H6506" s="228">
        <v>2532</v>
      </c>
      <c r="I6506" s="228">
        <v>2314069.2799999998</v>
      </c>
      <c r="J6506" s="228">
        <v>421595.56</v>
      </c>
      <c r="K6506" s="228">
        <v>250646</v>
      </c>
      <c r="L6506" s="228">
        <v>3265319.41</v>
      </c>
    </row>
    <row r="6507" spans="1:12">
      <c r="A6507" s="228">
        <v>2012</v>
      </c>
      <c r="B6507" s="228" t="s">
        <v>194</v>
      </c>
      <c r="C6507" s="228" t="s">
        <v>65</v>
      </c>
      <c r="D6507" s="228" t="s">
        <v>206</v>
      </c>
      <c r="E6507" s="228">
        <v>20</v>
      </c>
      <c r="F6507" s="228">
        <v>36875</v>
      </c>
      <c r="G6507" s="228">
        <v>1655</v>
      </c>
      <c r="H6507" s="228">
        <v>3396</v>
      </c>
      <c r="I6507" s="228">
        <v>3270359.88</v>
      </c>
      <c r="J6507" s="228">
        <v>746667.48</v>
      </c>
      <c r="K6507" s="228">
        <v>298343</v>
      </c>
      <c r="L6507" s="228">
        <v>4845113.0599999996</v>
      </c>
    </row>
    <row r="6508" spans="1:12">
      <c r="A6508" s="228">
        <v>2012</v>
      </c>
      <c r="B6508" s="228" t="s">
        <v>194</v>
      </c>
      <c r="C6508" s="228" t="s">
        <v>65</v>
      </c>
      <c r="D6508" s="228" t="s">
        <v>206</v>
      </c>
      <c r="E6508" s="228">
        <v>25</v>
      </c>
      <c r="F6508" s="228">
        <v>42513</v>
      </c>
      <c r="G6508" s="228">
        <v>2480</v>
      </c>
      <c r="H6508" s="228">
        <v>6398</v>
      </c>
      <c r="I6508" s="228">
        <v>6716016.6299999999</v>
      </c>
      <c r="J6508" s="228">
        <v>1883321.45</v>
      </c>
      <c r="K6508" s="228">
        <v>423487.42</v>
      </c>
      <c r="L6508" s="228">
        <v>9841752.2200000007</v>
      </c>
    </row>
    <row r="6509" spans="1:12">
      <c r="A6509" s="228">
        <v>2012</v>
      </c>
      <c r="B6509" s="228" t="s">
        <v>194</v>
      </c>
      <c r="C6509" s="228" t="s">
        <v>65</v>
      </c>
      <c r="D6509" s="228" t="s">
        <v>206</v>
      </c>
      <c r="E6509" s="228">
        <v>30</v>
      </c>
      <c r="F6509" s="228">
        <v>48817</v>
      </c>
      <c r="G6509" s="228">
        <v>3696</v>
      </c>
      <c r="H6509" s="228">
        <v>10298</v>
      </c>
      <c r="I6509" s="228">
        <v>10726789.390000001</v>
      </c>
      <c r="J6509" s="228">
        <v>3037237.52</v>
      </c>
      <c r="K6509" s="228">
        <v>433892</v>
      </c>
      <c r="L6509" s="228">
        <v>15386073.58</v>
      </c>
    </row>
    <row r="6510" spans="1:12">
      <c r="A6510" s="228">
        <v>2012</v>
      </c>
      <c r="B6510" s="228" t="s">
        <v>194</v>
      </c>
      <c r="C6510" s="228" t="s">
        <v>65</v>
      </c>
      <c r="D6510" s="228" t="s">
        <v>206</v>
      </c>
      <c r="E6510" s="228">
        <v>35</v>
      </c>
      <c r="F6510" s="228">
        <v>47963</v>
      </c>
      <c r="G6510" s="228">
        <v>3527</v>
      </c>
      <c r="H6510" s="228">
        <v>8560</v>
      </c>
      <c r="I6510" s="228">
        <v>8861374.6099999994</v>
      </c>
      <c r="J6510" s="228">
        <v>2372115.84</v>
      </c>
      <c r="K6510" s="228">
        <v>740401.5</v>
      </c>
      <c r="L6510" s="228">
        <v>13267243.34</v>
      </c>
    </row>
    <row r="6511" spans="1:12">
      <c r="A6511" s="228">
        <v>2012</v>
      </c>
      <c r="B6511" s="228" t="s">
        <v>194</v>
      </c>
      <c r="C6511" s="228" t="s">
        <v>65</v>
      </c>
      <c r="D6511" s="228" t="s">
        <v>206</v>
      </c>
      <c r="E6511" s="228">
        <v>40</v>
      </c>
      <c r="F6511" s="228">
        <v>51578</v>
      </c>
      <c r="G6511" s="228">
        <v>3415</v>
      </c>
      <c r="H6511" s="228">
        <v>7458</v>
      </c>
      <c r="I6511" s="228">
        <v>7372752.8799999999</v>
      </c>
      <c r="J6511" s="228">
        <v>1781362.57</v>
      </c>
      <c r="K6511" s="228">
        <v>898795</v>
      </c>
      <c r="L6511" s="228">
        <v>11218890.35</v>
      </c>
    </row>
    <row r="6512" spans="1:12">
      <c r="A6512" s="228">
        <v>2012</v>
      </c>
      <c r="B6512" s="228" t="s">
        <v>194</v>
      </c>
      <c r="C6512" s="228" t="s">
        <v>65</v>
      </c>
      <c r="D6512" s="228" t="s">
        <v>206</v>
      </c>
      <c r="E6512" s="228">
        <v>45</v>
      </c>
      <c r="F6512" s="228">
        <v>49494</v>
      </c>
      <c r="G6512" s="228">
        <v>3563</v>
      </c>
      <c r="H6512" s="228">
        <v>6330</v>
      </c>
      <c r="I6512" s="228">
        <v>6873887.6900000004</v>
      </c>
      <c r="J6512" s="228">
        <v>1770730.9</v>
      </c>
      <c r="K6512" s="228">
        <v>921262.55</v>
      </c>
      <c r="L6512" s="228">
        <v>10847360.75</v>
      </c>
    </row>
    <row r="6513" spans="1:12">
      <c r="A6513" s="228">
        <v>2012</v>
      </c>
      <c r="B6513" s="228" t="s">
        <v>194</v>
      </c>
      <c r="C6513" s="228" t="s">
        <v>65</v>
      </c>
      <c r="D6513" s="228" t="s">
        <v>206</v>
      </c>
      <c r="E6513" s="228">
        <v>50</v>
      </c>
      <c r="F6513" s="228">
        <v>50382</v>
      </c>
      <c r="G6513" s="228">
        <v>4015</v>
      </c>
      <c r="H6513" s="228">
        <v>7475</v>
      </c>
      <c r="I6513" s="228">
        <v>7664935.8899999997</v>
      </c>
      <c r="J6513" s="228">
        <v>2007115.14</v>
      </c>
      <c r="K6513" s="228">
        <v>1336521</v>
      </c>
      <c r="L6513" s="228">
        <v>12232639.810000001</v>
      </c>
    </row>
    <row r="6514" spans="1:12">
      <c r="A6514" s="228">
        <v>2012</v>
      </c>
      <c r="B6514" s="228" t="s">
        <v>194</v>
      </c>
      <c r="C6514" s="228" t="s">
        <v>65</v>
      </c>
      <c r="D6514" s="228" t="s">
        <v>206</v>
      </c>
      <c r="E6514" s="228">
        <v>55</v>
      </c>
      <c r="F6514" s="228">
        <v>46689</v>
      </c>
      <c r="G6514" s="228">
        <v>4399</v>
      </c>
      <c r="H6514" s="228">
        <v>8696</v>
      </c>
      <c r="I6514" s="228">
        <v>8763635.4800000004</v>
      </c>
      <c r="J6514" s="228">
        <v>2249720.4</v>
      </c>
      <c r="K6514" s="228">
        <v>1920677.31</v>
      </c>
      <c r="L6514" s="228">
        <v>14073766.49</v>
      </c>
    </row>
    <row r="6515" spans="1:12">
      <c r="A6515" s="228">
        <v>2012</v>
      </c>
      <c r="B6515" s="228" t="s">
        <v>194</v>
      </c>
      <c r="C6515" s="228" t="s">
        <v>65</v>
      </c>
      <c r="D6515" s="228" t="s">
        <v>206</v>
      </c>
      <c r="E6515" s="228">
        <v>60</v>
      </c>
      <c r="F6515" s="228">
        <v>40695</v>
      </c>
      <c r="G6515" s="228">
        <v>4606</v>
      </c>
      <c r="H6515" s="228">
        <v>9951</v>
      </c>
      <c r="I6515" s="228">
        <v>9938792.4000000004</v>
      </c>
      <c r="J6515" s="228">
        <v>2533095.2599999998</v>
      </c>
      <c r="K6515" s="228">
        <v>2379836.31</v>
      </c>
      <c r="L6515" s="228">
        <v>16040309.439999999</v>
      </c>
    </row>
    <row r="6516" spans="1:12">
      <c r="A6516" s="228">
        <v>2012</v>
      </c>
      <c r="B6516" s="228" t="s">
        <v>194</v>
      </c>
      <c r="C6516" s="228" t="s">
        <v>65</v>
      </c>
      <c r="D6516" s="228" t="s">
        <v>206</v>
      </c>
      <c r="E6516" s="228">
        <v>65</v>
      </c>
      <c r="F6516" s="228">
        <v>30389</v>
      </c>
      <c r="G6516" s="228">
        <v>4318</v>
      </c>
      <c r="H6516" s="228">
        <v>9805</v>
      </c>
      <c r="I6516" s="228">
        <v>10081241.890000001</v>
      </c>
      <c r="J6516" s="228">
        <v>2577408.14</v>
      </c>
      <c r="K6516" s="228">
        <v>2778971.85</v>
      </c>
      <c r="L6516" s="228">
        <v>16415577.1</v>
      </c>
    </row>
    <row r="6517" spans="1:12">
      <c r="A6517" s="228">
        <v>2012</v>
      </c>
      <c r="B6517" s="228" t="s">
        <v>194</v>
      </c>
      <c r="C6517" s="228" t="s">
        <v>65</v>
      </c>
      <c r="D6517" s="228" t="s">
        <v>206</v>
      </c>
      <c r="E6517" s="228">
        <v>70</v>
      </c>
      <c r="F6517" s="228">
        <v>20923</v>
      </c>
      <c r="G6517" s="228">
        <v>3513</v>
      </c>
      <c r="H6517" s="228">
        <v>9503</v>
      </c>
      <c r="I6517" s="228">
        <v>9518614.0099999998</v>
      </c>
      <c r="J6517" s="228">
        <v>2318232.7599999998</v>
      </c>
      <c r="K6517" s="228">
        <v>2563188.5</v>
      </c>
      <c r="L6517" s="228">
        <v>15054188.02</v>
      </c>
    </row>
    <row r="6518" spans="1:12">
      <c r="A6518" s="228">
        <v>2012</v>
      </c>
      <c r="B6518" s="228" t="s">
        <v>194</v>
      </c>
      <c r="C6518" s="228" t="s">
        <v>65</v>
      </c>
      <c r="D6518" s="228" t="s">
        <v>206</v>
      </c>
      <c r="E6518" s="228">
        <v>75</v>
      </c>
      <c r="F6518" s="228">
        <v>14876</v>
      </c>
      <c r="G6518" s="228">
        <v>2913</v>
      </c>
      <c r="H6518" s="228">
        <v>9498</v>
      </c>
      <c r="I6518" s="228">
        <v>8329397.2800000003</v>
      </c>
      <c r="J6518" s="228">
        <v>1975402.39</v>
      </c>
      <c r="K6518" s="228">
        <v>2151324.9300000002</v>
      </c>
      <c r="L6518" s="228">
        <v>12914810.130000001</v>
      </c>
    </row>
    <row r="6519" spans="1:12">
      <c r="A6519" s="228">
        <v>2012</v>
      </c>
      <c r="B6519" s="228" t="s">
        <v>194</v>
      </c>
      <c r="C6519" s="228" t="s">
        <v>65</v>
      </c>
      <c r="D6519" s="228" t="s">
        <v>206</v>
      </c>
      <c r="E6519" s="228">
        <v>80</v>
      </c>
      <c r="F6519" s="228">
        <v>10906</v>
      </c>
      <c r="G6519" s="228">
        <v>2299</v>
      </c>
      <c r="H6519" s="228">
        <v>10635</v>
      </c>
      <c r="I6519" s="228">
        <v>8131372.0300000003</v>
      </c>
      <c r="J6519" s="228">
        <v>1524302.85</v>
      </c>
      <c r="K6519" s="228">
        <v>1483406.43</v>
      </c>
      <c r="L6519" s="228">
        <v>11529800.98</v>
      </c>
    </row>
    <row r="6520" spans="1:12">
      <c r="A6520" s="228">
        <v>2012</v>
      </c>
      <c r="B6520" s="228" t="s">
        <v>194</v>
      </c>
      <c r="C6520" s="228" t="s">
        <v>65</v>
      </c>
      <c r="D6520" s="228" t="s">
        <v>206</v>
      </c>
      <c r="E6520" s="228">
        <v>85</v>
      </c>
      <c r="F6520" s="228">
        <v>6221</v>
      </c>
      <c r="G6520" s="228">
        <v>1150</v>
      </c>
      <c r="H6520" s="228">
        <v>7306</v>
      </c>
      <c r="I6520" s="228">
        <v>4704679.05</v>
      </c>
      <c r="J6520" s="228">
        <v>787031.42</v>
      </c>
      <c r="K6520" s="228">
        <v>690415.5</v>
      </c>
      <c r="L6520" s="228">
        <v>6453421.9199999999</v>
      </c>
    </row>
    <row r="6521" spans="1:12">
      <c r="A6521" s="228">
        <v>2012</v>
      </c>
      <c r="B6521" s="228" t="s">
        <v>194</v>
      </c>
      <c r="C6521" s="228" t="s">
        <v>65</v>
      </c>
      <c r="D6521" s="228" t="s">
        <v>206</v>
      </c>
      <c r="E6521" s="228">
        <v>90</v>
      </c>
      <c r="F6521" s="228">
        <v>2488</v>
      </c>
      <c r="G6521" s="228">
        <v>490</v>
      </c>
      <c r="H6521" s="228">
        <v>4528</v>
      </c>
      <c r="I6521" s="228">
        <v>2175316.9</v>
      </c>
      <c r="J6521" s="228">
        <v>252223.51</v>
      </c>
      <c r="K6521" s="228">
        <v>147805</v>
      </c>
      <c r="L6521" s="228">
        <v>2701458.54</v>
      </c>
    </row>
    <row r="6522" spans="1:12">
      <c r="A6522" s="228">
        <v>2012</v>
      </c>
      <c r="B6522" s="228" t="s">
        <v>194</v>
      </c>
      <c r="C6522" s="228" t="s">
        <v>65</v>
      </c>
      <c r="D6522" s="228" t="s">
        <v>206</v>
      </c>
      <c r="E6522" s="228">
        <v>95</v>
      </c>
      <c r="F6522" s="228">
        <v>680</v>
      </c>
      <c r="G6522" s="228">
        <v>84</v>
      </c>
      <c r="H6522" s="228">
        <v>1004</v>
      </c>
      <c r="I6522" s="228">
        <v>394096.7</v>
      </c>
      <c r="J6522" s="228">
        <v>47547.05</v>
      </c>
      <c r="K6522" s="228">
        <v>24557</v>
      </c>
      <c r="L6522" s="228">
        <v>508133.7</v>
      </c>
    </row>
    <row r="6523" spans="1:12">
      <c r="A6523" s="228">
        <v>2012</v>
      </c>
      <c r="B6523" s="228" t="s">
        <v>194</v>
      </c>
      <c r="C6523" s="228" t="s">
        <v>66</v>
      </c>
      <c r="D6523" s="228" t="s">
        <v>205</v>
      </c>
      <c r="E6523" s="228">
        <v>0</v>
      </c>
      <c r="F6523" s="228">
        <v>5318</v>
      </c>
      <c r="G6523" s="228">
        <v>169</v>
      </c>
      <c r="H6523" s="228">
        <v>713</v>
      </c>
      <c r="I6523" s="228">
        <v>394225.08</v>
      </c>
      <c r="J6523" s="228">
        <v>65497.48</v>
      </c>
      <c r="K6523" s="228">
        <v>2752</v>
      </c>
      <c r="L6523" s="228">
        <v>489767.49</v>
      </c>
    </row>
    <row r="6524" spans="1:12">
      <c r="A6524" s="228">
        <v>2012</v>
      </c>
      <c r="B6524" s="228" t="s">
        <v>194</v>
      </c>
      <c r="C6524" s="228" t="s">
        <v>66</v>
      </c>
      <c r="D6524" s="228" t="s">
        <v>205</v>
      </c>
      <c r="E6524" s="228">
        <v>5</v>
      </c>
      <c r="F6524" s="228">
        <v>6012</v>
      </c>
      <c r="G6524" s="228">
        <v>90</v>
      </c>
      <c r="H6524" s="228">
        <v>134</v>
      </c>
      <c r="I6524" s="228">
        <v>87297.41</v>
      </c>
      <c r="J6524" s="228">
        <v>22455.13</v>
      </c>
      <c r="K6524" s="228">
        <v>1304</v>
      </c>
      <c r="L6524" s="228">
        <v>129265.56</v>
      </c>
    </row>
    <row r="6525" spans="1:12">
      <c r="A6525" s="228">
        <v>2012</v>
      </c>
      <c r="B6525" s="228" t="s">
        <v>194</v>
      </c>
      <c r="C6525" s="228" t="s">
        <v>66</v>
      </c>
      <c r="D6525" s="228" t="s">
        <v>205</v>
      </c>
      <c r="E6525" s="228">
        <v>10</v>
      </c>
      <c r="F6525" s="228">
        <v>6442</v>
      </c>
      <c r="G6525" s="228">
        <v>88</v>
      </c>
      <c r="H6525" s="228">
        <v>154</v>
      </c>
      <c r="I6525" s="228">
        <v>120205.26</v>
      </c>
      <c r="J6525" s="228">
        <v>34370.400000000001</v>
      </c>
      <c r="K6525" s="228">
        <v>13877</v>
      </c>
      <c r="L6525" s="228">
        <v>188275.86</v>
      </c>
    </row>
    <row r="6526" spans="1:12">
      <c r="A6526" s="228">
        <v>2012</v>
      </c>
      <c r="B6526" s="228" t="s">
        <v>194</v>
      </c>
      <c r="C6526" s="228" t="s">
        <v>66</v>
      </c>
      <c r="D6526" s="228" t="s">
        <v>205</v>
      </c>
      <c r="E6526" s="228">
        <v>15</v>
      </c>
      <c r="F6526" s="228">
        <v>7243</v>
      </c>
      <c r="G6526" s="228">
        <v>151</v>
      </c>
      <c r="H6526" s="228">
        <v>305</v>
      </c>
      <c r="I6526" s="228">
        <v>306892.01</v>
      </c>
      <c r="J6526" s="228">
        <v>82086.100000000006</v>
      </c>
      <c r="K6526" s="228">
        <v>33728</v>
      </c>
      <c r="L6526" s="228">
        <v>462636.11</v>
      </c>
    </row>
    <row r="6527" spans="1:12">
      <c r="A6527" s="228">
        <v>2012</v>
      </c>
      <c r="B6527" s="228" t="s">
        <v>194</v>
      </c>
      <c r="C6527" s="228" t="s">
        <v>66</v>
      </c>
      <c r="D6527" s="228" t="s">
        <v>205</v>
      </c>
      <c r="E6527" s="228">
        <v>20</v>
      </c>
      <c r="F6527" s="228">
        <v>6103</v>
      </c>
      <c r="G6527" s="228">
        <v>171</v>
      </c>
      <c r="H6527" s="228">
        <v>624</v>
      </c>
      <c r="I6527" s="228">
        <v>459170.32</v>
      </c>
      <c r="J6527" s="228">
        <v>95127.47</v>
      </c>
      <c r="K6527" s="228">
        <v>35482</v>
      </c>
      <c r="L6527" s="228">
        <v>644506.09</v>
      </c>
    </row>
    <row r="6528" spans="1:12">
      <c r="A6528" s="228">
        <v>2012</v>
      </c>
      <c r="B6528" s="228" t="s">
        <v>194</v>
      </c>
      <c r="C6528" s="228" t="s">
        <v>66</v>
      </c>
      <c r="D6528" s="228" t="s">
        <v>205</v>
      </c>
      <c r="E6528" s="228">
        <v>25</v>
      </c>
      <c r="F6528" s="228">
        <v>4059</v>
      </c>
      <c r="G6528" s="228">
        <v>125</v>
      </c>
      <c r="H6528" s="228">
        <v>374</v>
      </c>
      <c r="I6528" s="228">
        <v>329033.09000000003</v>
      </c>
      <c r="J6528" s="228">
        <v>66128.740000000005</v>
      </c>
      <c r="K6528" s="228">
        <v>104631</v>
      </c>
      <c r="L6528" s="228">
        <v>567396.75</v>
      </c>
    </row>
    <row r="6529" spans="1:12">
      <c r="A6529" s="228">
        <v>2012</v>
      </c>
      <c r="B6529" s="228" t="s">
        <v>194</v>
      </c>
      <c r="C6529" s="228" t="s">
        <v>66</v>
      </c>
      <c r="D6529" s="228" t="s">
        <v>205</v>
      </c>
      <c r="E6529" s="228">
        <v>30</v>
      </c>
      <c r="F6529" s="228">
        <v>5145</v>
      </c>
      <c r="G6529" s="228">
        <v>166</v>
      </c>
      <c r="H6529" s="228">
        <v>291</v>
      </c>
      <c r="I6529" s="228">
        <v>225484.98</v>
      </c>
      <c r="J6529" s="228">
        <v>66106.539999999994</v>
      </c>
      <c r="K6529" s="228">
        <v>45512</v>
      </c>
      <c r="L6529" s="228">
        <v>424807.69</v>
      </c>
    </row>
    <row r="6530" spans="1:12">
      <c r="A6530" s="228">
        <v>2012</v>
      </c>
      <c r="B6530" s="228" t="s">
        <v>194</v>
      </c>
      <c r="C6530" s="228" t="s">
        <v>66</v>
      </c>
      <c r="D6530" s="228" t="s">
        <v>205</v>
      </c>
      <c r="E6530" s="228">
        <v>35</v>
      </c>
      <c r="F6530" s="228">
        <v>5629</v>
      </c>
      <c r="G6530" s="228">
        <v>253</v>
      </c>
      <c r="H6530" s="228">
        <v>464</v>
      </c>
      <c r="I6530" s="228">
        <v>373081.51</v>
      </c>
      <c r="J6530" s="228">
        <v>103555.84</v>
      </c>
      <c r="K6530" s="228">
        <v>49264</v>
      </c>
      <c r="L6530" s="228">
        <v>606258.6</v>
      </c>
    </row>
    <row r="6531" spans="1:12">
      <c r="A6531" s="228">
        <v>2012</v>
      </c>
      <c r="B6531" s="228" t="s">
        <v>194</v>
      </c>
      <c r="C6531" s="228" t="s">
        <v>66</v>
      </c>
      <c r="D6531" s="228" t="s">
        <v>205</v>
      </c>
      <c r="E6531" s="228">
        <v>40</v>
      </c>
      <c r="F6531" s="228">
        <v>7005</v>
      </c>
      <c r="G6531" s="228">
        <v>361</v>
      </c>
      <c r="H6531" s="228">
        <v>685</v>
      </c>
      <c r="I6531" s="228">
        <v>571081.97</v>
      </c>
      <c r="J6531" s="228">
        <v>175068.31</v>
      </c>
      <c r="K6531" s="228">
        <v>93729.65</v>
      </c>
      <c r="L6531" s="228">
        <v>953335.09</v>
      </c>
    </row>
    <row r="6532" spans="1:12">
      <c r="A6532" s="228">
        <v>2012</v>
      </c>
      <c r="B6532" s="228" t="s">
        <v>194</v>
      </c>
      <c r="C6532" s="228" t="s">
        <v>66</v>
      </c>
      <c r="D6532" s="228" t="s">
        <v>205</v>
      </c>
      <c r="E6532" s="228">
        <v>45</v>
      </c>
      <c r="F6532" s="228">
        <v>7351</v>
      </c>
      <c r="G6532" s="228">
        <v>446</v>
      </c>
      <c r="H6532" s="228">
        <v>1145</v>
      </c>
      <c r="I6532" s="228">
        <v>860129.56</v>
      </c>
      <c r="J6532" s="228">
        <v>236052.23</v>
      </c>
      <c r="K6532" s="228">
        <v>164713.75</v>
      </c>
      <c r="L6532" s="228">
        <v>1414944.91</v>
      </c>
    </row>
    <row r="6533" spans="1:12">
      <c r="A6533" s="228">
        <v>2012</v>
      </c>
      <c r="B6533" s="228" t="s">
        <v>194</v>
      </c>
      <c r="C6533" s="228" t="s">
        <v>66</v>
      </c>
      <c r="D6533" s="228" t="s">
        <v>205</v>
      </c>
      <c r="E6533" s="228">
        <v>50</v>
      </c>
      <c r="F6533" s="228">
        <v>9366</v>
      </c>
      <c r="G6533" s="228">
        <v>814</v>
      </c>
      <c r="H6533" s="228">
        <v>1484</v>
      </c>
      <c r="I6533" s="228">
        <v>1234110.99</v>
      </c>
      <c r="J6533" s="228">
        <v>362371.72</v>
      </c>
      <c r="K6533" s="228">
        <v>318332.25</v>
      </c>
      <c r="L6533" s="228">
        <v>2125503.7799999998</v>
      </c>
    </row>
    <row r="6534" spans="1:12">
      <c r="A6534" s="228">
        <v>2012</v>
      </c>
      <c r="B6534" s="228" t="s">
        <v>194</v>
      </c>
      <c r="C6534" s="228" t="s">
        <v>66</v>
      </c>
      <c r="D6534" s="228" t="s">
        <v>205</v>
      </c>
      <c r="E6534" s="228">
        <v>55</v>
      </c>
      <c r="F6534" s="228">
        <v>9498</v>
      </c>
      <c r="G6534" s="228">
        <v>1047</v>
      </c>
      <c r="H6534" s="228">
        <v>2052</v>
      </c>
      <c r="I6534" s="228">
        <v>1800474.61</v>
      </c>
      <c r="J6534" s="228">
        <v>485843.4</v>
      </c>
      <c r="K6534" s="228">
        <v>692562.15</v>
      </c>
      <c r="L6534" s="228">
        <v>3198940.32</v>
      </c>
    </row>
    <row r="6535" spans="1:12">
      <c r="A6535" s="228">
        <v>2012</v>
      </c>
      <c r="B6535" s="228" t="s">
        <v>194</v>
      </c>
      <c r="C6535" s="228" t="s">
        <v>66</v>
      </c>
      <c r="D6535" s="228" t="s">
        <v>205</v>
      </c>
      <c r="E6535" s="228">
        <v>60</v>
      </c>
      <c r="F6535" s="228">
        <v>9291</v>
      </c>
      <c r="G6535" s="228">
        <v>1099</v>
      </c>
      <c r="H6535" s="228">
        <v>2660</v>
      </c>
      <c r="I6535" s="228">
        <v>2554200.2400000002</v>
      </c>
      <c r="J6535" s="228">
        <v>634339.54</v>
      </c>
      <c r="K6535" s="228">
        <v>867113.5</v>
      </c>
      <c r="L6535" s="228">
        <v>4346540.7699999996</v>
      </c>
    </row>
    <row r="6536" spans="1:12">
      <c r="A6536" s="228">
        <v>2012</v>
      </c>
      <c r="B6536" s="228" t="s">
        <v>194</v>
      </c>
      <c r="C6536" s="228" t="s">
        <v>66</v>
      </c>
      <c r="D6536" s="228" t="s">
        <v>205</v>
      </c>
      <c r="E6536" s="228">
        <v>65</v>
      </c>
      <c r="F6536" s="228">
        <v>7687</v>
      </c>
      <c r="G6536" s="228">
        <v>1270</v>
      </c>
      <c r="H6536" s="228">
        <v>2997</v>
      </c>
      <c r="I6536" s="228">
        <v>2622299.4900000002</v>
      </c>
      <c r="J6536" s="228">
        <v>691064.54</v>
      </c>
      <c r="K6536" s="228">
        <v>706869.35</v>
      </c>
      <c r="L6536" s="228">
        <v>4252805.74</v>
      </c>
    </row>
    <row r="6537" spans="1:12">
      <c r="A6537" s="228">
        <v>2012</v>
      </c>
      <c r="B6537" s="228" t="s">
        <v>194</v>
      </c>
      <c r="C6537" s="228" t="s">
        <v>66</v>
      </c>
      <c r="D6537" s="228" t="s">
        <v>205</v>
      </c>
      <c r="E6537" s="228">
        <v>70</v>
      </c>
      <c r="F6537" s="228">
        <v>5319</v>
      </c>
      <c r="G6537" s="228">
        <v>1094</v>
      </c>
      <c r="H6537" s="228">
        <v>3013</v>
      </c>
      <c r="I6537" s="228">
        <v>2441243.0499999998</v>
      </c>
      <c r="J6537" s="228">
        <v>604284.61</v>
      </c>
      <c r="K6537" s="228">
        <v>852222.6</v>
      </c>
      <c r="L6537" s="228">
        <v>4087620.61</v>
      </c>
    </row>
    <row r="6538" spans="1:12">
      <c r="A6538" s="228">
        <v>2012</v>
      </c>
      <c r="B6538" s="228" t="s">
        <v>194</v>
      </c>
      <c r="C6538" s="228" t="s">
        <v>66</v>
      </c>
      <c r="D6538" s="228" t="s">
        <v>205</v>
      </c>
      <c r="E6538" s="228">
        <v>75</v>
      </c>
      <c r="F6538" s="228">
        <v>3559</v>
      </c>
      <c r="G6538" s="228">
        <v>1000</v>
      </c>
      <c r="H6538" s="228">
        <v>2729</v>
      </c>
      <c r="I6538" s="228">
        <v>2020663.74</v>
      </c>
      <c r="J6538" s="228">
        <v>457936.55</v>
      </c>
      <c r="K6538" s="228">
        <v>494752.2</v>
      </c>
      <c r="L6538" s="228">
        <v>3102362.29</v>
      </c>
    </row>
    <row r="6539" spans="1:12">
      <c r="A6539" s="228">
        <v>2012</v>
      </c>
      <c r="B6539" s="228" t="s">
        <v>194</v>
      </c>
      <c r="C6539" s="228" t="s">
        <v>66</v>
      </c>
      <c r="D6539" s="228" t="s">
        <v>205</v>
      </c>
      <c r="E6539" s="228">
        <v>80</v>
      </c>
      <c r="F6539" s="228">
        <v>2596</v>
      </c>
      <c r="G6539" s="228">
        <v>906</v>
      </c>
      <c r="H6539" s="228">
        <v>3142</v>
      </c>
      <c r="I6539" s="228">
        <v>2057700.24</v>
      </c>
      <c r="J6539" s="228">
        <v>384706.85</v>
      </c>
      <c r="K6539" s="228">
        <v>245726</v>
      </c>
      <c r="L6539" s="228">
        <v>2778734.17</v>
      </c>
    </row>
    <row r="6540" spans="1:12">
      <c r="A6540" s="228">
        <v>2012</v>
      </c>
      <c r="B6540" s="228" t="s">
        <v>194</v>
      </c>
      <c r="C6540" s="228" t="s">
        <v>66</v>
      </c>
      <c r="D6540" s="228" t="s">
        <v>205</v>
      </c>
      <c r="E6540" s="228">
        <v>85</v>
      </c>
      <c r="F6540" s="228">
        <v>963</v>
      </c>
      <c r="G6540" s="228">
        <v>330</v>
      </c>
      <c r="H6540" s="228">
        <v>1440</v>
      </c>
      <c r="I6540" s="228">
        <v>927828.2</v>
      </c>
      <c r="J6540" s="228">
        <v>132490.98000000001</v>
      </c>
      <c r="K6540" s="228">
        <v>156466.20000000001</v>
      </c>
      <c r="L6540" s="228">
        <v>1248515.57</v>
      </c>
    </row>
    <row r="6541" spans="1:12">
      <c r="A6541" s="228">
        <v>2012</v>
      </c>
      <c r="B6541" s="228" t="s">
        <v>194</v>
      </c>
      <c r="C6541" s="228" t="s">
        <v>66</v>
      </c>
      <c r="D6541" s="228" t="s">
        <v>205</v>
      </c>
      <c r="E6541" s="228">
        <v>90</v>
      </c>
      <c r="F6541" s="228">
        <v>200</v>
      </c>
      <c r="G6541" s="228">
        <v>62</v>
      </c>
      <c r="H6541" s="228">
        <v>443</v>
      </c>
      <c r="I6541" s="228">
        <v>263241.25</v>
      </c>
      <c r="J6541" s="228">
        <v>29110.79</v>
      </c>
      <c r="K6541" s="228">
        <v>25666</v>
      </c>
      <c r="L6541" s="228">
        <v>323700.58</v>
      </c>
    </row>
    <row r="6542" spans="1:12">
      <c r="A6542" s="228">
        <v>2012</v>
      </c>
      <c r="B6542" s="228" t="s">
        <v>194</v>
      </c>
      <c r="C6542" s="228" t="s">
        <v>66</v>
      </c>
      <c r="D6542" s="228" t="s">
        <v>205</v>
      </c>
      <c r="E6542" s="228">
        <v>95</v>
      </c>
      <c r="F6542" s="228">
        <v>39</v>
      </c>
      <c r="G6542" s="228">
        <v>7</v>
      </c>
      <c r="H6542" s="228">
        <v>28</v>
      </c>
      <c r="I6542" s="228">
        <v>18094</v>
      </c>
      <c r="J6542" s="228">
        <v>2888.59</v>
      </c>
      <c r="K6542" s="228">
        <v>0</v>
      </c>
      <c r="L6542" s="228">
        <v>22185.200000000001</v>
      </c>
    </row>
    <row r="6543" spans="1:12">
      <c r="A6543" s="228">
        <v>2012</v>
      </c>
      <c r="B6543" s="228" t="s">
        <v>194</v>
      </c>
      <c r="C6543" s="228" t="s">
        <v>66</v>
      </c>
      <c r="D6543" s="228" t="s">
        <v>206</v>
      </c>
      <c r="E6543" s="228">
        <v>0</v>
      </c>
      <c r="F6543" s="228">
        <v>5138</v>
      </c>
      <c r="G6543" s="228">
        <v>146</v>
      </c>
      <c r="H6543" s="228">
        <v>580</v>
      </c>
      <c r="I6543" s="228">
        <v>375290.48</v>
      </c>
      <c r="J6543" s="228">
        <v>48444.65</v>
      </c>
      <c r="K6543" s="228">
        <v>9036</v>
      </c>
      <c r="L6543" s="228">
        <v>453435.41</v>
      </c>
    </row>
    <row r="6544" spans="1:12">
      <c r="A6544" s="228">
        <v>2012</v>
      </c>
      <c r="B6544" s="228" t="s">
        <v>194</v>
      </c>
      <c r="C6544" s="228" t="s">
        <v>66</v>
      </c>
      <c r="D6544" s="228" t="s">
        <v>206</v>
      </c>
      <c r="E6544" s="228">
        <v>5</v>
      </c>
      <c r="F6544" s="228">
        <v>5640</v>
      </c>
      <c r="G6544" s="228">
        <v>84</v>
      </c>
      <c r="H6544" s="228">
        <v>109</v>
      </c>
      <c r="I6544" s="228">
        <v>96410.53</v>
      </c>
      <c r="J6544" s="228">
        <v>29464</v>
      </c>
      <c r="K6544" s="228">
        <v>9222</v>
      </c>
      <c r="L6544" s="228">
        <v>152877.59</v>
      </c>
    </row>
    <row r="6545" spans="1:12">
      <c r="A6545" s="228">
        <v>2012</v>
      </c>
      <c r="B6545" s="228" t="s">
        <v>194</v>
      </c>
      <c r="C6545" s="228" t="s">
        <v>66</v>
      </c>
      <c r="D6545" s="228" t="s">
        <v>206</v>
      </c>
      <c r="E6545" s="228">
        <v>10</v>
      </c>
      <c r="F6545" s="228">
        <v>6066</v>
      </c>
      <c r="G6545" s="228">
        <v>67</v>
      </c>
      <c r="H6545" s="228">
        <v>105</v>
      </c>
      <c r="I6545" s="228">
        <v>105772.67</v>
      </c>
      <c r="J6545" s="228">
        <v>45062.3</v>
      </c>
      <c r="K6545" s="228">
        <v>28158</v>
      </c>
      <c r="L6545" s="228">
        <v>195341.66</v>
      </c>
    </row>
    <row r="6546" spans="1:12">
      <c r="A6546" s="228">
        <v>2012</v>
      </c>
      <c r="B6546" s="228" t="s">
        <v>194</v>
      </c>
      <c r="C6546" s="228" t="s">
        <v>66</v>
      </c>
      <c r="D6546" s="228" t="s">
        <v>206</v>
      </c>
      <c r="E6546" s="228">
        <v>15</v>
      </c>
      <c r="F6546" s="228">
        <v>6808</v>
      </c>
      <c r="G6546" s="228">
        <v>217</v>
      </c>
      <c r="H6546" s="228">
        <v>585</v>
      </c>
      <c r="I6546" s="228">
        <v>435815</v>
      </c>
      <c r="J6546" s="228">
        <v>74513.03</v>
      </c>
      <c r="K6546" s="228">
        <v>24256</v>
      </c>
      <c r="L6546" s="228">
        <v>578997.32999999996</v>
      </c>
    </row>
    <row r="6547" spans="1:12">
      <c r="A6547" s="228">
        <v>2012</v>
      </c>
      <c r="B6547" s="228" t="s">
        <v>194</v>
      </c>
      <c r="C6547" s="228" t="s">
        <v>66</v>
      </c>
      <c r="D6547" s="228" t="s">
        <v>206</v>
      </c>
      <c r="E6547" s="228">
        <v>20</v>
      </c>
      <c r="F6547" s="228">
        <v>6246</v>
      </c>
      <c r="G6547" s="228">
        <v>384</v>
      </c>
      <c r="H6547" s="228">
        <v>1098</v>
      </c>
      <c r="I6547" s="228">
        <v>770457.51</v>
      </c>
      <c r="J6547" s="228">
        <v>138017.81</v>
      </c>
      <c r="K6547" s="228">
        <v>34397</v>
      </c>
      <c r="L6547" s="228">
        <v>1037161.78</v>
      </c>
    </row>
    <row r="6548" spans="1:12">
      <c r="A6548" s="228">
        <v>2012</v>
      </c>
      <c r="B6548" s="228" t="s">
        <v>194</v>
      </c>
      <c r="C6548" s="228" t="s">
        <v>66</v>
      </c>
      <c r="D6548" s="228" t="s">
        <v>206</v>
      </c>
      <c r="E6548" s="228">
        <v>25</v>
      </c>
      <c r="F6548" s="228">
        <v>4890</v>
      </c>
      <c r="G6548" s="228">
        <v>483</v>
      </c>
      <c r="H6548" s="228">
        <v>1647</v>
      </c>
      <c r="I6548" s="228">
        <v>1242227.74</v>
      </c>
      <c r="J6548" s="228">
        <v>277425.96999999997</v>
      </c>
      <c r="K6548" s="228">
        <v>70662</v>
      </c>
      <c r="L6548" s="228">
        <v>1749039.83</v>
      </c>
    </row>
    <row r="6549" spans="1:12">
      <c r="A6549" s="228">
        <v>2012</v>
      </c>
      <c r="B6549" s="228" t="s">
        <v>194</v>
      </c>
      <c r="C6549" s="228" t="s">
        <v>66</v>
      </c>
      <c r="D6549" s="228" t="s">
        <v>206</v>
      </c>
      <c r="E6549" s="228">
        <v>30</v>
      </c>
      <c r="F6549" s="228">
        <v>6055</v>
      </c>
      <c r="G6549" s="228">
        <v>607</v>
      </c>
      <c r="H6549" s="228">
        <v>2029</v>
      </c>
      <c r="I6549" s="228">
        <v>1529519.41</v>
      </c>
      <c r="J6549" s="228">
        <v>376235.16</v>
      </c>
      <c r="K6549" s="228">
        <v>56140</v>
      </c>
      <c r="L6549" s="228">
        <v>2167726.5699999998</v>
      </c>
    </row>
    <row r="6550" spans="1:12">
      <c r="A6550" s="228">
        <v>2012</v>
      </c>
      <c r="B6550" s="228" t="s">
        <v>194</v>
      </c>
      <c r="C6550" s="228" t="s">
        <v>66</v>
      </c>
      <c r="D6550" s="228" t="s">
        <v>206</v>
      </c>
      <c r="E6550" s="228">
        <v>35</v>
      </c>
      <c r="F6550" s="228">
        <v>6639</v>
      </c>
      <c r="G6550" s="228">
        <v>643</v>
      </c>
      <c r="H6550" s="228">
        <v>1990</v>
      </c>
      <c r="I6550" s="228">
        <v>1548810.91</v>
      </c>
      <c r="J6550" s="228">
        <v>328835.34000000003</v>
      </c>
      <c r="K6550" s="228">
        <v>86353</v>
      </c>
      <c r="L6550" s="228">
        <v>2149224.75</v>
      </c>
    </row>
    <row r="6551" spans="1:12">
      <c r="A6551" s="228">
        <v>2012</v>
      </c>
      <c r="B6551" s="228" t="s">
        <v>194</v>
      </c>
      <c r="C6551" s="228" t="s">
        <v>66</v>
      </c>
      <c r="D6551" s="228" t="s">
        <v>206</v>
      </c>
      <c r="E6551" s="228">
        <v>40</v>
      </c>
      <c r="F6551" s="228">
        <v>8102</v>
      </c>
      <c r="G6551" s="228">
        <v>628</v>
      </c>
      <c r="H6551" s="228">
        <v>1818</v>
      </c>
      <c r="I6551" s="228">
        <v>1411770.92</v>
      </c>
      <c r="J6551" s="228">
        <v>316207.42</v>
      </c>
      <c r="K6551" s="228">
        <v>230592</v>
      </c>
      <c r="L6551" s="228">
        <v>2146368.9500000002</v>
      </c>
    </row>
    <row r="6552" spans="1:12">
      <c r="A6552" s="228">
        <v>2012</v>
      </c>
      <c r="B6552" s="228" t="s">
        <v>194</v>
      </c>
      <c r="C6552" s="228" t="s">
        <v>66</v>
      </c>
      <c r="D6552" s="228" t="s">
        <v>206</v>
      </c>
      <c r="E6552" s="228">
        <v>45</v>
      </c>
      <c r="F6552" s="228">
        <v>8669</v>
      </c>
      <c r="G6552" s="228">
        <v>646</v>
      </c>
      <c r="H6552" s="228">
        <v>1404</v>
      </c>
      <c r="I6552" s="228">
        <v>1312069.6299999999</v>
      </c>
      <c r="J6552" s="228">
        <v>328600.77</v>
      </c>
      <c r="K6552" s="228">
        <v>209698</v>
      </c>
      <c r="L6552" s="228">
        <v>2070053.39</v>
      </c>
    </row>
    <row r="6553" spans="1:12">
      <c r="A6553" s="228">
        <v>2012</v>
      </c>
      <c r="B6553" s="228" t="s">
        <v>194</v>
      </c>
      <c r="C6553" s="228" t="s">
        <v>66</v>
      </c>
      <c r="D6553" s="228" t="s">
        <v>206</v>
      </c>
      <c r="E6553" s="228">
        <v>50</v>
      </c>
      <c r="F6553" s="228">
        <v>10609</v>
      </c>
      <c r="G6553" s="228">
        <v>957</v>
      </c>
      <c r="H6553" s="228">
        <v>2282</v>
      </c>
      <c r="I6553" s="228">
        <v>1835767.1</v>
      </c>
      <c r="J6553" s="228">
        <v>483011.67</v>
      </c>
      <c r="K6553" s="228">
        <v>342171.3</v>
      </c>
      <c r="L6553" s="228">
        <v>2962028.96</v>
      </c>
    </row>
    <row r="6554" spans="1:12">
      <c r="A6554" s="228">
        <v>2012</v>
      </c>
      <c r="B6554" s="228" t="s">
        <v>194</v>
      </c>
      <c r="C6554" s="228" t="s">
        <v>66</v>
      </c>
      <c r="D6554" s="228" t="s">
        <v>206</v>
      </c>
      <c r="E6554" s="228">
        <v>55</v>
      </c>
      <c r="F6554" s="228">
        <v>10602</v>
      </c>
      <c r="G6554" s="228">
        <v>1010</v>
      </c>
      <c r="H6554" s="228">
        <v>2570</v>
      </c>
      <c r="I6554" s="228">
        <v>2061479.77</v>
      </c>
      <c r="J6554" s="228">
        <v>517398.47</v>
      </c>
      <c r="K6554" s="228">
        <v>630289.30000000005</v>
      </c>
      <c r="L6554" s="228">
        <v>3512559.93</v>
      </c>
    </row>
    <row r="6555" spans="1:12">
      <c r="A6555" s="228">
        <v>2012</v>
      </c>
      <c r="B6555" s="228" t="s">
        <v>194</v>
      </c>
      <c r="C6555" s="228" t="s">
        <v>66</v>
      </c>
      <c r="D6555" s="228" t="s">
        <v>206</v>
      </c>
      <c r="E6555" s="228">
        <v>60</v>
      </c>
      <c r="F6555" s="228">
        <v>9933</v>
      </c>
      <c r="G6555" s="228">
        <v>1129</v>
      </c>
      <c r="H6555" s="228">
        <v>2538</v>
      </c>
      <c r="I6555" s="228">
        <v>2229647.56</v>
      </c>
      <c r="J6555" s="228">
        <v>565872.35</v>
      </c>
      <c r="K6555" s="228">
        <v>678399.8</v>
      </c>
      <c r="L6555" s="228">
        <v>3696384.55</v>
      </c>
    </row>
    <row r="6556" spans="1:12">
      <c r="A6556" s="228">
        <v>2012</v>
      </c>
      <c r="B6556" s="228" t="s">
        <v>194</v>
      </c>
      <c r="C6556" s="228" t="s">
        <v>66</v>
      </c>
      <c r="D6556" s="228" t="s">
        <v>206</v>
      </c>
      <c r="E6556" s="228">
        <v>65</v>
      </c>
      <c r="F6556" s="228">
        <v>8104</v>
      </c>
      <c r="G6556" s="228">
        <v>1178</v>
      </c>
      <c r="H6556" s="228">
        <v>2885</v>
      </c>
      <c r="I6556" s="228">
        <v>2433916.2400000002</v>
      </c>
      <c r="J6556" s="228">
        <v>669427.43999999994</v>
      </c>
      <c r="K6556" s="228">
        <v>1024747.3</v>
      </c>
      <c r="L6556" s="228">
        <v>4403158.8899999997</v>
      </c>
    </row>
    <row r="6557" spans="1:12">
      <c r="A6557" s="228">
        <v>2012</v>
      </c>
      <c r="B6557" s="228" t="s">
        <v>194</v>
      </c>
      <c r="C6557" s="228" t="s">
        <v>66</v>
      </c>
      <c r="D6557" s="228" t="s">
        <v>206</v>
      </c>
      <c r="E6557" s="228">
        <v>70</v>
      </c>
      <c r="F6557" s="228">
        <v>5623</v>
      </c>
      <c r="G6557" s="228">
        <v>1082</v>
      </c>
      <c r="H6557" s="228">
        <v>3455</v>
      </c>
      <c r="I6557" s="228">
        <v>2589023.3199999998</v>
      </c>
      <c r="J6557" s="228">
        <v>601269.34</v>
      </c>
      <c r="K6557" s="228">
        <v>736311.25</v>
      </c>
      <c r="L6557" s="228">
        <v>4062456.08</v>
      </c>
    </row>
    <row r="6558" spans="1:12">
      <c r="A6558" s="228">
        <v>2012</v>
      </c>
      <c r="B6558" s="228" t="s">
        <v>194</v>
      </c>
      <c r="C6558" s="228" t="s">
        <v>66</v>
      </c>
      <c r="D6558" s="228" t="s">
        <v>206</v>
      </c>
      <c r="E6558" s="228">
        <v>75</v>
      </c>
      <c r="F6558" s="228">
        <v>4185</v>
      </c>
      <c r="G6558" s="228">
        <v>846</v>
      </c>
      <c r="H6558" s="228">
        <v>3354</v>
      </c>
      <c r="I6558" s="228">
        <v>2417361.09</v>
      </c>
      <c r="J6558" s="228">
        <v>481020.9</v>
      </c>
      <c r="K6558" s="228">
        <v>635449.25</v>
      </c>
      <c r="L6558" s="228">
        <v>3670950.32</v>
      </c>
    </row>
    <row r="6559" spans="1:12">
      <c r="A6559" s="228">
        <v>2012</v>
      </c>
      <c r="B6559" s="228" t="s">
        <v>194</v>
      </c>
      <c r="C6559" s="228" t="s">
        <v>66</v>
      </c>
      <c r="D6559" s="228" t="s">
        <v>206</v>
      </c>
      <c r="E6559" s="228">
        <v>80</v>
      </c>
      <c r="F6559" s="228">
        <v>3043</v>
      </c>
      <c r="G6559" s="228">
        <v>747</v>
      </c>
      <c r="H6559" s="228">
        <v>3350</v>
      </c>
      <c r="I6559" s="228">
        <v>2443218.96</v>
      </c>
      <c r="J6559" s="228">
        <v>410574.79</v>
      </c>
      <c r="K6559" s="228">
        <v>352393.05</v>
      </c>
      <c r="L6559" s="228">
        <v>3283831.27</v>
      </c>
    </row>
    <row r="6560" spans="1:12">
      <c r="A6560" s="228">
        <v>2012</v>
      </c>
      <c r="B6560" s="228" t="s">
        <v>194</v>
      </c>
      <c r="C6560" s="228" t="s">
        <v>66</v>
      </c>
      <c r="D6560" s="228" t="s">
        <v>206</v>
      </c>
      <c r="E6560" s="228">
        <v>85</v>
      </c>
      <c r="F6560" s="228">
        <v>1748</v>
      </c>
      <c r="G6560" s="228">
        <v>391</v>
      </c>
      <c r="H6560" s="228">
        <v>2404</v>
      </c>
      <c r="I6560" s="228">
        <v>1456327.35</v>
      </c>
      <c r="J6560" s="228">
        <v>202347.21</v>
      </c>
      <c r="K6560" s="228">
        <v>155750.1</v>
      </c>
      <c r="L6560" s="228">
        <v>1862170.29</v>
      </c>
    </row>
    <row r="6561" spans="1:12">
      <c r="A6561" s="228">
        <v>2012</v>
      </c>
      <c r="B6561" s="228" t="s">
        <v>194</v>
      </c>
      <c r="C6561" s="228" t="s">
        <v>66</v>
      </c>
      <c r="D6561" s="228" t="s">
        <v>206</v>
      </c>
      <c r="E6561" s="228">
        <v>90</v>
      </c>
      <c r="F6561" s="228">
        <v>652</v>
      </c>
      <c r="G6561" s="228">
        <v>132</v>
      </c>
      <c r="H6561" s="228">
        <v>847</v>
      </c>
      <c r="I6561" s="228">
        <v>510182.75</v>
      </c>
      <c r="J6561" s="228">
        <v>79087.710000000006</v>
      </c>
      <c r="K6561" s="228">
        <v>13849</v>
      </c>
      <c r="L6561" s="228">
        <v>616913.48</v>
      </c>
    </row>
    <row r="6562" spans="1:12">
      <c r="A6562" s="228">
        <v>2012</v>
      </c>
      <c r="B6562" s="228" t="s">
        <v>194</v>
      </c>
      <c r="C6562" s="228" t="s">
        <v>66</v>
      </c>
      <c r="D6562" s="228" t="s">
        <v>206</v>
      </c>
      <c r="E6562" s="228">
        <v>95</v>
      </c>
      <c r="F6562" s="228">
        <v>197</v>
      </c>
      <c r="G6562" s="228">
        <v>25</v>
      </c>
      <c r="H6562" s="228">
        <v>149</v>
      </c>
      <c r="I6562" s="228">
        <v>121563.02</v>
      </c>
      <c r="J6562" s="228">
        <v>13690.23</v>
      </c>
      <c r="K6562" s="228">
        <v>1802</v>
      </c>
      <c r="L6562" s="228">
        <v>140580.5</v>
      </c>
    </row>
    <row r="6563" spans="1:12">
      <c r="A6563" s="228">
        <v>2012</v>
      </c>
      <c r="B6563" s="228" t="s">
        <v>194</v>
      </c>
      <c r="C6563" s="228" t="s">
        <v>68</v>
      </c>
      <c r="D6563" s="228" t="s">
        <v>205</v>
      </c>
      <c r="E6563" s="228">
        <v>0</v>
      </c>
      <c r="F6563" s="228">
        <v>7111</v>
      </c>
      <c r="G6563" s="228">
        <v>247</v>
      </c>
      <c r="H6563" s="228">
        <v>682</v>
      </c>
      <c r="I6563" s="228">
        <v>376939.08</v>
      </c>
      <c r="J6563" s="228">
        <v>45178.02</v>
      </c>
      <c r="K6563" s="228">
        <v>11519</v>
      </c>
      <c r="L6563" s="228">
        <v>493709.66</v>
      </c>
    </row>
    <row r="6564" spans="1:12">
      <c r="A6564" s="228">
        <v>2012</v>
      </c>
      <c r="B6564" s="228" t="s">
        <v>194</v>
      </c>
      <c r="C6564" s="228" t="s">
        <v>68</v>
      </c>
      <c r="D6564" s="228" t="s">
        <v>205</v>
      </c>
      <c r="E6564" s="228">
        <v>5</v>
      </c>
      <c r="F6564" s="228">
        <v>6858</v>
      </c>
      <c r="G6564" s="228">
        <v>88</v>
      </c>
      <c r="H6564" s="228">
        <v>162</v>
      </c>
      <c r="I6564" s="228">
        <v>120599.83</v>
      </c>
      <c r="J6564" s="228">
        <v>20564.650000000001</v>
      </c>
      <c r="K6564" s="228">
        <v>9737</v>
      </c>
      <c r="L6564" s="228">
        <v>187870.46</v>
      </c>
    </row>
    <row r="6565" spans="1:12">
      <c r="A6565" s="228">
        <v>2012</v>
      </c>
      <c r="B6565" s="228" t="s">
        <v>194</v>
      </c>
      <c r="C6565" s="228" t="s">
        <v>68</v>
      </c>
      <c r="D6565" s="228" t="s">
        <v>205</v>
      </c>
      <c r="E6565" s="228">
        <v>10</v>
      </c>
      <c r="F6565" s="228">
        <v>6431</v>
      </c>
      <c r="G6565" s="228">
        <v>58</v>
      </c>
      <c r="H6565" s="228">
        <v>80</v>
      </c>
      <c r="I6565" s="228">
        <v>59905.5</v>
      </c>
      <c r="J6565" s="228">
        <v>9099.15</v>
      </c>
      <c r="K6565" s="228">
        <v>9859</v>
      </c>
      <c r="L6565" s="228">
        <v>98364.15</v>
      </c>
    </row>
    <row r="6566" spans="1:12">
      <c r="A6566" s="228">
        <v>2012</v>
      </c>
      <c r="B6566" s="228" t="s">
        <v>194</v>
      </c>
      <c r="C6566" s="228" t="s">
        <v>68</v>
      </c>
      <c r="D6566" s="228" t="s">
        <v>205</v>
      </c>
      <c r="E6566" s="228">
        <v>15</v>
      </c>
      <c r="F6566" s="228">
        <v>6777</v>
      </c>
      <c r="G6566" s="228">
        <v>147</v>
      </c>
      <c r="H6566" s="228">
        <v>238</v>
      </c>
      <c r="I6566" s="228">
        <v>248495.44</v>
      </c>
      <c r="J6566" s="228">
        <v>31774.11</v>
      </c>
      <c r="K6566" s="228">
        <v>59260</v>
      </c>
      <c r="L6566" s="228">
        <v>440750.59</v>
      </c>
    </row>
    <row r="6567" spans="1:12">
      <c r="A6567" s="228">
        <v>2012</v>
      </c>
      <c r="B6567" s="228" t="s">
        <v>194</v>
      </c>
      <c r="C6567" s="228" t="s">
        <v>68</v>
      </c>
      <c r="D6567" s="228" t="s">
        <v>205</v>
      </c>
      <c r="E6567" s="228">
        <v>20</v>
      </c>
      <c r="F6567" s="228">
        <v>5626</v>
      </c>
      <c r="G6567" s="228">
        <v>120</v>
      </c>
      <c r="H6567" s="228">
        <v>157</v>
      </c>
      <c r="I6567" s="228">
        <v>173374.14</v>
      </c>
      <c r="J6567" s="228">
        <v>41356.71</v>
      </c>
      <c r="K6567" s="228">
        <v>83119</v>
      </c>
      <c r="L6567" s="228">
        <v>409890.56</v>
      </c>
    </row>
    <row r="6568" spans="1:12">
      <c r="A6568" s="228">
        <v>2012</v>
      </c>
      <c r="B6568" s="228" t="s">
        <v>194</v>
      </c>
      <c r="C6568" s="228" t="s">
        <v>68</v>
      </c>
      <c r="D6568" s="228" t="s">
        <v>205</v>
      </c>
      <c r="E6568" s="228">
        <v>25</v>
      </c>
      <c r="F6568" s="228">
        <v>5901</v>
      </c>
      <c r="G6568" s="228">
        <v>167</v>
      </c>
      <c r="H6568" s="228">
        <v>290</v>
      </c>
      <c r="I6568" s="228">
        <v>202724.95</v>
      </c>
      <c r="J6568" s="228">
        <v>31391.43</v>
      </c>
      <c r="K6568" s="228">
        <v>80793</v>
      </c>
      <c r="L6568" s="228">
        <v>425200.52</v>
      </c>
    </row>
    <row r="6569" spans="1:12">
      <c r="A6569" s="228">
        <v>2012</v>
      </c>
      <c r="B6569" s="228" t="s">
        <v>194</v>
      </c>
      <c r="C6569" s="228" t="s">
        <v>68</v>
      </c>
      <c r="D6569" s="228" t="s">
        <v>205</v>
      </c>
      <c r="E6569" s="228">
        <v>30</v>
      </c>
      <c r="F6569" s="228">
        <v>8173</v>
      </c>
      <c r="G6569" s="228">
        <v>142</v>
      </c>
      <c r="H6569" s="228">
        <v>194</v>
      </c>
      <c r="I6569" s="228">
        <v>197503.85</v>
      </c>
      <c r="J6569" s="228">
        <v>54416.57</v>
      </c>
      <c r="K6569" s="228">
        <v>38080</v>
      </c>
      <c r="L6569" s="228">
        <v>430011.56</v>
      </c>
    </row>
    <row r="6570" spans="1:12">
      <c r="A6570" s="228">
        <v>2012</v>
      </c>
      <c r="B6570" s="228" t="s">
        <v>194</v>
      </c>
      <c r="C6570" s="228" t="s">
        <v>68</v>
      </c>
      <c r="D6570" s="228" t="s">
        <v>205</v>
      </c>
      <c r="E6570" s="228">
        <v>35</v>
      </c>
      <c r="F6570" s="228">
        <v>7732</v>
      </c>
      <c r="G6570" s="228">
        <v>171</v>
      </c>
      <c r="H6570" s="228">
        <v>306</v>
      </c>
      <c r="I6570" s="228">
        <v>271174.8</v>
      </c>
      <c r="J6570" s="228">
        <v>60525.39</v>
      </c>
      <c r="K6570" s="228">
        <v>54984.25</v>
      </c>
      <c r="L6570" s="228">
        <v>551953.54</v>
      </c>
    </row>
    <row r="6571" spans="1:12">
      <c r="A6571" s="228">
        <v>2012</v>
      </c>
      <c r="B6571" s="228" t="s">
        <v>194</v>
      </c>
      <c r="C6571" s="228" t="s">
        <v>68</v>
      </c>
      <c r="D6571" s="228" t="s">
        <v>205</v>
      </c>
      <c r="E6571" s="228">
        <v>40</v>
      </c>
      <c r="F6571" s="228">
        <v>7841</v>
      </c>
      <c r="G6571" s="228">
        <v>206</v>
      </c>
      <c r="H6571" s="228">
        <v>375</v>
      </c>
      <c r="I6571" s="228">
        <v>363306.97</v>
      </c>
      <c r="J6571" s="228">
        <v>68326.33</v>
      </c>
      <c r="K6571" s="228">
        <v>69873</v>
      </c>
      <c r="L6571" s="228">
        <v>692745.15</v>
      </c>
    </row>
    <row r="6572" spans="1:12">
      <c r="A6572" s="228">
        <v>2012</v>
      </c>
      <c r="B6572" s="228" t="s">
        <v>194</v>
      </c>
      <c r="C6572" s="228" t="s">
        <v>68</v>
      </c>
      <c r="D6572" s="228" t="s">
        <v>205</v>
      </c>
      <c r="E6572" s="228">
        <v>45</v>
      </c>
      <c r="F6572" s="228">
        <v>7316</v>
      </c>
      <c r="G6572" s="228">
        <v>235</v>
      </c>
      <c r="H6572" s="228">
        <v>360</v>
      </c>
      <c r="I6572" s="228">
        <v>338041.06</v>
      </c>
      <c r="J6572" s="228">
        <v>90712.93</v>
      </c>
      <c r="K6572" s="228">
        <v>147861.25</v>
      </c>
      <c r="L6572" s="228">
        <v>768317.06</v>
      </c>
    </row>
    <row r="6573" spans="1:12">
      <c r="A6573" s="228">
        <v>2012</v>
      </c>
      <c r="B6573" s="228" t="s">
        <v>194</v>
      </c>
      <c r="C6573" s="228" t="s">
        <v>68</v>
      </c>
      <c r="D6573" s="228" t="s">
        <v>205</v>
      </c>
      <c r="E6573" s="228">
        <v>50</v>
      </c>
      <c r="F6573" s="228">
        <v>7744</v>
      </c>
      <c r="G6573" s="228">
        <v>423</v>
      </c>
      <c r="H6573" s="228">
        <v>818</v>
      </c>
      <c r="I6573" s="228">
        <v>746636.63</v>
      </c>
      <c r="J6573" s="228">
        <v>165134.59</v>
      </c>
      <c r="K6573" s="228">
        <v>164622.37</v>
      </c>
      <c r="L6573" s="228">
        <v>1345683</v>
      </c>
    </row>
    <row r="6574" spans="1:12">
      <c r="A6574" s="228">
        <v>2012</v>
      </c>
      <c r="B6574" s="228" t="s">
        <v>194</v>
      </c>
      <c r="C6574" s="228" t="s">
        <v>68</v>
      </c>
      <c r="D6574" s="228" t="s">
        <v>205</v>
      </c>
      <c r="E6574" s="228">
        <v>55</v>
      </c>
      <c r="F6574" s="228">
        <v>7121</v>
      </c>
      <c r="G6574" s="228">
        <v>484</v>
      </c>
      <c r="H6574" s="228">
        <v>758</v>
      </c>
      <c r="I6574" s="228">
        <v>766475.78</v>
      </c>
      <c r="J6574" s="228">
        <v>170827.02</v>
      </c>
      <c r="K6574" s="228">
        <v>206748.75</v>
      </c>
      <c r="L6574" s="228">
        <v>1475703.71</v>
      </c>
    </row>
    <row r="6575" spans="1:12">
      <c r="A6575" s="228">
        <v>2012</v>
      </c>
      <c r="B6575" s="228" t="s">
        <v>194</v>
      </c>
      <c r="C6575" s="228" t="s">
        <v>68</v>
      </c>
      <c r="D6575" s="228" t="s">
        <v>205</v>
      </c>
      <c r="E6575" s="228">
        <v>60</v>
      </c>
      <c r="F6575" s="228">
        <v>6543</v>
      </c>
      <c r="G6575" s="228">
        <v>645</v>
      </c>
      <c r="H6575" s="228">
        <v>1207</v>
      </c>
      <c r="I6575" s="228">
        <v>1199384.69</v>
      </c>
      <c r="J6575" s="228">
        <v>262274.2</v>
      </c>
      <c r="K6575" s="228">
        <v>420684.25</v>
      </c>
      <c r="L6575" s="228">
        <v>2322392.75</v>
      </c>
    </row>
    <row r="6576" spans="1:12">
      <c r="A6576" s="228">
        <v>2012</v>
      </c>
      <c r="B6576" s="228" t="s">
        <v>194</v>
      </c>
      <c r="C6576" s="228" t="s">
        <v>68</v>
      </c>
      <c r="D6576" s="228" t="s">
        <v>205</v>
      </c>
      <c r="E6576" s="228">
        <v>65</v>
      </c>
      <c r="F6576" s="228">
        <v>4964</v>
      </c>
      <c r="G6576" s="228">
        <v>649</v>
      </c>
      <c r="H6576" s="228">
        <v>1512</v>
      </c>
      <c r="I6576" s="228">
        <v>1416173.38</v>
      </c>
      <c r="J6576" s="228">
        <v>268811.45</v>
      </c>
      <c r="K6576" s="228">
        <v>542943.19999999995</v>
      </c>
      <c r="L6576" s="228">
        <v>2658629.87</v>
      </c>
    </row>
    <row r="6577" spans="1:12">
      <c r="A6577" s="228">
        <v>2012</v>
      </c>
      <c r="B6577" s="228" t="s">
        <v>194</v>
      </c>
      <c r="C6577" s="228" t="s">
        <v>68</v>
      </c>
      <c r="D6577" s="228" t="s">
        <v>205</v>
      </c>
      <c r="E6577" s="228">
        <v>70</v>
      </c>
      <c r="F6577" s="228">
        <v>2889</v>
      </c>
      <c r="G6577" s="228">
        <v>531</v>
      </c>
      <c r="H6577" s="228">
        <v>1338</v>
      </c>
      <c r="I6577" s="228">
        <v>1091771.3400000001</v>
      </c>
      <c r="J6577" s="228">
        <v>210428.89</v>
      </c>
      <c r="K6577" s="228">
        <v>266397.25</v>
      </c>
      <c r="L6577" s="228">
        <v>1853317.42</v>
      </c>
    </row>
    <row r="6578" spans="1:12">
      <c r="A6578" s="228">
        <v>2012</v>
      </c>
      <c r="B6578" s="228" t="s">
        <v>194</v>
      </c>
      <c r="C6578" s="228" t="s">
        <v>68</v>
      </c>
      <c r="D6578" s="228" t="s">
        <v>205</v>
      </c>
      <c r="E6578" s="228">
        <v>75</v>
      </c>
      <c r="F6578" s="228">
        <v>1747</v>
      </c>
      <c r="G6578" s="228">
        <v>386</v>
      </c>
      <c r="H6578" s="228">
        <v>1233</v>
      </c>
      <c r="I6578" s="228">
        <v>1060938.51</v>
      </c>
      <c r="J6578" s="228">
        <v>192885.53</v>
      </c>
      <c r="K6578" s="228">
        <v>298762.8</v>
      </c>
      <c r="L6578" s="228">
        <v>1748379.59</v>
      </c>
    </row>
    <row r="6579" spans="1:12">
      <c r="A6579" s="228">
        <v>2012</v>
      </c>
      <c r="B6579" s="228" t="s">
        <v>194</v>
      </c>
      <c r="C6579" s="228" t="s">
        <v>68</v>
      </c>
      <c r="D6579" s="228" t="s">
        <v>205</v>
      </c>
      <c r="E6579" s="228">
        <v>80</v>
      </c>
      <c r="F6579" s="228">
        <v>1234</v>
      </c>
      <c r="G6579" s="228">
        <v>355</v>
      </c>
      <c r="H6579" s="228">
        <v>1214</v>
      </c>
      <c r="I6579" s="228">
        <v>783316.86</v>
      </c>
      <c r="J6579" s="228">
        <v>125924.93</v>
      </c>
      <c r="K6579" s="228">
        <v>164469.04999999999</v>
      </c>
      <c r="L6579" s="228">
        <v>1193178.48</v>
      </c>
    </row>
    <row r="6580" spans="1:12">
      <c r="A6580" s="228">
        <v>2012</v>
      </c>
      <c r="B6580" s="228" t="s">
        <v>194</v>
      </c>
      <c r="C6580" s="228" t="s">
        <v>68</v>
      </c>
      <c r="D6580" s="228" t="s">
        <v>205</v>
      </c>
      <c r="E6580" s="228">
        <v>85</v>
      </c>
      <c r="F6580" s="228">
        <v>575</v>
      </c>
      <c r="G6580" s="228">
        <v>237</v>
      </c>
      <c r="H6580" s="228">
        <v>745</v>
      </c>
      <c r="I6580" s="228">
        <v>384883.05</v>
      </c>
      <c r="J6580" s="228">
        <v>40926.03</v>
      </c>
      <c r="K6580" s="228">
        <v>16710</v>
      </c>
      <c r="L6580" s="228">
        <v>482765.66</v>
      </c>
    </row>
    <row r="6581" spans="1:12">
      <c r="A6581" s="228">
        <v>2012</v>
      </c>
      <c r="B6581" s="228" t="s">
        <v>194</v>
      </c>
      <c r="C6581" s="228" t="s">
        <v>68</v>
      </c>
      <c r="D6581" s="228" t="s">
        <v>205</v>
      </c>
      <c r="E6581" s="228">
        <v>90</v>
      </c>
      <c r="F6581" s="228">
        <v>115</v>
      </c>
      <c r="G6581" s="228">
        <v>72</v>
      </c>
      <c r="H6581" s="228">
        <v>213</v>
      </c>
      <c r="I6581" s="228">
        <v>118132.2</v>
      </c>
      <c r="J6581" s="228">
        <v>11435.44</v>
      </c>
      <c r="K6581" s="228">
        <v>22689.8</v>
      </c>
      <c r="L6581" s="228">
        <v>159834.42000000001</v>
      </c>
    </row>
    <row r="6582" spans="1:12">
      <c r="A6582" s="228">
        <v>2012</v>
      </c>
      <c r="B6582" s="228" t="s">
        <v>194</v>
      </c>
      <c r="C6582" s="228" t="s">
        <v>68</v>
      </c>
      <c r="D6582" s="228" t="s">
        <v>205</v>
      </c>
      <c r="E6582" s="228">
        <v>95</v>
      </c>
      <c r="F6582" s="228">
        <v>22</v>
      </c>
      <c r="G6582" s="228">
        <v>2</v>
      </c>
      <c r="H6582" s="228">
        <v>4</v>
      </c>
      <c r="I6582" s="228">
        <v>3056</v>
      </c>
      <c r="J6582" s="228">
        <v>1969.53</v>
      </c>
      <c r="K6582" s="228">
        <v>0</v>
      </c>
      <c r="L6582" s="228">
        <v>5693.78</v>
      </c>
    </row>
    <row r="6583" spans="1:12">
      <c r="A6583" s="228">
        <v>2012</v>
      </c>
      <c r="B6583" s="228" t="s">
        <v>194</v>
      </c>
      <c r="C6583" s="228" t="s">
        <v>68</v>
      </c>
      <c r="D6583" s="228" t="s">
        <v>206</v>
      </c>
      <c r="E6583" s="228">
        <v>0</v>
      </c>
      <c r="F6583" s="228">
        <v>6582</v>
      </c>
      <c r="G6583" s="228">
        <v>195</v>
      </c>
      <c r="H6583" s="228">
        <v>692</v>
      </c>
      <c r="I6583" s="228">
        <v>388908.74</v>
      </c>
      <c r="J6583" s="228">
        <v>39845.129999999997</v>
      </c>
      <c r="K6583" s="228">
        <v>10279</v>
      </c>
      <c r="L6583" s="228">
        <v>483252.76</v>
      </c>
    </row>
    <row r="6584" spans="1:12">
      <c r="A6584" s="228">
        <v>2012</v>
      </c>
      <c r="B6584" s="228" t="s">
        <v>194</v>
      </c>
      <c r="C6584" s="228" t="s">
        <v>68</v>
      </c>
      <c r="D6584" s="228" t="s">
        <v>206</v>
      </c>
      <c r="E6584" s="228">
        <v>5</v>
      </c>
      <c r="F6584" s="228">
        <v>6476</v>
      </c>
      <c r="G6584" s="228">
        <v>80</v>
      </c>
      <c r="H6584" s="228">
        <v>146</v>
      </c>
      <c r="I6584" s="228">
        <v>93356.99</v>
      </c>
      <c r="J6584" s="228">
        <v>16780</v>
      </c>
      <c r="K6584" s="228">
        <v>1985</v>
      </c>
      <c r="L6584" s="228">
        <v>138770.04</v>
      </c>
    </row>
    <row r="6585" spans="1:12">
      <c r="A6585" s="228">
        <v>2012</v>
      </c>
      <c r="B6585" s="228" t="s">
        <v>194</v>
      </c>
      <c r="C6585" s="228" t="s">
        <v>68</v>
      </c>
      <c r="D6585" s="228" t="s">
        <v>206</v>
      </c>
      <c r="E6585" s="228">
        <v>10</v>
      </c>
      <c r="F6585" s="228">
        <v>6143</v>
      </c>
      <c r="G6585" s="228">
        <v>45</v>
      </c>
      <c r="H6585" s="228">
        <v>66</v>
      </c>
      <c r="I6585" s="228">
        <v>50702.98</v>
      </c>
      <c r="J6585" s="228">
        <v>13575.95</v>
      </c>
      <c r="K6585" s="228">
        <v>2313</v>
      </c>
      <c r="L6585" s="228">
        <v>92270.77</v>
      </c>
    </row>
    <row r="6586" spans="1:12">
      <c r="A6586" s="228">
        <v>2012</v>
      </c>
      <c r="B6586" s="228" t="s">
        <v>194</v>
      </c>
      <c r="C6586" s="228" t="s">
        <v>68</v>
      </c>
      <c r="D6586" s="228" t="s">
        <v>206</v>
      </c>
      <c r="E6586" s="228">
        <v>15</v>
      </c>
      <c r="F6586" s="228">
        <v>6503</v>
      </c>
      <c r="G6586" s="228">
        <v>154</v>
      </c>
      <c r="H6586" s="228">
        <v>436</v>
      </c>
      <c r="I6586" s="228">
        <v>328771.3</v>
      </c>
      <c r="J6586" s="228">
        <v>54169.59</v>
      </c>
      <c r="K6586" s="228">
        <v>99108</v>
      </c>
      <c r="L6586" s="228">
        <v>563430.64</v>
      </c>
    </row>
    <row r="6587" spans="1:12">
      <c r="A6587" s="228">
        <v>2012</v>
      </c>
      <c r="B6587" s="228" t="s">
        <v>194</v>
      </c>
      <c r="C6587" s="228" t="s">
        <v>68</v>
      </c>
      <c r="D6587" s="228" t="s">
        <v>206</v>
      </c>
      <c r="E6587" s="228">
        <v>20</v>
      </c>
      <c r="F6587" s="228">
        <v>5940</v>
      </c>
      <c r="G6587" s="228">
        <v>250</v>
      </c>
      <c r="H6587" s="228">
        <v>463</v>
      </c>
      <c r="I6587" s="228">
        <v>337298.76</v>
      </c>
      <c r="J6587" s="228">
        <v>59049.11</v>
      </c>
      <c r="K6587" s="228">
        <v>29402</v>
      </c>
      <c r="L6587" s="228">
        <v>550640.48</v>
      </c>
    </row>
    <row r="6588" spans="1:12">
      <c r="A6588" s="228">
        <v>2012</v>
      </c>
      <c r="B6588" s="228" t="s">
        <v>194</v>
      </c>
      <c r="C6588" s="228" t="s">
        <v>68</v>
      </c>
      <c r="D6588" s="228" t="s">
        <v>206</v>
      </c>
      <c r="E6588" s="228">
        <v>25</v>
      </c>
      <c r="F6588" s="228">
        <v>7401</v>
      </c>
      <c r="G6588" s="228">
        <v>283</v>
      </c>
      <c r="H6588" s="228">
        <v>710</v>
      </c>
      <c r="I6588" s="228">
        <v>570703.42000000004</v>
      </c>
      <c r="J6588" s="228">
        <v>142626.71</v>
      </c>
      <c r="K6588" s="228">
        <v>69074</v>
      </c>
      <c r="L6588" s="228">
        <v>993930.45</v>
      </c>
    </row>
    <row r="6589" spans="1:12">
      <c r="A6589" s="228">
        <v>2012</v>
      </c>
      <c r="B6589" s="228" t="s">
        <v>194</v>
      </c>
      <c r="C6589" s="228" t="s">
        <v>68</v>
      </c>
      <c r="D6589" s="228" t="s">
        <v>206</v>
      </c>
      <c r="E6589" s="228">
        <v>30</v>
      </c>
      <c r="F6589" s="228">
        <v>9526</v>
      </c>
      <c r="G6589" s="228">
        <v>556</v>
      </c>
      <c r="H6589" s="228">
        <v>1522</v>
      </c>
      <c r="I6589" s="228">
        <v>1141853.7</v>
      </c>
      <c r="J6589" s="228">
        <v>261224.46</v>
      </c>
      <c r="K6589" s="228">
        <v>52398</v>
      </c>
      <c r="L6589" s="228">
        <v>1823520.17</v>
      </c>
    </row>
    <row r="6590" spans="1:12">
      <c r="A6590" s="228">
        <v>2012</v>
      </c>
      <c r="B6590" s="228" t="s">
        <v>194</v>
      </c>
      <c r="C6590" s="228" t="s">
        <v>68</v>
      </c>
      <c r="D6590" s="228" t="s">
        <v>206</v>
      </c>
      <c r="E6590" s="228">
        <v>35</v>
      </c>
      <c r="F6590" s="228">
        <v>8744</v>
      </c>
      <c r="G6590" s="228">
        <v>502</v>
      </c>
      <c r="H6590" s="228">
        <v>1192</v>
      </c>
      <c r="I6590" s="228">
        <v>959722.31</v>
      </c>
      <c r="J6590" s="228">
        <v>247375.48</v>
      </c>
      <c r="K6590" s="228">
        <v>75465</v>
      </c>
      <c r="L6590" s="228">
        <v>1638187.35</v>
      </c>
    </row>
    <row r="6591" spans="1:12">
      <c r="A6591" s="228">
        <v>2012</v>
      </c>
      <c r="B6591" s="228" t="s">
        <v>194</v>
      </c>
      <c r="C6591" s="228" t="s">
        <v>68</v>
      </c>
      <c r="D6591" s="228" t="s">
        <v>206</v>
      </c>
      <c r="E6591" s="228">
        <v>40</v>
      </c>
      <c r="F6591" s="228">
        <v>8866</v>
      </c>
      <c r="G6591" s="228">
        <v>524</v>
      </c>
      <c r="H6591" s="228">
        <v>1097</v>
      </c>
      <c r="I6591" s="228">
        <v>865943.14</v>
      </c>
      <c r="J6591" s="228">
        <v>179248.07</v>
      </c>
      <c r="K6591" s="228">
        <v>124086</v>
      </c>
      <c r="L6591" s="228">
        <v>1472936.01</v>
      </c>
    </row>
    <row r="6592" spans="1:12">
      <c r="A6592" s="228">
        <v>2012</v>
      </c>
      <c r="B6592" s="228" t="s">
        <v>194</v>
      </c>
      <c r="C6592" s="228" t="s">
        <v>68</v>
      </c>
      <c r="D6592" s="228" t="s">
        <v>206</v>
      </c>
      <c r="E6592" s="228">
        <v>45</v>
      </c>
      <c r="F6592" s="228">
        <v>8256</v>
      </c>
      <c r="G6592" s="228">
        <v>405</v>
      </c>
      <c r="H6592" s="228">
        <v>997</v>
      </c>
      <c r="I6592" s="228">
        <v>797310.05</v>
      </c>
      <c r="J6592" s="228">
        <v>159439.54999999999</v>
      </c>
      <c r="K6592" s="228">
        <v>162684.65</v>
      </c>
      <c r="L6592" s="228">
        <v>1513319.06</v>
      </c>
    </row>
    <row r="6593" spans="1:12">
      <c r="A6593" s="228">
        <v>2012</v>
      </c>
      <c r="B6593" s="228" t="s">
        <v>194</v>
      </c>
      <c r="C6593" s="228" t="s">
        <v>68</v>
      </c>
      <c r="D6593" s="228" t="s">
        <v>206</v>
      </c>
      <c r="E6593" s="228">
        <v>50</v>
      </c>
      <c r="F6593" s="228">
        <v>8688</v>
      </c>
      <c r="G6593" s="228">
        <v>574</v>
      </c>
      <c r="H6593" s="228">
        <v>1044</v>
      </c>
      <c r="I6593" s="228">
        <v>883343.39</v>
      </c>
      <c r="J6593" s="228">
        <v>208979.24</v>
      </c>
      <c r="K6593" s="228">
        <v>162460</v>
      </c>
      <c r="L6593" s="228">
        <v>1654839.26</v>
      </c>
    </row>
    <row r="6594" spans="1:12">
      <c r="A6594" s="228">
        <v>2012</v>
      </c>
      <c r="B6594" s="228" t="s">
        <v>194</v>
      </c>
      <c r="C6594" s="228" t="s">
        <v>68</v>
      </c>
      <c r="D6594" s="228" t="s">
        <v>206</v>
      </c>
      <c r="E6594" s="228">
        <v>55</v>
      </c>
      <c r="F6594" s="228">
        <v>7769</v>
      </c>
      <c r="G6594" s="228">
        <v>615</v>
      </c>
      <c r="H6594" s="228">
        <v>1424</v>
      </c>
      <c r="I6594" s="228">
        <v>1181451.46</v>
      </c>
      <c r="J6594" s="228">
        <v>216125.23</v>
      </c>
      <c r="K6594" s="228">
        <v>385829</v>
      </c>
      <c r="L6594" s="228">
        <v>2250732.59</v>
      </c>
    </row>
    <row r="6595" spans="1:12">
      <c r="A6595" s="228">
        <v>2012</v>
      </c>
      <c r="B6595" s="228" t="s">
        <v>194</v>
      </c>
      <c r="C6595" s="228" t="s">
        <v>68</v>
      </c>
      <c r="D6595" s="228" t="s">
        <v>206</v>
      </c>
      <c r="E6595" s="228">
        <v>60</v>
      </c>
      <c r="F6595" s="228">
        <v>7047</v>
      </c>
      <c r="G6595" s="228">
        <v>779</v>
      </c>
      <c r="H6595" s="228">
        <v>1286</v>
      </c>
      <c r="I6595" s="228">
        <v>1046239.34</v>
      </c>
      <c r="J6595" s="228">
        <v>234149.42</v>
      </c>
      <c r="K6595" s="228">
        <v>269831</v>
      </c>
      <c r="L6595" s="228">
        <v>1988341.98</v>
      </c>
    </row>
    <row r="6596" spans="1:12">
      <c r="A6596" s="228">
        <v>2012</v>
      </c>
      <c r="B6596" s="228" t="s">
        <v>194</v>
      </c>
      <c r="C6596" s="228" t="s">
        <v>68</v>
      </c>
      <c r="D6596" s="228" t="s">
        <v>206</v>
      </c>
      <c r="E6596" s="228">
        <v>65</v>
      </c>
      <c r="F6596" s="228">
        <v>5024</v>
      </c>
      <c r="G6596" s="228">
        <v>653</v>
      </c>
      <c r="H6596" s="228">
        <v>1446</v>
      </c>
      <c r="I6596" s="228">
        <v>1179169.3999999999</v>
      </c>
      <c r="J6596" s="228">
        <v>231516.15</v>
      </c>
      <c r="K6596" s="228">
        <v>382291</v>
      </c>
      <c r="L6596" s="228">
        <v>2200169.7599999998</v>
      </c>
    </row>
    <row r="6597" spans="1:12">
      <c r="A6597" s="228">
        <v>2012</v>
      </c>
      <c r="B6597" s="228" t="s">
        <v>194</v>
      </c>
      <c r="C6597" s="228" t="s">
        <v>68</v>
      </c>
      <c r="D6597" s="228" t="s">
        <v>206</v>
      </c>
      <c r="E6597" s="228">
        <v>70</v>
      </c>
      <c r="F6597" s="228">
        <v>3165</v>
      </c>
      <c r="G6597" s="228">
        <v>643</v>
      </c>
      <c r="H6597" s="228">
        <v>1703</v>
      </c>
      <c r="I6597" s="228">
        <v>1214918.6200000001</v>
      </c>
      <c r="J6597" s="228">
        <v>233309.82</v>
      </c>
      <c r="K6597" s="228">
        <v>317849</v>
      </c>
      <c r="L6597" s="228">
        <v>2058452.67</v>
      </c>
    </row>
    <row r="6598" spans="1:12">
      <c r="A6598" s="228">
        <v>2012</v>
      </c>
      <c r="B6598" s="228" t="s">
        <v>194</v>
      </c>
      <c r="C6598" s="228" t="s">
        <v>68</v>
      </c>
      <c r="D6598" s="228" t="s">
        <v>206</v>
      </c>
      <c r="E6598" s="228">
        <v>75</v>
      </c>
      <c r="F6598" s="228">
        <v>2060</v>
      </c>
      <c r="G6598" s="228">
        <v>541</v>
      </c>
      <c r="H6598" s="228">
        <v>1495</v>
      </c>
      <c r="I6598" s="228">
        <v>997082.22</v>
      </c>
      <c r="J6598" s="228">
        <v>173427.55</v>
      </c>
      <c r="K6598" s="228">
        <v>230105</v>
      </c>
      <c r="L6598" s="228">
        <v>1574354.86</v>
      </c>
    </row>
    <row r="6599" spans="1:12">
      <c r="A6599" s="228">
        <v>2012</v>
      </c>
      <c r="B6599" s="228" t="s">
        <v>194</v>
      </c>
      <c r="C6599" s="228" t="s">
        <v>68</v>
      </c>
      <c r="D6599" s="228" t="s">
        <v>206</v>
      </c>
      <c r="E6599" s="228">
        <v>80</v>
      </c>
      <c r="F6599" s="228">
        <v>1479</v>
      </c>
      <c r="G6599" s="228">
        <v>308</v>
      </c>
      <c r="H6599" s="228">
        <v>1277</v>
      </c>
      <c r="I6599" s="228">
        <v>842770.1</v>
      </c>
      <c r="J6599" s="228">
        <v>125485.19</v>
      </c>
      <c r="K6599" s="228">
        <v>170171.8</v>
      </c>
      <c r="L6599" s="228">
        <v>1229309.47</v>
      </c>
    </row>
    <row r="6600" spans="1:12">
      <c r="A6600" s="228">
        <v>2012</v>
      </c>
      <c r="B6600" s="228" t="s">
        <v>194</v>
      </c>
      <c r="C6600" s="228" t="s">
        <v>68</v>
      </c>
      <c r="D6600" s="228" t="s">
        <v>206</v>
      </c>
      <c r="E6600" s="228">
        <v>85</v>
      </c>
      <c r="F6600" s="228">
        <v>938</v>
      </c>
      <c r="G6600" s="228">
        <v>181</v>
      </c>
      <c r="H6600" s="228">
        <v>1046</v>
      </c>
      <c r="I6600" s="228">
        <v>561765</v>
      </c>
      <c r="J6600" s="228">
        <v>87735.2</v>
      </c>
      <c r="K6600" s="228">
        <v>45069</v>
      </c>
      <c r="L6600" s="228">
        <v>752169.56</v>
      </c>
    </row>
    <row r="6601" spans="1:12">
      <c r="A6601" s="228">
        <v>2012</v>
      </c>
      <c r="B6601" s="228" t="s">
        <v>194</v>
      </c>
      <c r="C6601" s="228" t="s">
        <v>68</v>
      </c>
      <c r="D6601" s="228" t="s">
        <v>206</v>
      </c>
      <c r="E6601" s="228">
        <v>90</v>
      </c>
      <c r="F6601" s="228">
        <v>333</v>
      </c>
      <c r="G6601" s="228">
        <v>93</v>
      </c>
      <c r="H6601" s="228">
        <v>549</v>
      </c>
      <c r="I6601" s="228">
        <v>296649.95</v>
      </c>
      <c r="J6601" s="228">
        <v>27044.58</v>
      </c>
      <c r="K6601" s="228">
        <v>16264</v>
      </c>
      <c r="L6601" s="228">
        <v>350289.68</v>
      </c>
    </row>
    <row r="6602" spans="1:12">
      <c r="A6602" s="228">
        <v>2012</v>
      </c>
      <c r="B6602" s="228" t="s">
        <v>194</v>
      </c>
      <c r="C6602" s="228" t="s">
        <v>68</v>
      </c>
      <c r="D6602" s="228" t="s">
        <v>206</v>
      </c>
      <c r="E6602" s="228">
        <v>95</v>
      </c>
      <c r="F6602" s="228">
        <v>106</v>
      </c>
      <c r="G6602" s="228">
        <v>11</v>
      </c>
      <c r="H6602" s="228">
        <v>91</v>
      </c>
      <c r="I6602" s="228">
        <v>42042.7</v>
      </c>
      <c r="J6602" s="228">
        <v>4235.6899999999996</v>
      </c>
      <c r="K6602" s="228">
        <v>0</v>
      </c>
      <c r="L6602" s="228">
        <v>48489.440000000002</v>
      </c>
    </row>
    <row r="6603" spans="1:12">
      <c r="A6603" s="228">
        <v>2012</v>
      </c>
      <c r="B6603" s="228" t="s">
        <v>194</v>
      </c>
      <c r="C6603" s="228" t="s">
        <v>67</v>
      </c>
      <c r="D6603" s="228" t="s">
        <v>205</v>
      </c>
      <c r="E6603" s="228">
        <v>0</v>
      </c>
      <c r="F6603" s="228">
        <v>3283</v>
      </c>
      <c r="G6603" s="228">
        <v>89</v>
      </c>
      <c r="H6603" s="228">
        <v>299</v>
      </c>
      <c r="I6603" s="228">
        <v>168257</v>
      </c>
      <c r="J6603" s="228">
        <v>17926.650000000001</v>
      </c>
      <c r="K6603" s="228">
        <v>1349</v>
      </c>
      <c r="L6603" s="228">
        <v>206736.8</v>
      </c>
    </row>
    <row r="6604" spans="1:12">
      <c r="A6604" s="228">
        <v>2012</v>
      </c>
      <c r="B6604" s="228" t="s">
        <v>194</v>
      </c>
      <c r="C6604" s="228" t="s">
        <v>67</v>
      </c>
      <c r="D6604" s="228" t="s">
        <v>205</v>
      </c>
      <c r="E6604" s="228">
        <v>5</v>
      </c>
      <c r="F6604" s="228">
        <v>3167</v>
      </c>
      <c r="G6604" s="228">
        <v>33</v>
      </c>
      <c r="H6604" s="228">
        <v>42</v>
      </c>
      <c r="I6604" s="228">
        <v>34587</v>
      </c>
      <c r="J6604" s="228">
        <v>6889.75</v>
      </c>
      <c r="K6604" s="228">
        <v>244</v>
      </c>
      <c r="L6604" s="228">
        <v>47972.25</v>
      </c>
    </row>
    <row r="6605" spans="1:12">
      <c r="A6605" s="228">
        <v>2012</v>
      </c>
      <c r="B6605" s="228" t="s">
        <v>194</v>
      </c>
      <c r="C6605" s="228" t="s">
        <v>67</v>
      </c>
      <c r="D6605" s="228" t="s">
        <v>205</v>
      </c>
      <c r="E6605" s="228">
        <v>10</v>
      </c>
      <c r="F6605" s="228">
        <v>3118</v>
      </c>
      <c r="G6605" s="228">
        <v>32</v>
      </c>
      <c r="H6605" s="228">
        <v>45</v>
      </c>
      <c r="I6605" s="228">
        <v>47411.95</v>
      </c>
      <c r="J6605" s="228">
        <v>10834.97</v>
      </c>
      <c r="K6605" s="228">
        <v>589</v>
      </c>
      <c r="L6605" s="228">
        <v>63604.97</v>
      </c>
    </row>
    <row r="6606" spans="1:12">
      <c r="A6606" s="228">
        <v>2012</v>
      </c>
      <c r="B6606" s="228" t="s">
        <v>194</v>
      </c>
      <c r="C6606" s="228" t="s">
        <v>67</v>
      </c>
      <c r="D6606" s="228" t="s">
        <v>205</v>
      </c>
      <c r="E6606" s="228">
        <v>15</v>
      </c>
      <c r="F6606" s="228">
        <v>3121</v>
      </c>
      <c r="G6606" s="228">
        <v>51</v>
      </c>
      <c r="H6606" s="228">
        <v>82</v>
      </c>
      <c r="I6606" s="228">
        <v>74455.100000000006</v>
      </c>
      <c r="J6606" s="228">
        <v>19630.48</v>
      </c>
      <c r="K6606" s="228">
        <v>23053</v>
      </c>
      <c r="L6606" s="228">
        <v>134272.81</v>
      </c>
    </row>
    <row r="6607" spans="1:12">
      <c r="A6607" s="228">
        <v>2012</v>
      </c>
      <c r="B6607" s="228" t="s">
        <v>194</v>
      </c>
      <c r="C6607" s="228" t="s">
        <v>67</v>
      </c>
      <c r="D6607" s="228" t="s">
        <v>205</v>
      </c>
      <c r="E6607" s="228">
        <v>20</v>
      </c>
      <c r="F6607" s="228">
        <v>2479</v>
      </c>
      <c r="G6607" s="228">
        <v>43</v>
      </c>
      <c r="H6607" s="228">
        <v>47</v>
      </c>
      <c r="I6607" s="228">
        <v>63831</v>
      </c>
      <c r="J6607" s="228">
        <v>19957.849999999999</v>
      </c>
      <c r="K6607" s="228">
        <v>13479</v>
      </c>
      <c r="L6607" s="228">
        <v>115296.15</v>
      </c>
    </row>
    <row r="6608" spans="1:12">
      <c r="A6608" s="228">
        <v>2012</v>
      </c>
      <c r="B6608" s="228" t="s">
        <v>194</v>
      </c>
      <c r="C6608" s="228" t="s">
        <v>67</v>
      </c>
      <c r="D6608" s="228" t="s">
        <v>205</v>
      </c>
      <c r="E6608" s="228">
        <v>25</v>
      </c>
      <c r="F6608" s="228">
        <v>2492</v>
      </c>
      <c r="G6608" s="228">
        <v>36</v>
      </c>
      <c r="H6608" s="228">
        <v>54</v>
      </c>
      <c r="I6608" s="228">
        <v>47662.15</v>
      </c>
      <c r="J6608" s="228">
        <v>19441.689999999999</v>
      </c>
      <c r="K6608" s="228">
        <v>5795</v>
      </c>
      <c r="L6608" s="228">
        <v>92470.14</v>
      </c>
    </row>
    <row r="6609" spans="1:12">
      <c r="A6609" s="228">
        <v>2012</v>
      </c>
      <c r="B6609" s="228" t="s">
        <v>194</v>
      </c>
      <c r="C6609" s="228" t="s">
        <v>67</v>
      </c>
      <c r="D6609" s="228" t="s">
        <v>205</v>
      </c>
      <c r="E6609" s="228">
        <v>30</v>
      </c>
      <c r="F6609" s="228">
        <v>3297</v>
      </c>
      <c r="G6609" s="228">
        <v>78</v>
      </c>
      <c r="H6609" s="228">
        <v>187</v>
      </c>
      <c r="I6609" s="228">
        <v>158558.39999999999</v>
      </c>
      <c r="J6609" s="228">
        <v>41508.69</v>
      </c>
      <c r="K6609" s="228">
        <v>13501</v>
      </c>
      <c r="L6609" s="228">
        <v>254057.87</v>
      </c>
    </row>
    <row r="6610" spans="1:12">
      <c r="A6610" s="228">
        <v>2012</v>
      </c>
      <c r="B6610" s="228" t="s">
        <v>194</v>
      </c>
      <c r="C6610" s="228" t="s">
        <v>67</v>
      </c>
      <c r="D6610" s="228" t="s">
        <v>205</v>
      </c>
      <c r="E6610" s="228">
        <v>35</v>
      </c>
      <c r="F6610" s="228">
        <v>3394</v>
      </c>
      <c r="G6610" s="228">
        <v>65</v>
      </c>
      <c r="H6610" s="228">
        <v>172</v>
      </c>
      <c r="I6610" s="228">
        <v>98790.8</v>
      </c>
      <c r="J6610" s="228">
        <v>23576.44</v>
      </c>
      <c r="K6610" s="228">
        <v>4486</v>
      </c>
      <c r="L6610" s="228">
        <v>157483.37</v>
      </c>
    </row>
    <row r="6611" spans="1:12">
      <c r="A6611" s="228">
        <v>2012</v>
      </c>
      <c r="B6611" s="228" t="s">
        <v>194</v>
      </c>
      <c r="C6611" s="228" t="s">
        <v>67</v>
      </c>
      <c r="D6611" s="228" t="s">
        <v>205</v>
      </c>
      <c r="E6611" s="228">
        <v>40</v>
      </c>
      <c r="F6611" s="228">
        <v>3522</v>
      </c>
      <c r="G6611" s="228">
        <v>103</v>
      </c>
      <c r="H6611" s="228">
        <v>211</v>
      </c>
      <c r="I6611" s="228">
        <v>234920.05</v>
      </c>
      <c r="J6611" s="228">
        <v>53775.32</v>
      </c>
      <c r="K6611" s="228">
        <v>40980</v>
      </c>
      <c r="L6611" s="228">
        <v>371086.99</v>
      </c>
    </row>
    <row r="6612" spans="1:12">
      <c r="A6612" s="228">
        <v>2012</v>
      </c>
      <c r="B6612" s="228" t="s">
        <v>194</v>
      </c>
      <c r="C6612" s="228" t="s">
        <v>67</v>
      </c>
      <c r="D6612" s="228" t="s">
        <v>205</v>
      </c>
      <c r="E6612" s="228">
        <v>45</v>
      </c>
      <c r="F6612" s="228">
        <v>3583</v>
      </c>
      <c r="G6612" s="228">
        <v>113</v>
      </c>
      <c r="H6612" s="228">
        <v>422</v>
      </c>
      <c r="I6612" s="228">
        <v>305373</v>
      </c>
      <c r="J6612" s="228">
        <v>47437.49</v>
      </c>
      <c r="K6612" s="228">
        <v>52747</v>
      </c>
      <c r="L6612" s="228">
        <v>464228.88</v>
      </c>
    </row>
    <row r="6613" spans="1:12">
      <c r="A6613" s="228">
        <v>2012</v>
      </c>
      <c r="B6613" s="228" t="s">
        <v>194</v>
      </c>
      <c r="C6613" s="228" t="s">
        <v>67</v>
      </c>
      <c r="D6613" s="228" t="s">
        <v>205</v>
      </c>
      <c r="E6613" s="228">
        <v>50</v>
      </c>
      <c r="F6613" s="228">
        <v>3669</v>
      </c>
      <c r="G6613" s="228">
        <v>152</v>
      </c>
      <c r="H6613" s="228">
        <v>336</v>
      </c>
      <c r="I6613" s="228">
        <v>316010.45</v>
      </c>
      <c r="J6613" s="228">
        <v>80424.539999999994</v>
      </c>
      <c r="K6613" s="228">
        <v>206731</v>
      </c>
      <c r="L6613" s="228">
        <v>685078.27</v>
      </c>
    </row>
    <row r="6614" spans="1:12">
      <c r="A6614" s="228">
        <v>2012</v>
      </c>
      <c r="B6614" s="228" t="s">
        <v>194</v>
      </c>
      <c r="C6614" s="228" t="s">
        <v>67</v>
      </c>
      <c r="D6614" s="228" t="s">
        <v>205</v>
      </c>
      <c r="E6614" s="228">
        <v>55</v>
      </c>
      <c r="F6614" s="228">
        <v>3231</v>
      </c>
      <c r="G6614" s="228">
        <v>180</v>
      </c>
      <c r="H6614" s="228">
        <v>386</v>
      </c>
      <c r="I6614" s="228">
        <v>380668.55</v>
      </c>
      <c r="J6614" s="228">
        <v>96466.61</v>
      </c>
      <c r="K6614" s="228">
        <v>55811</v>
      </c>
      <c r="L6614" s="228">
        <v>629298.77</v>
      </c>
    </row>
    <row r="6615" spans="1:12">
      <c r="A6615" s="228">
        <v>2012</v>
      </c>
      <c r="B6615" s="228" t="s">
        <v>194</v>
      </c>
      <c r="C6615" s="228" t="s">
        <v>67</v>
      </c>
      <c r="D6615" s="228" t="s">
        <v>205</v>
      </c>
      <c r="E6615" s="228">
        <v>60</v>
      </c>
      <c r="F6615" s="228">
        <v>2668</v>
      </c>
      <c r="G6615" s="228">
        <v>240</v>
      </c>
      <c r="H6615" s="228">
        <v>767</v>
      </c>
      <c r="I6615" s="228">
        <v>815209.99</v>
      </c>
      <c r="J6615" s="228">
        <v>151097.01999999999</v>
      </c>
      <c r="K6615" s="228">
        <v>155597.4</v>
      </c>
      <c r="L6615" s="228">
        <v>1227540.6200000001</v>
      </c>
    </row>
    <row r="6616" spans="1:12">
      <c r="A6616" s="228">
        <v>2012</v>
      </c>
      <c r="B6616" s="228" t="s">
        <v>194</v>
      </c>
      <c r="C6616" s="228" t="s">
        <v>67</v>
      </c>
      <c r="D6616" s="228" t="s">
        <v>205</v>
      </c>
      <c r="E6616" s="228">
        <v>65</v>
      </c>
      <c r="F6616" s="228">
        <v>1639</v>
      </c>
      <c r="G6616" s="228">
        <v>174</v>
      </c>
      <c r="H6616" s="228">
        <v>483</v>
      </c>
      <c r="I6616" s="228">
        <v>464509.81</v>
      </c>
      <c r="J6616" s="228">
        <v>100354.22</v>
      </c>
      <c r="K6616" s="228">
        <v>84143</v>
      </c>
      <c r="L6616" s="228">
        <v>698056.21</v>
      </c>
    </row>
    <row r="6617" spans="1:12">
      <c r="A6617" s="228">
        <v>2012</v>
      </c>
      <c r="B6617" s="228" t="s">
        <v>194</v>
      </c>
      <c r="C6617" s="228" t="s">
        <v>67</v>
      </c>
      <c r="D6617" s="228" t="s">
        <v>205</v>
      </c>
      <c r="E6617" s="228">
        <v>70</v>
      </c>
      <c r="F6617" s="228">
        <v>892</v>
      </c>
      <c r="G6617" s="228">
        <v>127</v>
      </c>
      <c r="H6617" s="228">
        <v>431</v>
      </c>
      <c r="I6617" s="228">
        <v>333829.15000000002</v>
      </c>
      <c r="J6617" s="228">
        <v>65925.13</v>
      </c>
      <c r="K6617" s="228">
        <v>63643</v>
      </c>
      <c r="L6617" s="228">
        <v>498209.21</v>
      </c>
    </row>
    <row r="6618" spans="1:12">
      <c r="A6618" s="228">
        <v>2012</v>
      </c>
      <c r="B6618" s="228" t="s">
        <v>194</v>
      </c>
      <c r="C6618" s="228" t="s">
        <v>67</v>
      </c>
      <c r="D6618" s="228" t="s">
        <v>205</v>
      </c>
      <c r="E6618" s="228">
        <v>75</v>
      </c>
      <c r="F6618" s="228">
        <v>345</v>
      </c>
      <c r="G6618" s="228">
        <v>53</v>
      </c>
      <c r="H6618" s="228">
        <v>110</v>
      </c>
      <c r="I6618" s="228">
        <v>82960</v>
      </c>
      <c r="J6618" s="228">
        <v>22819.8</v>
      </c>
      <c r="K6618" s="228">
        <v>18048</v>
      </c>
      <c r="L6618" s="228">
        <v>130009.1</v>
      </c>
    </row>
    <row r="6619" spans="1:12">
      <c r="A6619" s="228">
        <v>2012</v>
      </c>
      <c r="B6619" s="228" t="s">
        <v>194</v>
      </c>
      <c r="C6619" s="228" t="s">
        <v>67</v>
      </c>
      <c r="D6619" s="228" t="s">
        <v>205</v>
      </c>
      <c r="E6619" s="228">
        <v>80</v>
      </c>
      <c r="F6619" s="228">
        <v>176</v>
      </c>
      <c r="G6619" s="228">
        <v>20</v>
      </c>
      <c r="H6619" s="228">
        <v>116</v>
      </c>
      <c r="I6619" s="228">
        <v>70464</v>
      </c>
      <c r="J6619" s="228">
        <v>13671.28</v>
      </c>
      <c r="K6619" s="228">
        <v>47719</v>
      </c>
      <c r="L6619" s="228">
        <v>132855.34</v>
      </c>
    </row>
    <row r="6620" spans="1:12">
      <c r="A6620" s="228">
        <v>2012</v>
      </c>
      <c r="B6620" s="228" t="s">
        <v>194</v>
      </c>
      <c r="C6620" s="228" t="s">
        <v>67</v>
      </c>
      <c r="D6620" s="228" t="s">
        <v>205</v>
      </c>
      <c r="E6620" s="228">
        <v>85</v>
      </c>
      <c r="F6620" s="228">
        <v>62</v>
      </c>
      <c r="G6620" s="228">
        <v>7</v>
      </c>
      <c r="H6620" s="228">
        <v>62</v>
      </c>
      <c r="I6620" s="228">
        <v>35329</v>
      </c>
      <c r="J6620" s="228">
        <v>2759.65</v>
      </c>
      <c r="K6620" s="228">
        <v>484</v>
      </c>
      <c r="L6620" s="228">
        <v>38892.65</v>
      </c>
    </row>
    <row r="6621" spans="1:12">
      <c r="A6621" s="228">
        <v>2012</v>
      </c>
      <c r="B6621" s="228" t="s">
        <v>194</v>
      </c>
      <c r="C6621" s="228" t="s">
        <v>67</v>
      </c>
      <c r="D6621" s="228" t="s">
        <v>205</v>
      </c>
      <c r="E6621" s="228">
        <v>90</v>
      </c>
      <c r="F6621" s="228">
        <v>9</v>
      </c>
      <c r="G6621" s="228">
        <v>1</v>
      </c>
      <c r="H6621" s="228">
        <v>1</v>
      </c>
      <c r="I6621" s="228">
        <v>2496</v>
      </c>
      <c r="J6621" s="228">
        <v>723.25</v>
      </c>
      <c r="K6621" s="228">
        <v>0</v>
      </c>
      <c r="L6621" s="228">
        <v>3138.75</v>
      </c>
    </row>
    <row r="6622" spans="1:12">
      <c r="A6622" s="228">
        <v>2012</v>
      </c>
      <c r="B6622" s="228" t="s">
        <v>194</v>
      </c>
      <c r="C6622" s="228" t="s">
        <v>67</v>
      </c>
      <c r="D6622" s="228" t="s">
        <v>205</v>
      </c>
      <c r="E6622" s="228">
        <v>95</v>
      </c>
      <c r="F6622" s="228">
        <v>1</v>
      </c>
      <c r="G6622" s="228">
        <v>0</v>
      </c>
      <c r="H6622" s="228">
        <v>0</v>
      </c>
      <c r="I6622" s="228">
        <v>0</v>
      </c>
      <c r="J6622" s="228">
        <v>0</v>
      </c>
      <c r="K6622" s="228">
        <v>0</v>
      </c>
      <c r="L6622" s="228">
        <v>0</v>
      </c>
    </row>
    <row r="6623" spans="1:12">
      <c r="A6623" s="228">
        <v>2012</v>
      </c>
      <c r="B6623" s="228" t="s">
        <v>194</v>
      </c>
      <c r="C6623" s="228" t="s">
        <v>67</v>
      </c>
      <c r="D6623" s="228" t="s">
        <v>206</v>
      </c>
      <c r="E6623" s="228">
        <v>0</v>
      </c>
      <c r="F6623" s="228">
        <v>3063</v>
      </c>
      <c r="G6623" s="228">
        <v>47</v>
      </c>
      <c r="H6623" s="228">
        <v>188</v>
      </c>
      <c r="I6623" s="228">
        <v>106579</v>
      </c>
      <c r="J6623" s="228">
        <v>12161.54</v>
      </c>
      <c r="K6623" s="228">
        <v>545</v>
      </c>
      <c r="L6623" s="228">
        <v>132612.94</v>
      </c>
    </row>
    <row r="6624" spans="1:12">
      <c r="A6624" s="228">
        <v>2012</v>
      </c>
      <c r="B6624" s="228" t="s">
        <v>194</v>
      </c>
      <c r="C6624" s="228" t="s">
        <v>67</v>
      </c>
      <c r="D6624" s="228" t="s">
        <v>206</v>
      </c>
      <c r="E6624" s="228">
        <v>5</v>
      </c>
      <c r="F6624" s="228">
        <v>2991</v>
      </c>
      <c r="G6624" s="228">
        <v>24</v>
      </c>
      <c r="H6624" s="228">
        <v>25</v>
      </c>
      <c r="I6624" s="228">
        <v>27785.87</v>
      </c>
      <c r="J6624" s="228">
        <v>6165.25</v>
      </c>
      <c r="K6624" s="228">
        <v>26158</v>
      </c>
      <c r="L6624" s="228">
        <v>65290.52</v>
      </c>
    </row>
    <row r="6625" spans="1:12">
      <c r="A6625" s="228">
        <v>2012</v>
      </c>
      <c r="B6625" s="228" t="s">
        <v>194</v>
      </c>
      <c r="C6625" s="228" t="s">
        <v>67</v>
      </c>
      <c r="D6625" s="228" t="s">
        <v>206</v>
      </c>
      <c r="E6625" s="228">
        <v>10</v>
      </c>
      <c r="F6625" s="228">
        <v>3004</v>
      </c>
      <c r="G6625" s="228">
        <v>17</v>
      </c>
      <c r="H6625" s="228">
        <v>33</v>
      </c>
      <c r="I6625" s="228">
        <v>21683</v>
      </c>
      <c r="J6625" s="228">
        <v>6555.35</v>
      </c>
      <c r="K6625" s="228">
        <v>412</v>
      </c>
      <c r="L6625" s="228">
        <v>35296.1</v>
      </c>
    </row>
    <row r="6626" spans="1:12">
      <c r="A6626" s="228">
        <v>2012</v>
      </c>
      <c r="B6626" s="228" t="s">
        <v>194</v>
      </c>
      <c r="C6626" s="228" t="s">
        <v>67</v>
      </c>
      <c r="D6626" s="228" t="s">
        <v>206</v>
      </c>
      <c r="E6626" s="228">
        <v>15</v>
      </c>
      <c r="F6626" s="228">
        <v>2970</v>
      </c>
      <c r="G6626" s="228">
        <v>66</v>
      </c>
      <c r="H6626" s="228">
        <v>112</v>
      </c>
      <c r="I6626" s="228">
        <v>106527.66</v>
      </c>
      <c r="J6626" s="228">
        <v>33704.5</v>
      </c>
      <c r="K6626" s="228">
        <v>11150</v>
      </c>
      <c r="L6626" s="228">
        <v>166017.63</v>
      </c>
    </row>
    <row r="6627" spans="1:12">
      <c r="A6627" s="228">
        <v>2012</v>
      </c>
      <c r="B6627" s="228" t="s">
        <v>194</v>
      </c>
      <c r="C6627" s="228" t="s">
        <v>67</v>
      </c>
      <c r="D6627" s="228" t="s">
        <v>206</v>
      </c>
      <c r="E6627" s="228">
        <v>20</v>
      </c>
      <c r="F6627" s="228">
        <v>2730</v>
      </c>
      <c r="G6627" s="228">
        <v>90</v>
      </c>
      <c r="H6627" s="228">
        <v>195</v>
      </c>
      <c r="I6627" s="228">
        <v>188847</v>
      </c>
      <c r="J6627" s="228">
        <v>37658.97</v>
      </c>
      <c r="K6627" s="228">
        <v>20500</v>
      </c>
      <c r="L6627" s="228">
        <v>273557.38</v>
      </c>
    </row>
    <row r="6628" spans="1:12">
      <c r="A6628" s="228">
        <v>2012</v>
      </c>
      <c r="B6628" s="228" t="s">
        <v>194</v>
      </c>
      <c r="C6628" s="228" t="s">
        <v>67</v>
      </c>
      <c r="D6628" s="228" t="s">
        <v>206</v>
      </c>
      <c r="E6628" s="228">
        <v>25</v>
      </c>
      <c r="F6628" s="228">
        <v>3401</v>
      </c>
      <c r="G6628" s="228">
        <v>149</v>
      </c>
      <c r="H6628" s="228">
        <v>419</v>
      </c>
      <c r="I6628" s="228">
        <v>364483.81</v>
      </c>
      <c r="J6628" s="228">
        <v>57199.24</v>
      </c>
      <c r="K6628" s="228">
        <v>12874</v>
      </c>
      <c r="L6628" s="228">
        <v>494810.35</v>
      </c>
    </row>
    <row r="6629" spans="1:12">
      <c r="A6629" s="228">
        <v>2012</v>
      </c>
      <c r="B6629" s="228" t="s">
        <v>194</v>
      </c>
      <c r="C6629" s="228" t="s">
        <v>67</v>
      </c>
      <c r="D6629" s="228" t="s">
        <v>206</v>
      </c>
      <c r="E6629" s="228">
        <v>30</v>
      </c>
      <c r="F6629" s="228">
        <v>4077</v>
      </c>
      <c r="G6629" s="228">
        <v>178</v>
      </c>
      <c r="H6629" s="228">
        <v>584</v>
      </c>
      <c r="I6629" s="228">
        <v>493461.75</v>
      </c>
      <c r="J6629" s="228">
        <v>82287.97</v>
      </c>
      <c r="K6629" s="228">
        <v>15509</v>
      </c>
      <c r="L6629" s="228">
        <v>685664.37</v>
      </c>
    </row>
    <row r="6630" spans="1:12">
      <c r="A6630" s="228">
        <v>2012</v>
      </c>
      <c r="B6630" s="228" t="s">
        <v>194</v>
      </c>
      <c r="C6630" s="228" t="s">
        <v>67</v>
      </c>
      <c r="D6630" s="228" t="s">
        <v>206</v>
      </c>
      <c r="E6630" s="228">
        <v>35</v>
      </c>
      <c r="F6630" s="228">
        <v>3791</v>
      </c>
      <c r="G6630" s="228">
        <v>222</v>
      </c>
      <c r="H6630" s="228">
        <v>536</v>
      </c>
      <c r="I6630" s="228">
        <v>471258.15</v>
      </c>
      <c r="J6630" s="228">
        <v>98004.74</v>
      </c>
      <c r="K6630" s="228">
        <v>20992</v>
      </c>
      <c r="L6630" s="228">
        <v>739221.19</v>
      </c>
    </row>
    <row r="6631" spans="1:12">
      <c r="A6631" s="228">
        <v>2012</v>
      </c>
      <c r="B6631" s="228" t="s">
        <v>194</v>
      </c>
      <c r="C6631" s="228" t="s">
        <v>67</v>
      </c>
      <c r="D6631" s="228" t="s">
        <v>206</v>
      </c>
      <c r="E6631" s="228">
        <v>40</v>
      </c>
      <c r="F6631" s="228">
        <v>3944</v>
      </c>
      <c r="G6631" s="228">
        <v>169</v>
      </c>
      <c r="H6631" s="228">
        <v>514</v>
      </c>
      <c r="I6631" s="228">
        <v>419765</v>
      </c>
      <c r="J6631" s="228">
        <v>91578.35</v>
      </c>
      <c r="K6631" s="228">
        <v>44240</v>
      </c>
      <c r="L6631" s="228">
        <v>652426.55000000005</v>
      </c>
    </row>
    <row r="6632" spans="1:12">
      <c r="A6632" s="228">
        <v>2012</v>
      </c>
      <c r="B6632" s="228" t="s">
        <v>194</v>
      </c>
      <c r="C6632" s="228" t="s">
        <v>67</v>
      </c>
      <c r="D6632" s="228" t="s">
        <v>206</v>
      </c>
      <c r="E6632" s="228">
        <v>45</v>
      </c>
      <c r="F6632" s="228">
        <v>3686</v>
      </c>
      <c r="G6632" s="228">
        <v>160</v>
      </c>
      <c r="H6632" s="228">
        <v>312</v>
      </c>
      <c r="I6632" s="228">
        <v>270085.2</v>
      </c>
      <c r="J6632" s="228">
        <v>71926.11</v>
      </c>
      <c r="K6632" s="228">
        <v>28258</v>
      </c>
      <c r="L6632" s="228">
        <v>441063.45</v>
      </c>
    </row>
    <row r="6633" spans="1:12">
      <c r="A6633" s="228">
        <v>2012</v>
      </c>
      <c r="B6633" s="228" t="s">
        <v>194</v>
      </c>
      <c r="C6633" s="228" t="s">
        <v>67</v>
      </c>
      <c r="D6633" s="228" t="s">
        <v>206</v>
      </c>
      <c r="E6633" s="228">
        <v>50</v>
      </c>
      <c r="F6633" s="228">
        <v>3730</v>
      </c>
      <c r="G6633" s="228">
        <v>186</v>
      </c>
      <c r="H6633" s="228">
        <v>422</v>
      </c>
      <c r="I6633" s="228">
        <v>408986.7</v>
      </c>
      <c r="J6633" s="228">
        <v>87547.25</v>
      </c>
      <c r="K6633" s="228">
        <v>29774</v>
      </c>
      <c r="L6633" s="228">
        <v>617405.86</v>
      </c>
    </row>
    <row r="6634" spans="1:12">
      <c r="A6634" s="228">
        <v>2012</v>
      </c>
      <c r="B6634" s="228" t="s">
        <v>194</v>
      </c>
      <c r="C6634" s="228" t="s">
        <v>67</v>
      </c>
      <c r="D6634" s="228" t="s">
        <v>206</v>
      </c>
      <c r="E6634" s="228">
        <v>55</v>
      </c>
      <c r="F6634" s="228">
        <v>3225</v>
      </c>
      <c r="G6634" s="228">
        <v>182</v>
      </c>
      <c r="H6634" s="228">
        <v>399</v>
      </c>
      <c r="I6634" s="228">
        <v>381509</v>
      </c>
      <c r="J6634" s="228">
        <v>103323.75</v>
      </c>
      <c r="K6634" s="228">
        <v>86757.9</v>
      </c>
      <c r="L6634" s="228">
        <v>643888.98</v>
      </c>
    </row>
    <row r="6635" spans="1:12">
      <c r="A6635" s="228">
        <v>2012</v>
      </c>
      <c r="B6635" s="228" t="s">
        <v>194</v>
      </c>
      <c r="C6635" s="228" t="s">
        <v>67</v>
      </c>
      <c r="D6635" s="228" t="s">
        <v>206</v>
      </c>
      <c r="E6635" s="228">
        <v>60</v>
      </c>
      <c r="F6635" s="228">
        <v>2399</v>
      </c>
      <c r="G6635" s="228">
        <v>190</v>
      </c>
      <c r="H6635" s="228">
        <v>387</v>
      </c>
      <c r="I6635" s="228">
        <v>397865</v>
      </c>
      <c r="J6635" s="228">
        <v>98092.17</v>
      </c>
      <c r="K6635" s="228">
        <v>146326</v>
      </c>
      <c r="L6635" s="228">
        <v>705374.81</v>
      </c>
    </row>
    <row r="6636" spans="1:12">
      <c r="A6636" s="228">
        <v>2012</v>
      </c>
      <c r="B6636" s="228" t="s">
        <v>194</v>
      </c>
      <c r="C6636" s="228" t="s">
        <v>67</v>
      </c>
      <c r="D6636" s="228" t="s">
        <v>206</v>
      </c>
      <c r="E6636" s="228">
        <v>65</v>
      </c>
      <c r="F6636" s="228">
        <v>1357</v>
      </c>
      <c r="G6636" s="228">
        <v>126</v>
      </c>
      <c r="H6636" s="228">
        <v>350</v>
      </c>
      <c r="I6636" s="228">
        <v>330380</v>
      </c>
      <c r="J6636" s="228">
        <v>56818.97</v>
      </c>
      <c r="K6636" s="228">
        <v>93370</v>
      </c>
      <c r="L6636" s="228">
        <v>534636.75</v>
      </c>
    </row>
    <row r="6637" spans="1:12">
      <c r="A6637" s="228">
        <v>2012</v>
      </c>
      <c r="B6637" s="228" t="s">
        <v>194</v>
      </c>
      <c r="C6637" s="228" t="s">
        <v>67</v>
      </c>
      <c r="D6637" s="228" t="s">
        <v>206</v>
      </c>
      <c r="E6637" s="228">
        <v>70</v>
      </c>
      <c r="F6637" s="228">
        <v>684</v>
      </c>
      <c r="G6637" s="228">
        <v>64</v>
      </c>
      <c r="H6637" s="228">
        <v>213</v>
      </c>
      <c r="I6637" s="228">
        <v>207257</v>
      </c>
      <c r="J6637" s="228">
        <v>47463.75</v>
      </c>
      <c r="K6637" s="228">
        <v>45724</v>
      </c>
      <c r="L6637" s="228">
        <v>322459.55</v>
      </c>
    </row>
    <row r="6638" spans="1:12">
      <c r="A6638" s="228">
        <v>2012</v>
      </c>
      <c r="B6638" s="228" t="s">
        <v>194</v>
      </c>
      <c r="C6638" s="228" t="s">
        <v>67</v>
      </c>
      <c r="D6638" s="228" t="s">
        <v>206</v>
      </c>
      <c r="E6638" s="228">
        <v>75</v>
      </c>
      <c r="F6638" s="228">
        <v>309</v>
      </c>
      <c r="G6638" s="228">
        <v>33</v>
      </c>
      <c r="H6638" s="228">
        <v>45</v>
      </c>
      <c r="I6638" s="228">
        <v>61574</v>
      </c>
      <c r="J6638" s="228">
        <v>13929.53</v>
      </c>
      <c r="K6638" s="228">
        <v>22938</v>
      </c>
      <c r="L6638" s="228">
        <v>112142.53</v>
      </c>
    </row>
    <row r="6639" spans="1:12">
      <c r="A6639" s="228">
        <v>2012</v>
      </c>
      <c r="B6639" s="228" t="s">
        <v>194</v>
      </c>
      <c r="C6639" s="228" t="s">
        <v>67</v>
      </c>
      <c r="D6639" s="228" t="s">
        <v>206</v>
      </c>
      <c r="E6639" s="228">
        <v>80</v>
      </c>
      <c r="F6639" s="228">
        <v>188</v>
      </c>
      <c r="G6639" s="228">
        <v>17</v>
      </c>
      <c r="H6639" s="228">
        <v>212</v>
      </c>
      <c r="I6639" s="228">
        <v>84394.5</v>
      </c>
      <c r="J6639" s="228">
        <v>7931.05</v>
      </c>
      <c r="K6639" s="228">
        <v>15172</v>
      </c>
      <c r="L6639" s="228">
        <v>113486.3</v>
      </c>
    </row>
    <row r="6640" spans="1:12">
      <c r="A6640" s="228">
        <v>2012</v>
      </c>
      <c r="B6640" s="228" t="s">
        <v>194</v>
      </c>
      <c r="C6640" s="228" t="s">
        <v>67</v>
      </c>
      <c r="D6640" s="228" t="s">
        <v>206</v>
      </c>
      <c r="E6640" s="228">
        <v>85</v>
      </c>
      <c r="F6640" s="228">
        <v>76</v>
      </c>
      <c r="G6640" s="228">
        <v>8</v>
      </c>
      <c r="H6640" s="228">
        <v>75</v>
      </c>
      <c r="I6640" s="228">
        <v>39249</v>
      </c>
      <c r="J6640" s="228">
        <v>3120.9</v>
      </c>
      <c r="K6640" s="228">
        <v>0</v>
      </c>
      <c r="L6640" s="228">
        <v>42799.65</v>
      </c>
    </row>
    <row r="6641" spans="1:12">
      <c r="A6641" s="228">
        <v>2012</v>
      </c>
      <c r="B6641" s="228" t="s">
        <v>194</v>
      </c>
      <c r="C6641" s="228" t="s">
        <v>67</v>
      </c>
      <c r="D6641" s="228" t="s">
        <v>206</v>
      </c>
      <c r="E6641" s="228">
        <v>90</v>
      </c>
      <c r="F6641" s="228">
        <v>25</v>
      </c>
      <c r="G6641" s="228">
        <v>1</v>
      </c>
      <c r="H6641" s="228">
        <v>8</v>
      </c>
      <c r="I6641" s="228">
        <v>5563</v>
      </c>
      <c r="J6641" s="228">
        <v>1305.8499999999999</v>
      </c>
      <c r="K6641" s="228">
        <v>0</v>
      </c>
      <c r="L6641" s="228">
        <v>7018.85</v>
      </c>
    </row>
    <row r="6642" spans="1:12">
      <c r="A6642" s="228">
        <v>2012</v>
      </c>
      <c r="B6642" s="228" t="s">
        <v>194</v>
      </c>
      <c r="C6642" s="228" t="s">
        <v>67</v>
      </c>
      <c r="D6642" s="228" t="s">
        <v>206</v>
      </c>
      <c r="E6642" s="228">
        <v>95</v>
      </c>
      <c r="F6642" s="228">
        <v>5</v>
      </c>
      <c r="G6642" s="228">
        <v>1</v>
      </c>
      <c r="H6642" s="228">
        <v>14</v>
      </c>
      <c r="I6642" s="228">
        <v>2418</v>
      </c>
      <c r="J6642" s="228">
        <v>808</v>
      </c>
      <c r="K6642" s="228">
        <v>0</v>
      </c>
      <c r="L6642" s="228">
        <v>3226</v>
      </c>
    </row>
    <row r="6643" spans="1:12">
      <c r="A6643" s="228">
        <v>2012</v>
      </c>
      <c r="B6643" s="228" t="s">
        <v>195</v>
      </c>
      <c r="C6643" s="228" t="s">
        <v>61</v>
      </c>
      <c r="D6643" s="228" t="s">
        <v>205</v>
      </c>
      <c r="E6643" s="228">
        <v>0</v>
      </c>
      <c r="F6643" s="228">
        <v>107502</v>
      </c>
      <c r="G6643" s="228">
        <v>5392</v>
      </c>
      <c r="H6643" s="228">
        <v>14289</v>
      </c>
      <c r="I6643" s="228">
        <v>8197486.5300000003</v>
      </c>
      <c r="J6643" s="228">
        <v>1383697.46</v>
      </c>
      <c r="K6643" s="228">
        <v>288751.78000000003</v>
      </c>
      <c r="L6643" s="228">
        <v>11260706.48</v>
      </c>
    </row>
    <row r="6644" spans="1:12">
      <c r="A6644" s="228">
        <v>2012</v>
      </c>
      <c r="B6644" s="228" t="s">
        <v>195</v>
      </c>
      <c r="C6644" s="228" t="s">
        <v>61</v>
      </c>
      <c r="D6644" s="228" t="s">
        <v>205</v>
      </c>
      <c r="E6644" s="228">
        <v>5</v>
      </c>
      <c r="F6644" s="228">
        <v>111734</v>
      </c>
      <c r="G6644" s="228">
        <v>2518</v>
      </c>
      <c r="H6644" s="228">
        <v>4077</v>
      </c>
      <c r="I6644" s="228">
        <v>2736631.92</v>
      </c>
      <c r="J6644" s="228">
        <v>614762.23999999999</v>
      </c>
      <c r="K6644" s="228">
        <v>232627.25</v>
      </c>
      <c r="L6644" s="228">
        <v>4333653.8600000003</v>
      </c>
    </row>
    <row r="6645" spans="1:12">
      <c r="A6645" s="228">
        <v>2012</v>
      </c>
      <c r="B6645" s="228" t="s">
        <v>195</v>
      </c>
      <c r="C6645" s="228" t="s">
        <v>61</v>
      </c>
      <c r="D6645" s="228" t="s">
        <v>205</v>
      </c>
      <c r="E6645" s="228">
        <v>10</v>
      </c>
      <c r="F6645" s="228">
        <v>106596</v>
      </c>
      <c r="G6645" s="228">
        <v>1793</v>
      </c>
      <c r="H6645" s="228">
        <v>3233</v>
      </c>
      <c r="I6645" s="228">
        <v>2198085.85</v>
      </c>
      <c r="J6645" s="228">
        <v>572595.49</v>
      </c>
      <c r="K6645" s="228">
        <v>396592</v>
      </c>
      <c r="L6645" s="228">
        <v>3695553.38</v>
      </c>
    </row>
    <row r="6646" spans="1:12">
      <c r="A6646" s="228">
        <v>2012</v>
      </c>
      <c r="B6646" s="228" t="s">
        <v>195</v>
      </c>
      <c r="C6646" s="228" t="s">
        <v>61</v>
      </c>
      <c r="D6646" s="228" t="s">
        <v>205</v>
      </c>
      <c r="E6646" s="228">
        <v>15</v>
      </c>
      <c r="F6646" s="228">
        <v>108207</v>
      </c>
      <c r="G6646" s="228">
        <v>3068</v>
      </c>
      <c r="H6646" s="228">
        <v>6361</v>
      </c>
      <c r="I6646" s="228">
        <v>5128447.08</v>
      </c>
      <c r="J6646" s="228">
        <v>1060569.5900000001</v>
      </c>
      <c r="K6646" s="228">
        <v>897561.09</v>
      </c>
      <c r="L6646" s="228">
        <v>8416346.5999999996</v>
      </c>
    </row>
    <row r="6647" spans="1:12">
      <c r="A6647" s="228">
        <v>2012</v>
      </c>
      <c r="B6647" s="228" t="s">
        <v>195</v>
      </c>
      <c r="C6647" s="228" t="s">
        <v>61</v>
      </c>
      <c r="D6647" s="228" t="s">
        <v>205</v>
      </c>
      <c r="E6647" s="228">
        <v>20</v>
      </c>
      <c r="F6647" s="228">
        <v>88610</v>
      </c>
      <c r="G6647" s="228">
        <v>2491</v>
      </c>
      <c r="H6647" s="228">
        <v>5301</v>
      </c>
      <c r="I6647" s="228">
        <v>4551423.18</v>
      </c>
      <c r="J6647" s="228">
        <v>1029581</v>
      </c>
      <c r="K6647" s="228">
        <v>754945</v>
      </c>
      <c r="L6647" s="228">
        <v>7696382.2599999998</v>
      </c>
    </row>
    <row r="6648" spans="1:12">
      <c r="A6648" s="228">
        <v>2012</v>
      </c>
      <c r="B6648" s="228" t="s">
        <v>195</v>
      </c>
      <c r="C6648" s="228" t="s">
        <v>61</v>
      </c>
      <c r="D6648" s="228" t="s">
        <v>205</v>
      </c>
      <c r="E6648" s="228">
        <v>25</v>
      </c>
      <c r="F6648" s="228">
        <v>77604</v>
      </c>
      <c r="G6648" s="228">
        <v>2103</v>
      </c>
      <c r="H6648" s="228">
        <v>4780</v>
      </c>
      <c r="I6648" s="228">
        <v>3628582.69</v>
      </c>
      <c r="J6648" s="228">
        <v>793279.89</v>
      </c>
      <c r="K6648" s="228">
        <v>654045</v>
      </c>
      <c r="L6648" s="228">
        <v>6287370.5599999996</v>
      </c>
    </row>
    <row r="6649" spans="1:12">
      <c r="A6649" s="228">
        <v>2012</v>
      </c>
      <c r="B6649" s="228" t="s">
        <v>195</v>
      </c>
      <c r="C6649" s="228" t="s">
        <v>61</v>
      </c>
      <c r="D6649" s="228" t="s">
        <v>205</v>
      </c>
      <c r="E6649" s="228">
        <v>30</v>
      </c>
      <c r="F6649" s="228">
        <v>113427</v>
      </c>
      <c r="G6649" s="228">
        <v>2862</v>
      </c>
      <c r="H6649" s="228">
        <v>6709</v>
      </c>
      <c r="I6649" s="228">
        <v>5036933.9000000004</v>
      </c>
      <c r="J6649" s="228">
        <v>1167187.95</v>
      </c>
      <c r="K6649" s="228">
        <v>787817.8</v>
      </c>
      <c r="L6649" s="228">
        <v>8725997.3000000007</v>
      </c>
    </row>
    <row r="6650" spans="1:12">
      <c r="A6650" s="228">
        <v>2012</v>
      </c>
      <c r="B6650" s="228" t="s">
        <v>195</v>
      </c>
      <c r="C6650" s="228" t="s">
        <v>61</v>
      </c>
      <c r="D6650" s="228" t="s">
        <v>205</v>
      </c>
      <c r="E6650" s="228">
        <v>35</v>
      </c>
      <c r="F6650" s="228">
        <v>121419</v>
      </c>
      <c r="G6650" s="228">
        <v>3659</v>
      </c>
      <c r="H6650" s="228">
        <v>7727</v>
      </c>
      <c r="I6650" s="228">
        <v>5909887.3399999999</v>
      </c>
      <c r="J6650" s="228">
        <v>1511505.78</v>
      </c>
      <c r="K6650" s="228">
        <v>932937.84</v>
      </c>
      <c r="L6650" s="228">
        <v>10516288.060000001</v>
      </c>
    </row>
    <row r="6651" spans="1:12">
      <c r="A6651" s="228">
        <v>2012</v>
      </c>
      <c r="B6651" s="228" t="s">
        <v>195</v>
      </c>
      <c r="C6651" s="228" t="s">
        <v>61</v>
      </c>
      <c r="D6651" s="228" t="s">
        <v>205</v>
      </c>
      <c r="E6651" s="228">
        <v>40</v>
      </c>
      <c r="F6651" s="228">
        <v>126057</v>
      </c>
      <c r="G6651" s="228">
        <v>4915</v>
      </c>
      <c r="H6651" s="228">
        <v>10228</v>
      </c>
      <c r="I6651" s="228">
        <v>8473795.2200000007</v>
      </c>
      <c r="J6651" s="228">
        <v>2162326.29</v>
      </c>
      <c r="K6651" s="228">
        <v>1528783.75</v>
      </c>
      <c r="L6651" s="228">
        <v>14682248.01</v>
      </c>
    </row>
    <row r="6652" spans="1:12">
      <c r="A6652" s="228">
        <v>2012</v>
      </c>
      <c r="B6652" s="228" t="s">
        <v>195</v>
      </c>
      <c r="C6652" s="228" t="s">
        <v>61</v>
      </c>
      <c r="D6652" s="228" t="s">
        <v>205</v>
      </c>
      <c r="E6652" s="228">
        <v>45</v>
      </c>
      <c r="F6652" s="228">
        <v>120645</v>
      </c>
      <c r="G6652" s="228">
        <v>6168</v>
      </c>
      <c r="H6652" s="228">
        <v>12473</v>
      </c>
      <c r="I6652" s="228">
        <v>10700217.119999999</v>
      </c>
      <c r="J6652" s="228">
        <v>2727411.35</v>
      </c>
      <c r="K6652" s="228">
        <v>2298290.7400000002</v>
      </c>
      <c r="L6652" s="228">
        <v>18556835.93</v>
      </c>
    </row>
    <row r="6653" spans="1:12">
      <c r="A6653" s="228">
        <v>2012</v>
      </c>
      <c r="B6653" s="228" t="s">
        <v>195</v>
      </c>
      <c r="C6653" s="228" t="s">
        <v>61</v>
      </c>
      <c r="D6653" s="228" t="s">
        <v>205</v>
      </c>
      <c r="E6653" s="228">
        <v>50</v>
      </c>
      <c r="F6653" s="228">
        <v>127398</v>
      </c>
      <c r="G6653" s="228">
        <v>8699</v>
      </c>
      <c r="H6653" s="228">
        <v>18201</v>
      </c>
      <c r="I6653" s="228">
        <v>16187145.960000001</v>
      </c>
      <c r="J6653" s="228">
        <v>4078525.16</v>
      </c>
      <c r="K6653" s="228">
        <v>3681575.65</v>
      </c>
      <c r="L6653" s="228">
        <v>27942245.920000002</v>
      </c>
    </row>
    <row r="6654" spans="1:12">
      <c r="A6654" s="228">
        <v>2012</v>
      </c>
      <c r="B6654" s="228" t="s">
        <v>195</v>
      </c>
      <c r="C6654" s="228" t="s">
        <v>61</v>
      </c>
      <c r="D6654" s="228" t="s">
        <v>205</v>
      </c>
      <c r="E6654" s="228">
        <v>55</v>
      </c>
      <c r="F6654" s="228">
        <v>120436</v>
      </c>
      <c r="G6654" s="228">
        <v>11431</v>
      </c>
      <c r="H6654" s="228">
        <v>24549</v>
      </c>
      <c r="I6654" s="228">
        <v>22661610.870000001</v>
      </c>
      <c r="J6654" s="228">
        <v>5406699.2199999997</v>
      </c>
      <c r="K6654" s="228">
        <v>6669757.7400000002</v>
      </c>
      <c r="L6654" s="228">
        <v>39572075.469999999</v>
      </c>
    </row>
    <row r="6655" spans="1:12">
      <c r="A6655" s="228">
        <v>2012</v>
      </c>
      <c r="B6655" s="228" t="s">
        <v>195</v>
      </c>
      <c r="C6655" s="228" t="s">
        <v>61</v>
      </c>
      <c r="D6655" s="228" t="s">
        <v>205</v>
      </c>
      <c r="E6655" s="228">
        <v>60</v>
      </c>
      <c r="F6655" s="228">
        <v>112757</v>
      </c>
      <c r="G6655" s="228">
        <v>14243</v>
      </c>
      <c r="H6655" s="228">
        <v>32122</v>
      </c>
      <c r="I6655" s="228">
        <v>30011706.640000001</v>
      </c>
      <c r="J6655" s="228">
        <v>7007642.3200000003</v>
      </c>
      <c r="K6655" s="228">
        <v>9058481.3000000007</v>
      </c>
      <c r="L6655" s="228">
        <v>51794659.619999997</v>
      </c>
    </row>
    <row r="6656" spans="1:12">
      <c r="A6656" s="228">
        <v>2012</v>
      </c>
      <c r="B6656" s="228" t="s">
        <v>195</v>
      </c>
      <c r="C6656" s="228" t="s">
        <v>61</v>
      </c>
      <c r="D6656" s="228" t="s">
        <v>205</v>
      </c>
      <c r="E6656" s="228">
        <v>65</v>
      </c>
      <c r="F6656" s="228">
        <v>95149</v>
      </c>
      <c r="G6656" s="228">
        <v>17204</v>
      </c>
      <c r="H6656" s="228">
        <v>43029</v>
      </c>
      <c r="I6656" s="228">
        <v>38931029.729999997</v>
      </c>
      <c r="J6656" s="228">
        <v>8745230.2100000009</v>
      </c>
      <c r="K6656" s="228">
        <v>11593130.880000001</v>
      </c>
      <c r="L6656" s="228">
        <v>65557971.100000001</v>
      </c>
    </row>
    <row r="6657" spans="1:12">
      <c r="A6657" s="228">
        <v>2012</v>
      </c>
      <c r="B6657" s="228" t="s">
        <v>195</v>
      </c>
      <c r="C6657" s="228" t="s">
        <v>61</v>
      </c>
      <c r="D6657" s="228" t="s">
        <v>205</v>
      </c>
      <c r="E6657" s="228">
        <v>70</v>
      </c>
      <c r="F6657" s="228">
        <v>64190</v>
      </c>
      <c r="G6657" s="228">
        <v>15592</v>
      </c>
      <c r="H6657" s="228">
        <v>43750</v>
      </c>
      <c r="I6657" s="228">
        <v>37172406.5</v>
      </c>
      <c r="J6657" s="228">
        <v>7950127.3300000001</v>
      </c>
      <c r="K6657" s="228">
        <v>11306234.449999999</v>
      </c>
      <c r="L6657" s="228">
        <v>61215327.899999999</v>
      </c>
    </row>
    <row r="6658" spans="1:12">
      <c r="A6658" s="228">
        <v>2012</v>
      </c>
      <c r="B6658" s="228" t="s">
        <v>195</v>
      </c>
      <c r="C6658" s="228" t="s">
        <v>61</v>
      </c>
      <c r="D6658" s="228" t="s">
        <v>205</v>
      </c>
      <c r="E6658" s="228">
        <v>75</v>
      </c>
      <c r="F6658" s="228">
        <v>43985</v>
      </c>
      <c r="G6658" s="228">
        <v>14357</v>
      </c>
      <c r="H6658" s="228">
        <v>45527</v>
      </c>
      <c r="I6658" s="228">
        <v>33455343.809999999</v>
      </c>
      <c r="J6658" s="228">
        <v>6776560.5800000001</v>
      </c>
      <c r="K6658" s="228">
        <v>8984062.9900000002</v>
      </c>
      <c r="L6658" s="228">
        <v>52679672.009999998</v>
      </c>
    </row>
    <row r="6659" spans="1:12">
      <c r="A6659" s="228">
        <v>2012</v>
      </c>
      <c r="B6659" s="228" t="s">
        <v>195</v>
      </c>
      <c r="C6659" s="228" t="s">
        <v>61</v>
      </c>
      <c r="D6659" s="228" t="s">
        <v>205</v>
      </c>
      <c r="E6659" s="228">
        <v>80</v>
      </c>
      <c r="F6659" s="228">
        <v>30757</v>
      </c>
      <c r="G6659" s="228">
        <v>11877</v>
      </c>
      <c r="H6659" s="228">
        <v>43460</v>
      </c>
      <c r="I6659" s="228">
        <v>28954105.949999999</v>
      </c>
      <c r="J6659" s="228">
        <v>5128286</v>
      </c>
      <c r="K6659" s="228">
        <v>6837858.5499999998</v>
      </c>
      <c r="L6659" s="228">
        <v>43365743.93</v>
      </c>
    </row>
    <row r="6660" spans="1:12">
      <c r="A6660" s="228">
        <v>2012</v>
      </c>
      <c r="B6660" s="228" t="s">
        <v>195</v>
      </c>
      <c r="C6660" s="228" t="s">
        <v>61</v>
      </c>
      <c r="D6660" s="228" t="s">
        <v>205</v>
      </c>
      <c r="E6660" s="228">
        <v>85</v>
      </c>
      <c r="F6660" s="228">
        <v>14100</v>
      </c>
      <c r="G6660" s="228">
        <v>5372</v>
      </c>
      <c r="H6660" s="228">
        <v>25642</v>
      </c>
      <c r="I6660" s="228">
        <v>15024577.550000001</v>
      </c>
      <c r="J6660" s="228">
        <v>2224791.1</v>
      </c>
      <c r="K6660" s="228">
        <v>2851164.15</v>
      </c>
      <c r="L6660" s="228">
        <v>20933596.760000002</v>
      </c>
    </row>
    <row r="6661" spans="1:12">
      <c r="A6661" s="228">
        <v>2012</v>
      </c>
      <c r="B6661" s="228" t="s">
        <v>195</v>
      </c>
      <c r="C6661" s="228" t="s">
        <v>61</v>
      </c>
      <c r="D6661" s="228" t="s">
        <v>205</v>
      </c>
      <c r="E6661" s="228">
        <v>90</v>
      </c>
      <c r="F6661" s="228">
        <v>3265</v>
      </c>
      <c r="G6661" s="228">
        <v>1220</v>
      </c>
      <c r="H6661" s="228">
        <v>7443</v>
      </c>
      <c r="I6661" s="228">
        <v>3640006.62</v>
      </c>
      <c r="J6661" s="228">
        <v>482724.05</v>
      </c>
      <c r="K6661" s="228">
        <v>597725.05000000005</v>
      </c>
      <c r="L6661" s="228">
        <v>4883210.8600000003</v>
      </c>
    </row>
    <row r="6662" spans="1:12">
      <c r="A6662" s="228">
        <v>2012</v>
      </c>
      <c r="B6662" s="228" t="s">
        <v>195</v>
      </c>
      <c r="C6662" s="228" t="s">
        <v>61</v>
      </c>
      <c r="D6662" s="228" t="s">
        <v>205</v>
      </c>
      <c r="E6662" s="228">
        <v>95</v>
      </c>
      <c r="F6662" s="228">
        <v>645</v>
      </c>
      <c r="G6662" s="228">
        <v>216</v>
      </c>
      <c r="H6662" s="228">
        <v>1576</v>
      </c>
      <c r="I6662" s="228">
        <v>784020.65</v>
      </c>
      <c r="J6662" s="228">
        <v>91548.11</v>
      </c>
      <c r="K6662" s="228">
        <v>42703</v>
      </c>
      <c r="L6662" s="228">
        <v>950297.13</v>
      </c>
    </row>
    <row r="6663" spans="1:12">
      <c r="A6663" s="228">
        <v>2012</v>
      </c>
      <c r="B6663" s="228" t="s">
        <v>195</v>
      </c>
      <c r="C6663" s="228" t="s">
        <v>61</v>
      </c>
      <c r="D6663" s="228" t="s">
        <v>206</v>
      </c>
      <c r="E6663" s="228">
        <v>0</v>
      </c>
      <c r="F6663" s="228">
        <v>100953</v>
      </c>
      <c r="G6663" s="228">
        <v>3629</v>
      </c>
      <c r="H6663" s="228">
        <v>11255</v>
      </c>
      <c r="I6663" s="228">
        <v>5981329.3899999997</v>
      </c>
      <c r="J6663" s="228">
        <v>899942.6</v>
      </c>
      <c r="K6663" s="228">
        <v>144219.4</v>
      </c>
      <c r="L6663" s="228">
        <v>8021839.9299999997</v>
      </c>
    </row>
    <row r="6664" spans="1:12">
      <c r="A6664" s="228">
        <v>2012</v>
      </c>
      <c r="B6664" s="228" t="s">
        <v>195</v>
      </c>
      <c r="C6664" s="228" t="s">
        <v>61</v>
      </c>
      <c r="D6664" s="228" t="s">
        <v>206</v>
      </c>
      <c r="E6664" s="228">
        <v>5</v>
      </c>
      <c r="F6664" s="228">
        <v>105149</v>
      </c>
      <c r="G6664" s="228">
        <v>1984</v>
      </c>
      <c r="H6664" s="228">
        <v>3104</v>
      </c>
      <c r="I6664" s="228">
        <v>2064098.65</v>
      </c>
      <c r="J6664" s="228">
        <v>446989.15</v>
      </c>
      <c r="K6664" s="228">
        <v>214156.25</v>
      </c>
      <c r="L6664" s="228">
        <v>3277566.07</v>
      </c>
    </row>
    <row r="6665" spans="1:12">
      <c r="A6665" s="228">
        <v>2012</v>
      </c>
      <c r="B6665" s="228" t="s">
        <v>195</v>
      </c>
      <c r="C6665" s="228" t="s">
        <v>61</v>
      </c>
      <c r="D6665" s="228" t="s">
        <v>206</v>
      </c>
      <c r="E6665" s="228">
        <v>10</v>
      </c>
      <c r="F6665" s="228">
        <v>100232</v>
      </c>
      <c r="G6665" s="228">
        <v>1496</v>
      </c>
      <c r="H6665" s="228">
        <v>4040</v>
      </c>
      <c r="I6665" s="228">
        <v>2449991.23</v>
      </c>
      <c r="J6665" s="228">
        <v>492795.74</v>
      </c>
      <c r="K6665" s="228">
        <v>577053</v>
      </c>
      <c r="L6665" s="228">
        <v>4097615.14</v>
      </c>
    </row>
    <row r="6666" spans="1:12">
      <c r="A6666" s="228">
        <v>2012</v>
      </c>
      <c r="B6666" s="228" t="s">
        <v>195</v>
      </c>
      <c r="C6666" s="228" t="s">
        <v>61</v>
      </c>
      <c r="D6666" s="228" t="s">
        <v>206</v>
      </c>
      <c r="E6666" s="228">
        <v>15</v>
      </c>
      <c r="F6666" s="228">
        <v>102996</v>
      </c>
      <c r="G6666" s="228">
        <v>3401</v>
      </c>
      <c r="H6666" s="228">
        <v>9675</v>
      </c>
      <c r="I6666" s="228">
        <v>6835326.2400000002</v>
      </c>
      <c r="J6666" s="228">
        <v>1020855.86</v>
      </c>
      <c r="K6666" s="228">
        <v>675953.35</v>
      </c>
      <c r="L6666" s="228">
        <v>9723062.6600000001</v>
      </c>
    </row>
    <row r="6667" spans="1:12">
      <c r="A6667" s="228">
        <v>2012</v>
      </c>
      <c r="B6667" s="228" t="s">
        <v>195</v>
      </c>
      <c r="C6667" s="228" t="s">
        <v>61</v>
      </c>
      <c r="D6667" s="228" t="s">
        <v>206</v>
      </c>
      <c r="E6667" s="228">
        <v>20</v>
      </c>
      <c r="F6667" s="228">
        <v>91211</v>
      </c>
      <c r="G6667" s="228">
        <v>4415</v>
      </c>
      <c r="H6667" s="228">
        <v>11131</v>
      </c>
      <c r="I6667" s="228">
        <v>8099439.3799999999</v>
      </c>
      <c r="J6667" s="228">
        <v>1448589.55</v>
      </c>
      <c r="K6667" s="228">
        <v>611026</v>
      </c>
      <c r="L6667" s="228">
        <v>11924464.060000001</v>
      </c>
    </row>
    <row r="6668" spans="1:12">
      <c r="A6668" s="228">
        <v>2012</v>
      </c>
      <c r="B6668" s="228" t="s">
        <v>195</v>
      </c>
      <c r="C6668" s="228" t="s">
        <v>61</v>
      </c>
      <c r="D6668" s="228" t="s">
        <v>206</v>
      </c>
      <c r="E6668" s="228">
        <v>25</v>
      </c>
      <c r="F6668" s="228">
        <v>93874</v>
      </c>
      <c r="G6668" s="228">
        <v>5598</v>
      </c>
      <c r="H6668" s="228">
        <v>17883</v>
      </c>
      <c r="I6668" s="228">
        <v>13509816.49</v>
      </c>
      <c r="J6668" s="228">
        <v>3090317.92</v>
      </c>
      <c r="K6668" s="228">
        <v>773573</v>
      </c>
      <c r="L6668" s="228">
        <v>20217144.550000001</v>
      </c>
    </row>
    <row r="6669" spans="1:12">
      <c r="A6669" s="228">
        <v>2012</v>
      </c>
      <c r="B6669" s="228" t="s">
        <v>195</v>
      </c>
      <c r="C6669" s="228" t="s">
        <v>61</v>
      </c>
      <c r="D6669" s="228" t="s">
        <v>206</v>
      </c>
      <c r="E6669" s="228">
        <v>30</v>
      </c>
      <c r="F6669" s="228">
        <v>128471</v>
      </c>
      <c r="G6669" s="228">
        <v>9791</v>
      </c>
      <c r="H6669" s="228">
        <v>31787</v>
      </c>
      <c r="I6669" s="228">
        <v>25615874.489999998</v>
      </c>
      <c r="J6669" s="228">
        <v>5846826.7300000004</v>
      </c>
      <c r="K6669" s="228">
        <v>1124911.8</v>
      </c>
      <c r="L6669" s="228">
        <v>37482052.659999996</v>
      </c>
    </row>
    <row r="6670" spans="1:12">
      <c r="A6670" s="228">
        <v>2012</v>
      </c>
      <c r="B6670" s="228" t="s">
        <v>195</v>
      </c>
      <c r="C6670" s="228" t="s">
        <v>61</v>
      </c>
      <c r="D6670" s="228" t="s">
        <v>206</v>
      </c>
      <c r="E6670" s="228">
        <v>35</v>
      </c>
      <c r="F6670" s="228">
        <v>131454</v>
      </c>
      <c r="G6670" s="228">
        <v>9923</v>
      </c>
      <c r="H6670" s="228">
        <v>29034</v>
      </c>
      <c r="I6670" s="228">
        <v>23563524.59</v>
      </c>
      <c r="J6670" s="228">
        <v>5145222.12</v>
      </c>
      <c r="K6670" s="228">
        <v>1579023</v>
      </c>
      <c r="L6670" s="228">
        <v>35787480.799999997</v>
      </c>
    </row>
    <row r="6671" spans="1:12">
      <c r="A6671" s="228">
        <v>2012</v>
      </c>
      <c r="B6671" s="228" t="s">
        <v>195</v>
      </c>
      <c r="C6671" s="228" t="s">
        <v>61</v>
      </c>
      <c r="D6671" s="228" t="s">
        <v>206</v>
      </c>
      <c r="E6671" s="228">
        <v>40</v>
      </c>
      <c r="F6671" s="228">
        <v>137927</v>
      </c>
      <c r="G6671" s="228">
        <v>9145</v>
      </c>
      <c r="H6671" s="228">
        <v>20785</v>
      </c>
      <c r="I6671" s="228">
        <v>17895168.469999999</v>
      </c>
      <c r="J6671" s="228">
        <v>3925396.81</v>
      </c>
      <c r="K6671" s="228">
        <v>2214930.21</v>
      </c>
      <c r="L6671" s="228">
        <v>28971469.059999999</v>
      </c>
    </row>
    <row r="6672" spans="1:12">
      <c r="A6672" s="228">
        <v>2012</v>
      </c>
      <c r="B6672" s="228" t="s">
        <v>195</v>
      </c>
      <c r="C6672" s="228" t="s">
        <v>61</v>
      </c>
      <c r="D6672" s="228" t="s">
        <v>206</v>
      </c>
      <c r="E6672" s="228">
        <v>45</v>
      </c>
      <c r="F6672" s="228">
        <v>129731</v>
      </c>
      <c r="G6672" s="228">
        <v>8896</v>
      </c>
      <c r="H6672" s="228">
        <v>19411</v>
      </c>
      <c r="I6672" s="228">
        <v>16172175.4</v>
      </c>
      <c r="J6672" s="228">
        <v>3758834.48</v>
      </c>
      <c r="K6672" s="228">
        <v>2469878.25</v>
      </c>
      <c r="L6672" s="228">
        <v>26589213.27</v>
      </c>
    </row>
    <row r="6673" spans="1:12">
      <c r="A6673" s="228">
        <v>2012</v>
      </c>
      <c r="B6673" s="228" t="s">
        <v>195</v>
      </c>
      <c r="C6673" s="228" t="s">
        <v>61</v>
      </c>
      <c r="D6673" s="228" t="s">
        <v>206</v>
      </c>
      <c r="E6673" s="228">
        <v>50</v>
      </c>
      <c r="F6673" s="228">
        <v>136910</v>
      </c>
      <c r="G6673" s="228">
        <v>11285</v>
      </c>
      <c r="H6673" s="228">
        <v>25271</v>
      </c>
      <c r="I6673" s="228">
        <v>21192475.27</v>
      </c>
      <c r="J6673" s="228">
        <v>4784846.3899999997</v>
      </c>
      <c r="K6673" s="228">
        <v>3636457.65</v>
      </c>
      <c r="L6673" s="228">
        <v>34295609.43</v>
      </c>
    </row>
    <row r="6674" spans="1:12">
      <c r="A6674" s="228">
        <v>2012</v>
      </c>
      <c r="B6674" s="228" t="s">
        <v>195</v>
      </c>
      <c r="C6674" s="228" t="s">
        <v>61</v>
      </c>
      <c r="D6674" s="228" t="s">
        <v>206</v>
      </c>
      <c r="E6674" s="228">
        <v>55</v>
      </c>
      <c r="F6674" s="228">
        <v>129944</v>
      </c>
      <c r="G6674" s="228">
        <v>12701</v>
      </c>
      <c r="H6674" s="228">
        <v>29635</v>
      </c>
      <c r="I6674" s="228">
        <v>25036807.77</v>
      </c>
      <c r="J6674" s="228">
        <v>5454819.4199999999</v>
      </c>
      <c r="K6674" s="228">
        <v>5901553.5099999998</v>
      </c>
      <c r="L6674" s="228">
        <v>41414673.579999998</v>
      </c>
    </row>
    <row r="6675" spans="1:12">
      <c r="A6675" s="228">
        <v>2012</v>
      </c>
      <c r="B6675" s="228" t="s">
        <v>195</v>
      </c>
      <c r="C6675" s="228" t="s">
        <v>61</v>
      </c>
      <c r="D6675" s="228" t="s">
        <v>206</v>
      </c>
      <c r="E6675" s="228">
        <v>60</v>
      </c>
      <c r="F6675" s="228">
        <v>119257</v>
      </c>
      <c r="G6675" s="228">
        <v>15220</v>
      </c>
      <c r="H6675" s="228">
        <v>37353</v>
      </c>
      <c r="I6675" s="228">
        <v>30879149.050000001</v>
      </c>
      <c r="J6675" s="228">
        <v>6602610.9000000004</v>
      </c>
      <c r="K6675" s="228">
        <v>8286573.7800000003</v>
      </c>
      <c r="L6675" s="228">
        <v>51289552.350000001</v>
      </c>
    </row>
    <row r="6676" spans="1:12">
      <c r="A6676" s="228">
        <v>2012</v>
      </c>
      <c r="B6676" s="228" t="s">
        <v>195</v>
      </c>
      <c r="C6676" s="228" t="s">
        <v>61</v>
      </c>
      <c r="D6676" s="228" t="s">
        <v>206</v>
      </c>
      <c r="E6676" s="228">
        <v>65</v>
      </c>
      <c r="F6676" s="228">
        <v>99192</v>
      </c>
      <c r="G6676" s="228">
        <v>16947</v>
      </c>
      <c r="H6676" s="228">
        <v>43725</v>
      </c>
      <c r="I6676" s="228">
        <v>35432222.149999999</v>
      </c>
      <c r="J6676" s="228">
        <v>7323109.6200000001</v>
      </c>
      <c r="K6676" s="228">
        <v>10226168.300000001</v>
      </c>
      <c r="L6676" s="228">
        <v>58447946.030000001</v>
      </c>
    </row>
    <row r="6677" spans="1:12">
      <c r="A6677" s="228">
        <v>2012</v>
      </c>
      <c r="B6677" s="228" t="s">
        <v>195</v>
      </c>
      <c r="C6677" s="228" t="s">
        <v>61</v>
      </c>
      <c r="D6677" s="228" t="s">
        <v>206</v>
      </c>
      <c r="E6677" s="228">
        <v>70</v>
      </c>
      <c r="F6677" s="228">
        <v>66301</v>
      </c>
      <c r="G6677" s="228">
        <v>14860</v>
      </c>
      <c r="H6677" s="228">
        <v>44208</v>
      </c>
      <c r="I6677" s="228">
        <v>34862034.399999999</v>
      </c>
      <c r="J6677" s="228">
        <v>6868935.1500000004</v>
      </c>
      <c r="K6677" s="228">
        <v>9764673.1999999993</v>
      </c>
      <c r="L6677" s="228">
        <v>55708503.759999998</v>
      </c>
    </row>
    <row r="6678" spans="1:12">
      <c r="A6678" s="228">
        <v>2012</v>
      </c>
      <c r="B6678" s="228" t="s">
        <v>195</v>
      </c>
      <c r="C6678" s="228" t="s">
        <v>61</v>
      </c>
      <c r="D6678" s="228" t="s">
        <v>206</v>
      </c>
      <c r="E6678" s="228">
        <v>75</v>
      </c>
      <c r="F6678" s="228">
        <v>48208</v>
      </c>
      <c r="G6678" s="228">
        <v>13334</v>
      </c>
      <c r="H6678" s="228">
        <v>47222</v>
      </c>
      <c r="I6678" s="228">
        <v>33275635.239999998</v>
      </c>
      <c r="J6678" s="228">
        <v>5954686.9800000004</v>
      </c>
      <c r="K6678" s="228">
        <v>8123183.7999999998</v>
      </c>
      <c r="L6678" s="228">
        <v>50415677.5</v>
      </c>
    </row>
    <row r="6679" spans="1:12">
      <c r="A6679" s="228">
        <v>2012</v>
      </c>
      <c r="B6679" s="228" t="s">
        <v>195</v>
      </c>
      <c r="C6679" s="228" t="s">
        <v>61</v>
      </c>
      <c r="D6679" s="228" t="s">
        <v>206</v>
      </c>
      <c r="E6679" s="228">
        <v>80</v>
      </c>
      <c r="F6679" s="228">
        <v>36641</v>
      </c>
      <c r="G6679" s="228">
        <v>10627</v>
      </c>
      <c r="H6679" s="228">
        <v>49055</v>
      </c>
      <c r="I6679" s="228">
        <v>30870073.780000001</v>
      </c>
      <c r="J6679" s="228">
        <v>4655023.96</v>
      </c>
      <c r="K6679" s="228">
        <v>5787125.4500000002</v>
      </c>
      <c r="L6679" s="228">
        <v>43381919.310000002</v>
      </c>
    </row>
    <row r="6680" spans="1:12">
      <c r="A6680" s="228">
        <v>2012</v>
      </c>
      <c r="B6680" s="228" t="s">
        <v>195</v>
      </c>
      <c r="C6680" s="228" t="s">
        <v>61</v>
      </c>
      <c r="D6680" s="228" t="s">
        <v>206</v>
      </c>
      <c r="E6680" s="228">
        <v>85</v>
      </c>
      <c r="F6680" s="228">
        <v>21963</v>
      </c>
      <c r="G6680" s="228">
        <v>6334</v>
      </c>
      <c r="H6680" s="228">
        <v>39874</v>
      </c>
      <c r="I6680" s="228">
        <v>21873974.239999998</v>
      </c>
      <c r="J6680" s="228">
        <v>2664293.7400000002</v>
      </c>
      <c r="K6680" s="228">
        <v>2911755.5</v>
      </c>
      <c r="L6680" s="228">
        <v>28601765.609999999</v>
      </c>
    </row>
    <row r="6681" spans="1:12">
      <c r="A6681" s="228">
        <v>2012</v>
      </c>
      <c r="B6681" s="228" t="s">
        <v>195</v>
      </c>
      <c r="C6681" s="228" t="s">
        <v>61</v>
      </c>
      <c r="D6681" s="228" t="s">
        <v>206</v>
      </c>
      <c r="E6681" s="228">
        <v>90</v>
      </c>
      <c r="F6681" s="228">
        <v>8667</v>
      </c>
      <c r="G6681" s="228">
        <v>2006</v>
      </c>
      <c r="H6681" s="228">
        <v>17966</v>
      </c>
      <c r="I6681" s="228">
        <v>8782218.4000000004</v>
      </c>
      <c r="J6681" s="228">
        <v>907623.05</v>
      </c>
      <c r="K6681" s="228">
        <v>626239.80000000005</v>
      </c>
      <c r="L6681" s="228">
        <v>10684730.810000001</v>
      </c>
    </row>
    <row r="6682" spans="1:12">
      <c r="A6682" s="228">
        <v>2012</v>
      </c>
      <c r="B6682" s="228" t="s">
        <v>195</v>
      </c>
      <c r="C6682" s="228" t="s">
        <v>61</v>
      </c>
      <c r="D6682" s="228" t="s">
        <v>206</v>
      </c>
      <c r="E6682" s="228">
        <v>95</v>
      </c>
      <c r="F6682" s="228">
        <v>2400</v>
      </c>
      <c r="G6682" s="228">
        <v>443</v>
      </c>
      <c r="H6682" s="228">
        <v>4464</v>
      </c>
      <c r="I6682" s="228">
        <v>1817171</v>
      </c>
      <c r="J6682" s="228">
        <v>174025.02</v>
      </c>
      <c r="K6682" s="228">
        <v>82245</v>
      </c>
      <c r="L6682" s="228">
        <v>2141516.36</v>
      </c>
    </row>
    <row r="6683" spans="1:12">
      <c r="A6683" s="228">
        <v>2012</v>
      </c>
      <c r="B6683" s="228" t="s">
        <v>195</v>
      </c>
      <c r="C6683" s="228" t="s">
        <v>62</v>
      </c>
      <c r="D6683" s="228" t="s">
        <v>205</v>
      </c>
      <c r="E6683" s="228">
        <v>0</v>
      </c>
      <c r="F6683" s="228">
        <v>74113</v>
      </c>
      <c r="G6683" s="228">
        <v>3163</v>
      </c>
      <c r="H6683" s="228">
        <v>10299</v>
      </c>
      <c r="I6683" s="228">
        <v>6121395.6399999997</v>
      </c>
      <c r="J6683" s="228">
        <v>1072104.5900000001</v>
      </c>
      <c r="K6683" s="228">
        <v>62257.3</v>
      </c>
      <c r="L6683" s="228">
        <v>7859477.4800000004</v>
      </c>
    </row>
    <row r="6684" spans="1:12">
      <c r="A6684" s="228">
        <v>2012</v>
      </c>
      <c r="B6684" s="228" t="s">
        <v>195</v>
      </c>
      <c r="C6684" s="228" t="s">
        <v>62</v>
      </c>
      <c r="D6684" s="228" t="s">
        <v>205</v>
      </c>
      <c r="E6684" s="228">
        <v>5</v>
      </c>
      <c r="F6684" s="228">
        <v>76873</v>
      </c>
      <c r="G6684" s="228">
        <v>1305</v>
      </c>
      <c r="H6684" s="228">
        <v>1709</v>
      </c>
      <c r="I6684" s="228">
        <v>1393809.03</v>
      </c>
      <c r="J6684" s="228">
        <v>405333.56</v>
      </c>
      <c r="K6684" s="228">
        <v>96005</v>
      </c>
      <c r="L6684" s="228">
        <v>2175499.9500000002</v>
      </c>
    </row>
    <row r="6685" spans="1:12">
      <c r="A6685" s="228">
        <v>2012</v>
      </c>
      <c r="B6685" s="228" t="s">
        <v>195</v>
      </c>
      <c r="C6685" s="228" t="s">
        <v>62</v>
      </c>
      <c r="D6685" s="228" t="s">
        <v>205</v>
      </c>
      <c r="E6685" s="228">
        <v>10</v>
      </c>
      <c r="F6685" s="228">
        <v>73491</v>
      </c>
      <c r="G6685" s="228">
        <v>1109</v>
      </c>
      <c r="H6685" s="228">
        <v>1838</v>
      </c>
      <c r="I6685" s="228">
        <v>1470247.56</v>
      </c>
      <c r="J6685" s="228">
        <v>429200.36</v>
      </c>
      <c r="K6685" s="228">
        <v>327390</v>
      </c>
      <c r="L6685" s="228">
        <v>2439641.9500000002</v>
      </c>
    </row>
    <row r="6686" spans="1:12">
      <c r="A6686" s="228">
        <v>2012</v>
      </c>
      <c r="B6686" s="228" t="s">
        <v>195</v>
      </c>
      <c r="C6686" s="228" t="s">
        <v>62</v>
      </c>
      <c r="D6686" s="228" t="s">
        <v>205</v>
      </c>
      <c r="E6686" s="228">
        <v>15</v>
      </c>
      <c r="F6686" s="228">
        <v>76947</v>
      </c>
      <c r="G6686" s="228">
        <v>2438</v>
      </c>
      <c r="H6686" s="228">
        <v>3764</v>
      </c>
      <c r="I6686" s="228">
        <v>3677319.08</v>
      </c>
      <c r="J6686" s="228">
        <v>982816.83</v>
      </c>
      <c r="K6686" s="228">
        <v>649470</v>
      </c>
      <c r="L6686" s="228">
        <v>5992773.1699999999</v>
      </c>
    </row>
    <row r="6687" spans="1:12">
      <c r="A6687" s="228">
        <v>2012</v>
      </c>
      <c r="B6687" s="228" t="s">
        <v>195</v>
      </c>
      <c r="C6687" s="228" t="s">
        <v>62</v>
      </c>
      <c r="D6687" s="228" t="s">
        <v>205</v>
      </c>
      <c r="E6687" s="228">
        <v>20</v>
      </c>
      <c r="F6687" s="228">
        <v>64979</v>
      </c>
      <c r="G6687" s="228">
        <v>2339</v>
      </c>
      <c r="H6687" s="228">
        <v>4281</v>
      </c>
      <c r="I6687" s="228">
        <v>4020341.79</v>
      </c>
      <c r="J6687" s="228">
        <v>1037793.56</v>
      </c>
      <c r="K6687" s="228">
        <v>619162</v>
      </c>
      <c r="L6687" s="228">
        <v>6499926.0800000001</v>
      </c>
    </row>
    <row r="6688" spans="1:12">
      <c r="A6688" s="228">
        <v>2012</v>
      </c>
      <c r="B6688" s="228" t="s">
        <v>195</v>
      </c>
      <c r="C6688" s="228" t="s">
        <v>62</v>
      </c>
      <c r="D6688" s="228" t="s">
        <v>205</v>
      </c>
      <c r="E6688" s="228">
        <v>25</v>
      </c>
      <c r="F6688" s="228">
        <v>54225</v>
      </c>
      <c r="G6688" s="228">
        <v>1770</v>
      </c>
      <c r="H6688" s="228">
        <v>3401</v>
      </c>
      <c r="I6688" s="228">
        <v>2892683.89</v>
      </c>
      <c r="J6688" s="228">
        <v>826720.1</v>
      </c>
      <c r="K6688" s="228">
        <v>433551</v>
      </c>
      <c r="L6688" s="228">
        <v>4868969.72</v>
      </c>
    </row>
    <row r="6689" spans="1:12">
      <c r="A6689" s="228">
        <v>2012</v>
      </c>
      <c r="B6689" s="228" t="s">
        <v>195</v>
      </c>
      <c r="C6689" s="228" t="s">
        <v>62</v>
      </c>
      <c r="D6689" s="228" t="s">
        <v>205</v>
      </c>
      <c r="E6689" s="228">
        <v>30</v>
      </c>
      <c r="F6689" s="228">
        <v>81079</v>
      </c>
      <c r="G6689" s="228">
        <v>2362</v>
      </c>
      <c r="H6689" s="228">
        <v>4913</v>
      </c>
      <c r="I6689" s="228">
        <v>3881033.29</v>
      </c>
      <c r="J6689" s="228">
        <v>1133751.77</v>
      </c>
      <c r="K6689" s="228">
        <v>680132.7</v>
      </c>
      <c r="L6689" s="228">
        <v>6616229.4500000002</v>
      </c>
    </row>
    <row r="6690" spans="1:12">
      <c r="A6690" s="228">
        <v>2012</v>
      </c>
      <c r="B6690" s="228" t="s">
        <v>195</v>
      </c>
      <c r="C6690" s="228" t="s">
        <v>62</v>
      </c>
      <c r="D6690" s="228" t="s">
        <v>205</v>
      </c>
      <c r="E6690" s="228">
        <v>35</v>
      </c>
      <c r="F6690" s="228">
        <v>85677</v>
      </c>
      <c r="G6690" s="228">
        <v>3121</v>
      </c>
      <c r="H6690" s="228">
        <v>6058</v>
      </c>
      <c r="I6690" s="228">
        <v>4529991.92</v>
      </c>
      <c r="J6690" s="228">
        <v>1489273.68</v>
      </c>
      <c r="K6690" s="228">
        <v>839339.8</v>
      </c>
      <c r="L6690" s="228">
        <v>7854402.8700000001</v>
      </c>
    </row>
    <row r="6691" spans="1:12">
      <c r="A6691" s="228">
        <v>2012</v>
      </c>
      <c r="B6691" s="228" t="s">
        <v>195</v>
      </c>
      <c r="C6691" s="228" t="s">
        <v>62</v>
      </c>
      <c r="D6691" s="228" t="s">
        <v>205</v>
      </c>
      <c r="E6691" s="228">
        <v>40</v>
      </c>
      <c r="F6691" s="228">
        <v>92404</v>
      </c>
      <c r="G6691" s="228">
        <v>3960</v>
      </c>
      <c r="H6691" s="228">
        <v>7411</v>
      </c>
      <c r="I6691" s="228">
        <v>6217299.7800000003</v>
      </c>
      <c r="J6691" s="228">
        <v>2091130.57</v>
      </c>
      <c r="K6691" s="228">
        <v>1165441.5</v>
      </c>
      <c r="L6691" s="228">
        <v>10678456.109999999</v>
      </c>
    </row>
    <row r="6692" spans="1:12">
      <c r="A6692" s="228">
        <v>2012</v>
      </c>
      <c r="B6692" s="228" t="s">
        <v>195</v>
      </c>
      <c r="C6692" s="228" t="s">
        <v>62</v>
      </c>
      <c r="D6692" s="228" t="s">
        <v>205</v>
      </c>
      <c r="E6692" s="228">
        <v>45</v>
      </c>
      <c r="F6692" s="228">
        <v>88629</v>
      </c>
      <c r="G6692" s="228">
        <v>5110</v>
      </c>
      <c r="H6692" s="228">
        <v>9290</v>
      </c>
      <c r="I6692" s="228">
        <v>7565080.3899999997</v>
      </c>
      <c r="J6692" s="228">
        <v>2557978.84</v>
      </c>
      <c r="K6692" s="228">
        <v>1709855.9</v>
      </c>
      <c r="L6692" s="228">
        <v>13111010.939999999</v>
      </c>
    </row>
    <row r="6693" spans="1:12">
      <c r="A6693" s="228">
        <v>2012</v>
      </c>
      <c r="B6693" s="228" t="s">
        <v>195</v>
      </c>
      <c r="C6693" s="228" t="s">
        <v>62</v>
      </c>
      <c r="D6693" s="228" t="s">
        <v>205</v>
      </c>
      <c r="E6693" s="228">
        <v>50</v>
      </c>
      <c r="F6693" s="228">
        <v>93550</v>
      </c>
      <c r="G6693" s="228">
        <v>7180</v>
      </c>
      <c r="H6693" s="228">
        <v>14135</v>
      </c>
      <c r="I6693" s="228">
        <v>12300939.699999999</v>
      </c>
      <c r="J6693" s="228">
        <v>3758110.55</v>
      </c>
      <c r="K6693" s="228">
        <v>2951303</v>
      </c>
      <c r="L6693" s="228">
        <v>20595894.300000001</v>
      </c>
    </row>
    <row r="6694" spans="1:12">
      <c r="A6694" s="228">
        <v>2012</v>
      </c>
      <c r="B6694" s="228" t="s">
        <v>195</v>
      </c>
      <c r="C6694" s="228" t="s">
        <v>62</v>
      </c>
      <c r="D6694" s="228" t="s">
        <v>205</v>
      </c>
      <c r="E6694" s="228">
        <v>55</v>
      </c>
      <c r="F6694" s="228">
        <v>88655</v>
      </c>
      <c r="G6694" s="228">
        <v>8945</v>
      </c>
      <c r="H6694" s="228">
        <v>17882</v>
      </c>
      <c r="I6694" s="228">
        <v>15809112.619999999</v>
      </c>
      <c r="J6694" s="228">
        <v>4748618.4400000004</v>
      </c>
      <c r="K6694" s="228">
        <v>4516281.8499999996</v>
      </c>
      <c r="L6694" s="228">
        <v>27187626.449999999</v>
      </c>
    </row>
    <row r="6695" spans="1:12">
      <c r="A6695" s="228">
        <v>2012</v>
      </c>
      <c r="B6695" s="228" t="s">
        <v>195</v>
      </c>
      <c r="C6695" s="228" t="s">
        <v>62</v>
      </c>
      <c r="D6695" s="228" t="s">
        <v>205</v>
      </c>
      <c r="E6695" s="228">
        <v>60</v>
      </c>
      <c r="F6695" s="228">
        <v>82251</v>
      </c>
      <c r="G6695" s="228">
        <v>11694</v>
      </c>
      <c r="H6695" s="228">
        <v>24148</v>
      </c>
      <c r="I6695" s="228">
        <v>22756442.100000001</v>
      </c>
      <c r="J6695" s="228">
        <v>6303760.3300000001</v>
      </c>
      <c r="K6695" s="228">
        <v>5913473.0999999996</v>
      </c>
      <c r="L6695" s="228">
        <v>37376208.079999998</v>
      </c>
    </row>
    <row r="6696" spans="1:12">
      <c r="A6696" s="228">
        <v>2012</v>
      </c>
      <c r="B6696" s="228" t="s">
        <v>195</v>
      </c>
      <c r="C6696" s="228" t="s">
        <v>62</v>
      </c>
      <c r="D6696" s="228" t="s">
        <v>205</v>
      </c>
      <c r="E6696" s="228">
        <v>65</v>
      </c>
      <c r="F6696" s="228">
        <v>68879</v>
      </c>
      <c r="G6696" s="228">
        <v>13035</v>
      </c>
      <c r="H6696" s="228">
        <v>29939</v>
      </c>
      <c r="I6696" s="228">
        <v>27271987.530000001</v>
      </c>
      <c r="J6696" s="228">
        <v>7330278.2999999998</v>
      </c>
      <c r="K6696" s="228">
        <v>7687694.04</v>
      </c>
      <c r="L6696" s="228">
        <v>44627608.899999999</v>
      </c>
    </row>
    <row r="6697" spans="1:12">
      <c r="A6697" s="228">
        <v>2012</v>
      </c>
      <c r="B6697" s="228" t="s">
        <v>195</v>
      </c>
      <c r="C6697" s="228" t="s">
        <v>62</v>
      </c>
      <c r="D6697" s="228" t="s">
        <v>205</v>
      </c>
      <c r="E6697" s="228">
        <v>70</v>
      </c>
      <c r="F6697" s="228">
        <v>47784</v>
      </c>
      <c r="G6697" s="228">
        <v>12379</v>
      </c>
      <c r="H6697" s="228">
        <v>31606</v>
      </c>
      <c r="I6697" s="228">
        <v>27507966.809999999</v>
      </c>
      <c r="J6697" s="228">
        <v>7044294.5999999996</v>
      </c>
      <c r="K6697" s="228">
        <v>7472155.5499999998</v>
      </c>
      <c r="L6697" s="228">
        <v>43787044.079999998</v>
      </c>
    </row>
    <row r="6698" spans="1:12">
      <c r="A6698" s="228">
        <v>2012</v>
      </c>
      <c r="B6698" s="228" t="s">
        <v>195</v>
      </c>
      <c r="C6698" s="228" t="s">
        <v>62</v>
      </c>
      <c r="D6698" s="228" t="s">
        <v>205</v>
      </c>
      <c r="E6698" s="228">
        <v>75</v>
      </c>
      <c r="F6698" s="228">
        <v>33178</v>
      </c>
      <c r="G6698" s="228">
        <v>12111</v>
      </c>
      <c r="H6698" s="228">
        <v>35475</v>
      </c>
      <c r="I6698" s="228">
        <v>27156090.260000002</v>
      </c>
      <c r="J6698" s="228">
        <v>6055128.6799999997</v>
      </c>
      <c r="K6698" s="228">
        <v>6916830.8499999996</v>
      </c>
      <c r="L6698" s="228">
        <v>41510191.130000003</v>
      </c>
    </row>
    <row r="6699" spans="1:12">
      <c r="A6699" s="228">
        <v>2012</v>
      </c>
      <c r="B6699" s="228" t="s">
        <v>195</v>
      </c>
      <c r="C6699" s="228" t="s">
        <v>62</v>
      </c>
      <c r="D6699" s="228" t="s">
        <v>205</v>
      </c>
      <c r="E6699" s="228">
        <v>80</v>
      </c>
      <c r="F6699" s="228">
        <v>24461</v>
      </c>
      <c r="G6699" s="228">
        <v>10344</v>
      </c>
      <c r="H6699" s="228">
        <v>36239</v>
      </c>
      <c r="I6699" s="228">
        <v>25619944.18</v>
      </c>
      <c r="J6699" s="228">
        <v>5327075.07</v>
      </c>
      <c r="K6699" s="228">
        <v>5382999.4000000004</v>
      </c>
      <c r="L6699" s="228">
        <v>37376733.619999997</v>
      </c>
    </row>
    <row r="6700" spans="1:12">
      <c r="A6700" s="228">
        <v>2012</v>
      </c>
      <c r="B6700" s="228" t="s">
        <v>195</v>
      </c>
      <c r="C6700" s="228" t="s">
        <v>62</v>
      </c>
      <c r="D6700" s="228" t="s">
        <v>205</v>
      </c>
      <c r="E6700" s="228">
        <v>85</v>
      </c>
      <c r="F6700" s="228">
        <v>11819</v>
      </c>
      <c r="G6700" s="228">
        <v>4669</v>
      </c>
      <c r="H6700" s="228">
        <v>21577</v>
      </c>
      <c r="I6700" s="228">
        <v>13912527.130000001</v>
      </c>
      <c r="J6700" s="228">
        <v>2487175.2999999998</v>
      </c>
      <c r="K6700" s="228">
        <v>2037475.2</v>
      </c>
      <c r="L6700" s="228">
        <v>18950292.690000001</v>
      </c>
    </row>
    <row r="6701" spans="1:12">
      <c r="A6701" s="228">
        <v>2012</v>
      </c>
      <c r="B6701" s="228" t="s">
        <v>195</v>
      </c>
      <c r="C6701" s="228" t="s">
        <v>62</v>
      </c>
      <c r="D6701" s="228" t="s">
        <v>205</v>
      </c>
      <c r="E6701" s="228">
        <v>90</v>
      </c>
      <c r="F6701" s="228">
        <v>2840</v>
      </c>
      <c r="G6701" s="228">
        <v>901</v>
      </c>
      <c r="H6701" s="228">
        <v>5854</v>
      </c>
      <c r="I6701" s="228">
        <v>3651378.15</v>
      </c>
      <c r="J6701" s="228">
        <v>574807.32999999996</v>
      </c>
      <c r="K6701" s="228">
        <v>286771.59999999998</v>
      </c>
      <c r="L6701" s="228">
        <v>4610880.71</v>
      </c>
    </row>
    <row r="6702" spans="1:12">
      <c r="A6702" s="228">
        <v>2012</v>
      </c>
      <c r="B6702" s="228" t="s">
        <v>195</v>
      </c>
      <c r="C6702" s="228" t="s">
        <v>62</v>
      </c>
      <c r="D6702" s="228" t="s">
        <v>205</v>
      </c>
      <c r="E6702" s="228">
        <v>95</v>
      </c>
      <c r="F6702" s="228">
        <v>598</v>
      </c>
      <c r="G6702" s="228">
        <v>173</v>
      </c>
      <c r="H6702" s="228">
        <v>1106</v>
      </c>
      <c r="I6702" s="228">
        <v>668255.1</v>
      </c>
      <c r="J6702" s="228">
        <v>88874.62</v>
      </c>
      <c r="K6702" s="228">
        <v>42921.4</v>
      </c>
      <c r="L6702" s="228">
        <v>815135.2</v>
      </c>
    </row>
    <row r="6703" spans="1:12">
      <c r="A6703" s="228">
        <v>2012</v>
      </c>
      <c r="B6703" s="228" t="s">
        <v>195</v>
      </c>
      <c r="C6703" s="228" t="s">
        <v>62</v>
      </c>
      <c r="D6703" s="228" t="s">
        <v>206</v>
      </c>
      <c r="E6703" s="228">
        <v>0</v>
      </c>
      <c r="F6703" s="228">
        <v>70095</v>
      </c>
      <c r="G6703" s="228">
        <v>2130</v>
      </c>
      <c r="H6703" s="228">
        <v>7296</v>
      </c>
      <c r="I6703" s="228">
        <v>4407103.6399999997</v>
      </c>
      <c r="J6703" s="228">
        <v>733802.35</v>
      </c>
      <c r="K6703" s="228">
        <v>244553</v>
      </c>
      <c r="L6703" s="228">
        <v>5799731.7800000003</v>
      </c>
    </row>
    <row r="6704" spans="1:12">
      <c r="A6704" s="228">
        <v>2012</v>
      </c>
      <c r="B6704" s="228" t="s">
        <v>195</v>
      </c>
      <c r="C6704" s="228" t="s">
        <v>62</v>
      </c>
      <c r="D6704" s="228" t="s">
        <v>206</v>
      </c>
      <c r="E6704" s="228">
        <v>5</v>
      </c>
      <c r="F6704" s="228">
        <v>72873</v>
      </c>
      <c r="G6704" s="228">
        <v>1065</v>
      </c>
      <c r="H6704" s="228">
        <v>1566</v>
      </c>
      <c r="I6704" s="228">
        <v>1273191.24</v>
      </c>
      <c r="J6704" s="228">
        <v>370205.07</v>
      </c>
      <c r="K6704" s="228">
        <v>78329</v>
      </c>
      <c r="L6704" s="228">
        <v>1934375.32</v>
      </c>
    </row>
    <row r="6705" spans="1:12">
      <c r="A6705" s="228">
        <v>2012</v>
      </c>
      <c r="B6705" s="228" t="s">
        <v>195</v>
      </c>
      <c r="C6705" s="228" t="s">
        <v>62</v>
      </c>
      <c r="D6705" s="228" t="s">
        <v>206</v>
      </c>
      <c r="E6705" s="228">
        <v>10</v>
      </c>
      <c r="F6705" s="228">
        <v>69643</v>
      </c>
      <c r="G6705" s="228">
        <v>1015</v>
      </c>
      <c r="H6705" s="228">
        <v>1925</v>
      </c>
      <c r="I6705" s="228">
        <v>1569256.43</v>
      </c>
      <c r="J6705" s="228">
        <v>399080.06</v>
      </c>
      <c r="K6705" s="228">
        <v>551218</v>
      </c>
      <c r="L6705" s="228">
        <v>2747802.67</v>
      </c>
    </row>
    <row r="6706" spans="1:12">
      <c r="A6706" s="228">
        <v>2012</v>
      </c>
      <c r="B6706" s="228" t="s">
        <v>195</v>
      </c>
      <c r="C6706" s="228" t="s">
        <v>62</v>
      </c>
      <c r="D6706" s="228" t="s">
        <v>206</v>
      </c>
      <c r="E6706" s="228">
        <v>15</v>
      </c>
      <c r="F6706" s="228">
        <v>73104</v>
      </c>
      <c r="G6706" s="228">
        <v>2835</v>
      </c>
      <c r="H6706" s="228">
        <v>5981</v>
      </c>
      <c r="I6706" s="228">
        <v>4709697.18</v>
      </c>
      <c r="J6706" s="228">
        <v>1003030.5</v>
      </c>
      <c r="K6706" s="228">
        <v>716379.55</v>
      </c>
      <c r="L6706" s="228">
        <v>7196752.4299999997</v>
      </c>
    </row>
    <row r="6707" spans="1:12">
      <c r="A6707" s="228">
        <v>2012</v>
      </c>
      <c r="B6707" s="228" t="s">
        <v>195</v>
      </c>
      <c r="C6707" s="228" t="s">
        <v>62</v>
      </c>
      <c r="D6707" s="228" t="s">
        <v>206</v>
      </c>
      <c r="E6707" s="228">
        <v>20</v>
      </c>
      <c r="F6707" s="228">
        <v>66284</v>
      </c>
      <c r="G6707" s="228">
        <v>3883</v>
      </c>
      <c r="H6707" s="228">
        <v>8228</v>
      </c>
      <c r="I6707" s="228">
        <v>6122553.4500000002</v>
      </c>
      <c r="J6707" s="228">
        <v>1344369.4</v>
      </c>
      <c r="K6707" s="228">
        <v>514249.82</v>
      </c>
      <c r="L6707" s="228">
        <v>8853812.6099999994</v>
      </c>
    </row>
    <row r="6708" spans="1:12">
      <c r="A6708" s="228">
        <v>2012</v>
      </c>
      <c r="B6708" s="228" t="s">
        <v>195</v>
      </c>
      <c r="C6708" s="228" t="s">
        <v>62</v>
      </c>
      <c r="D6708" s="228" t="s">
        <v>206</v>
      </c>
      <c r="E6708" s="228">
        <v>25</v>
      </c>
      <c r="F6708" s="228">
        <v>65864</v>
      </c>
      <c r="G6708" s="228">
        <v>4340</v>
      </c>
      <c r="H6708" s="228">
        <v>10953</v>
      </c>
      <c r="I6708" s="228">
        <v>9544850.4000000004</v>
      </c>
      <c r="J6708" s="228">
        <v>2423640.5099999998</v>
      </c>
      <c r="K6708" s="228">
        <v>544510.5</v>
      </c>
      <c r="L6708" s="228">
        <v>13992877.84</v>
      </c>
    </row>
    <row r="6709" spans="1:12">
      <c r="A6709" s="228">
        <v>2012</v>
      </c>
      <c r="B6709" s="228" t="s">
        <v>195</v>
      </c>
      <c r="C6709" s="228" t="s">
        <v>62</v>
      </c>
      <c r="D6709" s="228" t="s">
        <v>206</v>
      </c>
      <c r="E6709" s="228">
        <v>30</v>
      </c>
      <c r="F6709" s="228">
        <v>93695</v>
      </c>
      <c r="G6709" s="228">
        <v>8390</v>
      </c>
      <c r="H6709" s="228">
        <v>23080</v>
      </c>
      <c r="I6709" s="228">
        <v>21246601.75</v>
      </c>
      <c r="J6709" s="228">
        <v>5115775.71</v>
      </c>
      <c r="K6709" s="228">
        <v>790297</v>
      </c>
      <c r="L6709" s="228">
        <v>29929474.879999999</v>
      </c>
    </row>
    <row r="6710" spans="1:12">
      <c r="A6710" s="228">
        <v>2012</v>
      </c>
      <c r="B6710" s="228" t="s">
        <v>195</v>
      </c>
      <c r="C6710" s="228" t="s">
        <v>62</v>
      </c>
      <c r="D6710" s="228" t="s">
        <v>206</v>
      </c>
      <c r="E6710" s="228">
        <v>35</v>
      </c>
      <c r="F6710" s="228">
        <v>94142</v>
      </c>
      <c r="G6710" s="228">
        <v>9404</v>
      </c>
      <c r="H6710" s="228">
        <v>22203</v>
      </c>
      <c r="I6710" s="228">
        <v>19618705.870000001</v>
      </c>
      <c r="J6710" s="228">
        <v>4968438.29</v>
      </c>
      <c r="K6710" s="228">
        <v>1059385.45</v>
      </c>
      <c r="L6710" s="228">
        <v>28373289.010000002</v>
      </c>
    </row>
    <row r="6711" spans="1:12">
      <c r="A6711" s="228">
        <v>2012</v>
      </c>
      <c r="B6711" s="228" t="s">
        <v>195</v>
      </c>
      <c r="C6711" s="228" t="s">
        <v>62</v>
      </c>
      <c r="D6711" s="228" t="s">
        <v>206</v>
      </c>
      <c r="E6711" s="228">
        <v>40</v>
      </c>
      <c r="F6711" s="228">
        <v>102632</v>
      </c>
      <c r="G6711" s="228">
        <v>9341</v>
      </c>
      <c r="H6711" s="228">
        <v>17976</v>
      </c>
      <c r="I6711" s="228">
        <v>14833143.460000001</v>
      </c>
      <c r="J6711" s="228">
        <v>4050719.4</v>
      </c>
      <c r="K6711" s="228">
        <v>1501762.6</v>
      </c>
      <c r="L6711" s="228">
        <v>22866327.699999999</v>
      </c>
    </row>
    <row r="6712" spans="1:12">
      <c r="A6712" s="228">
        <v>2012</v>
      </c>
      <c r="B6712" s="228" t="s">
        <v>195</v>
      </c>
      <c r="C6712" s="228" t="s">
        <v>62</v>
      </c>
      <c r="D6712" s="228" t="s">
        <v>206</v>
      </c>
      <c r="E6712" s="228">
        <v>45</v>
      </c>
      <c r="F6712" s="228">
        <v>96621</v>
      </c>
      <c r="G6712" s="228">
        <v>7948</v>
      </c>
      <c r="H6712" s="228">
        <v>16471</v>
      </c>
      <c r="I6712" s="228">
        <v>13399971.050000001</v>
      </c>
      <c r="J6712" s="228">
        <v>3851771.76</v>
      </c>
      <c r="K6712" s="228">
        <v>2123358.25</v>
      </c>
      <c r="L6712" s="228">
        <v>21528613.940000001</v>
      </c>
    </row>
    <row r="6713" spans="1:12">
      <c r="A6713" s="228">
        <v>2012</v>
      </c>
      <c r="B6713" s="228" t="s">
        <v>195</v>
      </c>
      <c r="C6713" s="228" t="s">
        <v>62</v>
      </c>
      <c r="D6713" s="228" t="s">
        <v>206</v>
      </c>
      <c r="E6713" s="228">
        <v>50</v>
      </c>
      <c r="F6713" s="228">
        <v>100766</v>
      </c>
      <c r="G6713" s="228">
        <v>10259</v>
      </c>
      <c r="H6713" s="228">
        <v>21131</v>
      </c>
      <c r="I6713" s="228">
        <v>17160648.73</v>
      </c>
      <c r="J6713" s="228">
        <v>4798173.04</v>
      </c>
      <c r="K6713" s="228">
        <v>2947976</v>
      </c>
      <c r="L6713" s="228">
        <v>27366279.510000002</v>
      </c>
    </row>
    <row r="6714" spans="1:12">
      <c r="A6714" s="228">
        <v>2012</v>
      </c>
      <c r="B6714" s="228" t="s">
        <v>195</v>
      </c>
      <c r="C6714" s="228" t="s">
        <v>62</v>
      </c>
      <c r="D6714" s="228" t="s">
        <v>206</v>
      </c>
      <c r="E6714" s="228">
        <v>55</v>
      </c>
      <c r="F6714" s="228">
        <v>96025</v>
      </c>
      <c r="G6714" s="228">
        <v>11206</v>
      </c>
      <c r="H6714" s="228">
        <v>24313</v>
      </c>
      <c r="I6714" s="228">
        <v>19858815.98</v>
      </c>
      <c r="J6714" s="228">
        <v>5391445</v>
      </c>
      <c r="K6714" s="228">
        <v>4147009.35</v>
      </c>
      <c r="L6714" s="228">
        <v>31664358.440000001</v>
      </c>
    </row>
    <row r="6715" spans="1:12">
      <c r="A6715" s="228">
        <v>2012</v>
      </c>
      <c r="B6715" s="228" t="s">
        <v>195</v>
      </c>
      <c r="C6715" s="228" t="s">
        <v>62</v>
      </c>
      <c r="D6715" s="228" t="s">
        <v>206</v>
      </c>
      <c r="E6715" s="228">
        <v>60</v>
      </c>
      <c r="F6715" s="228">
        <v>89314</v>
      </c>
      <c r="G6715" s="228">
        <v>11974</v>
      </c>
      <c r="H6715" s="228">
        <v>27057</v>
      </c>
      <c r="I6715" s="228">
        <v>22596640.16</v>
      </c>
      <c r="J6715" s="228">
        <v>6158245.0199999996</v>
      </c>
      <c r="K6715" s="228">
        <v>5575154.7000000002</v>
      </c>
      <c r="L6715" s="228">
        <v>36668184.93</v>
      </c>
    </row>
    <row r="6716" spans="1:12">
      <c r="A6716" s="228">
        <v>2012</v>
      </c>
      <c r="B6716" s="228" t="s">
        <v>195</v>
      </c>
      <c r="C6716" s="228" t="s">
        <v>62</v>
      </c>
      <c r="D6716" s="228" t="s">
        <v>206</v>
      </c>
      <c r="E6716" s="228">
        <v>65</v>
      </c>
      <c r="F6716" s="228">
        <v>73094</v>
      </c>
      <c r="G6716" s="228">
        <v>12432</v>
      </c>
      <c r="H6716" s="228">
        <v>32221</v>
      </c>
      <c r="I6716" s="228">
        <v>26864184.149999999</v>
      </c>
      <c r="J6716" s="228">
        <v>6883235.5599999996</v>
      </c>
      <c r="K6716" s="228">
        <v>6866823.3799999999</v>
      </c>
      <c r="L6716" s="228">
        <v>42836402.859999999</v>
      </c>
    </row>
    <row r="6717" spans="1:12">
      <c r="A6717" s="228">
        <v>2012</v>
      </c>
      <c r="B6717" s="228" t="s">
        <v>195</v>
      </c>
      <c r="C6717" s="228" t="s">
        <v>62</v>
      </c>
      <c r="D6717" s="228" t="s">
        <v>206</v>
      </c>
      <c r="E6717" s="228">
        <v>70</v>
      </c>
      <c r="F6717" s="228">
        <v>50291</v>
      </c>
      <c r="G6717" s="228">
        <v>11406</v>
      </c>
      <c r="H6717" s="228">
        <v>32031</v>
      </c>
      <c r="I6717" s="228">
        <v>26104069.98</v>
      </c>
      <c r="J6717" s="228">
        <v>6137524.5700000003</v>
      </c>
      <c r="K6717" s="228">
        <v>6159255.8200000003</v>
      </c>
      <c r="L6717" s="228">
        <v>40076806.609999999</v>
      </c>
    </row>
    <row r="6718" spans="1:12">
      <c r="A6718" s="228">
        <v>2012</v>
      </c>
      <c r="B6718" s="228" t="s">
        <v>195</v>
      </c>
      <c r="C6718" s="228" t="s">
        <v>62</v>
      </c>
      <c r="D6718" s="228" t="s">
        <v>206</v>
      </c>
      <c r="E6718" s="228">
        <v>75</v>
      </c>
      <c r="F6718" s="228">
        <v>38202</v>
      </c>
      <c r="G6718" s="228">
        <v>10593</v>
      </c>
      <c r="H6718" s="228">
        <v>35422</v>
      </c>
      <c r="I6718" s="228">
        <v>26135149.239999998</v>
      </c>
      <c r="J6718" s="228">
        <v>5695574.8799999999</v>
      </c>
      <c r="K6718" s="228">
        <v>5843960.5099999998</v>
      </c>
      <c r="L6718" s="228">
        <v>38963696.439999998</v>
      </c>
    </row>
    <row r="6719" spans="1:12">
      <c r="A6719" s="228">
        <v>2012</v>
      </c>
      <c r="B6719" s="228" t="s">
        <v>195</v>
      </c>
      <c r="C6719" s="228" t="s">
        <v>62</v>
      </c>
      <c r="D6719" s="228" t="s">
        <v>206</v>
      </c>
      <c r="E6719" s="228">
        <v>80</v>
      </c>
      <c r="F6719" s="228">
        <v>30770</v>
      </c>
      <c r="G6719" s="228">
        <v>8159</v>
      </c>
      <c r="H6719" s="228">
        <v>39965</v>
      </c>
      <c r="I6719" s="228">
        <v>26923975</v>
      </c>
      <c r="J6719" s="228">
        <v>5058676.99</v>
      </c>
      <c r="K6719" s="228">
        <v>4685865.42</v>
      </c>
      <c r="L6719" s="228">
        <v>37730013.549999997</v>
      </c>
    </row>
    <row r="6720" spans="1:12">
      <c r="A6720" s="228">
        <v>2012</v>
      </c>
      <c r="B6720" s="228" t="s">
        <v>195</v>
      </c>
      <c r="C6720" s="228" t="s">
        <v>62</v>
      </c>
      <c r="D6720" s="228" t="s">
        <v>206</v>
      </c>
      <c r="E6720" s="228">
        <v>85</v>
      </c>
      <c r="F6720" s="228">
        <v>19322</v>
      </c>
      <c r="G6720" s="228">
        <v>5374</v>
      </c>
      <c r="H6720" s="228">
        <v>32163</v>
      </c>
      <c r="I6720" s="228">
        <v>19709111.920000002</v>
      </c>
      <c r="J6720" s="228">
        <v>3175838.35</v>
      </c>
      <c r="K6720" s="228">
        <v>2212676.7400000002</v>
      </c>
      <c r="L6720" s="228">
        <v>25745343.609999999</v>
      </c>
    </row>
    <row r="6721" spans="1:12">
      <c r="A6721" s="228">
        <v>2012</v>
      </c>
      <c r="B6721" s="228" t="s">
        <v>195</v>
      </c>
      <c r="C6721" s="228" t="s">
        <v>62</v>
      </c>
      <c r="D6721" s="228" t="s">
        <v>206</v>
      </c>
      <c r="E6721" s="228">
        <v>90</v>
      </c>
      <c r="F6721" s="228">
        <v>7863</v>
      </c>
      <c r="G6721" s="228">
        <v>1850</v>
      </c>
      <c r="H6721" s="228">
        <v>14608</v>
      </c>
      <c r="I6721" s="228">
        <v>8143940.04</v>
      </c>
      <c r="J6721" s="228">
        <v>1114647.25</v>
      </c>
      <c r="K6721" s="228">
        <v>524259.5</v>
      </c>
      <c r="L6721" s="228">
        <v>9989265.6300000008</v>
      </c>
    </row>
    <row r="6722" spans="1:12">
      <c r="A6722" s="228">
        <v>2012</v>
      </c>
      <c r="B6722" s="228" t="s">
        <v>195</v>
      </c>
      <c r="C6722" s="228" t="s">
        <v>62</v>
      </c>
      <c r="D6722" s="228" t="s">
        <v>206</v>
      </c>
      <c r="E6722" s="228">
        <v>95</v>
      </c>
      <c r="F6722" s="228">
        <v>2281</v>
      </c>
      <c r="G6722" s="228">
        <v>533</v>
      </c>
      <c r="H6722" s="228">
        <v>4758</v>
      </c>
      <c r="I6722" s="228">
        <v>2490306.6</v>
      </c>
      <c r="J6722" s="228">
        <v>310868.34999999998</v>
      </c>
      <c r="K6722" s="228">
        <v>236795</v>
      </c>
      <c r="L6722" s="228">
        <v>3111972.79</v>
      </c>
    </row>
    <row r="6723" spans="1:12">
      <c r="A6723" s="228">
        <v>2012</v>
      </c>
      <c r="B6723" s="228" t="s">
        <v>195</v>
      </c>
      <c r="C6723" s="228" t="s">
        <v>63</v>
      </c>
      <c r="D6723" s="228" t="s">
        <v>205</v>
      </c>
      <c r="E6723" s="228">
        <v>0</v>
      </c>
      <c r="F6723" s="228">
        <v>62951</v>
      </c>
      <c r="G6723" s="228">
        <v>2955</v>
      </c>
      <c r="H6723" s="228">
        <v>8991</v>
      </c>
      <c r="I6723" s="228">
        <v>7192974.6200000001</v>
      </c>
      <c r="J6723" s="228">
        <v>1070364.8400000001</v>
      </c>
      <c r="K6723" s="228">
        <v>156190</v>
      </c>
      <c r="L6723" s="228">
        <v>8951617.6899999995</v>
      </c>
    </row>
    <row r="6724" spans="1:12">
      <c r="A6724" s="228">
        <v>2012</v>
      </c>
      <c r="B6724" s="228" t="s">
        <v>195</v>
      </c>
      <c r="C6724" s="228" t="s">
        <v>63</v>
      </c>
      <c r="D6724" s="228" t="s">
        <v>205</v>
      </c>
      <c r="E6724" s="228">
        <v>5</v>
      </c>
      <c r="F6724" s="228">
        <v>68059</v>
      </c>
      <c r="G6724" s="228">
        <v>1486</v>
      </c>
      <c r="H6724" s="228">
        <v>2237</v>
      </c>
      <c r="I6724" s="228">
        <v>1794641.37</v>
      </c>
      <c r="J6724" s="228">
        <v>419960.62</v>
      </c>
      <c r="K6724" s="228">
        <v>149092</v>
      </c>
      <c r="L6724" s="228">
        <v>2639277.41</v>
      </c>
    </row>
    <row r="6725" spans="1:12">
      <c r="A6725" s="228">
        <v>2012</v>
      </c>
      <c r="B6725" s="228" t="s">
        <v>195</v>
      </c>
      <c r="C6725" s="228" t="s">
        <v>63</v>
      </c>
      <c r="D6725" s="228" t="s">
        <v>205</v>
      </c>
      <c r="E6725" s="228">
        <v>10</v>
      </c>
      <c r="F6725" s="228">
        <v>66846</v>
      </c>
      <c r="G6725" s="228">
        <v>1043</v>
      </c>
      <c r="H6725" s="228">
        <v>2314</v>
      </c>
      <c r="I6725" s="228">
        <v>1757975.1</v>
      </c>
      <c r="J6725" s="228">
        <v>358913.49</v>
      </c>
      <c r="K6725" s="228">
        <v>316151</v>
      </c>
      <c r="L6725" s="228">
        <v>2688805.71</v>
      </c>
    </row>
    <row r="6726" spans="1:12">
      <c r="A6726" s="228">
        <v>2012</v>
      </c>
      <c r="B6726" s="228" t="s">
        <v>195</v>
      </c>
      <c r="C6726" s="228" t="s">
        <v>63</v>
      </c>
      <c r="D6726" s="228" t="s">
        <v>205</v>
      </c>
      <c r="E6726" s="228">
        <v>15</v>
      </c>
      <c r="F6726" s="228">
        <v>67699</v>
      </c>
      <c r="G6726" s="228">
        <v>1883</v>
      </c>
      <c r="H6726" s="228">
        <v>3391</v>
      </c>
      <c r="I6726" s="228">
        <v>3108729.61</v>
      </c>
      <c r="J6726" s="228">
        <v>681433.96</v>
      </c>
      <c r="K6726" s="228">
        <v>503584</v>
      </c>
      <c r="L6726" s="228">
        <v>4981856.45</v>
      </c>
    </row>
    <row r="6727" spans="1:12">
      <c r="A6727" s="228">
        <v>2012</v>
      </c>
      <c r="B6727" s="228" t="s">
        <v>195</v>
      </c>
      <c r="C6727" s="228" t="s">
        <v>63</v>
      </c>
      <c r="D6727" s="228" t="s">
        <v>205</v>
      </c>
      <c r="E6727" s="228">
        <v>20</v>
      </c>
      <c r="F6727" s="228">
        <v>51356</v>
      </c>
      <c r="G6727" s="228">
        <v>1704</v>
      </c>
      <c r="H6727" s="228">
        <v>3577</v>
      </c>
      <c r="I6727" s="228">
        <v>2916954.57</v>
      </c>
      <c r="J6727" s="228">
        <v>627865.85</v>
      </c>
      <c r="K6727" s="228">
        <v>504810</v>
      </c>
      <c r="L6727" s="228">
        <v>4756628</v>
      </c>
    </row>
    <row r="6728" spans="1:12">
      <c r="A6728" s="228">
        <v>2012</v>
      </c>
      <c r="B6728" s="228" t="s">
        <v>195</v>
      </c>
      <c r="C6728" s="228" t="s">
        <v>63</v>
      </c>
      <c r="D6728" s="228" t="s">
        <v>205</v>
      </c>
      <c r="E6728" s="228">
        <v>25</v>
      </c>
      <c r="F6728" s="228">
        <v>47626</v>
      </c>
      <c r="G6728" s="228">
        <v>1336</v>
      </c>
      <c r="H6728" s="228">
        <v>2862</v>
      </c>
      <c r="I6728" s="228">
        <v>2349526.02</v>
      </c>
      <c r="J6728" s="228">
        <v>543406.06000000006</v>
      </c>
      <c r="K6728" s="228">
        <v>394045</v>
      </c>
      <c r="L6728" s="228">
        <v>4073508.44</v>
      </c>
    </row>
    <row r="6729" spans="1:12">
      <c r="A6729" s="228">
        <v>2012</v>
      </c>
      <c r="B6729" s="228" t="s">
        <v>195</v>
      </c>
      <c r="C6729" s="228" t="s">
        <v>63</v>
      </c>
      <c r="D6729" s="228" t="s">
        <v>205</v>
      </c>
      <c r="E6729" s="228">
        <v>30</v>
      </c>
      <c r="F6729" s="228">
        <v>64321</v>
      </c>
      <c r="G6729" s="228">
        <v>2039</v>
      </c>
      <c r="H6729" s="228">
        <v>4003</v>
      </c>
      <c r="I6729" s="228">
        <v>3156696.38</v>
      </c>
      <c r="J6729" s="228">
        <v>744845.19</v>
      </c>
      <c r="K6729" s="228">
        <v>551051</v>
      </c>
      <c r="L6729" s="228">
        <v>5365056.9000000004</v>
      </c>
    </row>
    <row r="6730" spans="1:12">
      <c r="A6730" s="228">
        <v>2012</v>
      </c>
      <c r="B6730" s="228" t="s">
        <v>195</v>
      </c>
      <c r="C6730" s="228" t="s">
        <v>63</v>
      </c>
      <c r="D6730" s="228" t="s">
        <v>205</v>
      </c>
      <c r="E6730" s="228">
        <v>35</v>
      </c>
      <c r="F6730" s="228">
        <v>68460</v>
      </c>
      <c r="G6730" s="228">
        <v>2425</v>
      </c>
      <c r="H6730" s="228">
        <v>4618</v>
      </c>
      <c r="I6730" s="228">
        <v>4012525.9</v>
      </c>
      <c r="J6730" s="228">
        <v>989268.51</v>
      </c>
      <c r="K6730" s="228">
        <v>853769</v>
      </c>
      <c r="L6730" s="228">
        <v>6968966.8499999996</v>
      </c>
    </row>
    <row r="6731" spans="1:12">
      <c r="A6731" s="228">
        <v>2012</v>
      </c>
      <c r="B6731" s="228" t="s">
        <v>195</v>
      </c>
      <c r="C6731" s="228" t="s">
        <v>63</v>
      </c>
      <c r="D6731" s="228" t="s">
        <v>205</v>
      </c>
      <c r="E6731" s="228">
        <v>40</v>
      </c>
      <c r="F6731" s="228">
        <v>75261</v>
      </c>
      <c r="G6731" s="228">
        <v>3569</v>
      </c>
      <c r="H6731" s="228">
        <v>6582</v>
      </c>
      <c r="I6731" s="228">
        <v>5469897.5499999998</v>
      </c>
      <c r="J6731" s="228">
        <v>1405213.04</v>
      </c>
      <c r="K6731" s="228">
        <v>1363367.25</v>
      </c>
      <c r="L6731" s="228">
        <v>9630136.6899999995</v>
      </c>
    </row>
    <row r="6732" spans="1:12">
      <c r="A6732" s="228">
        <v>2012</v>
      </c>
      <c r="B6732" s="228" t="s">
        <v>195</v>
      </c>
      <c r="C6732" s="228" t="s">
        <v>63</v>
      </c>
      <c r="D6732" s="228" t="s">
        <v>205</v>
      </c>
      <c r="E6732" s="228">
        <v>45</v>
      </c>
      <c r="F6732" s="228">
        <v>72354</v>
      </c>
      <c r="G6732" s="228">
        <v>4197</v>
      </c>
      <c r="H6732" s="228">
        <v>8360</v>
      </c>
      <c r="I6732" s="228">
        <v>7335105.2800000003</v>
      </c>
      <c r="J6732" s="228">
        <v>1851179.21</v>
      </c>
      <c r="K6732" s="228">
        <v>1895573.5</v>
      </c>
      <c r="L6732" s="228">
        <v>12773436.6</v>
      </c>
    </row>
    <row r="6733" spans="1:12">
      <c r="A6733" s="228">
        <v>2012</v>
      </c>
      <c r="B6733" s="228" t="s">
        <v>195</v>
      </c>
      <c r="C6733" s="228" t="s">
        <v>63</v>
      </c>
      <c r="D6733" s="228" t="s">
        <v>205</v>
      </c>
      <c r="E6733" s="228">
        <v>50</v>
      </c>
      <c r="F6733" s="228">
        <v>76314</v>
      </c>
      <c r="G6733" s="228">
        <v>6142</v>
      </c>
      <c r="H6733" s="228">
        <v>11789</v>
      </c>
      <c r="I6733" s="228">
        <v>10503979.060000001</v>
      </c>
      <c r="J6733" s="228">
        <v>2807632.86</v>
      </c>
      <c r="K6733" s="228">
        <v>2617124.21</v>
      </c>
      <c r="L6733" s="228">
        <v>18189171.309999999</v>
      </c>
    </row>
    <row r="6734" spans="1:12">
      <c r="A6734" s="228">
        <v>2012</v>
      </c>
      <c r="B6734" s="228" t="s">
        <v>195</v>
      </c>
      <c r="C6734" s="228" t="s">
        <v>63</v>
      </c>
      <c r="D6734" s="228" t="s">
        <v>205</v>
      </c>
      <c r="E6734" s="228">
        <v>55</v>
      </c>
      <c r="F6734" s="228">
        <v>71616</v>
      </c>
      <c r="G6734" s="228">
        <v>7675</v>
      </c>
      <c r="H6734" s="228">
        <v>16354</v>
      </c>
      <c r="I6734" s="228">
        <v>15184296.630000001</v>
      </c>
      <c r="J6734" s="228">
        <v>3787723.97</v>
      </c>
      <c r="K6734" s="228">
        <v>3759277.96</v>
      </c>
      <c r="L6734" s="228">
        <v>25508834.039999999</v>
      </c>
    </row>
    <row r="6735" spans="1:12">
      <c r="A6735" s="228">
        <v>2012</v>
      </c>
      <c r="B6735" s="228" t="s">
        <v>195</v>
      </c>
      <c r="C6735" s="228" t="s">
        <v>63</v>
      </c>
      <c r="D6735" s="228" t="s">
        <v>205</v>
      </c>
      <c r="E6735" s="228">
        <v>60</v>
      </c>
      <c r="F6735" s="228">
        <v>68283</v>
      </c>
      <c r="G6735" s="228">
        <v>9883</v>
      </c>
      <c r="H6735" s="228">
        <v>21049</v>
      </c>
      <c r="I6735" s="228">
        <v>19860931.34</v>
      </c>
      <c r="J6735" s="228">
        <v>4872447.07</v>
      </c>
      <c r="K6735" s="228">
        <v>5205509.9000000004</v>
      </c>
      <c r="L6735" s="228">
        <v>33358586.539999999</v>
      </c>
    </row>
    <row r="6736" spans="1:12">
      <c r="A6736" s="228">
        <v>2012</v>
      </c>
      <c r="B6736" s="228" t="s">
        <v>195</v>
      </c>
      <c r="C6736" s="228" t="s">
        <v>63</v>
      </c>
      <c r="D6736" s="228" t="s">
        <v>205</v>
      </c>
      <c r="E6736" s="228">
        <v>65</v>
      </c>
      <c r="F6736" s="228">
        <v>56020</v>
      </c>
      <c r="G6736" s="228">
        <v>11540</v>
      </c>
      <c r="H6736" s="228">
        <v>27410</v>
      </c>
      <c r="I6736" s="228">
        <v>25133620.199999999</v>
      </c>
      <c r="J6736" s="228">
        <v>5918983.2999999998</v>
      </c>
      <c r="K6736" s="228">
        <v>8154135.2400000002</v>
      </c>
      <c r="L6736" s="228">
        <v>42711764.439999998</v>
      </c>
    </row>
    <row r="6737" spans="1:12">
      <c r="A6737" s="228">
        <v>2012</v>
      </c>
      <c r="B6737" s="228" t="s">
        <v>195</v>
      </c>
      <c r="C6737" s="228" t="s">
        <v>63</v>
      </c>
      <c r="D6737" s="228" t="s">
        <v>205</v>
      </c>
      <c r="E6737" s="228">
        <v>70</v>
      </c>
      <c r="F6737" s="228">
        <v>37676</v>
      </c>
      <c r="G6737" s="228">
        <v>10322</v>
      </c>
      <c r="H6737" s="228">
        <v>27382</v>
      </c>
      <c r="I6737" s="228">
        <v>23922409.670000002</v>
      </c>
      <c r="J6737" s="228">
        <v>5331448.12</v>
      </c>
      <c r="K6737" s="228">
        <v>6470921.6500000004</v>
      </c>
      <c r="L6737" s="228">
        <v>38440903.420000002</v>
      </c>
    </row>
    <row r="6738" spans="1:12">
      <c r="A6738" s="228">
        <v>2012</v>
      </c>
      <c r="B6738" s="228" t="s">
        <v>195</v>
      </c>
      <c r="C6738" s="228" t="s">
        <v>63</v>
      </c>
      <c r="D6738" s="228" t="s">
        <v>205</v>
      </c>
      <c r="E6738" s="228">
        <v>75</v>
      </c>
      <c r="F6738" s="228">
        <v>25189</v>
      </c>
      <c r="G6738" s="228">
        <v>8705</v>
      </c>
      <c r="H6738" s="228">
        <v>27095</v>
      </c>
      <c r="I6738" s="228">
        <v>22013525.93</v>
      </c>
      <c r="J6738" s="228">
        <v>4525552.43</v>
      </c>
      <c r="K6738" s="228">
        <v>4976355.63</v>
      </c>
      <c r="L6738" s="228">
        <v>33329073.969999999</v>
      </c>
    </row>
    <row r="6739" spans="1:12">
      <c r="A6739" s="228">
        <v>2012</v>
      </c>
      <c r="B6739" s="228" t="s">
        <v>195</v>
      </c>
      <c r="C6739" s="228" t="s">
        <v>63</v>
      </c>
      <c r="D6739" s="228" t="s">
        <v>205</v>
      </c>
      <c r="E6739" s="228">
        <v>80</v>
      </c>
      <c r="F6739" s="228">
        <v>17066</v>
      </c>
      <c r="G6739" s="228">
        <v>7276</v>
      </c>
      <c r="H6739" s="228">
        <v>24794</v>
      </c>
      <c r="I6739" s="228">
        <v>17938741.039999999</v>
      </c>
      <c r="J6739" s="228">
        <v>3484245.6</v>
      </c>
      <c r="K6739" s="228">
        <v>3911615</v>
      </c>
      <c r="L6739" s="228">
        <v>26501446.09</v>
      </c>
    </row>
    <row r="6740" spans="1:12">
      <c r="A6740" s="228">
        <v>2012</v>
      </c>
      <c r="B6740" s="228" t="s">
        <v>195</v>
      </c>
      <c r="C6740" s="228" t="s">
        <v>63</v>
      </c>
      <c r="D6740" s="228" t="s">
        <v>205</v>
      </c>
      <c r="E6740" s="228">
        <v>85</v>
      </c>
      <c r="F6740" s="228">
        <v>7548</v>
      </c>
      <c r="G6740" s="228">
        <v>3034</v>
      </c>
      <c r="H6740" s="228">
        <v>13871</v>
      </c>
      <c r="I6740" s="228">
        <v>8548283.9800000004</v>
      </c>
      <c r="J6740" s="228">
        <v>1372477.96</v>
      </c>
      <c r="K6740" s="228">
        <v>928393</v>
      </c>
      <c r="L6740" s="228">
        <v>11248944.16</v>
      </c>
    </row>
    <row r="6741" spans="1:12">
      <c r="A6741" s="228">
        <v>2012</v>
      </c>
      <c r="B6741" s="228" t="s">
        <v>195</v>
      </c>
      <c r="C6741" s="228" t="s">
        <v>63</v>
      </c>
      <c r="D6741" s="228" t="s">
        <v>205</v>
      </c>
      <c r="E6741" s="228">
        <v>90</v>
      </c>
      <c r="F6741" s="228">
        <v>1614</v>
      </c>
      <c r="G6741" s="228">
        <v>533</v>
      </c>
      <c r="H6741" s="228">
        <v>3196</v>
      </c>
      <c r="I6741" s="228">
        <v>1878213.2</v>
      </c>
      <c r="J6741" s="228">
        <v>249243.67</v>
      </c>
      <c r="K6741" s="228">
        <v>177303</v>
      </c>
      <c r="L6741" s="228">
        <v>2338912.92</v>
      </c>
    </row>
    <row r="6742" spans="1:12">
      <c r="A6742" s="228">
        <v>2012</v>
      </c>
      <c r="B6742" s="228" t="s">
        <v>195</v>
      </c>
      <c r="C6742" s="228" t="s">
        <v>63</v>
      </c>
      <c r="D6742" s="228" t="s">
        <v>205</v>
      </c>
      <c r="E6742" s="228">
        <v>95</v>
      </c>
      <c r="F6742" s="228">
        <v>355</v>
      </c>
      <c r="G6742" s="228">
        <v>93</v>
      </c>
      <c r="H6742" s="228">
        <v>865</v>
      </c>
      <c r="I6742" s="228">
        <v>464249.4</v>
      </c>
      <c r="J6742" s="228">
        <v>53411.03</v>
      </c>
      <c r="K6742" s="228">
        <v>23287</v>
      </c>
      <c r="L6742" s="228">
        <v>558159.16</v>
      </c>
    </row>
    <row r="6743" spans="1:12">
      <c r="A6743" s="228">
        <v>2012</v>
      </c>
      <c r="B6743" s="228" t="s">
        <v>195</v>
      </c>
      <c r="C6743" s="228" t="s">
        <v>63</v>
      </c>
      <c r="D6743" s="228" t="s">
        <v>206</v>
      </c>
      <c r="E6743" s="228">
        <v>0</v>
      </c>
      <c r="F6743" s="228">
        <v>59274</v>
      </c>
      <c r="G6743" s="228">
        <v>1941</v>
      </c>
      <c r="H6743" s="228">
        <v>6373</v>
      </c>
      <c r="I6743" s="228">
        <v>4788602.6500000004</v>
      </c>
      <c r="J6743" s="228">
        <v>560046.01</v>
      </c>
      <c r="K6743" s="228">
        <v>108864</v>
      </c>
      <c r="L6743" s="228">
        <v>5794049.9400000004</v>
      </c>
    </row>
    <row r="6744" spans="1:12">
      <c r="A6744" s="228">
        <v>2012</v>
      </c>
      <c r="B6744" s="228" t="s">
        <v>195</v>
      </c>
      <c r="C6744" s="228" t="s">
        <v>63</v>
      </c>
      <c r="D6744" s="228" t="s">
        <v>206</v>
      </c>
      <c r="E6744" s="228">
        <v>5</v>
      </c>
      <c r="F6744" s="228">
        <v>63907</v>
      </c>
      <c r="G6744" s="228">
        <v>1090</v>
      </c>
      <c r="H6744" s="228">
        <v>1673</v>
      </c>
      <c r="I6744" s="228">
        <v>1371794.6</v>
      </c>
      <c r="J6744" s="228">
        <v>308427.98</v>
      </c>
      <c r="K6744" s="228">
        <v>114842</v>
      </c>
      <c r="L6744" s="228">
        <v>1999116.28</v>
      </c>
    </row>
    <row r="6745" spans="1:12">
      <c r="A6745" s="228">
        <v>2012</v>
      </c>
      <c r="B6745" s="228" t="s">
        <v>195</v>
      </c>
      <c r="C6745" s="228" t="s">
        <v>63</v>
      </c>
      <c r="D6745" s="228" t="s">
        <v>206</v>
      </c>
      <c r="E6745" s="228">
        <v>10</v>
      </c>
      <c r="F6745" s="228">
        <v>63065</v>
      </c>
      <c r="G6745" s="228">
        <v>879</v>
      </c>
      <c r="H6745" s="228">
        <v>1951</v>
      </c>
      <c r="I6745" s="228">
        <v>1414986.15</v>
      </c>
      <c r="J6745" s="228">
        <v>266198.33</v>
      </c>
      <c r="K6745" s="228">
        <v>330898</v>
      </c>
      <c r="L6745" s="228">
        <v>2205052.2000000002</v>
      </c>
    </row>
    <row r="6746" spans="1:12">
      <c r="A6746" s="228">
        <v>2012</v>
      </c>
      <c r="B6746" s="228" t="s">
        <v>195</v>
      </c>
      <c r="C6746" s="228" t="s">
        <v>63</v>
      </c>
      <c r="D6746" s="228" t="s">
        <v>206</v>
      </c>
      <c r="E6746" s="228">
        <v>15</v>
      </c>
      <c r="F6746" s="228">
        <v>64414</v>
      </c>
      <c r="G6746" s="228">
        <v>2166</v>
      </c>
      <c r="H6746" s="228">
        <v>4689</v>
      </c>
      <c r="I6746" s="228">
        <v>3588671.48</v>
      </c>
      <c r="J6746" s="228">
        <v>669193.49</v>
      </c>
      <c r="K6746" s="228">
        <v>293972</v>
      </c>
      <c r="L6746" s="228">
        <v>5152103.24</v>
      </c>
    </row>
    <row r="6747" spans="1:12">
      <c r="A6747" s="228">
        <v>2012</v>
      </c>
      <c r="B6747" s="228" t="s">
        <v>195</v>
      </c>
      <c r="C6747" s="228" t="s">
        <v>63</v>
      </c>
      <c r="D6747" s="228" t="s">
        <v>206</v>
      </c>
      <c r="E6747" s="228">
        <v>20</v>
      </c>
      <c r="F6747" s="228">
        <v>54755</v>
      </c>
      <c r="G6747" s="228">
        <v>2970</v>
      </c>
      <c r="H6747" s="228">
        <v>6887</v>
      </c>
      <c r="I6747" s="228">
        <v>4981087.8499999996</v>
      </c>
      <c r="J6747" s="228">
        <v>1042273.74</v>
      </c>
      <c r="K6747" s="228">
        <v>366285</v>
      </c>
      <c r="L6747" s="228">
        <v>7311415.7400000002</v>
      </c>
    </row>
    <row r="6748" spans="1:12">
      <c r="A6748" s="228">
        <v>2012</v>
      </c>
      <c r="B6748" s="228" t="s">
        <v>195</v>
      </c>
      <c r="C6748" s="228" t="s">
        <v>63</v>
      </c>
      <c r="D6748" s="228" t="s">
        <v>206</v>
      </c>
      <c r="E6748" s="228">
        <v>25</v>
      </c>
      <c r="F6748" s="228">
        <v>56537</v>
      </c>
      <c r="G6748" s="228">
        <v>4071</v>
      </c>
      <c r="H6748" s="228">
        <v>12813</v>
      </c>
      <c r="I6748" s="228">
        <v>9994229.3599999994</v>
      </c>
      <c r="J6748" s="228">
        <v>2505818</v>
      </c>
      <c r="K6748" s="228">
        <v>780943</v>
      </c>
      <c r="L6748" s="228">
        <v>15097342.18</v>
      </c>
    </row>
    <row r="6749" spans="1:12">
      <c r="A6749" s="228">
        <v>2012</v>
      </c>
      <c r="B6749" s="228" t="s">
        <v>195</v>
      </c>
      <c r="C6749" s="228" t="s">
        <v>63</v>
      </c>
      <c r="D6749" s="228" t="s">
        <v>206</v>
      </c>
      <c r="E6749" s="228">
        <v>30</v>
      </c>
      <c r="F6749" s="228">
        <v>72169</v>
      </c>
      <c r="G6749" s="228">
        <v>6157</v>
      </c>
      <c r="H6749" s="228">
        <v>19939</v>
      </c>
      <c r="I6749" s="228">
        <v>16159526.91</v>
      </c>
      <c r="J6749" s="228">
        <v>4111018.58</v>
      </c>
      <c r="K6749" s="228">
        <v>794804</v>
      </c>
      <c r="L6749" s="228">
        <v>23830764.329999998</v>
      </c>
    </row>
    <row r="6750" spans="1:12">
      <c r="A6750" s="228">
        <v>2012</v>
      </c>
      <c r="B6750" s="228" t="s">
        <v>195</v>
      </c>
      <c r="C6750" s="228" t="s">
        <v>63</v>
      </c>
      <c r="D6750" s="228" t="s">
        <v>206</v>
      </c>
      <c r="E6750" s="228">
        <v>35</v>
      </c>
      <c r="F6750" s="228">
        <v>75403</v>
      </c>
      <c r="G6750" s="228">
        <v>6599</v>
      </c>
      <c r="H6750" s="228">
        <v>17862</v>
      </c>
      <c r="I6750" s="228">
        <v>14823289.460000001</v>
      </c>
      <c r="J6750" s="228">
        <v>3697115.48</v>
      </c>
      <c r="K6750" s="228">
        <v>1423274.95</v>
      </c>
      <c r="L6750" s="228">
        <v>22826561.530000001</v>
      </c>
    </row>
    <row r="6751" spans="1:12">
      <c r="A6751" s="228">
        <v>2012</v>
      </c>
      <c r="B6751" s="228" t="s">
        <v>195</v>
      </c>
      <c r="C6751" s="228" t="s">
        <v>63</v>
      </c>
      <c r="D6751" s="228" t="s">
        <v>206</v>
      </c>
      <c r="E6751" s="228">
        <v>40</v>
      </c>
      <c r="F6751" s="228">
        <v>82436</v>
      </c>
      <c r="G6751" s="228">
        <v>6520</v>
      </c>
      <c r="H6751" s="228">
        <v>15202</v>
      </c>
      <c r="I6751" s="228">
        <v>12425285.050000001</v>
      </c>
      <c r="J6751" s="228">
        <v>2830271.69</v>
      </c>
      <c r="K6751" s="228">
        <v>1452087</v>
      </c>
      <c r="L6751" s="228">
        <v>19459895.09</v>
      </c>
    </row>
    <row r="6752" spans="1:12">
      <c r="A6752" s="228">
        <v>2012</v>
      </c>
      <c r="B6752" s="228" t="s">
        <v>195</v>
      </c>
      <c r="C6752" s="228" t="s">
        <v>63</v>
      </c>
      <c r="D6752" s="228" t="s">
        <v>206</v>
      </c>
      <c r="E6752" s="228">
        <v>45</v>
      </c>
      <c r="F6752" s="228">
        <v>78201</v>
      </c>
      <c r="G6752" s="228">
        <v>6477</v>
      </c>
      <c r="H6752" s="228">
        <v>14759</v>
      </c>
      <c r="I6752" s="228">
        <v>11986864.029999999</v>
      </c>
      <c r="J6752" s="228">
        <v>2749244.7</v>
      </c>
      <c r="K6752" s="228">
        <v>1693984.37</v>
      </c>
      <c r="L6752" s="228">
        <v>19127919.059999999</v>
      </c>
    </row>
    <row r="6753" spans="1:12">
      <c r="A6753" s="228">
        <v>2012</v>
      </c>
      <c r="B6753" s="228" t="s">
        <v>195</v>
      </c>
      <c r="C6753" s="228" t="s">
        <v>63</v>
      </c>
      <c r="D6753" s="228" t="s">
        <v>206</v>
      </c>
      <c r="E6753" s="228">
        <v>50</v>
      </c>
      <c r="F6753" s="228">
        <v>82634</v>
      </c>
      <c r="G6753" s="228">
        <v>8300</v>
      </c>
      <c r="H6753" s="228">
        <v>18061</v>
      </c>
      <c r="I6753" s="228">
        <v>14779515.710000001</v>
      </c>
      <c r="J6753" s="228">
        <v>3583374.97</v>
      </c>
      <c r="K6753" s="228">
        <v>2746071.06</v>
      </c>
      <c r="L6753" s="228">
        <v>24180112.52</v>
      </c>
    </row>
    <row r="6754" spans="1:12">
      <c r="A6754" s="228">
        <v>2012</v>
      </c>
      <c r="B6754" s="228" t="s">
        <v>195</v>
      </c>
      <c r="C6754" s="228" t="s">
        <v>63</v>
      </c>
      <c r="D6754" s="228" t="s">
        <v>206</v>
      </c>
      <c r="E6754" s="228">
        <v>55</v>
      </c>
      <c r="F6754" s="228">
        <v>77569</v>
      </c>
      <c r="G6754" s="228">
        <v>8653</v>
      </c>
      <c r="H6754" s="228">
        <v>19799</v>
      </c>
      <c r="I6754" s="228">
        <v>16315455</v>
      </c>
      <c r="J6754" s="228">
        <v>4032114.13</v>
      </c>
      <c r="K6754" s="228">
        <v>4081414.45</v>
      </c>
      <c r="L6754" s="228">
        <v>27387689.109999999</v>
      </c>
    </row>
    <row r="6755" spans="1:12">
      <c r="A6755" s="228">
        <v>2012</v>
      </c>
      <c r="B6755" s="228" t="s">
        <v>195</v>
      </c>
      <c r="C6755" s="228" t="s">
        <v>63</v>
      </c>
      <c r="D6755" s="228" t="s">
        <v>206</v>
      </c>
      <c r="E6755" s="228">
        <v>60</v>
      </c>
      <c r="F6755" s="228">
        <v>72199</v>
      </c>
      <c r="G6755" s="228">
        <v>10735</v>
      </c>
      <c r="H6755" s="228">
        <v>25485</v>
      </c>
      <c r="I6755" s="228">
        <v>21652277.890000001</v>
      </c>
      <c r="J6755" s="228">
        <v>5013863.24</v>
      </c>
      <c r="K6755" s="228">
        <v>5618814.46</v>
      </c>
      <c r="L6755" s="228">
        <v>35638754.789999999</v>
      </c>
    </row>
    <row r="6756" spans="1:12">
      <c r="A6756" s="228">
        <v>2012</v>
      </c>
      <c r="B6756" s="228" t="s">
        <v>195</v>
      </c>
      <c r="C6756" s="228" t="s">
        <v>63</v>
      </c>
      <c r="D6756" s="228" t="s">
        <v>206</v>
      </c>
      <c r="E6756" s="228">
        <v>65</v>
      </c>
      <c r="F6756" s="228">
        <v>58997</v>
      </c>
      <c r="G6756" s="228">
        <v>10860</v>
      </c>
      <c r="H6756" s="228">
        <v>27680</v>
      </c>
      <c r="I6756" s="228">
        <v>23376769.18</v>
      </c>
      <c r="J6756" s="228">
        <v>5391905.7000000002</v>
      </c>
      <c r="K6756" s="228">
        <v>6371571.3499999996</v>
      </c>
      <c r="L6756" s="228">
        <v>38347073.759999998</v>
      </c>
    </row>
    <row r="6757" spans="1:12">
      <c r="A6757" s="228">
        <v>2012</v>
      </c>
      <c r="B6757" s="228" t="s">
        <v>195</v>
      </c>
      <c r="C6757" s="228" t="s">
        <v>63</v>
      </c>
      <c r="D6757" s="228" t="s">
        <v>206</v>
      </c>
      <c r="E6757" s="228">
        <v>70</v>
      </c>
      <c r="F6757" s="228">
        <v>39828</v>
      </c>
      <c r="G6757" s="228">
        <v>9245</v>
      </c>
      <c r="H6757" s="228">
        <v>25444</v>
      </c>
      <c r="I6757" s="228">
        <v>21305264.93</v>
      </c>
      <c r="J6757" s="228">
        <v>4774904.74</v>
      </c>
      <c r="K6757" s="228">
        <v>5722950.4800000004</v>
      </c>
      <c r="L6757" s="228">
        <v>34153384.609999999</v>
      </c>
    </row>
    <row r="6758" spans="1:12">
      <c r="A6758" s="228">
        <v>2012</v>
      </c>
      <c r="B6758" s="228" t="s">
        <v>195</v>
      </c>
      <c r="C6758" s="228" t="s">
        <v>63</v>
      </c>
      <c r="D6758" s="228" t="s">
        <v>206</v>
      </c>
      <c r="E6758" s="228">
        <v>75</v>
      </c>
      <c r="F6758" s="228">
        <v>28368</v>
      </c>
      <c r="G6758" s="228">
        <v>8378</v>
      </c>
      <c r="H6758" s="228">
        <v>29483</v>
      </c>
      <c r="I6758" s="228">
        <v>21690167.359999999</v>
      </c>
      <c r="J6758" s="228">
        <v>4265116.13</v>
      </c>
      <c r="K6758" s="228">
        <v>5083457.68</v>
      </c>
      <c r="L6758" s="228">
        <v>32979994.120000001</v>
      </c>
    </row>
    <row r="6759" spans="1:12">
      <c r="A6759" s="228">
        <v>2012</v>
      </c>
      <c r="B6759" s="228" t="s">
        <v>195</v>
      </c>
      <c r="C6759" s="228" t="s">
        <v>63</v>
      </c>
      <c r="D6759" s="228" t="s">
        <v>206</v>
      </c>
      <c r="E6759" s="228">
        <v>80</v>
      </c>
      <c r="F6759" s="228">
        <v>20930</v>
      </c>
      <c r="G6759" s="228">
        <v>6236</v>
      </c>
      <c r="H6759" s="228">
        <v>27820</v>
      </c>
      <c r="I6759" s="228">
        <v>18937575.350000001</v>
      </c>
      <c r="J6759" s="228">
        <v>3257253.78</v>
      </c>
      <c r="K6759" s="228">
        <v>3263601.48</v>
      </c>
      <c r="L6759" s="228">
        <v>26805378.390000001</v>
      </c>
    </row>
    <row r="6760" spans="1:12">
      <c r="A6760" s="228">
        <v>2012</v>
      </c>
      <c r="B6760" s="228" t="s">
        <v>195</v>
      </c>
      <c r="C6760" s="228" t="s">
        <v>63</v>
      </c>
      <c r="D6760" s="228" t="s">
        <v>206</v>
      </c>
      <c r="E6760" s="228">
        <v>85</v>
      </c>
      <c r="F6760" s="228">
        <v>12277</v>
      </c>
      <c r="G6760" s="228">
        <v>3137</v>
      </c>
      <c r="H6760" s="228">
        <v>20536</v>
      </c>
      <c r="I6760" s="228">
        <v>12154070.050000001</v>
      </c>
      <c r="J6760" s="228">
        <v>1647356.58</v>
      </c>
      <c r="K6760" s="228">
        <v>1372711.1</v>
      </c>
      <c r="L6760" s="228">
        <v>15725105.91</v>
      </c>
    </row>
    <row r="6761" spans="1:12">
      <c r="A6761" s="228">
        <v>2012</v>
      </c>
      <c r="B6761" s="228" t="s">
        <v>195</v>
      </c>
      <c r="C6761" s="228" t="s">
        <v>63</v>
      </c>
      <c r="D6761" s="228" t="s">
        <v>206</v>
      </c>
      <c r="E6761" s="228">
        <v>90</v>
      </c>
      <c r="F6761" s="228">
        <v>4972</v>
      </c>
      <c r="G6761" s="228">
        <v>1275</v>
      </c>
      <c r="H6761" s="228">
        <v>8384</v>
      </c>
      <c r="I6761" s="228">
        <v>4873186.0999999996</v>
      </c>
      <c r="J6761" s="228">
        <v>558271.57999999996</v>
      </c>
      <c r="K6761" s="228">
        <v>296169</v>
      </c>
      <c r="L6761" s="228">
        <v>5936843.54</v>
      </c>
    </row>
    <row r="6762" spans="1:12">
      <c r="A6762" s="228">
        <v>2012</v>
      </c>
      <c r="B6762" s="228" t="s">
        <v>195</v>
      </c>
      <c r="C6762" s="228" t="s">
        <v>63</v>
      </c>
      <c r="D6762" s="228" t="s">
        <v>206</v>
      </c>
      <c r="E6762" s="228">
        <v>95</v>
      </c>
      <c r="F6762" s="228">
        <v>1487</v>
      </c>
      <c r="G6762" s="228">
        <v>350</v>
      </c>
      <c r="H6762" s="228">
        <v>2577</v>
      </c>
      <c r="I6762" s="228">
        <v>1470326.42</v>
      </c>
      <c r="J6762" s="228">
        <v>178435.17</v>
      </c>
      <c r="K6762" s="228">
        <v>96505.5</v>
      </c>
      <c r="L6762" s="228">
        <v>1799251.66</v>
      </c>
    </row>
    <row r="6763" spans="1:12">
      <c r="A6763" s="228">
        <v>2012</v>
      </c>
      <c r="B6763" s="228" t="s">
        <v>195</v>
      </c>
      <c r="C6763" s="228" t="s">
        <v>64</v>
      </c>
      <c r="D6763" s="228" t="s">
        <v>205</v>
      </c>
      <c r="E6763" s="228">
        <v>0</v>
      </c>
      <c r="F6763" s="228">
        <v>19668</v>
      </c>
      <c r="G6763" s="228">
        <v>833</v>
      </c>
      <c r="H6763" s="228">
        <v>2439</v>
      </c>
      <c r="I6763" s="228">
        <v>1264602.8500000001</v>
      </c>
      <c r="J6763" s="228">
        <v>402313.26</v>
      </c>
      <c r="K6763" s="228">
        <v>14752</v>
      </c>
      <c r="L6763" s="228">
        <v>1761170.06</v>
      </c>
    </row>
    <row r="6764" spans="1:12">
      <c r="A6764" s="228">
        <v>2012</v>
      </c>
      <c r="B6764" s="228" t="s">
        <v>195</v>
      </c>
      <c r="C6764" s="228" t="s">
        <v>64</v>
      </c>
      <c r="D6764" s="228" t="s">
        <v>205</v>
      </c>
      <c r="E6764" s="228">
        <v>5</v>
      </c>
      <c r="F6764" s="228">
        <v>20683</v>
      </c>
      <c r="G6764" s="228">
        <v>367</v>
      </c>
      <c r="H6764" s="228">
        <v>442</v>
      </c>
      <c r="I6764" s="228">
        <v>373894.85</v>
      </c>
      <c r="J6764" s="228">
        <v>161258.26</v>
      </c>
      <c r="K6764" s="228">
        <v>41747</v>
      </c>
      <c r="L6764" s="228">
        <v>612243.89</v>
      </c>
    </row>
    <row r="6765" spans="1:12">
      <c r="A6765" s="228">
        <v>2012</v>
      </c>
      <c r="B6765" s="228" t="s">
        <v>195</v>
      </c>
      <c r="C6765" s="228" t="s">
        <v>64</v>
      </c>
      <c r="D6765" s="228" t="s">
        <v>205</v>
      </c>
      <c r="E6765" s="228">
        <v>10</v>
      </c>
      <c r="F6765" s="228">
        <v>20766</v>
      </c>
      <c r="G6765" s="228">
        <v>258</v>
      </c>
      <c r="H6765" s="228">
        <v>346</v>
      </c>
      <c r="I6765" s="228">
        <v>294376.45</v>
      </c>
      <c r="J6765" s="228">
        <v>141061.79999999999</v>
      </c>
      <c r="K6765" s="228">
        <v>51095</v>
      </c>
      <c r="L6765" s="228">
        <v>507357.78</v>
      </c>
    </row>
    <row r="6766" spans="1:12">
      <c r="A6766" s="228">
        <v>2012</v>
      </c>
      <c r="B6766" s="228" t="s">
        <v>195</v>
      </c>
      <c r="C6766" s="228" t="s">
        <v>64</v>
      </c>
      <c r="D6766" s="228" t="s">
        <v>205</v>
      </c>
      <c r="E6766" s="228">
        <v>15</v>
      </c>
      <c r="F6766" s="228">
        <v>22657</v>
      </c>
      <c r="G6766" s="228">
        <v>515</v>
      </c>
      <c r="H6766" s="228">
        <v>641</v>
      </c>
      <c r="I6766" s="228">
        <v>678967.75</v>
      </c>
      <c r="J6766" s="228">
        <v>293120.56</v>
      </c>
      <c r="K6766" s="228">
        <v>191070</v>
      </c>
      <c r="L6766" s="228">
        <v>1243066.96</v>
      </c>
    </row>
    <row r="6767" spans="1:12">
      <c r="A6767" s="228">
        <v>2012</v>
      </c>
      <c r="B6767" s="228" t="s">
        <v>195</v>
      </c>
      <c r="C6767" s="228" t="s">
        <v>64</v>
      </c>
      <c r="D6767" s="228" t="s">
        <v>205</v>
      </c>
      <c r="E6767" s="228">
        <v>20</v>
      </c>
      <c r="F6767" s="228">
        <v>21116</v>
      </c>
      <c r="G6767" s="228">
        <v>606</v>
      </c>
      <c r="H6767" s="228">
        <v>1182</v>
      </c>
      <c r="I6767" s="228">
        <v>1098517.5</v>
      </c>
      <c r="J6767" s="228">
        <v>351457.57</v>
      </c>
      <c r="K6767" s="228">
        <v>203310.4</v>
      </c>
      <c r="L6767" s="228">
        <v>1773934.71</v>
      </c>
    </row>
    <row r="6768" spans="1:12">
      <c r="A6768" s="228">
        <v>2012</v>
      </c>
      <c r="B6768" s="228" t="s">
        <v>195</v>
      </c>
      <c r="C6768" s="228" t="s">
        <v>64</v>
      </c>
      <c r="D6768" s="228" t="s">
        <v>205</v>
      </c>
      <c r="E6768" s="228">
        <v>25</v>
      </c>
      <c r="F6768" s="228">
        <v>17041</v>
      </c>
      <c r="G6768" s="228">
        <v>595</v>
      </c>
      <c r="H6768" s="228">
        <v>1044</v>
      </c>
      <c r="I6768" s="228">
        <v>879419.2</v>
      </c>
      <c r="J6768" s="228">
        <v>298634.59999999998</v>
      </c>
      <c r="K6768" s="228">
        <v>104263</v>
      </c>
      <c r="L6768" s="228">
        <v>1396787.26</v>
      </c>
    </row>
    <row r="6769" spans="1:12">
      <c r="A6769" s="228">
        <v>2012</v>
      </c>
      <c r="B6769" s="228" t="s">
        <v>195</v>
      </c>
      <c r="C6769" s="228" t="s">
        <v>64</v>
      </c>
      <c r="D6769" s="228" t="s">
        <v>205</v>
      </c>
      <c r="E6769" s="228">
        <v>30</v>
      </c>
      <c r="F6769" s="228">
        <v>20910</v>
      </c>
      <c r="G6769" s="228">
        <v>546</v>
      </c>
      <c r="H6769" s="228">
        <v>1023</v>
      </c>
      <c r="I6769" s="228">
        <v>842665.8</v>
      </c>
      <c r="J6769" s="228">
        <v>327262.75</v>
      </c>
      <c r="K6769" s="228">
        <v>122632</v>
      </c>
      <c r="L6769" s="228">
        <v>1424081.56</v>
      </c>
    </row>
    <row r="6770" spans="1:12">
      <c r="A6770" s="228">
        <v>2012</v>
      </c>
      <c r="B6770" s="228" t="s">
        <v>195</v>
      </c>
      <c r="C6770" s="228" t="s">
        <v>64</v>
      </c>
      <c r="D6770" s="228" t="s">
        <v>205</v>
      </c>
      <c r="E6770" s="228">
        <v>35</v>
      </c>
      <c r="F6770" s="228">
        <v>21645</v>
      </c>
      <c r="G6770" s="228">
        <v>717</v>
      </c>
      <c r="H6770" s="228">
        <v>1266</v>
      </c>
      <c r="I6770" s="228">
        <v>1052056.42</v>
      </c>
      <c r="J6770" s="228">
        <v>403515.59</v>
      </c>
      <c r="K6770" s="228">
        <v>241988</v>
      </c>
      <c r="L6770" s="228">
        <v>1848291.57</v>
      </c>
    </row>
    <row r="6771" spans="1:12">
      <c r="A6771" s="228">
        <v>2012</v>
      </c>
      <c r="B6771" s="228" t="s">
        <v>195</v>
      </c>
      <c r="C6771" s="228" t="s">
        <v>64</v>
      </c>
      <c r="D6771" s="228" t="s">
        <v>205</v>
      </c>
      <c r="E6771" s="228">
        <v>40</v>
      </c>
      <c r="F6771" s="228">
        <v>24597</v>
      </c>
      <c r="G6771" s="228">
        <v>972</v>
      </c>
      <c r="H6771" s="228">
        <v>1534</v>
      </c>
      <c r="I6771" s="228">
        <v>1197616.8899999999</v>
      </c>
      <c r="J6771" s="228">
        <v>548539.80000000005</v>
      </c>
      <c r="K6771" s="228">
        <v>344432.2</v>
      </c>
      <c r="L6771" s="228">
        <v>2272268.89</v>
      </c>
    </row>
    <row r="6772" spans="1:12">
      <c r="A6772" s="228">
        <v>2012</v>
      </c>
      <c r="B6772" s="228" t="s">
        <v>195</v>
      </c>
      <c r="C6772" s="228" t="s">
        <v>64</v>
      </c>
      <c r="D6772" s="228" t="s">
        <v>205</v>
      </c>
      <c r="E6772" s="228">
        <v>45</v>
      </c>
      <c r="F6772" s="228">
        <v>25272</v>
      </c>
      <c r="G6772" s="228">
        <v>1307</v>
      </c>
      <c r="H6772" s="228">
        <v>2217</v>
      </c>
      <c r="I6772" s="228">
        <v>1840944.16</v>
      </c>
      <c r="J6772" s="228">
        <v>723680.43</v>
      </c>
      <c r="K6772" s="228">
        <v>364476</v>
      </c>
      <c r="L6772" s="228">
        <v>3110186.65</v>
      </c>
    </row>
    <row r="6773" spans="1:12">
      <c r="A6773" s="228">
        <v>2012</v>
      </c>
      <c r="B6773" s="228" t="s">
        <v>195</v>
      </c>
      <c r="C6773" s="228" t="s">
        <v>64</v>
      </c>
      <c r="D6773" s="228" t="s">
        <v>205</v>
      </c>
      <c r="E6773" s="228">
        <v>50</v>
      </c>
      <c r="F6773" s="228">
        <v>28740</v>
      </c>
      <c r="G6773" s="228">
        <v>2041</v>
      </c>
      <c r="H6773" s="228">
        <v>3711</v>
      </c>
      <c r="I6773" s="228">
        <v>3018416.65</v>
      </c>
      <c r="J6773" s="228">
        <v>1098612.99</v>
      </c>
      <c r="K6773" s="228">
        <v>628438.4</v>
      </c>
      <c r="L6773" s="228">
        <v>5032281.7699999996</v>
      </c>
    </row>
    <row r="6774" spans="1:12">
      <c r="A6774" s="228">
        <v>2012</v>
      </c>
      <c r="B6774" s="228" t="s">
        <v>195</v>
      </c>
      <c r="C6774" s="228" t="s">
        <v>64</v>
      </c>
      <c r="D6774" s="228" t="s">
        <v>205</v>
      </c>
      <c r="E6774" s="228">
        <v>55</v>
      </c>
      <c r="F6774" s="228">
        <v>29097</v>
      </c>
      <c r="G6774" s="228">
        <v>2763</v>
      </c>
      <c r="H6774" s="228">
        <v>5469</v>
      </c>
      <c r="I6774" s="228">
        <v>4552519.82</v>
      </c>
      <c r="J6774" s="228">
        <v>1519463.82</v>
      </c>
      <c r="K6774" s="228">
        <v>1175478</v>
      </c>
      <c r="L6774" s="228">
        <v>7615178.0099999998</v>
      </c>
    </row>
    <row r="6775" spans="1:12">
      <c r="A6775" s="228">
        <v>2012</v>
      </c>
      <c r="B6775" s="228" t="s">
        <v>195</v>
      </c>
      <c r="C6775" s="228" t="s">
        <v>64</v>
      </c>
      <c r="D6775" s="228" t="s">
        <v>205</v>
      </c>
      <c r="E6775" s="228">
        <v>60</v>
      </c>
      <c r="F6775" s="228">
        <v>28399</v>
      </c>
      <c r="G6775" s="228">
        <v>3391</v>
      </c>
      <c r="H6775" s="228">
        <v>7367</v>
      </c>
      <c r="I6775" s="228">
        <v>6415670.21</v>
      </c>
      <c r="J6775" s="228">
        <v>2182661.7400000002</v>
      </c>
      <c r="K6775" s="228">
        <v>1821313.3</v>
      </c>
      <c r="L6775" s="228">
        <v>10830378.779999999</v>
      </c>
    </row>
    <row r="6776" spans="1:12">
      <c r="A6776" s="228">
        <v>2012</v>
      </c>
      <c r="B6776" s="228" t="s">
        <v>195</v>
      </c>
      <c r="C6776" s="228" t="s">
        <v>64</v>
      </c>
      <c r="D6776" s="228" t="s">
        <v>205</v>
      </c>
      <c r="E6776" s="228">
        <v>65</v>
      </c>
      <c r="F6776" s="228">
        <v>24662</v>
      </c>
      <c r="G6776" s="228">
        <v>4115</v>
      </c>
      <c r="H6776" s="228">
        <v>9139</v>
      </c>
      <c r="I6776" s="228">
        <v>7463839.0700000003</v>
      </c>
      <c r="J6776" s="228">
        <v>2562640.9900000002</v>
      </c>
      <c r="K6776" s="228">
        <v>2499241.5</v>
      </c>
      <c r="L6776" s="228">
        <v>12922887.41</v>
      </c>
    </row>
    <row r="6777" spans="1:12">
      <c r="A6777" s="228">
        <v>2012</v>
      </c>
      <c r="B6777" s="228" t="s">
        <v>195</v>
      </c>
      <c r="C6777" s="228" t="s">
        <v>64</v>
      </c>
      <c r="D6777" s="228" t="s">
        <v>205</v>
      </c>
      <c r="E6777" s="228">
        <v>70</v>
      </c>
      <c r="F6777" s="228">
        <v>16233</v>
      </c>
      <c r="G6777" s="228">
        <v>3884</v>
      </c>
      <c r="H6777" s="228">
        <v>9648</v>
      </c>
      <c r="I6777" s="228">
        <v>7280072</v>
      </c>
      <c r="J6777" s="228">
        <v>2268661.4700000002</v>
      </c>
      <c r="K6777" s="228">
        <v>1594030.75</v>
      </c>
      <c r="L6777" s="228">
        <v>11537377.02</v>
      </c>
    </row>
    <row r="6778" spans="1:12">
      <c r="A6778" s="228">
        <v>2012</v>
      </c>
      <c r="B6778" s="228" t="s">
        <v>195</v>
      </c>
      <c r="C6778" s="228" t="s">
        <v>64</v>
      </c>
      <c r="D6778" s="228" t="s">
        <v>205</v>
      </c>
      <c r="E6778" s="228">
        <v>75</v>
      </c>
      <c r="F6778" s="228">
        <v>11681</v>
      </c>
      <c r="G6778" s="228">
        <v>3173</v>
      </c>
      <c r="H6778" s="228">
        <v>9183</v>
      </c>
      <c r="I6778" s="228">
        <v>6663776.6299999999</v>
      </c>
      <c r="J6778" s="228">
        <v>1909796.17</v>
      </c>
      <c r="K6778" s="228">
        <v>1770500.75</v>
      </c>
      <c r="L6778" s="228">
        <v>10580364.85</v>
      </c>
    </row>
    <row r="6779" spans="1:12">
      <c r="A6779" s="228">
        <v>2012</v>
      </c>
      <c r="B6779" s="228" t="s">
        <v>195</v>
      </c>
      <c r="C6779" s="228" t="s">
        <v>64</v>
      </c>
      <c r="D6779" s="228" t="s">
        <v>205</v>
      </c>
      <c r="E6779" s="228">
        <v>80</v>
      </c>
      <c r="F6779" s="228">
        <v>8527</v>
      </c>
      <c r="G6779" s="228">
        <v>2864</v>
      </c>
      <c r="H6779" s="228">
        <v>9948</v>
      </c>
      <c r="I6779" s="228">
        <v>5968161.9699999997</v>
      </c>
      <c r="J6779" s="228">
        <v>1555872.14</v>
      </c>
      <c r="K6779" s="228">
        <v>1294588</v>
      </c>
      <c r="L6779" s="228">
        <v>9056512.4399999995</v>
      </c>
    </row>
    <row r="6780" spans="1:12">
      <c r="A6780" s="228">
        <v>2012</v>
      </c>
      <c r="B6780" s="228" t="s">
        <v>195</v>
      </c>
      <c r="C6780" s="228" t="s">
        <v>64</v>
      </c>
      <c r="D6780" s="228" t="s">
        <v>205</v>
      </c>
      <c r="E6780" s="228">
        <v>85</v>
      </c>
      <c r="F6780" s="228">
        <v>4178</v>
      </c>
      <c r="G6780" s="228">
        <v>1528</v>
      </c>
      <c r="H6780" s="228">
        <v>6978</v>
      </c>
      <c r="I6780" s="228">
        <v>3489253.33</v>
      </c>
      <c r="J6780" s="228">
        <v>738497.97</v>
      </c>
      <c r="K6780" s="228">
        <v>564645.05000000005</v>
      </c>
      <c r="L6780" s="228">
        <v>4904249.43</v>
      </c>
    </row>
    <row r="6781" spans="1:12">
      <c r="A6781" s="228">
        <v>2012</v>
      </c>
      <c r="B6781" s="228" t="s">
        <v>195</v>
      </c>
      <c r="C6781" s="228" t="s">
        <v>64</v>
      </c>
      <c r="D6781" s="228" t="s">
        <v>205</v>
      </c>
      <c r="E6781" s="228">
        <v>90</v>
      </c>
      <c r="F6781" s="228">
        <v>1035</v>
      </c>
      <c r="G6781" s="228">
        <v>324</v>
      </c>
      <c r="H6781" s="228">
        <v>1663</v>
      </c>
      <c r="I6781" s="228">
        <v>876665.7</v>
      </c>
      <c r="J6781" s="228">
        <v>171119.53</v>
      </c>
      <c r="K6781" s="228">
        <v>102601</v>
      </c>
      <c r="L6781" s="228">
        <v>1175695.6499999999</v>
      </c>
    </row>
    <row r="6782" spans="1:12">
      <c r="A6782" s="228">
        <v>2012</v>
      </c>
      <c r="B6782" s="228" t="s">
        <v>195</v>
      </c>
      <c r="C6782" s="228" t="s">
        <v>64</v>
      </c>
      <c r="D6782" s="228" t="s">
        <v>205</v>
      </c>
      <c r="E6782" s="228">
        <v>95</v>
      </c>
      <c r="F6782" s="228">
        <v>209</v>
      </c>
      <c r="G6782" s="228">
        <v>33</v>
      </c>
      <c r="H6782" s="228">
        <v>338</v>
      </c>
      <c r="I6782" s="228">
        <v>151313</v>
      </c>
      <c r="J6782" s="228">
        <v>28118.84</v>
      </c>
      <c r="K6782" s="228">
        <v>8814</v>
      </c>
      <c r="L6782" s="228">
        <v>192916.18</v>
      </c>
    </row>
    <row r="6783" spans="1:12">
      <c r="A6783" s="228">
        <v>2012</v>
      </c>
      <c r="B6783" s="228" t="s">
        <v>195</v>
      </c>
      <c r="C6783" s="228" t="s">
        <v>64</v>
      </c>
      <c r="D6783" s="228" t="s">
        <v>206</v>
      </c>
      <c r="E6783" s="228">
        <v>0</v>
      </c>
      <c r="F6783" s="228">
        <v>18690</v>
      </c>
      <c r="G6783" s="228">
        <v>527</v>
      </c>
      <c r="H6783" s="228">
        <v>1788</v>
      </c>
      <c r="I6783" s="228">
        <v>898209.55</v>
      </c>
      <c r="J6783" s="228">
        <v>274453.57</v>
      </c>
      <c r="K6783" s="228">
        <v>11599</v>
      </c>
      <c r="L6783" s="228">
        <v>1247220.75</v>
      </c>
    </row>
    <row r="6784" spans="1:12">
      <c r="A6784" s="228">
        <v>2012</v>
      </c>
      <c r="B6784" s="228" t="s">
        <v>195</v>
      </c>
      <c r="C6784" s="228" t="s">
        <v>64</v>
      </c>
      <c r="D6784" s="228" t="s">
        <v>206</v>
      </c>
      <c r="E6784" s="228">
        <v>5</v>
      </c>
      <c r="F6784" s="228">
        <v>19860</v>
      </c>
      <c r="G6784" s="228">
        <v>306</v>
      </c>
      <c r="H6784" s="228">
        <v>352</v>
      </c>
      <c r="I6784" s="228">
        <v>269523.34999999998</v>
      </c>
      <c r="J6784" s="228">
        <v>111458.82</v>
      </c>
      <c r="K6784" s="228">
        <v>28366</v>
      </c>
      <c r="L6784" s="228">
        <v>441634.6</v>
      </c>
    </row>
    <row r="6785" spans="1:12">
      <c r="A6785" s="228">
        <v>2012</v>
      </c>
      <c r="B6785" s="228" t="s">
        <v>195</v>
      </c>
      <c r="C6785" s="228" t="s">
        <v>64</v>
      </c>
      <c r="D6785" s="228" t="s">
        <v>206</v>
      </c>
      <c r="E6785" s="228">
        <v>10</v>
      </c>
      <c r="F6785" s="228">
        <v>19600</v>
      </c>
      <c r="G6785" s="228">
        <v>209</v>
      </c>
      <c r="H6785" s="228">
        <v>375</v>
      </c>
      <c r="I6785" s="228">
        <v>291286.59999999998</v>
      </c>
      <c r="J6785" s="228">
        <v>96016.51</v>
      </c>
      <c r="K6785" s="228">
        <v>63250</v>
      </c>
      <c r="L6785" s="228">
        <v>471944.19</v>
      </c>
    </row>
    <row r="6786" spans="1:12">
      <c r="A6786" s="228">
        <v>2012</v>
      </c>
      <c r="B6786" s="228" t="s">
        <v>195</v>
      </c>
      <c r="C6786" s="228" t="s">
        <v>64</v>
      </c>
      <c r="D6786" s="228" t="s">
        <v>206</v>
      </c>
      <c r="E6786" s="228">
        <v>15</v>
      </c>
      <c r="F6786" s="228">
        <v>21707</v>
      </c>
      <c r="G6786" s="228">
        <v>630</v>
      </c>
      <c r="H6786" s="228">
        <v>1018</v>
      </c>
      <c r="I6786" s="228">
        <v>903586.4</v>
      </c>
      <c r="J6786" s="228">
        <v>335424.21999999997</v>
      </c>
      <c r="K6786" s="228">
        <v>126365</v>
      </c>
      <c r="L6786" s="228">
        <v>1460263.07</v>
      </c>
    </row>
    <row r="6787" spans="1:12">
      <c r="A6787" s="228">
        <v>2012</v>
      </c>
      <c r="B6787" s="228" t="s">
        <v>195</v>
      </c>
      <c r="C6787" s="228" t="s">
        <v>64</v>
      </c>
      <c r="D6787" s="228" t="s">
        <v>206</v>
      </c>
      <c r="E6787" s="228">
        <v>20</v>
      </c>
      <c r="F6787" s="228">
        <v>20856</v>
      </c>
      <c r="G6787" s="228">
        <v>949</v>
      </c>
      <c r="H6787" s="228">
        <v>1505</v>
      </c>
      <c r="I6787" s="228">
        <v>1228298.04</v>
      </c>
      <c r="J6787" s="228">
        <v>501197.54</v>
      </c>
      <c r="K6787" s="228">
        <v>203018</v>
      </c>
      <c r="L6787" s="228">
        <v>2085680.07</v>
      </c>
    </row>
    <row r="6788" spans="1:12">
      <c r="A6788" s="228">
        <v>2012</v>
      </c>
      <c r="B6788" s="228" t="s">
        <v>195</v>
      </c>
      <c r="C6788" s="228" t="s">
        <v>64</v>
      </c>
      <c r="D6788" s="228" t="s">
        <v>206</v>
      </c>
      <c r="E6788" s="228">
        <v>25</v>
      </c>
      <c r="F6788" s="228">
        <v>19461</v>
      </c>
      <c r="G6788" s="228">
        <v>1042</v>
      </c>
      <c r="H6788" s="228">
        <v>2842</v>
      </c>
      <c r="I6788" s="228">
        <v>2308057.33</v>
      </c>
      <c r="J6788" s="228">
        <v>849078.89</v>
      </c>
      <c r="K6788" s="228">
        <v>163951</v>
      </c>
      <c r="L6788" s="228">
        <v>3622940.16</v>
      </c>
    </row>
    <row r="6789" spans="1:12">
      <c r="A6789" s="228">
        <v>2012</v>
      </c>
      <c r="B6789" s="228" t="s">
        <v>195</v>
      </c>
      <c r="C6789" s="228" t="s">
        <v>64</v>
      </c>
      <c r="D6789" s="228" t="s">
        <v>206</v>
      </c>
      <c r="E6789" s="228">
        <v>30</v>
      </c>
      <c r="F6789" s="228">
        <v>23308</v>
      </c>
      <c r="G6789" s="228">
        <v>1721</v>
      </c>
      <c r="H6789" s="228">
        <v>4345</v>
      </c>
      <c r="I6789" s="228">
        <v>3667854.07</v>
      </c>
      <c r="J6789" s="228">
        <v>1535949.39</v>
      </c>
      <c r="K6789" s="228">
        <v>148615</v>
      </c>
      <c r="L6789" s="228">
        <v>5778430.21</v>
      </c>
    </row>
    <row r="6790" spans="1:12">
      <c r="A6790" s="228">
        <v>2012</v>
      </c>
      <c r="B6790" s="228" t="s">
        <v>195</v>
      </c>
      <c r="C6790" s="228" t="s">
        <v>64</v>
      </c>
      <c r="D6790" s="228" t="s">
        <v>206</v>
      </c>
      <c r="E6790" s="228">
        <v>35</v>
      </c>
      <c r="F6790" s="228">
        <v>23482</v>
      </c>
      <c r="G6790" s="228">
        <v>1828</v>
      </c>
      <c r="H6790" s="228">
        <v>4289</v>
      </c>
      <c r="I6790" s="228">
        <v>3477389.61</v>
      </c>
      <c r="J6790" s="228">
        <v>1306106.67</v>
      </c>
      <c r="K6790" s="228">
        <v>185919</v>
      </c>
      <c r="L6790" s="228">
        <v>5376243.6699999999</v>
      </c>
    </row>
    <row r="6791" spans="1:12">
      <c r="A6791" s="228">
        <v>2012</v>
      </c>
      <c r="B6791" s="228" t="s">
        <v>195</v>
      </c>
      <c r="C6791" s="228" t="s">
        <v>64</v>
      </c>
      <c r="D6791" s="228" t="s">
        <v>206</v>
      </c>
      <c r="E6791" s="228">
        <v>40</v>
      </c>
      <c r="F6791" s="228">
        <v>27015</v>
      </c>
      <c r="G6791" s="228">
        <v>1904</v>
      </c>
      <c r="H6791" s="228">
        <v>3981</v>
      </c>
      <c r="I6791" s="228">
        <v>3319667.72</v>
      </c>
      <c r="J6791" s="228">
        <v>1149060.5</v>
      </c>
      <c r="K6791" s="228">
        <v>450042.5</v>
      </c>
      <c r="L6791" s="228">
        <v>5269221.05</v>
      </c>
    </row>
    <row r="6792" spans="1:12">
      <c r="A6792" s="228">
        <v>2012</v>
      </c>
      <c r="B6792" s="228" t="s">
        <v>195</v>
      </c>
      <c r="C6792" s="228" t="s">
        <v>64</v>
      </c>
      <c r="D6792" s="228" t="s">
        <v>206</v>
      </c>
      <c r="E6792" s="228">
        <v>45</v>
      </c>
      <c r="F6792" s="228">
        <v>27791</v>
      </c>
      <c r="G6792" s="228">
        <v>1883</v>
      </c>
      <c r="H6792" s="228">
        <v>3648</v>
      </c>
      <c r="I6792" s="228">
        <v>3003724.05</v>
      </c>
      <c r="J6792" s="228">
        <v>1096189.29</v>
      </c>
      <c r="K6792" s="228">
        <v>451730.81</v>
      </c>
      <c r="L6792" s="228">
        <v>4865534.28</v>
      </c>
    </row>
    <row r="6793" spans="1:12">
      <c r="A6793" s="228">
        <v>2012</v>
      </c>
      <c r="B6793" s="228" t="s">
        <v>195</v>
      </c>
      <c r="C6793" s="228" t="s">
        <v>64</v>
      </c>
      <c r="D6793" s="228" t="s">
        <v>206</v>
      </c>
      <c r="E6793" s="228">
        <v>50</v>
      </c>
      <c r="F6793" s="228">
        <v>31645</v>
      </c>
      <c r="G6793" s="228">
        <v>2641</v>
      </c>
      <c r="H6793" s="228">
        <v>5002</v>
      </c>
      <c r="I6793" s="228">
        <v>4200888.9000000004</v>
      </c>
      <c r="J6793" s="228">
        <v>1549066.2</v>
      </c>
      <c r="K6793" s="228">
        <v>923101</v>
      </c>
      <c r="L6793" s="228">
        <v>7160047.9699999997</v>
      </c>
    </row>
    <row r="6794" spans="1:12">
      <c r="A6794" s="228">
        <v>2012</v>
      </c>
      <c r="B6794" s="228" t="s">
        <v>195</v>
      </c>
      <c r="C6794" s="228" t="s">
        <v>64</v>
      </c>
      <c r="D6794" s="228" t="s">
        <v>206</v>
      </c>
      <c r="E6794" s="228">
        <v>55</v>
      </c>
      <c r="F6794" s="228">
        <v>32205</v>
      </c>
      <c r="G6794" s="228">
        <v>3473</v>
      </c>
      <c r="H6794" s="228">
        <v>6971</v>
      </c>
      <c r="I6794" s="228">
        <v>5880490</v>
      </c>
      <c r="J6794" s="228">
        <v>1872139.26</v>
      </c>
      <c r="K6794" s="228">
        <v>1262856.75</v>
      </c>
      <c r="L6794" s="228">
        <v>9453628.0700000003</v>
      </c>
    </row>
    <row r="6795" spans="1:12">
      <c r="A6795" s="228">
        <v>2012</v>
      </c>
      <c r="B6795" s="228" t="s">
        <v>195</v>
      </c>
      <c r="C6795" s="228" t="s">
        <v>64</v>
      </c>
      <c r="D6795" s="228" t="s">
        <v>206</v>
      </c>
      <c r="E6795" s="228">
        <v>60</v>
      </c>
      <c r="F6795" s="228">
        <v>31201</v>
      </c>
      <c r="G6795" s="228">
        <v>3781</v>
      </c>
      <c r="H6795" s="228">
        <v>8064</v>
      </c>
      <c r="I6795" s="228">
        <v>6422191.6699999999</v>
      </c>
      <c r="J6795" s="228">
        <v>2122656.71</v>
      </c>
      <c r="K6795" s="228">
        <v>1645449</v>
      </c>
      <c r="L6795" s="228">
        <v>10647635.109999999</v>
      </c>
    </row>
    <row r="6796" spans="1:12">
      <c r="A6796" s="228">
        <v>2012</v>
      </c>
      <c r="B6796" s="228" t="s">
        <v>195</v>
      </c>
      <c r="C6796" s="228" t="s">
        <v>64</v>
      </c>
      <c r="D6796" s="228" t="s">
        <v>206</v>
      </c>
      <c r="E6796" s="228">
        <v>65</v>
      </c>
      <c r="F6796" s="228">
        <v>26050</v>
      </c>
      <c r="G6796" s="228">
        <v>3975</v>
      </c>
      <c r="H6796" s="228">
        <v>9901</v>
      </c>
      <c r="I6796" s="228">
        <v>7581980.5700000003</v>
      </c>
      <c r="J6796" s="228">
        <v>2350906.9900000002</v>
      </c>
      <c r="K6796" s="228">
        <v>1753956.05</v>
      </c>
      <c r="L6796" s="228">
        <v>12000404.460000001</v>
      </c>
    </row>
    <row r="6797" spans="1:12">
      <c r="A6797" s="228">
        <v>2012</v>
      </c>
      <c r="B6797" s="228" t="s">
        <v>195</v>
      </c>
      <c r="C6797" s="228" t="s">
        <v>64</v>
      </c>
      <c r="D6797" s="228" t="s">
        <v>206</v>
      </c>
      <c r="E6797" s="228">
        <v>70</v>
      </c>
      <c r="F6797" s="228">
        <v>17568</v>
      </c>
      <c r="G6797" s="228">
        <v>3455</v>
      </c>
      <c r="H6797" s="228">
        <v>8777</v>
      </c>
      <c r="I6797" s="228">
        <v>6710711.0499999998</v>
      </c>
      <c r="J6797" s="228">
        <v>2055567.23</v>
      </c>
      <c r="K6797" s="228">
        <v>1722868.71</v>
      </c>
      <c r="L6797" s="228">
        <v>10748858.039999999</v>
      </c>
    </row>
    <row r="6798" spans="1:12">
      <c r="A6798" s="228">
        <v>2012</v>
      </c>
      <c r="B6798" s="228" t="s">
        <v>195</v>
      </c>
      <c r="C6798" s="228" t="s">
        <v>64</v>
      </c>
      <c r="D6798" s="228" t="s">
        <v>206</v>
      </c>
      <c r="E6798" s="228">
        <v>75</v>
      </c>
      <c r="F6798" s="228">
        <v>13090</v>
      </c>
      <c r="G6798" s="228">
        <v>3197</v>
      </c>
      <c r="H6798" s="228">
        <v>9601</v>
      </c>
      <c r="I6798" s="228">
        <v>6725327.8700000001</v>
      </c>
      <c r="J6798" s="228">
        <v>1889283.27</v>
      </c>
      <c r="K6798" s="228">
        <v>1858583.5</v>
      </c>
      <c r="L6798" s="228">
        <v>10700992.859999999</v>
      </c>
    </row>
    <row r="6799" spans="1:12">
      <c r="A6799" s="228">
        <v>2012</v>
      </c>
      <c r="B6799" s="228" t="s">
        <v>195</v>
      </c>
      <c r="C6799" s="228" t="s">
        <v>64</v>
      </c>
      <c r="D6799" s="228" t="s">
        <v>206</v>
      </c>
      <c r="E6799" s="228">
        <v>80</v>
      </c>
      <c r="F6799" s="228">
        <v>10700</v>
      </c>
      <c r="G6799" s="228">
        <v>2781</v>
      </c>
      <c r="H6799" s="228">
        <v>11053</v>
      </c>
      <c r="I6799" s="228">
        <v>6568458.8799999999</v>
      </c>
      <c r="J6799" s="228">
        <v>1567808.01</v>
      </c>
      <c r="K6799" s="228">
        <v>1278171.3500000001</v>
      </c>
      <c r="L6799" s="228">
        <v>9621963.6199999992</v>
      </c>
    </row>
    <row r="6800" spans="1:12">
      <c r="A6800" s="228">
        <v>2012</v>
      </c>
      <c r="B6800" s="228" t="s">
        <v>195</v>
      </c>
      <c r="C6800" s="228" t="s">
        <v>64</v>
      </c>
      <c r="D6800" s="228" t="s">
        <v>206</v>
      </c>
      <c r="E6800" s="228">
        <v>85</v>
      </c>
      <c r="F6800" s="228">
        <v>7081</v>
      </c>
      <c r="G6800" s="228">
        <v>1654</v>
      </c>
      <c r="H6800" s="228">
        <v>9002</v>
      </c>
      <c r="I6800" s="228">
        <v>4499035.83</v>
      </c>
      <c r="J6800" s="228">
        <v>928247.03</v>
      </c>
      <c r="K6800" s="228">
        <v>520074.05</v>
      </c>
      <c r="L6800" s="228">
        <v>6077268.7800000003</v>
      </c>
    </row>
    <row r="6801" spans="1:12">
      <c r="A6801" s="228">
        <v>2012</v>
      </c>
      <c r="B6801" s="228" t="s">
        <v>195</v>
      </c>
      <c r="C6801" s="228" t="s">
        <v>64</v>
      </c>
      <c r="D6801" s="228" t="s">
        <v>206</v>
      </c>
      <c r="E6801" s="228">
        <v>90</v>
      </c>
      <c r="F6801" s="228">
        <v>2962</v>
      </c>
      <c r="G6801" s="228">
        <v>638</v>
      </c>
      <c r="H6801" s="228">
        <v>4218</v>
      </c>
      <c r="I6801" s="228">
        <v>1832195.15</v>
      </c>
      <c r="J6801" s="228">
        <v>335799.45</v>
      </c>
      <c r="K6801" s="228">
        <v>137608.5</v>
      </c>
      <c r="L6801" s="228">
        <v>2370644.71</v>
      </c>
    </row>
    <row r="6802" spans="1:12">
      <c r="A6802" s="228">
        <v>2012</v>
      </c>
      <c r="B6802" s="228" t="s">
        <v>195</v>
      </c>
      <c r="C6802" s="228" t="s">
        <v>64</v>
      </c>
      <c r="D6802" s="228" t="s">
        <v>206</v>
      </c>
      <c r="E6802" s="228">
        <v>95</v>
      </c>
      <c r="F6802" s="228">
        <v>821</v>
      </c>
      <c r="G6802" s="228">
        <v>135</v>
      </c>
      <c r="H6802" s="228">
        <v>1663</v>
      </c>
      <c r="I6802" s="228">
        <v>604522.75</v>
      </c>
      <c r="J6802" s="228">
        <v>85700.77</v>
      </c>
      <c r="K6802" s="228">
        <v>34997</v>
      </c>
      <c r="L6802" s="228">
        <v>763130.95</v>
      </c>
    </row>
    <row r="6803" spans="1:12">
      <c r="A6803" s="228">
        <v>2012</v>
      </c>
      <c r="B6803" s="228" t="s">
        <v>195</v>
      </c>
      <c r="C6803" s="228" t="s">
        <v>65</v>
      </c>
      <c r="D6803" s="228" t="s">
        <v>205</v>
      </c>
      <c r="E6803" s="228">
        <v>0</v>
      </c>
      <c r="F6803" s="228">
        <v>41784</v>
      </c>
      <c r="G6803" s="228">
        <v>1701</v>
      </c>
      <c r="H6803" s="228">
        <v>3821</v>
      </c>
      <c r="I6803" s="228">
        <v>3177928.83</v>
      </c>
      <c r="J6803" s="228">
        <v>497713.46</v>
      </c>
      <c r="K6803" s="228">
        <v>21411</v>
      </c>
      <c r="L6803" s="228">
        <v>3978404.12</v>
      </c>
    </row>
    <row r="6804" spans="1:12">
      <c r="A6804" s="228">
        <v>2012</v>
      </c>
      <c r="B6804" s="228" t="s">
        <v>195</v>
      </c>
      <c r="C6804" s="228" t="s">
        <v>65</v>
      </c>
      <c r="D6804" s="228" t="s">
        <v>205</v>
      </c>
      <c r="E6804" s="228">
        <v>5</v>
      </c>
      <c r="F6804" s="228">
        <v>42369</v>
      </c>
      <c r="G6804" s="228">
        <v>697</v>
      </c>
      <c r="H6804" s="228">
        <v>790</v>
      </c>
      <c r="I6804" s="228">
        <v>926263.25</v>
      </c>
      <c r="J6804" s="228">
        <v>252586.42</v>
      </c>
      <c r="K6804" s="228">
        <v>58682</v>
      </c>
      <c r="L6804" s="228">
        <v>1356382.44</v>
      </c>
    </row>
    <row r="6805" spans="1:12">
      <c r="A6805" s="228">
        <v>2012</v>
      </c>
      <c r="B6805" s="228" t="s">
        <v>195</v>
      </c>
      <c r="C6805" s="228" t="s">
        <v>65</v>
      </c>
      <c r="D6805" s="228" t="s">
        <v>205</v>
      </c>
      <c r="E6805" s="228">
        <v>10</v>
      </c>
      <c r="F6805" s="228">
        <v>40863</v>
      </c>
      <c r="G6805" s="228">
        <v>472</v>
      </c>
      <c r="H6805" s="228">
        <v>674</v>
      </c>
      <c r="I6805" s="228">
        <v>671355.95</v>
      </c>
      <c r="J6805" s="228">
        <v>141786.69</v>
      </c>
      <c r="K6805" s="228">
        <v>28464</v>
      </c>
      <c r="L6805" s="228">
        <v>928372.71</v>
      </c>
    </row>
    <row r="6806" spans="1:12">
      <c r="A6806" s="228">
        <v>2012</v>
      </c>
      <c r="B6806" s="228" t="s">
        <v>195</v>
      </c>
      <c r="C6806" s="228" t="s">
        <v>65</v>
      </c>
      <c r="D6806" s="228" t="s">
        <v>205</v>
      </c>
      <c r="E6806" s="228">
        <v>15</v>
      </c>
      <c r="F6806" s="228">
        <v>42589</v>
      </c>
      <c r="G6806" s="228">
        <v>1079</v>
      </c>
      <c r="H6806" s="228">
        <v>1903</v>
      </c>
      <c r="I6806" s="228">
        <v>2066321.6</v>
      </c>
      <c r="J6806" s="228">
        <v>399236.06</v>
      </c>
      <c r="K6806" s="228">
        <v>251439</v>
      </c>
      <c r="L6806" s="228">
        <v>2968258.16</v>
      </c>
    </row>
    <row r="6807" spans="1:12">
      <c r="A6807" s="228">
        <v>2012</v>
      </c>
      <c r="B6807" s="228" t="s">
        <v>195</v>
      </c>
      <c r="C6807" s="228" t="s">
        <v>65</v>
      </c>
      <c r="D6807" s="228" t="s">
        <v>205</v>
      </c>
      <c r="E6807" s="228">
        <v>20</v>
      </c>
      <c r="F6807" s="228">
        <v>36155</v>
      </c>
      <c r="G6807" s="228">
        <v>1036</v>
      </c>
      <c r="H6807" s="228">
        <v>1730</v>
      </c>
      <c r="I6807" s="228">
        <v>1970496.25</v>
      </c>
      <c r="J6807" s="228">
        <v>397739.09</v>
      </c>
      <c r="K6807" s="228">
        <v>318988</v>
      </c>
      <c r="L6807" s="228">
        <v>2949911.45</v>
      </c>
    </row>
    <row r="6808" spans="1:12">
      <c r="A6808" s="228">
        <v>2012</v>
      </c>
      <c r="B6808" s="228" t="s">
        <v>195</v>
      </c>
      <c r="C6808" s="228" t="s">
        <v>65</v>
      </c>
      <c r="D6808" s="228" t="s">
        <v>205</v>
      </c>
      <c r="E6808" s="228">
        <v>25</v>
      </c>
      <c r="F6808" s="228">
        <v>40100</v>
      </c>
      <c r="G6808" s="228">
        <v>1058</v>
      </c>
      <c r="H6808" s="228">
        <v>1819</v>
      </c>
      <c r="I6808" s="228">
        <v>1925644.59</v>
      </c>
      <c r="J6808" s="228">
        <v>440780.5</v>
      </c>
      <c r="K6808" s="228">
        <v>321038</v>
      </c>
      <c r="L6808" s="228">
        <v>3000751.82</v>
      </c>
    </row>
    <row r="6809" spans="1:12">
      <c r="A6809" s="228">
        <v>2012</v>
      </c>
      <c r="B6809" s="228" t="s">
        <v>195</v>
      </c>
      <c r="C6809" s="228" t="s">
        <v>65</v>
      </c>
      <c r="D6809" s="228" t="s">
        <v>205</v>
      </c>
      <c r="E6809" s="228">
        <v>30</v>
      </c>
      <c r="F6809" s="228">
        <v>47569</v>
      </c>
      <c r="G6809" s="228">
        <v>1369</v>
      </c>
      <c r="H6809" s="228">
        <v>2323</v>
      </c>
      <c r="I6809" s="228">
        <v>2452400.09</v>
      </c>
      <c r="J6809" s="228">
        <v>583347.23</v>
      </c>
      <c r="K6809" s="228">
        <v>414812.2</v>
      </c>
      <c r="L6809" s="228">
        <v>3858893.72</v>
      </c>
    </row>
    <row r="6810" spans="1:12">
      <c r="A6810" s="228">
        <v>2012</v>
      </c>
      <c r="B6810" s="228" t="s">
        <v>195</v>
      </c>
      <c r="C6810" s="228" t="s">
        <v>65</v>
      </c>
      <c r="D6810" s="228" t="s">
        <v>205</v>
      </c>
      <c r="E6810" s="228">
        <v>35</v>
      </c>
      <c r="F6810" s="228">
        <v>46881</v>
      </c>
      <c r="G6810" s="228">
        <v>1439</v>
      </c>
      <c r="H6810" s="228">
        <v>2524</v>
      </c>
      <c r="I6810" s="228">
        <v>2688742.05</v>
      </c>
      <c r="J6810" s="228">
        <v>684920.77</v>
      </c>
      <c r="K6810" s="228">
        <v>523902</v>
      </c>
      <c r="L6810" s="228">
        <v>4358528.8</v>
      </c>
    </row>
    <row r="6811" spans="1:12">
      <c r="A6811" s="228">
        <v>2012</v>
      </c>
      <c r="B6811" s="228" t="s">
        <v>195</v>
      </c>
      <c r="C6811" s="228" t="s">
        <v>65</v>
      </c>
      <c r="D6811" s="228" t="s">
        <v>205</v>
      </c>
      <c r="E6811" s="228">
        <v>40</v>
      </c>
      <c r="F6811" s="228">
        <v>51018</v>
      </c>
      <c r="G6811" s="228">
        <v>2019</v>
      </c>
      <c r="H6811" s="228">
        <v>3483</v>
      </c>
      <c r="I6811" s="228">
        <v>3756765.08</v>
      </c>
      <c r="J6811" s="228">
        <v>939516.79</v>
      </c>
      <c r="K6811" s="228">
        <v>821543.25</v>
      </c>
      <c r="L6811" s="228">
        <v>6058692.3700000001</v>
      </c>
    </row>
    <row r="6812" spans="1:12">
      <c r="A6812" s="228">
        <v>2012</v>
      </c>
      <c r="B6812" s="228" t="s">
        <v>195</v>
      </c>
      <c r="C6812" s="228" t="s">
        <v>65</v>
      </c>
      <c r="D6812" s="228" t="s">
        <v>205</v>
      </c>
      <c r="E6812" s="228">
        <v>45</v>
      </c>
      <c r="F6812" s="228">
        <v>48409</v>
      </c>
      <c r="G6812" s="228">
        <v>2350</v>
      </c>
      <c r="H6812" s="228">
        <v>4135</v>
      </c>
      <c r="I6812" s="228">
        <v>4535533.22</v>
      </c>
      <c r="J6812" s="228">
        <v>1086151.8700000001</v>
      </c>
      <c r="K6812" s="228">
        <v>822222</v>
      </c>
      <c r="L6812" s="228">
        <v>7103166.3099999996</v>
      </c>
    </row>
    <row r="6813" spans="1:12">
      <c r="A6813" s="228">
        <v>2012</v>
      </c>
      <c r="B6813" s="228" t="s">
        <v>195</v>
      </c>
      <c r="C6813" s="228" t="s">
        <v>65</v>
      </c>
      <c r="D6813" s="228" t="s">
        <v>205</v>
      </c>
      <c r="E6813" s="228">
        <v>50</v>
      </c>
      <c r="F6813" s="228">
        <v>49284</v>
      </c>
      <c r="G6813" s="228">
        <v>2994</v>
      </c>
      <c r="H6813" s="228">
        <v>5026</v>
      </c>
      <c r="I6813" s="228">
        <v>6053640.6299999999</v>
      </c>
      <c r="J6813" s="228">
        <v>1572531.73</v>
      </c>
      <c r="K6813" s="228">
        <v>1330268.6499999999</v>
      </c>
      <c r="L6813" s="228">
        <v>9828236.9000000004</v>
      </c>
    </row>
    <row r="6814" spans="1:12">
      <c r="A6814" s="228">
        <v>2012</v>
      </c>
      <c r="B6814" s="228" t="s">
        <v>195</v>
      </c>
      <c r="C6814" s="228" t="s">
        <v>65</v>
      </c>
      <c r="D6814" s="228" t="s">
        <v>205</v>
      </c>
      <c r="E6814" s="228">
        <v>55</v>
      </c>
      <c r="F6814" s="228">
        <v>45090</v>
      </c>
      <c r="G6814" s="228">
        <v>3753</v>
      </c>
      <c r="H6814" s="228">
        <v>6457</v>
      </c>
      <c r="I6814" s="228">
        <v>8095594.7199999997</v>
      </c>
      <c r="J6814" s="228">
        <v>1956859.39</v>
      </c>
      <c r="K6814" s="228">
        <v>1855038.1</v>
      </c>
      <c r="L6814" s="228">
        <v>12845373.09</v>
      </c>
    </row>
    <row r="6815" spans="1:12">
      <c r="A6815" s="228">
        <v>2012</v>
      </c>
      <c r="B6815" s="228" t="s">
        <v>195</v>
      </c>
      <c r="C6815" s="228" t="s">
        <v>65</v>
      </c>
      <c r="D6815" s="228" t="s">
        <v>205</v>
      </c>
      <c r="E6815" s="228">
        <v>60</v>
      </c>
      <c r="F6815" s="228">
        <v>40579</v>
      </c>
      <c r="G6815" s="228">
        <v>4591</v>
      </c>
      <c r="H6815" s="228">
        <v>9615</v>
      </c>
      <c r="I6815" s="228">
        <v>11352663.689999999</v>
      </c>
      <c r="J6815" s="228">
        <v>2651042.11</v>
      </c>
      <c r="K6815" s="228">
        <v>3101377.82</v>
      </c>
      <c r="L6815" s="228">
        <v>18289214.91</v>
      </c>
    </row>
    <row r="6816" spans="1:12">
      <c r="A6816" s="228">
        <v>2012</v>
      </c>
      <c r="B6816" s="228" t="s">
        <v>195</v>
      </c>
      <c r="C6816" s="228" t="s">
        <v>65</v>
      </c>
      <c r="D6816" s="228" t="s">
        <v>205</v>
      </c>
      <c r="E6816" s="228">
        <v>65</v>
      </c>
      <c r="F6816" s="228">
        <v>31271</v>
      </c>
      <c r="G6816" s="228">
        <v>4815</v>
      </c>
      <c r="H6816" s="228">
        <v>9966</v>
      </c>
      <c r="I6816" s="228">
        <v>12275784.859999999</v>
      </c>
      <c r="J6816" s="228">
        <v>2755874.56</v>
      </c>
      <c r="K6816" s="228">
        <v>3354028.66</v>
      </c>
      <c r="L6816" s="228">
        <v>19470847.16</v>
      </c>
    </row>
    <row r="6817" spans="1:12">
      <c r="A6817" s="228">
        <v>2012</v>
      </c>
      <c r="B6817" s="228" t="s">
        <v>195</v>
      </c>
      <c r="C6817" s="228" t="s">
        <v>65</v>
      </c>
      <c r="D6817" s="228" t="s">
        <v>205</v>
      </c>
      <c r="E6817" s="228">
        <v>70</v>
      </c>
      <c r="F6817" s="228">
        <v>20529</v>
      </c>
      <c r="G6817" s="228">
        <v>4081</v>
      </c>
      <c r="H6817" s="228">
        <v>9592</v>
      </c>
      <c r="I6817" s="228">
        <v>11305596.390000001</v>
      </c>
      <c r="J6817" s="228">
        <v>2540784.83</v>
      </c>
      <c r="K6817" s="228">
        <v>3017919.65</v>
      </c>
      <c r="L6817" s="228">
        <v>17685718.73</v>
      </c>
    </row>
    <row r="6818" spans="1:12">
      <c r="A6818" s="228">
        <v>2012</v>
      </c>
      <c r="B6818" s="228" t="s">
        <v>195</v>
      </c>
      <c r="C6818" s="228" t="s">
        <v>65</v>
      </c>
      <c r="D6818" s="228" t="s">
        <v>205</v>
      </c>
      <c r="E6818" s="228">
        <v>75</v>
      </c>
      <c r="F6818" s="228">
        <v>13601</v>
      </c>
      <c r="G6818" s="228">
        <v>3323</v>
      </c>
      <c r="H6818" s="228">
        <v>8946</v>
      </c>
      <c r="I6818" s="228">
        <v>9970926.8000000007</v>
      </c>
      <c r="J6818" s="228">
        <v>2074651.53</v>
      </c>
      <c r="K6818" s="228">
        <v>2702909.56</v>
      </c>
      <c r="L6818" s="228">
        <v>15288330.66</v>
      </c>
    </row>
    <row r="6819" spans="1:12">
      <c r="A6819" s="228">
        <v>2012</v>
      </c>
      <c r="B6819" s="228" t="s">
        <v>195</v>
      </c>
      <c r="C6819" s="228" t="s">
        <v>65</v>
      </c>
      <c r="D6819" s="228" t="s">
        <v>205</v>
      </c>
      <c r="E6819" s="228">
        <v>80</v>
      </c>
      <c r="F6819" s="228">
        <v>9101</v>
      </c>
      <c r="G6819" s="228">
        <v>2504</v>
      </c>
      <c r="H6819" s="228">
        <v>9433</v>
      </c>
      <c r="I6819" s="228">
        <v>8503888.5</v>
      </c>
      <c r="J6819" s="228">
        <v>1540109.25</v>
      </c>
      <c r="K6819" s="228">
        <v>1713583.9</v>
      </c>
      <c r="L6819" s="228">
        <v>12294734.57</v>
      </c>
    </row>
    <row r="6820" spans="1:12">
      <c r="A6820" s="228">
        <v>2012</v>
      </c>
      <c r="B6820" s="228" t="s">
        <v>195</v>
      </c>
      <c r="C6820" s="228" t="s">
        <v>65</v>
      </c>
      <c r="D6820" s="228" t="s">
        <v>205</v>
      </c>
      <c r="E6820" s="228">
        <v>85</v>
      </c>
      <c r="F6820" s="228">
        <v>4015</v>
      </c>
      <c r="G6820" s="228">
        <v>1037</v>
      </c>
      <c r="H6820" s="228">
        <v>4686</v>
      </c>
      <c r="I6820" s="228">
        <v>3650152.95</v>
      </c>
      <c r="J6820" s="228">
        <v>547459.23</v>
      </c>
      <c r="K6820" s="228">
        <v>675555.25</v>
      </c>
      <c r="L6820" s="228">
        <v>5054420.16</v>
      </c>
    </row>
    <row r="6821" spans="1:12">
      <c r="A6821" s="228">
        <v>2012</v>
      </c>
      <c r="B6821" s="228" t="s">
        <v>195</v>
      </c>
      <c r="C6821" s="228" t="s">
        <v>65</v>
      </c>
      <c r="D6821" s="228" t="s">
        <v>205</v>
      </c>
      <c r="E6821" s="228">
        <v>90</v>
      </c>
      <c r="F6821" s="228">
        <v>952</v>
      </c>
      <c r="G6821" s="228">
        <v>213</v>
      </c>
      <c r="H6821" s="228">
        <v>1576</v>
      </c>
      <c r="I6821" s="228">
        <v>888002</v>
      </c>
      <c r="J6821" s="228">
        <v>94643.96</v>
      </c>
      <c r="K6821" s="228">
        <v>74404.399999999994</v>
      </c>
      <c r="L6821" s="228">
        <v>1102184.1200000001</v>
      </c>
    </row>
    <row r="6822" spans="1:12">
      <c r="A6822" s="228">
        <v>2012</v>
      </c>
      <c r="B6822" s="228" t="s">
        <v>195</v>
      </c>
      <c r="C6822" s="228" t="s">
        <v>65</v>
      </c>
      <c r="D6822" s="228" t="s">
        <v>205</v>
      </c>
      <c r="E6822" s="228">
        <v>95</v>
      </c>
      <c r="F6822" s="228">
        <v>191</v>
      </c>
      <c r="G6822" s="228">
        <v>37</v>
      </c>
      <c r="H6822" s="228">
        <v>259</v>
      </c>
      <c r="I6822" s="228">
        <v>180170</v>
      </c>
      <c r="J6822" s="228">
        <v>17772.400000000001</v>
      </c>
      <c r="K6822" s="228">
        <v>28524</v>
      </c>
      <c r="L6822" s="228">
        <v>232042.25</v>
      </c>
    </row>
    <row r="6823" spans="1:12">
      <c r="A6823" s="228">
        <v>2012</v>
      </c>
      <c r="B6823" s="228" t="s">
        <v>195</v>
      </c>
      <c r="C6823" s="228" t="s">
        <v>65</v>
      </c>
      <c r="D6823" s="228" t="s">
        <v>206</v>
      </c>
      <c r="E6823" s="228">
        <v>0</v>
      </c>
      <c r="F6823" s="228">
        <v>39282</v>
      </c>
      <c r="G6823" s="228">
        <v>1169</v>
      </c>
      <c r="H6823" s="228">
        <v>3039</v>
      </c>
      <c r="I6823" s="228">
        <v>2284914.1</v>
      </c>
      <c r="J6823" s="228">
        <v>321151.65999999997</v>
      </c>
      <c r="K6823" s="228">
        <v>21675</v>
      </c>
      <c r="L6823" s="228">
        <v>2791445.05</v>
      </c>
    </row>
    <row r="6824" spans="1:12">
      <c r="A6824" s="228">
        <v>2012</v>
      </c>
      <c r="B6824" s="228" t="s">
        <v>195</v>
      </c>
      <c r="C6824" s="228" t="s">
        <v>65</v>
      </c>
      <c r="D6824" s="228" t="s">
        <v>206</v>
      </c>
      <c r="E6824" s="228">
        <v>5</v>
      </c>
      <c r="F6824" s="228">
        <v>40234</v>
      </c>
      <c r="G6824" s="228">
        <v>538</v>
      </c>
      <c r="H6824" s="228">
        <v>714</v>
      </c>
      <c r="I6824" s="228">
        <v>724885.45</v>
      </c>
      <c r="J6824" s="228">
        <v>182462.19</v>
      </c>
      <c r="K6824" s="228">
        <v>7593</v>
      </c>
      <c r="L6824" s="228">
        <v>1009357.24</v>
      </c>
    </row>
    <row r="6825" spans="1:12">
      <c r="A6825" s="228">
        <v>2012</v>
      </c>
      <c r="B6825" s="228" t="s">
        <v>195</v>
      </c>
      <c r="C6825" s="228" t="s">
        <v>65</v>
      </c>
      <c r="D6825" s="228" t="s">
        <v>206</v>
      </c>
      <c r="E6825" s="228">
        <v>10</v>
      </c>
      <c r="F6825" s="228">
        <v>38935</v>
      </c>
      <c r="G6825" s="228">
        <v>417</v>
      </c>
      <c r="H6825" s="228">
        <v>581</v>
      </c>
      <c r="I6825" s="228">
        <v>644712.80000000005</v>
      </c>
      <c r="J6825" s="228">
        <v>139135.41</v>
      </c>
      <c r="K6825" s="228">
        <v>71438</v>
      </c>
      <c r="L6825" s="228">
        <v>963366.3</v>
      </c>
    </row>
    <row r="6826" spans="1:12">
      <c r="A6826" s="228">
        <v>2012</v>
      </c>
      <c r="B6826" s="228" t="s">
        <v>195</v>
      </c>
      <c r="C6826" s="228" t="s">
        <v>65</v>
      </c>
      <c r="D6826" s="228" t="s">
        <v>206</v>
      </c>
      <c r="E6826" s="228">
        <v>15</v>
      </c>
      <c r="F6826" s="228">
        <v>40180</v>
      </c>
      <c r="G6826" s="228">
        <v>1342</v>
      </c>
      <c r="H6826" s="228">
        <v>3031</v>
      </c>
      <c r="I6826" s="228">
        <v>2647708.42</v>
      </c>
      <c r="J6826" s="228">
        <v>437615.9</v>
      </c>
      <c r="K6826" s="228">
        <v>265186</v>
      </c>
      <c r="L6826" s="228">
        <v>3702478.79</v>
      </c>
    </row>
    <row r="6827" spans="1:12">
      <c r="A6827" s="228">
        <v>2012</v>
      </c>
      <c r="B6827" s="228" t="s">
        <v>195</v>
      </c>
      <c r="C6827" s="228" t="s">
        <v>65</v>
      </c>
      <c r="D6827" s="228" t="s">
        <v>206</v>
      </c>
      <c r="E6827" s="228">
        <v>20</v>
      </c>
      <c r="F6827" s="228">
        <v>37313</v>
      </c>
      <c r="G6827" s="228">
        <v>1723</v>
      </c>
      <c r="H6827" s="228">
        <v>3936</v>
      </c>
      <c r="I6827" s="228">
        <v>3602233.98</v>
      </c>
      <c r="J6827" s="228">
        <v>673284.65</v>
      </c>
      <c r="K6827" s="228">
        <v>341022</v>
      </c>
      <c r="L6827" s="228">
        <v>5079875.04</v>
      </c>
    </row>
    <row r="6828" spans="1:12">
      <c r="A6828" s="228">
        <v>2012</v>
      </c>
      <c r="B6828" s="228" t="s">
        <v>195</v>
      </c>
      <c r="C6828" s="228" t="s">
        <v>65</v>
      </c>
      <c r="D6828" s="228" t="s">
        <v>206</v>
      </c>
      <c r="E6828" s="228">
        <v>25</v>
      </c>
      <c r="F6828" s="228">
        <v>42836</v>
      </c>
      <c r="G6828" s="228">
        <v>2545</v>
      </c>
      <c r="H6828" s="228">
        <v>6554</v>
      </c>
      <c r="I6828" s="228">
        <v>7040988.5999999996</v>
      </c>
      <c r="J6828" s="228">
        <v>1788329.69</v>
      </c>
      <c r="K6828" s="228">
        <v>483444</v>
      </c>
      <c r="L6828" s="228">
        <v>10097506.939999999</v>
      </c>
    </row>
    <row r="6829" spans="1:12">
      <c r="A6829" s="228">
        <v>2012</v>
      </c>
      <c r="B6829" s="228" t="s">
        <v>195</v>
      </c>
      <c r="C6829" s="228" t="s">
        <v>65</v>
      </c>
      <c r="D6829" s="228" t="s">
        <v>206</v>
      </c>
      <c r="E6829" s="228">
        <v>30</v>
      </c>
      <c r="F6829" s="228">
        <v>49532</v>
      </c>
      <c r="G6829" s="228">
        <v>3953</v>
      </c>
      <c r="H6829" s="228">
        <v>10794</v>
      </c>
      <c r="I6829" s="228">
        <v>12134189.470000001</v>
      </c>
      <c r="J6829" s="228">
        <v>2987906.13</v>
      </c>
      <c r="K6829" s="228">
        <v>682675</v>
      </c>
      <c r="L6829" s="228">
        <v>17343094.649999999</v>
      </c>
    </row>
    <row r="6830" spans="1:12">
      <c r="A6830" s="228">
        <v>2012</v>
      </c>
      <c r="B6830" s="228" t="s">
        <v>195</v>
      </c>
      <c r="C6830" s="228" t="s">
        <v>65</v>
      </c>
      <c r="D6830" s="228" t="s">
        <v>206</v>
      </c>
      <c r="E6830" s="228">
        <v>35</v>
      </c>
      <c r="F6830" s="228">
        <v>48091</v>
      </c>
      <c r="G6830" s="228">
        <v>3698</v>
      </c>
      <c r="H6830" s="228">
        <v>9084</v>
      </c>
      <c r="I6830" s="228">
        <v>9968655.5500000007</v>
      </c>
      <c r="J6830" s="228">
        <v>2353206.09</v>
      </c>
      <c r="K6830" s="228">
        <v>796671.15</v>
      </c>
      <c r="L6830" s="228">
        <v>14337804.82</v>
      </c>
    </row>
    <row r="6831" spans="1:12">
      <c r="A6831" s="228">
        <v>2012</v>
      </c>
      <c r="B6831" s="228" t="s">
        <v>195</v>
      </c>
      <c r="C6831" s="228" t="s">
        <v>65</v>
      </c>
      <c r="D6831" s="228" t="s">
        <v>206</v>
      </c>
      <c r="E6831" s="228">
        <v>40</v>
      </c>
      <c r="F6831" s="228">
        <v>52018</v>
      </c>
      <c r="G6831" s="228">
        <v>3544</v>
      </c>
      <c r="H6831" s="228">
        <v>7029</v>
      </c>
      <c r="I6831" s="228">
        <v>7512809.3499999996</v>
      </c>
      <c r="J6831" s="228">
        <v>1730505.29</v>
      </c>
      <c r="K6831" s="228">
        <v>869664</v>
      </c>
      <c r="L6831" s="228">
        <v>11358920.310000001</v>
      </c>
    </row>
    <row r="6832" spans="1:12">
      <c r="A6832" s="228">
        <v>2012</v>
      </c>
      <c r="B6832" s="228" t="s">
        <v>195</v>
      </c>
      <c r="C6832" s="228" t="s">
        <v>65</v>
      </c>
      <c r="D6832" s="228" t="s">
        <v>206</v>
      </c>
      <c r="E6832" s="228">
        <v>45</v>
      </c>
      <c r="F6832" s="228">
        <v>49664</v>
      </c>
      <c r="G6832" s="228">
        <v>3640</v>
      </c>
      <c r="H6832" s="228">
        <v>7151</v>
      </c>
      <c r="I6832" s="228">
        <v>7475977.1299999999</v>
      </c>
      <c r="J6832" s="228">
        <v>1676917.14</v>
      </c>
      <c r="K6832" s="228">
        <v>1249168</v>
      </c>
      <c r="L6832" s="228">
        <v>11631555.08</v>
      </c>
    </row>
    <row r="6833" spans="1:12">
      <c r="A6833" s="228">
        <v>2012</v>
      </c>
      <c r="B6833" s="228" t="s">
        <v>195</v>
      </c>
      <c r="C6833" s="228" t="s">
        <v>65</v>
      </c>
      <c r="D6833" s="228" t="s">
        <v>206</v>
      </c>
      <c r="E6833" s="228">
        <v>50</v>
      </c>
      <c r="F6833" s="228">
        <v>50540</v>
      </c>
      <c r="G6833" s="228">
        <v>4020</v>
      </c>
      <c r="H6833" s="228">
        <v>7194</v>
      </c>
      <c r="I6833" s="228">
        <v>8196447.8600000003</v>
      </c>
      <c r="J6833" s="228">
        <v>1936916.85</v>
      </c>
      <c r="K6833" s="228">
        <v>1694824.25</v>
      </c>
      <c r="L6833" s="228">
        <v>13112819.050000001</v>
      </c>
    </row>
    <row r="6834" spans="1:12">
      <c r="A6834" s="228">
        <v>2012</v>
      </c>
      <c r="B6834" s="228" t="s">
        <v>195</v>
      </c>
      <c r="C6834" s="228" t="s">
        <v>65</v>
      </c>
      <c r="D6834" s="228" t="s">
        <v>206</v>
      </c>
      <c r="E6834" s="228">
        <v>55</v>
      </c>
      <c r="F6834" s="228">
        <v>46972</v>
      </c>
      <c r="G6834" s="228">
        <v>4773</v>
      </c>
      <c r="H6834" s="228">
        <v>9657</v>
      </c>
      <c r="I6834" s="228">
        <v>10129814.119999999</v>
      </c>
      <c r="J6834" s="228">
        <v>2289418.87</v>
      </c>
      <c r="K6834" s="228">
        <v>2381565.3199999998</v>
      </c>
      <c r="L6834" s="228">
        <v>16045563.08</v>
      </c>
    </row>
    <row r="6835" spans="1:12">
      <c r="A6835" s="228">
        <v>2012</v>
      </c>
      <c r="B6835" s="228" t="s">
        <v>195</v>
      </c>
      <c r="C6835" s="228" t="s">
        <v>65</v>
      </c>
      <c r="D6835" s="228" t="s">
        <v>206</v>
      </c>
      <c r="E6835" s="228">
        <v>60</v>
      </c>
      <c r="F6835" s="228">
        <v>41066</v>
      </c>
      <c r="G6835" s="228">
        <v>4748</v>
      </c>
      <c r="H6835" s="228">
        <v>9934</v>
      </c>
      <c r="I6835" s="228">
        <v>10477560.49</v>
      </c>
      <c r="J6835" s="228">
        <v>2393012.9</v>
      </c>
      <c r="K6835" s="228">
        <v>2389097.65</v>
      </c>
      <c r="L6835" s="228">
        <v>16378935.09</v>
      </c>
    </row>
    <row r="6836" spans="1:12">
      <c r="A6836" s="228">
        <v>2012</v>
      </c>
      <c r="B6836" s="228" t="s">
        <v>195</v>
      </c>
      <c r="C6836" s="228" t="s">
        <v>65</v>
      </c>
      <c r="D6836" s="228" t="s">
        <v>206</v>
      </c>
      <c r="E6836" s="228">
        <v>65</v>
      </c>
      <c r="F6836" s="228">
        <v>31177</v>
      </c>
      <c r="G6836" s="228">
        <v>4557</v>
      </c>
      <c r="H6836" s="228">
        <v>10144</v>
      </c>
      <c r="I6836" s="228">
        <v>10629291.1</v>
      </c>
      <c r="J6836" s="228">
        <v>2404432.81</v>
      </c>
      <c r="K6836" s="228">
        <v>2971296.75</v>
      </c>
      <c r="L6836" s="228">
        <v>16901974.75</v>
      </c>
    </row>
    <row r="6837" spans="1:12">
      <c r="A6837" s="228">
        <v>2012</v>
      </c>
      <c r="B6837" s="228" t="s">
        <v>195</v>
      </c>
      <c r="C6837" s="228" t="s">
        <v>65</v>
      </c>
      <c r="D6837" s="228" t="s">
        <v>206</v>
      </c>
      <c r="E6837" s="228">
        <v>70</v>
      </c>
      <c r="F6837" s="228">
        <v>21164</v>
      </c>
      <c r="G6837" s="228">
        <v>3768</v>
      </c>
      <c r="H6837" s="228">
        <v>9752</v>
      </c>
      <c r="I6837" s="228">
        <v>10061220.99</v>
      </c>
      <c r="J6837" s="228">
        <v>2312919.35</v>
      </c>
      <c r="K6837" s="228">
        <v>2888755</v>
      </c>
      <c r="L6837" s="228">
        <v>15960643.58</v>
      </c>
    </row>
    <row r="6838" spans="1:12">
      <c r="A6838" s="228">
        <v>2012</v>
      </c>
      <c r="B6838" s="228" t="s">
        <v>195</v>
      </c>
      <c r="C6838" s="228" t="s">
        <v>65</v>
      </c>
      <c r="D6838" s="228" t="s">
        <v>206</v>
      </c>
      <c r="E6838" s="228">
        <v>75</v>
      </c>
      <c r="F6838" s="228">
        <v>15161</v>
      </c>
      <c r="G6838" s="228">
        <v>2984</v>
      </c>
      <c r="H6838" s="228">
        <v>10130</v>
      </c>
      <c r="I6838" s="228">
        <v>9201554.6400000006</v>
      </c>
      <c r="J6838" s="228">
        <v>1892959.07</v>
      </c>
      <c r="K6838" s="228">
        <v>2084922</v>
      </c>
      <c r="L6838" s="228">
        <v>13694673.68</v>
      </c>
    </row>
    <row r="6839" spans="1:12">
      <c r="A6839" s="228">
        <v>2012</v>
      </c>
      <c r="B6839" s="228" t="s">
        <v>195</v>
      </c>
      <c r="C6839" s="228" t="s">
        <v>65</v>
      </c>
      <c r="D6839" s="228" t="s">
        <v>206</v>
      </c>
      <c r="E6839" s="228">
        <v>80</v>
      </c>
      <c r="F6839" s="228">
        <v>10992</v>
      </c>
      <c r="G6839" s="228">
        <v>2175</v>
      </c>
      <c r="H6839" s="228">
        <v>9566</v>
      </c>
      <c r="I6839" s="228">
        <v>7568919.8600000003</v>
      </c>
      <c r="J6839" s="228">
        <v>1290708.25</v>
      </c>
      <c r="K6839" s="228">
        <v>1438320.05</v>
      </c>
      <c r="L6839" s="228">
        <v>10692291.92</v>
      </c>
    </row>
    <row r="6840" spans="1:12">
      <c r="A6840" s="228">
        <v>2012</v>
      </c>
      <c r="B6840" s="228" t="s">
        <v>195</v>
      </c>
      <c r="C6840" s="228" t="s">
        <v>65</v>
      </c>
      <c r="D6840" s="228" t="s">
        <v>206</v>
      </c>
      <c r="E6840" s="228">
        <v>85</v>
      </c>
      <c r="F6840" s="228">
        <v>6340</v>
      </c>
      <c r="G6840" s="228">
        <v>1260</v>
      </c>
      <c r="H6840" s="228">
        <v>8704</v>
      </c>
      <c r="I6840" s="228">
        <v>5677020.0700000003</v>
      </c>
      <c r="J6840" s="228">
        <v>693962.11</v>
      </c>
      <c r="K6840" s="228">
        <v>646345.69999999995</v>
      </c>
      <c r="L6840" s="228">
        <v>7293125.9500000002</v>
      </c>
    </row>
    <row r="6841" spans="1:12">
      <c r="A6841" s="228">
        <v>2012</v>
      </c>
      <c r="B6841" s="228" t="s">
        <v>195</v>
      </c>
      <c r="C6841" s="228" t="s">
        <v>65</v>
      </c>
      <c r="D6841" s="228" t="s">
        <v>206</v>
      </c>
      <c r="E6841" s="228">
        <v>90</v>
      </c>
      <c r="F6841" s="228">
        <v>2587</v>
      </c>
      <c r="G6841" s="228">
        <v>510</v>
      </c>
      <c r="H6841" s="228">
        <v>4641</v>
      </c>
      <c r="I6841" s="228">
        <v>2463754.5299999998</v>
      </c>
      <c r="J6841" s="228">
        <v>240483.87</v>
      </c>
      <c r="K6841" s="228">
        <v>255259.66</v>
      </c>
      <c r="L6841" s="228">
        <v>3094704.22</v>
      </c>
    </row>
    <row r="6842" spans="1:12">
      <c r="A6842" s="228">
        <v>2012</v>
      </c>
      <c r="B6842" s="228" t="s">
        <v>195</v>
      </c>
      <c r="C6842" s="228" t="s">
        <v>65</v>
      </c>
      <c r="D6842" s="228" t="s">
        <v>206</v>
      </c>
      <c r="E6842" s="228">
        <v>95</v>
      </c>
      <c r="F6842" s="228">
        <v>666</v>
      </c>
      <c r="G6842" s="228">
        <v>96</v>
      </c>
      <c r="H6842" s="228">
        <v>1523</v>
      </c>
      <c r="I6842" s="228">
        <v>586962.69999999995</v>
      </c>
      <c r="J6842" s="228">
        <v>50470.25</v>
      </c>
      <c r="K6842" s="228">
        <v>20873</v>
      </c>
      <c r="L6842" s="228">
        <v>705392.23</v>
      </c>
    </row>
    <row r="6843" spans="1:12">
      <c r="A6843" s="228">
        <v>2012</v>
      </c>
      <c r="B6843" s="228" t="s">
        <v>195</v>
      </c>
      <c r="C6843" s="228" t="s">
        <v>66</v>
      </c>
      <c r="D6843" s="228" t="s">
        <v>205</v>
      </c>
      <c r="E6843" s="228">
        <v>0</v>
      </c>
      <c r="F6843" s="228">
        <v>5264</v>
      </c>
      <c r="G6843" s="228">
        <v>168</v>
      </c>
      <c r="H6843" s="228">
        <v>580</v>
      </c>
      <c r="I6843" s="228">
        <v>352635.8</v>
      </c>
      <c r="J6843" s="228">
        <v>47201.08</v>
      </c>
      <c r="K6843" s="228">
        <v>14391</v>
      </c>
      <c r="L6843" s="228">
        <v>445932.42</v>
      </c>
    </row>
    <row r="6844" spans="1:12">
      <c r="A6844" s="228">
        <v>2012</v>
      </c>
      <c r="B6844" s="228" t="s">
        <v>195</v>
      </c>
      <c r="C6844" s="228" t="s">
        <v>66</v>
      </c>
      <c r="D6844" s="228" t="s">
        <v>205</v>
      </c>
      <c r="E6844" s="228">
        <v>5</v>
      </c>
      <c r="F6844" s="228">
        <v>6039</v>
      </c>
      <c r="G6844" s="228">
        <v>83</v>
      </c>
      <c r="H6844" s="228">
        <v>120</v>
      </c>
      <c r="I6844" s="228">
        <v>85701.5</v>
      </c>
      <c r="J6844" s="228">
        <v>20074.8</v>
      </c>
      <c r="K6844" s="228">
        <v>2563</v>
      </c>
      <c r="L6844" s="228">
        <v>118223.4</v>
      </c>
    </row>
    <row r="6845" spans="1:12">
      <c r="A6845" s="228">
        <v>2012</v>
      </c>
      <c r="B6845" s="228" t="s">
        <v>195</v>
      </c>
      <c r="C6845" s="228" t="s">
        <v>66</v>
      </c>
      <c r="D6845" s="228" t="s">
        <v>205</v>
      </c>
      <c r="E6845" s="228">
        <v>10</v>
      </c>
      <c r="F6845" s="228">
        <v>6371</v>
      </c>
      <c r="G6845" s="228">
        <v>71</v>
      </c>
      <c r="H6845" s="228">
        <v>114</v>
      </c>
      <c r="I6845" s="228">
        <v>94326.18</v>
      </c>
      <c r="J6845" s="228">
        <v>26220.49</v>
      </c>
      <c r="K6845" s="228">
        <v>21553</v>
      </c>
      <c r="L6845" s="228">
        <v>155697.32</v>
      </c>
    </row>
    <row r="6846" spans="1:12">
      <c r="A6846" s="228">
        <v>2012</v>
      </c>
      <c r="B6846" s="228" t="s">
        <v>195</v>
      </c>
      <c r="C6846" s="228" t="s">
        <v>66</v>
      </c>
      <c r="D6846" s="228" t="s">
        <v>205</v>
      </c>
      <c r="E6846" s="228">
        <v>15</v>
      </c>
      <c r="F6846" s="228">
        <v>7215</v>
      </c>
      <c r="G6846" s="228">
        <v>134</v>
      </c>
      <c r="H6846" s="228">
        <v>271</v>
      </c>
      <c r="I6846" s="228">
        <v>237190.81</v>
      </c>
      <c r="J6846" s="228">
        <v>74899.23</v>
      </c>
      <c r="K6846" s="228">
        <v>67466</v>
      </c>
      <c r="L6846" s="228">
        <v>414309.56</v>
      </c>
    </row>
    <row r="6847" spans="1:12">
      <c r="A6847" s="228">
        <v>2012</v>
      </c>
      <c r="B6847" s="228" t="s">
        <v>195</v>
      </c>
      <c r="C6847" s="228" t="s">
        <v>66</v>
      </c>
      <c r="D6847" s="228" t="s">
        <v>205</v>
      </c>
      <c r="E6847" s="228">
        <v>20</v>
      </c>
      <c r="F6847" s="228">
        <v>6130</v>
      </c>
      <c r="G6847" s="228">
        <v>164</v>
      </c>
      <c r="H6847" s="228">
        <v>277</v>
      </c>
      <c r="I6847" s="228">
        <v>292143.34999999998</v>
      </c>
      <c r="J6847" s="228">
        <v>83076.100000000006</v>
      </c>
      <c r="K6847" s="228">
        <v>31270</v>
      </c>
      <c r="L6847" s="228">
        <v>449739.03</v>
      </c>
    </row>
    <row r="6848" spans="1:12">
      <c r="A6848" s="228">
        <v>2012</v>
      </c>
      <c r="B6848" s="228" t="s">
        <v>195</v>
      </c>
      <c r="C6848" s="228" t="s">
        <v>66</v>
      </c>
      <c r="D6848" s="228" t="s">
        <v>205</v>
      </c>
      <c r="E6848" s="228">
        <v>25</v>
      </c>
      <c r="F6848" s="228">
        <v>4047</v>
      </c>
      <c r="G6848" s="228">
        <v>94</v>
      </c>
      <c r="H6848" s="228">
        <v>194</v>
      </c>
      <c r="I6848" s="228">
        <v>179290.16</v>
      </c>
      <c r="J6848" s="228">
        <v>46332.32</v>
      </c>
      <c r="K6848" s="228">
        <v>5674</v>
      </c>
      <c r="L6848" s="228">
        <v>261011.48</v>
      </c>
    </row>
    <row r="6849" spans="1:12">
      <c r="A6849" s="228">
        <v>2012</v>
      </c>
      <c r="B6849" s="228" t="s">
        <v>195</v>
      </c>
      <c r="C6849" s="228" t="s">
        <v>66</v>
      </c>
      <c r="D6849" s="228" t="s">
        <v>205</v>
      </c>
      <c r="E6849" s="228">
        <v>30</v>
      </c>
      <c r="F6849" s="228">
        <v>5103</v>
      </c>
      <c r="G6849" s="228">
        <v>213</v>
      </c>
      <c r="H6849" s="228">
        <v>498</v>
      </c>
      <c r="I6849" s="228">
        <v>413081.19</v>
      </c>
      <c r="J6849" s="228">
        <v>87808.6</v>
      </c>
      <c r="K6849" s="228">
        <v>108957</v>
      </c>
      <c r="L6849" s="228">
        <v>643929.59</v>
      </c>
    </row>
    <row r="6850" spans="1:12">
      <c r="A6850" s="228">
        <v>2012</v>
      </c>
      <c r="B6850" s="228" t="s">
        <v>195</v>
      </c>
      <c r="C6850" s="228" t="s">
        <v>66</v>
      </c>
      <c r="D6850" s="228" t="s">
        <v>205</v>
      </c>
      <c r="E6850" s="228">
        <v>35</v>
      </c>
      <c r="F6850" s="228">
        <v>5582</v>
      </c>
      <c r="G6850" s="228">
        <v>213</v>
      </c>
      <c r="H6850" s="228">
        <v>451</v>
      </c>
      <c r="I6850" s="228">
        <v>343497.73</v>
      </c>
      <c r="J6850" s="228">
        <v>108520.68</v>
      </c>
      <c r="K6850" s="228">
        <v>111259</v>
      </c>
      <c r="L6850" s="228">
        <v>628677.65</v>
      </c>
    </row>
    <row r="6851" spans="1:12">
      <c r="A6851" s="228">
        <v>2012</v>
      </c>
      <c r="B6851" s="228" t="s">
        <v>195</v>
      </c>
      <c r="C6851" s="228" t="s">
        <v>66</v>
      </c>
      <c r="D6851" s="228" t="s">
        <v>205</v>
      </c>
      <c r="E6851" s="228">
        <v>40</v>
      </c>
      <c r="F6851" s="228">
        <v>7003</v>
      </c>
      <c r="G6851" s="228">
        <v>316</v>
      </c>
      <c r="H6851" s="228">
        <v>591</v>
      </c>
      <c r="I6851" s="228">
        <v>519958.94</v>
      </c>
      <c r="J6851" s="228">
        <v>150416.07</v>
      </c>
      <c r="K6851" s="228">
        <v>80715</v>
      </c>
      <c r="L6851" s="228">
        <v>860793.56</v>
      </c>
    </row>
    <row r="6852" spans="1:12">
      <c r="A6852" s="228">
        <v>2012</v>
      </c>
      <c r="B6852" s="228" t="s">
        <v>195</v>
      </c>
      <c r="C6852" s="228" t="s">
        <v>66</v>
      </c>
      <c r="D6852" s="228" t="s">
        <v>205</v>
      </c>
      <c r="E6852" s="228">
        <v>45</v>
      </c>
      <c r="F6852" s="228">
        <v>7310</v>
      </c>
      <c r="G6852" s="228">
        <v>379</v>
      </c>
      <c r="H6852" s="228">
        <v>854</v>
      </c>
      <c r="I6852" s="228">
        <v>690514.14</v>
      </c>
      <c r="J6852" s="228">
        <v>184191.33</v>
      </c>
      <c r="K6852" s="228">
        <v>145470.75</v>
      </c>
      <c r="L6852" s="228">
        <v>1124981.01</v>
      </c>
    </row>
    <row r="6853" spans="1:12">
      <c r="A6853" s="228">
        <v>2012</v>
      </c>
      <c r="B6853" s="228" t="s">
        <v>195</v>
      </c>
      <c r="C6853" s="228" t="s">
        <v>66</v>
      </c>
      <c r="D6853" s="228" t="s">
        <v>205</v>
      </c>
      <c r="E6853" s="228">
        <v>50</v>
      </c>
      <c r="F6853" s="228">
        <v>9274</v>
      </c>
      <c r="G6853" s="228">
        <v>665</v>
      </c>
      <c r="H6853" s="228">
        <v>1424</v>
      </c>
      <c r="I6853" s="228">
        <v>1191466.5</v>
      </c>
      <c r="J6853" s="228">
        <v>356240.89</v>
      </c>
      <c r="K6853" s="228">
        <v>437642</v>
      </c>
      <c r="L6853" s="228">
        <v>2166754.37</v>
      </c>
    </row>
    <row r="6854" spans="1:12">
      <c r="A6854" s="228">
        <v>2012</v>
      </c>
      <c r="B6854" s="228" t="s">
        <v>195</v>
      </c>
      <c r="C6854" s="228" t="s">
        <v>66</v>
      </c>
      <c r="D6854" s="228" t="s">
        <v>205</v>
      </c>
      <c r="E6854" s="228">
        <v>55</v>
      </c>
      <c r="F6854" s="228">
        <v>9483</v>
      </c>
      <c r="G6854" s="228">
        <v>1044</v>
      </c>
      <c r="H6854" s="228">
        <v>2119</v>
      </c>
      <c r="I6854" s="228">
        <v>1820601.26</v>
      </c>
      <c r="J6854" s="228">
        <v>513175.31</v>
      </c>
      <c r="K6854" s="228">
        <v>402316.5</v>
      </c>
      <c r="L6854" s="228">
        <v>2955196.95</v>
      </c>
    </row>
    <row r="6855" spans="1:12">
      <c r="A6855" s="228">
        <v>2012</v>
      </c>
      <c r="B6855" s="228" t="s">
        <v>195</v>
      </c>
      <c r="C6855" s="228" t="s">
        <v>66</v>
      </c>
      <c r="D6855" s="228" t="s">
        <v>205</v>
      </c>
      <c r="E6855" s="228">
        <v>60</v>
      </c>
      <c r="F6855" s="228">
        <v>9388</v>
      </c>
      <c r="G6855" s="228">
        <v>1004</v>
      </c>
      <c r="H6855" s="228">
        <v>2303</v>
      </c>
      <c r="I6855" s="228">
        <v>2082631.43</v>
      </c>
      <c r="J6855" s="228">
        <v>598782.9</v>
      </c>
      <c r="K6855" s="228">
        <v>789701.65</v>
      </c>
      <c r="L6855" s="228">
        <v>3723366.55</v>
      </c>
    </row>
    <row r="6856" spans="1:12">
      <c r="A6856" s="228">
        <v>2012</v>
      </c>
      <c r="B6856" s="228" t="s">
        <v>195</v>
      </c>
      <c r="C6856" s="228" t="s">
        <v>66</v>
      </c>
      <c r="D6856" s="228" t="s">
        <v>205</v>
      </c>
      <c r="E6856" s="228">
        <v>65</v>
      </c>
      <c r="F6856" s="228">
        <v>7873</v>
      </c>
      <c r="G6856" s="228">
        <v>1203</v>
      </c>
      <c r="H6856" s="228">
        <v>3286</v>
      </c>
      <c r="I6856" s="228">
        <v>2576469.9</v>
      </c>
      <c r="J6856" s="228">
        <v>683296.92</v>
      </c>
      <c r="K6856" s="228">
        <v>814934.65</v>
      </c>
      <c r="L6856" s="228">
        <v>4291920.38</v>
      </c>
    </row>
    <row r="6857" spans="1:12">
      <c r="A6857" s="228">
        <v>2012</v>
      </c>
      <c r="B6857" s="228" t="s">
        <v>195</v>
      </c>
      <c r="C6857" s="228" t="s">
        <v>66</v>
      </c>
      <c r="D6857" s="228" t="s">
        <v>205</v>
      </c>
      <c r="E6857" s="228">
        <v>70</v>
      </c>
      <c r="F6857" s="228">
        <v>5371</v>
      </c>
      <c r="G6857" s="228">
        <v>1156</v>
      </c>
      <c r="H6857" s="228">
        <v>2925</v>
      </c>
      <c r="I6857" s="228">
        <v>2345450.88</v>
      </c>
      <c r="J6857" s="228">
        <v>610964.98</v>
      </c>
      <c r="K6857" s="228">
        <v>583432</v>
      </c>
      <c r="L6857" s="228">
        <v>3729256.19</v>
      </c>
    </row>
    <row r="6858" spans="1:12">
      <c r="A6858" s="228">
        <v>2012</v>
      </c>
      <c r="B6858" s="228" t="s">
        <v>195</v>
      </c>
      <c r="C6858" s="228" t="s">
        <v>66</v>
      </c>
      <c r="D6858" s="228" t="s">
        <v>205</v>
      </c>
      <c r="E6858" s="228">
        <v>75</v>
      </c>
      <c r="F6858" s="228">
        <v>3650</v>
      </c>
      <c r="G6858" s="228">
        <v>990</v>
      </c>
      <c r="H6858" s="228">
        <v>2822</v>
      </c>
      <c r="I6858" s="228">
        <v>2043857.2</v>
      </c>
      <c r="J6858" s="228">
        <v>539823.06000000006</v>
      </c>
      <c r="K6858" s="228">
        <v>579299.4</v>
      </c>
      <c r="L6858" s="228">
        <v>3271275.33</v>
      </c>
    </row>
    <row r="6859" spans="1:12">
      <c r="A6859" s="228">
        <v>2012</v>
      </c>
      <c r="B6859" s="228" t="s">
        <v>195</v>
      </c>
      <c r="C6859" s="228" t="s">
        <v>66</v>
      </c>
      <c r="D6859" s="228" t="s">
        <v>205</v>
      </c>
      <c r="E6859" s="228">
        <v>80</v>
      </c>
      <c r="F6859" s="228">
        <v>2625</v>
      </c>
      <c r="G6859" s="228">
        <v>910</v>
      </c>
      <c r="H6859" s="228">
        <v>2750</v>
      </c>
      <c r="I6859" s="228">
        <v>1868267.69</v>
      </c>
      <c r="J6859" s="228">
        <v>383108.68</v>
      </c>
      <c r="K6859" s="228">
        <v>253042.15</v>
      </c>
      <c r="L6859" s="228">
        <v>2606098.88</v>
      </c>
    </row>
    <row r="6860" spans="1:12">
      <c r="A6860" s="228">
        <v>2012</v>
      </c>
      <c r="B6860" s="228" t="s">
        <v>195</v>
      </c>
      <c r="C6860" s="228" t="s">
        <v>66</v>
      </c>
      <c r="D6860" s="228" t="s">
        <v>205</v>
      </c>
      <c r="E6860" s="228">
        <v>85</v>
      </c>
      <c r="F6860" s="228">
        <v>996</v>
      </c>
      <c r="G6860" s="228">
        <v>331</v>
      </c>
      <c r="H6860" s="228">
        <v>1176</v>
      </c>
      <c r="I6860" s="228">
        <v>793975.29</v>
      </c>
      <c r="J6860" s="228">
        <v>150544.48000000001</v>
      </c>
      <c r="K6860" s="228">
        <v>85347</v>
      </c>
      <c r="L6860" s="228">
        <v>1059325.43</v>
      </c>
    </row>
    <row r="6861" spans="1:12">
      <c r="A6861" s="228">
        <v>2012</v>
      </c>
      <c r="B6861" s="228" t="s">
        <v>195</v>
      </c>
      <c r="C6861" s="228" t="s">
        <v>66</v>
      </c>
      <c r="D6861" s="228" t="s">
        <v>205</v>
      </c>
      <c r="E6861" s="228">
        <v>90</v>
      </c>
      <c r="F6861" s="228">
        <v>197</v>
      </c>
      <c r="G6861" s="228">
        <v>46</v>
      </c>
      <c r="H6861" s="228">
        <v>295</v>
      </c>
      <c r="I6861" s="228">
        <v>204512.94</v>
      </c>
      <c r="J6861" s="228">
        <v>35124.6</v>
      </c>
      <c r="K6861" s="228">
        <v>37313</v>
      </c>
      <c r="L6861" s="228">
        <v>283880.69</v>
      </c>
    </row>
    <row r="6862" spans="1:12">
      <c r="A6862" s="228">
        <v>2012</v>
      </c>
      <c r="B6862" s="228" t="s">
        <v>195</v>
      </c>
      <c r="C6862" s="228" t="s">
        <v>66</v>
      </c>
      <c r="D6862" s="228" t="s">
        <v>205</v>
      </c>
      <c r="E6862" s="228">
        <v>95</v>
      </c>
      <c r="F6862" s="228">
        <v>43</v>
      </c>
      <c r="G6862" s="228">
        <v>4</v>
      </c>
      <c r="H6862" s="228">
        <v>55</v>
      </c>
      <c r="I6862" s="228">
        <v>31242.18</v>
      </c>
      <c r="J6862" s="228">
        <v>3927.5</v>
      </c>
      <c r="K6862" s="228">
        <v>0</v>
      </c>
      <c r="L6862" s="228">
        <v>38546.730000000003</v>
      </c>
    </row>
    <row r="6863" spans="1:12">
      <c r="A6863" s="228">
        <v>2012</v>
      </c>
      <c r="B6863" s="228" t="s">
        <v>195</v>
      </c>
      <c r="C6863" s="228" t="s">
        <v>66</v>
      </c>
      <c r="D6863" s="228" t="s">
        <v>206</v>
      </c>
      <c r="E6863" s="228">
        <v>0</v>
      </c>
      <c r="F6863" s="228">
        <v>5075</v>
      </c>
      <c r="G6863" s="228">
        <v>128</v>
      </c>
      <c r="H6863" s="228">
        <v>479</v>
      </c>
      <c r="I6863" s="228">
        <v>283136.46000000002</v>
      </c>
      <c r="J6863" s="228">
        <v>37658.449999999997</v>
      </c>
      <c r="K6863" s="228">
        <v>1578</v>
      </c>
      <c r="L6863" s="228">
        <v>347237.45</v>
      </c>
    </row>
    <row r="6864" spans="1:12">
      <c r="A6864" s="228">
        <v>2012</v>
      </c>
      <c r="B6864" s="228" t="s">
        <v>195</v>
      </c>
      <c r="C6864" s="228" t="s">
        <v>66</v>
      </c>
      <c r="D6864" s="228" t="s">
        <v>206</v>
      </c>
      <c r="E6864" s="228">
        <v>5</v>
      </c>
      <c r="F6864" s="228">
        <v>5705</v>
      </c>
      <c r="G6864" s="228">
        <v>68</v>
      </c>
      <c r="H6864" s="228">
        <v>131</v>
      </c>
      <c r="I6864" s="228">
        <v>94003.32</v>
      </c>
      <c r="J6864" s="228">
        <v>24647.51</v>
      </c>
      <c r="K6864" s="228">
        <v>9930</v>
      </c>
      <c r="L6864" s="228">
        <v>146025.25</v>
      </c>
    </row>
    <row r="6865" spans="1:12">
      <c r="A6865" s="228">
        <v>2012</v>
      </c>
      <c r="B6865" s="228" t="s">
        <v>195</v>
      </c>
      <c r="C6865" s="228" t="s">
        <v>66</v>
      </c>
      <c r="D6865" s="228" t="s">
        <v>206</v>
      </c>
      <c r="E6865" s="228">
        <v>10</v>
      </c>
      <c r="F6865" s="228">
        <v>6002</v>
      </c>
      <c r="G6865" s="228">
        <v>60</v>
      </c>
      <c r="H6865" s="228">
        <v>127</v>
      </c>
      <c r="I6865" s="228">
        <v>123561.57</v>
      </c>
      <c r="J6865" s="228">
        <v>31039.71</v>
      </c>
      <c r="K6865" s="228">
        <v>91413</v>
      </c>
      <c r="L6865" s="228">
        <v>259389.22</v>
      </c>
    </row>
    <row r="6866" spans="1:12">
      <c r="A6866" s="228">
        <v>2012</v>
      </c>
      <c r="B6866" s="228" t="s">
        <v>195</v>
      </c>
      <c r="C6866" s="228" t="s">
        <v>66</v>
      </c>
      <c r="D6866" s="228" t="s">
        <v>206</v>
      </c>
      <c r="E6866" s="228">
        <v>15</v>
      </c>
      <c r="F6866" s="228">
        <v>6786</v>
      </c>
      <c r="G6866" s="228">
        <v>203</v>
      </c>
      <c r="H6866" s="228">
        <v>550</v>
      </c>
      <c r="I6866" s="228">
        <v>398149.91</v>
      </c>
      <c r="J6866" s="228">
        <v>84180.2</v>
      </c>
      <c r="K6866" s="228">
        <v>35459</v>
      </c>
      <c r="L6866" s="228">
        <v>568654.12</v>
      </c>
    </row>
    <row r="6867" spans="1:12">
      <c r="A6867" s="228">
        <v>2012</v>
      </c>
      <c r="B6867" s="228" t="s">
        <v>195</v>
      </c>
      <c r="C6867" s="228" t="s">
        <v>66</v>
      </c>
      <c r="D6867" s="228" t="s">
        <v>206</v>
      </c>
      <c r="E6867" s="228">
        <v>20</v>
      </c>
      <c r="F6867" s="228">
        <v>6304</v>
      </c>
      <c r="G6867" s="228">
        <v>349</v>
      </c>
      <c r="H6867" s="228">
        <v>887</v>
      </c>
      <c r="I6867" s="228">
        <v>681842.37</v>
      </c>
      <c r="J6867" s="228">
        <v>141042.94</v>
      </c>
      <c r="K6867" s="228">
        <v>93212</v>
      </c>
      <c r="L6867" s="228">
        <v>985246.27</v>
      </c>
    </row>
    <row r="6868" spans="1:12">
      <c r="A6868" s="228">
        <v>2012</v>
      </c>
      <c r="B6868" s="228" t="s">
        <v>195</v>
      </c>
      <c r="C6868" s="228" t="s">
        <v>66</v>
      </c>
      <c r="D6868" s="228" t="s">
        <v>206</v>
      </c>
      <c r="E6868" s="228">
        <v>25</v>
      </c>
      <c r="F6868" s="228">
        <v>4828</v>
      </c>
      <c r="G6868" s="228">
        <v>418</v>
      </c>
      <c r="H6868" s="228">
        <v>1332</v>
      </c>
      <c r="I6868" s="228">
        <v>1014627.71</v>
      </c>
      <c r="J6868" s="228">
        <v>238616.59</v>
      </c>
      <c r="K6868" s="228">
        <v>179863</v>
      </c>
      <c r="L6868" s="228">
        <v>1549543.76</v>
      </c>
    </row>
    <row r="6869" spans="1:12">
      <c r="A6869" s="228">
        <v>2012</v>
      </c>
      <c r="B6869" s="228" t="s">
        <v>195</v>
      </c>
      <c r="C6869" s="228" t="s">
        <v>66</v>
      </c>
      <c r="D6869" s="228" t="s">
        <v>206</v>
      </c>
      <c r="E6869" s="228">
        <v>30</v>
      </c>
      <c r="F6869" s="228">
        <v>5997</v>
      </c>
      <c r="G6869" s="228">
        <v>568</v>
      </c>
      <c r="H6869" s="228">
        <v>1848</v>
      </c>
      <c r="I6869" s="228">
        <v>1419148.92</v>
      </c>
      <c r="J6869" s="228">
        <v>366922.97</v>
      </c>
      <c r="K6869" s="228">
        <v>35282</v>
      </c>
      <c r="L6869" s="228">
        <v>1958664.99</v>
      </c>
    </row>
    <row r="6870" spans="1:12">
      <c r="A6870" s="228">
        <v>2012</v>
      </c>
      <c r="B6870" s="228" t="s">
        <v>195</v>
      </c>
      <c r="C6870" s="228" t="s">
        <v>66</v>
      </c>
      <c r="D6870" s="228" t="s">
        <v>206</v>
      </c>
      <c r="E6870" s="228">
        <v>35</v>
      </c>
      <c r="F6870" s="228">
        <v>6587</v>
      </c>
      <c r="G6870" s="228">
        <v>569</v>
      </c>
      <c r="H6870" s="228">
        <v>1616</v>
      </c>
      <c r="I6870" s="228">
        <v>1340488.44</v>
      </c>
      <c r="J6870" s="228">
        <v>316507.65000000002</v>
      </c>
      <c r="K6870" s="228">
        <v>74422</v>
      </c>
      <c r="L6870" s="228">
        <v>1931093.09</v>
      </c>
    </row>
    <row r="6871" spans="1:12">
      <c r="A6871" s="228">
        <v>2012</v>
      </c>
      <c r="B6871" s="228" t="s">
        <v>195</v>
      </c>
      <c r="C6871" s="228" t="s">
        <v>66</v>
      </c>
      <c r="D6871" s="228" t="s">
        <v>206</v>
      </c>
      <c r="E6871" s="228">
        <v>40</v>
      </c>
      <c r="F6871" s="228">
        <v>8145</v>
      </c>
      <c r="G6871" s="228">
        <v>593</v>
      </c>
      <c r="H6871" s="228">
        <v>1374</v>
      </c>
      <c r="I6871" s="228">
        <v>1103768.54</v>
      </c>
      <c r="J6871" s="228">
        <v>304706.28000000003</v>
      </c>
      <c r="K6871" s="228">
        <v>130602</v>
      </c>
      <c r="L6871" s="228">
        <v>1748533.85</v>
      </c>
    </row>
    <row r="6872" spans="1:12">
      <c r="A6872" s="228">
        <v>2012</v>
      </c>
      <c r="B6872" s="228" t="s">
        <v>195</v>
      </c>
      <c r="C6872" s="228" t="s">
        <v>66</v>
      </c>
      <c r="D6872" s="228" t="s">
        <v>206</v>
      </c>
      <c r="E6872" s="228">
        <v>45</v>
      </c>
      <c r="F6872" s="228">
        <v>8585</v>
      </c>
      <c r="G6872" s="228">
        <v>627</v>
      </c>
      <c r="H6872" s="228">
        <v>1396</v>
      </c>
      <c r="I6872" s="228">
        <v>1247710.27</v>
      </c>
      <c r="J6872" s="228">
        <v>335027.05</v>
      </c>
      <c r="K6872" s="228">
        <v>260962</v>
      </c>
      <c r="L6872" s="228">
        <v>2042933.41</v>
      </c>
    </row>
    <row r="6873" spans="1:12">
      <c r="A6873" s="228">
        <v>2012</v>
      </c>
      <c r="B6873" s="228" t="s">
        <v>195</v>
      </c>
      <c r="C6873" s="228" t="s">
        <v>66</v>
      </c>
      <c r="D6873" s="228" t="s">
        <v>206</v>
      </c>
      <c r="E6873" s="228">
        <v>50</v>
      </c>
      <c r="F6873" s="228">
        <v>10630</v>
      </c>
      <c r="G6873" s="228">
        <v>823</v>
      </c>
      <c r="H6873" s="228">
        <v>2666</v>
      </c>
      <c r="I6873" s="228">
        <v>2045418.61</v>
      </c>
      <c r="J6873" s="228">
        <v>456269.06</v>
      </c>
      <c r="K6873" s="228">
        <v>477322</v>
      </c>
      <c r="L6873" s="228">
        <v>3236605.03</v>
      </c>
    </row>
    <row r="6874" spans="1:12">
      <c r="A6874" s="228">
        <v>2012</v>
      </c>
      <c r="B6874" s="228" t="s">
        <v>195</v>
      </c>
      <c r="C6874" s="228" t="s">
        <v>66</v>
      </c>
      <c r="D6874" s="228" t="s">
        <v>206</v>
      </c>
      <c r="E6874" s="228">
        <v>55</v>
      </c>
      <c r="F6874" s="228">
        <v>10593</v>
      </c>
      <c r="G6874" s="228">
        <v>966</v>
      </c>
      <c r="H6874" s="228">
        <v>2240</v>
      </c>
      <c r="I6874" s="228">
        <v>1948612.41</v>
      </c>
      <c r="J6874" s="228">
        <v>493013.26</v>
      </c>
      <c r="K6874" s="228">
        <v>605210</v>
      </c>
      <c r="L6874" s="228">
        <v>3281246.62</v>
      </c>
    </row>
    <row r="6875" spans="1:12">
      <c r="A6875" s="228">
        <v>2012</v>
      </c>
      <c r="B6875" s="228" t="s">
        <v>195</v>
      </c>
      <c r="C6875" s="228" t="s">
        <v>66</v>
      </c>
      <c r="D6875" s="228" t="s">
        <v>206</v>
      </c>
      <c r="E6875" s="228">
        <v>60</v>
      </c>
      <c r="F6875" s="228">
        <v>10060</v>
      </c>
      <c r="G6875" s="228">
        <v>1112</v>
      </c>
      <c r="H6875" s="228">
        <v>2653</v>
      </c>
      <c r="I6875" s="228">
        <v>2233881.54</v>
      </c>
      <c r="J6875" s="228">
        <v>601469.92000000004</v>
      </c>
      <c r="K6875" s="228">
        <v>808180.25</v>
      </c>
      <c r="L6875" s="228">
        <v>3891574.53</v>
      </c>
    </row>
    <row r="6876" spans="1:12">
      <c r="A6876" s="228">
        <v>2012</v>
      </c>
      <c r="B6876" s="228" t="s">
        <v>195</v>
      </c>
      <c r="C6876" s="228" t="s">
        <v>66</v>
      </c>
      <c r="D6876" s="228" t="s">
        <v>206</v>
      </c>
      <c r="E6876" s="228">
        <v>65</v>
      </c>
      <c r="F6876" s="228">
        <v>8291</v>
      </c>
      <c r="G6876" s="228">
        <v>1210</v>
      </c>
      <c r="H6876" s="228">
        <v>3082</v>
      </c>
      <c r="I6876" s="228">
        <v>2613945.66</v>
      </c>
      <c r="J6876" s="228">
        <v>700764.88</v>
      </c>
      <c r="K6876" s="228">
        <v>857997.2</v>
      </c>
      <c r="L6876" s="228">
        <v>4398902.0199999996</v>
      </c>
    </row>
    <row r="6877" spans="1:12">
      <c r="A6877" s="228">
        <v>2012</v>
      </c>
      <c r="B6877" s="228" t="s">
        <v>195</v>
      </c>
      <c r="C6877" s="228" t="s">
        <v>66</v>
      </c>
      <c r="D6877" s="228" t="s">
        <v>206</v>
      </c>
      <c r="E6877" s="228">
        <v>70</v>
      </c>
      <c r="F6877" s="228">
        <v>5677</v>
      </c>
      <c r="G6877" s="228">
        <v>971</v>
      </c>
      <c r="H6877" s="228">
        <v>2889</v>
      </c>
      <c r="I6877" s="228">
        <v>2357188.9700000002</v>
      </c>
      <c r="J6877" s="228">
        <v>600579.02</v>
      </c>
      <c r="K6877" s="228">
        <v>784086</v>
      </c>
      <c r="L6877" s="228">
        <v>3869054.58</v>
      </c>
    </row>
    <row r="6878" spans="1:12">
      <c r="A6878" s="228">
        <v>2012</v>
      </c>
      <c r="B6878" s="228" t="s">
        <v>195</v>
      </c>
      <c r="C6878" s="228" t="s">
        <v>66</v>
      </c>
      <c r="D6878" s="228" t="s">
        <v>206</v>
      </c>
      <c r="E6878" s="228">
        <v>75</v>
      </c>
      <c r="F6878" s="228">
        <v>4216</v>
      </c>
      <c r="G6878" s="228">
        <v>827</v>
      </c>
      <c r="H6878" s="228">
        <v>3200</v>
      </c>
      <c r="I6878" s="228">
        <v>2503620.7400000002</v>
      </c>
      <c r="J6878" s="228">
        <v>535479.88</v>
      </c>
      <c r="K6878" s="228">
        <v>701889.5</v>
      </c>
      <c r="L6878" s="228">
        <v>3876891.51</v>
      </c>
    </row>
    <row r="6879" spans="1:12">
      <c r="A6879" s="228">
        <v>2012</v>
      </c>
      <c r="B6879" s="228" t="s">
        <v>195</v>
      </c>
      <c r="C6879" s="228" t="s">
        <v>66</v>
      </c>
      <c r="D6879" s="228" t="s">
        <v>206</v>
      </c>
      <c r="E6879" s="228">
        <v>80</v>
      </c>
      <c r="F6879" s="228">
        <v>3060</v>
      </c>
      <c r="G6879" s="228">
        <v>728</v>
      </c>
      <c r="H6879" s="228">
        <v>3288</v>
      </c>
      <c r="I6879" s="228">
        <v>2225440.9</v>
      </c>
      <c r="J6879" s="228">
        <v>408896.65</v>
      </c>
      <c r="K6879" s="228">
        <v>413082</v>
      </c>
      <c r="L6879" s="228">
        <v>3150226.92</v>
      </c>
    </row>
    <row r="6880" spans="1:12">
      <c r="A6880" s="228">
        <v>2012</v>
      </c>
      <c r="B6880" s="228" t="s">
        <v>195</v>
      </c>
      <c r="C6880" s="228" t="s">
        <v>66</v>
      </c>
      <c r="D6880" s="228" t="s">
        <v>206</v>
      </c>
      <c r="E6880" s="228">
        <v>85</v>
      </c>
      <c r="F6880" s="228">
        <v>1793</v>
      </c>
      <c r="G6880" s="228">
        <v>385</v>
      </c>
      <c r="H6880" s="228">
        <v>1915</v>
      </c>
      <c r="I6880" s="228">
        <v>1232332.2</v>
      </c>
      <c r="J6880" s="228">
        <v>191300.78</v>
      </c>
      <c r="K6880" s="228">
        <v>150553</v>
      </c>
      <c r="L6880" s="228">
        <v>1608150.7</v>
      </c>
    </row>
    <row r="6881" spans="1:12">
      <c r="A6881" s="228">
        <v>2012</v>
      </c>
      <c r="B6881" s="228" t="s">
        <v>195</v>
      </c>
      <c r="C6881" s="228" t="s">
        <v>66</v>
      </c>
      <c r="D6881" s="228" t="s">
        <v>206</v>
      </c>
      <c r="E6881" s="228">
        <v>90</v>
      </c>
      <c r="F6881" s="228">
        <v>663</v>
      </c>
      <c r="G6881" s="228">
        <v>131</v>
      </c>
      <c r="H6881" s="228">
        <v>969</v>
      </c>
      <c r="I6881" s="228">
        <v>624762.85</v>
      </c>
      <c r="J6881" s="228">
        <v>71573.62</v>
      </c>
      <c r="K6881" s="228">
        <v>18160</v>
      </c>
      <c r="L6881" s="228">
        <v>726198.55</v>
      </c>
    </row>
    <row r="6882" spans="1:12">
      <c r="A6882" s="228">
        <v>2012</v>
      </c>
      <c r="B6882" s="228" t="s">
        <v>195</v>
      </c>
      <c r="C6882" s="228" t="s">
        <v>66</v>
      </c>
      <c r="D6882" s="228" t="s">
        <v>206</v>
      </c>
      <c r="E6882" s="228">
        <v>95</v>
      </c>
      <c r="F6882" s="228">
        <v>187</v>
      </c>
      <c r="G6882" s="228">
        <v>26</v>
      </c>
      <c r="H6882" s="228">
        <v>201</v>
      </c>
      <c r="I6882" s="228">
        <v>118082</v>
      </c>
      <c r="J6882" s="228">
        <v>13070.8</v>
      </c>
      <c r="K6882" s="228">
        <v>667</v>
      </c>
      <c r="L6882" s="228">
        <v>133950.79999999999</v>
      </c>
    </row>
    <row r="6883" spans="1:12">
      <c r="A6883" s="228">
        <v>2012</v>
      </c>
      <c r="B6883" s="228" t="s">
        <v>195</v>
      </c>
      <c r="C6883" s="228" t="s">
        <v>68</v>
      </c>
      <c r="D6883" s="228" t="s">
        <v>205</v>
      </c>
      <c r="E6883" s="228">
        <v>0</v>
      </c>
      <c r="F6883" s="228">
        <v>7133</v>
      </c>
      <c r="G6883" s="228">
        <v>182</v>
      </c>
      <c r="H6883" s="228">
        <v>529</v>
      </c>
      <c r="I6883" s="228">
        <v>335637.45</v>
      </c>
      <c r="J6883" s="228">
        <v>47294.32</v>
      </c>
      <c r="K6883" s="228">
        <v>3514</v>
      </c>
      <c r="L6883" s="228">
        <v>451542.06</v>
      </c>
    </row>
    <row r="6884" spans="1:12">
      <c r="A6884" s="228">
        <v>2012</v>
      </c>
      <c r="B6884" s="228" t="s">
        <v>195</v>
      </c>
      <c r="C6884" s="228" t="s">
        <v>68</v>
      </c>
      <c r="D6884" s="228" t="s">
        <v>205</v>
      </c>
      <c r="E6884" s="228">
        <v>5</v>
      </c>
      <c r="F6884" s="228">
        <v>6915</v>
      </c>
      <c r="G6884" s="228">
        <v>87</v>
      </c>
      <c r="H6884" s="228">
        <v>118</v>
      </c>
      <c r="I6884" s="228">
        <v>109486.62</v>
      </c>
      <c r="J6884" s="228">
        <v>18159.95</v>
      </c>
      <c r="K6884" s="228">
        <v>705</v>
      </c>
      <c r="L6884" s="228">
        <v>160788.96</v>
      </c>
    </row>
    <row r="6885" spans="1:12">
      <c r="A6885" s="228">
        <v>2012</v>
      </c>
      <c r="B6885" s="228" t="s">
        <v>195</v>
      </c>
      <c r="C6885" s="228" t="s">
        <v>68</v>
      </c>
      <c r="D6885" s="228" t="s">
        <v>205</v>
      </c>
      <c r="E6885" s="228">
        <v>10</v>
      </c>
      <c r="F6885" s="228">
        <v>6493</v>
      </c>
      <c r="G6885" s="228">
        <v>61</v>
      </c>
      <c r="H6885" s="228">
        <v>80</v>
      </c>
      <c r="I6885" s="228">
        <v>77608.28</v>
      </c>
      <c r="J6885" s="228">
        <v>20188.3</v>
      </c>
      <c r="K6885" s="228">
        <v>30373</v>
      </c>
      <c r="L6885" s="228">
        <v>157857.31</v>
      </c>
    </row>
    <row r="6886" spans="1:12">
      <c r="A6886" s="228">
        <v>2012</v>
      </c>
      <c r="B6886" s="228" t="s">
        <v>195</v>
      </c>
      <c r="C6886" s="228" t="s">
        <v>68</v>
      </c>
      <c r="D6886" s="228" t="s">
        <v>205</v>
      </c>
      <c r="E6886" s="228">
        <v>15</v>
      </c>
      <c r="F6886" s="228">
        <v>6755</v>
      </c>
      <c r="G6886" s="228">
        <v>157</v>
      </c>
      <c r="H6886" s="228">
        <v>226</v>
      </c>
      <c r="I6886" s="228">
        <v>206115.22</v>
      </c>
      <c r="J6886" s="228">
        <v>41906.26</v>
      </c>
      <c r="K6886" s="228">
        <v>37567</v>
      </c>
      <c r="L6886" s="228">
        <v>375122.55</v>
      </c>
    </row>
    <row r="6887" spans="1:12">
      <c r="A6887" s="228">
        <v>2012</v>
      </c>
      <c r="B6887" s="228" t="s">
        <v>195</v>
      </c>
      <c r="C6887" s="228" t="s">
        <v>68</v>
      </c>
      <c r="D6887" s="228" t="s">
        <v>205</v>
      </c>
      <c r="E6887" s="228">
        <v>20</v>
      </c>
      <c r="F6887" s="228">
        <v>5661</v>
      </c>
      <c r="G6887" s="228">
        <v>145</v>
      </c>
      <c r="H6887" s="228">
        <v>297</v>
      </c>
      <c r="I6887" s="228">
        <v>322595.58</v>
      </c>
      <c r="J6887" s="228">
        <v>47048.88</v>
      </c>
      <c r="K6887" s="228">
        <v>55617</v>
      </c>
      <c r="L6887" s="228">
        <v>529227.37</v>
      </c>
    </row>
    <row r="6888" spans="1:12">
      <c r="A6888" s="228">
        <v>2012</v>
      </c>
      <c r="B6888" s="228" t="s">
        <v>195</v>
      </c>
      <c r="C6888" s="228" t="s">
        <v>68</v>
      </c>
      <c r="D6888" s="228" t="s">
        <v>205</v>
      </c>
      <c r="E6888" s="228">
        <v>25</v>
      </c>
      <c r="F6888" s="228">
        <v>5880</v>
      </c>
      <c r="G6888" s="228">
        <v>143</v>
      </c>
      <c r="H6888" s="228">
        <v>275</v>
      </c>
      <c r="I6888" s="228">
        <v>211488.25</v>
      </c>
      <c r="J6888" s="228">
        <v>32606.41</v>
      </c>
      <c r="K6888" s="228">
        <v>25977</v>
      </c>
      <c r="L6888" s="228">
        <v>379888.7</v>
      </c>
    </row>
    <row r="6889" spans="1:12">
      <c r="A6889" s="228">
        <v>2012</v>
      </c>
      <c r="B6889" s="228" t="s">
        <v>195</v>
      </c>
      <c r="C6889" s="228" t="s">
        <v>68</v>
      </c>
      <c r="D6889" s="228" t="s">
        <v>205</v>
      </c>
      <c r="E6889" s="228">
        <v>30</v>
      </c>
      <c r="F6889" s="228">
        <v>8196</v>
      </c>
      <c r="G6889" s="228">
        <v>125</v>
      </c>
      <c r="H6889" s="228">
        <v>278</v>
      </c>
      <c r="I6889" s="228">
        <v>228111.38</v>
      </c>
      <c r="J6889" s="228">
        <v>50762.19</v>
      </c>
      <c r="K6889" s="228">
        <v>64952</v>
      </c>
      <c r="L6889" s="228">
        <v>487585.21</v>
      </c>
    </row>
    <row r="6890" spans="1:12">
      <c r="A6890" s="228">
        <v>2012</v>
      </c>
      <c r="B6890" s="228" t="s">
        <v>195</v>
      </c>
      <c r="C6890" s="228" t="s">
        <v>68</v>
      </c>
      <c r="D6890" s="228" t="s">
        <v>205</v>
      </c>
      <c r="E6890" s="228">
        <v>35</v>
      </c>
      <c r="F6890" s="228">
        <v>7778</v>
      </c>
      <c r="G6890" s="228">
        <v>158</v>
      </c>
      <c r="H6890" s="228">
        <v>280</v>
      </c>
      <c r="I6890" s="228">
        <v>236431.68</v>
      </c>
      <c r="J6890" s="228">
        <v>54649.81</v>
      </c>
      <c r="K6890" s="228">
        <v>47029</v>
      </c>
      <c r="L6890" s="228">
        <v>475401.17</v>
      </c>
    </row>
    <row r="6891" spans="1:12">
      <c r="A6891" s="228">
        <v>2012</v>
      </c>
      <c r="B6891" s="228" t="s">
        <v>195</v>
      </c>
      <c r="C6891" s="228" t="s">
        <v>68</v>
      </c>
      <c r="D6891" s="228" t="s">
        <v>205</v>
      </c>
      <c r="E6891" s="228">
        <v>40</v>
      </c>
      <c r="F6891" s="228">
        <v>7878</v>
      </c>
      <c r="G6891" s="228">
        <v>207</v>
      </c>
      <c r="H6891" s="228">
        <v>291</v>
      </c>
      <c r="I6891" s="228">
        <v>272673.07</v>
      </c>
      <c r="J6891" s="228">
        <v>79292.75</v>
      </c>
      <c r="K6891" s="228">
        <v>98938.65</v>
      </c>
      <c r="L6891" s="228">
        <v>645828.74</v>
      </c>
    </row>
    <row r="6892" spans="1:12">
      <c r="A6892" s="228">
        <v>2012</v>
      </c>
      <c r="B6892" s="228" t="s">
        <v>195</v>
      </c>
      <c r="C6892" s="228" t="s">
        <v>68</v>
      </c>
      <c r="D6892" s="228" t="s">
        <v>205</v>
      </c>
      <c r="E6892" s="228">
        <v>45</v>
      </c>
      <c r="F6892" s="228">
        <v>7349</v>
      </c>
      <c r="G6892" s="228">
        <v>237</v>
      </c>
      <c r="H6892" s="228">
        <v>336</v>
      </c>
      <c r="I6892" s="228">
        <v>333769.67</v>
      </c>
      <c r="J6892" s="228">
        <v>85110.47</v>
      </c>
      <c r="K6892" s="228">
        <v>79671</v>
      </c>
      <c r="L6892" s="228">
        <v>695785.89</v>
      </c>
    </row>
    <row r="6893" spans="1:12">
      <c r="A6893" s="228">
        <v>2012</v>
      </c>
      <c r="B6893" s="228" t="s">
        <v>195</v>
      </c>
      <c r="C6893" s="228" t="s">
        <v>68</v>
      </c>
      <c r="D6893" s="228" t="s">
        <v>205</v>
      </c>
      <c r="E6893" s="228">
        <v>50</v>
      </c>
      <c r="F6893" s="228">
        <v>7734</v>
      </c>
      <c r="G6893" s="228">
        <v>394</v>
      </c>
      <c r="H6893" s="228">
        <v>600</v>
      </c>
      <c r="I6893" s="228">
        <v>636841.62</v>
      </c>
      <c r="J6893" s="228">
        <v>160563.39000000001</v>
      </c>
      <c r="K6893" s="228">
        <v>176414.5</v>
      </c>
      <c r="L6893" s="228">
        <v>1309445.82</v>
      </c>
    </row>
    <row r="6894" spans="1:12">
      <c r="A6894" s="228">
        <v>2012</v>
      </c>
      <c r="B6894" s="228" t="s">
        <v>195</v>
      </c>
      <c r="C6894" s="228" t="s">
        <v>68</v>
      </c>
      <c r="D6894" s="228" t="s">
        <v>205</v>
      </c>
      <c r="E6894" s="228">
        <v>55</v>
      </c>
      <c r="F6894" s="228">
        <v>7110</v>
      </c>
      <c r="G6894" s="228">
        <v>485</v>
      </c>
      <c r="H6894" s="228">
        <v>902</v>
      </c>
      <c r="I6894" s="228">
        <v>884967.87</v>
      </c>
      <c r="J6894" s="228">
        <v>171823.29</v>
      </c>
      <c r="K6894" s="228">
        <v>219903.4</v>
      </c>
      <c r="L6894" s="228">
        <v>1633792.86</v>
      </c>
    </row>
    <row r="6895" spans="1:12">
      <c r="A6895" s="228">
        <v>2012</v>
      </c>
      <c r="B6895" s="228" t="s">
        <v>195</v>
      </c>
      <c r="C6895" s="228" t="s">
        <v>68</v>
      </c>
      <c r="D6895" s="228" t="s">
        <v>205</v>
      </c>
      <c r="E6895" s="228">
        <v>60</v>
      </c>
      <c r="F6895" s="228">
        <v>6634</v>
      </c>
      <c r="G6895" s="228">
        <v>646</v>
      </c>
      <c r="H6895" s="228">
        <v>1229</v>
      </c>
      <c r="I6895" s="228">
        <v>1115995.5</v>
      </c>
      <c r="J6895" s="228">
        <v>207783.42</v>
      </c>
      <c r="K6895" s="228">
        <v>374599.4</v>
      </c>
      <c r="L6895" s="228">
        <v>2120055.6</v>
      </c>
    </row>
    <row r="6896" spans="1:12">
      <c r="A6896" s="228">
        <v>2012</v>
      </c>
      <c r="B6896" s="228" t="s">
        <v>195</v>
      </c>
      <c r="C6896" s="228" t="s">
        <v>68</v>
      </c>
      <c r="D6896" s="228" t="s">
        <v>205</v>
      </c>
      <c r="E6896" s="228">
        <v>65</v>
      </c>
      <c r="F6896" s="228">
        <v>5074</v>
      </c>
      <c r="G6896" s="228">
        <v>640</v>
      </c>
      <c r="H6896" s="228">
        <v>1508</v>
      </c>
      <c r="I6896" s="228">
        <v>1515262.21</v>
      </c>
      <c r="J6896" s="228">
        <v>259209.96</v>
      </c>
      <c r="K6896" s="228">
        <v>378200.25</v>
      </c>
      <c r="L6896" s="228">
        <v>2567478.77</v>
      </c>
    </row>
    <row r="6897" spans="1:12">
      <c r="A6897" s="228">
        <v>2012</v>
      </c>
      <c r="B6897" s="228" t="s">
        <v>195</v>
      </c>
      <c r="C6897" s="228" t="s">
        <v>68</v>
      </c>
      <c r="D6897" s="228" t="s">
        <v>205</v>
      </c>
      <c r="E6897" s="228">
        <v>70</v>
      </c>
      <c r="F6897" s="228">
        <v>2935</v>
      </c>
      <c r="G6897" s="228">
        <v>522</v>
      </c>
      <c r="H6897" s="228">
        <v>1166</v>
      </c>
      <c r="I6897" s="228">
        <v>999452.62</v>
      </c>
      <c r="J6897" s="228">
        <v>209676.35</v>
      </c>
      <c r="K6897" s="228">
        <v>320793.75</v>
      </c>
      <c r="L6897" s="228">
        <v>1851115.99</v>
      </c>
    </row>
    <row r="6898" spans="1:12">
      <c r="A6898" s="228">
        <v>2012</v>
      </c>
      <c r="B6898" s="228" t="s">
        <v>195</v>
      </c>
      <c r="C6898" s="228" t="s">
        <v>68</v>
      </c>
      <c r="D6898" s="228" t="s">
        <v>205</v>
      </c>
      <c r="E6898" s="228">
        <v>75</v>
      </c>
      <c r="F6898" s="228">
        <v>1795</v>
      </c>
      <c r="G6898" s="228">
        <v>370</v>
      </c>
      <c r="H6898" s="228">
        <v>877</v>
      </c>
      <c r="I6898" s="228">
        <v>797137.28</v>
      </c>
      <c r="J6898" s="228">
        <v>163859.65</v>
      </c>
      <c r="K6898" s="228">
        <v>243163.75</v>
      </c>
      <c r="L6898" s="228">
        <v>1410825.57</v>
      </c>
    </row>
    <row r="6899" spans="1:12">
      <c r="A6899" s="228">
        <v>2012</v>
      </c>
      <c r="B6899" s="228" t="s">
        <v>195</v>
      </c>
      <c r="C6899" s="228" t="s">
        <v>68</v>
      </c>
      <c r="D6899" s="228" t="s">
        <v>205</v>
      </c>
      <c r="E6899" s="228">
        <v>80</v>
      </c>
      <c r="F6899" s="228">
        <v>1242</v>
      </c>
      <c r="G6899" s="228">
        <v>325</v>
      </c>
      <c r="H6899" s="228">
        <v>1368</v>
      </c>
      <c r="I6899" s="228">
        <v>1046614</v>
      </c>
      <c r="J6899" s="228">
        <v>136763.35</v>
      </c>
      <c r="K6899" s="228">
        <v>223460.6</v>
      </c>
      <c r="L6899" s="228">
        <v>1544617.55</v>
      </c>
    </row>
    <row r="6900" spans="1:12">
      <c r="A6900" s="228">
        <v>2012</v>
      </c>
      <c r="B6900" s="228" t="s">
        <v>195</v>
      </c>
      <c r="C6900" s="228" t="s">
        <v>68</v>
      </c>
      <c r="D6900" s="228" t="s">
        <v>205</v>
      </c>
      <c r="E6900" s="228">
        <v>85</v>
      </c>
      <c r="F6900" s="228">
        <v>605</v>
      </c>
      <c r="G6900" s="228">
        <v>203</v>
      </c>
      <c r="H6900" s="228">
        <v>784</v>
      </c>
      <c r="I6900" s="228">
        <v>533884.69999999995</v>
      </c>
      <c r="J6900" s="228">
        <v>60312.95</v>
      </c>
      <c r="K6900" s="228">
        <v>56108.05</v>
      </c>
      <c r="L6900" s="228">
        <v>717899.77</v>
      </c>
    </row>
    <row r="6901" spans="1:12">
      <c r="A6901" s="228">
        <v>2012</v>
      </c>
      <c r="B6901" s="228" t="s">
        <v>195</v>
      </c>
      <c r="C6901" s="228" t="s">
        <v>68</v>
      </c>
      <c r="D6901" s="228" t="s">
        <v>205</v>
      </c>
      <c r="E6901" s="228">
        <v>90</v>
      </c>
      <c r="F6901" s="228">
        <v>114</v>
      </c>
      <c r="G6901" s="228">
        <v>58</v>
      </c>
      <c r="H6901" s="228">
        <v>176</v>
      </c>
      <c r="I6901" s="228">
        <v>100219.2</v>
      </c>
      <c r="J6901" s="228">
        <v>9443.7900000000009</v>
      </c>
      <c r="K6901" s="228">
        <v>1689</v>
      </c>
      <c r="L6901" s="228">
        <v>119394.14</v>
      </c>
    </row>
    <row r="6902" spans="1:12">
      <c r="A6902" s="228">
        <v>2012</v>
      </c>
      <c r="B6902" s="228" t="s">
        <v>195</v>
      </c>
      <c r="C6902" s="228" t="s">
        <v>68</v>
      </c>
      <c r="D6902" s="228" t="s">
        <v>205</v>
      </c>
      <c r="E6902" s="228">
        <v>95</v>
      </c>
      <c r="F6902" s="228">
        <v>22</v>
      </c>
      <c r="G6902" s="228">
        <v>4</v>
      </c>
      <c r="H6902" s="228">
        <v>25</v>
      </c>
      <c r="I6902" s="228">
        <v>15999.85</v>
      </c>
      <c r="J6902" s="228">
        <v>1716.26</v>
      </c>
      <c r="K6902" s="228">
        <v>80</v>
      </c>
      <c r="L6902" s="228">
        <v>18301.34</v>
      </c>
    </row>
    <row r="6903" spans="1:12">
      <c r="A6903" s="228">
        <v>2012</v>
      </c>
      <c r="B6903" s="228" t="s">
        <v>195</v>
      </c>
      <c r="C6903" s="228" t="s">
        <v>68</v>
      </c>
      <c r="D6903" s="228" t="s">
        <v>206</v>
      </c>
      <c r="E6903" s="228">
        <v>0</v>
      </c>
      <c r="F6903" s="228">
        <v>6575</v>
      </c>
      <c r="G6903" s="228">
        <v>168</v>
      </c>
      <c r="H6903" s="228">
        <v>528</v>
      </c>
      <c r="I6903" s="228">
        <v>297006.01</v>
      </c>
      <c r="J6903" s="228">
        <v>44781.15</v>
      </c>
      <c r="K6903" s="228">
        <v>1600</v>
      </c>
      <c r="L6903" s="228">
        <v>387630.2</v>
      </c>
    </row>
    <row r="6904" spans="1:12">
      <c r="A6904" s="228">
        <v>2012</v>
      </c>
      <c r="B6904" s="228" t="s">
        <v>195</v>
      </c>
      <c r="C6904" s="228" t="s">
        <v>68</v>
      </c>
      <c r="D6904" s="228" t="s">
        <v>206</v>
      </c>
      <c r="E6904" s="228">
        <v>5</v>
      </c>
      <c r="F6904" s="228">
        <v>6536</v>
      </c>
      <c r="G6904" s="228">
        <v>83</v>
      </c>
      <c r="H6904" s="228">
        <v>107</v>
      </c>
      <c r="I6904" s="228">
        <v>92941.759999999995</v>
      </c>
      <c r="J6904" s="228">
        <v>18227.2</v>
      </c>
      <c r="K6904" s="228">
        <v>8655</v>
      </c>
      <c r="L6904" s="228">
        <v>153505.10999999999</v>
      </c>
    </row>
    <row r="6905" spans="1:12">
      <c r="A6905" s="228">
        <v>2012</v>
      </c>
      <c r="B6905" s="228" t="s">
        <v>195</v>
      </c>
      <c r="C6905" s="228" t="s">
        <v>68</v>
      </c>
      <c r="D6905" s="228" t="s">
        <v>206</v>
      </c>
      <c r="E6905" s="228">
        <v>10</v>
      </c>
      <c r="F6905" s="228">
        <v>6176</v>
      </c>
      <c r="G6905" s="228">
        <v>82</v>
      </c>
      <c r="H6905" s="228">
        <v>117</v>
      </c>
      <c r="I6905" s="228">
        <v>76112</v>
      </c>
      <c r="J6905" s="228">
        <v>10697.29</v>
      </c>
      <c r="K6905" s="228">
        <v>575</v>
      </c>
      <c r="L6905" s="228">
        <v>113889.39</v>
      </c>
    </row>
    <row r="6906" spans="1:12">
      <c r="A6906" s="228">
        <v>2012</v>
      </c>
      <c r="B6906" s="228" t="s">
        <v>195</v>
      </c>
      <c r="C6906" s="228" t="s">
        <v>68</v>
      </c>
      <c r="D6906" s="228" t="s">
        <v>206</v>
      </c>
      <c r="E6906" s="228">
        <v>15</v>
      </c>
      <c r="F6906" s="228">
        <v>6519</v>
      </c>
      <c r="G6906" s="228">
        <v>184</v>
      </c>
      <c r="H6906" s="228">
        <v>400</v>
      </c>
      <c r="I6906" s="228">
        <v>349170.03</v>
      </c>
      <c r="J6906" s="228">
        <v>72705.77</v>
      </c>
      <c r="K6906" s="228">
        <v>58560</v>
      </c>
      <c r="L6906" s="228">
        <v>584862.71</v>
      </c>
    </row>
    <row r="6907" spans="1:12">
      <c r="A6907" s="228">
        <v>2012</v>
      </c>
      <c r="B6907" s="228" t="s">
        <v>195</v>
      </c>
      <c r="C6907" s="228" t="s">
        <v>68</v>
      </c>
      <c r="D6907" s="228" t="s">
        <v>206</v>
      </c>
      <c r="E6907" s="228">
        <v>20</v>
      </c>
      <c r="F6907" s="228">
        <v>5952</v>
      </c>
      <c r="G6907" s="228">
        <v>264</v>
      </c>
      <c r="H6907" s="228">
        <v>684</v>
      </c>
      <c r="I6907" s="228">
        <v>454877.97</v>
      </c>
      <c r="J6907" s="228">
        <v>64355.24</v>
      </c>
      <c r="K6907" s="228">
        <v>9411</v>
      </c>
      <c r="L6907" s="228">
        <v>644376.30000000005</v>
      </c>
    </row>
    <row r="6908" spans="1:12">
      <c r="A6908" s="228">
        <v>2012</v>
      </c>
      <c r="B6908" s="228" t="s">
        <v>195</v>
      </c>
      <c r="C6908" s="228" t="s">
        <v>68</v>
      </c>
      <c r="D6908" s="228" t="s">
        <v>206</v>
      </c>
      <c r="E6908" s="228">
        <v>25</v>
      </c>
      <c r="F6908" s="228">
        <v>7352</v>
      </c>
      <c r="G6908" s="228">
        <v>266</v>
      </c>
      <c r="H6908" s="228">
        <v>676</v>
      </c>
      <c r="I6908" s="228">
        <v>559186.65</v>
      </c>
      <c r="J6908" s="228">
        <v>133100.20000000001</v>
      </c>
      <c r="K6908" s="228">
        <v>61982</v>
      </c>
      <c r="L6908" s="228">
        <v>996531.19</v>
      </c>
    </row>
    <row r="6909" spans="1:12">
      <c r="A6909" s="228">
        <v>2012</v>
      </c>
      <c r="B6909" s="228" t="s">
        <v>195</v>
      </c>
      <c r="C6909" s="228" t="s">
        <v>68</v>
      </c>
      <c r="D6909" s="228" t="s">
        <v>206</v>
      </c>
      <c r="E6909" s="228">
        <v>30</v>
      </c>
      <c r="F6909" s="228">
        <v>9599</v>
      </c>
      <c r="G6909" s="228">
        <v>507</v>
      </c>
      <c r="H6909" s="228">
        <v>1490</v>
      </c>
      <c r="I6909" s="228">
        <v>1260624.04</v>
      </c>
      <c r="J6909" s="228">
        <v>289612.53000000003</v>
      </c>
      <c r="K6909" s="228">
        <v>78611</v>
      </c>
      <c r="L6909" s="228">
        <v>2034896.05</v>
      </c>
    </row>
    <row r="6910" spans="1:12">
      <c r="A6910" s="228">
        <v>2012</v>
      </c>
      <c r="B6910" s="228" t="s">
        <v>195</v>
      </c>
      <c r="C6910" s="228" t="s">
        <v>68</v>
      </c>
      <c r="D6910" s="228" t="s">
        <v>206</v>
      </c>
      <c r="E6910" s="228">
        <v>35</v>
      </c>
      <c r="F6910" s="228">
        <v>8747</v>
      </c>
      <c r="G6910" s="228">
        <v>496</v>
      </c>
      <c r="H6910" s="228">
        <v>1254</v>
      </c>
      <c r="I6910" s="228">
        <v>1029918.47</v>
      </c>
      <c r="J6910" s="228">
        <v>219618.56</v>
      </c>
      <c r="K6910" s="228">
        <v>44066</v>
      </c>
      <c r="L6910" s="228">
        <v>1658213.71</v>
      </c>
    </row>
    <row r="6911" spans="1:12">
      <c r="A6911" s="228">
        <v>2012</v>
      </c>
      <c r="B6911" s="228" t="s">
        <v>195</v>
      </c>
      <c r="C6911" s="228" t="s">
        <v>68</v>
      </c>
      <c r="D6911" s="228" t="s">
        <v>206</v>
      </c>
      <c r="E6911" s="228">
        <v>40</v>
      </c>
      <c r="F6911" s="228">
        <v>8953</v>
      </c>
      <c r="G6911" s="228">
        <v>533</v>
      </c>
      <c r="H6911" s="228">
        <v>1062</v>
      </c>
      <c r="I6911" s="228">
        <v>921204.05</v>
      </c>
      <c r="J6911" s="228">
        <v>192236.73</v>
      </c>
      <c r="K6911" s="228">
        <v>127057</v>
      </c>
      <c r="L6911" s="228">
        <v>1643893.33</v>
      </c>
    </row>
    <row r="6912" spans="1:12">
      <c r="A6912" s="228">
        <v>2012</v>
      </c>
      <c r="B6912" s="228" t="s">
        <v>195</v>
      </c>
      <c r="C6912" s="228" t="s">
        <v>68</v>
      </c>
      <c r="D6912" s="228" t="s">
        <v>206</v>
      </c>
      <c r="E6912" s="228">
        <v>45</v>
      </c>
      <c r="F6912" s="228">
        <v>8284</v>
      </c>
      <c r="G6912" s="228">
        <v>446</v>
      </c>
      <c r="H6912" s="228">
        <v>816</v>
      </c>
      <c r="I6912" s="228">
        <v>765665.61</v>
      </c>
      <c r="J6912" s="228">
        <v>171352.3</v>
      </c>
      <c r="K6912" s="228">
        <v>146192</v>
      </c>
      <c r="L6912" s="228">
        <v>1439329.89</v>
      </c>
    </row>
    <row r="6913" spans="1:12">
      <c r="A6913" s="228">
        <v>2012</v>
      </c>
      <c r="B6913" s="228" t="s">
        <v>195</v>
      </c>
      <c r="C6913" s="228" t="s">
        <v>68</v>
      </c>
      <c r="D6913" s="228" t="s">
        <v>206</v>
      </c>
      <c r="E6913" s="228">
        <v>50</v>
      </c>
      <c r="F6913" s="228">
        <v>8707</v>
      </c>
      <c r="G6913" s="228">
        <v>453</v>
      </c>
      <c r="H6913" s="228">
        <v>945</v>
      </c>
      <c r="I6913" s="228">
        <v>829309.55</v>
      </c>
      <c r="J6913" s="228">
        <v>190301.54</v>
      </c>
      <c r="K6913" s="228">
        <v>219645.6</v>
      </c>
      <c r="L6913" s="228">
        <v>1613871.27</v>
      </c>
    </row>
    <row r="6914" spans="1:12">
      <c r="A6914" s="228">
        <v>2012</v>
      </c>
      <c r="B6914" s="228" t="s">
        <v>195</v>
      </c>
      <c r="C6914" s="228" t="s">
        <v>68</v>
      </c>
      <c r="D6914" s="228" t="s">
        <v>206</v>
      </c>
      <c r="E6914" s="228">
        <v>55</v>
      </c>
      <c r="F6914" s="228">
        <v>7790</v>
      </c>
      <c r="G6914" s="228">
        <v>589</v>
      </c>
      <c r="H6914" s="228">
        <v>1143</v>
      </c>
      <c r="I6914" s="228">
        <v>1008183.03</v>
      </c>
      <c r="J6914" s="228">
        <v>207957.88</v>
      </c>
      <c r="K6914" s="228">
        <v>284369.5</v>
      </c>
      <c r="L6914" s="228">
        <v>1910612.37</v>
      </c>
    </row>
    <row r="6915" spans="1:12">
      <c r="A6915" s="228">
        <v>2012</v>
      </c>
      <c r="B6915" s="228" t="s">
        <v>195</v>
      </c>
      <c r="C6915" s="228" t="s">
        <v>68</v>
      </c>
      <c r="D6915" s="228" t="s">
        <v>206</v>
      </c>
      <c r="E6915" s="228">
        <v>60</v>
      </c>
      <c r="F6915" s="228">
        <v>7077</v>
      </c>
      <c r="G6915" s="228">
        <v>697</v>
      </c>
      <c r="H6915" s="228">
        <v>1586</v>
      </c>
      <c r="I6915" s="228">
        <v>1360606.19</v>
      </c>
      <c r="J6915" s="228">
        <v>240638.36</v>
      </c>
      <c r="K6915" s="228">
        <v>470596.2</v>
      </c>
      <c r="L6915" s="228">
        <v>2558514.04</v>
      </c>
    </row>
    <row r="6916" spans="1:12">
      <c r="A6916" s="228">
        <v>2012</v>
      </c>
      <c r="B6916" s="228" t="s">
        <v>195</v>
      </c>
      <c r="C6916" s="228" t="s">
        <v>68</v>
      </c>
      <c r="D6916" s="228" t="s">
        <v>206</v>
      </c>
      <c r="E6916" s="228">
        <v>65</v>
      </c>
      <c r="F6916" s="228">
        <v>5210</v>
      </c>
      <c r="G6916" s="228">
        <v>617</v>
      </c>
      <c r="H6916" s="228">
        <v>1292</v>
      </c>
      <c r="I6916" s="228">
        <v>1154458.6299999999</v>
      </c>
      <c r="J6916" s="228">
        <v>244504.31</v>
      </c>
      <c r="K6916" s="228">
        <v>376494</v>
      </c>
      <c r="L6916" s="228">
        <v>2181299.0499999998</v>
      </c>
    </row>
    <row r="6917" spans="1:12">
      <c r="A6917" s="228">
        <v>2012</v>
      </c>
      <c r="B6917" s="228" t="s">
        <v>195</v>
      </c>
      <c r="C6917" s="228" t="s">
        <v>68</v>
      </c>
      <c r="D6917" s="228" t="s">
        <v>206</v>
      </c>
      <c r="E6917" s="228">
        <v>70</v>
      </c>
      <c r="F6917" s="228">
        <v>3195</v>
      </c>
      <c r="G6917" s="228">
        <v>513</v>
      </c>
      <c r="H6917" s="228">
        <v>1486</v>
      </c>
      <c r="I6917" s="228">
        <v>1321656.96</v>
      </c>
      <c r="J6917" s="228">
        <v>232855.49</v>
      </c>
      <c r="K6917" s="228">
        <v>376965</v>
      </c>
      <c r="L6917" s="228">
        <v>2251943.06</v>
      </c>
    </row>
    <row r="6918" spans="1:12">
      <c r="A6918" s="228">
        <v>2012</v>
      </c>
      <c r="B6918" s="228" t="s">
        <v>195</v>
      </c>
      <c r="C6918" s="228" t="s">
        <v>68</v>
      </c>
      <c r="D6918" s="228" t="s">
        <v>206</v>
      </c>
      <c r="E6918" s="228">
        <v>75</v>
      </c>
      <c r="F6918" s="228">
        <v>2109</v>
      </c>
      <c r="G6918" s="228">
        <v>460</v>
      </c>
      <c r="H6918" s="228">
        <v>1093</v>
      </c>
      <c r="I6918" s="228">
        <v>870951.05</v>
      </c>
      <c r="J6918" s="228">
        <v>177790.91</v>
      </c>
      <c r="K6918" s="228">
        <v>357113</v>
      </c>
      <c r="L6918" s="228">
        <v>1616075.36</v>
      </c>
    </row>
    <row r="6919" spans="1:12">
      <c r="A6919" s="228">
        <v>2012</v>
      </c>
      <c r="B6919" s="228" t="s">
        <v>195</v>
      </c>
      <c r="C6919" s="228" t="s">
        <v>68</v>
      </c>
      <c r="D6919" s="228" t="s">
        <v>206</v>
      </c>
      <c r="E6919" s="228">
        <v>80</v>
      </c>
      <c r="F6919" s="228">
        <v>1487</v>
      </c>
      <c r="G6919" s="228">
        <v>228</v>
      </c>
      <c r="H6919" s="228">
        <v>1121</v>
      </c>
      <c r="I6919" s="228">
        <v>705549.73</v>
      </c>
      <c r="J6919" s="228">
        <v>111030.1</v>
      </c>
      <c r="K6919" s="228">
        <v>76653.399999999994</v>
      </c>
      <c r="L6919" s="228">
        <v>1004431.8</v>
      </c>
    </row>
    <row r="6920" spans="1:12">
      <c r="A6920" s="228">
        <v>2012</v>
      </c>
      <c r="B6920" s="228" t="s">
        <v>195</v>
      </c>
      <c r="C6920" s="228" t="s">
        <v>68</v>
      </c>
      <c r="D6920" s="228" t="s">
        <v>206</v>
      </c>
      <c r="E6920" s="228">
        <v>85</v>
      </c>
      <c r="F6920" s="228">
        <v>937</v>
      </c>
      <c r="G6920" s="228">
        <v>206</v>
      </c>
      <c r="H6920" s="228">
        <v>932</v>
      </c>
      <c r="I6920" s="228">
        <v>537688.80000000005</v>
      </c>
      <c r="J6920" s="228">
        <v>60977.65</v>
      </c>
      <c r="K6920" s="228">
        <v>56421</v>
      </c>
      <c r="L6920" s="228">
        <v>703478.06</v>
      </c>
    </row>
    <row r="6921" spans="1:12">
      <c r="A6921" s="228">
        <v>2012</v>
      </c>
      <c r="B6921" s="228" t="s">
        <v>195</v>
      </c>
      <c r="C6921" s="228" t="s">
        <v>68</v>
      </c>
      <c r="D6921" s="228" t="s">
        <v>206</v>
      </c>
      <c r="E6921" s="228">
        <v>90</v>
      </c>
      <c r="F6921" s="228">
        <v>350</v>
      </c>
      <c r="G6921" s="228">
        <v>51</v>
      </c>
      <c r="H6921" s="228">
        <v>605</v>
      </c>
      <c r="I6921" s="228">
        <v>323301.95</v>
      </c>
      <c r="J6921" s="228">
        <v>21942.15</v>
      </c>
      <c r="K6921" s="228">
        <v>24353.4</v>
      </c>
      <c r="L6921" s="228">
        <v>372089.46</v>
      </c>
    </row>
    <row r="6922" spans="1:12">
      <c r="A6922" s="228">
        <v>2012</v>
      </c>
      <c r="B6922" s="228" t="s">
        <v>195</v>
      </c>
      <c r="C6922" s="228" t="s">
        <v>68</v>
      </c>
      <c r="D6922" s="228" t="s">
        <v>206</v>
      </c>
      <c r="E6922" s="228">
        <v>95</v>
      </c>
      <c r="F6922" s="228">
        <v>100</v>
      </c>
      <c r="G6922" s="228">
        <v>9</v>
      </c>
      <c r="H6922" s="228">
        <v>46</v>
      </c>
      <c r="I6922" s="228">
        <v>34200.94</v>
      </c>
      <c r="J6922" s="228">
        <v>2912.95</v>
      </c>
      <c r="K6922" s="228">
        <v>2210</v>
      </c>
      <c r="L6922" s="228">
        <v>45170.99</v>
      </c>
    </row>
    <row r="6923" spans="1:12">
      <c r="A6923" s="228">
        <v>2012</v>
      </c>
      <c r="B6923" s="228" t="s">
        <v>195</v>
      </c>
      <c r="C6923" s="228" t="s">
        <v>67</v>
      </c>
      <c r="D6923" s="228" t="s">
        <v>205</v>
      </c>
      <c r="E6923" s="228">
        <v>0</v>
      </c>
      <c r="F6923" s="228">
        <v>3290</v>
      </c>
      <c r="G6923" s="228">
        <v>97</v>
      </c>
      <c r="H6923" s="228">
        <v>430</v>
      </c>
      <c r="I6923" s="228">
        <v>463806.85</v>
      </c>
      <c r="J6923" s="228">
        <v>41609.65</v>
      </c>
      <c r="K6923" s="228">
        <v>847</v>
      </c>
      <c r="L6923" s="228">
        <v>522856.84</v>
      </c>
    </row>
    <row r="6924" spans="1:12">
      <c r="A6924" s="228">
        <v>2012</v>
      </c>
      <c r="B6924" s="228" t="s">
        <v>195</v>
      </c>
      <c r="C6924" s="228" t="s">
        <v>67</v>
      </c>
      <c r="D6924" s="228" t="s">
        <v>205</v>
      </c>
      <c r="E6924" s="228">
        <v>5</v>
      </c>
      <c r="F6924" s="228">
        <v>3193</v>
      </c>
      <c r="G6924" s="228">
        <v>18</v>
      </c>
      <c r="H6924" s="228">
        <v>26</v>
      </c>
      <c r="I6924" s="228">
        <v>22378.75</v>
      </c>
      <c r="J6924" s="228">
        <v>6341.55</v>
      </c>
      <c r="K6924" s="228">
        <v>25288</v>
      </c>
      <c r="L6924" s="228">
        <v>60846.2</v>
      </c>
    </row>
    <row r="6925" spans="1:12">
      <c r="A6925" s="228">
        <v>2012</v>
      </c>
      <c r="B6925" s="228" t="s">
        <v>195</v>
      </c>
      <c r="C6925" s="228" t="s">
        <v>67</v>
      </c>
      <c r="D6925" s="228" t="s">
        <v>205</v>
      </c>
      <c r="E6925" s="228">
        <v>10</v>
      </c>
      <c r="F6925" s="228">
        <v>3120</v>
      </c>
      <c r="G6925" s="228">
        <v>14</v>
      </c>
      <c r="H6925" s="228">
        <v>28</v>
      </c>
      <c r="I6925" s="228">
        <v>18358</v>
      </c>
      <c r="J6925" s="228">
        <v>8228.59</v>
      </c>
      <c r="K6925" s="228">
        <v>1249</v>
      </c>
      <c r="L6925" s="228">
        <v>31916.69</v>
      </c>
    </row>
    <row r="6926" spans="1:12">
      <c r="A6926" s="228">
        <v>2012</v>
      </c>
      <c r="B6926" s="228" t="s">
        <v>195</v>
      </c>
      <c r="C6926" s="228" t="s">
        <v>67</v>
      </c>
      <c r="D6926" s="228" t="s">
        <v>205</v>
      </c>
      <c r="E6926" s="228">
        <v>15</v>
      </c>
      <c r="F6926" s="228">
        <v>3189</v>
      </c>
      <c r="G6926" s="228">
        <v>34</v>
      </c>
      <c r="H6926" s="228">
        <v>59</v>
      </c>
      <c r="I6926" s="228">
        <v>54474</v>
      </c>
      <c r="J6926" s="228">
        <v>14921.35</v>
      </c>
      <c r="K6926" s="228">
        <v>8529</v>
      </c>
      <c r="L6926" s="228">
        <v>85450.95</v>
      </c>
    </row>
    <row r="6927" spans="1:12">
      <c r="A6927" s="228">
        <v>2012</v>
      </c>
      <c r="B6927" s="228" t="s">
        <v>195</v>
      </c>
      <c r="C6927" s="228" t="s">
        <v>67</v>
      </c>
      <c r="D6927" s="228" t="s">
        <v>205</v>
      </c>
      <c r="E6927" s="228">
        <v>20</v>
      </c>
      <c r="F6927" s="228">
        <v>2467</v>
      </c>
      <c r="G6927" s="228">
        <v>40</v>
      </c>
      <c r="H6927" s="228">
        <v>85</v>
      </c>
      <c r="I6927" s="228">
        <v>75172</v>
      </c>
      <c r="J6927" s="228">
        <v>18918.919999999998</v>
      </c>
      <c r="K6927" s="228">
        <v>9603</v>
      </c>
      <c r="L6927" s="228">
        <v>116019.27</v>
      </c>
    </row>
    <row r="6928" spans="1:12">
      <c r="A6928" s="228">
        <v>2012</v>
      </c>
      <c r="B6928" s="228" t="s">
        <v>195</v>
      </c>
      <c r="C6928" s="228" t="s">
        <v>67</v>
      </c>
      <c r="D6928" s="228" t="s">
        <v>205</v>
      </c>
      <c r="E6928" s="228">
        <v>25</v>
      </c>
      <c r="F6928" s="228">
        <v>2522</v>
      </c>
      <c r="G6928" s="228">
        <v>33</v>
      </c>
      <c r="H6928" s="228">
        <v>71</v>
      </c>
      <c r="I6928" s="228">
        <v>110011.5</v>
      </c>
      <c r="J6928" s="228">
        <v>34488.11</v>
      </c>
      <c r="K6928" s="228">
        <v>12501</v>
      </c>
      <c r="L6928" s="228">
        <v>185126.76</v>
      </c>
    </row>
    <row r="6929" spans="1:12">
      <c r="A6929" s="228">
        <v>2012</v>
      </c>
      <c r="B6929" s="228" t="s">
        <v>195</v>
      </c>
      <c r="C6929" s="228" t="s">
        <v>67</v>
      </c>
      <c r="D6929" s="228" t="s">
        <v>205</v>
      </c>
      <c r="E6929" s="228">
        <v>30</v>
      </c>
      <c r="F6929" s="228">
        <v>3331</v>
      </c>
      <c r="G6929" s="228">
        <v>43</v>
      </c>
      <c r="H6929" s="228">
        <v>121</v>
      </c>
      <c r="I6929" s="228">
        <v>90472</v>
      </c>
      <c r="J6929" s="228">
        <v>29485.68</v>
      </c>
      <c r="K6929" s="228">
        <v>5566</v>
      </c>
      <c r="L6929" s="228">
        <v>154164.99</v>
      </c>
    </row>
    <row r="6930" spans="1:12">
      <c r="A6930" s="228">
        <v>2012</v>
      </c>
      <c r="B6930" s="228" t="s">
        <v>195</v>
      </c>
      <c r="C6930" s="228" t="s">
        <v>67</v>
      </c>
      <c r="D6930" s="228" t="s">
        <v>205</v>
      </c>
      <c r="E6930" s="228">
        <v>35</v>
      </c>
      <c r="F6930" s="228">
        <v>3446</v>
      </c>
      <c r="G6930" s="228">
        <v>77</v>
      </c>
      <c r="H6930" s="228">
        <v>215</v>
      </c>
      <c r="I6930" s="228">
        <v>210378.8</v>
      </c>
      <c r="J6930" s="228">
        <v>46860.18</v>
      </c>
      <c r="K6930" s="228">
        <v>47337</v>
      </c>
      <c r="L6930" s="228">
        <v>347964.2</v>
      </c>
    </row>
    <row r="6931" spans="1:12">
      <c r="A6931" s="228">
        <v>2012</v>
      </c>
      <c r="B6931" s="228" t="s">
        <v>195</v>
      </c>
      <c r="C6931" s="228" t="s">
        <v>67</v>
      </c>
      <c r="D6931" s="228" t="s">
        <v>205</v>
      </c>
      <c r="E6931" s="228">
        <v>40</v>
      </c>
      <c r="F6931" s="228">
        <v>3521</v>
      </c>
      <c r="G6931" s="228">
        <v>89</v>
      </c>
      <c r="H6931" s="228">
        <v>191</v>
      </c>
      <c r="I6931" s="228">
        <v>163164.4</v>
      </c>
      <c r="J6931" s="228">
        <v>44933.05</v>
      </c>
      <c r="K6931" s="228">
        <v>4553</v>
      </c>
      <c r="L6931" s="228">
        <v>261191.46</v>
      </c>
    </row>
    <row r="6932" spans="1:12">
      <c r="A6932" s="228">
        <v>2012</v>
      </c>
      <c r="B6932" s="228" t="s">
        <v>195</v>
      </c>
      <c r="C6932" s="228" t="s">
        <v>67</v>
      </c>
      <c r="D6932" s="228" t="s">
        <v>205</v>
      </c>
      <c r="E6932" s="228">
        <v>45</v>
      </c>
      <c r="F6932" s="228">
        <v>3567</v>
      </c>
      <c r="G6932" s="228">
        <v>70</v>
      </c>
      <c r="H6932" s="228">
        <v>121</v>
      </c>
      <c r="I6932" s="228">
        <v>134277.25</v>
      </c>
      <c r="J6932" s="228">
        <v>53567.68</v>
      </c>
      <c r="K6932" s="228">
        <v>39172.5</v>
      </c>
      <c r="L6932" s="228">
        <v>277558.53000000003</v>
      </c>
    </row>
    <row r="6933" spans="1:12">
      <c r="A6933" s="228">
        <v>2012</v>
      </c>
      <c r="B6933" s="228" t="s">
        <v>195</v>
      </c>
      <c r="C6933" s="228" t="s">
        <v>67</v>
      </c>
      <c r="D6933" s="228" t="s">
        <v>205</v>
      </c>
      <c r="E6933" s="228">
        <v>50</v>
      </c>
      <c r="F6933" s="228">
        <v>3713</v>
      </c>
      <c r="G6933" s="228">
        <v>131</v>
      </c>
      <c r="H6933" s="228">
        <v>270</v>
      </c>
      <c r="I6933" s="228">
        <v>266923.01</v>
      </c>
      <c r="J6933" s="228">
        <v>80917.94</v>
      </c>
      <c r="K6933" s="228">
        <v>76638</v>
      </c>
      <c r="L6933" s="228">
        <v>502085.55</v>
      </c>
    </row>
    <row r="6934" spans="1:12">
      <c r="A6934" s="228">
        <v>2012</v>
      </c>
      <c r="B6934" s="228" t="s">
        <v>195</v>
      </c>
      <c r="C6934" s="228" t="s">
        <v>67</v>
      </c>
      <c r="D6934" s="228" t="s">
        <v>205</v>
      </c>
      <c r="E6934" s="228">
        <v>55</v>
      </c>
      <c r="F6934" s="228">
        <v>3252</v>
      </c>
      <c r="G6934" s="228">
        <v>147</v>
      </c>
      <c r="H6934" s="228">
        <v>297</v>
      </c>
      <c r="I6934" s="228">
        <v>309725.75</v>
      </c>
      <c r="J6934" s="228">
        <v>93606.76</v>
      </c>
      <c r="K6934" s="228">
        <v>126829</v>
      </c>
      <c r="L6934" s="228">
        <v>624027.22</v>
      </c>
    </row>
    <row r="6935" spans="1:12">
      <c r="A6935" s="228">
        <v>2012</v>
      </c>
      <c r="B6935" s="228" t="s">
        <v>195</v>
      </c>
      <c r="C6935" s="228" t="s">
        <v>67</v>
      </c>
      <c r="D6935" s="228" t="s">
        <v>205</v>
      </c>
      <c r="E6935" s="228">
        <v>60</v>
      </c>
      <c r="F6935" s="228">
        <v>2705</v>
      </c>
      <c r="G6935" s="228">
        <v>216</v>
      </c>
      <c r="H6935" s="228">
        <v>512</v>
      </c>
      <c r="I6935" s="228">
        <v>487564.79999999999</v>
      </c>
      <c r="J6935" s="228">
        <v>136948.5</v>
      </c>
      <c r="K6935" s="228">
        <v>199821</v>
      </c>
      <c r="L6935" s="228">
        <v>911035.44</v>
      </c>
    </row>
    <row r="6936" spans="1:12">
      <c r="A6936" s="228">
        <v>2012</v>
      </c>
      <c r="B6936" s="228" t="s">
        <v>195</v>
      </c>
      <c r="C6936" s="228" t="s">
        <v>67</v>
      </c>
      <c r="D6936" s="228" t="s">
        <v>205</v>
      </c>
      <c r="E6936" s="228">
        <v>65</v>
      </c>
      <c r="F6936" s="228">
        <v>1677</v>
      </c>
      <c r="G6936" s="228">
        <v>170</v>
      </c>
      <c r="H6936" s="228">
        <v>532</v>
      </c>
      <c r="I6936" s="228">
        <v>507531.85</v>
      </c>
      <c r="J6936" s="228">
        <v>136826.94</v>
      </c>
      <c r="K6936" s="228">
        <v>129650</v>
      </c>
      <c r="L6936" s="228">
        <v>859354.12</v>
      </c>
    </row>
    <row r="6937" spans="1:12">
      <c r="A6937" s="228">
        <v>2012</v>
      </c>
      <c r="B6937" s="228" t="s">
        <v>195</v>
      </c>
      <c r="C6937" s="228" t="s">
        <v>67</v>
      </c>
      <c r="D6937" s="228" t="s">
        <v>205</v>
      </c>
      <c r="E6937" s="228">
        <v>70</v>
      </c>
      <c r="F6937" s="228">
        <v>920</v>
      </c>
      <c r="G6937" s="228">
        <v>105</v>
      </c>
      <c r="H6937" s="228">
        <v>286</v>
      </c>
      <c r="I6937" s="228">
        <v>258647.85</v>
      </c>
      <c r="J6937" s="228">
        <v>73495.77</v>
      </c>
      <c r="K6937" s="228">
        <v>87519</v>
      </c>
      <c r="L6937" s="228">
        <v>446969.29</v>
      </c>
    </row>
    <row r="6938" spans="1:12">
      <c r="A6938" s="228">
        <v>2012</v>
      </c>
      <c r="B6938" s="228" t="s">
        <v>195</v>
      </c>
      <c r="C6938" s="228" t="s">
        <v>67</v>
      </c>
      <c r="D6938" s="228" t="s">
        <v>205</v>
      </c>
      <c r="E6938" s="228">
        <v>75</v>
      </c>
      <c r="F6938" s="228">
        <v>362</v>
      </c>
      <c r="G6938" s="228">
        <v>53</v>
      </c>
      <c r="H6938" s="228">
        <v>189</v>
      </c>
      <c r="I6938" s="228">
        <v>162424.5</v>
      </c>
      <c r="J6938" s="228">
        <v>31972.240000000002</v>
      </c>
      <c r="K6938" s="228">
        <v>62058</v>
      </c>
      <c r="L6938" s="228">
        <v>269362.34000000003</v>
      </c>
    </row>
    <row r="6939" spans="1:12">
      <c r="A6939" s="228">
        <v>2012</v>
      </c>
      <c r="B6939" s="228" t="s">
        <v>195</v>
      </c>
      <c r="C6939" s="228" t="s">
        <v>67</v>
      </c>
      <c r="D6939" s="228" t="s">
        <v>205</v>
      </c>
      <c r="E6939" s="228">
        <v>80</v>
      </c>
      <c r="F6939" s="228">
        <v>173</v>
      </c>
      <c r="G6939" s="228">
        <v>31</v>
      </c>
      <c r="H6939" s="228">
        <v>56</v>
      </c>
      <c r="I6939" s="228">
        <v>52206</v>
      </c>
      <c r="J6939" s="228">
        <v>16435.03</v>
      </c>
      <c r="K6939" s="228">
        <v>27134</v>
      </c>
      <c r="L6939" s="228">
        <v>98214.18</v>
      </c>
    </row>
    <row r="6940" spans="1:12">
      <c r="A6940" s="228">
        <v>2012</v>
      </c>
      <c r="B6940" s="228" t="s">
        <v>195</v>
      </c>
      <c r="C6940" s="228" t="s">
        <v>67</v>
      </c>
      <c r="D6940" s="228" t="s">
        <v>205</v>
      </c>
      <c r="E6940" s="228">
        <v>85</v>
      </c>
      <c r="F6940" s="228">
        <v>67</v>
      </c>
      <c r="G6940" s="228">
        <v>5</v>
      </c>
      <c r="H6940" s="228">
        <v>16</v>
      </c>
      <c r="I6940" s="228">
        <v>11341</v>
      </c>
      <c r="J6940" s="228">
        <v>2105.5300000000002</v>
      </c>
      <c r="K6940" s="228">
        <v>735</v>
      </c>
      <c r="L6940" s="228">
        <v>15582.03</v>
      </c>
    </row>
    <row r="6941" spans="1:12">
      <c r="A6941" s="228">
        <v>2012</v>
      </c>
      <c r="B6941" s="228" t="s">
        <v>195</v>
      </c>
      <c r="C6941" s="228" t="s">
        <v>67</v>
      </c>
      <c r="D6941" s="228" t="s">
        <v>205</v>
      </c>
      <c r="E6941" s="228">
        <v>90</v>
      </c>
      <c r="F6941" s="228">
        <v>11</v>
      </c>
      <c r="G6941" s="228">
        <v>1</v>
      </c>
      <c r="H6941" s="228">
        <v>5</v>
      </c>
      <c r="I6941" s="228">
        <v>2074</v>
      </c>
      <c r="J6941" s="228">
        <v>395.55</v>
      </c>
      <c r="K6941" s="228">
        <v>0</v>
      </c>
      <c r="L6941" s="228">
        <v>2619.5500000000002</v>
      </c>
    </row>
    <row r="6942" spans="1:12">
      <c r="A6942" s="228">
        <v>2012</v>
      </c>
      <c r="B6942" s="228" t="s">
        <v>195</v>
      </c>
      <c r="C6942" s="228" t="s">
        <v>67</v>
      </c>
      <c r="D6942" s="228" t="s">
        <v>205</v>
      </c>
      <c r="E6942" s="228">
        <v>95</v>
      </c>
      <c r="F6942" s="228">
        <v>1</v>
      </c>
      <c r="G6942" s="228">
        <v>0</v>
      </c>
      <c r="H6942" s="228">
        <v>0</v>
      </c>
      <c r="I6942" s="228">
        <v>0</v>
      </c>
      <c r="J6942" s="228">
        <v>0</v>
      </c>
      <c r="K6942" s="228">
        <v>0</v>
      </c>
      <c r="L6942" s="228">
        <v>0</v>
      </c>
    </row>
    <row r="6943" spans="1:12">
      <c r="A6943" s="228">
        <v>2012</v>
      </c>
      <c r="B6943" s="228" t="s">
        <v>195</v>
      </c>
      <c r="C6943" s="228" t="s">
        <v>67</v>
      </c>
      <c r="D6943" s="228" t="s">
        <v>206</v>
      </c>
      <c r="E6943" s="228">
        <v>0</v>
      </c>
      <c r="F6943" s="228">
        <v>3080</v>
      </c>
      <c r="G6943" s="228">
        <v>39</v>
      </c>
      <c r="H6943" s="228">
        <v>185</v>
      </c>
      <c r="I6943" s="228">
        <v>160418.5</v>
      </c>
      <c r="J6943" s="228">
        <v>22266.66</v>
      </c>
      <c r="K6943" s="228">
        <v>2116</v>
      </c>
      <c r="L6943" s="228">
        <v>194090.13</v>
      </c>
    </row>
    <row r="6944" spans="1:12">
      <c r="A6944" s="228">
        <v>2012</v>
      </c>
      <c r="B6944" s="228" t="s">
        <v>195</v>
      </c>
      <c r="C6944" s="228" t="s">
        <v>67</v>
      </c>
      <c r="D6944" s="228" t="s">
        <v>206</v>
      </c>
      <c r="E6944" s="228">
        <v>5</v>
      </c>
      <c r="F6944" s="228">
        <v>3077</v>
      </c>
      <c r="G6944" s="228">
        <v>17</v>
      </c>
      <c r="H6944" s="228">
        <v>21</v>
      </c>
      <c r="I6944" s="228">
        <v>17441</v>
      </c>
      <c r="J6944" s="228">
        <v>5949.6</v>
      </c>
      <c r="K6944" s="228">
        <v>128</v>
      </c>
      <c r="L6944" s="228">
        <v>28945.59</v>
      </c>
    </row>
    <row r="6945" spans="1:12">
      <c r="A6945" s="228">
        <v>2012</v>
      </c>
      <c r="B6945" s="228" t="s">
        <v>195</v>
      </c>
      <c r="C6945" s="228" t="s">
        <v>67</v>
      </c>
      <c r="D6945" s="228" t="s">
        <v>206</v>
      </c>
      <c r="E6945" s="228">
        <v>10</v>
      </c>
      <c r="F6945" s="228">
        <v>3003</v>
      </c>
      <c r="G6945" s="228">
        <v>21</v>
      </c>
      <c r="H6945" s="228">
        <v>34</v>
      </c>
      <c r="I6945" s="228">
        <v>34552</v>
      </c>
      <c r="J6945" s="228">
        <v>5237.93</v>
      </c>
      <c r="K6945" s="228">
        <v>7978</v>
      </c>
      <c r="L6945" s="228">
        <v>53315.53</v>
      </c>
    </row>
    <row r="6946" spans="1:12">
      <c r="A6946" s="228">
        <v>2012</v>
      </c>
      <c r="B6946" s="228" t="s">
        <v>195</v>
      </c>
      <c r="C6946" s="228" t="s">
        <v>67</v>
      </c>
      <c r="D6946" s="228" t="s">
        <v>206</v>
      </c>
      <c r="E6946" s="228">
        <v>15</v>
      </c>
      <c r="F6946" s="228">
        <v>2990</v>
      </c>
      <c r="G6946" s="228">
        <v>56</v>
      </c>
      <c r="H6946" s="228">
        <v>85</v>
      </c>
      <c r="I6946" s="228">
        <v>76603</v>
      </c>
      <c r="J6946" s="228">
        <v>25062.6</v>
      </c>
      <c r="K6946" s="228">
        <v>2066</v>
      </c>
      <c r="L6946" s="228">
        <v>121916.8</v>
      </c>
    </row>
    <row r="6947" spans="1:12">
      <c r="A6947" s="228">
        <v>2012</v>
      </c>
      <c r="B6947" s="228" t="s">
        <v>195</v>
      </c>
      <c r="C6947" s="228" t="s">
        <v>67</v>
      </c>
      <c r="D6947" s="228" t="s">
        <v>206</v>
      </c>
      <c r="E6947" s="228">
        <v>20</v>
      </c>
      <c r="F6947" s="228">
        <v>2722</v>
      </c>
      <c r="G6947" s="228">
        <v>70</v>
      </c>
      <c r="H6947" s="228">
        <v>151</v>
      </c>
      <c r="I6947" s="228">
        <v>131087.5</v>
      </c>
      <c r="J6947" s="228">
        <v>25320.55</v>
      </c>
      <c r="K6947" s="228">
        <v>11095</v>
      </c>
      <c r="L6947" s="228">
        <v>206813.55</v>
      </c>
    </row>
    <row r="6948" spans="1:12">
      <c r="A6948" s="228">
        <v>2012</v>
      </c>
      <c r="B6948" s="228" t="s">
        <v>195</v>
      </c>
      <c r="C6948" s="228" t="s">
        <v>67</v>
      </c>
      <c r="D6948" s="228" t="s">
        <v>206</v>
      </c>
      <c r="E6948" s="228">
        <v>25</v>
      </c>
      <c r="F6948" s="228">
        <v>3388</v>
      </c>
      <c r="G6948" s="228">
        <v>105</v>
      </c>
      <c r="H6948" s="228">
        <v>313</v>
      </c>
      <c r="I6948" s="228">
        <v>257512.2</v>
      </c>
      <c r="J6948" s="228">
        <v>51811.45</v>
      </c>
      <c r="K6948" s="228">
        <v>23774</v>
      </c>
      <c r="L6948" s="228">
        <v>398848.73</v>
      </c>
    </row>
    <row r="6949" spans="1:12">
      <c r="A6949" s="228">
        <v>2012</v>
      </c>
      <c r="B6949" s="228" t="s">
        <v>195</v>
      </c>
      <c r="C6949" s="228" t="s">
        <v>67</v>
      </c>
      <c r="D6949" s="228" t="s">
        <v>206</v>
      </c>
      <c r="E6949" s="228">
        <v>30</v>
      </c>
      <c r="F6949" s="228">
        <v>4174</v>
      </c>
      <c r="G6949" s="228">
        <v>153</v>
      </c>
      <c r="H6949" s="228">
        <v>548</v>
      </c>
      <c r="I6949" s="228">
        <v>411365.3</v>
      </c>
      <c r="J6949" s="228">
        <v>85439.86</v>
      </c>
      <c r="K6949" s="228">
        <v>11816</v>
      </c>
      <c r="L6949" s="228">
        <v>588434.44999999995</v>
      </c>
    </row>
    <row r="6950" spans="1:12">
      <c r="A6950" s="228">
        <v>2012</v>
      </c>
      <c r="B6950" s="228" t="s">
        <v>195</v>
      </c>
      <c r="C6950" s="228" t="s">
        <v>67</v>
      </c>
      <c r="D6950" s="228" t="s">
        <v>206</v>
      </c>
      <c r="E6950" s="228">
        <v>35</v>
      </c>
      <c r="F6950" s="228">
        <v>3831</v>
      </c>
      <c r="G6950" s="228">
        <v>178</v>
      </c>
      <c r="H6950" s="228">
        <v>384</v>
      </c>
      <c r="I6950" s="228">
        <v>384365.75</v>
      </c>
      <c r="J6950" s="228">
        <v>85759.17</v>
      </c>
      <c r="K6950" s="228">
        <v>20492</v>
      </c>
      <c r="L6950" s="228">
        <v>583882.23999999999</v>
      </c>
    </row>
    <row r="6951" spans="1:12">
      <c r="A6951" s="228">
        <v>2012</v>
      </c>
      <c r="B6951" s="228" t="s">
        <v>195</v>
      </c>
      <c r="C6951" s="228" t="s">
        <v>67</v>
      </c>
      <c r="D6951" s="228" t="s">
        <v>206</v>
      </c>
      <c r="E6951" s="228">
        <v>40</v>
      </c>
      <c r="F6951" s="228">
        <v>3992</v>
      </c>
      <c r="G6951" s="228">
        <v>177</v>
      </c>
      <c r="H6951" s="228">
        <v>334</v>
      </c>
      <c r="I6951" s="228">
        <v>342404.59</v>
      </c>
      <c r="J6951" s="228">
        <v>90364.68</v>
      </c>
      <c r="K6951" s="228">
        <v>75704</v>
      </c>
      <c r="L6951" s="228">
        <v>585075.32999999996</v>
      </c>
    </row>
    <row r="6952" spans="1:12">
      <c r="A6952" s="228">
        <v>2012</v>
      </c>
      <c r="B6952" s="228" t="s">
        <v>195</v>
      </c>
      <c r="C6952" s="228" t="s">
        <v>67</v>
      </c>
      <c r="D6952" s="228" t="s">
        <v>206</v>
      </c>
      <c r="E6952" s="228">
        <v>45</v>
      </c>
      <c r="F6952" s="228">
        <v>3626</v>
      </c>
      <c r="G6952" s="228">
        <v>158</v>
      </c>
      <c r="H6952" s="228">
        <v>429</v>
      </c>
      <c r="I6952" s="228">
        <v>310171.8</v>
      </c>
      <c r="J6952" s="228">
        <v>84031.2</v>
      </c>
      <c r="K6952" s="228">
        <v>49939</v>
      </c>
      <c r="L6952" s="228">
        <v>535887.26</v>
      </c>
    </row>
    <row r="6953" spans="1:12">
      <c r="A6953" s="228">
        <v>2012</v>
      </c>
      <c r="B6953" s="228" t="s">
        <v>195</v>
      </c>
      <c r="C6953" s="228" t="s">
        <v>67</v>
      </c>
      <c r="D6953" s="228" t="s">
        <v>206</v>
      </c>
      <c r="E6953" s="228">
        <v>50</v>
      </c>
      <c r="F6953" s="228">
        <v>3792</v>
      </c>
      <c r="G6953" s="228">
        <v>179</v>
      </c>
      <c r="H6953" s="228">
        <v>450</v>
      </c>
      <c r="I6953" s="228">
        <v>400370.8</v>
      </c>
      <c r="J6953" s="228">
        <v>111464.24</v>
      </c>
      <c r="K6953" s="228">
        <v>54131</v>
      </c>
      <c r="L6953" s="228">
        <v>667184.97</v>
      </c>
    </row>
    <row r="6954" spans="1:12">
      <c r="A6954" s="228">
        <v>2012</v>
      </c>
      <c r="B6954" s="228" t="s">
        <v>195</v>
      </c>
      <c r="C6954" s="228" t="s">
        <v>67</v>
      </c>
      <c r="D6954" s="228" t="s">
        <v>206</v>
      </c>
      <c r="E6954" s="228">
        <v>55</v>
      </c>
      <c r="F6954" s="228">
        <v>3241</v>
      </c>
      <c r="G6954" s="228">
        <v>198</v>
      </c>
      <c r="H6954" s="228">
        <v>638</v>
      </c>
      <c r="I6954" s="228">
        <v>575881.55000000005</v>
      </c>
      <c r="J6954" s="228">
        <v>118388.6</v>
      </c>
      <c r="K6954" s="228">
        <v>166763</v>
      </c>
      <c r="L6954" s="228">
        <v>962717.07</v>
      </c>
    </row>
    <row r="6955" spans="1:12">
      <c r="A6955" s="228">
        <v>2012</v>
      </c>
      <c r="B6955" s="228" t="s">
        <v>195</v>
      </c>
      <c r="C6955" s="228" t="s">
        <v>67</v>
      </c>
      <c r="D6955" s="228" t="s">
        <v>206</v>
      </c>
      <c r="E6955" s="228">
        <v>60</v>
      </c>
      <c r="F6955" s="228">
        <v>2411</v>
      </c>
      <c r="G6955" s="228">
        <v>167</v>
      </c>
      <c r="H6955" s="228">
        <v>482</v>
      </c>
      <c r="I6955" s="228">
        <v>430042.2</v>
      </c>
      <c r="J6955" s="228">
        <v>112506.26</v>
      </c>
      <c r="K6955" s="228">
        <v>145842</v>
      </c>
      <c r="L6955" s="228">
        <v>778105.4</v>
      </c>
    </row>
    <row r="6956" spans="1:12">
      <c r="A6956" s="228">
        <v>2012</v>
      </c>
      <c r="B6956" s="228" t="s">
        <v>195</v>
      </c>
      <c r="C6956" s="228" t="s">
        <v>67</v>
      </c>
      <c r="D6956" s="228" t="s">
        <v>206</v>
      </c>
      <c r="E6956" s="228">
        <v>65</v>
      </c>
      <c r="F6956" s="228">
        <v>1426</v>
      </c>
      <c r="G6956" s="228">
        <v>139</v>
      </c>
      <c r="H6956" s="228">
        <v>358</v>
      </c>
      <c r="I6956" s="228">
        <v>352081.8</v>
      </c>
      <c r="J6956" s="228">
        <v>89206.720000000001</v>
      </c>
      <c r="K6956" s="228">
        <v>116719</v>
      </c>
      <c r="L6956" s="228">
        <v>639036.65</v>
      </c>
    </row>
    <row r="6957" spans="1:12">
      <c r="A6957" s="228">
        <v>2012</v>
      </c>
      <c r="B6957" s="228" t="s">
        <v>195</v>
      </c>
      <c r="C6957" s="228" t="s">
        <v>67</v>
      </c>
      <c r="D6957" s="228" t="s">
        <v>206</v>
      </c>
      <c r="E6957" s="228">
        <v>70</v>
      </c>
      <c r="F6957" s="228">
        <v>684</v>
      </c>
      <c r="G6957" s="228">
        <v>62</v>
      </c>
      <c r="H6957" s="228">
        <v>180</v>
      </c>
      <c r="I6957" s="228">
        <v>183143</v>
      </c>
      <c r="J6957" s="228">
        <v>48083.92</v>
      </c>
      <c r="K6957" s="228">
        <v>59227</v>
      </c>
      <c r="L6957" s="228">
        <v>304771.38</v>
      </c>
    </row>
    <row r="6958" spans="1:12">
      <c r="A6958" s="228">
        <v>2012</v>
      </c>
      <c r="B6958" s="228" t="s">
        <v>195</v>
      </c>
      <c r="C6958" s="228" t="s">
        <v>67</v>
      </c>
      <c r="D6958" s="228" t="s">
        <v>206</v>
      </c>
      <c r="E6958" s="228">
        <v>75</v>
      </c>
      <c r="F6958" s="228">
        <v>324</v>
      </c>
      <c r="G6958" s="228">
        <v>30</v>
      </c>
      <c r="H6958" s="228">
        <v>110</v>
      </c>
      <c r="I6958" s="228">
        <v>86893</v>
      </c>
      <c r="J6958" s="228">
        <v>19001.150000000001</v>
      </c>
      <c r="K6958" s="228">
        <v>12746</v>
      </c>
      <c r="L6958" s="228">
        <v>125257.60000000001</v>
      </c>
    </row>
    <row r="6959" spans="1:12">
      <c r="A6959" s="228">
        <v>2012</v>
      </c>
      <c r="B6959" s="228" t="s">
        <v>195</v>
      </c>
      <c r="C6959" s="228" t="s">
        <v>67</v>
      </c>
      <c r="D6959" s="228" t="s">
        <v>206</v>
      </c>
      <c r="E6959" s="228">
        <v>80</v>
      </c>
      <c r="F6959" s="228">
        <v>191</v>
      </c>
      <c r="G6959" s="228">
        <v>23</v>
      </c>
      <c r="H6959" s="228">
        <v>115</v>
      </c>
      <c r="I6959" s="228">
        <v>72881.87</v>
      </c>
      <c r="J6959" s="228">
        <v>8560.85</v>
      </c>
      <c r="K6959" s="228">
        <v>3153</v>
      </c>
      <c r="L6959" s="228">
        <v>88608.12</v>
      </c>
    </row>
    <row r="6960" spans="1:12">
      <c r="A6960" s="228">
        <v>2012</v>
      </c>
      <c r="B6960" s="228" t="s">
        <v>195</v>
      </c>
      <c r="C6960" s="228" t="s">
        <v>67</v>
      </c>
      <c r="D6960" s="228" t="s">
        <v>206</v>
      </c>
      <c r="E6960" s="228">
        <v>85</v>
      </c>
      <c r="F6960" s="228">
        <v>79</v>
      </c>
      <c r="G6960" s="228">
        <v>10</v>
      </c>
      <c r="H6960" s="228">
        <v>73</v>
      </c>
      <c r="I6960" s="228">
        <v>52580.63</v>
      </c>
      <c r="J6960" s="228">
        <v>4971.1499999999996</v>
      </c>
      <c r="K6960" s="228">
        <v>6475</v>
      </c>
      <c r="L6960" s="228">
        <v>64327.88</v>
      </c>
    </row>
    <row r="6961" spans="1:12">
      <c r="A6961" s="228">
        <v>2012</v>
      </c>
      <c r="B6961" s="228" t="s">
        <v>195</v>
      </c>
      <c r="C6961" s="228" t="s">
        <v>67</v>
      </c>
      <c r="D6961" s="228" t="s">
        <v>206</v>
      </c>
      <c r="E6961" s="228">
        <v>90</v>
      </c>
      <c r="F6961" s="228">
        <v>28</v>
      </c>
      <c r="G6961" s="228">
        <v>4</v>
      </c>
      <c r="H6961" s="228">
        <v>82</v>
      </c>
      <c r="I6961" s="228">
        <v>51809</v>
      </c>
      <c r="J6961" s="228">
        <v>3836.6</v>
      </c>
      <c r="K6961" s="228">
        <v>0</v>
      </c>
      <c r="L6961" s="228">
        <v>55950.1</v>
      </c>
    </row>
    <row r="6962" spans="1:12">
      <c r="A6962" s="228">
        <v>2012</v>
      </c>
      <c r="B6962" s="228" t="s">
        <v>195</v>
      </c>
      <c r="C6962" s="228" t="s">
        <v>67</v>
      </c>
      <c r="D6962" s="228" t="s">
        <v>206</v>
      </c>
      <c r="E6962" s="228">
        <v>95</v>
      </c>
      <c r="F6962" s="228">
        <v>5</v>
      </c>
      <c r="G6962" s="228">
        <v>0</v>
      </c>
      <c r="H6962" s="228">
        <v>0</v>
      </c>
      <c r="I6962" s="228">
        <v>0</v>
      </c>
      <c r="J6962" s="228">
        <v>0</v>
      </c>
      <c r="K6962" s="228">
        <v>0</v>
      </c>
      <c r="L6962" s="228">
        <v>0</v>
      </c>
    </row>
    <row r="6963" spans="1:12">
      <c r="A6963" s="228">
        <v>2013</v>
      </c>
      <c r="B6963" s="228" t="s">
        <v>192</v>
      </c>
      <c r="C6963" s="228" t="s">
        <v>61</v>
      </c>
      <c r="D6963" s="228" t="s">
        <v>205</v>
      </c>
      <c r="E6963" s="228">
        <v>0</v>
      </c>
      <c r="F6963" s="228">
        <v>107818</v>
      </c>
      <c r="G6963" s="228">
        <v>4667</v>
      </c>
      <c r="H6963" s="228">
        <v>13752</v>
      </c>
      <c r="I6963" s="228">
        <v>7706425.9500000002</v>
      </c>
      <c r="J6963" s="228">
        <v>1272013.31</v>
      </c>
      <c r="K6963" s="228">
        <v>125778.2</v>
      </c>
      <c r="L6963" s="228">
        <v>10291375.73</v>
      </c>
    </row>
    <row r="6964" spans="1:12">
      <c r="A6964" s="228">
        <v>2013</v>
      </c>
      <c r="B6964" s="228" t="s">
        <v>192</v>
      </c>
      <c r="C6964" s="228" t="s">
        <v>61</v>
      </c>
      <c r="D6964" s="228" t="s">
        <v>205</v>
      </c>
      <c r="E6964" s="228">
        <v>5</v>
      </c>
      <c r="F6964" s="228">
        <v>112529</v>
      </c>
      <c r="G6964" s="228">
        <v>2092</v>
      </c>
      <c r="H6964" s="228">
        <v>3617</v>
      </c>
      <c r="I6964" s="228">
        <v>2225266.12</v>
      </c>
      <c r="J6964" s="228">
        <v>561981.26</v>
      </c>
      <c r="K6964" s="228">
        <v>179605.5</v>
      </c>
      <c r="L6964" s="228">
        <v>3565633.35</v>
      </c>
    </row>
    <row r="6965" spans="1:12">
      <c r="A6965" s="228">
        <v>2013</v>
      </c>
      <c r="B6965" s="228" t="s">
        <v>192</v>
      </c>
      <c r="C6965" s="228" t="s">
        <v>61</v>
      </c>
      <c r="D6965" s="228" t="s">
        <v>205</v>
      </c>
      <c r="E6965" s="228">
        <v>10</v>
      </c>
      <c r="F6965" s="228">
        <v>107133</v>
      </c>
      <c r="G6965" s="228">
        <v>1535</v>
      </c>
      <c r="H6965" s="228">
        <v>3091</v>
      </c>
      <c r="I6965" s="228">
        <v>1905094.54</v>
      </c>
      <c r="J6965" s="228">
        <v>487170.91</v>
      </c>
      <c r="K6965" s="228">
        <v>332628.40000000002</v>
      </c>
      <c r="L6965" s="228">
        <v>3187022.99</v>
      </c>
    </row>
    <row r="6966" spans="1:12">
      <c r="A6966" s="228">
        <v>2013</v>
      </c>
      <c r="B6966" s="228" t="s">
        <v>192</v>
      </c>
      <c r="C6966" s="228" t="s">
        <v>61</v>
      </c>
      <c r="D6966" s="228" t="s">
        <v>205</v>
      </c>
      <c r="E6966" s="228">
        <v>15</v>
      </c>
      <c r="F6966" s="228">
        <v>108007</v>
      </c>
      <c r="G6966" s="228">
        <v>2959</v>
      </c>
      <c r="H6966" s="228">
        <v>6358</v>
      </c>
      <c r="I6966" s="228">
        <v>5004373.08</v>
      </c>
      <c r="J6966" s="228">
        <v>1053457.78</v>
      </c>
      <c r="K6966" s="228">
        <v>915340.15</v>
      </c>
      <c r="L6966" s="228">
        <v>8159850.5700000003</v>
      </c>
    </row>
    <row r="6967" spans="1:12">
      <c r="A6967" s="228">
        <v>2013</v>
      </c>
      <c r="B6967" s="228" t="s">
        <v>192</v>
      </c>
      <c r="C6967" s="228" t="s">
        <v>61</v>
      </c>
      <c r="D6967" s="228" t="s">
        <v>205</v>
      </c>
      <c r="E6967" s="228">
        <v>20</v>
      </c>
      <c r="F6967" s="228">
        <v>89397</v>
      </c>
      <c r="G6967" s="228">
        <v>2594</v>
      </c>
      <c r="H6967" s="228">
        <v>6331</v>
      </c>
      <c r="I6967" s="228">
        <v>5088492.58</v>
      </c>
      <c r="J6967" s="228">
        <v>1041855.15</v>
      </c>
      <c r="K6967" s="228">
        <v>756733.2</v>
      </c>
      <c r="L6967" s="228">
        <v>8283971.6600000001</v>
      </c>
    </row>
    <row r="6968" spans="1:12">
      <c r="A6968" s="228">
        <v>2013</v>
      </c>
      <c r="B6968" s="228" t="s">
        <v>192</v>
      </c>
      <c r="C6968" s="228" t="s">
        <v>61</v>
      </c>
      <c r="D6968" s="228" t="s">
        <v>205</v>
      </c>
      <c r="E6968" s="228">
        <v>25</v>
      </c>
      <c r="F6968" s="228">
        <v>77408</v>
      </c>
      <c r="G6968" s="228">
        <v>2078</v>
      </c>
      <c r="H6968" s="228">
        <v>4841</v>
      </c>
      <c r="I6968" s="228">
        <v>3541410</v>
      </c>
      <c r="J6968" s="228">
        <v>849342.45</v>
      </c>
      <c r="K6968" s="228">
        <v>688952.07</v>
      </c>
      <c r="L6968" s="228">
        <v>6468020.3300000001</v>
      </c>
    </row>
    <row r="6969" spans="1:12">
      <c r="A6969" s="228">
        <v>2013</v>
      </c>
      <c r="B6969" s="228" t="s">
        <v>192</v>
      </c>
      <c r="C6969" s="228" t="s">
        <v>61</v>
      </c>
      <c r="D6969" s="228" t="s">
        <v>205</v>
      </c>
      <c r="E6969" s="228">
        <v>30</v>
      </c>
      <c r="F6969" s="228">
        <v>113557</v>
      </c>
      <c r="G6969" s="228">
        <v>2624</v>
      </c>
      <c r="H6969" s="228">
        <v>6420</v>
      </c>
      <c r="I6969" s="228">
        <v>4577004.7300000004</v>
      </c>
      <c r="J6969" s="228">
        <v>1047500.14</v>
      </c>
      <c r="K6969" s="228">
        <v>700875.13</v>
      </c>
      <c r="L6969" s="228">
        <v>7857176.1900000004</v>
      </c>
    </row>
    <row r="6970" spans="1:12">
      <c r="A6970" s="228">
        <v>2013</v>
      </c>
      <c r="B6970" s="228" t="s">
        <v>192</v>
      </c>
      <c r="C6970" s="228" t="s">
        <v>61</v>
      </c>
      <c r="D6970" s="228" t="s">
        <v>205</v>
      </c>
      <c r="E6970" s="228">
        <v>35</v>
      </c>
      <c r="F6970" s="228">
        <v>121320</v>
      </c>
      <c r="G6970" s="228">
        <v>3285</v>
      </c>
      <c r="H6970" s="228">
        <v>8306</v>
      </c>
      <c r="I6970" s="228">
        <v>6094633.6900000004</v>
      </c>
      <c r="J6970" s="228">
        <v>1437652.96</v>
      </c>
      <c r="K6970" s="228">
        <v>1024844.4</v>
      </c>
      <c r="L6970" s="228">
        <v>10636469.960000001</v>
      </c>
    </row>
    <row r="6971" spans="1:12">
      <c r="A6971" s="228">
        <v>2013</v>
      </c>
      <c r="B6971" s="228" t="s">
        <v>192</v>
      </c>
      <c r="C6971" s="228" t="s">
        <v>61</v>
      </c>
      <c r="D6971" s="228" t="s">
        <v>205</v>
      </c>
      <c r="E6971" s="228">
        <v>40</v>
      </c>
      <c r="F6971" s="228">
        <v>126928</v>
      </c>
      <c r="G6971" s="228">
        <v>4555</v>
      </c>
      <c r="H6971" s="228">
        <v>9534</v>
      </c>
      <c r="I6971" s="228">
        <v>7692392.6900000004</v>
      </c>
      <c r="J6971" s="228">
        <v>2000415.88</v>
      </c>
      <c r="K6971" s="228">
        <v>1548139.05</v>
      </c>
      <c r="L6971" s="228">
        <v>14275480.470000001</v>
      </c>
    </row>
    <row r="6972" spans="1:12">
      <c r="A6972" s="228">
        <v>2013</v>
      </c>
      <c r="B6972" s="228" t="s">
        <v>192</v>
      </c>
      <c r="C6972" s="228" t="s">
        <v>61</v>
      </c>
      <c r="D6972" s="228" t="s">
        <v>205</v>
      </c>
      <c r="E6972" s="228">
        <v>45</v>
      </c>
      <c r="F6972" s="228">
        <v>120108</v>
      </c>
      <c r="G6972" s="228">
        <v>5785</v>
      </c>
      <c r="H6972" s="228">
        <v>11937</v>
      </c>
      <c r="I6972" s="228">
        <v>9564095.4299999997</v>
      </c>
      <c r="J6972" s="228">
        <v>2490101.21</v>
      </c>
      <c r="K6972" s="228">
        <v>1982745.75</v>
      </c>
      <c r="L6972" s="228">
        <v>16752952.15</v>
      </c>
    </row>
    <row r="6973" spans="1:12">
      <c r="A6973" s="228">
        <v>2013</v>
      </c>
      <c r="B6973" s="228" t="s">
        <v>192</v>
      </c>
      <c r="C6973" s="228" t="s">
        <v>61</v>
      </c>
      <c r="D6973" s="228" t="s">
        <v>205</v>
      </c>
      <c r="E6973" s="228">
        <v>50</v>
      </c>
      <c r="F6973" s="228">
        <v>127842</v>
      </c>
      <c r="G6973" s="228">
        <v>7974</v>
      </c>
      <c r="H6973" s="228">
        <v>17007</v>
      </c>
      <c r="I6973" s="228">
        <v>14663267.43</v>
      </c>
      <c r="J6973" s="228">
        <v>3741520.66</v>
      </c>
      <c r="K6973" s="228">
        <v>3474508.55</v>
      </c>
      <c r="L6973" s="228">
        <v>25539956.370000001</v>
      </c>
    </row>
    <row r="6974" spans="1:12">
      <c r="A6974" s="228">
        <v>2013</v>
      </c>
      <c r="B6974" s="228" t="s">
        <v>192</v>
      </c>
      <c r="C6974" s="228" t="s">
        <v>61</v>
      </c>
      <c r="D6974" s="228" t="s">
        <v>205</v>
      </c>
      <c r="E6974" s="228">
        <v>55</v>
      </c>
      <c r="F6974" s="228">
        <v>120649</v>
      </c>
      <c r="G6974" s="228">
        <v>10947</v>
      </c>
      <c r="H6974" s="228">
        <v>24330</v>
      </c>
      <c r="I6974" s="228">
        <v>21306127.91</v>
      </c>
      <c r="J6974" s="228">
        <v>5129606.18</v>
      </c>
      <c r="K6974" s="228">
        <v>6119880.2400000002</v>
      </c>
      <c r="L6974" s="228">
        <v>37103470.57</v>
      </c>
    </row>
    <row r="6975" spans="1:12">
      <c r="A6975" s="228">
        <v>2013</v>
      </c>
      <c r="B6975" s="228" t="s">
        <v>192</v>
      </c>
      <c r="C6975" s="228" t="s">
        <v>61</v>
      </c>
      <c r="D6975" s="228" t="s">
        <v>205</v>
      </c>
      <c r="E6975" s="228">
        <v>60</v>
      </c>
      <c r="F6975" s="228">
        <v>112935</v>
      </c>
      <c r="G6975" s="228">
        <v>13795</v>
      </c>
      <c r="H6975" s="228">
        <v>32162</v>
      </c>
      <c r="I6975" s="228">
        <v>28722989.350000001</v>
      </c>
      <c r="J6975" s="228">
        <v>6897428.4800000004</v>
      </c>
      <c r="K6975" s="228">
        <v>8827177.1500000004</v>
      </c>
      <c r="L6975" s="228">
        <v>50131417.289999999</v>
      </c>
    </row>
    <row r="6976" spans="1:12">
      <c r="A6976" s="228">
        <v>2013</v>
      </c>
      <c r="B6976" s="228" t="s">
        <v>192</v>
      </c>
      <c r="C6976" s="228" t="s">
        <v>61</v>
      </c>
      <c r="D6976" s="228" t="s">
        <v>205</v>
      </c>
      <c r="E6976" s="228">
        <v>65</v>
      </c>
      <c r="F6976" s="228">
        <v>96493</v>
      </c>
      <c r="G6976" s="228">
        <v>16654</v>
      </c>
      <c r="H6976" s="228">
        <v>42328</v>
      </c>
      <c r="I6976" s="228">
        <v>37117672.960000001</v>
      </c>
      <c r="J6976" s="228">
        <v>8373869.6600000001</v>
      </c>
      <c r="K6976" s="228">
        <v>11192260.4</v>
      </c>
      <c r="L6976" s="228">
        <v>63234375.799999997</v>
      </c>
    </row>
    <row r="6977" spans="1:12">
      <c r="A6977" s="228">
        <v>2013</v>
      </c>
      <c r="B6977" s="228" t="s">
        <v>192</v>
      </c>
      <c r="C6977" s="228" t="s">
        <v>61</v>
      </c>
      <c r="D6977" s="228" t="s">
        <v>205</v>
      </c>
      <c r="E6977" s="228">
        <v>70</v>
      </c>
      <c r="F6977" s="228">
        <v>64890</v>
      </c>
      <c r="G6977" s="228">
        <v>14953</v>
      </c>
      <c r="H6977" s="228">
        <v>39651</v>
      </c>
      <c r="I6977" s="228">
        <v>32487942.27</v>
      </c>
      <c r="J6977" s="228">
        <v>7510726.4800000004</v>
      </c>
      <c r="K6977" s="228">
        <v>10452992.35</v>
      </c>
      <c r="L6977" s="228">
        <v>55023369.270000003</v>
      </c>
    </row>
    <row r="6978" spans="1:12">
      <c r="A6978" s="228">
        <v>2013</v>
      </c>
      <c r="B6978" s="228" t="s">
        <v>192</v>
      </c>
      <c r="C6978" s="228" t="s">
        <v>61</v>
      </c>
      <c r="D6978" s="228" t="s">
        <v>205</v>
      </c>
      <c r="E6978" s="228">
        <v>75</v>
      </c>
      <c r="F6978" s="228">
        <v>44598</v>
      </c>
      <c r="G6978" s="228">
        <v>13633</v>
      </c>
      <c r="H6978" s="228">
        <v>42306</v>
      </c>
      <c r="I6978" s="228">
        <v>31179665.390000001</v>
      </c>
      <c r="J6978" s="228">
        <v>6413882.3600000003</v>
      </c>
      <c r="K6978" s="228">
        <v>8671130.1999999993</v>
      </c>
      <c r="L6978" s="228">
        <v>49851396.240000002</v>
      </c>
    </row>
    <row r="6979" spans="1:12">
      <c r="A6979" s="228">
        <v>2013</v>
      </c>
      <c r="B6979" s="228" t="s">
        <v>192</v>
      </c>
      <c r="C6979" s="228" t="s">
        <v>61</v>
      </c>
      <c r="D6979" s="228" t="s">
        <v>205</v>
      </c>
      <c r="E6979" s="228">
        <v>80</v>
      </c>
      <c r="F6979" s="228">
        <v>30868</v>
      </c>
      <c r="G6979" s="228">
        <v>11574</v>
      </c>
      <c r="H6979" s="228">
        <v>40682</v>
      </c>
      <c r="I6979" s="228">
        <v>26675291.289999999</v>
      </c>
      <c r="J6979" s="228">
        <v>5031598.53</v>
      </c>
      <c r="K6979" s="228">
        <v>6131675.5999999996</v>
      </c>
      <c r="L6979" s="228">
        <v>40125715.359999999</v>
      </c>
    </row>
    <row r="6980" spans="1:12">
      <c r="A6980" s="228">
        <v>2013</v>
      </c>
      <c r="B6980" s="228" t="s">
        <v>192</v>
      </c>
      <c r="C6980" s="228" t="s">
        <v>61</v>
      </c>
      <c r="D6980" s="228" t="s">
        <v>205</v>
      </c>
      <c r="E6980" s="228">
        <v>85</v>
      </c>
      <c r="F6980" s="228">
        <v>14704</v>
      </c>
      <c r="G6980" s="228">
        <v>5515</v>
      </c>
      <c r="H6980" s="228">
        <v>23569</v>
      </c>
      <c r="I6980" s="228">
        <v>13801251.83</v>
      </c>
      <c r="J6980" s="228">
        <v>2292952.52</v>
      </c>
      <c r="K6980" s="228">
        <v>2646407.65</v>
      </c>
      <c r="L6980" s="228">
        <v>19624266.789999999</v>
      </c>
    </row>
    <row r="6981" spans="1:12">
      <c r="A6981" s="228">
        <v>2013</v>
      </c>
      <c r="B6981" s="228" t="s">
        <v>192</v>
      </c>
      <c r="C6981" s="228" t="s">
        <v>61</v>
      </c>
      <c r="D6981" s="228" t="s">
        <v>205</v>
      </c>
      <c r="E6981" s="228">
        <v>90</v>
      </c>
      <c r="F6981" s="228">
        <v>3361</v>
      </c>
      <c r="G6981" s="228">
        <v>1093</v>
      </c>
      <c r="H6981" s="228">
        <v>6679</v>
      </c>
      <c r="I6981" s="228">
        <v>3188792.15</v>
      </c>
      <c r="J6981" s="228">
        <v>418990.25</v>
      </c>
      <c r="K6981" s="228">
        <v>400242.85</v>
      </c>
      <c r="L6981" s="228">
        <v>4198256.3600000003</v>
      </c>
    </row>
    <row r="6982" spans="1:12">
      <c r="A6982" s="228">
        <v>2013</v>
      </c>
      <c r="B6982" s="228" t="s">
        <v>192</v>
      </c>
      <c r="C6982" s="228" t="s">
        <v>61</v>
      </c>
      <c r="D6982" s="228" t="s">
        <v>205</v>
      </c>
      <c r="E6982" s="228">
        <v>95</v>
      </c>
      <c r="F6982" s="228">
        <v>660</v>
      </c>
      <c r="G6982" s="228">
        <v>183</v>
      </c>
      <c r="H6982" s="228">
        <v>1517</v>
      </c>
      <c r="I6982" s="228">
        <v>759658.87</v>
      </c>
      <c r="J6982" s="228">
        <v>86410.44</v>
      </c>
      <c r="K6982" s="228">
        <v>61930</v>
      </c>
      <c r="L6982" s="228">
        <v>931418.82</v>
      </c>
    </row>
    <row r="6983" spans="1:12">
      <c r="A6983" s="228">
        <v>2013</v>
      </c>
      <c r="B6983" s="228" t="s">
        <v>192</v>
      </c>
      <c r="C6983" s="228" t="s">
        <v>61</v>
      </c>
      <c r="D6983" s="228" t="s">
        <v>206</v>
      </c>
      <c r="E6983" s="228">
        <v>0</v>
      </c>
      <c r="F6983" s="228">
        <v>101101</v>
      </c>
      <c r="G6983" s="228">
        <v>3394</v>
      </c>
      <c r="H6983" s="228">
        <v>11076</v>
      </c>
      <c r="I6983" s="228">
        <v>6007089.9800000004</v>
      </c>
      <c r="J6983" s="228">
        <v>921926.6</v>
      </c>
      <c r="K6983" s="228">
        <v>81546.5</v>
      </c>
      <c r="L6983" s="228">
        <v>7732800.1100000003</v>
      </c>
    </row>
    <row r="6984" spans="1:12">
      <c r="A6984" s="228">
        <v>2013</v>
      </c>
      <c r="B6984" s="228" t="s">
        <v>192</v>
      </c>
      <c r="C6984" s="228" t="s">
        <v>61</v>
      </c>
      <c r="D6984" s="228" t="s">
        <v>206</v>
      </c>
      <c r="E6984" s="228">
        <v>5</v>
      </c>
      <c r="F6984" s="228">
        <v>106103</v>
      </c>
      <c r="G6984" s="228">
        <v>1728</v>
      </c>
      <c r="H6984" s="228">
        <v>2898</v>
      </c>
      <c r="I6984" s="228">
        <v>1801151.17</v>
      </c>
      <c r="J6984" s="228">
        <v>423533.83</v>
      </c>
      <c r="K6984" s="228">
        <v>150070.85</v>
      </c>
      <c r="L6984" s="228">
        <v>2866940.53</v>
      </c>
    </row>
    <row r="6985" spans="1:12">
      <c r="A6985" s="228">
        <v>2013</v>
      </c>
      <c r="B6985" s="228" t="s">
        <v>192</v>
      </c>
      <c r="C6985" s="228" t="s">
        <v>61</v>
      </c>
      <c r="D6985" s="228" t="s">
        <v>206</v>
      </c>
      <c r="E6985" s="228">
        <v>10</v>
      </c>
      <c r="F6985" s="228">
        <v>100509</v>
      </c>
      <c r="G6985" s="228">
        <v>1300</v>
      </c>
      <c r="H6985" s="228">
        <v>3541</v>
      </c>
      <c r="I6985" s="228">
        <v>2026121.48</v>
      </c>
      <c r="J6985" s="228">
        <v>390306.5</v>
      </c>
      <c r="K6985" s="228">
        <v>360872.35</v>
      </c>
      <c r="L6985" s="228">
        <v>3216882.68</v>
      </c>
    </row>
    <row r="6986" spans="1:12">
      <c r="A6986" s="228">
        <v>2013</v>
      </c>
      <c r="B6986" s="228" t="s">
        <v>192</v>
      </c>
      <c r="C6986" s="228" t="s">
        <v>61</v>
      </c>
      <c r="D6986" s="228" t="s">
        <v>206</v>
      </c>
      <c r="E6986" s="228">
        <v>15</v>
      </c>
      <c r="F6986" s="228">
        <v>102922</v>
      </c>
      <c r="G6986" s="228">
        <v>3561</v>
      </c>
      <c r="H6986" s="228">
        <v>10057</v>
      </c>
      <c r="I6986" s="228">
        <v>7433770.0499999998</v>
      </c>
      <c r="J6986" s="228">
        <v>1120949.23</v>
      </c>
      <c r="K6986" s="228">
        <v>990169</v>
      </c>
      <c r="L6986" s="228">
        <v>10950444.189999999</v>
      </c>
    </row>
    <row r="6987" spans="1:12">
      <c r="A6987" s="228">
        <v>2013</v>
      </c>
      <c r="B6987" s="228" t="s">
        <v>192</v>
      </c>
      <c r="C6987" s="228" t="s">
        <v>61</v>
      </c>
      <c r="D6987" s="228" t="s">
        <v>206</v>
      </c>
      <c r="E6987" s="228">
        <v>20</v>
      </c>
      <c r="F6987" s="228">
        <v>91401</v>
      </c>
      <c r="G6987" s="228">
        <v>4280</v>
      </c>
      <c r="H6987" s="228">
        <v>11157</v>
      </c>
      <c r="I6987" s="228">
        <v>7914678.7699999996</v>
      </c>
      <c r="J6987" s="228">
        <v>1430235.13</v>
      </c>
      <c r="K6987" s="228">
        <v>669916</v>
      </c>
      <c r="L6987" s="228">
        <v>11740492.32</v>
      </c>
    </row>
    <row r="6988" spans="1:12">
      <c r="A6988" s="228">
        <v>2013</v>
      </c>
      <c r="B6988" s="228" t="s">
        <v>192</v>
      </c>
      <c r="C6988" s="228" t="s">
        <v>61</v>
      </c>
      <c r="D6988" s="228" t="s">
        <v>206</v>
      </c>
      <c r="E6988" s="228">
        <v>25</v>
      </c>
      <c r="F6988" s="228">
        <v>93960</v>
      </c>
      <c r="G6988" s="228">
        <v>5491</v>
      </c>
      <c r="H6988" s="228">
        <v>17918</v>
      </c>
      <c r="I6988" s="228">
        <v>13264132.210000001</v>
      </c>
      <c r="J6988" s="228">
        <v>3016939.41</v>
      </c>
      <c r="K6988" s="228">
        <v>767767</v>
      </c>
      <c r="L6988" s="228">
        <v>19811867.030000001</v>
      </c>
    </row>
    <row r="6989" spans="1:12">
      <c r="A6989" s="228">
        <v>2013</v>
      </c>
      <c r="B6989" s="228" t="s">
        <v>192</v>
      </c>
      <c r="C6989" s="228" t="s">
        <v>61</v>
      </c>
      <c r="D6989" s="228" t="s">
        <v>206</v>
      </c>
      <c r="E6989" s="228">
        <v>30</v>
      </c>
      <c r="F6989" s="228">
        <v>128910</v>
      </c>
      <c r="G6989" s="228">
        <v>9447</v>
      </c>
      <c r="H6989" s="228">
        <v>33868</v>
      </c>
      <c r="I6989" s="228">
        <v>24947454.489999998</v>
      </c>
      <c r="J6989" s="228">
        <v>5555059.4000000004</v>
      </c>
      <c r="K6989" s="228">
        <v>964993.4</v>
      </c>
      <c r="L6989" s="228">
        <v>36602189.380000003</v>
      </c>
    </row>
    <row r="6990" spans="1:12">
      <c r="A6990" s="228">
        <v>2013</v>
      </c>
      <c r="B6990" s="228" t="s">
        <v>192</v>
      </c>
      <c r="C6990" s="228" t="s">
        <v>61</v>
      </c>
      <c r="D6990" s="228" t="s">
        <v>206</v>
      </c>
      <c r="E6990" s="228">
        <v>35</v>
      </c>
      <c r="F6990" s="228">
        <v>131710</v>
      </c>
      <c r="G6990" s="228">
        <v>9147</v>
      </c>
      <c r="H6990" s="228">
        <v>27164</v>
      </c>
      <c r="I6990" s="228">
        <v>21786594.280000001</v>
      </c>
      <c r="J6990" s="228">
        <v>4726642.1900000004</v>
      </c>
      <c r="K6990" s="228">
        <v>1316594</v>
      </c>
      <c r="L6990" s="228">
        <v>32631633.539999999</v>
      </c>
    </row>
    <row r="6991" spans="1:12">
      <c r="A6991" s="228">
        <v>2013</v>
      </c>
      <c r="B6991" s="228" t="s">
        <v>192</v>
      </c>
      <c r="C6991" s="228" t="s">
        <v>61</v>
      </c>
      <c r="D6991" s="228" t="s">
        <v>206</v>
      </c>
      <c r="E6991" s="228">
        <v>40</v>
      </c>
      <c r="F6991" s="228">
        <v>138752</v>
      </c>
      <c r="G6991" s="228">
        <v>7831</v>
      </c>
      <c r="H6991" s="228">
        <v>18867</v>
      </c>
      <c r="I6991" s="228">
        <v>15395340.15</v>
      </c>
      <c r="J6991" s="228">
        <v>3443772.2</v>
      </c>
      <c r="K6991" s="228">
        <v>1687771.45</v>
      </c>
      <c r="L6991" s="228">
        <v>24768540.420000002</v>
      </c>
    </row>
    <row r="6992" spans="1:12">
      <c r="A6992" s="228">
        <v>2013</v>
      </c>
      <c r="B6992" s="228" t="s">
        <v>192</v>
      </c>
      <c r="C6992" s="228" t="s">
        <v>61</v>
      </c>
      <c r="D6992" s="228" t="s">
        <v>206</v>
      </c>
      <c r="E6992" s="228">
        <v>45</v>
      </c>
      <c r="F6992" s="228">
        <v>129229</v>
      </c>
      <c r="G6992" s="228">
        <v>7767</v>
      </c>
      <c r="H6992" s="228">
        <v>17695</v>
      </c>
      <c r="I6992" s="228">
        <v>14425528.9</v>
      </c>
      <c r="J6992" s="228">
        <v>3395018.6</v>
      </c>
      <c r="K6992" s="228">
        <v>2202900.2000000002</v>
      </c>
      <c r="L6992" s="228">
        <v>23989244.699999999</v>
      </c>
    </row>
    <row r="6993" spans="1:12">
      <c r="A6993" s="228">
        <v>2013</v>
      </c>
      <c r="B6993" s="228" t="s">
        <v>192</v>
      </c>
      <c r="C6993" s="228" t="s">
        <v>61</v>
      </c>
      <c r="D6993" s="228" t="s">
        <v>206</v>
      </c>
      <c r="E6993" s="228">
        <v>50</v>
      </c>
      <c r="F6993" s="228">
        <v>137346</v>
      </c>
      <c r="G6993" s="228">
        <v>9962</v>
      </c>
      <c r="H6993" s="228">
        <v>21393</v>
      </c>
      <c r="I6993" s="228">
        <v>17875570.57</v>
      </c>
      <c r="J6993" s="228">
        <v>4279596.66</v>
      </c>
      <c r="K6993" s="228">
        <v>3151356.9</v>
      </c>
      <c r="L6993" s="228">
        <v>29835417.98</v>
      </c>
    </row>
    <row r="6994" spans="1:12">
      <c r="A6994" s="228">
        <v>2013</v>
      </c>
      <c r="B6994" s="228" t="s">
        <v>192</v>
      </c>
      <c r="C6994" s="228" t="s">
        <v>61</v>
      </c>
      <c r="D6994" s="228" t="s">
        <v>206</v>
      </c>
      <c r="E6994" s="228">
        <v>55</v>
      </c>
      <c r="F6994" s="228">
        <v>130145</v>
      </c>
      <c r="G6994" s="228">
        <v>11735</v>
      </c>
      <c r="H6994" s="228">
        <v>26815</v>
      </c>
      <c r="I6994" s="228">
        <v>21565418.309999999</v>
      </c>
      <c r="J6994" s="228">
        <v>5033120.96</v>
      </c>
      <c r="K6994" s="228">
        <v>4703166.6500000004</v>
      </c>
      <c r="L6994" s="228">
        <v>36241346.539999999</v>
      </c>
    </row>
    <row r="6995" spans="1:12">
      <c r="A6995" s="228">
        <v>2013</v>
      </c>
      <c r="B6995" s="228" t="s">
        <v>192</v>
      </c>
      <c r="C6995" s="228" t="s">
        <v>61</v>
      </c>
      <c r="D6995" s="228" t="s">
        <v>206</v>
      </c>
      <c r="E6995" s="228">
        <v>60</v>
      </c>
      <c r="F6995" s="228">
        <v>119853</v>
      </c>
      <c r="G6995" s="228">
        <v>13807</v>
      </c>
      <c r="H6995" s="228">
        <v>33881</v>
      </c>
      <c r="I6995" s="228">
        <v>27762254.039999999</v>
      </c>
      <c r="J6995" s="228">
        <v>6176270.4500000002</v>
      </c>
      <c r="K6995" s="228">
        <v>7053757.7999999998</v>
      </c>
      <c r="L6995" s="228">
        <v>46297867.130000003</v>
      </c>
    </row>
    <row r="6996" spans="1:12">
      <c r="A6996" s="228">
        <v>2013</v>
      </c>
      <c r="B6996" s="228" t="s">
        <v>192</v>
      </c>
      <c r="C6996" s="228" t="s">
        <v>61</v>
      </c>
      <c r="D6996" s="228" t="s">
        <v>206</v>
      </c>
      <c r="E6996" s="228">
        <v>65</v>
      </c>
      <c r="F6996" s="228">
        <v>100903</v>
      </c>
      <c r="G6996" s="228">
        <v>16417</v>
      </c>
      <c r="H6996" s="228">
        <v>42335</v>
      </c>
      <c r="I6996" s="228">
        <v>33316838.93</v>
      </c>
      <c r="J6996" s="228">
        <v>6999898.9500000002</v>
      </c>
      <c r="K6996" s="228">
        <v>9307639.5500000007</v>
      </c>
      <c r="L6996" s="228">
        <v>55059920.770000003</v>
      </c>
    </row>
    <row r="6997" spans="1:12">
      <c r="A6997" s="228">
        <v>2013</v>
      </c>
      <c r="B6997" s="228" t="s">
        <v>192</v>
      </c>
      <c r="C6997" s="228" t="s">
        <v>61</v>
      </c>
      <c r="D6997" s="228" t="s">
        <v>206</v>
      </c>
      <c r="E6997" s="228">
        <v>70</v>
      </c>
      <c r="F6997" s="228">
        <v>67141</v>
      </c>
      <c r="G6997" s="228">
        <v>14059</v>
      </c>
      <c r="H6997" s="228">
        <v>43303</v>
      </c>
      <c r="I6997" s="228">
        <v>32276555.170000002</v>
      </c>
      <c r="J6997" s="228">
        <v>6447757</v>
      </c>
      <c r="K6997" s="228">
        <v>9243058.9000000004</v>
      </c>
      <c r="L6997" s="228">
        <v>51983903.939999998</v>
      </c>
    </row>
    <row r="6998" spans="1:12">
      <c r="A6998" s="228">
        <v>2013</v>
      </c>
      <c r="B6998" s="228" t="s">
        <v>192</v>
      </c>
      <c r="C6998" s="228" t="s">
        <v>61</v>
      </c>
      <c r="D6998" s="228" t="s">
        <v>206</v>
      </c>
      <c r="E6998" s="228">
        <v>75</v>
      </c>
      <c r="F6998" s="228">
        <v>48832</v>
      </c>
      <c r="G6998" s="228">
        <v>12183</v>
      </c>
      <c r="H6998" s="228">
        <v>42804</v>
      </c>
      <c r="I6998" s="228">
        <v>29583053.760000002</v>
      </c>
      <c r="J6998" s="228">
        <v>5597243.7800000003</v>
      </c>
      <c r="K6998" s="228">
        <v>7211567.8399999999</v>
      </c>
      <c r="L6998" s="228">
        <v>45367883.219999999</v>
      </c>
    </row>
    <row r="6999" spans="1:12">
      <c r="A6999" s="228">
        <v>2013</v>
      </c>
      <c r="B6999" s="228" t="s">
        <v>192</v>
      </c>
      <c r="C6999" s="228" t="s">
        <v>61</v>
      </c>
      <c r="D6999" s="228" t="s">
        <v>206</v>
      </c>
      <c r="E6999" s="228">
        <v>80</v>
      </c>
      <c r="F6999" s="228">
        <v>36783</v>
      </c>
      <c r="G6999" s="228">
        <v>10024</v>
      </c>
      <c r="H6999" s="228">
        <v>43498</v>
      </c>
      <c r="I6999" s="228">
        <v>26549996.510000002</v>
      </c>
      <c r="J6999" s="228">
        <v>4422678.8600000003</v>
      </c>
      <c r="K6999" s="228">
        <v>4966600.05</v>
      </c>
      <c r="L6999" s="228">
        <v>37934253.960000001</v>
      </c>
    </row>
    <row r="7000" spans="1:12">
      <c r="A7000" s="228">
        <v>2013</v>
      </c>
      <c r="B7000" s="228" t="s">
        <v>192</v>
      </c>
      <c r="C7000" s="228" t="s">
        <v>61</v>
      </c>
      <c r="D7000" s="228" t="s">
        <v>206</v>
      </c>
      <c r="E7000" s="228">
        <v>85</v>
      </c>
      <c r="F7000" s="228">
        <v>22217</v>
      </c>
      <c r="G7000" s="228">
        <v>6068</v>
      </c>
      <c r="H7000" s="228">
        <v>36380</v>
      </c>
      <c r="I7000" s="228">
        <v>19921149.280000001</v>
      </c>
      <c r="J7000" s="228">
        <v>2659398.98</v>
      </c>
      <c r="K7000" s="228">
        <v>2607282.75</v>
      </c>
      <c r="L7000" s="228">
        <v>26194553.579999998</v>
      </c>
    </row>
    <row r="7001" spans="1:12">
      <c r="A7001" s="228">
        <v>2013</v>
      </c>
      <c r="B7001" s="228" t="s">
        <v>192</v>
      </c>
      <c r="C7001" s="228" t="s">
        <v>61</v>
      </c>
      <c r="D7001" s="228" t="s">
        <v>206</v>
      </c>
      <c r="E7001" s="228">
        <v>90</v>
      </c>
      <c r="F7001" s="228">
        <v>8865</v>
      </c>
      <c r="G7001" s="228">
        <v>1906</v>
      </c>
      <c r="H7001" s="228">
        <v>15998</v>
      </c>
      <c r="I7001" s="228">
        <v>7874406.7800000003</v>
      </c>
      <c r="J7001" s="228">
        <v>915335.72</v>
      </c>
      <c r="K7001" s="228">
        <v>664034</v>
      </c>
      <c r="L7001" s="228">
        <v>9838067.4700000007</v>
      </c>
    </row>
    <row r="7002" spans="1:12">
      <c r="A7002" s="228">
        <v>2013</v>
      </c>
      <c r="B7002" s="228" t="s">
        <v>192</v>
      </c>
      <c r="C7002" s="228" t="s">
        <v>61</v>
      </c>
      <c r="D7002" s="228" t="s">
        <v>206</v>
      </c>
      <c r="E7002" s="228">
        <v>95</v>
      </c>
      <c r="F7002" s="228">
        <v>2447</v>
      </c>
      <c r="G7002" s="228">
        <v>443</v>
      </c>
      <c r="H7002" s="228">
        <v>4335</v>
      </c>
      <c r="I7002" s="228">
        <v>1945912.48</v>
      </c>
      <c r="J7002" s="228">
        <v>219857.03</v>
      </c>
      <c r="K7002" s="228">
        <v>99429</v>
      </c>
      <c r="L7002" s="228">
        <v>2315132.58</v>
      </c>
    </row>
    <row r="7003" spans="1:12">
      <c r="A7003" s="228">
        <v>2013</v>
      </c>
      <c r="B7003" s="228" t="s">
        <v>192</v>
      </c>
      <c r="C7003" s="228" t="s">
        <v>62</v>
      </c>
      <c r="D7003" s="228" t="s">
        <v>205</v>
      </c>
      <c r="E7003" s="228">
        <v>0</v>
      </c>
      <c r="F7003" s="228">
        <v>74376</v>
      </c>
      <c r="G7003" s="228">
        <v>2719</v>
      </c>
      <c r="H7003" s="228">
        <v>8934</v>
      </c>
      <c r="I7003" s="228">
        <v>5470681.9500000002</v>
      </c>
      <c r="J7003" s="228">
        <v>1006704.19</v>
      </c>
      <c r="K7003" s="228">
        <v>210568</v>
      </c>
      <c r="L7003" s="228">
        <v>7234497.8300000001</v>
      </c>
    </row>
    <row r="7004" spans="1:12">
      <c r="A7004" s="228">
        <v>2013</v>
      </c>
      <c r="B7004" s="228" t="s">
        <v>192</v>
      </c>
      <c r="C7004" s="228" t="s">
        <v>62</v>
      </c>
      <c r="D7004" s="228" t="s">
        <v>205</v>
      </c>
      <c r="E7004" s="228">
        <v>5</v>
      </c>
      <c r="F7004" s="228">
        <v>77631</v>
      </c>
      <c r="G7004" s="228">
        <v>1145</v>
      </c>
      <c r="H7004" s="228">
        <v>1743</v>
      </c>
      <c r="I7004" s="228">
        <v>1345351.45</v>
      </c>
      <c r="J7004" s="228">
        <v>436259.67</v>
      </c>
      <c r="K7004" s="228">
        <v>120395</v>
      </c>
      <c r="L7004" s="228">
        <v>2171953.71</v>
      </c>
    </row>
    <row r="7005" spans="1:12">
      <c r="A7005" s="228">
        <v>2013</v>
      </c>
      <c r="B7005" s="228" t="s">
        <v>192</v>
      </c>
      <c r="C7005" s="228" t="s">
        <v>62</v>
      </c>
      <c r="D7005" s="228" t="s">
        <v>205</v>
      </c>
      <c r="E7005" s="228">
        <v>10</v>
      </c>
      <c r="F7005" s="228">
        <v>73691</v>
      </c>
      <c r="G7005" s="228">
        <v>962</v>
      </c>
      <c r="H7005" s="228">
        <v>1452</v>
      </c>
      <c r="I7005" s="228">
        <v>1165083.95</v>
      </c>
      <c r="J7005" s="228">
        <v>367936.19</v>
      </c>
      <c r="K7005" s="228">
        <v>193401</v>
      </c>
      <c r="L7005" s="228">
        <v>1902579.06</v>
      </c>
    </row>
    <row r="7006" spans="1:12">
      <c r="A7006" s="228">
        <v>2013</v>
      </c>
      <c r="B7006" s="228" t="s">
        <v>192</v>
      </c>
      <c r="C7006" s="228" t="s">
        <v>62</v>
      </c>
      <c r="D7006" s="228" t="s">
        <v>205</v>
      </c>
      <c r="E7006" s="228">
        <v>15</v>
      </c>
      <c r="F7006" s="228">
        <v>76981</v>
      </c>
      <c r="G7006" s="228">
        <v>2372</v>
      </c>
      <c r="H7006" s="228">
        <v>3599</v>
      </c>
      <c r="I7006" s="228">
        <v>3586914.01</v>
      </c>
      <c r="J7006" s="228">
        <v>1028429.77</v>
      </c>
      <c r="K7006" s="228">
        <v>540157</v>
      </c>
      <c r="L7006" s="228">
        <v>5903996.9800000004</v>
      </c>
    </row>
    <row r="7007" spans="1:12">
      <c r="A7007" s="228">
        <v>2013</v>
      </c>
      <c r="B7007" s="228" t="s">
        <v>192</v>
      </c>
      <c r="C7007" s="228" t="s">
        <v>62</v>
      </c>
      <c r="D7007" s="228" t="s">
        <v>205</v>
      </c>
      <c r="E7007" s="228">
        <v>20</v>
      </c>
      <c r="F7007" s="228">
        <v>65623</v>
      </c>
      <c r="G7007" s="228">
        <v>2281</v>
      </c>
      <c r="H7007" s="228">
        <v>3972</v>
      </c>
      <c r="I7007" s="228">
        <v>3681860.82</v>
      </c>
      <c r="J7007" s="228">
        <v>1056419.06</v>
      </c>
      <c r="K7007" s="228">
        <v>714782</v>
      </c>
      <c r="L7007" s="228">
        <v>6115348.2199999997</v>
      </c>
    </row>
    <row r="7008" spans="1:12">
      <c r="A7008" s="228">
        <v>2013</v>
      </c>
      <c r="B7008" s="228" t="s">
        <v>192</v>
      </c>
      <c r="C7008" s="228" t="s">
        <v>62</v>
      </c>
      <c r="D7008" s="228" t="s">
        <v>205</v>
      </c>
      <c r="E7008" s="228">
        <v>25</v>
      </c>
      <c r="F7008" s="228">
        <v>54193</v>
      </c>
      <c r="G7008" s="228">
        <v>1464</v>
      </c>
      <c r="H7008" s="228">
        <v>2563</v>
      </c>
      <c r="I7008" s="228">
        <v>2200136.7000000002</v>
      </c>
      <c r="J7008" s="228">
        <v>700040.68</v>
      </c>
      <c r="K7008" s="228">
        <v>437718</v>
      </c>
      <c r="L7008" s="228">
        <v>3914020</v>
      </c>
    </row>
    <row r="7009" spans="1:12">
      <c r="A7009" s="228">
        <v>2013</v>
      </c>
      <c r="B7009" s="228" t="s">
        <v>192</v>
      </c>
      <c r="C7009" s="228" t="s">
        <v>62</v>
      </c>
      <c r="D7009" s="228" t="s">
        <v>205</v>
      </c>
      <c r="E7009" s="228">
        <v>30</v>
      </c>
      <c r="F7009" s="228">
        <v>81256</v>
      </c>
      <c r="G7009" s="228">
        <v>2109</v>
      </c>
      <c r="H7009" s="228">
        <v>4081</v>
      </c>
      <c r="I7009" s="228">
        <v>3308017.46</v>
      </c>
      <c r="J7009" s="228">
        <v>1117251.77</v>
      </c>
      <c r="K7009" s="228">
        <v>629408</v>
      </c>
      <c r="L7009" s="228">
        <v>5850236.1900000004</v>
      </c>
    </row>
    <row r="7010" spans="1:12">
      <c r="A7010" s="228">
        <v>2013</v>
      </c>
      <c r="B7010" s="228" t="s">
        <v>192</v>
      </c>
      <c r="C7010" s="228" t="s">
        <v>62</v>
      </c>
      <c r="D7010" s="228" t="s">
        <v>205</v>
      </c>
      <c r="E7010" s="228">
        <v>35</v>
      </c>
      <c r="F7010" s="228">
        <v>85773</v>
      </c>
      <c r="G7010" s="228">
        <v>2947</v>
      </c>
      <c r="H7010" s="228">
        <v>5307</v>
      </c>
      <c r="I7010" s="228">
        <v>4038111.09</v>
      </c>
      <c r="J7010" s="228">
        <v>1346926.72</v>
      </c>
      <c r="K7010" s="228">
        <v>566010.5</v>
      </c>
      <c r="L7010" s="228">
        <v>6943963.5300000003</v>
      </c>
    </row>
    <row r="7011" spans="1:12">
      <c r="A7011" s="228">
        <v>2013</v>
      </c>
      <c r="B7011" s="228" t="s">
        <v>192</v>
      </c>
      <c r="C7011" s="228" t="s">
        <v>62</v>
      </c>
      <c r="D7011" s="228" t="s">
        <v>205</v>
      </c>
      <c r="E7011" s="228">
        <v>40</v>
      </c>
      <c r="F7011" s="228">
        <v>92649</v>
      </c>
      <c r="G7011" s="228">
        <v>3805</v>
      </c>
      <c r="H7011" s="228">
        <v>7535</v>
      </c>
      <c r="I7011" s="228">
        <v>6157338.0599999996</v>
      </c>
      <c r="J7011" s="228">
        <v>1981769.62</v>
      </c>
      <c r="K7011" s="228">
        <v>1118381</v>
      </c>
      <c r="L7011" s="228">
        <v>10438540.529999999</v>
      </c>
    </row>
    <row r="7012" spans="1:12">
      <c r="A7012" s="228">
        <v>2013</v>
      </c>
      <c r="B7012" s="228" t="s">
        <v>192</v>
      </c>
      <c r="C7012" s="228" t="s">
        <v>62</v>
      </c>
      <c r="D7012" s="228" t="s">
        <v>205</v>
      </c>
      <c r="E7012" s="228">
        <v>45</v>
      </c>
      <c r="F7012" s="228">
        <v>88624</v>
      </c>
      <c r="G7012" s="228">
        <v>4617</v>
      </c>
      <c r="H7012" s="228">
        <v>8767</v>
      </c>
      <c r="I7012" s="228">
        <v>7066352.5199999996</v>
      </c>
      <c r="J7012" s="228">
        <v>2395894.36</v>
      </c>
      <c r="K7012" s="228">
        <v>1194384.25</v>
      </c>
      <c r="L7012" s="228">
        <v>11849378.51</v>
      </c>
    </row>
    <row r="7013" spans="1:12">
      <c r="A7013" s="228">
        <v>2013</v>
      </c>
      <c r="B7013" s="228" t="s">
        <v>192</v>
      </c>
      <c r="C7013" s="228" t="s">
        <v>62</v>
      </c>
      <c r="D7013" s="228" t="s">
        <v>205</v>
      </c>
      <c r="E7013" s="228">
        <v>50</v>
      </c>
      <c r="F7013" s="228">
        <v>93715</v>
      </c>
      <c r="G7013" s="228">
        <v>6433</v>
      </c>
      <c r="H7013" s="228">
        <v>12852</v>
      </c>
      <c r="I7013" s="228">
        <v>11483004.300000001</v>
      </c>
      <c r="J7013" s="228">
        <v>3690886.79</v>
      </c>
      <c r="K7013" s="228">
        <v>2490138.7000000002</v>
      </c>
      <c r="L7013" s="228">
        <v>19516591.940000001</v>
      </c>
    </row>
    <row r="7014" spans="1:12">
      <c r="A7014" s="228">
        <v>2013</v>
      </c>
      <c r="B7014" s="228" t="s">
        <v>192</v>
      </c>
      <c r="C7014" s="228" t="s">
        <v>62</v>
      </c>
      <c r="D7014" s="228" t="s">
        <v>205</v>
      </c>
      <c r="E7014" s="228">
        <v>55</v>
      </c>
      <c r="F7014" s="228">
        <v>88919</v>
      </c>
      <c r="G7014" s="228">
        <v>8415</v>
      </c>
      <c r="H7014" s="228">
        <v>17451</v>
      </c>
      <c r="I7014" s="228">
        <v>15583416.109999999</v>
      </c>
      <c r="J7014" s="228">
        <v>4755904.2</v>
      </c>
      <c r="K7014" s="228">
        <v>3813438.6</v>
      </c>
      <c r="L7014" s="228">
        <v>26258382.59</v>
      </c>
    </row>
    <row r="7015" spans="1:12">
      <c r="A7015" s="228">
        <v>2013</v>
      </c>
      <c r="B7015" s="228" t="s">
        <v>192</v>
      </c>
      <c r="C7015" s="228" t="s">
        <v>62</v>
      </c>
      <c r="D7015" s="228" t="s">
        <v>205</v>
      </c>
      <c r="E7015" s="228">
        <v>60</v>
      </c>
      <c r="F7015" s="228">
        <v>82468</v>
      </c>
      <c r="G7015" s="228">
        <v>10922</v>
      </c>
      <c r="H7015" s="228">
        <v>23193</v>
      </c>
      <c r="I7015" s="228">
        <v>21836264.129999999</v>
      </c>
      <c r="J7015" s="228">
        <v>6185740.0199999996</v>
      </c>
      <c r="K7015" s="228">
        <v>5576474.4299999997</v>
      </c>
      <c r="L7015" s="228">
        <v>36014706.850000001</v>
      </c>
    </row>
    <row r="7016" spans="1:12">
      <c r="A7016" s="228">
        <v>2013</v>
      </c>
      <c r="B7016" s="228" t="s">
        <v>192</v>
      </c>
      <c r="C7016" s="228" t="s">
        <v>62</v>
      </c>
      <c r="D7016" s="228" t="s">
        <v>205</v>
      </c>
      <c r="E7016" s="228">
        <v>65</v>
      </c>
      <c r="F7016" s="228">
        <v>69832</v>
      </c>
      <c r="G7016" s="228">
        <v>12612</v>
      </c>
      <c r="H7016" s="228">
        <v>29887</v>
      </c>
      <c r="I7016" s="228">
        <v>27216222.109999999</v>
      </c>
      <c r="J7016" s="228">
        <v>7553979.7599999998</v>
      </c>
      <c r="K7016" s="228">
        <v>6848715.0300000003</v>
      </c>
      <c r="L7016" s="228">
        <v>44128581.969999999</v>
      </c>
    </row>
    <row r="7017" spans="1:12">
      <c r="A7017" s="228">
        <v>2013</v>
      </c>
      <c r="B7017" s="228" t="s">
        <v>192</v>
      </c>
      <c r="C7017" s="228" t="s">
        <v>62</v>
      </c>
      <c r="D7017" s="228" t="s">
        <v>205</v>
      </c>
      <c r="E7017" s="228">
        <v>70</v>
      </c>
      <c r="F7017" s="228">
        <v>48322</v>
      </c>
      <c r="G7017" s="228">
        <v>11923</v>
      </c>
      <c r="H7017" s="228">
        <v>28144</v>
      </c>
      <c r="I7017" s="228">
        <v>25421506.309999999</v>
      </c>
      <c r="J7017" s="228">
        <v>6817432.1200000001</v>
      </c>
      <c r="K7017" s="228">
        <v>7292105.6699999999</v>
      </c>
      <c r="L7017" s="228">
        <v>41585589.799999997</v>
      </c>
    </row>
    <row r="7018" spans="1:12">
      <c r="A7018" s="228">
        <v>2013</v>
      </c>
      <c r="B7018" s="228" t="s">
        <v>192</v>
      </c>
      <c r="C7018" s="228" t="s">
        <v>62</v>
      </c>
      <c r="D7018" s="228" t="s">
        <v>205</v>
      </c>
      <c r="E7018" s="228">
        <v>75</v>
      </c>
      <c r="F7018" s="228">
        <v>33611</v>
      </c>
      <c r="G7018" s="228">
        <v>10782</v>
      </c>
      <c r="H7018" s="228">
        <v>30217</v>
      </c>
      <c r="I7018" s="228">
        <v>24392529.989999998</v>
      </c>
      <c r="J7018" s="228">
        <v>6046284.3700000001</v>
      </c>
      <c r="K7018" s="228">
        <v>6294028.9000000004</v>
      </c>
      <c r="L7018" s="228">
        <v>38258170.630000003</v>
      </c>
    </row>
    <row r="7019" spans="1:12">
      <c r="A7019" s="228">
        <v>2013</v>
      </c>
      <c r="B7019" s="228" t="s">
        <v>192</v>
      </c>
      <c r="C7019" s="228" t="s">
        <v>62</v>
      </c>
      <c r="D7019" s="228" t="s">
        <v>205</v>
      </c>
      <c r="E7019" s="228">
        <v>80</v>
      </c>
      <c r="F7019" s="228">
        <v>24531</v>
      </c>
      <c r="G7019" s="228">
        <v>9382</v>
      </c>
      <c r="H7019" s="228">
        <v>32824</v>
      </c>
      <c r="I7019" s="228">
        <v>23204630.609999999</v>
      </c>
      <c r="J7019" s="228">
        <v>4988738.6900000004</v>
      </c>
      <c r="K7019" s="228">
        <v>4271095.25</v>
      </c>
      <c r="L7019" s="228">
        <v>33574884.399999999</v>
      </c>
    </row>
    <row r="7020" spans="1:12">
      <c r="A7020" s="228">
        <v>2013</v>
      </c>
      <c r="B7020" s="228" t="s">
        <v>192</v>
      </c>
      <c r="C7020" s="228" t="s">
        <v>62</v>
      </c>
      <c r="D7020" s="228" t="s">
        <v>205</v>
      </c>
      <c r="E7020" s="228">
        <v>85</v>
      </c>
      <c r="F7020" s="228">
        <v>12284</v>
      </c>
      <c r="G7020" s="228">
        <v>4598</v>
      </c>
      <c r="H7020" s="228">
        <v>20025</v>
      </c>
      <c r="I7020" s="228">
        <v>13244900.869999999</v>
      </c>
      <c r="J7020" s="228">
        <v>2569920.14</v>
      </c>
      <c r="K7020" s="228">
        <v>1795265.5</v>
      </c>
      <c r="L7020" s="228">
        <v>18147790.010000002</v>
      </c>
    </row>
    <row r="7021" spans="1:12">
      <c r="A7021" s="228">
        <v>2013</v>
      </c>
      <c r="B7021" s="228" t="s">
        <v>192</v>
      </c>
      <c r="C7021" s="228" t="s">
        <v>62</v>
      </c>
      <c r="D7021" s="228" t="s">
        <v>205</v>
      </c>
      <c r="E7021" s="228">
        <v>90</v>
      </c>
      <c r="F7021" s="228">
        <v>2927</v>
      </c>
      <c r="G7021" s="228">
        <v>825</v>
      </c>
      <c r="H7021" s="228">
        <v>5181</v>
      </c>
      <c r="I7021" s="228">
        <v>3208712.89</v>
      </c>
      <c r="J7021" s="228">
        <v>547207.71</v>
      </c>
      <c r="K7021" s="228">
        <v>272568</v>
      </c>
      <c r="L7021" s="228">
        <v>4124240.61</v>
      </c>
    </row>
    <row r="7022" spans="1:12">
      <c r="A7022" s="228">
        <v>2013</v>
      </c>
      <c r="B7022" s="228" t="s">
        <v>192</v>
      </c>
      <c r="C7022" s="228" t="s">
        <v>62</v>
      </c>
      <c r="D7022" s="228" t="s">
        <v>205</v>
      </c>
      <c r="E7022" s="228">
        <v>95</v>
      </c>
      <c r="F7022" s="228">
        <v>591</v>
      </c>
      <c r="G7022" s="228">
        <v>206</v>
      </c>
      <c r="H7022" s="228">
        <v>1275</v>
      </c>
      <c r="I7022" s="228">
        <v>745554.43</v>
      </c>
      <c r="J7022" s="228">
        <v>118809.55</v>
      </c>
      <c r="K7022" s="228">
        <v>92100</v>
      </c>
      <c r="L7022" s="228">
        <v>966483.81</v>
      </c>
    </row>
    <row r="7023" spans="1:12">
      <c r="A7023" s="228">
        <v>2013</v>
      </c>
      <c r="B7023" s="228" t="s">
        <v>192</v>
      </c>
      <c r="C7023" s="228" t="s">
        <v>62</v>
      </c>
      <c r="D7023" s="228" t="s">
        <v>206</v>
      </c>
      <c r="E7023" s="228">
        <v>0</v>
      </c>
      <c r="F7023" s="228">
        <v>70345</v>
      </c>
      <c r="G7023" s="228">
        <v>1793</v>
      </c>
      <c r="H7023" s="228">
        <v>7231</v>
      </c>
      <c r="I7023" s="228">
        <v>4219539.8</v>
      </c>
      <c r="J7023" s="228">
        <v>670341.25</v>
      </c>
      <c r="K7023" s="228">
        <v>116816</v>
      </c>
      <c r="L7023" s="228">
        <v>5343472.9800000004</v>
      </c>
    </row>
    <row r="7024" spans="1:12">
      <c r="A7024" s="228">
        <v>2013</v>
      </c>
      <c r="B7024" s="228" t="s">
        <v>192</v>
      </c>
      <c r="C7024" s="228" t="s">
        <v>62</v>
      </c>
      <c r="D7024" s="228" t="s">
        <v>206</v>
      </c>
      <c r="E7024" s="228">
        <v>5</v>
      </c>
      <c r="F7024" s="228">
        <v>73516</v>
      </c>
      <c r="G7024" s="228">
        <v>952</v>
      </c>
      <c r="H7024" s="228">
        <v>1304</v>
      </c>
      <c r="I7024" s="228">
        <v>1076333.8</v>
      </c>
      <c r="J7024" s="228">
        <v>315827.21999999997</v>
      </c>
      <c r="K7024" s="228">
        <v>55177</v>
      </c>
      <c r="L7024" s="228">
        <v>1650284.05</v>
      </c>
    </row>
    <row r="7025" spans="1:12">
      <c r="A7025" s="228">
        <v>2013</v>
      </c>
      <c r="B7025" s="228" t="s">
        <v>192</v>
      </c>
      <c r="C7025" s="228" t="s">
        <v>62</v>
      </c>
      <c r="D7025" s="228" t="s">
        <v>206</v>
      </c>
      <c r="E7025" s="228">
        <v>10</v>
      </c>
      <c r="F7025" s="228">
        <v>69882</v>
      </c>
      <c r="G7025" s="228">
        <v>919</v>
      </c>
      <c r="H7025" s="228">
        <v>1493</v>
      </c>
      <c r="I7025" s="228">
        <v>1211711.06</v>
      </c>
      <c r="J7025" s="228">
        <v>323135.31</v>
      </c>
      <c r="K7025" s="228">
        <v>253079</v>
      </c>
      <c r="L7025" s="228">
        <v>2009859.73</v>
      </c>
    </row>
    <row r="7026" spans="1:12">
      <c r="A7026" s="228">
        <v>2013</v>
      </c>
      <c r="B7026" s="228" t="s">
        <v>192</v>
      </c>
      <c r="C7026" s="228" t="s">
        <v>62</v>
      </c>
      <c r="D7026" s="228" t="s">
        <v>206</v>
      </c>
      <c r="E7026" s="228">
        <v>15</v>
      </c>
      <c r="F7026" s="228">
        <v>72874</v>
      </c>
      <c r="G7026" s="228">
        <v>3068</v>
      </c>
      <c r="H7026" s="228">
        <v>6222</v>
      </c>
      <c r="I7026" s="228">
        <v>4870328.6100000003</v>
      </c>
      <c r="J7026" s="228">
        <v>1059275.45</v>
      </c>
      <c r="K7026" s="228">
        <v>542845.44999999995</v>
      </c>
      <c r="L7026" s="228">
        <v>7328134.5099999998</v>
      </c>
    </row>
    <row r="7027" spans="1:12">
      <c r="A7027" s="228">
        <v>2013</v>
      </c>
      <c r="B7027" s="228" t="s">
        <v>192</v>
      </c>
      <c r="C7027" s="228" t="s">
        <v>62</v>
      </c>
      <c r="D7027" s="228" t="s">
        <v>206</v>
      </c>
      <c r="E7027" s="228">
        <v>20</v>
      </c>
      <c r="F7027" s="228">
        <v>66808</v>
      </c>
      <c r="G7027" s="228">
        <v>3653</v>
      </c>
      <c r="H7027" s="228">
        <v>8110</v>
      </c>
      <c r="I7027" s="228">
        <v>6359402.2199999997</v>
      </c>
      <c r="J7027" s="228">
        <v>1375015.05</v>
      </c>
      <c r="K7027" s="228">
        <v>612769</v>
      </c>
      <c r="L7027" s="228">
        <v>9305812.4800000004</v>
      </c>
    </row>
    <row r="7028" spans="1:12">
      <c r="A7028" s="228">
        <v>2013</v>
      </c>
      <c r="B7028" s="228" t="s">
        <v>192</v>
      </c>
      <c r="C7028" s="228" t="s">
        <v>62</v>
      </c>
      <c r="D7028" s="228" t="s">
        <v>206</v>
      </c>
      <c r="E7028" s="228">
        <v>25</v>
      </c>
      <c r="F7028" s="228">
        <v>66209</v>
      </c>
      <c r="G7028" s="228">
        <v>4159</v>
      </c>
      <c r="H7028" s="228">
        <v>10744</v>
      </c>
      <c r="I7028" s="228">
        <v>9353984.8499999996</v>
      </c>
      <c r="J7028" s="228">
        <v>2345975.77</v>
      </c>
      <c r="K7028" s="228">
        <v>425760</v>
      </c>
      <c r="L7028" s="228">
        <v>13712717.17</v>
      </c>
    </row>
    <row r="7029" spans="1:12">
      <c r="A7029" s="228">
        <v>2013</v>
      </c>
      <c r="B7029" s="228" t="s">
        <v>192</v>
      </c>
      <c r="C7029" s="228" t="s">
        <v>62</v>
      </c>
      <c r="D7029" s="228" t="s">
        <v>206</v>
      </c>
      <c r="E7029" s="228">
        <v>30</v>
      </c>
      <c r="F7029" s="228">
        <v>94085</v>
      </c>
      <c r="G7029" s="228">
        <v>7498</v>
      </c>
      <c r="H7029" s="228">
        <v>21987</v>
      </c>
      <c r="I7029" s="228">
        <v>19862971.699999999</v>
      </c>
      <c r="J7029" s="228">
        <v>4816882.82</v>
      </c>
      <c r="K7029" s="228">
        <v>828638</v>
      </c>
      <c r="L7029" s="228">
        <v>28223444.16</v>
      </c>
    </row>
    <row r="7030" spans="1:12">
      <c r="A7030" s="228">
        <v>2013</v>
      </c>
      <c r="B7030" s="228" t="s">
        <v>192</v>
      </c>
      <c r="C7030" s="228" t="s">
        <v>62</v>
      </c>
      <c r="D7030" s="228" t="s">
        <v>206</v>
      </c>
      <c r="E7030" s="228">
        <v>35</v>
      </c>
      <c r="F7030" s="228">
        <v>94296</v>
      </c>
      <c r="G7030" s="228">
        <v>7781</v>
      </c>
      <c r="H7030" s="228">
        <v>19209</v>
      </c>
      <c r="I7030" s="228">
        <v>17730766.350000001</v>
      </c>
      <c r="J7030" s="228">
        <v>4671032.0599999996</v>
      </c>
      <c r="K7030" s="228">
        <v>865172</v>
      </c>
      <c r="L7030" s="228">
        <v>25928028.600000001</v>
      </c>
    </row>
    <row r="7031" spans="1:12">
      <c r="A7031" s="228">
        <v>2013</v>
      </c>
      <c r="B7031" s="228" t="s">
        <v>192</v>
      </c>
      <c r="C7031" s="228" t="s">
        <v>62</v>
      </c>
      <c r="D7031" s="228" t="s">
        <v>206</v>
      </c>
      <c r="E7031" s="228">
        <v>40</v>
      </c>
      <c r="F7031" s="228">
        <v>102952</v>
      </c>
      <c r="G7031" s="228">
        <v>7739</v>
      </c>
      <c r="H7031" s="228">
        <v>16740</v>
      </c>
      <c r="I7031" s="228">
        <v>13848730.27</v>
      </c>
      <c r="J7031" s="228">
        <v>3803151.32</v>
      </c>
      <c r="K7031" s="228">
        <v>1337512.1299999999</v>
      </c>
      <c r="L7031" s="228">
        <v>21448278.77</v>
      </c>
    </row>
    <row r="7032" spans="1:12">
      <c r="A7032" s="228">
        <v>2013</v>
      </c>
      <c r="B7032" s="228" t="s">
        <v>192</v>
      </c>
      <c r="C7032" s="228" t="s">
        <v>62</v>
      </c>
      <c r="D7032" s="228" t="s">
        <v>206</v>
      </c>
      <c r="E7032" s="228">
        <v>45</v>
      </c>
      <c r="F7032" s="228">
        <v>96759</v>
      </c>
      <c r="G7032" s="228">
        <v>7175</v>
      </c>
      <c r="H7032" s="228">
        <v>15195</v>
      </c>
      <c r="I7032" s="228">
        <v>12416160.029999999</v>
      </c>
      <c r="J7032" s="228">
        <v>3588132.73</v>
      </c>
      <c r="K7032" s="228">
        <v>1685416.15</v>
      </c>
      <c r="L7032" s="228">
        <v>19869126.280000001</v>
      </c>
    </row>
    <row r="7033" spans="1:12">
      <c r="A7033" s="228">
        <v>2013</v>
      </c>
      <c r="B7033" s="228" t="s">
        <v>192</v>
      </c>
      <c r="C7033" s="228" t="s">
        <v>62</v>
      </c>
      <c r="D7033" s="228" t="s">
        <v>206</v>
      </c>
      <c r="E7033" s="228">
        <v>50</v>
      </c>
      <c r="F7033" s="228">
        <v>101159</v>
      </c>
      <c r="G7033" s="228">
        <v>8925</v>
      </c>
      <c r="H7033" s="228">
        <v>18424</v>
      </c>
      <c r="I7033" s="228">
        <v>15138867.720000001</v>
      </c>
      <c r="J7033" s="228">
        <v>4422314.6399999997</v>
      </c>
      <c r="K7033" s="228">
        <v>2440201</v>
      </c>
      <c r="L7033" s="228">
        <v>24350310.739999998</v>
      </c>
    </row>
    <row r="7034" spans="1:12">
      <c r="A7034" s="228">
        <v>2013</v>
      </c>
      <c r="B7034" s="228" t="s">
        <v>192</v>
      </c>
      <c r="C7034" s="228" t="s">
        <v>62</v>
      </c>
      <c r="D7034" s="228" t="s">
        <v>206</v>
      </c>
      <c r="E7034" s="228">
        <v>55</v>
      </c>
      <c r="F7034" s="228">
        <v>96172</v>
      </c>
      <c r="G7034" s="228">
        <v>10409</v>
      </c>
      <c r="H7034" s="228">
        <v>22085</v>
      </c>
      <c r="I7034" s="228">
        <v>17639708.59</v>
      </c>
      <c r="J7034" s="228">
        <v>5176379.78</v>
      </c>
      <c r="K7034" s="228">
        <v>3732092.5</v>
      </c>
      <c r="L7034" s="228">
        <v>28972719.059999999</v>
      </c>
    </row>
    <row r="7035" spans="1:12">
      <c r="A7035" s="228">
        <v>2013</v>
      </c>
      <c r="B7035" s="228" t="s">
        <v>192</v>
      </c>
      <c r="C7035" s="228" t="s">
        <v>62</v>
      </c>
      <c r="D7035" s="228" t="s">
        <v>206</v>
      </c>
      <c r="E7035" s="228">
        <v>60</v>
      </c>
      <c r="F7035" s="228">
        <v>89755</v>
      </c>
      <c r="G7035" s="228">
        <v>11107</v>
      </c>
      <c r="H7035" s="228">
        <v>24656</v>
      </c>
      <c r="I7035" s="228">
        <v>20942460.5</v>
      </c>
      <c r="J7035" s="228">
        <v>5948109.2199999997</v>
      </c>
      <c r="K7035" s="228">
        <v>4889576.3499999996</v>
      </c>
      <c r="L7035" s="228">
        <v>34369000.640000001</v>
      </c>
    </row>
    <row r="7036" spans="1:12">
      <c r="A7036" s="228">
        <v>2013</v>
      </c>
      <c r="B7036" s="228" t="s">
        <v>192</v>
      </c>
      <c r="C7036" s="228" t="s">
        <v>62</v>
      </c>
      <c r="D7036" s="228" t="s">
        <v>206</v>
      </c>
      <c r="E7036" s="228">
        <v>65</v>
      </c>
      <c r="F7036" s="228">
        <v>74632</v>
      </c>
      <c r="G7036" s="228">
        <v>12070</v>
      </c>
      <c r="H7036" s="228">
        <v>30538</v>
      </c>
      <c r="I7036" s="228">
        <v>25637527.77</v>
      </c>
      <c r="J7036" s="228">
        <v>6822349.5300000003</v>
      </c>
      <c r="K7036" s="228">
        <v>5859971.1100000003</v>
      </c>
      <c r="L7036" s="228">
        <v>40803334.57</v>
      </c>
    </row>
    <row r="7037" spans="1:12">
      <c r="A7037" s="228">
        <v>2013</v>
      </c>
      <c r="B7037" s="228" t="s">
        <v>192</v>
      </c>
      <c r="C7037" s="228" t="s">
        <v>62</v>
      </c>
      <c r="D7037" s="228" t="s">
        <v>206</v>
      </c>
      <c r="E7037" s="228">
        <v>70</v>
      </c>
      <c r="F7037" s="228">
        <v>50836</v>
      </c>
      <c r="G7037" s="228">
        <v>10640</v>
      </c>
      <c r="H7037" s="228">
        <v>30996</v>
      </c>
      <c r="I7037" s="228">
        <v>25182445.440000001</v>
      </c>
      <c r="J7037" s="228">
        <v>6070093.6399999997</v>
      </c>
      <c r="K7037" s="228">
        <v>6253993.4500000002</v>
      </c>
      <c r="L7037" s="228">
        <v>39226172.729999997</v>
      </c>
    </row>
    <row r="7038" spans="1:12">
      <c r="A7038" s="228">
        <v>2013</v>
      </c>
      <c r="B7038" s="228" t="s">
        <v>192</v>
      </c>
      <c r="C7038" s="228" t="s">
        <v>62</v>
      </c>
      <c r="D7038" s="228" t="s">
        <v>206</v>
      </c>
      <c r="E7038" s="228">
        <v>75</v>
      </c>
      <c r="F7038" s="228">
        <v>38513</v>
      </c>
      <c r="G7038" s="228">
        <v>9888</v>
      </c>
      <c r="H7038" s="228">
        <v>31912</v>
      </c>
      <c r="I7038" s="228">
        <v>24028822.170000002</v>
      </c>
      <c r="J7038" s="228">
        <v>5189283.01</v>
      </c>
      <c r="K7038" s="228">
        <v>5265610.5999999996</v>
      </c>
      <c r="L7038" s="228">
        <v>35864699.119999997</v>
      </c>
    </row>
    <row r="7039" spans="1:12">
      <c r="A7039" s="228">
        <v>2013</v>
      </c>
      <c r="B7039" s="228" t="s">
        <v>192</v>
      </c>
      <c r="C7039" s="228" t="s">
        <v>62</v>
      </c>
      <c r="D7039" s="228" t="s">
        <v>206</v>
      </c>
      <c r="E7039" s="228">
        <v>80</v>
      </c>
      <c r="F7039" s="228">
        <v>30938</v>
      </c>
      <c r="G7039" s="228">
        <v>7822</v>
      </c>
      <c r="H7039" s="228">
        <v>36943</v>
      </c>
      <c r="I7039" s="228">
        <v>25936777.550000001</v>
      </c>
      <c r="J7039" s="228">
        <v>5063951.67</v>
      </c>
      <c r="K7039" s="228">
        <v>4378308.1500000004</v>
      </c>
      <c r="L7039" s="228">
        <v>36471829.219999999</v>
      </c>
    </row>
    <row r="7040" spans="1:12">
      <c r="A7040" s="228">
        <v>2013</v>
      </c>
      <c r="B7040" s="228" t="s">
        <v>192</v>
      </c>
      <c r="C7040" s="228" t="s">
        <v>62</v>
      </c>
      <c r="D7040" s="228" t="s">
        <v>206</v>
      </c>
      <c r="E7040" s="228">
        <v>85</v>
      </c>
      <c r="F7040" s="228">
        <v>19474</v>
      </c>
      <c r="G7040" s="228">
        <v>4827</v>
      </c>
      <c r="H7040" s="228">
        <v>28491</v>
      </c>
      <c r="I7040" s="228">
        <v>17838770.850000001</v>
      </c>
      <c r="J7040" s="228">
        <v>2986135.54</v>
      </c>
      <c r="K7040" s="228">
        <v>1870137.86</v>
      </c>
      <c r="L7040" s="228">
        <v>23388512.48</v>
      </c>
    </row>
    <row r="7041" spans="1:12">
      <c r="A7041" s="228">
        <v>2013</v>
      </c>
      <c r="B7041" s="228" t="s">
        <v>192</v>
      </c>
      <c r="C7041" s="228" t="s">
        <v>62</v>
      </c>
      <c r="D7041" s="228" t="s">
        <v>206</v>
      </c>
      <c r="E7041" s="228">
        <v>90</v>
      </c>
      <c r="F7041" s="228">
        <v>8025</v>
      </c>
      <c r="G7041" s="228">
        <v>1804</v>
      </c>
      <c r="H7041" s="228">
        <v>13987</v>
      </c>
      <c r="I7041" s="228">
        <v>7927270.0800000001</v>
      </c>
      <c r="J7041" s="228">
        <v>1069496.8400000001</v>
      </c>
      <c r="K7041" s="228">
        <v>567211.6</v>
      </c>
      <c r="L7041" s="228">
        <v>9796888.6600000001</v>
      </c>
    </row>
    <row r="7042" spans="1:12">
      <c r="A7042" s="228">
        <v>2013</v>
      </c>
      <c r="B7042" s="228" t="s">
        <v>192</v>
      </c>
      <c r="C7042" s="228" t="s">
        <v>62</v>
      </c>
      <c r="D7042" s="228" t="s">
        <v>206</v>
      </c>
      <c r="E7042" s="228">
        <v>95</v>
      </c>
      <c r="F7042" s="228">
        <v>2274</v>
      </c>
      <c r="G7042" s="228">
        <v>486</v>
      </c>
      <c r="H7042" s="228">
        <v>4101</v>
      </c>
      <c r="I7042" s="228">
        <v>2286902.0499999998</v>
      </c>
      <c r="J7042" s="228">
        <v>299995.13</v>
      </c>
      <c r="K7042" s="228">
        <v>139529.60000000001</v>
      </c>
      <c r="L7042" s="228">
        <v>2781189.08</v>
      </c>
    </row>
    <row r="7043" spans="1:12">
      <c r="A7043" s="228">
        <v>2013</v>
      </c>
      <c r="B7043" s="228" t="s">
        <v>192</v>
      </c>
      <c r="C7043" s="228" t="s">
        <v>63</v>
      </c>
      <c r="D7043" s="228" t="s">
        <v>205</v>
      </c>
      <c r="E7043" s="228">
        <v>0</v>
      </c>
      <c r="F7043" s="228">
        <v>63126</v>
      </c>
      <c r="G7043" s="228">
        <v>2351</v>
      </c>
      <c r="H7043" s="228">
        <v>8058</v>
      </c>
      <c r="I7043" s="228">
        <v>7098154.4400000004</v>
      </c>
      <c r="J7043" s="228">
        <v>857769.23</v>
      </c>
      <c r="K7043" s="228">
        <v>149880.75</v>
      </c>
      <c r="L7043" s="228">
        <v>8539238.4100000001</v>
      </c>
    </row>
    <row r="7044" spans="1:12">
      <c r="A7044" s="228">
        <v>2013</v>
      </c>
      <c r="B7044" s="228" t="s">
        <v>192</v>
      </c>
      <c r="C7044" s="228" t="s">
        <v>63</v>
      </c>
      <c r="D7044" s="228" t="s">
        <v>205</v>
      </c>
      <c r="E7044" s="228">
        <v>5</v>
      </c>
      <c r="F7044" s="228">
        <v>68809</v>
      </c>
      <c r="G7044" s="228">
        <v>1219</v>
      </c>
      <c r="H7044" s="228">
        <v>1757</v>
      </c>
      <c r="I7044" s="228">
        <v>1456314.52</v>
      </c>
      <c r="J7044" s="228">
        <v>360887.08</v>
      </c>
      <c r="K7044" s="228">
        <v>162919</v>
      </c>
      <c r="L7044" s="228">
        <v>2227097.84</v>
      </c>
    </row>
    <row r="7045" spans="1:12">
      <c r="A7045" s="228">
        <v>2013</v>
      </c>
      <c r="B7045" s="228" t="s">
        <v>192</v>
      </c>
      <c r="C7045" s="228" t="s">
        <v>63</v>
      </c>
      <c r="D7045" s="228" t="s">
        <v>205</v>
      </c>
      <c r="E7045" s="228">
        <v>10</v>
      </c>
      <c r="F7045" s="228">
        <v>67086</v>
      </c>
      <c r="G7045" s="228">
        <v>940</v>
      </c>
      <c r="H7045" s="228">
        <v>1439</v>
      </c>
      <c r="I7045" s="228">
        <v>1297352.56</v>
      </c>
      <c r="J7045" s="228">
        <v>322080.11</v>
      </c>
      <c r="K7045" s="228">
        <v>259442</v>
      </c>
      <c r="L7045" s="228">
        <v>2094876.88</v>
      </c>
    </row>
    <row r="7046" spans="1:12">
      <c r="A7046" s="228">
        <v>2013</v>
      </c>
      <c r="B7046" s="228" t="s">
        <v>192</v>
      </c>
      <c r="C7046" s="228" t="s">
        <v>63</v>
      </c>
      <c r="D7046" s="228" t="s">
        <v>205</v>
      </c>
      <c r="E7046" s="228">
        <v>15</v>
      </c>
      <c r="F7046" s="228">
        <v>67774</v>
      </c>
      <c r="G7046" s="228">
        <v>1880</v>
      </c>
      <c r="H7046" s="228">
        <v>3380</v>
      </c>
      <c r="I7046" s="228">
        <v>3079292.5</v>
      </c>
      <c r="J7046" s="228">
        <v>652678.27</v>
      </c>
      <c r="K7046" s="228">
        <v>474911.5</v>
      </c>
      <c r="L7046" s="228">
        <v>4838220.7</v>
      </c>
    </row>
    <row r="7047" spans="1:12">
      <c r="A7047" s="228">
        <v>2013</v>
      </c>
      <c r="B7047" s="228" t="s">
        <v>192</v>
      </c>
      <c r="C7047" s="228" t="s">
        <v>63</v>
      </c>
      <c r="D7047" s="228" t="s">
        <v>205</v>
      </c>
      <c r="E7047" s="228">
        <v>20</v>
      </c>
      <c r="F7047" s="228">
        <v>52140</v>
      </c>
      <c r="G7047" s="228">
        <v>1542</v>
      </c>
      <c r="H7047" s="228">
        <v>3056</v>
      </c>
      <c r="I7047" s="228">
        <v>2778020.41</v>
      </c>
      <c r="J7047" s="228">
        <v>562937.37</v>
      </c>
      <c r="K7047" s="228">
        <v>512267</v>
      </c>
      <c r="L7047" s="228">
        <v>4413186.49</v>
      </c>
    </row>
    <row r="7048" spans="1:12">
      <c r="A7048" s="228">
        <v>2013</v>
      </c>
      <c r="B7048" s="228" t="s">
        <v>192</v>
      </c>
      <c r="C7048" s="228" t="s">
        <v>63</v>
      </c>
      <c r="D7048" s="228" t="s">
        <v>205</v>
      </c>
      <c r="E7048" s="228">
        <v>25</v>
      </c>
      <c r="F7048" s="228">
        <v>47290</v>
      </c>
      <c r="G7048" s="228">
        <v>1249</v>
      </c>
      <c r="H7048" s="228">
        <v>2939</v>
      </c>
      <c r="I7048" s="228">
        <v>2384340.7599999998</v>
      </c>
      <c r="J7048" s="228">
        <v>558082.06999999995</v>
      </c>
      <c r="K7048" s="228">
        <v>451752.4</v>
      </c>
      <c r="L7048" s="228">
        <v>4076343.57</v>
      </c>
    </row>
    <row r="7049" spans="1:12">
      <c r="A7049" s="228">
        <v>2013</v>
      </c>
      <c r="B7049" s="228" t="s">
        <v>192</v>
      </c>
      <c r="C7049" s="228" t="s">
        <v>63</v>
      </c>
      <c r="D7049" s="228" t="s">
        <v>205</v>
      </c>
      <c r="E7049" s="228">
        <v>30</v>
      </c>
      <c r="F7049" s="228">
        <v>64652</v>
      </c>
      <c r="G7049" s="228">
        <v>1756</v>
      </c>
      <c r="H7049" s="228">
        <v>3706</v>
      </c>
      <c r="I7049" s="228">
        <v>3058230.51</v>
      </c>
      <c r="J7049" s="228">
        <v>725506.05</v>
      </c>
      <c r="K7049" s="228">
        <v>538420</v>
      </c>
      <c r="L7049" s="228">
        <v>5192145.92</v>
      </c>
    </row>
    <row r="7050" spans="1:12">
      <c r="A7050" s="228">
        <v>2013</v>
      </c>
      <c r="B7050" s="228" t="s">
        <v>192</v>
      </c>
      <c r="C7050" s="228" t="s">
        <v>63</v>
      </c>
      <c r="D7050" s="228" t="s">
        <v>205</v>
      </c>
      <c r="E7050" s="228">
        <v>35</v>
      </c>
      <c r="F7050" s="228">
        <v>68561</v>
      </c>
      <c r="G7050" s="228">
        <v>2272</v>
      </c>
      <c r="H7050" s="228">
        <v>4629</v>
      </c>
      <c r="I7050" s="228">
        <v>3765114.09</v>
      </c>
      <c r="J7050" s="228">
        <v>968845.84</v>
      </c>
      <c r="K7050" s="228">
        <v>704484.75</v>
      </c>
      <c r="L7050" s="228">
        <v>6541315.2800000003</v>
      </c>
    </row>
    <row r="7051" spans="1:12">
      <c r="A7051" s="228">
        <v>2013</v>
      </c>
      <c r="B7051" s="228" t="s">
        <v>192</v>
      </c>
      <c r="C7051" s="228" t="s">
        <v>63</v>
      </c>
      <c r="D7051" s="228" t="s">
        <v>205</v>
      </c>
      <c r="E7051" s="228">
        <v>40</v>
      </c>
      <c r="F7051" s="228">
        <v>75832</v>
      </c>
      <c r="G7051" s="228">
        <v>3449</v>
      </c>
      <c r="H7051" s="228">
        <v>6879</v>
      </c>
      <c r="I7051" s="228">
        <v>5540802.7699999996</v>
      </c>
      <c r="J7051" s="228">
        <v>1446563.23</v>
      </c>
      <c r="K7051" s="228">
        <v>1133428.8</v>
      </c>
      <c r="L7051" s="228">
        <v>9557051.2699999996</v>
      </c>
    </row>
    <row r="7052" spans="1:12">
      <c r="A7052" s="228">
        <v>2013</v>
      </c>
      <c r="B7052" s="228" t="s">
        <v>192</v>
      </c>
      <c r="C7052" s="228" t="s">
        <v>63</v>
      </c>
      <c r="D7052" s="228" t="s">
        <v>205</v>
      </c>
      <c r="E7052" s="228">
        <v>45</v>
      </c>
      <c r="F7052" s="228">
        <v>72266</v>
      </c>
      <c r="G7052" s="228">
        <v>3979</v>
      </c>
      <c r="H7052" s="228">
        <v>8181</v>
      </c>
      <c r="I7052" s="228">
        <v>7192073.5300000003</v>
      </c>
      <c r="J7052" s="228">
        <v>1891549.13</v>
      </c>
      <c r="K7052" s="228">
        <v>1607807</v>
      </c>
      <c r="L7052" s="228">
        <v>12426287.779999999</v>
      </c>
    </row>
    <row r="7053" spans="1:12">
      <c r="A7053" s="228">
        <v>2013</v>
      </c>
      <c r="B7053" s="228" t="s">
        <v>192</v>
      </c>
      <c r="C7053" s="228" t="s">
        <v>63</v>
      </c>
      <c r="D7053" s="228" t="s">
        <v>205</v>
      </c>
      <c r="E7053" s="228">
        <v>50</v>
      </c>
      <c r="F7053" s="228">
        <v>76627</v>
      </c>
      <c r="G7053" s="228">
        <v>6057</v>
      </c>
      <c r="H7053" s="228">
        <v>12590</v>
      </c>
      <c r="I7053" s="228">
        <v>11157312.73</v>
      </c>
      <c r="J7053" s="228">
        <v>2823876.68</v>
      </c>
      <c r="K7053" s="228">
        <v>3060788.8</v>
      </c>
      <c r="L7053" s="228">
        <v>19600107.25</v>
      </c>
    </row>
    <row r="7054" spans="1:12">
      <c r="A7054" s="228">
        <v>2013</v>
      </c>
      <c r="B7054" s="228" t="s">
        <v>192</v>
      </c>
      <c r="C7054" s="228" t="s">
        <v>63</v>
      </c>
      <c r="D7054" s="228" t="s">
        <v>205</v>
      </c>
      <c r="E7054" s="228">
        <v>55</v>
      </c>
      <c r="F7054" s="228">
        <v>71848</v>
      </c>
      <c r="G7054" s="228">
        <v>7534</v>
      </c>
      <c r="H7054" s="228">
        <v>16194</v>
      </c>
      <c r="I7054" s="228">
        <v>14608122</v>
      </c>
      <c r="J7054" s="228">
        <v>3791824.14</v>
      </c>
      <c r="K7054" s="228">
        <v>3453141.14</v>
      </c>
      <c r="L7054" s="228">
        <v>24780065.25</v>
      </c>
    </row>
    <row r="7055" spans="1:12">
      <c r="A7055" s="228">
        <v>2013</v>
      </c>
      <c r="B7055" s="228" t="s">
        <v>192</v>
      </c>
      <c r="C7055" s="228" t="s">
        <v>63</v>
      </c>
      <c r="D7055" s="228" t="s">
        <v>205</v>
      </c>
      <c r="E7055" s="228">
        <v>60</v>
      </c>
      <c r="F7055" s="228">
        <v>68382</v>
      </c>
      <c r="G7055" s="228">
        <v>9763</v>
      </c>
      <c r="H7055" s="228">
        <v>22204</v>
      </c>
      <c r="I7055" s="228">
        <v>20658259.969999999</v>
      </c>
      <c r="J7055" s="228">
        <v>5044992.7699999996</v>
      </c>
      <c r="K7055" s="228">
        <v>5552488</v>
      </c>
      <c r="L7055" s="228">
        <v>34754404.380000003</v>
      </c>
    </row>
    <row r="7056" spans="1:12">
      <c r="A7056" s="228">
        <v>2013</v>
      </c>
      <c r="B7056" s="228" t="s">
        <v>192</v>
      </c>
      <c r="C7056" s="228" t="s">
        <v>63</v>
      </c>
      <c r="D7056" s="228" t="s">
        <v>205</v>
      </c>
      <c r="E7056" s="228">
        <v>65</v>
      </c>
      <c r="F7056" s="228">
        <v>56912</v>
      </c>
      <c r="G7056" s="228">
        <v>11430</v>
      </c>
      <c r="H7056" s="228">
        <v>27098</v>
      </c>
      <c r="I7056" s="228">
        <v>24807683.719999999</v>
      </c>
      <c r="J7056" s="228">
        <v>6016994.25</v>
      </c>
      <c r="K7056" s="228">
        <v>6808090.5999999996</v>
      </c>
      <c r="L7056" s="228">
        <v>41554748.909999996</v>
      </c>
    </row>
    <row r="7057" spans="1:12">
      <c r="A7057" s="228">
        <v>2013</v>
      </c>
      <c r="B7057" s="228" t="s">
        <v>192</v>
      </c>
      <c r="C7057" s="228" t="s">
        <v>63</v>
      </c>
      <c r="D7057" s="228" t="s">
        <v>205</v>
      </c>
      <c r="E7057" s="228">
        <v>70</v>
      </c>
      <c r="F7057" s="228">
        <v>38231</v>
      </c>
      <c r="G7057" s="228">
        <v>10403</v>
      </c>
      <c r="H7057" s="228">
        <v>26493</v>
      </c>
      <c r="I7057" s="228">
        <v>22383661.309999999</v>
      </c>
      <c r="J7057" s="228">
        <v>5358397.3899999997</v>
      </c>
      <c r="K7057" s="228">
        <v>6457433.5999999996</v>
      </c>
      <c r="L7057" s="228">
        <v>37397663.770000003</v>
      </c>
    </row>
    <row r="7058" spans="1:12">
      <c r="A7058" s="228">
        <v>2013</v>
      </c>
      <c r="B7058" s="228" t="s">
        <v>192</v>
      </c>
      <c r="C7058" s="228" t="s">
        <v>63</v>
      </c>
      <c r="D7058" s="228" t="s">
        <v>205</v>
      </c>
      <c r="E7058" s="228">
        <v>75</v>
      </c>
      <c r="F7058" s="228">
        <v>25550</v>
      </c>
      <c r="G7058" s="228">
        <v>8554</v>
      </c>
      <c r="H7058" s="228">
        <v>25434</v>
      </c>
      <c r="I7058" s="228">
        <v>20531767.989999998</v>
      </c>
      <c r="J7058" s="228">
        <v>4535675.01</v>
      </c>
      <c r="K7058" s="228">
        <v>4733495.0999999996</v>
      </c>
      <c r="L7058" s="228">
        <v>31650700.43</v>
      </c>
    </row>
    <row r="7059" spans="1:12">
      <c r="A7059" s="228">
        <v>2013</v>
      </c>
      <c r="B7059" s="228" t="s">
        <v>192</v>
      </c>
      <c r="C7059" s="228" t="s">
        <v>63</v>
      </c>
      <c r="D7059" s="228" t="s">
        <v>205</v>
      </c>
      <c r="E7059" s="228">
        <v>80</v>
      </c>
      <c r="F7059" s="228">
        <v>17136</v>
      </c>
      <c r="G7059" s="228">
        <v>6682</v>
      </c>
      <c r="H7059" s="228">
        <v>23228</v>
      </c>
      <c r="I7059" s="228">
        <v>16431021.07</v>
      </c>
      <c r="J7059" s="228">
        <v>3262796.61</v>
      </c>
      <c r="K7059" s="228">
        <v>3673025.8</v>
      </c>
      <c r="L7059" s="228">
        <v>24555702.940000001</v>
      </c>
    </row>
    <row r="7060" spans="1:12">
      <c r="A7060" s="228">
        <v>2013</v>
      </c>
      <c r="B7060" s="228" t="s">
        <v>192</v>
      </c>
      <c r="C7060" s="228" t="s">
        <v>63</v>
      </c>
      <c r="D7060" s="228" t="s">
        <v>205</v>
      </c>
      <c r="E7060" s="228">
        <v>85</v>
      </c>
      <c r="F7060" s="228">
        <v>7893</v>
      </c>
      <c r="G7060" s="228">
        <v>3170</v>
      </c>
      <c r="H7060" s="228">
        <v>14811</v>
      </c>
      <c r="I7060" s="228">
        <v>9389402.4399999995</v>
      </c>
      <c r="J7060" s="228">
        <v>1489929.83</v>
      </c>
      <c r="K7060" s="228">
        <v>1129758</v>
      </c>
      <c r="L7060" s="228">
        <v>12461521.76</v>
      </c>
    </row>
    <row r="7061" spans="1:12">
      <c r="A7061" s="228">
        <v>2013</v>
      </c>
      <c r="B7061" s="228" t="s">
        <v>192</v>
      </c>
      <c r="C7061" s="228" t="s">
        <v>63</v>
      </c>
      <c r="D7061" s="228" t="s">
        <v>205</v>
      </c>
      <c r="E7061" s="228">
        <v>90</v>
      </c>
      <c r="F7061" s="228">
        <v>1642</v>
      </c>
      <c r="G7061" s="228">
        <v>586</v>
      </c>
      <c r="H7061" s="228">
        <v>3202</v>
      </c>
      <c r="I7061" s="228">
        <v>1783259.57</v>
      </c>
      <c r="J7061" s="228">
        <v>251572.78</v>
      </c>
      <c r="K7061" s="228">
        <v>138501</v>
      </c>
      <c r="L7061" s="228">
        <v>2255422.54</v>
      </c>
    </row>
    <row r="7062" spans="1:12">
      <c r="A7062" s="228">
        <v>2013</v>
      </c>
      <c r="B7062" s="228" t="s">
        <v>192</v>
      </c>
      <c r="C7062" s="228" t="s">
        <v>63</v>
      </c>
      <c r="D7062" s="228" t="s">
        <v>205</v>
      </c>
      <c r="E7062" s="228">
        <v>95</v>
      </c>
      <c r="F7062" s="228">
        <v>346</v>
      </c>
      <c r="G7062" s="228">
        <v>73</v>
      </c>
      <c r="H7062" s="228">
        <v>686</v>
      </c>
      <c r="I7062" s="228">
        <v>323436.57</v>
      </c>
      <c r="J7062" s="228">
        <v>44242.53</v>
      </c>
      <c r="K7062" s="228">
        <v>1895</v>
      </c>
      <c r="L7062" s="228">
        <v>381825.46</v>
      </c>
    </row>
    <row r="7063" spans="1:12">
      <c r="A7063" s="228">
        <v>2013</v>
      </c>
      <c r="B7063" s="228" t="s">
        <v>192</v>
      </c>
      <c r="C7063" s="228" t="s">
        <v>63</v>
      </c>
      <c r="D7063" s="228" t="s">
        <v>206</v>
      </c>
      <c r="E7063" s="228">
        <v>0</v>
      </c>
      <c r="F7063" s="228">
        <v>59252</v>
      </c>
      <c r="G7063" s="228">
        <v>1607</v>
      </c>
      <c r="H7063" s="228">
        <v>5216</v>
      </c>
      <c r="I7063" s="228">
        <v>4140583.74</v>
      </c>
      <c r="J7063" s="228">
        <v>529416.18999999994</v>
      </c>
      <c r="K7063" s="228">
        <v>60589</v>
      </c>
      <c r="L7063" s="228">
        <v>5005231.55</v>
      </c>
    </row>
    <row r="7064" spans="1:12">
      <c r="A7064" s="228">
        <v>2013</v>
      </c>
      <c r="B7064" s="228" t="s">
        <v>192</v>
      </c>
      <c r="C7064" s="228" t="s">
        <v>63</v>
      </c>
      <c r="D7064" s="228" t="s">
        <v>206</v>
      </c>
      <c r="E7064" s="228">
        <v>5</v>
      </c>
      <c r="F7064" s="228">
        <v>64718</v>
      </c>
      <c r="G7064" s="228">
        <v>900</v>
      </c>
      <c r="H7064" s="228">
        <v>1229</v>
      </c>
      <c r="I7064" s="228">
        <v>1058593.0900000001</v>
      </c>
      <c r="J7064" s="228">
        <v>257093.11</v>
      </c>
      <c r="K7064" s="228">
        <v>145507.29999999999</v>
      </c>
      <c r="L7064" s="228">
        <v>1678532.93</v>
      </c>
    </row>
    <row r="7065" spans="1:12">
      <c r="A7065" s="228">
        <v>2013</v>
      </c>
      <c r="B7065" s="228" t="s">
        <v>192</v>
      </c>
      <c r="C7065" s="228" t="s">
        <v>63</v>
      </c>
      <c r="D7065" s="228" t="s">
        <v>206</v>
      </c>
      <c r="E7065" s="228">
        <v>10</v>
      </c>
      <c r="F7065" s="228">
        <v>63356</v>
      </c>
      <c r="G7065" s="228">
        <v>809</v>
      </c>
      <c r="H7065" s="228">
        <v>1459</v>
      </c>
      <c r="I7065" s="228">
        <v>1121003.6399999999</v>
      </c>
      <c r="J7065" s="228">
        <v>261014.62</v>
      </c>
      <c r="K7065" s="228">
        <v>260403</v>
      </c>
      <c r="L7065" s="228">
        <v>1866493.2</v>
      </c>
    </row>
    <row r="7066" spans="1:12">
      <c r="A7066" s="228">
        <v>2013</v>
      </c>
      <c r="B7066" s="228" t="s">
        <v>192</v>
      </c>
      <c r="C7066" s="228" t="s">
        <v>63</v>
      </c>
      <c r="D7066" s="228" t="s">
        <v>206</v>
      </c>
      <c r="E7066" s="228">
        <v>15</v>
      </c>
      <c r="F7066" s="228">
        <v>64623</v>
      </c>
      <c r="G7066" s="228">
        <v>2260</v>
      </c>
      <c r="H7066" s="228">
        <v>4608</v>
      </c>
      <c r="I7066" s="228">
        <v>3664970.09</v>
      </c>
      <c r="J7066" s="228">
        <v>713200.18</v>
      </c>
      <c r="K7066" s="228">
        <v>433564.93</v>
      </c>
      <c r="L7066" s="228">
        <v>5469970.7300000004</v>
      </c>
    </row>
    <row r="7067" spans="1:12">
      <c r="A7067" s="228">
        <v>2013</v>
      </c>
      <c r="B7067" s="228" t="s">
        <v>192</v>
      </c>
      <c r="C7067" s="228" t="s">
        <v>63</v>
      </c>
      <c r="D7067" s="228" t="s">
        <v>206</v>
      </c>
      <c r="E7067" s="228">
        <v>20</v>
      </c>
      <c r="F7067" s="228">
        <v>55085</v>
      </c>
      <c r="G7067" s="228">
        <v>2972</v>
      </c>
      <c r="H7067" s="228">
        <v>7323</v>
      </c>
      <c r="I7067" s="228">
        <v>5341402.16</v>
      </c>
      <c r="J7067" s="228">
        <v>1047846.01</v>
      </c>
      <c r="K7067" s="228">
        <v>456796.5</v>
      </c>
      <c r="L7067" s="228">
        <v>7777771.6399999997</v>
      </c>
    </row>
    <row r="7068" spans="1:12">
      <c r="A7068" s="228">
        <v>2013</v>
      </c>
      <c r="B7068" s="228" t="s">
        <v>192</v>
      </c>
      <c r="C7068" s="228" t="s">
        <v>63</v>
      </c>
      <c r="D7068" s="228" t="s">
        <v>206</v>
      </c>
      <c r="E7068" s="228">
        <v>25</v>
      </c>
      <c r="F7068" s="228">
        <v>56493</v>
      </c>
      <c r="G7068" s="228">
        <v>3849</v>
      </c>
      <c r="H7068" s="228">
        <v>11865</v>
      </c>
      <c r="I7068" s="228">
        <v>9450115.5899999999</v>
      </c>
      <c r="J7068" s="228">
        <v>2445439.37</v>
      </c>
      <c r="K7068" s="228">
        <v>442878.92</v>
      </c>
      <c r="L7068" s="228">
        <v>14042598.18</v>
      </c>
    </row>
    <row r="7069" spans="1:12">
      <c r="A7069" s="228">
        <v>2013</v>
      </c>
      <c r="B7069" s="228" t="s">
        <v>192</v>
      </c>
      <c r="C7069" s="228" t="s">
        <v>63</v>
      </c>
      <c r="D7069" s="228" t="s">
        <v>206</v>
      </c>
      <c r="E7069" s="228">
        <v>30</v>
      </c>
      <c r="F7069" s="228">
        <v>72605</v>
      </c>
      <c r="G7069" s="228">
        <v>6141</v>
      </c>
      <c r="H7069" s="228">
        <v>20642</v>
      </c>
      <c r="I7069" s="228">
        <v>16575331.33</v>
      </c>
      <c r="J7069" s="228">
        <v>4150240.96</v>
      </c>
      <c r="K7069" s="228">
        <v>733391.5</v>
      </c>
      <c r="L7069" s="228">
        <v>24113872.789999999</v>
      </c>
    </row>
    <row r="7070" spans="1:12">
      <c r="A7070" s="228">
        <v>2013</v>
      </c>
      <c r="B7070" s="228" t="s">
        <v>192</v>
      </c>
      <c r="C7070" s="228" t="s">
        <v>63</v>
      </c>
      <c r="D7070" s="228" t="s">
        <v>206</v>
      </c>
      <c r="E7070" s="228">
        <v>35</v>
      </c>
      <c r="F7070" s="228">
        <v>75399</v>
      </c>
      <c r="G7070" s="228">
        <v>6043</v>
      </c>
      <c r="H7070" s="228">
        <v>17463</v>
      </c>
      <c r="I7070" s="228">
        <v>14185229.460000001</v>
      </c>
      <c r="J7070" s="228">
        <v>3385553.05</v>
      </c>
      <c r="K7070" s="228">
        <v>940261</v>
      </c>
      <c r="L7070" s="228">
        <v>21289420.260000002</v>
      </c>
    </row>
    <row r="7071" spans="1:12">
      <c r="A7071" s="228">
        <v>2013</v>
      </c>
      <c r="B7071" s="228" t="s">
        <v>192</v>
      </c>
      <c r="C7071" s="228" t="s">
        <v>63</v>
      </c>
      <c r="D7071" s="228" t="s">
        <v>206</v>
      </c>
      <c r="E7071" s="228">
        <v>40</v>
      </c>
      <c r="F7071" s="228">
        <v>83136</v>
      </c>
      <c r="G7071" s="228">
        <v>6052</v>
      </c>
      <c r="H7071" s="228">
        <v>13800</v>
      </c>
      <c r="I7071" s="228">
        <v>11459013.26</v>
      </c>
      <c r="J7071" s="228">
        <v>2672148.4500000002</v>
      </c>
      <c r="K7071" s="228">
        <v>1599342.5</v>
      </c>
      <c r="L7071" s="228">
        <v>18503754.210000001</v>
      </c>
    </row>
    <row r="7072" spans="1:12">
      <c r="A7072" s="228">
        <v>2013</v>
      </c>
      <c r="B7072" s="228" t="s">
        <v>192</v>
      </c>
      <c r="C7072" s="228" t="s">
        <v>63</v>
      </c>
      <c r="D7072" s="228" t="s">
        <v>206</v>
      </c>
      <c r="E7072" s="228">
        <v>45</v>
      </c>
      <c r="F7072" s="228">
        <v>77825</v>
      </c>
      <c r="G7072" s="228">
        <v>5954</v>
      </c>
      <c r="H7072" s="228">
        <v>13369</v>
      </c>
      <c r="I7072" s="228">
        <v>10811658.289999999</v>
      </c>
      <c r="J7072" s="228">
        <v>2618069.6</v>
      </c>
      <c r="K7072" s="228">
        <v>1553707</v>
      </c>
      <c r="L7072" s="228">
        <v>17358648.68</v>
      </c>
    </row>
    <row r="7073" spans="1:12">
      <c r="A7073" s="228">
        <v>2013</v>
      </c>
      <c r="B7073" s="228" t="s">
        <v>192</v>
      </c>
      <c r="C7073" s="228" t="s">
        <v>63</v>
      </c>
      <c r="D7073" s="228" t="s">
        <v>206</v>
      </c>
      <c r="E7073" s="228">
        <v>50</v>
      </c>
      <c r="F7073" s="228">
        <v>83235</v>
      </c>
      <c r="G7073" s="228">
        <v>7830</v>
      </c>
      <c r="H7073" s="228">
        <v>17822</v>
      </c>
      <c r="I7073" s="228">
        <v>14754968.310000001</v>
      </c>
      <c r="J7073" s="228">
        <v>3615253.46</v>
      </c>
      <c r="K7073" s="228">
        <v>2600897.96</v>
      </c>
      <c r="L7073" s="228">
        <v>24175109.66</v>
      </c>
    </row>
    <row r="7074" spans="1:12">
      <c r="A7074" s="228">
        <v>2013</v>
      </c>
      <c r="B7074" s="228" t="s">
        <v>192</v>
      </c>
      <c r="C7074" s="228" t="s">
        <v>63</v>
      </c>
      <c r="D7074" s="228" t="s">
        <v>206</v>
      </c>
      <c r="E7074" s="228">
        <v>55</v>
      </c>
      <c r="F7074" s="228">
        <v>77730</v>
      </c>
      <c r="G7074" s="228">
        <v>8773</v>
      </c>
      <c r="H7074" s="228">
        <v>19444</v>
      </c>
      <c r="I7074" s="228">
        <v>15911833.300000001</v>
      </c>
      <c r="J7074" s="228">
        <v>3805663.87</v>
      </c>
      <c r="K7074" s="228">
        <v>2911745.19</v>
      </c>
      <c r="L7074" s="228">
        <v>25597614.809999999</v>
      </c>
    </row>
    <row r="7075" spans="1:12">
      <c r="A7075" s="228">
        <v>2013</v>
      </c>
      <c r="B7075" s="228" t="s">
        <v>192</v>
      </c>
      <c r="C7075" s="228" t="s">
        <v>63</v>
      </c>
      <c r="D7075" s="228" t="s">
        <v>206</v>
      </c>
      <c r="E7075" s="228">
        <v>60</v>
      </c>
      <c r="F7075" s="228">
        <v>72674</v>
      </c>
      <c r="G7075" s="228">
        <v>10294</v>
      </c>
      <c r="H7075" s="228">
        <v>24308</v>
      </c>
      <c r="I7075" s="228">
        <v>20374499.690000001</v>
      </c>
      <c r="J7075" s="228">
        <v>4899928.49</v>
      </c>
      <c r="K7075" s="228">
        <v>4543902</v>
      </c>
      <c r="L7075" s="228">
        <v>33318523.670000002</v>
      </c>
    </row>
    <row r="7076" spans="1:12">
      <c r="A7076" s="228">
        <v>2013</v>
      </c>
      <c r="B7076" s="228" t="s">
        <v>192</v>
      </c>
      <c r="C7076" s="228" t="s">
        <v>63</v>
      </c>
      <c r="D7076" s="228" t="s">
        <v>206</v>
      </c>
      <c r="E7076" s="228">
        <v>65</v>
      </c>
      <c r="F7076" s="228">
        <v>60060</v>
      </c>
      <c r="G7076" s="228">
        <v>10765</v>
      </c>
      <c r="H7076" s="228">
        <v>26345</v>
      </c>
      <c r="I7076" s="228">
        <v>22713364.289999999</v>
      </c>
      <c r="J7076" s="228">
        <v>5414081.7000000002</v>
      </c>
      <c r="K7076" s="228">
        <v>6014876.9000000004</v>
      </c>
      <c r="L7076" s="228">
        <v>37496928.530000001</v>
      </c>
    </row>
    <row r="7077" spans="1:12">
      <c r="A7077" s="228">
        <v>2013</v>
      </c>
      <c r="B7077" s="228" t="s">
        <v>192</v>
      </c>
      <c r="C7077" s="228" t="s">
        <v>63</v>
      </c>
      <c r="D7077" s="228" t="s">
        <v>206</v>
      </c>
      <c r="E7077" s="228">
        <v>70</v>
      </c>
      <c r="F7077" s="228">
        <v>40487</v>
      </c>
      <c r="G7077" s="228">
        <v>8878</v>
      </c>
      <c r="H7077" s="228">
        <v>24650</v>
      </c>
      <c r="I7077" s="228">
        <v>19652521.280000001</v>
      </c>
      <c r="J7077" s="228">
        <v>4506035.09</v>
      </c>
      <c r="K7077" s="228">
        <v>5000690.4000000004</v>
      </c>
      <c r="L7077" s="228">
        <v>31568837.07</v>
      </c>
    </row>
    <row r="7078" spans="1:12">
      <c r="A7078" s="228">
        <v>2013</v>
      </c>
      <c r="B7078" s="228" t="s">
        <v>192</v>
      </c>
      <c r="C7078" s="228" t="s">
        <v>63</v>
      </c>
      <c r="D7078" s="228" t="s">
        <v>206</v>
      </c>
      <c r="E7078" s="228">
        <v>75</v>
      </c>
      <c r="F7078" s="228">
        <v>28704</v>
      </c>
      <c r="G7078" s="228">
        <v>7481</v>
      </c>
      <c r="H7078" s="228">
        <v>25319</v>
      </c>
      <c r="I7078" s="228">
        <v>18527291.960000001</v>
      </c>
      <c r="J7078" s="228">
        <v>3945087.96</v>
      </c>
      <c r="K7078" s="228">
        <v>4046860.5</v>
      </c>
      <c r="L7078" s="228">
        <v>28218285.16</v>
      </c>
    </row>
    <row r="7079" spans="1:12">
      <c r="A7079" s="228">
        <v>2013</v>
      </c>
      <c r="B7079" s="228" t="s">
        <v>192</v>
      </c>
      <c r="C7079" s="228" t="s">
        <v>63</v>
      </c>
      <c r="D7079" s="228" t="s">
        <v>206</v>
      </c>
      <c r="E7079" s="228">
        <v>80</v>
      </c>
      <c r="F7079" s="228">
        <v>21009</v>
      </c>
      <c r="G7079" s="228">
        <v>6304</v>
      </c>
      <c r="H7079" s="228">
        <v>26145</v>
      </c>
      <c r="I7079" s="228">
        <v>16725309.33</v>
      </c>
      <c r="J7079" s="228">
        <v>2983427.01</v>
      </c>
      <c r="K7079" s="228">
        <v>2440916.12</v>
      </c>
      <c r="L7079" s="228">
        <v>23360272.629999999</v>
      </c>
    </row>
    <row r="7080" spans="1:12">
      <c r="A7080" s="228">
        <v>2013</v>
      </c>
      <c r="B7080" s="228" t="s">
        <v>192</v>
      </c>
      <c r="C7080" s="228" t="s">
        <v>63</v>
      </c>
      <c r="D7080" s="228" t="s">
        <v>206</v>
      </c>
      <c r="E7080" s="228">
        <v>85</v>
      </c>
      <c r="F7080" s="228">
        <v>12528</v>
      </c>
      <c r="G7080" s="228">
        <v>3089</v>
      </c>
      <c r="H7080" s="228">
        <v>18497</v>
      </c>
      <c r="I7080" s="228">
        <v>11661266.960000001</v>
      </c>
      <c r="J7080" s="228">
        <v>1795960.14</v>
      </c>
      <c r="K7080" s="228">
        <v>1377847.88</v>
      </c>
      <c r="L7080" s="228">
        <v>15434025.34</v>
      </c>
    </row>
    <row r="7081" spans="1:12">
      <c r="A7081" s="228">
        <v>2013</v>
      </c>
      <c r="B7081" s="228" t="s">
        <v>192</v>
      </c>
      <c r="C7081" s="228" t="s">
        <v>63</v>
      </c>
      <c r="D7081" s="228" t="s">
        <v>206</v>
      </c>
      <c r="E7081" s="228">
        <v>90</v>
      </c>
      <c r="F7081" s="228">
        <v>5021</v>
      </c>
      <c r="G7081" s="228">
        <v>1318</v>
      </c>
      <c r="H7081" s="228">
        <v>8597</v>
      </c>
      <c r="I7081" s="228">
        <v>4801131.62</v>
      </c>
      <c r="J7081" s="228">
        <v>613141.89</v>
      </c>
      <c r="K7081" s="228">
        <v>345548.25</v>
      </c>
      <c r="L7081" s="228">
        <v>5922004.3600000003</v>
      </c>
    </row>
    <row r="7082" spans="1:12">
      <c r="A7082" s="228">
        <v>2013</v>
      </c>
      <c r="B7082" s="228" t="s">
        <v>192</v>
      </c>
      <c r="C7082" s="228" t="s">
        <v>63</v>
      </c>
      <c r="D7082" s="228" t="s">
        <v>206</v>
      </c>
      <c r="E7082" s="228">
        <v>95</v>
      </c>
      <c r="F7082" s="228">
        <v>1509</v>
      </c>
      <c r="G7082" s="228">
        <v>364</v>
      </c>
      <c r="H7082" s="228">
        <v>2928</v>
      </c>
      <c r="I7082" s="228">
        <v>1565826.53</v>
      </c>
      <c r="J7082" s="228">
        <v>169788.9</v>
      </c>
      <c r="K7082" s="228">
        <v>90527</v>
      </c>
      <c r="L7082" s="228">
        <v>1885460.44</v>
      </c>
    </row>
    <row r="7083" spans="1:12">
      <c r="A7083" s="228">
        <v>2013</v>
      </c>
      <c r="B7083" s="228" t="s">
        <v>192</v>
      </c>
      <c r="C7083" s="228" t="s">
        <v>64</v>
      </c>
      <c r="D7083" s="228" t="s">
        <v>205</v>
      </c>
      <c r="E7083" s="228">
        <v>0</v>
      </c>
      <c r="F7083" s="228">
        <v>19609</v>
      </c>
      <c r="G7083" s="228">
        <v>760</v>
      </c>
      <c r="H7083" s="228">
        <v>1742</v>
      </c>
      <c r="I7083" s="228">
        <v>1110928.3</v>
      </c>
      <c r="J7083" s="228">
        <v>271125.05</v>
      </c>
      <c r="K7083" s="228">
        <v>67345</v>
      </c>
      <c r="L7083" s="228">
        <v>1527000.31</v>
      </c>
    </row>
    <row r="7084" spans="1:12">
      <c r="A7084" s="228">
        <v>2013</v>
      </c>
      <c r="B7084" s="228" t="s">
        <v>192</v>
      </c>
      <c r="C7084" s="228" t="s">
        <v>64</v>
      </c>
      <c r="D7084" s="228" t="s">
        <v>205</v>
      </c>
      <c r="E7084" s="228">
        <v>5</v>
      </c>
      <c r="F7084" s="228">
        <v>20916</v>
      </c>
      <c r="G7084" s="228">
        <v>323</v>
      </c>
      <c r="H7084" s="228">
        <v>351</v>
      </c>
      <c r="I7084" s="228">
        <v>309026.55</v>
      </c>
      <c r="J7084" s="228">
        <v>109958.23</v>
      </c>
      <c r="K7084" s="228">
        <v>20338</v>
      </c>
      <c r="L7084" s="228">
        <v>473831.84</v>
      </c>
    </row>
    <row r="7085" spans="1:12">
      <c r="A7085" s="228">
        <v>2013</v>
      </c>
      <c r="B7085" s="228" t="s">
        <v>192</v>
      </c>
      <c r="C7085" s="228" t="s">
        <v>64</v>
      </c>
      <c r="D7085" s="228" t="s">
        <v>205</v>
      </c>
      <c r="E7085" s="228">
        <v>10</v>
      </c>
      <c r="F7085" s="228">
        <v>20664</v>
      </c>
      <c r="G7085" s="228">
        <v>249</v>
      </c>
      <c r="H7085" s="228">
        <v>323</v>
      </c>
      <c r="I7085" s="228">
        <v>290589.05</v>
      </c>
      <c r="J7085" s="228">
        <v>94507.18</v>
      </c>
      <c r="K7085" s="228">
        <v>55850</v>
      </c>
      <c r="L7085" s="228">
        <v>462452.05</v>
      </c>
    </row>
    <row r="7086" spans="1:12">
      <c r="A7086" s="228">
        <v>2013</v>
      </c>
      <c r="B7086" s="228" t="s">
        <v>192</v>
      </c>
      <c r="C7086" s="228" t="s">
        <v>64</v>
      </c>
      <c r="D7086" s="228" t="s">
        <v>205</v>
      </c>
      <c r="E7086" s="228">
        <v>15</v>
      </c>
      <c r="F7086" s="228">
        <v>22587</v>
      </c>
      <c r="G7086" s="228">
        <v>623</v>
      </c>
      <c r="H7086" s="228">
        <v>866</v>
      </c>
      <c r="I7086" s="228">
        <v>901199.9</v>
      </c>
      <c r="J7086" s="228">
        <v>283683.59000000003</v>
      </c>
      <c r="K7086" s="228">
        <v>114685</v>
      </c>
      <c r="L7086" s="228">
        <v>1372789.74</v>
      </c>
    </row>
    <row r="7087" spans="1:12">
      <c r="A7087" s="228">
        <v>2013</v>
      </c>
      <c r="B7087" s="228" t="s">
        <v>192</v>
      </c>
      <c r="C7087" s="228" t="s">
        <v>64</v>
      </c>
      <c r="D7087" s="228" t="s">
        <v>205</v>
      </c>
      <c r="E7087" s="228">
        <v>20</v>
      </c>
      <c r="F7087" s="228">
        <v>21187</v>
      </c>
      <c r="G7087" s="228">
        <v>749</v>
      </c>
      <c r="H7087" s="228">
        <v>1142</v>
      </c>
      <c r="I7087" s="228">
        <v>1058211.55</v>
      </c>
      <c r="J7087" s="228">
        <v>324604.69</v>
      </c>
      <c r="K7087" s="228">
        <v>104561</v>
      </c>
      <c r="L7087" s="228">
        <v>1587698.89</v>
      </c>
    </row>
    <row r="7088" spans="1:12">
      <c r="A7088" s="228">
        <v>2013</v>
      </c>
      <c r="B7088" s="228" t="s">
        <v>192</v>
      </c>
      <c r="C7088" s="228" t="s">
        <v>64</v>
      </c>
      <c r="D7088" s="228" t="s">
        <v>205</v>
      </c>
      <c r="E7088" s="228">
        <v>25</v>
      </c>
      <c r="F7088" s="228">
        <v>17031</v>
      </c>
      <c r="G7088" s="228">
        <v>638</v>
      </c>
      <c r="H7088" s="228">
        <v>946</v>
      </c>
      <c r="I7088" s="228">
        <v>820844.35</v>
      </c>
      <c r="J7088" s="228">
        <v>291448.96000000002</v>
      </c>
      <c r="K7088" s="228">
        <v>162975</v>
      </c>
      <c r="L7088" s="228">
        <v>1394999.8</v>
      </c>
    </row>
    <row r="7089" spans="1:12">
      <c r="A7089" s="228">
        <v>2013</v>
      </c>
      <c r="B7089" s="228" t="s">
        <v>192</v>
      </c>
      <c r="C7089" s="228" t="s">
        <v>64</v>
      </c>
      <c r="D7089" s="228" t="s">
        <v>205</v>
      </c>
      <c r="E7089" s="228">
        <v>30</v>
      </c>
      <c r="F7089" s="228">
        <v>20928</v>
      </c>
      <c r="G7089" s="228">
        <v>648</v>
      </c>
      <c r="H7089" s="228">
        <v>1053</v>
      </c>
      <c r="I7089" s="228">
        <v>848461.8</v>
      </c>
      <c r="J7089" s="228">
        <v>336567.35</v>
      </c>
      <c r="K7089" s="228">
        <v>143156</v>
      </c>
      <c r="L7089" s="228">
        <v>1486705.55</v>
      </c>
    </row>
    <row r="7090" spans="1:12">
      <c r="A7090" s="228">
        <v>2013</v>
      </c>
      <c r="B7090" s="228" t="s">
        <v>192</v>
      </c>
      <c r="C7090" s="228" t="s">
        <v>64</v>
      </c>
      <c r="D7090" s="228" t="s">
        <v>205</v>
      </c>
      <c r="E7090" s="228">
        <v>35</v>
      </c>
      <c r="F7090" s="228">
        <v>21646</v>
      </c>
      <c r="G7090" s="228">
        <v>848</v>
      </c>
      <c r="H7090" s="228">
        <v>1408</v>
      </c>
      <c r="I7090" s="228">
        <v>1132439.6200000001</v>
      </c>
      <c r="J7090" s="228">
        <v>414873.22</v>
      </c>
      <c r="K7090" s="228">
        <v>109510</v>
      </c>
      <c r="L7090" s="228">
        <v>1816293.38</v>
      </c>
    </row>
    <row r="7091" spans="1:12">
      <c r="A7091" s="228">
        <v>2013</v>
      </c>
      <c r="B7091" s="228" t="s">
        <v>192</v>
      </c>
      <c r="C7091" s="228" t="s">
        <v>64</v>
      </c>
      <c r="D7091" s="228" t="s">
        <v>205</v>
      </c>
      <c r="E7091" s="228">
        <v>40</v>
      </c>
      <c r="F7091" s="228">
        <v>24598</v>
      </c>
      <c r="G7091" s="228">
        <v>1002</v>
      </c>
      <c r="H7091" s="228">
        <v>1789</v>
      </c>
      <c r="I7091" s="228">
        <v>1667806.77</v>
      </c>
      <c r="J7091" s="228">
        <v>546723.44999999995</v>
      </c>
      <c r="K7091" s="228">
        <v>345676.25</v>
      </c>
      <c r="L7091" s="228">
        <v>2781384.08</v>
      </c>
    </row>
    <row r="7092" spans="1:12">
      <c r="A7092" s="228">
        <v>2013</v>
      </c>
      <c r="B7092" s="228" t="s">
        <v>192</v>
      </c>
      <c r="C7092" s="228" t="s">
        <v>64</v>
      </c>
      <c r="D7092" s="228" t="s">
        <v>205</v>
      </c>
      <c r="E7092" s="228">
        <v>45</v>
      </c>
      <c r="F7092" s="228">
        <v>25140</v>
      </c>
      <c r="G7092" s="228">
        <v>1246</v>
      </c>
      <c r="H7092" s="228">
        <v>2084</v>
      </c>
      <c r="I7092" s="228">
        <v>1874370.55</v>
      </c>
      <c r="J7092" s="228">
        <v>714558.04</v>
      </c>
      <c r="K7092" s="228">
        <v>363846</v>
      </c>
      <c r="L7092" s="228">
        <v>3173070.28</v>
      </c>
    </row>
    <row r="7093" spans="1:12">
      <c r="A7093" s="228">
        <v>2013</v>
      </c>
      <c r="B7093" s="228" t="s">
        <v>192</v>
      </c>
      <c r="C7093" s="228" t="s">
        <v>64</v>
      </c>
      <c r="D7093" s="228" t="s">
        <v>205</v>
      </c>
      <c r="E7093" s="228">
        <v>50</v>
      </c>
      <c r="F7093" s="228">
        <v>28659</v>
      </c>
      <c r="G7093" s="228">
        <v>1961</v>
      </c>
      <c r="H7093" s="228">
        <v>3675</v>
      </c>
      <c r="I7093" s="228">
        <v>3399073.82</v>
      </c>
      <c r="J7093" s="228">
        <v>1140015.19</v>
      </c>
      <c r="K7093" s="228">
        <v>731318.9</v>
      </c>
      <c r="L7093" s="228">
        <v>5590916.4699999997</v>
      </c>
    </row>
    <row r="7094" spans="1:12">
      <c r="A7094" s="228">
        <v>2013</v>
      </c>
      <c r="B7094" s="228" t="s">
        <v>192</v>
      </c>
      <c r="C7094" s="228" t="s">
        <v>64</v>
      </c>
      <c r="D7094" s="228" t="s">
        <v>205</v>
      </c>
      <c r="E7094" s="228">
        <v>55</v>
      </c>
      <c r="F7094" s="228">
        <v>29157</v>
      </c>
      <c r="G7094" s="228">
        <v>2861</v>
      </c>
      <c r="H7094" s="228">
        <v>5349</v>
      </c>
      <c r="I7094" s="228">
        <v>4577504.1500000004</v>
      </c>
      <c r="J7094" s="228">
        <v>1510285.32</v>
      </c>
      <c r="K7094" s="228">
        <v>1415755.65</v>
      </c>
      <c r="L7094" s="228">
        <v>7995657.1600000001</v>
      </c>
    </row>
    <row r="7095" spans="1:12">
      <c r="A7095" s="228">
        <v>2013</v>
      </c>
      <c r="B7095" s="228" t="s">
        <v>192</v>
      </c>
      <c r="C7095" s="228" t="s">
        <v>64</v>
      </c>
      <c r="D7095" s="228" t="s">
        <v>205</v>
      </c>
      <c r="E7095" s="228">
        <v>60</v>
      </c>
      <c r="F7095" s="228">
        <v>28487</v>
      </c>
      <c r="G7095" s="228">
        <v>3423</v>
      </c>
      <c r="H7095" s="228">
        <v>7956</v>
      </c>
      <c r="I7095" s="228">
        <v>6653336.75</v>
      </c>
      <c r="J7095" s="228">
        <v>2009976.01</v>
      </c>
      <c r="K7095" s="228">
        <v>1809150.25</v>
      </c>
      <c r="L7095" s="228">
        <v>10971444.470000001</v>
      </c>
    </row>
    <row r="7096" spans="1:12">
      <c r="A7096" s="228">
        <v>2013</v>
      </c>
      <c r="B7096" s="228" t="s">
        <v>192</v>
      </c>
      <c r="C7096" s="228" t="s">
        <v>64</v>
      </c>
      <c r="D7096" s="228" t="s">
        <v>205</v>
      </c>
      <c r="E7096" s="228">
        <v>65</v>
      </c>
      <c r="F7096" s="228">
        <v>24861</v>
      </c>
      <c r="G7096" s="228">
        <v>4405</v>
      </c>
      <c r="H7096" s="228">
        <v>9645</v>
      </c>
      <c r="I7096" s="228">
        <v>8783928.3300000001</v>
      </c>
      <c r="J7096" s="228">
        <v>2402120.4500000002</v>
      </c>
      <c r="K7096" s="228">
        <v>2258603.9500000002</v>
      </c>
      <c r="L7096" s="228">
        <v>13951183.189999999</v>
      </c>
    </row>
    <row r="7097" spans="1:12">
      <c r="A7097" s="228">
        <v>2013</v>
      </c>
      <c r="B7097" s="228" t="s">
        <v>192</v>
      </c>
      <c r="C7097" s="228" t="s">
        <v>64</v>
      </c>
      <c r="D7097" s="228" t="s">
        <v>205</v>
      </c>
      <c r="E7097" s="228">
        <v>70</v>
      </c>
      <c r="F7097" s="228">
        <v>16491</v>
      </c>
      <c r="G7097" s="228">
        <v>3864</v>
      </c>
      <c r="H7097" s="228">
        <v>8806</v>
      </c>
      <c r="I7097" s="228">
        <v>7015719.2599999998</v>
      </c>
      <c r="J7097" s="228">
        <v>2016569.42</v>
      </c>
      <c r="K7097" s="228">
        <v>2156324.7999999998</v>
      </c>
      <c r="L7097" s="228">
        <v>11446767.640000001</v>
      </c>
    </row>
    <row r="7098" spans="1:12">
      <c r="A7098" s="228">
        <v>2013</v>
      </c>
      <c r="B7098" s="228" t="s">
        <v>192</v>
      </c>
      <c r="C7098" s="228" t="s">
        <v>64</v>
      </c>
      <c r="D7098" s="228" t="s">
        <v>205</v>
      </c>
      <c r="E7098" s="228">
        <v>75</v>
      </c>
      <c r="F7098" s="228">
        <v>11795</v>
      </c>
      <c r="G7098" s="228">
        <v>3282</v>
      </c>
      <c r="H7098" s="228">
        <v>8980</v>
      </c>
      <c r="I7098" s="228">
        <v>7189082.5899999999</v>
      </c>
      <c r="J7098" s="228">
        <v>1875191.88</v>
      </c>
      <c r="K7098" s="228">
        <v>1898082.55</v>
      </c>
      <c r="L7098" s="228">
        <v>11252906.689999999</v>
      </c>
    </row>
    <row r="7099" spans="1:12">
      <c r="A7099" s="228">
        <v>2013</v>
      </c>
      <c r="B7099" s="228" t="s">
        <v>192</v>
      </c>
      <c r="C7099" s="228" t="s">
        <v>64</v>
      </c>
      <c r="D7099" s="228" t="s">
        <v>205</v>
      </c>
      <c r="E7099" s="228">
        <v>80</v>
      </c>
      <c r="F7099" s="228">
        <v>8547</v>
      </c>
      <c r="G7099" s="228">
        <v>2696</v>
      </c>
      <c r="H7099" s="228">
        <v>9160</v>
      </c>
      <c r="I7099" s="228">
        <v>6390368.7999999998</v>
      </c>
      <c r="J7099" s="228">
        <v>1471689.68</v>
      </c>
      <c r="K7099" s="228">
        <v>1301096.8500000001</v>
      </c>
      <c r="L7099" s="228">
        <v>9306010.3100000005</v>
      </c>
    </row>
    <row r="7100" spans="1:12">
      <c r="A7100" s="228">
        <v>2013</v>
      </c>
      <c r="B7100" s="228" t="s">
        <v>192</v>
      </c>
      <c r="C7100" s="228" t="s">
        <v>64</v>
      </c>
      <c r="D7100" s="228" t="s">
        <v>205</v>
      </c>
      <c r="E7100" s="228">
        <v>85</v>
      </c>
      <c r="F7100" s="228">
        <v>4329</v>
      </c>
      <c r="G7100" s="228">
        <v>1505</v>
      </c>
      <c r="H7100" s="228">
        <v>6872</v>
      </c>
      <c r="I7100" s="228">
        <v>3411110.65</v>
      </c>
      <c r="J7100" s="228">
        <v>684514.79</v>
      </c>
      <c r="K7100" s="228">
        <v>752249.25</v>
      </c>
      <c r="L7100" s="228">
        <v>4979472.95</v>
      </c>
    </row>
    <row r="7101" spans="1:12">
      <c r="A7101" s="228">
        <v>2013</v>
      </c>
      <c r="B7101" s="228" t="s">
        <v>192</v>
      </c>
      <c r="C7101" s="228" t="s">
        <v>64</v>
      </c>
      <c r="D7101" s="228" t="s">
        <v>205</v>
      </c>
      <c r="E7101" s="228">
        <v>90</v>
      </c>
      <c r="F7101" s="228">
        <v>1059</v>
      </c>
      <c r="G7101" s="228">
        <v>278</v>
      </c>
      <c r="H7101" s="228">
        <v>1294</v>
      </c>
      <c r="I7101" s="228">
        <v>650804.30000000005</v>
      </c>
      <c r="J7101" s="228">
        <v>133420.10999999999</v>
      </c>
      <c r="K7101" s="228">
        <v>51155</v>
      </c>
      <c r="L7101" s="228">
        <v>852265.61</v>
      </c>
    </row>
    <row r="7102" spans="1:12">
      <c r="A7102" s="228">
        <v>2013</v>
      </c>
      <c r="B7102" s="228" t="s">
        <v>192</v>
      </c>
      <c r="C7102" s="228" t="s">
        <v>64</v>
      </c>
      <c r="D7102" s="228" t="s">
        <v>205</v>
      </c>
      <c r="E7102" s="228">
        <v>95</v>
      </c>
      <c r="F7102" s="228">
        <v>204</v>
      </c>
      <c r="G7102" s="228">
        <v>44</v>
      </c>
      <c r="H7102" s="228">
        <v>359</v>
      </c>
      <c r="I7102" s="228">
        <v>198765.8</v>
      </c>
      <c r="J7102" s="228">
        <v>26165.3</v>
      </c>
      <c r="K7102" s="228">
        <v>15686</v>
      </c>
      <c r="L7102" s="228">
        <v>241730.75</v>
      </c>
    </row>
    <row r="7103" spans="1:12">
      <c r="A7103" s="228">
        <v>2013</v>
      </c>
      <c r="B7103" s="228" t="s">
        <v>192</v>
      </c>
      <c r="C7103" s="228" t="s">
        <v>64</v>
      </c>
      <c r="D7103" s="228" t="s">
        <v>206</v>
      </c>
      <c r="E7103" s="228">
        <v>0</v>
      </c>
      <c r="F7103" s="228">
        <v>18560</v>
      </c>
      <c r="G7103" s="228">
        <v>466</v>
      </c>
      <c r="H7103" s="228">
        <v>1803</v>
      </c>
      <c r="I7103" s="228">
        <v>966409.6</v>
      </c>
      <c r="J7103" s="228">
        <v>188281.8</v>
      </c>
      <c r="K7103" s="228">
        <v>35143</v>
      </c>
      <c r="L7103" s="228">
        <v>1276052.5</v>
      </c>
    </row>
    <row r="7104" spans="1:12">
      <c r="A7104" s="228">
        <v>2013</v>
      </c>
      <c r="B7104" s="228" t="s">
        <v>192</v>
      </c>
      <c r="C7104" s="228" t="s">
        <v>64</v>
      </c>
      <c r="D7104" s="228" t="s">
        <v>206</v>
      </c>
      <c r="E7104" s="228">
        <v>5</v>
      </c>
      <c r="F7104" s="228">
        <v>20114</v>
      </c>
      <c r="G7104" s="228">
        <v>289</v>
      </c>
      <c r="H7104" s="228">
        <v>322</v>
      </c>
      <c r="I7104" s="228">
        <v>274535.75</v>
      </c>
      <c r="J7104" s="228">
        <v>104131.08</v>
      </c>
      <c r="K7104" s="228">
        <v>31220</v>
      </c>
      <c r="L7104" s="228">
        <v>440645.69</v>
      </c>
    </row>
    <row r="7105" spans="1:12">
      <c r="A7105" s="228">
        <v>2013</v>
      </c>
      <c r="B7105" s="228" t="s">
        <v>192</v>
      </c>
      <c r="C7105" s="228" t="s">
        <v>64</v>
      </c>
      <c r="D7105" s="228" t="s">
        <v>206</v>
      </c>
      <c r="E7105" s="228">
        <v>10</v>
      </c>
      <c r="F7105" s="228">
        <v>19512</v>
      </c>
      <c r="G7105" s="228">
        <v>211</v>
      </c>
      <c r="H7105" s="228">
        <v>341</v>
      </c>
      <c r="I7105" s="228">
        <v>271099.42</v>
      </c>
      <c r="J7105" s="228">
        <v>87943.21</v>
      </c>
      <c r="K7105" s="228">
        <v>38695</v>
      </c>
      <c r="L7105" s="228">
        <v>426856.16</v>
      </c>
    </row>
    <row r="7106" spans="1:12">
      <c r="A7106" s="228">
        <v>2013</v>
      </c>
      <c r="B7106" s="228" t="s">
        <v>192</v>
      </c>
      <c r="C7106" s="228" t="s">
        <v>64</v>
      </c>
      <c r="D7106" s="228" t="s">
        <v>206</v>
      </c>
      <c r="E7106" s="228">
        <v>15</v>
      </c>
      <c r="F7106" s="228">
        <v>21666</v>
      </c>
      <c r="G7106" s="228">
        <v>713</v>
      </c>
      <c r="H7106" s="228">
        <v>1079</v>
      </c>
      <c r="I7106" s="228">
        <v>1030855.92</v>
      </c>
      <c r="J7106" s="228">
        <v>295586.34999999998</v>
      </c>
      <c r="K7106" s="228">
        <v>100571</v>
      </c>
      <c r="L7106" s="228">
        <v>1535853.61</v>
      </c>
    </row>
    <row r="7107" spans="1:12">
      <c r="A7107" s="228">
        <v>2013</v>
      </c>
      <c r="B7107" s="228" t="s">
        <v>192</v>
      </c>
      <c r="C7107" s="228" t="s">
        <v>64</v>
      </c>
      <c r="D7107" s="228" t="s">
        <v>206</v>
      </c>
      <c r="E7107" s="228">
        <v>20</v>
      </c>
      <c r="F7107" s="228">
        <v>20936</v>
      </c>
      <c r="G7107" s="228">
        <v>950</v>
      </c>
      <c r="H7107" s="228">
        <v>1994</v>
      </c>
      <c r="I7107" s="228">
        <v>1645350.75</v>
      </c>
      <c r="J7107" s="228">
        <v>470783.32</v>
      </c>
      <c r="K7107" s="228">
        <v>139667</v>
      </c>
      <c r="L7107" s="228">
        <v>2408408.37</v>
      </c>
    </row>
    <row r="7108" spans="1:12">
      <c r="A7108" s="228">
        <v>2013</v>
      </c>
      <c r="B7108" s="228" t="s">
        <v>192</v>
      </c>
      <c r="C7108" s="228" t="s">
        <v>64</v>
      </c>
      <c r="D7108" s="228" t="s">
        <v>206</v>
      </c>
      <c r="E7108" s="228">
        <v>25</v>
      </c>
      <c r="F7108" s="228">
        <v>19397</v>
      </c>
      <c r="G7108" s="228">
        <v>1105</v>
      </c>
      <c r="H7108" s="228">
        <v>2763</v>
      </c>
      <c r="I7108" s="228">
        <v>2358687.7599999998</v>
      </c>
      <c r="J7108" s="228">
        <v>830502.8</v>
      </c>
      <c r="K7108" s="228">
        <v>88818</v>
      </c>
      <c r="L7108" s="228">
        <v>3604227.63</v>
      </c>
    </row>
    <row r="7109" spans="1:12">
      <c r="A7109" s="228">
        <v>2013</v>
      </c>
      <c r="B7109" s="228" t="s">
        <v>192</v>
      </c>
      <c r="C7109" s="228" t="s">
        <v>64</v>
      </c>
      <c r="D7109" s="228" t="s">
        <v>206</v>
      </c>
      <c r="E7109" s="228">
        <v>30</v>
      </c>
      <c r="F7109" s="228">
        <v>23369</v>
      </c>
      <c r="G7109" s="228">
        <v>1902</v>
      </c>
      <c r="H7109" s="228">
        <v>5013</v>
      </c>
      <c r="I7109" s="228">
        <v>4270336.63</v>
      </c>
      <c r="J7109" s="228">
        <v>1520595</v>
      </c>
      <c r="K7109" s="228">
        <v>207641</v>
      </c>
      <c r="L7109" s="228">
        <v>6511823.6500000004</v>
      </c>
    </row>
    <row r="7110" spans="1:12">
      <c r="A7110" s="228">
        <v>2013</v>
      </c>
      <c r="B7110" s="228" t="s">
        <v>192</v>
      </c>
      <c r="C7110" s="228" t="s">
        <v>64</v>
      </c>
      <c r="D7110" s="228" t="s">
        <v>206</v>
      </c>
      <c r="E7110" s="228">
        <v>35</v>
      </c>
      <c r="F7110" s="228">
        <v>23434</v>
      </c>
      <c r="G7110" s="228">
        <v>1806</v>
      </c>
      <c r="H7110" s="228">
        <v>4586</v>
      </c>
      <c r="I7110" s="228">
        <v>4062384.38</v>
      </c>
      <c r="J7110" s="228">
        <v>1281286.22</v>
      </c>
      <c r="K7110" s="228">
        <v>409213</v>
      </c>
      <c r="L7110" s="228">
        <v>6168300</v>
      </c>
    </row>
    <row r="7111" spans="1:12">
      <c r="A7111" s="228">
        <v>2013</v>
      </c>
      <c r="B7111" s="228" t="s">
        <v>192</v>
      </c>
      <c r="C7111" s="228" t="s">
        <v>64</v>
      </c>
      <c r="D7111" s="228" t="s">
        <v>206</v>
      </c>
      <c r="E7111" s="228">
        <v>40</v>
      </c>
      <c r="F7111" s="228">
        <v>27053</v>
      </c>
      <c r="G7111" s="228">
        <v>1800</v>
      </c>
      <c r="H7111" s="228">
        <v>3485</v>
      </c>
      <c r="I7111" s="228">
        <v>3194376.78</v>
      </c>
      <c r="J7111" s="228">
        <v>1055360.6499999999</v>
      </c>
      <c r="K7111" s="228">
        <v>403898</v>
      </c>
      <c r="L7111" s="228">
        <v>5064594.38</v>
      </c>
    </row>
    <row r="7112" spans="1:12">
      <c r="A7112" s="228">
        <v>2013</v>
      </c>
      <c r="B7112" s="228" t="s">
        <v>192</v>
      </c>
      <c r="C7112" s="228" t="s">
        <v>64</v>
      </c>
      <c r="D7112" s="228" t="s">
        <v>206</v>
      </c>
      <c r="E7112" s="228">
        <v>45</v>
      </c>
      <c r="F7112" s="228">
        <v>27666</v>
      </c>
      <c r="G7112" s="228">
        <v>1783</v>
      </c>
      <c r="H7112" s="228">
        <v>3338</v>
      </c>
      <c r="I7112" s="228">
        <v>3168605.03</v>
      </c>
      <c r="J7112" s="228">
        <v>1016904.14</v>
      </c>
      <c r="K7112" s="228">
        <v>490157</v>
      </c>
      <c r="L7112" s="228">
        <v>5039002.92</v>
      </c>
    </row>
    <row r="7113" spans="1:12">
      <c r="A7113" s="228">
        <v>2013</v>
      </c>
      <c r="B7113" s="228" t="s">
        <v>192</v>
      </c>
      <c r="C7113" s="228" t="s">
        <v>64</v>
      </c>
      <c r="D7113" s="228" t="s">
        <v>206</v>
      </c>
      <c r="E7113" s="228">
        <v>50</v>
      </c>
      <c r="F7113" s="228">
        <v>31604</v>
      </c>
      <c r="G7113" s="228">
        <v>2659</v>
      </c>
      <c r="H7113" s="228">
        <v>5443</v>
      </c>
      <c r="I7113" s="228">
        <v>4708381.8</v>
      </c>
      <c r="J7113" s="228">
        <v>1503405.73</v>
      </c>
      <c r="K7113" s="228">
        <v>917576.25</v>
      </c>
      <c r="L7113" s="228">
        <v>7644797.7400000002</v>
      </c>
    </row>
    <row r="7114" spans="1:12">
      <c r="A7114" s="228">
        <v>2013</v>
      </c>
      <c r="B7114" s="228" t="s">
        <v>192</v>
      </c>
      <c r="C7114" s="228" t="s">
        <v>64</v>
      </c>
      <c r="D7114" s="228" t="s">
        <v>206</v>
      </c>
      <c r="E7114" s="228">
        <v>55</v>
      </c>
      <c r="F7114" s="228">
        <v>32254</v>
      </c>
      <c r="G7114" s="228">
        <v>3509</v>
      </c>
      <c r="H7114" s="228">
        <v>6801</v>
      </c>
      <c r="I7114" s="228">
        <v>5674628.2000000002</v>
      </c>
      <c r="J7114" s="228">
        <v>1744896.97</v>
      </c>
      <c r="K7114" s="228">
        <v>1243551.25</v>
      </c>
      <c r="L7114" s="228">
        <v>9122615.6600000001</v>
      </c>
    </row>
    <row r="7115" spans="1:12">
      <c r="A7115" s="228">
        <v>2013</v>
      </c>
      <c r="B7115" s="228" t="s">
        <v>192</v>
      </c>
      <c r="C7115" s="228" t="s">
        <v>64</v>
      </c>
      <c r="D7115" s="228" t="s">
        <v>206</v>
      </c>
      <c r="E7115" s="228">
        <v>60</v>
      </c>
      <c r="F7115" s="228">
        <v>31262</v>
      </c>
      <c r="G7115" s="228">
        <v>3937</v>
      </c>
      <c r="H7115" s="228">
        <v>8128</v>
      </c>
      <c r="I7115" s="228">
        <v>6777337.9400000004</v>
      </c>
      <c r="J7115" s="228">
        <v>2135376.61</v>
      </c>
      <c r="K7115" s="228">
        <v>1784959.4</v>
      </c>
      <c r="L7115" s="228">
        <v>11171713.619999999</v>
      </c>
    </row>
    <row r="7116" spans="1:12">
      <c r="A7116" s="228">
        <v>2013</v>
      </c>
      <c r="B7116" s="228" t="s">
        <v>192</v>
      </c>
      <c r="C7116" s="228" t="s">
        <v>64</v>
      </c>
      <c r="D7116" s="228" t="s">
        <v>206</v>
      </c>
      <c r="E7116" s="228">
        <v>65</v>
      </c>
      <c r="F7116" s="228">
        <v>26489</v>
      </c>
      <c r="G7116" s="228">
        <v>4123</v>
      </c>
      <c r="H7116" s="228">
        <v>9076</v>
      </c>
      <c r="I7116" s="228">
        <v>7716206.3399999999</v>
      </c>
      <c r="J7116" s="228">
        <v>2395426.84</v>
      </c>
      <c r="K7116" s="228">
        <v>1905311.1</v>
      </c>
      <c r="L7116" s="228">
        <v>12418507.439999999</v>
      </c>
    </row>
    <row r="7117" spans="1:12">
      <c r="A7117" s="228">
        <v>2013</v>
      </c>
      <c r="B7117" s="228" t="s">
        <v>192</v>
      </c>
      <c r="C7117" s="228" t="s">
        <v>64</v>
      </c>
      <c r="D7117" s="228" t="s">
        <v>206</v>
      </c>
      <c r="E7117" s="228">
        <v>70</v>
      </c>
      <c r="F7117" s="228">
        <v>17805</v>
      </c>
      <c r="G7117" s="228">
        <v>3530</v>
      </c>
      <c r="H7117" s="228">
        <v>9018</v>
      </c>
      <c r="I7117" s="228">
        <v>7515003.8899999997</v>
      </c>
      <c r="J7117" s="228">
        <v>2045834.9</v>
      </c>
      <c r="K7117" s="228">
        <v>1936595.05</v>
      </c>
      <c r="L7117" s="228">
        <v>11900628.15</v>
      </c>
    </row>
    <row r="7118" spans="1:12">
      <c r="A7118" s="228">
        <v>2013</v>
      </c>
      <c r="B7118" s="228" t="s">
        <v>192</v>
      </c>
      <c r="C7118" s="228" t="s">
        <v>64</v>
      </c>
      <c r="D7118" s="228" t="s">
        <v>206</v>
      </c>
      <c r="E7118" s="228">
        <v>75</v>
      </c>
      <c r="F7118" s="228">
        <v>13180</v>
      </c>
      <c r="G7118" s="228">
        <v>3204</v>
      </c>
      <c r="H7118" s="228">
        <v>9211</v>
      </c>
      <c r="I7118" s="228">
        <v>6957765.1100000003</v>
      </c>
      <c r="J7118" s="228">
        <v>1743113.73</v>
      </c>
      <c r="K7118" s="228">
        <v>1735316.15</v>
      </c>
      <c r="L7118" s="228">
        <v>10651562.91</v>
      </c>
    </row>
    <row r="7119" spans="1:12">
      <c r="A7119" s="228">
        <v>2013</v>
      </c>
      <c r="B7119" s="228" t="s">
        <v>192</v>
      </c>
      <c r="C7119" s="228" t="s">
        <v>64</v>
      </c>
      <c r="D7119" s="228" t="s">
        <v>206</v>
      </c>
      <c r="E7119" s="228">
        <v>80</v>
      </c>
      <c r="F7119" s="228">
        <v>10675</v>
      </c>
      <c r="G7119" s="228">
        <v>2773</v>
      </c>
      <c r="H7119" s="228">
        <v>10225</v>
      </c>
      <c r="I7119" s="228">
        <v>6504351.3899999997</v>
      </c>
      <c r="J7119" s="228">
        <v>1346628.82</v>
      </c>
      <c r="K7119" s="228">
        <v>1107846.8</v>
      </c>
      <c r="L7119" s="228">
        <v>9160452.7599999998</v>
      </c>
    </row>
    <row r="7120" spans="1:12">
      <c r="A7120" s="228">
        <v>2013</v>
      </c>
      <c r="B7120" s="228" t="s">
        <v>192</v>
      </c>
      <c r="C7120" s="228" t="s">
        <v>64</v>
      </c>
      <c r="D7120" s="228" t="s">
        <v>206</v>
      </c>
      <c r="E7120" s="228">
        <v>85</v>
      </c>
      <c r="F7120" s="228">
        <v>7161</v>
      </c>
      <c r="G7120" s="228">
        <v>1701</v>
      </c>
      <c r="H7120" s="228">
        <v>9182</v>
      </c>
      <c r="I7120" s="228">
        <v>5074176.7</v>
      </c>
      <c r="J7120" s="228">
        <v>899013.67</v>
      </c>
      <c r="K7120" s="228">
        <v>731021.4</v>
      </c>
      <c r="L7120" s="228">
        <v>6842586.5599999996</v>
      </c>
    </row>
    <row r="7121" spans="1:12">
      <c r="A7121" s="228">
        <v>2013</v>
      </c>
      <c r="B7121" s="228" t="s">
        <v>192</v>
      </c>
      <c r="C7121" s="228" t="s">
        <v>64</v>
      </c>
      <c r="D7121" s="228" t="s">
        <v>206</v>
      </c>
      <c r="E7121" s="228">
        <v>90</v>
      </c>
      <c r="F7121" s="228">
        <v>3042</v>
      </c>
      <c r="G7121" s="228">
        <v>567</v>
      </c>
      <c r="H7121" s="228">
        <v>3559</v>
      </c>
      <c r="I7121" s="228">
        <v>1770296.46</v>
      </c>
      <c r="J7121" s="228">
        <v>299845.48</v>
      </c>
      <c r="K7121" s="228">
        <v>185933</v>
      </c>
      <c r="L7121" s="228">
        <v>2307968.88</v>
      </c>
    </row>
    <row r="7122" spans="1:12">
      <c r="A7122" s="228">
        <v>2013</v>
      </c>
      <c r="B7122" s="228" t="s">
        <v>192</v>
      </c>
      <c r="C7122" s="228" t="s">
        <v>64</v>
      </c>
      <c r="D7122" s="228" t="s">
        <v>206</v>
      </c>
      <c r="E7122" s="228">
        <v>95</v>
      </c>
      <c r="F7122" s="228">
        <v>843</v>
      </c>
      <c r="G7122" s="228">
        <v>149</v>
      </c>
      <c r="H7122" s="228">
        <v>1281</v>
      </c>
      <c r="I7122" s="228">
        <v>518173.2</v>
      </c>
      <c r="J7122" s="228">
        <v>66573.440000000002</v>
      </c>
      <c r="K7122" s="228">
        <v>22414</v>
      </c>
      <c r="L7122" s="228">
        <v>625333.39</v>
      </c>
    </row>
    <row r="7123" spans="1:12">
      <c r="A7123" s="228">
        <v>2013</v>
      </c>
      <c r="B7123" s="228" t="s">
        <v>192</v>
      </c>
      <c r="C7123" s="228" t="s">
        <v>65</v>
      </c>
      <c r="D7123" s="228" t="s">
        <v>205</v>
      </c>
      <c r="E7123" s="228">
        <v>0</v>
      </c>
      <c r="F7123" s="228">
        <v>42022</v>
      </c>
      <c r="G7123" s="228">
        <v>1450</v>
      </c>
      <c r="H7123" s="228">
        <v>4042</v>
      </c>
      <c r="I7123" s="228">
        <v>2855122.45</v>
      </c>
      <c r="J7123" s="228">
        <v>431889.52</v>
      </c>
      <c r="K7123" s="228">
        <v>13102</v>
      </c>
      <c r="L7123" s="228">
        <v>3538663.43</v>
      </c>
    </row>
    <row r="7124" spans="1:12">
      <c r="A7124" s="228">
        <v>2013</v>
      </c>
      <c r="B7124" s="228" t="s">
        <v>192</v>
      </c>
      <c r="C7124" s="228" t="s">
        <v>65</v>
      </c>
      <c r="D7124" s="228" t="s">
        <v>205</v>
      </c>
      <c r="E7124" s="228">
        <v>5</v>
      </c>
      <c r="F7124" s="228">
        <v>43003</v>
      </c>
      <c r="G7124" s="228">
        <v>616</v>
      </c>
      <c r="H7124" s="228">
        <v>663</v>
      </c>
      <c r="I7124" s="228">
        <v>827072.4</v>
      </c>
      <c r="J7124" s="228">
        <v>218529.23</v>
      </c>
      <c r="K7124" s="228">
        <v>5095</v>
      </c>
      <c r="L7124" s="228">
        <v>1154951.7</v>
      </c>
    </row>
    <row r="7125" spans="1:12">
      <c r="A7125" s="228">
        <v>2013</v>
      </c>
      <c r="B7125" s="228" t="s">
        <v>192</v>
      </c>
      <c r="C7125" s="228" t="s">
        <v>65</v>
      </c>
      <c r="D7125" s="228" t="s">
        <v>205</v>
      </c>
      <c r="E7125" s="228">
        <v>10</v>
      </c>
      <c r="F7125" s="228">
        <v>41072</v>
      </c>
      <c r="G7125" s="228">
        <v>403</v>
      </c>
      <c r="H7125" s="228">
        <v>572</v>
      </c>
      <c r="I7125" s="228">
        <v>552756.96</v>
      </c>
      <c r="J7125" s="228">
        <v>130103.62</v>
      </c>
      <c r="K7125" s="228">
        <v>24363</v>
      </c>
      <c r="L7125" s="228">
        <v>773968.36</v>
      </c>
    </row>
    <row r="7126" spans="1:12">
      <c r="A7126" s="228">
        <v>2013</v>
      </c>
      <c r="B7126" s="228" t="s">
        <v>192</v>
      </c>
      <c r="C7126" s="228" t="s">
        <v>65</v>
      </c>
      <c r="D7126" s="228" t="s">
        <v>205</v>
      </c>
      <c r="E7126" s="228">
        <v>15</v>
      </c>
      <c r="F7126" s="228">
        <v>42906</v>
      </c>
      <c r="G7126" s="228">
        <v>1097</v>
      </c>
      <c r="H7126" s="228">
        <v>1847</v>
      </c>
      <c r="I7126" s="228">
        <v>1878997.35</v>
      </c>
      <c r="J7126" s="228">
        <v>398075.68</v>
      </c>
      <c r="K7126" s="228">
        <v>232018</v>
      </c>
      <c r="L7126" s="228">
        <v>2727713.32</v>
      </c>
    </row>
    <row r="7127" spans="1:12">
      <c r="A7127" s="228">
        <v>2013</v>
      </c>
      <c r="B7127" s="228" t="s">
        <v>192</v>
      </c>
      <c r="C7127" s="228" t="s">
        <v>65</v>
      </c>
      <c r="D7127" s="228" t="s">
        <v>205</v>
      </c>
      <c r="E7127" s="228">
        <v>20</v>
      </c>
      <c r="F7127" s="228">
        <v>36448</v>
      </c>
      <c r="G7127" s="228">
        <v>875</v>
      </c>
      <c r="H7127" s="228">
        <v>1604</v>
      </c>
      <c r="I7127" s="228">
        <v>1720651.8</v>
      </c>
      <c r="J7127" s="228">
        <v>384959.13</v>
      </c>
      <c r="K7127" s="228">
        <v>319884</v>
      </c>
      <c r="L7127" s="228">
        <v>2767887.13</v>
      </c>
    </row>
    <row r="7128" spans="1:12">
      <c r="A7128" s="228">
        <v>2013</v>
      </c>
      <c r="B7128" s="228" t="s">
        <v>192</v>
      </c>
      <c r="C7128" s="228" t="s">
        <v>65</v>
      </c>
      <c r="D7128" s="228" t="s">
        <v>205</v>
      </c>
      <c r="E7128" s="228">
        <v>25</v>
      </c>
      <c r="F7128" s="228">
        <v>40632</v>
      </c>
      <c r="G7128" s="228">
        <v>888</v>
      </c>
      <c r="H7128" s="228">
        <v>1623</v>
      </c>
      <c r="I7128" s="228">
        <v>1601160.5</v>
      </c>
      <c r="J7128" s="228">
        <v>384680.52</v>
      </c>
      <c r="K7128" s="228">
        <v>266737</v>
      </c>
      <c r="L7128" s="228">
        <v>2532627.52</v>
      </c>
    </row>
    <row r="7129" spans="1:12">
      <c r="A7129" s="228">
        <v>2013</v>
      </c>
      <c r="B7129" s="228" t="s">
        <v>192</v>
      </c>
      <c r="C7129" s="228" t="s">
        <v>65</v>
      </c>
      <c r="D7129" s="228" t="s">
        <v>205</v>
      </c>
      <c r="E7129" s="228">
        <v>30</v>
      </c>
      <c r="F7129" s="228">
        <v>48116</v>
      </c>
      <c r="G7129" s="228">
        <v>1206</v>
      </c>
      <c r="H7129" s="228">
        <v>2224</v>
      </c>
      <c r="I7129" s="228">
        <v>2174483.1800000002</v>
      </c>
      <c r="J7129" s="228">
        <v>521293.22</v>
      </c>
      <c r="K7129" s="228">
        <v>437251</v>
      </c>
      <c r="L7129" s="228">
        <v>3543691.97</v>
      </c>
    </row>
    <row r="7130" spans="1:12">
      <c r="A7130" s="228">
        <v>2013</v>
      </c>
      <c r="B7130" s="228" t="s">
        <v>192</v>
      </c>
      <c r="C7130" s="228" t="s">
        <v>65</v>
      </c>
      <c r="D7130" s="228" t="s">
        <v>205</v>
      </c>
      <c r="E7130" s="228">
        <v>35</v>
      </c>
      <c r="F7130" s="228">
        <v>47207</v>
      </c>
      <c r="G7130" s="228">
        <v>1386</v>
      </c>
      <c r="H7130" s="228">
        <v>2629</v>
      </c>
      <c r="I7130" s="228">
        <v>2629303.2999999998</v>
      </c>
      <c r="J7130" s="228">
        <v>633664.97</v>
      </c>
      <c r="K7130" s="228">
        <v>563776.25</v>
      </c>
      <c r="L7130" s="228">
        <v>4277232.3099999996</v>
      </c>
    </row>
    <row r="7131" spans="1:12">
      <c r="A7131" s="228">
        <v>2013</v>
      </c>
      <c r="B7131" s="228" t="s">
        <v>192</v>
      </c>
      <c r="C7131" s="228" t="s">
        <v>65</v>
      </c>
      <c r="D7131" s="228" t="s">
        <v>205</v>
      </c>
      <c r="E7131" s="228">
        <v>40</v>
      </c>
      <c r="F7131" s="228">
        <v>51321</v>
      </c>
      <c r="G7131" s="228">
        <v>1864</v>
      </c>
      <c r="H7131" s="228">
        <v>3514</v>
      </c>
      <c r="I7131" s="228">
        <v>3624260.25</v>
      </c>
      <c r="J7131" s="228">
        <v>890030.03</v>
      </c>
      <c r="K7131" s="228">
        <v>601333.41</v>
      </c>
      <c r="L7131" s="228">
        <v>5679729.5300000003</v>
      </c>
    </row>
    <row r="7132" spans="1:12">
      <c r="A7132" s="228">
        <v>2013</v>
      </c>
      <c r="B7132" s="228" t="s">
        <v>192</v>
      </c>
      <c r="C7132" s="228" t="s">
        <v>65</v>
      </c>
      <c r="D7132" s="228" t="s">
        <v>205</v>
      </c>
      <c r="E7132" s="228">
        <v>45</v>
      </c>
      <c r="F7132" s="228">
        <v>48561</v>
      </c>
      <c r="G7132" s="228">
        <v>2071</v>
      </c>
      <c r="H7132" s="228">
        <v>3823</v>
      </c>
      <c r="I7132" s="228">
        <v>4032116.49</v>
      </c>
      <c r="J7132" s="228">
        <v>1060760.3</v>
      </c>
      <c r="K7132" s="228">
        <v>741819.3</v>
      </c>
      <c r="L7132" s="228">
        <v>6429927.75</v>
      </c>
    </row>
    <row r="7133" spans="1:12">
      <c r="A7133" s="228">
        <v>2013</v>
      </c>
      <c r="B7133" s="228" t="s">
        <v>192</v>
      </c>
      <c r="C7133" s="228" t="s">
        <v>65</v>
      </c>
      <c r="D7133" s="228" t="s">
        <v>205</v>
      </c>
      <c r="E7133" s="228">
        <v>50</v>
      </c>
      <c r="F7133" s="228">
        <v>49606</v>
      </c>
      <c r="G7133" s="228">
        <v>2754</v>
      </c>
      <c r="H7133" s="228">
        <v>4882</v>
      </c>
      <c r="I7133" s="228">
        <v>5936570.5899999999</v>
      </c>
      <c r="J7133" s="228">
        <v>1613814.11</v>
      </c>
      <c r="K7133" s="228">
        <v>1551478.95</v>
      </c>
      <c r="L7133" s="228">
        <v>9894973.4199999999</v>
      </c>
    </row>
    <row r="7134" spans="1:12">
      <c r="A7134" s="228">
        <v>2013</v>
      </c>
      <c r="B7134" s="228" t="s">
        <v>192</v>
      </c>
      <c r="C7134" s="228" t="s">
        <v>65</v>
      </c>
      <c r="D7134" s="228" t="s">
        <v>205</v>
      </c>
      <c r="E7134" s="228">
        <v>55</v>
      </c>
      <c r="F7134" s="228">
        <v>45326</v>
      </c>
      <c r="G7134" s="228">
        <v>3415</v>
      </c>
      <c r="H7134" s="228">
        <v>6512</v>
      </c>
      <c r="I7134" s="228">
        <v>7783230.3499999996</v>
      </c>
      <c r="J7134" s="228">
        <v>2016559.51</v>
      </c>
      <c r="K7134" s="228">
        <v>2162012.81</v>
      </c>
      <c r="L7134" s="228">
        <v>12959249.369999999</v>
      </c>
    </row>
    <row r="7135" spans="1:12">
      <c r="A7135" s="228">
        <v>2013</v>
      </c>
      <c r="B7135" s="228" t="s">
        <v>192</v>
      </c>
      <c r="C7135" s="228" t="s">
        <v>65</v>
      </c>
      <c r="D7135" s="228" t="s">
        <v>205</v>
      </c>
      <c r="E7135" s="228">
        <v>60</v>
      </c>
      <c r="F7135" s="228">
        <v>40729</v>
      </c>
      <c r="G7135" s="228">
        <v>4272</v>
      </c>
      <c r="H7135" s="228">
        <v>8449</v>
      </c>
      <c r="I7135" s="228">
        <v>9875602.5199999996</v>
      </c>
      <c r="J7135" s="228">
        <v>2606636.5</v>
      </c>
      <c r="K7135" s="228">
        <v>2860045.21</v>
      </c>
      <c r="L7135" s="228">
        <v>16474782.32</v>
      </c>
    </row>
    <row r="7136" spans="1:12">
      <c r="A7136" s="228">
        <v>2013</v>
      </c>
      <c r="B7136" s="228" t="s">
        <v>192</v>
      </c>
      <c r="C7136" s="228" t="s">
        <v>65</v>
      </c>
      <c r="D7136" s="228" t="s">
        <v>205</v>
      </c>
      <c r="E7136" s="228">
        <v>65</v>
      </c>
      <c r="F7136" s="228">
        <v>31867</v>
      </c>
      <c r="G7136" s="228">
        <v>4608</v>
      </c>
      <c r="H7136" s="228">
        <v>9415</v>
      </c>
      <c r="I7136" s="228">
        <v>10850462.58</v>
      </c>
      <c r="J7136" s="228">
        <v>2777236.02</v>
      </c>
      <c r="K7136" s="228">
        <v>2996837.55</v>
      </c>
      <c r="L7136" s="228">
        <v>17737397.039999999</v>
      </c>
    </row>
    <row r="7137" spans="1:12">
      <c r="A7137" s="228">
        <v>2013</v>
      </c>
      <c r="B7137" s="228" t="s">
        <v>192</v>
      </c>
      <c r="C7137" s="228" t="s">
        <v>65</v>
      </c>
      <c r="D7137" s="228" t="s">
        <v>205</v>
      </c>
      <c r="E7137" s="228">
        <v>70</v>
      </c>
      <c r="F7137" s="228">
        <v>20759</v>
      </c>
      <c r="G7137" s="228">
        <v>3761</v>
      </c>
      <c r="H7137" s="228">
        <v>8837</v>
      </c>
      <c r="I7137" s="228">
        <v>9905667.7400000002</v>
      </c>
      <c r="J7137" s="228">
        <v>2441098.92</v>
      </c>
      <c r="K7137" s="228">
        <v>2818120.15</v>
      </c>
      <c r="L7137" s="228">
        <v>16007699.310000001</v>
      </c>
    </row>
    <row r="7138" spans="1:12">
      <c r="A7138" s="228">
        <v>2013</v>
      </c>
      <c r="B7138" s="228" t="s">
        <v>192</v>
      </c>
      <c r="C7138" s="228" t="s">
        <v>65</v>
      </c>
      <c r="D7138" s="228" t="s">
        <v>205</v>
      </c>
      <c r="E7138" s="228">
        <v>75</v>
      </c>
      <c r="F7138" s="228">
        <v>13845</v>
      </c>
      <c r="G7138" s="228">
        <v>3041</v>
      </c>
      <c r="H7138" s="228">
        <v>8184</v>
      </c>
      <c r="I7138" s="228">
        <v>8415989.0399999991</v>
      </c>
      <c r="J7138" s="228">
        <v>2005430.43</v>
      </c>
      <c r="K7138" s="228">
        <v>2089486.57</v>
      </c>
      <c r="L7138" s="228">
        <v>13041576.92</v>
      </c>
    </row>
    <row r="7139" spans="1:12">
      <c r="A7139" s="228">
        <v>2013</v>
      </c>
      <c r="B7139" s="228" t="s">
        <v>192</v>
      </c>
      <c r="C7139" s="228" t="s">
        <v>65</v>
      </c>
      <c r="D7139" s="228" t="s">
        <v>205</v>
      </c>
      <c r="E7139" s="228">
        <v>80</v>
      </c>
      <c r="F7139" s="228">
        <v>9193</v>
      </c>
      <c r="G7139" s="228">
        <v>2349</v>
      </c>
      <c r="H7139" s="228">
        <v>8532</v>
      </c>
      <c r="I7139" s="228">
        <v>7374707.6699999999</v>
      </c>
      <c r="J7139" s="228">
        <v>1508332.97</v>
      </c>
      <c r="K7139" s="228">
        <v>1904228.9</v>
      </c>
      <c r="L7139" s="228">
        <v>11173270.859999999</v>
      </c>
    </row>
    <row r="7140" spans="1:12">
      <c r="A7140" s="228">
        <v>2013</v>
      </c>
      <c r="B7140" s="228" t="s">
        <v>192</v>
      </c>
      <c r="C7140" s="228" t="s">
        <v>65</v>
      </c>
      <c r="D7140" s="228" t="s">
        <v>205</v>
      </c>
      <c r="E7140" s="228">
        <v>85</v>
      </c>
      <c r="F7140" s="228">
        <v>4149</v>
      </c>
      <c r="G7140" s="228">
        <v>979</v>
      </c>
      <c r="H7140" s="228">
        <v>4408</v>
      </c>
      <c r="I7140" s="228">
        <v>3237638.65</v>
      </c>
      <c r="J7140" s="228">
        <v>565914.13</v>
      </c>
      <c r="K7140" s="228">
        <v>505835.4</v>
      </c>
      <c r="L7140" s="228">
        <v>4485568.5599999996</v>
      </c>
    </row>
    <row r="7141" spans="1:12">
      <c r="A7141" s="228">
        <v>2013</v>
      </c>
      <c r="B7141" s="228" t="s">
        <v>192</v>
      </c>
      <c r="C7141" s="228" t="s">
        <v>65</v>
      </c>
      <c r="D7141" s="228" t="s">
        <v>205</v>
      </c>
      <c r="E7141" s="228">
        <v>90</v>
      </c>
      <c r="F7141" s="228">
        <v>972</v>
      </c>
      <c r="G7141" s="228">
        <v>218</v>
      </c>
      <c r="H7141" s="228">
        <v>1437</v>
      </c>
      <c r="I7141" s="228">
        <v>734970</v>
      </c>
      <c r="J7141" s="228">
        <v>96144.28</v>
      </c>
      <c r="K7141" s="228">
        <v>35178</v>
      </c>
      <c r="L7141" s="228">
        <v>924443.7</v>
      </c>
    </row>
    <row r="7142" spans="1:12">
      <c r="A7142" s="228">
        <v>2013</v>
      </c>
      <c r="B7142" s="228" t="s">
        <v>192</v>
      </c>
      <c r="C7142" s="228" t="s">
        <v>65</v>
      </c>
      <c r="D7142" s="228" t="s">
        <v>205</v>
      </c>
      <c r="E7142" s="228">
        <v>95</v>
      </c>
      <c r="F7142" s="228">
        <v>197</v>
      </c>
      <c r="G7142" s="228">
        <v>23</v>
      </c>
      <c r="H7142" s="228">
        <v>160</v>
      </c>
      <c r="I7142" s="228">
        <v>82274</v>
      </c>
      <c r="J7142" s="228">
        <v>9963.4</v>
      </c>
      <c r="K7142" s="228">
        <v>0</v>
      </c>
      <c r="L7142" s="228">
        <v>95090.58</v>
      </c>
    </row>
    <row r="7143" spans="1:12">
      <c r="A7143" s="228">
        <v>2013</v>
      </c>
      <c r="B7143" s="228" t="s">
        <v>192</v>
      </c>
      <c r="C7143" s="228" t="s">
        <v>65</v>
      </c>
      <c r="D7143" s="228" t="s">
        <v>206</v>
      </c>
      <c r="E7143" s="228">
        <v>0</v>
      </c>
      <c r="F7143" s="228">
        <v>39538</v>
      </c>
      <c r="G7143" s="228">
        <v>961</v>
      </c>
      <c r="H7143" s="228">
        <v>2993</v>
      </c>
      <c r="I7143" s="228">
        <v>1902841.55</v>
      </c>
      <c r="J7143" s="228">
        <v>297523.58</v>
      </c>
      <c r="K7143" s="228">
        <v>16620</v>
      </c>
      <c r="L7143" s="228">
        <v>2379294.58</v>
      </c>
    </row>
    <row r="7144" spans="1:12">
      <c r="A7144" s="228">
        <v>2013</v>
      </c>
      <c r="B7144" s="228" t="s">
        <v>192</v>
      </c>
      <c r="C7144" s="228" t="s">
        <v>65</v>
      </c>
      <c r="D7144" s="228" t="s">
        <v>206</v>
      </c>
      <c r="E7144" s="228">
        <v>5</v>
      </c>
      <c r="F7144" s="228">
        <v>40817</v>
      </c>
      <c r="G7144" s="228">
        <v>561</v>
      </c>
      <c r="H7144" s="228">
        <v>682</v>
      </c>
      <c r="I7144" s="228">
        <v>688354.45</v>
      </c>
      <c r="J7144" s="228">
        <v>167712.16</v>
      </c>
      <c r="K7144" s="228">
        <v>5463</v>
      </c>
      <c r="L7144" s="228">
        <v>937293.11</v>
      </c>
    </row>
    <row r="7145" spans="1:12">
      <c r="A7145" s="228">
        <v>2013</v>
      </c>
      <c r="B7145" s="228" t="s">
        <v>192</v>
      </c>
      <c r="C7145" s="228" t="s">
        <v>65</v>
      </c>
      <c r="D7145" s="228" t="s">
        <v>206</v>
      </c>
      <c r="E7145" s="228">
        <v>10</v>
      </c>
      <c r="F7145" s="228">
        <v>39164</v>
      </c>
      <c r="G7145" s="228">
        <v>380</v>
      </c>
      <c r="H7145" s="228">
        <v>575</v>
      </c>
      <c r="I7145" s="228">
        <v>542194.30000000005</v>
      </c>
      <c r="J7145" s="228">
        <v>115666.61</v>
      </c>
      <c r="K7145" s="228">
        <v>19779</v>
      </c>
      <c r="L7145" s="228">
        <v>743637.04</v>
      </c>
    </row>
    <row r="7146" spans="1:12">
      <c r="A7146" s="228">
        <v>2013</v>
      </c>
      <c r="B7146" s="228" t="s">
        <v>192</v>
      </c>
      <c r="C7146" s="228" t="s">
        <v>65</v>
      </c>
      <c r="D7146" s="228" t="s">
        <v>206</v>
      </c>
      <c r="E7146" s="228">
        <v>15</v>
      </c>
      <c r="F7146" s="228">
        <v>40416</v>
      </c>
      <c r="G7146" s="228">
        <v>1509</v>
      </c>
      <c r="H7146" s="228">
        <v>2940</v>
      </c>
      <c r="I7146" s="228">
        <v>2680691.15</v>
      </c>
      <c r="J7146" s="228">
        <v>461515.43</v>
      </c>
      <c r="K7146" s="228">
        <v>375486</v>
      </c>
      <c r="L7146" s="228">
        <v>3922380.66</v>
      </c>
    </row>
    <row r="7147" spans="1:12">
      <c r="A7147" s="228">
        <v>2013</v>
      </c>
      <c r="B7147" s="228" t="s">
        <v>192</v>
      </c>
      <c r="C7147" s="228" t="s">
        <v>65</v>
      </c>
      <c r="D7147" s="228" t="s">
        <v>206</v>
      </c>
      <c r="E7147" s="228">
        <v>20</v>
      </c>
      <c r="F7147" s="228">
        <v>37845</v>
      </c>
      <c r="G7147" s="228">
        <v>1540</v>
      </c>
      <c r="H7147" s="228">
        <v>3886</v>
      </c>
      <c r="I7147" s="228">
        <v>3431554.13</v>
      </c>
      <c r="J7147" s="228">
        <v>655874.17000000004</v>
      </c>
      <c r="K7147" s="228">
        <v>264243</v>
      </c>
      <c r="L7147" s="228">
        <v>4809365.87</v>
      </c>
    </row>
    <row r="7148" spans="1:12">
      <c r="A7148" s="228">
        <v>2013</v>
      </c>
      <c r="B7148" s="228" t="s">
        <v>192</v>
      </c>
      <c r="C7148" s="228" t="s">
        <v>65</v>
      </c>
      <c r="D7148" s="228" t="s">
        <v>206</v>
      </c>
      <c r="E7148" s="228">
        <v>25</v>
      </c>
      <c r="F7148" s="228">
        <v>43250</v>
      </c>
      <c r="G7148" s="228">
        <v>2421</v>
      </c>
      <c r="H7148" s="228">
        <v>6384</v>
      </c>
      <c r="I7148" s="228">
        <v>6710898.0300000003</v>
      </c>
      <c r="J7148" s="228">
        <v>1707456.23</v>
      </c>
      <c r="K7148" s="228">
        <v>445654</v>
      </c>
      <c r="L7148" s="228">
        <v>9634465.6899999995</v>
      </c>
    </row>
    <row r="7149" spans="1:12">
      <c r="A7149" s="228">
        <v>2013</v>
      </c>
      <c r="B7149" s="228" t="s">
        <v>192</v>
      </c>
      <c r="C7149" s="228" t="s">
        <v>65</v>
      </c>
      <c r="D7149" s="228" t="s">
        <v>206</v>
      </c>
      <c r="E7149" s="228">
        <v>30</v>
      </c>
      <c r="F7149" s="228">
        <v>50254</v>
      </c>
      <c r="G7149" s="228">
        <v>3648</v>
      </c>
      <c r="H7149" s="228">
        <v>11186</v>
      </c>
      <c r="I7149" s="228">
        <v>11820076.960000001</v>
      </c>
      <c r="J7149" s="228">
        <v>2963965.13</v>
      </c>
      <c r="K7149" s="228">
        <v>373716.5</v>
      </c>
      <c r="L7149" s="228">
        <v>15755304.199999999</v>
      </c>
    </row>
    <row r="7150" spans="1:12">
      <c r="A7150" s="228">
        <v>2013</v>
      </c>
      <c r="B7150" s="228" t="s">
        <v>192</v>
      </c>
      <c r="C7150" s="228" t="s">
        <v>65</v>
      </c>
      <c r="D7150" s="228" t="s">
        <v>206</v>
      </c>
      <c r="E7150" s="228">
        <v>35</v>
      </c>
      <c r="F7150" s="228">
        <v>48370</v>
      </c>
      <c r="G7150" s="228">
        <v>3377</v>
      </c>
      <c r="H7150" s="228">
        <v>8289</v>
      </c>
      <c r="I7150" s="228">
        <v>8620501.3300000001</v>
      </c>
      <c r="J7150" s="228">
        <v>2240960.09</v>
      </c>
      <c r="K7150" s="228">
        <v>598271.75</v>
      </c>
      <c r="L7150" s="228">
        <v>12626568.43</v>
      </c>
    </row>
    <row r="7151" spans="1:12">
      <c r="A7151" s="228">
        <v>2013</v>
      </c>
      <c r="B7151" s="228" t="s">
        <v>192</v>
      </c>
      <c r="C7151" s="228" t="s">
        <v>65</v>
      </c>
      <c r="D7151" s="228" t="s">
        <v>206</v>
      </c>
      <c r="E7151" s="228">
        <v>40</v>
      </c>
      <c r="F7151" s="228">
        <v>52314</v>
      </c>
      <c r="G7151" s="228">
        <v>3388</v>
      </c>
      <c r="H7151" s="228">
        <v>6637</v>
      </c>
      <c r="I7151" s="228">
        <v>7047158.75</v>
      </c>
      <c r="J7151" s="228">
        <v>1732782.41</v>
      </c>
      <c r="K7151" s="228">
        <v>998811</v>
      </c>
      <c r="L7151" s="228">
        <v>11034347.119999999</v>
      </c>
    </row>
    <row r="7152" spans="1:12">
      <c r="A7152" s="228">
        <v>2013</v>
      </c>
      <c r="B7152" s="228" t="s">
        <v>192</v>
      </c>
      <c r="C7152" s="228" t="s">
        <v>65</v>
      </c>
      <c r="D7152" s="228" t="s">
        <v>206</v>
      </c>
      <c r="E7152" s="228">
        <v>45</v>
      </c>
      <c r="F7152" s="228">
        <v>49768</v>
      </c>
      <c r="G7152" s="228">
        <v>3199</v>
      </c>
      <c r="H7152" s="228">
        <v>6136</v>
      </c>
      <c r="I7152" s="228">
        <v>6615855.7199999997</v>
      </c>
      <c r="J7152" s="228">
        <v>1520505.96</v>
      </c>
      <c r="K7152" s="228">
        <v>956423</v>
      </c>
      <c r="L7152" s="228">
        <v>10175184.59</v>
      </c>
    </row>
    <row r="7153" spans="1:12">
      <c r="A7153" s="228">
        <v>2013</v>
      </c>
      <c r="B7153" s="228" t="s">
        <v>192</v>
      </c>
      <c r="C7153" s="228" t="s">
        <v>65</v>
      </c>
      <c r="D7153" s="228" t="s">
        <v>206</v>
      </c>
      <c r="E7153" s="228">
        <v>50</v>
      </c>
      <c r="F7153" s="228">
        <v>50824</v>
      </c>
      <c r="G7153" s="228">
        <v>3877</v>
      </c>
      <c r="H7153" s="228">
        <v>7746</v>
      </c>
      <c r="I7153" s="228">
        <v>8049773.3300000001</v>
      </c>
      <c r="J7153" s="228">
        <v>1889999.07</v>
      </c>
      <c r="K7153" s="228">
        <v>1477722.4</v>
      </c>
      <c r="L7153" s="228">
        <v>13224467.32</v>
      </c>
    </row>
    <row r="7154" spans="1:12">
      <c r="A7154" s="228">
        <v>2013</v>
      </c>
      <c r="B7154" s="228" t="s">
        <v>192</v>
      </c>
      <c r="C7154" s="228" t="s">
        <v>65</v>
      </c>
      <c r="D7154" s="228" t="s">
        <v>206</v>
      </c>
      <c r="E7154" s="228">
        <v>55</v>
      </c>
      <c r="F7154" s="228">
        <v>47211</v>
      </c>
      <c r="G7154" s="228">
        <v>4550</v>
      </c>
      <c r="H7154" s="228">
        <v>8587</v>
      </c>
      <c r="I7154" s="228">
        <v>9017299.3399999999</v>
      </c>
      <c r="J7154" s="228">
        <v>2166912.2200000002</v>
      </c>
      <c r="K7154" s="228">
        <v>1936635.91</v>
      </c>
      <c r="L7154" s="228">
        <v>14359970.449999999</v>
      </c>
    </row>
    <row r="7155" spans="1:12">
      <c r="A7155" s="228">
        <v>2013</v>
      </c>
      <c r="B7155" s="228" t="s">
        <v>192</v>
      </c>
      <c r="C7155" s="228" t="s">
        <v>65</v>
      </c>
      <c r="D7155" s="228" t="s">
        <v>206</v>
      </c>
      <c r="E7155" s="228">
        <v>60</v>
      </c>
      <c r="F7155" s="228">
        <v>41443</v>
      </c>
      <c r="G7155" s="228">
        <v>4326</v>
      </c>
      <c r="H7155" s="228">
        <v>8581</v>
      </c>
      <c r="I7155" s="228">
        <v>9258008.8300000001</v>
      </c>
      <c r="J7155" s="228">
        <v>2413724.7799999998</v>
      </c>
      <c r="K7155" s="228">
        <v>2275782.65</v>
      </c>
      <c r="L7155" s="228">
        <v>15044478.08</v>
      </c>
    </row>
    <row r="7156" spans="1:12">
      <c r="A7156" s="228">
        <v>2013</v>
      </c>
      <c r="B7156" s="228" t="s">
        <v>192</v>
      </c>
      <c r="C7156" s="228" t="s">
        <v>65</v>
      </c>
      <c r="D7156" s="228" t="s">
        <v>206</v>
      </c>
      <c r="E7156" s="228">
        <v>65</v>
      </c>
      <c r="F7156" s="228">
        <v>31841</v>
      </c>
      <c r="G7156" s="228">
        <v>4391</v>
      </c>
      <c r="H7156" s="228">
        <v>9692</v>
      </c>
      <c r="I7156" s="228">
        <v>9625300.25</v>
      </c>
      <c r="J7156" s="228">
        <v>2488762.38</v>
      </c>
      <c r="K7156" s="228">
        <v>2572358.2999999998</v>
      </c>
      <c r="L7156" s="228">
        <v>15623437.199999999</v>
      </c>
    </row>
    <row r="7157" spans="1:12">
      <c r="A7157" s="228">
        <v>2013</v>
      </c>
      <c r="B7157" s="228" t="s">
        <v>192</v>
      </c>
      <c r="C7157" s="228" t="s">
        <v>65</v>
      </c>
      <c r="D7157" s="228" t="s">
        <v>206</v>
      </c>
      <c r="E7157" s="228">
        <v>70</v>
      </c>
      <c r="F7157" s="228">
        <v>21394</v>
      </c>
      <c r="G7157" s="228">
        <v>3486</v>
      </c>
      <c r="H7157" s="228">
        <v>8385</v>
      </c>
      <c r="I7157" s="228">
        <v>8698692.25</v>
      </c>
      <c r="J7157" s="228">
        <v>2186002.7999999998</v>
      </c>
      <c r="K7157" s="228">
        <v>2542776.31</v>
      </c>
      <c r="L7157" s="228">
        <v>14099809.4</v>
      </c>
    </row>
    <row r="7158" spans="1:12">
      <c r="A7158" s="228">
        <v>2013</v>
      </c>
      <c r="B7158" s="228" t="s">
        <v>192</v>
      </c>
      <c r="C7158" s="228" t="s">
        <v>65</v>
      </c>
      <c r="D7158" s="228" t="s">
        <v>206</v>
      </c>
      <c r="E7158" s="228">
        <v>75</v>
      </c>
      <c r="F7158" s="228">
        <v>15302</v>
      </c>
      <c r="G7158" s="228">
        <v>2858</v>
      </c>
      <c r="H7158" s="228">
        <v>8696</v>
      </c>
      <c r="I7158" s="228">
        <v>7882586.46</v>
      </c>
      <c r="J7158" s="228">
        <v>1832111.2</v>
      </c>
      <c r="K7158" s="228">
        <v>1957996.21</v>
      </c>
      <c r="L7158" s="228">
        <v>12139292.27</v>
      </c>
    </row>
    <row r="7159" spans="1:12">
      <c r="A7159" s="228">
        <v>2013</v>
      </c>
      <c r="B7159" s="228" t="s">
        <v>192</v>
      </c>
      <c r="C7159" s="228" t="s">
        <v>65</v>
      </c>
      <c r="D7159" s="228" t="s">
        <v>206</v>
      </c>
      <c r="E7159" s="228">
        <v>80</v>
      </c>
      <c r="F7159" s="228">
        <v>11130</v>
      </c>
      <c r="G7159" s="228">
        <v>2154</v>
      </c>
      <c r="H7159" s="228">
        <v>9241</v>
      </c>
      <c r="I7159" s="228">
        <v>6840015.0899999999</v>
      </c>
      <c r="J7159" s="228">
        <v>1326816.69</v>
      </c>
      <c r="K7159" s="228">
        <v>1376233.65</v>
      </c>
      <c r="L7159" s="228">
        <v>9903016.1600000001</v>
      </c>
    </row>
    <row r="7160" spans="1:12">
      <c r="A7160" s="228">
        <v>2013</v>
      </c>
      <c r="B7160" s="228" t="s">
        <v>192</v>
      </c>
      <c r="C7160" s="228" t="s">
        <v>65</v>
      </c>
      <c r="D7160" s="228" t="s">
        <v>206</v>
      </c>
      <c r="E7160" s="228">
        <v>85</v>
      </c>
      <c r="F7160" s="228">
        <v>6420</v>
      </c>
      <c r="G7160" s="228">
        <v>1263</v>
      </c>
      <c r="H7160" s="228">
        <v>7194</v>
      </c>
      <c r="I7160" s="228">
        <v>4710478.66</v>
      </c>
      <c r="J7160" s="228">
        <v>676355.05</v>
      </c>
      <c r="K7160" s="228">
        <v>593851</v>
      </c>
      <c r="L7160" s="228">
        <v>6232126.04</v>
      </c>
    </row>
    <row r="7161" spans="1:12">
      <c r="A7161" s="228">
        <v>2013</v>
      </c>
      <c r="B7161" s="228" t="s">
        <v>192</v>
      </c>
      <c r="C7161" s="228" t="s">
        <v>65</v>
      </c>
      <c r="D7161" s="228" t="s">
        <v>206</v>
      </c>
      <c r="E7161" s="228">
        <v>90</v>
      </c>
      <c r="F7161" s="228">
        <v>2627</v>
      </c>
      <c r="G7161" s="228">
        <v>541</v>
      </c>
      <c r="H7161" s="228">
        <v>3651</v>
      </c>
      <c r="I7161" s="228">
        <v>1826720.85</v>
      </c>
      <c r="J7161" s="228">
        <v>208464.36</v>
      </c>
      <c r="K7161" s="228">
        <v>121742.66</v>
      </c>
      <c r="L7161" s="228">
        <v>2240242.2999999998</v>
      </c>
    </row>
    <row r="7162" spans="1:12">
      <c r="A7162" s="228">
        <v>2013</v>
      </c>
      <c r="B7162" s="228" t="s">
        <v>192</v>
      </c>
      <c r="C7162" s="228" t="s">
        <v>65</v>
      </c>
      <c r="D7162" s="228" t="s">
        <v>206</v>
      </c>
      <c r="E7162" s="228">
        <v>95</v>
      </c>
      <c r="F7162" s="228">
        <v>669</v>
      </c>
      <c r="G7162" s="228">
        <v>106</v>
      </c>
      <c r="H7162" s="228">
        <v>1604</v>
      </c>
      <c r="I7162" s="228">
        <v>608437.5</v>
      </c>
      <c r="J7162" s="228">
        <v>53856.53</v>
      </c>
      <c r="K7162" s="228">
        <v>32764</v>
      </c>
      <c r="L7162" s="228">
        <v>743717.53</v>
      </c>
    </row>
    <row r="7163" spans="1:12">
      <c r="A7163" s="228">
        <v>2013</v>
      </c>
      <c r="B7163" s="228" t="s">
        <v>192</v>
      </c>
      <c r="C7163" s="228" t="s">
        <v>66</v>
      </c>
      <c r="D7163" s="228" t="s">
        <v>205</v>
      </c>
      <c r="E7163" s="228">
        <v>0</v>
      </c>
      <c r="F7163" s="228">
        <v>5288</v>
      </c>
      <c r="G7163" s="228">
        <v>198</v>
      </c>
      <c r="H7163" s="228">
        <v>929</v>
      </c>
      <c r="I7163" s="228">
        <v>478178.39</v>
      </c>
      <c r="J7163" s="228">
        <v>54837.19</v>
      </c>
      <c r="K7163" s="228">
        <v>9023</v>
      </c>
      <c r="L7163" s="228">
        <v>568399.18000000005</v>
      </c>
    </row>
    <row r="7164" spans="1:12">
      <c r="A7164" s="228">
        <v>2013</v>
      </c>
      <c r="B7164" s="228" t="s">
        <v>192</v>
      </c>
      <c r="C7164" s="228" t="s">
        <v>66</v>
      </c>
      <c r="D7164" s="228" t="s">
        <v>205</v>
      </c>
      <c r="E7164" s="228">
        <v>5</v>
      </c>
      <c r="F7164" s="228">
        <v>6057</v>
      </c>
      <c r="G7164" s="228">
        <v>84</v>
      </c>
      <c r="H7164" s="228">
        <v>107</v>
      </c>
      <c r="I7164" s="228">
        <v>73115.06</v>
      </c>
      <c r="J7164" s="228">
        <v>21000.81</v>
      </c>
      <c r="K7164" s="228">
        <v>11047</v>
      </c>
      <c r="L7164" s="228">
        <v>129416.92</v>
      </c>
    </row>
    <row r="7165" spans="1:12">
      <c r="A7165" s="228">
        <v>2013</v>
      </c>
      <c r="B7165" s="228" t="s">
        <v>192</v>
      </c>
      <c r="C7165" s="228" t="s">
        <v>66</v>
      </c>
      <c r="D7165" s="228" t="s">
        <v>205</v>
      </c>
      <c r="E7165" s="228">
        <v>10</v>
      </c>
      <c r="F7165" s="228">
        <v>6343</v>
      </c>
      <c r="G7165" s="228">
        <v>81</v>
      </c>
      <c r="H7165" s="228">
        <v>126</v>
      </c>
      <c r="I7165" s="228">
        <v>113408.43</v>
      </c>
      <c r="J7165" s="228">
        <v>35455.57</v>
      </c>
      <c r="K7165" s="228">
        <v>52934</v>
      </c>
      <c r="L7165" s="228">
        <v>216554.66</v>
      </c>
    </row>
    <row r="7166" spans="1:12">
      <c r="A7166" s="228">
        <v>2013</v>
      </c>
      <c r="B7166" s="228" t="s">
        <v>192</v>
      </c>
      <c r="C7166" s="228" t="s">
        <v>66</v>
      </c>
      <c r="D7166" s="228" t="s">
        <v>205</v>
      </c>
      <c r="E7166" s="228">
        <v>15</v>
      </c>
      <c r="F7166" s="228">
        <v>7169</v>
      </c>
      <c r="G7166" s="228">
        <v>157</v>
      </c>
      <c r="H7166" s="228">
        <v>286</v>
      </c>
      <c r="I7166" s="228">
        <v>277700.63</v>
      </c>
      <c r="J7166" s="228">
        <v>65379.94</v>
      </c>
      <c r="K7166" s="228">
        <v>30250</v>
      </c>
      <c r="L7166" s="228">
        <v>410743.88</v>
      </c>
    </row>
    <row r="7167" spans="1:12">
      <c r="A7167" s="228">
        <v>2013</v>
      </c>
      <c r="B7167" s="228" t="s">
        <v>192</v>
      </c>
      <c r="C7167" s="228" t="s">
        <v>66</v>
      </c>
      <c r="D7167" s="228" t="s">
        <v>205</v>
      </c>
      <c r="E7167" s="228">
        <v>20</v>
      </c>
      <c r="F7167" s="228">
        <v>6107</v>
      </c>
      <c r="G7167" s="228">
        <v>158</v>
      </c>
      <c r="H7167" s="228">
        <v>367</v>
      </c>
      <c r="I7167" s="228">
        <v>336444.87</v>
      </c>
      <c r="J7167" s="228">
        <v>77105.41</v>
      </c>
      <c r="K7167" s="228">
        <v>55795</v>
      </c>
      <c r="L7167" s="228">
        <v>497088.93</v>
      </c>
    </row>
    <row r="7168" spans="1:12">
      <c r="A7168" s="228">
        <v>2013</v>
      </c>
      <c r="B7168" s="228" t="s">
        <v>192</v>
      </c>
      <c r="C7168" s="228" t="s">
        <v>66</v>
      </c>
      <c r="D7168" s="228" t="s">
        <v>205</v>
      </c>
      <c r="E7168" s="228">
        <v>25</v>
      </c>
      <c r="F7168" s="228">
        <v>4044</v>
      </c>
      <c r="G7168" s="228">
        <v>82</v>
      </c>
      <c r="H7168" s="228">
        <v>145</v>
      </c>
      <c r="I7168" s="228">
        <v>139243.22</v>
      </c>
      <c r="J7168" s="228">
        <v>38247.15</v>
      </c>
      <c r="K7168" s="228">
        <v>29213</v>
      </c>
      <c r="L7168" s="228">
        <v>237165.82</v>
      </c>
    </row>
    <row r="7169" spans="1:12">
      <c r="A7169" s="228">
        <v>2013</v>
      </c>
      <c r="B7169" s="228" t="s">
        <v>192</v>
      </c>
      <c r="C7169" s="228" t="s">
        <v>66</v>
      </c>
      <c r="D7169" s="228" t="s">
        <v>205</v>
      </c>
      <c r="E7169" s="228">
        <v>30</v>
      </c>
      <c r="F7169" s="228">
        <v>5119</v>
      </c>
      <c r="G7169" s="228">
        <v>185</v>
      </c>
      <c r="H7169" s="228">
        <v>477</v>
      </c>
      <c r="I7169" s="228">
        <v>345609.61</v>
      </c>
      <c r="J7169" s="228">
        <v>75376.740000000005</v>
      </c>
      <c r="K7169" s="228">
        <v>86892</v>
      </c>
      <c r="L7169" s="228">
        <v>578674.28</v>
      </c>
    </row>
    <row r="7170" spans="1:12">
      <c r="A7170" s="228">
        <v>2013</v>
      </c>
      <c r="B7170" s="228" t="s">
        <v>192</v>
      </c>
      <c r="C7170" s="228" t="s">
        <v>66</v>
      </c>
      <c r="D7170" s="228" t="s">
        <v>205</v>
      </c>
      <c r="E7170" s="228">
        <v>35</v>
      </c>
      <c r="F7170" s="228">
        <v>5547</v>
      </c>
      <c r="G7170" s="228">
        <v>231</v>
      </c>
      <c r="H7170" s="228">
        <v>529</v>
      </c>
      <c r="I7170" s="228">
        <v>422039.97</v>
      </c>
      <c r="J7170" s="228">
        <v>92982.42</v>
      </c>
      <c r="K7170" s="228">
        <v>32643</v>
      </c>
      <c r="L7170" s="228">
        <v>614702.19999999995</v>
      </c>
    </row>
    <row r="7171" spans="1:12">
      <c r="A7171" s="228">
        <v>2013</v>
      </c>
      <c r="B7171" s="228" t="s">
        <v>192</v>
      </c>
      <c r="C7171" s="228" t="s">
        <v>66</v>
      </c>
      <c r="D7171" s="228" t="s">
        <v>205</v>
      </c>
      <c r="E7171" s="228">
        <v>40</v>
      </c>
      <c r="F7171" s="228">
        <v>7006</v>
      </c>
      <c r="G7171" s="228">
        <v>328</v>
      </c>
      <c r="H7171" s="228">
        <v>651</v>
      </c>
      <c r="I7171" s="228">
        <v>501970.23</v>
      </c>
      <c r="J7171" s="228">
        <v>131792.25</v>
      </c>
      <c r="K7171" s="228">
        <v>71018.25</v>
      </c>
      <c r="L7171" s="228">
        <v>828373.92</v>
      </c>
    </row>
    <row r="7172" spans="1:12">
      <c r="A7172" s="228">
        <v>2013</v>
      </c>
      <c r="B7172" s="228" t="s">
        <v>192</v>
      </c>
      <c r="C7172" s="228" t="s">
        <v>66</v>
      </c>
      <c r="D7172" s="228" t="s">
        <v>205</v>
      </c>
      <c r="E7172" s="228">
        <v>45</v>
      </c>
      <c r="F7172" s="228">
        <v>7259</v>
      </c>
      <c r="G7172" s="228">
        <v>366</v>
      </c>
      <c r="H7172" s="228">
        <v>859</v>
      </c>
      <c r="I7172" s="228">
        <v>606075.76</v>
      </c>
      <c r="J7172" s="228">
        <v>170044.51</v>
      </c>
      <c r="K7172" s="228">
        <v>46042</v>
      </c>
      <c r="L7172" s="228">
        <v>930956.64</v>
      </c>
    </row>
    <row r="7173" spans="1:12">
      <c r="A7173" s="228">
        <v>2013</v>
      </c>
      <c r="B7173" s="228" t="s">
        <v>192</v>
      </c>
      <c r="C7173" s="228" t="s">
        <v>66</v>
      </c>
      <c r="D7173" s="228" t="s">
        <v>205</v>
      </c>
      <c r="E7173" s="228">
        <v>50</v>
      </c>
      <c r="F7173" s="228">
        <v>9192</v>
      </c>
      <c r="G7173" s="228">
        <v>575</v>
      </c>
      <c r="H7173" s="228">
        <v>1217</v>
      </c>
      <c r="I7173" s="228">
        <v>923974.67</v>
      </c>
      <c r="J7173" s="228">
        <v>272040.65999999997</v>
      </c>
      <c r="K7173" s="228">
        <v>234608</v>
      </c>
      <c r="L7173" s="228">
        <v>1583773.86</v>
      </c>
    </row>
    <row r="7174" spans="1:12">
      <c r="A7174" s="228">
        <v>2013</v>
      </c>
      <c r="B7174" s="228" t="s">
        <v>192</v>
      </c>
      <c r="C7174" s="228" t="s">
        <v>66</v>
      </c>
      <c r="D7174" s="228" t="s">
        <v>205</v>
      </c>
      <c r="E7174" s="228">
        <v>55</v>
      </c>
      <c r="F7174" s="228">
        <v>9497</v>
      </c>
      <c r="G7174" s="228">
        <v>1045</v>
      </c>
      <c r="H7174" s="228">
        <v>2067</v>
      </c>
      <c r="I7174" s="228">
        <v>1708060.46</v>
      </c>
      <c r="J7174" s="228">
        <v>419895.38</v>
      </c>
      <c r="K7174" s="228">
        <v>695013.78</v>
      </c>
      <c r="L7174" s="228">
        <v>3050592.32</v>
      </c>
    </row>
    <row r="7175" spans="1:12">
      <c r="A7175" s="228">
        <v>2013</v>
      </c>
      <c r="B7175" s="228" t="s">
        <v>192</v>
      </c>
      <c r="C7175" s="228" t="s">
        <v>66</v>
      </c>
      <c r="D7175" s="228" t="s">
        <v>205</v>
      </c>
      <c r="E7175" s="228">
        <v>60</v>
      </c>
      <c r="F7175" s="228">
        <v>9405</v>
      </c>
      <c r="G7175" s="228">
        <v>986</v>
      </c>
      <c r="H7175" s="228">
        <v>2494</v>
      </c>
      <c r="I7175" s="228">
        <v>2341441.7000000002</v>
      </c>
      <c r="J7175" s="228">
        <v>578724.67000000004</v>
      </c>
      <c r="K7175" s="228">
        <v>870005</v>
      </c>
      <c r="L7175" s="228">
        <v>4034846.23</v>
      </c>
    </row>
    <row r="7176" spans="1:12">
      <c r="A7176" s="228">
        <v>2013</v>
      </c>
      <c r="B7176" s="228" t="s">
        <v>192</v>
      </c>
      <c r="C7176" s="228" t="s">
        <v>66</v>
      </c>
      <c r="D7176" s="228" t="s">
        <v>205</v>
      </c>
      <c r="E7176" s="228">
        <v>65</v>
      </c>
      <c r="F7176" s="228">
        <v>7963</v>
      </c>
      <c r="G7176" s="228">
        <v>1216</v>
      </c>
      <c r="H7176" s="228">
        <v>3091</v>
      </c>
      <c r="I7176" s="228">
        <v>2687181.74</v>
      </c>
      <c r="J7176" s="228">
        <v>696759.15</v>
      </c>
      <c r="K7176" s="228">
        <v>839490</v>
      </c>
      <c r="L7176" s="228">
        <v>4527032.21</v>
      </c>
    </row>
    <row r="7177" spans="1:12">
      <c r="A7177" s="228">
        <v>2013</v>
      </c>
      <c r="B7177" s="228" t="s">
        <v>192</v>
      </c>
      <c r="C7177" s="228" t="s">
        <v>66</v>
      </c>
      <c r="D7177" s="228" t="s">
        <v>205</v>
      </c>
      <c r="E7177" s="228">
        <v>70</v>
      </c>
      <c r="F7177" s="228">
        <v>5463</v>
      </c>
      <c r="G7177" s="228">
        <v>1092</v>
      </c>
      <c r="H7177" s="228">
        <v>2843</v>
      </c>
      <c r="I7177" s="228">
        <v>2369032.48</v>
      </c>
      <c r="J7177" s="228">
        <v>599631.16</v>
      </c>
      <c r="K7177" s="228">
        <v>728757.2</v>
      </c>
      <c r="L7177" s="228">
        <v>3872815.22</v>
      </c>
    </row>
    <row r="7178" spans="1:12">
      <c r="A7178" s="228">
        <v>2013</v>
      </c>
      <c r="B7178" s="228" t="s">
        <v>192</v>
      </c>
      <c r="C7178" s="228" t="s">
        <v>66</v>
      </c>
      <c r="D7178" s="228" t="s">
        <v>205</v>
      </c>
      <c r="E7178" s="228">
        <v>75</v>
      </c>
      <c r="F7178" s="228">
        <v>3695</v>
      </c>
      <c r="G7178" s="228">
        <v>1068</v>
      </c>
      <c r="H7178" s="228">
        <v>2782</v>
      </c>
      <c r="I7178" s="228">
        <v>2085054.89</v>
      </c>
      <c r="J7178" s="228">
        <v>458360.15</v>
      </c>
      <c r="K7178" s="228">
        <v>552712</v>
      </c>
      <c r="L7178" s="228">
        <v>3252062.7</v>
      </c>
    </row>
    <row r="7179" spans="1:12">
      <c r="A7179" s="228">
        <v>2013</v>
      </c>
      <c r="B7179" s="228" t="s">
        <v>192</v>
      </c>
      <c r="C7179" s="228" t="s">
        <v>66</v>
      </c>
      <c r="D7179" s="228" t="s">
        <v>205</v>
      </c>
      <c r="E7179" s="228">
        <v>80</v>
      </c>
      <c r="F7179" s="228">
        <v>2656</v>
      </c>
      <c r="G7179" s="228">
        <v>956</v>
      </c>
      <c r="H7179" s="228">
        <v>2465</v>
      </c>
      <c r="I7179" s="228">
        <v>1745583.26</v>
      </c>
      <c r="J7179" s="228">
        <v>367750.51</v>
      </c>
      <c r="K7179" s="228">
        <v>543919.80000000005</v>
      </c>
      <c r="L7179" s="228">
        <v>2766898.04</v>
      </c>
    </row>
    <row r="7180" spans="1:12">
      <c r="A7180" s="228">
        <v>2013</v>
      </c>
      <c r="B7180" s="228" t="s">
        <v>192</v>
      </c>
      <c r="C7180" s="228" t="s">
        <v>66</v>
      </c>
      <c r="D7180" s="228" t="s">
        <v>205</v>
      </c>
      <c r="E7180" s="228">
        <v>85</v>
      </c>
      <c r="F7180" s="228">
        <v>1035</v>
      </c>
      <c r="G7180" s="228">
        <v>321</v>
      </c>
      <c r="H7180" s="228">
        <v>1553</v>
      </c>
      <c r="I7180" s="228">
        <v>920272.73</v>
      </c>
      <c r="J7180" s="228">
        <v>161038.85</v>
      </c>
      <c r="K7180" s="228">
        <v>95478</v>
      </c>
      <c r="L7180" s="228">
        <v>1212369.3700000001</v>
      </c>
    </row>
    <row r="7181" spans="1:12">
      <c r="A7181" s="228">
        <v>2013</v>
      </c>
      <c r="B7181" s="228" t="s">
        <v>192</v>
      </c>
      <c r="C7181" s="228" t="s">
        <v>66</v>
      </c>
      <c r="D7181" s="228" t="s">
        <v>205</v>
      </c>
      <c r="E7181" s="228">
        <v>90</v>
      </c>
      <c r="F7181" s="228">
        <v>201</v>
      </c>
      <c r="G7181" s="228">
        <v>55</v>
      </c>
      <c r="H7181" s="228">
        <v>310</v>
      </c>
      <c r="I7181" s="228">
        <v>173240.44</v>
      </c>
      <c r="J7181" s="228">
        <v>24966.799999999999</v>
      </c>
      <c r="K7181" s="228">
        <v>33257</v>
      </c>
      <c r="L7181" s="228">
        <v>240227.75</v>
      </c>
    </row>
    <row r="7182" spans="1:12">
      <c r="A7182" s="228">
        <v>2013</v>
      </c>
      <c r="B7182" s="228" t="s">
        <v>192</v>
      </c>
      <c r="C7182" s="228" t="s">
        <v>66</v>
      </c>
      <c r="D7182" s="228" t="s">
        <v>205</v>
      </c>
      <c r="E7182" s="228">
        <v>95</v>
      </c>
      <c r="F7182" s="228">
        <v>45</v>
      </c>
      <c r="G7182" s="228">
        <v>5</v>
      </c>
      <c r="H7182" s="228">
        <v>15</v>
      </c>
      <c r="I7182" s="228">
        <v>12478</v>
      </c>
      <c r="J7182" s="228">
        <v>1817.75</v>
      </c>
      <c r="K7182" s="228">
        <v>0</v>
      </c>
      <c r="L7182" s="228">
        <v>14645.75</v>
      </c>
    </row>
    <row r="7183" spans="1:12">
      <c r="A7183" s="228">
        <v>2013</v>
      </c>
      <c r="B7183" s="228" t="s">
        <v>192</v>
      </c>
      <c r="C7183" s="228" t="s">
        <v>66</v>
      </c>
      <c r="D7183" s="228" t="s">
        <v>206</v>
      </c>
      <c r="E7183" s="228">
        <v>0</v>
      </c>
      <c r="F7183" s="228">
        <v>5069</v>
      </c>
      <c r="G7183" s="228">
        <v>129</v>
      </c>
      <c r="H7183" s="228">
        <v>748</v>
      </c>
      <c r="I7183" s="228">
        <v>385718.75</v>
      </c>
      <c r="J7183" s="228">
        <v>50854.5</v>
      </c>
      <c r="K7183" s="228">
        <v>640</v>
      </c>
      <c r="L7183" s="228">
        <v>459485.5</v>
      </c>
    </row>
    <row r="7184" spans="1:12">
      <c r="A7184" s="228">
        <v>2013</v>
      </c>
      <c r="B7184" s="228" t="s">
        <v>192</v>
      </c>
      <c r="C7184" s="228" t="s">
        <v>66</v>
      </c>
      <c r="D7184" s="228" t="s">
        <v>206</v>
      </c>
      <c r="E7184" s="228">
        <v>5</v>
      </c>
      <c r="F7184" s="228">
        <v>5757</v>
      </c>
      <c r="G7184" s="228">
        <v>61</v>
      </c>
      <c r="H7184" s="228">
        <v>96</v>
      </c>
      <c r="I7184" s="228">
        <v>83959.3</v>
      </c>
      <c r="J7184" s="228">
        <v>19047.63</v>
      </c>
      <c r="K7184" s="228">
        <v>569</v>
      </c>
      <c r="L7184" s="228">
        <v>116189.09</v>
      </c>
    </row>
    <row r="7185" spans="1:12">
      <c r="A7185" s="228">
        <v>2013</v>
      </c>
      <c r="B7185" s="228" t="s">
        <v>192</v>
      </c>
      <c r="C7185" s="228" t="s">
        <v>66</v>
      </c>
      <c r="D7185" s="228" t="s">
        <v>206</v>
      </c>
      <c r="E7185" s="228">
        <v>10</v>
      </c>
      <c r="F7185" s="228">
        <v>5996</v>
      </c>
      <c r="G7185" s="228">
        <v>59</v>
      </c>
      <c r="H7185" s="228">
        <v>124</v>
      </c>
      <c r="I7185" s="228">
        <v>88854.62</v>
      </c>
      <c r="J7185" s="228">
        <v>23882.3</v>
      </c>
      <c r="K7185" s="228">
        <v>13425</v>
      </c>
      <c r="L7185" s="228">
        <v>133280.35999999999</v>
      </c>
    </row>
    <row r="7186" spans="1:12">
      <c r="A7186" s="228">
        <v>2013</v>
      </c>
      <c r="B7186" s="228" t="s">
        <v>192</v>
      </c>
      <c r="C7186" s="228" t="s">
        <v>66</v>
      </c>
      <c r="D7186" s="228" t="s">
        <v>206</v>
      </c>
      <c r="E7186" s="228">
        <v>15</v>
      </c>
      <c r="F7186" s="228">
        <v>6709</v>
      </c>
      <c r="G7186" s="228">
        <v>222</v>
      </c>
      <c r="H7186" s="228">
        <v>490</v>
      </c>
      <c r="I7186" s="228">
        <v>410827.63</v>
      </c>
      <c r="J7186" s="228">
        <v>81336.039999999994</v>
      </c>
      <c r="K7186" s="228">
        <v>54065</v>
      </c>
      <c r="L7186" s="228">
        <v>595457.36</v>
      </c>
    </row>
    <row r="7187" spans="1:12">
      <c r="A7187" s="228">
        <v>2013</v>
      </c>
      <c r="B7187" s="228" t="s">
        <v>192</v>
      </c>
      <c r="C7187" s="228" t="s">
        <v>66</v>
      </c>
      <c r="D7187" s="228" t="s">
        <v>206</v>
      </c>
      <c r="E7187" s="228">
        <v>20</v>
      </c>
      <c r="F7187" s="228">
        <v>6266</v>
      </c>
      <c r="G7187" s="228">
        <v>336</v>
      </c>
      <c r="H7187" s="228">
        <v>781</v>
      </c>
      <c r="I7187" s="228">
        <v>654144.67000000004</v>
      </c>
      <c r="J7187" s="228">
        <v>143683.91</v>
      </c>
      <c r="K7187" s="228">
        <v>54121</v>
      </c>
      <c r="L7187" s="228">
        <v>922867.24</v>
      </c>
    </row>
    <row r="7188" spans="1:12">
      <c r="A7188" s="228">
        <v>2013</v>
      </c>
      <c r="B7188" s="228" t="s">
        <v>192</v>
      </c>
      <c r="C7188" s="228" t="s">
        <v>66</v>
      </c>
      <c r="D7188" s="228" t="s">
        <v>206</v>
      </c>
      <c r="E7188" s="228">
        <v>25</v>
      </c>
      <c r="F7188" s="228">
        <v>4841</v>
      </c>
      <c r="G7188" s="228">
        <v>443</v>
      </c>
      <c r="H7188" s="228">
        <v>1610</v>
      </c>
      <c r="I7188" s="228">
        <v>1138617.47</v>
      </c>
      <c r="J7188" s="228">
        <v>264891.65000000002</v>
      </c>
      <c r="K7188" s="228">
        <v>30520</v>
      </c>
      <c r="L7188" s="228">
        <v>1569162.16</v>
      </c>
    </row>
    <row r="7189" spans="1:12">
      <c r="A7189" s="228">
        <v>2013</v>
      </c>
      <c r="B7189" s="228" t="s">
        <v>192</v>
      </c>
      <c r="C7189" s="228" t="s">
        <v>66</v>
      </c>
      <c r="D7189" s="228" t="s">
        <v>206</v>
      </c>
      <c r="E7189" s="228">
        <v>30</v>
      </c>
      <c r="F7189" s="228">
        <v>6063</v>
      </c>
      <c r="G7189" s="228">
        <v>619</v>
      </c>
      <c r="H7189" s="228">
        <v>2084</v>
      </c>
      <c r="I7189" s="228">
        <v>1537530.85</v>
      </c>
      <c r="J7189" s="228">
        <v>377077.34</v>
      </c>
      <c r="K7189" s="228">
        <v>132979</v>
      </c>
      <c r="L7189" s="228">
        <v>2221261.38</v>
      </c>
    </row>
    <row r="7190" spans="1:12">
      <c r="A7190" s="228">
        <v>2013</v>
      </c>
      <c r="B7190" s="228" t="s">
        <v>192</v>
      </c>
      <c r="C7190" s="228" t="s">
        <v>66</v>
      </c>
      <c r="D7190" s="228" t="s">
        <v>206</v>
      </c>
      <c r="E7190" s="228">
        <v>35</v>
      </c>
      <c r="F7190" s="228">
        <v>6526</v>
      </c>
      <c r="G7190" s="228">
        <v>604</v>
      </c>
      <c r="H7190" s="228">
        <v>1767</v>
      </c>
      <c r="I7190" s="228">
        <v>1330528.95</v>
      </c>
      <c r="J7190" s="228">
        <v>316553.46000000002</v>
      </c>
      <c r="K7190" s="228">
        <v>102007</v>
      </c>
      <c r="L7190" s="228">
        <v>1937091.57</v>
      </c>
    </row>
    <row r="7191" spans="1:12">
      <c r="A7191" s="228">
        <v>2013</v>
      </c>
      <c r="B7191" s="228" t="s">
        <v>192</v>
      </c>
      <c r="C7191" s="228" t="s">
        <v>66</v>
      </c>
      <c r="D7191" s="228" t="s">
        <v>206</v>
      </c>
      <c r="E7191" s="228">
        <v>40</v>
      </c>
      <c r="F7191" s="228">
        <v>8166</v>
      </c>
      <c r="G7191" s="228">
        <v>579</v>
      </c>
      <c r="H7191" s="228">
        <v>1295</v>
      </c>
      <c r="I7191" s="228">
        <v>1123608.51</v>
      </c>
      <c r="J7191" s="228">
        <v>283098.95</v>
      </c>
      <c r="K7191" s="228">
        <v>126823</v>
      </c>
      <c r="L7191" s="228">
        <v>1733646.87</v>
      </c>
    </row>
    <row r="7192" spans="1:12">
      <c r="A7192" s="228">
        <v>2013</v>
      </c>
      <c r="B7192" s="228" t="s">
        <v>192</v>
      </c>
      <c r="C7192" s="228" t="s">
        <v>66</v>
      </c>
      <c r="D7192" s="228" t="s">
        <v>206</v>
      </c>
      <c r="E7192" s="228">
        <v>45</v>
      </c>
      <c r="F7192" s="228">
        <v>8495</v>
      </c>
      <c r="G7192" s="228">
        <v>574</v>
      </c>
      <c r="H7192" s="228">
        <v>1690</v>
      </c>
      <c r="I7192" s="228">
        <v>1423071.02</v>
      </c>
      <c r="J7192" s="228">
        <v>299789.82</v>
      </c>
      <c r="K7192" s="228">
        <v>191139</v>
      </c>
      <c r="L7192" s="228">
        <v>2124308.0699999998</v>
      </c>
    </row>
    <row r="7193" spans="1:12">
      <c r="A7193" s="228">
        <v>2013</v>
      </c>
      <c r="B7193" s="228" t="s">
        <v>192</v>
      </c>
      <c r="C7193" s="228" t="s">
        <v>66</v>
      </c>
      <c r="D7193" s="228" t="s">
        <v>206</v>
      </c>
      <c r="E7193" s="228">
        <v>50</v>
      </c>
      <c r="F7193" s="228">
        <v>10610</v>
      </c>
      <c r="G7193" s="228">
        <v>842</v>
      </c>
      <c r="H7193" s="228">
        <v>2075</v>
      </c>
      <c r="I7193" s="228">
        <v>1682831.89</v>
      </c>
      <c r="J7193" s="228">
        <v>387452.14</v>
      </c>
      <c r="K7193" s="228">
        <v>400111</v>
      </c>
      <c r="L7193" s="228">
        <v>2746479.49</v>
      </c>
    </row>
    <row r="7194" spans="1:12">
      <c r="A7194" s="228">
        <v>2013</v>
      </c>
      <c r="B7194" s="228" t="s">
        <v>192</v>
      </c>
      <c r="C7194" s="228" t="s">
        <v>66</v>
      </c>
      <c r="D7194" s="228" t="s">
        <v>206</v>
      </c>
      <c r="E7194" s="228">
        <v>55</v>
      </c>
      <c r="F7194" s="228">
        <v>10613</v>
      </c>
      <c r="G7194" s="228">
        <v>1125</v>
      </c>
      <c r="H7194" s="228">
        <v>3078</v>
      </c>
      <c r="I7194" s="228">
        <v>2389050.34</v>
      </c>
      <c r="J7194" s="228">
        <v>531253.18999999994</v>
      </c>
      <c r="K7194" s="228">
        <v>696077</v>
      </c>
      <c r="L7194" s="228">
        <v>3880525.78</v>
      </c>
    </row>
    <row r="7195" spans="1:12">
      <c r="A7195" s="228">
        <v>2013</v>
      </c>
      <c r="B7195" s="228" t="s">
        <v>192</v>
      </c>
      <c r="C7195" s="228" t="s">
        <v>66</v>
      </c>
      <c r="D7195" s="228" t="s">
        <v>206</v>
      </c>
      <c r="E7195" s="228">
        <v>60</v>
      </c>
      <c r="F7195" s="228">
        <v>10107</v>
      </c>
      <c r="G7195" s="228">
        <v>1201</v>
      </c>
      <c r="H7195" s="228">
        <v>2913</v>
      </c>
      <c r="I7195" s="228">
        <v>2438865.5699999998</v>
      </c>
      <c r="J7195" s="228">
        <v>596173.02</v>
      </c>
      <c r="K7195" s="228">
        <v>786516</v>
      </c>
      <c r="L7195" s="228">
        <v>4076994.16</v>
      </c>
    </row>
    <row r="7196" spans="1:12">
      <c r="A7196" s="228">
        <v>2013</v>
      </c>
      <c r="B7196" s="228" t="s">
        <v>192</v>
      </c>
      <c r="C7196" s="228" t="s">
        <v>66</v>
      </c>
      <c r="D7196" s="228" t="s">
        <v>206</v>
      </c>
      <c r="E7196" s="228">
        <v>65</v>
      </c>
      <c r="F7196" s="228">
        <v>8403</v>
      </c>
      <c r="G7196" s="228">
        <v>1233</v>
      </c>
      <c r="H7196" s="228">
        <v>2965</v>
      </c>
      <c r="I7196" s="228">
        <v>2644840.08</v>
      </c>
      <c r="J7196" s="228">
        <v>620472.78</v>
      </c>
      <c r="K7196" s="228">
        <v>828486.87</v>
      </c>
      <c r="L7196" s="228">
        <v>4368494.96</v>
      </c>
    </row>
    <row r="7197" spans="1:12">
      <c r="A7197" s="228">
        <v>2013</v>
      </c>
      <c r="B7197" s="228" t="s">
        <v>192</v>
      </c>
      <c r="C7197" s="228" t="s">
        <v>66</v>
      </c>
      <c r="D7197" s="228" t="s">
        <v>206</v>
      </c>
      <c r="E7197" s="228">
        <v>70</v>
      </c>
      <c r="F7197" s="228">
        <v>5746</v>
      </c>
      <c r="G7197" s="228">
        <v>992</v>
      </c>
      <c r="H7197" s="228">
        <v>2900</v>
      </c>
      <c r="I7197" s="228">
        <v>2265586.7799999998</v>
      </c>
      <c r="J7197" s="228">
        <v>514817.73</v>
      </c>
      <c r="K7197" s="228">
        <v>651996.25</v>
      </c>
      <c r="L7197" s="228">
        <v>3579464.16</v>
      </c>
    </row>
    <row r="7198" spans="1:12">
      <c r="A7198" s="228">
        <v>2013</v>
      </c>
      <c r="B7198" s="228" t="s">
        <v>192</v>
      </c>
      <c r="C7198" s="228" t="s">
        <v>66</v>
      </c>
      <c r="D7198" s="228" t="s">
        <v>206</v>
      </c>
      <c r="E7198" s="228">
        <v>75</v>
      </c>
      <c r="F7198" s="228">
        <v>4260</v>
      </c>
      <c r="G7198" s="228">
        <v>798</v>
      </c>
      <c r="H7198" s="228">
        <v>2815</v>
      </c>
      <c r="I7198" s="228">
        <v>2153718.46</v>
      </c>
      <c r="J7198" s="228">
        <v>466354.58</v>
      </c>
      <c r="K7198" s="228">
        <v>618101</v>
      </c>
      <c r="L7198" s="228">
        <v>3366325.8</v>
      </c>
    </row>
    <row r="7199" spans="1:12">
      <c r="A7199" s="228">
        <v>2013</v>
      </c>
      <c r="B7199" s="228" t="s">
        <v>192</v>
      </c>
      <c r="C7199" s="228" t="s">
        <v>66</v>
      </c>
      <c r="D7199" s="228" t="s">
        <v>206</v>
      </c>
      <c r="E7199" s="228">
        <v>80</v>
      </c>
      <c r="F7199" s="228">
        <v>3100</v>
      </c>
      <c r="G7199" s="228">
        <v>700</v>
      </c>
      <c r="H7199" s="228">
        <v>2598</v>
      </c>
      <c r="I7199" s="228">
        <v>1955061.76</v>
      </c>
      <c r="J7199" s="228">
        <v>356762.83</v>
      </c>
      <c r="K7199" s="228">
        <v>380851.5</v>
      </c>
      <c r="L7199" s="228">
        <v>2807161.93</v>
      </c>
    </row>
    <row r="7200" spans="1:12">
      <c r="A7200" s="228">
        <v>2013</v>
      </c>
      <c r="B7200" s="228" t="s">
        <v>192</v>
      </c>
      <c r="C7200" s="228" t="s">
        <v>66</v>
      </c>
      <c r="D7200" s="228" t="s">
        <v>206</v>
      </c>
      <c r="E7200" s="228">
        <v>85</v>
      </c>
      <c r="F7200" s="228">
        <v>1811</v>
      </c>
      <c r="G7200" s="228">
        <v>456</v>
      </c>
      <c r="H7200" s="228">
        <v>2133</v>
      </c>
      <c r="I7200" s="228">
        <v>1295648.3999999999</v>
      </c>
      <c r="J7200" s="228">
        <v>187147.9</v>
      </c>
      <c r="K7200" s="228">
        <v>121655</v>
      </c>
      <c r="L7200" s="228">
        <v>1656042.56</v>
      </c>
    </row>
    <row r="7201" spans="1:12">
      <c r="A7201" s="228">
        <v>2013</v>
      </c>
      <c r="B7201" s="228" t="s">
        <v>192</v>
      </c>
      <c r="C7201" s="228" t="s">
        <v>66</v>
      </c>
      <c r="D7201" s="228" t="s">
        <v>206</v>
      </c>
      <c r="E7201" s="228">
        <v>90</v>
      </c>
      <c r="F7201" s="228">
        <v>662</v>
      </c>
      <c r="G7201" s="228">
        <v>154</v>
      </c>
      <c r="H7201" s="228">
        <v>1032</v>
      </c>
      <c r="I7201" s="228">
        <v>615844.25</v>
      </c>
      <c r="J7201" s="228">
        <v>75258.55</v>
      </c>
      <c r="K7201" s="228">
        <v>21365</v>
      </c>
      <c r="L7201" s="228">
        <v>728116.05</v>
      </c>
    </row>
    <row r="7202" spans="1:12">
      <c r="A7202" s="228">
        <v>2013</v>
      </c>
      <c r="B7202" s="228" t="s">
        <v>192</v>
      </c>
      <c r="C7202" s="228" t="s">
        <v>66</v>
      </c>
      <c r="D7202" s="228" t="s">
        <v>206</v>
      </c>
      <c r="E7202" s="228">
        <v>95</v>
      </c>
      <c r="F7202" s="228">
        <v>180</v>
      </c>
      <c r="G7202" s="228">
        <v>29</v>
      </c>
      <c r="H7202" s="228">
        <v>199</v>
      </c>
      <c r="I7202" s="228">
        <v>121841</v>
      </c>
      <c r="J7202" s="228">
        <v>8682.6</v>
      </c>
      <c r="K7202" s="228">
        <v>4157</v>
      </c>
      <c r="L7202" s="228">
        <v>137348.6</v>
      </c>
    </row>
    <row r="7203" spans="1:12">
      <c r="A7203" s="228">
        <v>2013</v>
      </c>
      <c r="B7203" s="228" t="s">
        <v>192</v>
      </c>
      <c r="C7203" s="228" t="s">
        <v>68</v>
      </c>
      <c r="D7203" s="228" t="s">
        <v>205</v>
      </c>
      <c r="E7203" s="228">
        <v>0</v>
      </c>
      <c r="F7203" s="228">
        <v>7169</v>
      </c>
      <c r="G7203" s="228">
        <v>199</v>
      </c>
      <c r="H7203" s="228">
        <v>695</v>
      </c>
      <c r="I7203" s="228">
        <v>411501.3</v>
      </c>
      <c r="J7203" s="228">
        <v>33919.9</v>
      </c>
      <c r="K7203" s="228">
        <v>2017</v>
      </c>
      <c r="L7203" s="228">
        <v>506413.92</v>
      </c>
    </row>
    <row r="7204" spans="1:12">
      <c r="A7204" s="228">
        <v>2013</v>
      </c>
      <c r="B7204" s="228" t="s">
        <v>192</v>
      </c>
      <c r="C7204" s="228" t="s">
        <v>68</v>
      </c>
      <c r="D7204" s="228" t="s">
        <v>205</v>
      </c>
      <c r="E7204" s="228">
        <v>5</v>
      </c>
      <c r="F7204" s="228">
        <v>7004</v>
      </c>
      <c r="G7204" s="228">
        <v>74</v>
      </c>
      <c r="H7204" s="228">
        <v>113</v>
      </c>
      <c r="I7204" s="228">
        <v>82441.070000000007</v>
      </c>
      <c r="J7204" s="228">
        <v>14415.25</v>
      </c>
      <c r="K7204" s="228">
        <v>27420</v>
      </c>
      <c r="L7204" s="228">
        <v>154085.17000000001</v>
      </c>
    </row>
    <row r="7205" spans="1:12">
      <c r="A7205" s="228">
        <v>2013</v>
      </c>
      <c r="B7205" s="228" t="s">
        <v>192</v>
      </c>
      <c r="C7205" s="228" t="s">
        <v>68</v>
      </c>
      <c r="D7205" s="228" t="s">
        <v>205</v>
      </c>
      <c r="E7205" s="228">
        <v>10</v>
      </c>
      <c r="F7205" s="228">
        <v>6529</v>
      </c>
      <c r="G7205" s="228">
        <v>54</v>
      </c>
      <c r="H7205" s="228">
        <v>73</v>
      </c>
      <c r="I7205" s="228">
        <v>74298.59</v>
      </c>
      <c r="J7205" s="228">
        <v>13380.55</v>
      </c>
      <c r="K7205" s="228">
        <v>11036</v>
      </c>
      <c r="L7205" s="228">
        <v>115789.9</v>
      </c>
    </row>
    <row r="7206" spans="1:12">
      <c r="A7206" s="228">
        <v>2013</v>
      </c>
      <c r="B7206" s="228" t="s">
        <v>192</v>
      </c>
      <c r="C7206" s="228" t="s">
        <v>68</v>
      </c>
      <c r="D7206" s="228" t="s">
        <v>205</v>
      </c>
      <c r="E7206" s="228">
        <v>15</v>
      </c>
      <c r="F7206" s="228">
        <v>6725</v>
      </c>
      <c r="G7206" s="228">
        <v>148</v>
      </c>
      <c r="H7206" s="228">
        <v>201</v>
      </c>
      <c r="I7206" s="228">
        <v>227720.66</v>
      </c>
      <c r="J7206" s="228">
        <v>40429.49</v>
      </c>
      <c r="K7206" s="228">
        <v>97955</v>
      </c>
      <c r="L7206" s="228">
        <v>462111.67</v>
      </c>
    </row>
    <row r="7207" spans="1:12">
      <c r="A7207" s="228">
        <v>2013</v>
      </c>
      <c r="B7207" s="228" t="s">
        <v>192</v>
      </c>
      <c r="C7207" s="228" t="s">
        <v>68</v>
      </c>
      <c r="D7207" s="228" t="s">
        <v>205</v>
      </c>
      <c r="E7207" s="228">
        <v>20</v>
      </c>
      <c r="F7207" s="228">
        <v>5749</v>
      </c>
      <c r="G7207" s="228">
        <v>161</v>
      </c>
      <c r="H7207" s="228">
        <v>242</v>
      </c>
      <c r="I7207" s="228">
        <v>223778.07</v>
      </c>
      <c r="J7207" s="228">
        <v>35293.31</v>
      </c>
      <c r="K7207" s="228">
        <v>56983</v>
      </c>
      <c r="L7207" s="228">
        <v>403473.29</v>
      </c>
    </row>
    <row r="7208" spans="1:12">
      <c r="A7208" s="228">
        <v>2013</v>
      </c>
      <c r="B7208" s="228" t="s">
        <v>192</v>
      </c>
      <c r="C7208" s="228" t="s">
        <v>68</v>
      </c>
      <c r="D7208" s="228" t="s">
        <v>205</v>
      </c>
      <c r="E7208" s="228">
        <v>25</v>
      </c>
      <c r="F7208" s="228">
        <v>5826</v>
      </c>
      <c r="G7208" s="228">
        <v>108</v>
      </c>
      <c r="H7208" s="228">
        <v>230</v>
      </c>
      <c r="I7208" s="228">
        <v>172184.69</v>
      </c>
      <c r="J7208" s="228">
        <v>35008.379999999997</v>
      </c>
      <c r="K7208" s="228">
        <v>26902</v>
      </c>
      <c r="L7208" s="228">
        <v>339462.25</v>
      </c>
    </row>
    <row r="7209" spans="1:12">
      <c r="A7209" s="228">
        <v>2013</v>
      </c>
      <c r="B7209" s="228" t="s">
        <v>192</v>
      </c>
      <c r="C7209" s="228" t="s">
        <v>68</v>
      </c>
      <c r="D7209" s="228" t="s">
        <v>205</v>
      </c>
      <c r="E7209" s="228">
        <v>30</v>
      </c>
      <c r="F7209" s="228">
        <v>8233</v>
      </c>
      <c r="G7209" s="228">
        <v>138</v>
      </c>
      <c r="H7209" s="228">
        <v>239</v>
      </c>
      <c r="I7209" s="228">
        <v>208159.01</v>
      </c>
      <c r="J7209" s="228">
        <v>47971.17</v>
      </c>
      <c r="K7209" s="228">
        <v>63015</v>
      </c>
      <c r="L7209" s="228">
        <v>444220.42</v>
      </c>
    </row>
    <row r="7210" spans="1:12">
      <c r="A7210" s="228">
        <v>2013</v>
      </c>
      <c r="B7210" s="228" t="s">
        <v>192</v>
      </c>
      <c r="C7210" s="228" t="s">
        <v>68</v>
      </c>
      <c r="D7210" s="228" t="s">
        <v>205</v>
      </c>
      <c r="E7210" s="228">
        <v>35</v>
      </c>
      <c r="F7210" s="228">
        <v>7812</v>
      </c>
      <c r="G7210" s="228">
        <v>161</v>
      </c>
      <c r="H7210" s="228">
        <v>273</v>
      </c>
      <c r="I7210" s="228">
        <v>235692.06</v>
      </c>
      <c r="J7210" s="228">
        <v>52572.639999999999</v>
      </c>
      <c r="K7210" s="228">
        <v>31610.25</v>
      </c>
      <c r="L7210" s="228">
        <v>453287.91</v>
      </c>
    </row>
    <row r="7211" spans="1:12">
      <c r="A7211" s="228">
        <v>2013</v>
      </c>
      <c r="B7211" s="228" t="s">
        <v>192</v>
      </c>
      <c r="C7211" s="228" t="s">
        <v>68</v>
      </c>
      <c r="D7211" s="228" t="s">
        <v>205</v>
      </c>
      <c r="E7211" s="228">
        <v>40</v>
      </c>
      <c r="F7211" s="228">
        <v>7972</v>
      </c>
      <c r="G7211" s="228">
        <v>158</v>
      </c>
      <c r="H7211" s="228">
        <v>227</v>
      </c>
      <c r="I7211" s="228">
        <v>192787.67</v>
      </c>
      <c r="J7211" s="228">
        <v>56933.04</v>
      </c>
      <c r="K7211" s="228">
        <v>75407</v>
      </c>
      <c r="L7211" s="228">
        <v>471560.98</v>
      </c>
    </row>
    <row r="7212" spans="1:12">
      <c r="A7212" s="228">
        <v>2013</v>
      </c>
      <c r="B7212" s="228" t="s">
        <v>192</v>
      </c>
      <c r="C7212" s="228" t="s">
        <v>68</v>
      </c>
      <c r="D7212" s="228" t="s">
        <v>205</v>
      </c>
      <c r="E7212" s="228">
        <v>45</v>
      </c>
      <c r="F7212" s="228">
        <v>7359</v>
      </c>
      <c r="G7212" s="228">
        <v>224</v>
      </c>
      <c r="H7212" s="228">
        <v>519</v>
      </c>
      <c r="I7212" s="228">
        <v>508360.56</v>
      </c>
      <c r="J7212" s="228">
        <v>90665.16</v>
      </c>
      <c r="K7212" s="228">
        <v>111501.4</v>
      </c>
      <c r="L7212" s="228">
        <v>909546.54</v>
      </c>
    </row>
    <row r="7213" spans="1:12">
      <c r="A7213" s="228">
        <v>2013</v>
      </c>
      <c r="B7213" s="228" t="s">
        <v>192</v>
      </c>
      <c r="C7213" s="228" t="s">
        <v>68</v>
      </c>
      <c r="D7213" s="228" t="s">
        <v>205</v>
      </c>
      <c r="E7213" s="228">
        <v>50</v>
      </c>
      <c r="F7213" s="228">
        <v>7745</v>
      </c>
      <c r="G7213" s="228">
        <v>392</v>
      </c>
      <c r="H7213" s="228">
        <v>752</v>
      </c>
      <c r="I7213" s="228">
        <v>735385.13</v>
      </c>
      <c r="J7213" s="228">
        <v>123180.17</v>
      </c>
      <c r="K7213" s="228">
        <v>135096.5</v>
      </c>
      <c r="L7213" s="228">
        <v>1324308.3899999999</v>
      </c>
    </row>
    <row r="7214" spans="1:12">
      <c r="A7214" s="228">
        <v>2013</v>
      </c>
      <c r="B7214" s="228" t="s">
        <v>192</v>
      </c>
      <c r="C7214" s="228" t="s">
        <v>68</v>
      </c>
      <c r="D7214" s="228" t="s">
        <v>205</v>
      </c>
      <c r="E7214" s="228">
        <v>55</v>
      </c>
      <c r="F7214" s="228">
        <v>7088</v>
      </c>
      <c r="G7214" s="228">
        <v>347</v>
      </c>
      <c r="H7214" s="228">
        <v>711</v>
      </c>
      <c r="I7214" s="228">
        <v>753401.81</v>
      </c>
      <c r="J7214" s="228">
        <v>154589.97</v>
      </c>
      <c r="K7214" s="228">
        <v>237831.75</v>
      </c>
      <c r="L7214" s="228">
        <v>1460001.9</v>
      </c>
    </row>
    <row r="7215" spans="1:12">
      <c r="A7215" s="228">
        <v>2013</v>
      </c>
      <c r="B7215" s="228" t="s">
        <v>192</v>
      </c>
      <c r="C7215" s="228" t="s">
        <v>68</v>
      </c>
      <c r="D7215" s="228" t="s">
        <v>205</v>
      </c>
      <c r="E7215" s="228">
        <v>60</v>
      </c>
      <c r="F7215" s="228">
        <v>6660</v>
      </c>
      <c r="G7215" s="228">
        <v>648</v>
      </c>
      <c r="H7215" s="228">
        <v>1120</v>
      </c>
      <c r="I7215" s="228">
        <v>1259868.4099999999</v>
      </c>
      <c r="J7215" s="228">
        <v>237065.24</v>
      </c>
      <c r="K7215" s="228">
        <v>375244.25</v>
      </c>
      <c r="L7215" s="228">
        <v>2274132.5699999998</v>
      </c>
    </row>
    <row r="7216" spans="1:12">
      <c r="A7216" s="228">
        <v>2013</v>
      </c>
      <c r="B7216" s="228" t="s">
        <v>192</v>
      </c>
      <c r="C7216" s="228" t="s">
        <v>68</v>
      </c>
      <c r="D7216" s="228" t="s">
        <v>205</v>
      </c>
      <c r="E7216" s="228">
        <v>65</v>
      </c>
      <c r="F7216" s="228">
        <v>5122</v>
      </c>
      <c r="G7216" s="228">
        <v>661</v>
      </c>
      <c r="H7216" s="228">
        <v>1297</v>
      </c>
      <c r="I7216" s="228">
        <v>1274085.3999999999</v>
      </c>
      <c r="J7216" s="228">
        <v>261624.42</v>
      </c>
      <c r="K7216" s="228">
        <v>412411</v>
      </c>
      <c r="L7216" s="228">
        <v>2430908.81</v>
      </c>
    </row>
    <row r="7217" spans="1:12">
      <c r="A7217" s="228">
        <v>2013</v>
      </c>
      <c r="B7217" s="228" t="s">
        <v>192</v>
      </c>
      <c r="C7217" s="228" t="s">
        <v>68</v>
      </c>
      <c r="D7217" s="228" t="s">
        <v>205</v>
      </c>
      <c r="E7217" s="228">
        <v>70</v>
      </c>
      <c r="F7217" s="228">
        <v>2971</v>
      </c>
      <c r="G7217" s="228">
        <v>497</v>
      </c>
      <c r="H7217" s="228">
        <v>1143</v>
      </c>
      <c r="I7217" s="228">
        <v>964604.24</v>
      </c>
      <c r="J7217" s="228">
        <v>185122.53</v>
      </c>
      <c r="K7217" s="228">
        <v>207912</v>
      </c>
      <c r="L7217" s="228">
        <v>1644316.27</v>
      </c>
    </row>
    <row r="7218" spans="1:12">
      <c r="A7218" s="228">
        <v>2013</v>
      </c>
      <c r="B7218" s="228" t="s">
        <v>192</v>
      </c>
      <c r="C7218" s="228" t="s">
        <v>68</v>
      </c>
      <c r="D7218" s="228" t="s">
        <v>205</v>
      </c>
      <c r="E7218" s="228">
        <v>75</v>
      </c>
      <c r="F7218" s="228">
        <v>1862</v>
      </c>
      <c r="G7218" s="228">
        <v>333</v>
      </c>
      <c r="H7218" s="228">
        <v>894</v>
      </c>
      <c r="I7218" s="228">
        <v>846346.69</v>
      </c>
      <c r="J7218" s="228">
        <v>153406.57</v>
      </c>
      <c r="K7218" s="228">
        <v>330383.55</v>
      </c>
      <c r="L7218" s="228">
        <v>1506831.03</v>
      </c>
    </row>
    <row r="7219" spans="1:12">
      <c r="A7219" s="228">
        <v>2013</v>
      </c>
      <c r="B7219" s="228" t="s">
        <v>192</v>
      </c>
      <c r="C7219" s="228" t="s">
        <v>68</v>
      </c>
      <c r="D7219" s="228" t="s">
        <v>205</v>
      </c>
      <c r="E7219" s="228">
        <v>80</v>
      </c>
      <c r="F7219" s="228">
        <v>1247</v>
      </c>
      <c r="G7219" s="228">
        <v>332</v>
      </c>
      <c r="H7219" s="228">
        <v>961</v>
      </c>
      <c r="I7219" s="228">
        <v>690778.61</v>
      </c>
      <c r="J7219" s="228">
        <v>128249.65</v>
      </c>
      <c r="K7219" s="228">
        <v>168730.65</v>
      </c>
      <c r="L7219" s="228">
        <v>1115361.1499999999</v>
      </c>
    </row>
    <row r="7220" spans="1:12">
      <c r="A7220" s="228">
        <v>2013</v>
      </c>
      <c r="B7220" s="228" t="s">
        <v>192</v>
      </c>
      <c r="C7220" s="228" t="s">
        <v>68</v>
      </c>
      <c r="D7220" s="228" t="s">
        <v>205</v>
      </c>
      <c r="E7220" s="228">
        <v>85</v>
      </c>
      <c r="F7220" s="228">
        <v>637</v>
      </c>
      <c r="G7220" s="228">
        <v>211</v>
      </c>
      <c r="H7220" s="228">
        <v>645</v>
      </c>
      <c r="I7220" s="228">
        <v>394277.09</v>
      </c>
      <c r="J7220" s="228">
        <v>54249.01</v>
      </c>
      <c r="K7220" s="228">
        <v>89969.25</v>
      </c>
      <c r="L7220" s="228">
        <v>568706.22</v>
      </c>
    </row>
    <row r="7221" spans="1:12">
      <c r="A7221" s="228">
        <v>2013</v>
      </c>
      <c r="B7221" s="228" t="s">
        <v>192</v>
      </c>
      <c r="C7221" s="228" t="s">
        <v>68</v>
      </c>
      <c r="D7221" s="228" t="s">
        <v>205</v>
      </c>
      <c r="E7221" s="228">
        <v>90</v>
      </c>
      <c r="F7221" s="228">
        <v>122</v>
      </c>
      <c r="G7221" s="228">
        <v>21</v>
      </c>
      <c r="H7221" s="228">
        <v>177</v>
      </c>
      <c r="I7221" s="228">
        <v>88904.05</v>
      </c>
      <c r="J7221" s="228">
        <v>10832.2</v>
      </c>
      <c r="K7221" s="228">
        <v>0</v>
      </c>
      <c r="L7221" s="228">
        <v>103894.34</v>
      </c>
    </row>
    <row r="7222" spans="1:12">
      <c r="A7222" s="228">
        <v>2013</v>
      </c>
      <c r="B7222" s="228" t="s">
        <v>192</v>
      </c>
      <c r="C7222" s="228" t="s">
        <v>68</v>
      </c>
      <c r="D7222" s="228" t="s">
        <v>205</v>
      </c>
      <c r="E7222" s="228">
        <v>95</v>
      </c>
      <c r="F7222" s="228">
        <v>23</v>
      </c>
      <c r="G7222" s="228">
        <v>4</v>
      </c>
      <c r="H7222" s="228">
        <v>43</v>
      </c>
      <c r="I7222" s="228">
        <v>25833.7</v>
      </c>
      <c r="J7222" s="228">
        <v>4099.8</v>
      </c>
      <c r="K7222" s="228">
        <v>0</v>
      </c>
      <c r="L7222" s="228">
        <v>33100.6</v>
      </c>
    </row>
    <row r="7223" spans="1:12">
      <c r="A7223" s="228">
        <v>2013</v>
      </c>
      <c r="B7223" s="228" t="s">
        <v>192</v>
      </c>
      <c r="C7223" s="228" t="s">
        <v>68</v>
      </c>
      <c r="D7223" s="228" t="s">
        <v>206</v>
      </c>
      <c r="E7223" s="228">
        <v>0</v>
      </c>
      <c r="F7223" s="228">
        <v>6626</v>
      </c>
      <c r="G7223" s="228">
        <v>219</v>
      </c>
      <c r="H7223" s="228">
        <v>672</v>
      </c>
      <c r="I7223" s="228">
        <v>380548.36</v>
      </c>
      <c r="J7223" s="228">
        <v>48947.39</v>
      </c>
      <c r="K7223" s="228">
        <v>11562</v>
      </c>
      <c r="L7223" s="228">
        <v>491109.38</v>
      </c>
    </row>
    <row r="7224" spans="1:12">
      <c r="A7224" s="228">
        <v>2013</v>
      </c>
      <c r="B7224" s="228" t="s">
        <v>192</v>
      </c>
      <c r="C7224" s="228" t="s">
        <v>68</v>
      </c>
      <c r="D7224" s="228" t="s">
        <v>206</v>
      </c>
      <c r="E7224" s="228">
        <v>5</v>
      </c>
      <c r="F7224" s="228">
        <v>6617</v>
      </c>
      <c r="G7224" s="228">
        <v>78</v>
      </c>
      <c r="H7224" s="228">
        <v>155</v>
      </c>
      <c r="I7224" s="228">
        <v>90507.61</v>
      </c>
      <c r="J7224" s="228">
        <v>10874.99</v>
      </c>
      <c r="K7224" s="228">
        <v>17756</v>
      </c>
      <c r="L7224" s="228">
        <v>153423.79999999999</v>
      </c>
    </row>
    <row r="7225" spans="1:12">
      <c r="A7225" s="228">
        <v>2013</v>
      </c>
      <c r="B7225" s="228" t="s">
        <v>192</v>
      </c>
      <c r="C7225" s="228" t="s">
        <v>68</v>
      </c>
      <c r="D7225" s="228" t="s">
        <v>206</v>
      </c>
      <c r="E7225" s="228">
        <v>10</v>
      </c>
      <c r="F7225" s="228">
        <v>6247</v>
      </c>
      <c r="G7225" s="228">
        <v>47</v>
      </c>
      <c r="H7225" s="228">
        <v>71</v>
      </c>
      <c r="I7225" s="228">
        <v>54592.23</v>
      </c>
      <c r="J7225" s="228">
        <v>14253.1</v>
      </c>
      <c r="K7225" s="228">
        <v>42181</v>
      </c>
      <c r="L7225" s="228">
        <v>144600.24</v>
      </c>
    </row>
    <row r="7226" spans="1:12">
      <c r="A7226" s="228">
        <v>2013</v>
      </c>
      <c r="B7226" s="228" t="s">
        <v>192</v>
      </c>
      <c r="C7226" s="228" t="s">
        <v>68</v>
      </c>
      <c r="D7226" s="228" t="s">
        <v>206</v>
      </c>
      <c r="E7226" s="228">
        <v>15</v>
      </c>
      <c r="F7226" s="228">
        <v>6528</v>
      </c>
      <c r="G7226" s="228">
        <v>172</v>
      </c>
      <c r="H7226" s="228">
        <v>477</v>
      </c>
      <c r="I7226" s="228">
        <v>500987.87</v>
      </c>
      <c r="J7226" s="228">
        <v>53664.49</v>
      </c>
      <c r="K7226" s="228">
        <v>37941</v>
      </c>
      <c r="L7226" s="228">
        <v>692775.11</v>
      </c>
    </row>
    <row r="7227" spans="1:12">
      <c r="A7227" s="228">
        <v>2013</v>
      </c>
      <c r="B7227" s="228" t="s">
        <v>192</v>
      </c>
      <c r="C7227" s="228" t="s">
        <v>68</v>
      </c>
      <c r="D7227" s="228" t="s">
        <v>206</v>
      </c>
      <c r="E7227" s="228">
        <v>20</v>
      </c>
      <c r="F7227" s="228">
        <v>6003</v>
      </c>
      <c r="G7227" s="228">
        <v>225</v>
      </c>
      <c r="H7227" s="228">
        <v>345</v>
      </c>
      <c r="I7227" s="228">
        <v>299765.62</v>
      </c>
      <c r="J7227" s="228">
        <v>51803.56</v>
      </c>
      <c r="K7227" s="228">
        <v>35004</v>
      </c>
      <c r="L7227" s="228">
        <v>497424.71</v>
      </c>
    </row>
    <row r="7228" spans="1:12">
      <c r="A7228" s="228">
        <v>2013</v>
      </c>
      <c r="B7228" s="228" t="s">
        <v>192</v>
      </c>
      <c r="C7228" s="228" t="s">
        <v>68</v>
      </c>
      <c r="D7228" s="228" t="s">
        <v>206</v>
      </c>
      <c r="E7228" s="228">
        <v>25</v>
      </c>
      <c r="F7228" s="228">
        <v>7331</v>
      </c>
      <c r="G7228" s="228">
        <v>293</v>
      </c>
      <c r="H7228" s="228">
        <v>685</v>
      </c>
      <c r="I7228" s="228">
        <v>496751.18</v>
      </c>
      <c r="J7228" s="228">
        <v>115844.55</v>
      </c>
      <c r="K7228" s="228">
        <v>40719</v>
      </c>
      <c r="L7228" s="228">
        <v>897728.79</v>
      </c>
    </row>
    <row r="7229" spans="1:12">
      <c r="A7229" s="228">
        <v>2013</v>
      </c>
      <c r="B7229" s="228" t="s">
        <v>192</v>
      </c>
      <c r="C7229" s="228" t="s">
        <v>68</v>
      </c>
      <c r="D7229" s="228" t="s">
        <v>206</v>
      </c>
      <c r="E7229" s="228">
        <v>30</v>
      </c>
      <c r="F7229" s="228">
        <v>9675</v>
      </c>
      <c r="G7229" s="228">
        <v>430</v>
      </c>
      <c r="H7229" s="228">
        <v>1321</v>
      </c>
      <c r="I7229" s="228">
        <v>1084141.6200000001</v>
      </c>
      <c r="J7229" s="228">
        <v>283724.2</v>
      </c>
      <c r="K7229" s="228">
        <v>38347.86</v>
      </c>
      <c r="L7229" s="228">
        <v>1749967.89</v>
      </c>
    </row>
    <row r="7230" spans="1:12">
      <c r="A7230" s="228">
        <v>2013</v>
      </c>
      <c r="B7230" s="228" t="s">
        <v>192</v>
      </c>
      <c r="C7230" s="228" t="s">
        <v>68</v>
      </c>
      <c r="D7230" s="228" t="s">
        <v>206</v>
      </c>
      <c r="E7230" s="228">
        <v>35</v>
      </c>
      <c r="F7230" s="228">
        <v>8759</v>
      </c>
      <c r="G7230" s="228">
        <v>482</v>
      </c>
      <c r="H7230" s="228">
        <v>1310</v>
      </c>
      <c r="I7230" s="228">
        <v>1067047.32</v>
      </c>
      <c r="J7230" s="228">
        <v>273445.5</v>
      </c>
      <c r="K7230" s="228">
        <v>68211</v>
      </c>
      <c r="L7230" s="228">
        <v>1771262.62</v>
      </c>
    </row>
    <row r="7231" spans="1:12">
      <c r="A7231" s="228">
        <v>2013</v>
      </c>
      <c r="B7231" s="228" t="s">
        <v>192</v>
      </c>
      <c r="C7231" s="228" t="s">
        <v>68</v>
      </c>
      <c r="D7231" s="228" t="s">
        <v>206</v>
      </c>
      <c r="E7231" s="228">
        <v>40</v>
      </c>
      <c r="F7231" s="228">
        <v>9047</v>
      </c>
      <c r="G7231" s="228">
        <v>426</v>
      </c>
      <c r="H7231" s="228">
        <v>982</v>
      </c>
      <c r="I7231" s="228">
        <v>774846.25</v>
      </c>
      <c r="J7231" s="228">
        <v>159042.70000000001</v>
      </c>
      <c r="K7231" s="228">
        <v>79298.5</v>
      </c>
      <c r="L7231" s="228">
        <v>1323187.06</v>
      </c>
    </row>
    <row r="7232" spans="1:12">
      <c r="A7232" s="228">
        <v>2013</v>
      </c>
      <c r="B7232" s="228" t="s">
        <v>192</v>
      </c>
      <c r="C7232" s="228" t="s">
        <v>68</v>
      </c>
      <c r="D7232" s="228" t="s">
        <v>206</v>
      </c>
      <c r="E7232" s="228">
        <v>45</v>
      </c>
      <c r="F7232" s="228">
        <v>8388</v>
      </c>
      <c r="G7232" s="228">
        <v>406</v>
      </c>
      <c r="H7232" s="228">
        <v>703</v>
      </c>
      <c r="I7232" s="228">
        <v>692959.87</v>
      </c>
      <c r="J7232" s="228">
        <v>152670.53</v>
      </c>
      <c r="K7232" s="228">
        <v>119736.25</v>
      </c>
      <c r="L7232" s="228">
        <v>1282119.97</v>
      </c>
    </row>
    <row r="7233" spans="1:12">
      <c r="A7233" s="228">
        <v>2013</v>
      </c>
      <c r="B7233" s="228" t="s">
        <v>192</v>
      </c>
      <c r="C7233" s="228" t="s">
        <v>68</v>
      </c>
      <c r="D7233" s="228" t="s">
        <v>206</v>
      </c>
      <c r="E7233" s="228">
        <v>50</v>
      </c>
      <c r="F7233" s="228">
        <v>8663</v>
      </c>
      <c r="G7233" s="228">
        <v>525</v>
      </c>
      <c r="H7233" s="228">
        <v>889</v>
      </c>
      <c r="I7233" s="228">
        <v>775023.74</v>
      </c>
      <c r="J7233" s="228">
        <v>184939.66</v>
      </c>
      <c r="K7233" s="228">
        <v>236854</v>
      </c>
      <c r="L7233" s="228">
        <v>1539218.29</v>
      </c>
    </row>
    <row r="7234" spans="1:12">
      <c r="A7234" s="228">
        <v>2013</v>
      </c>
      <c r="B7234" s="228" t="s">
        <v>192</v>
      </c>
      <c r="C7234" s="228" t="s">
        <v>68</v>
      </c>
      <c r="D7234" s="228" t="s">
        <v>206</v>
      </c>
      <c r="E7234" s="228">
        <v>55</v>
      </c>
      <c r="F7234" s="228">
        <v>7763</v>
      </c>
      <c r="G7234" s="228">
        <v>542</v>
      </c>
      <c r="H7234" s="228">
        <v>1092</v>
      </c>
      <c r="I7234" s="228">
        <v>997751.9</v>
      </c>
      <c r="J7234" s="228">
        <v>198317.66</v>
      </c>
      <c r="K7234" s="228">
        <v>254553</v>
      </c>
      <c r="L7234" s="228">
        <v>1997347.25</v>
      </c>
    </row>
    <row r="7235" spans="1:12">
      <c r="A7235" s="228">
        <v>2013</v>
      </c>
      <c r="B7235" s="228" t="s">
        <v>192</v>
      </c>
      <c r="C7235" s="228" t="s">
        <v>68</v>
      </c>
      <c r="D7235" s="228" t="s">
        <v>206</v>
      </c>
      <c r="E7235" s="228">
        <v>60</v>
      </c>
      <c r="F7235" s="228">
        <v>7072</v>
      </c>
      <c r="G7235" s="228">
        <v>576</v>
      </c>
      <c r="H7235" s="228">
        <v>1275</v>
      </c>
      <c r="I7235" s="228">
        <v>1091771.31</v>
      </c>
      <c r="J7235" s="228">
        <v>206868.2</v>
      </c>
      <c r="K7235" s="228">
        <v>334047.5</v>
      </c>
      <c r="L7235" s="228">
        <v>2069942.16</v>
      </c>
    </row>
    <row r="7236" spans="1:12">
      <c r="A7236" s="228">
        <v>2013</v>
      </c>
      <c r="B7236" s="228" t="s">
        <v>192</v>
      </c>
      <c r="C7236" s="228" t="s">
        <v>68</v>
      </c>
      <c r="D7236" s="228" t="s">
        <v>206</v>
      </c>
      <c r="E7236" s="228">
        <v>65</v>
      </c>
      <c r="F7236" s="228">
        <v>5362</v>
      </c>
      <c r="G7236" s="228">
        <v>658</v>
      </c>
      <c r="H7236" s="228">
        <v>1539</v>
      </c>
      <c r="I7236" s="228">
        <v>1277077.3700000001</v>
      </c>
      <c r="J7236" s="228">
        <v>216177.03</v>
      </c>
      <c r="K7236" s="228">
        <v>339660.6</v>
      </c>
      <c r="L7236" s="228">
        <v>2170980.62</v>
      </c>
    </row>
    <row r="7237" spans="1:12">
      <c r="A7237" s="228">
        <v>2013</v>
      </c>
      <c r="B7237" s="228" t="s">
        <v>192</v>
      </c>
      <c r="C7237" s="228" t="s">
        <v>68</v>
      </c>
      <c r="D7237" s="228" t="s">
        <v>206</v>
      </c>
      <c r="E7237" s="228">
        <v>70</v>
      </c>
      <c r="F7237" s="228">
        <v>3246</v>
      </c>
      <c r="G7237" s="228">
        <v>453</v>
      </c>
      <c r="H7237" s="228">
        <v>1250</v>
      </c>
      <c r="I7237" s="228">
        <v>1132222.8899999999</v>
      </c>
      <c r="J7237" s="228">
        <v>182078.21</v>
      </c>
      <c r="K7237" s="228">
        <v>283603</v>
      </c>
      <c r="L7237" s="228">
        <v>1854692.45</v>
      </c>
    </row>
    <row r="7238" spans="1:12">
      <c r="A7238" s="228">
        <v>2013</v>
      </c>
      <c r="B7238" s="228" t="s">
        <v>192</v>
      </c>
      <c r="C7238" s="228" t="s">
        <v>68</v>
      </c>
      <c r="D7238" s="228" t="s">
        <v>206</v>
      </c>
      <c r="E7238" s="228">
        <v>75</v>
      </c>
      <c r="F7238" s="228">
        <v>2149</v>
      </c>
      <c r="G7238" s="228">
        <v>497</v>
      </c>
      <c r="H7238" s="228">
        <v>1499</v>
      </c>
      <c r="I7238" s="228">
        <v>1130031.45</v>
      </c>
      <c r="J7238" s="228">
        <v>172459.64</v>
      </c>
      <c r="K7238" s="228">
        <v>265982</v>
      </c>
      <c r="L7238" s="228">
        <v>1751095.7</v>
      </c>
    </row>
    <row r="7239" spans="1:12">
      <c r="A7239" s="228">
        <v>2013</v>
      </c>
      <c r="B7239" s="228" t="s">
        <v>192</v>
      </c>
      <c r="C7239" s="228" t="s">
        <v>68</v>
      </c>
      <c r="D7239" s="228" t="s">
        <v>206</v>
      </c>
      <c r="E7239" s="228">
        <v>80</v>
      </c>
      <c r="F7239" s="228">
        <v>1492</v>
      </c>
      <c r="G7239" s="228">
        <v>231</v>
      </c>
      <c r="H7239" s="228">
        <v>1165</v>
      </c>
      <c r="I7239" s="228">
        <v>792736.82</v>
      </c>
      <c r="J7239" s="228">
        <v>129362.32</v>
      </c>
      <c r="K7239" s="228">
        <v>129709</v>
      </c>
      <c r="L7239" s="228">
        <v>1158959.82</v>
      </c>
    </row>
    <row r="7240" spans="1:12">
      <c r="A7240" s="228">
        <v>2013</v>
      </c>
      <c r="B7240" s="228" t="s">
        <v>192</v>
      </c>
      <c r="C7240" s="228" t="s">
        <v>68</v>
      </c>
      <c r="D7240" s="228" t="s">
        <v>206</v>
      </c>
      <c r="E7240" s="228">
        <v>85</v>
      </c>
      <c r="F7240" s="228">
        <v>947</v>
      </c>
      <c r="G7240" s="228">
        <v>190</v>
      </c>
      <c r="H7240" s="228">
        <v>1062</v>
      </c>
      <c r="I7240" s="228">
        <v>614219.65</v>
      </c>
      <c r="J7240" s="228">
        <v>73825.33</v>
      </c>
      <c r="K7240" s="228">
        <v>90509</v>
      </c>
      <c r="L7240" s="228">
        <v>857781.98</v>
      </c>
    </row>
    <row r="7241" spans="1:12">
      <c r="A7241" s="228">
        <v>2013</v>
      </c>
      <c r="B7241" s="228" t="s">
        <v>192</v>
      </c>
      <c r="C7241" s="228" t="s">
        <v>68</v>
      </c>
      <c r="D7241" s="228" t="s">
        <v>206</v>
      </c>
      <c r="E7241" s="228">
        <v>90</v>
      </c>
      <c r="F7241" s="228">
        <v>366</v>
      </c>
      <c r="G7241" s="228">
        <v>52</v>
      </c>
      <c r="H7241" s="228">
        <v>358</v>
      </c>
      <c r="I7241" s="228">
        <v>223777.65</v>
      </c>
      <c r="J7241" s="228">
        <v>18290.830000000002</v>
      </c>
      <c r="K7241" s="228">
        <v>9161</v>
      </c>
      <c r="L7241" s="228">
        <v>271186.52</v>
      </c>
    </row>
    <row r="7242" spans="1:12">
      <c r="A7242" s="228">
        <v>2013</v>
      </c>
      <c r="B7242" s="228" t="s">
        <v>192</v>
      </c>
      <c r="C7242" s="228" t="s">
        <v>68</v>
      </c>
      <c r="D7242" s="228" t="s">
        <v>206</v>
      </c>
      <c r="E7242" s="228">
        <v>95</v>
      </c>
      <c r="F7242" s="228">
        <v>106</v>
      </c>
      <c r="G7242" s="228">
        <v>9</v>
      </c>
      <c r="H7242" s="228">
        <v>34</v>
      </c>
      <c r="I7242" s="228">
        <v>19205.3</v>
      </c>
      <c r="J7242" s="228">
        <v>2309.9499999999998</v>
      </c>
      <c r="K7242" s="228">
        <v>0</v>
      </c>
      <c r="L7242" s="228">
        <v>23587.3</v>
      </c>
    </row>
    <row r="7243" spans="1:12">
      <c r="A7243" s="228">
        <v>2013</v>
      </c>
      <c r="B7243" s="228" t="s">
        <v>192</v>
      </c>
      <c r="C7243" s="228" t="s">
        <v>67</v>
      </c>
      <c r="D7243" s="228" t="s">
        <v>205</v>
      </c>
      <c r="E7243" s="228">
        <v>0</v>
      </c>
      <c r="F7243" s="228">
        <v>3281</v>
      </c>
      <c r="G7243" s="228">
        <v>77</v>
      </c>
      <c r="H7243" s="228">
        <v>286</v>
      </c>
      <c r="I7243" s="228">
        <v>528540.44999999995</v>
      </c>
      <c r="J7243" s="228">
        <v>33349.86</v>
      </c>
      <c r="K7243" s="228">
        <v>710</v>
      </c>
      <c r="L7243" s="228">
        <v>573400.14</v>
      </c>
    </row>
    <row r="7244" spans="1:12">
      <c r="A7244" s="228">
        <v>2013</v>
      </c>
      <c r="B7244" s="228" t="s">
        <v>192</v>
      </c>
      <c r="C7244" s="228" t="s">
        <v>67</v>
      </c>
      <c r="D7244" s="228" t="s">
        <v>205</v>
      </c>
      <c r="E7244" s="228">
        <v>5</v>
      </c>
      <c r="F7244" s="228">
        <v>3189</v>
      </c>
      <c r="G7244" s="228">
        <v>27</v>
      </c>
      <c r="H7244" s="228">
        <v>41</v>
      </c>
      <c r="I7244" s="228">
        <v>34899</v>
      </c>
      <c r="J7244" s="228">
        <v>7362.45</v>
      </c>
      <c r="K7244" s="228">
        <v>8229</v>
      </c>
      <c r="L7244" s="228">
        <v>53800.01</v>
      </c>
    </row>
    <row r="7245" spans="1:12">
      <c r="A7245" s="228">
        <v>2013</v>
      </c>
      <c r="B7245" s="228" t="s">
        <v>192</v>
      </c>
      <c r="C7245" s="228" t="s">
        <v>67</v>
      </c>
      <c r="D7245" s="228" t="s">
        <v>205</v>
      </c>
      <c r="E7245" s="228">
        <v>10</v>
      </c>
      <c r="F7245" s="228">
        <v>3095</v>
      </c>
      <c r="G7245" s="228">
        <v>22</v>
      </c>
      <c r="H7245" s="228">
        <v>64</v>
      </c>
      <c r="I7245" s="228">
        <v>42919</v>
      </c>
      <c r="J7245" s="228">
        <v>9812.73</v>
      </c>
      <c r="K7245" s="228">
        <v>1073</v>
      </c>
      <c r="L7245" s="228">
        <v>58598.45</v>
      </c>
    </row>
    <row r="7246" spans="1:12">
      <c r="A7246" s="228">
        <v>2013</v>
      </c>
      <c r="B7246" s="228" t="s">
        <v>192</v>
      </c>
      <c r="C7246" s="228" t="s">
        <v>67</v>
      </c>
      <c r="D7246" s="228" t="s">
        <v>205</v>
      </c>
      <c r="E7246" s="228">
        <v>15</v>
      </c>
      <c r="F7246" s="228">
        <v>3191</v>
      </c>
      <c r="G7246" s="228">
        <v>41</v>
      </c>
      <c r="H7246" s="228">
        <v>58</v>
      </c>
      <c r="I7246" s="228">
        <v>62394.1</v>
      </c>
      <c r="J7246" s="228">
        <v>16047.05</v>
      </c>
      <c r="K7246" s="228">
        <v>6573</v>
      </c>
      <c r="L7246" s="228">
        <v>98445.75</v>
      </c>
    </row>
    <row r="7247" spans="1:12">
      <c r="A7247" s="228">
        <v>2013</v>
      </c>
      <c r="B7247" s="228" t="s">
        <v>192</v>
      </c>
      <c r="C7247" s="228" t="s">
        <v>67</v>
      </c>
      <c r="D7247" s="228" t="s">
        <v>205</v>
      </c>
      <c r="E7247" s="228">
        <v>20</v>
      </c>
      <c r="F7247" s="228">
        <v>2439</v>
      </c>
      <c r="G7247" s="228">
        <v>26</v>
      </c>
      <c r="H7247" s="228">
        <v>72</v>
      </c>
      <c r="I7247" s="228">
        <v>51839.95</v>
      </c>
      <c r="J7247" s="228">
        <v>14752.78</v>
      </c>
      <c r="K7247" s="228">
        <v>21857</v>
      </c>
      <c r="L7247" s="228">
        <v>109099.44</v>
      </c>
    </row>
    <row r="7248" spans="1:12">
      <c r="A7248" s="228">
        <v>2013</v>
      </c>
      <c r="B7248" s="228" t="s">
        <v>192</v>
      </c>
      <c r="C7248" s="228" t="s">
        <v>67</v>
      </c>
      <c r="D7248" s="228" t="s">
        <v>205</v>
      </c>
      <c r="E7248" s="228">
        <v>25</v>
      </c>
      <c r="F7248" s="228">
        <v>2533</v>
      </c>
      <c r="G7248" s="228">
        <v>48</v>
      </c>
      <c r="H7248" s="228">
        <v>87</v>
      </c>
      <c r="I7248" s="228">
        <v>92321.55</v>
      </c>
      <c r="J7248" s="228">
        <v>27127.9</v>
      </c>
      <c r="K7248" s="228">
        <v>7807</v>
      </c>
      <c r="L7248" s="228">
        <v>153247.9</v>
      </c>
    </row>
    <row r="7249" spans="1:12">
      <c r="A7249" s="228">
        <v>2013</v>
      </c>
      <c r="B7249" s="228" t="s">
        <v>192</v>
      </c>
      <c r="C7249" s="228" t="s">
        <v>67</v>
      </c>
      <c r="D7249" s="228" t="s">
        <v>205</v>
      </c>
      <c r="E7249" s="228">
        <v>30</v>
      </c>
      <c r="F7249" s="228">
        <v>3364</v>
      </c>
      <c r="G7249" s="228">
        <v>78</v>
      </c>
      <c r="H7249" s="228">
        <v>142</v>
      </c>
      <c r="I7249" s="228">
        <v>133482</v>
      </c>
      <c r="J7249" s="228">
        <v>27329.07</v>
      </c>
      <c r="K7249" s="228">
        <v>11579</v>
      </c>
      <c r="L7249" s="228">
        <v>201580.45</v>
      </c>
    </row>
    <row r="7250" spans="1:12">
      <c r="A7250" s="228">
        <v>2013</v>
      </c>
      <c r="B7250" s="228" t="s">
        <v>192</v>
      </c>
      <c r="C7250" s="228" t="s">
        <v>67</v>
      </c>
      <c r="D7250" s="228" t="s">
        <v>205</v>
      </c>
      <c r="E7250" s="228">
        <v>35</v>
      </c>
      <c r="F7250" s="228">
        <v>3389</v>
      </c>
      <c r="G7250" s="228">
        <v>85</v>
      </c>
      <c r="H7250" s="228">
        <v>196</v>
      </c>
      <c r="I7250" s="228">
        <v>179636.85</v>
      </c>
      <c r="J7250" s="228">
        <v>49676.55</v>
      </c>
      <c r="K7250" s="228">
        <v>36082</v>
      </c>
      <c r="L7250" s="228">
        <v>317640.5</v>
      </c>
    </row>
    <row r="7251" spans="1:12">
      <c r="A7251" s="228">
        <v>2013</v>
      </c>
      <c r="B7251" s="228" t="s">
        <v>192</v>
      </c>
      <c r="C7251" s="228" t="s">
        <v>67</v>
      </c>
      <c r="D7251" s="228" t="s">
        <v>205</v>
      </c>
      <c r="E7251" s="228">
        <v>40</v>
      </c>
      <c r="F7251" s="228">
        <v>3531</v>
      </c>
      <c r="G7251" s="228">
        <v>93</v>
      </c>
      <c r="H7251" s="228">
        <v>176</v>
      </c>
      <c r="I7251" s="228">
        <v>167861.15</v>
      </c>
      <c r="J7251" s="228">
        <v>46365.24</v>
      </c>
      <c r="K7251" s="228">
        <v>34951.5</v>
      </c>
      <c r="L7251" s="228">
        <v>306312.62</v>
      </c>
    </row>
    <row r="7252" spans="1:12">
      <c r="A7252" s="228">
        <v>2013</v>
      </c>
      <c r="B7252" s="228" t="s">
        <v>192</v>
      </c>
      <c r="C7252" s="228" t="s">
        <v>67</v>
      </c>
      <c r="D7252" s="228" t="s">
        <v>205</v>
      </c>
      <c r="E7252" s="228">
        <v>45</v>
      </c>
      <c r="F7252" s="228">
        <v>3539</v>
      </c>
      <c r="G7252" s="228">
        <v>128</v>
      </c>
      <c r="H7252" s="228">
        <v>279</v>
      </c>
      <c r="I7252" s="228">
        <v>276614.90000000002</v>
      </c>
      <c r="J7252" s="228">
        <v>56046.720000000001</v>
      </c>
      <c r="K7252" s="228">
        <v>66855</v>
      </c>
      <c r="L7252" s="228">
        <v>466449.2</v>
      </c>
    </row>
    <row r="7253" spans="1:12">
      <c r="A7253" s="228">
        <v>2013</v>
      </c>
      <c r="B7253" s="228" t="s">
        <v>192</v>
      </c>
      <c r="C7253" s="228" t="s">
        <v>67</v>
      </c>
      <c r="D7253" s="228" t="s">
        <v>205</v>
      </c>
      <c r="E7253" s="228">
        <v>50</v>
      </c>
      <c r="F7253" s="228">
        <v>3735</v>
      </c>
      <c r="G7253" s="228">
        <v>172</v>
      </c>
      <c r="H7253" s="228">
        <v>386</v>
      </c>
      <c r="I7253" s="228">
        <v>439969.41</v>
      </c>
      <c r="J7253" s="228">
        <v>104371.79</v>
      </c>
      <c r="K7253" s="228">
        <v>131315</v>
      </c>
      <c r="L7253" s="228">
        <v>811900.28</v>
      </c>
    </row>
    <row r="7254" spans="1:12">
      <c r="A7254" s="228">
        <v>2013</v>
      </c>
      <c r="B7254" s="228" t="s">
        <v>192</v>
      </c>
      <c r="C7254" s="228" t="s">
        <v>67</v>
      </c>
      <c r="D7254" s="228" t="s">
        <v>205</v>
      </c>
      <c r="E7254" s="228">
        <v>55</v>
      </c>
      <c r="F7254" s="228">
        <v>3274</v>
      </c>
      <c r="G7254" s="228">
        <v>222</v>
      </c>
      <c r="H7254" s="228">
        <v>472</v>
      </c>
      <c r="I7254" s="228">
        <v>473349.15</v>
      </c>
      <c r="J7254" s="228">
        <v>99574.79</v>
      </c>
      <c r="K7254" s="228">
        <v>125002.6</v>
      </c>
      <c r="L7254" s="228">
        <v>795809.77</v>
      </c>
    </row>
    <row r="7255" spans="1:12">
      <c r="A7255" s="228">
        <v>2013</v>
      </c>
      <c r="B7255" s="228" t="s">
        <v>192</v>
      </c>
      <c r="C7255" s="228" t="s">
        <v>67</v>
      </c>
      <c r="D7255" s="228" t="s">
        <v>205</v>
      </c>
      <c r="E7255" s="228">
        <v>60</v>
      </c>
      <c r="F7255" s="228">
        <v>2690</v>
      </c>
      <c r="G7255" s="228">
        <v>248</v>
      </c>
      <c r="H7255" s="228">
        <v>498</v>
      </c>
      <c r="I7255" s="228">
        <v>518523.2</v>
      </c>
      <c r="J7255" s="228">
        <v>135830.6</v>
      </c>
      <c r="K7255" s="228">
        <v>116253</v>
      </c>
      <c r="L7255" s="228">
        <v>875527.84</v>
      </c>
    </row>
    <row r="7256" spans="1:12">
      <c r="A7256" s="228">
        <v>2013</v>
      </c>
      <c r="B7256" s="228" t="s">
        <v>192</v>
      </c>
      <c r="C7256" s="228" t="s">
        <v>67</v>
      </c>
      <c r="D7256" s="228" t="s">
        <v>205</v>
      </c>
      <c r="E7256" s="228">
        <v>65</v>
      </c>
      <c r="F7256" s="228">
        <v>1713</v>
      </c>
      <c r="G7256" s="228">
        <v>183</v>
      </c>
      <c r="H7256" s="228">
        <v>542</v>
      </c>
      <c r="I7256" s="228">
        <v>453081.4</v>
      </c>
      <c r="J7256" s="228">
        <v>95601.1</v>
      </c>
      <c r="K7256" s="228">
        <v>105441</v>
      </c>
      <c r="L7256" s="228">
        <v>721257.45</v>
      </c>
    </row>
    <row r="7257" spans="1:12">
      <c r="A7257" s="228">
        <v>2013</v>
      </c>
      <c r="B7257" s="228" t="s">
        <v>192</v>
      </c>
      <c r="C7257" s="228" t="s">
        <v>67</v>
      </c>
      <c r="D7257" s="228" t="s">
        <v>205</v>
      </c>
      <c r="E7257" s="228">
        <v>70</v>
      </c>
      <c r="F7257" s="228">
        <v>930</v>
      </c>
      <c r="G7257" s="228">
        <v>141</v>
      </c>
      <c r="H7257" s="228">
        <v>449</v>
      </c>
      <c r="I7257" s="228">
        <v>462391</v>
      </c>
      <c r="J7257" s="228">
        <v>95849.66</v>
      </c>
      <c r="K7257" s="228">
        <v>177957</v>
      </c>
      <c r="L7257" s="228">
        <v>780478.86</v>
      </c>
    </row>
    <row r="7258" spans="1:12">
      <c r="A7258" s="228">
        <v>2013</v>
      </c>
      <c r="B7258" s="228" t="s">
        <v>192</v>
      </c>
      <c r="C7258" s="228" t="s">
        <v>67</v>
      </c>
      <c r="D7258" s="228" t="s">
        <v>205</v>
      </c>
      <c r="E7258" s="228">
        <v>75</v>
      </c>
      <c r="F7258" s="228">
        <v>370</v>
      </c>
      <c r="G7258" s="228">
        <v>81</v>
      </c>
      <c r="H7258" s="228">
        <v>339</v>
      </c>
      <c r="I7258" s="228">
        <v>255669</v>
      </c>
      <c r="J7258" s="228">
        <v>34279.26</v>
      </c>
      <c r="K7258" s="228">
        <v>49555</v>
      </c>
      <c r="L7258" s="228">
        <v>350710.46</v>
      </c>
    </row>
    <row r="7259" spans="1:12">
      <c r="A7259" s="228">
        <v>2013</v>
      </c>
      <c r="B7259" s="228" t="s">
        <v>192</v>
      </c>
      <c r="C7259" s="228" t="s">
        <v>67</v>
      </c>
      <c r="D7259" s="228" t="s">
        <v>205</v>
      </c>
      <c r="E7259" s="228">
        <v>80</v>
      </c>
      <c r="F7259" s="228">
        <v>177</v>
      </c>
      <c r="G7259" s="228">
        <v>23</v>
      </c>
      <c r="H7259" s="228">
        <v>144</v>
      </c>
      <c r="I7259" s="228">
        <v>81925</v>
      </c>
      <c r="J7259" s="228">
        <v>14712.28</v>
      </c>
      <c r="K7259" s="228">
        <v>10311</v>
      </c>
      <c r="L7259" s="228">
        <v>108494.68</v>
      </c>
    </row>
    <row r="7260" spans="1:12">
      <c r="A7260" s="228">
        <v>2013</v>
      </c>
      <c r="B7260" s="228" t="s">
        <v>192</v>
      </c>
      <c r="C7260" s="228" t="s">
        <v>67</v>
      </c>
      <c r="D7260" s="228" t="s">
        <v>205</v>
      </c>
      <c r="E7260" s="228">
        <v>85</v>
      </c>
      <c r="F7260" s="228">
        <v>66</v>
      </c>
      <c r="G7260" s="228">
        <v>8</v>
      </c>
      <c r="H7260" s="228">
        <v>12</v>
      </c>
      <c r="I7260" s="228">
        <v>14633</v>
      </c>
      <c r="J7260" s="228">
        <v>4183.2</v>
      </c>
      <c r="K7260" s="228">
        <v>13104</v>
      </c>
      <c r="L7260" s="228">
        <v>32245.15</v>
      </c>
    </row>
    <row r="7261" spans="1:12">
      <c r="A7261" s="228">
        <v>2013</v>
      </c>
      <c r="B7261" s="228" t="s">
        <v>192</v>
      </c>
      <c r="C7261" s="228" t="s">
        <v>67</v>
      </c>
      <c r="D7261" s="228" t="s">
        <v>205</v>
      </c>
      <c r="E7261" s="228">
        <v>90</v>
      </c>
      <c r="F7261" s="228">
        <v>10</v>
      </c>
      <c r="G7261" s="228">
        <v>0</v>
      </c>
      <c r="H7261" s="228">
        <v>0</v>
      </c>
      <c r="I7261" s="228">
        <v>0</v>
      </c>
      <c r="J7261" s="228">
        <v>0</v>
      </c>
      <c r="K7261" s="228">
        <v>0</v>
      </c>
      <c r="L7261" s="228">
        <v>0</v>
      </c>
    </row>
    <row r="7262" spans="1:12">
      <c r="A7262" s="228">
        <v>2013</v>
      </c>
      <c r="B7262" s="228" t="s">
        <v>192</v>
      </c>
      <c r="C7262" s="228" t="s">
        <v>67</v>
      </c>
      <c r="D7262" s="228" t="s">
        <v>205</v>
      </c>
      <c r="E7262" s="228">
        <v>95</v>
      </c>
      <c r="F7262" s="228">
        <v>1</v>
      </c>
      <c r="G7262" s="228">
        <v>1</v>
      </c>
      <c r="H7262" s="228">
        <v>4</v>
      </c>
      <c r="I7262" s="228">
        <v>2607</v>
      </c>
      <c r="J7262" s="228">
        <v>34.049999999999997</v>
      </c>
      <c r="K7262" s="228">
        <v>0</v>
      </c>
      <c r="L7262" s="228">
        <v>2641.05</v>
      </c>
    </row>
    <row r="7263" spans="1:12">
      <c r="A7263" s="228">
        <v>2013</v>
      </c>
      <c r="B7263" s="228" t="s">
        <v>192</v>
      </c>
      <c r="C7263" s="228" t="s">
        <v>67</v>
      </c>
      <c r="D7263" s="228" t="s">
        <v>206</v>
      </c>
      <c r="E7263" s="228">
        <v>0</v>
      </c>
      <c r="F7263" s="228">
        <v>3104</v>
      </c>
      <c r="G7263" s="228">
        <v>52</v>
      </c>
      <c r="H7263" s="228">
        <v>154</v>
      </c>
      <c r="I7263" s="228">
        <v>108493</v>
      </c>
      <c r="J7263" s="228">
        <v>6173.08</v>
      </c>
      <c r="K7263" s="228">
        <v>186</v>
      </c>
      <c r="L7263" s="228">
        <v>120708</v>
      </c>
    </row>
    <row r="7264" spans="1:12">
      <c r="A7264" s="228">
        <v>2013</v>
      </c>
      <c r="B7264" s="228" t="s">
        <v>192</v>
      </c>
      <c r="C7264" s="228" t="s">
        <v>67</v>
      </c>
      <c r="D7264" s="228" t="s">
        <v>206</v>
      </c>
      <c r="E7264" s="228">
        <v>5</v>
      </c>
      <c r="F7264" s="228">
        <v>3057</v>
      </c>
      <c r="G7264" s="228">
        <v>17</v>
      </c>
      <c r="H7264" s="228">
        <v>20</v>
      </c>
      <c r="I7264" s="228">
        <v>20742</v>
      </c>
      <c r="J7264" s="228">
        <v>4776.4799999999996</v>
      </c>
      <c r="K7264" s="228">
        <v>10200</v>
      </c>
      <c r="L7264" s="228">
        <v>38663.980000000003</v>
      </c>
    </row>
    <row r="7265" spans="1:12">
      <c r="A7265" s="228">
        <v>2013</v>
      </c>
      <c r="B7265" s="228" t="s">
        <v>192</v>
      </c>
      <c r="C7265" s="228" t="s">
        <v>67</v>
      </c>
      <c r="D7265" s="228" t="s">
        <v>206</v>
      </c>
      <c r="E7265" s="228">
        <v>10</v>
      </c>
      <c r="F7265" s="228">
        <v>3015</v>
      </c>
      <c r="G7265" s="228">
        <v>20</v>
      </c>
      <c r="H7265" s="228">
        <v>46</v>
      </c>
      <c r="I7265" s="228">
        <v>51404</v>
      </c>
      <c r="J7265" s="228">
        <v>15652.65</v>
      </c>
      <c r="K7265" s="228">
        <v>52907</v>
      </c>
      <c r="L7265" s="228">
        <v>122593.4</v>
      </c>
    </row>
    <row r="7266" spans="1:12">
      <c r="A7266" s="228">
        <v>2013</v>
      </c>
      <c r="B7266" s="228" t="s">
        <v>192</v>
      </c>
      <c r="C7266" s="228" t="s">
        <v>67</v>
      </c>
      <c r="D7266" s="228" t="s">
        <v>206</v>
      </c>
      <c r="E7266" s="228">
        <v>15</v>
      </c>
      <c r="F7266" s="228">
        <v>2959</v>
      </c>
      <c r="G7266" s="228">
        <v>58</v>
      </c>
      <c r="H7266" s="228">
        <v>135</v>
      </c>
      <c r="I7266" s="228">
        <v>127633.3</v>
      </c>
      <c r="J7266" s="228">
        <v>32911.24</v>
      </c>
      <c r="K7266" s="228">
        <v>45422</v>
      </c>
      <c r="L7266" s="228">
        <v>221693.69</v>
      </c>
    </row>
    <row r="7267" spans="1:12">
      <c r="A7267" s="228">
        <v>2013</v>
      </c>
      <c r="B7267" s="228" t="s">
        <v>192</v>
      </c>
      <c r="C7267" s="228" t="s">
        <v>67</v>
      </c>
      <c r="D7267" s="228" t="s">
        <v>206</v>
      </c>
      <c r="E7267" s="228">
        <v>20</v>
      </c>
      <c r="F7267" s="228">
        <v>2723</v>
      </c>
      <c r="G7267" s="228">
        <v>78</v>
      </c>
      <c r="H7267" s="228">
        <v>200</v>
      </c>
      <c r="I7267" s="228">
        <v>164236.5</v>
      </c>
      <c r="J7267" s="228">
        <v>38816.629999999997</v>
      </c>
      <c r="K7267" s="228">
        <v>12417</v>
      </c>
      <c r="L7267" s="228">
        <v>246531.26</v>
      </c>
    </row>
    <row r="7268" spans="1:12">
      <c r="A7268" s="228">
        <v>2013</v>
      </c>
      <c r="B7268" s="228" t="s">
        <v>192</v>
      </c>
      <c r="C7268" s="228" t="s">
        <v>67</v>
      </c>
      <c r="D7268" s="228" t="s">
        <v>206</v>
      </c>
      <c r="E7268" s="228">
        <v>25</v>
      </c>
      <c r="F7268" s="228">
        <v>3414</v>
      </c>
      <c r="G7268" s="228">
        <v>175</v>
      </c>
      <c r="H7268" s="228">
        <v>577</v>
      </c>
      <c r="I7268" s="228">
        <v>447745.45</v>
      </c>
      <c r="J7268" s="228">
        <v>66901.13</v>
      </c>
      <c r="K7268" s="228">
        <v>39309</v>
      </c>
      <c r="L7268" s="228">
        <v>638190.96</v>
      </c>
    </row>
    <row r="7269" spans="1:12">
      <c r="A7269" s="228">
        <v>2013</v>
      </c>
      <c r="B7269" s="228" t="s">
        <v>192</v>
      </c>
      <c r="C7269" s="228" t="s">
        <v>67</v>
      </c>
      <c r="D7269" s="228" t="s">
        <v>206</v>
      </c>
      <c r="E7269" s="228">
        <v>30</v>
      </c>
      <c r="F7269" s="228">
        <v>4165</v>
      </c>
      <c r="G7269" s="228">
        <v>238</v>
      </c>
      <c r="H7269" s="228">
        <v>819</v>
      </c>
      <c r="I7269" s="228">
        <v>623939.1</v>
      </c>
      <c r="J7269" s="228">
        <v>89949.38</v>
      </c>
      <c r="K7269" s="228">
        <v>40381</v>
      </c>
      <c r="L7269" s="228">
        <v>871469.38</v>
      </c>
    </row>
    <row r="7270" spans="1:12">
      <c r="A7270" s="228">
        <v>2013</v>
      </c>
      <c r="B7270" s="228" t="s">
        <v>192</v>
      </c>
      <c r="C7270" s="228" t="s">
        <v>67</v>
      </c>
      <c r="D7270" s="228" t="s">
        <v>206</v>
      </c>
      <c r="E7270" s="228">
        <v>35</v>
      </c>
      <c r="F7270" s="228">
        <v>3809</v>
      </c>
      <c r="G7270" s="228">
        <v>216</v>
      </c>
      <c r="H7270" s="228">
        <v>791</v>
      </c>
      <c r="I7270" s="228">
        <v>629539.44999999995</v>
      </c>
      <c r="J7270" s="228">
        <v>94788.34</v>
      </c>
      <c r="K7270" s="228">
        <v>45984</v>
      </c>
      <c r="L7270" s="228">
        <v>874885.4</v>
      </c>
    </row>
    <row r="7271" spans="1:12">
      <c r="A7271" s="228">
        <v>2013</v>
      </c>
      <c r="B7271" s="228" t="s">
        <v>192</v>
      </c>
      <c r="C7271" s="228" t="s">
        <v>67</v>
      </c>
      <c r="D7271" s="228" t="s">
        <v>206</v>
      </c>
      <c r="E7271" s="228">
        <v>40</v>
      </c>
      <c r="F7271" s="228">
        <v>3950</v>
      </c>
      <c r="G7271" s="228">
        <v>159</v>
      </c>
      <c r="H7271" s="228">
        <v>482</v>
      </c>
      <c r="I7271" s="228">
        <v>426510.7</v>
      </c>
      <c r="J7271" s="228">
        <v>83659.53</v>
      </c>
      <c r="K7271" s="228">
        <v>99734</v>
      </c>
      <c r="L7271" s="228">
        <v>714866.02</v>
      </c>
    </row>
    <row r="7272" spans="1:12">
      <c r="A7272" s="228">
        <v>2013</v>
      </c>
      <c r="B7272" s="228" t="s">
        <v>192</v>
      </c>
      <c r="C7272" s="228" t="s">
        <v>67</v>
      </c>
      <c r="D7272" s="228" t="s">
        <v>206</v>
      </c>
      <c r="E7272" s="228">
        <v>45</v>
      </c>
      <c r="F7272" s="228">
        <v>3619</v>
      </c>
      <c r="G7272" s="228">
        <v>191</v>
      </c>
      <c r="H7272" s="228">
        <v>419</v>
      </c>
      <c r="I7272" s="228">
        <v>384433.85</v>
      </c>
      <c r="J7272" s="228">
        <v>79570.75</v>
      </c>
      <c r="K7272" s="228">
        <v>52443</v>
      </c>
      <c r="L7272" s="228">
        <v>610185.61</v>
      </c>
    </row>
    <row r="7273" spans="1:12">
      <c r="A7273" s="228">
        <v>2013</v>
      </c>
      <c r="B7273" s="228" t="s">
        <v>192</v>
      </c>
      <c r="C7273" s="228" t="s">
        <v>67</v>
      </c>
      <c r="D7273" s="228" t="s">
        <v>206</v>
      </c>
      <c r="E7273" s="228">
        <v>50</v>
      </c>
      <c r="F7273" s="228">
        <v>3804</v>
      </c>
      <c r="G7273" s="228">
        <v>193</v>
      </c>
      <c r="H7273" s="228">
        <v>503</v>
      </c>
      <c r="I7273" s="228">
        <v>471086.65</v>
      </c>
      <c r="J7273" s="228">
        <v>94963.17</v>
      </c>
      <c r="K7273" s="228">
        <v>119979</v>
      </c>
      <c r="L7273" s="228">
        <v>787714.09</v>
      </c>
    </row>
    <row r="7274" spans="1:12">
      <c r="A7274" s="228">
        <v>2013</v>
      </c>
      <c r="B7274" s="228" t="s">
        <v>192</v>
      </c>
      <c r="C7274" s="228" t="s">
        <v>67</v>
      </c>
      <c r="D7274" s="228" t="s">
        <v>206</v>
      </c>
      <c r="E7274" s="228">
        <v>55</v>
      </c>
      <c r="F7274" s="228">
        <v>3280</v>
      </c>
      <c r="G7274" s="228">
        <v>208</v>
      </c>
      <c r="H7274" s="228">
        <v>517</v>
      </c>
      <c r="I7274" s="228">
        <v>440007.3</v>
      </c>
      <c r="J7274" s="228">
        <v>103385.07</v>
      </c>
      <c r="K7274" s="228">
        <v>89080</v>
      </c>
      <c r="L7274" s="228">
        <v>731783.31</v>
      </c>
    </row>
    <row r="7275" spans="1:12">
      <c r="A7275" s="228">
        <v>2013</v>
      </c>
      <c r="B7275" s="228" t="s">
        <v>192</v>
      </c>
      <c r="C7275" s="228" t="s">
        <v>67</v>
      </c>
      <c r="D7275" s="228" t="s">
        <v>206</v>
      </c>
      <c r="E7275" s="228">
        <v>60</v>
      </c>
      <c r="F7275" s="228">
        <v>2411</v>
      </c>
      <c r="G7275" s="228">
        <v>188</v>
      </c>
      <c r="H7275" s="228">
        <v>485</v>
      </c>
      <c r="I7275" s="228">
        <v>463571.95</v>
      </c>
      <c r="J7275" s="228">
        <v>94529.19</v>
      </c>
      <c r="K7275" s="228">
        <v>95654</v>
      </c>
      <c r="L7275" s="228">
        <v>733473</v>
      </c>
    </row>
    <row r="7276" spans="1:12">
      <c r="A7276" s="228">
        <v>2013</v>
      </c>
      <c r="B7276" s="228" t="s">
        <v>192</v>
      </c>
      <c r="C7276" s="228" t="s">
        <v>67</v>
      </c>
      <c r="D7276" s="228" t="s">
        <v>206</v>
      </c>
      <c r="E7276" s="228">
        <v>65</v>
      </c>
      <c r="F7276" s="228">
        <v>1462</v>
      </c>
      <c r="G7276" s="228">
        <v>140</v>
      </c>
      <c r="H7276" s="228">
        <v>620</v>
      </c>
      <c r="I7276" s="228">
        <v>450288.2</v>
      </c>
      <c r="J7276" s="228">
        <v>90172.71</v>
      </c>
      <c r="K7276" s="228">
        <v>60581</v>
      </c>
      <c r="L7276" s="228">
        <v>653085.13</v>
      </c>
    </row>
    <row r="7277" spans="1:12">
      <c r="A7277" s="228">
        <v>2013</v>
      </c>
      <c r="B7277" s="228" t="s">
        <v>192</v>
      </c>
      <c r="C7277" s="228" t="s">
        <v>67</v>
      </c>
      <c r="D7277" s="228" t="s">
        <v>206</v>
      </c>
      <c r="E7277" s="228">
        <v>70</v>
      </c>
      <c r="F7277" s="228">
        <v>702</v>
      </c>
      <c r="G7277" s="228">
        <v>82</v>
      </c>
      <c r="H7277" s="228">
        <v>330</v>
      </c>
      <c r="I7277" s="228">
        <v>248155</v>
      </c>
      <c r="J7277" s="228">
        <v>46169.7</v>
      </c>
      <c r="K7277" s="228">
        <v>60216.25</v>
      </c>
      <c r="L7277" s="228">
        <v>377584.55</v>
      </c>
    </row>
    <row r="7278" spans="1:12">
      <c r="A7278" s="228">
        <v>2013</v>
      </c>
      <c r="B7278" s="228" t="s">
        <v>192</v>
      </c>
      <c r="C7278" s="228" t="s">
        <v>67</v>
      </c>
      <c r="D7278" s="228" t="s">
        <v>206</v>
      </c>
      <c r="E7278" s="228">
        <v>75</v>
      </c>
      <c r="F7278" s="228">
        <v>344</v>
      </c>
      <c r="G7278" s="228">
        <v>44</v>
      </c>
      <c r="H7278" s="228">
        <v>154</v>
      </c>
      <c r="I7278" s="228">
        <v>132542.39999999999</v>
      </c>
      <c r="J7278" s="228">
        <v>25205.58</v>
      </c>
      <c r="K7278" s="228">
        <v>31082</v>
      </c>
      <c r="L7278" s="228">
        <v>200357.21</v>
      </c>
    </row>
    <row r="7279" spans="1:12">
      <c r="A7279" s="228">
        <v>2013</v>
      </c>
      <c r="B7279" s="228" t="s">
        <v>192</v>
      </c>
      <c r="C7279" s="228" t="s">
        <v>67</v>
      </c>
      <c r="D7279" s="228" t="s">
        <v>206</v>
      </c>
      <c r="E7279" s="228">
        <v>80</v>
      </c>
      <c r="F7279" s="228">
        <v>184</v>
      </c>
      <c r="G7279" s="228">
        <v>28</v>
      </c>
      <c r="H7279" s="228">
        <v>298</v>
      </c>
      <c r="I7279" s="228">
        <v>167254.6</v>
      </c>
      <c r="J7279" s="228">
        <v>18127.830000000002</v>
      </c>
      <c r="K7279" s="228">
        <v>9230</v>
      </c>
      <c r="L7279" s="228">
        <v>203769.88</v>
      </c>
    </row>
    <row r="7280" spans="1:12">
      <c r="A7280" s="228">
        <v>2013</v>
      </c>
      <c r="B7280" s="228" t="s">
        <v>192</v>
      </c>
      <c r="C7280" s="228" t="s">
        <v>67</v>
      </c>
      <c r="D7280" s="228" t="s">
        <v>206</v>
      </c>
      <c r="E7280" s="228">
        <v>85</v>
      </c>
      <c r="F7280" s="228">
        <v>85</v>
      </c>
      <c r="G7280" s="228">
        <v>9</v>
      </c>
      <c r="H7280" s="228">
        <v>44</v>
      </c>
      <c r="I7280" s="228">
        <v>26261</v>
      </c>
      <c r="J7280" s="228">
        <v>5722.8</v>
      </c>
      <c r="K7280" s="228">
        <v>4669</v>
      </c>
      <c r="L7280" s="228">
        <v>37701.15</v>
      </c>
    </row>
    <row r="7281" spans="1:12">
      <c r="A7281" s="228">
        <v>2013</v>
      </c>
      <c r="B7281" s="228" t="s">
        <v>192</v>
      </c>
      <c r="C7281" s="228" t="s">
        <v>67</v>
      </c>
      <c r="D7281" s="228" t="s">
        <v>206</v>
      </c>
      <c r="E7281" s="228">
        <v>90</v>
      </c>
      <c r="F7281" s="228">
        <v>26</v>
      </c>
      <c r="G7281" s="228">
        <v>3</v>
      </c>
      <c r="H7281" s="228">
        <v>40</v>
      </c>
      <c r="I7281" s="228">
        <v>23667</v>
      </c>
      <c r="J7281" s="228">
        <v>2115.6</v>
      </c>
      <c r="K7281" s="228">
        <v>0</v>
      </c>
      <c r="L7281" s="228">
        <v>25782.6</v>
      </c>
    </row>
    <row r="7282" spans="1:12">
      <c r="A7282" s="228">
        <v>2013</v>
      </c>
      <c r="B7282" s="228" t="s">
        <v>192</v>
      </c>
      <c r="C7282" s="228" t="s">
        <v>67</v>
      </c>
      <c r="D7282" s="228" t="s">
        <v>206</v>
      </c>
      <c r="E7282" s="228">
        <v>95</v>
      </c>
      <c r="F7282" s="228">
        <v>7</v>
      </c>
      <c r="G7282" s="228">
        <v>1</v>
      </c>
      <c r="H7282" s="228">
        <v>1</v>
      </c>
      <c r="I7282" s="228">
        <v>251</v>
      </c>
      <c r="J7282" s="228">
        <v>411</v>
      </c>
      <c r="K7282" s="228">
        <v>0</v>
      </c>
      <c r="L7282" s="228">
        <v>2691</v>
      </c>
    </row>
    <row r="7283" spans="1:12">
      <c r="A7283" s="228">
        <v>2013</v>
      </c>
      <c r="B7283" s="228" t="s">
        <v>193</v>
      </c>
      <c r="C7283" s="228" t="s">
        <v>61</v>
      </c>
      <c r="D7283" s="228" t="s">
        <v>205</v>
      </c>
      <c r="E7283" s="228">
        <v>0</v>
      </c>
      <c r="F7283" s="228">
        <v>108932</v>
      </c>
      <c r="G7283" s="228">
        <v>5366</v>
      </c>
      <c r="H7283" s="228">
        <v>15681</v>
      </c>
      <c r="I7283" s="228">
        <v>8263661.9299999997</v>
      </c>
      <c r="J7283" s="228">
        <v>1450948.22</v>
      </c>
      <c r="K7283" s="228">
        <v>241548.96</v>
      </c>
      <c r="L7283" s="228">
        <v>11325945.279999999</v>
      </c>
    </row>
    <row r="7284" spans="1:12">
      <c r="A7284" s="228">
        <v>2013</v>
      </c>
      <c r="B7284" s="228" t="s">
        <v>193</v>
      </c>
      <c r="C7284" s="228" t="s">
        <v>61</v>
      </c>
      <c r="D7284" s="228" t="s">
        <v>205</v>
      </c>
      <c r="E7284" s="228">
        <v>5</v>
      </c>
      <c r="F7284" s="228">
        <v>113590</v>
      </c>
      <c r="G7284" s="228">
        <v>2329</v>
      </c>
      <c r="H7284" s="228">
        <v>3740</v>
      </c>
      <c r="I7284" s="228">
        <v>2357584.59</v>
      </c>
      <c r="J7284" s="228">
        <v>576386.63</v>
      </c>
      <c r="K7284" s="228">
        <v>125413</v>
      </c>
      <c r="L7284" s="228">
        <v>3718073.86</v>
      </c>
    </row>
    <row r="7285" spans="1:12">
      <c r="A7285" s="228">
        <v>2013</v>
      </c>
      <c r="B7285" s="228" t="s">
        <v>193</v>
      </c>
      <c r="C7285" s="228" t="s">
        <v>61</v>
      </c>
      <c r="D7285" s="228" t="s">
        <v>205</v>
      </c>
      <c r="E7285" s="228">
        <v>10</v>
      </c>
      <c r="F7285" s="228">
        <v>107992</v>
      </c>
      <c r="G7285" s="228">
        <v>1729</v>
      </c>
      <c r="H7285" s="228">
        <v>3114</v>
      </c>
      <c r="I7285" s="228">
        <v>1969824.86</v>
      </c>
      <c r="J7285" s="228">
        <v>571967.6</v>
      </c>
      <c r="K7285" s="228">
        <v>389794.17</v>
      </c>
      <c r="L7285" s="228">
        <v>3474825.07</v>
      </c>
    </row>
    <row r="7286" spans="1:12">
      <c r="A7286" s="228">
        <v>2013</v>
      </c>
      <c r="B7286" s="228" t="s">
        <v>193</v>
      </c>
      <c r="C7286" s="228" t="s">
        <v>61</v>
      </c>
      <c r="D7286" s="228" t="s">
        <v>205</v>
      </c>
      <c r="E7286" s="228">
        <v>15</v>
      </c>
      <c r="F7286" s="228">
        <v>108257</v>
      </c>
      <c r="G7286" s="228">
        <v>2712</v>
      </c>
      <c r="H7286" s="228">
        <v>6072</v>
      </c>
      <c r="I7286" s="228">
        <v>4730657.3899999997</v>
      </c>
      <c r="J7286" s="228">
        <v>1062726.6599999999</v>
      </c>
      <c r="K7286" s="228">
        <v>954035</v>
      </c>
      <c r="L7286" s="228">
        <v>8010859.7800000003</v>
      </c>
    </row>
    <row r="7287" spans="1:12">
      <c r="A7287" s="228">
        <v>2013</v>
      </c>
      <c r="B7287" s="228" t="s">
        <v>193</v>
      </c>
      <c r="C7287" s="228" t="s">
        <v>61</v>
      </c>
      <c r="D7287" s="228" t="s">
        <v>205</v>
      </c>
      <c r="E7287" s="228">
        <v>20</v>
      </c>
      <c r="F7287" s="228">
        <v>88486</v>
      </c>
      <c r="G7287" s="228">
        <v>2646</v>
      </c>
      <c r="H7287" s="228">
        <v>5990</v>
      </c>
      <c r="I7287" s="228">
        <v>4852271.08</v>
      </c>
      <c r="J7287" s="228">
        <v>1073483.74</v>
      </c>
      <c r="K7287" s="228">
        <v>857882.75</v>
      </c>
      <c r="L7287" s="228">
        <v>8208229.6500000004</v>
      </c>
    </row>
    <row r="7288" spans="1:12">
      <c r="A7288" s="228">
        <v>2013</v>
      </c>
      <c r="B7288" s="228" t="s">
        <v>193</v>
      </c>
      <c r="C7288" s="228" t="s">
        <v>61</v>
      </c>
      <c r="D7288" s="228" t="s">
        <v>205</v>
      </c>
      <c r="E7288" s="228">
        <v>25</v>
      </c>
      <c r="F7288" s="228">
        <v>78296</v>
      </c>
      <c r="G7288" s="228">
        <v>2213</v>
      </c>
      <c r="H7288" s="228">
        <v>5194</v>
      </c>
      <c r="I7288" s="228">
        <v>3818590</v>
      </c>
      <c r="J7288" s="228">
        <v>852379.36</v>
      </c>
      <c r="K7288" s="228">
        <v>684459</v>
      </c>
      <c r="L7288" s="228">
        <v>6669189.4500000002</v>
      </c>
    </row>
    <row r="7289" spans="1:12">
      <c r="A7289" s="228">
        <v>2013</v>
      </c>
      <c r="B7289" s="228" t="s">
        <v>193</v>
      </c>
      <c r="C7289" s="228" t="s">
        <v>61</v>
      </c>
      <c r="D7289" s="228" t="s">
        <v>205</v>
      </c>
      <c r="E7289" s="228">
        <v>30</v>
      </c>
      <c r="F7289" s="228">
        <v>116114</v>
      </c>
      <c r="G7289" s="228">
        <v>2763</v>
      </c>
      <c r="H7289" s="228">
        <v>6118</v>
      </c>
      <c r="I7289" s="228">
        <v>4611544.55</v>
      </c>
      <c r="J7289" s="228">
        <v>1232820.76</v>
      </c>
      <c r="K7289" s="228">
        <v>814576.75</v>
      </c>
      <c r="L7289" s="228">
        <v>8434274.4499999993</v>
      </c>
    </row>
    <row r="7290" spans="1:12">
      <c r="A7290" s="228">
        <v>2013</v>
      </c>
      <c r="B7290" s="228" t="s">
        <v>193</v>
      </c>
      <c r="C7290" s="228" t="s">
        <v>61</v>
      </c>
      <c r="D7290" s="228" t="s">
        <v>205</v>
      </c>
      <c r="E7290" s="228">
        <v>35</v>
      </c>
      <c r="F7290" s="228">
        <v>122075</v>
      </c>
      <c r="G7290" s="228">
        <v>3706</v>
      </c>
      <c r="H7290" s="228">
        <v>8615</v>
      </c>
      <c r="I7290" s="228">
        <v>6585964.9000000004</v>
      </c>
      <c r="J7290" s="228">
        <v>1632490.54</v>
      </c>
      <c r="K7290" s="228">
        <v>1130051.6499999999</v>
      </c>
      <c r="L7290" s="228">
        <v>11898028.35</v>
      </c>
    </row>
    <row r="7291" spans="1:12">
      <c r="A7291" s="228">
        <v>2013</v>
      </c>
      <c r="B7291" s="228" t="s">
        <v>193</v>
      </c>
      <c r="C7291" s="228" t="s">
        <v>61</v>
      </c>
      <c r="D7291" s="228" t="s">
        <v>205</v>
      </c>
      <c r="E7291" s="228">
        <v>40</v>
      </c>
      <c r="F7291" s="228">
        <v>128274</v>
      </c>
      <c r="G7291" s="228">
        <v>5079</v>
      </c>
      <c r="H7291" s="228">
        <v>10439</v>
      </c>
      <c r="I7291" s="228">
        <v>8523268.0600000005</v>
      </c>
      <c r="J7291" s="228">
        <v>2240743.73</v>
      </c>
      <c r="K7291" s="228">
        <v>1855478.64</v>
      </c>
      <c r="L7291" s="228">
        <v>15308285.199999999</v>
      </c>
    </row>
    <row r="7292" spans="1:12">
      <c r="A7292" s="228">
        <v>2013</v>
      </c>
      <c r="B7292" s="228" t="s">
        <v>193</v>
      </c>
      <c r="C7292" s="228" t="s">
        <v>61</v>
      </c>
      <c r="D7292" s="228" t="s">
        <v>205</v>
      </c>
      <c r="E7292" s="228">
        <v>45</v>
      </c>
      <c r="F7292" s="228">
        <v>120270</v>
      </c>
      <c r="G7292" s="228">
        <v>6426</v>
      </c>
      <c r="H7292" s="228">
        <v>13077</v>
      </c>
      <c r="I7292" s="228">
        <v>10872368.890000001</v>
      </c>
      <c r="J7292" s="228">
        <v>2878710.7</v>
      </c>
      <c r="K7292" s="228">
        <v>2326665.4500000002</v>
      </c>
      <c r="L7292" s="228">
        <v>19093168.690000001</v>
      </c>
    </row>
    <row r="7293" spans="1:12">
      <c r="A7293" s="228">
        <v>2013</v>
      </c>
      <c r="B7293" s="228" t="s">
        <v>193</v>
      </c>
      <c r="C7293" s="228" t="s">
        <v>61</v>
      </c>
      <c r="D7293" s="228" t="s">
        <v>205</v>
      </c>
      <c r="E7293" s="228">
        <v>50</v>
      </c>
      <c r="F7293" s="228">
        <v>128603</v>
      </c>
      <c r="G7293" s="228">
        <v>8486</v>
      </c>
      <c r="H7293" s="228">
        <v>18346</v>
      </c>
      <c r="I7293" s="228">
        <v>15963014.039999999</v>
      </c>
      <c r="J7293" s="228">
        <v>4222979.46</v>
      </c>
      <c r="K7293" s="228">
        <v>3877788.45</v>
      </c>
      <c r="L7293" s="228">
        <v>28304199.969999999</v>
      </c>
    </row>
    <row r="7294" spans="1:12">
      <c r="A7294" s="228">
        <v>2013</v>
      </c>
      <c r="B7294" s="228" t="s">
        <v>193</v>
      </c>
      <c r="C7294" s="228" t="s">
        <v>61</v>
      </c>
      <c r="D7294" s="228" t="s">
        <v>205</v>
      </c>
      <c r="E7294" s="228">
        <v>55</v>
      </c>
      <c r="F7294" s="228">
        <v>121065</v>
      </c>
      <c r="G7294" s="228">
        <v>11439</v>
      </c>
      <c r="H7294" s="228">
        <v>23911</v>
      </c>
      <c r="I7294" s="228">
        <v>21670387.210000001</v>
      </c>
      <c r="J7294" s="228">
        <v>5638566.8099999996</v>
      </c>
      <c r="K7294" s="228">
        <v>6517184.4699999997</v>
      </c>
      <c r="L7294" s="228">
        <v>38955637.119999997</v>
      </c>
    </row>
    <row r="7295" spans="1:12">
      <c r="A7295" s="228">
        <v>2013</v>
      </c>
      <c r="B7295" s="228" t="s">
        <v>193</v>
      </c>
      <c r="C7295" s="228" t="s">
        <v>61</v>
      </c>
      <c r="D7295" s="228" t="s">
        <v>205</v>
      </c>
      <c r="E7295" s="228">
        <v>60</v>
      </c>
      <c r="F7295" s="228">
        <v>112771</v>
      </c>
      <c r="G7295" s="228">
        <v>14329</v>
      </c>
      <c r="H7295" s="228">
        <v>33240</v>
      </c>
      <c r="I7295" s="228">
        <v>30048335.850000001</v>
      </c>
      <c r="J7295" s="228">
        <v>7474627.4299999997</v>
      </c>
      <c r="K7295" s="228">
        <v>9539749.6199999992</v>
      </c>
      <c r="L7295" s="228">
        <v>53627069.009999998</v>
      </c>
    </row>
    <row r="7296" spans="1:12">
      <c r="A7296" s="228">
        <v>2013</v>
      </c>
      <c r="B7296" s="228" t="s">
        <v>193</v>
      </c>
      <c r="C7296" s="228" t="s">
        <v>61</v>
      </c>
      <c r="D7296" s="228" t="s">
        <v>205</v>
      </c>
      <c r="E7296" s="228">
        <v>65</v>
      </c>
      <c r="F7296" s="228">
        <v>97363</v>
      </c>
      <c r="G7296" s="228">
        <v>17600</v>
      </c>
      <c r="H7296" s="228">
        <v>42633</v>
      </c>
      <c r="I7296" s="228">
        <v>36961044.539999999</v>
      </c>
      <c r="J7296" s="228">
        <v>9205133.0600000005</v>
      </c>
      <c r="K7296" s="228">
        <v>11111912.189999999</v>
      </c>
      <c r="L7296" s="228">
        <v>64349767.729999997</v>
      </c>
    </row>
    <row r="7297" spans="1:12">
      <c r="A7297" s="228">
        <v>2013</v>
      </c>
      <c r="B7297" s="228" t="s">
        <v>193</v>
      </c>
      <c r="C7297" s="228" t="s">
        <v>61</v>
      </c>
      <c r="D7297" s="228" t="s">
        <v>205</v>
      </c>
      <c r="E7297" s="228">
        <v>70</v>
      </c>
      <c r="F7297" s="228">
        <v>65496</v>
      </c>
      <c r="G7297" s="228">
        <v>16346</v>
      </c>
      <c r="H7297" s="228">
        <v>42701</v>
      </c>
      <c r="I7297" s="228">
        <v>35044478.479999997</v>
      </c>
      <c r="J7297" s="228">
        <v>8371708.1699999999</v>
      </c>
      <c r="K7297" s="228">
        <v>11336629.01</v>
      </c>
      <c r="L7297" s="228">
        <v>59779011.740000002</v>
      </c>
    </row>
    <row r="7298" spans="1:12">
      <c r="A7298" s="228">
        <v>2013</v>
      </c>
      <c r="B7298" s="228" t="s">
        <v>193</v>
      </c>
      <c r="C7298" s="228" t="s">
        <v>61</v>
      </c>
      <c r="D7298" s="228" t="s">
        <v>205</v>
      </c>
      <c r="E7298" s="228">
        <v>75</v>
      </c>
      <c r="F7298" s="228">
        <v>44925</v>
      </c>
      <c r="G7298" s="228">
        <v>14326</v>
      </c>
      <c r="H7298" s="228">
        <v>41957</v>
      </c>
      <c r="I7298" s="228">
        <v>31898286.600000001</v>
      </c>
      <c r="J7298" s="228">
        <v>6993851.0999999996</v>
      </c>
      <c r="K7298" s="228">
        <v>9884854.1999999993</v>
      </c>
      <c r="L7298" s="228">
        <v>52626461.490000002</v>
      </c>
    </row>
    <row r="7299" spans="1:12">
      <c r="A7299" s="228">
        <v>2013</v>
      </c>
      <c r="B7299" s="228" t="s">
        <v>193</v>
      </c>
      <c r="C7299" s="228" t="s">
        <v>61</v>
      </c>
      <c r="D7299" s="228" t="s">
        <v>205</v>
      </c>
      <c r="E7299" s="228">
        <v>80</v>
      </c>
      <c r="F7299" s="228">
        <v>30871</v>
      </c>
      <c r="G7299" s="228">
        <v>11847</v>
      </c>
      <c r="H7299" s="228">
        <v>43566</v>
      </c>
      <c r="I7299" s="228">
        <v>28391684.829999998</v>
      </c>
      <c r="J7299" s="228">
        <v>5518451.3799999999</v>
      </c>
      <c r="K7299" s="228">
        <v>6911351.9500000002</v>
      </c>
      <c r="L7299" s="228">
        <v>43560394.759999998</v>
      </c>
    </row>
    <row r="7300" spans="1:12">
      <c r="A7300" s="228">
        <v>2013</v>
      </c>
      <c r="B7300" s="228" t="s">
        <v>193</v>
      </c>
      <c r="C7300" s="228" t="s">
        <v>61</v>
      </c>
      <c r="D7300" s="228" t="s">
        <v>205</v>
      </c>
      <c r="E7300" s="228">
        <v>85</v>
      </c>
      <c r="F7300" s="228">
        <v>15282</v>
      </c>
      <c r="G7300" s="228">
        <v>5985</v>
      </c>
      <c r="H7300" s="228">
        <v>27173</v>
      </c>
      <c r="I7300" s="228">
        <v>15435402.34</v>
      </c>
      <c r="J7300" s="228">
        <v>2606923.2599999998</v>
      </c>
      <c r="K7300" s="228">
        <v>2691161.5</v>
      </c>
      <c r="L7300" s="228">
        <v>21952253.25</v>
      </c>
    </row>
    <row r="7301" spans="1:12">
      <c r="A7301" s="228">
        <v>2013</v>
      </c>
      <c r="B7301" s="228" t="s">
        <v>193</v>
      </c>
      <c r="C7301" s="228" t="s">
        <v>61</v>
      </c>
      <c r="D7301" s="228" t="s">
        <v>205</v>
      </c>
      <c r="E7301" s="228">
        <v>90</v>
      </c>
      <c r="F7301" s="228">
        <v>3404</v>
      </c>
      <c r="G7301" s="228">
        <v>1200</v>
      </c>
      <c r="H7301" s="228">
        <v>7107</v>
      </c>
      <c r="I7301" s="228">
        <v>3496307.5</v>
      </c>
      <c r="J7301" s="228">
        <v>457864.66</v>
      </c>
      <c r="K7301" s="228">
        <v>360925</v>
      </c>
      <c r="L7301" s="228">
        <v>4536229.7</v>
      </c>
    </row>
    <row r="7302" spans="1:12">
      <c r="A7302" s="228">
        <v>2013</v>
      </c>
      <c r="B7302" s="228" t="s">
        <v>193</v>
      </c>
      <c r="C7302" s="228" t="s">
        <v>61</v>
      </c>
      <c r="D7302" s="228" t="s">
        <v>205</v>
      </c>
      <c r="E7302" s="228">
        <v>95</v>
      </c>
      <c r="F7302" s="228">
        <v>669</v>
      </c>
      <c r="G7302" s="228">
        <v>196</v>
      </c>
      <c r="H7302" s="228">
        <v>1448</v>
      </c>
      <c r="I7302" s="228">
        <v>711510.8</v>
      </c>
      <c r="J7302" s="228">
        <v>103001.27</v>
      </c>
      <c r="K7302" s="228">
        <v>81164.800000000003</v>
      </c>
      <c r="L7302" s="228">
        <v>935858.28</v>
      </c>
    </row>
    <row r="7303" spans="1:12">
      <c r="A7303" s="228">
        <v>2013</v>
      </c>
      <c r="B7303" s="228" t="s">
        <v>193</v>
      </c>
      <c r="C7303" s="228" t="s">
        <v>61</v>
      </c>
      <c r="D7303" s="228" t="s">
        <v>206</v>
      </c>
      <c r="E7303" s="228">
        <v>0</v>
      </c>
      <c r="F7303" s="228">
        <v>101738</v>
      </c>
      <c r="G7303" s="228">
        <v>3783</v>
      </c>
      <c r="H7303" s="228">
        <v>12277</v>
      </c>
      <c r="I7303" s="228">
        <v>5896790.2599999998</v>
      </c>
      <c r="J7303" s="228">
        <v>927837.14</v>
      </c>
      <c r="K7303" s="228">
        <v>273389.59999999998</v>
      </c>
      <c r="L7303" s="228">
        <v>7953796.4199999999</v>
      </c>
    </row>
    <row r="7304" spans="1:12">
      <c r="A7304" s="228">
        <v>2013</v>
      </c>
      <c r="B7304" s="228" t="s">
        <v>193</v>
      </c>
      <c r="C7304" s="228" t="s">
        <v>61</v>
      </c>
      <c r="D7304" s="228" t="s">
        <v>206</v>
      </c>
      <c r="E7304" s="228">
        <v>5</v>
      </c>
      <c r="F7304" s="228">
        <v>107158</v>
      </c>
      <c r="G7304" s="228">
        <v>1862</v>
      </c>
      <c r="H7304" s="228">
        <v>3080</v>
      </c>
      <c r="I7304" s="228">
        <v>1864512.39</v>
      </c>
      <c r="J7304" s="228">
        <v>428666.95</v>
      </c>
      <c r="K7304" s="228">
        <v>141657.85999999999</v>
      </c>
      <c r="L7304" s="228">
        <v>2991487.34</v>
      </c>
    </row>
    <row r="7305" spans="1:12">
      <c r="A7305" s="228">
        <v>2013</v>
      </c>
      <c r="B7305" s="228" t="s">
        <v>193</v>
      </c>
      <c r="C7305" s="228" t="s">
        <v>61</v>
      </c>
      <c r="D7305" s="228" t="s">
        <v>206</v>
      </c>
      <c r="E7305" s="228">
        <v>10</v>
      </c>
      <c r="F7305" s="228">
        <v>101471</v>
      </c>
      <c r="G7305" s="228">
        <v>1635</v>
      </c>
      <c r="H7305" s="228">
        <v>4356</v>
      </c>
      <c r="I7305" s="228">
        <v>2554010.84</v>
      </c>
      <c r="J7305" s="228">
        <v>483229.05</v>
      </c>
      <c r="K7305" s="228">
        <v>532244.4</v>
      </c>
      <c r="L7305" s="228">
        <v>4087543.85</v>
      </c>
    </row>
    <row r="7306" spans="1:12">
      <c r="A7306" s="228">
        <v>2013</v>
      </c>
      <c r="B7306" s="228" t="s">
        <v>193</v>
      </c>
      <c r="C7306" s="228" t="s">
        <v>61</v>
      </c>
      <c r="D7306" s="228" t="s">
        <v>206</v>
      </c>
      <c r="E7306" s="228">
        <v>15</v>
      </c>
      <c r="F7306" s="228">
        <v>103193</v>
      </c>
      <c r="G7306" s="228">
        <v>3378</v>
      </c>
      <c r="H7306" s="228">
        <v>9481</v>
      </c>
      <c r="I7306" s="228">
        <v>6479333.9100000001</v>
      </c>
      <c r="J7306" s="228">
        <v>1073629.8700000001</v>
      </c>
      <c r="K7306" s="228">
        <v>502906.05</v>
      </c>
      <c r="L7306" s="228">
        <v>9385064.2200000007</v>
      </c>
    </row>
    <row r="7307" spans="1:12">
      <c r="A7307" s="228">
        <v>2013</v>
      </c>
      <c r="B7307" s="228" t="s">
        <v>193</v>
      </c>
      <c r="C7307" s="228" t="s">
        <v>61</v>
      </c>
      <c r="D7307" s="228" t="s">
        <v>206</v>
      </c>
      <c r="E7307" s="228">
        <v>20</v>
      </c>
      <c r="F7307" s="228">
        <v>90677</v>
      </c>
      <c r="G7307" s="228">
        <v>4365</v>
      </c>
      <c r="H7307" s="228">
        <v>10818</v>
      </c>
      <c r="I7307" s="228">
        <v>7721025.6399999997</v>
      </c>
      <c r="J7307" s="228">
        <v>1489396.3</v>
      </c>
      <c r="K7307" s="228">
        <v>668150</v>
      </c>
      <c r="L7307" s="228">
        <v>11674105.1</v>
      </c>
    </row>
    <row r="7308" spans="1:12">
      <c r="A7308" s="228">
        <v>2013</v>
      </c>
      <c r="B7308" s="228" t="s">
        <v>193</v>
      </c>
      <c r="C7308" s="228" t="s">
        <v>61</v>
      </c>
      <c r="D7308" s="228" t="s">
        <v>206</v>
      </c>
      <c r="E7308" s="228">
        <v>25</v>
      </c>
      <c r="F7308" s="228">
        <v>94554</v>
      </c>
      <c r="G7308" s="228">
        <v>5693</v>
      </c>
      <c r="H7308" s="228">
        <v>18161</v>
      </c>
      <c r="I7308" s="228">
        <v>13560404.880000001</v>
      </c>
      <c r="J7308" s="228">
        <v>3071922.38</v>
      </c>
      <c r="K7308" s="228">
        <v>768544.05</v>
      </c>
      <c r="L7308" s="228">
        <v>20490927.91</v>
      </c>
    </row>
    <row r="7309" spans="1:12">
      <c r="A7309" s="228">
        <v>2013</v>
      </c>
      <c r="B7309" s="228" t="s">
        <v>193</v>
      </c>
      <c r="C7309" s="228" t="s">
        <v>61</v>
      </c>
      <c r="D7309" s="228" t="s">
        <v>206</v>
      </c>
      <c r="E7309" s="228">
        <v>30</v>
      </c>
      <c r="F7309" s="228">
        <v>131509</v>
      </c>
      <c r="G7309" s="228">
        <v>9749</v>
      </c>
      <c r="H7309" s="228">
        <v>30508</v>
      </c>
      <c r="I7309" s="228">
        <v>24074416</v>
      </c>
      <c r="J7309" s="228">
        <v>5584503.6399999997</v>
      </c>
      <c r="K7309" s="228">
        <v>1157599.8</v>
      </c>
      <c r="L7309" s="228">
        <v>36230592.75</v>
      </c>
    </row>
    <row r="7310" spans="1:12">
      <c r="A7310" s="228">
        <v>2013</v>
      </c>
      <c r="B7310" s="228" t="s">
        <v>193</v>
      </c>
      <c r="C7310" s="228" t="s">
        <v>61</v>
      </c>
      <c r="D7310" s="228" t="s">
        <v>206</v>
      </c>
      <c r="E7310" s="228">
        <v>35</v>
      </c>
      <c r="F7310" s="228">
        <v>132497</v>
      </c>
      <c r="G7310" s="228">
        <v>9948</v>
      </c>
      <c r="H7310" s="228">
        <v>26793</v>
      </c>
      <c r="I7310" s="228">
        <v>21701538.370000001</v>
      </c>
      <c r="J7310" s="228">
        <v>5058765.6500000004</v>
      </c>
      <c r="K7310" s="228">
        <v>1536670.6</v>
      </c>
      <c r="L7310" s="228">
        <v>34015059.530000001</v>
      </c>
    </row>
    <row r="7311" spans="1:12">
      <c r="A7311" s="228">
        <v>2013</v>
      </c>
      <c r="B7311" s="228" t="s">
        <v>193</v>
      </c>
      <c r="C7311" s="228" t="s">
        <v>61</v>
      </c>
      <c r="D7311" s="228" t="s">
        <v>206</v>
      </c>
      <c r="E7311" s="228">
        <v>40</v>
      </c>
      <c r="F7311" s="228">
        <v>139798</v>
      </c>
      <c r="G7311" s="228">
        <v>9056</v>
      </c>
      <c r="H7311" s="228">
        <v>20185</v>
      </c>
      <c r="I7311" s="228">
        <v>17104455.579999998</v>
      </c>
      <c r="J7311" s="228">
        <v>4120542.03</v>
      </c>
      <c r="K7311" s="228">
        <v>1934515.02</v>
      </c>
      <c r="L7311" s="228">
        <v>28455183.23</v>
      </c>
    </row>
    <row r="7312" spans="1:12">
      <c r="A7312" s="228">
        <v>2013</v>
      </c>
      <c r="B7312" s="228" t="s">
        <v>193</v>
      </c>
      <c r="C7312" s="228" t="s">
        <v>61</v>
      </c>
      <c r="D7312" s="228" t="s">
        <v>206</v>
      </c>
      <c r="E7312" s="228">
        <v>45</v>
      </c>
      <c r="F7312" s="228">
        <v>129440</v>
      </c>
      <c r="G7312" s="228">
        <v>8501</v>
      </c>
      <c r="H7312" s="228">
        <v>19774</v>
      </c>
      <c r="I7312" s="228">
        <v>16460384.720000001</v>
      </c>
      <c r="J7312" s="228">
        <v>3832947.33</v>
      </c>
      <c r="K7312" s="228">
        <v>2646645.65</v>
      </c>
      <c r="L7312" s="228">
        <v>27375059.899999999</v>
      </c>
    </row>
    <row r="7313" spans="1:12">
      <c r="A7313" s="228">
        <v>2013</v>
      </c>
      <c r="B7313" s="228" t="s">
        <v>193</v>
      </c>
      <c r="C7313" s="228" t="s">
        <v>61</v>
      </c>
      <c r="D7313" s="228" t="s">
        <v>206</v>
      </c>
      <c r="E7313" s="228">
        <v>50</v>
      </c>
      <c r="F7313" s="228">
        <v>138079</v>
      </c>
      <c r="G7313" s="228">
        <v>10973</v>
      </c>
      <c r="H7313" s="228">
        <v>23160</v>
      </c>
      <c r="I7313" s="228">
        <v>19505550.649999999</v>
      </c>
      <c r="J7313" s="228">
        <v>4862867.75</v>
      </c>
      <c r="K7313" s="228">
        <v>3449584.13</v>
      </c>
      <c r="L7313" s="228">
        <v>33140023.379999999</v>
      </c>
    </row>
    <row r="7314" spans="1:12">
      <c r="A7314" s="228">
        <v>2013</v>
      </c>
      <c r="B7314" s="228" t="s">
        <v>193</v>
      </c>
      <c r="C7314" s="228" t="s">
        <v>61</v>
      </c>
      <c r="D7314" s="228" t="s">
        <v>206</v>
      </c>
      <c r="E7314" s="228">
        <v>55</v>
      </c>
      <c r="F7314" s="228">
        <v>130716</v>
      </c>
      <c r="G7314" s="228">
        <v>12464</v>
      </c>
      <c r="H7314" s="228">
        <v>28446</v>
      </c>
      <c r="I7314" s="228">
        <v>23546197.960000001</v>
      </c>
      <c r="J7314" s="228">
        <v>5657077.9199999999</v>
      </c>
      <c r="K7314" s="228">
        <v>5884411.7000000002</v>
      </c>
      <c r="L7314" s="228">
        <v>40646636.43</v>
      </c>
    </row>
    <row r="7315" spans="1:12">
      <c r="A7315" s="228">
        <v>2013</v>
      </c>
      <c r="B7315" s="228" t="s">
        <v>193</v>
      </c>
      <c r="C7315" s="228" t="s">
        <v>61</v>
      </c>
      <c r="D7315" s="228" t="s">
        <v>206</v>
      </c>
      <c r="E7315" s="228">
        <v>60</v>
      </c>
      <c r="F7315" s="228">
        <v>120057</v>
      </c>
      <c r="G7315" s="228">
        <v>15361</v>
      </c>
      <c r="H7315" s="228">
        <v>36684</v>
      </c>
      <c r="I7315" s="228">
        <v>29372679.640000001</v>
      </c>
      <c r="J7315" s="228">
        <v>6766686.8399999999</v>
      </c>
      <c r="K7315" s="228">
        <v>7892887.4000000004</v>
      </c>
      <c r="L7315" s="228">
        <v>50121238.100000001</v>
      </c>
    </row>
    <row r="7316" spans="1:12">
      <c r="A7316" s="228">
        <v>2013</v>
      </c>
      <c r="B7316" s="228" t="s">
        <v>193</v>
      </c>
      <c r="C7316" s="228" t="s">
        <v>61</v>
      </c>
      <c r="D7316" s="228" t="s">
        <v>206</v>
      </c>
      <c r="E7316" s="228">
        <v>65</v>
      </c>
      <c r="F7316" s="228">
        <v>101837</v>
      </c>
      <c r="G7316" s="228">
        <v>17571</v>
      </c>
      <c r="H7316" s="228">
        <v>45254</v>
      </c>
      <c r="I7316" s="228">
        <v>36156401.590000004</v>
      </c>
      <c r="J7316" s="228">
        <v>7858399.7400000002</v>
      </c>
      <c r="K7316" s="228">
        <v>10427230.050000001</v>
      </c>
      <c r="L7316" s="228">
        <v>60484997.759999998</v>
      </c>
    </row>
    <row r="7317" spans="1:12">
      <c r="A7317" s="228">
        <v>2013</v>
      </c>
      <c r="B7317" s="228" t="s">
        <v>193</v>
      </c>
      <c r="C7317" s="228" t="s">
        <v>61</v>
      </c>
      <c r="D7317" s="228" t="s">
        <v>206</v>
      </c>
      <c r="E7317" s="228">
        <v>70</v>
      </c>
      <c r="F7317" s="228">
        <v>67853</v>
      </c>
      <c r="G7317" s="228">
        <v>15415</v>
      </c>
      <c r="H7317" s="228">
        <v>44844</v>
      </c>
      <c r="I7317" s="228">
        <v>33771032.469999999</v>
      </c>
      <c r="J7317" s="228">
        <v>7178227.1500000004</v>
      </c>
      <c r="K7317" s="228">
        <v>9613699.0500000007</v>
      </c>
      <c r="L7317" s="228">
        <v>55472363.200000003</v>
      </c>
    </row>
    <row r="7318" spans="1:12">
      <c r="A7318" s="228">
        <v>2013</v>
      </c>
      <c r="B7318" s="228" t="s">
        <v>193</v>
      </c>
      <c r="C7318" s="228" t="s">
        <v>61</v>
      </c>
      <c r="D7318" s="228" t="s">
        <v>206</v>
      </c>
      <c r="E7318" s="228">
        <v>75</v>
      </c>
      <c r="F7318" s="228">
        <v>49273</v>
      </c>
      <c r="G7318" s="228">
        <v>12680</v>
      </c>
      <c r="H7318" s="228">
        <v>44190</v>
      </c>
      <c r="I7318" s="228">
        <v>30806093.530000001</v>
      </c>
      <c r="J7318" s="228">
        <v>6220745.4000000004</v>
      </c>
      <c r="K7318" s="228">
        <v>7915574.2000000002</v>
      </c>
      <c r="L7318" s="228">
        <v>48654807.670000002</v>
      </c>
    </row>
    <row r="7319" spans="1:12">
      <c r="A7319" s="228">
        <v>2013</v>
      </c>
      <c r="B7319" s="228" t="s">
        <v>193</v>
      </c>
      <c r="C7319" s="228" t="s">
        <v>61</v>
      </c>
      <c r="D7319" s="228" t="s">
        <v>206</v>
      </c>
      <c r="E7319" s="228">
        <v>80</v>
      </c>
      <c r="F7319" s="228">
        <v>36872</v>
      </c>
      <c r="G7319" s="228">
        <v>10715</v>
      </c>
      <c r="H7319" s="228">
        <v>45711</v>
      </c>
      <c r="I7319" s="228">
        <v>27986278.73</v>
      </c>
      <c r="J7319" s="228">
        <v>4898100.41</v>
      </c>
      <c r="K7319" s="228">
        <v>5531921.4500000002</v>
      </c>
      <c r="L7319" s="228">
        <v>40948243.07</v>
      </c>
    </row>
    <row r="7320" spans="1:12">
      <c r="A7320" s="228">
        <v>2013</v>
      </c>
      <c r="B7320" s="228" t="s">
        <v>193</v>
      </c>
      <c r="C7320" s="228" t="s">
        <v>61</v>
      </c>
      <c r="D7320" s="228" t="s">
        <v>206</v>
      </c>
      <c r="E7320" s="228">
        <v>85</v>
      </c>
      <c r="F7320" s="228">
        <v>22464</v>
      </c>
      <c r="G7320" s="228">
        <v>6565</v>
      </c>
      <c r="H7320" s="228">
        <v>38055</v>
      </c>
      <c r="I7320" s="228">
        <v>20664997.190000001</v>
      </c>
      <c r="J7320" s="228">
        <v>2892670.04</v>
      </c>
      <c r="K7320" s="228">
        <v>2778267.1</v>
      </c>
      <c r="L7320" s="228">
        <v>27769356.719999999</v>
      </c>
    </row>
    <row r="7321" spans="1:12">
      <c r="A7321" s="228">
        <v>2013</v>
      </c>
      <c r="B7321" s="228" t="s">
        <v>193</v>
      </c>
      <c r="C7321" s="228" t="s">
        <v>61</v>
      </c>
      <c r="D7321" s="228" t="s">
        <v>206</v>
      </c>
      <c r="E7321" s="228">
        <v>90</v>
      </c>
      <c r="F7321" s="228">
        <v>9014</v>
      </c>
      <c r="G7321" s="228">
        <v>2140</v>
      </c>
      <c r="H7321" s="228">
        <v>17514</v>
      </c>
      <c r="I7321" s="228">
        <v>8717520.8599999994</v>
      </c>
      <c r="J7321" s="228">
        <v>987890.62</v>
      </c>
      <c r="K7321" s="228">
        <v>767649</v>
      </c>
      <c r="L7321" s="228">
        <v>10973565.15</v>
      </c>
    </row>
    <row r="7322" spans="1:12">
      <c r="A7322" s="228">
        <v>2013</v>
      </c>
      <c r="B7322" s="228" t="s">
        <v>193</v>
      </c>
      <c r="C7322" s="228" t="s">
        <v>61</v>
      </c>
      <c r="D7322" s="228" t="s">
        <v>206</v>
      </c>
      <c r="E7322" s="228">
        <v>95</v>
      </c>
      <c r="F7322" s="228">
        <v>2478</v>
      </c>
      <c r="G7322" s="228">
        <v>547</v>
      </c>
      <c r="H7322" s="228">
        <v>5181</v>
      </c>
      <c r="I7322" s="228">
        <v>2180670.69</v>
      </c>
      <c r="J7322" s="228">
        <v>216594.26</v>
      </c>
      <c r="K7322" s="228">
        <v>82362.100000000006</v>
      </c>
      <c r="L7322" s="228">
        <v>2631774.2599999998</v>
      </c>
    </row>
    <row r="7323" spans="1:12">
      <c r="A7323" s="228">
        <v>2013</v>
      </c>
      <c r="B7323" s="228" t="s">
        <v>193</v>
      </c>
      <c r="C7323" s="228" t="s">
        <v>62</v>
      </c>
      <c r="D7323" s="228" t="s">
        <v>205</v>
      </c>
      <c r="E7323" s="228">
        <v>0</v>
      </c>
      <c r="F7323" s="228">
        <v>75207</v>
      </c>
      <c r="G7323" s="228">
        <v>2958</v>
      </c>
      <c r="H7323" s="228">
        <v>9733</v>
      </c>
      <c r="I7323" s="228">
        <v>5612814.5199999996</v>
      </c>
      <c r="J7323" s="228">
        <v>969397.94</v>
      </c>
      <c r="K7323" s="228">
        <v>54012.3</v>
      </c>
      <c r="L7323" s="228">
        <v>7257630.6799999997</v>
      </c>
    </row>
    <row r="7324" spans="1:12">
      <c r="A7324" s="228">
        <v>2013</v>
      </c>
      <c r="B7324" s="228" t="s">
        <v>193</v>
      </c>
      <c r="C7324" s="228" t="s">
        <v>62</v>
      </c>
      <c r="D7324" s="228" t="s">
        <v>205</v>
      </c>
      <c r="E7324" s="228">
        <v>5</v>
      </c>
      <c r="F7324" s="228">
        <v>78447</v>
      </c>
      <c r="G7324" s="228">
        <v>1353</v>
      </c>
      <c r="H7324" s="228">
        <v>1864</v>
      </c>
      <c r="I7324" s="228">
        <v>1436780.83</v>
      </c>
      <c r="J7324" s="228">
        <v>428464.29</v>
      </c>
      <c r="K7324" s="228">
        <v>125606</v>
      </c>
      <c r="L7324" s="228">
        <v>2266342.04</v>
      </c>
    </row>
    <row r="7325" spans="1:12">
      <c r="A7325" s="228">
        <v>2013</v>
      </c>
      <c r="B7325" s="228" t="s">
        <v>193</v>
      </c>
      <c r="C7325" s="228" t="s">
        <v>62</v>
      </c>
      <c r="D7325" s="228" t="s">
        <v>205</v>
      </c>
      <c r="E7325" s="228">
        <v>10</v>
      </c>
      <c r="F7325" s="228">
        <v>74011</v>
      </c>
      <c r="G7325" s="228">
        <v>1181</v>
      </c>
      <c r="H7325" s="228">
        <v>1854</v>
      </c>
      <c r="I7325" s="228">
        <v>1579539.3</v>
      </c>
      <c r="J7325" s="228">
        <v>439533.86</v>
      </c>
      <c r="K7325" s="228">
        <v>293733</v>
      </c>
      <c r="L7325" s="228">
        <v>2539523.08</v>
      </c>
    </row>
    <row r="7326" spans="1:12">
      <c r="A7326" s="228">
        <v>2013</v>
      </c>
      <c r="B7326" s="228" t="s">
        <v>193</v>
      </c>
      <c r="C7326" s="228" t="s">
        <v>62</v>
      </c>
      <c r="D7326" s="228" t="s">
        <v>205</v>
      </c>
      <c r="E7326" s="228">
        <v>15</v>
      </c>
      <c r="F7326" s="228">
        <v>77301</v>
      </c>
      <c r="G7326" s="228">
        <v>2111</v>
      </c>
      <c r="H7326" s="228">
        <v>3967</v>
      </c>
      <c r="I7326" s="228">
        <v>3536372.86</v>
      </c>
      <c r="J7326" s="228">
        <v>968157.44</v>
      </c>
      <c r="K7326" s="228">
        <v>738145</v>
      </c>
      <c r="L7326" s="228">
        <v>5807504.4800000004</v>
      </c>
    </row>
    <row r="7327" spans="1:12">
      <c r="A7327" s="228">
        <v>2013</v>
      </c>
      <c r="B7327" s="228" t="s">
        <v>193</v>
      </c>
      <c r="C7327" s="228" t="s">
        <v>62</v>
      </c>
      <c r="D7327" s="228" t="s">
        <v>205</v>
      </c>
      <c r="E7327" s="228">
        <v>20</v>
      </c>
      <c r="F7327" s="228">
        <v>65244</v>
      </c>
      <c r="G7327" s="228">
        <v>2300</v>
      </c>
      <c r="H7327" s="228">
        <v>4702</v>
      </c>
      <c r="I7327" s="228">
        <v>4081553.06</v>
      </c>
      <c r="J7327" s="228">
        <v>1137103.1000000001</v>
      </c>
      <c r="K7327" s="228">
        <v>758897.75</v>
      </c>
      <c r="L7327" s="228">
        <v>6593971.8700000001</v>
      </c>
    </row>
    <row r="7328" spans="1:12">
      <c r="A7328" s="228">
        <v>2013</v>
      </c>
      <c r="B7328" s="228" t="s">
        <v>193</v>
      </c>
      <c r="C7328" s="228" t="s">
        <v>62</v>
      </c>
      <c r="D7328" s="228" t="s">
        <v>205</v>
      </c>
      <c r="E7328" s="228">
        <v>25</v>
      </c>
      <c r="F7328" s="228">
        <v>54950</v>
      </c>
      <c r="G7328" s="228">
        <v>1627</v>
      </c>
      <c r="H7328" s="228">
        <v>3271</v>
      </c>
      <c r="I7328" s="228">
        <v>2696729.96</v>
      </c>
      <c r="J7328" s="228">
        <v>788120.3</v>
      </c>
      <c r="K7328" s="228">
        <v>472110</v>
      </c>
      <c r="L7328" s="228">
        <v>4695116.82</v>
      </c>
    </row>
    <row r="7329" spans="1:12">
      <c r="A7329" s="228">
        <v>2013</v>
      </c>
      <c r="B7329" s="228" t="s">
        <v>193</v>
      </c>
      <c r="C7329" s="228" t="s">
        <v>62</v>
      </c>
      <c r="D7329" s="228" t="s">
        <v>205</v>
      </c>
      <c r="E7329" s="228">
        <v>30</v>
      </c>
      <c r="F7329" s="228">
        <v>83456</v>
      </c>
      <c r="G7329" s="228">
        <v>2579</v>
      </c>
      <c r="H7329" s="228">
        <v>5090</v>
      </c>
      <c r="I7329" s="228">
        <v>3997197.55</v>
      </c>
      <c r="J7329" s="228">
        <v>1175934.55</v>
      </c>
      <c r="K7329" s="228">
        <v>721108</v>
      </c>
      <c r="L7329" s="228">
        <v>6884939.7999999998</v>
      </c>
    </row>
    <row r="7330" spans="1:12">
      <c r="A7330" s="228">
        <v>2013</v>
      </c>
      <c r="B7330" s="228" t="s">
        <v>193</v>
      </c>
      <c r="C7330" s="228" t="s">
        <v>62</v>
      </c>
      <c r="D7330" s="228" t="s">
        <v>205</v>
      </c>
      <c r="E7330" s="228">
        <v>35</v>
      </c>
      <c r="F7330" s="228">
        <v>86764</v>
      </c>
      <c r="G7330" s="228">
        <v>3204</v>
      </c>
      <c r="H7330" s="228">
        <v>6312</v>
      </c>
      <c r="I7330" s="228">
        <v>5011717.46</v>
      </c>
      <c r="J7330" s="228">
        <v>1552892.15</v>
      </c>
      <c r="K7330" s="228">
        <v>743418.9</v>
      </c>
      <c r="L7330" s="228">
        <v>8463721.2799999993</v>
      </c>
    </row>
    <row r="7331" spans="1:12">
      <c r="A7331" s="228">
        <v>2013</v>
      </c>
      <c r="B7331" s="228" t="s">
        <v>193</v>
      </c>
      <c r="C7331" s="228" t="s">
        <v>62</v>
      </c>
      <c r="D7331" s="228" t="s">
        <v>205</v>
      </c>
      <c r="E7331" s="228">
        <v>40</v>
      </c>
      <c r="F7331" s="228">
        <v>93088</v>
      </c>
      <c r="G7331" s="228">
        <v>4172</v>
      </c>
      <c r="H7331" s="228">
        <v>7705</v>
      </c>
      <c r="I7331" s="228">
        <v>6388862.46</v>
      </c>
      <c r="J7331" s="228">
        <v>2084481.46</v>
      </c>
      <c r="K7331" s="228">
        <v>1327430.6000000001</v>
      </c>
      <c r="L7331" s="228">
        <v>11114266.17</v>
      </c>
    </row>
    <row r="7332" spans="1:12">
      <c r="A7332" s="228">
        <v>2013</v>
      </c>
      <c r="B7332" s="228" t="s">
        <v>193</v>
      </c>
      <c r="C7332" s="228" t="s">
        <v>62</v>
      </c>
      <c r="D7332" s="228" t="s">
        <v>205</v>
      </c>
      <c r="E7332" s="228">
        <v>45</v>
      </c>
      <c r="F7332" s="228">
        <v>89080</v>
      </c>
      <c r="G7332" s="228">
        <v>5086</v>
      </c>
      <c r="H7332" s="228">
        <v>10021</v>
      </c>
      <c r="I7332" s="228">
        <v>8667342.4199999999</v>
      </c>
      <c r="J7332" s="228">
        <v>2585271.31</v>
      </c>
      <c r="K7332" s="228">
        <v>1609661.5</v>
      </c>
      <c r="L7332" s="228">
        <v>14248899.199999999</v>
      </c>
    </row>
    <row r="7333" spans="1:12">
      <c r="A7333" s="228">
        <v>2013</v>
      </c>
      <c r="B7333" s="228" t="s">
        <v>193</v>
      </c>
      <c r="C7333" s="228" t="s">
        <v>62</v>
      </c>
      <c r="D7333" s="228" t="s">
        <v>205</v>
      </c>
      <c r="E7333" s="228">
        <v>50</v>
      </c>
      <c r="F7333" s="228">
        <v>94323</v>
      </c>
      <c r="G7333" s="228">
        <v>6898</v>
      </c>
      <c r="H7333" s="228">
        <v>14887</v>
      </c>
      <c r="I7333" s="228">
        <v>12650719.390000001</v>
      </c>
      <c r="J7333" s="228">
        <v>3810501.04</v>
      </c>
      <c r="K7333" s="228">
        <v>2742467.68</v>
      </c>
      <c r="L7333" s="228">
        <v>21180706.620000001</v>
      </c>
    </row>
    <row r="7334" spans="1:12">
      <c r="A7334" s="228">
        <v>2013</v>
      </c>
      <c r="B7334" s="228" t="s">
        <v>193</v>
      </c>
      <c r="C7334" s="228" t="s">
        <v>62</v>
      </c>
      <c r="D7334" s="228" t="s">
        <v>205</v>
      </c>
      <c r="E7334" s="228">
        <v>55</v>
      </c>
      <c r="F7334" s="228">
        <v>89383</v>
      </c>
      <c r="G7334" s="228">
        <v>9766</v>
      </c>
      <c r="H7334" s="228">
        <v>18844</v>
      </c>
      <c r="I7334" s="228">
        <v>17581073.530000001</v>
      </c>
      <c r="J7334" s="228">
        <v>5255778.26</v>
      </c>
      <c r="K7334" s="228">
        <v>4615492.93</v>
      </c>
      <c r="L7334" s="228">
        <v>29814168.52</v>
      </c>
    </row>
    <row r="7335" spans="1:12">
      <c r="A7335" s="228">
        <v>2013</v>
      </c>
      <c r="B7335" s="228" t="s">
        <v>193</v>
      </c>
      <c r="C7335" s="228" t="s">
        <v>62</v>
      </c>
      <c r="D7335" s="228" t="s">
        <v>205</v>
      </c>
      <c r="E7335" s="228">
        <v>60</v>
      </c>
      <c r="F7335" s="228">
        <v>82593</v>
      </c>
      <c r="G7335" s="228">
        <v>11382</v>
      </c>
      <c r="H7335" s="228">
        <v>23996</v>
      </c>
      <c r="I7335" s="228">
        <v>22478626.91</v>
      </c>
      <c r="J7335" s="228">
        <v>6458637.6399999997</v>
      </c>
      <c r="K7335" s="228">
        <v>6259796.1299999999</v>
      </c>
      <c r="L7335" s="228">
        <v>37799498.079999998</v>
      </c>
    </row>
    <row r="7336" spans="1:12">
      <c r="A7336" s="228">
        <v>2013</v>
      </c>
      <c r="B7336" s="228" t="s">
        <v>193</v>
      </c>
      <c r="C7336" s="228" t="s">
        <v>62</v>
      </c>
      <c r="D7336" s="228" t="s">
        <v>205</v>
      </c>
      <c r="E7336" s="228">
        <v>65</v>
      </c>
      <c r="F7336" s="228">
        <v>70285</v>
      </c>
      <c r="G7336" s="228">
        <v>14467</v>
      </c>
      <c r="H7336" s="228">
        <v>31619</v>
      </c>
      <c r="I7336" s="228">
        <v>29424065.66</v>
      </c>
      <c r="J7336" s="228">
        <v>8045050.4699999997</v>
      </c>
      <c r="K7336" s="228">
        <v>7601403.2999999998</v>
      </c>
      <c r="L7336" s="228">
        <v>47705308.240000002</v>
      </c>
    </row>
    <row r="7337" spans="1:12">
      <c r="A7337" s="228">
        <v>2013</v>
      </c>
      <c r="B7337" s="228" t="s">
        <v>193</v>
      </c>
      <c r="C7337" s="228" t="s">
        <v>62</v>
      </c>
      <c r="D7337" s="228" t="s">
        <v>205</v>
      </c>
      <c r="E7337" s="228">
        <v>70</v>
      </c>
      <c r="F7337" s="228">
        <v>48650</v>
      </c>
      <c r="G7337" s="228">
        <v>12831</v>
      </c>
      <c r="H7337" s="228">
        <v>31707</v>
      </c>
      <c r="I7337" s="228">
        <v>28535720.690000001</v>
      </c>
      <c r="J7337" s="228">
        <v>7384939.46</v>
      </c>
      <c r="K7337" s="228">
        <v>8002085.8899999997</v>
      </c>
      <c r="L7337" s="228">
        <v>45983274.670000002</v>
      </c>
    </row>
    <row r="7338" spans="1:12">
      <c r="A7338" s="228">
        <v>2013</v>
      </c>
      <c r="B7338" s="228" t="s">
        <v>193</v>
      </c>
      <c r="C7338" s="228" t="s">
        <v>62</v>
      </c>
      <c r="D7338" s="228" t="s">
        <v>205</v>
      </c>
      <c r="E7338" s="228">
        <v>75</v>
      </c>
      <c r="F7338" s="228">
        <v>33818</v>
      </c>
      <c r="G7338" s="228">
        <v>11859</v>
      </c>
      <c r="H7338" s="228">
        <v>34976</v>
      </c>
      <c r="I7338" s="228">
        <v>28841311.600000001</v>
      </c>
      <c r="J7338" s="228">
        <v>6879140.9699999997</v>
      </c>
      <c r="K7338" s="228">
        <v>7430471.7699999996</v>
      </c>
      <c r="L7338" s="228">
        <v>44859676.469999999</v>
      </c>
    </row>
    <row r="7339" spans="1:12">
      <c r="A7339" s="228">
        <v>2013</v>
      </c>
      <c r="B7339" s="228" t="s">
        <v>193</v>
      </c>
      <c r="C7339" s="228" t="s">
        <v>62</v>
      </c>
      <c r="D7339" s="228" t="s">
        <v>205</v>
      </c>
      <c r="E7339" s="228">
        <v>80</v>
      </c>
      <c r="F7339" s="228">
        <v>24535</v>
      </c>
      <c r="G7339" s="228">
        <v>10346</v>
      </c>
      <c r="H7339" s="228">
        <v>36584</v>
      </c>
      <c r="I7339" s="228">
        <v>26369179.510000002</v>
      </c>
      <c r="J7339" s="228">
        <v>5733750.4900000002</v>
      </c>
      <c r="K7339" s="228">
        <v>5723726.5499999998</v>
      </c>
      <c r="L7339" s="228">
        <v>39308205.009999998</v>
      </c>
    </row>
    <row r="7340" spans="1:12">
      <c r="A7340" s="228">
        <v>2013</v>
      </c>
      <c r="B7340" s="228" t="s">
        <v>193</v>
      </c>
      <c r="C7340" s="228" t="s">
        <v>62</v>
      </c>
      <c r="D7340" s="228" t="s">
        <v>205</v>
      </c>
      <c r="E7340" s="228">
        <v>85</v>
      </c>
      <c r="F7340" s="228">
        <v>12691</v>
      </c>
      <c r="G7340" s="228">
        <v>5184</v>
      </c>
      <c r="H7340" s="228">
        <v>22865</v>
      </c>
      <c r="I7340" s="228">
        <v>15206167.890000001</v>
      </c>
      <c r="J7340" s="228">
        <v>2770473.32</v>
      </c>
      <c r="K7340" s="228">
        <v>2415482.9</v>
      </c>
      <c r="L7340" s="228">
        <v>21086521.379999999</v>
      </c>
    </row>
    <row r="7341" spans="1:12">
      <c r="A7341" s="228">
        <v>2013</v>
      </c>
      <c r="B7341" s="228" t="s">
        <v>193</v>
      </c>
      <c r="C7341" s="228" t="s">
        <v>62</v>
      </c>
      <c r="D7341" s="228" t="s">
        <v>205</v>
      </c>
      <c r="E7341" s="228">
        <v>90</v>
      </c>
      <c r="F7341" s="228">
        <v>3002</v>
      </c>
      <c r="G7341" s="228">
        <v>977</v>
      </c>
      <c r="H7341" s="228">
        <v>6229</v>
      </c>
      <c r="I7341" s="228">
        <v>3647635.3</v>
      </c>
      <c r="J7341" s="228">
        <v>605162.22</v>
      </c>
      <c r="K7341" s="228">
        <v>339848</v>
      </c>
      <c r="L7341" s="228">
        <v>4751676.57</v>
      </c>
    </row>
    <row r="7342" spans="1:12">
      <c r="A7342" s="228">
        <v>2013</v>
      </c>
      <c r="B7342" s="228" t="s">
        <v>193</v>
      </c>
      <c r="C7342" s="228" t="s">
        <v>62</v>
      </c>
      <c r="D7342" s="228" t="s">
        <v>205</v>
      </c>
      <c r="E7342" s="228">
        <v>95</v>
      </c>
      <c r="F7342" s="228">
        <v>594</v>
      </c>
      <c r="G7342" s="228">
        <v>175</v>
      </c>
      <c r="H7342" s="228">
        <v>1233</v>
      </c>
      <c r="I7342" s="228">
        <v>741766</v>
      </c>
      <c r="J7342" s="228">
        <v>88447.28</v>
      </c>
      <c r="K7342" s="228">
        <v>64615</v>
      </c>
      <c r="L7342" s="228">
        <v>914077.8</v>
      </c>
    </row>
    <row r="7343" spans="1:12">
      <c r="A7343" s="228">
        <v>2013</v>
      </c>
      <c r="B7343" s="228" t="s">
        <v>193</v>
      </c>
      <c r="C7343" s="228" t="s">
        <v>62</v>
      </c>
      <c r="D7343" s="228" t="s">
        <v>206</v>
      </c>
      <c r="E7343" s="228">
        <v>0</v>
      </c>
      <c r="F7343" s="228">
        <v>70929</v>
      </c>
      <c r="G7343" s="228">
        <v>2082</v>
      </c>
      <c r="H7343" s="228">
        <v>8257</v>
      </c>
      <c r="I7343" s="228">
        <v>4749817.54</v>
      </c>
      <c r="J7343" s="228">
        <v>722150.76</v>
      </c>
      <c r="K7343" s="228">
        <v>293722.59999999998</v>
      </c>
      <c r="L7343" s="228">
        <v>6195490.4500000002</v>
      </c>
    </row>
    <row r="7344" spans="1:12">
      <c r="A7344" s="228">
        <v>2013</v>
      </c>
      <c r="B7344" s="228" t="s">
        <v>193</v>
      </c>
      <c r="C7344" s="228" t="s">
        <v>62</v>
      </c>
      <c r="D7344" s="228" t="s">
        <v>206</v>
      </c>
      <c r="E7344" s="228">
        <v>5</v>
      </c>
      <c r="F7344" s="228">
        <v>74294</v>
      </c>
      <c r="G7344" s="228">
        <v>1066</v>
      </c>
      <c r="H7344" s="228">
        <v>1469</v>
      </c>
      <c r="I7344" s="228">
        <v>1177775.5</v>
      </c>
      <c r="J7344" s="228">
        <v>368646.26</v>
      </c>
      <c r="K7344" s="228">
        <v>140873</v>
      </c>
      <c r="L7344" s="228">
        <v>1944801.29</v>
      </c>
    </row>
    <row r="7345" spans="1:12">
      <c r="A7345" s="228">
        <v>2013</v>
      </c>
      <c r="B7345" s="228" t="s">
        <v>193</v>
      </c>
      <c r="C7345" s="228" t="s">
        <v>62</v>
      </c>
      <c r="D7345" s="228" t="s">
        <v>206</v>
      </c>
      <c r="E7345" s="228">
        <v>10</v>
      </c>
      <c r="F7345" s="228">
        <v>70583</v>
      </c>
      <c r="G7345" s="228">
        <v>1167</v>
      </c>
      <c r="H7345" s="228">
        <v>1912</v>
      </c>
      <c r="I7345" s="228">
        <v>1508643.62</v>
      </c>
      <c r="J7345" s="228">
        <v>401078.36</v>
      </c>
      <c r="K7345" s="228">
        <v>377622</v>
      </c>
      <c r="L7345" s="228">
        <v>2521921.17</v>
      </c>
    </row>
    <row r="7346" spans="1:12">
      <c r="A7346" s="228">
        <v>2013</v>
      </c>
      <c r="B7346" s="228" t="s">
        <v>193</v>
      </c>
      <c r="C7346" s="228" t="s">
        <v>62</v>
      </c>
      <c r="D7346" s="228" t="s">
        <v>206</v>
      </c>
      <c r="E7346" s="228">
        <v>15</v>
      </c>
      <c r="F7346" s="228">
        <v>72902</v>
      </c>
      <c r="G7346" s="228">
        <v>3054</v>
      </c>
      <c r="H7346" s="228">
        <v>6506</v>
      </c>
      <c r="I7346" s="228">
        <v>4591954.21</v>
      </c>
      <c r="J7346" s="228">
        <v>948904.21</v>
      </c>
      <c r="K7346" s="228">
        <v>529778</v>
      </c>
      <c r="L7346" s="228">
        <v>6764641.8300000001</v>
      </c>
    </row>
    <row r="7347" spans="1:12">
      <c r="A7347" s="228">
        <v>2013</v>
      </c>
      <c r="B7347" s="228" t="s">
        <v>193</v>
      </c>
      <c r="C7347" s="228" t="s">
        <v>62</v>
      </c>
      <c r="D7347" s="228" t="s">
        <v>206</v>
      </c>
      <c r="E7347" s="228">
        <v>20</v>
      </c>
      <c r="F7347" s="228">
        <v>66306</v>
      </c>
      <c r="G7347" s="228">
        <v>3922</v>
      </c>
      <c r="H7347" s="228">
        <v>8060</v>
      </c>
      <c r="I7347" s="228">
        <v>6025144.5700000003</v>
      </c>
      <c r="J7347" s="228">
        <v>1389090.65</v>
      </c>
      <c r="K7347" s="228">
        <v>360996</v>
      </c>
      <c r="L7347" s="228">
        <v>8733368.3100000005</v>
      </c>
    </row>
    <row r="7348" spans="1:12">
      <c r="A7348" s="228">
        <v>2013</v>
      </c>
      <c r="B7348" s="228" t="s">
        <v>193</v>
      </c>
      <c r="C7348" s="228" t="s">
        <v>62</v>
      </c>
      <c r="D7348" s="228" t="s">
        <v>206</v>
      </c>
      <c r="E7348" s="228">
        <v>25</v>
      </c>
      <c r="F7348" s="228">
        <v>67097</v>
      </c>
      <c r="G7348" s="228">
        <v>4591</v>
      </c>
      <c r="H7348" s="228">
        <v>12231</v>
      </c>
      <c r="I7348" s="228">
        <v>9879268.0500000007</v>
      </c>
      <c r="J7348" s="228">
        <v>2526466.19</v>
      </c>
      <c r="K7348" s="228">
        <v>567484</v>
      </c>
      <c r="L7348" s="228">
        <v>14646378.300000001</v>
      </c>
    </row>
    <row r="7349" spans="1:12">
      <c r="A7349" s="228">
        <v>2013</v>
      </c>
      <c r="B7349" s="228" t="s">
        <v>193</v>
      </c>
      <c r="C7349" s="228" t="s">
        <v>62</v>
      </c>
      <c r="D7349" s="228" t="s">
        <v>206</v>
      </c>
      <c r="E7349" s="228">
        <v>30</v>
      </c>
      <c r="F7349" s="228">
        <v>96363</v>
      </c>
      <c r="G7349" s="228">
        <v>8338</v>
      </c>
      <c r="H7349" s="228">
        <v>22238</v>
      </c>
      <c r="I7349" s="228">
        <v>20646472.5</v>
      </c>
      <c r="J7349" s="228">
        <v>5645948.4699999997</v>
      </c>
      <c r="K7349" s="228">
        <v>934576</v>
      </c>
      <c r="L7349" s="228">
        <v>30213881.289999999</v>
      </c>
    </row>
    <row r="7350" spans="1:12">
      <c r="A7350" s="228">
        <v>2013</v>
      </c>
      <c r="B7350" s="228" t="s">
        <v>193</v>
      </c>
      <c r="C7350" s="228" t="s">
        <v>62</v>
      </c>
      <c r="D7350" s="228" t="s">
        <v>206</v>
      </c>
      <c r="E7350" s="228">
        <v>35</v>
      </c>
      <c r="F7350" s="228">
        <v>94833</v>
      </c>
      <c r="G7350" s="228">
        <v>8933</v>
      </c>
      <c r="H7350" s="228">
        <v>21639</v>
      </c>
      <c r="I7350" s="228">
        <v>19591837.100000001</v>
      </c>
      <c r="J7350" s="228">
        <v>5373251.9500000002</v>
      </c>
      <c r="K7350" s="228">
        <v>1040145.75</v>
      </c>
      <c r="L7350" s="228">
        <v>29085436.98</v>
      </c>
    </row>
    <row r="7351" spans="1:12">
      <c r="A7351" s="228">
        <v>2013</v>
      </c>
      <c r="B7351" s="228" t="s">
        <v>193</v>
      </c>
      <c r="C7351" s="228" t="s">
        <v>62</v>
      </c>
      <c r="D7351" s="228" t="s">
        <v>206</v>
      </c>
      <c r="E7351" s="228">
        <v>40</v>
      </c>
      <c r="F7351" s="228">
        <v>103630</v>
      </c>
      <c r="G7351" s="228">
        <v>9227</v>
      </c>
      <c r="H7351" s="228">
        <v>18207</v>
      </c>
      <c r="I7351" s="228">
        <v>14777436.289999999</v>
      </c>
      <c r="J7351" s="228">
        <v>4188002.15</v>
      </c>
      <c r="K7351" s="228">
        <v>1524355.6</v>
      </c>
      <c r="L7351" s="228">
        <v>23133814.350000001</v>
      </c>
    </row>
    <row r="7352" spans="1:12">
      <c r="A7352" s="228">
        <v>2013</v>
      </c>
      <c r="B7352" s="228" t="s">
        <v>193</v>
      </c>
      <c r="C7352" s="228" t="s">
        <v>62</v>
      </c>
      <c r="D7352" s="228" t="s">
        <v>206</v>
      </c>
      <c r="E7352" s="228">
        <v>45</v>
      </c>
      <c r="F7352" s="228">
        <v>97283</v>
      </c>
      <c r="G7352" s="228">
        <v>8375</v>
      </c>
      <c r="H7352" s="228">
        <v>16794</v>
      </c>
      <c r="I7352" s="228">
        <v>13849974.279999999</v>
      </c>
      <c r="J7352" s="228">
        <v>3962223.83</v>
      </c>
      <c r="K7352" s="228">
        <v>2002571.11</v>
      </c>
      <c r="L7352" s="228">
        <v>22321788.039999999</v>
      </c>
    </row>
    <row r="7353" spans="1:12">
      <c r="A7353" s="228">
        <v>2013</v>
      </c>
      <c r="B7353" s="228" t="s">
        <v>193</v>
      </c>
      <c r="C7353" s="228" t="s">
        <v>62</v>
      </c>
      <c r="D7353" s="228" t="s">
        <v>206</v>
      </c>
      <c r="E7353" s="228">
        <v>50</v>
      </c>
      <c r="F7353" s="228">
        <v>101624</v>
      </c>
      <c r="G7353" s="228">
        <v>10194</v>
      </c>
      <c r="H7353" s="228">
        <v>20924</v>
      </c>
      <c r="I7353" s="228">
        <v>17022527.829999998</v>
      </c>
      <c r="J7353" s="228">
        <v>4896013.12</v>
      </c>
      <c r="K7353" s="228">
        <v>2931067.74</v>
      </c>
      <c r="L7353" s="228">
        <v>27547842.030000001</v>
      </c>
    </row>
    <row r="7354" spans="1:12">
      <c r="A7354" s="228">
        <v>2013</v>
      </c>
      <c r="B7354" s="228" t="s">
        <v>193</v>
      </c>
      <c r="C7354" s="228" t="s">
        <v>62</v>
      </c>
      <c r="D7354" s="228" t="s">
        <v>206</v>
      </c>
      <c r="E7354" s="228">
        <v>55</v>
      </c>
      <c r="F7354" s="228">
        <v>96641</v>
      </c>
      <c r="G7354" s="228">
        <v>11386</v>
      </c>
      <c r="H7354" s="228">
        <v>25032</v>
      </c>
      <c r="I7354" s="228">
        <v>19912853.600000001</v>
      </c>
      <c r="J7354" s="228">
        <v>5488881.79</v>
      </c>
      <c r="K7354" s="228">
        <v>3880489.47</v>
      </c>
      <c r="L7354" s="228">
        <v>32069314.420000002</v>
      </c>
    </row>
    <row r="7355" spans="1:12">
      <c r="A7355" s="228">
        <v>2013</v>
      </c>
      <c r="B7355" s="228" t="s">
        <v>193</v>
      </c>
      <c r="C7355" s="228" t="s">
        <v>62</v>
      </c>
      <c r="D7355" s="228" t="s">
        <v>206</v>
      </c>
      <c r="E7355" s="228">
        <v>60</v>
      </c>
      <c r="F7355" s="228">
        <v>89876</v>
      </c>
      <c r="G7355" s="228">
        <v>13009</v>
      </c>
      <c r="H7355" s="228">
        <v>29680</v>
      </c>
      <c r="I7355" s="228">
        <v>25326871.34</v>
      </c>
      <c r="J7355" s="228">
        <v>6725022.5700000003</v>
      </c>
      <c r="K7355" s="228">
        <v>6103322.6500000004</v>
      </c>
      <c r="L7355" s="228">
        <v>40961363.549999997</v>
      </c>
    </row>
    <row r="7356" spans="1:12">
      <c r="A7356" s="228">
        <v>2013</v>
      </c>
      <c r="B7356" s="228" t="s">
        <v>193</v>
      </c>
      <c r="C7356" s="228" t="s">
        <v>62</v>
      </c>
      <c r="D7356" s="228" t="s">
        <v>206</v>
      </c>
      <c r="E7356" s="228">
        <v>65</v>
      </c>
      <c r="F7356" s="228">
        <v>75372</v>
      </c>
      <c r="G7356" s="228">
        <v>13478</v>
      </c>
      <c r="H7356" s="228">
        <v>33581</v>
      </c>
      <c r="I7356" s="228">
        <v>28881778.93</v>
      </c>
      <c r="J7356" s="228">
        <v>7456703.1799999997</v>
      </c>
      <c r="K7356" s="228">
        <v>7033312.2000000002</v>
      </c>
      <c r="L7356" s="228">
        <v>46177498.359999999</v>
      </c>
    </row>
    <row r="7357" spans="1:12">
      <c r="A7357" s="228">
        <v>2013</v>
      </c>
      <c r="B7357" s="228" t="s">
        <v>193</v>
      </c>
      <c r="C7357" s="228" t="s">
        <v>62</v>
      </c>
      <c r="D7357" s="228" t="s">
        <v>206</v>
      </c>
      <c r="E7357" s="228">
        <v>70</v>
      </c>
      <c r="F7357" s="228">
        <v>51195</v>
      </c>
      <c r="G7357" s="228">
        <v>11886</v>
      </c>
      <c r="H7357" s="228">
        <v>33956</v>
      </c>
      <c r="I7357" s="228">
        <v>27480137.32</v>
      </c>
      <c r="J7357" s="228">
        <v>6633360.9299999997</v>
      </c>
      <c r="K7357" s="228">
        <v>6831347.7999999998</v>
      </c>
      <c r="L7357" s="228">
        <v>42907378.700000003</v>
      </c>
    </row>
    <row r="7358" spans="1:12">
      <c r="A7358" s="228">
        <v>2013</v>
      </c>
      <c r="B7358" s="228" t="s">
        <v>193</v>
      </c>
      <c r="C7358" s="228" t="s">
        <v>62</v>
      </c>
      <c r="D7358" s="228" t="s">
        <v>206</v>
      </c>
      <c r="E7358" s="228">
        <v>75</v>
      </c>
      <c r="F7358" s="228">
        <v>38837</v>
      </c>
      <c r="G7358" s="228">
        <v>11291</v>
      </c>
      <c r="H7358" s="228">
        <v>35711</v>
      </c>
      <c r="I7358" s="228">
        <v>26832656.809999999</v>
      </c>
      <c r="J7358" s="228">
        <v>5999054.6500000004</v>
      </c>
      <c r="K7358" s="228">
        <v>6083926.7999999998</v>
      </c>
      <c r="L7358" s="228">
        <v>40522010.289999999</v>
      </c>
    </row>
    <row r="7359" spans="1:12">
      <c r="A7359" s="228">
        <v>2013</v>
      </c>
      <c r="B7359" s="228" t="s">
        <v>193</v>
      </c>
      <c r="C7359" s="228" t="s">
        <v>62</v>
      </c>
      <c r="D7359" s="228" t="s">
        <v>206</v>
      </c>
      <c r="E7359" s="228">
        <v>80</v>
      </c>
      <c r="F7359" s="228">
        <v>30957</v>
      </c>
      <c r="G7359" s="228">
        <v>8849</v>
      </c>
      <c r="H7359" s="228">
        <v>40899</v>
      </c>
      <c r="I7359" s="228">
        <v>28541999.239999998</v>
      </c>
      <c r="J7359" s="228">
        <v>5580364.3399999999</v>
      </c>
      <c r="K7359" s="228">
        <v>4783446.3499999996</v>
      </c>
      <c r="L7359" s="228">
        <v>40401458.07</v>
      </c>
    </row>
    <row r="7360" spans="1:12">
      <c r="A7360" s="228">
        <v>2013</v>
      </c>
      <c r="B7360" s="228" t="s">
        <v>193</v>
      </c>
      <c r="C7360" s="228" t="s">
        <v>62</v>
      </c>
      <c r="D7360" s="228" t="s">
        <v>206</v>
      </c>
      <c r="E7360" s="228">
        <v>85</v>
      </c>
      <c r="F7360" s="228">
        <v>19675</v>
      </c>
      <c r="G7360" s="228">
        <v>5640</v>
      </c>
      <c r="H7360" s="228">
        <v>33335</v>
      </c>
      <c r="I7360" s="228">
        <v>20963280.710000001</v>
      </c>
      <c r="J7360" s="228">
        <v>3409303.98</v>
      </c>
      <c r="K7360" s="228">
        <v>2498285.2999999998</v>
      </c>
      <c r="L7360" s="228">
        <v>27758471.09</v>
      </c>
    </row>
    <row r="7361" spans="1:12">
      <c r="A7361" s="228">
        <v>2013</v>
      </c>
      <c r="B7361" s="228" t="s">
        <v>193</v>
      </c>
      <c r="C7361" s="228" t="s">
        <v>62</v>
      </c>
      <c r="D7361" s="228" t="s">
        <v>206</v>
      </c>
      <c r="E7361" s="228">
        <v>90</v>
      </c>
      <c r="F7361" s="228">
        <v>8072</v>
      </c>
      <c r="G7361" s="228">
        <v>2091</v>
      </c>
      <c r="H7361" s="228">
        <v>16604</v>
      </c>
      <c r="I7361" s="228">
        <v>9634397.1099999994</v>
      </c>
      <c r="J7361" s="228">
        <v>1238222.71</v>
      </c>
      <c r="K7361" s="228">
        <v>830806</v>
      </c>
      <c r="L7361" s="228">
        <v>12032052.02</v>
      </c>
    </row>
    <row r="7362" spans="1:12">
      <c r="A7362" s="228">
        <v>2013</v>
      </c>
      <c r="B7362" s="228" t="s">
        <v>193</v>
      </c>
      <c r="C7362" s="228" t="s">
        <v>62</v>
      </c>
      <c r="D7362" s="228" t="s">
        <v>206</v>
      </c>
      <c r="E7362" s="228">
        <v>95</v>
      </c>
      <c r="F7362" s="228">
        <v>2287</v>
      </c>
      <c r="G7362" s="228">
        <v>495</v>
      </c>
      <c r="H7362" s="228">
        <v>4303</v>
      </c>
      <c r="I7362" s="228">
        <v>2342936.59</v>
      </c>
      <c r="J7362" s="228">
        <v>292277.87</v>
      </c>
      <c r="K7362" s="228">
        <v>172082</v>
      </c>
      <c r="L7362" s="228">
        <v>2908347.75</v>
      </c>
    </row>
    <row r="7363" spans="1:12">
      <c r="A7363" s="228">
        <v>2013</v>
      </c>
      <c r="B7363" s="228" t="s">
        <v>193</v>
      </c>
      <c r="C7363" s="228" t="s">
        <v>63</v>
      </c>
      <c r="D7363" s="228" t="s">
        <v>205</v>
      </c>
      <c r="E7363" s="228">
        <v>0</v>
      </c>
      <c r="F7363" s="228">
        <v>63596</v>
      </c>
      <c r="G7363" s="228">
        <v>2675</v>
      </c>
      <c r="H7363" s="228">
        <v>8377</v>
      </c>
      <c r="I7363" s="228">
        <v>6587171.9100000001</v>
      </c>
      <c r="J7363" s="228">
        <v>863651.52</v>
      </c>
      <c r="K7363" s="228">
        <v>98047.05</v>
      </c>
      <c r="L7363" s="228">
        <v>7992182.0999999996</v>
      </c>
    </row>
    <row r="7364" spans="1:12">
      <c r="A7364" s="228">
        <v>2013</v>
      </c>
      <c r="B7364" s="228" t="s">
        <v>193</v>
      </c>
      <c r="C7364" s="228" t="s">
        <v>63</v>
      </c>
      <c r="D7364" s="228" t="s">
        <v>205</v>
      </c>
      <c r="E7364" s="228">
        <v>5</v>
      </c>
      <c r="F7364" s="228">
        <v>69799</v>
      </c>
      <c r="G7364" s="228">
        <v>1365</v>
      </c>
      <c r="H7364" s="228">
        <v>2007</v>
      </c>
      <c r="I7364" s="228">
        <v>1654447.86</v>
      </c>
      <c r="J7364" s="228">
        <v>387248.67</v>
      </c>
      <c r="K7364" s="228">
        <v>76588.800000000003</v>
      </c>
      <c r="L7364" s="228">
        <v>2376848.2200000002</v>
      </c>
    </row>
    <row r="7365" spans="1:12">
      <c r="A7365" s="228">
        <v>2013</v>
      </c>
      <c r="B7365" s="228" t="s">
        <v>193</v>
      </c>
      <c r="C7365" s="228" t="s">
        <v>63</v>
      </c>
      <c r="D7365" s="228" t="s">
        <v>205</v>
      </c>
      <c r="E7365" s="228">
        <v>10</v>
      </c>
      <c r="F7365" s="228">
        <v>67649</v>
      </c>
      <c r="G7365" s="228">
        <v>1068</v>
      </c>
      <c r="H7365" s="228">
        <v>1806</v>
      </c>
      <c r="I7365" s="228">
        <v>1495308.41</v>
      </c>
      <c r="J7365" s="228">
        <v>313210.94</v>
      </c>
      <c r="K7365" s="228">
        <v>199558</v>
      </c>
      <c r="L7365" s="228">
        <v>2252564.0699999998</v>
      </c>
    </row>
    <row r="7366" spans="1:12">
      <c r="A7366" s="228">
        <v>2013</v>
      </c>
      <c r="B7366" s="228" t="s">
        <v>193</v>
      </c>
      <c r="C7366" s="228" t="s">
        <v>63</v>
      </c>
      <c r="D7366" s="228" t="s">
        <v>205</v>
      </c>
      <c r="E7366" s="228">
        <v>15</v>
      </c>
      <c r="F7366" s="228">
        <v>68153</v>
      </c>
      <c r="G7366" s="228">
        <v>1663</v>
      </c>
      <c r="H7366" s="228">
        <v>3134</v>
      </c>
      <c r="I7366" s="228">
        <v>2801343.7</v>
      </c>
      <c r="J7366" s="228">
        <v>618121.72</v>
      </c>
      <c r="K7366" s="228">
        <v>537632</v>
      </c>
      <c r="L7366" s="228">
        <v>4616704.74</v>
      </c>
    </row>
    <row r="7367" spans="1:12">
      <c r="A7367" s="228">
        <v>2013</v>
      </c>
      <c r="B7367" s="228" t="s">
        <v>193</v>
      </c>
      <c r="C7367" s="228" t="s">
        <v>63</v>
      </c>
      <c r="D7367" s="228" t="s">
        <v>205</v>
      </c>
      <c r="E7367" s="228">
        <v>20</v>
      </c>
      <c r="F7367" s="228">
        <v>52334</v>
      </c>
      <c r="G7367" s="228">
        <v>1487</v>
      </c>
      <c r="H7367" s="228">
        <v>2999</v>
      </c>
      <c r="I7367" s="228">
        <v>2593321.46</v>
      </c>
      <c r="J7367" s="228">
        <v>592593.28</v>
      </c>
      <c r="K7367" s="228">
        <v>444791</v>
      </c>
      <c r="L7367" s="228">
        <v>4193955.89</v>
      </c>
    </row>
    <row r="7368" spans="1:12">
      <c r="A7368" s="228">
        <v>2013</v>
      </c>
      <c r="B7368" s="228" t="s">
        <v>193</v>
      </c>
      <c r="C7368" s="228" t="s">
        <v>63</v>
      </c>
      <c r="D7368" s="228" t="s">
        <v>205</v>
      </c>
      <c r="E7368" s="228">
        <v>25</v>
      </c>
      <c r="F7368" s="228">
        <v>47783</v>
      </c>
      <c r="G7368" s="228">
        <v>1323</v>
      </c>
      <c r="H7368" s="228">
        <v>2920</v>
      </c>
      <c r="I7368" s="228">
        <v>2275770.91</v>
      </c>
      <c r="J7368" s="228">
        <v>531753.59</v>
      </c>
      <c r="K7368" s="228">
        <v>370111</v>
      </c>
      <c r="L7368" s="228">
        <v>3929719.41</v>
      </c>
    </row>
    <row r="7369" spans="1:12">
      <c r="A7369" s="228">
        <v>2013</v>
      </c>
      <c r="B7369" s="228" t="s">
        <v>193</v>
      </c>
      <c r="C7369" s="228" t="s">
        <v>63</v>
      </c>
      <c r="D7369" s="228" t="s">
        <v>205</v>
      </c>
      <c r="E7369" s="228">
        <v>30</v>
      </c>
      <c r="F7369" s="228">
        <v>66391</v>
      </c>
      <c r="G7369" s="228">
        <v>1836</v>
      </c>
      <c r="H7369" s="228">
        <v>4464</v>
      </c>
      <c r="I7369" s="228">
        <v>3334585.76</v>
      </c>
      <c r="J7369" s="228">
        <v>762977.9</v>
      </c>
      <c r="K7369" s="228">
        <v>586770.25</v>
      </c>
      <c r="L7369" s="228">
        <v>5641104.7199999997</v>
      </c>
    </row>
    <row r="7370" spans="1:12">
      <c r="A7370" s="228">
        <v>2013</v>
      </c>
      <c r="B7370" s="228" t="s">
        <v>193</v>
      </c>
      <c r="C7370" s="228" t="s">
        <v>63</v>
      </c>
      <c r="D7370" s="228" t="s">
        <v>205</v>
      </c>
      <c r="E7370" s="228">
        <v>35</v>
      </c>
      <c r="F7370" s="228">
        <v>69042</v>
      </c>
      <c r="G7370" s="228">
        <v>2558</v>
      </c>
      <c r="H7370" s="228">
        <v>5157</v>
      </c>
      <c r="I7370" s="228">
        <v>4470234.45</v>
      </c>
      <c r="J7370" s="228">
        <v>1112771.06</v>
      </c>
      <c r="K7370" s="228">
        <v>815812</v>
      </c>
      <c r="L7370" s="228">
        <v>7602346.5300000003</v>
      </c>
    </row>
    <row r="7371" spans="1:12">
      <c r="A7371" s="228">
        <v>2013</v>
      </c>
      <c r="B7371" s="228" t="s">
        <v>193</v>
      </c>
      <c r="C7371" s="228" t="s">
        <v>63</v>
      </c>
      <c r="D7371" s="228" t="s">
        <v>205</v>
      </c>
      <c r="E7371" s="228">
        <v>40</v>
      </c>
      <c r="F7371" s="228">
        <v>76716</v>
      </c>
      <c r="G7371" s="228">
        <v>3582</v>
      </c>
      <c r="H7371" s="228">
        <v>7740</v>
      </c>
      <c r="I7371" s="228">
        <v>5965186.4100000001</v>
      </c>
      <c r="J7371" s="228">
        <v>1500602.47</v>
      </c>
      <c r="K7371" s="228">
        <v>1300674.7</v>
      </c>
      <c r="L7371" s="228">
        <v>10484464.9</v>
      </c>
    </row>
    <row r="7372" spans="1:12">
      <c r="A7372" s="228">
        <v>2013</v>
      </c>
      <c r="B7372" s="228" t="s">
        <v>193</v>
      </c>
      <c r="C7372" s="228" t="s">
        <v>63</v>
      </c>
      <c r="D7372" s="228" t="s">
        <v>205</v>
      </c>
      <c r="E7372" s="228">
        <v>45</v>
      </c>
      <c r="F7372" s="228">
        <v>72709</v>
      </c>
      <c r="G7372" s="228">
        <v>4083</v>
      </c>
      <c r="H7372" s="228">
        <v>8296</v>
      </c>
      <c r="I7372" s="228">
        <v>7315325.3700000001</v>
      </c>
      <c r="J7372" s="228">
        <v>1952906.06</v>
      </c>
      <c r="K7372" s="228">
        <v>1670613.5</v>
      </c>
      <c r="L7372" s="228">
        <v>12739685.460000001</v>
      </c>
    </row>
    <row r="7373" spans="1:12">
      <c r="A7373" s="228">
        <v>2013</v>
      </c>
      <c r="B7373" s="228" t="s">
        <v>193</v>
      </c>
      <c r="C7373" s="228" t="s">
        <v>63</v>
      </c>
      <c r="D7373" s="228" t="s">
        <v>205</v>
      </c>
      <c r="E7373" s="228">
        <v>50</v>
      </c>
      <c r="F7373" s="228">
        <v>77267</v>
      </c>
      <c r="G7373" s="228">
        <v>5934</v>
      </c>
      <c r="H7373" s="228">
        <v>11991</v>
      </c>
      <c r="I7373" s="228">
        <v>10844248.189999999</v>
      </c>
      <c r="J7373" s="228">
        <v>2969919.37</v>
      </c>
      <c r="K7373" s="228">
        <v>2751526.05</v>
      </c>
      <c r="L7373" s="228">
        <v>19076057.02</v>
      </c>
    </row>
    <row r="7374" spans="1:12">
      <c r="A7374" s="228">
        <v>2013</v>
      </c>
      <c r="B7374" s="228" t="s">
        <v>193</v>
      </c>
      <c r="C7374" s="228" t="s">
        <v>63</v>
      </c>
      <c r="D7374" s="228" t="s">
        <v>205</v>
      </c>
      <c r="E7374" s="228">
        <v>55</v>
      </c>
      <c r="F7374" s="228">
        <v>72086</v>
      </c>
      <c r="G7374" s="228">
        <v>7889</v>
      </c>
      <c r="H7374" s="228">
        <v>16917</v>
      </c>
      <c r="I7374" s="228">
        <v>15185372.26</v>
      </c>
      <c r="J7374" s="228">
        <v>3978513.68</v>
      </c>
      <c r="K7374" s="228">
        <v>3734917.25</v>
      </c>
      <c r="L7374" s="228">
        <v>25982741.84</v>
      </c>
    </row>
    <row r="7375" spans="1:12">
      <c r="A7375" s="228">
        <v>2013</v>
      </c>
      <c r="B7375" s="228" t="s">
        <v>193</v>
      </c>
      <c r="C7375" s="228" t="s">
        <v>63</v>
      </c>
      <c r="D7375" s="228" t="s">
        <v>205</v>
      </c>
      <c r="E7375" s="228">
        <v>60</v>
      </c>
      <c r="F7375" s="228">
        <v>68499</v>
      </c>
      <c r="G7375" s="228">
        <v>9657</v>
      </c>
      <c r="H7375" s="228">
        <v>20857</v>
      </c>
      <c r="I7375" s="228">
        <v>19851835.32</v>
      </c>
      <c r="J7375" s="228">
        <v>5241050.4800000004</v>
      </c>
      <c r="K7375" s="228">
        <v>5350247.7699999996</v>
      </c>
      <c r="L7375" s="228">
        <v>34057674.049999997</v>
      </c>
    </row>
    <row r="7376" spans="1:12">
      <c r="A7376" s="228">
        <v>2013</v>
      </c>
      <c r="B7376" s="228" t="s">
        <v>193</v>
      </c>
      <c r="C7376" s="228" t="s">
        <v>63</v>
      </c>
      <c r="D7376" s="228" t="s">
        <v>205</v>
      </c>
      <c r="E7376" s="228">
        <v>65</v>
      </c>
      <c r="F7376" s="228">
        <v>57634</v>
      </c>
      <c r="G7376" s="228">
        <v>12138</v>
      </c>
      <c r="H7376" s="228">
        <v>27794</v>
      </c>
      <c r="I7376" s="228">
        <v>25692527.879999999</v>
      </c>
      <c r="J7376" s="228">
        <v>6464378.5700000003</v>
      </c>
      <c r="K7376" s="228">
        <v>7317128.8399999999</v>
      </c>
      <c r="L7376" s="228">
        <v>43531791.789999999</v>
      </c>
    </row>
    <row r="7377" spans="1:12">
      <c r="A7377" s="228">
        <v>2013</v>
      </c>
      <c r="B7377" s="228" t="s">
        <v>193</v>
      </c>
      <c r="C7377" s="228" t="s">
        <v>63</v>
      </c>
      <c r="D7377" s="228" t="s">
        <v>205</v>
      </c>
      <c r="E7377" s="228">
        <v>70</v>
      </c>
      <c r="F7377" s="228">
        <v>38633</v>
      </c>
      <c r="G7377" s="228">
        <v>10291</v>
      </c>
      <c r="H7377" s="228">
        <v>26899</v>
      </c>
      <c r="I7377" s="228">
        <v>23077635.920000002</v>
      </c>
      <c r="J7377" s="228">
        <v>5587253.1399999997</v>
      </c>
      <c r="K7377" s="228">
        <v>6524489.25</v>
      </c>
      <c r="L7377" s="228">
        <v>37629644.390000001</v>
      </c>
    </row>
    <row r="7378" spans="1:12">
      <c r="A7378" s="228">
        <v>2013</v>
      </c>
      <c r="B7378" s="228" t="s">
        <v>193</v>
      </c>
      <c r="C7378" s="228" t="s">
        <v>63</v>
      </c>
      <c r="D7378" s="228" t="s">
        <v>205</v>
      </c>
      <c r="E7378" s="228">
        <v>75</v>
      </c>
      <c r="F7378" s="228">
        <v>25749</v>
      </c>
      <c r="G7378" s="228">
        <v>8969</v>
      </c>
      <c r="H7378" s="228">
        <v>26107</v>
      </c>
      <c r="I7378" s="228">
        <v>21771056.690000001</v>
      </c>
      <c r="J7378" s="228">
        <v>4922409.59</v>
      </c>
      <c r="K7378" s="228">
        <v>4827468</v>
      </c>
      <c r="L7378" s="228">
        <v>33658127.299999997</v>
      </c>
    </row>
    <row r="7379" spans="1:12">
      <c r="A7379" s="228">
        <v>2013</v>
      </c>
      <c r="B7379" s="228" t="s">
        <v>193</v>
      </c>
      <c r="C7379" s="228" t="s">
        <v>63</v>
      </c>
      <c r="D7379" s="228" t="s">
        <v>205</v>
      </c>
      <c r="E7379" s="228">
        <v>80</v>
      </c>
      <c r="F7379" s="228">
        <v>17284</v>
      </c>
      <c r="G7379" s="228">
        <v>7256</v>
      </c>
      <c r="H7379" s="228">
        <v>25995</v>
      </c>
      <c r="I7379" s="228">
        <v>17971051.670000002</v>
      </c>
      <c r="J7379" s="228">
        <v>3555310.54</v>
      </c>
      <c r="K7379" s="228">
        <v>3203187.8</v>
      </c>
      <c r="L7379" s="228">
        <v>26090943.5</v>
      </c>
    </row>
    <row r="7380" spans="1:12">
      <c r="A7380" s="228">
        <v>2013</v>
      </c>
      <c r="B7380" s="228" t="s">
        <v>193</v>
      </c>
      <c r="C7380" s="228" t="s">
        <v>63</v>
      </c>
      <c r="D7380" s="228" t="s">
        <v>205</v>
      </c>
      <c r="E7380" s="228">
        <v>85</v>
      </c>
      <c r="F7380" s="228">
        <v>8136</v>
      </c>
      <c r="G7380" s="228">
        <v>3320</v>
      </c>
      <c r="H7380" s="228">
        <v>13723</v>
      </c>
      <c r="I7380" s="228">
        <v>8712038.0800000001</v>
      </c>
      <c r="J7380" s="228">
        <v>1649336.03</v>
      </c>
      <c r="K7380" s="228">
        <v>1595691.4</v>
      </c>
      <c r="L7380" s="228">
        <v>12522020.460000001</v>
      </c>
    </row>
    <row r="7381" spans="1:12">
      <c r="A7381" s="228">
        <v>2013</v>
      </c>
      <c r="B7381" s="228" t="s">
        <v>193</v>
      </c>
      <c r="C7381" s="228" t="s">
        <v>63</v>
      </c>
      <c r="D7381" s="228" t="s">
        <v>205</v>
      </c>
      <c r="E7381" s="228">
        <v>90</v>
      </c>
      <c r="F7381" s="228">
        <v>1695</v>
      </c>
      <c r="G7381" s="228">
        <v>616</v>
      </c>
      <c r="H7381" s="228">
        <v>3722</v>
      </c>
      <c r="I7381" s="228">
        <v>2176207.79</v>
      </c>
      <c r="J7381" s="228">
        <v>284639.07</v>
      </c>
      <c r="K7381" s="228">
        <v>134114</v>
      </c>
      <c r="L7381" s="228">
        <v>2692663.46</v>
      </c>
    </row>
    <row r="7382" spans="1:12">
      <c r="A7382" s="228">
        <v>2013</v>
      </c>
      <c r="B7382" s="228" t="s">
        <v>193</v>
      </c>
      <c r="C7382" s="228" t="s">
        <v>63</v>
      </c>
      <c r="D7382" s="228" t="s">
        <v>205</v>
      </c>
      <c r="E7382" s="228">
        <v>95</v>
      </c>
      <c r="F7382" s="228">
        <v>352</v>
      </c>
      <c r="G7382" s="228">
        <v>78</v>
      </c>
      <c r="H7382" s="228">
        <v>827</v>
      </c>
      <c r="I7382" s="228">
        <v>424333</v>
      </c>
      <c r="J7382" s="228">
        <v>47812.2</v>
      </c>
      <c r="K7382" s="228">
        <v>9109</v>
      </c>
      <c r="L7382" s="228">
        <v>509380.29</v>
      </c>
    </row>
    <row r="7383" spans="1:12">
      <c r="A7383" s="228">
        <v>2013</v>
      </c>
      <c r="B7383" s="228" t="s">
        <v>193</v>
      </c>
      <c r="C7383" s="228" t="s">
        <v>63</v>
      </c>
      <c r="D7383" s="228" t="s">
        <v>206</v>
      </c>
      <c r="E7383" s="228">
        <v>0</v>
      </c>
      <c r="F7383" s="228">
        <v>59800</v>
      </c>
      <c r="G7383" s="228">
        <v>1918</v>
      </c>
      <c r="H7383" s="228">
        <v>7037</v>
      </c>
      <c r="I7383" s="228">
        <v>5788570.9199999999</v>
      </c>
      <c r="J7383" s="228">
        <v>630659.44999999995</v>
      </c>
      <c r="K7383" s="228">
        <v>107996</v>
      </c>
      <c r="L7383" s="228">
        <v>6849977.4699999997</v>
      </c>
    </row>
    <row r="7384" spans="1:12">
      <c r="A7384" s="228">
        <v>2013</v>
      </c>
      <c r="B7384" s="228" t="s">
        <v>193</v>
      </c>
      <c r="C7384" s="228" t="s">
        <v>63</v>
      </c>
      <c r="D7384" s="228" t="s">
        <v>206</v>
      </c>
      <c r="E7384" s="228">
        <v>5</v>
      </c>
      <c r="F7384" s="228">
        <v>65713</v>
      </c>
      <c r="G7384" s="228">
        <v>1005</v>
      </c>
      <c r="H7384" s="228">
        <v>1497</v>
      </c>
      <c r="I7384" s="228">
        <v>1251530.49</v>
      </c>
      <c r="J7384" s="228">
        <v>274908.45</v>
      </c>
      <c r="K7384" s="228">
        <v>155798</v>
      </c>
      <c r="L7384" s="228">
        <v>1885721.11</v>
      </c>
    </row>
    <row r="7385" spans="1:12">
      <c r="A7385" s="228">
        <v>2013</v>
      </c>
      <c r="B7385" s="228" t="s">
        <v>193</v>
      </c>
      <c r="C7385" s="228" t="s">
        <v>63</v>
      </c>
      <c r="D7385" s="228" t="s">
        <v>206</v>
      </c>
      <c r="E7385" s="228">
        <v>10</v>
      </c>
      <c r="F7385" s="228">
        <v>63806</v>
      </c>
      <c r="G7385" s="228">
        <v>1003</v>
      </c>
      <c r="H7385" s="228">
        <v>1799</v>
      </c>
      <c r="I7385" s="228">
        <v>1388314.99</v>
      </c>
      <c r="J7385" s="228">
        <v>294145.14</v>
      </c>
      <c r="K7385" s="228">
        <v>216301</v>
      </c>
      <c r="L7385" s="228">
        <v>2136611.4700000002</v>
      </c>
    </row>
    <row r="7386" spans="1:12">
      <c r="A7386" s="228">
        <v>2013</v>
      </c>
      <c r="B7386" s="228" t="s">
        <v>193</v>
      </c>
      <c r="C7386" s="228" t="s">
        <v>63</v>
      </c>
      <c r="D7386" s="228" t="s">
        <v>206</v>
      </c>
      <c r="E7386" s="228">
        <v>15</v>
      </c>
      <c r="F7386" s="228">
        <v>65141</v>
      </c>
      <c r="G7386" s="228">
        <v>2113</v>
      </c>
      <c r="H7386" s="228">
        <v>5015</v>
      </c>
      <c r="I7386" s="228">
        <v>3617971.64</v>
      </c>
      <c r="J7386" s="228">
        <v>676374.93</v>
      </c>
      <c r="K7386" s="228">
        <v>268672.5</v>
      </c>
      <c r="L7386" s="228">
        <v>5172023.5</v>
      </c>
    </row>
    <row r="7387" spans="1:12">
      <c r="A7387" s="228">
        <v>2013</v>
      </c>
      <c r="B7387" s="228" t="s">
        <v>193</v>
      </c>
      <c r="C7387" s="228" t="s">
        <v>63</v>
      </c>
      <c r="D7387" s="228" t="s">
        <v>206</v>
      </c>
      <c r="E7387" s="228">
        <v>20</v>
      </c>
      <c r="F7387" s="228">
        <v>55345</v>
      </c>
      <c r="G7387" s="228">
        <v>2919</v>
      </c>
      <c r="H7387" s="228">
        <v>7048</v>
      </c>
      <c r="I7387" s="228">
        <v>5026156.88</v>
      </c>
      <c r="J7387" s="228">
        <v>1014008.67</v>
      </c>
      <c r="K7387" s="228">
        <v>561398.15</v>
      </c>
      <c r="L7387" s="228">
        <v>7499461.7199999997</v>
      </c>
    </row>
    <row r="7388" spans="1:12">
      <c r="A7388" s="228">
        <v>2013</v>
      </c>
      <c r="B7388" s="228" t="s">
        <v>193</v>
      </c>
      <c r="C7388" s="228" t="s">
        <v>63</v>
      </c>
      <c r="D7388" s="228" t="s">
        <v>206</v>
      </c>
      <c r="E7388" s="228">
        <v>25</v>
      </c>
      <c r="F7388" s="228">
        <v>56698</v>
      </c>
      <c r="G7388" s="228">
        <v>4124</v>
      </c>
      <c r="H7388" s="228">
        <v>12641</v>
      </c>
      <c r="I7388" s="228">
        <v>10013779.029999999</v>
      </c>
      <c r="J7388" s="228">
        <v>2625457.5699999998</v>
      </c>
      <c r="K7388" s="228">
        <v>588502.03</v>
      </c>
      <c r="L7388" s="228">
        <v>15264680.09</v>
      </c>
    </row>
    <row r="7389" spans="1:12">
      <c r="A7389" s="228">
        <v>2013</v>
      </c>
      <c r="B7389" s="228" t="s">
        <v>193</v>
      </c>
      <c r="C7389" s="228" t="s">
        <v>63</v>
      </c>
      <c r="D7389" s="228" t="s">
        <v>206</v>
      </c>
      <c r="E7389" s="228">
        <v>30</v>
      </c>
      <c r="F7389" s="228">
        <v>74392</v>
      </c>
      <c r="G7389" s="228">
        <v>6611</v>
      </c>
      <c r="H7389" s="228">
        <v>20568</v>
      </c>
      <c r="I7389" s="228">
        <v>16951130</v>
      </c>
      <c r="J7389" s="228">
        <v>4336299.0999999996</v>
      </c>
      <c r="K7389" s="228">
        <v>677674.35</v>
      </c>
      <c r="L7389" s="228">
        <v>25100183.550000001</v>
      </c>
    </row>
    <row r="7390" spans="1:12">
      <c r="A7390" s="228">
        <v>2013</v>
      </c>
      <c r="B7390" s="228" t="s">
        <v>193</v>
      </c>
      <c r="C7390" s="228" t="s">
        <v>63</v>
      </c>
      <c r="D7390" s="228" t="s">
        <v>206</v>
      </c>
      <c r="E7390" s="228">
        <v>35</v>
      </c>
      <c r="F7390" s="228">
        <v>75659</v>
      </c>
      <c r="G7390" s="228">
        <v>6590</v>
      </c>
      <c r="H7390" s="228">
        <v>17577</v>
      </c>
      <c r="I7390" s="228">
        <v>14542693.720000001</v>
      </c>
      <c r="J7390" s="228">
        <v>3550103.58</v>
      </c>
      <c r="K7390" s="228">
        <v>1254757.98</v>
      </c>
      <c r="L7390" s="228">
        <v>22404646.510000002</v>
      </c>
    </row>
    <row r="7391" spans="1:12">
      <c r="A7391" s="228">
        <v>2013</v>
      </c>
      <c r="B7391" s="228" t="s">
        <v>193</v>
      </c>
      <c r="C7391" s="228" t="s">
        <v>63</v>
      </c>
      <c r="D7391" s="228" t="s">
        <v>206</v>
      </c>
      <c r="E7391" s="228">
        <v>40</v>
      </c>
      <c r="F7391" s="228">
        <v>83996</v>
      </c>
      <c r="G7391" s="228">
        <v>6442</v>
      </c>
      <c r="H7391" s="228">
        <v>15302</v>
      </c>
      <c r="I7391" s="228">
        <v>12342255.060000001</v>
      </c>
      <c r="J7391" s="228">
        <v>2920691.4</v>
      </c>
      <c r="K7391" s="228">
        <v>1581918.25</v>
      </c>
      <c r="L7391" s="228">
        <v>19798585.289999999</v>
      </c>
    </row>
    <row r="7392" spans="1:12">
      <c r="A7392" s="228">
        <v>2013</v>
      </c>
      <c r="B7392" s="228" t="s">
        <v>193</v>
      </c>
      <c r="C7392" s="228" t="s">
        <v>63</v>
      </c>
      <c r="D7392" s="228" t="s">
        <v>206</v>
      </c>
      <c r="E7392" s="228">
        <v>45</v>
      </c>
      <c r="F7392" s="228">
        <v>78243</v>
      </c>
      <c r="G7392" s="228">
        <v>6446</v>
      </c>
      <c r="H7392" s="228">
        <v>14473</v>
      </c>
      <c r="I7392" s="228">
        <v>11682382.630000001</v>
      </c>
      <c r="J7392" s="228">
        <v>2780681.15</v>
      </c>
      <c r="K7392" s="228">
        <v>2001067.18</v>
      </c>
      <c r="L7392" s="228">
        <v>19126644.890000001</v>
      </c>
    </row>
    <row r="7393" spans="1:12">
      <c r="A7393" s="228">
        <v>2013</v>
      </c>
      <c r="B7393" s="228" t="s">
        <v>193</v>
      </c>
      <c r="C7393" s="228" t="s">
        <v>63</v>
      </c>
      <c r="D7393" s="228" t="s">
        <v>206</v>
      </c>
      <c r="E7393" s="228">
        <v>50</v>
      </c>
      <c r="F7393" s="228">
        <v>83805</v>
      </c>
      <c r="G7393" s="228">
        <v>8177</v>
      </c>
      <c r="H7393" s="228">
        <v>18715</v>
      </c>
      <c r="I7393" s="228">
        <v>15414619.15</v>
      </c>
      <c r="J7393" s="228">
        <v>3724820.23</v>
      </c>
      <c r="K7393" s="228">
        <v>2999073.64</v>
      </c>
      <c r="L7393" s="228">
        <v>25631587.309999999</v>
      </c>
    </row>
    <row r="7394" spans="1:12">
      <c r="A7394" s="228">
        <v>2013</v>
      </c>
      <c r="B7394" s="228" t="s">
        <v>193</v>
      </c>
      <c r="C7394" s="228" t="s">
        <v>63</v>
      </c>
      <c r="D7394" s="228" t="s">
        <v>206</v>
      </c>
      <c r="E7394" s="228">
        <v>55</v>
      </c>
      <c r="F7394" s="228">
        <v>78107</v>
      </c>
      <c r="G7394" s="228">
        <v>9137</v>
      </c>
      <c r="H7394" s="228">
        <v>19458</v>
      </c>
      <c r="I7394" s="228">
        <v>16327013.57</v>
      </c>
      <c r="J7394" s="228">
        <v>4197884.5199999996</v>
      </c>
      <c r="K7394" s="228">
        <v>3561827.65</v>
      </c>
      <c r="L7394" s="228">
        <v>27610025.34</v>
      </c>
    </row>
    <row r="7395" spans="1:12">
      <c r="A7395" s="228">
        <v>2013</v>
      </c>
      <c r="B7395" s="228" t="s">
        <v>193</v>
      </c>
      <c r="C7395" s="228" t="s">
        <v>63</v>
      </c>
      <c r="D7395" s="228" t="s">
        <v>206</v>
      </c>
      <c r="E7395" s="228">
        <v>60</v>
      </c>
      <c r="F7395" s="228">
        <v>72959</v>
      </c>
      <c r="G7395" s="228">
        <v>10751</v>
      </c>
      <c r="H7395" s="228">
        <v>24099</v>
      </c>
      <c r="I7395" s="228">
        <v>20080569.260000002</v>
      </c>
      <c r="J7395" s="228">
        <v>5073916.79</v>
      </c>
      <c r="K7395" s="228">
        <v>5130772.3499999996</v>
      </c>
      <c r="L7395" s="228">
        <v>34323499.200000003</v>
      </c>
    </row>
    <row r="7396" spans="1:12">
      <c r="A7396" s="228">
        <v>2013</v>
      </c>
      <c r="B7396" s="228" t="s">
        <v>193</v>
      </c>
      <c r="C7396" s="228" t="s">
        <v>63</v>
      </c>
      <c r="D7396" s="228" t="s">
        <v>206</v>
      </c>
      <c r="E7396" s="228">
        <v>65</v>
      </c>
      <c r="F7396" s="228">
        <v>60772</v>
      </c>
      <c r="G7396" s="228">
        <v>11103</v>
      </c>
      <c r="H7396" s="228">
        <v>27028</v>
      </c>
      <c r="I7396" s="228">
        <v>22990493.34</v>
      </c>
      <c r="J7396" s="228">
        <v>5577761.1200000001</v>
      </c>
      <c r="K7396" s="228">
        <v>6501768.6799999997</v>
      </c>
      <c r="L7396" s="228">
        <v>38583787.329999998</v>
      </c>
    </row>
    <row r="7397" spans="1:12">
      <c r="A7397" s="228">
        <v>2013</v>
      </c>
      <c r="B7397" s="228" t="s">
        <v>193</v>
      </c>
      <c r="C7397" s="228" t="s">
        <v>63</v>
      </c>
      <c r="D7397" s="228" t="s">
        <v>206</v>
      </c>
      <c r="E7397" s="228">
        <v>70</v>
      </c>
      <c r="F7397" s="228">
        <v>41084</v>
      </c>
      <c r="G7397" s="228">
        <v>9497</v>
      </c>
      <c r="H7397" s="228">
        <v>25350</v>
      </c>
      <c r="I7397" s="228">
        <v>20210734.199999999</v>
      </c>
      <c r="J7397" s="228">
        <v>4991738.0599999996</v>
      </c>
      <c r="K7397" s="228">
        <v>5421279.4000000004</v>
      </c>
      <c r="L7397" s="228">
        <v>33245396.530000001</v>
      </c>
    </row>
    <row r="7398" spans="1:12">
      <c r="A7398" s="228">
        <v>2013</v>
      </c>
      <c r="B7398" s="228" t="s">
        <v>193</v>
      </c>
      <c r="C7398" s="228" t="s">
        <v>63</v>
      </c>
      <c r="D7398" s="228" t="s">
        <v>206</v>
      </c>
      <c r="E7398" s="228">
        <v>75</v>
      </c>
      <c r="F7398" s="228">
        <v>28893</v>
      </c>
      <c r="G7398" s="228">
        <v>8040</v>
      </c>
      <c r="H7398" s="228">
        <v>27777</v>
      </c>
      <c r="I7398" s="228">
        <v>20104046.960000001</v>
      </c>
      <c r="J7398" s="228">
        <v>4227537.12</v>
      </c>
      <c r="K7398" s="228">
        <v>4499969.76</v>
      </c>
      <c r="L7398" s="228">
        <v>30902236.219999999</v>
      </c>
    </row>
    <row r="7399" spans="1:12">
      <c r="A7399" s="228">
        <v>2013</v>
      </c>
      <c r="B7399" s="228" t="s">
        <v>193</v>
      </c>
      <c r="C7399" s="228" t="s">
        <v>63</v>
      </c>
      <c r="D7399" s="228" t="s">
        <v>206</v>
      </c>
      <c r="E7399" s="228">
        <v>80</v>
      </c>
      <c r="F7399" s="228">
        <v>21128</v>
      </c>
      <c r="G7399" s="228">
        <v>6433</v>
      </c>
      <c r="H7399" s="228">
        <v>26551</v>
      </c>
      <c r="I7399" s="228">
        <v>18148064.98</v>
      </c>
      <c r="J7399" s="228">
        <v>3423603.29</v>
      </c>
      <c r="K7399" s="228">
        <v>3361002.75</v>
      </c>
      <c r="L7399" s="228">
        <v>26383437.77</v>
      </c>
    </row>
    <row r="7400" spans="1:12">
      <c r="A7400" s="228">
        <v>2013</v>
      </c>
      <c r="B7400" s="228" t="s">
        <v>193</v>
      </c>
      <c r="C7400" s="228" t="s">
        <v>63</v>
      </c>
      <c r="D7400" s="228" t="s">
        <v>206</v>
      </c>
      <c r="E7400" s="228">
        <v>85</v>
      </c>
      <c r="F7400" s="228">
        <v>12641</v>
      </c>
      <c r="G7400" s="228">
        <v>3293</v>
      </c>
      <c r="H7400" s="228">
        <v>18906</v>
      </c>
      <c r="I7400" s="228">
        <v>11553476.439999999</v>
      </c>
      <c r="J7400" s="228">
        <v>1856853.53</v>
      </c>
      <c r="K7400" s="228">
        <v>1138738</v>
      </c>
      <c r="L7400" s="228">
        <v>15358837.24</v>
      </c>
    </row>
    <row r="7401" spans="1:12">
      <c r="A7401" s="228">
        <v>2013</v>
      </c>
      <c r="B7401" s="228" t="s">
        <v>193</v>
      </c>
      <c r="C7401" s="228" t="s">
        <v>63</v>
      </c>
      <c r="D7401" s="228" t="s">
        <v>206</v>
      </c>
      <c r="E7401" s="228">
        <v>90</v>
      </c>
      <c r="F7401" s="228">
        <v>5105</v>
      </c>
      <c r="G7401" s="228">
        <v>1288</v>
      </c>
      <c r="H7401" s="228">
        <v>8497</v>
      </c>
      <c r="I7401" s="228">
        <v>4571505.33</v>
      </c>
      <c r="J7401" s="228">
        <v>659909.52</v>
      </c>
      <c r="K7401" s="228">
        <v>318509</v>
      </c>
      <c r="L7401" s="228">
        <v>5809709.3899999997</v>
      </c>
    </row>
    <row r="7402" spans="1:12">
      <c r="A7402" s="228">
        <v>2013</v>
      </c>
      <c r="B7402" s="228" t="s">
        <v>193</v>
      </c>
      <c r="C7402" s="228" t="s">
        <v>63</v>
      </c>
      <c r="D7402" s="228" t="s">
        <v>206</v>
      </c>
      <c r="E7402" s="228">
        <v>95</v>
      </c>
      <c r="F7402" s="228">
        <v>1528</v>
      </c>
      <c r="G7402" s="228">
        <v>314</v>
      </c>
      <c r="H7402" s="228">
        <v>2677</v>
      </c>
      <c r="I7402" s="228">
        <v>1400422.3</v>
      </c>
      <c r="J7402" s="228">
        <v>161837.44</v>
      </c>
      <c r="K7402" s="228">
        <v>51969</v>
      </c>
      <c r="L7402" s="228">
        <v>1691452.34</v>
      </c>
    </row>
    <row r="7403" spans="1:12">
      <c r="A7403" s="228">
        <v>2013</v>
      </c>
      <c r="B7403" s="228" t="s">
        <v>193</v>
      </c>
      <c r="C7403" s="228" t="s">
        <v>64</v>
      </c>
      <c r="D7403" s="228" t="s">
        <v>205</v>
      </c>
      <c r="E7403" s="228">
        <v>0</v>
      </c>
      <c r="F7403" s="228">
        <v>19789</v>
      </c>
      <c r="G7403" s="228">
        <v>772</v>
      </c>
      <c r="H7403" s="228">
        <v>2713</v>
      </c>
      <c r="I7403" s="228">
        <v>1415138.2</v>
      </c>
      <c r="J7403" s="228">
        <v>289754.95</v>
      </c>
      <c r="K7403" s="228">
        <v>22569</v>
      </c>
      <c r="L7403" s="228">
        <v>1817013.55</v>
      </c>
    </row>
    <row r="7404" spans="1:12">
      <c r="A7404" s="228">
        <v>2013</v>
      </c>
      <c r="B7404" s="228" t="s">
        <v>193</v>
      </c>
      <c r="C7404" s="228" t="s">
        <v>64</v>
      </c>
      <c r="D7404" s="228" t="s">
        <v>205</v>
      </c>
      <c r="E7404" s="228">
        <v>5</v>
      </c>
      <c r="F7404" s="228">
        <v>21062</v>
      </c>
      <c r="G7404" s="228">
        <v>319</v>
      </c>
      <c r="H7404" s="228">
        <v>367</v>
      </c>
      <c r="I7404" s="228">
        <v>301891.05</v>
      </c>
      <c r="J7404" s="228">
        <v>120360.26</v>
      </c>
      <c r="K7404" s="228">
        <v>27386</v>
      </c>
      <c r="L7404" s="228">
        <v>477720.33</v>
      </c>
    </row>
    <row r="7405" spans="1:12">
      <c r="A7405" s="228">
        <v>2013</v>
      </c>
      <c r="B7405" s="228" t="s">
        <v>193</v>
      </c>
      <c r="C7405" s="228" t="s">
        <v>64</v>
      </c>
      <c r="D7405" s="228" t="s">
        <v>205</v>
      </c>
      <c r="E7405" s="228">
        <v>10</v>
      </c>
      <c r="F7405" s="228">
        <v>20790</v>
      </c>
      <c r="G7405" s="228">
        <v>250</v>
      </c>
      <c r="H7405" s="228">
        <v>322</v>
      </c>
      <c r="I7405" s="228">
        <v>287405.90000000002</v>
      </c>
      <c r="J7405" s="228">
        <v>120676.77</v>
      </c>
      <c r="K7405" s="228">
        <v>96385</v>
      </c>
      <c r="L7405" s="228">
        <v>525605.82999999996</v>
      </c>
    </row>
    <row r="7406" spans="1:12">
      <c r="A7406" s="228">
        <v>2013</v>
      </c>
      <c r="B7406" s="228" t="s">
        <v>193</v>
      </c>
      <c r="C7406" s="228" t="s">
        <v>64</v>
      </c>
      <c r="D7406" s="228" t="s">
        <v>205</v>
      </c>
      <c r="E7406" s="228">
        <v>15</v>
      </c>
      <c r="F7406" s="228">
        <v>22636</v>
      </c>
      <c r="G7406" s="228">
        <v>628</v>
      </c>
      <c r="H7406" s="228">
        <v>859</v>
      </c>
      <c r="I7406" s="228">
        <v>817635</v>
      </c>
      <c r="J7406" s="228">
        <v>286786.01</v>
      </c>
      <c r="K7406" s="228">
        <v>177571</v>
      </c>
      <c r="L7406" s="228">
        <v>1362140.98</v>
      </c>
    </row>
    <row r="7407" spans="1:12">
      <c r="A7407" s="228">
        <v>2013</v>
      </c>
      <c r="B7407" s="228" t="s">
        <v>193</v>
      </c>
      <c r="C7407" s="228" t="s">
        <v>64</v>
      </c>
      <c r="D7407" s="228" t="s">
        <v>205</v>
      </c>
      <c r="E7407" s="228">
        <v>20</v>
      </c>
      <c r="F7407" s="228">
        <v>21102</v>
      </c>
      <c r="G7407" s="228">
        <v>749</v>
      </c>
      <c r="H7407" s="228">
        <v>1077</v>
      </c>
      <c r="I7407" s="228">
        <v>1163759.8</v>
      </c>
      <c r="J7407" s="228">
        <v>441891.51</v>
      </c>
      <c r="K7407" s="228">
        <v>199238</v>
      </c>
      <c r="L7407" s="228">
        <v>1907612.56</v>
      </c>
    </row>
    <row r="7408" spans="1:12">
      <c r="A7408" s="228">
        <v>2013</v>
      </c>
      <c r="B7408" s="228" t="s">
        <v>193</v>
      </c>
      <c r="C7408" s="228" t="s">
        <v>64</v>
      </c>
      <c r="D7408" s="228" t="s">
        <v>205</v>
      </c>
      <c r="E7408" s="228">
        <v>25</v>
      </c>
      <c r="F7408" s="228">
        <v>17248</v>
      </c>
      <c r="G7408" s="228">
        <v>553</v>
      </c>
      <c r="H7408" s="228">
        <v>905</v>
      </c>
      <c r="I7408" s="228">
        <v>776168.65</v>
      </c>
      <c r="J7408" s="228">
        <v>314782.52</v>
      </c>
      <c r="K7408" s="228">
        <v>148012</v>
      </c>
      <c r="L7408" s="228">
        <v>1374200.67</v>
      </c>
    </row>
    <row r="7409" spans="1:12">
      <c r="A7409" s="228">
        <v>2013</v>
      </c>
      <c r="B7409" s="228" t="s">
        <v>193</v>
      </c>
      <c r="C7409" s="228" t="s">
        <v>64</v>
      </c>
      <c r="D7409" s="228" t="s">
        <v>205</v>
      </c>
      <c r="E7409" s="228">
        <v>30</v>
      </c>
      <c r="F7409" s="228">
        <v>21417</v>
      </c>
      <c r="G7409" s="228">
        <v>634</v>
      </c>
      <c r="H7409" s="228">
        <v>1069</v>
      </c>
      <c r="I7409" s="228">
        <v>835987.16</v>
      </c>
      <c r="J7409" s="228">
        <v>322519.42</v>
      </c>
      <c r="K7409" s="228">
        <v>165011</v>
      </c>
      <c r="L7409" s="228">
        <v>1498628.17</v>
      </c>
    </row>
    <row r="7410" spans="1:12">
      <c r="A7410" s="228">
        <v>2013</v>
      </c>
      <c r="B7410" s="228" t="s">
        <v>193</v>
      </c>
      <c r="C7410" s="228" t="s">
        <v>64</v>
      </c>
      <c r="D7410" s="228" t="s">
        <v>205</v>
      </c>
      <c r="E7410" s="228">
        <v>35</v>
      </c>
      <c r="F7410" s="228">
        <v>21728</v>
      </c>
      <c r="G7410" s="228">
        <v>907</v>
      </c>
      <c r="H7410" s="228">
        <v>1642</v>
      </c>
      <c r="I7410" s="228">
        <v>1202145.1499999999</v>
      </c>
      <c r="J7410" s="228">
        <v>429985.06</v>
      </c>
      <c r="K7410" s="228">
        <v>208087</v>
      </c>
      <c r="L7410" s="228">
        <v>2039999.52</v>
      </c>
    </row>
    <row r="7411" spans="1:12">
      <c r="A7411" s="228">
        <v>2013</v>
      </c>
      <c r="B7411" s="228" t="s">
        <v>193</v>
      </c>
      <c r="C7411" s="228" t="s">
        <v>64</v>
      </c>
      <c r="D7411" s="228" t="s">
        <v>205</v>
      </c>
      <c r="E7411" s="228">
        <v>40</v>
      </c>
      <c r="F7411" s="228">
        <v>24653</v>
      </c>
      <c r="G7411" s="228">
        <v>1050</v>
      </c>
      <c r="H7411" s="228">
        <v>1773</v>
      </c>
      <c r="I7411" s="228">
        <v>1510792.8</v>
      </c>
      <c r="J7411" s="228">
        <v>597526.14</v>
      </c>
      <c r="K7411" s="228">
        <v>238072</v>
      </c>
      <c r="L7411" s="228">
        <v>2606441.77</v>
      </c>
    </row>
    <row r="7412" spans="1:12">
      <c r="A7412" s="228">
        <v>2013</v>
      </c>
      <c r="B7412" s="228" t="s">
        <v>193</v>
      </c>
      <c r="C7412" s="228" t="s">
        <v>64</v>
      </c>
      <c r="D7412" s="228" t="s">
        <v>205</v>
      </c>
      <c r="E7412" s="228">
        <v>45</v>
      </c>
      <c r="F7412" s="228">
        <v>25125</v>
      </c>
      <c r="G7412" s="228">
        <v>1363</v>
      </c>
      <c r="H7412" s="228">
        <v>2311</v>
      </c>
      <c r="I7412" s="228">
        <v>2193772.17</v>
      </c>
      <c r="J7412" s="228">
        <v>763939.2</v>
      </c>
      <c r="K7412" s="228">
        <v>361986</v>
      </c>
      <c r="L7412" s="228">
        <v>3599493.73</v>
      </c>
    </row>
    <row r="7413" spans="1:12">
      <c r="A7413" s="228">
        <v>2013</v>
      </c>
      <c r="B7413" s="228" t="s">
        <v>193</v>
      </c>
      <c r="C7413" s="228" t="s">
        <v>64</v>
      </c>
      <c r="D7413" s="228" t="s">
        <v>205</v>
      </c>
      <c r="E7413" s="228">
        <v>50</v>
      </c>
      <c r="F7413" s="228">
        <v>28763</v>
      </c>
      <c r="G7413" s="228">
        <v>2049</v>
      </c>
      <c r="H7413" s="228">
        <v>4009</v>
      </c>
      <c r="I7413" s="228">
        <v>3419446.61</v>
      </c>
      <c r="J7413" s="228">
        <v>1169312.83</v>
      </c>
      <c r="K7413" s="228">
        <v>894495.65</v>
      </c>
      <c r="L7413" s="228">
        <v>5818226.4100000001</v>
      </c>
    </row>
    <row r="7414" spans="1:12">
      <c r="A7414" s="228">
        <v>2013</v>
      </c>
      <c r="B7414" s="228" t="s">
        <v>193</v>
      </c>
      <c r="C7414" s="228" t="s">
        <v>64</v>
      </c>
      <c r="D7414" s="228" t="s">
        <v>205</v>
      </c>
      <c r="E7414" s="228">
        <v>55</v>
      </c>
      <c r="F7414" s="228">
        <v>29075</v>
      </c>
      <c r="G7414" s="228">
        <v>3188</v>
      </c>
      <c r="H7414" s="228">
        <v>6177</v>
      </c>
      <c r="I7414" s="228">
        <v>5202187.1399999997</v>
      </c>
      <c r="J7414" s="228">
        <v>1637212.1599999999</v>
      </c>
      <c r="K7414" s="228">
        <v>1348597.15</v>
      </c>
      <c r="L7414" s="228">
        <v>8604581.9000000004</v>
      </c>
    </row>
    <row r="7415" spans="1:12">
      <c r="A7415" s="228">
        <v>2013</v>
      </c>
      <c r="B7415" s="228" t="s">
        <v>193</v>
      </c>
      <c r="C7415" s="228" t="s">
        <v>64</v>
      </c>
      <c r="D7415" s="228" t="s">
        <v>205</v>
      </c>
      <c r="E7415" s="228">
        <v>60</v>
      </c>
      <c r="F7415" s="228">
        <v>28474</v>
      </c>
      <c r="G7415" s="228">
        <v>3604</v>
      </c>
      <c r="H7415" s="228">
        <v>8032</v>
      </c>
      <c r="I7415" s="228">
        <v>7173133.4299999997</v>
      </c>
      <c r="J7415" s="228">
        <v>2144685.16</v>
      </c>
      <c r="K7415" s="228">
        <v>2146056.5</v>
      </c>
      <c r="L7415" s="228">
        <v>11994612.77</v>
      </c>
    </row>
    <row r="7416" spans="1:12">
      <c r="A7416" s="228">
        <v>2013</v>
      </c>
      <c r="B7416" s="228" t="s">
        <v>193</v>
      </c>
      <c r="C7416" s="228" t="s">
        <v>64</v>
      </c>
      <c r="D7416" s="228" t="s">
        <v>205</v>
      </c>
      <c r="E7416" s="228">
        <v>65</v>
      </c>
      <c r="F7416" s="228">
        <v>24903</v>
      </c>
      <c r="G7416" s="228">
        <v>4828</v>
      </c>
      <c r="H7416" s="228">
        <v>10658</v>
      </c>
      <c r="I7416" s="228">
        <v>8875778.5999999996</v>
      </c>
      <c r="J7416" s="228">
        <v>2637979.16</v>
      </c>
      <c r="K7416" s="228">
        <v>2780308.45</v>
      </c>
      <c r="L7416" s="228">
        <v>14888348.66</v>
      </c>
    </row>
    <row r="7417" spans="1:12">
      <c r="A7417" s="228">
        <v>2013</v>
      </c>
      <c r="B7417" s="228" t="s">
        <v>193</v>
      </c>
      <c r="C7417" s="228" t="s">
        <v>64</v>
      </c>
      <c r="D7417" s="228" t="s">
        <v>205</v>
      </c>
      <c r="E7417" s="228">
        <v>70</v>
      </c>
      <c r="F7417" s="228">
        <v>16723</v>
      </c>
      <c r="G7417" s="228">
        <v>4388</v>
      </c>
      <c r="H7417" s="228">
        <v>10126</v>
      </c>
      <c r="I7417" s="228">
        <v>8347366</v>
      </c>
      <c r="J7417" s="228">
        <v>2380677.4500000002</v>
      </c>
      <c r="K7417" s="228">
        <v>2391103.4</v>
      </c>
      <c r="L7417" s="228">
        <v>13539929.85</v>
      </c>
    </row>
    <row r="7418" spans="1:12">
      <c r="A7418" s="228">
        <v>2013</v>
      </c>
      <c r="B7418" s="228" t="s">
        <v>193</v>
      </c>
      <c r="C7418" s="228" t="s">
        <v>64</v>
      </c>
      <c r="D7418" s="228" t="s">
        <v>205</v>
      </c>
      <c r="E7418" s="228">
        <v>75</v>
      </c>
      <c r="F7418" s="228">
        <v>11812</v>
      </c>
      <c r="G7418" s="228">
        <v>3613</v>
      </c>
      <c r="H7418" s="228">
        <v>10203</v>
      </c>
      <c r="I7418" s="228">
        <v>7246646.6399999997</v>
      </c>
      <c r="J7418" s="228">
        <v>1989780.25</v>
      </c>
      <c r="K7418" s="228">
        <v>2080548.9</v>
      </c>
      <c r="L7418" s="228">
        <v>11622496.18</v>
      </c>
    </row>
    <row r="7419" spans="1:12">
      <c r="A7419" s="228">
        <v>2013</v>
      </c>
      <c r="B7419" s="228" t="s">
        <v>193</v>
      </c>
      <c r="C7419" s="228" t="s">
        <v>64</v>
      </c>
      <c r="D7419" s="228" t="s">
        <v>205</v>
      </c>
      <c r="E7419" s="228">
        <v>80</v>
      </c>
      <c r="F7419" s="228">
        <v>8527</v>
      </c>
      <c r="G7419" s="228">
        <v>3082</v>
      </c>
      <c r="H7419" s="228">
        <v>9888</v>
      </c>
      <c r="I7419" s="228">
        <v>6566756.5099999998</v>
      </c>
      <c r="J7419" s="228">
        <v>1687164.74</v>
      </c>
      <c r="K7419" s="228">
        <v>1767495.9</v>
      </c>
      <c r="L7419" s="228">
        <v>10258449.32</v>
      </c>
    </row>
    <row r="7420" spans="1:12">
      <c r="A7420" s="228">
        <v>2013</v>
      </c>
      <c r="B7420" s="228" t="s">
        <v>193</v>
      </c>
      <c r="C7420" s="228" t="s">
        <v>64</v>
      </c>
      <c r="D7420" s="228" t="s">
        <v>205</v>
      </c>
      <c r="E7420" s="228">
        <v>85</v>
      </c>
      <c r="F7420" s="228">
        <v>4495</v>
      </c>
      <c r="G7420" s="228">
        <v>1620</v>
      </c>
      <c r="H7420" s="228">
        <v>7486</v>
      </c>
      <c r="I7420" s="228">
        <v>3718918.72</v>
      </c>
      <c r="J7420" s="228">
        <v>764278.97</v>
      </c>
      <c r="K7420" s="228">
        <v>807468.25</v>
      </c>
      <c r="L7420" s="228">
        <v>5482909.8700000001</v>
      </c>
    </row>
    <row r="7421" spans="1:12">
      <c r="A7421" s="228">
        <v>2013</v>
      </c>
      <c r="B7421" s="228" t="s">
        <v>193</v>
      </c>
      <c r="C7421" s="228" t="s">
        <v>64</v>
      </c>
      <c r="D7421" s="228" t="s">
        <v>205</v>
      </c>
      <c r="E7421" s="228">
        <v>90</v>
      </c>
      <c r="F7421" s="228">
        <v>1086</v>
      </c>
      <c r="G7421" s="228">
        <v>285</v>
      </c>
      <c r="H7421" s="228">
        <v>1745</v>
      </c>
      <c r="I7421" s="228">
        <v>891670.06</v>
      </c>
      <c r="J7421" s="228">
        <v>158201.62</v>
      </c>
      <c r="K7421" s="228">
        <v>113655</v>
      </c>
      <c r="L7421" s="228">
        <v>1187345.3</v>
      </c>
    </row>
    <row r="7422" spans="1:12">
      <c r="A7422" s="228">
        <v>2013</v>
      </c>
      <c r="B7422" s="228" t="s">
        <v>193</v>
      </c>
      <c r="C7422" s="228" t="s">
        <v>64</v>
      </c>
      <c r="D7422" s="228" t="s">
        <v>205</v>
      </c>
      <c r="E7422" s="228">
        <v>95</v>
      </c>
      <c r="F7422" s="228">
        <v>206</v>
      </c>
      <c r="G7422" s="228">
        <v>39</v>
      </c>
      <c r="H7422" s="228">
        <v>202</v>
      </c>
      <c r="I7422" s="228">
        <v>110251</v>
      </c>
      <c r="J7422" s="228">
        <v>22438.39</v>
      </c>
      <c r="K7422" s="228">
        <v>19955</v>
      </c>
      <c r="L7422" s="228">
        <v>154473.34</v>
      </c>
    </row>
    <row r="7423" spans="1:12">
      <c r="A7423" s="228">
        <v>2013</v>
      </c>
      <c r="B7423" s="228" t="s">
        <v>193</v>
      </c>
      <c r="C7423" s="228" t="s">
        <v>64</v>
      </c>
      <c r="D7423" s="228" t="s">
        <v>206</v>
      </c>
      <c r="E7423" s="228">
        <v>0</v>
      </c>
      <c r="F7423" s="228">
        <v>18653</v>
      </c>
      <c r="G7423" s="228">
        <v>534</v>
      </c>
      <c r="H7423" s="228">
        <v>1903</v>
      </c>
      <c r="I7423" s="228">
        <v>969800.95</v>
      </c>
      <c r="J7423" s="228">
        <v>191982.64</v>
      </c>
      <c r="K7423" s="228">
        <v>7282</v>
      </c>
      <c r="L7423" s="228">
        <v>1195024.49</v>
      </c>
    </row>
    <row r="7424" spans="1:12">
      <c r="A7424" s="228">
        <v>2013</v>
      </c>
      <c r="B7424" s="228" t="s">
        <v>193</v>
      </c>
      <c r="C7424" s="228" t="s">
        <v>64</v>
      </c>
      <c r="D7424" s="228" t="s">
        <v>206</v>
      </c>
      <c r="E7424" s="228">
        <v>5</v>
      </c>
      <c r="F7424" s="228">
        <v>20277</v>
      </c>
      <c r="G7424" s="228">
        <v>316</v>
      </c>
      <c r="H7424" s="228">
        <v>410</v>
      </c>
      <c r="I7424" s="228">
        <v>341391.6</v>
      </c>
      <c r="J7424" s="228">
        <v>115164.16</v>
      </c>
      <c r="K7424" s="228">
        <v>87035</v>
      </c>
      <c r="L7424" s="228">
        <v>578797.43999999994</v>
      </c>
    </row>
    <row r="7425" spans="1:12">
      <c r="A7425" s="228">
        <v>2013</v>
      </c>
      <c r="B7425" s="228" t="s">
        <v>193</v>
      </c>
      <c r="C7425" s="228" t="s">
        <v>64</v>
      </c>
      <c r="D7425" s="228" t="s">
        <v>206</v>
      </c>
      <c r="E7425" s="228">
        <v>10</v>
      </c>
      <c r="F7425" s="228">
        <v>19619</v>
      </c>
      <c r="G7425" s="228">
        <v>271</v>
      </c>
      <c r="H7425" s="228">
        <v>465</v>
      </c>
      <c r="I7425" s="228">
        <v>394859.95</v>
      </c>
      <c r="J7425" s="228">
        <v>135530.98000000001</v>
      </c>
      <c r="K7425" s="228">
        <v>124852</v>
      </c>
      <c r="L7425" s="228">
        <v>691329.64</v>
      </c>
    </row>
    <row r="7426" spans="1:12">
      <c r="A7426" s="228">
        <v>2013</v>
      </c>
      <c r="B7426" s="228" t="s">
        <v>193</v>
      </c>
      <c r="C7426" s="228" t="s">
        <v>64</v>
      </c>
      <c r="D7426" s="228" t="s">
        <v>206</v>
      </c>
      <c r="E7426" s="228">
        <v>15</v>
      </c>
      <c r="F7426" s="228">
        <v>21705</v>
      </c>
      <c r="G7426" s="228">
        <v>690</v>
      </c>
      <c r="H7426" s="228">
        <v>1194</v>
      </c>
      <c r="I7426" s="228">
        <v>1019858.35</v>
      </c>
      <c r="J7426" s="228">
        <v>309889.31</v>
      </c>
      <c r="K7426" s="228">
        <v>121734</v>
      </c>
      <c r="L7426" s="228">
        <v>1522393.21</v>
      </c>
    </row>
    <row r="7427" spans="1:12">
      <c r="A7427" s="228">
        <v>2013</v>
      </c>
      <c r="B7427" s="228" t="s">
        <v>193</v>
      </c>
      <c r="C7427" s="228" t="s">
        <v>64</v>
      </c>
      <c r="D7427" s="228" t="s">
        <v>206</v>
      </c>
      <c r="E7427" s="228">
        <v>20</v>
      </c>
      <c r="F7427" s="228">
        <v>20904</v>
      </c>
      <c r="G7427" s="228">
        <v>1023</v>
      </c>
      <c r="H7427" s="228">
        <v>1621</v>
      </c>
      <c r="I7427" s="228">
        <v>1418582.52</v>
      </c>
      <c r="J7427" s="228">
        <v>455639.52</v>
      </c>
      <c r="K7427" s="228">
        <v>146119</v>
      </c>
      <c r="L7427" s="228">
        <v>2149420.58</v>
      </c>
    </row>
    <row r="7428" spans="1:12">
      <c r="A7428" s="228">
        <v>2013</v>
      </c>
      <c r="B7428" s="228" t="s">
        <v>193</v>
      </c>
      <c r="C7428" s="228" t="s">
        <v>64</v>
      </c>
      <c r="D7428" s="228" t="s">
        <v>206</v>
      </c>
      <c r="E7428" s="228">
        <v>25</v>
      </c>
      <c r="F7428" s="228">
        <v>19506</v>
      </c>
      <c r="G7428" s="228">
        <v>1170</v>
      </c>
      <c r="H7428" s="228">
        <v>2852</v>
      </c>
      <c r="I7428" s="228">
        <v>2389867.8199999998</v>
      </c>
      <c r="J7428" s="228">
        <v>805630.88</v>
      </c>
      <c r="K7428" s="228">
        <v>175474</v>
      </c>
      <c r="L7428" s="228">
        <v>3676942.4</v>
      </c>
    </row>
    <row r="7429" spans="1:12">
      <c r="A7429" s="228">
        <v>2013</v>
      </c>
      <c r="B7429" s="228" t="s">
        <v>193</v>
      </c>
      <c r="C7429" s="228" t="s">
        <v>64</v>
      </c>
      <c r="D7429" s="228" t="s">
        <v>206</v>
      </c>
      <c r="E7429" s="228">
        <v>30</v>
      </c>
      <c r="F7429" s="228">
        <v>23926</v>
      </c>
      <c r="G7429" s="228">
        <v>2143</v>
      </c>
      <c r="H7429" s="228">
        <v>5711</v>
      </c>
      <c r="I7429" s="228">
        <v>4726286.12</v>
      </c>
      <c r="J7429" s="228">
        <v>1570231.03</v>
      </c>
      <c r="K7429" s="228">
        <v>191716</v>
      </c>
      <c r="L7429" s="228">
        <v>7006052.4000000004</v>
      </c>
    </row>
    <row r="7430" spans="1:12">
      <c r="A7430" s="228">
        <v>2013</v>
      </c>
      <c r="B7430" s="228" t="s">
        <v>193</v>
      </c>
      <c r="C7430" s="228" t="s">
        <v>64</v>
      </c>
      <c r="D7430" s="228" t="s">
        <v>206</v>
      </c>
      <c r="E7430" s="228">
        <v>35</v>
      </c>
      <c r="F7430" s="228">
        <v>23469</v>
      </c>
      <c r="G7430" s="228">
        <v>1956</v>
      </c>
      <c r="H7430" s="228">
        <v>4645</v>
      </c>
      <c r="I7430" s="228">
        <v>3971246.99</v>
      </c>
      <c r="J7430" s="228">
        <v>1302044.8700000001</v>
      </c>
      <c r="K7430" s="228">
        <v>302722</v>
      </c>
      <c r="L7430" s="228">
        <v>6008767.3499999996</v>
      </c>
    </row>
    <row r="7431" spans="1:12">
      <c r="A7431" s="228">
        <v>2013</v>
      </c>
      <c r="B7431" s="228" t="s">
        <v>193</v>
      </c>
      <c r="C7431" s="228" t="s">
        <v>64</v>
      </c>
      <c r="D7431" s="228" t="s">
        <v>206</v>
      </c>
      <c r="E7431" s="228">
        <v>40</v>
      </c>
      <c r="F7431" s="228">
        <v>27142</v>
      </c>
      <c r="G7431" s="228">
        <v>2014</v>
      </c>
      <c r="H7431" s="228">
        <v>4321</v>
      </c>
      <c r="I7431" s="228">
        <v>3942509.62</v>
      </c>
      <c r="J7431" s="228">
        <v>1165416</v>
      </c>
      <c r="K7431" s="228">
        <v>449678</v>
      </c>
      <c r="L7431" s="228">
        <v>5958500.5999999996</v>
      </c>
    </row>
    <row r="7432" spans="1:12">
      <c r="A7432" s="228">
        <v>2013</v>
      </c>
      <c r="B7432" s="228" t="s">
        <v>193</v>
      </c>
      <c r="C7432" s="228" t="s">
        <v>64</v>
      </c>
      <c r="D7432" s="228" t="s">
        <v>206</v>
      </c>
      <c r="E7432" s="228">
        <v>45</v>
      </c>
      <c r="F7432" s="228">
        <v>27696</v>
      </c>
      <c r="G7432" s="228">
        <v>1926</v>
      </c>
      <c r="H7432" s="228">
        <v>3898</v>
      </c>
      <c r="I7432" s="228">
        <v>3420657.55</v>
      </c>
      <c r="J7432" s="228">
        <v>1059941.48</v>
      </c>
      <c r="K7432" s="228">
        <v>455919</v>
      </c>
      <c r="L7432" s="228">
        <v>5314641.54</v>
      </c>
    </row>
    <row r="7433" spans="1:12">
      <c r="A7433" s="228">
        <v>2013</v>
      </c>
      <c r="B7433" s="228" t="s">
        <v>193</v>
      </c>
      <c r="C7433" s="228" t="s">
        <v>64</v>
      </c>
      <c r="D7433" s="228" t="s">
        <v>206</v>
      </c>
      <c r="E7433" s="228">
        <v>50</v>
      </c>
      <c r="F7433" s="228">
        <v>31652</v>
      </c>
      <c r="G7433" s="228">
        <v>2787</v>
      </c>
      <c r="H7433" s="228">
        <v>5581</v>
      </c>
      <c r="I7433" s="228">
        <v>4708402.7699999996</v>
      </c>
      <c r="J7433" s="228">
        <v>1517219.27</v>
      </c>
      <c r="K7433" s="228">
        <v>947200</v>
      </c>
      <c r="L7433" s="228">
        <v>7652446.2300000004</v>
      </c>
    </row>
    <row r="7434" spans="1:12">
      <c r="A7434" s="228">
        <v>2013</v>
      </c>
      <c r="B7434" s="228" t="s">
        <v>193</v>
      </c>
      <c r="C7434" s="228" t="s">
        <v>64</v>
      </c>
      <c r="D7434" s="228" t="s">
        <v>206</v>
      </c>
      <c r="E7434" s="228">
        <v>55</v>
      </c>
      <c r="F7434" s="228">
        <v>32282</v>
      </c>
      <c r="G7434" s="228">
        <v>3710</v>
      </c>
      <c r="H7434" s="228">
        <v>6798</v>
      </c>
      <c r="I7434" s="228">
        <v>5935522.6500000004</v>
      </c>
      <c r="J7434" s="228">
        <v>1917653.8</v>
      </c>
      <c r="K7434" s="228">
        <v>1208454</v>
      </c>
      <c r="L7434" s="228">
        <v>9654110.2699999996</v>
      </c>
    </row>
    <row r="7435" spans="1:12">
      <c r="A7435" s="228">
        <v>2013</v>
      </c>
      <c r="B7435" s="228" t="s">
        <v>193</v>
      </c>
      <c r="C7435" s="228" t="s">
        <v>64</v>
      </c>
      <c r="D7435" s="228" t="s">
        <v>206</v>
      </c>
      <c r="E7435" s="228">
        <v>60</v>
      </c>
      <c r="F7435" s="228">
        <v>31163</v>
      </c>
      <c r="G7435" s="228">
        <v>4163</v>
      </c>
      <c r="H7435" s="228">
        <v>8721</v>
      </c>
      <c r="I7435" s="228">
        <v>7290030.1799999997</v>
      </c>
      <c r="J7435" s="228">
        <v>2233485.7200000002</v>
      </c>
      <c r="K7435" s="228">
        <v>1900293.15</v>
      </c>
      <c r="L7435" s="228">
        <v>11890334.83</v>
      </c>
    </row>
    <row r="7436" spans="1:12">
      <c r="A7436" s="228">
        <v>2013</v>
      </c>
      <c r="B7436" s="228" t="s">
        <v>193</v>
      </c>
      <c r="C7436" s="228" t="s">
        <v>64</v>
      </c>
      <c r="D7436" s="228" t="s">
        <v>206</v>
      </c>
      <c r="E7436" s="228">
        <v>65</v>
      </c>
      <c r="F7436" s="228">
        <v>26710</v>
      </c>
      <c r="G7436" s="228">
        <v>4663</v>
      </c>
      <c r="H7436" s="228">
        <v>10817</v>
      </c>
      <c r="I7436" s="228">
        <v>9107281</v>
      </c>
      <c r="J7436" s="228">
        <v>2635980.59</v>
      </c>
      <c r="K7436" s="228">
        <v>2219363.25</v>
      </c>
      <c r="L7436" s="228">
        <v>14708976.970000001</v>
      </c>
    </row>
    <row r="7437" spans="1:12">
      <c r="A7437" s="228">
        <v>2013</v>
      </c>
      <c r="B7437" s="228" t="s">
        <v>193</v>
      </c>
      <c r="C7437" s="228" t="s">
        <v>64</v>
      </c>
      <c r="D7437" s="228" t="s">
        <v>206</v>
      </c>
      <c r="E7437" s="228">
        <v>70</v>
      </c>
      <c r="F7437" s="228">
        <v>17983</v>
      </c>
      <c r="G7437" s="228">
        <v>3906</v>
      </c>
      <c r="H7437" s="228">
        <v>10260</v>
      </c>
      <c r="I7437" s="228">
        <v>7934502.2999999998</v>
      </c>
      <c r="J7437" s="228">
        <v>2248207.5299999998</v>
      </c>
      <c r="K7437" s="228">
        <v>2182426</v>
      </c>
      <c r="L7437" s="228">
        <v>12723006.199999999</v>
      </c>
    </row>
    <row r="7438" spans="1:12">
      <c r="A7438" s="228">
        <v>2013</v>
      </c>
      <c r="B7438" s="228" t="s">
        <v>193</v>
      </c>
      <c r="C7438" s="228" t="s">
        <v>64</v>
      </c>
      <c r="D7438" s="228" t="s">
        <v>206</v>
      </c>
      <c r="E7438" s="228">
        <v>75</v>
      </c>
      <c r="F7438" s="228">
        <v>13261</v>
      </c>
      <c r="G7438" s="228">
        <v>3526</v>
      </c>
      <c r="H7438" s="228">
        <v>10225</v>
      </c>
      <c r="I7438" s="228">
        <v>7128993.1200000001</v>
      </c>
      <c r="J7438" s="228">
        <v>1915451.58</v>
      </c>
      <c r="K7438" s="228">
        <v>1816677.25</v>
      </c>
      <c r="L7438" s="228">
        <v>11183730.390000001</v>
      </c>
    </row>
    <row r="7439" spans="1:12">
      <c r="A7439" s="228">
        <v>2013</v>
      </c>
      <c r="B7439" s="228" t="s">
        <v>193</v>
      </c>
      <c r="C7439" s="228" t="s">
        <v>64</v>
      </c>
      <c r="D7439" s="228" t="s">
        <v>206</v>
      </c>
      <c r="E7439" s="228">
        <v>80</v>
      </c>
      <c r="F7439" s="228">
        <v>10655</v>
      </c>
      <c r="G7439" s="228">
        <v>3046</v>
      </c>
      <c r="H7439" s="228">
        <v>10526</v>
      </c>
      <c r="I7439" s="228">
        <v>6866994.4900000002</v>
      </c>
      <c r="J7439" s="228">
        <v>1605509.45</v>
      </c>
      <c r="K7439" s="228">
        <v>1515713.7</v>
      </c>
      <c r="L7439" s="228">
        <v>10209943.32</v>
      </c>
    </row>
    <row r="7440" spans="1:12">
      <c r="A7440" s="228">
        <v>2013</v>
      </c>
      <c r="B7440" s="228" t="s">
        <v>193</v>
      </c>
      <c r="C7440" s="228" t="s">
        <v>64</v>
      </c>
      <c r="D7440" s="228" t="s">
        <v>206</v>
      </c>
      <c r="E7440" s="228">
        <v>85</v>
      </c>
      <c r="F7440" s="228">
        <v>7209</v>
      </c>
      <c r="G7440" s="228">
        <v>1911</v>
      </c>
      <c r="H7440" s="228">
        <v>9350</v>
      </c>
      <c r="I7440" s="228">
        <v>5205983</v>
      </c>
      <c r="J7440" s="228">
        <v>1013149.73</v>
      </c>
      <c r="K7440" s="228">
        <v>920985.59999999998</v>
      </c>
      <c r="L7440" s="228">
        <v>7353941.6200000001</v>
      </c>
    </row>
    <row r="7441" spans="1:12">
      <c r="A7441" s="228">
        <v>2013</v>
      </c>
      <c r="B7441" s="228" t="s">
        <v>193</v>
      </c>
      <c r="C7441" s="228" t="s">
        <v>64</v>
      </c>
      <c r="D7441" s="228" t="s">
        <v>206</v>
      </c>
      <c r="E7441" s="228">
        <v>90</v>
      </c>
      <c r="F7441" s="228">
        <v>3065</v>
      </c>
      <c r="G7441" s="228">
        <v>696</v>
      </c>
      <c r="H7441" s="228">
        <v>5110</v>
      </c>
      <c r="I7441" s="228">
        <v>2333089.4500000002</v>
      </c>
      <c r="J7441" s="228">
        <v>356778.92</v>
      </c>
      <c r="K7441" s="228">
        <v>205263.4</v>
      </c>
      <c r="L7441" s="228">
        <v>2994949.4</v>
      </c>
    </row>
    <row r="7442" spans="1:12">
      <c r="A7442" s="228">
        <v>2013</v>
      </c>
      <c r="B7442" s="228" t="s">
        <v>193</v>
      </c>
      <c r="C7442" s="228" t="s">
        <v>64</v>
      </c>
      <c r="D7442" s="228" t="s">
        <v>206</v>
      </c>
      <c r="E7442" s="228">
        <v>95</v>
      </c>
      <c r="F7442" s="228">
        <v>844</v>
      </c>
      <c r="G7442" s="228">
        <v>161</v>
      </c>
      <c r="H7442" s="228">
        <v>1389</v>
      </c>
      <c r="I7442" s="228">
        <v>591034.05000000005</v>
      </c>
      <c r="J7442" s="228">
        <v>76952.37</v>
      </c>
      <c r="K7442" s="228">
        <v>37059</v>
      </c>
      <c r="L7442" s="228">
        <v>735522.5</v>
      </c>
    </row>
    <row r="7443" spans="1:12">
      <c r="A7443" s="228">
        <v>2013</v>
      </c>
      <c r="B7443" s="228" t="s">
        <v>193</v>
      </c>
      <c r="C7443" s="228" t="s">
        <v>65</v>
      </c>
      <c r="D7443" s="228" t="s">
        <v>205</v>
      </c>
      <c r="E7443" s="228">
        <v>0</v>
      </c>
      <c r="F7443" s="228">
        <v>42869</v>
      </c>
      <c r="G7443" s="228">
        <v>1474</v>
      </c>
      <c r="H7443" s="228">
        <v>3913</v>
      </c>
      <c r="I7443" s="228">
        <v>2797093.45</v>
      </c>
      <c r="J7443" s="228">
        <v>407171.3</v>
      </c>
      <c r="K7443" s="228">
        <v>51256</v>
      </c>
      <c r="L7443" s="228">
        <v>3485408.16</v>
      </c>
    </row>
    <row r="7444" spans="1:12">
      <c r="A7444" s="228">
        <v>2013</v>
      </c>
      <c r="B7444" s="228" t="s">
        <v>193</v>
      </c>
      <c r="C7444" s="228" t="s">
        <v>65</v>
      </c>
      <c r="D7444" s="228" t="s">
        <v>205</v>
      </c>
      <c r="E7444" s="228">
        <v>5</v>
      </c>
      <c r="F7444" s="228">
        <v>44024</v>
      </c>
      <c r="G7444" s="228">
        <v>616</v>
      </c>
      <c r="H7444" s="228">
        <v>705</v>
      </c>
      <c r="I7444" s="228">
        <v>773099.3</v>
      </c>
      <c r="J7444" s="228">
        <v>195056.99</v>
      </c>
      <c r="K7444" s="228">
        <v>29379</v>
      </c>
      <c r="L7444" s="228">
        <v>1122984.27</v>
      </c>
    </row>
    <row r="7445" spans="1:12">
      <c r="A7445" s="228">
        <v>2013</v>
      </c>
      <c r="B7445" s="228" t="s">
        <v>193</v>
      </c>
      <c r="C7445" s="228" t="s">
        <v>65</v>
      </c>
      <c r="D7445" s="228" t="s">
        <v>205</v>
      </c>
      <c r="E7445" s="228">
        <v>10</v>
      </c>
      <c r="F7445" s="228">
        <v>41619</v>
      </c>
      <c r="G7445" s="228">
        <v>412</v>
      </c>
      <c r="H7445" s="228">
        <v>556</v>
      </c>
      <c r="I7445" s="228">
        <v>581939.19999999995</v>
      </c>
      <c r="J7445" s="228">
        <v>145059.21</v>
      </c>
      <c r="K7445" s="228">
        <v>65001</v>
      </c>
      <c r="L7445" s="228">
        <v>873680.29</v>
      </c>
    </row>
    <row r="7446" spans="1:12">
      <c r="A7446" s="228">
        <v>2013</v>
      </c>
      <c r="B7446" s="228" t="s">
        <v>193</v>
      </c>
      <c r="C7446" s="228" t="s">
        <v>65</v>
      </c>
      <c r="D7446" s="228" t="s">
        <v>205</v>
      </c>
      <c r="E7446" s="228">
        <v>15</v>
      </c>
      <c r="F7446" s="228">
        <v>42745</v>
      </c>
      <c r="G7446" s="228">
        <v>986</v>
      </c>
      <c r="H7446" s="228">
        <v>1847</v>
      </c>
      <c r="I7446" s="228">
        <v>1914502.55</v>
      </c>
      <c r="J7446" s="228">
        <v>391716.41</v>
      </c>
      <c r="K7446" s="228">
        <v>274869</v>
      </c>
      <c r="L7446" s="228">
        <v>2819855.68</v>
      </c>
    </row>
    <row r="7447" spans="1:12">
      <c r="A7447" s="228">
        <v>2013</v>
      </c>
      <c r="B7447" s="228" t="s">
        <v>193</v>
      </c>
      <c r="C7447" s="228" t="s">
        <v>65</v>
      </c>
      <c r="D7447" s="228" t="s">
        <v>205</v>
      </c>
      <c r="E7447" s="228">
        <v>20</v>
      </c>
      <c r="F7447" s="228">
        <v>36479</v>
      </c>
      <c r="G7447" s="228">
        <v>1031</v>
      </c>
      <c r="H7447" s="228">
        <v>2054</v>
      </c>
      <c r="I7447" s="228">
        <v>2076483.3</v>
      </c>
      <c r="J7447" s="228">
        <v>424816.26</v>
      </c>
      <c r="K7447" s="228">
        <v>362575</v>
      </c>
      <c r="L7447" s="228">
        <v>3155147.7</v>
      </c>
    </row>
    <row r="7448" spans="1:12">
      <c r="A7448" s="228">
        <v>2013</v>
      </c>
      <c r="B7448" s="228" t="s">
        <v>193</v>
      </c>
      <c r="C7448" s="228" t="s">
        <v>65</v>
      </c>
      <c r="D7448" s="228" t="s">
        <v>205</v>
      </c>
      <c r="E7448" s="228">
        <v>25</v>
      </c>
      <c r="F7448" s="228">
        <v>41495</v>
      </c>
      <c r="G7448" s="228">
        <v>996</v>
      </c>
      <c r="H7448" s="228">
        <v>1726</v>
      </c>
      <c r="I7448" s="228">
        <v>1789155.4</v>
      </c>
      <c r="J7448" s="228">
        <v>455451.62</v>
      </c>
      <c r="K7448" s="228">
        <v>313807</v>
      </c>
      <c r="L7448" s="228">
        <v>2906207.37</v>
      </c>
    </row>
    <row r="7449" spans="1:12">
      <c r="A7449" s="228">
        <v>2013</v>
      </c>
      <c r="B7449" s="228" t="s">
        <v>193</v>
      </c>
      <c r="C7449" s="228" t="s">
        <v>65</v>
      </c>
      <c r="D7449" s="228" t="s">
        <v>205</v>
      </c>
      <c r="E7449" s="228">
        <v>30</v>
      </c>
      <c r="F7449" s="228">
        <v>49805</v>
      </c>
      <c r="G7449" s="228">
        <v>1277</v>
      </c>
      <c r="H7449" s="228">
        <v>2227</v>
      </c>
      <c r="I7449" s="228">
        <v>2287386.44</v>
      </c>
      <c r="J7449" s="228">
        <v>599979.68999999994</v>
      </c>
      <c r="K7449" s="228">
        <v>464899</v>
      </c>
      <c r="L7449" s="228">
        <v>3790251.99</v>
      </c>
    </row>
    <row r="7450" spans="1:12">
      <c r="A7450" s="228">
        <v>2013</v>
      </c>
      <c r="B7450" s="228" t="s">
        <v>193</v>
      </c>
      <c r="C7450" s="228" t="s">
        <v>65</v>
      </c>
      <c r="D7450" s="228" t="s">
        <v>205</v>
      </c>
      <c r="E7450" s="228">
        <v>35</v>
      </c>
      <c r="F7450" s="228">
        <v>48263</v>
      </c>
      <c r="G7450" s="228">
        <v>1493</v>
      </c>
      <c r="H7450" s="228">
        <v>2575</v>
      </c>
      <c r="I7450" s="228">
        <v>2693270.1</v>
      </c>
      <c r="J7450" s="228">
        <v>732354.09</v>
      </c>
      <c r="K7450" s="228">
        <v>503285</v>
      </c>
      <c r="L7450" s="228">
        <v>4545128.45</v>
      </c>
    </row>
    <row r="7451" spans="1:12">
      <c r="A7451" s="228">
        <v>2013</v>
      </c>
      <c r="B7451" s="228" t="s">
        <v>193</v>
      </c>
      <c r="C7451" s="228" t="s">
        <v>65</v>
      </c>
      <c r="D7451" s="228" t="s">
        <v>205</v>
      </c>
      <c r="E7451" s="228">
        <v>40</v>
      </c>
      <c r="F7451" s="228">
        <v>52186</v>
      </c>
      <c r="G7451" s="228">
        <v>2043</v>
      </c>
      <c r="H7451" s="228">
        <v>3677</v>
      </c>
      <c r="I7451" s="228">
        <v>3557036.33</v>
      </c>
      <c r="J7451" s="228">
        <v>928186.42</v>
      </c>
      <c r="K7451" s="228">
        <v>532543.46</v>
      </c>
      <c r="L7451" s="228">
        <v>5624307.6600000001</v>
      </c>
    </row>
    <row r="7452" spans="1:12">
      <c r="A7452" s="228">
        <v>2013</v>
      </c>
      <c r="B7452" s="228" t="s">
        <v>193</v>
      </c>
      <c r="C7452" s="228" t="s">
        <v>65</v>
      </c>
      <c r="D7452" s="228" t="s">
        <v>205</v>
      </c>
      <c r="E7452" s="228">
        <v>45</v>
      </c>
      <c r="F7452" s="228">
        <v>49111</v>
      </c>
      <c r="G7452" s="228">
        <v>2233</v>
      </c>
      <c r="H7452" s="228">
        <v>3926</v>
      </c>
      <c r="I7452" s="228">
        <v>4251942.92</v>
      </c>
      <c r="J7452" s="228">
        <v>1154952.26</v>
      </c>
      <c r="K7452" s="228">
        <v>878650</v>
      </c>
      <c r="L7452" s="228">
        <v>6973070.46</v>
      </c>
    </row>
    <row r="7453" spans="1:12">
      <c r="A7453" s="228">
        <v>2013</v>
      </c>
      <c r="B7453" s="228" t="s">
        <v>193</v>
      </c>
      <c r="C7453" s="228" t="s">
        <v>65</v>
      </c>
      <c r="D7453" s="228" t="s">
        <v>205</v>
      </c>
      <c r="E7453" s="228">
        <v>50</v>
      </c>
      <c r="F7453" s="228">
        <v>50403</v>
      </c>
      <c r="G7453" s="228">
        <v>3037</v>
      </c>
      <c r="H7453" s="228">
        <v>5377</v>
      </c>
      <c r="I7453" s="228">
        <v>6383171.96</v>
      </c>
      <c r="J7453" s="228">
        <v>1699119.07</v>
      </c>
      <c r="K7453" s="228">
        <v>1440058.65</v>
      </c>
      <c r="L7453" s="228">
        <v>10458622.24</v>
      </c>
    </row>
    <row r="7454" spans="1:12">
      <c r="A7454" s="228">
        <v>2013</v>
      </c>
      <c r="B7454" s="228" t="s">
        <v>193</v>
      </c>
      <c r="C7454" s="228" t="s">
        <v>65</v>
      </c>
      <c r="D7454" s="228" t="s">
        <v>205</v>
      </c>
      <c r="E7454" s="228">
        <v>55</v>
      </c>
      <c r="F7454" s="228">
        <v>45769</v>
      </c>
      <c r="G7454" s="228">
        <v>3695</v>
      </c>
      <c r="H7454" s="228">
        <v>7058</v>
      </c>
      <c r="I7454" s="228">
        <v>8225796.8099999996</v>
      </c>
      <c r="J7454" s="228">
        <v>2211764.94</v>
      </c>
      <c r="K7454" s="228">
        <v>2204149.65</v>
      </c>
      <c r="L7454" s="228">
        <v>13763689.800000001</v>
      </c>
    </row>
    <row r="7455" spans="1:12">
      <c r="A7455" s="228">
        <v>2013</v>
      </c>
      <c r="B7455" s="228" t="s">
        <v>193</v>
      </c>
      <c r="C7455" s="228" t="s">
        <v>65</v>
      </c>
      <c r="D7455" s="228" t="s">
        <v>205</v>
      </c>
      <c r="E7455" s="228">
        <v>60</v>
      </c>
      <c r="F7455" s="228">
        <v>40832</v>
      </c>
      <c r="G7455" s="228">
        <v>4621</v>
      </c>
      <c r="H7455" s="228">
        <v>9608</v>
      </c>
      <c r="I7455" s="228">
        <v>11290961.060000001</v>
      </c>
      <c r="J7455" s="228">
        <v>2838904.75</v>
      </c>
      <c r="K7455" s="228">
        <v>3058979.6</v>
      </c>
      <c r="L7455" s="228">
        <v>18445630.390000001</v>
      </c>
    </row>
    <row r="7456" spans="1:12">
      <c r="A7456" s="228">
        <v>2013</v>
      </c>
      <c r="B7456" s="228" t="s">
        <v>193</v>
      </c>
      <c r="C7456" s="228" t="s">
        <v>65</v>
      </c>
      <c r="D7456" s="228" t="s">
        <v>205</v>
      </c>
      <c r="E7456" s="228">
        <v>65</v>
      </c>
      <c r="F7456" s="228">
        <v>32311</v>
      </c>
      <c r="G7456" s="228">
        <v>5202</v>
      </c>
      <c r="H7456" s="228">
        <v>11114</v>
      </c>
      <c r="I7456" s="228">
        <v>13052560.02</v>
      </c>
      <c r="J7456" s="228">
        <v>3315226.1</v>
      </c>
      <c r="K7456" s="228">
        <v>3523059.8</v>
      </c>
      <c r="L7456" s="228">
        <v>21171815.5</v>
      </c>
    </row>
    <row r="7457" spans="1:12">
      <c r="A7457" s="228">
        <v>2013</v>
      </c>
      <c r="B7457" s="228" t="s">
        <v>193</v>
      </c>
      <c r="C7457" s="228" t="s">
        <v>65</v>
      </c>
      <c r="D7457" s="228" t="s">
        <v>205</v>
      </c>
      <c r="E7457" s="228">
        <v>70</v>
      </c>
      <c r="F7457" s="228">
        <v>20878</v>
      </c>
      <c r="G7457" s="228">
        <v>4255</v>
      </c>
      <c r="H7457" s="228">
        <v>11302</v>
      </c>
      <c r="I7457" s="228">
        <v>12014333.02</v>
      </c>
      <c r="J7457" s="228">
        <v>2831548.53</v>
      </c>
      <c r="K7457" s="228">
        <v>3372736.9</v>
      </c>
      <c r="L7457" s="228">
        <v>19072670.390000001</v>
      </c>
    </row>
    <row r="7458" spans="1:12">
      <c r="A7458" s="228">
        <v>2013</v>
      </c>
      <c r="B7458" s="228" t="s">
        <v>193</v>
      </c>
      <c r="C7458" s="228" t="s">
        <v>65</v>
      </c>
      <c r="D7458" s="228" t="s">
        <v>205</v>
      </c>
      <c r="E7458" s="228">
        <v>75</v>
      </c>
      <c r="F7458" s="228">
        <v>13968</v>
      </c>
      <c r="G7458" s="228">
        <v>3384</v>
      </c>
      <c r="H7458" s="228">
        <v>9948</v>
      </c>
      <c r="I7458" s="228">
        <v>10031360.4</v>
      </c>
      <c r="J7458" s="228">
        <v>2293048.75</v>
      </c>
      <c r="K7458" s="228">
        <v>2685459</v>
      </c>
      <c r="L7458" s="228">
        <v>15683440.52</v>
      </c>
    </row>
    <row r="7459" spans="1:12">
      <c r="A7459" s="228">
        <v>2013</v>
      </c>
      <c r="B7459" s="228" t="s">
        <v>193</v>
      </c>
      <c r="C7459" s="228" t="s">
        <v>65</v>
      </c>
      <c r="D7459" s="228" t="s">
        <v>205</v>
      </c>
      <c r="E7459" s="228">
        <v>80</v>
      </c>
      <c r="F7459" s="228">
        <v>9209</v>
      </c>
      <c r="G7459" s="228">
        <v>2458</v>
      </c>
      <c r="H7459" s="228">
        <v>9381</v>
      </c>
      <c r="I7459" s="228">
        <v>8022095.8600000003</v>
      </c>
      <c r="J7459" s="228">
        <v>1713506.6</v>
      </c>
      <c r="K7459" s="228">
        <v>1724541.85</v>
      </c>
      <c r="L7459" s="228">
        <v>11903829.890000001</v>
      </c>
    </row>
    <row r="7460" spans="1:12">
      <c r="A7460" s="228">
        <v>2013</v>
      </c>
      <c r="B7460" s="228" t="s">
        <v>193</v>
      </c>
      <c r="C7460" s="228" t="s">
        <v>65</v>
      </c>
      <c r="D7460" s="228" t="s">
        <v>205</v>
      </c>
      <c r="E7460" s="228">
        <v>85</v>
      </c>
      <c r="F7460" s="228">
        <v>4295</v>
      </c>
      <c r="G7460" s="228">
        <v>1094</v>
      </c>
      <c r="H7460" s="228">
        <v>5360</v>
      </c>
      <c r="I7460" s="228">
        <v>3773854.04</v>
      </c>
      <c r="J7460" s="228">
        <v>671955.79</v>
      </c>
      <c r="K7460" s="228">
        <v>707479.7</v>
      </c>
      <c r="L7460" s="228">
        <v>5328480.38</v>
      </c>
    </row>
    <row r="7461" spans="1:12">
      <c r="A7461" s="228">
        <v>2013</v>
      </c>
      <c r="B7461" s="228" t="s">
        <v>193</v>
      </c>
      <c r="C7461" s="228" t="s">
        <v>65</v>
      </c>
      <c r="D7461" s="228" t="s">
        <v>205</v>
      </c>
      <c r="E7461" s="228">
        <v>90</v>
      </c>
      <c r="F7461" s="228">
        <v>1005</v>
      </c>
      <c r="G7461" s="228">
        <v>237</v>
      </c>
      <c r="H7461" s="228">
        <v>1901</v>
      </c>
      <c r="I7461" s="228">
        <v>990940</v>
      </c>
      <c r="J7461" s="228">
        <v>118088.05</v>
      </c>
      <c r="K7461" s="228">
        <v>71939</v>
      </c>
      <c r="L7461" s="228">
        <v>1241911.52</v>
      </c>
    </row>
    <row r="7462" spans="1:12">
      <c r="A7462" s="228">
        <v>2013</v>
      </c>
      <c r="B7462" s="228" t="s">
        <v>193</v>
      </c>
      <c r="C7462" s="228" t="s">
        <v>65</v>
      </c>
      <c r="D7462" s="228" t="s">
        <v>205</v>
      </c>
      <c r="E7462" s="228">
        <v>95</v>
      </c>
      <c r="F7462" s="228">
        <v>197</v>
      </c>
      <c r="G7462" s="228">
        <v>48</v>
      </c>
      <c r="H7462" s="228">
        <v>288</v>
      </c>
      <c r="I7462" s="228">
        <v>153173</v>
      </c>
      <c r="J7462" s="228">
        <v>18651.72</v>
      </c>
      <c r="K7462" s="228">
        <v>21505.8</v>
      </c>
      <c r="L7462" s="228">
        <v>199737.72</v>
      </c>
    </row>
    <row r="7463" spans="1:12">
      <c r="A7463" s="228">
        <v>2013</v>
      </c>
      <c r="B7463" s="228" t="s">
        <v>193</v>
      </c>
      <c r="C7463" s="228" t="s">
        <v>65</v>
      </c>
      <c r="D7463" s="228" t="s">
        <v>206</v>
      </c>
      <c r="E7463" s="228">
        <v>0</v>
      </c>
      <c r="F7463" s="228">
        <v>40304</v>
      </c>
      <c r="G7463" s="228">
        <v>935</v>
      </c>
      <c r="H7463" s="228">
        <v>2766</v>
      </c>
      <c r="I7463" s="228">
        <v>1905534.6</v>
      </c>
      <c r="J7463" s="228">
        <v>285327.84000000003</v>
      </c>
      <c r="K7463" s="228">
        <v>18355</v>
      </c>
      <c r="L7463" s="228">
        <v>2351700.2200000002</v>
      </c>
    </row>
    <row r="7464" spans="1:12">
      <c r="A7464" s="228">
        <v>2013</v>
      </c>
      <c r="B7464" s="228" t="s">
        <v>193</v>
      </c>
      <c r="C7464" s="228" t="s">
        <v>65</v>
      </c>
      <c r="D7464" s="228" t="s">
        <v>206</v>
      </c>
      <c r="E7464" s="228">
        <v>5</v>
      </c>
      <c r="F7464" s="228">
        <v>41612</v>
      </c>
      <c r="G7464" s="228">
        <v>508</v>
      </c>
      <c r="H7464" s="228">
        <v>626</v>
      </c>
      <c r="I7464" s="228">
        <v>688157.75</v>
      </c>
      <c r="J7464" s="228">
        <v>181380.07</v>
      </c>
      <c r="K7464" s="228">
        <v>22789</v>
      </c>
      <c r="L7464" s="228">
        <v>997723.31</v>
      </c>
    </row>
    <row r="7465" spans="1:12">
      <c r="A7465" s="228">
        <v>2013</v>
      </c>
      <c r="B7465" s="228" t="s">
        <v>193</v>
      </c>
      <c r="C7465" s="228" t="s">
        <v>65</v>
      </c>
      <c r="D7465" s="228" t="s">
        <v>206</v>
      </c>
      <c r="E7465" s="228">
        <v>10</v>
      </c>
      <c r="F7465" s="228">
        <v>39728</v>
      </c>
      <c r="G7465" s="228">
        <v>380</v>
      </c>
      <c r="H7465" s="228">
        <v>520</v>
      </c>
      <c r="I7465" s="228">
        <v>518477.55</v>
      </c>
      <c r="J7465" s="228">
        <v>129358.3</v>
      </c>
      <c r="K7465" s="228">
        <v>56646</v>
      </c>
      <c r="L7465" s="228">
        <v>769712.46</v>
      </c>
    </row>
    <row r="7466" spans="1:12">
      <c r="A7466" s="228">
        <v>2013</v>
      </c>
      <c r="B7466" s="228" t="s">
        <v>193</v>
      </c>
      <c r="C7466" s="228" t="s">
        <v>65</v>
      </c>
      <c r="D7466" s="228" t="s">
        <v>206</v>
      </c>
      <c r="E7466" s="228">
        <v>15</v>
      </c>
      <c r="F7466" s="228">
        <v>40611</v>
      </c>
      <c r="G7466" s="228">
        <v>1299</v>
      </c>
      <c r="H7466" s="228">
        <v>3300</v>
      </c>
      <c r="I7466" s="228">
        <v>2688343.35</v>
      </c>
      <c r="J7466" s="228">
        <v>438278.15</v>
      </c>
      <c r="K7466" s="228">
        <v>110333</v>
      </c>
      <c r="L7466" s="228">
        <v>3532146.01</v>
      </c>
    </row>
    <row r="7467" spans="1:12">
      <c r="A7467" s="228">
        <v>2013</v>
      </c>
      <c r="B7467" s="228" t="s">
        <v>193</v>
      </c>
      <c r="C7467" s="228" t="s">
        <v>65</v>
      </c>
      <c r="D7467" s="228" t="s">
        <v>206</v>
      </c>
      <c r="E7467" s="228">
        <v>20</v>
      </c>
      <c r="F7467" s="228">
        <v>37782</v>
      </c>
      <c r="G7467" s="228">
        <v>1705</v>
      </c>
      <c r="H7467" s="228">
        <v>4024</v>
      </c>
      <c r="I7467" s="228">
        <v>3676360.52</v>
      </c>
      <c r="J7467" s="228">
        <v>706805.1</v>
      </c>
      <c r="K7467" s="228">
        <v>278257</v>
      </c>
      <c r="L7467" s="228">
        <v>5102398.38</v>
      </c>
    </row>
    <row r="7468" spans="1:12">
      <c r="A7468" s="228">
        <v>2013</v>
      </c>
      <c r="B7468" s="228" t="s">
        <v>193</v>
      </c>
      <c r="C7468" s="228" t="s">
        <v>65</v>
      </c>
      <c r="D7468" s="228" t="s">
        <v>206</v>
      </c>
      <c r="E7468" s="228">
        <v>25</v>
      </c>
      <c r="F7468" s="228">
        <v>44211</v>
      </c>
      <c r="G7468" s="228">
        <v>2688</v>
      </c>
      <c r="H7468" s="228">
        <v>6795</v>
      </c>
      <c r="I7468" s="228">
        <v>7204505.79</v>
      </c>
      <c r="J7468" s="228">
        <v>1942452.7</v>
      </c>
      <c r="K7468" s="228">
        <v>425729</v>
      </c>
      <c r="L7468" s="228">
        <v>10494194.48</v>
      </c>
    </row>
    <row r="7469" spans="1:12">
      <c r="A7469" s="228">
        <v>2013</v>
      </c>
      <c r="B7469" s="228" t="s">
        <v>193</v>
      </c>
      <c r="C7469" s="228" t="s">
        <v>65</v>
      </c>
      <c r="D7469" s="228" t="s">
        <v>206</v>
      </c>
      <c r="E7469" s="228">
        <v>30</v>
      </c>
      <c r="F7469" s="228">
        <v>51861</v>
      </c>
      <c r="G7469" s="228">
        <v>3858</v>
      </c>
      <c r="H7469" s="228">
        <v>11143</v>
      </c>
      <c r="I7469" s="228">
        <v>11933865.9</v>
      </c>
      <c r="J7469" s="228">
        <v>3277969.33</v>
      </c>
      <c r="K7469" s="228">
        <v>493855</v>
      </c>
      <c r="L7469" s="228">
        <v>17098862.309999999</v>
      </c>
    </row>
    <row r="7470" spans="1:12">
      <c r="A7470" s="228">
        <v>2013</v>
      </c>
      <c r="B7470" s="228" t="s">
        <v>193</v>
      </c>
      <c r="C7470" s="228" t="s">
        <v>65</v>
      </c>
      <c r="D7470" s="228" t="s">
        <v>206</v>
      </c>
      <c r="E7470" s="228">
        <v>35</v>
      </c>
      <c r="F7470" s="228">
        <v>49152</v>
      </c>
      <c r="G7470" s="228">
        <v>3607</v>
      </c>
      <c r="H7470" s="228">
        <v>8724</v>
      </c>
      <c r="I7470" s="228">
        <v>9232250.4199999999</v>
      </c>
      <c r="J7470" s="228">
        <v>2508196.5299999998</v>
      </c>
      <c r="K7470" s="228">
        <v>783115</v>
      </c>
      <c r="L7470" s="228">
        <v>13826261.029999999</v>
      </c>
    </row>
    <row r="7471" spans="1:12">
      <c r="A7471" s="228">
        <v>2013</v>
      </c>
      <c r="B7471" s="228" t="s">
        <v>193</v>
      </c>
      <c r="C7471" s="228" t="s">
        <v>65</v>
      </c>
      <c r="D7471" s="228" t="s">
        <v>206</v>
      </c>
      <c r="E7471" s="228">
        <v>40</v>
      </c>
      <c r="F7471" s="228">
        <v>52985</v>
      </c>
      <c r="G7471" s="228">
        <v>3754</v>
      </c>
      <c r="H7471" s="228">
        <v>6990</v>
      </c>
      <c r="I7471" s="228">
        <v>7587267.5599999996</v>
      </c>
      <c r="J7471" s="228">
        <v>1885690.31</v>
      </c>
      <c r="K7471" s="228">
        <v>933559</v>
      </c>
      <c r="L7471" s="228">
        <v>11773327.619999999</v>
      </c>
    </row>
    <row r="7472" spans="1:12">
      <c r="A7472" s="228">
        <v>2013</v>
      </c>
      <c r="B7472" s="228" t="s">
        <v>193</v>
      </c>
      <c r="C7472" s="228" t="s">
        <v>65</v>
      </c>
      <c r="D7472" s="228" t="s">
        <v>206</v>
      </c>
      <c r="E7472" s="228">
        <v>45</v>
      </c>
      <c r="F7472" s="228">
        <v>50322</v>
      </c>
      <c r="G7472" s="228">
        <v>3522</v>
      </c>
      <c r="H7472" s="228">
        <v>6546</v>
      </c>
      <c r="I7472" s="228">
        <v>7116387.46</v>
      </c>
      <c r="J7472" s="228">
        <v>1774885.67</v>
      </c>
      <c r="K7472" s="228">
        <v>1214076</v>
      </c>
      <c r="L7472" s="228">
        <v>11462867.59</v>
      </c>
    </row>
    <row r="7473" spans="1:12">
      <c r="A7473" s="228">
        <v>2013</v>
      </c>
      <c r="B7473" s="228" t="s">
        <v>193</v>
      </c>
      <c r="C7473" s="228" t="s">
        <v>65</v>
      </c>
      <c r="D7473" s="228" t="s">
        <v>206</v>
      </c>
      <c r="E7473" s="228">
        <v>50</v>
      </c>
      <c r="F7473" s="228">
        <v>51480</v>
      </c>
      <c r="G7473" s="228">
        <v>4102</v>
      </c>
      <c r="H7473" s="228">
        <v>8432</v>
      </c>
      <c r="I7473" s="228">
        <v>8315154.4800000004</v>
      </c>
      <c r="J7473" s="228">
        <v>2020886.36</v>
      </c>
      <c r="K7473" s="228">
        <v>1714411</v>
      </c>
      <c r="L7473" s="228">
        <v>13386174.01</v>
      </c>
    </row>
    <row r="7474" spans="1:12">
      <c r="A7474" s="228">
        <v>2013</v>
      </c>
      <c r="B7474" s="228" t="s">
        <v>193</v>
      </c>
      <c r="C7474" s="228" t="s">
        <v>65</v>
      </c>
      <c r="D7474" s="228" t="s">
        <v>206</v>
      </c>
      <c r="E7474" s="228">
        <v>55</v>
      </c>
      <c r="F7474" s="228">
        <v>47517</v>
      </c>
      <c r="G7474" s="228">
        <v>4556</v>
      </c>
      <c r="H7474" s="228">
        <v>8707</v>
      </c>
      <c r="I7474" s="228">
        <v>9425930.4000000004</v>
      </c>
      <c r="J7474" s="228">
        <v>2390752.5099999998</v>
      </c>
      <c r="K7474" s="228">
        <v>2041312.05</v>
      </c>
      <c r="L7474" s="228">
        <v>15307651.99</v>
      </c>
    </row>
    <row r="7475" spans="1:12">
      <c r="A7475" s="228">
        <v>2013</v>
      </c>
      <c r="B7475" s="228" t="s">
        <v>193</v>
      </c>
      <c r="C7475" s="228" t="s">
        <v>65</v>
      </c>
      <c r="D7475" s="228" t="s">
        <v>206</v>
      </c>
      <c r="E7475" s="228">
        <v>60</v>
      </c>
      <c r="F7475" s="228">
        <v>41577</v>
      </c>
      <c r="G7475" s="228">
        <v>4766</v>
      </c>
      <c r="H7475" s="228">
        <v>10233</v>
      </c>
      <c r="I7475" s="228">
        <v>10550425.41</v>
      </c>
      <c r="J7475" s="228">
        <v>2637298.04</v>
      </c>
      <c r="K7475" s="228">
        <v>2569186.25</v>
      </c>
      <c r="L7475" s="228">
        <v>17020169.41</v>
      </c>
    </row>
    <row r="7476" spans="1:12">
      <c r="A7476" s="228">
        <v>2013</v>
      </c>
      <c r="B7476" s="228" t="s">
        <v>193</v>
      </c>
      <c r="C7476" s="228" t="s">
        <v>65</v>
      </c>
      <c r="D7476" s="228" t="s">
        <v>206</v>
      </c>
      <c r="E7476" s="228">
        <v>65</v>
      </c>
      <c r="F7476" s="228">
        <v>32350</v>
      </c>
      <c r="G7476" s="228">
        <v>4761</v>
      </c>
      <c r="H7476" s="228">
        <v>10736</v>
      </c>
      <c r="I7476" s="228">
        <v>11095789.02</v>
      </c>
      <c r="J7476" s="228">
        <v>2866919.88</v>
      </c>
      <c r="K7476" s="228">
        <v>3022071.45</v>
      </c>
      <c r="L7476" s="228">
        <v>18429798.800000001</v>
      </c>
    </row>
    <row r="7477" spans="1:12">
      <c r="A7477" s="228">
        <v>2013</v>
      </c>
      <c r="B7477" s="228" t="s">
        <v>193</v>
      </c>
      <c r="C7477" s="228" t="s">
        <v>65</v>
      </c>
      <c r="D7477" s="228" t="s">
        <v>206</v>
      </c>
      <c r="E7477" s="228">
        <v>70</v>
      </c>
      <c r="F7477" s="228">
        <v>21493</v>
      </c>
      <c r="G7477" s="228">
        <v>3689</v>
      </c>
      <c r="H7477" s="228">
        <v>9390</v>
      </c>
      <c r="I7477" s="228">
        <v>9526470.75</v>
      </c>
      <c r="J7477" s="228">
        <v>2410513.12</v>
      </c>
      <c r="K7477" s="228">
        <v>2579190.91</v>
      </c>
      <c r="L7477" s="228">
        <v>15219407.32</v>
      </c>
    </row>
    <row r="7478" spans="1:12">
      <c r="A7478" s="228">
        <v>2013</v>
      </c>
      <c r="B7478" s="228" t="s">
        <v>193</v>
      </c>
      <c r="C7478" s="228" t="s">
        <v>65</v>
      </c>
      <c r="D7478" s="228" t="s">
        <v>206</v>
      </c>
      <c r="E7478" s="228">
        <v>75</v>
      </c>
      <c r="F7478" s="228">
        <v>15439</v>
      </c>
      <c r="G7478" s="228">
        <v>3284</v>
      </c>
      <c r="H7478" s="228">
        <v>10649</v>
      </c>
      <c r="I7478" s="228">
        <v>9458513.25</v>
      </c>
      <c r="J7478" s="228">
        <v>2164719.63</v>
      </c>
      <c r="K7478" s="228">
        <v>2214559.4</v>
      </c>
      <c r="L7478" s="228">
        <v>14397842.710000001</v>
      </c>
    </row>
    <row r="7479" spans="1:12">
      <c r="A7479" s="228">
        <v>2013</v>
      </c>
      <c r="B7479" s="228" t="s">
        <v>193</v>
      </c>
      <c r="C7479" s="228" t="s">
        <v>65</v>
      </c>
      <c r="D7479" s="228" t="s">
        <v>206</v>
      </c>
      <c r="E7479" s="228">
        <v>80</v>
      </c>
      <c r="F7479" s="228">
        <v>11200</v>
      </c>
      <c r="G7479" s="228">
        <v>2391</v>
      </c>
      <c r="H7479" s="228">
        <v>10523</v>
      </c>
      <c r="I7479" s="228">
        <v>8103296.9199999999</v>
      </c>
      <c r="J7479" s="228">
        <v>1603886.49</v>
      </c>
      <c r="K7479" s="228">
        <v>1462156.5</v>
      </c>
      <c r="L7479" s="228">
        <v>11572777.300000001</v>
      </c>
    </row>
    <row r="7480" spans="1:12">
      <c r="A7480" s="228">
        <v>2013</v>
      </c>
      <c r="B7480" s="228" t="s">
        <v>193</v>
      </c>
      <c r="C7480" s="228" t="s">
        <v>65</v>
      </c>
      <c r="D7480" s="228" t="s">
        <v>206</v>
      </c>
      <c r="E7480" s="228">
        <v>85</v>
      </c>
      <c r="F7480" s="228">
        <v>6550</v>
      </c>
      <c r="G7480" s="228">
        <v>1371</v>
      </c>
      <c r="H7480" s="228">
        <v>9051</v>
      </c>
      <c r="I7480" s="228">
        <v>5609245.5700000003</v>
      </c>
      <c r="J7480" s="228">
        <v>790117.77</v>
      </c>
      <c r="K7480" s="228">
        <v>740327.7</v>
      </c>
      <c r="L7480" s="228">
        <v>7395807.4199999999</v>
      </c>
    </row>
    <row r="7481" spans="1:12">
      <c r="A7481" s="228">
        <v>2013</v>
      </c>
      <c r="B7481" s="228" t="s">
        <v>193</v>
      </c>
      <c r="C7481" s="228" t="s">
        <v>65</v>
      </c>
      <c r="D7481" s="228" t="s">
        <v>206</v>
      </c>
      <c r="E7481" s="228">
        <v>90</v>
      </c>
      <c r="F7481" s="228">
        <v>2673</v>
      </c>
      <c r="G7481" s="228">
        <v>628</v>
      </c>
      <c r="H7481" s="228">
        <v>4948</v>
      </c>
      <c r="I7481" s="228">
        <v>2397661.6</v>
      </c>
      <c r="J7481" s="228">
        <v>274561.53999999998</v>
      </c>
      <c r="K7481" s="228">
        <v>257590</v>
      </c>
      <c r="L7481" s="228">
        <v>3040977.6</v>
      </c>
    </row>
    <row r="7482" spans="1:12">
      <c r="A7482" s="228">
        <v>2013</v>
      </c>
      <c r="B7482" s="228" t="s">
        <v>193</v>
      </c>
      <c r="C7482" s="228" t="s">
        <v>65</v>
      </c>
      <c r="D7482" s="228" t="s">
        <v>206</v>
      </c>
      <c r="E7482" s="228">
        <v>95</v>
      </c>
      <c r="F7482" s="228">
        <v>664</v>
      </c>
      <c r="G7482" s="228">
        <v>117</v>
      </c>
      <c r="H7482" s="228">
        <v>1539</v>
      </c>
      <c r="I7482" s="228">
        <v>567054</v>
      </c>
      <c r="J7482" s="228">
        <v>45452.15</v>
      </c>
      <c r="K7482" s="228">
        <v>8111</v>
      </c>
      <c r="L7482" s="228">
        <v>650796.35</v>
      </c>
    </row>
    <row r="7483" spans="1:12">
      <c r="A7483" s="228">
        <v>2013</v>
      </c>
      <c r="B7483" s="228" t="s">
        <v>193</v>
      </c>
      <c r="C7483" s="228" t="s">
        <v>66</v>
      </c>
      <c r="D7483" s="228" t="s">
        <v>205</v>
      </c>
      <c r="E7483" s="228">
        <v>0</v>
      </c>
      <c r="F7483" s="228">
        <v>5349</v>
      </c>
      <c r="G7483" s="228">
        <v>151</v>
      </c>
      <c r="H7483" s="228">
        <v>674</v>
      </c>
      <c r="I7483" s="228">
        <v>367486.76</v>
      </c>
      <c r="J7483" s="228">
        <v>51656.62</v>
      </c>
      <c r="K7483" s="228">
        <v>1401</v>
      </c>
      <c r="L7483" s="228">
        <v>448717.27</v>
      </c>
    </row>
    <row r="7484" spans="1:12">
      <c r="A7484" s="228">
        <v>2013</v>
      </c>
      <c r="B7484" s="228" t="s">
        <v>193</v>
      </c>
      <c r="C7484" s="228" t="s">
        <v>66</v>
      </c>
      <c r="D7484" s="228" t="s">
        <v>205</v>
      </c>
      <c r="E7484" s="228">
        <v>5</v>
      </c>
      <c r="F7484" s="228">
        <v>6112</v>
      </c>
      <c r="G7484" s="228">
        <v>119</v>
      </c>
      <c r="H7484" s="228">
        <v>145</v>
      </c>
      <c r="I7484" s="228">
        <v>124213.63</v>
      </c>
      <c r="J7484" s="228">
        <v>39681.39</v>
      </c>
      <c r="K7484" s="228">
        <v>26666</v>
      </c>
      <c r="L7484" s="228">
        <v>209968.92</v>
      </c>
    </row>
    <row r="7485" spans="1:12">
      <c r="A7485" s="228">
        <v>2013</v>
      </c>
      <c r="B7485" s="228" t="s">
        <v>193</v>
      </c>
      <c r="C7485" s="228" t="s">
        <v>66</v>
      </c>
      <c r="D7485" s="228" t="s">
        <v>205</v>
      </c>
      <c r="E7485" s="228">
        <v>10</v>
      </c>
      <c r="F7485" s="228">
        <v>6385</v>
      </c>
      <c r="G7485" s="228">
        <v>85</v>
      </c>
      <c r="H7485" s="228">
        <v>130</v>
      </c>
      <c r="I7485" s="228">
        <v>100179.94</v>
      </c>
      <c r="J7485" s="228">
        <v>25374.55</v>
      </c>
      <c r="K7485" s="228">
        <v>22724</v>
      </c>
      <c r="L7485" s="228">
        <v>166544.85</v>
      </c>
    </row>
    <row r="7486" spans="1:12">
      <c r="A7486" s="228">
        <v>2013</v>
      </c>
      <c r="B7486" s="228" t="s">
        <v>193</v>
      </c>
      <c r="C7486" s="228" t="s">
        <v>66</v>
      </c>
      <c r="D7486" s="228" t="s">
        <v>205</v>
      </c>
      <c r="E7486" s="228">
        <v>15</v>
      </c>
      <c r="F7486" s="228">
        <v>7190</v>
      </c>
      <c r="G7486" s="228">
        <v>142</v>
      </c>
      <c r="H7486" s="228">
        <v>273</v>
      </c>
      <c r="I7486" s="228">
        <v>242540.42</v>
      </c>
      <c r="J7486" s="228">
        <v>69587.179999999993</v>
      </c>
      <c r="K7486" s="228">
        <v>59336</v>
      </c>
      <c r="L7486" s="228">
        <v>413527.25</v>
      </c>
    </row>
    <row r="7487" spans="1:12">
      <c r="A7487" s="228">
        <v>2013</v>
      </c>
      <c r="B7487" s="228" t="s">
        <v>193</v>
      </c>
      <c r="C7487" s="228" t="s">
        <v>66</v>
      </c>
      <c r="D7487" s="228" t="s">
        <v>205</v>
      </c>
      <c r="E7487" s="228">
        <v>20</v>
      </c>
      <c r="F7487" s="228">
        <v>6120</v>
      </c>
      <c r="G7487" s="228">
        <v>181</v>
      </c>
      <c r="H7487" s="228">
        <v>452</v>
      </c>
      <c r="I7487" s="228">
        <v>358655.82</v>
      </c>
      <c r="J7487" s="228">
        <v>71692.66</v>
      </c>
      <c r="K7487" s="228">
        <v>58159</v>
      </c>
      <c r="L7487" s="228">
        <v>526666.27</v>
      </c>
    </row>
    <row r="7488" spans="1:12">
      <c r="A7488" s="228">
        <v>2013</v>
      </c>
      <c r="B7488" s="228" t="s">
        <v>193</v>
      </c>
      <c r="C7488" s="228" t="s">
        <v>66</v>
      </c>
      <c r="D7488" s="228" t="s">
        <v>205</v>
      </c>
      <c r="E7488" s="228">
        <v>25</v>
      </c>
      <c r="F7488" s="228">
        <v>4099</v>
      </c>
      <c r="G7488" s="228">
        <v>118</v>
      </c>
      <c r="H7488" s="228">
        <v>240</v>
      </c>
      <c r="I7488" s="228">
        <v>204365.26</v>
      </c>
      <c r="J7488" s="228">
        <v>48084.35</v>
      </c>
      <c r="K7488" s="228">
        <v>21277</v>
      </c>
      <c r="L7488" s="228">
        <v>332700.71000000002</v>
      </c>
    </row>
    <row r="7489" spans="1:12">
      <c r="A7489" s="228">
        <v>2013</v>
      </c>
      <c r="B7489" s="228" t="s">
        <v>193</v>
      </c>
      <c r="C7489" s="228" t="s">
        <v>66</v>
      </c>
      <c r="D7489" s="228" t="s">
        <v>205</v>
      </c>
      <c r="E7489" s="228">
        <v>30</v>
      </c>
      <c r="F7489" s="228">
        <v>5302</v>
      </c>
      <c r="G7489" s="228">
        <v>185</v>
      </c>
      <c r="H7489" s="228">
        <v>428</v>
      </c>
      <c r="I7489" s="228">
        <v>344541.2</v>
      </c>
      <c r="J7489" s="228">
        <v>83005.89</v>
      </c>
      <c r="K7489" s="228">
        <v>41569</v>
      </c>
      <c r="L7489" s="228">
        <v>544128.79</v>
      </c>
    </row>
    <row r="7490" spans="1:12">
      <c r="A7490" s="228">
        <v>2013</v>
      </c>
      <c r="B7490" s="228" t="s">
        <v>193</v>
      </c>
      <c r="C7490" s="228" t="s">
        <v>66</v>
      </c>
      <c r="D7490" s="228" t="s">
        <v>205</v>
      </c>
      <c r="E7490" s="228">
        <v>35</v>
      </c>
      <c r="F7490" s="228">
        <v>5587</v>
      </c>
      <c r="G7490" s="228">
        <v>282</v>
      </c>
      <c r="H7490" s="228">
        <v>578</v>
      </c>
      <c r="I7490" s="228">
        <v>460131.86</v>
      </c>
      <c r="J7490" s="228">
        <v>120779.38</v>
      </c>
      <c r="K7490" s="228">
        <v>65024</v>
      </c>
      <c r="L7490" s="228">
        <v>722650.34</v>
      </c>
    </row>
    <row r="7491" spans="1:12">
      <c r="A7491" s="228">
        <v>2013</v>
      </c>
      <c r="B7491" s="228" t="s">
        <v>193</v>
      </c>
      <c r="C7491" s="228" t="s">
        <v>66</v>
      </c>
      <c r="D7491" s="228" t="s">
        <v>205</v>
      </c>
      <c r="E7491" s="228">
        <v>40</v>
      </c>
      <c r="F7491" s="228">
        <v>7007</v>
      </c>
      <c r="G7491" s="228">
        <v>353</v>
      </c>
      <c r="H7491" s="228">
        <v>709</v>
      </c>
      <c r="I7491" s="228">
        <v>537231.64</v>
      </c>
      <c r="J7491" s="228">
        <v>150314.45000000001</v>
      </c>
      <c r="K7491" s="228">
        <v>153579</v>
      </c>
      <c r="L7491" s="228">
        <v>938523.93</v>
      </c>
    </row>
    <row r="7492" spans="1:12">
      <c r="A7492" s="228">
        <v>2013</v>
      </c>
      <c r="B7492" s="228" t="s">
        <v>193</v>
      </c>
      <c r="C7492" s="228" t="s">
        <v>66</v>
      </c>
      <c r="D7492" s="228" t="s">
        <v>205</v>
      </c>
      <c r="E7492" s="228">
        <v>45</v>
      </c>
      <c r="F7492" s="228">
        <v>7236</v>
      </c>
      <c r="G7492" s="228">
        <v>394</v>
      </c>
      <c r="H7492" s="228">
        <v>875</v>
      </c>
      <c r="I7492" s="228">
        <v>789363.04</v>
      </c>
      <c r="J7492" s="228">
        <v>204314.9</v>
      </c>
      <c r="K7492" s="228">
        <v>287205</v>
      </c>
      <c r="L7492" s="228">
        <v>1399896.58</v>
      </c>
    </row>
    <row r="7493" spans="1:12">
      <c r="A7493" s="228">
        <v>2013</v>
      </c>
      <c r="B7493" s="228" t="s">
        <v>193</v>
      </c>
      <c r="C7493" s="228" t="s">
        <v>66</v>
      </c>
      <c r="D7493" s="228" t="s">
        <v>205</v>
      </c>
      <c r="E7493" s="228">
        <v>50</v>
      </c>
      <c r="F7493" s="228">
        <v>9219</v>
      </c>
      <c r="G7493" s="228">
        <v>654</v>
      </c>
      <c r="H7493" s="228">
        <v>1373</v>
      </c>
      <c r="I7493" s="228">
        <v>1106080.3799999999</v>
      </c>
      <c r="J7493" s="228">
        <v>345735.12</v>
      </c>
      <c r="K7493" s="228">
        <v>297423</v>
      </c>
      <c r="L7493" s="228">
        <v>2007887.52</v>
      </c>
    </row>
    <row r="7494" spans="1:12">
      <c r="A7494" s="228">
        <v>2013</v>
      </c>
      <c r="B7494" s="228" t="s">
        <v>193</v>
      </c>
      <c r="C7494" s="228" t="s">
        <v>66</v>
      </c>
      <c r="D7494" s="228" t="s">
        <v>205</v>
      </c>
      <c r="E7494" s="228">
        <v>55</v>
      </c>
      <c r="F7494" s="228">
        <v>9490</v>
      </c>
      <c r="G7494" s="228">
        <v>994</v>
      </c>
      <c r="H7494" s="228">
        <v>2247</v>
      </c>
      <c r="I7494" s="228">
        <v>2021856.24</v>
      </c>
      <c r="J7494" s="228">
        <v>527159.49</v>
      </c>
      <c r="K7494" s="228">
        <v>447244</v>
      </c>
      <c r="L7494" s="228">
        <v>3230867.24</v>
      </c>
    </row>
    <row r="7495" spans="1:12">
      <c r="A7495" s="228">
        <v>2013</v>
      </c>
      <c r="B7495" s="228" t="s">
        <v>193</v>
      </c>
      <c r="C7495" s="228" t="s">
        <v>66</v>
      </c>
      <c r="D7495" s="228" t="s">
        <v>205</v>
      </c>
      <c r="E7495" s="228">
        <v>60</v>
      </c>
      <c r="F7495" s="228">
        <v>9417</v>
      </c>
      <c r="G7495" s="228">
        <v>1197</v>
      </c>
      <c r="H7495" s="228">
        <v>2807</v>
      </c>
      <c r="I7495" s="228">
        <v>2505222.0499999998</v>
      </c>
      <c r="J7495" s="228">
        <v>644623.32999999996</v>
      </c>
      <c r="K7495" s="228">
        <v>737992.25</v>
      </c>
      <c r="L7495" s="228">
        <v>4167537.8</v>
      </c>
    </row>
    <row r="7496" spans="1:12">
      <c r="A7496" s="228">
        <v>2013</v>
      </c>
      <c r="B7496" s="228" t="s">
        <v>193</v>
      </c>
      <c r="C7496" s="228" t="s">
        <v>66</v>
      </c>
      <c r="D7496" s="228" t="s">
        <v>205</v>
      </c>
      <c r="E7496" s="228">
        <v>65</v>
      </c>
      <c r="F7496" s="228">
        <v>8012</v>
      </c>
      <c r="G7496" s="228">
        <v>1382</v>
      </c>
      <c r="H7496" s="228">
        <v>3720</v>
      </c>
      <c r="I7496" s="228">
        <v>2984046.63</v>
      </c>
      <c r="J7496" s="228">
        <v>787796.74</v>
      </c>
      <c r="K7496" s="228">
        <v>913348.05</v>
      </c>
      <c r="L7496" s="228">
        <v>4978533.8099999996</v>
      </c>
    </row>
    <row r="7497" spans="1:12">
      <c r="A7497" s="228">
        <v>2013</v>
      </c>
      <c r="B7497" s="228" t="s">
        <v>193</v>
      </c>
      <c r="C7497" s="228" t="s">
        <v>66</v>
      </c>
      <c r="D7497" s="228" t="s">
        <v>205</v>
      </c>
      <c r="E7497" s="228">
        <v>70</v>
      </c>
      <c r="F7497" s="228">
        <v>5481</v>
      </c>
      <c r="G7497" s="228">
        <v>1364</v>
      </c>
      <c r="H7497" s="228">
        <v>3731</v>
      </c>
      <c r="I7497" s="228">
        <v>3212062.17</v>
      </c>
      <c r="J7497" s="228">
        <v>777129.67</v>
      </c>
      <c r="K7497" s="228">
        <v>1108396</v>
      </c>
      <c r="L7497" s="228">
        <v>5345478.04</v>
      </c>
    </row>
    <row r="7498" spans="1:12">
      <c r="A7498" s="228">
        <v>2013</v>
      </c>
      <c r="B7498" s="228" t="s">
        <v>193</v>
      </c>
      <c r="C7498" s="228" t="s">
        <v>66</v>
      </c>
      <c r="D7498" s="228" t="s">
        <v>205</v>
      </c>
      <c r="E7498" s="228">
        <v>75</v>
      </c>
      <c r="F7498" s="228">
        <v>3686</v>
      </c>
      <c r="G7498" s="228">
        <v>1246</v>
      </c>
      <c r="H7498" s="228">
        <v>3317</v>
      </c>
      <c r="I7498" s="228">
        <v>2573117.2000000002</v>
      </c>
      <c r="J7498" s="228">
        <v>568826.07999999996</v>
      </c>
      <c r="K7498" s="228">
        <v>783626.25</v>
      </c>
      <c r="L7498" s="228">
        <v>4091842.07</v>
      </c>
    </row>
    <row r="7499" spans="1:12">
      <c r="A7499" s="228">
        <v>2013</v>
      </c>
      <c r="B7499" s="228" t="s">
        <v>193</v>
      </c>
      <c r="C7499" s="228" t="s">
        <v>66</v>
      </c>
      <c r="D7499" s="228" t="s">
        <v>205</v>
      </c>
      <c r="E7499" s="228">
        <v>80</v>
      </c>
      <c r="F7499" s="228">
        <v>2674</v>
      </c>
      <c r="G7499" s="228">
        <v>932</v>
      </c>
      <c r="H7499" s="228">
        <v>3129</v>
      </c>
      <c r="I7499" s="228">
        <v>2336949</v>
      </c>
      <c r="J7499" s="228">
        <v>444482.74</v>
      </c>
      <c r="K7499" s="228">
        <v>598102.4</v>
      </c>
      <c r="L7499" s="228">
        <v>3492652.89</v>
      </c>
    </row>
    <row r="7500" spans="1:12">
      <c r="A7500" s="228">
        <v>2013</v>
      </c>
      <c r="B7500" s="228" t="s">
        <v>193</v>
      </c>
      <c r="C7500" s="228" t="s">
        <v>66</v>
      </c>
      <c r="D7500" s="228" t="s">
        <v>205</v>
      </c>
      <c r="E7500" s="228">
        <v>85</v>
      </c>
      <c r="F7500" s="228">
        <v>1091</v>
      </c>
      <c r="G7500" s="228">
        <v>407</v>
      </c>
      <c r="H7500" s="228">
        <v>1638</v>
      </c>
      <c r="I7500" s="228">
        <v>951663.07</v>
      </c>
      <c r="J7500" s="228">
        <v>177055.26</v>
      </c>
      <c r="K7500" s="228">
        <v>142539</v>
      </c>
      <c r="L7500" s="228">
        <v>1321594.3899999999</v>
      </c>
    </row>
    <row r="7501" spans="1:12">
      <c r="A7501" s="228">
        <v>2013</v>
      </c>
      <c r="B7501" s="228" t="s">
        <v>193</v>
      </c>
      <c r="C7501" s="228" t="s">
        <v>66</v>
      </c>
      <c r="D7501" s="228" t="s">
        <v>205</v>
      </c>
      <c r="E7501" s="228">
        <v>90</v>
      </c>
      <c r="F7501" s="228">
        <v>212</v>
      </c>
      <c r="G7501" s="228">
        <v>62</v>
      </c>
      <c r="H7501" s="228">
        <v>365</v>
      </c>
      <c r="I7501" s="228">
        <v>209846.5</v>
      </c>
      <c r="J7501" s="228">
        <v>28923.279999999999</v>
      </c>
      <c r="K7501" s="228">
        <v>45387</v>
      </c>
      <c r="L7501" s="228">
        <v>290012.94</v>
      </c>
    </row>
    <row r="7502" spans="1:12">
      <c r="A7502" s="228">
        <v>2013</v>
      </c>
      <c r="B7502" s="228" t="s">
        <v>193</v>
      </c>
      <c r="C7502" s="228" t="s">
        <v>66</v>
      </c>
      <c r="D7502" s="228" t="s">
        <v>205</v>
      </c>
      <c r="E7502" s="228">
        <v>95</v>
      </c>
      <c r="F7502" s="228">
        <v>37</v>
      </c>
      <c r="G7502" s="228">
        <v>13</v>
      </c>
      <c r="H7502" s="228">
        <v>73</v>
      </c>
      <c r="I7502" s="228">
        <v>63053</v>
      </c>
      <c r="J7502" s="228">
        <v>6890.85</v>
      </c>
      <c r="K7502" s="228">
        <v>568</v>
      </c>
      <c r="L7502" s="228">
        <v>72487</v>
      </c>
    </row>
    <row r="7503" spans="1:12">
      <c r="A7503" s="228">
        <v>2013</v>
      </c>
      <c r="B7503" s="228" t="s">
        <v>193</v>
      </c>
      <c r="C7503" s="228" t="s">
        <v>66</v>
      </c>
      <c r="D7503" s="228" t="s">
        <v>206</v>
      </c>
      <c r="E7503" s="228">
        <v>0</v>
      </c>
      <c r="F7503" s="228">
        <v>5103</v>
      </c>
      <c r="G7503" s="228">
        <v>108</v>
      </c>
      <c r="H7503" s="228">
        <v>466</v>
      </c>
      <c r="I7503" s="228">
        <v>235664.78</v>
      </c>
      <c r="J7503" s="228">
        <v>35157.56</v>
      </c>
      <c r="K7503" s="228">
        <v>1704</v>
      </c>
      <c r="L7503" s="228">
        <v>288778.84000000003</v>
      </c>
    </row>
    <row r="7504" spans="1:12">
      <c r="A7504" s="228">
        <v>2013</v>
      </c>
      <c r="B7504" s="228" t="s">
        <v>193</v>
      </c>
      <c r="C7504" s="228" t="s">
        <v>66</v>
      </c>
      <c r="D7504" s="228" t="s">
        <v>206</v>
      </c>
      <c r="E7504" s="228">
        <v>5</v>
      </c>
      <c r="F7504" s="228">
        <v>5780</v>
      </c>
      <c r="G7504" s="228">
        <v>85</v>
      </c>
      <c r="H7504" s="228">
        <v>131</v>
      </c>
      <c r="I7504" s="228">
        <v>95720</v>
      </c>
      <c r="J7504" s="228">
        <v>25361.27</v>
      </c>
      <c r="K7504" s="228">
        <v>291</v>
      </c>
      <c r="L7504" s="228">
        <v>137006.20000000001</v>
      </c>
    </row>
    <row r="7505" spans="1:12">
      <c r="A7505" s="228">
        <v>2013</v>
      </c>
      <c r="B7505" s="228" t="s">
        <v>193</v>
      </c>
      <c r="C7505" s="228" t="s">
        <v>66</v>
      </c>
      <c r="D7505" s="228" t="s">
        <v>206</v>
      </c>
      <c r="E7505" s="228">
        <v>10</v>
      </c>
      <c r="F7505" s="228">
        <v>6038</v>
      </c>
      <c r="G7505" s="228">
        <v>81</v>
      </c>
      <c r="H7505" s="228">
        <v>187</v>
      </c>
      <c r="I7505" s="228">
        <v>117114.35</v>
      </c>
      <c r="J7505" s="228">
        <v>23222.1</v>
      </c>
      <c r="K7505" s="228">
        <v>1105</v>
      </c>
      <c r="L7505" s="228">
        <v>157005.35</v>
      </c>
    </row>
    <row r="7506" spans="1:12">
      <c r="A7506" s="228">
        <v>2013</v>
      </c>
      <c r="B7506" s="228" t="s">
        <v>193</v>
      </c>
      <c r="C7506" s="228" t="s">
        <v>66</v>
      </c>
      <c r="D7506" s="228" t="s">
        <v>206</v>
      </c>
      <c r="E7506" s="228">
        <v>15</v>
      </c>
      <c r="F7506" s="228">
        <v>6739</v>
      </c>
      <c r="G7506" s="228">
        <v>204</v>
      </c>
      <c r="H7506" s="228">
        <v>547</v>
      </c>
      <c r="I7506" s="228">
        <v>418131.43</v>
      </c>
      <c r="J7506" s="228">
        <v>74412.62</v>
      </c>
      <c r="K7506" s="228">
        <v>23124</v>
      </c>
      <c r="L7506" s="228">
        <v>565066.19999999995</v>
      </c>
    </row>
    <row r="7507" spans="1:12">
      <c r="A7507" s="228">
        <v>2013</v>
      </c>
      <c r="B7507" s="228" t="s">
        <v>193</v>
      </c>
      <c r="C7507" s="228" t="s">
        <v>66</v>
      </c>
      <c r="D7507" s="228" t="s">
        <v>206</v>
      </c>
      <c r="E7507" s="228">
        <v>20</v>
      </c>
      <c r="F7507" s="228">
        <v>6286</v>
      </c>
      <c r="G7507" s="228">
        <v>361</v>
      </c>
      <c r="H7507" s="228">
        <v>943</v>
      </c>
      <c r="I7507" s="228">
        <v>763218.4</v>
      </c>
      <c r="J7507" s="228">
        <v>154227.18</v>
      </c>
      <c r="K7507" s="228">
        <v>53363</v>
      </c>
      <c r="L7507" s="228">
        <v>1076216.05</v>
      </c>
    </row>
    <row r="7508" spans="1:12">
      <c r="A7508" s="228">
        <v>2013</v>
      </c>
      <c r="B7508" s="228" t="s">
        <v>193</v>
      </c>
      <c r="C7508" s="228" t="s">
        <v>66</v>
      </c>
      <c r="D7508" s="228" t="s">
        <v>206</v>
      </c>
      <c r="E7508" s="228">
        <v>25</v>
      </c>
      <c r="F7508" s="228">
        <v>4909</v>
      </c>
      <c r="G7508" s="228">
        <v>483</v>
      </c>
      <c r="H7508" s="228">
        <v>1378</v>
      </c>
      <c r="I7508" s="228">
        <v>1125109.05</v>
      </c>
      <c r="J7508" s="228">
        <v>269153.94</v>
      </c>
      <c r="K7508" s="228">
        <v>46198</v>
      </c>
      <c r="L7508" s="228">
        <v>1579730.06</v>
      </c>
    </row>
    <row r="7509" spans="1:12">
      <c r="A7509" s="228">
        <v>2013</v>
      </c>
      <c r="B7509" s="228" t="s">
        <v>193</v>
      </c>
      <c r="C7509" s="228" t="s">
        <v>66</v>
      </c>
      <c r="D7509" s="228" t="s">
        <v>206</v>
      </c>
      <c r="E7509" s="228">
        <v>30</v>
      </c>
      <c r="F7509" s="228">
        <v>6181</v>
      </c>
      <c r="G7509" s="228">
        <v>703</v>
      </c>
      <c r="H7509" s="228">
        <v>2077</v>
      </c>
      <c r="I7509" s="228">
        <v>1551607.96</v>
      </c>
      <c r="J7509" s="228">
        <v>430369.1</v>
      </c>
      <c r="K7509" s="228">
        <v>95242</v>
      </c>
      <c r="L7509" s="228">
        <v>2287280.42</v>
      </c>
    </row>
    <row r="7510" spans="1:12">
      <c r="A7510" s="228">
        <v>2013</v>
      </c>
      <c r="B7510" s="228" t="s">
        <v>193</v>
      </c>
      <c r="C7510" s="228" t="s">
        <v>66</v>
      </c>
      <c r="D7510" s="228" t="s">
        <v>206</v>
      </c>
      <c r="E7510" s="228">
        <v>35</v>
      </c>
      <c r="F7510" s="228">
        <v>6554</v>
      </c>
      <c r="G7510" s="228">
        <v>628</v>
      </c>
      <c r="H7510" s="228">
        <v>1726</v>
      </c>
      <c r="I7510" s="228">
        <v>1428665.65</v>
      </c>
      <c r="J7510" s="228">
        <v>345493.93</v>
      </c>
      <c r="K7510" s="228">
        <v>73509</v>
      </c>
      <c r="L7510" s="228">
        <v>2032474.38</v>
      </c>
    </row>
    <row r="7511" spans="1:12">
      <c r="A7511" s="228">
        <v>2013</v>
      </c>
      <c r="B7511" s="228" t="s">
        <v>193</v>
      </c>
      <c r="C7511" s="228" t="s">
        <v>66</v>
      </c>
      <c r="D7511" s="228" t="s">
        <v>206</v>
      </c>
      <c r="E7511" s="228">
        <v>40</v>
      </c>
      <c r="F7511" s="228">
        <v>8157</v>
      </c>
      <c r="G7511" s="228">
        <v>559</v>
      </c>
      <c r="H7511" s="228">
        <v>1384</v>
      </c>
      <c r="I7511" s="228">
        <v>1283535.54</v>
      </c>
      <c r="J7511" s="228">
        <v>291606.33</v>
      </c>
      <c r="K7511" s="228">
        <v>142377</v>
      </c>
      <c r="L7511" s="228">
        <v>1927639.04</v>
      </c>
    </row>
    <row r="7512" spans="1:12">
      <c r="A7512" s="228">
        <v>2013</v>
      </c>
      <c r="B7512" s="228" t="s">
        <v>193</v>
      </c>
      <c r="C7512" s="228" t="s">
        <v>66</v>
      </c>
      <c r="D7512" s="228" t="s">
        <v>206</v>
      </c>
      <c r="E7512" s="228">
        <v>45</v>
      </c>
      <c r="F7512" s="228">
        <v>8545</v>
      </c>
      <c r="G7512" s="228">
        <v>686</v>
      </c>
      <c r="H7512" s="228">
        <v>1590</v>
      </c>
      <c r="I7512" s="228">
        <v>1241784.8999999999</v>
      </c>
      <c r="J7512" s="228">
        <v>311262.14</v>
      </c>
      <c r="K7512" s="228">
        <v>352694</v>
      </c>
      <c r="L7512" s="228">
        <v>2099765.36</v>
      </c>
    </row>
    <row r="7513" spans="1:12">
      <c r="A7513" s="228">
        <v>2013</v>
      </c>
      <c r="B7513" s="228" t="s">
        <v>193</v>
      </c>
      <c r="C7513" s="228" t="s">
        <v>66</v>
      </c>
      <c r="D7513" s="228" t="s">
        <v>206</v>
      </c>
      <c r="E7513" s="228">
        <v>50</v>
      </c>
      <c r="F7513" s="228">
        <v>10565</v>
      </c>
      <c r="G7513" s="228">
        <v>1012</v>
      </c>
      <c r="H7513" s="228">
        <v>2617</v>
      </c>
      <c r="I7513" s="228">
        <v>2260029.41</v>
      </c>
      <c r="J7513" s="228">
        <v>506261.39</v>
      </c>
      <c r="K7513" s="228">
        <v>505177</v>
      </c>
      <c r="L7513" s="228">
        <v>3586230.72</v>
      </c>
    </row>
    <row r="7514" spans="1:12">
      <c r="A7514" s="228">
        <v>2013</v>
      </c>
      <c r="B7514" s="228" t="s">
        <v>193</v>
      </c>
      <c r="C7514" s="228" t="s">
        <v>66</v>
      </c>
      <c r="D7514" s="228" t="s">
        <v>206</v>
      </c>
      <c r="E7514" s="228">
        <v>55</v>
      </c>
      <c r="F7514" s="228">
        <v>10630</v>
      </c>
      <c r="G7514" s="228">
        <v>1115</v>
      </c>
      <c r="H7514" s="228">
        <v>2607</v>
      </c>
      <c r="I7514" s="228">
        <v>2211722.2599999998</v>
      </c>
      <c r="J7514" s="228">
        <v>526532.68000000005</v>
      </c>
      <c r="K7514" s="228">
        <v>622437</v>
      </c>
      <c r="L7514" s="228">
        <v>3659793.69</v>
      </c>
    </row>
    <row r="7515" spans="1:12">
      <c r="A7515" s="228">
        <v>2013</v>
      </c>
      <c r="B7515" s="228" t="s">
        <v>193</v>
      </c>
      <c r="C7515" s="228" t="s">
        <v>66</v>
      </c>
      <c r="D7515" s="228" t="s">
        <v>206</v>
      </c>
      <c r="E7515" s="228">
        <v>60</v>
      </c>
      <c r="F7515" s="228">
        <v>10125</v>
      </c>
      <c r="G7515" s="228">
        <v>1388</v>
      </c>
      <c r="H7515" s="228">
        <v>3548</v>
      </c>
      <c r="I7515" s="228">
        <v>2987450.83</v>
      </c>
      <c r="J7515" s="228">
        <v>682274.79</v>
      </c>
      <c r="K7515" s="228">
        <v>1084104</v>
      </c>
      <c r="L7515" s="228">
        <v>5066289.13</v>
      </c>
    </row>
    <row r="7516" spans="1:12">
      <c r="A7516" s="228">
        <v>2013</v>
      </c>
      <c r="B7516" s="228" t="s">
        <v>193</v>
      </c>
      <c r="C7516" s="228" t="s">
        <v>66</v>
      </c>
      <c r="D7516" s="228" t="s">
        <v>206</v>
      </c>
      <c r="E7516" s="228">
        <v>65</v>
      </c>
      <c r="F7516" s="228">
        <v>8503</v>
      </c>
      <c r="G7516" s="228">
        <v>1323</v>
      </c>
      <c r="H7516" s="228">
        <v>3424</v>
      </c>
      <c r="I7516" s="228">
        <v>2993445.53</v>
      </c>
      <c r="J7516" s="228">
        <v>775092.33</v>
      </c>
      <c r="K7516" s="228">
        <v>983503</v>
      </c>
      <c r="L7516" s="228">
        <v>5062405.9800000004</v>
      </c>
    </row>
    <row r="7517" spans="1:12">
      <c r="A7517" s="228">
        <v>2013</v>
      </c>
      <c r="B7517" s="228" t="s">
        <v>193</v>
      </c>
      <c r="C7517" s="228" t="s">
        <v>66</v>
      </c>
      <c r="D7517" s="228" t="s">
        <v>206</v>
      </c>
      <c r="E7517" s="228">
        <v>70</v>
      </c>
      <c r="F7517" s="228">
        <v>5767</v>
      </c>
      <c r="G7517" s="228">
        <v>1174</v>
      </c>
      <c r="H7517" s="228">
        <v>3511</v>
      </c>
      <c r="I7517" s="228">
        <v>2968962.8</v>
      </c>
      <c r="J7517" s="228">
        <v>678789.99</v>
      </c>
      <c r="K7517" s="228">
        <v>1047784</v>
      </c>
      <c r="L7517" s="228">
        <v>4914793.18</v>
      </c>
    </row>
    <row r="7518" spans="1:12">
      <c r="A7518" s="228">
        <v>2013</v>
      </c>
      <c r="B7518" s="228" t="s">
        <v>193</v>
      </c>
      <c r="C7518" s="228" t="s">
        <v>66</v>
      </c>
      <c r="D7518" s="228" t="s">
        <v>206</v>
      </c>
      <c r="E7518" s="228">
        <v>75</v>
      </c>
      <c r="F7518" s="228">
        <v>4327</v>
      </c>
      <c r="G7518" s="228">
        <v>960</v>
      </c>
      <c r="H7518" s="228">
        <v>3594</v>
      </c>
      <c r="I7518" s="228">
        <v>2797158.68</v>
      </c>
      <c r="J7518" s="228">
        <v>558410.22</v>
      </c>
      <c r="K7518" s="228">
        <v>795407.05</v>
      </c>
      <c r="L7518" s="228">
        <v>4329654.41</v>
      </c>
    </row>
    <row r="7519" spans="1:12">
      <c r="A7519" s="228">
        <v>2013</v>
      </c>
      <c r="B7519" s="228" t="s">
        <v>193</v>
      </c>
      <c r="C7519" s="228" t="s">
        <v>66</v>
      </c>
      <c r="D7519" s="228" t="s">
        <v>206</v>
      </c>
      <c r="E7519" s="228">
        <v>80</v>
      </c>
      <c r="F7519" s="228">
        <v>3106</v>
      </c>
      <c r="G7519" s="228">
        <v>751</v>
      </c>
      <c r="H7519" s="228">
        <v>3108</v>
      </c>
      <c r="I7519" s="228">
        <v>2353533.1</v>
      </c>
      <c r="J7519" s="228">
        <v>411219.46</v>
      </c>
      <c r="K7519" s="228">
        <v>428992</v>
      </c>
      <c r="L7519" s="228">
        <v>3310223.11</v>
      </c>
    </row>
    <row r="7520" spans="1:12">
      <c r="A7520" s="228">
        <v>2013</v>
      </c>
      <c r="B7520" s="228" t="s">
        <v>193</v>
      </c>
      <c r="C7520" s="228" t="s">
        <v>66</v>
      </c>
      <c r="D7520" s="228" t="s">
        <v>206</v>
      </c>
      <c r="E7520" s="228">
        <v>85</v>
      </c>
      <c r="F7520" s="228">
        <v>1816</v>
      </c>
      <c r="G7520" s="228">
        <v>455</v>
      </c>
      <c r="H7520" s="228">
        <v>1908</v>
      </c>
      <c r="I7520" s="228">
        <v>1264556.95</v>
      </c>
      <c r="J7520" s="228">
        <v>212025.87</v>
      </c>
      <c r="K7520" s="228">
        <v>230115</v>
      </c>
      <c r="L7520" s="228">
        <v>1758370.45</v>
      </c>
    </row>
    <row r="7521" spans="1:12">
      <c r="A7521" s="228">
        <v>2013</v>
      </c>
      <c r="B7521" s="228" t="s">
        <v>193</v>
      </c>
      <c r="C7521" s="228" t="s">
        <v>66</v>
      </c>
      <c r="D7521" s="228" t="s">
        <v>206</v>
      </c>
      <c r="E7521" s="228">
        <v>90</v>
      </c>
      <c r="F7521" s="228">
        <v>671</v>
      </c>
      <c r="G7521" s="228">
        <v>153</v>
      </c>
      <c r="H7521" s="228">
        <v>1220</v>
      </c>
      <c r="I7521" s="228">
        <v>670268.61</v>
      </c>
      <c r="J7521" s="228">
        <v>79181.81</v>
      </c>
      <c r="K7521" s="228">
        <v>44928</v>
      </c>
      <c r="L7521" s="228">
        <v>811916.69</v>
      </c>
    </row>
    <row r="7522" spans="1:12">
      <c r="A7522" s="228">
        <v>2013</v>
      </c>
      <c r="B7522" s="228" t="s">
        <v>193</v>
      </c>
      <c r="C7522" s="228" t="s">
        <v>66</v>
      </c>
      <c r="D7522" s="228" t="s">
        <v>206</v>
      </c>
      <c r="E7522" s="228">
        <v>95</v>
      </c>
      <c r="F7522" s="228">
        <v>180</v>
      </c>
      <c r="G7522" s="228">
        <v>23</v>
      </c>
      <c r="H7522" s="228">
        <v>193</v>
      </c>
      <c r="I7522" s="228">
        <v>113107.29</v>
      </c>
      <c r="J7522" s="228">
        <v>13753.55</v>
      </c>
      <c r="K7522" s="228">
        <v>24856</v>
      </c>
      <c r="L7522" s="228">
        <v>155199.64000000001</v>
      </c>
    </row>
    <row r="7523" spans="1:12">
      <c r="A7523" s="228">
        <v>2013</v>
      </c>
      <c r="B7523" s="228" t="s">
        <v>193</v>
      </c>
      <c r="C7523" s="228" t="s">
        <v>68</v>
      </c>
      <c r="D7523" s="228" t="s">
        <v>205</v>
      </c>
      <c r="E7523" s="228">
        <v>0</v>
      </c>
      <c r="F7523" s="228">
        <v>7217</v>
      </c>
      <c r="G7523" s="228">
        <v>262</v>
      </c>
      <c r="H7523" s="228">
        <v>966</v>
      </c>
      <c r="I7523" s="228">
        <v>496712.94</v>
      </c>
      <c r="J7523" s="228">
        <v>39897.14</v>
      </c>
      <c r="K7523" s="228">
        <v>2120</v>
      </c>
      <c r="L7523" s="228">
        <v>627977.18999999994</v>
      </c>
    </row>
    <row r="7524" spans="1:12">
      <c r="A7524" s="228">
        <v>2013</v>
      </c>
      <c r="B7524" s="228" t="s">
        <v>193</v>
      </c>
      <c r="C7524" s="228" t="s">
        <v>68</v>
      </c>
      <c r="D7524" s="228" t="s">
        <v>205</v>
      </c>
      <c r="E7524" s="228">
        <v>5</v>
      </c>
      <c r="F7524" s="228">
        <v>7145</v>
      </c>
      <c r="G7524" s="228">
        <v>119</v>
      </c>
      <c r="H7524" s="228">
        <v>244</v>
      </c>
      <c r="I7524" s="228">
        <v>132353.79999999999</v>
      </c>
      <c r="J7524" s="228">
        <v>18974.849999999999</v>
      </c>
      <c r="K7524" s="228">
        <v>1850</v>
      </c>
      <c r="L7524" s="228">
        <v>185539.45</v>
      </c>
    </row>
    <row r="7525" spans="1:12">
      <c r="A7525" s="228">
        <v>2013</v>
      </c>
      <c r="B7525" s="228" t="s">
        <v>193</v>
      </c>
      <c r="C7525" s="228" t="s">
        <v>68</v>
      </c>
      <c r="D7525" s="228" t="s">
        <v>205</v>
      </c>
      <c r="E7525" s="228">
        <v>10</v>
      </c>
      <c r="F7525" s="228">
        <v>6540</v>
      </c>
      <c r="G7525" s="228">
        <v>70</v>
      </c>
      <c r="H7525" s="228">
        <v>84</v>
      </c>
      <c r="I7525" s="228">
        <v>61592.05</v>
      </c>
      <c r="J7525" s="228">
        <v>12790.25</v>
      </c>
      <c r="K7525" s="228">
        <v>14398</v>
      </c>
      <c r="L7525" s="228">
        <v>116521.65</v>
      </c>
    </row>
    <row r="7526" spans="1:12">
      <c r="A7526" s="228">
        <v>2013</v>
      </c>
      <c r="B7526" s="228" t="s">
        <v>193</v>
      </c>
      <c r="C7526" s="228" t="s">
        <v>68</v>
      </c>
      <c r="D7526" s="228" t="s">
        <v>205</v>
      </c>
      <c r="E7526" s="228">
        <v>15</v>
      </c>
      <c r="F7526" s="228">
        <v>6772</v>
      </c>
      <c r="G7526" s="228">
        <v>136</v>
      </c>
      <c r="H7526" s="228">
        <v>266</v>
      </c>
      <c r="I7526" s="228">
        <v>243713.13</v>
      </c>
      <c r="J7526" s="228">
        <v>28997.65</v>
      </c>
      <c r="K7526" s="228">
        <v>47432</v>
      </c>
      <c r="L7526" s="228">
        <v>413069.06</v>
      </c>
    </row>
    <row r="7527" spans="1:12">
      <c r="A7527" s="228">
        <v>2013</v>
      </c>
      <c r="B7527" s="228" t="s">
        <v>193</v>
      </c>
      <c r="C7527" s="228" t="s">
        <v>68</v>
      </c>
      <c r="D7527" s="228" t="s">
        <v>205</v>
      </c>
      <c r="E7527" s="228">
        <v>20</v>
      </c>
      <c r="F7527" s="228">
        <v>5665</v>
      </c>
      <c r="G7527" s="228">
        <v>150</v>
      </c>
      <c r="H7527" s="228">
        <v>217</v>
      </c>
      <c r="I7527" s="228">
        <v>239746.54</v>
      </c>
      <c r="J7527" s="228">
        <v>44758.65</v>
      </c>
      <c r="K7527" s="228">
        <v>40788</v>
      </c>
      <c r="L7527" s="228">
        <v>453436.64</v>
      </c>
    </row>
    <row r="7528" spans="1:12">
      <c r="A7528" s="228">
        <v>2013</v>
      </c>
      <c r="B7528" s="228" t="s">
        <v>193</v>
      </c>
      <c r="C7528" s="228" t="s">
        <v>68</v>
      </c>
      <c r="D7528" s="228" t="s">
        <v>205</v>
      </c>
      <c r="E7528" s="228">
        <v>25</v>
      </c>
      <c r="F7528" s="228">
        <v>5936</v>
      </c>
      <c r="G7528" s="228">
        <v>123</v>
      </c>
      <c r="H7528" s="228">
        <v>206</v>
      </c>
      <c r="I7528" s="228">
        <v>149444.54</v>
      </c>
      <c r="J7528" s="228">
        <v>34587.339999999997</v>
      </c>
      <c r="K7528" s="228">
        <v>39542</v>
      </c>
      <c r="L7528" s="228">
        <v>323467.34000000003</v>
      </c>
    </row>
    <row r="7529" spans="1:12">
      <c r="A7529" s="228">
        <v>2013</v>
      </c>
      <c r="B7529" s="228" t="s">
        <v>193</v>
      </c>
      <c r="C7529" s="228" t="s">
        <v>68</v>
      </c>
      <c r="D7529" s="228" t="s">
        <v>205</v>
      </c>
      <c r="E7529" s="228">
        <v>30</v>
      </c>
      <c r="F7529" s="228">
        <v>8498</v>
      </c>
      <c r="G7529" s="228">
        <v>126</v>
      </c>
      <c r="H7529" s="228">
        <v>255</v>
      </c>
      <c r="I7529" s="228">
        <v>199318.83</v>
      </c>
      <c r="J7529" s="228">
        <v>47094.64</v>
      </c>
      <c r="K7529" s="228">
        <v>35129</v>
      </c>
      <c r="L7529" s="228">
        <v>421683.36</v>
      </c>
    </row>
    <row r="7530" spans="1:12">
      <c r="A7530" s="228">
        <v>2013</v>
      </c>
      <c r="B7530" s="228" t="s">
        <v>193</v>
      </c>
      <c r="C7530" s="228" t="s">
        <v>68</v>
      </c>
      <c r="D7530" s="228" t="s">
        <v>205</v>
      </c>
      <c r="E7530" s="228">
        <v>35</v>
      </c>
      <c r="F7530" s="228">
        <v>7919</v>
      </c>
      <c r="G7530" s="228">
        <v>179</v>
      </c>
      <c r="H7530" s="228">
        <v>351</v>
      </c>
      <c r="I7530" s="228">
        <v>299201.5</v>
      </c>
      <c r="J7530" s="228">
        <v>66562.61</v>
      </c>
      <c r="K7530" s="228">
        <v>43014</v>
      </c>
      <c r="L7530" s="228">
        <v>587848.36</v>
      </c>
    </row>
    <row r="7531" spans="1:12">
      <c r="A7531" s="228">
        <v>2013</v>
      </c>
      <c r="B7531" s="228" t="s">
        <v>193</v>
      </c>
      <c r="C7531" s="228" t="s">
        <v>68</v>
      </c>
      <c r="D7531" s="228" t="s">
        <v>205</v>
      </c>
      <c r="E7531" s="228">
        <v>40</v>
      </c>
      <c r="F7531" s="228">
        <v>8024</v>
      </c>
      <c r="G7531" s="228">
        <v>206</v>
      </c>
      <c r="H7531" s="228">
        <v>365</v>
      </c>
      <c r="I7531" s="228">
        <v>315625.48</v>
      </c>
      <c r="J7531" s="228">
        <v>73029.259999999995</v>
      </c>
      <c r="K7531" s="228">
        <v>115696</v>
      </c>
      <c r="L7531" s="228">
        <v>715865.13</v>
      </c>
    </row>
    <row r="7532" spans="1:12">
      <c r="A7532" s="228">
        <v>2013</v>
      </c>
      <c r="B7532" s="228" t="s">
        <v>193</v>
      </c>
      <c r="C7532" s="228" t="s">
        <v>68</v>
      </c>
      <c r="D7532" s="228" t="s">
        <v>205</v>
      </c>
      <c r="E7532" s="228">
        <v>45</v>
      </c>
      <c r="F7532" s="228">
        <v>7399</v>
      </c>
      <c r="G7532" s="228">
        <v>212</v>
      </c>
      <c r="H7532" s="228">
        <v>407</v>
      </c>
      <c r="I7532" s="228">
        <v>435540.88</v>
      </c>
      <c r="J7532" s="228">
        <v>103511.33</v>
      </c>
      <c r="K7532" s="228">
        <v>68396</v>
      </c>
      <c r="L7532" s="228">
        <v>815159.81</v>
      </c>
    </row>
    <row r="7533" spans="1:12">
      <c r="A7533" s="228">
        <v>2013</v>
      </c>
      <c r="B7533" s="228" t="s">
        <v>193</v>
      </c>
      <c r="C7533" s="228" t="s">
        <v>68</v>
      </c>
      <c r="D7533" s="228" t="s">
        <v>205</v>
      </c>
      <c r="E7533" s="228">
        <v>50</v>
      </c>
      <c r="F7533" s="228">
        <v>7756</v>
      </c>
      <c r="G7533" s="228">
        <v>495</v>
      </c>
      <c r="H7533" s="228">
        <v>783</v>
      </c>
      <c r="I7533" s="228">
        <v>699235.47</v>
      </c>
      <c r="J7533" s="228">
        <v>165684.56</v>
      </c>
      <c r="K7533" s="228">
        <v>256446.25</v>
      </c>
      <c r="L7533" s="228">
        <v>1426616.26</v>
      </c>
    </row>
    <row r="7534" spans="1:12">
      <c r="A7534" s="228">
        <v>2013</v>
      </c>
      <c r="B7534" s="228" t="s">
        <v>193</v>
      </c>
      <c r="C7534" s="228" t="s">
        <v>68</v>
      </c>
      <c r="D7534" s="228" t="s">
        <v>205</v>
      </c>
      <c r="E7534" s="228">
        <v>55</v>
      </c>
      <c r="F7534" s="228">
        <v>7090</v>
      </c>
      <c r="G7534" s="228">
        <v>435</v>
      </c>
      <c r="H7534" s="228">
        <v>915</v>
      </c>
      <c r="I7534" s="228">
        <v>901205.97</v>
      </c>
      <c r="J7534" s="228">
        <v>212295.52</v>
      </c>
      <c r="K7534" s="228">
        <v>285420</v>
      </c>
      <c r="L7534" s="228">
        <v>1791938.21</v>
      </c>
    </row>
    <row r="7535" spans="1:12">
      <c r="A7535" s="228">
        <v>2013</v>
      </c>
      <c r="B7535" s="228" t="s">
        <v>193</v>
      </c>
      <c r="C7535" s="228" t="s">
        <v>68</v>
      </c>
      <c r="D7535" s="228" t="s">
        <v>205</v>
      </c>
      <c r="E7535" s="228">
        <v>60</v>
      </c>
      <c r="F7535" s="228">
        <v>6656</v>
      </c>
      <c r="G7535" s="228">
        <v>659</v>
      </c>
      <c r="H7535" s="228">
        <v>1272</v>
      </c>
      <c r="I7535" s="228">
        <v>1203012.57</v>
      </c>
      <c r="J7535" s="228">
        <v>267677.48</v>
      </c>
      <c r="K7535" s="228">
        <v>331774.65000000002</v>
      </c>
      <c r="L7535" s="228">
        <v>2337079.5699999998</v>
      </c>
    </row>
    <row r="7536" spans="1:12">
      <c r="A7536" s="228">
        <v>2013</v>
      </c>
      <c r="B7536" s="228" t="s">
        <v>193</v>
      </c>
      <c r="C7536" s="228" t="s">
        <v>68</v>
      </c>
      <c r="D7536" s="228" t="s">
        <v>205</v>
      </c>
      <c r="E7536" s="228">
        <v>65</v>
      </c>
      <c r="F7536" s="228">
        <v>5149</v>
      </c>
      <c r="G7536" s="228">
        <v>799</v>
      </c>
      <c r="H7536" s="228">
        <v>1476</v>
      </c>
      <c r="I7536" s="228">
        <v>1420931.87</v>
      </c>
      <c r="J7536" s="228">
        <v>280384.21000000002</v>
      </c>
      <c r="K7536" s="228">
        <v>382443</v>
      </c>
      <c r="L7536" s="228">
        <v>2573228.46</v>
      </c>
    </row>
    <row r="7537" spans="1:12">
      <c r="A7537" s="228">
        <v>2013</v>
      </c>
      <c r="B7537" s="228" t="s">
        <v>193</v>
      </c>
      <c r="C7537" s="228" t="s">
        <v>68</v>
      </c>
      <c r="D7537" s="228" t="s">
        <v>205</v>
      </c>
      <c r="E7537" s="228">
        <v>70</v>
      </c>
      <c r="F7537" s="228">
        <v>3010</v>
      </c>
      <c r="G7537" s="228">
        <v>549</v>
      </c>
      <c r="H7537" s="228">
        <v>1432</v>
      </c>
      <c r="I7537" s="228">
        <v>1368652.83</v>
      </c>
      <c r="J7537" s="228">
        <v>235958.76</v>
      </c>
      <c r="K7537" s="228">
        <v>395043.05</v>
      </c>
      <c r="L7537" s="228">
        <v>2304639.25</v>
      </c>
    </row>
    <row r="7538" spans="1:12">
      <c r="A7538" s="228">
        <v>2013</v>
      </c>
      <c r="B7538" s="228" t="s">
        <v>193</v>
      </c>
      <c r="C7538" s="228" t="s">
        <v>68</v>
      </c>
      <c r="D7538" s="228" t="s">
        <v>205</v>
      </c>
      <c r="E7538" s="228">
        <v>75</v>
      </c>
      <c r="F7538" s="228">
        <v>1898</v>
      </c>
      <c r="G7538" s="228">
        <v>417</v>
      </c>
      <c r="H7538" s="228">
        <v>1212</v>
      </c>
      <c r="I7538" s="228">
        <v>1004264</v>
      </c>
      <c r="J7538" s="228">
        <v>172214.3</v>
      </c>
      <c r="K7538" s="228">
        <v>400202</v>
      </c>
      <c r="L7538" s="228">
        <v>1813008.48</v>
      </c>
    </row>
    <row r="7539" spans="1:12">
      <c r="A7539" s="228">
        <v>2013</v>
      </c>
      <c r="B7539" s="228" t="s">
        <v>193</v>
      </c>
      <c r="C7539" s="228" t="s">
        <v>68</v>
      </c>
      <c r="D7539" s="228" t="s">
        <v>205</v>
      </c>
      <c r="E7539" s="228">
        <v>80</v>
      </c>
      <c r="F7539" s="228">
        <v>1221</v>
      </c>
      <c r="G7539" s="228">
        <v>372</v>
      </c>
      <c r="H7539" s="228">
        <v>1218</v>
      </c>
      <c r="I7539" s="228">
        <v>838297.2</v>
      </c>
      <c r="J7539" s="228">
        <v>133018.81</v>
      </c>
      <c r="K7539" s="228">
        <v>141200</v>
      </c>
      <c r="L7539" s="228">
        <v>1236279.6100000001</v>
      </c>
    </row>
    <row r="7540" spans="1:12">
      <c r="A7540" s="228">
        <v>2013</v>
      </c>
      <c r="B7540" s="228" t="s">
        <v>193</v>
      </c>
      <c r="C7540" s="228" t="s">
        <v>68</v>
      </c>
      <c r="D7540" s="228" t="s">
        <v>205</v>
      </c>
      <c r="E7540" s="228">
        <v>85</v>
      </c>
      <c r="F7540" s="228">
        <v>667</v>
      </c>
      <c r="G7540" s="228">
        <v>199</v>
      </c>
      <c r="H7540" s="228">
        <v>1077</v>
      </c>
      <c r="I7540" s="228">
        <v>690733.76</v>
      </c>
      <c r="J7540" s="228">
        <v>86508.71</v>
      </c>
      <c r="K7540" s="228">
        <v>85066.5</v>
      </c>
      <c r="L7540" s="228">
        <v>954389.07</v>
      </c>
    </row>
    <row r="7541" spans="1:12">
      <c r="A7541" s="228">
        <v>2013</v>
      </c>
      <c r="B7541" s="228" t="s">
        <v>193</v>
      </c>
      <c r="C7541" s="228" t="s">
        <v>68</v>
      </c>
      <c r="D7541" s="228" t="s">
        <v>205</v>
      </c>
      <c r="E7541" s="228">
        <v>90</v>
      </c>
      <c r="F7541" s="228">
        <v>128</v>
      </c>
      <c r="G7541" s="228">
        <v>26</v>
      </c>
      <c r="H7541" s="228">
        <v>134</v>
      </c>
      <c r="I7541" s="228">
        <v>74809.649999999994</v>
      </c>
      <c r="J7541" s="228">
        <v>17847.560000000001</v>
      </c>
      <c r="K7541" s="228">
        <v>18783</v>
      </c>
      <c r="L7541" s="228">
        <v>118039.66</v>
      </c>
    </row>
    <row r="7542" spans="1:12">
      <c r="A7542" s="228">
        <v>2013</v>
      </c>
      <c r="B7542" s="228" t="s">
        <v>193</v>
      </c>
      <c r="C7542" s="228" t="s">
        <v>68</v>
      </c>
      <c r="D7542" s="228" t="s">
        <v>205</v>
      </c>
      <c r="E7542" s="228">
        <v>95</v>
      </c>
      <c r="F7542" s="228">
        <v>24</v>
      </c>
      <c r="G7542" s="228">
        <v>7</v>
      </c>
      <c r="H7542" s="228">
        <v>129</v>
      </c>
      <c r="I7542" s="228">
        <v>62638</v>
      </c>
      <c r="J7542" s="228">
        <v>4985.6000000000004</v>
      </c>
      <c r="K7542" s="228">
        <v>0</v>
      </c>
      <c r="L7542" s="228">
        <v>68223.600000000006</v>
      </c>
    </row>
    <row r="7543" spans="1:12">
      <c r="A7543" s="228">
        <v>2013</v>
      </c>
      <c r="B7543" s="228" t="s">
        <v>193</v>
      </c>
      <c r="C7543" s="228" t="s">
        <v>68</v>
      </c>
      <c r="D7543" s="228" t="s">
        <v>206</v>
      </c>
      <c r="E7543" s="228">
        <v>0</v>
      </c>
      <c r="F7543" s="228">
        <v>6763</v>
      </c>
      <c r="G7543" s="228">
        <v>210</v>
      </c>
      <c r="H7543" s="228">
        <v>895</v>
      </c>
      <c r="I7543" s="228">
        <v>495979.9</v>
      </c>
      <c r="J7543" s="228">
        <v>35682.46</v>
      </c>
      <c r="K7543" s="228">
        <v>1408</v>
      </c>
      <c r="L7543" s="228">
        <v>590537.47</v>
      </c>
    </row>
    <row r="7544" spans="1:12">
      <c r="A7544" s="228">
        <v>2013</v>
      </c>
      <c r="B7544" s="228" t="s">
        <v>193</v>
      </c>
      <c r="C7544" s="228" t="s">
        <v>68</v>
      </c>
      <c r="D7544" s="228" t="s">
        <v>206</v>
      </c>
      <c r="E7544" s="228">
        <v>5</v>
      </c>
      <c r="F7544" s="228">
        <v>6753</v>
      </c>
      <c r="G7544" s="228">
        <v>85</v>
      </c>
      <c r="H7544" s="228">
        <v>120</v>
      </c>
      <c r="I7544" s="228">
        <v>84948.9</v>
      </c>
      <c r="J7544" s="228">
        <v>13026.38</v>
      </c>
      <c r="K7544" s="228">
        <v>374</v>
      </c>
      <c r="L7544" s="228">
        <v>135876.16</v>
      </c>
    </row>
    <row r="7545" spans="1:12">
      <c r="A7545" s="228">
        <v>2013</v>
      </c>
      <c r="B7545" s="228" t="s">
        <v>193</v>
      </c>
      <c r="C7545" s="228" t="s">
        <v>68</v>
      </c>
      <c r="D7545" s="228" t="s">
        <v>206</v>
      </c>
      <c r="E7545" s="228">
        <v>10</v>
      </c>
      <c r="F7545" s="228">
        <v>6283</v>
      </c>
      <c r="G7545" s="228">
        <v>61</v>
      </c>
      <c r="H7545" s="228">
        <v>88</v>
      </c>
      <c r="I7545" s="228">
        <v>78426.3</v>
      </c>
      <c r="J7545" s="228">
        <v>17891.689999999999</v>
      </c>
      <c r="K7545" s="228">
        <v>48407</v>
      </c>
      <c r="L7545" s="228">
        <v>172878.22</v>
      </c>
    </row>
    <row r="7546" spans="1:12">
      <c r="A7546" s="228">
        <v>2013</v>
      </c>
      <c r="B7546" s="228" t="s">
        <v>193</v>
      </c>
      <c r="C7546" s="228" t="s">
        <v>68</v>
      </c>
      <c r="D7546" s="228" t="s">
        <v>206</v>
      </c>
      <c r="E7546" s="228">
        <v>15</v>
      </c>
      <c r="F7546" s="228">
        <v>6593</v>
      </c>
      <c r="G7546" s="228">
        <v>179</v>
      </c>
      <c r="H7546" s="228">
        <v>374</v>
      </c>
      <c r="I7546" s="228">
        <v>293604.06</v>
      </c>
      <c r="J7546" s="228">
        <v>50718.04</v>
      </c>
      <c r="K7546" s="228">
        <v>30695.8</v>
      </c>
      <c r="L7546" s="228">
        <v>484797.64</v>
      </c>
    </row>
    <row r="7547" spans="1:12">
      <c r="A7547" s="228">
        <v>2013</v>
      </c>
      <c r="B7547" s="228" t="s">
        <v>193</v>
      </c>
      <c r="C7547" s="228" t="s">
        <v>68</v>
      </c>
      <c r="D7547" s="228" t="s">
        <v>206</v>
      </c>
      <c r="E7547" s="228">
        <v>20</v>
      </c>
      <c r="F7547" s="228">
        <v>5928</v>
      </c>
      <c r="G7547" s="228">
        <v>230</v>
      </c>
      <c r="H7547" s="228">
        <v>364</v>
      </c>
      <c r="I7547" s="228">
        <v>309924.65999999997</v>
      </c>
      <c r="J7547" s="228">
        <v>51777.09</v>
      </c>
      <c r="K7547" s="228">
        <v>83923</v>
      </c>
      <c r="L7547" s="228">
        <v>551639.73</v>
      </c>
    </row>
    <row r="7548" spans="1:12">
      <c r="A7548" s="228">
        <v>2013</v>
      </c>
      <c r="B7548" s="228" t="s">
        <v>193</v>
      </c>
      <c r="C7548" s="228" t="s">
        <v>68</v>
      </c>
      <c r="D7548" s="228" t="s">
        <v>206</v>
      </c>
      <c r="E7548" s="228">
        <v>25</v>
      </c>
      <c r="F7548" s="228">
        <v>7406</v>
      </c>
      <c r="G7548" s="228">
        <v>264</v>
      </c>
      <c r="H7548" s="228">
        <v>850</v>
      </c>
      <c r="I7548" s="228">
        <v>620169.84</v>
      </c>
      <c r="J7548" s="228">
        <v>149988.79999999999</v>
      </c>
      <c r="K7548" s="228">
        <v>94927</v>
      </c>
      <c r="L7548" s="228">
        <v>1115753.5</v>
      </c>
    </row>
    <row r="7549" spans="1:12">
      <c r="A7549" s="228">
        <v>2013</v>
      </c>
      <c r="B7549" s="228" t="s">
        <v>193</v>
      </c>
      <c r="C7549" s="228" t="s">
        <v>68</v>
      </c>
      <c r="D7549" s="228" t="s">
        <v>206</v>
      </c>
      <c r="E7549" s="228">
        <v>30</v>
      </c>
      <c r="F7549" s="228">
        <v>9911</v>
      </c>
      <c r="G7549" s="228">
        <v>553</v>
      </c>
      <c r="H7549" s="228">
        <v>1566</v>
      </c>
      <c r="I7549" s="228">
        <v>1232203.5900000001</v>
      </c>
      <c r="J7549" s="228">
        <v>314214.53999999998</v>
      </c>
      <c r="K7549" s="228">
        <v>57407</v>
      </c>
      <c r="L7549" s="228">
        <v>2015068.48</v>
      </c>
    </row>
    <row r="7550" spans="1:12">
      <c r="A7550" s="228">
        <v>2013</v>
      </c>
      <c r="B7550" s="228" t="s">
        <v>193</v>
      </c>
      <c r="C7550" s="228" t="s">
        <v>68</v>
      </c>
      <c r="D7550" s="228" t="s">
        <v>206</v>
      </c>
      <c r="E7550" s="228">
        <v>35</v>
      </c>
      <c r="F7550" s="228">
        <v>8813</v>
      </c>
      <c r="G7550" s="228">
        <v>517</v>
      </c>
      <c r="H7550" s="228">
        <v>1426</v>
      </c>
      <c r="I7550" s="228">
        <v>1187146.55</v>
      </c>
      <c r="J7550" s="228">
        <v>263077.65999999997</v>
      </c>
      <c r="K7550" s="228">
        <v>80520</v>
      </c>
      <c r="L7550" s="228">
        <v>1934045.43</v>
      </c>
    </row>
    <row r="7551" spans="1:12">
      <c r="A7551" s="228">
        <v>2013</v>
      </c>
      <c r="B7551" s="228" t="s">
        <v>193</v>
      </c>
      <c r="C7551" s="228" t="s">
        <v>68</v>
      </c>
      <c r="D7551" s="228" t="s">
        <v>206</v>
      </c>
      <c r="E7551" s="228">
        <v>40</v>
      </c>
      <c r="F7551" s="228">
        <v>9112</v>
      </c>
      <c r="G7551" s="228">
        <v>545</v>
      </c>
      <c r="H7551" s="228">
        <v>1117</v>
      </c>
      <c r="I7551" s="228">
        <v>917912.5</v>
      </c>
      <c r="J7551" s="228">
        <v>212382.62</v>
      </c>
      <c r="K7551" s="228">
        <v>60156.5</v>
      </c>
      <c r="L7551" s="228">
        <v>1544956.27</v>
      </c>
    </row>
    <row r="7552" spans="1:12">
      <c r="A7552" s="228">
        <v>2013</v>
      </c>
      <c r="B7552" s="228" t="s">
        <v>193</v>
      </c>
      <c r="C7552" s="228" t="s">
        <v>68</v>
      </c>
      <c r="D7552" s="228" t="s">
        <v>206</v>
      </c>
      <c r="E7552" s="228">
        <v>45</v>
      </c>
      <c r="F7552" s="228">
        <v>8485</v>
      </c>
      <c r="G7552" s="228">
        <v>539</v>
      </c>
      <c r="H7552" s="228">
        <v>1071</v>
      </c>
      <c r="I7552" s="228">
        <v>877529.59999999998</v>
      </c>
      <c r="J7552" s="228">
        <v>178756.49</v>
      </c>
      <c r="K7552" s="228">
        <v>218214.39999999999</v>
      </c>
      <c r="L7552" s="228">
        <v>1686151.07</v>
      </c>
    </row>
    <row r="7553" spans="1:12">
      <c r="A7553" s="228">
        <v>2013</v>
      </c>
      <c r="B7553" s="228" t="s">
        <v>193</v>
      </c>
      <c r="C7553" s="228" t="s">
        <v>68</v>
      </c>
      <c r="D7553" s="228" t="s">
        <v>206</v>
      </c>
      <c r="E7553" s="228">
        <v>50</v>
      </c>
      <c r="F7553" s="228">
        <v>8682</v>
      </c>
      <c r="G7553" s="228">
        <v>574</v>
      </c>
      <c r="H7553" s="228">
        <v>1204</v>
      </c>
      <c r="I7553" s="228">
        <v>1008552.04</v>
      </c>
      <c r="J7553" s="228">
        <v>208971.01</v>
      </c>
      <c r="K7553" s="228">
        <v>181080</v>
      </c>
      <c r="L7553" s="228">
        <v>1853528.53</v>
      </c>
    </row>
    <row r="7554" spans="1:12">
      <c r="A7554" s="228">
        <v>2013</v>
      </c>
      <c r="B7554" s="228" t="s">
        <v>193</v>
      </c>
      <c r="C7554" s="228" t="s">
        <v>68</v>
      </c>
      <c r="D7554" s="228" t="s">
        <v>206</v>
      </c>
      <c r="E7554" s="228">
        <v>55</v>
      </c>
      <c r="F7554" s="228">
        <v>7770</v>
      </c>
      <c r="G7554" s="228">
        <v>606</v>
      </c>
      <c r="H7554" s="228">
        <v>1138</v>
      </c>
      <c r="I7554" s="228">
        <v>1019739.95</v>
      </c>
      <c r="J7554" s="228">
        <v>223650.23</v>
      </c>
      <c r="K7554" s="228">
        <v>237904.75</v>
      </c>
      <c r="L7554" s="228">
        <v>1921431.56</v>
      </c>
    </row>
    <row r="7555" spans="1:12">
      <c r="A7555" s="228">
        <v>2013</v>
      </c>
      <c r="B7555" s="228" t="s">
        <v>193</v>
      </c>
      <c r="C7555" s="228" t="s">
        <v>68</v>
      </c>
      <c r="D7555" s="228" t="s">
        <v>206</v>
      </c>
      <c r="E7555" s="228">
        <v>60</v>
      </c>
      <c r="F7555" s="228">
        <v>7071</v>
      </c>
      <c r="G7555" s="228">
        <v>761</v>
      </c>
      <c r="H7555" s="228">
        <v>1308</v>
      </c>
      <c r="I7555" s="228">
        <v>1120223.6200000001</v>
      </c>
      <c r="J7555" s="228">
        <v>233472.5</v>
      </c>
      <c r="K7555" s="228">
        <v>369373.25</v>
      </c>
      <c r="L7555" s="228">
        <v>2120674.31</v>
      </c>
    </row>
    <row r="7556" spans="1:12">
      <c r="A7556" s="228">
        <v>2013</v>
      </c>
      <c r="B7556" s="228" t="s">
        <v>193</v>
      </c>
      <c r="C7556" s="228" t="s">
        <v>68</v>
      </c>
      <c r="D7556" s="228" t="s">
        <v>206</v>
      </c>
      <c r="E7556" s="228">
        <v>65</v>
      </c>
      <c r="F7556" s="228">
        <v>5404</v>
      </c>
      <c r="G7556" s="228">
        <v>789</v>
      </c>
      <c r="H7556" s="228">
        <v>1868</v>
      </c>
      <c r="I7556" s="228">
        <v>1387326.23</v>
      </c>
      <c r="J7556" s="228">
        <v>276091.83</v>
      </c>
      <c r="K7556" s="228">
        <v>464034</v>
      </c>
      <c r="L7556" s="228">
        <v>2574428.84</v>
      </c>
    </row>
    <row r="7557" spans="1:12">
      <c r="A7557" s="228">
        <v>2013</v>
      </c>
      <c r="B7557" s="228" t="s">
        <v>193</v>
      </c>
      <c r="C7557" s="228" t="s">
        <v>68</v>
      </c>
      <c r="D7557" s="228" t="s">
        <v>206</v>
      </c>
      <c r="E7557" s="228">
        <v>70</v>
      </c>
      <c r="F7557" s="228">
        <v>3306</v>
      </c>
      <c r="G7557" s="228">
        <v>552</v>
      </c>
      <c r="H7557" s="228">
        <v>1410</v>
      </c>
      <c r="I7557" s="228">
        <v>1131062.04</v>
      </c>
      <c r="J7557" s="228">
        <v>231374.14</v>
      </c>
      <c r="K7557" s="228">
        <v>312415.84999999998</v>
      </c>
      <c r="L7557" s="228">
        <v>1969966.86</v>
      </c>
    </row>
    <row r="7558" spans="1:12">
      <c r="A7558" s="228">
        <v>2013</v>
      </c>
      <c r="B7558" s="228" t="s">
        <v>193</v>
      </c>
      <c r="C7558" s="228" t="s">
        <v>68</v>
      </c>
      <c r="D7558" s="228" t="s">
        <v>206</v>
      </c>
      <c r="E7558" s="228">
        <v>75</v>
      </c>
      <c r="F7558" s="228">
        <v>2167</v>
      </c>
      <c r="G7558" s="228">
        <v>586</v>
      </c>
      <c r="H7558" s="228">
        <v>2088</v>
      </c>
      <c r="I7558" s="228">
        <v>1304609.6399999999</v>
      </c>
      <c r="J7558" s="228">
        <v>183740.24</v>
      </c>
      <c r="K7558" s="228">
        <v>307793</v>
      </c>
      <c r="L7558" s="228">
        <v>2002715.77</v>
      </c>
    </row>
    <row r="7559" spans="1:12">
      <c r="A7559" s="228">
        <v>2013</v>
      </c>
      <c r="B7559" s="228" t="s">
        <v>193</v>
      </c>
      <c r="C7559" s="228" t="s">
        <v>68</v>
      </c>
      <c r="D7559" s="228" t="s">
        <v>206</v>
      </c>
      <c r="E7559" s="228">
        <v>80</v>
      </c>
      <c r="F7559" s="228">
        <v>1505</v>
      </c>
      <c r="G7559" s="228">
        <v>336</v>
      </c>
      <c r="H7559" s="228">
        <v>1774</v>
      </c>
      <c r="I7559" s="228">
        <v>1141160.51</v>
      </c>
      <c r="J7559" s="228">
        <v>139238.75</v>
      </c>
      <c r="K7559" s="228">
        <v>325595</v>
      </c>
      <c r="L7559" s="228">
        <v>1753222.7</v>
      </c>
    </row>
    <row r="7560" spans="1:12">
      <c r="A7560" s="228">
        <v>2013</v>
      </c>
      <c r="B7560" s="228" t="s">
        <v>193</v>
      </c>
      <c r="C7560" s="228" t="s">
        <v>68</v>
      </c>
      <c r="D7560" s="228" t="s">
        <v>206</v>
      </c>
      <c r="E7560" s="228">
        <v>85</v>
      </c>
      <c r="F7560" s="228">
        <v>959</v>
      </c>
      <c r="G7560" s="228">
        <v>206</v>
      </c>
      <c r="H7560" s="228">
        <v>1114</v>
      </c>
      <c r="I7560" s="228">
        <v>620277.84</v>
      </c>
      <c r="J7560" s="228">
        <v>72239.83</v>
      </c>
      <c r="K7560" s="228">
        <v>54109</v>
      </c>
      <c r="L7560" s="228">
        <v>746814.68</v>
      </c>
    </row>
    <row r="7561" spans="1:12">
      <c r="A7561" s="228">
        <v>2013</v>
      </c>
      <c r="B7561" s="228" t="s">
        <v>193</v>
      </c>
      <c r="C7561" s="228" t="s">
        <v>68</v>
      </c>
      <c r="D7561" s="228" t="s">
        <v>206</v>
      </c>
      <c r="E7561" s="228">
        <v>90</v>
      </c>
      <c r="F7561" s="228">
        <v>375</v>
      </c>
      <c r="G7561" s="228">
        <v>64</v>
      </c>
      <c r="H7561" s="228">
        <v>429</v>
      </c>
      <c r="I7561" s="228">
        <v>227585.55</v>
      </c>
      <c r="J7561" s="228">
        <v>28172.959999999999</v>
      </c>
      <c r="K7561" s="228">
        <v>44955</v>
      </c>
      <c r="L7561" s="228">
        <v>324044.09000000003</v>
      </c>
    </row>
    <row r="7562" spans="1:12">
      <c r="A7562" s="228">
        <v>2013</v>
      </c>
      <c r="B7562" s="228" t="s">
        <v>193</v>
      </c>
      <c r="C7562" s="228" t="s">
        <v>68</v>
      </c>
      <c r="D7562" s="228" t="s">
        <v>206</v>
      </c>
      <c r="E7562" s="228">
        <v>95</v>
      </c>
      <c r="F7562" s="228">
        <v>110</v>
      </c>
      <c r="G7562" s="228">
        <v>13</v>
      </c>
      <c r="H7562" s="228">
        <v>123</v>
      </c>
      <c r="I7562" s="228">
        <v>45370.6</v>
      </c>
      <c r="J7562" s="228">
        <v>2940.2</v>
      </c>
      <c r="K7562" s="228">
        <v>0</v>
      </c>
      <c r="L7562" s="228">
        <v>51200.85</v>
      </c>
    </row>
    <row r="7563" spans="1:12">
      <c r="A7563" s="228">
        <v>2013</v>
      </c>
      <c r="B7563" s="228" t="s">
        <v>193</v>
      </c>
      <c r="C7563" s="228" t="s">
        <v>67</v>
      </c>
      <c r="D7563" s="228" t="s">
        <v>205</v>
      </c>
      <c r="E7563" s="228">
        <v>0</v>
      </c>
      <c r="F7563" s="228">
        <v>3362</v>
      </c>
      <c r="G7563" s="228">
        <v>81</v>
      </c>
      <c r="H7563" s="228">
        <v>210</v>
      </c>
      <c r="I7563" s="228">
        <v>161280.15</v>
      </c>
      <c r="J7563" s="228">
        <v>19305.16</v>
      </c>
      <c r="K7563" s="228">
        <v>912</v>
      </c>
      <c r="L7563" s="228">
        <v>203317.86</v>
      </c>
    </row>
    <row r="7564" spans="1:12">
      <c r="A7564" s="228">
        <v>2013</v>
      </c>
      <c r="B7564" s="228" t="s">
        <v>193</v>
      </c>
      <c r="C7564" s="228" t="s">
        <v>67</v>
      </c>
      <c r="D7564" s="228" t="s">
        <v>205</v>
      </c>
      <c r="E7564" s="228">
        <v>5</v>
      </c>
      <c r="F7564" s="228">
        <v>3280</v>
      </c>
      <c r="G7564" s="228">
        <v>31</v>
      </c>
      <c r="H7564" s="228">
        <v>38</v>
      </c>
      <c r="I7564" s="228">
        <v>36731</v>
      </c>
      <c r="J7564" s="228">
        <v>9747.2800000000007</v>
      </c>
      <c r="K7564" s="228">
        <v>9787</v>
      </c>
      <c r="L7564" s="228">
        <v>67023.100000000006</v>
      </c>
    </row>
    <row r="7565" spans="1:12">
      <c r="A7565" s="228">
        <v>2013</v>
      </c>
      <c r="B7565" s="228" t="s">
        <v>193</v>
      </c>
      <c r="C7565" s="228" t="s">
        <v>67</v>
      </c>
      <c r="D7565" s="228" t="s">
        <v>205</v>
      </c>
      <c r="E7565" s="228">
        <v>10</v>
      </c>
      <c r="F7565" s="228">
        <v>3142</v>
      </c>
      <c r="G7565" s="228">
        <v>30</v>
      </c>
      <c r="H7565" s="228">
        <v>94</v>
      </c>
      <c r="I7565" s="228">
        <v>46557.35</v>
      </c>
      <c r="J7565" s="228">
        <v>10156.200000000001</v>
      </c>
      <c r="K7565" s="228">
        <v>1464</v>
      </c>
      <c r="L7565" s="228">
        <v>64043.8</v>
      </c>
    </row>
    <row r="7566" spans="1:12">
      <c r="A7566" s="228">
        <v>2013</v>
      </c>
      <c r="B7566" s="228" t="s">
        <v>193</v>
      </c>
      <c r="C7566" s="228" t="s">
        <v>67</v>
      </c>
      <c r="D7566" s="228" t="s">
        <v>205</v>
      </c>
      <c r="E7566" s="228">
        <v>15</v>
      </c>
      <c r="F7566" s="228">
        <v>3230</v>
      </c>
      <c r="G7566" s="228">
        <v>54</v>
      </c>
      <c r="H7566" s="228">
        <v>152</v>
      </c>
      <c r="I7566" s="228">
        <v>111395.4</v>
      </c>
      <c r="J7566" s="228">
        <v>23505.64</v>
      </c>
      <c r="K7566" s="228">
        <v>18217</v>
      </c>
      <c r="L7566" s="228">
        <v>182379.7</v>
      </c>
    </row>
    <row r="7567" spans="1:12">
      <c r="A7567" s="228">
        <v>2013</v>
      </c>
      <c r="B7567" s="228" t="s">
        <v>193</v>
      </c>
      <c r="C7567" s="228" t="s">
        <v>67</v>
      </c>
      <c r="D7567" s="228" t="s">
        <v>205</v>
      </c>
      <c r="E7567" s="228">
        <v>20</v>
      </c>
      <c r="F7567" s="228">
        <v>2445</v>
      </c>
      <c r="G7567" s="228">
        <v>42</v>
      </c>
      <c r="H7567" s="228">
        <v>87</v>
      </c>
      <c r="I7567" s="228">
        <v>90668</v>
      </c>
      <c r="J7567" s="228">
        <v>17235.939999999999</v>
      </c>
      <c r="K7567" s="228">
        <v>20232</v>
      </c>
      <c r="L7567" s="228">
        <v>139966.39999999999</v>
      </c>
    </row>
    <row r="7568" spans="1:12">
      <c r="A7568" s="228">
        <v>2013</v>
      </c>
      <c r="B7568" s="228" t="s">
        <v>193</v>
      </c>
      <c r="C7568" s="228" t="s">
        <v>67</v>
      </c>
      <c r="D7568" s="228" t="s">
        <v>205</v>
      </c>
      <c r="E7568" s="228">
        <v>25</v>
      </c>
      <c r="F7568" s="228">
        <v>2536</v>
      </c>
      <c r="G7568" s="228">
        <v>49</v>
      </c>
      <c r="H7568" s="228">
        <v>76</v>
      </c>
      <c r="I7568" s="228">
        <v>75678.7</v>
      </c>
      <c r="J7568" s="228">
        <v>29031.77</v>
      </c>
      <c r="K7568" s="228">
        <v>5582</v>
      </c>
      <c r="L7568" s="228">
        <v>130962.67</v>
      </c>
    </row>
    <row r="7569" spans="1:12">
      <c r="A7569" s="228">
        <v>2013</v>
      </c>
      <c r="B7569" s="228" t="s">
        <v>193</v>
      </c>
      <c r="C7569" s="228" t="s">
        <v>67</v>
      </c>
      <c r="D7569" s="228" t="s">
        <v>205</v>
      </c>
      <c r="E7569" s="228">
        <v>30</v>
      </c>
      <c r="F7569" s="228">
        <v>3492</v>
      </c>
      <c r="G7569" s="228">
        <v>74</v>
      </c>
      <c r="H7569" s="228">
        <v>115</v>
      </c>
      <c r="I7569" s="228">
        <v>139206.51999999999</v>
      </c>
      <c r="J7569" s="228">
        <v>45061</v>
      </c>
      <c r="K7569" s="228">
        <v>76162</v>
      </c>
      <c r="L7569" s="228">
        <v>312951.08</v>
      </c>
    </row>
    <row r="7570" spans="1:12">
      <c r="A7570" s="228">
        <v>2013</v>
      </c>
      <c r="B7570" s="228" t="s">
        <v>193</v>
      </c>
      <c r="C7570" s="228" t="s">
        <v>67</v>
      </c>
      <c r="D7570" s="228" t="s">
        <v>205</v>
      </c>
      <c r="E7570" s="228">
        <v>35</v>
      </c>
      <c r="F7570" s="228">
        <v>3481</v>
      </c>
      <c r="G7570" s="228">
        <v>70</v>
      </c>
      <c r="H7570" s="228">
        <v>254</v>
      </c>
      <c r="I7570" s="228">
        <v>231109.05</v>
      </c>
      <c r="J7570" s="228">
        <v>42317.98</v>
      </c>
      <c r="K7570" s="228">
        <v>21408</v>
      </c>
      <c r="L7570" s="228">
        <v>329269.98</v>
      </c>
    </row>
    <row r="7571" spans="1:12">
      <c r="A7571" s="228">
        <v>2013</v>
      </c>
      <c r="B7571" s="228" t="s">
        <v>193</v>
      </c>
      <c r="C7571" s="228" t="s">
        <v>67</v>
      </c>
      <c r="D7571" s="228" t="s">
        <v>205</v>
      </c>
      <c r="E7571" s="228">
        <v>40</v>
      </c>
      <c r="F7571" s="228">
        <v>3600</v>
      </c>
      <c r="G7571" s="228">
        <v>98</v>
      </c>
      <c r="H7571" s="228">
        <v>207</v>
      </c>
      <c r="I7571" s="228">
        <v>177053.25</v>
      </c>
      <c r="J7571" s="228">
        <v>36114.31</v>
      </c>
      <c r="K7571" s="228">
        <v>21416</v>
      </c>
      <c r="L7571" s="228">
        <v>280876.28999999998</v>
      </c>
    </row>
    <row r="7572" spans="1:12">
      <c r="A7572" s="228">
        <v>2013</v>
      </c>
      <c r="B7572" s="228" t="s">
        <v>193</v>
      </c>
      <c r="C7572" s="228" t="s">
        <v>67</v>
      </c>
      <c r="D7572" s="228" t="s">
        <v>205</v>
      </c>
      <c r="E7572" s="228">
        <v>45</v>
      </c>
      <c r="F7572" s="228">
        <v>3573</v>
      </c>
      <c r="G7572" s="228">
        <v>119</v>
      </c>
      <c r="H7572" s="228">
        <v>198</v>
      </c>
      <c r="I7572" s="228">
        <v>172712.15</v>
      </c>
      <c r="J7572" s="228">
        <v>52291.26</v>
      </c>
      <c r="K7572" s="228">
        <v>18083</v>
      </c>
      <c r="L7572" s="228">
        <v>291802.64</v>
      </c>
    </row>
    <row r="7573" spans="1:12">
      <c r="A7573" s="228">
        <v>2013</v>
      </c>
      <c r="B7573" s="228" t="s">
        <v>193</v>
      </c>
      <c r="C7573" s="228" t="s">
        <v>67</v>
      </c>
      <c r="D7573" s="228" t="s">
        <v>205</v>
      </c>
      <c r="E7573" s="228">
        <v>50</v>
      </c>
      <c r="F7573" s="228">
        <v>3798</v>
      </c>
      <c r="G7573" s="228">
        <v>170</v>
      </c>
      <c r="H7573" s="228">
        <v>373</v>
      </c>
      <c r="I7573" s="228">
        <v>406433.26</v>
      </c>
      <c r="J7573" s="228">
        <v>113460.91</v>
      </c>
      <c r="K7573" s="228">
        <v>137387</v>
      </c>
      <c r="L7573" s="228">
        <v>745504.91</v>
      </c>
    </row>
    <row r="7574" spans="1:12">
      <c r="A7574" s="228">
        <v>2013</v>
      </c>
      <c r="B7574" s="228" t="s">
        <v>193</v>
      </c>
      <c r="C7574" s="228" t="s">
        <v>67</v>
      </c>
      <c r="D7574" s="228" t="s">
        <v>205</v>
      </c>
      <c r="E7574" s="228">
        <v>55</v>
      </c>
      <c r="F7574" s="228">
        <v>3297</v>
      </c>
      <c r="G7574" s="228">
        <v>185</v>
      </c>
      <c r="H7574" s="228">
        <v>423</v>
      </c>
      <c r="I7574" s="228">
        <v>433071.55</v>
      </c>
      <c r="J7574" s="228">
        <v>105416.88</v>
      </c>
      <c r="K7574" s="228">
        <v>71247</v>
      </c>
      <c r="L7574" s="228">
        <v>731696.5</v>
      </c>
    </row>
    <row r="7575" spans="1:12">
      <c r="A7575" s="228">
        <v>2013</v>
      </c>
      <c r="B7575" s="228" t="s">
        <v>193</v>
      </c>
      <c r="C7575" s="228" t="s">
        <v>67</v>
      </c>
      <c r="D7575" s="228" t="s">
        <v>205</v>
      </c>
      <c r="E7575" s="228">
        <v>60</v>
      </c>
      <c r="F7575" s="228">
        <v>2718</v>
      </c>
      <c r="G7575" s="228">
        <v>208</v>
      </c>
      <c r="H7575" s="228">
        <v>528</v>
      </c>
      <c r="I7575" s="228">
        <v>513689.49</v>
      </c>
      <c r="J7575" s="228">
        <v>119813.18</v>
      </c>
      <c r="K7575" s="228">
        <v>165887</v>
      </c>
      <c r="L7575" s="228">
        <v>886321.66</v>
      </c>
    </row>
    <row r="7576" spans="1:12">
      <c r="A7576" s="228">
        <v>2013</v>
      </c>
      <c r="B7576" s="228" t="s">
        <v>193</v>
      </c>
      <c r="C7576" s="228" t="s">
        <v>67</v>
      </c>
      <c r="D7576" s="228" t="s">
        <v>205</v>
      </c>
      <c r="E7576" s="228">
        <v>65</v>
      </c>
      <c r="F7576" s="228">
        <v>1762</v>
      </c>
      <c r="G7576" s="228">
        <v>181</v>
      </c>
      <c r="H7576" s="228">
        <v>380</v>
      </c>
      <c r="I7576" s="228">
        <v>391222.45</v>
      </c>
      <c r="J7576" s="228">
        <v>98292.32</v>
      </c>
      <c r="K7576" s="228">
        <v>145596</v>
      </c>
      <c r="L7576" s="228">
        <v>728565.51</v>
      </c>
    </row>
    <row r="7577" spans="1:12">
      <c r="A7577" s="228">
        <v>2013</v>
      </c>
      <c r="B7577" s="228" t="s">
        <v>193</v>
      </c>
      <c r="C7577" s="228" t="s">
        <v>67</v>
      </c>
      <c r="D7577" s="228" t="s">
        <v>205</v>
      </c>
      <c r="E7577" s="228">
        <v>70</v>
      </c>
      <c r="F7577" s="228">
        <v>936</v>
      </c>
      <c r="G7577" s="228">
        <v>135</v>
      </c>
      <c r="H7577" s="228">
        <v>569</v>
      </c>
      <c r="I7577" s="228">
        <v>606976.69999999995</v>
      </c>
      <c r="J7577" s="228">
        <v>107164.31</v>
      </c>
      <c r="K7577" s="228">
        <v>210671</v>
      </c>
      <c r="L7577" s="228">
        <v>972591.91</v>
      </c>
    </row>
    <row r="7578" spans="1:12">
      <c r="A7578" s="228">
        <v>2013</v>
      </c>
      <c r="B7578" s="228" t="s">
        <v>193</v>
      </c>
      <c r="C7578" s="228" t="s">
        <v>67</v>
      </c>
      <c r="D7578" s="228" t="s">
        <v>205</v>
      </c>
      <c r="E7578" s="228">
        <v>75</v>
      </c>
      <c r="F7578" s="228">
        <v>387</v>
      </c>
      <c r="G7578" s="228">
        <v>49</v>
      </c>
      <c r="H7578" s="228">
        <v>131</v>
      </c>
      <c r="I7578" s="228">
        <v>98166.65</v>
      </c>
      <c r="J7578" s="228">
        <v>24726.37</v>
      </c>
      <c r="K7578" s="228">
        <v>17392.150000000001</v>
      </c>
      <c r="L7578" s="228">
        <v>151836.14000000001</v>
      </c>
    </row>
    <row r="7579" spans="1:12">
      <c r="A7579" s="228">
        <v>2013</v>
      </c>
      <c r="B7579" s="228" t="s">
        <v>193</v>
      </c>
      <c r="C7579" s="228" t="s">
        <v>67</v>
      </c>
      <c r="D7579" s="228" t="s">
        <v>205</v>
      </c>
      <c r="E7579" s="228">
        <v>80</v>
      </c>
      <c r="F7579" s="228">
        <v>173</v>
      </c>
      <c r="G7579" s="228">
        <v>23</v>
      </c>
      <c r="H7579" s="228">
        <v>135</v>
      </c>
      <c r="I7579" s="228">
        <v>106179</v>
      </c>
      <c r="J7579" s="228">
        <v>17639.23</v>
      </c>
      <c r="K7579" s="228">
        <v>42901</v>
      </c>
      <c r="L7579" s="228">
        <v>172196.58</v>
      </c>
    </row>
    <row r="7580" spans="1:12">
      <c r="A7580" s="228">
        <v>2013</v>
      </c>
      <c r="B7580" s="228" t="s">
        <v>193</v>
      </c>
      <c r="C7580" s="228" t="s">
        <v>67</v>
      </c>
      <c r="D7580" s="228" t="s">
        <v>205</v>
      </c>
      <c r="E7580" s="228">
        <v>85</v>
      </c>
      <c r="F7580" s="228">
        <v>73</v>
      </c>
      <c r="G7580" s="228">
        <v>14</v>
      </c>
      <c r="H7580" s="228">
        <v>108</v>
      </c>
      <c r="I7580" s="228">
        <v>69505</v>
      </c>
      <c r="J7580" s="228">
        <v>8361.7800000000007</v>
      </c>
      <c r="K7580" s="228">
        <v>14965</v>
      </c>
      <c r="L7580" s="228">
        <v>93971.78</v>
      </c>
    </row>
    <row r="7581" spans="1:12">
      <c r="A7581" s="228">
        <v>2013</v>
      </c>
      <c r="B7581" s="228" t="s">
        <v>193</v>
      </c>
      <c r="C7581" s="228" t="s">
        <v>67</v>
      </c>
      <c r="D7581" s="228" t="s">
        <v>205</v>
      </c>
      <c r="E7581" s="228">
        <v>90</v>
      </c>
      <c r="F7581" s="228">
        <v>9</v>
      </c>
      <c r="G7581" s="228">
        <v>1</v>
      </c>
      <c r="H7581" s="228">
        <v>1</v>
      </c>
      <c r="I7581" s="228">
        <v>1619</v>
      </c>
      <c r="J7581" s="228">
        <v>835</v>
      </c>
      <c r="K7581" s="228">
        <v>0</v>
      </c>
      <c r="L7581" s="228">
        <v>2454</v>
      </c>
    </row>
    <row r="7582" spans="1:12">
      <c r="A7582" s="228">
        <v>2013</v>
      </c>
      <c r="B7582" s="228" t="s">
        <v>193</v>
      </c>
      <c r="C7582" s="228" t="s">
        <v>67</v>
      </c>
      <c r="D7582" s="228" t="s">
        <v>205</v>
      </c>
      <c r="E7582" s="228">
        <v>95</v>
      </c>
      <c r="F7582" s="228">
        <v>2</v>
      </c>
      <c r="G7582" s="228">
        <v>1</v>
      </c>
      <c r="H7582" s="228">
        <v>9</v>
      </c>
      <c r="I7582" s="228">
        <v>10835</v>
      </c>
      <c r="J7582" s="228">
        <v>1272.8599999999999</v>
      </c>
      <c r="K7582" s="228">
        <v>0</v>
      </c>
      <c r="L7582" s="228">
        <v>12137.91</v>
      </c>
    </row>
    <row r="7583" spans="1:12">
      <c r="A7583" s="228">
        <v>2013</v>
      </c>
      <c r="B7583" s="228" t="s">
        <v>193</v>
      </c>
      <c r="C7583" s="228" t="s">
        <v>67</v>
      </c>
      <c r="D7583" s="228" t="s">
        <v>206</v>
      </c>
      <c r="E7583" s="228">
        <v>0</v>
      </c>
      <c r="F7583" s="228">
        <v>3182</v>
      </c>
      <c r="G7583" s="228">
        <v>41</v>
      </c>
      <c r="H7583" s="228">
        <v>104</v>
      </c>
      <c r="I7583" s="228">
        <v>90289</v>
      </c>
      <c r="J7583" s="228">
        <v>7967.25</v>
      </c>
      <c r="K7583" s="228">
        <v>551</v>
      </c>
      <c r="L7583" s="228">
        <v>103040.12</v>
      </c>
    </row>
    <row r="7584" spans="1:12">
      <c r="A7584" s="228">
        <v>2013</v>
      </c>
      <c r="B7584" s="228" t="s">
        <v>193</v>
      </c>
      <c r="C7584" s="228" t="s">
        <v>67</v>
      </c>
      <c r="D7584" s="228" t="s">
        <v>206</v>
      </c>
      <c r="E7584" s="228">
        <v>5</v>
      </c>
      <c r="F7584" s="228">
        <v>3119</v>
      </c>
      <c r="G7584" s="228">
        <v>19</v>
      </c>
      <c r="H7584" s="228">
        <v>22</v>
      </c>
      <c r="I7584" s="228">
        <v>26886.5</v>
      </c>
      <c r="J7584" s="228">
        <v>6484</v>
      </c>
      <c r="K7584" s="228">
        <v>252</v>
      </c>
      <c r="L7584" s="228">
        <v>39714.61</v>
      </c>
    </row>
    <row r="7585" spans="1:12">
      <c r="A7585" s="228">
        <v>2013</v>
      </c>
      <c r="B7585" s="228" t="s">
        <v>193</v>
      </c>
      <c r="C7585" s="228" t="s">
        <v>67</v>
      </c>
      <c r="D7585" s="228" t="s">
        <v>206</v>
      </c>
      <c r="E7585" s="228">
        <v>10</v>
      </c>
      <c r="F7585" s="228">
        <v>3051</v>
      </c>
      <c r="G7585" s="228">
        <v>27</v>
      </c>
      <c r="H7585" s="228">
        <v>37</v>
      </c>
      <c r="I7585" s="228">
        <v>35125</v>
      </c>
      <c r="J7585" s="228">
        <v>8463.85</v>
      </c>
      <c r="K7585" s="228">
        <v>429</v>
      </c>
      <c r="L7585" s="228">
        <v>54531.7</v>
      </c>
    </row>
    <row r="7586" spans="1:12">
      <c r="A7586" s="228">
        <v>2013</v>
      </c>
      <c r="B7586" s="228" t="s">
        <v>193</v>
      </c>
      <c r="C7586" s="228" t="s">
        <v>67</v>
      </c>
      <c r="D7586" s="228" t="s">
        <v>206</v>
      </c>
      <c r="E7586" s="228">
        <v>15</v>
      </c>
      <c r="F7586" s="228">
        <v>2989</v>
      </c>
      <c r="G7586" s="228">
        <v>65</v>
      </c>
      <c r="H7586" s="228">
        <v>198</v>
      </c>
      <c r="I7586" s="228">
        <v>139842</v>
      </c>
      <c r="J7586" s="228">
        <v>27695.69</v>
      </c>
      <c r="K7586" s="228">
        <v>60277</v>
      </c>
      <c r="L7586" s="228">
        <v>253254.86</v>
      </c>
    </row>
    <row r="7587" spans="1:12">
      <c r="A7587" s="228">
        <v>2013</v>
      </c>
      <c r="B7587" s="228" t="s">
        <v>193</v>
      </c>
      <c r="C7587" s="228" t="s">
        <v>67</v>
      </c>
      <c r="D7587" s="228" t="s">
        <v>206</v>
      </c>
      <c r="E7587" s="228">
        <v>20</v>
      </c>
      <c r="F7587" s="228">
        <v>2801</v>
      </c>
      <c r="G7587" s="228">
        <v>99</v>
      </c>
      <c r="H7587" s="228">
        <v>228</v>
      </c>
      <c r="I7587" s="228">
        <v>194667.3</v>
      </c>
      <c r="J7587" s="228">
        <v>44984.18</v>
      </c>
      <c r="K7587" s="228">
        <v>17544</v>
      </c>
      <c r="L7587" s="228">
        <v>295907.56</v>
      </c>
    </row>
    <row r="7588" spans="1:12">
      <c r="A7588" s="228">
        <v>2013</v>
      </c>
      <c r="B7588" s="228" t="s">
        <v>193</v>
      </c>
      <c r="C7588" s="228" t="s">
        <v>67</v>
      </c>
      <c r="D7588" s="228" t="s">
        <v>206</v>
      </c>
      <c r="E7588" s="228">
        <v>25</v>
      </c>
      <c r="F7588" s="228">
        <v>3444</v>
      </c>
      <c r="G7588" s="228">
        <v>135</v>
      </c>
      <c r="H7588" s="228">
        <v>432</v>
      </c>
      <c r="I7588" s="228">
        <v>343202.42</v>
      </c>
      <c r="J7588" s="228">
        <v>67092.23</v>
      </c>
      <c r="K7588" s="228">
        <v>9747</v>
      </c>
      <c r="L7588" s="228">
        <v>471977.88</v>
      </c>
    </row>
    <row r="7589" spans="1:12">
      <c r="A7589" s="228">
        <v>2013</v>
      </c>
      <c r="B7589" s="228" t="s">
        <v>193</v>
      </c>
      <c r="C7589" s="228" t="s">
        <v>67</v>
      </c>
      <c r="D7589" s="228" t="s">
        <v>206</v>
      </c>
      <c r="E7589" s="228">
        <v>30</v>
      </c>
      <c r="F7589" s="228">
        <v>4267</v>
      </c>
      <c r="G7589" s="228">
        <v>204</v>
      </c>
      <c r="H7589" s="228">
        <v>689</v>
      </c>
      <c r="I7589" s="228">
        <v>612291.65</v>
      </c>
      <c r="J7589" s="228">
        <v>96995.01</v>
      </c>
      <c r="K7589" s="228">
        <v>32050</v>
      </c>
      <c r="L7589" s="228">
        <v>837406.87</v>
      </c>
    </row>
    <row r="7590" spans="1:12">
      <c r="A7590" s="228">
        <v>2013</v>
      </c>
      <c r="B7590" s="228" t="s">
        <v>193</v>
      </c>
      <c r="C7590" s="228" t="s">
        <v>67</v>
      </c>
      <c r="D7590" s="228" t="s">
        <v>206</v>
      </c>
      <c r="E7590" s="228">
        <v>35</v>
      </c>
      <c r="F7590" s="228">
        <v>3934</v>
      </c>
      <c r="G7590" s="228">
        <v>198</v>
      </c>
      <c r="H7590" s="228">
        <v>573</v>
      </c>
      <c r="I7590" s="228">
        <v>496908.79999999999</v>
      </c>
      <c r="J7590" s="228">
        <v>90672.52</v>
      </c>
      <c r="K7590" s="228">
        <v>16419.25</v>
      </c>
      <c r="L7590" s="228">
        <v>702152.75</v>
      </c>
    </row>
    <row r="7591" spans="1:12">
      <c r="A7591" s="228">
        <v>2013</v>
      </c>
      <c r="B7591" s="228" t="s">
        <v>193</v>
      </c>
      <c r="C7591" s="228" t="s">
        <v>67</v>
      </c>
      <c r="D7591" s="228" t="s">
        <v>206</v>
      </c>
      <c r="E7591" s="228">
        <v>40</v>
      </c>
      <c r="F7591" s="228">
        <v>3957</v>
      </c>
      <c r="G7591" s="228">
        <v>210</v>
      </c>
      <c r="H7591" s="228">
        <v>439</v>
      </c>
      <c r="I7591" s="228">
        <v>400491.15</v>
      </c>
      <c r="J7591" s="228">
        <v>105006.74</v>
      </c>
      <c r="K7591" s="228">
        <v>45609</v>
      </c>
      <c r="L7591" s="228">
        <v>670341.89</v>
      </c>
    </row>
    <row r="7592" spans="1:12">
      <c r="A7592" s="228">
        <v>2013</v>
      </c>
      <c r="B7592" s="228" t="s">
        <v>193</v>
      </c>
      <c r="C7592" s="228" t="s">
        <v>67</v>
      </c>
      <c r="D7592" s="228" t="s">
        <v>206</v>
      </c>
      <c r="E7592" s="228">
        <v>45</v>
      </c>
      <c r="F7592" s="228">
        <v>3648</v>
      </c>
      <c r="G7592" s="228">
        <v>185</v>
      </c>
      <c r="H7592" s="228">
        <v>415</v>
      </c>
      <c r="I7592" s="228">
        <v>393364.65</v>
      </c>
      <c r="J7592" s="228">
        <v>101186.77</v>
      </c>
      <c r="K7592" s="228">
        <v>46190</v>
      </c>
      <c r="L7592" s="228">
        <v>658849.49</v>
      </c>
    </row>
    <row r="7593" spans="1:12">
      <c r="A7593" s="228">
        <v>2013</v>
      </c>
      <c r="B7593" s="228" t="s">
        <v>193</v>
      </c>
      <c r="C7593" s="228" t="s">
        <v>67</v>
      </c>
      <c r="D7593" s="228" t="s">
        <v>206</v>
      </c>
      <c r="E7593" s="228">
        <v>50</v>
      </c>
      <c r="F7593" s="228">
        <v>3853</v>
      </c>
      <c r="G7593" s="228">
        <v>197</v>
      </c>
      <c r="H7593" s="228">
        <v>591</v>
      </c>
      <c r="I7593" s="228">
        <v>453800.05</v>
      </c>
      <c r="J7593" s="228">
        <v>107544.89</v>
      </c>
      <c r="K7593" s="228">
        <v>53541</v>
      </c>
      <c r="L7593" s="228">
        <v>730656.88</v>
      </c>
    </row>
    <row r="7594" spans="1:12">
      <c r="A7594" s="228">
        <v>2013</v>
      </c>
      <c r="B7594" s="228" t="s">
        <v>193</v>
      </c>
      <c r="C7594" s="228" t="s">
        <v>67</v>
      </c>
      <c r="D7594" s="228" t="s">
        <v>206</v>
      </c>
      <c r="E7594" s="228">
        <v>55</v>
      </c>
      <c r="F7594" s="228">
        <v>3351</v>
      </c>
      <c r="G7594" s="228">
        <v>199</v>
      </c>
      <c r="H7594" s="228">
        <v>476</v>
      </c>
      <c r="I7594" s="228">
        <v>435288.3</v>
      </c>
      <c r="J7594" s="228">
        <v>114526.3</v>
      </c>
      <c r="K7594" s="228">
        <v>63026</v>
      </c>
      <c r="L7594" s="228">
        <v>697909.37</v>
      </c>
    </row>
    <row r="7595" spans="1:12">
      <c r="A7595" s="228">
        <v>2013</v>
      </c>
      <c r="B7595" s="228" t="s">
        <v>193</v>
      </c>
      <c r="C7595" s="228" t="s">
        <v>67</v>
      </c>
      <c r="D7595" s="228" t="s">
        <v>206</v>
      </c>
      <c r="E7595" s="228">
        <v>60</v>
      </c>
      <c r="F7595" s="228">
        <v>2458</v>
      </c>
      <c r="G7595" s="228">
        <v>182</v>
      </c>
      <c r="H7595" s="228">
        <v>441</v>
      </c>
      <c r="I7595" s="228">
        <v>404814.5</v>
      </c>
      <c r="J7595" s="228">
        <v>95116.59</v>
      </c>
      <c r="K7595" s="228">
        <v>109749</v>
      </c>
      <c r="L7595" s="228">
        <v>692534.94</v>
      </c>
    </row>
    <row r="7596" spans="1:12">
      <c r="A7596" s="228">
        <v>2013</v>
      </c>
      <c r="B7596" s="228" t="s">
        <v>193</v>
      </c>
      <c r="C7596" s="228" t="s">
        <v>67</v>
      </c>
      <c r="D7596" s="228" t="s">
        <v>206</v>
      </c>
      <c r="E7596" s="228">
        <v>65</v>
      </c>
      <c r="F7596" s="228">
        <v>1477</v>
      </c>
      <c r="G7596" s="228">
        <v>145</v>
      </c>
      <c r="H7596" s="228">
        <v>348</v>
      </c>
      <c r="I7596" s="228">
        <v>362763.35</v>
      </c>
      <c r="J7596" s="228">
        <v>71702.75</v>
      </c>
      <c r="K7596" s="228">
        <v>69215</v>
      </c>
      <c r="L7596" s="228">
        <v>556859.68999999994</v>
      </c>
    </row>
    <row r="7597" spans="1:12">
      <c r="A7597" s="228">
        <v>2013</v>
      </c>
      <c r="B7597" s="228" t="s">
        <v>193</v>
      </c>
      <c r="C7597" s="228" t="s">
        <v>67</v>
      </c>
      <c r="D7597" s="228" t="s">
        <v>206</v>
      </c>
      <c r="E7597" s="228">
        <v>70</v>
      </c>
      <c r="F7597" s="228">
        <v>715</v>
      </c>
      <c r="G7597" s="228">
        <v>79</v>
      </c>
      <c r="H7597" s="228">
        <v>169</v>
      </c>
      <c r="I7597" s="228">
        <v>182631.3</v>
      </c>
      <c r="J7597" s="228">
        <v>42182.59</v>
      </c>
      <c r="K7597" s="228">
        <v>79284</v>
      </c>
      <c r="L7597" s="228">
        <v>324721.02</v>
      </c>
    </row>
    <row r="7598" spans="1:12">
      <c r="A7598" s="228">
        <v>2013</v>
      </c>
      <c r="B7598" s="228" t="s">
        <v>193</v>
      </c>
      <c r="C7598" s="228" t="s">
        <v>67</v>
      </c>
      <c r="D7598" s="228" t="s">
        <v>206</v>
      </c>
      <c r="E7598" s="228">
        <v>75</v>
      </c>
      <c r="F7598" s="228">
        <v>359</v>
      </c>
      <c r="G7598" s="228">
        <v>43</v>
      </c>
      <c r="H7598" s="228">
        <v>220</v>
      </c>
      <c r="I7598" s="228">
        <v>155807.29999999999</v>
      </c>
      <c r="J7598" s="228">
        <v>24637.3</v>
      </c>
      <c r="K7598" s="228">
        <v>15393</v>
      </c>
      <c r="L7598" s="228">
        <v>205892.65</v>
      </c>
    </row>
    <row r="7599" spans="1:12">
      <c r="A7599" s="228">
        <v>2013</v>
      </c>
      <c r="B7599" s="228" t="s">
        <v>193</v>
      </c>
      <c r="C7599" s="228" t="s">
        <v>67</v>
      </c>
      <c r="D7599" s="228" t="s">
        <v>206</v>
      </c>
      <c r="E7599" s="228">
        <v>80</v>
      </c>
      <c r="F7599" s="228">
        <v>183</v>
      </c>
      <c r="G7599" s="228">
        <v>23</v>
      </c>
      <c r="H7599" s="228">
        <v>196</v>
      </c>
      <c r="I7599" s="228">
        <v>85113.65</v>
      </c>
      <c r="J7599" s="228">
        <v>14320.3</v>
      </c>
      <c r="K7599" s="228">
        <v>9655</v>
      </c>
      <c r="L7599" s="228">
        <v>118304.1</v>
      </c>
    </row>
    <row r="7600" spans="1:12">
      <c r="A7600" s="228">
        <v>2013</v>
      </c>
      <c r="B7600" s="228" t="s">
        <v>193</v>
      </c>
      <c r="C7600" s="228" t="s">
        <v>67</v>
      </c>
      <c r="D7600" s="228" t="s">
        <v>206</v>
      </c>
      <c r="E7600" s="228">
        <v>85</v>
      </c>
      <c r="F7600" s="228">
        <v>93</v>
      </c>
      <c r="G7600" s="228">
        <v>5</v>
      </c>
      <c r="H7600" s="228">
        <v>136</v>
      </c>
      <c r="I7600" s="228">
        <v>41256.35</v>
      </c>
      <c r="J7600" s="228">
        <v>3354.35</v>
      </c>
      <c r="K7600" s="228">
        <v>385</v>
      </c>
      <c r="L7600" s="228">
        <v>51201.1</v>
      </c>
    </row>
    <row r="7601" spans="1:12">
      <c r="A7601" s="228">
        <v>2013</v>
      </c>
      <c r="B7601" s="228" t="s">
        <v>193</v>
      </c>
      <c r="C7601" s="228" t="s">
        <v>67</v>
      </c>
      <c r="D7601" s="228" t="s">
        <v>206</v>
      </c>
      <c r="E7601" s="228">
        <v>90</v>
      </c>
      <c r="F7601" s="228">
        <v>25</v>
      </c>
      <c r="G7601" s="228">
        <v>10</v>
      </c>
      <c r="H7601" s="228">
        <v>26</v>
      </c>
      <c r="I7601" s="228">
        <v>8584</v>
      </c>
      <c r="J7601" s="228">
        <v>1424.55</v>
      </c>
      <c r="K7601" s="228">
        <v>0</v>
      </c>
      <c r="L7601" s="228">
        <v>10070.75</v>
      </c>
    </row>
    <row r="7602" spans="1:12">
      <c r="A7602" s="228">
        <v>2013</v>
      </c>
      <c r="B7602" s="228" t="s">
        <v>193</v>
      </c>
      <c r="C7602" s="228" t="s">
        <v>67</v>
      </c>
      <c r="D7602" s="228" t="s">
        <v>206</v>
      </c>
      <c r="E7602" s="228">
        <v>95</v>
      </c>
      <c r="F7602" s="228">
        <v>5</v>
      </c>
      <c r="G7602" s="228">
        <v>0</v>
      </c>
      <c r="H7602" s="228">
        <v>0</v>
      </c>
      <c r="I7602" s="228">
        <v>0</v>
      </c>
      <c r="J7602" s="228">
        <v>0</v>
      </c>
      <c r="K7602" s="228">
        <v>0</v>
      </c>
      <c r="L7602" s="228">
        <v>0</v>
      </c>
    </row>
    <row r="7603" spans="1:12">
      <c r="A7603" s="228">
        <v>2013</v>
      </c>
      <c r="B7603" s="228" t="s">
        <v>194</v>
      </c>
      <c r="C7603" s="228" t="s">
        <v>61</v>
      </c>
      <c r="D7603" s="228" t="s">
        <v>205</v>
      </c>
      <c r="E7603" s="228">
        <v>0</v>
      </c>
      <c r="F7603" s="228">
        <v>109135</v>
      </c>
      <c r="G7603" s="228">
        <v>5826</v>
      </c>
      <c r="H7603" s="228">
        <v>15740</v>
      </c>
      <c r="I7603" s="228">
        <v>9056509.2899999991</v>
      </c>
      <c r="J7603" s="228">
        <v>1545747.11</v>
      </c>
      <c r="K7603" s="228">
        <v>254538.2</v>
      </c>
      <c r="L7603" s="228">
        <v>12288725.42</v>
      </c>
    </row>
    <row r="7604" spans="1:12">
      <c r="A7604" s="228">
        <v>2013</v>
      </c>
      <c r="B7604" s="228" t="s">
        <v>194</v>
      </c>
      <c r="C7604" s="228" t="s">
        <v>61</v>
      </c>
      <c r="D7604" s="228" t="s">
        <v>205</v>
      </c>
      <c r="E7604" s="228">
        <v>5</v>
      </c>
      <c r="F7604" s="228">
        <v>114803</v>
      </c>
      <c r="G7604" s="228">
        <v>2436</v>
      </c>
      <c r="H7604" s="228">
        <v>3556</v>
      </c>
      <c r="I7604" s="228">
        <v>2579615.9</v>
      </c>
      <c r="J7604" s="228">
        <v>616459.61</v>
      </c>
      <c r="K7604" s="228">
        <v>305719</v>
      </c>
      <c r="L7604" s="228">
        <v>4207390.42</v>
      </c>
    </row>
    <row r="7605" spans="1:12">
      <c r="A7605" s="228">
        <v>2013</v>
      </c>
      <c r="B7605" s="228" t="s">
        <v>194</v>
      </c>
      <c r="C7605" s="228" t="s">
        <v>61</v>
      </c>
      <c r="D7605" s="228" t="s">
        <v>205</v>
      </c>
      <c r="E7605" s="228">
        <v>10</v>
      </c>
      <c r="F7605" s="228">
        <v>108911</v>
      </c>
      <c r="G7605" s="228">
        <v>1947</v>
      </c>
      <c r="H7605" s="228">
        <v>3768</v>
      </c>
      <c r="I7605" s="228">
        <v>2540169.1800000002</v>
      </c>
      <c r="J7605" s="228">
        <v>576976.39</v>
      </c>
      <c r="K7605" s="228">
        <v>468408.5</v>
      </c>
      <c r="L7605" s="228">
        <v>4150516.62</v>
      </c>
    </row>
    <row r="7606" spans="1:12">
      <c r="A7606" s="228">
        <v>2013</v>
      </c>
      <c r="B7606" s="228" t="s">
        <v>194</v>
      </c>
      <c r="C7606" s="228" t="s">
        <v>61</v>
      </c>
      <c r="D7606" s="228" t="s">
        <v>205</v>
      </c>
      <c r="E7606" s="228">
        <v>15</v>
      </c>
      <c r="F7606" s="228">
        <v>108483</v>
      </c>
      <c r="G7606" s="228">
        <v>3086</v>
      </c>
      <c r="H7606" s="228">
        <v>6521</v>
      </c>
      <c r="I7606" s="228">
        <v>5507797.29</v>
      </c>
      <c r="J7606" s="228">
        <v>1074826.81</v>
      </c>
      <c r="K7606" s="228">
        <v>1103085.1499999999</v>
      </c>
      <c r="L7606" s="228">
        <v>9025341.9100000001</v>
      </c>
    </row>
    <row r="7607" spans="1:12">
      <c r="A7607" s="228">
        <v>2013</v>
      </c>
      <c r="B7607" s="228" t="s">
        <v>194</v>
      </c>
      <c r="C7607" s="228" t="s">
        <v>61</v>
      </c>
      <c r="D7607" s="228" t="s">
        <v>205</v>
      </c>
      <c r="E7607" s="228">
        <v>20</v>
      </c>
      <c r="F7607" s="228">
        <v>89931</v>
      </c>
      <c r="G7607" s="228">
        <v>3025</v>
      </c>
      <c r="H7607" s="228">
        <v>6990</v>
      </c>
      <c r="I7607" s="228">
        <v>5703633.7999999998</v>
      </c>
      <c r="J7607" s="228">
        <v>1139119.47</v>
      </c>
      <c r="K7607" s="228">
        <v>1057711.5</v>
      </c>
      <c r="L7607" s="228">
        <v>9414731.7200000007</v>
      </c>
    </row>
    <row r="7608" spans="1:12">
      <c r="A7608" s="228">
        <v>2013</v>
      </c>
      <c r="B7608" s="228" t="s">
        <v>194</v>
      </c>
      <c r="C7608" s="228" t="s">
        <v>61</v>
      </c>
      <c r="D7608" s="228" t="s">
        <v>205</v>
      </c>
      <c r="E7608" s="228">
        <v>25</v>
      </c>
      <c r="F7608" s="228">
        <v>78882</v>
      </c>
      <c r="G7608" s="228">
        <v>2407</v>
      </c>
      <c r="H7608" s="228">
        <v>5480</v>
      </c>
      <c r="I7608" s="228">
        <v>4093312.19</v>
      </c>
      <c r="J7608" s="228">
        <v>895783.46</v>
      </c>
      <c r="K7608" s="228">
        <v>786046</v>
      </c>
      <c r="L7608" s="228">
        <v>7262925.6200000001</v>
      </c>
    </row>
    <row r="7609" spans="1:12">
      <c r="A7609" s="228">
        <v>2013</v>
      </c>
      <c r="B7609" s="228" t="s">
        <v>194</v>
      </c>
      <c r="C7609" s="228" t="s">
        <v>61</v>
      </c>
      <c r="D7609" s="228" t="s">
        <v>205</v>
      </c>
      <c r="E7609" s="228">
        <v>30</v>
      </c>
      <c r="F7609" s="228">
        <v>116944</v>
      </c>
      <c r="G7609" s="228">
        <v>3197</v>
      </c>
      <c r="H7609" s="228">
        <v>7374</v>
      </c>
      <c r="I7609" s="228">
        <v>5654832.2300000004</v>
      </c>
      <c r="J7609" s="228">
        <v>1344144.62</v>
      </c>
      <c r="K7609" s="228">
        <v>1181710.6000000001</v>
      </c>
      <c r="L7609" s="228">
        <v>10294416.35</v>
      </c>
    </row>
    <row r="7610" spans="1:12">
      <c r="A7610" s="228">
        <v>2013</v>
      </c>
      <c r="B7610" s="228" t="s">
        <v>194</v>
      </c>
      <c r="C7610" s="228" t="s">
        <v>61</v>
      </c>
      <c r="D7610" s="228" t="s">
        <v>205</v>
      </c>
      <c r="E7610" s="228">
        <v>35</v>
      </c>
      <c r="F7610" s="228">
        <v>122561</v>
      </c>
      <c r="G7610" s="228">
        <v>4071</v>
      </c>
      <c r="H7610" s="228">
        <v>9392</v>
      </c>
      <c r="I7610" s="228">
        <v>7559808.0300000003</v>
      </c>
      <c r="J7610" s="228">
        <v>1832147.38</v>
      </c>
      <c r="K7610" s="228">
        <v>1172648.29</v>
      </c>
      <c r="L7610" s="228">
        <v>12946187.140000001</v>
      </c>
    </row>
    <row r="7611" spans="1:12">
      <c r="A7611" s="228">
        <v>2013</v>
      </c>
      <c r="B7611" s="228" t="s">
        <v>194</v>
      </c>
      <c r="C7611" s="228" t="s">
        <v>61</v>
      </c>
      <c r="D7611" s="228" t="s">
        <v>205</v>
      </c>
      <c r="E7611" s="228">
        <v>40</v>
      </c>
      <c r="F7611" s="228">
        <v>129038</v>
      </c>
      <c r="G7611" s="228">
        <v>5613</v>
      </c>
      <c r="H7611" s="228">
        <v>12556</v>
      </c>
      <c r="I7611" s="228">
        <v>10450323.970000001</v>
      </c>
      <c r="J7611" s="228">
        <v>2446780.44</v>
      </c>
      <c r="K7611" s="228">
        <v>2226967.5</v>
      </c>
      <c r="L7611" s="228">
        <v>18036306.510000002</v>
      </c>
    </row>
    <row r="7612" spans="1:12">
      <c r="A7612" s="228">
        <v>2013</v>
      </c>
      <c r="B7612" s="228" t="s">
        <v>194</v>
      </c>
      <c r="C7612" s="228" t="s">
        <v>61</v>
      </c>
      <c r="D7612" s="228" t="s">
        <v>205</v>
      </c>
      <c r="E7612" s="228">
        <v>45</v>
      </c>
      <c r="F7612" s="228">
        <v>120176</v>
      </c>
      <c r="G7612" s="228">
        <v>6589</v>
      </c>
      <c r="H7612" s="228">
        <v>13825</v>
      </c>
      <c r="I7612" s="228">
        <v>11495743.1</v>
      </c>
      <c r="J7612" s="228">
        <v>2777268.68</v>
      </c>
      <c r="K7612" s="228">
        <v>2023146.9</v>
      </c>
      <c r="L7612" s="228">
        <v>19389603.5</v>
      </c>
    </row>
    <row r="7613" spans="1:12">
      <c r="A7613" s="228">
        <v>2013</v>
      </c>
      <c r="B7613" s="228" t="s">
        <v>194</v>
      </c>
      <c r="C7613" s="228" t="s">
        <v>61</v>
      </c>
      <c r="D7613" s="228" t="s">
        <v>205</v>
      </c>
      <c r="E7613" s="228">
        <v>50</v>
      </c>
      <c r="F7613" s="228">
        <v>128702</v>
      </c>
      <c r="G7613" s="228">
        <v>9437</v>
      </c>
      <c r="H7613" s="228">
        <v>19495</v>
      </c>
      <c r="I7613" s="228">
        <v>17286453.32</v>
      </c>
      <c r="J7613" s="228">
        <v>4233878.9400000004</v>
      </c>
      <c r="K7613" s="228">
        <v>4643120.5</v>
      </c>
      <c r="L7613" s="228">
        <v>30164240.969999999</v>
      </c>
    </row>
    <row r="7614" spans="1:12">
      <c r="A7614" s="228">
        <v>2013</v>
      </c>
      <c r="B7614" s="228" t="s">
        <v>194</v>
      </c>
      <c r="C7614" s="228" t="s">
        <v>61</v>
      </c>
      <c r="D7614" s="228" t="s">
        <v>205</v>
      </c>
      <c r="E7614" s="228">
        <v>55</v>
      </c>
      <c r="F7614" s="228">
        <v>121454</v>
      </c>
      <c r="G7614" s="228">
        <v>12216</v>
      </c>
      <c r="H7614" s="228">
        <v>25959</v>
      </c>
      <c r="I7614" s="228">
        <v>24050027.210000001</v>
      </c>
      <c r="J7614" s="228">
        <v>5970229.9500000002</v>
      </c>
      <c r="K7614" s="228">
        <v>7301154.8499999996</v>
      </c>
      <c r="L7614" s="228">
        <v>42482239.340000004</v>
      </c>
    </row>
    <row r="7615" spans="1:12">
      <c r="A7615" s="228">
        <v>2013</v>
      </c>
      <c r="B7615" s="228" t="s">
        <v>194</v>
      </c>
      <c r="C7615" s="228" t="s">
        <v>61</v>
      </c>
      <c r="D7615" s="228" t="s">
        <v>205</v>
      </c>
      <c r="E7615" s="228">
        <v>60</v>
      </c>
      <c r="F7615" s="228">
        <v>112880</v>
      </c>
      <c r="G7615" s="228">
        <v>15428</v>
      </c>
      <c r="H7615" s="228">
        <v>35727</v>
      </c>
      <c r="I7615" s="228">
        <v>34297761.759999998</v>
      </c>
      <c r="J7615" s="228">
        <v>7885470.5499999998</v>
      </c>
      <c r="K7615" s="228">
        <v>10358028.5</v>
      </c>
      <c r="L7615" s="228">
        <v>58948581.32</v>
      </c>
    </row>
    <row r="7616" spans="1:12">
      <c r="A7616" s="228">
        <v>2013</v>
      </c>
      <c r="B7616" s="228" t="s">
        <v>194</v>
      </c>
      <c r="C7616" s="228" t="s">
        <v>61</v>
      </c>
      <c r="D7616" s="228" t="s">
        <v>205</v>
      </c>
      <c r="E7616" s="228">
        <v>65</v>
      </c>
      <c r="F7616" s="228">
        <v>98532</v>
      </c>
      <c r="G7616" s="228">
        <v>18978</v>
      </c>
      <c r="H7616" s="228">
        <v>48622</v>
      </c>
      <c r="I7616" s="228">
        <v>43987746.469999999</v>
      </c>
      <c r="J7616" s="228">
        <v>9512340.0999999996</v>
      </c>
      <c r="K7616" s="228">
        <v>13323826.189999999</v>
      </c>
      <c r="L7616" s="228">
        <v>74100095.219999999</v>
      </c>
    </row>
    <row r="7617" spans="1:12">
      <c r="A7617" s="228">
        <v>2013</v>
      </c>
      <c r="B7617" s="228" t="s">
        <v>194</v>
      </c>
      <c r="C7617" s="228" t="s">
        <v>61</v>
      </c>
      <c r="D7617" s="228" t="s">
        <v>205</v>
      </c>
      <c r="E7617" s="228">
        <v>70</v>
      </c>
      <c r="F7617" s="228">
        <v>66708</v>
      </c>
      <c r="G7617" s="228">
        <v>17207</v>
      </c>
      <c r="H7617" s="228">
        <v>47365</v>
      </c>
      <c r="I7617" s="228">
        <v>40485166.640000001</v>
      </c>
      <c r="J7617" s="228">
        <v>8675637.3100000005</v>
      </c>
      <c r="K7617" s="228">
        <v>12390111.609999999</v>
      </c>
      <c r="L7617" s="228">
        <v>66948763.359999999</v>
      </c>
    </row>
    <row r="7618" spans="1:12">
      <c r="A7618" s="228">
        <v>2013</v>
      </c>
      <c r="B7618" s="228" t="s">
        <v>194</v>
      </c>
      <c r="C7618" s="228" t="s">
        <v>61</v>
      </c>
      <c r="D7618" s="228" t="s">
        <v>205</v>
      </c>
      <c r="E7618" s="228">
        <v>75</v>
      </c>
      <c r="F7618" s="228">
        <v>45482</v>
      </c>
      <c r="G7618" s="228">
        <v>15844</v>
      </c>
      <c r="H7618" s="228">
        <v>48120</v>
      </c>
      <c r="I7618" s="228">
        <v>36632981.670000002</v>
      </c>
      <c r="J7618" s="228">
        <v>7402536.3300000001</v>
      </c>
      <c r="K7618" s="228">
        <v>10434348.75</v>
      </c>
      <c r="L7618" s="228">
        <v>58248598.009999998</v>
      </c>
    </row>
    <row r="7619" spans="1:12">
      <c r="A7619" s="228">
        <v>2013</v>
      </c>
      <c r="B7619" s="228" t="s">
        <v>194</v>
      </c>
      <c r="C7619" s="228" t="s">
        <v>61</v>
      </c>
      <c r="D7619" s="228" t="s">
        <v>205</v>
      </c>
      <c r="E7619" s="228">
        <v>80</v>
      </c>
      <c r="F7619" s="228">
        <v>30929</v>
      </c>
      <c r="G7619" s="228">
        <v>13552</v>
      </c>
      <c r="H7619" s="228">
        <v>48236</v>
      </c>
      <c r="I7619" s="228">
        <v>32760834.609999999</v>
      </c>
      <c r="J7619" s="228">
        <v>5946197.7400000002</v>
      </c>
      <c r="K7619" s="228">
        <v>7881157.3499999996</v>
      </c>
      <c r="L7619" s="228">
        <v>49186010.210000001</v>
      </c>
    </row>
    <row r="7620" spans="1:12">
      <c r="A7620" s="228">
        <v>2013</v>
      </c>
      <c r="B7620" s="228" t="s">
        <v>194</v>
      </c>
      <c r="C7620" s="228" t="s">
        <v>61</v>
      </c>
      <c r="D7620" s="228" t="s">
        <v>205</v>
      </c>
      <c r="E7620" s="228">
        <v>85</v>
      </c>
      <c r="F7620" s="228">
        <v>15839</v>
      </c>
      <c r="G7620" s="228">
        <v>7055</v>
      </c>
      <c r="H7620" s="228">
        <v>32488</v>
      </c>
      <c r="I7620" s="228">
        <v>19022627</v>
      </c>
      <c r="J7620" s="228">
        <v>2884463.76</v>
      </c>
      <c r="K7620" s="228">
        <v>2899865.5</v>
      </c>
      <c r="L7620" s="228">
        <v>26006001.73</v>
      </c>
    </row>
    <row r="7621" spans="1:12">
      <c r="A7621" s="228">
        <v>2013</v>
      </c>
      <c r="B7621" s="228" t="s">
        <v>194</v>
      </c>
      <c r="C7621" s="228" t="s">
        <v>61</v>
      </c>
      <c r="D7621" s="228" t="s">
        <v>205</v>
      </c>
      <c r="E7621" s="228">
        <v>90</v>
      </c>
      <c r="F7621" s="228">
        <v>3459</v>
      </c>
      <c r="G7621" s="228">
        <v>1293</v>
      </c>
      <c r="H7621" s="228">
        <v>8400</v>
      </c>
      <c r="I7621" s="228">
        <v>4230426.66</v>
      </c>
      <c r="J7621" s="228">
        <v>544831</v>
      </c>
      <c r="K7621" s="228">
        <v>408255.2</v>
      </c>
      <c r="L7621" s="228">
        <v>5394446.3099999996</v>
      </c>
    </row>
    <row r="7622" spans="1:12">
      <c r="A7622" s="228">
        <v>2013</v>
      </c>
      <c r="B7622" s="228" t="s">
        <v>194</v>
      </c>
      <c r="C7622" s="228" t="s">
        <v>61</v>
      </c>
      <c r="D7622" s="228" t="s">
        <v>205</v>
      </c>
      <c r="E7622" s="228">
        <v>95</v>
      </c>
      <c r="F7622" s="228">
        <v>685</v>
      </c>
      <c r="G7622" s="228">
        <v>207</v>
      </c>
      <c r="H7622" s="228">
        <v>1790</v>
      </c>
      <c r="I7622" s="228">
        <v>905342.88</v>
      </c>
      <c r="J7622" s="228">
        <v>106353.82</v>
      </c>
      <c r="K7622" s="228">
        <v>49329</v>
      </c>
      <c r="L7622" s="228">
        <v>1105139.6000000001</v>
      </c>
    </row>
    <row r="7623" spans="1:12">
      <c r="A7623" s="228">
        <v>2013</v>
      </c>
      <c r="B7623" s="228" t="s">
        <v>194</v>
      </c>
      <c r="C7623" s="228" t="s">
        <v>61</v>
      </c>
      <c r="D7623" s="228" t="s">
        <v>206</v>
      </c>
      <c r="E7623" s="228">
        <v>0</v>
      </c>
      <c r="F7623" s="228">
        <v>101791</v>
      </c>
      <c r="G7623" s="228">
        <v>4109</v>
      </c>
      <c r="H7623" s="228">
        <v>12819</v>
      </c>
      <c r="I7623" s="228">
        <v>6915388.0700000003</v>
      </c>
      <c r="J7623" s="228">
        <v>1094642.96</v>
      </c>
      <c r="K7623" s="228">
        <v>319560</v>
      </c>
      <c r="L7623" s="228">
        <v>9283559.0399999991</v>
      </c>
    </row>
    <row r="7624" spans="1:12">
      <c r="A7624" s="228">
        <v>2013</v>
      </c>
      <c r="B7624" s="228" t="s">
        <v>194</v>
      </c>
      <c r="C7624" s="228" t="s">
        <v>61</v>
      </c>
      <c r="D7624" s="228" t="s">
        <v>206</v>
      </c>
      <c r="E7624" s="228">
        <v>5</v>
      </c>
      <c r="F7624" s="228">
        <v>108269</v>
      </c>
      <c r="G7624" s="228">
        <v>1936</v>
      </c>
      <c r="H7624" s="228">
        <v>3004</v>
      </c>
      <c r="I7624" s="228">
        <v>2038973.6</v>
      </c>
      <c r="J7624" s="228">
        <v>471797.68</v>
      </c>
      <c r="K7624" s="228">
        <v>187159</v>
      </c>
      <c r="L7624" s="228">
        <v>3225740.3</v>
      </c>
    </row>
    <row r="7625" spans="1:12">
      <c r="A7625" s="228">
        <v>2013</v>
      </c>
      <c r="B7625" s="228" t="s">
        <v>194</v>
      </c>
      <c r="C7625" s="228" t="s">
        <v>61</v>
      </c>
      <c r="D7625" s="228" t="s">
        <v>206</v>
      </c>
      <c r="E7625" s="228">
        <v>10</v>
      </c>
      <c r="F7625" s="228">
        <v>102067</v>
      </c>
      <c r="G7625" s="228">
        <v>1669</v>
      </c>
      <c r="H7625" s="228">
        <v>4164</v>
      </c>
      <c r="I7625" s="228">
        <v>2475549.35</v>
      </c>
      <c r="J7625" s="228">
        <v>486495.42</v>
      </c>
      <c r="K7625" s="228">
        <v>622783.30000000005</v>
      </c>
      <c r="L7625" s="228">
        <v>4145979.33</v>
      </c>
    </row>
    <row r="7626" spans="1:12">
      <c r="A7626" s="228">
        <v>2013</v>
      </c>
      <c r="B7626" s="228" t="s">
        <v>194</v>
      </c>
      <c r="C7626" s="228" t="s">
        <v>61</v>
      </c>
      <c r="D7626" s="228" t="s">
        <v>206</v>
      </c>
      <c r="E7626" s="228">
        <v>15</v>
      </c>
      <c r="F7626" s="228">
        <v>103381</v>
      </c>
      <c r="G7626" s="228">
        <v>4005</v>
      </c>
      <c r="H7626" s="228">
        <v>11794</v>
      </c>
      <c r="I7626" s="228">
        <v>8037447.4100000001</v>
      </c>
      <c r="J7626" s="228">
        <v>1205057.1299999999</v>
      </c>
      <c r="K7626" s="228">
        <v>705584</v>
      </c>
      <c r="L7626" s="228">
        <v>11592069.640000001</v>
      </c>
    </row>
    <row r="7627" spans="1:12">
      <c r="A7627" s="228">
        <v>2013</v>
      </c>
      <c r="B7627" s="228" t="s">
        <v>194</v>
      </c>
      <c r="C7627" s="228" t="s">
        <v>61</v>
      </c>
      <c r="D7627" s="228" t="s">
        <v>206</v>
      </c>
      <c r="E7627" s="228">
        <v>20</v>
      </c>
      <c r="F7627" s="228">
        <v>92143</v>
      </c>
      <c r="G7627" s="228">
        <v>4825</v>
      </c>
      <c r="H7627" s="228">
        <v>12211</v>
      </c>
      <c r="I7627" s="228">
        <v>9061829.3000000007</v>
      </c>
      <c r="J7627" s="228">
        <v>1618701.81</v>
      </c>
      <c r="K7627" s="228">
        <v>666414.19999999995</v>
      </c>
      <c r="L7627" s="228">
        <v>13212654.859999999</v>
      </c>
    </row>
    <row r="7628" spans="1:12">
      <c r="A7628" s="228">
        <v>2013</v>
      </c>
      <c r="B7628" s="228" t="s">
        <v>194</v>
      </c>
      <c r="C7628" s="228" t="s">
        <v>61</v>
      </c>
      <c r="D7628" s="228" t="s">
        <v>206</v>
      </c>
      <c r="E7628" s="228">
        <v>25</v>
      </c>
      <c r="F7628" s="228">
        <v>94747</v>
      </c>
      <c r="G7628" s="228">
        <v>6250</v>
      </c>
      <c r="H7628" s="228">
        <v>20160</v>
      </c>
      <c r="I7628" s="228">
        <v>15044952.789999999</v>
      </c>
      <c r="J7628" s="228">
        <v>3335407.08</v>
      </c>
      <c r="K7628" s="228">
        <v>902359</v>
      </c>
      <c r="L7628" s="228">
        <v>22698268.829999998</v>
      </c>
    </row>
    <row r="7629" spans="1:12">
      <c r="A7629" s="228">
        <v>2013</v>
      </c>
      <c r="B7629" s="228" t="s">
        <v>194</v>
      </c>
      <c r="C7629" s="228" t="s">
        <v>61</v>
      </c>
      <c r="D7629" s="228" t="s">
        <v>206</v>
      </c>
      <c r="E7629" s="228">
        <v>30</v>
      </c>
      <c r="F7629" s="228">
        <v>132751</v>
      </c>
      <c r="G7629" s="228">
        <v>10467</v>
      </c>
      <c r="H7629" s="228">
        <v>34776</v>
      </c>
      <c r="I7629" s="228">
        <v>27290852.050000001</v>
      </c>
      <c r="J7629" s="228">
        <v>6093527.71</v>
      </c>
      <c r="K7629" s="228">
        <v>1469164.5</v>
      </c>
      <c r="L7629" s="228">
        <v>40659027.719999999</v>
      </c>
    </row>
    <row r="7630" spans="1:12">
      <c r="A7630" s="228">
        <v>2013</v>
      </c>
      <c r="B7630" s="228" t="s">
        <v>194</v>
      </c>
      <c r="C7630" s="228" t="s">
        <v>61</v>
      </c>
      <c r="D7630" s="228" t="s">
        <v>206</v>
      </c>
      <c r="E7630" s="228">
        <v>35</v>
      </c>
      <c r="F7630" s="228">
        <v>133009</v>
      </c>
      <c r="G7630" s="228">
        <v>10399</v>
      </c>
      <c r="H7630" s="228">
        <v>30307</v>
      </c>
      <c r="I7630" s="228">
        <v>24619434.280000001</v>
      </c>
      <c r="J7630" s="228">
        <v>5214272.97</v>
      </c>
      <c r="K7630" s="228">
        <v>1796435</v>
      </c>
      <c r="L7630" s="228">
        <v>37778443.469999999</v>
      </c>
    </row>
    <row r="7631" spans="1:12">
      <c r="A7631" s="228">
        <v>2013</v>
      </c>
      <c r="B7631" s="228" t="s">
        <v>194</v>
      </c>
      <c r="C7631" s="228" t="s">
        <v>61</v>
      </c>
      <c r="D7631" s="228" t="s">
        <v>206</v>
      </c>
      <c r="E7631" s="228">
        <v>40</v>
      </c>
      <c r="F7631" s="228">
        <v>140417</v>
      </c>
      <c r="G7631" s="228">
        <v>9470</v>
      </c>
      <c r="H7631" s="228">
        <v>22208</v>
      </c>
      <c r="I7631" s="228">
        <v>18821529.739999998</v>
      </c>
      <c r="J7631" s="228">
        <v>4212502.8600000003</v>
      </c>
      <c r="K7631" s="228">
        <v>2269425.35</v>
      </c>
      <c r="L7631" s="228">
        <v>29923564.710000001</v>
      </c>
    </row>
    <row r="7632" spans="1:12">
      <c r="A7632" s="228">
        <v>2013</v>
      </c>
      <c r="B7632" s="228" t="s">
        <v>194</v>
      </c>
      <c r="C7632" s="228" t="s">
        <v>61</v>
      </c>
      <c r="D7632" s="228" t="s">
        <v>206</v>
      </c>
      <c r="E7632" s="228">
        <v>45</v>
      </c>
      <c r="F7632" s="228">
        <v>129219</v>
      </c>
      <c r="G7632" s="228">
        <v>9225</v>
      </c>
      <c r="H7632" s="228">
        <v>21833</v>
      </c>
      <c r="I7632" s="228">
        <v>18492569.91</v>
      </c>
      <c r="J7632" s="228">
        <v>4124806.25</v>
      </c>
      <c r="K7632" s="228">
        <v>3048301.4</v>
      </c>
      <c r="L7632" s="228">
        <v>30380232.600000001</v>
      </c>
    </row>
    <row r="7633" spans="1:12">
      <c r="A7633" s="228">
        <v>2013</v>
      </c>
      <c r="B7633" s="228" t="s">
        <v>194</v>
      </c>
      <c r="C7633" s="228" t="s">
        <v>61</v>
      </c>
      <c r="D7633" s="228" t="s">
        <v>206</v>
      </c>
      <c r="E7633" s="228">
        <v>50</v>
      </c>
      <c r="F7633" s="228">
        <v>138350</v>
      </c>
      <c r="G7633" s="228">
        <v>12310</v>
      </c>
      <c r="H7633" s="228">
        <v>26738</v>
      </c>
      <c r="I7633" s="228">
        <v>22881317.210000001</v>
      </c>
      <c r="J7633" s="228">
        <v>5172444.05</v>
      </c>
      <c r="K7633" s="228">
        <v>4269764.2</v>
      </c>
      <c r="L7633" s="228">
        <v>37583365.229999997</v>
      </c>
    </row>
    <row r="7634" spans="1:12">
      <c r="A7634" s="228">
        <v>2013</v>
      </c>
      <c r="B7634" s="228" t="s">
        <v>194</v>
      </c>
      <c r="C7634" s="228" t="s">
        <v>61</v>
      </c>
      <c r="D7634" s="228" t="s">
        <v>206</v>
      </c>
      <c r="E7634" s="228">
        <v>55</v>
      </c>
      <c r="F7634" s="228">
        <v>131285</v>
      </c>
      <c r="G7634" s="228">
        <v>13500</v>
      </c>
      <c r="H7634" s="228">
        <v>30686</v>
      </c>
      <c r="I7634" s="228">
        <v>26053796.48</v>
      </c>
      <c r="J7634" s="228">
        <v>5850334.3600000003</v>
      </c>
      <c r="K7634" s="228">
        <v>5691067.79</v>
      </c>
      <c r="L7634" s="228">
        <v>43020680.170000002</v>
      </c>
    </row>
    <row r="7635" spans="1:12">
      <c r="A7635" s="228">
        <v>2013</v>
      </c>
      <c r="B7635" s="228" t="s">
        <v>194</v>
      </c>
      <c r="C7635" s="228" t="s">
        <v>61</v>
      </c>
      <c r="D7635" s="228" t="s">
        <v>206</v>
      </c>
      <c r="E7635" s="228">
        <v>60</v>
      </c>
      <c r="F7635" s="228">
        <v>120578</v>
      </c>
      <c r="G7635" s="228">
        <v>16122</v>
      </c>
      <c r="H7635" s="228">
        <v>38523</v>
      </c>
      <c r="I7635" s="228">
        <v>32484475.629999999</v>
      </c>
      <c r="J7635" s="228">
        <v>7050863.4400000004</v>
      </c>
      <c r="K7635" s="228">
        <v>8836529.5999999996</v>
      </c>
      <c r="L7635" s="228">
        <v>54503935.520000003</v>
      </c>
    </row>
    <row r="7636" spans="1:12">
      <c r="A7636" s="228">
        <v>2013</v>
      </c>
      <c r="B7636" s="228" t="s">
        <v>194</v>
      </c>
      <c r="C7636" s="228" t="s">
        <v>61</v>
      </c>
      <c r="D7636" s="228" t="s">
        <v>206</v>
      </c>
      <c r="E7636" s="228">
        <v>65</v>
      </c>
      <c r="F7636" s="228">
        <v>103173</v>
      </c>
      <c r="G7636" s="228">
        <v>18623</v>
      </c>
      <c r="H7636" s="228">
        <v>48672</v>
      </c>
      <c r="I7636" s="228">
        <v>39430457.270000003</v>
      </c>
      <c r="J7636" s="228">
        <v>8153756.3799999999</v>
      </c>
      <c r="K7636" s="228">
        <v>10946671.4</v>
      </c>
      <c r="L7636" s="228">
        <v>64909484.990000002</v>
      </c>
    </row>
    <row r="7637" spans="1:12">
      <c r="A7637" s="228">
        <v>2013</v>
      </c>
      <c r="B7637" s="228" t="s">
        <v>194</v>
      </c>
      <c r="C7637" s="228" t="s">
        <v>61</v>
      </c>
      <c r="D7637" s="228" t="s">
        <v>206</v>
      </c>
      <c r="E7637" s="228">
        <v>70</v>
      </c>
      <c r="F7637" s="228">
        <v>68954</v>
      </c>
      <c r="G7637" s="228">
        <v>16343</v>
      </c>
      <c r="H7637" s="228">
        <v>48732</v>
      </c>
      <c r="I7637" s="228">
        <v>37366107.700000003</v>
      </c>
      <c r="J7637" s="228">
        <v>7410942.79</v>
      </c>
      <c r="K7637" s="228">
        <v>10745055.66</v>
      </c>
      <c r="L7637" s="228">
        <v>60124041.810000002</v>
      </c>
    </row>
    <row r="7638" spans="1:12">
      <c r="A7638" s="228">
        <v>2013</v>
      </c>
      <c r="B7638" s="228" t="s">
        <v>194</v>
      </c>
      <c r="C7638" s="228" t="s">
        <v>61</v>
      </c>
      <c r="D7638" s="228" t="s">
        <v>206</v>
      </c>
      <c r="E7638" s="228">
        <v>75</v>
      </c>
      <c r="F7638" s="228">
        <v>49979</v>
      </c>
      <c r="G7638" s="228">
        <v>14172</v>
      </c>
      <c r="H7638" s="228">
        <v>49471</v>
      </c>
      <c r="I7638" s="228">
        <v>35985405.840000004</v>
      </c>
      <c r="J7638" s="228">
        <v>6489090.0599999996</v>
      </c>
      <c r="K7638" s="228">
        <v>8852721.8000000007</v>
      </c>
      <c r="L7638" s="228">
        <v>54856142.43</v>
      </c>
    </row>
    <row r="7639" spans="1:12">
      <c r="A7639" s="228">
        <v>2013</v>
      </c>
      <c r="B7639" s="228" t="s">
        <v>194</v>
      </c>
      <c r="C7639" s="228" t="s">
        <v>61</v>
      </c>
      <c r="D7639" s="228" t="s">
        <v>206</v>
      </c>
      <c r="E7639" s="228">
        <v>80</v>
      </c>
      <c r="F7639" s="228">
        <v>37034</v>
      </c>
      <c r="G7639" s="228">
        <v>12051</v>
      </c>
      <c r="H7639" s="228">
        <v>55179</v>
      </c>
      <c r="I7639" s="228">
        <v>34988773.030000001</v>
      </c>
      <c r="J7639" s="228">
        <v>5281433.6500000004</v>
      </c>
      <c r="K7639" s="228">
        <v>6544426.5499999998</v>
      </c>
      <c r="L7639" s="228">
        <v>49431581.969999999</v>
      </c>
    </row>
    <row r="7640" spans="1:12">
      <c r="A7640" s="228">
        <v>2013</v>
      </c>
      <c r="B7640" s="228" t="s">
        <v>194</v>
      </c>
      <c r="C7640" s="228" t="s">
        <v>61</v>
      </c>
      <c r="D7640" s="228" t="s">
        <v>206</v>
      </c>
      <c r="E7640" s="228">
        <v>85</v>
      </c>
      <c r="F7640" s="228">
        <v>22668</v>
      </c>
      <c r="G7640" s="228">
        <v>6902</v>
      </c>
      <c r="H7640" s="228">
        <v>43238</v>
      </c>
      <c r="I7640" s="228">
        <v>23507944.329999998</v>
      </c>
      <c r="J7640" s="228">
        <v>3179746.56</v>
      </c>
      <c r="K7640" s="228">
        <v>2621757.5</v>
      </c>
      <c r="L7640" s="228">
        <v>30761221.899999999</v>
      </c>
    </row>
    <row r="7641" spans="1:12">
      <c r="A7641" s="228">
        <v>2013</v>
      </c>
      <c r="B7641" s="228" t="s">
        <v>194</v>
      </c>
      <c r="C7641" s="228" t="s">
        <v>61</v>
      </c>
      <c r="D7641" s="228" t="s">
        <v>206</v>
      </c>
      <c r="E7641" s="228">
        <v>90</v>
      </c>
      <c r="F7641" s="228">
        <v>9094</v>
      </c>
      <c r="G7641" s="228">
        <v>2417</v>
      </c>
      <c r="H7641" s="228">
        <v>19819</v>
      </c>
      <c r="I7641" s="228">
        <v>9780900.2599999998</v>
      </c>
      <c r="J7641" s="228">
        <v>1123623.9099999999</v>
      </c>
      <c r="K7641" s="228">
        <v>725897</v>
      </c>
      <c r="L7641" s="228">
        <v>12111683.130000001</v>
      </c>
    </row>
    <row r="7642" spans="1:12">
      <c r="A7642" s="228">
        <v>2013</v>
      </c>
      <c r="B7642" s="228" t="s">
        <v>194</v>
      </c>
      <c r="C7642" s="228" t="s">
        <v>61</v>
      </c>
      <c r="D7642" s="228" t="s">
        <v>206</v>
      </c>
      <c r="E7642" s="228">
        <v>95</v>
      </c>
      <c r="F7642" s="228">
        <v>2519</v>
      </c>
      <c r="G7642" s="228">
        <v>593</v>
      </c>
      <c r="H7642" s="228">
        <v>5850</v>
      </c>
      <c r="I7642" s="228">
        <v>2649038.7999999998</v>
      </c>
      <c r="J7642" s="228">
        <v>248583.43</v>
      </c>
      <c r="K7642" s="228">
        <v>151952.1</v>
      </c>
      <c r="L7642" s="228">
        <v>3167571.42</v>
      </c>
    </row>
    <row r="7643" spans="1:12">
      <c r="A7643" s="228">
        <v>2013</v>
      </c>
      <c r="B7643" s="228" t="s">
        <v>194</v>
      </c>
      <c r="C7643" s="228" t="s">
        <v>62</v>
      </c>
      <c r="D7643" s="228" t="s">
        <v>205</v>
      </c>
      <c r="E7643" s="228">
        <v>0</v>
      </c>
      <c r="F7643" s="228">
        <v>75530</v>
      </c>
      <c r="G7643" s="228">
        <v>3294</v>
      </c>
      <c r="H7643" s="228">
        <v>10870</v>
      </c>
      <c r="I7643" s="228">
        <v>6510151.2800000003</v>
      </c>
      <c r="J7643" s="228">
        <v>1104251.8799999999</v>
      </c>
      <c r="K7643" s="228">
        <v>54826</v>
      </c>
      <c r="L7643" s="228">
        <v>8363200.46</v>
      </c>
    </row>
    <row r="7644" spans="1:12">
      <c r="A7644" s="228">
        <v>2013</v>
      </c>
      <c r="B7644" s="228" t="s">
        <v>194</v>
      </c>
      <c r="C7644" s="228" t="s">
        <v>62</v>
      </c>
      <c r="D7644" s="228" t="s">
        <v>205</v>
      </c>
      <c r="E7644" s="228">
        <v>5</v>
      </c>
      <c r="F7644" s="228">
        <v>79288</v>
      </c>
      <c r="G7644" s="228">
        <v>1386</v>
      </c>
      <c r="H7644" s="228">
        <v>2060</v>
      </c>
      <c r="I7644" s="228">
        <v>1547945.01</v>
      </c>
      <c r="J7644" s="228">
        <v>456422.61</v>
      </c>
      <c r="K7644" s="228">
        <v>166775.75</v>
      </c>
      <c r="L7644" s="228">
        <v>2484147.6</v>
      </c>
    </row>
    <row r="7645" spans="1:12">
      <c r="A7645" s="228">
        <v>2013</v>
      </c>
      <c r="B7645" s="228" t="s">
        <v>194</v>
      </c>
      <c r="C7645" s="228" t="s">
        <v>62</v>
      </c>
      <c r="D7645" s="228" t="s">
        <v>205</v>
      </c>
      <c r="E7645" s="228">
        <v>10</v>
      </c>
      <c r="F7645" s="228">
        <v>74659</v>
      </c>
      <c r="G7645" s="228">
        <v>1150</v>
      </c>
      <c r="H7645" s="228">
        <v>1801</v>
      </c>
      <c r="I7645" s="228">
        <v>1371234.2</v>
      </c>
      <c r="J7645" s="228">
        <v>446572.1</v>
      </c>
      <c r="K7645" s="228">
        <v>214248.5</v>
      </c>
      <c r="L7645" s="228">
        <v>2259536.54</v>
      </c>
    </row>
    <row r="7646" spans="1:12">
      <c r="A7646" s="228">
        <v>2013</v>
      </c>
      <c r="B7646" s="228" t="s">
        <v>194</v>
      </c>
      <c r="C7646" s="228" t="s">
        <v>62</v>
      </c>
      <c r="D7646" s="228" t="s">
        <v>205</v>
      </c>
      <c r="E7646" s="228">
        <v>15</v>
      </c>
      <c r="F7646" s="228">
        <v>77410</v>
      </c>
      <c r="G7646" s="228">
        <v>2370</v>
      </c>
      <c r="H7646" s="228">
        <v>3913</v>
      </c>
      <c r="I7646" s="228">
        <v>3863597.2</v>
      </c>
      <c r="J7646" s="228">
        <v>1061854.3799999999</v>
      </c>
      <c r="K7646" s="228">
        <v>692529.7</v>
      </c>
      <c r="L7646" s="228">
        <v>6239729.0599999996</v>
      </c>
    </row>
    <row r="7647" spans="1:12">
      <c r="A7647" s="228">
        <v>2013</v>
      </c>
      <c r="B7647" s="228" t="s">
        <v>194</v>
      </c>
      <c r="C7647" s="228" t="s">
        <v>62</v>
      </c>
      <c r="D7647" s="228" t="s">
        <v>205</v>
      </c>
      <c r="E7647" s="228">
        <v>20</v>
      </c>
      <c r="F7647" s="228">
        <v>66180</v>
      </c>
      <c r="G7647" s="228">
        <v>2568</v>
      </c>
      <c r="H7647" s="228">
        <v>4945</v>
      </c>
      <c r="I7647" s="228">
        <v>4595292.5599999996</v>
      </c>
      <c r="J7647" s="228">
        <v>1217017.32</v>
      </c>
      <c r="K7647" s="228">
        <v>887153</v>
      </c>
      <c r="L7647" s="228">
        <v>7410332.7699999996</v>
      </c>
    </row>
    <row r="7648" spans="1:12">
      <c r="A7648" s="228">
        <v>2013</v>
      </c>
      <c r="B7648" s="228" t="s">
        <v>194</v>
      </c>
      <c r="C7648" s="228" t="s">
        <v>62</v>
      </c>
      <c r="D7648" s="228" t="s">
        <v>205</v>
      </c>
      <c r="E7648" s="228">
        <v>25</v>
      </c>
      <c r="F7648" s="228">
        <v>55485</v>
      </c>
      <c r="G7648" s="228">
        <v>1821</v>
      </c>
      <c r="H7648" s="228">
        <v>3692</v>
      </c>
      <c r="I7648" s="228">
        <v>2970241.72</v>
      </c>
      <c r="J7648" s="228">
        <v>850235.53</v>
      </c>
      <c r="K7648" s="228">
        <v>615185</v>
      </c>
      <c r="L7648" s="228">
        <v>5145845.68</v>
      </c>
    </row>
    <row r="7649" spans="1:12">
      <c r="A7649" s="228">
        <v>2013</v>
      </c>
      <c r="B7649" s="228" t="s">
        <v>194</v>
      </c>
      <c r="C7649" s="228" t="s">
        <v>62</v>
      </c>
      <c r="D7649" s="228" t="s">
        <v>205</v>
      </c>
      <c r="E7649" s="228">
        <v>30</v>
      </c>
      <c r="F7649" s="228">
        <v>84213</v>
      </c>
      <c r="G7649" s="228">
        <v>2705</v>
      </c>
      <c r="H7649" s="228">
        <v>5258</v>
      </c>
      <c r="I7649" s="228">
        <v>4141122.18</v>
      </c>
      <c r="J7649" s="228">
        <v>1229120.7</v>
      </c>
      <c r="K7649" s="228">
        <v>551256</v>
      </c>
      <c r="L7649" s="228">
        <v>6938270.5700000003</v>
      </c>
    </row>
    <row r="7650" spans="1:12">
      <c r="A7650" s="228">
        <v>2013</v>
      </c>
      <c r="B7650" s="228" t="s">
        <v>194</v>
      </c>
      <c r="C7650" s="228" t="s">
        <v>62</v>
      </c>
      <c r="D7650" s="228" t="s">
        <v>205</v>
      </c>
      <c r="E7650" s="228">
        <v>35</v>
      </c>
      <c r="F7650" s="228">
        <v>87397</v>
      </c>
      <c r="G7650" s="228">
        <v>3343</v>
      </c>
      <c r="H7650" s="228">
        <v>6481</v>
      </c>
      <c r="I7650" s="228">
        <v>4957369.49</v>
      </c>
      <c r="J7650" s="228">
        <v>1593846.98</v>
      </c>
      <c r="K7650" s="228">
        <v>753065</v>
      </c>
      <c r="L7650" s="228">
        <v>8392982.3100000005</v>
      </c>
    </row>
    <row r="7651" spans="1:12">
      <c r="A7651" s="228">
        <v>2013</v>
      </c>
      <c r="B7651" s="228" t="s">
        <v>194</v>
      </c>
      <c r="C7651" s="228" t="s">
        <v>62</v>
      </c>
      <c r="D7651" s="228" t="s">
        <v>205</v>
      </c>
      <c r="E7651" s="228">
        <v>40</v>
      </c>
      <c r="F7651" s="228">
        <v>93240</v>
      </c>
      <c r="G7651" s="228">
        <v>4432</v>
      </c>
      <c r="H7651" s="228">
        <v>8112</v>
      </c>
      <c r="I7651" s="228">
        <v>6865312.1500000004</v>
      </c>
      <c r="J7651" s="228">
        <v>2224387.9</v>
      </c>
      <c r="K7651" s="228">
        <v>1235756.3999999999</v>
      </c>
      <c r="L7651" s="228">
        <v>11713495.08</v>
      </c>
    </row>
    <row r="7652" spans="1:12">
      <c r="A7652" s="228">
        <v>2013</v>
      </c>
      <c r="B7652" s="228" t="s">
        <v>194</v>
      </c>
      <c r="C7652" s="228" t="s">
        <v>62</v>
      </c>
      <c r="D7652" s="228" t="s">
        <v>205</v>
      </c>
      <c r="E7652" s="228">
        <v>45</v>
      </c>
      <c r="F7652" s="228">
        <v>89416</v>
      </c>
      <c r="G7652" s="228">
        <v>5287</v>
      </c>
      <c r="H7652" s="228">
        <v>10016</v>
      </c>
      <c r="I7652" s="228">
        <v>8474349.6099999994</v>
      </c>
      <c r="J7652" s="228">
        <v>2842091.15</v>
      </c>
      <c r="K7652" s="228">
        <v>1535797.64</v>
      </c>
      <c r="L7652" s="228">
        <v>14287854.949999999</v>
      </c>
    </row>
    <row r="7653" spans="1:12">
      <c r="A7653" s="228">
        <v>2013</v>
      </c>
      <c r="B7653" s="228" t="s">
        <v>194</v>
      </c>
      <c r="C7653" s="228" t="s">
        <v>62</v>
      </c>
      <c r="D7653" s="228" t="s">
        <v>205</v>
      </c>
      <c r="E7653" s="228">
        <v>50</v>
      </c>
      <c r="F7653" s="228">
        <v>94346</v>
      </c>
      <c r="G7653" s="228">
        <v>7583</v>
      </c>
      <c r="H7653" s="228">
        <v>14295</v>
      </c>
      <c r="I7653" s="228">
        <v>13127689.83</v>
      </c>
      <c r="J7653" s="228">
        <v>4145478.76</v>
      </c>
      <c r="K7653" s="228">
        <v>3361306.6</v>
      </c>
      <c r="L7653" s="228">
        <v>22627254.640000001</v>
      </c>
    </row>
    <row r="7654" spans="1:12">
      <c r="A7654" s="228">
        <v>2013</v>
      </c>
      <c r="B7654" s="228" t="s">
        <v>194</v>
      </c>
      <c r="C7654" s="228" t="s">
        <v>62</v>
      </c>
      <c r="D7654" s="228" t="s">
        <v>205</v>
      </c>
      <c r="E7654" s="228">
        <v>55</v>
      </c>
      <c r="F7654" s="228">
        <v>89749</v>
      </c>
      <c r="G7654" s="228">
        <v>9704</v>
      </c>
      <c r="H7654" s="228">
        <v>18851</v>
      </c>
      <c r="I7654" s="228">
        <v>17889868.59</v>
      </c>
      <c r="J7654" s="228">
        <v>5468116.79</v>
      </c>
      <c r="K7654" s="228">
        <v>4341447.45</v>
      </c>
      <c r="L7654" s="228">
        <v>29989382.559999999</v>
      </c>
    </row>
    <row r="7655" spans="1:12">
      <c r="A7655" s="228">
        <v>2013</v>
      </c>
      <c r="B7655" s="228" t="s">
        <v>194</v>
      </c>
      <c r="C7655" s="228" t="s">
        <v>62</v>
      </c>
      <c r="D7655" s="228" t="s">
        <v>205</v>
      </c>
      <c r="E7655" s="228">
        <v>60</v>
      </c>
      <c r="F7655" s="228">
        <v>82864</v>
      </c>
      <c r="G7655" s="228">
        <v>11711</v>
      </c>
      <c r="H7655" s="228">
        <v>23956</v>
      </c>
      <c r="I7655" s="228">
        <v>23163638.07</v>
      </c>
      <c r="J7655" s="228">
        <v>6633521.8600000003</v>
      </c>
      <c r="K7655" s="228">
        <v>5992690.21</v>
      </c>
      <c r="L7655" s="228">
        <v>38393646.130000003</v>
      </c>
    </row>
    <row r="7656" spans="1:12">
      <c r="A7656" s="228">
        <v>2013</v>
      </c>
      <c r="B7656" s="228" t="s">
        <v>194</v>
      </c>
      <c r="C7656" s="228" t="s">
        <v>62</v>
      </c>
      <c r="D7656" s="228" t="s">
        <v>205</v>
      </c>
      <c r="E7656" s="228">
        <v>65</v>
      </c>
      <c r="F7656" s="228">
        <v>71123</v>
      </c>
      <c r="G7656" s="228">
        <v>13922</v>
      </c>
      <c r="H7656" s="228">
        <v>31257</v>
      </c>
      <c r="I7656" s="228">
        <v>29359718.059999999</v>
      </c>
      <c r="J7656" s="228">
        <v>7938784.4699999997</v>
      </c>
      <c r="K7656" s="228">
        <v>7257114.5099999998</v>
      </c>
      <c r="L7656" s="228">
        <v>47196465.560000002</v>
      </c>
    </row>
    <row r="7657" spans="1:12">
      <c r="A7657" s="228">
        <v>2013</v>
      </c>
      <c r="B7657" s="228" t="s">
        <v>194</v>
      </c>
      <c r="C7657" s="228" t="s">
        <v>62</v>
      </c>
      <c r="D7657" s="228" t="s">
        <v>205</v>
      </c>
      <c r="E7657" s="228">
        <v>70</v>
      </c>
      <c r="F7657" s="228">
        <v>49497</v>
      </c>
      <c r="G7657" s="228">
        <v>13420</v>
      </c>
      <c r="H7657" s="228">
        <v>34823</v>
      </c>
      <c r="I7657" s="228">
        <v>30948438.239999998</v>
      </c>
      <c r="J7657" s="228">
        <v>7559578.0899999999</v>
      </c>
      <c r="K7657" s="228">
        <v>8094708.4500000002</v>
      </c>
      <c r="L7657" s="228">
        <v>48842049.210000001</v>
      </c>
    </row>
    <row r="7658" spans="1:12">
      <c r="A7658" s="228">
        <v>2013</v>
      </c>
      <c r="B7658" s="228" t="s">
        <v>194</v>
      </c>
      <c r="C7658" s="228" t="s">
        <v>62</v>
      </c>
      <c r="D7658" s="228" t="s">
        <v>205</v>
      </c>
      <c r="E7658" s="228">
        <v>75</v>
      </c>
      <c r="F7658" s="228">
        <v>34243</v>
      </c>
      <c r="G7658" s="228">
        <v>12327</v>
      </c>
      <c r="H7658" s="228">
        <v>36107</v>
      </c>
      <c r="I7658" s="228">
        <v>29596956.48</v>
      </c>
      <c r="J7658" s="228">
        <v>6912482.5599999996</v>
      </c>
      <c r="K7658" s="228">
        <v>7345969.0199999996</v>
      </c>
      <c r="L7658" s="228">
        <v>45496572.939999998</v>
      </c>
    </row>
    <row r="7659" spans="1:12">
      <c r="A7659" s="228">
        <v>2013</v>
      </c>
      <c r="B7659" s="228" t="s">
        <v>194</v>
      </c>
      <c r="C7659" s="228" t="s">
        <v>62</v>
      </c>
      <c r="D7659" s="228" t="s">
        <v>205</v>
      </c>
      <c r="E7659" s="228">
        <v>80</v>
      </c>
      <c r="F7659" s="228">
        <v>24585</v>
      </c>
      <c r="G7659" s="228">
        <v>10372</v>
      </c>
      <c r="H7659" s="228">
        <v>35814</v>
      </c>
      <c r="I7659" s="228">
        <v>27014735.23</v>
      </c>
      <c r="J7659" s="228">
        <v>5885847.9699999997</v>
      </c>
      <c r="K7659" s="228">
        <v>5565056.0199999996</v>
      </c>
      <c r="L7659" s="228">
        <v>39841452.899999999</v>
      </c>
    </row>
    <row r="7660" spans="1:12">
      <c r="A7660" s="228">
        <v>2013</v>
      </c>
      <c r="B7660" s="228" t="s">
        <v>194</v>
      </c>
      <c r="C7660" s="228" t="s">
        <v>62</v>
      </c>
      <c r="D7660" s="228" t="s">
        <v>205</v>
      </c>
      <c r="E7660" s="228">
        <v>85</v>
      </c>
      <c r="F7660" s="228">
        <v>13099</v>
      </c>
      <c r="G7660" s="228">
        <v>5258</v>
      </c>
      <c r="H7660" s="228">
        <v>24728</v>
      </c>
      <c r="I7660" s="228">
        <v>16009482.75</v>
      </c>
      <c r="J7660" s="228">
        <v>2971672.34</v>
      </c>
      <c r="K7660" s="228">
        <v>2499433.6</v>
      </c>
      <c r="L7660" s="228">
        <v>22238678.420000002</v>
      </c>
    </row>
    <row r="7661" spans="1:12">
      <c r="A7661" s="228">
        <v>2013</v>
      </c>
      <c r="B7661" s="228" t="s">
        <v>194</v>
      </c>
      <c r="C7661" s="228" t="s">
        <v>62</v>
      </c>
      <c r="D7661" s="228" t="s">
        <v>205</v>
      </c>
      <c r="E7661" s="228">
        <v>90</v>
      </c>
      <c r="F7661" s="228">
        <v>3058</v>
      </c>
      <c r="G7661" s="228">
        <v>1053</v>
      </c>
      <c r="H7661" s="228">
        <v>7254</v>
      </c>
      <c r="I7661" s="228">
        <v>4236240.43</v>
      </c>
      <c r="J7661" s="228">
        <v>655499.29</v>
      </c>
      <c r="K7661" s="228">
        <v>575267</v>
      </c>
      <c r="L7661" s="228">
        <v>5651844.4699999997</v>
      </c>
    </row>
    <row r="7662" spans="1:12">
      <c r="A7662" s="228">
        <v>2013</v>
      </c>
      <c r="B7662" s="228" t="s">
        <v>194</v>
      </c>
      <c r="C7662" s="228" t="s">
        <v>62</v>
      </c>
      <c r="D7662" s="228" t="s">
        <v>205</v>
      </c>
      <c r="E7662" s="228">
        <v>95</v>
      </c>
      <c r="F7662" s="228">
        <v>595</v>
      </c>
      <c r="G7662" s="228">
        <v>215</v>
      </c>
      <c r="H7662" s="228">
        <v>1438</v>
      </c>
      <c r="I7662" s="228">
        <v>842554.1</v>
      </c>
      <c r="J7662" s="228">
        <v>128105.13</v>
      </c>
      <c r="K7662" s="228">
        <v>55412</v>
      </c>
      <c r="L7662" s="228">
        <v>1055039.67</v>
      </c>
    </row>
    <row r="7663" spans="1:12">
      <c r="A7663" s="228">
        <v>2013</v>
      </c>
      <c r="B7663" s="228" t="s">
        <v>194</v>
      </c>
      <c r="C7663" s="228" t="s">
        <v>62</v>
      </c>
      <c r="D7663" s="228" t="s">
        <v>206</v>
      </c>
      <c r="E7663" s="228">
        <v>0</v>
      </c>
      <c r="F7663" s="228">
        <v>71393</v>
      </c>
      <c r="G7663" s="228">
        <v>2245</v>
      </c>
      <c r="H7663" s="228">
        <v>9338</v>
      </c>
      <c r="I7663" s="228">
        <v>5378481.0599999996</v>
      </c>
      <c r="J7663" s="228">
        <v>789258.62</v>
      </c>
      <c r="K7663" s="228">
        <v>157809</v>
      </c>
      <c r="L7663" s="228">
        <v>6832948.0099999998</v>
      </c>
    </row>
    <row r="7664" spans="1:12">
      <c r="A7664" s="228">
        <v>2013</v>
      </c>
      <c r="B7664" s="228" t="s">
        <v>194</v>
      </c>
      <c r="C7664" s="228" t="s">
        <v>62</v>
      </c>
      <c r="D7664" s="228" t="s">
        <v>206</v>
      </c>
      <c r="E7664" s="228">
        <v>5</v>
      </c>
      <c r="F7664" s="228">
        <v>74983</v>
      </c>
      <c r="G7664" s="228">
        <v>1087</v>
      </c>
      <c r="H7664" s="228">
        <v>1404</v>
      </c>
      <c r="I7664" s="228">
        <v>1130615.54</v>
      </c>
      <c r="J7664" s="228">
        <v>338901.14</v>
      </c>
      <c r="K7664" s="228">
        <v>76466</v>
      </c>
      <c r="L7664" s="228">
        <v>1793741.39</v>
      </c>
    </row>
    <row r="7665" spans="1:12">
      <c r="A7665" s="228">
        <v>2013</v>
      </c>
      <c r="B7665" s="228" t="s">
        <v>194</v>
      </c>
      <c r="C7665" s="228" t="s">
        <v>62</v>
      </c>
      <c r="D7665" s="228" t="s">
        <v>206</v>
      </c>
      <c r="E7665" s="228">
        <v>10</v>
      </c>
      <c r="F7665" s="228">
        <v>70914</v>
      </c>
      <c r="G7665" s="228">
        <v>1101</v>
      </c>
      <c r="H7665" s="228">
        <v>1893</v>
      </c>
      <c r="I7665" s="228">
        <v>1459898.06</v>
      </c>
      <c r="J7665" s="228">
        <v>431856.83</v>
      </c>
      <c r="K7665" s="228">
        <v>437667</v>
      </c>
      <c r="L7665" s="228">
        <v>2567860.6800000002</v>
      </c>
    </row>
    <row r="7666" spans="1:12">
      <c r="A7666" s="228">
        <v>2013</v>
      </c>
      <c r="B7666" s="228" t="s">
        <v>194</v>
      </c>
      <c r="C7666" s="228" t="s">
        <v>62</v>
      </c>
      <c r="D7666" s="228" t="s">
        <v>206</v>
      </c>
      <c r="E7666" s="228">
        <v>15</v>
      </c>
      <c r="F7666" s="228">
        <v>73151</v>
      </c>
      <c r="G7666" s="228">
        <v>3449</v>
      </c>
      <c r="H7666" s="228">
        <v>7842</v>
      </c>
      <c r="I7666" s="228">
        <v>5777830.4100000001</v>
      </c>
      <c r="J7666" s="228">
        <v>1136268.74</v>
      </c>
      <c r="K7666" s="228">
        <v>576749</v>
      </c>
      <c r="L7666" s="228">
        <v>8338159.8899999997</v>
      </c>
    </row>
    <row r="7667" spans="1:12">
      <c r="A7667" s="228">
        <v>2013</v>
      </c>
      <c r="B7667" s="228" t="s">
        <v>194</v>
      </c>
      <c r="C7667" s="228" t="s">
        <v>62</v>
      </c>
      <c r="D7667" s="228" t="s">
        <v>206</v>
      </c>
      <c r="E7667" s="228">
        <v>20</v>
      </c>
      <c r="F7667" s="228">
        <v>67118</v>
      </c>
      <c r="G7667" s="228">
        <v>4250</v>
      </c>
      <c r="H7667" s="228">
        <v>9260</v>
      </c>
      <c r="I7667" s="228">
        <v>7119967.3200000003</v>
      </c>
      <c r="J7667" s="228">
        <v>1525126.77</v>
      </c>
      <c r="K7667" s="228">
        <v>645466</v>
      </c>
      <c r="L7667" s="228">
        <v>10178547.27</v>
      </c>
    </row>
    <row r="7668" spans="1:12">
      <c r="A7668" s="228">
        <v>2013</v>
      </c>
      <c r="B7668" s="228" t="s">
        <v>194</v>
      </c>
      <c r="C7668" s="228" t="s">
        <v>62</v>
      </c>
      <c r="D7668" s="228" t="s">
        <v>206</v>
      </c>
      <c r="E7668" s="228">
        <v>25</v>
      </c>
      <c r="F7668" s="228">
        <v>67348</v>
      </c>
      <c r="G7668" s="228">
        <v>4833</v>
      </c>
      <c r="H7668" s="228">
        <v>12454</v>
      </c>
      <c r="I7668" s="228">
        <v>10692057.66</v>
      </c>
      <c r="J7668" s="228">
        <v>2604210.9</v>
      </c>
      <c r="K7668" s="228">
        <v>633159</v>
      </c>
      <c r="L7668" s="228">
        <v>15581097.27</v>
      </c>
    </row>
    <row r="7669" spans="1:12">
      <c r="A7669" s="228">
        <v>2013</v>
      </c>
      <c r="B7669" s="228" t="s">
        <v>194</v>
      </c>
      <c r="C7669" s="228" t="s">
        <v>62</v>
      </c>
      <c r="D7669" s="228" t="s">
        <v>206</v>
      </c>
      <c r="E7669" s="228">
        <v>30</v>
      </c>
      <c r="F7669" s="228">
        <v>97395</v>
      </c>
      <c r="G7669" s="228">
        <v>8968</v>
      </c>
      <c r="H7669" s="228">
        <v>23559</v>
      </c>
      <c r="I7669" s="228">
        <v>22373082.559999999</v>
      </c>
      <c r="J7669" s="228">
        <v>5505735.6699999999</v>
      </c>
      <c r="K7669" s="228">
        <v>756765.7</v>
      </c>
      <c r="L7669" s="228">
        <v>31708194.120000001</v>
      </c>
    </row>
    <row r="7670" spans="1:12">
      <c r="A7670" s="228">
        <v>2013</v>
      </c>
      <c r="B7670" s="228" t="s">
        <v>194</v>
      </c>
      <c r="C7670" s="228" t="s">
        <v>62</v>
      </c>
      <c r="D7670" s="228" t="s">
        <v>206</v>
      </c>
      <c r="E7670" s="228">
        <v>35</v>
      </c>
      <c r="F7670" s="228">
        <v>95512</v>
      </c>
      <c r="G7670" s="228">
        <v>9323</v>
      </c>
      <c r="H7670" s="228">
        <v>23040</v>
      </c>
      <c r="I7670" s="228">
        <v>21065793.809999999</v>
      </c>
      <c r="J7670" s="228">
        <v>5224599.49</v>
      </c>
      <c r="K7670" s="228">
        <v>1262626.25</v>
      </c>
      <c r="L7670" s="228">
        <v>30639175.649999999</v>
      </c>
    </row>
    <row r="7671" spans="1:12">
      <c r="A7671" s="228">
        <v>2013</v>
      </c>
      <c r="B7671" s="228" t="s">
        <v>194</v>
      </c>
      <c r="C7671" s="228" t="s">
        <v>62</v>
      </c>
      <c r="D7671" s="228" t="s">
        <v>206</v>
      </c>
      <c r="E7671" s="228">
        <v>40</v>
      </c>
      <c r="F7671" s="228">
        <v>103726</v>
      </c>
      <c r="G7671" s="228">
        <v>9215</v>
      </c>
      <c r="H7671" s="228">
        <v>18536</v>
      </c>
      <c r="I7671" s="228">
        <v>15783081.439999999</v>
      </c>
      <c r="J7671" s="228">
        <v>4527040.79</v>
      </c>
      <c r="K7671" s="228">
        <v>1419036</v>
      </c>
      <c r="L7671" s="228">
        <v>24574236.449999999</v>
      </c>
    </row>
    <row r="7672" spans="1:12">
      <c r="A7672" s="228">
        <v>2013</v>
      </c>
      <c r="B7672" s="228" t="s">
        <v>194</v>
      </c>
      <c r="C7672" s="228" t="s">
        <v>62</v>
      </c>
      <c r="D7672" s="228" t="s">
        <v>206</v>
      </c>
      <c r="E7672" s="228">
        <v>45</v>
      </c>
      <c r="F7672" s="228">
        <v>97621</v>
      </c>
      <c r="G7672" s="228">
        <v>8809</v>
      </c>
      <c r="H7672" s="228">
        <v>17435</v>
      </c>
      <c r="I7672" s="228">
        <v>14933153.27</v>
      </c>
      <c r="J7672" s="228">
        <v>4272326.08</v>
      </c>
      <c r="K7672" s="228">
        <v>2081277.73</v>
      </c>
      <c r="L7672" s="228">
        <v>23839273.030000001</v>
      </c>
    </row>
    <row r="7673" spans="1:12">
      <c r="A7673" s="228">
        <v>2013</v>
      </c>
      <c r="B7673" s="228" t="s">
        <v>194</v>
      </c>
      <c r="C7673" s="228" t="s">
        <v>62</v>
      </c>
      <c r="D7673" s="228" t="s">
        <v>206</v>
      </c>
      <c r="E7673" s="228">
        <v>50</v>
      </c>
      <c r="F7673" s="228">
        <v>101824</v>
      </c>
      <c r="G7673" s="228">
        <v>10737</v>
      </c>
      <c r="H7673" s="228">
        <v>21589</v>
      </c>
      <c r="I7673" s="228">
        <v>18167373.859999999</v>
      </c>
      <c r="J7673" s="228">
        <v>5239515.87</v>
      </c>
      <c r="K7673" s="228">
        <v>2973995.75</v>
      </c>
      <c r="L7673" s="228">
        <v>29171737.629999999</v>
      </c>
    </row>
    <row r="7674" spans="1:12">
      <c r="A7674" s="228">
        <v>2013</v>
      </c>
      <c r="B7674" s="228" t="s">
        <v>194</v>
      </c>
      <c r="C7674" s="228" t="s">
        <v>62</v>
      </c>
      <c r="D7674" s="228" t="s">
        <v>206</v>
      </c>
      <c r="E7674" s="228">
        <v>55</v>
      </c>
      <c r="F7674" s="228">
        <v>97143</v>
      </c>
      <c r="G7674" s="228">
        <v>11785</v>
      </c>
      <c r="H7674" s="228">
        <v>25298</v>
      </c>
      <c r="I7674" s="228">
        <v>20644559.699999999</v>
      </c>
      <c r="J7674" s="228">
        <v>5696200.9000000004</v>
      </c>
      <c r="K7674" s="228">
        <v>4102422.7</v>
      </c>
      <c r="L7674" s="228">
        <v>33186043.149999999</v>
      </c>
    </row>
    <row r="7675" spans="1:12">
      <c r="A7675" s="228">
        <v>2013</v>
      </c>
      <c r="B7675" s="228" t="s">
        <v>194</v>
      </c>
      <c r="C7675" s="228" t="s">
        <v>62</v>
      </c>
      <c r="D7675" s="228" t="s">
        <v>206</v>
      </c>
      <c r="E7675" s="228">
        <v>60</v>
      </c>
      <c r="F7675" s="228">
        <v>90203</v>
      </c>
      <c r="G7675" s="228">
        <v>13519</v>
      </c>
      <c r="H7675" s="228">
        <v>30402</v>
      </c>
      <c r="I7675" s="228">
        <v>26137284.75</v>
      </c>
      <c r="J7675" s="228">
        <v>6815500.9000000004</v>
      </c>
      <c r="K7675" s="228">
        <v>6200134.1900000004</v>
      </c>
      <c r="L7675" s="228">
        <v>41908911.5</v>
      </c>
    </row>
    <row r="7676" spans="1:12">
      <c r="A7676" s="228">
        <v>2013</v>
      </c>
      <c r="B7676" s="228" t="s">
        <v>194</v>
      </c>
      <c r="C7676" s="228" t="s">
        <v>62</v>
      </c>
      <c r="D7676" s="228" t="s">
        <v>206</v>
      </c>
      <c r="E7676" s="228">
        <v>65</v>
      </c>
      <c r="F7676" s="228">
        <v>76420</v>
      </c>
      <c r="G7676" s="228">
        <v>13750</v>
      </c>
      <c r="H7676" s="228">
        <v>34081</v>
      </c>
      <c r="I7676" s="228">
        <v>28669260.289999999</v>
      </c>
      <c r="J7676" s="228">
        <v>7458498.5</v>
      </c>
      <c r="K7676" s="228">
        <v>7059895.8600000003</v>
      </c>
      <c r="L7676" s="228">
        <v>45965064.810000002</v>
      </c>
    </row>
    <row r="7677" spans="1:12">
      <c r="A7677" s="228">
        <v>2013</v>
      </c>
      <c r="B7677" s="228" t="s">
        <v>194</v>
      </c>
      <c r="C7677" s="228" t="s">
        <v>62</v>
      </c>
      <c r="D7677" s="228" t="s">
        <v>206</v>
      </c>
      <c r="E7677" s="228">
        <v>70</v>
      </c>
      <c r="F7677" s="228">
        <v>52240</v>
      </c>
      <c r="G7677" s="228">
        <v>11948</v>
      </c>
      <c r="H7677" s="228">
        <v>34519</v>
      </c>
      <c r="I7677" s="228">
        <v>28060742.890000001</v>
      </c>
      <c r="J7677" s="228">
        <v>6726951.6900000004</v>
      </c>
      <c r="K7677" s="228">
        <v>6523993.9000000004</v>
      </c>
      <c r="L7677" s="228">
        <v>43292141.409999996</v>
      </c>
    </row>
    <row r="7678" spans="1:12">
      <c r="A7678" s="228">
        <v>2013</v>
      </c>
      <c r="B7678" s="228" t="s">
        <v>194</v>
      </c>
      <c r="C7678" s="228" t="s">
        <v>62</v>
      </c>
      <c r="D7678" s="228" t="s">
        <v>206</v>
      </c>
      <c r="E7678" s="228">
        <v>75</v>
      </c>
      <c r="F7678" s="228">
        <v>39193</v>
      </c>
      <c r="G7678" s="228">
        <v>11191</v>
      </c>
      <c r="H7678" s="228">
        <v>35499</v>
      </c>
      <c r="I7678" s="228">
        <v>27230688.859999999</v>
      </c>
      <c r="J7678" s="228">
        <v>6111280.8799999999</v>
      </c>
      <c r="K7678" s="228">
        <v>6002223.8499999996</v>
      </c>
      <c r="L7678" s="228">
        <v>41005957.369999997</v>
      </c>
    </row>
    <row r="7679" spans="1:12">
      <c r="A7679" s="228">
        <v>2013</v>
      </c>
      <c r="B7679" s="228" t="s">
        <v>194</v>
      </c>
      <c r="C7679" s="228" t="s">
        <v>62</v>
      </c>
      <c r="D7679" s="228" t="s">
        <v>206</v>
      </c>
      <c r="E7679" s="228">
        <v>80</v>
      </c>
      <c r="F7679" s="228">
        <v>31014</v>
      </c>
      <c r="G7679" s="228">
        <v>9552</v>
      </c>
      <c r="H7679" s="228">
        <v>44281</v>
      </c>
      <c r="I7679" s="228">
        <v>30893229.600000001</v>
      </c>
      <c r="J7679" s="228">
        <v>5797190.5099999998</v>
      </c>
      <c r="K7679" s="228">
        <v>5299100.83</v>
      </c>
      <c r="L7679" s="228">
        <v>43485956.119999997</v>
      </c>
    </row>
    <row r="7680" spans="1:12">
      <c r="A7680" s="228">
        <v>2013</v>
      </c>
      <c r="B7680" s="228" t="s">
        <v>194</v>
      </c>
      <c r="C7680" s="228" t="s">
        <v>62</v>
      </c>
      <c r="D7680" s="228" t="s">
        <v>206</v>
      </c>
      <c r="E7680" s="228">
        <v>85</v>
      </c>
      <c r="F7680" s="228">
        <v>19903</v>
      </c>
      <c r="G7680" s="228">
        <v>5575</v>
      </c>
      <c r="H7680" s="228">
        <v>34628</v>
      </c>
      <c r="I7680" s="228">
        <v>21625447.52</v>
      </c>
      <c r="J7680" s="228">
        <v>3515856.12</v>
      </c>
      <c r="K7680" s="228">
        <v>2376892.2000000002</v>
      </c>
      <c r="L7680" s="228">
        <v>28435612.629999999</v>
      </c>
    </row>
    <row r="7681" spans="1:12">
      <c r="A7681" s="228">
        <v>2013</v>
      </c>
      <c r="B7681" s="228" t="s">
        <v>194</v>
      </c>
      <c r="C7681" s="228" t="s">
        <v>62</v>
      </c>
      <c r="D7681" s="228" t="s">
        <v>206</v>
      </c>
      <c r="E7681" s="228">
        <v>90</v>
      </c>
      <c r="F7681" s="228">
        <v>8157</v>
      </c>
      <c r="G7681" s="228">
        <v>2026</v>
      </c>
      <c r="H7681" s="228">
        <v>16863</v>
      </c>
      <c r="I7681" s="228">
        <v>9519039.6300000008</v>
      </c>
      <c r="J7681" s="228">
        <v>1296276.21</v>
      </c>
      <c r="K7681" s="228">
        <v>733946</v>
      </c>
      <c r="L7681" s="228">
        <v>11957029.699999999</v>
      </c>
    </row>
    <row r="7682" spans="1:12">
      <c r="A7682" s="228">
        <v>2013</v>
      </c>
      <c r="B7682" s="228" t="s">
        <v>194</v>
      </c>
      <c r="C7682" s="228" t="s">
        <v>62</v>
      </c>
      <c r="D7682" s="228" t="s">
        <v>206</v>
      </c>
      <c r="E7682" s="228">
        <v>95</v>
      </c>
      <c r="F7682" s="228">
        <v>2294</v>
      </c>
      <c r="G7682" s="228">
        <v>571</v>
      </c>
      <c r="H7682" s="228">
        <v>5436</v>
      </c>
      <c r="I7682" s="228">
        <v>2935820.44</v>
      </c>
      <c r="J7682" s="228">
        <v>301810.08</v>
      </c>
      <c r="K7682" s="228">
        <v>133990.79999999999</v>
      </c>
      <c r="L7682" s="228">
        <v>3427935.62</v>
      </c>
    </row>
    <row r="7683" spans="1:12">
      <c r="A7683" s="228">
        <v>2013</v>
      </c>
      <c r="B7683" s="228" t="s">
        <v>194</v>
      </c>
      <c r="C7683" s="228" t="s">
        <v>63</v>
      </c>
      <c r="D7683" s="228" t="s">
        <v>205</v>
      </c>
      <c r="E7683" s="228">
        <v>0</v>
      </c>
      <c r="F7683" s="228">
        <v>63918</v>
      </c>
      <c r="G7683" s="228">
        <v>2817</v>
      </c>
      <c r="H7683" s="228">
        <v>8625</v>
      </c>
      <c r="I7683" s="228">
        <v>7578890.8300000001</v>
      </c>
      <c r="J7683" s="228">
        <v>951632.91</v>
      </c>
      <c r="K7683" s="228">
        <v>140742</v>
      </c>
      <c r="L7683" s="228">
        <v>9215216.2300000004</v>
      </c>
    </row>
    <row r="7684" spans="1:12">
      <c r="A7684" s="228">
        <v>2013</v>
      </c>
      <c r="B7684" s="228" t="s">
        <v>194</v>
      </c>
      <c r="C7684" s="228" t="s">
        <v>63</v>
      </c>
      <c r="D7684" s="228" t="s">
        <v>205</v>
      </c>
      <c r="E7684" s="228">
        <v>5</v>
      </c>
      <c r="F7684" s="228">
        <v>70695</v>
      </c>
      <c r="G7684" s="228">
        <v>1402</v>
      </c>
      <c r="H7684" s="228">
        <v>2071</v>
      </c>
      <c r="I7684" s="228">
        <v>1700611.79</v>
      </c>
      <c r="J7684" s="228">
        <v>392213.78</v>
      </c>
      <c r="K7684" s="228">
        <v>113918</v>
      </c>
      <c r="L7684" s="228">
        <v>2487007.06</v>
      </c>
    </row>
    <row r="7685" spans="1:12">
      <c r="A7685" s="228">
        <v>2013</v>
      </c>
      <c r="B7685" s="228" t="s">
        <v>194</v>
      </c>
      <c r="C7685" s="228" t="s">
        <v>63</v>
      </c>
      <c r="D7685" s="228" t="s">
        <v>205</v>
      </c>
      <c r="E7685" s="228">
        <v>10</v>
      </c>
      <c r="F7685" s="228">
        <v>68134</v>
      </c>
      <c r="G7685" s="228">
        <v>1047</v>
      </c>
      <c r="H7685" s="228">
        <v>1690</v>
      </c>
      <c r="I7685" s="228">
        <v>1458630.81</v>
      </c>
      <c r="J7685" s="228">
        <v>329504.11</v>
      </c>
      <c r="K7685" s="228">
        <v>258627</v>
      </c>
      <c r="L7685" s="228">
        <v>2299730.4300000002</v>
      </c>
    </row>
    <row r="7686" spans="1:12">
      <c r="A7686" s="228">
        <v>2013</v>
      </c>
      <c r="B7686" s="228" t="s">
        <v>194</v>
      </c>
      <c r="C7686" s="228" t="s">
        <v>63</v>
      </c>
      <c r="D7686" s="228" t="s">
        <v>205</v>
      </c>
      <c r="E7686" s="228">
        <v>15</v>
      </c>
      <c r="F7686" s="228">
        <v>68525</v>
      </c>
      <c r="G7686" s="228">
        <v>1834</v>
      </c>
      <c r="H7686" s="228">
        <v>3239</v>
      </c>
      <c r="I7686" s="228">
        <v>3145192.89</v>
      </c>
      <c r="J7686" s="228">
        <v>677706.34</v>
      </c>
      <c r="K7686" s="228">
        <v>702529</v>
      </c>
      <c r="L7686" s="228">
        <v>5267125.68</v>
      </c>
    </row>
    <row r="7687" spans="1:12">
      <c r="A7687" s="228">
        <v>2013</v>
      </c>
      <c r="B7687" s="228" t="s">
        <v>194</v>
      </c>
      <c r="C7687" s="228" t="s">
        <v>63</v>
      </c>
      <c r="D7687" s="228" t="s">
        <v>205</v>
      </c>
      <c r="E7687" s="228">
        <v>20</v>
      </c>
      <c r="F7687" s="228">
        <v>52986</v>
      </c>
      <c r="G7687" s="228">
        <v>1704</v>
      </c>
      <c r="H7687" s="228">
        <v>3368</v>
      </c>
      <c r="I7687" s="228">
        <v>3078224.69</v>
      </c>
      <c r="J7687" s="228">
        <v>647915.67000000004</v>
      </c>
      <c r="K7687" s="228">
        <v>510230.35</v>
      </c>
      <c r="L7687" s="228">
        <v>5012539.7300000004</v>
      </c>
    </row>
    <row r="7688" spans="1:12">
      <c r="A7688" s="228">
        <v>2013</v>
      </c>
      <c r="B7688" s="228" t="s">
        <v>194</v>
      </c>
      <c r="C7688" s="228" t="s">
        <v>63</v>
      </c>
      <c r="D7688" s="228" t="s">
        <v>205</v>
      </c>
      <c r="E7688" s="228">
        <v>25</v>
      </c>
      <c r="F7688" s="228">
        <v>48027</v>
      </c>
      <c r="G7688" s="228">
        <v>1320</v>
      </c>
      <c r="H7688" s="228">
        <v>2850</v>
      </c>
      <c r="I7688" s="228">
        <v>2458613.48</v>
      </c>
      <c r="J7688" s="228">
        <v>537617.73</v>
      </c>
      <c r="K7688" s="228">
        <v>507692</v>
      </c>
      <c r="L7688" s="228">
        <v>4247224.66</v>
      </c>
    </row>
    <row r="7689" spans="1:12">
      <c r="A7689" s="228">
        <v>2013</v>
      </c>
      <c r="B7689" s="228" t="s">
        <v>194</v>
      </c>
      <c r="C7689" s="228" t="s">
        <v>63</v>
      </c>
      <c r="D7689" s="228" t="s">
        <v>205</v>
      </c>
      <c r="E7689" s="228">
        <v>30</v>
      </c>
      <c r="F7689" s="228">
        <v>67317</v>
      </c>
      <c r="G7689" s="228">
        <v>2073</v>
      </c>
      <c r="H7689" s="228">
        <v>4481</v>
      </c>
      <c r="I7689" s="228">
        <v>3515277.95</v>
      </c>
      <c r="J7689" s="228">
        <v>799606.27</v>
      </c>
      <c r="K7689" s="228">
        <v>667002</v>
      </c>
      <c r="L7689" s="228">
        <v>6040437.2400000002</v>
      </c>
    </row>
    <row r="7690" spans="1:12">
      <c r="A7690" s="228">
        <v>2013</v>
      </c>
      <c r="B7690" s="228" t="s">
        <v>194</v>
      </c>
      <c r="C7690" s="228" t="s">
        <v>63</v>
      </c>
      <c r="D7690" s="228" t="s">
        <v>205</v>
      </c>
      <c r="E7690" s="228">
        <v>35</v>
      </c>
      <c r="F7690" s="228">
        <v>69479</v>
      </c>
      <c r="G7690" s="228">
        <v>2698</v>
      </c>
      <c r="H7690" s="228">
        <v>5583</v>
      </c>
      <c r="I7690" s="228">
        <v>4557570.4400000004</v>
      </c>
      <c r="J7690" s="228">
        <v>1055301.55</v>
      </c>
      <c r="K7690" s="228">
        <v>787000</v>
      </c>
      <c r="L7690" s="228">
        <v>7617515.0099999998</v>
      </c>
    </row>
    <row r="7691" spans="1:12">
      <c r="A7691" s="228">
        <v>2013</v>
      </c>
      <c r="B7691" s="228" t="s">
        <v>194</v>
      </c>
      <c r="C7691" s="228" t="s">
        <v>63</v>
      </c>
      <c r="D7691" s="228" t="s">
        <v>205</v>
      </c>
      <c r="E7691" s="228">
        <v>40</v>
      </c>
      <c r="F7691" s="228">
        <v>77091</v>
      </c>
      <c r="G7691" s="228">
        <v>4140</v>
      </c>
      <c r="H7691" s="228">
        <v>7932</v>
      </c>
      <c r="I7691" s="228">
        <v>6556859.96</v>
      </c>
      <c r="J7691" s="228">
        <v>1642655.01</v>
      </c>
      <c r="K7691" s="228">
        <v>1449516.68</v>
      </c>
      <c r="L7691" s="228">
        <v>11393157.33</v>
      </c>
    </row>
    <row r="7692" spans="1:12">
      <c r="A7692" s="228">
        <v>2013</v>
      </c>
      <c r="B7692" s="228" t="s">
        <v>194</v>
      </c>
      <c r="C7692" s="228" t="s">
        <v>63</v>
      </c>
      <c r="D7692" s="228" t="s">
        <v>205</v>
      </c>
      <c r="E7692" s="228">
        <v>45</v>
      </c>
      <c r="F7692" s="228">
        <v>72889</v>
      </c>
      <c r="G7692" s="228">
        <v>4495</v>
      </c>
      <c r="H7692" s="228">
        <v>9469</v>
      </c>
      <c r="I7692" s="228">
        <v>8028517.7300000004</v>
      </c>
      <c r="J7692" s="228">
        <v>2023772.43</v>
      </c>
      <c r="K7692" s="228">
        <v>2196258.87</v>
      </c>
      <c r="L7692" s="228">
        <v>14085211</v>
      </c>
    </row>
    <row r="7693" spans="1:12">
      <c r="A7693" s="228">
        <v>2013</v>
      </c>
      <c r="B7693" s="228" t="s">
        <v>194</v>
      </c>
      <c r="C7693" s="228" t="s">
        <v>63</v>
      </c>
      <c r="D7693" s="228" t="s">
        <v>205</v>
      </c>
      <c r="E7693" s="228">
        <v>50</v>
      </c>
      <c r="F7693" s="228">
        <v>77617</v>
      </c>
      <c r="G7693" s="228">
        <v>6771</v>
      </c>
      <c r="H7693" s="228">
        <v>14011</v>
      </c>
      <c r="I7693" s="228">
        <v>12333700.970000001</v>
      </c>
      <c r="J7693" s="228">
        <v>3029296.14</v>
      </c>
      <c r="K7693" s="228">
        <v>2905623.11</v>
      </c>
      <c r="L7693" s="228">
        <v>20780739.109999999</v>
      </c>
    </row>
    <row r="7694" spans="1:12">
      <c r="A7694" s="228">
        <v>2013</v>
      </c>
      <c r="B7694" s="228" t="s">
        <v>194</v>
      </c>
      <c r="C7694" s="228" t="s">
        <v>63</v>
      </c>
      <c r="D7694" s="228" t="s">
        <v>205</v>
      </c>
      <c r="E7694" s="228">
        <v>55</v>
      </c>
      <c r="F7694" s="228">
        <v>72366</v>
      </c>
      <c r="G7694" s="228">
        <v>8128</v>
      </c>
      <c r="H7694" s="228">
        <v>17630</v>
      </c>
      <c r="I7694" s="228">
        <v>16070932.300000001</v>
      </c>
      <c r="J7694" s="228">
        <v>4063025.38</v>
      </c>
      <c r="K7694" s="228">
        <v>4498211.75</v>
      </c>
      <c r="L7694" s="228">
        <v>27990209.93</v>
      </c>
    </row>
    <row r="7695" spans="1:12">
      <c r="A7695" s="228">
        <v>2013</v>
      </c>
      <c r="B7695" s="228" t="s">
        <v>194</v>
      </c>
      <c r="C7695" s="228" t="s">
        <v>63</v>
      </c>
      <c r="D7695" s="228" t="s">
        <v>205</v>
      </c>
      <c r="E7695" s="228">
        <v>60</v>
      </c>
      <c r="F7695" s="228">
        <v>68358</v>
      </c>
      <c r="G7695" s="228">
        <v>10577</v>
      </c>
      <c r="H7695" s="228">
        <v>23845</v>
      </c>
      <c r="I7695" s="228">
        <v>22259293.579999998</v>
      </c>
      <c r="J7695" s="228">
        <v>5178087.33</v>
      </c>
      <c r="K7695" s="228">
        <v>6163757.0800000001</v>
      </c>
      <c r="L7695" s="228">
        <v>37341800.909999996</v>
      </c>
    </row>
    <row r="7696" spans="1:12">
      <c r="A7696" s="228">
        <v>2013</v>
      </c>
      <c r="B7696" s="228" t="s">
        <v>194</v>
      </c>
      <c r="C7696" s="228" t="s">
        <v>63</v>
      </c>
      <c r="D7696" s="228" t="s">
        <v>205</v>
      </c>
      <c r="E7696" s="228">
        <v>65</v>
      </c>
      <c r="F7696" s="228">
        <v>58352</v>
      </c>
      <c r="G7696" s="228">
        <v>12935</v>
      </c>
      <c r="H7696" s="228">
        <v>30636</v>
      </c>
      <c r="I7696" s="228">
        <v>28775486.300000001</v>
      </c>
      <c r="J7696" s="228">
        <v>6517867.5899999999</v>
      </c>
      <c r="K7696" s="228">
        <v>7504341</v>
      </c>
      <c r="L7696" s="228">
        <v>46509989.399999999</v>
      </c>
    </row>
    <row r="7697" spans="1:12">
      <c r="A7697" s="228">
        <v>2013</v>
      </c>
      <c r="B7697" s="228" t="s">
        <v>194</v>
      </c>
      <c r="C7697" s="228" t="s">
        <v>63</v>
      </c>
      <c r="D7697" s="228" t="s">
        <v>205</v>
      </c>
      <c r="E7697" s="228">
        <v>70</v>
      </c>
      <c r="F7697" s="228">
        <v>39259</v>
      </c>
      <c r="G7697" s="228">
        <v>10927</v>
      </c>
      <c r="H7697" s="228">
        <v>29286</v>
      </c>
      <c r="I7697" s="228">
        <v>25482237.539999999</v>
      </c>
      <c r="J7697" s="228">
        <v>5888679.8099999996</v>
      </c>
      <c r="K7697" s="228">
        <v>7058321.4000000004</v>
      </c>
      <c r="L7697" s="228">
        <v>41355133.219999999</v>
      </c>
    </row>
    <row r="7698" spans="1:12">
      <c r="A7698" s="228">
        <v>2013</v>
      </c>
      <c r="B7698" s="228" t="s">
        <v>194</v>
      </c>
      <c r="C7698" s="228" t="s">
        <v>63</v>
      </c>
      <c r="D7698" s="228" t="s">
        <v>205</v>
      </c>
      <c r="E7698" s="228">
        <v>75</v>
      </c>
      <c r="F7698" s="228">
        <v>26195</v>
      </c>
      <c r="G7698" s="228">
        <v>9564</v>
      </c>
      <c r="H7698" s="228">
        <v>29022</v>
      </c>
      <c r="I7698" s="228">
        <v>22646621.18</v>
      </c>
      <c r="J7698" s="228">
        <v>4849228.09</v>
      </c>
      <c r="K7698" s="228">
        <v>5852123</v>
      </c>
      <c r="L7698" s="228">
        <v>35337825.789999999</v>
      </c>
    </row>
    <row r="7699" spans="1:12">
      <c r="A7699" s="228">
        <v>2013</v>
      </c>
      <c r="B7699" s="228" t="s">
        <v>194</v>
      </c>
      <c r="C7699" s="228" t="s">
        <v>63</v>
      </c>
      <c r="D7699" s="228" t="s">
        <v>205</v>
      </c>
      <c r="E7699" s="228">
        <v>80</v>
      </c>
      <c r="F7699" s="228">
        <v>17411</v>
      </c>
      <c r="G7699" s="228">
        <v>7599</v>
      </c>
      <c r="H7699" s="228">
        <v>27492</v>
      </c>
      <c r="I7699" s="228">
        <v>20136373.859999999</v>
      </c>
      <c r="J7699" s="228">
        <v>3730194.74</v>
      </c>
      <c r="K7699" s="228">
        <v>4375899</v>
      </c>
      <c r="L7699" s="228">
        <v>30289349.969999999</v>
      </c>
    </row>
    <row r="7700" spans="1:12">
      <c r="A7700" s="228">
        <v>2013</v>
      </c>
      <c r="B7700" s="228" t="s">
        <v>194</v>
      </c>
      <c r="C7700" s="228" t="s">
        <v>63</v>
      </c>
      <c r="D7700" s="228" t="s">
        <v>205</v>
      </c>
      <c r="E7700" s="228">
        <v>85</v>
      </c>
      <c r="F7700" s="228">
        <v>8444</v>
      </c>
      <c r="G7700" s="228">
        <v>3660</v>
      </c>
      <c r="H7700" s="228">
        <v>17039</v>
      </c>
      <c r="I7700" s="228">
        <v>10597330.25</v>
      </c>
      <c r="J7700" s="228">
        <v>1628912.55</v>
      </c>
      <c r="K7700" s="228">
        <v>1534235</v>
      </c>
      <c r="L7700" s="228">
        <v>14372853.9</v>
      </c>
    </row>
    <row r="7701" spans="1:12">
      <c r="A7701" s="228">
        <v>2013</v>
      </c>
      <c r="B7701" s="228" t="s">
        <v>194</v>
      </c>
      <c r="C7701" s="228" t="s">
        <v>63</v>
      </c>
      <c r="D7701" s="228" t="s">
        <v>205</v>
      </c>
      <c r="E7701" s="228">
        <v>90</v>
      </c>
      <c r="F7701" s="228">
        <v>1732</v>
      </c>
      <c r="G7701" s="228">
        <v>679</v>
      </c>
      <c r="H7701" s="228">
        <v>3902</v>
      </c>
      <c r="I7701" s="228">
        <v>2248043.0499999998</v>
      </c>
      <c r="J7701" s="228">
        <v>289696.25</v>
      </c>
      <c r="K7701" s="228">
        <v>196715</v>
      </c>
      <c r="L7701" s="228">
        <v>2858594.06</v>
      </c>
    </row>
    <row r="7702" spans="1:12">
      <c r="A7702" s="228">
        <v>2013</v>
      </c>
      <c r="B7702" s="228" t="s">
        <v>194</v>
      </c>
      <c r="C7702" s="228" t="s">
        <v>63</v>
      </c>
      <c r="D7702" s="228" t="s">
        <v>205</v>
      </c>
      <c r="E7702" s="228">
        <v>95</v>
      </c>
      <c r="F7702" s="228">
        <v>348</v>
      </c>
      <c r="G7702" s="228">
        <v>82</v>
      </c>
      <c r="H7702" s="228">
        <v>570</v>
      </c>
      <c r="I7702" s="228">
        <v>367244.3</v>
      </c>
      <c r="J7702" s="228">
        <v>43308.86</v>
      </c>
      <c r="K7702" s="228">
        <v>14228</v>
      </c>
      <c r="L7702" s="228">
        <v>434660.91</v>
      </c>
    </row>
    <row r="7703" spans="1:12">
      <c r="A7703" s="228">
        <v>2013</v>
      </c>
      <c r="B7703" s="228" t="s">
        <v>194</v>
      </c>
      <c r="C7703" s="228" t="s">
        <v>63</v>
      </c>
      <c r="D7703" s="228" t="s">
        <v>206</v>
      </c>
      <c r="E7703" s="228">
        <v>0</v>
      </c>
      <c r="F7703" s="228">
        <v>60174</v>
      </c>
      <c r="G7703" s="228">
        <v>1847</v>
      </c>
      <c r="H7703" s="228">
        <v>6274</v>
      </c>
      <c r="I7703" s="228">
        <v>4973419.5199999996</v>
      </c>
      <c r="J7703" s="228">
        <v>648431.41</v>
      </c>
      <c r="K7703" s="228">
        <v>67862</v>
      </c>
      <c r="L7703" s="228">
        <v>6061189.2000000002</v>
      </c>
    </row>
    <row r="7704" spans="1:12">
      <c r="A7704" s="228">
        <v>2013</v>
      </c>
      <c r="B7704" s="228" t="s">
        <v>194</v>
      </c>
      <c r="C7704" s="228" t="s">
        <v>63</v>
      </c>
      <c r="D7704" s="228" t="s">
        <v>206</v>
      </c>
      <c r="E7704" s="228">
        <v>5</v>
      </c>
      <c r="F7704" s="228">
        <v>66489</v>
      </c>
      <c r="G7704" s="228">
        <v>1049</v>
      </c>
      <c r="H7704" s="228">
        <v>1506</v>
      </c>
      <c r="I7704" s="228">
        <v>1282246.32</v>
      </c>
      <c r="J7704" s="228">
        <v>285743.45</v>
      </c>
      <c r="K7704" s="228">
        <v>101027</v>
      </c>
      <c r="L7704" s="228">
        <v>1915757.18</v>
      </c>
    </row>
    <row r="7705" spans="1:12">
      <c r="A7705" s="228">
        <v>2013</v>
      </c>
      <c r="B7705" s="228" t="s">
        <v>194</v>
      </c>
      <c r="C7705" s="228" t="s">
        <v>63</v>
      </c>
      <c r="D7705" s="228" t="s">
        <v>206</v>
      </c>
      <c r="E7705" s="228">
        <v>10</v>
      </c>
      <c r="F7705" s="228">
        <v>64346</v>
      </c>
      <c r="G7705" s="228">
        <v>925</v>
      </c>
      <c r="H7705" s="228">
        <v>1738</v>
      </c>
      <c r="I7705" s="228">
        <v>1404666.02</v>
      </c>
      <c r="J7705" s="228">
        <v>295941.3</v>
      </c>
      <c r="K7705" s="228">
        <v>324225</v>
      </c>
      <c r="L7705" s="228">
        <v>2243429.58</v>
      </c>
    </row>
    <row r="7706" spans="1:12">
      <c r="A7706" s="228">
        <v>2013</v>
      </c>
      <c r="B7706" s="228" t="s">
        <v>194</v>
      </c>
      <c r="C7706" s="228" t="s">
        <v>63</v>
      </c>
      <c r="D7706" s="228" t="s">
        <v>206</v>
      </c>
      <c r="E7706" s="228">
        <v>15</v>
      </c>
      <c r="F7706" s="228">
        <v>65524</v>
      </c>
      <c r="G7706" s="228">
        <v>2510</v>
      </c>
      <c r="H7706" s="228">
        <v>5778</v>
      </c>
      <c r="I7706" s="228">
        <v>4402500.3899999997</v>
      </c>
      <c r="J7706" s="228">
        <v>758752.16</v>
      </c>
      <c r="K7706" s="228">
        <v>456498</v>
      </c>
      <c r="L7706" s="228">
        <v>6366315.5599999996</v>
      </c>
    </row>
    <row r="7707" spans="1:12">
      <c r="A7707" s="228">
        <v>2013</v>
      </c>
      <c r="B7707" s="228" t="s">
        <v>194</v>
      </c>
      <c r="C7707" s="228" t="s">
        <v>63</v>
      </c>
      <c r="D7707" s="228" t="s">
        <v>206</v>
      </c>
      <c r="E7707" s="228">
        <v>20</v>
      </c>
      <c r="F7707" s="228">
        <v>55915</v>
      </c>
      <c r="G7707" s="228">
        <v>3107</v>
      </c>
      <c r="H7707" s="228">
        <v>7561</v>
      </c>
      <c r="I7707" s="228">
        <v>5648633.5800000001</v>
      </c>
      <c r="J7707" s="228">
        <v>1137732.19</v>
      </c>
      <c r="K7707" s="228">
        <v>517569</v>
      </c>
      <c r="L7707" s="228">
        <v>8342544.7999999998</v>
      </c>
    </row>
    <row r="7708" spans="1:12">
      <c r="A7708" s="228">
        <v>2013</v>
      </c>
      <c r="B7708" s="228" t="s">
        <v>194</v>
      </c>
      <c r="C7708" s="228" t="s">
        <v>63</v>
      </c>
      <c r="D7708" s="228" t="s">
        <v>206</v>
      </c>
      <c r="E7708" s="228">
        <v>25</v>
      </c>
      <c r="F7708" s="228">
        <v>56905</v>
      </c>
      <c r="G7708" s="228">
        <v>4282</v>
      </c>
      <c r="H7708" s="228">
        <v>13883</v>
      </c>
      <c r="I7708" s="228">
        <v>10844371.810000001</v>
      </c>
      <c r="J7708" s="228">
        <v>2672939.7000000002</v>
      </c>
      <c r="K7708" s="228">
        <v>651881</v>
      </c>
      <c r="L7708" s="228">
        <v>16103902.68</v>
      </c>
    </row>
    <row r="7709" spans="1:12">
      <c r="A7709" s="228">
        <v>2013</v>
      </c>
      <c r="B7709" s="228" t="s">
        <v>194</v>
      </c>
      <c r="C7709" s="228" t="s">
        <v>63</v>
      </c>
      <c r="D7709" s="228" t="s">
        <v>206</v>
      </c>
      <c r="E7709" s="228">
        <v>30</v>
      </c>
      <c r="F7709" s="228">
        <v>75387</v>
      </c>
      <c r="G7709" s="228">
        <v>6860</v>
      </c>
      <c r="H7709" s="228">
        <v>22398</v>
      </c>
      <c r="I7709" s="228">
        <v>18118247.780000001</v>
      </c>
      <c r="J7709" s="228">
        <v>4443568.28</v>
      </c>
      <c r="K7709" s="228">
        <v>935624.91</v>
      </c>
      <c r="L7709" s="228">
        <v>26724774.129999999</v>
      </c>
    </row>
    <row r="7710" spans="1:12">
      <c r="A7710" s="228">
        <v>2013</v>
      </c>
      <c r="B7710" s="228" t="s">
        <v>194</v>
      </c>
      <c r="C7710" s="228" t="s">
        <v>63</v>
      </c>
      <c r="D7710" s="228" t="s">
        <v>206</v>
      </c>
      <c r="E7710" s="228">
        <v>35</v>
      </c>
      <c r="F7710" s="228">
        <v>76014</v>
      </c>
      <c r="G7710" s="228">
        <v>6889</v>
      </c>
      <c r="H7710" s="228">
        <v>17525</v>
      </c>
      <c r="I7710" s="228">
        <v>14963565.130000001</v>
      </c>
      <c r="J7710" s="228">
        <v>3594769.98</v>
      </c>
      <c r="K7710" s="228">
        <v>1273604.75</v>
      </c>
      <c r="L7710" s="228">
        <v>22801674.43</v>
      </c>
    </row>
    <row r="7711" spans="1:12">
      <c r="A7711" s="228">
        <v>2013</v>
      </c>
      <c r="B7711" s="228" t="s">
        <v>194</v>
      </c>
      <c r="C7711" s="228" t="s">
        <v>63</v>
      </c>
      <c r="D7711" s="228" t="s">
        <v>206</v>
      </c>
      <c r="E7711" s="228">
        <v>40</v>
      </c>
      <c r="F7711" s="228">
        <v>84452</v>
      </c>
      <c r="G7711" s="228">
        <v>6964</v>
      </c>
      <c r="H7711" s="228">
        <v>16048</v>
      </c>
      <c r="I7711" s="228">
        <v>13172027.49</v>
      </c>
      <c r="J7711" s="228">
        <v>3071991.57</v>
      </c>
      <c r="K7711" s="228">
        <v>1792358</v>
      </c>
      <c r="L7711" s="228">
        <v>21293732.890000001</v>
      </c>
    </row>
    <row r="7712" spans="1:12">
      <c r="A7712" s="228">
        <v>2013</v>
      </c>
      <c r="B7712" s="228" t="s">
        <v>194</v>
      </c>
      <c r="C7712" s="228" t="s">
        <v>63</v>
      </c>
      <c r="D7712" s="228" t="s">
        <v>206</v>
      </c>
      <c r="E7712" s="228">
        <v>45</v>
      </c>
      <c r="F7712" s="228">
        <v>78424</v>
      </c>
      <c r="G7712" s="228">
        <v>6806</v>
      </c>
      <c r="H7712" s="228">
        <v>14431</v>
      </c>
      <c r="I7712" s="228">
        <v>12536359.640000001</v>
      </c>
      <c r="J7712" s="228">
        <v>2949935.86</v>
      </c>
      <c r="K7712" s="228">
        <v>2098568</v>
      </c>
      <c r="L7712" s="228">
        <v>20641891.829999998</v>
      </c>
    </row>
    <row r="7713" spans="1:12">
      <c r="A7713" s="228">
        <v>2013</v>
      </c>
      <c r="B7713" s="228" t="s">
        <v>194</v>
      </c>
      <c r="C7713" s="228" t="s">
        <v>63</v>
      </c>
      <c r="D7713" s="228" t="s">
        <v>206</v>
      </c>
      <c r="E7713" s="228">
        <v>50</v>
      </c>
      <c r="F7713" s="228">
        <v>83880</v>
      </c>
      <c r="G7713" s="228">
        <v>8529</v>
      </c>
      <c r="H7713" s="228">
        <v>18184</v>
      </c>
      <c r="I7713" s="228">
        <v>15836570.91</v>
      </c>
      <c r="J7713" s="228">
        <v>3817881.7</v>
      </c>
      <c r="K7713" s="228">
        <v>2892753.03</v>
      </c>
      <c r="L7713" s="228">
        <v>25926395.489999998</v>
      </c>
    </row>
    <row r="7714" spans="1:12">
      <c r="A7714" s="228">
        <v>2013</v>
      </c>
      <c r="B7714" s="228" t="s">
        <v>194</v>
      </c>
      <c r="C7714" s="228" t="s">
        <v>63</v>
      </c>
      <c r="D7714" s="228" t="s">
        <v>206</v>
      </c>
      <c r="E7714" s="228">
        <v>55</v>
      </c>
      <c r="F7714" s="228">
        <v>78495</v>
      </c>
      <c r="G7714" s="228">
        <v>9724</v>
      </c>
      <c r="H7714" s="228">
        <v>21914</v>
      </c>
      <c r="I7714" s="228">
        <v>18228895.25</v>
      </c>
      <c r="J7714" s="228">
        <v>4307747.51</v>
      </c>
      <c r="K7714" s="228">
        <v>3919051</v>
      </c>
      <c r="L7714" s="228">
        <v>29782014.32</v>
      </c>
    </row>
    <row r="7715" spans="1:12">
      <c r="A7715" s="228">
        <v>2013</v>
      </c>
      <c r="B7715" s="228" t="s">
        <v>194</v>
      </c>
      <c r="C7715" s="228" t="s">
        <v>63</v>
      </c>
      <c r="D7715" s="228" t="s">
        <v>206</v>
      </c>
      <c r="E7715" s="228">
        <v>60</v>
      </c>
      <c r="F7715" s="228">
        <v>73130</v>
      </c>
      <c r="G7715" s="228">
        <v>10977</v>
      </c>
      <c r="H7715" s="228">
        <v>26431</v>
      </c>
      <c r="I7715" s="228">
        <v>22391773.280000001</v>
      </c>
      <c r="J7715" s="228">
        <v>5185433.46</v>
      </c>
      <c r="K7715" s="228">
        <v>5315033.91</v>
      </c>
      <c r="L7715" s="228">
        <v>36572901.130000003</v>
      </c>
    </row>
    <row r="7716" spans="1:12">
      <c r="A7716" s="228">
        <v>2013</v>
      </c>
      <c r="B7716" s="228" t="s">
        <v>194</v>
      </c>
      <c r="C7716" s="228" t="s">
        <v>63</v>
      </c>
      <c r="D7716" s="228" t="s">
        <v>206</v>
      </c>
      <c r="E7716" s="228">
        <v>65</v>
      </c>
      <c r="F7716" s="228">
        <v>61504</v>
      </c>
      <c r="G7716" s="228">
        <v>11932</v>
      </c>
      <c r="H7716" s="228">
        <v>28087</v>
      </c>
      <c r="I7716" s="228">
        <v>23886583.75</v>
      </c>
      <c r="J7716" s="228">
        <v>5653126.2300000004</v>
      </c>
      <c r="K7716" s="228">
        <v>6603420.9299999997</v>
      </c>
      <c r="L7716" s="228">
        <v>39750858.649999999</v>
      </c>
    </row>
    <row r="7717" spans="1:12">
      <c r="A7717" s="228">
        <v>2013</v>
      </c>
      <c r="B7717" s="228" t="s">
        <v>194</v>
      </c>
      <c r="C7717" s="228" t="s">
        <v>63</v>
      </c>
      <c r="D7717" s="228" t="s">
        <v>206</v>
      </c>
      <c r="E7717" s="228">
        <v>70</v>
      </c>
      <c r="F7717" s="228">
        <v>41850</v>
      </c>
      <c r="G7717" s="228">
        <v>10370</v>
      </c>
      <c r="H7717" s="228">
        <v>29985</v>
      </c>
      <c r="I7717" s="228">
        <v>24489686.870000001</v>
      </c>
      <c r="J7717" s="228">
        <v>5029689.62</v>
      </c>
      <c r="K7717" s="228">
        <v>6598554.8099999996</v>
      </c>
      <c r="L7717" s="228">
        <v>38774168.619999997</v>
      </c>
    </row>
    <row r="7718" spans="1:12">
      <c r="A7718" s="228">
        <v>2013</v>
      </c>
      <c r="B7718" s="228" t="s">
        <v>194</v>
      </c>
      <c r="C7718" s="228" t="s">
        <v>63</v>
      </c>
      <c r="D7718" s="228" t="s">
        <v>206</v>
      </c>
      <c r="E7718" s="228">
        <v>75</v>
      </c>
      <c r="F7718" s="228">
        <v>29279</v>
      </c>
      <c r="G7718" s="228">
        <v>8520</v>
      </c>
      <c r="H7718" s="228">
        <v>30051</v>
      </c>
      <c r="I7718" s="228">
        <v>22364222.890000001</v>
      </c>
      <c r="J7718" s="228">
        <v>4338978.3499999996</v>
      </c>
      <c r="K7718" s="228">
        <v>4730424</v>
      </c>
      <c r="L7718" s="228">
        <v>33622389.759999998</v>
      </c>
    </row>
    <row r="7719" spans="1:12">
      <c r="A7719" s="228">
        <v>2013</v>
      </c>
      <c r="B7719" s="228" t="s">
        <v>194</v>
      </c>
      <c r="C7719" s="228" t="s">
        <v>63</v>
      </c>
      <c r="D7719" s="228" t="s">
        <v>206</v>
      </c>
      <c r="E7719" s="228">
        <v>80</v>
      </c>
      <c r="F7719" s="228">
        <v>21269</v>
      </c>
      <c r="G7719" s="228">
        <v>6846</v>
      </c>
      <c r="H7719" s="228">
        <v>29272</v>
      </c>
      <c r="I7719" s="228">
        <v>19598384.260000002</v>
      </c>
      <c r="J7719" s="228">
        <v>3306183.3</v>
      </c>
      <c r="K7719" s="228">
        <v>3093475.15</v>
      </c>
      <c r="L7719" s="228">
        <v>27434123.48</v>
      </c>
    </row>
    <row r="7720" spans="1:12">
      <c r="A7720" s="228">
        <v>2013</v>
      </c>
      <c r="B7720" s="228" t="s">
        <v>194</v>
      </c>
      <c r="C7720" s="228" t="s">
        <v>63</v>
      </c>
      <c r="D7720" s="228" t="s">
        <v>206</v>
      </c>
      <c r="E7720" s="228">
        <v>85</v>
      </c>
      <c r="F7720" s="228">
        <v>12830</v>
      </c>
      <c r="G7720" s="228">
        <v>3792</v>
      </c>
      <c r="H7720" s="228">
        <v>23822</v>
      </c>
      <c r="I7720" s="228">
        <v>14433874.91</v>
      </c>
      <c r="J7720" s="228">
        <v>1961323.18</v>
      </c>
      <c r="K7720" s="228">
        <v>1370299</v>
      </c>
      <c r="L7720" s="228">
        <v>18556544.120000001</v>
      </c>
    </row>
    <row r="7721" spans="1:12">
      <c r="A7721" s="228">
        <v>2013</v>
      </c>
      <c r="B7721" s="228" t="s">
        <v>194</v>
      </c>
      <c r="C7721" s="228" t="s">
        <v>63</v>
      </c>
      <c r="D7721" s="228" t="s">
        <v>206</v>
      </c>
      <c r="E7721" s="228">
        <v>90</v>
      </c>
      <c r="F7721" s="228">
        <v>5152</v>
      </c>
      <c r="G7721" s="228">
        <v>1583</v>
      </c>
      <c r="H7721" s="228">
        <v>12065</v>
      </c>
      <c r="I7721" s="228">
        <v>6500210.6399999997</v>
      </c>
      <c r="J7721" s="228">
        <v>706083.6</v>
      </c>
      <c r="K7721" s="228">
        <v>419909</v>
      </c>
      <c r="L7721" s="228">
        <v>7870696.5499999998</v>
      </c>
    </row>
    <row r="7722" spans="1:12">
      <c r="A7722" s="228">
        <v>2013</v>
      </c>
      <c r="B7722" s="228" t="s">
        <v>194</v>
      </c>
      <c r="C7722" s="228" t="s">
        <v>63</v>
      </c>
      <c r="D7722" s="228" t="s">
        <v>206</v>
      </c>
      <c r="E7722" s="228">
        <v>95</v>
      </c>
      <c r="F7722" s="228">
        <v>1530</v>
      </c>
      <c r="G7722" s="228">
        <v>388</v>
      </c>
      <c r="H7722" s="228">
        <v>3032</v>
      </c>
      <c r="I7722" s="228">
        <v>1703865.41</v>
      </c>
      <c r="J7722" s="228">
        <v>200587.46</v>
      </c>
      <c r="K7722" s="228">
        <v>48285</v>
      </c>
      <c r="L7722" s="228">
        <v>2044466.89</v>
      </c>
    </row>
    <row r="7723" spans="1:12">
      <c r="A7723" s="228">
        <v>2013</v>
      </c>
      <c r="B7723" s="228" t="s">
        <v>194</v>
      </c>
      <c r="C7723" s="228" t="s">
        <v>64</v>
      </c>
      <c r="D7723" s="228" t="s">
        <v>205</v>
      </c>
      <c r="E7723" s="228">
        <v>0</v>
      </c>
      <c r="F7723" s="228">
        <v>19789</v>
      </c>
      <c r="G7723" s="228">
        <v>830</v>
      </c>
      <c r="H7723" s="228">
        <v>2391</v>
      </c>
      <c r="I7723" s="228">
        <v>1311344.6499999999</v>
      </c>
      <c r="J7723" s="228">
        <v>352950.37</v>
      </c>
      <c r="K7723" s="228">
        <v>37778</v>
      </c>
      <c r="L7723" s="228">
        <v>1770954.38</v>
      </c>
    </row>
    <row r="7724" spans="1:12">
      <c r="A7724" s="228">
        <v>2013</v>
      </c>
      <c r="B7724" s="228" t="s">
        <v>194</v>
      </c>
      <c r="C7724" s="228" t="s">
        <v>64</v>
      </c>
      <c r="D7724" s="228" t="s">
        <v>205</v>
      </c>
      <c r="E7724" s="228">
        <v>5</v>
      </c>
      <c r="F7724" s="228">
        <v>21171</v>
      </c>
      <c r="G7724" s="228">
        <v>316</v>
      </c>
      <c r="H7724" s="228">
        <v>394</v>
      </c>
      <c r="I7724" s="228">
        <v>310012.05</v>
      </c>
      <c r="J7724" s="228">
        <v>122992.54</v>
      </c>
      <c r="K7724" s="228">
        <v>12746</v>
      </c>
      <c r="L7724" s="228">
        <v>473375.9</v>
      </c>
    </row>
    <row r="7725" spans="1:12">
      <c r="A7725" s="228">
        <v>2013</v>
      </c>
      <c r="B7725" s="228" t="s">
        <v>194</v>
      </c>
      <c r="C7725" s="228" t="s">
        <v>64</v>
      </c>
      <c r="D7725" s="228" t="s">
        <v>205</v>
      </c>
      <c r="E7725" s="228">
        <v>10</v>
      </c>
      <c r="F7725" s="228">
        <v>20953</v>
      </c>
      <c r="G7725" s="228">
        <v>234</v>
      </c>
      <c r="H7725" s="228">
        <v>317</v>
      </c>
      <c r="I7725" s="228">
        <v>293305.75</v>
      </c>
      <c r="J7725" s="228">
        <v>116713.1</v>
      </c>
      <c r="K7725" s="228">
        <v>43175</v>
      </c>
      <c r="L7725" s="228">
        <v>473382.93</v>
      </c>
    </row>
    <row r="7726" spans="1:12">
      <c r="A7726" s="228">
        <v>2013</v>
      </c>
      <c r="B7726" s="228" t="s">
        <v>194</v>
      </c>
      <c r="C7726" s="228" t="s">
        <v>64</v>
      </c>
      <c r="D7726" s="228" t="s">
        <v>205</v>
      </c>
      <c r="E7726" s="228">
        <v>15</v>
      </c>
      <c r="F7726" s="228">
        <v>22621</v>
      </c>
      <c r="G7726" s="228">
        <v>628</v>
      </c>
      <c r="H7726" s="228">
        <v>841</v>
      </c>
      <c r="I7726" s="228">
        <v>837979.01</v>
      </c>
      <c r="J7726" s="228">
        <v>340424.36</v>
      </c>
      <c r="K7726" s="228">
        <v>163012</v>
      </c>
      <c r="L7726" s="228">
        <v>1409974.63</v>
      </c>
    </row>
    <row r="7727" spans="1:12">
      <c r="A7727" s="228">
        <v>2013</v>
      </c>
      <c r="B7727" s="228" t="s">
        <v>194</v>
      </c>
      <c r="C7727" s="228" t="s">
        <v>64</v>
      </c>
      <c r="D7727" s="228" t="s">
        <v>205</v>
      </c>
      <c r="E7727" s="228">
        <v>20</v>
      </c>
      <c r="F7727" s="228">
        <v>21315</v>
      </c>
      <c r="G7727" s="228">
        <v>772</v>
      </c>
      <c r="H7727" s="228">
        <v>1275</v>
      </c>
      <c r="I7727" s="228">
        <v>1285052.8500000001</v>
      </c>
      <c r="J7727" s="228">
        <v>434008.11</v>
      </c>
      <c r="K7727" s="228">
        <v>176751.5</v>
      </c>
      <c r="L7727" s="228">
        <v>2000705.7</v>
      </c>
    </row>
    <row r="7728" spans="1:12">
      <c r="A7728" s="228">
        <v>2013</v>
      </c>
      <c r="B7728" s="228" t="s">
        <v>194</v>
      </c>
      <c r="C7728" s="228" t="s">
        <v>64</v>
      </c>
      <c r="D7728" s="228" t="s">
        <v>205</v>
      </c>
      <c r="E7728" s="228">
        <v>25</v>
      </c>
      <c r="F7728" s="228">
        <v>17281</v>
      </c>
      <c r="G7728" s="228">
        <v>781</v>
      </c>
      <c r="H7728" s="228">
        <v>1053</v>
      </c>
      <c r="I7728" s="228">
        <v>933296.35</v>
      </c>
      <c r="J7728" s="228">
        <v>347685.7</v>
      </c>
      <c r="K7728" s="228">
        <v>164852</v>
      </c>
      <c r="L7728" s="228">
        <v>1562087.06</v>
      </c>
    </row>
    <row r="7729" spans="1:12">
      <c r="A7729" s="228">
        <v>2013</v>
      </c>
      <c r="B7729" s="228" t="s">
        <v>194</v>
      </c>
      <c r="C7729" s="228" t="s">
        <v>64</v>
      </c>
      <c r="D7729" s="228" t="s">
        <v>205</v>
      </c>
      <c r="E7729" s="228">
        <v>30</v>
      </c>
      <c r="F7729" s="228">
        <v>21635</v>
      </c>
      <c r="G7729" s="228">
        <v>681</v>
      </c>
      <c r="H7729" s="228">
        <v>1559</v>
      </c>
      <c r="I7729" s="228">
        <v>1094735.8500000001</v>
      </c>
      <c r="J7729" s="228">
        <v>390823.75</v>
      </c>
      <c r="K7729" s="228">
        <v>177550</v>
      </c>
      <c r="L7729" s="228">
        <v>1789835.29</v>
      </c>
    </row>
    <row r="7730" spans="1:12">
      <c r="A7730" s="228">
        <v>2013</v>
      </c>
      <c r="B7730" s="228" t="s">
        <v>194</v>
      </c>
      <c r="C7730" s="228" t="s">
        <v>64</v>
      </c>
      <c r="D7730" s="228" t="s">
        <v>205</v>
      </c>
      <c r="E7730" s="228">
        <v>35</v>
      </c>
      <c r="F7730" s="228">
        <v>21833</v>
      </c>
      <c r="G7730" s="228">
        <v>843</v>
      </c>
      <c r="H7730" s="228">
        <v>1431</v>
      </c>
      <c r="I7730" s="228">
        <v>1196698.93</v>
      </c>
      <c r="J7730" s="228">
        <v>455933.99</v>
      </c>
      <c r="K7730" s="228">
        <v>267593</v>
      </c>
      <c r="L7730" s="228">
        <v>2125118.7999999998</v>
      </c>
    </row>
    <row r="7731" spans="1:12">
      <c r="A7731" s="228">
        <v>2013</v>
      </c>
      <c r="B7731" s="228" t="s">
        <v>194</v>
      </c>
      <c r="C7731" s="228" t="s">
        <v>64</v>
      </c>
      <c r="D7731" s="228" t="s">
        <v>205</v>
      </c>
      <c r="E7731" s="228">
        <v>40</v>
      </c>
      <c r="F7731" s="228">
        <v>24514</v>
      </c>
      <c r="G7731" s="228">
        <v>983</v>
      </c>
      <c r="H7731" s="228">
        <v>1789</v>
      </c>
      <c r="I7731" s="228">
        <v>1570291.95</v>
      </c>
      <c r="J7731" s="228">
        <v>577709.78</v>
      </c>
      <c r="K7731" s="228">
        <v>232655</v>
      </c>
      <c r="L7731" s="228">
        <v>2606626.9500000002</v>
      </c>
    </row>
    <row r="7732" spans="1:12">
      <c r="A7732" s="228">
        <v>2013</v>
      </c>
      <c r="B7732" s="228" t="s">
        <v>194</v>
      </c>
      <c r="C7732" s="228" t="s">
        <v>64</v>
      </c>
      <c r="D7732" s="228" t="s">
        <v>205</v>
      </c>
      <c r="E7732" s="228">
        <v>45</v>
      </c>
      <c r="F7732" s="228">
        <v>25113</v>
      </c>
      <c r="G7732" s="228">
        <v>1329</v>
      </c>
      <c r="H7732" s="228">
        <v>2049</v>
      </c>
      <c r="I7732" s="228">
        <v>1803140.22</v>
      </c>
      <c r="J7732" s="228">
        <v>748626.9</v>
      </c>
      <c r="K7732" s="228">
        <v>440462.8</v>
      </c>
      <c r="L7732" s="228">
        <v>3245973.07</v>
      </c>
    </row>
    <row r="7733" spans="1:12">
      <c r="A7733" s="228">
        <v>2013</v>
      </c>
      <c r="B7733" s="228" t="s">
        <v>194</v>
      </c>
      <c r="C7733" s="228" t="s">
        <v>64</v>
      </c>
      <c r="D7733" s="228" t="s">
        <v>205</v>
      </c>
      <c r="E7733" s="228">
        <v>50</v>
      </c>
      <c r="F7733" s="228">
        <v>28675</v>
      </c>
      <c r="G7733" s="228">
        <v>1968</v>
      </c>
      <c r="H7733" s="228">
        <v>3505</v>
      </c>
      <c r="I7733" s="228">
        <v>3351086.53</v>
      </c>
      <c r="J7733" s="228">
        <v>1221577.07</v>
      </c>
      <c r="K7733" s="228">
        <v>1006000.9</v>
      </c>
      <c r="L7733" s="228">
        <v>5926009.9100000001</v>
      </c>
    </row>
    <row r="7734" spans="1:12">
      <c r="A7734" s="228">
        <v>2013</v>
      </c>
      <c r="B7734" s="228" t="s">
        <v>194</v>
      </c>
      <c r="C7734" s="228" t="s">
        <v>64</v>
      </c>
      <c r="D7734" s="228" t="s">
        <v>205</v>
      </c>
      <c r="E7734" s="228">
        <v>55</v>
      </c>
      <c r="F7734" s="228">
        <v>29061</v>
      </c>
      <c r="G7734" s="228">
        <v>2989</v>
      </c>
      <c r="H7734" s="228">
        <v>5192</v>
      </c>
      <c r="I7734" s="228">
        <v>4723339.54</v>
      </c>
      <c r="J7734" s="228">
        <v>1679843.26</v>
      </c>
      <c r="K7734" s="228">
        <v>1306534</v>
      </c>
      <c r="L7734" s="228">
        <v>8086841.3300000001</v>
      </c>
    </row>
    <row r="7735" spans="1:12">
      <c r="A7735" s="228">
        <v>2013</v>
      </c>
      <c r="B7735" s="228" t="s">
        <v>194</v>
      </c>
      <c r="C7735" s="228" t="s">
        <v>64</v>
      </c>
      <c r="D7735" s="228" t="s">
        <v>205</v>
      </c>
      <c r="E7735" s="228">
        <v>60</v>
      </c>
      <c r="F7735" s="228">
        <v>28552</v>
      </c>
      <c r="G7735" s="228">
        <v>3543</v>
      </c>
      <c r="H7735" s="228">
        <v>7185</v>
      </c>
      <c r="I7735" s="228">
        <v>6536103.0499999998</v>
      </c>
      <c r="J7735" s="228">
        <v>2194423.7599999998</v>
      </c>
      <c r="K7735" s="228">
        <v>1708039.95</v>
      </c>
      <c r="L7735" s="228">
        <v>10937302.439999999</v>
      </c>
    </row>
    <row r="7736" spans="1:12">
      <c r="A7736" s="228">
        <v>2013</v>
      </c>
      <c r="B7736" s="228" t="s">
        <v>194</v>
      </c>
      <c r="C7736" s="228" t="s">
        <v>64</v>
      </c>
      <c r="D7736" s="228" t="s">
        <v>205</v>
      </c>
      <c r="E7736" s="228">
        <v>65</v>
      </c>
      <c r="F7736" s="228">
        <v>25163</v>
      </c>
      <c r="G7736" s="228">
        <v>4141</v>
      </c>
      <c r="H7736" s="228">
        <v>9049</v>
      </c>
      <c r="I7736" s="228">
        <v>8238192.9800000004</v>
      </c>
      <c r="J7736" s="228">
        <v>2575127.31</v>
      </c>
      <c r="K7736" s="228">
        <v>2455357</v>
      </c>
      <c r="L7736" s="228">
        <v>13752077.67</v>
      </c>
    </row>
    <row r="7737" spans="1:12">
      <c r="A7737" s="228">
        <v>2013</v>
      </c>
      <c r="B7737" s="228" t="s">
        <v>194</v>
      </c>
      <c r="C7737" s="228" t="s">
        <v>64</v>
      </c>
      <c r="D7737" s="228" t="s">
        <v>205</v>
      </c>
      <c r="E7737" s="228">
        <v>70</v>
      </c>
      <c r="F7737" s="228">
        <v>16978</v>
      </c>
      <c r="G7737" s="228">
        <v>4205</v>
      </c>
      <c r="H7737" s="228">
        <v>9127</v>
      </c>
      <c r="I7737" s="228">
        <v>7323333.2400000002</v>
      </c>
      <c r="J7737" s="228">
        <v>2274115.58</v>
      </c>
      <c r="K7737" s="228">
        <v>2136156.2999999998</v>
      </c>
      <c r="L7737" s="228">
        <v>12126425.390000001</v>
      </c>
    </row>
    <row r="7738" spans="1:12">
      <c r="A7738" s="228">
        <v>2013</v>
      </c>
      <c r="B7738" s="228" t="s">
        <v>194</v>
      </c>
      <c r="C7738" s="228" t="s">
        <v>64</v>
      </c>
      <c r="D7738" s="228" t="s">
        <v>205</v>
      </c>
      <c r="E7738" s="228">
        <v>75</v>
      </c>
      <c r="F7738" s="228">
        <v>12089</v>
      </c>
      <c r="G7738" s="228">
        <v>3275</v>
      </c>
      <c r="H7738" s="228">
        <v>9466</v>
      </c>
      <c r="I7738" s="228">
        <v>7164652.0499999998</v>
      </c>
      <c r="J7738" s="228">
        <v>1922590.02</v>
      </c>
      <c r="K7738" s="228">
        <v>2264198.58</v>
      </c>
      <c r="L7738" s="228">
        <v>11658599.41</v>
      </c>
    </row>
    <row r="7739" spans="1:12">
      <c r="A7739" s="228">
        <v>2013</v>
      </c>
      <c r="B7739" s="228" t="s">
        <v>194</v>
      </c>
      <c r="C7739" s="228" t="s">
        <v>64</v>
      </c>
      <c r="D7739" s="228" t="s">
        <v>205</v>
      </c>
      <c r="E7739" s="228">
        <v>80</v>
      </c>
      <c r="F7739" s="228">
        <v>8509</v>
      </c>
      <c r="G7739" s="228">
        <v>3120</v>
      </c>
      <c r="H7739" s="228">
        <v>10357</v>
      </c>
      <c r="I7739" s="228">
        <v>7013076.6600000001</v>
      </c>
      <c r="J7739" s="228">
        <v>1606314.38</v>
      </c>
      <c r="K7739" s="228">
        <v>1406471.75</v>
      </c>
      <c r="L7739" s="228">
        <v>10300517.199999999</v>
      </c>
    </row>
    <row r="7740" spans="1:12">
      <c r="A7740" s="228">
        <v>2013</v>
      </c>
      <c r="B7740" s="228" t="s">
        <v>194</v>
      </c>
      <c r="C7740" s="228" t="s">
        <v>64</v>
      </c>
      <c r="D7740" s="228" t="s">
        <v>205</v>
      </c>
      <c r="E7740" s="228">
        <v>85</v>
      </c>
      <c r="F7740" s="228">
        <v>4611</v>
      </c>
      <c r="G7740" s="228">
        <v>1580</v>
      </c>
      <c r="H7740" s="228">
        <v>6410</v>
      </c>
      <c r="I7740" s="228">
        <v>3533273.6</v>
      </c>
      <c r="J7740" s="228">
        <v>775726.16</v>
      </c>
      <c r="K7740" s="228">
        <v>685023.3</v>
      </c>
      <c r="L7740" s="228">
        <v>5159030.93</v>
      </c>
    </row>
    <row r="7741" spans="1:12">
      <c r="A7741" s="228">
        <v>2013</v>
      </c>
      <c r="B7741" s="228" t="s">
        <v>194</v>
      </c>
      <c r="C7741" s="228" t="s">
        <v>64</v>
      </c>
      <c r="D7741" s="228" t="s">
        <v>205</v>
      </c>
      <c r="E7741" s="228">
        <v>90</v>
      </c>
      <c r="F7741" s="228">
        <v>1104</v>
      </c>
      <c r="G7741" s="228">
        <v>297</v>
      </c>
      <c r="H7741" s="228">
        <v>1978</v>
      </c>
      <c r="I7741" s="228">
        <v>949555.35</v>
      </c>
      <c r="J7741" s="228">
        <v>155489.19</v>
      </c>
      <c r="K7741" s="228">
        <v>85011</v>
      </c>
      <c r="L7741" s="228">
        <v>1232594.33</v>
      </c>
    </row>
    <row r="7742" spans="1:12">
      <c r="A7742" s="228">
        <v>2013</v>
      </c>
      <c r="B7742" s="228" t="s">
        <v>194</v>
      </c>
      <c r="C7742" s="228" t="s">
        <v>64</v>
      </c>
      <c r="D7742" s="228" t="s">
        <v>205</v>
      </c>
      <c r="E7742" s="228">
        <v>95</v>
      </c>
      <c r="F7742" s="228">
        <v>201</v>
      </c>
      <c r="G7742" s="228">
        <v>49</v>
      </c>
      <c r="H7742" s="228">
        <v>414</v>
      </c>
      <c r="I7742" s="228">
        <v>183637</v>
      </c>
      <c r="J7742" s="228">
        <v>29530.05</v>
      </c>
      <c r="K7742" s="228">
        <v>1592</v>
      </c>
      <c r="L7742" s="228">
        <v>221610.53</v>
      </c>
    </row>
    <row r="7743" spans="1:12">
      <c r="A7743" s="228">
        <v>2013</v>
      </c>
      <c r="B7743" s="228" t="s">
        <v>194</v>
      </c>
      <c r="C7743" s="228" t="s">
        <v>64</v>
      </c>
      <c r="D7743" s="228" t="s">
        <v>206</v>
      </c>
      <c r="E7743" s="228">
        <v>0</v>
      </c>
      <c r="F7743" s="228">
        <v>18633</v>
      </c>
      <c r="G7743" s="228">
        <v>552</v>
      </c>
      <c r="H7743" s="228">
        <v>2453</v>
      </c>
      <c r="I7743" s="228">
        <v>1216650.2</v>
      </c>
      <c r="J7743" s="228">
        <v>286136.56</v>
      </c>
      <c r="K7743" s="228">
        <v>57680</v>
      </c>
      <c r="L7743" s="228">
        <v>1623118.83</v>
      </c>
    </row>
    <row r="7744" spans="1:12">
      <c r="A7744" s="228">
        <v>2013</v>
      </c>
      <c r="B7744" s="228" t="s">
        <v>194</v>
      </c>
      <c r="C7744" s="228" t="s">
        <v>64</v>
      </c>
      <c r="D7744" s="228" t="s">
        <v>206</v>
      </c>
      <c r="E7744" s="228">
        <v>5</v>
      </c>
      <c r="F7744" s="228">
        <v>20474</v>
      </c>
      <c r="G7744" s="228">
        <v>275</v>
      </c>
      <c r="H7744" s="228">
        <v>316</v>
      </c>
      <c r="I7744" s="228">
        <v>289531.08</v>
      </c>
      <c r="J7744" s="228">
        <v>109560.66</v>
      </c>
      <c r="K7744" s="228">
        <v>5241</v>
      </c>
      <c r="L7744" s="228">
        <v>434588.77</v>
      </c>
    </row>
    <row r="7745" spans="1:12">
      <c r="A7745" s="228">
        <v>2013</v>
      </c>
      <c r="B7745" s="228" t="s">
        <v>194</v>
      </c>
      <c r="C7745" s="228" t="s">
        <v>64</v>
      </c>
      <c r="D7745" s="228" t="s">
        <v>206</v>
      </c>
      <c r="E7745" s="228">
        <v>10</v>
      </c>
      <c r="F7745" s="228">
        <v>19684</v>
      </c>
      <c r="G7745" s="228">
        <v>224</v>
      </c>
      <c r="H7745" s="228">
        <v>344</v>
      </c>
      <c r="I7745" s="228">
        <v>272500.8</v>
      </c>
      <c r="J7745" s="228">
        <v>111566.26</v>
      </c>
      <c r="K7745" s="228">
        <v>136630</v>
      </c>
      <c r="L7745" s="228">
        <v>556768.15</v>
      </c>
    </row>
    <row r="7746" spans="1:12">
      <c r="A7746" s="228">
        <v>2013</v>
      </c>
      <c r="B7746" s="228" t="s">
        <v>194</v>
      </c>
      <c r="C7746" s="228" t="s">
        <v>64</v>
      </c>
      <c r="D7746" s="228" t="s">
        <v>206</v>
      </c>
      <c r="E7746" s="228">
        <v>15</v>
      </c>
      <c r="F7746" s="228">
        <v>21662</v>
      </c>
      <c r="G7746" s="228">
        <v>661</v>
      </c>
      <c r="H7746" s="228">
        <v>1069</v>
      </c>
      <c r="I7746" s="228">
        <v>945473.19</v>
      </c>
      <c r="J7746" s="228">
        <v>306954.89</v>
      </c>
      <c r="K7746" s="228">
        <v>134691</v>
      </c>
      <c r="L7746" s="228">
        <v>1464233.16</v>
      </c>
    </row>
    <row r="7747" spans="1:12">
      <c r="A7747" s="228">
        <v>2013</v>
      </c>
      <c r="B7747" s="228" t="s">
        <v>194</v>
      </c>
      <c r="C7747" s="228" t="s">
        <v>64</v>
      </c>
      <c r="D7747" s="228" t="s">
        <v>206</v>
      </c>
      <c r="E7747" s="228">
        <v>20</v>
      </c>
      <c r="F7747" s="228">
        <v>21089</v>
      </c>
      <c r="G7747" s="228">
        <v>900</v>
      </c>
      <c r="H7747" s="228">
        <v>1642</v>
      </c>
      <c r="I7747" s="228">
        <v>1513600.9</v>
      </c>
      <c r="J7747" s="228">
        <v>492460.87</v>
      </c>
      <c r="K7747" s="228">
        <v>175458</v>
      </c>
      <c r="L7747" s="228">
        <v>2297822.2799999998</v>
      </c>
    </row>
    <row r="7748" spans="1:12">
      <c r="A7748" s="228">
        <v>2013</v>
      </c>
      <c r="B7748" s="228" t="s">
        <v>194</v>
      </c>
      <c r="C7748" s="228" t="s">
        <v>64</v>
      </c>
      <c r="D7748" s="228" t="s">
        <v>206</v>
      </c>
      <c r="E7748" s="228">
        <v>25</v>
      </c>
      <c r="F7748" s="228">
        <v>19590</v>
      </c>
      <c r="G7748" s="228">
        <v>1152</v>
      </c>
      <c r="H7748" s="228">
        <v>2948</v>
      </c>
      <c r="I7748" s="228">
        <v>2484105.9900000002</v>
      </c>
      <c r="J7748" s="228">
        <v>952036.42</v>
      </c>
      <c r="K7748" s="228">
        <v>268219</v>
      </c>
      <c r="L7748" s="228">
        <v>4015774.04</v>
      </c>
    </row>
    <row r="7749" spans="1:12">
      <c r="A7749" s="228">
        <v>2013</v>
      </c>
      <c r="B7749" s="228" t="s">
        <v>194</v>
      </c>
      <c r="C7749" s="228" t="s">
        <v>64</v>
      </c>
      <c r="D7749" s="228" t="s">
        <v>206</v>
      </c>
      <c r="E7749" s="228">
        <v>30</v>
      </c>
      <c r="F7749" s="228">
        <v>24210</v>
      </c>
      <c r="G7749" s="228">
        <v>1808</v>
      </c>
      <c r="H7749" s="228">
        <v>4974</v>
      </c>
      <c r="I7749" s="228">
        <v>4343537.4400000004</v>
      </c>
      <c r="J7749" s="228">
        <v>1593127.04</v>
      </c>
      <c r="K7749" s="228">
        <v>306390</v>
      </c>
      <c r="L7749" s="228">
        <v>6783249.5499999998</v>
      </c>
    </row>
    <row r="7750" spans="1:12">
      <c r="A7750" s="228">
        <v>2013</v>
      </c>
      <c r="B7750" s="228" t="s">
        <v>194</v>
      </c>
      <c r="C7750" s="228" t="s">
        <v>64</v>
      </c>
      <c r="D7750" s="228" t="s">
        <v>206</v>
      </c>
      <c r="E7750" s="228">
        <v>35</v>
      </c>
      <c r="F7750" s="228">
        <v>23534</v>
      </c>
      <c r="G7750" s="228">
        <v>1906</v>
      </c>
      <c r="H7750" s="228">
        <v>4328</v>
      </c>
      <c r="I7750" s="228">
        <v>3561946.75</v>
      </c>
      <c r="J7750" s="228">
        <v>1277989.6399999999</v>
      </c>
      <c r="K7750" s="228">
        <v>328066</v>
      </c>
      <c r="L7750" s="228">
        <v>5578219.2699999996</v>
      </c>
    </row>
    <row r="7751" spans="1:12">
      <c r="A7751" s="228">
        <v>2013</v>
      </c>
      <c r="B7751" s="228" t="s">
        <v>194</v>
      </c>
      <c r="C7751" s="228" t="s">
        <v>64</v>
      </c>
      <c r="D7751" s="228" t="s">
        <v>206</v>
      </c>
      <c r="E7751" s="228">
        <v>40</v>
      </c>
      <c r="F7751" s="228">
        <v>27118</v>
      </c>
      <c r="G7751" s="228">
        <v>1943</v>
      </c>
      <c r="H7751" s="228">
        <v>3659</v>
      </c>
      <c r="I7751" s="228">
        <v>3206942.32</v>
      </c>
      <c r="J7751" s="228">
        <v>1166121.57</v>
      </c>
      <c r="K7751" s="228">
        <v>424635.5</v>
      </c>
      <c r="L7751" s="228">
        <v>5211733.9000000004</v>
      </c>
    </row>
    <row r="7752" spans="1:12">
      <c r="A7752" s="228">
        <v>2013</v>
      </c>
      <c r="B7752" s="228" t="s">
        <v>194</v>
      </c>
      <c r="C7752" s="228" t="s">
        <v>64</v>
      </c>
      <c r="D7752" s="228" t="s">
        <v>206</v>
      </c>
      <c r="E7752" s="228">
        <v>45</v>
      </c>
      <c r="F7752" s="228">
        <v>27552</v>
      </c>
      <c r="G7752" s="228">
        <v>1966</v>
      </c>
      <c r="H7752" s="228">
        <v>3521</v>
      </c>
      <c r="I7752" s="228">
        <v>3311679.11</v>
      </c>
      <c r="J7752" s="228">
        <v>1171263.1000000001</v>
      </c>
      <c r="K7752" s="228">
        <v>528970</v>
      </c>
      <c r="L7752" s="228">
        <v>5399784.0999999996</v>
      </c>
    </row>
    <row r="7753" spans="1:12">
      <c r="A7753" s="228">
        <v>2013</v>
      </c>
      <c r="B7753" s="228" t="s">
        <v>194</v>
      </c>
      <c r="C7753" s="228" t="s">
        <v>64</v>
      </c>
      <c r="D7753" s="228" t="s">
        <v>206</v>
      </c>
      <c r="E7753" s="228">
        <v>50</v>
      </c>
      <c r="F7753" s="228">
        <v>31566</v>
      </c>
      <c r="G7753" s="228">
        <v>2769</v>
      </c>
      <c r="H7753" s="228">
        <v>5462</v>
      </c>
      <c r="I7753" s="228">
        <v>4678690.49</v>
      </c>
      <c r="J7753" s="228">
        <v>1629140.19</v>
      </c>
      <c r="K7753" s="228">
        <v>1071533</v>
      </c>
      <c r="L7753" s="228">
        <v>7874611.8099999996</v>
      </c>
    </row>
    <row r="7754" spans="1:12">
      <c r="A7754" s="228">
        <v>2013</v>
      </c>
      <c r="B7754" s="228" t="s">
        <v>194</v>
      </c>
      <c r="C7754" s="228" t="s">
        <v>64</v>
      </c>
      <c r="D7754" s="228" t="s">
        <v>206</v>
      </c>
      <c r="E7754" s="228">
        <v>55</v>
      </c>
      <c r="F7754" s="228">
        <v>32284</v>
      </c>
      <c r="G7754" s="228">
        <v>3522</v>
      </c>
      <c r="H7754" s="228">
        <v>6861</v>
      </c>
      <c r="I7754" s="228">
        <v>6169075.6799999997</v>
      </c>
      <c r="J7754" s="228">
        <v>1934757.33</v>
      </c>
      <c r="K7754" s="228">
        <v>1416357</v>
      </c>
      <c r="L7754" s="228">
        <v>9924408.9000000004</v>
      </c>
    </row>
    <row r="7755" spans="1:12">
      <c r="A7755" s="228">
        <v>2013</v>
      </c>
      <c r="B7755" s="228" t="s">
        <v>194</v>
      </c>
      <c r="C7755" s="228" t="s">
        <v>64</v>
      </c>
      <c r="D7755" s="228" t="s">
        <v>206</v>
      </c>
      <c r="E7755" s="228">
        <v>60</v>
      </c>
      <c r="F7755" s="228">
        <v>31232</v>
      </c>
      <c r="G7755" s="228">
        <v>4026</v>
      </c>
      <c r="H7755" s="228">
        <v>7904</v>
      </c>
      <c r="I7755" s="228">
        <v>6856660.0099999998</v>
      </c>
      <c r="J7755" s="228">
        <v>2265387.11</v>
      </c>
      <c r="K7755" s="228">
        <v>1684084.5</v>
      </c>
      <c r="L7755" s="228">
        <v>11317917.01</v>
      </c>
    </row>
    <row r="7756" spans="1:12">
      <c r="A7756" s="228">
        <v>2013</v>
      </c>
      <c r="B7756" s="228" t="s">
        <v>194</v>
      </c>
      <c r="C7756" s="228" t="s">
        <v>64</v>
      </c>
      <c r="D7756" s="228" t="s">
        <v>206</v>
      </c>
      <c r="E7756" s="228">
        <v>65</v>
      </c>
      <c r="F7756" s="228">
        <v>27176</v>
      </c>
      <c r="G7756" s="228">
        <v>4268</v>
      </c>
      <c r="H7756" s="228">
        <v>9748</v>
      </c>
      <c r="I7756" s="228">
        <v>8448394.4100000001</v>
      </c>
      <c r="J7756" s="228">
        <v>2672501.7799999998</v>
      </c>
      <c r="K7756" s="228">
        <v>2068304.73</v>
      </c>
      <c r="L7756" s="228">
        <v>13718049.91</v>
      </c>
    </row>
    <row r="7757" spans="1:12">
      <c r="A7757" s="228">
        <v>2013</v>
      </c>
      <c r="B7757" s="228" t="s">
        <v>194</v>
      </c>
      <c r="C7757" s="228" t="s">
        <v>64</v>
      </c>
      <c r="D7757" s="228" t="s">
        <v>206</v>
      </c>
      <c r="E7757" s="228">
        <v>70</v>
      </c>
      <c r="F7757" s="228">
        <v>18199</v>
      </c>
      <c r="G7757" s="228">
        <v>3674</v>
      </c>
      <c r="H7757" s="228">
        <v>9173</v>
      </c>
      <c r="I7757" s="228">
        <v>7357358.4000000004</v>
      </c>
      <c r="J7757" s="228">
        <v>2208822.41</v>
      </c>
      <c r="K7757" s="228">
        <v>2076867.65</v>
      </c>
      <c r="L7757" s="228">
        <v>11992005.08</v>
      </c>
    </row>
    <row r="7758" spans="1:12">
      <c r="A7758" s="228">
        <v>2013</v>
      </c>
      <c r="B7758" s="228" t="s">
        <v>194</v>
      </c>
      <c r="C7758" s="228" t="s">
        <v>64</v>
      </c>
      <c r="D7758" s="228" t="s">
        <v>206</v>
      </c>
      <c r="E7758" s="228">
        <v>75</v>
      </c>
      <c r="F7758" s="228">
        <v>13400</v>
      </c>
      <c r="G7758" s="228">
        <v>3222</v>
      </c>
      <c r="H7758" s="228">
        <v>9823</v>
      </c>
      <c r="I7758" s="228">
        <v>7118992.75</v>
      </c>
      <c r="J7758" s="228">
        <v>1920624.12</v>
      </c>
      <c r="K7758" s="228">
        <v>1894027.5</v>
      </c>
      <c r="L7758" s="228">
        <v>11232134.77</v>
      </c>
    </row>
    <row r="7759" spans="1:12">
      <c r="A7759" s="228">
        <v>2013</v>
      </c>
      <c r="B7759" s="228" t="s">
        <v>194</v>
      </c>
      <c r="C7759" s="228" t="s">
        <v>64</v>
      </c>
      <c r="D7759" s="228" t="s">
        <v>206</v>
      </c>
      <c r="E7759" s="228">
        <v>80</v>
      </c>
      <c r="F7759" s="228">
        <v>10712</v>
      </c>
      <c r="G7759" s="228">
        <v>2714</v>
      </c>
      <c r="H7759" s="228">
        <v>10984</v>
      </c>
      <c r="I7759" s="228">
        <v>7021605.6399999997</v>
      </c>
      <c r="J7759" s="228">
        <v>1580063.42</v>
      </c>
      <c r="K7759" s="228">
        <v>1365385.3</v>
      </c>
      <c r="L7759" s="228">
        <v>10241364.24</v>
      </c>
    </row>
    <row r="7760" spans="1:12">
      <c r="A7760" s="228">
        <v>2013</v>
      </c>
      <c r="B7760" s="228" t="s">
        <v>194</v>
      </c>
      <c r="C7760" s="228" t="s">
        <v>64</v>
      </c>
      <c r="D7760" s="228" t="s">
        <v>206</v>
      </c>
      <c r="E7760" s="228">
        <v>85</v>
      </c>
      <c r="F7760" s="228">
        <v>7241</v>
      </c>
      <c r="G7760" s="228">
        <v>1872</v>
      </c>
      <c r="H7760" s="228">
        <v>9743</v>
      </c>
      <c r="I7760" s="228">
        <v>5238161.55</v>
      </c>
      <c r="J7760" s="228">
        <v>1029596.84</v>
      </c>
      <c r="K7760" s="228">
        <v>693661.25</v>
      </c>
      <c r="L7760" s="228">
        <v>7146049.8399999999</v>
      </c>
    </row>
    <row r="7761" spans="1:12">
      <c r="A7761" s="228">
        <v>2013</v>
      </c>
      <c r="B7761" s="228" t="s">
        <v>194</v>
      </c>
      <c r="C7761" s="228" t="s">
        <v>64</v>
      </c>
      <c r="D7761" s="228" t="s">
        <v>206</v>
      </c>
      <c r="E7761" s="228">
        <v>90</v>
      </c>
      <c r="F7761" s="228">
        <v>3083</v>
      </c>
      <c r="G7761" s="228">
        <v>751</v>
      </c>
      <c r="H7761" s="228">
        <v>5602</v>
      </c>
      <c r="I7761" s="228">
        <v>2481189.6</v>
      </c>
      <c r="J7761" s="228">
        <v>395006.75</v>
      </c>
      <c r="K7761" s="228">
        <v>141156.4</v>
      </c>
      <c r="L7761" s="228">
        <v>3111356.15</v>
      </c>
    </row>
    <row r="7762" spans="1:12">
      <c r="A7762" s="228">
        <v>2013</v>
      </c>
      <c r="B7762" s="228" t="s">
        <v>194</v>
      </c>
      <c r="C7762" s="228" t="s">
        <v>64</v>
      </c>
      <c r="D7762" s="228" t="s">
        <v>206</v>
      </c>
      <c r="E7762" s="228">
        <v>95</v>
      </c>
      <c r="F7762" s="228">
        <v>848</v>
      </c>
      <c r="G7762" s="228">
        <v>145</v>
      </c>
      <c r="H7762" s="228">
        <v>1613</v>
      </c>
      <c r="I7762" s="228">
        <v>634173.15</v>
      </c>
      <c r="J7762" s="228">
        <v>86564.87</v>
      </c>
      <c r="K7762" s="228">
        <v>21543</v>
      </c>
      <c r="L7762" s="228">
        <v>763778.82</v>
      </c>
    </row>
    <row r="7763" spans="1:12">
      <c r="A7763" s="228">
        <v>2013</v>
      </c>
      <c r="B7763" s="228" t="s">
        <v>194</v>
      </c>
      <c r="C7763" s="228" t="s">
        <v>65</v>
      </c>
      <c r="D7763" s="228" t="s">
        <v>205</v>
      </c>
      <c r="E7763" s="228">
        <v>0</v>
      </c>
      <c r="F7763" s="228">
        <v>43312</v>
      </c>
      <c r="G7763" s="228">
        <v>1524</v>
      </c>
      <c r="H7763" s="228">
        <v>3950</v>
      </c>
      <c r="I7763" s="228">
        <v>2791777.8</v>
      </c>
      <c r="J7763" s="228">
        <v>511400.39</v>
      </c>
      <c r="K7763" s="228">
        <v>75679</v>
      </c>
      <c r="L7763" s="228">
        <v>3681715.35</v>
      </c>
    </row>
    <row r="7764" spans="1:12">
      <c r="A7764" s="228">
        <v>2013</v>
      </c>
      <c r="B7764" s="228" t="s">
        <v>194</v>
      </c>
      <c r="C7764" s="228" t="s">
        <v>65</v>
      </c>
      <c r="D7764" s="228" t="s">
        <v>205</v>
      </c>
      <c r="E7764" s="228">
        <v>5</v>
      </c>
      <c r="F7764" s="228">
        <v>44776</v>
      </c>
      <c r="G7764" s="228">
        <v>642</v>
      </c>
      <c r="H7764" s="228">
        <v>734</v>
      </c>
      <c r="I7764" s="228">
        <v>801481.25</v>
      </c>
      <c r="J7764" s="228">
        <v>212762.75</v>
      </c>
      <c r="K7764" s="228">
        <v>77250</v>
      </c>
      <c r="L7764" s="228">
        <v>1216012.1399999999</v>
      </c>
    </row>
    <row r="7765" spans="1:12">
      <c r="A7765" s="228">
        <v>2013</v>
      </c>
      <c r="B7765" s="228" t="s">
        <v>194</v>
      </c>
      <c r="C7765" s="228" t="s">
        <v>65</v>
      </c>
      <c r="D7765" s="228" t="s">
        <v>205</v>
      </c>
      <c r="E7765" s="228">
        <v>10</v>
      </c>
      <c r="F7765" s="228">
        <v>41971</v>
      </c>
      <c r="G7765" s="228">
        <v>447</v>
      </c>
      <c r="H7765" s="228">
        <v>726</v>
      </c>
      <c r="I7765" s="228">
        <v>661749.9</v>
      </c>
      <c r="J7765" s="228">
        <v>152955.39000000001</v>
      </c>
      <c r="K7765" s="228">
        <v>145351</v>
      </c>
      <c r="L7765" s="228">
        <v>1046346.63</v>
      </c>
    </row>
    <row r="7766" spans="1:12">
      <c r="A7766" s="228">
        <v>2013</v>
      </c>
      <c r="B7766" s="228" t="s">
        <v>194</v>
      </c>
      <c r="C7766" s="228" t="s">
        <v>65</v>
      </c>
      <c r="D7766" s="228" t="s">
        <v>205</v>
      </c>
      <c r="E7766" s="228">
        <v>15</v>
      </c>
      <c r="F7766" s="228">
        <v>43138</v>
      </c>
      <c r="G7766" s="228">
        <v>1188</v>
      </c>
      <c r="H7766" s="228">
        <v>2091</v>
      </c>
      <c r="I7766" s="228">
        <v>2338711.6</v>
      </c>
      <c r="J7766" s="228">
        <v>463889.9</v>
      </c>
      <c r="K7766" s="228">
        <v>372443.44</v>
      </c>
      <c r="L7766" s="228">
        <v>3472859.91</v>
      </c>
    </row>
    <row r="7767" spans="1:12">
      <c r="A7767" s="228">
        <v>2013</v>
      </c>
      <c r="B7767" s="228" t="s">
        <v>194</v>
      </c>
      <c r="C7767" s="228" t="s">
        <v>65</v>
      </c>
      <c r="D7767" s="228" t="s">
        <v>205</v>
      </c>
      <c r="E7767" s="228">
        <v>20</v>
      </c>
      <c r="F7767" s="228">
        <v>37320</v>
      </c>
      <c r="G7767" s="228">
        <v>1275</v>
      </c>
      <c r="H7767" s="228">
        <v>2496</v>
      </c>
      <c r="I7767" s="228">
        <v>2527538.35</v>
      </c>
      <c r="J7767" s="228">
        <v>497306.08</v>
      </c>
      <c r="K7767" s="228">
        <v>352618</v>
      </c>
      <c r="L7767" s="228">
        <v>3702538.08</v>
      </c>
    </row>
    <row r="7768" spans="1:12">
      <c r="A7768" s="228">
        <v>2013</v>
      </c>
      <c r="B7768" s="228" t="s">
        <v>194</v>
      </c>
      <c r="C7768" s="228" t="s">
        <v>65</v>
      </c>
      <c r="D7768" s="228" t="s">
        <v>205</v>
      </c>
      <c r="E7768" s="228">
        <v>25</v>
      </c>
      <c r="F7768" s="228">
        <v>42174</v>
      </c>
      <c r="G7768" s="228">
        <v>1129</v>
      </c>
      <c r="H7768" s="228">
        <v>1840</v>
      </c>
      <c r="I7768" s="228">
        <v>1993762.2</v>
      </c>
      <c r="J7768" s="228">
        <v>501906.27</v>
      </c>
      <c r="K7768" s="228">
        <v>416442</v>
      </c>
      <c r="L7768" s="228">
        <v>3307780.67</v>
      </c>
    </row>
    <row r="7769" spans="1:12">
      <c r="A7769" s="228">
        <v>2013</v>
      </c>
      <c r="B7769" s="228" t="s">
        <v>194</v>
      </c>
      <c r="C7769" s="228" t="s">
        <v>65</v>
      </c>
      <c r="D7769" s="228" t="s">
        <v>205</v>
      </c>
      <c r="E7769" s="228">
        <v>30</v>
      </c>
      <c r="F7769" s="228">
        <v>50892</v>
      </c>
      <c r="G7769" s="228">
        <v>1388</v>
      </c>
      <c r="H7769" s="228">
        <v>2276</v>
      </c>
      <c r="I7769" s="228">
        <v>2256962.94</v>
      </c>
      <c r="J7769" s="228">
        <v>630935.5</v>
      </c>
      <c r="K7769" s="228">
        <v>388580.08</v>
      </c>
      <c r="L7769" s="228">
        <v>3764757.59</v>
      </c>
    </row>
    <row r="7770" spans="1:12">
      <c r="A7770" s="228">
        <v>2013</v>
      </c>
      <c r="B7770" s="228" t="s">
        <v>194</v>
      </c>
      <c r="C7770" s="228" t="s">
        <v>65</v>
      </c>
      <c r="D7770" s="228" t="s">
        <v>205</v>
      </c>
      <c r="E7770" s="228">
        <v>35</v>
      </c>
      <c r="F7770" s="228">
        <v>48849</v>
      </c>
      <c r="G7770" s="228">
        <v>1610</v>
      </c>
      <c r="H7770" s="228">
        <v>2726</v>
      </c>
      <c r="I7770" s="228">
        <v>2848121.19</v>
      </c>
      <c r="J7770" s="228">
        <v>756528.8</v>
      </c>
      <c r="K7770" s="228">
        <v>522523</v>
      </c>
      <c r="L7770" s="228">
        <v>4651395.1399999997</v>
      </c>
    </row>
    <row r="7771" spans="1:12">
      <c r="A7771" s="228">
        <v>2013</v>
      </c>
      <c r="B7771" s="228" t="s">
        <v>194</v>
      </c>
      <c r="C7771" s="228" t="s">
        <v>65</v>
      </c>
      <c r="D7771" s="228" t="s">
        <v>205</v>
      </c>
      <c r="E7771" s="228">
        <v>40</v>
      </c>
      <c r="F7771" s="228">
        <v>52529</v>
      </c>
      <c r="G7771" s="228">
        <v>2106</v>
      </c>
      <c r="H7771" s="228">
        <v>3474</v>
      </c>
      <c r="I7771" s="228">
        <v>3613233.81</v>
      </c>
      <c r="J7771" s="228">
        <v>997343.78</v>
      </c>
      <c r="K7771" s="228">
        <v>752095</v>
      </c>
      <c r="L7771" s="228">
        <v>6024245.1799999997</v>
      </c>
    </row>
    <row r="7772" spans="1:12">
      <c r="A7772" s="228">
        <v>2013</v>
      </c>
      <c r="B7772" s="228" t="s">
        <v>194</v>
      </c>
      <c r="C7772" s="228" t="s">
        <v>65</v>
      </c>
      <c r="D7772" s="228" t="s">
        <v>205</v>
      </c>
      <c r="E7772" s="228">
        <v>45</v>
      </c>
      <c r="F7772" s="228">
        <v>49409</v>
      </c>
      <c r="G7772" s="228">
        <v>2340</v>
      </c>
      <c r="H7772" s="228">
        <v>4135</v>
      </c>
      <c r="I7772" s="228">
        <v>4501600.16</v>
      </c>
      <c r="J7772" s="228">
        <v>1243494.1200000001</v>
      </c>
      <c r="K7772" s="228">
        <v>890316.15</v>
      </c>
      <c r="L7772" s="228">
        <v>7329116.1200000001</v>
      </c>
    </row>
    <row r="7773" spans="1:12">
      <c r="A7773" s="228">
        <v>2013</v>
      </c>
      <c r="B7773" s="228" t="s">
        <v>194</v>
      </c>
      <c r="C7773" s="228" t="s">
        <v>65</v>
      </c>
      <c r="D7773" s="228" t="s">
        <v>205</v>
      </c>
      <c r="E7773" s="228">
        <v>50</v>
      </c>
      <c r="F7773" s="228">
        <v>50762</v>
      </c>
      <c r="G7773" s="228">
        <v>3151</v>
      </c>
      <c r="H7773" s="228">
        <v>5667</v>
      </c>
      <c r="I7773" s="228">
        <v>6697593.9400000004</v>
      </c>
      <c r="J7773" s="228">
        <v>1830629.76</v>
      </c>
      <c r="K7773" s="228">
        <v>1725864.9</v>
      </c>
      <c r="L7773" s="228">
        <v>11156617.68</v>
      </c>
    </row>
    <row r="7774" spans="1:12">
      <c r="A7774" s="228">
        <v>2013</v>
      </c>
      <c r="B7774" s="228" t="s">
        <v>194</v>
      </c>
      <c r="C7774" s="228" t="s">
        <v>65</v>
      </c>
      <c r="D7774" s="228" t="s">
        <v>205</v>
      </c>
      <c r="E7774" s="228">
        <v>55</v>
      </c>
      <c r="F7774" s="228">
        <v>46050</v>
      </c>
      <c r="G7774" s="228">
        <v>3883</v>
      </c>
      <c r="H7774" s="228">
        <v>7204</v>
      </c>
      <c r="I7774" s="228">
        <v>8606260.2100000009</v>
      </c>
      <c r="J7774" s="228">
        <v>2248656.34</v>
      </c>
      <c r="K7774" s="228">
        <v>2453383.4</v>
      </c>
      <c r="L7774" s="228">
        <v>14318055.439999999</v>
      </c>
    </row>
    <row r="7775" spans="1:12">
      <c r="A7775" s="228">
        <v>2013</v>
      </c>
      <c r="B7775" s="228" t="s">
        <v>194</v>
      </c>
      <c r="C7775" s="228" t="s">
        <v>65</v>
      </c>
      <c r="D7775" s="228" t="s">
        <v>205</v>
      </c>
      <c r="E7775" s="228">
        <v>60</v>
      </c>
      <c r="F7775" s="228">
        <v>40924</v>
      </c>
      <c r="G7775" s="228">
        <v>4805</v>
      </c>
      <c r="H7775" s="228">
        <v>9670</v>
      </c>
      <c r="I7775" s="228">
        <v>11796448.109999999</v>
      </c>
      <c r="J7775" s="228">
        <v>2980988.49</v>
      </c>
      <c r="K7775" s="228">
        <v>3298172.86</v>
      </c>
      <c r="L7775" s="228">
        <v>19329025.77</v>
      </c>
    </row>
    <row r="7776" spans="1:12">
      <c r="A7776" s="228">
        <v>2013</v>
      </c>
      <c r="B7776" s="228" t="s">
        <v>194</v>
      </c>
      <c r="C7776" s="228" t="s">
        <v>65</v>
      </c>
      <c r="D7776" s="228" t="s">
        <v>205</v>
      </c>
      <c r="E7776" s="228">
        <v>65</v>
      </c>
      <c r="F7776" s="228">
        <v>32833</v>
      </c>
      <c r="G7776" s="228">
        <v>4957</v>
      </c>
      <c r="H7776" s="228">
        <v>11480</v>
      </c>
      <c r="I7776" s="228">
        <v>13040717.859999999</v>
      </c>
      <c r="J7776" s="228">
        <v>3227677.04</v>
      </c>
      <c r="K7776" s="228">
        <v>3878944.7</v>
      </c>
      <c r="L7776" s="228">
        <v>21397553.329999998</v>
      </c>
    </row>
    <row r="7777" spans="1:12">
      <c r="A7777" s="228">
        <v>2013</v>
      </c>
      <c r="B7777" s="228" t="s">
        <v>194</v>
      </c>
      <c r="C7777" s="228" t="s">
        <v>65</v>
      </c>
      <c r="D7777" s="228" t="s">
        <v>205</v>
      </c>
      <c r="E7777" s="228">
        <v>70</v>
      </c>
      <c r="F7777" s="228">
        <v>21287</v>
      </c>
      <c r="G7777" s="228">
        <v>3933</v>
      </c>
      <c r="H7777" s="228">
        <v>9642</v>
      </c>
      <c r="I7777" s="228">
        <v>11119675.460000001</v>
      </c>
      <c r="J7777" s="228">
        <v>2831559.92</v>
      </c>
      <c r="K7777" s="228">
        <v>3099712.9</v>
      </c>
      <c r="L7777" s="228">
        <v>17848245.100000001</v>
      </c>
    </row>
    <row r="7778" spans="1:12">
      <c r="A7778" s="228">
        <v>2013</v>
      </c>
      <c r="B7778" s="228" t="s">
        <v>194</v>
      </c>
      <c r="C7778" s="228" t="s">
        <v>65</v>
      </c>
      <c r="D7778" s="228" t="s">
        <v>205</v>
      </c>
      <c r="E7778" s="228">
        <v>75</v>
      </c>
      <c r="F7778" s="228">
        <v>14215</v>
      </c>
      <c r="G7778" s="228">
        <v>3238</v>
      </c>
      <c r="H7778" s="228">
        <v>9130</v>
      </c>
      <c r="I7778" s="228">
        <v>9550541.5099999998</v>
      </c>
      <c r="J7778" s="228">
        <v>2270381.44</v>
      </c>
      <c r="K7778" s="228">
        <v>2654143.1</v>
      </c>
      <c r="L7778" s="228">
        <v>15041936.560000001</v>
      </c>
    </row>
    <row r="7779" spans="1:12">
      <c r="A7779" s="228">
        <v>2013</v>
      </c>
      <c r="B7779" s="228" t="s">
        <v>194</v>
      </c>
      <c r="C7779" s="228" t="s">
        <v>65</v>
      </c>
      <c r="D7779" s="228" t="s">
        <v>205</v>
      </c>
      <c r="E7779" s="228">
        <v>80</v>
      </c>
      <c r="F7779" s="228">
        <v>9311</v>
      </c>
      <c r="G7779" s="228">
        <v>2439</v>
      </c>
      <c r="H7779" s="228">
        <v>9177</v>
      </c>
      <c r="I7779" s="228">
        <v>7947362.4299999997</v>
      </c>
      <c r="J7779" s="228">
        <v>1728101.54</v>
      </c>
      <c r="K7779" s="228">
        <v>1948551</v>
      </c>
      <c r="L7779" s="228">
        <v>12067676.66</v>
      </c>
    </row>
    <row r="7780" spans="1:12">
      <c r="A7780" s="228">
        <v>2013</v>
      </c>
      <c r="B7780" s="228" t="s">
        <v>194</v>
      </c>
      <c r="C7780" s="228" t="s">
        <v>65</v>
      </c>
      <c r="D7780" s="228" t="s">
        <v>205</v>
      </c>
      <c r="E7780" s="228">
        <v>85</v>
      </c>
      <c r="F7780" s="228">
        <v>4406</v>
      </c>
      <c r="G7780" s="228">
        <v>1136</v>
      </c>
      <c r="H7780" s="228">
        <v>5668</v>
      </c>
      <c r="I7780" s="228">
        <v>4146231.95</v>
      </c>
      <c r="J7780" s="228">
        <v>663273.74</v>
      </c>
      <c r="K7780" s="228">
        <v>599140.80000000005</v>
      </c>
      <c r="L7780" s="228">
        <v>5642657.4299999997</v>
      </c>
    </row>
    <row r="7781" spans="1:12">
      <c r="A7781" s="228">
        <v>2013</v>
      </c>
      <c r="B7781" s="228" t="s">
        <v>194</v>
      </c>
      <c r="C7781" s="228" t="s">
        <v>65</v>
      </c>
      <c r="D7781" s="228" t="s">
        <v>205</v>
      </c>
      <c r="E7781" s="228">
        <v>90</v>
      </c>
      <c r="F7781" s="228">
        <v>1008</v>
      </c>
      <c r="G7781" s="228">
        <v>263</v>
      </c>
      <c r="H7781" s="228">
        <v>2640</v>
      </c>
      <c r="I7781" s="228">
        <v>1175660.3</v>
      </c>
      <c r="J7781" s="228">
        <v>140385.53</v>
      </c>
      <c r="K7781" s="228">
        <v>98404</v>
      </c>
      <c r="L7781" s="228">
        <v>1488712.28</v>
      </c>
    </row>
    <row r="7782" spans="1:12">
      <c r="A7782" s="228">
        <v>2013</v>
      </c>
      <c r="B7782" s="228" t="s">
        <v>194</v>
      </c>
      <c r="C7782" s="228" t="s">
        <v>65</v>
      </c>
      <c r="D7782" s="228" t="s">
        <v>205</v>
      </c>
      <c r="E7782" s="228">
        <v>95</v>
      </c>
      <c r="F7782" s="228">
        <v>193</v>
      </c>
      <c r="G7782" s="228">
        <v>30</v>
      </c>
      <c r="H7782" s="228">
        <v>394</v>
      </c>
      <c r="I7782" s="228">
        <v>240163</v>
      </c>
      <c r="J7782" s="228">
        <v>15616</v>
      </c>
      <c r="K7782" s="228">
        <v>7436</v>
      </c>
      <c r="L7782" s="228">
        <v>275448.40000000002</v>
      </c>
    </row>
    <row r="7783" spans="1:12">
      <c r="A7783" s="228">
        <v>2013</v>
      </c>
      <c r="B7783" s="228" t="s">
        <v>194</v>
      </c>
      <c r="C7783" s="228" t="s">
        <v>65</v>
      </c>
      <c r="D7783" s="228" t="s">
        <v>206</v>
      </c>
      <c r="E7783" s="228">
        <v>0</v>
      </c>
      <c r="F7783" s="228">
        <v>40666</v>
      </c>
      <c r="G7783" s="228">
        <v>1019</v>
      </c>
      <c r="H7783" s="228">
        <v>2956</v>
      </c>
      <c r="I7783" s="228">
        <v>2054570.15</v>
      </c>
      <c r="J7783" s="228">
        <v>311906.19</v>
      </c>
      <c r="K7783" s="228">
        <v>27618</v>
      </c>
      <c r="L7783" s="228">
        <v>2589328.41</v>
      </c>
    </row>
    <row r="7784" spans="1:12">
      <c r="A7784" s="228">
        <v>2013</v>
      </c>
      <c r="B7784" s="228" t="s">
        <v>194</v>
      </c>
      <c r="C7784" s="228" t="s">
        <v>65</v>
      </c>
      <c r="D7784" s="228" t="s">
        <v>206</v>
      </c>
      <c r="E7784" s="228">
        <v>5</v>
      </c>
      <c r="F7784" s="228">
        <v>42477</v>
      </c>
      <c r="G7784" s="228">
        <v>487</v>
      </c>
      <c r="H7784" s="228">
        <v>581</v>
      </c>
      <c r="I7784" s="228">
        <v>642415.35</v>
      </c>
      <c r="J7784" s="228">
        <v>170930.48</v>
      </c>
      <c r="K7784" s="228">
        <v>91433</v>
      </c>
      <c r="L7784" s="228">
        <v>1007565.89</v>
      </c>
    </row>
    <row r="7785" spans="1:12">
      <c r="A7785" s="228">
        <v>2013</v>
      </c>
      <c r="B7785" s="228" t="s">
        <v>194</v>
      </c>
      <c r="C7785" s="228" t="s">
        <v>65</v>
      </c>
      <c r="D7785" s="228" t="s">
        <v>206</v>
      </c>
      <c r="E7785" s="228">
        <v>10</v>
      </c>
      <c r="F7785" s="228">
        <v>39909</v>
      </c>
      <c r="G7785" s="228">
        <v>401</v>
      </c>
      <c r="H7785" s="228">
        <v>596</v>
      </c>
      <c r="I7785" s="228">
        <v>573003.75</v>
      </c>
      <c r="J7785" s="228">
        <v>134589.91</v>
      </c>
      <c r="K7785" s="228">
        <v>208915</v>
      </c>
      <c r="L7785" s="228">
        <v>982011.04</v>
      </c>
    </row>
    <row r="7786" spans="1:12">
      <c r="A7786" s="228">
        <v>2013</v>
      </c>
      <c r="B7786" s="228" t="s">
        <v>194</v>
      </c>
      <c r="C7786" s="228" t="s">
        <v>65</v>
      </c>
      <c r="D7786" s="228" t="s">
        <v>206</v>
      </c>
      <c r="E7786" s="228">
        <v>15</v>
      </c>
      <c r="F7786" s="228">
        <v>41115</v>
      </c>
      <c r="G7786" s="228">
        <v>1558</v>
      </c>
      <c r="H7786" s="228">
        <v>3351</v>
      </c>
      <c r="I7786" s="228">
        <v>2979714.65</v>
      </c>
      <c r="J7786" s="228">
        <v>459051.58</v>
      </c>
      <c r="K7786" s="228">
        <v>314282</v>
      </c>
      <c r="L7786" s="228">
        <v>4118380.24</v>
      </c>
    </row>
    <row r="7787" spans="1:12">
      <c r="A7787" s="228">
        <v>2013</v>
      </c>
      <c r="B7787" s="228" t="s">
        <v>194</v>
      </c>
      <c r="C7787" s="228" t="s">
        <v>65</v>
      </c>
      <c r="D7787" s="228" t="s">
        <v>206</v>
      </c>
      <c r="E7787" s="228">
        <v>20</v>
      </c>
      <c r="F7787" s="228">
        <v>38562</v>
      </c>
      <c r="G7787" s="228">
        <v>1707</v>
      </c>
      <c r="H7787" s="228">
        <v>3534</v>
      </c>
      <c r="I7787" s="228">
        <v>3547863.31</v>
      </c>
      <c r="J7787" s="228">
        <v>727348.14</v>
      </c>
      <c r="K7787" s="228">
        <v>385189</v>
      </c>
      <c r="L7787" s="228">
        <v>5149737.17</v>
      </c>
    </row>
    <row r="7788" spans="1:12">
      <c r="A7788" s="228">
        <v>2013</v>
      </c>
      <c r="B7788" s="228" t="s">
        <v>194</v>
      </c>
      <c r="C7788" s="228" t="s">
        <v>65</v>
      </c>
      <c r="D7788" s="228" t="s">
        <v>206</v>
      </c>
      <c r="E7788" s="228">
        <v>25</v>
      </c>
      <c r="F7788" s="228">
        <v>44707</v>
      </c>
      <c r="G7788" s="228">
        <v>2620</v>
      </c>
      <c r="H7788" s="228">
        <v>6295</v>
      </c>
      <c r="I7788" s="228">
        <v>6728163.7999999998</v>
      </c>
      <c r="J7788" s="228">
        <v>1876526.0800000001</v>
      </c>
      <c r="K7788" s="228">
        <v>366194</v>
      </c>
      <c r="L7788" s="228">
        <v>9862319.7100000009</v>
      </c>
    </row>
    <row r="7789" spans="1:12">
      <c r="A7789" s="228">
        <v>2013</v>
      </c>
      <c r="B7789" s="228" t="s">
        <v>194</v>
      </c>
      <c r="C7789" s="228" t="s">
        <v>65</v>
      </c>
      <c r="D7789" s="228" t="s">
        <v>206</v>
      </c>
      <c r="E7789" s="228">
        <v>30</v>
      </c>
      <c r="F7789" s="228">
        <v>52794</v>
      </c>
      <c r="G7789" s="228">
        <v>4098</v>
      </c>
      <c r="H7789" s="228">
        <v>11157</v>
      </c>
      <c r="I7789" s="228">
        <v>11910655.720000001</v>
      </c>
      <c r="J7789" s="228">
        <v>3239654.43</v>
      </c>
      <c r="K7789" s="228">
        <v>746478</v>
      </c>
      <c r="L7789" s="228">
        <v>17316321.079999998</v>
      </c>
    </row>
    <row r="7790" spans="1:12">
      <c r="A7790" s="228">
        <v>2013</v>
      </c>
      <c r="B7790" s="228" t="s">
        <v>194</v>
      </c>
      <c r="C7790" s="228" t="s">
        <v>65</v>
      </c>
      <c r="D7790" s="228" t="s">
        <v>206</v>
      </c>
      <c r="E7790" s="228">
        <v>35</v>
      </c>
      <c r="F7790" s="228">
        <v>49725</v>
      </c>
      <c r="G7790" s="228">
        <v>3959</v>
      </c>
      <c r="H7790" s="228">
        <v>9174</v>
      </c>
      <c r="I7790" s="228">
        <v>9831643.3499999996</v>
      </c>
      <c r="J7790" s="228">
        <v>2493977.85</v>
      </c>
      <c r="K7790" s="228">
        <v>777684</v>
      </c>
      <c r="L7790" s="228">
        <v>14466056.08</v>
      </c>
    </row>
    <row r="7791" spans="1:12">
      <c r="A7791" s="228">
        <v>2013</v>
      </c>
      <c r="B7791" s="228" t="s">
        <v>194</v>
      </c>
      <c r="C7791" s="228" t="s">
        <v>65</v>
      </c>
      <c r="D7791" s="228" t="s">
        <v>206</v>
      </c>
      <c r="E7791" s="228">
        <v>40</v>
      </c>
      <c r="F7791" s="228">
        <v>53368</v>
      </c>
      <c r="G7791" s="228">
        <v>3946</v>
      </c>
      <c r="H7791" s="228">
        <v>7918</v>
      </c>
      <c r="I7791" s="228">
        <v>8421110.2100000009</v>
      </c>
      <c r="J7791" s="228">
        <v>1914113.4</v>
      </c>
      <c r="K7791" s="228">
        <v>964826</v>
      </c>
      <c r="L7791" s="228">
        <v>12682590.85</v>
      </c>
    </row>
    <row r="7792" spans="1:12">
      <c r="A7792" s="228">
        <v>2013</v>
      </c>
      <c r="B7792" s="228" t="s">
        <v>194</v>
      </c>
      <c r="C7792" s="228" t="s">
        <v>65</v>
      </c>
      <c r="D7792" s="228" t="s">
        <v>206</v>
      </c>
      <c r="E7792" s="228">
        <v>45</v>
      </c>
      <c r="F7792" s="228">
        <v>50561</v>
      </c>
      <c r="G7792" s="228">
        <v>3699</v>
      </c>
      <c r="H7792" s="228">
        <v>7578</v>
      </c>
      <c r="I7792" s="228">
        <v>7955960.0899999999</v>
      </c>
      <c r="J7792" s="228">
        <v>1900938.14</v>
      </c>
      <c r="K7792" s="228">
        <v>1321783</v>
      </c>
      <c r="L7792" s="228">
        <v>12544366.960000001</v>
      </c>
    </row>
    <row r="7793" spans="1:12">
      <c r="A7793" s="228">
        <v>2013</v>
      </c>
      <c r="B7793" s="228" t="s">
        <v>194</v>
      </c>
      <c r="C7793" s="228" t="s">
        <v>65</v>
      </c>
      <c r="D7793" s="228" t="s">
        <v>206</v>
      </c>
      <c r="E7793" s="228">
        <v>50</v>
      </c>
      <c r="F7793" s="228">
        <v>51844</v>
      </c>
      <c r="G7793" s="228">
        <v>4483</v>
      </c>
      <c r="H7793" s="228">
        <v>8583</v>
      </c>
      <c r="I7793" s="228">
        <v>9077987.9499999993</v>
      </c>
      <c r="J7793" s="228">
        <v>2230112.92</v>
      </c>
      <c r="K7793" s="228">
        <v>1756388.8</v>
      </c>
      <c r="L7793" s="228">
        <v>14484244.91</v>
      </c>
    </row>
    <row r="7794" spans="1:12">
      <c r="A7794" s="228">
        <v>2013</v>
      </c>
      <c r="B7794" s="228" t="s">
        <v>194</v>
      </c>
      <c r="C7794" s="228" t="s">
        <v>65</v>
      </c>
      <c r="D7794" s="228" t="s">
        <v>206</v>
      </c>
      <c r="E7794" s="228">
        <v>55</v>
      </c>
      <c r="F7794" s="228">
        <v>47804</v>
      </c>
      <c r="G7794" s="228">
        <v>4759</v>
      </c>
      <c r="H7794" s="228">
        <v>8934</v>
      </c>
      <c r="I7794" s="228">
        <v>9383474.1300000008</v>
      </c>
      <c r="J7794" s="228">
        <v>2377438.64</v>
      </c>
      <c r="K7794" s="228">
        <v>2088310</v>
      </c>
      <c r="L7794" s="228">
        <v>15200493.66</v>
      </c>
    </row>
    <row r="7795" spans="1:12">
      <c r="A7795" s="228">
        <v>2013</v>
      </c>
      <c r="B7795" s="228" t="s">
        <v>194</v>
      </c>
      <c r="C7795" s="228" t="s">
        <v>65</v>
      </c>
      <c r="D7795" s="228" t="s">
        <v>206</v>
      </c>
      <c r="E7795" s="228">
        <v>60</v>
      </c>
      <c r="F7795" s="228">
        <v>41806</v>
      </c>
      <c r="G7795" s="228">
        <v>4737</v>
      </c>
      <c r="H7795" s="228">
        <v>9584</v>
      </c>
      <c r="I7795" s="228">
        <v>10047892.1</v>
      </c>
      <c r="J7795" s="228">
        <v>2610162.75</v>
      </c>
      <c r="K7795" s="228">
        <v>2363628.9</v>
      </c>
      <c r="L7795" s="228">
        <v>16175874.9</v>
      </c>
    </row>
    <row r="7796" spans="1:12">
      <c r="A7796" s="228">
        <v>2013</v>
      </c>
      <c r="B7796" s="228" t="s">
        <v>194</v>
      </c>
      <c r="C7796" s="228" t="s">
        <v>65</v>
      </c>
      <c r="D7796" s="228" t="s">
        <v>206</v>
      </c>
      <c r="E7796" s="228">
        <v>65</v>
      </c>
      <c r="F7796" s="228">
        <v>32924</v>
      </c>
      <c r="G7796" s="228">
        <v>4554</v>
      </c>
      <c r="H7796" s="228">
        <v>9655</v>
      </c>
      <c r="I7796" s="228">
        <v>10505508.539999999</v>
      </c>
      <c r="J7796" s="228">
        <v>2807223.78</v>
      </c>
      <c r="K7796" s="228">
        <v>3108947.15</v>
      </c>
      <c r="L7796" s="228">
        <v>17410753.510000002</v>
      </c>
    </row>
    <row r="7797" spans="1:12">
      <c r="A7797" s="228">
        <v>2013</v>
      </c>
      <c r="B7797" s="228" t="s">
        <v>194</v>
      </c>
      <c r="C7797" s="228" t="s">
        <v>65</v>
      </c>
      <c r="D7797" s="228" t="s">
        <v>206</v>
      </c>
      <c r="E7797" s="228">
        <v>70</v>
      </c>
      <c r="F7797" s="228">
        <v>21807</v>
      </c>
      <c r="G7797" s="228">
        <v>3729</v>
      </c>
      <c r="H7797" s="228">
        <v>9607</v>
      </c>
      <c r="I7797" s="228">
        <v>10018122.18</v>
      </c>
      <c r="J7797" s="228">
        <v>2533388.7200000002</v>
      </c>
      <c r="K7797" s="228">
        <v>2824203.53</v>
      </c>
      <c r="L7797" s="228">
        <v>16074430.789999999</v>
      </c>
    </row>
    <row r="7798" spans="1:12">
      <c r="A7798" s="228">
        <v>2013</v>
      </c>
      <c r="B7798" s="228" t="s">
        <v>194</v>
      </c>
      <c r="C7798" s="228" t="s">
        <v>65</v>
      </c>
      <c r="D7798" s="228" t="s">
        <v>206</v>
      </c>
      <c r="E7798" s="228">
        <v>75</v>
      </c>
      <c r="F7798" s="228">
        <v>15693</v>
      </c>
      <c r="G7798" s="228">
        <v>3231</v>
      </c>
      <c r="H7798" s="228">
        <v>10420</v>
      </c>
      <c r="I7798" s="228">
        <v>9568321.5800000001</v>
      </c>
      <c r="J7798" s="228">
        <v>2123713.9700000002</v>
      </c>
      <c r="K7798" s="228">
        <v>2400166.0499999998</v>
      </c>
      <c r="L7798" s="228">
        <v>14594411.93</v>
      </c>
    </row>
    <row r="7799" spans="1:12">
      <c r="A7799" s="228">
        <v>2013</v>
      </c>
      <c r="B7799" s="228" t="s">
        <v>194</v>
      </c>
      <c r="C7799" s="228" t="s">
        <v>65</v>
      </c>
      <c r="D7799" s="228" t="s">
        <v>206</v>
      </c>
      <c r="E7799" s="228">
        <v>80</v>
      </c>
      <c r="F7799" s="228">
        <v>11279</v>
      </c>
      <c r="G7799" s="228">
        <v>2314</v>
      </c>
      <c r="H7799" s="228">
        <v>11126</v>
      </c>
      <c r="I7799" s="228">
        <v>8685227.3800000008</v>
      </c>
      <c r="J7799" s="228">
        <v>1544510.93</v>
      </c>
      <c r="K7799" s="228">
        <v>1761417.71</v>
      </c>
      <c r="L7799" s="228">
        <v>12422463.460000001</v>
      </c>
    </row>
    <row r="7800" spans="1:12">
      <c r="A7800" s="228">
        <v>2013</v>
      </c>
      <c r="B7800" s="228" t="s">
        <v>194</v>
      </c>
      <c r="C7800" s="228" t="s">
        <v>65</v>
      </c>
      <c r="D7800" s="228" t="s">
        <v>206</v>
      </c>
      <c r="E7800" s="228">
        <v>85</v>
      </c>
      <c r="F7800" s="228">
        <v>6631</v>
      </c>
      <c r="G7800" s="228">
        <v>1326</v>
      </c>
      <c r="H7800" s="228">
        <v>8337</v>
      </c>
      <c r="I7800" s="228">
        <v>5262533.57</v>
      </c>
      <c r="J7800" s="228">
        <v>818166.01</v>
      </c>
      <c r="K7800" s="228">
        <v>772799.75</v>
      </c>
      <c r="L7800" s="228">
        <v>7094254.7599999998</v>
      </c>
    </row>
    <row r="7801" spans="1:12">
      <c r="A7801" s="228">
        <v>2013</v>
      </c>
      <c r="B7801" s="228" t="s">
        <v>194</v>
      </c>
      <c r="C7801" s="228" t="s">
        <v>65</v>
      </c>
      <c r="D7801" s="228" t="s">
        <v>206</v>
      </c>
      <c r="E7801" s="228">
        <v>90</v>
      </c>
      <c r="F7801" s="228">
        <v>2715</v>
      </c>
      <c r="G7801" s="228">
        <v>625</v>
      </c>
      <c r="H7801" s="228">
        <v>4644</v>
      </c>
      <c r="I7801" s="228">
        <v>2621917.4300000002</v>
      </c>
      <c r="J7801" s="228">
        <v>305612.56</v>
      </c>
      <c r="K7801" s="228">
        <v>250324.5</v>
      </c>
      <c r="L7801" s="228">
        <v>3287456.34</v>
      </c>
    </row>
    <row r="7802" spans="1:12">
      <c r="A7802" s="228">
        <v>2013</v>
      </c>
      <c r="B7802" s="228" t="s">
        <v>194</v>
      </c>
      <c r="C7802" s="228" t="s">
        <v>65</v>
      </c>
      <c r="D7802" s="228" t="s">
        <v>206</v>
      </c>
      <c r="E7802" s="228">
        <v>95</v>
      </c>
      <c r="F7802" s="228">
        <v>660</v>
      </c>
      <c r="G7802" s="228">
        <v>127</v>
      </c>
      <c r="H7802" s="228">
        <v>1816</v>
      </c>
      <c r="I7802" s="228">
        <v>731706.1</v>
      </c>
      <c r="J7802" s="228">
        <v>56340.73</v>
      </c>
      <c r="K7802" s="228">
        <v>42609.25</v>
      </c>
      <c r="L7802" s="228">
        <v>858079.88</v>
      </c>
    </row>
    <row r="7803" spans="1:12">
      <c r="A7803" s="228">
        <v>2013</v>
      </c>
      <c r="B7803" s="228" t="s">
        <v>194</v>
      </c>
      <c r="C7803" s="228" t="s">
        <v>66</v>
      </c>
      <c r="D7803" s="228" t="s">
        <v>205</v>
      </c>
      <c r="E7803" s="228">
        <v>0</v>
      </c>
      <c r="F7803" s="228">
        <v>5360</v>
      </c>
      <c r="G7803" s="228">
        <v>160</v>
      </c>
      <c r="H7803" s="228">
        <v>879</v>
      </c>
      <c r="I7803" s="228">
        <v>513286.1</v>
      </c>
      <c r="J7803" s="228">
        <v>58970.9</v>
      </c>
      <c r="K7803" s="228">
        <v>26241</v>
      </c>
      <c r="L7803" s="228">
        <v>639152.19999999995</v>
      </c>
    </row>
    <row r="7804" spans="1:12">
      <c r="A7804" s="228">
        <v>2013</v>
      </c>
      <c r="B7804" s="228" t="s">
        <v>194</v>
      </c>
      <c r="C7804" s="228" t="s">
        <v>66</v>
      </c>
      <c r="D7804" s="228" t="s">
        <v>205</v>
      </c>
      <c r="E7804" s="228">
        <v>5</v>
      </c>
      <c r="F7804" s="228">
        <v>6195</v>
      </c>
      <c r="G7804" s="228">
        <v>102</v>
      </c>
      <c r="H7804" s="228">
        <v>205</v>
      </c>
      <c r="I7804" s="228">
        <v>108271.98</v>
      </c>
      <c r="J7804" s="228">
        <v>22973.65</v>
      </c>
      <c r="K7804" s="228">
        <v>33236</v>
      </c>
      <c r="L7804" s="228">
        <v>195712.38</v>
      </c>
    </row>
    <row r="7805" spans="1:12">
      <c r="A7805" s="228">
        <v>2013</v>
      </c>
      <c r="B7805" s="228" t="s">
        <v>194</v>
      </c>
      <c r="C7805" s="228" t="s">
        <v>66</v>
      </c>
      <c r="D7805" s="228" t="s">
        <v>205</v>
      </c>
      <c r="E7805" s="228">
        <v>10</v>
      </c>
      <c r="F7805" s="228">
        <v>6358</v>
      </c>
      <c r="G7805" s="228">
        <v>88</v>
      </c>
      <c r="H7805" s="228">
        <v>162</v>
      </c>
      <c r="I7805" s="228">
        <v>104789.25</v>
      </c>
      <c r="J7805" s="228">
        <v>30802.38</v>
      </c>
      <c r="K7805" s="228">
        <v>51548</v>
      </c>
      <c r="L7805" s="228">
        <v>206830.61</v>
      </c>
    </row>
    <row r="7806" spans="1:12">
      <c r="A7806" s="228">
        <v>2013</v>
      </c>
      <c r="B7806" s="228" t="s">
        <v>194</v>
      </c>
      <c r="C7806" s="228" t="s">
        <v>66</v>
      </c>
      <c r="D7806" s="228" t="s">
        <v>205</v>
      </c>
      <c r="E7806" s="228">
        <v>15</v>
      </c>
      <c r="F7806" s="228">
        <v>7216</v>
      </c>
      <c r="G7806" s="228">
        <v>184</v>
      </c>
      <c r="H7806" s="228">
        <v>484</v>
      </c>
      <c r="I7806" s="228">
        <v>330327.03999999998</v>
      </c>
      <c r="J7806" s="228">
        <v>72689.59</v>
      </c>
      <c r="K7806" s="228">
        <v>34396</v>
      </c>
      <c r="L7806" s="228">
        <v>465119.07</v>
      </c>
    </row>
    <row r="7807" spans="1:12">
      <c r="A7807" s="228">
        <v>2013</v>
      </c>
      <c r="B7807" s="228" t="s">
        <v>194</v>
      </c>
      <c r="C7807" s="228" t="s">
        <v>66</v>
      </c>
      <c r="D7807" s="228" t="s">
        <v>205</v>
      </c>
      <c r="E7807" s="228">
        <v>20</v>
      </c>
      <c r="F7807" s="228">
        <v>6146</v>
      </c>
      <c r="G7807" s="228">
        <v>191</v>
      </c>
      <c r="H7807" s="228">
        <v>345</v>
      </c>
      <c r="I7807" s="228">
        <v>322733.21000000002</v>
      </c>
      <c r="J7807" s="228">
        <v>76600</v>
      </c>
      <c r="K7807" s="228">
        <v>27826</v>
      </c>
      <c r="L7807" s="228">
        <v>473677.64</v>
      </c>
    </row>
    <row r="7808" spans="1:12">
      <c r="A7808" s="228">
        <v>2013</v>
      </c>
      <c r="B7808" s="228" t="s">
        <v>194</v>
      </c>
      <c r="C7808" s="228" t="s">
        <v>66</v>
      </c>
      <c r="D7808" s="228" t="s">
        <v>205</v>
      </c>
      <c r="E7808" s="228">
        <v>25</v>
      </c>
      <c r="F7808" s="228">
        <v>4113</v>
      </c>
      <c r="G7808" s="228">
        <v>138</v>
      </c>
      <c r="H7808" s="228">
        <v>264</v>
      </c>
      <c r="I7808" s="228">
        <v>286612.71999999997</v>
      </c>
      <c r="J7808" s="228">
        <v>75660.89</v>
      </c>
      <c r="K7808" s="228">
        <v>88568</v>
      </c>
      <c r="L7808" s="228">
        <v>506586.21</v>
      </c>
    </row>
    <row r="7809" spans="1:12">
      <c r="A7809" s="228">
        <v>2013</v>
      </c>
      <c r="B7809" s="228" t="s">
        <v>194</v>
      </c>
      <c r="C7809" s="228" t="s">
        <v>66</v>
      </c>
      <c r="D7809" s="228" t="s">
        <v>205</v>
      </c>
      <c r="E7809" s="228">
        <v>30</v>
      </c>
      <c r="F7809" s="228">
        <v>5332</v>
      </c>
      <c r="G7809" s="228">
        <v>212</v>
      </c>
      <c r="H7809" s="228">
        <v>528</v>
      </c>
      <c r="I7809" s="228">
        <v>437686.55</v>
      </c>
      <c r="J7809" s="228">
        <v>93835.25</v>
      </c>
      <c r="K7809" s="228">
        <v>56652</v>
      </c>
      <c r="L7809" s="228">
        <v>649271.1</v>
      </c>
    </row>
    <row r="7810" spans="1:12">
      <c r="A7810" s="228">
        <v>2013</v>
      </c>
      <c r="B7810" s="228" t="s">
        <v>194</v>
      </c>
      <c r="C7810" s="228" t="s">
        <v>66</v>
      </c>
      <c r="D7810" s="228" t="s">
        <v>205</v>
      </c>
      <c r="E7810" s="228">
        <v>35</v>
      </c>
      <c r="F7810" s="228">
        <v>5574</v>
      </c>
      <c r="G7810" s="228">
        <v>302</v>
      </c>
      <c r="H7810" s="228">
        <v>761</v>
      </c>
      <c r="I7810" s="228">
        <v>571895.93000000005</v>
      </c>
      <c r="J7810" s="228">
        <v>130827.64</v>
      </c>
      <c r="K7810" s="228">
        <v>132367</v>
      </c>
      <c r="L7810" s="228">
        <v>946584.21</v>
      </c>
    </row>
    <row r="7811" spans="1:12">
      <c r="A7811" s="228">
        <v>2013</v>
      </c>
      <c r="B7811" s="228" t="s">
        <v>194</v>
      </c>
      <c r="C7811" s="228" t="s">
        <v>66</v>
      </c>
      <c r="D7811" s="228" t="s">
        <v>205</v>
      </c>
      <c r="E7811" s="228">
        <v>40</v>
      </c>
      <c r="F7811" s="228">
        <v>6961</v>
      </c>
      <c r="G7811" s="228">
        <v>375</v>
      </c>
      <c r="H7811" s="228">
        <v>749</v>
      </c>
      <c r="I7811" s="228">
        <v>595233.26</v>
      </c>
      <c r="J7811" s="228">
        <v>199186.8</v>
      </c>
      <c r="K7811" s="228">
        <v>148699</v>
      </c>
      <c r="L7811" s="228">
        <v>1042192.26</v>
      </c>
    </row>
    <row r="7812" spans="1:12">
      <c r="A7812" s="228">
        <v>2013</v>
      </c>
      <c r="B7812" s="228" t="s">
        <v>194</v>
      </c>
      <c r="C7812" s="228" t="s">
        <v>66</v>
      </c>
      <c r="D7812" s="228" t="s">
        <v>205</v>
      </c>
      <c r="E7812" s="228">
        <v>45</v>
      </c>
      <c r="F7812" s="228">
        <v>7207</v>
      </c>
      <c r="G7812" s="228">
        <v>411</v>
      </c>
      <c r="H7812" s="228">
        <v>928</v>
      </c>
      <c r="I7812" s="228">
        <v>743605.56</v>
      </c>
      <c r="J7812" s="228">
        <v>195843.75</v>
      </c>
      <c r="K7812" s="228">
        <v>125522</v>
      </c>
      <c r="L7812" s="228">
        <v>1175085.6000000001</v>
      </c>
    </row>
    <row r="7813" spans="1:12">
      <c r="A7813" s="228">
        <v>2013</v>
      </c>
      <c r="B7813" s="228" t="s">
        <v>194</v>
      </c>
      <c r="C7813" s="228" t="s">
        <v>66</v>
      </c>
      <c r="D7813" s="228" t="s">
        <v>205</v>
      </c>
      <c r="E7813" s="228">
        <v>50</v>
      </c>
      <c r="F7813" s="228">
        <v>9162</v>
      </c>
      <c r="G7813" s="228">
        <v>787</v>
      </c>
      <c r="H7813" s="228">
        <v>1457</v>
      </c>
      <c r="I7813" s="228">
        <v>1431772.27</v>
      </c>
      <c r="J7813" s="228">
        <v>402936.39</v>
      </c>
      <c r="K7813" s="228">
        <v>483132.25</v>
      </c>
      <c r="L7813" s="228">
        <v>2512807.31</v>
      </c>
    </row>
    <row r="7814" spans="1:12">
      <c r="A7814" s="228">
        <v>2013</v>
      </c>
      <c r="B7814" s="228" t="s">
        <v>194</v>
      </c>
      <c r="C7814" s="228" t="s">
        <v>66</v>
      </c>
      <c r="D7814" s="228" t="s">
        <v>205</v>
      </c>
      <c r="E7814" s="228">
        <v>55</v>
      </c>
      <c r="F7814" s="228">
        <v>9489</v>
      </c>
      <c r="G7814" s="228">
        <v>1108</v>
      </c>
      <c r="H7814" s="228">
        <v>2316</v>
      </c>
      <c r="I7814" s="228">
        <v>2058749.16</v>
      </c>
      <c r="J7814" s="228">
        <v>563818.34</v>
      </c>
      <c r="K7814" s="228">
        <v>622740.25</v>
      </c>
      <c r="L7814" s="228">
        <v>3484702.87</v>
      </c>
    </row>
    <row r="7815" spans="1:12">
      <c r="A7815" s="228">
        <v>2013</v>
      </c>
      <c r="B7815" s="228" t="s">
        <v>194</v>
      </c>
      <c r="C7815" s="228" t="s">
        <v>66</v>
      </c>
      <c r="D7815" s="228" t="s">
        <v>205</v>
      </c>
      <c r="E7815" s="228">
        <v>60</v>
      </c>
      <c r="F7815" s="228">
        <v>9422</v>
      </c>
      <c r="G7815" s="228">
        <v>1236</v>
      </c>
      <c r="H7815" s="228">
        <v>3013</v>
      </c>
      <c r="I7815" s="228">
        <v>2641399.14</v>
      </c>
      <c r="J7815" s="228">
        <v>697920.84</v>
      </c>
      <c r="K7815" s="228">
        <v>784630.25</v>
      </c>
      <c r="L7815" s="228">
        <v>4392312.8</v>
      </c>
    </row>
    <row r="7816" spans="1:12">
      <c r="A7816" s="228">
        <v>2013</v>
      </c>
      <c r="B7816" s="228" t="s">
        <v>194</v>
      </c>
      <c r="C7816" s="228" t="s">
        <v>66</v>
      </c>
      <c r="D7816" s="228" t="s">
        <v>205</v>
      </c>
      <c r="E7816" s="228">
        <v>65</v>
      </c>
      <c r="F7816" s="228">
        <v>8077</v>
      </c>
      <c r="G7816" s="228">
        <v>1329</v>
      </c>
      <c r="H7816" s="228">
        <v>3290</v>
      </c>
      <c r="I7816" s="228">
        <v>2854080.86</v>
      </c>
      <c r="J7816" s="228">
        <v>753982.17</v>
      </c>
      <c r="K7816" s="228">
        <v>836950</v>
      </c>
      <c r="L7816" s="228">
        <v>4662803.08</v>
      </c>
    </row>
    <row r="7817" spans="1:12">
      <c r="A7817" s="228">
        <v>2013</v>
      </c>
      <c r="B7817" s="228" t="s">
        <v>194</v>
      </c>
      <c r="C7817" s="228" t="s">
        <v>66</v>
      </c>
      <c r="D7817" s="228" t="s">
        <v>205</v>
      </c>
      <c r="E7817" s="228">
        <v>70</v>
      </c>
      <c r="F7817" s="228">
        <v>5636</v>
      </c>
      <c r="G7817" s="228">
        <v>1344</v>
      </c>
      <c r="H7817" s="228">
        <v>3414</v>
      </c>
      <c r="I7817" s="228">
        <v>2772748.45</v>
      </c>
      <c r="J7817" s="228">
        <v>694081.94</v>
      </c>
      <c r="K7817" s="228">
        <v>958528.8</v>
      </c>
      <c r="L7817" s="228">
        <v>4605964.59</v>
      </c>
    </row>
    <row r="7818" spans="1:12">
      <c r="A7818" s="228">
        <v>2013</v>
      </c>
      <c r="B7818" s="228" t="s">
        <v>194</v>
      </c>
      <c r="C7818" s="228" t="s">
        <v>66</v>
      </c>
      <c r="D7818" s="228" t="s">
        <v>205</v>
      </c>
      <c r="E7818" s="228">
        <v>75</v>
      </c>
      <c r="F7818" s="228">
        <v>3740</v>
      </c>
      <c r="G7818" s="228">
        <v>1146</v>
      </c>
      <c r="H7818" s="228">
        <v>3571</v>
      </c>
      <c r="I7818" s="228">
        <v>2504678.65</v>
      </c>
      <c r="J7818" s="228">
        <v>500021.81</v>
      </c>
      <c r="K7818" s="228">
        <v>902392.8</v>
      </c>
      <c r="L7818" s="228">
        <v>4066121.84</v>
      </c>
    </row>
    <row r="7819" spans="1:12">
      <c r="A7819" s="228">
        <v>2013</v>
      </c>
      <c r="B7819" s="228" t="s">
        <v>194</v>
      </c>
      <c r="C7819" s="228" t="s">
        <v>66</v>
      </c>
      <c r="D7819" s="228" t="s">
        <v>205</v>
      </c>
      <c r="E7819" s="228">
        <v>80</v>
      </c>
      <c r="F7819" s="228">
        <v>2683</v>
      </c>
      <c r="G7819" s="228">
        <v>871</v>
      </c>
      <c r="H7819" s="228">
        <v>3334</v>
      </c>
      <c r="I7819" s="228">
        <v>2406455.9500000002</v>
      </c>
      <c r="J7819" s="228">
        <v>418830.98</v>
      </c>
      <c r="K7819" s="228">
        <v>610820.05000000005</v>
      </c>
      <c r="L7819" s="228">
        <v>3535166.85</v>
      </c>
    </row>
    <row r="7820" spans="1:12">
      <c r="A7820" s="228">
        <v>2013</v>
      </c>
      <c r="B7820" s="228" t="s">
        <v>194</v>
      </c>
      <c r="C7820" s="228" t="s">
        <v>66</v>
      </c>
      <c r="D7820" s="228" t="s">
        <v>205</v>
      </c>
      <c r="E7820" s="228">
        <v>85</v>
      </c>
      <c r="F7820" s="228">
        <v>1139</v>
      </c>
      <c r="G7820" s="228">
        <v>412</v>
      </c>
      <c r="H7820" s="228">
        <v>1920</v>
      </c>
      <c r="I7820" s="228">
        <v>1132891.6499999999</v>
      </c>
      <c r="J7820" s="228">
        <v>178734.06</v>
      </c>
      <c r="K7820" s="228">
        <v>187383</v>
      </c>
      <c r="L7820" s="228">
        <v>1538023.01</v>
      </c>
    </row>
    <row r="7821" spans="1:12">
      <c r="A7821" s="228">
        <v>2013</v>
      </c>
      <c r="B7821" s="228" t="s">
        <v>194</v>
      </c>
      <c r="C7821" s="228" t="s">
        <v>66</v>
      </c>
      <c r="D7821" s="228" t="s">
        <v>205</v>
      </c>
      <c r="E7821" s="228">
        <v>90</v>
      </c>
      <c r="F7821" s="228">
        <v>218</v>
      </c>
      <c r="G7821" s="228">
        <v>51</v>
      </c>
      <c r="H7821" s="228">
        <v>308</v>
      </c>
      <c r="I7821" s="228">
        <v>169987.43</v>
      </c>
      <c r="J7821" s="228">
        <v>22373.3</v>
      </c>
      <c r="K7821" s="228">
        <v>24486</v>
      </c>
      <c r="L7821" s="228">
        <v>221687.73</v>
      </c>
    </row>
    <row r="7822" spans="1:12">
      <c r="A7822" s="228">
        <v>2013</v>
      </c>
      <c r="B7822" s="228" t="s">
        <v>194</v>
      </c>
      <c r="C7822" s="228" t="s">
        <v>66</v>
      </c>
      <c r="D7822" s="228" t="s">
        <v>205</v>
      </c>
      <c r="E7822" s="228">
        <v>95</v>
      </c>
      <c r="F7822" s="228">
        <v>36</v>
      </c>
      <c r="G7822" s="228">
        <v>15</v>
      </c>
      <c r="H7822" s="228">
        <v>77</v>
      </c>
      <c r="I7822" s="228">
        <v>59714.54</v>
      </c>
      <c r="J7822" s="228">
        <v>8483.7000000000007</v>
      </c>
      <c r="K7822" s="228">
        <v>614</v>
      </c>
      <c r="L7822" s="228">
        <v>69548.84</v>
      </c>
    </row>
    <row r="7823" spans="1:12">
      <c r="A7823" s="228">
        <v>2013</v>
      </c>
      <c r="B7823" s="228" t="s">
        <v>194</v>
      </c>
      <c r="C7823" s="228" t="s">
        <v>66</v>
      </c>
      <c r="D7823" s="228" t="s">
        <v>206</v>
      </c>
      <c r="E7823" s="228">
        <v>0</v>
      </c>
      <c r="F7823" s="228">
        <v>5069</v>
      </c>
      <c r="G7823" s="228">
        <v>115</v>
      </c>
      <c r="H7823" s="228">
        <v>443</v>
      </c>
      <c r="I7823" s="228">
        <v>283977.34000000003</v>
      </c>
      <c r="J7823" s="228">
        <v>32471.3</v>
      </c>
      <c r="K7823" s="228">
        <v>343</v>
      </c>
      <c r="L7823" s="228">
        <v>335479.51</v>
      </c>
    </row>
    <row r="7824" spans="1:12">
      <c r="A7824" s="228">
        <v>2013</v>
      </c>
      <c r="B7824" s="228" t="s">
        <v>194</v>
      </c>
      <c r="C7824" s="228" t="s">
        <v>66</v>
      </c>
      <c r="D7824" s="228" t="s">
        <v>206</v>
      </c>
      <c r="E7824" s="228">
        <v>5</v>
      </c>
      <c r="F7824" s="228">
        <v>5802</v>
      </c>
      <c r="G7824" s="228">
        <v>83</v>
      </c>
      <c r="H7824" s="228">
        <v>95</v>
      </c>
      <c r="I7824" s="228">
        <v>74744.05</v>
      </c>
      <c r="J7824" s="228">
        <v>24298.77</v>
      </c>
      <c r="K7824" s="228">
        <v>414</v>
      </c>
      <c r="L7824" s="228">
        <v>116082.34</v>
      </c>
    </row>
    <row r="7825" spans="1:12">
      <c r="A7825" s="228">
        <v>2013</v>
      </c>
      <c r="B7825" s="228" t="s">
        <v>194</v>
      </c>
      <c r="C7825" s="228" t="s">
        <v>66</v>
      </c>
      <c r="D7825" s="228" t="s">
        <v>206</v>
      </c>
      <c r="E7825" s="228">
        <v>10</v>
      </c>
      <c r="F7825" s="228">
        <v>6037</v>
      </c>
      <c r="G7825" s="228">
        <v>78</v>
      </c>
      <c r="H7825" s="228">
        <v>158</v>
      </c>
      <c r="I7825" s="228">
        <v>126296.68</v>
      </c>
      <c r="J7825" s="228">
        <v>34805.129999999997</v>
      </c>
      <c r="K7825" s="228">
        <v>89737</v>
      </c>
      <c r="L7825" s="228">
        <v>269091.93</v>
      </c>
    </row>
    <row r="7826" spans="1:12">
      <c r="A7826" s="228">
        <v>2013</v>
      </c>
      <c r="B7826" s="228" t="s">
        <v>194</v>
      </c>
      <c r="C7826" s="228" t="s">
        <v>66</v>
      </c>
      <c r="D7826" s="228" t="s">
        <v>206</v>
      </c>
      <c r="E7826" s="228">
        <v>15</v>
      </c>
      <c r="F7826" s="228">
        <v>6730</v>
      </c>
      <c r="G7826" s="228">
        <v>238</v>
      </c>
      <c r="H7826" s="228">
        <v>475</v>
      </c>
      <c r="I7826" s="228">
        <v>424516.2</v>
      </c>
      <c r="J7826" s="228">
        <v>101478.45</v>
      </c>
      <c r="K7826" s="228">
        <v>77537</v>
      </c>
      <c r="L7826" s="228">
        <v>657377.31000000006</v>
      </c>
    </row>
    <row r="7827" spans="1:12">
      <c r="A7827" s="228">
        <v>2013</v>
      </c>
      <c r="B7827" s="228" t="s">
        <v>194</v>
      </c>
      <c r="C7827" s="228" t="s">
        <v>66</v>
      </c>
      <c r="D7827" s="228" t="s">
        <v>206</v>
      </c>
      <c r="E7827" s="228">
        <v>20</v>
      </c>
      <c r="F7827" s="228">
        <v>6307</v>
      </c>
      <c r="G7827" s="228">
        <v>359</v>
      </c>
      <c r="H7827" s="228">
        <v>1013</v>
      </c>
      <c r="I7827" s="228">
        <v>778699.72</v>
      </c>
      <c r="J7827" s="228">
        <v>151463.98000000001</v>
      </c>
      <c r="K7827" s="228">
        <v>28416</v>
      </c>
      <c r="L7827" s="228">
        <v>1055840.1000000001</v>
      </c>
    </row>
    <row r="7828" spans="1:12">
      <c r="A7828" s="228">
        <v>2013</v>
      </c>
      <c r="B7828" s="228" t="s">
        <v>194</v>
      </c>
      <c r="C7828" s="228" t="s">
        <v>66</v>
      </c>
      <c r="D7828" s="228" t="s">
        <v>206</v>
      </c>
      <c r="E7828" s="228">
        <v>25</v>
      </c>
      <c r="F7828" s="228">
        <v>4931</v>
      </c>
      <c r="G7828" s="228">
        <v>483</v>
      </c>
      <c r="H7828" s="228">
        <v>1946</v>
      </c>
      <c r="I7828" s="228">
        <v>1413640.02</v>
      </c>
      <c r="J7828" s="228">
        <v>294215.56</v>
      </c>
      <c r="K7828" s="228">
        <v>58167</v>
      </c>
      <c r="L7828" s="228">
        <v>1917984.2</v>
      </c>
    </row>
    <row r="7829" spans="1:12">
      <c r="A7829" s="228">
        <v>2013</v>
      </c>
      <c r="B7829" s="228" t="s">
        <v>194</v>
      </c>
      <c r="C7829" s="228" t="s">
        <v>66</v>
      </c>
      <c r="D7829" s="228" t="s">
        <v>206</v>
      </c>
      <c r="E7829" s="228">
        <v>30</v>
      </c>
      <c r="F7829" s="228">
        <v>6189</v>
      </c>
      <c r="G7829" s="228">
        <v>688</v>
      </c>
      <c r="H7829" s="228">
        <v>2261</v>
      </c>
      <c r="I7829" s="228">
        <v>1759016.77</v>
      </c>
      <c r="J7829" s="228">
        <v>411396.83</v>
      </c>
      <c r="K7829" s="228">
        <v>138872</v>
      </c>
      <c r="L7829" s="228">
        <v>2493068.42</v>
      </c>
    </row>
    <row r="7830" spans="1:12">
      <c r="A7830" s="228">
        <v>2013</v>
      </c>
      <c r="B7830" s="228" t="s">
        <v>194</v>
      </c>
      <c r="C7830" s="228" t="s">
        <v>66</v>
      </c>
      <c r="D7830" s="228" t="s">
        <v>206</v>
      </c>
      <c r="E7830" s="228">
        <v>35</v>
      </c>
      <c r="F7830" s="228">
        <v>6552</v>
      </c>
      <c r="G7830" s="228">
        <v>660</v>
      </c>
      <c r="H7830" s="228">
        <v>1871</v>
      </c>
      <c r="I7830" s="228">
        <v>1462605.3</v>
      </c>
      <c r="J7830" s="228">
        <v>336089.81</v>
      </c>
      <c r="K7830" s="228">
        <v>98252</v>
      </c>
      <c r="L7830" s="228">
        <v>2099532.14</v>
      </c>
    </row>
    <row r="7831" spans="1:12">
      <c r="A7831" s="228">
        <v>2013</v>
      </c>
      <c r="B7831" s="228" t="s">
        <v>194</v>
      </c>
      <c r="C7831" s="228" t="s">
        <v>66</v>
      </c>
      <c r="D7831" s="228" t="s">
        <v>206</v>
      </c>
      <c r="E7831" s="228">
        <v>40</v>
      </c>
      <c r="F7831" s="228">
        <v>8146</v>
      </c>
      <c r="G7831" s="228">
        <v>647</v>
      </c>
      <c r="H7831" s="228">
        <v>1420</v>
      </c>
      <c r="I7831" s="228">
        <v>1249835.93</v>
      </c>
      <c r="J7831" s="228">
        <v>326265.55</v>
      </c>
      <c r="K7831" s="228">
        <v>147708</v>
      </c>
      <c r="L7831" s="228">
        <v>1932460.45</v>
      </c>
    </row>
    <row r="7832" spans="1:12">
      <c r="A7832" s="228">
        <v>2013</v>
      </c>
      <c r="B7832" s="228" t="s">
        <v>194</v>
      </c>
      <c r="C7832" s="228" t="s">
        <v>66</v>
      </c>
      <c r="D7832" s="228" t="s">
        <v>206</v>
      </c>
      <c r="E7832" s="228">
        <v>45</v>
      </c>
      <c r="F7832" s="228">
        <v>8515</v>
      </c>
      <c r="G7832" s="228">
        <v>719</v>
      </c>
      <c r="H7832" s="228">
        <v>1716</v>
      </c>
      <c r="I7832" s="228">
        <v>1408669.94</v>
      </c>
      <c r="J7832" s="228">
        <v>336125.94</v>
      </c>
      <c r="K7832" s="228">
        <v>179633</v>
      </c>
      <c r="L7832" s="228">
        <v>2216709.29</v>
      </c>
    </row>
    <row r="7833" spans="1:12">
      <c r="A7833" s="228">
        <v>2013</v>
      </c>
      <c r="B7833" s="228" t="s">
        <v>194</v>
      </c>
      <c r="C7833" s="228" t="s">
        <v>66</v>
      </c>
      <c r="D7833" s="228" t="s">
        <v>206</v>
      </c>
      <c r="E7833" s="228">
        <v>50</v>
      </c>
      <c r="F7833" s="228">
        <v>10503</v>
      </c>
      <c r="G7833" s="228">
        <v>938</v>
      </c>
      <c r="H7833" s="228">
        <v>2288</v>
      </c>
      <c r="I7833" s="228">
        <v>1848223.99</v>
      </c>
      <c r="J7833" s="228">
        <v>427549.41</v>
      </c>
      <c r="K7833" s="228">
        <v>265256</v>
      </c>
      <c r="L7833" s="228">
        <v>2769931.63</v>
      </c>
    </row>
    <row r="7834" spans="1:12">
      <c r="A7834" s="228">
        <v>2013</v>
      </c>
      <c r="B7834" s="228" t="s">
        <v>194</v>
      </c>
      <c r="C7834" s="228" t="s">
        <v>66</v>
      </c>
      <c r="D7834" s="228" t="s">
        <v>206</v>
      </c>
      <c r="E7834" s="228">
        <v>55</v>
      </c>
      <c r="F7834" s="228">
        <v>10629</v>
      </c>
      <c r="G7834" s="228">
        <v>1174</v>
      </c>
      <c r="H7834" s="228">
        <v>2817</v>
      </c>
      <c r="I7834" s="228">
        <v>2472671.5699999998</v>
      </c>
      <c r="J7834" s="228">
        <v>582624.76</v>
      </c>
      <c r="K7834" s="228">
        <v>660291.80000000005</v>
      </c>
      <c r="L7834" s="228">
        <v>4009169.56</v>
      </c>
    </row>
    <row r="7835" spans="1:12">
      <c r="A7835" s="228">
        <v>2013</v>
      </c>
      <c r="B7835" s="228" t="s">
        <v>194</v>
      </c>
      <c r="C7835" s="228" t="s">
        <v>66</v>
      </c>
      <c r="D7835" s="228" t="s">
        <v>206</v>
      </c>
      <c r="E7835" s="228">
        <v>60</v>
      </c>
      <c r="F7835" s="228">
        <v>10169</v>
      </c>
      <c r="G7835" s="228">
        <v>1371</v>
      </c>
      <c r="H7835" s="228">
        <v>3214</v>
      </c>
      <c r="I7835" s="228">
        <v>2813942.66</v>
      </c>
      <c r="J7835" s="228">
        <v>703429.16</v>
      </c>
      <c r="K7835" s="228">
        <v>876439</v>
      </c>
      <c r="L7835" s="228">
        <v>4661295.29</v>
      </c>
    </row>
    <row r="7836" spans="1:12">
      <c r="A7836" s="228">
        <v>2013</v>
      </c>
      <c r="B7836" s="228" t="s">
        <v>194</v>
      </c>
      <c r="C7836" s="228" t="s">
        <v>66</v>
      </c>
      <c r="D7836" s="228" t="s">
        <v>206</v>
      </c>
      <c r="E7836" s="228">
        <v>65</v>
      </c>
      <c r="F7836" s="228">
        <v>8615</v>
      </c>
      <c r="G7836" s="228">
        <v>1242</v>
      </c>
      <c r="H7836" s="228">
        <v>3460</v>
      </c>
      <c r="I7836" s="228">
        <v>3247308.43</v>
      </c>
      <c r="J7836" s="228">
        <v>718748.19</v>
      </c>
      <c r="K7836" s="228">
        <v>1237860.6299999999</v>
      </c>
      <c r="L7836" s="228">
        <v>5492056.4199999999</v>
      </c>
    </row>
    <row r="7837" spans="1:12">
      <c r="A7837" s="228">
        <v>2013</v>
      </c>
      <c r="B7837" s="228" t="s">
        <v>194</v>
      </c>
      <c r="C7837" s="228" t="s">
        <v>66</v>
      </c>
      <c r="D7837" s="228" t="s">
        <v>206</v>
      </c>
      <c r="E7837" s="228">
        <v>70</v>
      </c>
      <c r="F7837" s="228">
        <v>5885</v>
      </c>
      <c r="G7837" s="228">
        <v>1249</v>
      </c>
      <c r="H7837" s="228">
        <v>3708</v>
      </c>
      <c r="I7837" s="228">
        <v>2885068.63</v>
      </c>
      <c r="J7837" s="228">
        <v>657446.88</v>
      </c>
      <c r="K7837" s="228">
        <v>819689.25</v>
      </c>
      <c r="L7837" s="228">
        <v>4567382.96</v>
      </c>
    </row>
    <row r="7838" spans="1:12">
      <c r="A7838" s="228">
        <v>2013</v>
      </c>
      <c r="B7838" s="228" t="s">
        <v>194</v>
      </c>
      <c r="C7838" s="228" t="s">
        <v>66</v>
      </c>
      <c r="D7838" s="228" t="s">
        <v>206</v>
      </c>
      <c r="E7838" s="228">
        <v>75</v>
      </c>
      <c r="F7838" s="228">
        <v>4392</v>
      </c>
      <c r="G7838" s="228">
        <v>943</v>
      </c>
      <c r="H7838" s="228">
        <v>3191</v>
      </c>
      <c r="I7838" s="228">
        <v>2501892.1</v>
      </c>
      <c r="J7838" s="228">
        <v>558192.86</v>
      </c>
      <c r="K7838" s="228">
        <v>570898</v>
      </c>
      <c r="L7838" s="228">
        <v>3753510.61</v>
      </c>
    </row>
    <row r="7839" spans="1:12">
      <c r="A7839" s="228">
        <v>2013</v>
      </c>
      <c r="B7839" s="228" t="s">
        <v>194</v>
      </c>
      <c r="C7839" s="228" t="s">
        <v>66</v>
      </c>
      <c r="D7839" s="228" t="s">
        <v>206</v>
      </c>
      <c r="E7839" s="228">
        <v>80</v>
      </c>
      <c r="F7839" s="228">
        <v>3127</v>
      </c>
      <c r="G7839" s="228">
        <v>761</v>
      </c>
      <c r="H7839" s="228">
        <v>3509</v>
      </c>
      <c r="I7839" s="228">
        <v>2418428.52</v>
      </c>
      <c r="J7839" s="228">
        <v>391318.04</v>
      </c>
      <c r="K7839" s="228">
        <v>391856</v>
      </c>
      <c r="L7839" s="228">
        <v>3279147.84</v>
      </c>
    </row>
    <row r="7840" spans="1:12">
      <c r="A7840" s="228">
        <v>2013</v>
      </c>
      <c r="B7840" s="228" t="s">
        <v>194</v>
      </c>
      <c r="C7840" s="228" t="s">
        <v>66</v>
      </c>
      <c r="D7840" s="228" t="s">
        <v>206</v>
      </c>
      <c r="E7840" s="228">
        <v>85</v>
      </c>
      <c r="F7840" s="228">
        <v>1825</v>
      </c>
      <c r="G7840" s="228">
        <v>450</v>
      </c>
      <c r="H7840" s="228">
        <v>2536</v>
      </c>
      <c r="I7840" s="228">
        <v>1595795.33</v>
      </c>
      <c r="J7840" s="228">
        <v>192200.16</v>
      </c>
      <c r="K7840" s="228">
        <v>135358</v>
      </c>
      <c r="L7840" s="228">
        <v>1963050.01</v>
      </c>
    </row>
    <row r="7841" spans="1:12">
      <c r="A7841" s="228">
        <v>2013</v>
      </c>
      <c r="B7841" s="228" t="s">
        <v>194</v>
      </c>
      <c r="C7841" s="228" t="s">
        <v>66</v>
      </c>
      <c r="D7841" s="228" t="s">
        <v>206</v>
      </c>
      <c r="E7841" s="228">
        <v>90</v>
      </c>
      <c r="F7841" s="228">
        <v>678</v>
      </c>
      <c r="G7841" s="228">
        <v>173</v>
      </c>
      <c r="H7841" s="228">
        <v>991</v>
      </c>
      <c r="I7841" s="228">
        <v>563424.72</v>
      </c>
      <c r="J7841" s="228">
        <v>66347.38</v>
      </c>
      <c r="K7841" s="228">
        <v>46211</v>
      </c>
      <c r="L7841" s="228">
        <v>700858.8</v>
      </c>
    </row>
    <row r="7842" spans="1:12">
      <c r="A7842" s="228">
        <v>2013</v>
      </c>
      <c r="B7842" s="228" t="s">
        <v>194</v>
      </c>
      <c r="C7842" s="228" t="s">
        <v>66</v>
      </c>
      <c r="D7842" s="228" t="s">
        <v>206</v>
      </c>
      <c r="E7842" s="228">
        <v>95</v>
      </c>
      <c r="F7842" s="228">
        <v>183</v>
      </c>
      <c r="G7842" s="228">
        <v>22</v>
      </c>
      <c r="H7842" s="228">
        <v>121</v>
      </c>
      <c r="I7842" s="228">
        <v>62866.03</v>
      </c>
      <c r="J7842" s="228">
        <v>8850.7000000000007</v>
      </c>
      <c r="K7842" s="228">
        <v>40</v>
      </c>
      <c r="L7842" s="228">
        <v>72869.73</v>
      </c>
    </row>
    <row r="7843" spans="1:12">
      <c r="A7843" s="228">
        <v>2013</v>
      </c>
      <c r="B7843" s="228" t="s">
        <v>194</v>
      </c>
      <c r="C7843" s="228" t="s">
        <v>68</v>
      </c>
      <c r="D7843" s="228" t="s">
        <v>205</v>
      </c>
      <c r="E7843" s="228">
        <v>0</v>
      </c>
      <c r="F7843" s="228">
        <v>7246</v>
      </c>
      <c r="G7843" s="228">
        <v>256</v>
      </c>
      <c r="H7843" s="228">
        <v>839</v>
      </c>
      <c r="I7843" s="228">
        <v>433901.4</v>
      </c>
      <c r="J7843" s="228">
        <v>55978.98</v>
      </c>
      <c r="K7843" s="228">
        <v>11992</v>
      </c>
      <c r="L7843" s="228">
        <v>558568.76</v>
      </c>
    </row>
    <row r="7844" spans="1:12">
      <c r="A7844" s="228">
        <v>2013</v>
      </c>
      <c r="B7844" s="228" t="s">
        <v>194</v>
      </c>
      <c r="C7844" s="228" t="s">
        <v>68</v>
      </c>
      <c r="D7844" s="228" t="s">
        <v>205</v>
      </c>
      <c r="E7844" s="228">
        <v>5</v>
      </c>
      <c r="F7844" s="228">
        <v>7285</v>
      </c>
      <c r="G7844" s="228">
        <v>107</v>
      </c>
      <c r="H7844" s="228">
        <v>175</v>
      </c>
      <c r="I7844" s="228">
        <v>112478.2</v>
      </c>
      <c r="J7844" s="228">
        <v>27940.51</v>
      </c>
      <c r="K7844" s="228">
        <v>19281</v>
      </c>
      <c r="L7844" s="228">
        <v>198035.12</v>
      </c>
    </row>
    <row r="7845" spans="1:12">
      <c r="A7845" s="228">
        <v>2013</v>
      </c>
      <c r="B7845" s="228" t="s">
        <v>194</v>
      </c>
      <c r="C7845" s="228" t="s">
        <v>68</v>
      </c>
      <c r="D7845" s="228" t="s">
        <v>205</v>
      </c>
      <c r="E7845" s="228">
        <v>10</v>
      </c>
      <c r="F7845" s="228">
        <v>6534</v>
      </c>
      <c r="G7845" s="228">
        <v>54</v>
      </c>
      <c r="H7845" s="228">
        <v>67</v>
      </c>
      <c r="I7845" s="228">
        <v>60224.49</v>
      </c>
      <c r="J7845" s="228">
        <v>10286.870000000001</v>
      </c>
      <c r="K7845" s="228">
        <v>13636</v>
      </c>
      <c r="L7845" s="228">
        <v>116721.78</v>
      </c>
    </row>
    <row r="7846" spans="1:12">
      <c r="A7846" s="228">
        <v>2013</v>
      </c>
      <c r="B7846" s="228" t="s">
        <v>194</v>
      </c>
      <c r="C7846" s="228" t="s">
        <v>68</v>
      </c>
      <c r="D7846" s="228" t="s">
        <v>205</v>
      </c>
      <c r="E7846" s="228">
        <v>15</v>
      </c>
      <c r="F7846" s="228">
        <v>6819</v>
      </c>
      <c r="G7846" s="228">
        <v>158</v>
      </c>
      <c r="H7846" s="228">
        <v>218</v>
      </c>
      <c r="I7846" s="228">
        <v>223365.22</v>
      </c>
      <c r="J7846" s="228">
        <v>31227.38</v>
      </c>
      <c r="K7846" s="228">
        <v>86525</v>
      </c>
      <c r="L7846" s="228">
        <v>441350.68</v>
      </c>
    </row>
    <row r="7847" spans="1:12">
      <c r="A7847" s="228">
        <v>2013</v>
      </c>
      <c r="B7847" s="228" t="s">
        <v>194</v>
      </c>
      <c r="C7847" s="228" t="s">
        <v>68</v>
      </c>
      <c r="D7847" s="228" t="s">
        <v>205</v>
      </c>
      <c r="E7847" s="228">
        <v>20</v>
      </c>
      <c r="F7847" s="228">
        <v>5723</v>
      </c>
      <c r="G7847" s="228">
        <v>206</v>
      </c>
      <c r="H7847" s="228">
        <v>292</v>
      </c>
      <c r="I7847" s="228">
        <v>292341.8</v>
      </c>
      <c r="J7847" s="228">
        <v>53510.04</v>
      </c>
      <c r="K7847" s="228">
        <v>44121</v>
      </c>
      <c r="L7847" s="228">
        <v>522952.58</v>
      </c>
    </row>
    <row r="7848" spans="1:12">
      <c r="A7848" s="228">
        <v>2013</v>
      </c>
      <c r="B7848" s="228" t="s">
        <v>194</v>
      </c>
      <c r="C7848" s="228" t="s">
        <v>68</v>
      </c>
      <c r="D7848" s="228" t="s">
        <v>205</v>
      </c>
      <c r="E7848" s="228">
        <v>25</v>
      </c>
      <c r="F7848" s="228">
        <v>5963</v>
      </c>
      <c r="G7848" s="228">
        <v>109</v>
      </c>
      <c r="H7848" s="228">
        <v>155</v>
      </c>
      <c r="I7848" s="228">
        <v>175408.13</v>
      </c>
      <c r="J7848" s="228">
        <v>39370.46</v>
      </c>
      <c r="K7848" s="228">
        <v>56048</v>
      </c>
      <c r="L7848" s="228">
        <v>384362.28</v>
      </c>
    </row>
    <row r="7849" spans="1:12">
      <c r="A7849" s="228">
        <v>2013</v>
      </c>
      <c r="B7849" s="228" t="s">
        <v>194</v>
      </c>
      <c r="C7849" s="228" t="s">
        <v>68</v>
      </c>
      <c r="D7849" s="228" t="s">
        <v>205</v>
      </c>
      <c r="E7849" s="228">
        <v>30</v>
      </c>
      <c r="F7849" s="228">
        <v>8610</v>
      </c>
      <c r="G7849" s="228">
        <v>140</v>
      </c>
      <c r="H7849" s="228">
        <v>209</v>
      </c>
      <c r="I7849" s="228">
        <v>204964</v>
      </c>
      <c r="J7849" s="228">
        <v>53517.06</v>
      </c>
      <c r="K7849" s="228">
        <v>82359</v>
      </c>
      <c r="L7849" s="228">
        <v>506973.56</v>
      </c>
    </row>
    <row r="7850" spans="1:12">
      <c r="A7850" s="228">
        <v>2013</v>
      </c>
      <c r="B7850" s="228" t="s">
        <v>194</v>
      </c>
      <c r="C7850" s="228" t="s">
        <v>68</v>
      </c>
      <c r="D7850" s="228" t="s">
        <v>205</v>
      </c>
      <c r="E7850" s="228">
        <v>35</v>
      </c>
      <c r="F7850" s="228">
        <v>8027</v>
      </c>
      <c r="G7850" s="228">
        <v>185</v>
      </c>
      <c r="H7850" s="228">
        <v>440</v>
      </c>
      <c r="I7850" s="228">
        <v>325524.15000000002</v>
      </c>
      <c r="J7850" s="228">
        <v>73599.490000000005</v>
      </c>
      <c r="K7850" s="228">
        <v>100518</v>
      </c>
      <c r="L7850" s="228">
        <v>707193.77</v>
      </c>
    </row>
    <row r="7851" spans="1:12">
      <c r="A7851" s="228">
        <v>2013</v>
      </c>
      <c r="B7851" s="228" t="s">
        <v>194</v>
      </c>
      <c r="C7851" s="228" t="s">
        <v>68</v>
      </c>
      <c r="D7851" s="228" t="s">
        <v>205</v>
      </c>
      <c r="E7851" s="228">
        <v>40</v>
      </c>
      <c r="F7851" s="228">
        <v>8085</v>
      </c>
      <c r="G7851" s="228">
        <v>230</v>
      </c>
      <c r="H7851" s="228">
        <v>348</v>
      </c>
      <c r="I7851" s="228">
        <v>362582.51</v>
      </c>
      <c r="J7851" s="228">
        <v>78041.289999999994</v>
      </c>
      <c r="K7851" s="228">
        <v>87784</v>
      </c>
      <c r="L7851" s="228">
        <v>810427.35</v>
      </c>
    </row>
    <row r="7852" spans="1:12">
      <c r="A7852" s="228">
        <v>2013</v>
      </c>
      <c r="B7852" s="228" t="s">
        <v>194</v>
      </c>
      <c r="C7852" s="228" t="s">
        <v>68</v>
      </c>
      <c r="D7852" s="228" t="s">
        <v>205</v>
      </c>
      <c r="E7852" s="228">
        <v>45</v>
      </c>
      <c r="F7852" s="228">
        <v>7397</v>
      </c>
      <c r="G7852" s="228">
        <v>196</v>
      </c>
      <c r="H7852" s="228">
        <v>327</v>
      </c>
      <c r="I7852" s="228">
        <v>325805.95</v>
      </c>
      <c r="J7852" s="228">
        <v>78394.19</v>
      </c>
      <c r="K7852" s="228">
        <v>106434</v>
      </c>
      <c r="L7852" s="228">
        <v>686345.83</v>
      </c>
    </row>
    <row r="7853" spans="1:12">
      <c r="A7853" s="228">
        <v>2013</v>
      </c>
      <c r="B7853" s="228" t="s">
        <v>194</v>
      </c>
      <c r="C7853" s="228" t="s">
        <v>68</v>
      </c>
      <c r="D7853" s="228" t="s">
        <v>205</v>
      </c>
      <c r="E7853" s="228">
        <v>50</v>
      </c>
      <c r="F7853" s="228">
        <v>7735</v>
      </c>
      <c r="G7853" s="228">
        <v>407</v>
      </c>
      <c r="H7853" s="228">
        <v>645</v>
      </c>
      <c r="I7853" s="228">
        <v>595944.18999999994</v>
      </c>
      <c r="J7853" s="228">
        <v>150279.18</v>
      </c>
      <c r="K7853" s="228">
        <v>140988.9</v>
      </c>
      <c r="L7853" s="228">
        <v>1180834.03</v>
      </c>
    </row>
    <row r="7854" spans="1:12">
      <c r="A7854" s="228">
        <v>2013</v>
      </c>
      <c r="B7854" s="228" t="s">
        <v>194</v>
      </c>
      <c r="C7854" s="228" t="s">
        <v>68</v>
      </c>
      <c r="D7854" s="228" t="s">
        <v>205</v>
      </c>
      <c r="E7854" s="228">
        <v>55</v>
      </c>
      <c r="F7854" s="228">
        <v>7116</v>
      </c>
      <c r="G7854" s="228">
        <v>477</v>
      </c>
      <c r="H7854" s="228">
        <v>962</v>
      </c>
      <c r="I7854" s="228">
        <v>837171.12</v>
      </c>
      <c r="J7854" s="228">
        <v>180094.86</v>
      </c>
      <c r="K7854" s="228">
        <v>243792.05</v>
      </c>
      <c r="L7854" s="228">
        <v>1613921.29</v>
      </c>
    </row>
    <row r="7855" spans="1:12">
      <c r="A7855" s="228">
        <v>2013</v>
      </c>
      <c r="B7855" s="228" t="s">
        <v>194</v>
      </c>
      <c r="C7855" s="228" t="s">
        <v>68</v>
      </c>
      <c r="D7855" s="228" t="s">
        <v>205</v>
      </c>
      <c r="E7855" s="228">
        <v>60</v>
      </c>
      <c r="F7855" s="228">
        <v>6609</v>
      </c>
      <c r="G7855" s="228">
        <v>724</v>
      </c>
      <c r="H7855" s="228">
        <v>1164</v>
      </c>
      <c r="I7855" s="228">
        <v>1008443.14</v>
      </c>
      <c r="J7855" s="228">
        <v>222198.99</v>
      </c>
      <c r="K7855" s="228">
        <v>393870.45</v>
      </c>
      <c r="L7855" s="228">
        <v>2088219.3</v>
      </c>
    </row>
    <row r="7856" spans="1:12">
      <c r="A7856" s="228">
        <v>2013</v>
      </c>
      <c r="B7856" s="228" t="s">
        <v>194</v>
      </c>
      <c r="C7856" s="228" t="s">
        <v>68</v>
      </c>
      <c r="D7856" s="228" t="s">
        <v>205</v>
      </c>
      <c r="E7856" s="228">
        <v>65</v>
      </c>
      <c r="F7856" s="228">
        <v>5251</v>
      </c>
      <c r="G7856" s="228">
        <v>739</v>
      </c>
      <c r="H7856" s="228">
        <v>1463</v>
      </c>
      <c r="I7856" s="228">
        <v>1516985.56</v>
      </c>
      <c r="J7856" s="228">
        <v>277481.13</v>
      </c>
      <c r="K7856" s="228">
        <v>452470.25</v>
      </c>
      <c r="L7856" s="228">
        <v>2743820.68</v>
      </c>
    </row>
    <row r="7857" spans="1:12">
      <c r="A7857" s="228">
        <v>2013</v>
      </c>
      <c r="B7857" s="228" t="s">
        <v>194</v>
      </c>
      <c r="C7857" s="228" t="s">
        <v>68</v>
      </c>
      <c r="D7857" s="228" t="s">
        <v>205</v>
      </c>
      <c r="E7857" s="228">
        <v>70</v>
      </c>
      <c r="F7857" s="228">
        <v>3073</v>
      </c>
      <c r="G7857" s="228">
        <v>544</v>
      </c>
      <c r="H7857" s="228">
        <v>1358</v>
      </c>
      <c r="I7857" s="228">
        <v>1102809.58</v>
      </c>
      <c r="J7857" s="228">
        <v>216950.18</v>
      </c>
      <c r="K7857" s="228">
        <v>271342.3</v>
      </c>
      <c r="L7857" s="228">
        <v>1895287.54</v>
      </c>
    </row>
    <row r="7858" spans="1:12">
      <c r="A7858" s="228">
        <v>2013</v>
      </c>
      <c r="B7858" s="228" t="s">
        <v>194</v>
      </c>
      <c r="C7858" s="228" t="s">
        <v>68</v>
      </c>
      <c r="D7858" s="228" t="s">
        <v>205</v>
      </c>
      <c r="E7858" s="228">
        <v>75</v>
      </c>
      <c r="F7858" s="228">
        <v>1933</v>
      </c>
      <c r="G7858" s="228">
        <v>413</v>
      </c>
      <c r="H7858" s="228">
        <v>1069</v>
      </c>
      <c r="I7858" s="228">
        <v>938057.73</v>
      </c>
      <c r="J7858" s="228">
        <v>169060.88</v>
      </c>
      <c r="K7858" s="228">
        <v>218958</v>
      </c>
      <c r="L7858" s="228">
        <v>1593062.45</v>
      </c>
    </row>
    <row r="7859" spans="1:12">
      <c r="A7859" s="228">
        <v>2013</v>
      </c>
      <c r="B7859" s="228" t="s">
        <v>194</v>
      </c>
      <c r="C7859" s="228" t="s">
        <v>68</v>
      </c>
      <c r="D7859" s="228" t="s">
        <v>205</v>
      </c>
      <c r="E7859" s="228">
        <v>80</v>
      </c>
      <c r="F7859" s="228">
        <v>1240</v>
      </c>
      <c r="G7859" s="228">
        <v>318</v>
      </c>
      <c r="H7859" s="228">
        <v>937</v>
      </c>
      <c r="I7859" s="228">
        <v>747793.53</v>
      </c>
      <c r="J7859" s="228">
        <v>118636.9</v>
      </c>
      <c r="K7859" s="228">
        <v>167682</v>
      </c>
      <c r="L7859" s="228">
        <v>1142184.72</v>
      </c>
    </row>
    <row r="7860" spans="1:12">
      <c r="A7860" s="228">
        <v>2013</v>
      </c>
      <c r="B7860" s="228" t="s">
        <v>194</v>
      </c>
      <c r="C7860" s="228" t="s">
        <v>68</v>
      </c>
      <c r="D7860" s="228" t="s">
        <v>205</v>
      </c>
      <c r="E7860" s="228">
        <v>85</v>
      </c>
      <c r="F7860" s="228">
        <v>678</v>
      </c>
      <c r="G7860" s="228">
        <v>220</v>
      </c>
      <c r="H7860" s="228">
        <v>1268</v>
      </c>
      <c r="I7860" s="228">
        <v>553454.27</v>
      </c>
      <c r="J7860" s="228">
        <v>69733.75</v>
      </c>
      <c r="K7860" s="228">
        <v>124653.5</v>
      </c>
      <c r="L7860" s="228">
        <v>850944.55</v>
      </c>
    </row>
    <row r="7861" spans="1:12">
      <c r="A7861" s="228">
        <v>2013</v>
      </c>
      <c r="B7861" s="228" t="s">
        <v>194</v>
      </c>
      <c r="C7861" s="228" t="s">
        <v>68</v>
      </c>
      <c r="D7861" s="228" t="s">
        <v>205</v>
      </c>
      <c r="E7861" s="228">
        <v>90</v>
      </c>
      <c r="F7861" s="228">
        <v>133</v>
      </c>
      <c r="G7861" s="228">
        <v>22</v>
      </c>
      <c r="H7861" s="228">
        <v>258</v>
      </c>
      <c r="I7861" s="228">
        <v>123246.39999999999</v>
      </c>
      <c r="J7861" s="228">
        <v>12265.92</v>
      </c>
      <c r="K7861" s="228">
        <v>620</v>
      </c>
      <c r="L7861" s="228">
        <v>143619.51999999999</v>
      </c>
    </row>
    <row r="7862" spans="1:12">
      <c r="A7862" s="228">
        <v>2013</v>
      </c>
      <c r="B7862" s="228" t="s">
        <v>194</v>
      </c>
      <c r="C7862" s="228" t="s">
        <v>68</v>
      </c>
      <c r="D7862" s="228" t="s">
        <v>205</v>
      </c>
      <c r="E7862" s="228">
        <v>95</v>
      </c>
      <c r="F7862" s="228">
        <v>22</v>
      </c>
      <c r="G7862" s="228">
        <v>5</v>
      </c>
      <c r="H7862" s="228">
        <v>88</v>
      </c>
      <c r="I7862" s="228">
        <v>39583</v>
      </c>
      <c r="J7862" s="228">
        <v>3655.35</v>
      </c>
      <c r="K7862" s="228">
        <v>0</v>
      </c>
      <c r="L7862" s="228">
        <v>45214.35</v>
      </c>
    </row>
    <row r="7863" spans="1:12">
      <c r="A7863" s="228">
        <v>2013</v>
      </c>
      <c r="B7863" s="228" t="s">
        <v>194</v>
      </c>
      <c r="C7863" s="228" t="s">
        <v>68</v>
      </c>
      <c r="D7863" s="228" t="s">
        <v>206</v>
      </c>
      <c r="E7863" s="228">
        <v>0</v>
      </c>
      <c r="F7863" s="228">
        <v>6844</v>
      </c>
      <c r="G7863" s="228">
        <v>184</v>
      </c>
      <c r="H7863" s="228">
        <v>751</v>
      </c>
      <c r="I7863" s="228">
        <v>354215.25</v>
      </c>
      <c r="J7863" s="228">
        <v>40522.31</v>
      </c>
      <c r="K7863" s="228">
        <v>1519</v>
      </c>
      <c r="L7863" s="228">
        <v>437969.46</v>
      </c>
    </row>
    <row r="7864" spans="1:12">
      <c r="A7864" s="228">
        <v>2013</v>
      </c>
      <c r="B7864" s="228" t="s">
        <v>194</v>
      </c>
      <c r="C7864" s="228" t="s">
        <v>68</v>
      </c>
      <c r="D7864" s="228" t="s">
        <v>206</v>
      </c>
      <c r="E7864" s="228">
        <v>5</v>
      </c>
      <c r="F7864" s="228">
        <v>6855</v>
      </c>
      <c r="G7864" s="228">
        <v>94</v>
      </c>
      <c r="H7864" s="228">
        <v>138</v>
      </c>
      <c r="I7864" s="228">
        <v>100569</v>
      </c>
      <c r="J7864" s="228">
        <v>16160.86</v>
      </c>
      <c r="K7864" s="228">
        <v>637</v>
      </c>
      <c r="L7864" s="228">
        <v>150706.1</v>
      </c>
    </row>
    <row r="7865" spans="1:12">
      <c r="A7865" s="228">
        <v>2013</v>
      </c>
      <c r="B7865" s="228" t="s">
        <v>194</v>
      </c>
      <c r="C7865" s="228" t="s">
        <v>68</v>
      </c>
      <c r="D7865" s="228" t="s">
        <v>206</v>
      </c>
      <c r="E7865" s="228">
        <v>10</v>
      </c>
      <c r="F7865" s="228">
        <v>6310</v>
      </c>
      <c r="G7865" s="228">
        <v>48</v>
      </c>
      <c r="H7865" s="228">
        <v>73</v>
      </c>
      <c r="I7865" s="228">
        <v>53039.05</v>
      </c>
      <c r="J7865" s="228">
        <v>10021.9</v>
      </c>
      <c r="K7865" s="228">
        <v>3796</v>
      </c>
      <c r="L7865" s="228">
        <v>91899.520000000004</v>
      </c>
    </row>
    <row r="7866" spans="1:12">
      <c r="A7866" s="228">
        <v>2013</v>
      </c>
      <c r="B7866" s="228" t="s">
        <v>194</v>
      </c>
      <c r="C7866" s="228" t="s">
        <v>68</v>
      </c>
      <c r="D7866" s="228" t="s">
        <v>206</v>
      </c>
      <c r="E7866" s="228">
        <v>15</v>
      </c>
      <c r="F7866" s="228">
        <v>6563</v>
      </c>
      <c r="G7866" s="228">
        <v>191</v>
      </c>
      <c r="H7866" s="228">
        <v>620</v>
      </c>
      <c r="I7866" s="228">
        <v>434371.54</v>
      </c>
      <c r="J7866" s="228">
        <v>58290.13</v>
      </c>
      <c r="K7866" s="228">
        <v>53174</v>
      </c>
      <c r="L7866" s="228">
        <v>633802.67000000004</v>
      </c>
    </row>
    <row r="7867" spans="1:12">
      <c r="A7867" s="228">
        <v>2013</v>
      </c>
      <c r="B7867" s="228" t="s">
        <v>194</v>
      </c>
      <c r="C7867" s="228" t="s">
        <v>68</v>
      </c>
      <c r="D7867" s="228" t="s">
        <v>206</v>
      </c>
      <c r="E7867" s="228">
        <v>20</v>
      </c>
      <c r="F7867" s="228">
        <v>6005</v>
      </c>
      <c r="G7867" s="228">
        <v>344</v>
      </c>
      <c r="H7867" s="228">
        <v>687</v>
      </c>
      <c r="I7867" s="228">
        <v>483746.58</v>
      </c>
      <c r="J7867" s="228">
        <v>78047.53</v>
      </c>
      <c r="K7867" s="228">
        <v>38899</v>
      </c>
      <c r="L7867" s="228">
        <v>752549.72</v>
      </c>
    </row>
    <row r="7868" spans="1:12">
      <c r="A7868" s="228">
        <v>2013</v>
      </c>
      <c r="B7868" s="228" t="s">
        <v>194</v>
      </c>
      <c r="C7868" s="228" t="s">
        <v>68</v>
      </c>
      <c r="D7868" s="228" t="s">
        <v>206</v>
      </c>
      <c r="E7868" s="228">
        <v>25</v>
      </c>
      <c r="F7868" s="228">
        <v>7453</v>
      </c>
      <c r="G7868" s="228">
        <v>280</v>
      </c>
      <c r="H7868" s="228">
        <v>852</v>
      </c>
      <c r="I7868" s="228">
        <v>627658.26</v>
      </c>
      <c r="J7868" s="228">
        <v>156190.16</v>
      </c>
      <c r="K7868" s="228">
        <v>43283</v>
      </c>
      <c r="L7868" s="228">
        <v>1034444.97</v>
      </c>
    </row>
    <row r="7869" spans="1:12">
      <c r="A7869" s="228">
        <v>2013</v>
      </c>
      <c r="B7869" s="228" t="s">
        <v>194</v>
      </c>
      <c r="C7869" s="228" t="s">
        <v>68</v>
      </c>
      <c r="D7869" s="228" t="s">
        <v>206</v>
      </c>
      <c r="E7869" s="228">
        <v>30</v>
      </c>
      <c r="F7869" s="228">
        <v>10043</v>
      </c>
      <c r="G7869" s="228">
        <v>628</v>
      </c>
      <c r="H7869" s="228">
        <v>2103</v>
      </c>
      <c r="I7869" s="228">
        <v>1538542.13</v>
      </c>
      <c r="J7869" s="228">
        <v>304407.84999999998</v>
      </c>
      <c r="K7869" s="228">
        <v>120294</v>
      </c>
      <c r="L7869" s="228">
        <v>2357450.17</v>
      </c>
    </row>
    <row r="7870" spans="1:12">
      <c r="A7870" s="228">
        <v>2013</v>
      </c>
      <c r="B7870" s="228" t="s">
        <v>194</v>
      </c>
      <c r="C7870" s="228" t="s">
        <v>68</v>
      </c>
      <c r="D7870" s="228" t="s">
        <v>206</v>
      </c>
      <c r="E7870" s="228">
        <v>35</v>
      </c>
      <c r="F7870" s="228">
        <v>8859</v>
      </c>
      <c r="G7870" s="228">
        <v>511</v>
      </c>
      <c r="H7870" s="228">
        <v>1394</v>
      </c>
      <c r="I7870" s="228">
        <v>1132064.58</v>
      </c>
      <c r="J7870" s="228">
        <v>257495.49</v>
      </c>
      <c r="K7870" s="228">
        <v>131698.75</v>
      </c>
      <c r="L7870" s="228">
        <v>1947012.37</v>
      </c>
    </row>
    <row r="7871" spans="1:12">
      <c r="A7871" s="228">
        <v>2013</v>
      </c>
      <c r="B7871" s="228" t="s">
        <v>194</v>
      </c>
      <c r="C7871" s="228" t="s">
        <v>68</v>
      </c>
      <c r="D7871" s="228" t="s">
        <v>206</v>
      </c>
      <c r="E7871" s="228">
        <v>40</v>
      </c>
      <c r="F7871" s="228">
        <v>9202</v>
      </c>
      <c r="G7871" s="228">
        <v>573</v>
      </c>
      <c r="H7871" s="228">
        <v>1082</v>
      </c>
      <c r="I7871" s="228">
        <v>967084.77</v>
      </c>
      <c r="J7871" s="228">
        <v>218879.56</v>
      </c>
      <c r="K7871" s="228">
        <v>88564.800000000003</v>
      </c>
      <c r="L7871" s="228">
        <v>1749681.29</v>
      </c>
    </row>
    <row r="7872" spans="1:12">
      <c r="A7872" s="228">
        <v>2013</v>
      </c>
      <c r="B7872" s="228" t="s">
        <v>194</v>
      </c>
      <c r="C7872" s="228" t="s">
        <v>68</v>
      </c>
      <c r="D7872" s="228" t="s">
        <v>206</v>
      </c>
      <c r="E7872" s="228">
        <v>45</v>
      </c>
      <c r="F7872" s="228">
        <v>8486</v>
      </c>
      <c r="G7872" s="228">
        <v>459</v>
      </c>
      <c r="H7872" s="228">
        <v>803</v>
      </c>
      <c r="I7872" s="228">
        <v>748247.65</v>
      </c>
      <c r="J7872" s="228">
        <v>182599.03</v>
      </c>
      <c r="K7872" s="228">
        <v>105986.5</v>
      </c>
      <c r="L7872" s="228">
        <v>1413402.61</v>
      </c>
    </row>
    <row r="7873" spans="1:12">
      <c r="A7873" s="228">
        <v>2013</v>
      </c>
      <c r="B7873" s="228" t="s">
        <v>194</v>
      </c>
      <c r="C7873" s="228" t="s">
        <v>68</v>
      </c>
      <c r="D7873" s="228" t="s">
        <v>206</v>
      </c>
      <c r="E7873" s="228">
        <v>50</v>
      </c>
      <c r="F7873" s="228">
        <v>8656</v>
      </c>
      <c r="G7873" s="228">
        <v>670</v>
      </c>
      <c r="H7873" s="228">
        <v>1321</v>
      </c>
      <c r="I7873" s="228">
        <v>1151448.9099999999</v>
      </c>
      <c r="J7873" s="228">
        <v>226455.02</v>
      </c>
      <c r="K7873" s="228">
        <v>289814</v>
      </c>
      <c r="L7873" s="228">
        <v>2127260.9</v>
      </c>
    </row>
    <row r="7874" spans="1:12">
      <c r="A7874" s="228">
        <v>2013</v>
      </c>
      <c r="B7874" s="228" t="s">
        <v>194</v>
      </c>
      <c r="C7874" s="228" t="s">
        <v>68</v>
      </c>
      <c r="D7874" s="228" t="s">
        <v>206</v>
      </c>
      <c r="E7874" s="228">
        <v>55</v>
      </c>
      <c r="F7874" s="228">
        <v>7800</v>
      </c>
      <c r="G7874" s="228">
        <v>546</v>
      </c>
      <c r="H7874" s="228">
        <v>998</v>
      </c>
      <c r="I7874" s="228">
        <v>857166.38</v>
      </c>
      <c r="J7874" s="228">
        <v>191686.6</v>
      </c>
      <c r="K7874" s="228">
        <v>174338.25</v>
      </c>
      <c r="L7874" s="228">
        <v>1609591.87</v>
      </c>
    </row>
    <row r="7875" spans="1:12">
      <c r="A7875" s="228">
        <v>2013</v>
      </c>
      <c r="B7875" s="228" t="s">
        <v>194</v>
      </c>
      <c r="C7875" s="228" t="s">
        <v>68</v>
      </c>
      <c r="D7875" s="228" t="s">
        <v>206</v>
      </c>
      <c r="E7875" s="228">
        <v>60</v>
      </c>
      <c r="F7875" s="228">
        <v>7093</v>
      </c>
      <c r="G7875" s="228">
        <v>625</v>
      </c>
      <c r="H7875" s="228">
        <v>1395</v>
      </c>
      <c r="I7875" s="228">
        <v>1226680.1000000001</v>
      </c>
      <c r="J7875" s="228">
        <v>259968.69</v>
      </c>
      <c r="K7875" s="228">
        <v>330247</v>
      </c>
      <c r="L7875" s="228">
        <v>2333035.9700000002</v>
      </c>
    </row>
    <row r="7876" spans="1:12">
      <c r="A7876" s="228">
        <v>2013</v>
      </c>
      <c r="B7876" s="228" t="s">
        <v>194</v>
      </c>
      <c r="C7876" s="228" t="s">
        <v>68</v>
      </c>
      <c r="D7876" s="228" t="s">
        <v>206</v>
      </c>
      <c r="E7876" s="228">
        <v>65</v>
      </c>
      <c r="F7876" s="228">
        <v>5510</v>
      </c>
      <c r="G7876" s="228">
        <v>755</v>
      </c>
      <c r="H7876" s="228">
        <v>1668</v>
      </c>
      <c r="I7876" s="228">
        <v>1282845.08</v>
      </c>
      <c r="J7876" s="228">
        <v>265470.7</v>
      </c>
      <c r="K7876" s="228">
        <v>468309.24</v>
      </c>
      <c r="L7876" s="228">
        <v>2435174.23</v>
      </c>
    </row>
    <row r="7877" spans="1:12">
      <c r="A7877" s="228">
        <v>2013</v>
      </c>
      <c r="B7877" s="228" t="s">
        <v>194</v>
      </c>
      <c r="C7877" s="228" t="s">
        <v>68</v>
      </c>
      <c r="D7877" s="228" t="s">
        <v>206</v>
      </c>
      <c r="E7877" s="228">
        <v>70</v>
      </c>
      <c r="F7877" s="228">
        <v>3386</v>
      </c>
      <c r="G7877" s="228">
        <v>461</v>
      </c>
      <c r="H7877" s="228">
        <v>1172</v>
      </c>
      <c r="I7877" s="228">
        <v>976650.31</v>
      </c>
      <c r="J7877" s="228">
        <v>217100.91</v>
      </c>
      <c r="K7877" s="228">
        <v>354192</v>
      </c>
      <c r="L7877" s="228">
        <v>1820176.61</v>
      </c>
    </row>
    <row r="7878" spans="1:12">
      <c r="A7878" s="228">
        <v>2013</v>
      </c>
      <c r="B7878" s="228" t="s">
        <v>194</v>
      </c>
      <c r="C7878" s="228" t="s">
        <v>68</v>
      </c>
      <c r="D7878" s="228" t="s">
        <v>206</v>
      </c>
      <c r="E7878" s="228">
        <v>75</v>
      </c>
      <c r="F7878" s="228">
        <v>2207</v>
      </c>
      <c r="G7878" s="228">
        <v>550</v>
      </c>
      <c r="H7878" s="228">
        <v>1890</v>
      </c>
      <c r="I7878" s="228">
        <v>1265873.55</v>
      </c>
      <c r="J7878" s="228">
        <v>181248.18</v>
      </c>
      <c r="K7878" s="228">
        <v>246913</v>
      </c>
      <c r="L7878" s="228">
        <v>1895196.72</v>
      </c>
    </row>
    <row r="7879" spans="1:12">
      <c r="A7879" s="228">
        <v>2013</v>
      </c>
      <c r="B7879" s="228" t="s">
        <v>194</v>
      </c>
      <c r="C7879" s="228" t="s">
        <v>68</v>
      </c>
      <c r="D7879" s="228" t="s">
        <v>206</v>
      </c>
      <c r="E7879" s="228">
        <v>80</v>
      </c>
      <c r="F7879" s="228">
        <v>1515</v>
      </c>
      <c r="G7879" s="228">
        <v>302</v>
      </c>
      <c r="H7879" s="228">
        <v>1484</v>
      </c>
      <c r="I7879" s="228">
        <v>929386.16</v>
      </c>
      <c r="J7879" s="228">
        <v>128660.04</v>
      </c>
      <c r="K7879" s="228">
        <v>190009.25</v>
      </c>
      <c r="L7879" s="228">
        <v>1412950.4</v>
      </c>
    </row>
    <row r="7880" spans="1:12">
      <c r="A7880" s="228">
        <v>2013</v>
      </c>
      <c r="B7880" s="228" t="s">
        <v>194</v>
      </c>
      <c r="C7880" s="228" t="s">
        <v>68</v>
      </c>
      <c r="D7880" s="228" t="s">
        <v>206</v>
      </c>
      <c r="E7880" s="228">
        <v>85</v>
      </c>
      <c r="F7880" s="228">
        <v>979</v>
      </c>
      <c r="G7880" s="228">
        <v>213</v>
      </c>
      <c r="H7880" s="228">
        <v>1198</v>
      </c>
      <c r="I7880" s="228">
        <v>608166.25</v>
      </c>
      <c r="J7880" s="228">
        <v>81724.710000000006</v>
      </c>
      <c r="K7880" s="228">
        <v>64251.8</v>
      </c>
      <c r="L7880" s="228">
        <v>803896.63</v>
      </c>
    </row>
    <row r="7881" spans="1:12">
      <c r="A7881" s="228">
        <v>2013</v>
      </c>
      <c r="B7881" s="228" t="s">
        <v>194</v>
      </c>
      <c r="C7881" s="228" t="s">
        <v>68</v>
      </c>
      <c r="D7881" s="228" t="s">
        <v>206</v>
      </c>
      <c r="E7881" s="228">
        <v>90</v>
      </c>
      <c r="F7881" s="228">
        <v>385</v>
      </c>
      <c r="G7881" s="228">
        <v>52</v>
      </c>
      <c r="H7881" s="228">
        <v>818</v>
      </c>
      <c r="I7881" s="228">
        <v>363342.8</v>
      </c>
      <c r="J7881" s="228">
        <v>45016.56</v>
      </c>
      <c r="K7881" s="228">
        <v>27832</v>
      </c>
      <c r="L7881" s="228">
        <v>460274.17</v>
      </c>
    </row>
    <row r="7882" spans="1:12">
      <c r="A7882" s="228">
        <v>2013</v>
      </c>
      <c r="B7882" s="228" t="s">
        <v>194</v>
      </c>
      <c r="C7882" s="228" t="s">
        <v>68</v>
      </c>
      <c r="D7882" s="228" t="s">
        <v>206</v>
      </c>
      <c r="E7882" s="228">
        <v>95</v>
      </c>
      <c r="F7882" s="228">
        <v>115</v>
      </c>
      <c r="G7882" s="228">
        <v>17</v>
      </c>
      <c r="H7882" s="228">
        <v>163</v>
      </c>
      <c r="I7882" s="228">
        <v>73675</v>
      </c>
      <c r="J7882" s="228">
        <v>8730.7999999999993</v>
      </c>
      <c r="K7882" s="228">
        <v>10582</v>
      </c>
      <c r="L7882" s="228">
        <v>94683</v>
      </c>
    </row>
    <row r="7883" spans="1:12">
      <c r="A7883" s="228">
        <v>2013</v>
      </c>
      <c r="B7883" s="228" t="s">
        <v>194</v>
      </c>
      <c r="C7883" s="228" t="s">
        <v>67</v>
      </c>
      <c r="D7883" s="228" t="s">
        <v>205</v>
      </c>
      <c r="E7883" s="228">
        <v>0</v>
      </c>
      <c r="F7883" s="228">
        <v>3391</v>
      </c>
      <c r="G7883" s="228">
        <v>76</v>
      </c>
      <c r="H7883" s="228">
        <v>283</v>
      </c>
      <c r="I7883" s="228">
        <v>166646.29999999999</v>
      </c>
      <c r="J7883" s="228">
        <v>18113.55</v>
      </c>
      <c r="K7883" s="228">
        <v>486</v>
      </c>
      <c r="L7883" s="228">
        <v>210286</v>
      </c>
    </row>
    <row r="7884" spans="1:12">
      <c r="A7884" s="228">
        <v>2013</v>
      </c>
      <c r="B7884" s="228" t="s">
        <v>194</v>
      </c>
      <c r="C7884" s="228" t="s">
        <v>67</v>
      </c>
      <c r="D7884" s="228" t="s">
        <v>205</v>
      </c>
      <c r="E7884" s="228">
        <v>5</v>
      </c>
      <c r="F7884" s="228">
        <v>3347</v>
      </c>
      <c r="G7884" s="228">
        <v>20</v>
      </c>
      <c r="H7884" s="228">
        <v>34</v>
      </c>
      <c r="I7884" s="228">
        <v>29581</v>
      </c>
      <c r="J7884" s="228">
        <v>10245.299999999999</v>
      </c>
      <c r="K7884" s="228">
        <v>40</v>
      </c>
      <c r="L7884" s="228">
        <v>48049.25</v>
      </c>
    </row>
    <row r="7885" spans="1:12">
      <c r="A7885" s="228">
        <v>2013</v>
      </c>
      <c r="B7885" s="228" t="s">
        <v>194</v>
      </c>
      <c r="C7885" s="228" t="s">
        <v>67</v>
      </c>
      <c r="D7885" s="228" t="s">
        <v>205</v>
      </c>
      <c r="E7885" s="228">
        <v>10</v>
      </c>
      <c r="F7885" s="228">
        <v>3118</v>
      </c>
      <c r="G7885" s="228">
        <v>13</v>
      </c>
      <c r="H7885" s="228">
        <v>55</v>
      </c>
      <c r="I7885" s="228">
        <v>25985</v>
      </c>
      <c r="J7885" s="228">
        <v>8154.91</v>
      </c>
      <c r="K7885" s="228">
        <v>0</v>
      </c>
      <c r="L7885" s="228">
        <v>37439.14</v>
      </c>
    </row>
    <row r="7886" spans="1:12">
      <c r="A7886" s="228">
        <v>2013</v>
      </c>
      <c r="B7886" s="228" t="s">
        <v>194</v>
      </c>
      <c r="C7886" s="228" t="s">
        <v>67</v>
      </c>
      <c r="D7886" s="228" t="s">
        <v>205</v>
      </c>
      <c r="E7886" s="228">
        <v>15</v>
      </c>
      <c r="F7886" s="228">
        <v>3286</v>
      </c>
      <c r="G7886" s="228">
        <v>42</v>
      </c>
      <c r="H7886" s="228">
        <v>184</v>
      </c>
      <c r="I7886" s="228">
        <v>97652</v>
      </c>
      <c r="J7886" s="228">
        <v>16777.89</v>
      </c>
      <c r="K7886" s="228">
        <v>7474</v>
      </c>
      <c r="L7886" s="228">
        <v>138872.44</v>
      </c>
    </row>
    <row r="7887" spans="1:12">
      <c r="A7887" s="228">
        <v>2013</v>
      </c>
      <c r="B7887" s="228" t="s">
        <v>194</v>
      </c>
      <c r="C7887" s="228" t="s">
        <v>67</v>
      </c>
      <c r="D7887" s="228" t="s">
        <v>205</v>
      </c>
      <c r="E7887" s="228">
        <v>20</v>
      </c>
      <c r="F7887" s="228">
        <v>2488</v>
      </c>
      <c r="G7887" s="228">
        <v>48</v>
      </c>
      <c r="H7887" s="228">
        <v>54</v>
      </c>
      <c r="I7887" s="228">
        <v>67146.95</v>
      </c>
      <c r="J7887" s="228">
        <v>24901.23</v>
      </c>
      <c r="K7887" s="228">
        <v>30017</v>
      </c>
      <c r="L7887" s="228">
        <v>141665.57999999999</v>
      </c>
    </row>
    <row r="7888" spans="1:12">
      <c r="A7888" s="228">
        <v>2013</v>
      </c>
      <c r="B7888" s="228" t="s">
        <v>194</v>
      </c>
      <c r="C7888" s="228" t="s">
        <v>67</v>
      </c>
      <c r="D7888" s="228" t="s">
        <v>205</v>
      </c>
      <c r="E7888" s="228">
        <v>25</v>
      </c>
      <c r="F7888" s="228">
        <v>2597</v>
      </c>
      <c r="G7888" s="228">
        <v>52</v>
      </c>
      <c r="H7888" s="228">
        <v>103</v>
      </c>
      <c r="I7888" s="228">
        <v>90087.05</v>
      </c>
      <c r="J7888" s="228">
        <v>23086.95</v>
      </c>
      <c r="K7888" s="228">
        <v>7885</v>
      </c>
      <c r="L7888" s="228">
        <v>145836.75</v>
      </c>
    </row>
    <row r="7889" spans="1:12">
      <c r="A7889" s="228">
        <v>2013</v>
      </c>
      <c r="B7889" s="228" t="s">
        <v>194</v>
      </c>
      <c r="C7889" s="228" t="s">
        <v>67</v>
      </c>
      <c r="D7889" s="228" t="s">
        <v>205</v>
      </c>
      <c r="E7889" s="228">
        <v>30</v>
      </c>
      <c r="F7889" s="228">
        <v>3576</v>
      </c>
      <c r="G7889" s="228">
        <v>48</v>
      </c>
      <c r="H7889" s="228">
        <v>101</v>
      </c>
      <c r="I7889" s="228">
        <v>88761</v>
      </c>
      <c r="J7889" s="228">
        <v>31792.13</v>
      </c>
      <c r="K7889" s="228">
        <v>13123</v>
      </c>
      <c r="L7889" s="228">
        <v>181140.04</v>
      </c>
    </row>
    <row r="7890" spans="1:12">
      <c r="A7890" s="228">
        <v>2013</v>
      </c>
      <c r="B7890" s="228" t="s">
        <v>194</v>
      </c>
      <c r="C7890" s="228" t="s">
        <v>67</v>
      </c>
      <c r="D7890" s="228" t="s">
        <v>205</v>
      </c>
      <c r="E7890" s="228">
        <v>35</v>
      </c>
      <c r="F7890" s="228">
        <v>3520</v>
      </c>
      <c r="G7890" s="228">
        <v>61</v>
      </c>
      <c r="H7890" s="228">
        <v>98</v>
      </c>
      <c r="I7890" s="228">
        <v>101234.92</v>
      </c>
      <c r="J7890" s="228">
        <v>33655.85</v>
      </c>
      <c r="K7890" s="228">
        <v>27012</v>
      </c>
      <c r="L7890" s="228">
        <v>190498.68</v>
      </c>
    </row>
    <row r="7891" spans="1:12">
      <c r="A7891" s="228">
        <v>2013</v>
      </c>
      <c r="B7891" s="228" t="s">
        <v>194</v>
      </c>
      <c r="C7891" s="228" t="s">
        <v>67</v>
      </c>
      <c r="D7891" s="228" t="s">
        <v>205</v>
      </c>
      <c r="E7891" s="228">
        <v>40</v>
      </c>
      <c r="F7891" s="228">
        <v>3665</v>
      </c>
      <c r="G7891" s="228">
        <v>102</v>
      </c>
      <c r="H7891" s="228">
        <v>155</v>
      </c>
      <c r="I7891" s="228">
        <v>192503.35</v>
      </c>
      <c r="J7891" s="228">
        <v>60361.74</v>
      </c>
      <c r="K7891" s="228">
        <v>12386</v>
      </c>
      <c r="L7891" s="228">
        <v>318329.53999999998</v>
      </c>
    </row>
    <row r="7892" spans="1:12">
      <c r="A7892" s="228">
        <v>2013</v>
      </c>
      <c r="B7892" s="228" t="s">
        <v>194</v>
      </c>
      <c r="C7892" s="228" t="s">
        <v>67</v>
      </c>
      <c r="D7892" s="228" t="s">
        <v>205</v>
      </c>
      <c r="E7892" s="228">
        <v>45</v>
      </c>
      <c r="F7892" s="228">
        <v>3585</v>
      </c>
      <c r="G7892" s="228">
        <v>88</v>
      </c>
      <c r="H7892" s="228">
        <v>154</v>
      </c>
      <c r="I7892" s="228">
        <v>175104.35</v>
      </c>
      <c r="J7892" s="228">
        <v>37626.910000000003</v>
      </c>
      <c r="K7892" s="228">
        <v>35196</v>
      </c>
      <c r="L7892" s="228">
        <v>285872.19</v>
      </c>
    </row>
    <row r="7893" spans="1:12">
      <c r="A7893" s="228">
        <v>2013</v>
      </c>
      <c r="B7893" s="228" t="s">
        <v>194</v>
      </c>
      <c r="C7893" s="228" t="s">
        <v>67</v>
      </c>
      <c r="D7893" s="228" t="s">
        <v>205</v>
      </c>
      <c r="E7893" s="228">
        <v>50</v>
      </c>
      <c r="F7893" s="228">
        <v>3811</v>
      </c>
      <c r="G7893" s="228">
        <v>156</v>
      </c>
      <c r="H7893" s="228">
        <v>397</v>
      </c>
      <c r="I7893" s="228">
        <v>365816.65</v>
      </c>
      <c r="J7893" s="228">
        <v>85900.45</v>
      </c>
      <c r="K7893" s="228">
        <v>86282.35</v>
      </c>
      <c r="L7893" s="228">
        <v>642427.54</v>
      </c>
    </row>
    <row r="7894" spans="1:12">
      <c r="A7894" s="228">
        <v>2013</v>
      </c>
      <c r="B7894" s="228" t="s">
        <v>194</v>
      </c>
      <c r="C7894" s="228" t="s">
        <v>67</v>
      </c>
      <c r="D7894" s="228" t="s">
        <v>205</v>
      </c>
      <c r="E7894" s="228">
        <v>55</v>
      </c>
      <c r="F7894" s="228">
        <v>3328</v>
      </c>
      <c r="G7894" s="228">
        <v>164</v>
      </c>
      <c r="H7894" s="228">
        <v>493</v>
      </c>
      <c r="I7894" s="228">
        <v>548527.9</v>
      </c>
      <c r="J7894" s="228">
        <v>119901.38</v>
      </c>
      <c r="K7894" s="228">
        <v>91827</v>
      </c>
      <c r="L7894" s="228">
        <v>855757.26</v>
      </c>
    </row>
    <row r="7895" spans="1:12">
      <c r="A7895" s="228">
        <v>2013</v>
      </c>
      <c r="B7895" s="228" t="s">
        <v>194</v>
      </c>
      <c r="C7895" s="228" t="s">
        <v>67</v>
      </c>
      <c r="D7895" s="228" t="s">
        <v>205</v>
      </c>
      <c r="E7895" s="228">
        <v>60</v>
      </c>
      <c r="F7895" s="228">
        <v>2753</v>
      </c>
      <c r="G7895" s="228">
        <v>230</v>
      </c>
      <c r="H7895" s="228">
        <v>423</v>
      </c>
      <c r="I7895" s="228">
        <v>480462.8</v>
      </c>
      <c r="J7895" s="228">
        <v>125139.59</v>
      </c>
      <c r="K7895" s="228">
        <v>117735</v>
      </c>
      <c r="L7895" s="228">
        <v>831189.78</v>
      </c>
    </row>
    <row r="7896" spans="1:12">
      <c r="A7896" s="228">
        <v>2013</v>
      </c>
      <c r="B7896" s="228" t="s">
        <v>194</v>
      </c>
      <c r="C7896" s="228" t="s">
        <v>67</v>
      </c>
      <c r="D7896" s="228" t="s">
        <v>205</v>
      </c>
      <c r="E7896" s="228">
        <v>65</v>
      </c>
      <c r="F7896" s="228">
        <v>1794</v>
      </c>
      <c r="G7896" s="228">
        <v>185</v>
      </c>
      <c r="H7896" s="228">
        <v>469</v>
      </c>
      <c r="I7896" s="228">
        <v>518006.1</v>
      </c>
      <c r="J7896" s="228">
        <v>114207.09</v>
      </c>
      <c r="K7896" s="228">
        <v>134888</v>
      </c>
      <c r="L7896" s="228">
        <v>854037.74</v>
      </c>
    </row>
    <row r="7897" spans="1:12">
      <c r="A7897" s="228">
        <v>2013</v>
      </c>
      <c r="B7897" s="228" t="s">
        <v>194</v>
      </c>
      <c r="C7897" s="228" t="s">
        <v>67</v>
      </c>
      <c r="D7897" s="228" t="s">
        <v>205</v>
      </c>
      <c r="E7897" s="228">
        <v>70</v>
      </c>
      <c r="F7897" s="228">
        <v>961</v>
      </c>
      <c r="G7897" s="228">
        <v>122</v>
      </c>
      <c r="H7897" s="228">
        <v>328</v>
      </c>
      <c r="I7897" s="228">
        <v>259481.18</v>
      </c>
      <c r="J7897" s="228">
        <v>67084.95</v>
      </c>
      <c r="K7897" s="228">
        <v>78842</v>
      </c>
      <c r="L7897" s="228">
        <v>441157.1</v>
      </c>
    </row>
    <row r="7898" spans="1:12">
      <c r="A7898" s="228">
        <v>2013</v>
      </c>
      <c r="B7898" s="228" t="s">
        <v>194</v>
      </c>
      <c r="C7898" s="228" t="s">
        <v>67</v>
      </c>
      <c r="D7898" s="228" t="s">
        <v>205</v>
      </c>
      <c r="E7898" s="228">
        <v>75</v>
      </c>
      <c r="F7898" s="228">
        <v>399</v>
      </c>
      <c r="G7898" s="228">
        <v>58</v>
      </c>
      <c r="H7898" s="228">
        <v>208</v>
      </c>
      <c r="I7898" s="228">
        <v>149694.79999999999</v>
      </c>
      <c r="J7898" s="228">
        <v>29564.98</v>
      </c>
      <c r="K7898" s="228">
        <v>19790</v>
      </c>
      <c r="L7898" s="228">
        <v>209988.53</v>
      </c>
    </row>
    <row r="7899" spans="1:12">
      <c r="A7899" s="228">
        <v>2013</v>
      </c>
      <c r="B7899" s="228" t="s">
        <v>194</v>
      </c>
      <c r="C7899" s="228" t="s">
        <v>67</v>
      </c>
      <c r="D7899" s="228" t="s">
        <v>205</v>
      </c>
      <c r="E7899" s="228">
        <v>80</v>
      </c>
      <c r="F7899" s="228">
        <v>185</v>
      </c>
      <c r="G7899" s="228">
        <v>30</v>
      </c>
      <c r="H7899" s="228">
        <v>142</v>
      </c>
      <c r="I7899" s="228">
        <v>108005.6</v>
      </c>
      <c r="J7899" s="228">
        <v>19799.02</v>
      </c>
      <c r="K7899" s="228">
        <v>18631</v>
      </c>
      <c r="L7899" s="228">
        <v>151155.26</v>
      </c>
    </row>
    <row r="7900" spans="1:12">
      <c r="A7900" s="228">
        <v>2013</v>
      </c>
      <c r="B7900" s="228" t="s">
        <v>194</v>
      </c>
      <c r="C7900" s="228" t="s">
        <v>67</v>
      </c>
      <c r="D7900" s="228" t="s">
        <v>205</v>
      </c>
      <c r="E7900" s="228">
        <v>85</v>
      </c>
      <c r="F7900" s="228">
        <v>73</v>
      </c>
      <c r="G7900" s="228">
        <v>11</v>
      </c>
      <c r="H7900" s="228">
        <v>52</v>
      </c>
      <c r="I7900" s="228">
        <v>42264</v>
      </c>
      <c r="J7900" s="228">
        <v>4852.2</v>
      </c>
      <c r="K7900" s="228">
        <v>0</v>
      </c>
      <c r="L7900" s="228">
        <v>48599.5</v>
      </c>
    </row>
    <row r="7901" spans="1:12">
      <c r="A7901" s="228">
        <v>2013</v>
      </c>
      <c r="B7901" s="228" t="s">
        <v>194</v>
      </c>
      <c r="C7901" s="228" t="s">
        <v>67</v>
      </c>
      <c r="D7901" s="228" t="s">
        <v>205</v>
      </c>
      <c r="E7901" s="228">
        <v>90</v>
      </c>
      <c r="F7901" s="228">
        <v>9</v>
      </c>
      <c r="G7901" s="228">
        <v>3</v>
      </c>
      <c r="H7901" s="228">
        <v>44</v>
      </c>
      <c r="I7901" s="228">
        <v>27964</v>
      </c>
      <c r="J7901" s="228">
        <v>1646.5</v>
      </c>
      <c r="K7901" s="228">
        <v>0</v>
      </c>
      <c r="L7901" s="228">
        <v>29610.5</v>
      </c>
    </row>
    <row r="7902" spans="1:12">
      <c r="A7902" s="228">
        <v>2013</v>
      </c>
      <c r="B7902" s="228" t="s">
        <v>194</v>
      </c>
      <c r="C7902" s="228" t="s">
        <v>67</v>
      </c>
      <c r="D7902" s="228" t="s">
        <v>205</v>
      </c>
      <c r="E7902" s="228">
        <v>95</v>
      </c>
      <c r="F7902" s="228">
        <v>1</v>
      </c>
      <c r="G7902" s="228">
        <v>0</v>
      </c>
      <c r="H7902" s="228">
        <v>0</v>
      </c>
      <c r="I7902" s="228">
        <v>261</v>
      </c>
      <c r="J7902" s="228">
        <v>0</v>
      </c>
      <c r="K7902" s="228">
        <v>0</v>
      </c>
      <c r="L7902" s="228">
        <v>261</v>
      </c>
    </row>
    <row r="7903" spans="1:12">
      <c r="A7903" s="228">
        <v>2013</v>
      </c>
      <c r="B7903" s="228" t="s">
        <v>194</v>
      </c>
      <c r="C7903" s="228" t="s">
        <v>67</v>
      </c>
      <c r="D7903" s="228" t="s">
        <v>206</v>
      </c>
      <c r="E7903" s="228">
        <v>0</v>
      </c>
      <c r="F7903" s="228">
        <v>3271</v>
      </c>
      <c r="G7903" s="228">
        <v>40</v>
      </c>
      <c r="H7903" s="228">
        <v>190</v>
      </c>
      <c r="I7903" s="228">
        <v>122118</v>
      </c>
      <c r="J7903" s="228">
        <v>10524.93</v>
      </c>
      <c r="K7903" s="228">
        <v>100</v>
      </c>
      <c r="L7903" s="228">
        <v>141903.03</v>
      </c>
    </row>
    <row r="7904" spans="1:12">
      <c r="A7904" s="228">
        <v>2013</v>
      </c>
      <c r="B7904" s="228" t="s">
        <v>194</v>
      </c>
      <c r="C7904" s="228" t="s">
        <v>67</v>
      </c>
      <c r="D7904" s="228" t="s">
        <v>206</v>
      </c>
      <c r="E7904" s="228">
        <v>5</v>
      </c>
      <c r="F7904" s="228">
        <v>3156</v>
      </c>
      <c r="G7904" s="228">
        <v>11</v>
      </c>
      <c r="H7904" s="228">
        <v>15</v>
      </c>
      <c r="I7904" s="228">
        <v>16165</v>
      </c>
      <c r="J7904" s="228">
        <v>5282.43</v>
      </c>
      <c r="K7904" s="228">
        <v>0</v>
      </c>
      <c r="L7904" s="228">
        <v>23502.880000000001</v>
      </c>
    </row>
    <row r="7905" spans="1:12">
      <c r="A7905" s="228">
        <v>2013</v>
      </c>
      <c r="B7905" s="228" t="s">
        <v>194</v>
      </c>
      <c r="C7905" s="228" t="s">
        <v>67</v>
      </c>
      <c r="D7905" s="228" t="s">
        <v>206</v>
      </c>
      <c r="E7905" s="228">
        <v>10</v>
      </c>
      <c r="F7905" s="228">
        <v>3078</v>
      </c>
      <c r="G7905" s="228">
        <v>16</v>
      </c>
      <c r="H7905" s="228">
        <v>39</v>
      </c>
      <c r="I7905" s="228">
        <v>56024</v>
      </c>
      <c r="J7905" s="228">
        <v>20991.360000000001</v>
      </c>
      <c r="K7905" s="228">
        <v>55703</v>
      </c>
      <c r="L7905" s="228">
        <v>138458.43</v>
      </c>
    </row>
    <row r="7906" spans="1:12">
      <c r="A7906" s="228">
        <v>2013</v>
      </c>
      <c r="B7906" s="228" t="s">
        <v>194</v>
      </c>
      <c r="C7906" s="228" t="s">
        <v>67</v>
      </c>
      <c r="D7906" s="228" t="s">
        <v>206</v>
      </c>
      <c r="E7906" s="228">
        <v>15</v>
      </c>
      <c r="F7906" s="228">
        <v>2985</v>
      </c>
      <c r="G7906" s="228">
        <v>62</v>
      </c>
      <c r="H7906" s="228">
        <v>176</v>
      </c>
      <c r="I7906" s="228">
        <v>116329.05</v>
      </c>
      <c r="J7906" s="228">
        <v>28274.12</v>
      </c>
      <c r="K7906" s="228">
        <v>20413</v>
      </c>
      <c r="L7906" s="228">
        <v>184382.84</v>
      </c>
    </row>
    <row r="7907" spans="1:12">
      <c r="A7907" s="228">
        <v>2013</v>
      </c>
      <c r="B7907" s="228" t="s">
        <v>194</v>
      </c>
      <c r="C7907" s="228" t="s">
        <v>67</v>
      </c>
      <c r="D7907" s="228" t="s">
        <v>206</v>
      </c>
      <c r="E7907" s="228">
        <v>20</v>
      </c>
      <c r="F7907" s="228">
        <v>2887</v>
      </c>
      <c r="G7907" s="228">
        <v>68</v>
      </c>
      <c r="H7907" s="228">
        <v>116</v>
      </c>
      <c r="I7907" s="228">
        <v>106160.5</v>
      </c>
      <c r="J7907" s="228">
        <v>26968.41</v>
      </c>
      <c r="K7907" s="228">
        <v>5391</v>
      </c>
      <c r="L7907" s="228">
        <v>174727.76</v>
      </c>
    </row>
    <row r="7908" spans="1:12">
      <c r="A7908" s="228">
        <v>2013</v>
      </c>
      <c r="B7908" s="228" t="s">
        <v>194</v>
      </c>
      <c r="C7908" s="228" t="s">
        <v>67</v>
      </c>
      <c r="D7908" s="228" t="s">
        <v>206</v>
      </c>
      <c r="E7908" s="228">
        <v>25</v>
      </c>
      <c r="F7908" s="228">
        <v>3473</v>
      </c>
      <c r="G7908" s="228">
        <v>139</v>
      </c>
      <c r="H7908" s="228">
        <v>498</v>
      </c>
      <c r="I7908" s="228">
        <v>330796.40000000002</v>
      </c>
      <c r="J7908" s="228">
        <v>58017.98</v>
      </c>
      <c r="K7908" s="228">
        <v>15797</v>
      </c>
      <c r="L7908" s="228">
        <v>477030.87</v>
      </c>
    </row>
    <row r="7909" spans="1:12">
      <c r="A7909" s="228">
        <v>2013</v>
      </c>
      <c r="B7909" s="228" t="s">
        <v>194</v>
      </c>
      <c r="C7909" s="228" t="s">
        <v>67</v>
      </c>
      <c r="D7909" s="228" t="s">
        <v>206</v>
      </c>
      <c r="E7909" s="228">
        <v>30</v>
      </c>
      <c r="F7909" s="228">
        <v>4379</v>
      </c>
      <c r="G7909" s="228">
        <v>173</v>
      </c>
      <c r="H7909" s="228">
        <v>518</v>
      </c>
      <c r="I7909" s="228">
        <v>442479</v>
      </c>
      <c r="J7909" s="228">
        <v>85962.14</v>
      </c>
      <c r="K7909" s="228">
        <v>17321</v>
      </c>
      <c r="L7909" s="228">
        <v>633473.47</v>
      </c>
    </row>
    <row r="7910" spans="1:12">
      <c r="A7910" s="228">
        <v>2013</v>
      </c>
      <c r="B7910" s="228" t="s">
        <v>194</v>
      </c>
      <c r="C7910" s="228" t="s">
        <v>67</v>
      </c>
      <c r="D7910" s="228" t="s">
        <v>206</v>
      </c>
      <c r="E7910" s="228">
        <v>35</v>
      </c>
      <c r="F7910" s="228">
        <v>3965</v>
      </c>
      <c r="G7910" s="228">
        <v>212</v>
      </c>
      <c r="H7910" s="228">
        <v>692</v>
      </c>
      <c r="I7910" s="228">
        <v>574548.35</v>
      </c>
      <c r="J7910" s="228">
        <v>104113.60000000001</v>
      </c>
      <c r="K7910" s="228">
        <v>20984</v>
      </c>
      <c r="L7910" s="228">
        <v>803230.79</v>
      </c>
    </row>
    <row r="7911" spans="1:12">
      <c r="A7911" s="228">
        <v>2013</v>
      </c>
      <c r="B7911" s="228" t="s">
        <v>194</v>
      </c>
      <c r="C7911" s="228" t="s">
        <v>67</v>
      </c>
      <c r="D7911" s="228" t="s">
        <v>206</v>
      </c>
      <c r="E7911" s="228">
        <v>40</v>
      </c>
      <c r="F7911" s="228">
        <v>3953</v>
      </c>
      <c r="G7911" s="228">
        <v>201</v>
      </c>
      <c r="H7911" s="228">
        <v>575</v>
      </c>
      <c r="I7911" s="228">
        <v>477654.2</v>
      </c>
      <c r="J7911" s="228">
        <v>104447.11</v>
      </c>
      <c r="K7911" s="228">
        <v>42860</v>
      </c>
      <c r="L7911" s="228">
        <v>750146.01</v>
      </c>
    </row>
    <row r="7912" spans="1:12">
      <c r="A7912" s="228">
        <v>2013</v>
      </c>
      <c r="B7912" s="228" t="s">
        <v>194</v>
      </c>
      <c r="C7912" s="228" t="s">
        <v>67</v>
      </c>
      <c r="D7912" s="228" t="s">
        <v>206</v>
      </c>
      <c r="E7912" s="228">
        <v>45</v>
      </c>
      <c r="F7912" s="228">
        <v>3688</v>
      </c>
      <c r="G7912" s="228">
        <v>191</v>
      </c>
      <c r="H7912" s="228">
        <v>525</v>
      </c>
      <c r="I7912" s="228">
        <v>424816.05</v>
      </c>
      <c r="J7912" s="228">
        <v>111029.58</v>
      </c>
      <c r="K7912" s="228">
        <v>30475</v>
      </c>
      <c r="L7912" s="228">
        <v>671474.92</v>
      </c>
    </row>
    <row r="7913" spans="1:12">
      <c r="A7913" s="228">
        <v>2013</v>
      </c>
      <c r="B7913" s="228" t="s">
        <v>194</v>
      </c>
      <c r="C7913" s="228" t="s">
        <v>67</v>
      </c>
      <c r="D7913" s="228" t="s">
        <v>206</v>
      </c>
      <c r="E7913" s="228">
        <v>50</v>
      </c>
      <c r="F7913" s="228">
        <v>3888</v>
      </c>
      <c r="G7913" s="228">
        <v>205</v>
      </c>
      <c r="H7913" s="228">
        <v>529</v>
      </c>
      <c r="I7913" s="228">
        <v>473944.8</v>
      </c>
      <c r="J7913" s="228">
        <v>119062.86</v>
      </c>
      <c r="K7913" s="228">
        <v>77441</v>
      </c>
      <c r="L7913" s="228">
        <v>787914.23</v>
      </c>
    </row>
    <row r="7914" spans="1:12">
      <c r="A7914" s="228">
        <v>2013</v>
      </c>
      <c r="B7914" s="228" t="s">
        <v>194</v>
      </c>
      <c r="C7914" s="228" t="s">
        <v>67</v>
      </c>
      <c r="D7914" s="228" t="s">
        <v>206</v>
      </c>
      <c r="E7914" s="228">
        <v>55</v>
      </c>
      <c r="F7914" s="228">
        <v>3365</v>
      </c>
      <c r="G7914" s="228">
        <v>194</v>
      </c>
      <c r="H7914" s="228">
        <v>449</v>
      </c>
      <c r="I7914" s="228">
        <v>403611.75</v>
      </c>
      <c r="J7914" s="228">
        <v>114914.35</v>
      </c>
      <c r="K7914" s="228">
        <v>149417</v>
      </c>
      <c r="L7914" s="228">
        <v>779003.56</v>
      </c>
    </row>
    <row r="7915" spans="1:12">
      <c r="A7915" s="228">
        <v>2013</v>
      </c>
      <c r="B7915" s="228" t="s">
        <v>194</v>
      </c>
      <c r="C7915" s="228" t="s">
        <v>67</v>
      </c>
      <c r="D7915" s="228" t="s">
        <v>206</v>
      </c>
      <c r="E7915" s="228">
        <v>60</v>
      </c>
      <c r="F7915" s="228">
        <v>2505</v>
      </c>
      <c r="G7915" s="228">
        <v>151</v>
      </c>
      <c r="H7915" s="228">
        <v>489</v>
      </c>
      <c r="I7915" s="228">
        <v>458365</v>
      </c>
      <c r="J7915" s="228">
        <v>103580.23</v>
      </c>
      <c r="K7915" s="228">
        <v>137667</v>
      </c>
      <c r="L7915" s="228">
        <v>772297.33</v>
      </c>
    </row>
    <row r="7916" spans="1:12">
      <c r="A7916" s="228">
        <v>2013</v>
      </c>
      <c r="B7916" s="228" t="s">
        <v>194</v>
      </c>
      <c r="C7916" s="228" t="s">
        <v>67</v>
      </c>
      <c r="D7916" s="228" t="s">
        <v>206</v>
      </c>
      <c r="E7916" s="228">
        <v>65</v>
      </c>
      <c r="F7916" s="228">
        <v>1504</v>
      </c>
      <c r="G7916" s="228">
        <v>145</v>
      </c>
      <c r="H7916" s="228">
        <v>382</v>
      </c>
      <c r="I7916" s="228">
        <v>384788.05</v>
      </c>
      <c r="J7916" s="228">
        <v>97352.01</v>
      </c>
      <c r="K7916" s="228">
        <v>139460</v>
      </c>
      <c r="L7916" s="228">
        <v>686140.99</v>
      </c>
    </row>
    <row r="7917" spans="1:12">
      <c r="A7917" s="228">
        <v>2013</v>
      </c>
      <c r="B7917" s="228" t="s">
        <v>194</v>
      </c>
      <c r="C7917" s="228" t="s">
        <v>67</v>
      </c>
      <c r="D7917" s="228" t="s">
        <v>206</v>
      </c>
      <c r="E7917" s="228">
        <v>70</v>
      </c>
      <c r="F7917" s="228">
        <v>724</v>
      </c>
      <c r="G7917" s="228">
        <v>67</v>
      </c>
      <c r="H7917" s="228">
        <v>230</v>
      </c>
      <c r="I7917" s="228">
        <v>182806</v>
      </c>
      <c r="J7917" s="228">
        <v>42600.45</v>
      </c>
      <c r="K7917" s="228">
        <v>26721</v>
      </c>
      <c r="L7917" s="228">
        <v>268438.27</v>
      </c>
    </row>
    <row r="7918" spans="1:12">
      <c r="A7918" s="228">
        <v>2013</v>
      </c>
      <c r="B7918" s="228" t="s">
        <v>194</v>
      </c>
      <c r="C7918" s="228" t="s">
        <v>67</v>
      </c>
      <c r="D7918" s="228" t="s">
        <v>206</v>
      </c>
      <c r="E7918" s="228">
        <v>75</v>
      </c>
      <c r="F7918" s="228">
        <v>361</v>
      </c>
      <c r="G7918" s="228">
        <v>45</v>
      </c>
      <c r="H7918" s="228">
        <v>284</v>
      </c>
      <c r="I7918" s="228">
        <v>188800</v>
      </c>
      <c r="J7918" s="228">
        <v>34375.33</v>
      </c>
      <c r="K7918" s="228">
        <v>44435</v>
      </c>
      <c r="L7918" s="228">
        <v>289248.71999999997</v>
      </c>
    </row>
    <row r="7919" spans="1:12">
      <c r="A7919" s="228">
        <v>2013</v>
      </c>
      <c r="B7919" s="228" t="s">
        <v>194</v>
      </c>
      <c r="C7919" s="228" t="s">
        <v>67</v>
      </c>
      <c r="D7919" s="228" t="s">
        <v>206</v>
      </c>
      <c r="E7919" s="228">
        <v>80</v>
      </c>
      <c r="F7919" s="228">
        <v>189</v>
      </c>
      <c r="G7919" s="228">
        <v>19</v>
      </c>
      <c r="H7919" s="228">
        <v>91</v>
      </c>
      <c r="I7919" s="228">
        <v>64288.34</v>
      </c>
      <c r="J7919" s="228">
        <v>13295.81</v>
      </c>
      <c r="K7919" s="228">
        <v>10024</v>
      </c>
      <c r="L7919" s="228">
        <v>90444.89</v>
      </c>
    </row>
    <row r="7920" spans="1:12">
      <c r="A7920" s="228">
        <v>2013</v>
      </c>
      <c r="B7920" s="228" t="s">
        <v>194</v>
      </c>
      <c r="C7920" s="228" t="s">
        <v>67</v>
      </c>
      <c r="D7920" s="228" t="s">
        <v>206</v>
      </c>
      <c r="E7920" s="228">
        <v>85</v>
      </c>
      <c r="F7920" s="228">
        <v>98</v>
      </c>
      <c r="G7920" s="228">
        <v>7</v>
      </c>
      <c r="H7920" s="228">
        <v>120</v>
      </c>
      <c r="I7920" s="228">
        <v>30057.82</v>
      </c>
      <c r="J7920" s="228">
        <v>2591.75</v>
      </c>
      <c r="K7920" s="228">
        <v>0</v>
      </c>
      <c r="L7920" s="228">
        <v>38183.120000000003</v>
      </c>
    </row>
    <row r="7921" spans="1:12">
      <c r="A7921" s="228">
        <v>2013</v>
      </c>
      <c r="B7921" s="228" t="s">
        <v>194</v>
      </c>
      <c r="C7921" s="228" t="s">
        <v>67</v>
      </c>
      <c r="D7921" s="228" t="s">
        <v>206</v>
      </c>
      <c r="E7921" s="228">
        <v>90</v>
      </c>
      <c r="F7921" s="228">
        <v>25</v>
      </c>
      <c r="G7921" s="228">
        <v>9</v>
      </c>
      <c r="H7921" s="228">
        <v>52</v>
      </c>
      <c r="I7921" s="228">
        <v>32844.44</v>
      </c>
      <c r="J7921" s="228">
        <v>3648.6</v>
      </c>
      <c r="K7921" s="228">
        <v>0</v>
      </c>
      <c r="L7921" s="228">
        <v>36561.79</v>
      </c>
    </row>
    <row r="7922" spans="1:12">
      <c r="A7922" s="228">
        <v>2013</v>
      </c>
      <c r="B7922" s="228" t="s">
        <v>194</v>
      </c>
      <c r="C7922" s="228" t="s">
        <v>67</v>
      </c>
      <c r="D7922" s="228" t="s">
        <v>206</v>
      </c>
      <c r="E7922" s="228">
        <v>95</v>
      </c>
      <c r="F7922" s="228">
        <v>5</v>
      </c>
      <c r="G7922" s="228">
        <v>0</v>
      </c>
      <c r="H7922" s="228">
        <v>0</v>
      </c>
      <c r="I7922" s="228">
        <v>0</v>
      </c>
      <c r="J7922" s="228">
        <v>0</v>
      </c>
      <c r="K7922" s="228">
        <v>0</v>
      </c>
      <c r="L7922" s="228">
        <v>0</v>
      </c>
    </row>
    <row r="7923" spans="1:12">
      <c r="A7923" s="228">
        <v>2013</v>
      </c>
      <c r="B7923" s="228" t="s">
        <v>195</v>
      </c>
      <c r="C7923" s="228" t="s">
        <v>61</v>
      </c>
      <c r="D7923" s="228" t="s">
        <v>205</v>
      </c>
      <c r="E7923" s="228">
        <v>0</v>
      </c>
      <c r="F7923" s="228">
        <v>108475</v>
      </c>
      <c r="G7923" s="228">
        <v>5509</v>
      </c>
      <c r="H7923" s="228">
        <v>13851</v>
      </c>
      <c r="I7923" s="228">
        <v>8194032.0999999996</v>
      </c>
      <c r="J7923" s="228">
        <v>1383930.37</v>
      </c>
      <c r="K7923" s="228">
        <v>164778.45000000001</v>
      </c>
      <c r="L7923" s="228">
        <v>11256485.33</v>
      </c>
    </row>
    <row r="7924" spans="1:12">
      <c r="A7924" s="228">
        <v>2013</v>
      </c>
      <c r="B7924" s="228" t="s">
        <v>195</v>
      </c>
      <c r="C7924" s="228" t="s">
        <v>61</v>
      </c>
      <c r="D7924" s="228" t="s">
        <v>205</v>
      </c>
      <c r="E7924" s="228">
        <v>5</v>
      </c>
      <c r="F7924" s="228">
        <v>115567</v>
      </c>
      <c r="G7924" s="228">
        <v>2513</v>
      </c>
      <c r="H7924" s="228">
        <v>3629</v>
      </c>
      <c r="I7924" s="228">
        <v>2683754.52</v>
      </c>
      <c r="J7924" s="228">
        <v>654475.5</v>
      </c>
      <c r="K7924" s="228">
        <v>144973</v>
      </c>
      <c r="L7924" s="228">
        <v>4284592.93</v>
      </c>
    </row>
    <row r="7925" spans="1:12">
      <c r="A7925" s="228">
        <v>2013</v>
      </c>
      <c r="B7925" s="228" t="s">
        <v>195</v>
      </c>
      <c r="C7925" s="228" t="s">
        <v>61</v>
      </c>
      <c r="D7925" s="228" t="s">
        <v>205</v>
      </c>
      <c r="E7925" s="228">
        <v>10</v>
      </c>
      <c r="F7925" s="228">
        <v>109219</v>
      </c>
      <c r="G7925" s="228">
        <v>1828</v>
      </c>
      <c r="H7925" s="228">
        <v>3221</v>
      </c>
      <c r="I7925" s="228">
        <v>2200631.9700000002</v>
      </c>
      <c r="J7925" s="228">
        <v>568259.30000000005</v>
      </c>
      <c r="K7925" s="228">
        <v>505698.22</v>
      </c>
      <c r="L7925" s="228">
        <v>3806055.84</v>
      </c>
    </row>
    <row r="7926" spans="1:12">
      <c r="A7926" s="228">
        <v>2013</v>
      </c>
      <c r="B7926" s="228" t="s">
        <v>195</v>
      </c>
      <c r="C7926" s="228" t="s">
        <v>61</v>
      </c>
      <c r="D7926" s="228" t="s">
        <v>205</v>
      </c>
      <c r="E7926" s="228">
        <v>15</v>
      </c>
      <c r="F7926" s="228">
        <v>108424</v>
      </c>
      <c r="G7926" s="228">
        <v>2842</v>
      </c>
      <c r="H7926" s="228">
        <v>5543</v>
      </c>
      <c r="I7926" s="228">
        <v>4870159.7</v>
      </c>
      <c r="J7926" s="228">
        <v>1078502.3799999999</v>
      </c>
      <c r="K7926" s="228">
        <v>782359</v>
      </c>
      <c r="L7926" s="228">
        <v>7943722.3300000001</v>
      </c>
    </row>
    <row r="7927" spans="1:12">
      <c r="A7927" s="228">
        <v>2013</v>
      </c>
      <c r="B7927" s="228" t="s">
        <v>195</v>
      </c>
      <c r="C7927" s="228" t="s">
        <v>61</v>
      </c>
      <c r="D7927" s="228" t="s">
        <v>205</v>
      </c>
      <c r="E7927" s="228">
        <v>20</v>
      </c>
      <c r="F7927" s="228">
        <v>90260</v>
      </c>
      <c r="G7927" s="228">
        <v>2823</v>
      </c>
      <c r="H7927" s="228">
        <v>6490</v>
      </c>
      <c r="I7927" s="228">
        <v>5497839.1399999997</v>
      </c>
      <c r="J7927" s="228">
        <v>1091615.42</v>
      </c>
      <c r="K7927" s="228">
        <v>1074566</v>
      </c>
      <c r="L7927" s="228">
        <v>9117996.9000000004</v>
      </c>
    </row>
    <row r="7928" spans="1:12">
      <c r="A7928" s="228">
        <v>2013</v>
      </c>
      <c r="B7928" s="228" t="s">
        <v>195</v>
      </c>
      <c r="C7928" s="228" t="s">
        <v>61</v>
      </c>
      <c r="D7928" s="228" t="s">
        <v>205</v>
      </c>
      <c r="E7928" s="228">
        <v>25</v>
      </c>
      <c r="F7928" s="228">
        <v>78613</v>
      </c>
      <c r="G7928" s="228">
        <v>2112</v>
      </c>
      <c r="H7928" s="228">
        <v>4832</v>
      </c>
      <c r="I7928" s="228">
        <v>3850943.75</v>
      </c>
      <c r="J7928" s="228">
        <v>863657.22</v>
      </c>
      <c r="K7928" s="228">
        <v>750843.35</v>
      </c>
      <c r="L7928" s="228">
        <v>6724066.4500000002</v>
      </c>
    </row>
    <row r="7929" spans="1:12">
      <c r="A7929" s="228">
        <v>2013</v>
      </c>
      <c r="B7929" s="228" t="s">
        <v>195</v>
      </c>
      <c r="C7929" s="228" t="s">
        <v>61</v>
      </c>
      <c r="D7929" s="228" t="s">
        <v>205</v>
      </c>
      <c r="E7929" s="228">
        <v>30</v>
      </c>
      <c r="F7929" s="228">
        <v>116665</v>
      </c>
      <c r="G7929" s="228">
        <v>3143</v>
      </c>
      <c r="H7929" s="228">
        <v>6923</v>
      </c>
      <c r="I7929" s="228">
        <v>5320346.42</v>
      </c>
      <c r="J7929" s="228">
        <v>1309891.68</v>
      </c>
      <c r="K7929" s="228">
        <v>970800</v>
      </c>
      <c r="L7929" s="228">
        <v>9491673.1300000008</v>
      </c>
    </row>
    <row r="7930" spans="1:12">
      <c r="A7930" s="228">
        <v>2013</v>
      </c>
      <c r="B7930" s="228" t="s">
        <v>195</v>
      </c>
      <c r="C7930" s="228" t="s">
        <v>61</v>
      </c>
      <c r="D7930" s="228" t="s">
        <v>205</v>
      </c>
      <c r="E7930" s="228">
        <v>35</v>
      </c>
      <c r="F7930" s="228">
        <v>122439</v>
      </c>
      <c r="G7930" s="228">
        <v>4115</v>
      </c>
      <c r="H7930" s="228">
        <v>8891</v>
      </c>
      <c r="I7930" s="228">
        <v>6948674.4500000002</v>
      </c>
      <c r="J7930" s="228">
        <v>1758819.68</v>
      </c>
      <c r="K7930" s="228">
        <v>1151515.1499999999</v>
      </c>
      <c r="L7930" s="228">
        <v>12015308.66</v>
      </c>
    </row>
    <row r="7931" spans="1:12">
      <c r="A7931" s="228">
        <v>2013</v>
      </c>
      <c r="B7931" s="228" t="s">
        <v>195</v>
      </c>
      <c r="C7931" s="228" t="s">
        <v>61</v>
      </c>
      <c r="D7931" s="228" t="s">
        <v>205</v>
      </c>
      <c r="E7931" s="228">
        <v>40</v>
      </c>
      <c r="F7931" s="228">
        <v>129349</v>
      </c>
      <c r="G7931" s="228">
        <v>5230</v>
      </c>
      <c r="H7931" s="228">
        <v>10493</v>
      </c>
      <c r="I7931" s="228">
        <v>9076477.8499999996</v>
      </c>
      <c r="J7931" s="228">
        <v>2265011.66</v>
      </c>
      <c r="K7931" s="228">
        <v>1935260.7</v>
      </c>
      <c r="L7931" s="228">
        <v>15930659.66</v>
      </c>
    </row>
    <row r="7932" spans="1:12">
      <c r="A7932" s="228">
        <v>2013</v>
      </c>
      <c r="B7932" s="228" t="s">
        <v>195</v>
      </c>
      <c r="C7932" s="228" t="s">
        <v>61</v>
      </c>
      <c r="D7932" s="228" t="s">
        <v>205</v>
      </c>
      <c r="E7932" s="228">
        <v>45</v>
      </c>
      <c r="F7932" s="228">
        <v>119770</v>
      </c>
      <c r="G7932" s="228">
        <v>6062</v>
      </c>
      <c r="H7932" s="228">
        <v>12296</v>
      </c>
      <c r="I7932" s="228">
        <v>10434646.02</v>
      </c>
      <c r="J7932" s="228">
        <v>2695324.46</v>
      </c>
      <c r="K7932" s="228">
        <v>2632268.2000000002</v>
      </c>
      <c r="L7932" s="228">
        <v>18567628.859999999</v>
      </c>
    </row>
    <row r="7933" spans="1:12">
      <c r="A7933" s="228">
        <v>2013</v>
      </c>
      <c r="B7933" s="228" t="s">
        <v>195</v>
      </c>
      <c r="C7933" s="228" t="s">
        <v>61</v>
      </c>
      <c r="D7933" s="228" t="s">
        <v>205</v>
      </c>
      <c r="E7933" s="228">
        <v>50</v>
      </c>
      <c r="F7933" s="228">
        <v>128687</v>
      </c>
      <c r="G7933" s="228">
        <v>8961</v>
      </c>
      <c r="H7933" s="228">
        <v>18147</v>
      </c>
      <c r="I7933" s="228">
        <v>16506889.289999999</v>
      </c>
      <c r="J7933" s="228">
        <v>4130841.14</v>
      </c>
      <c r="K7933" s="228">
        <v>4149855.1</v>
      </c>
      <c r="L7933" s="228">
        <v>28580268.77</v>
      </c>
    </row>
    <row r="7934" spans="1:12">
      <c r="A7934" s="228">
        <v>2013</v>
      </c>
      <c r="B7934" s="228" t="s">
        <v>195</v>
      </c>
      <c r="C7934" s="228" t="s">
        <v>61</v>
      </c>
      <c r="D7934" s="228" t="s">
        <v>205</v>
      </c>
      <c r="E7934" s="228">
        <v>55</v>
      </c>
      <c r="F7934" s="228">
        <v>121914</v>
      </c>
      <c r="G7934" s="228">
        <v>11738</v>
      </c>
      <c r="H7934" s="228">
        <v>25443</v>
      </c>
      <c r="I7934" s="228">
        <v>23982359.219999999</v>
      </c>
      <c r="J7934" s="228">
        <v>5769782.4900000002</v>
      </c>
      <c r="K7934" s="228">
        <v>6539978.4400000004</v>
      </c>
      <c r="L7934" s="228">
        <v>41113343.210000001</v>
      </c>
    </row>
    <row r="7935" spans="1:12">
      <c r="A7935" s="228">
        <v>2013</v>
      </c>
      <c r="B7935" s="228" t="s">
        <v>195</v>
      </c>
      <c r="C7935" s="228" t="s">
        <v>61</v>
      </c>
      <c r="D7935" s="228" t="s">
        <v>205</v>
      </c>
      <c r="E7935" s="228">
        <v>60</v>
      </c>
      <c r="F7935" s="228">
        <v>113215</v>
      </c>
      <c r="G7935" s="228">
        <v>15340</v>
      </c>
      <c r="H7935" s="228">
        <v>36406</v>
      </c>
      <c r="I7935" s="228">
        <v>34992612.630000003</v>
      </c>
      <c r="J7935" s="228">
        <v>8007137.8799999999</v>
      </c>
      <c r="K7935" s="228">
        <v>9906321.2699999996</v>
      </c>
      <c r="L7935" s="228">
        <v>59096574.439999998</v>
      </c>
    </row>
    <row r="7936" spans="1:12">
      <c r="A7936" s="228">
        <v>2013</v>
      </c>
      <c r="B7936" s="228" t="s">
        <v>195</v>
      </c>
      <c r="C7936" s="228" t="s">
        <v>61</v>
      </c>
      <c r="D7936" s="228" t="s">
        <v>205</v>
      </c>
      <c r="E7936" s="228">
        <v>65</v>
      </c>
      <c r="F7936" s="228">
        <v>99705</v>
      </c>
      <c r="G7936" s="228">
        <v>18710</v>
      </c>
      <c r="H7936" s="228">
        <v>46204</v>
      </c>
      <c r="I7936" s="228">
        <v>43378144.340000004</v>
      </c>
      <c r="J7936" s="228">
        <v>9626500.8300000001</v>
      </c>
      <c r="K7936" s="228">
        <v>12735896.439999999</v>
      </c>
      <c r="L7936" s="228">
        <v>72318141.219999999</v>
      </c>
    </row>
    <row r="7937" spans="1:12">
      <c r="A7937" s="228">
        <v>2013</v>
      </c>
      <c r="B7937" s="228" t="s">
        <v>195</v>
      </c>
      <c r="C7937" s="228" t="s">
        <v>61</v>
      </c>
      <c r="D7937" s="228" t="s">
        <v>205</v>
      </c>
      <c r="E7937" s="228">
        <v>70</v>
      </c>
      <c r="F7937" s="228">
        <v>68185</v>
      </c>
      <c r="G7937" s="228">
        <v>17437</v>
      </c>
      <c r="H7937" s="228">
        <v>45234</v>
      </c>
      <c r="I7937" s="228">
        <v>39909469.659999996</v>
      </c>
      <c r="J7937" s="228">
        <v>8909742.2599999998</v>
      </c>
      <c r="K7937" s="228">
        <v>12628738.949999999</v>
      </c>
      <c r="L7937" s="228">
        <v>66424868.520000003</v>
      </c>
    </row>
    <row r="7938" spans="1:12">
      <c r="A7938" s="228">
        <v>2013</v>
      </c>
      <c r="B7938" s="228" t="s">
        <v>195</v>
      </c>
      <c r="C7938" s="228" t="s">
        <v>61</v>
      </c>
      <c r="D7938" s="228" t="s">
        <v>205</v>
      </c>
      <c r="E7938" s="228">
        <v>75</v>
      </c>
      <c r="F7938" s="228">
        <v>46492</v>
      </c>
      <c r="G7938" s="228">
        <v>15583</v>
      </c>
      <c r="H7938" s="228">
        <v>45978</v>
      </c>
      <c r="I7938" s="228">
        <v>37077604.619999997</v>
      </c>
      <c r="J7938" s="228">
        <v>7639427.6200000001</v>
      </c>
      <c r="K7938" s="228">
        <v>10146467</v>
      </c>
      <c r="L7938" s="228">
        <v>58609441.340000004</v>
      </c>
    </row>
    <row r="7939" spans="1:12">
      <c r="A7939" s="228">
        <v>2013</v>
      </c>
      <c r="B7939" s="228" t="s">
        <v>195</v>
      </c>
      <c r="C7939" s="228" t="s">
        <v>61</v>
      </c>
      <c r="D7939" s="228" t="s">
        <v>205</v>
      </c>
      <c r="E7939" s="228">
        <v>80</v>
      </c>
      <c r="F7939" s="228">
        <v>31037</v>
      </c>
      <c r="G7939" s="228">
        <v>12382</v>
      </c>
      <c r="H7939" s="228">
        <v>45028</v>
      </c>
      <c r="I7939" s="228">
        <v>30507895.75</v>
      </c>
      <c r="J7939" s="228">
        <v>5561560.3700000001</v>
      </c>
      <c r="K7939" s="228">
        <v>7283395.75</v>
      </c>
      <c r="L7939" s="228">
        <v>45665339.530000001</v>
      </c>
    </row>
    <row r="7940" spans="1:12">
      <c r="A7940" s="228">
        <v>2013</v>
      </c>
      <c r="B7940" s="228" t="s">
        <v>195</v>
      </c>
      <c r="C7940" s="228" t="s">
        <v>61</v>
      </c>
      <c r="D7940" s="228" t="s">
        <v>205</v>
      </c>
      <c r="E7940" s="228">
        <v>85</v>
      </c>
      <c r="F7940" s="228">
        <v>16399</v>
      </c>
      <c r="G7940" s="228">
        <v>6456</v>
      </c>
      <c r="H7940" s="228">
        <v>28786</v>
      </c>
      <c r="I7940" s="228">
        <v>17979062.989999998</v>
      </c>
      <c r="J7940" s="228">
        <v>2840274.1</v>
      </c>
      <c r="K7940" s="228">
        <v>3309588.4</v>
      </c>
      <c r="L7940" s="228">
        <v>25227200.75</v>
      </c>
    </row>
    <row r="7941" spans="1:12">
      <c r="A7941" s="228">
        <v>2013</v>
      </c>
      <c r="B7941" s="228" t="s">
        <v>195</v>
      </c>
      <c r="C7941" s="228" t="s">
        <v>61</v>
      </c>
      <c r="D7941" s="228" t="s">
        <v>205</v>
      </c>
      <c r="E7941" s="228">
        <v>90</v>
      </c>
      <c r="F7941" s="228">
        <v>3535</v>
      </c>
      <c r="G7941" s="228">
        <v>1296</v>
      </c>
      <c r="H7941" s="228">
        <v>8047</v>
      </c>
      <c r="I7941" s="228">
        <v>4458945.71</v>
      </c>
      <c r="J7941" s="228">
        <v>569539.5</v>
      </c>
      <c r="K7941" s="228">
        <v>397822.2</v>
      </c>
      <c r="L7941" s="228">
        <v>5574976.2000000002</v>
      </c>
    </row>
    <row r="7942" spans="1:12">
      <c r="A7942" s="228">
        <v>2013</v>
      </c>
      <c r="B7942" s="228" t="s">
        <v>195</v>
      </c>
      <c r="C7942" s="228" t="s">
        <v>61</v>
      </c>
      <c r="D7942" s="228" t="s">
        <v>205</v>
      </c>
      <c r="E7942" s="228">
        <v>95</v>
      </c>
      <c r="F7942" s="228">
        <v>708</v>
      </c>
      <c r="G7942" s="228">
        <v>191</v>
      </c>
      <c r="H7942" s="228">
        <v>1524</v>
      </c>
      <c r="I7942" s="228">
        <v>830373.36</v>
      </c>
      <c r="J7942" s="228">
        <v>81931.539999999994</v>
      </c>
      <c r="K7942" s="228">
        <v>85319</v>
      </c>
      <c r="L7942" s="228">
        <v>1032073.55</v>
      </c>
    </row>
    <row r="7943" spans="1:12">
      <c r="A7943" s="228">
        <v>2013</v>
      </c>
      <c r="B7943" s="228" t="s">
        <v>195</v>
      </c>
      <c r="C7943" s="228" t="s">
        <v>61</v>
      </c>
      <c r="D7943" s="228" t="s">
        <v>206</v>
      </c>
      <c r="E7943" s="228">
        <v>0</v>
      </c>
      <c r="F7943" s="228">
        <v>101390</v>
      </c>
      <c r="G7943" s="228">
        <v>3691</v>
      </c>
      <c r="H7943" s="228">
        <v>11632</v>
      </c>
      <c r="I7943" s="228">
        <v>6761678.2800000003</v>
      </c>
      <c r="J7943" s="228">
        <v>964316.95</v>
      </c>
      <c r="K7943" s="228">
        <v>207199</v>
      </c>
      <c r="L7943" s="228">
        <v>8964838.6999999993</v>
      </c>
    </row>
    <row r="7944" spans="1:12">
      <c r="A7944" s="228">
        <v>2013</v>
      </c>
      <c r="B7944" s="228" t="s">
        <v>195</v>
      </c>
      <c r="C7944" s="228" t="s">
        <v>61</v>
      </c>
      <c r="D7944" s="228" t="s">
        <v>206</v>
      </c>
      <c r="E7944" s="228">
        <v>5</v>
      </c>
      <c r="F7944" s="228">
        <v>108783</v>
      </c>
      <c r="G7944" s="228">
        <v>2078</v>
      </c>
      <c r="H7944" s="228">
        <v>3047</v>
      </c>
      <c r="I7944" s="228">
        <v>2241162.54</v>
      </c>
      <c r="J7944" s="228">
        <v>498770.4</v>
      </c>
      <c r="K7944" s="228">
        <v>122647.6</v>
      </c>
      <c r="L7944" s="228">
        <v>3534340.13</v>
      </c>
    </row>
    <row r="7945" spans="1:12">
      <c r="A7945" s="228">
        <v>2013</v>
      </c>
      <c r="B7945" s="228" t="s">
        <v>195</v>
      </c>
      <c r="C7945" s="228" t="s">
        <v>61</v>
      </c>
      <c r="D7945" s="228" t="s">
        <v>206</v>
      </c>
      <c r="E7945" s="228">
        <v>10</v>
      </c>
      <c r="F7945" s="228">
        <v>102529</v>
      </c>
      <c r="G7945" s="228">
        <v>1613</v>
      </c>
      <c r="H7945" s="228">
        <v>3672</v>
      </c>
      <c r="I7945" s="228">
        <v>2542693.2999999998</v>
      </c>
      <c r="J7945" s="228">
        <v>507238.75</v>
      </c>
      <c r="K7945" s="228">
        <v>721115</v>
      </c>
      <c r="L7945" s="228">
        <v>4318524.3499999996</v>
      </c>
    </row>
    <row r="7946" spans="1:12">
      <c r="A7946" s="228">
        <v>2013</v>
      </c>
      <c r="B7946" s="228" t="s">
        <v>195</v>
      </c>
      <c r="C7946" s="228" t="s">
        <v>61</v>
      </c>
      <c r="D7946" s="228" t="s">
        <v>206</v>
      </c>
      <c r="E7946" s="228">
        <v>15</v>
      </c>
      <c r="F7946" s="228">
        <v>103188</v>
      </c>
      <c r="G7946" s="228">
        <v>3591</v>
      </c>
      <c r="H7946" s="228">
        <v>10455</v>
      </c>
      <c r="I7946" s="228">
        <v>7496302.9900000002</v>
      </c>
      <c r="J7946" s="228">
        <v>1151721.47</v>
      </c>
      <c r="K7946" s="228">
        <v>858657</v>
      </c>
      <c r="L7946" s="228">
        <v>10919244.859999999</v>
      </c>
    </row>
    <row r="7947" spans="1:12">
      <c r="A7947" s="228">
        <v>2013</v>
      </c>
      <c r="B7947" s="228" t="s">
        <v>195</v>
      </c>
      <c r="C7947" s="228" t="s">
        <v>61</v>
      </c>
      <c r="D7947" s="228" t="s">
        <v>206</v>
      </c>
      <c r="E7947" s="228">
        <v>20</v>
      </c>
      <c r="F7947" s="228">
        <v>92243</v>
      </c>
      <c r="G7947" s="228">
        <v>4450</v>
      </c>
      <c r="H7947" s="228">
        <v>11528</v>
      </c>
      <c r="I7947" s="228">
        <v>8830903.5500000007</v>
      </c>
      <c r="J7947" s="228">
        <v>1609673.47</v>
      </c>
      <c r="K7947" s="228">
        <v>927816</v>
      </c>
      <c r="L7947" s="228">
        <v>13110595.01</v>
      </c>
    </row>
    <row r="7948" spans="1:12">
      <c r="A7948" s="228">
        <v>2013</v>
      </c>
      <c r="B7948" s="228" t="s">
        <v>195</v>
      </c>
      <c r="C7948" s="228" t="s">
        <v>61</v>
      </c>
      <c r="D7948" s="228" t="s">
        <v>206</v>
      </c>
      <c r="E7948" s="228">
        <v>25</v>
      </c>
      <c r="F7948" s="228">
        <v>94543</v>
      </c>
      <c r="G7948" s="228">
        <v>5785</v>
      </c>
      <c r="H7948" s="228">
        <v>17867</v>
      </c>
      <c r="I7948" s="228">
        <v>13702296.76</v>
      </c>
      <c r="J7948" s="228">
        <v>3173176.71</v>
      </c>
      <c r="K7948" s="228">
        <v>876134.9</v>
      </c>
      <c r="L7948" s="228">
        <v>20720073.629999999</v>
      </c>
    </row>
    <row r="7949" spans="1:12">
      <c r="A7949" s="228">
        <v>2013</v>
      </c>
      <c r="B7949" s="228" t="s">
        <v>195</v>
      </c>
      <c r="C7949" s="228" t="s">
        <v>61</v>
      </c>
      <c r="D7949" s="228" t="s">
        <v>206</v>
      </c>
      <c r="E7949" s="228">
        <v>30</v>
      </c>
      <c r="F7949" s="228">
        <v>132889</v>
      </c>
      <c r="G7949" s="228">
        <v>10148</v>
      </c>
      <c r="H7949" s="228">
        <v>33096</v>
      </c>
      <c r="I7949" s="228">
        <v>27071434.620000001</v>
      </c>
      <c r="J7949" s="228">
        <v>6098538.0099999998</v>
      </c>
      <c r="K7949" s="228">
        <v>1292693</v>
      </c>
      <c r="L7949" s="228">
        <v>40264156.920000002</v>
      </c>
    </row>
    <row r="7950" spans="1:12">
      <c r="A7950" s="228">
        <v>2013</v>
      </c>
      <c r="B7950" s="228" t="s">
        <v>195</v>
      </c>
      <c r="C7950" s="228" t="s">
        <v>61</v>
      </c>
      <c r="D7950" s="228" t="s">
        <v>206</v>
      </c>
      <c r="E7950" s="228">
        <v>35</v>
      </c>
      <c r="F7950" s="228">
        <v>133317</v>
      </c>
      <c r="G7950" s="228">
        <v>10425</v>
      </c>
      <c r="H7950" s="228">
        <v>27845</v>
      </c>
      <c r="I7950" s="228">
        <v>23506028.559999999</v>
      </c>
      <c r="J7950" s="228">
        <v>5168084.2699999996</v>
      </c>
      <c r="K7950" s="228">
        <v>1634712.5</v>
      </c>
      <c r="L7950" s="228">
        <v>36327815.729999997</v>
      </c>
    </row>
    <row r="7951" spans="1:12">
      <c r="A7951" s="228">
        <v>2013</v>
      </c>
      <c r="B7951" s="228" t="s">
        <v>195</v>
      </c>
      <c r="C7951" s="228" t="s">
        <v>61</v>
      </c>
      <c r="D7951" s="228" t="s">
        <v>206</v>
      </c>
      <c r="E7951" s="228">
        <v>40</v>
      </c>
      <c r="F7951" s="228">
        <v>140492</v>
      </c>
      <c r="G7951" s="228">
        <v>9400</v>
      </c>
      <c r="H7951" s="228">
        <v>21469</v>
      </c>
      <c r="I7951" s="228">
        <v>18529676.690000001</v>
      </c>
      <c r="J7951" s="228">
        <v>4099703.55</v>
      </c>
      <c r="K7951" s="228">
        <v>2341202.7999999998</v>
      </c>
      <c r="L7951" s="228">
        <v>30125125.550000001</v>
      </c>
    </row>
    <row r="7952" spans="1:12">
      <c r="A7952" s="228">
        <v>2013</v>
      </c>
      <c r="B7952" s="228" t="s">
        <v>195</v>
      </c>
      <c r="C7952" s="228" t="s">
        <v>61</v>
      </c>
      <c r="D7952" s="228" t="s">
        <v>206</v>
      </c>
      <c r="E7952" s="228">
        <v>45</v>
      </c>
      <c r="F7952" s="228">
        <v>129249</v>
      </c>
      <c r="G7952" s="228">
        <v>8600</v>
      </c>
      <c r="H7952" s="228">
        <v>19013</v>
      </c>
      <c r="I7952" s="228">
        <v>17181274.640000001</v>
      </c>
      <c r="J7952" s="228">
        <v>3953224.25</v>
      </c>
      <c r="K7952" s="228">
        <v>2614019.75</v>
      </c>
      <c r="L7952" s="228">
        <v>28301887.699999999</v>
      </c>
    </row>
    <row r="7953" spans="1:12">
      <c r="A7953" s="228">
        <v>2013</v>
      </c>
      <c r="B7953" s="228" t="s">
        <v>195</v>
      </c>
      <c r="C7953" s="228" t="s">
        <v>61</v>
      </c>
      <c r="D7953" s="228" t="s">
        <v>206</v>
      </c>
      <c r="E7953" s="228">
        <v>50</v>
      </c>
      <c r="F7953" s="228">
        <v>138403</v>
      </c>
      <c r="G7953" s="228">
        <v>11840</v>
      </c>
      <c r="H7953" s="228">
        <v>25262</v>
      </c>
      <c r="I7953" s="228">
        <v>21922148.510000002</v>
      </c>
      <c r="J7953" s="228">
        <v>5243787.8</v>
      </c>
      <c r="K7953" s="228">
        <v>3904488.53</v>
      </c>
      <c r="L7953" s="228">
        <v>36341913.920000002</v>
      </c>
    </row>
    <row r="7954" spans="1:12">
      <c r="A7954" s="228">
        <v>2013</v>
      </c>
      <c r="B7954" s="228" t="s">
        <v>195</v>
      </c>
      <c r="C7954" s="228" t="s">
        <v>61</v>
      </c>
      <c r="D7954" s="228" t="s">
        <v>206</v>
      </c>
      <c r="E7954" s="228">
        <v>55</v>
      </c>
      <c r="F7954" s="228">
        <v>131654</v>
      </c>
      <c r="G7954" s="228">
        <v>13158</v>
      </c>
      <c r="H7954" s="228">
        <v>30597</v>
      </c>
      <c r="I7954" s="228">
        <v>26257055.239999998</v>
      </c>
      <c r="J7954" s="228">
        <v>5785373.25</v>
      </c>
      <c r="K7954" s="228">
        <v>5773593.2000000002</v>
      </c>
      <c r="L7954" s="228">
        <v>43239623.969999999</v>
      </c>
    </row>
    <row r="7955" spans="1:12">
      <c r="A7955" s="228">
        <v>2013</v>
      </c>
      <c r="B7955" s="228" t="s">
        <v>195</v>
      </c>
      <c r="C7955" s="228" t="s">
        <v>61</v>
      </c>
      <c r="D7955" s="228" t="s">
        <v>206</v>
      </c>
      <c r="E7955" s="228">
        <v>60</v>
      </c>
      <c r="F7955" s="228">
        <v>121522</v>
      </c>
      <c r="G7955" s="228">
        <v>15801</v>
      </c>
      <c r="H7955" s="228">
        <v>38103</v>
      </c>
      <c r="I7955" s="228">
        <v>32449169.190000001</v>
      </c>
      <c r="J7955" s="228">
        <v>7002746.1100000003</v>
      </c>
      <c r="K7955" s="228">
        <v>8500688.8399999999</v>
      </c>
      <c r="L7955" s="228">
        <v>53852174.93</v>
      </c>
    </row>
    <row r="7956" spans="1:12">
      <c r="A7956" s="228">
        <v>2013</v>
      </c>
      <c r="B7956" s="228" t="s">
        <v>195</v>
      </c>
      <c r="C7956" s="228" t="s">
        <v>61</v>
      </c>
      <c r="D7956" s="228" t="s">
        <v>206</v>
      </c>
      <c r="E7956" s="228">
        <v>65</v>
      </c>
      <c r="F7956" s="228">
        <v>104585</v>
      </c>
      <c r="G7956" s="228">
        <v>19294</v>
      </c>
      <c r="H7956" s="228">
        <v>48176</v>
      </c>
      <c r="I7956" s="228">
        <v>40549655.159999996</v>
      </c>
      <c r="J7956" s="228">
        <v>8499097.0500000007</v>
      </c>
      <c r="K7956" s="228">
        <v>11631214.83</v>
      </c>
      <c r="L7956" s="228">
        <v>66873509.780000001</v>
      </c>
    </row>
    <row r="7957" spans="1:12">
      <c r="A7957" s="228">
        <v>2013</v>
      </c>
      <c r="B7957" s="228" t="s">
        <v>195</v>
      </c>
      <c r="C7957" s="228" t="s">
        <v>61</v>
      </c>
      <c r="D7957" s="228" t="s">
        <v>206</v>
      </c>
      <c r="E7957" s="228">
        <v>70</v>
      </c>
      <c r="F7957" s="228">
        <v>70414</v>
      </c>
      <c r="G7957" s="228">
        <v>16595</v>
      </c>
      <c r="H7957" s="228">
        <v>47733</v>
      </c>
      <c r="I7957" s="228">
        <v>37254810.880000003</v>
      </c>
      <c r="J7957" s="228">
        <v>7456640.8399999999</v>
      </c>
      <c r="K7957" s="228">
        <v>10381074.529999999</v>
      </c>
      <c r="L7957" s="228">
        <v>59501301.119999997</v>
      </c>
    </row>
    <row r="7958" spans="1:12">
      <c r="A7958" s="228">
        <v>2013</v>
      </c>
      <c r="B7958" s="228" t="s">
        <v>195</v>
      </c>
      <c r="C7958" s="228" t="s">
        <v>61</v>
      </c>
      <c r="D7958" s="228" t="s">
        <v>206</v>
      </c>
      <c r="E7958" s="228">
        <v>75</v>
      </c>
      <c r="F7958" s="228">
        <v>50862</v>
      </c>
      <c r="G7958" s="228">
        <v>13824</v>
      </c>
      <c r="H7958" s="228">
        <v>46802</v>
      </c>
      <c r="I7958" s="228">
        <v>35241583.810000002</v>
      </c>
      <c r="J7958" s="228">
        <v>6580087.3700000001</v>
      </c>
      <c r="K7958" s="228">
        <v>9336161.25</v>
      </c>
      <c r="L7958" s="228">
        <v>54501894.869999997</v>
      </c>
    </row>
    <row r="7959" spans="1:12">
      <c r="A7959" s="228">
        <v>2013</v>
      </c>
      <c r="B7959" s="228" t="s">
        <v>195</v>
      </c>
      <c r="C7959" s="228" t="s">
        <v>61</v>
      </c>
      <c r="D7959" s="228" t="s">
        <v>206</v>
      </c>
      <c r="E7959" s="228">
        <v>80</v>
      </c>
      <c r="F7959" s="228">
        <v>37247</v>
      </c>
      <c r="G7959" s="228">
        <v>11566</v>
      </c>
      <c r="H7959" s="228">
        <v>48915</v>
      </c>
      <c r="I7959" s="228">
        <v>31851238.329999998</v>
      </c>
      <c r="J7959" s="228">
        <v>5171961.34</v>
      </c>
      <c r="K7959" s="228">
        <v>5975359.2400000002</v>
      </c>
      <c r="L7959" s="228">
        <v>45112855.289999999</v>
      </c>
    </row>
    <row r="7960" spans="1:12">
      <c r="A7960" s="228">
        <v>2013</v>
      </c>
      <c r="B7960" s="228" t="s">
        <v>195</v>
      </c>
      <c r="C7960" s="228" t="s">
        <v>61</v>
      </c>
      <c r="D7960" s="228" t="s">
        <v>206</v>
      </c>
      <c r="E7960" s="228">
        <v>85</v>
      </c>
      <c r="F7960" s="228">
        <v>23023</v>
      </c>
      <c r="G7960" s="228">
        <v>6581</v>
      </c>
      <c r="H7960" s="228">
        <v>39582</v>
      </c>
      <c r="I7960" s="228">
        <v>22526653.359999999</v>
      </c>
      <c r="J7960" s="228">
        <v>2865797.93</v>
      </c>
      <c r="K7960" s="228">
        <v>2674426.4</v>
      </c>
      <c r="L7960" s="228">
        <v>29114827.48</v>
      </c>
    </row>
    <row r="7961" spans="1:12">
      <c r="A7961" s="228">
        <v>2013</v>
      </c>
      <c r="B7961" s="228" t="s">
        <v>195</v>
      </c>
      <c r="C7961" s="228" t="s">
        <v>61</v>
      </c>
      <c r="D7961" s="228" t="s">
        <v>206</v>
      </c>
      <c r="E7961" s="228">
        <v>90</v>
      </c>
      <c r="F7961" s="228">
        <v>9261</v>
      </c>
      <c r="G7961" s="228">
        <v>2354</v>
      </c>
      <c r="H7961" s="228">
        <v>18604</v>
      </c>
      <c r="I7961" s="228">
        <v>9309355</v>
      </c>
      <c r="J7961" s="228">
        <v>1016170.45</v>
      </c>
      <c r="K7961" s="228">
        <v>750941.9</v>
      </c>
      <c r="L7961" s="228">
        <v>11438819.49</v>
      </c>
    </row>
    <row r="7962" spans="1:12">
      <c r="A7962" s="228">
        <v>2013</v>
      </c>
      <c r="B7962" s="228" t="s">
        <v>195</v>
      </c>
      <c r="C7962" s="228" t="s">
        <v>61</v>
      </c>
      <c r="D7962" s="228" t="s">
        <v>206</v>
      </c>
      <c r="E7962" s="228">
        <v>95</v>
      </c>
      <c r="F7962" s="228">
        <v>2560</v>
      </c>
      <c r="G7962" s="228">
        <v>566</v>
      </c>
      <c r="H7962" s="228">
        <v>5929</v>
      </c>
      <c r="I7962" s="228">
        <v>2571175.06</v>
      </c>
      <c r="J7962" s="228">
        <v>232157.5</v>
      </c>
      <c r="K7962" s="228">
        <v>107633.8</v>
      </c>
      <c r="L7962" s="228">
        <v>3010569.57</v>
      </c>
    </row>
    <row r="7963" spans="1:12">
      <c r="A7963" s="228">
        <v>2013</v>
      </c>
      <c r="B7963" s="228" t="s">
        <v>195</v>
      </c>
      <c r="C7963" s="228" t="s">
        <v>62</v>
      </c>
      <c r="D7963" s="228" t="s">
        <v>205</v>
      </c>
      <c r="E7963" s="228">
        <v>0</v>
      </c>
      <c r="F7963" s="228">
        <v>75050</v>
      </c>
      <c r="G7963" s="228">
        <v>3235</v>
      </c>
      <c r="H7963" s="228">
        <v>9682</v>
      </c>
      <c r="I7963" s="228">
        <v>6083595.8399999999</v>
      </c>
      <c r="J7963" s="228">
        <v>1150983.6499999999</v>
      </c>
      <c r="K7963" s="228">
        <v>157361</v>
      </c>
      <c r="L7963" s="228">
        <v>8033754.3099999996</v>
      </c>
    </row>
    <row r="7964" spans="1:12">
      <c r="A7964" s="228">
        <v>2013</v>
      </c>
      <c r="B7964" s="228" t="s">
        <v>195</v>
      </c>
      <c r="C7964" s="228" t="s">
        <v>62</v>
      </c>
      <c r="D7964" s="228" t="s">
        <v>205</v>
      </c>
      <c r="E7964" s="228">
        <v>5</v>
      </c>
      <c r="F7964" s="228">
        <v>79669</v>
      </c>
      <c r="G7964" s="228">
        <v>1423</v>
      </c>
      <c r="H7964" s="228">
        <v>1934</v>
      </c>
      <c r="I7964" s="228">
        <v>1497970.45</v>
      </c>
      <c r="J7964" s="228">
        <v>479862.94</v>
      </c>
      <c r="K7964" s="228">
        <v>78460.25</v>
      </c>
      <c r="L7964" s="228">
        <v>2347750.5499999998</v>
      </c>
    </row>
    <row r="7965" spans="1:12">
      <c r="A7965" s="228">
        <v>2013</v>
      </c>
      <c r="B7965" s="228" t="s">
        <v>195</v>
      </c>
      <c r="C7965" s="228" t="s">
        <v>62</v>
      </c>
      <c r="D7965" s="228" t="s">
        <v>205</v>
      </c>
      <c r="E7965" s="228">
        <v>10</v>
      </c>
      <c r="F7965" s="228">
        <v>74744</v>
      </c>
      <c r="G7965" s="228">
        <v>1147</v>
      </c>
      <c r="H7965" s="228">
        <v>1762</v>
      </c>
      <c r="I7965" s="228">
        <v>1424282.8</v>
      </c>
      <c r="J7965" s="228">
        <v>446138.67</v>
      </c>
      <c r="K7965" s="228">
        <v>191869</v>
      </c>
      <c r="L7965" s="228">
        <v>2288296.1800000002</v>
      </c>
    </row>
    <row r="7966" spans="1:12">
      <c r="A7966" s="228">
        <v>2013</v>
      </c>
      <c r="B7966" s="228" t="s">
        <v>195</v>
      </c>
      <c r="C7966" s="228" t="s">
        <v>62</v>
      </c>
      <c r="D7966" s="228" t="s">
        <v>205</v>
      </c>
      <c r="E7966" s="228">
        <v>15</v>
      </c>
      <c r="F7966" s="228">
        <v>77301</v>
      </c>
      <c r="G7966" s="228">
        <v>2547</v>
      </c>
      <c r="H7966" s="228">
        <v>4247</v>
      </c>
      <c r="I7966" s="228">
        <v>4082634.85</v>
      </c>
      <c r="J7966" s="228">
        <v>1008316.75</v>
      </c>
      <c r="K7966" s="228">
        <v>788276</v>
      </c>
      <c r="L7966" s="228">
        <v>6496924.1799999997</v>
      </c>
    </row>
    <row r="7967" spans="1:12">
      <c r="A7967" s="228">
        <v>2013</v>
      </c>
      <c r="B7967" s="228" t="s">
        <v>195</v>
      </c>
      <c r="C7967" s="228" t="s">
        <v>62</v>
      </c>
      <c r="D7967" s="228" t="s">
        <v>205</v>
      </c>
      <c r="E7967" s="228">
        <v>20</v>
      </c>
      <c r="F7967" s="228">
        <v>66354</v>
      </c>
      <c r="G7967" s="228">
        <v>2334</v>
      </c>
      <c r="H7967" s="228">
        <v>3979</v>
      </c>
      <c r="I7967" s="228">
        <v>3857614.75</v>
      </c>
      <c r="J7967" s="228">
        <v>1029593.54</v>
      </c>
      <c r="K7967" s="228">
        <v>754943</v>
      </c>
      <c r="L7967" s="228">
        <v>6300751.1399999997</v>
      </c>
    </row>
    <row r="7968" spans="1:12">
      <c r="A7968" s="228">
        <v>2013</v>
      </c>
      <c r="B7968" s="228" t="s">
        <v>195</v>
      </c>
      <c r="C7968" s="228" t="s">
        <v>62</v>
      </c>
      <c r="D7968" s="228" t="s">
        <v>205</v>
      </c>
      <c r="E7968" s="228">
        <v>25</v>
      </c>
      <c r="F7968" s="228">
        <v>55302</v>
      </c>
      <c r="G7968" s="228">
        <v>1659</v>
      </c>
      <c r="H7968" s="228">
        <v>3325</v>
      </c>
      <c r="I7968" s="228">
        <v>2879280.4</v>
      </c>
      <c r="J7968" s="228">
        <v>835638.61</v>
      </c>
      <c r="K7968" s="228">
        <v>468150</v>
      </c>
      <c r="L7968" s="228">
        <v>4839303.96</v>
      </c>
    </row>
    <row r="7969" spans="1:12">
      <c r="A7969" s="228">
        <v>2013</v>
      </c>
      <c r="B7969" s="228" t="s">
        <v>195</v>
      </c>
      <c r="C7969" s="228" t="s">
        <v>62</v>
      </c>
      <c r="D7969" s="228" t="s">
        <v>205</v>
      </c>
      <c r="E7969" s="228">
        <v>30</v>
      </c>
      <c r="F7969" s="228">
        <v>83912</v>
      </c>
      <c r="G7969" s="228">
        <v>2532</v>
      </c>
      <c r="H7969" s="228">
        <v>5123</v>
      </c>
      <c r="I7969" s="228">
        <v>4070102.67</v>
      </c>
      <c r="J7969" s="228">
        <v>1177560.83</v>
      </c>
      <c r="K7969" s="228">
        <v>581203</v>
      </c>
      <c r="L7969" s="228">
        <v>6743583.1699999999</v>
      </c>
    </row>
    <row r="7970" spans="1:12">
      <c r="A7970" s="228">
        <v>2013</v>
      </c>
      <c r="B7970" s="228" t="s">
        <v>195</v>
      </c>
      <c r="C7970" s="228" t="s">
        <v>62</v>
      </c>
      <c r="D7970" s="228" t="s">
        <v>205</v>
      </c>
      <c r="E7970" s="228">
        <v>35</v>
      </c>
      <c r="F7970" s="228">
        <v>87423</v>
      </c>
      <c r="G7970" s="228">
        <v>3296</v>
      </c>
      <c r="H7970" s="228">
        <v>6361</v>
      </c>
      <c r="I7970" s="228">
        <v>5003299.6900000004</v>
      </c>
      <c r="J7970" s="228">
        <v>1541671.98</v>
      </c>
      <c r="K7970" s="228">
        <v>714723</v>
      </c>
      <c r="L7970" s="228">
        <v>8339064.9500000002</v>
      </c>
    </row>
    <row r="7971" spans="1:12">
      <c r="A7971" s="228">
        <v>2013</v>
      </c>
      <c r="B7971" s="228" t="s">
        <v>195</v>
      </c>
      <c r="C7971" s="228" t="s">
        <v>62</v>
      </c>
      <c r="D7971" s="228" t="s">
        <v>205</v>
      </c>
      <c r="E7971" s="228">
        <v>40</v>
      </c>
      <c r="F7971" s="228">
        <v>93142</v>
      </c>
      <c r="G7971" s="228">
        <v>4460</v>
      </c>
      <c r="H7971" s="228">
        <v>8281</v>
      </c>
      <c r="I7971" s="228">
        <v>7013951.6799999997</v>
      </c>
      <c r="J7971" s="228">
        <v>2302953.59</v>
      </c>
      <c r="K7971" s="228">
        <v>1394272.3</v>
      </c>
      <c r="L7971" s="228">
        <v>12020027.41</v>
      </c>
    </row>
    <row r="7972" spans="1:12">
      <c r="A7972" s="228">
        <v>2013</v>
      </c>
      <c r="B7972" s="228" t="s">
        <v>195</v>
      </c>
      <c r="C7972" s="228" t="s">
        <v>62</v>
      </c>
      <c r="D7972" s="228" t="s">
        <v>205</v>
      </c>
      <c r="E7972" s="228">
        <v>45</v>
      </c>
      <c r="F7972" s="228">
        <v>89518</v>
      </c>
      <c r="G7972" s="228">
        <v>5320</v>
      </c>
      <c r="H7972" s="228">
        <v>9763</v>
      </c>
      <c r="I7972" s="228">
        <v>8727572.2300000004</v>
      </c>
      <c r="J7972" s="228">
        <v>2722160.78</v>
      </c>
      <c r="K7972" s="228">
        <v>1707851.73</v>
      </c>
      <c r="L7972" s="228">
        <v>14492043.24</v>
      </c>
    </row>
    <row r="7973" spans="1:12">
      <c r="A7973" s="228">
        <v>2013</v>
      </c>
      <c r="B7973" s="228" t="s">
        <v>195</v>
      </c>
      <c r="C7973" s="228" t="s">
        <v>62</v>
      </c>
      <c r="D7973" s="228" t="s">
        <v>205</v>
      </c>
      <c r="E7973" s="228">
        <v>50</v>
      </c>
      <c r="F7973" s="228">
        <v>94112</v>
      </c>
      <c r="G7973" s="228">
        <v>7245</v>
      </c>
      <c r="H7973" s="228">
        <v>13680</v>
      </c>
      <c r="I7973" s="228">
        <v>12245501.42</v>
      </c>
      <c r="J7973" s="228">
        <v>3776628.47</v>
      </c>
      <c r="K7973" s="228">
        <v>2814633.85</v>
      </c>
      <c r="L7973" s="228">
        <v>20576174.780000001</v>
      </c>
    </row>
    <row r="7974" spans="1:12">
      <c r="A7974" s="228">
        <v>2013</v>
      </c>
      <c r="B7974" s="228" t="s">
        <v>195</v>
      </c>
      <c r="C7974" s="228" t="s">
        <v>62</v>
      </c>
      <c r="D7974" s="228" t="s">
        <v>205</v>
      </c>
      <c r="E7974" s="228">
        <v>55</v>
      </c>
      <c r="F7974" s="228">
        <v>90151</v>
      </c>
      <c r="G7974" s="228">
        <v>9368</v>
      </c>
      <c r="H7974" s="228">
        <v>18605</v>
      </c>
      <c r="I7974" s="228">
        <v>17541644.57</v>
      </c>
      <c r="J7974" s="228">
        <v>5274316.67</v>
      </c>
      <c r="K7974" s="228">
        <v>3946983.83</v>
      </c>
      <c r="L7974" s="228">
        <v>28949151</v>
      </c>
    </row>
    <row r="7975" spans="1:12">
      <c r="A7975" s="228">
        <v>2013</v>
      </c>
      <c r="B7975" s="228" t="s">
        <v>195</v>
      </c>
      <c r="C7975" s="228" t="s">
        <v>62</v>
      </c>
      <c r="D7975" s="228" t="s">
        <v>205</v>
      </c>
      <c r="E7975" s="228">
        <v>60</v>
      </c>
      <c r="F7975" s="228">
        <v>83116</v>
      </c>
      <c r="G7975" s="228">
        <v>11442</v>
      </c>
      <c r="H7975" s="228">
        <v>23422</v>
      </c>
      <c r="I7975" s="228">
        <v>23490290.190000001</v>
      </c>
      <c r="J7975" s="228">
        <v>6686947.1299999999</v>
      </c>
      <c r="K7975" s="228">
        <v>6118526.0099999998</v>
      </c>
      <c r="L7975" s="228">
        <v>38704220.100000001</v>
      </c>
    </row>
    <row r="7976" spans="1:12">
      <c r="A7976" s="228">
        <v>2013</v>
      </c>
      <c r="B7976" s="228" t="s">
        <v>195</v>
      </c>
      <c r="C7976" s="228" t="s">
        <v>62</v>
      </c>
      <c r="D7976" s="228" t="s">
        <v>205</v>
      </c>
      <c r="E7976" s="228">
        <v>65</v>
      </c>
      <c r="F7976" s="228">
        <v>72261</v>
      </c>
      <c r="G7976" s="228">
        <v>13830</v>
      </c>
      <c r="H7976" s="228">
        <v>31092</v>
      </c>
      <c r="I7976" s="228">
        <v>30579565.390000001</v>
      </c>
      <c r="J7976" s="228">
        <v>8232770.5499999998</v>
      </c>
      <c r="K7976" s="228">
        <v>7937266.5499999998</v>
      </c>
      <c r="L7976" s="228">
        <v>49196392.490000002</v>
      </c>
    </row>
    <row r="7977" spans="1:12">
      <c r="A7977" s="228">
        <v>2013</v>
      </c>
      <c r="B7977" s="228" t="s">
        <v>195</v>
      </c>
      <c r="C7977" s="228" t="s">
        <v>62</v>
      </c>
      <c r="D7977" s="228" t="s">
        <v>205</v>
      </c>
      <c r="E7977" s="228">
        <v>70</v>
      </c>
      <c r="F7977" s="228">
        <v>50440</v>
      </c>
      <c r="G7977" s="228">
        <v>14212</v>
      </c>
      <c r="H7977" s="228">
        <v>33460</v>
      </c>
      <c r="I7977" s="228">
        <v>30779782.059999999</v>
      </c>
      <c r="J7977" s="228">
        <v>8080145.0199999996</v>
      </c>
      <c r="K7977" s="228">
        <v>8379195.2000000002</v>
      </c>
      <c r="L7977" s="228">
        <v>49461040.590000004</v>
      </c>
    </row>
    <row r="7978" spans="1:12">
      <c r="A7978" s="228">
        <v>2013</v>
      </c>
      <c r="B7978" s="228" t="s">
        <v>195</v>
      </c>
      <c r="C7978" s="228" t="s">
        <v>62</v>
      </c>
      <c r="D7978" s="228" t="s">
        <v>205</v>
      </c>
      <c r="E7978" s="228">
        <v>75</v>
      </c>
      <c r="F7978" s="228">
        <v>34816</v>
      </c>
      <c r="G7978" s="228">
        <v>12322</v>
      </c>
      <c r="H7978" s="228">
        <v>35440</v>
      </c>
      <c r="I7978" s="228">
        <v>29760652.940000001</v>
      </c>
      <c r="J7978" s="228">
        <v>7124441.3399999999</v>
      </c>
      <c r="K7978" s="228">
        <v>7571495.4900000002</v>
      </c>
      <c r="L7978" s="228">
        <v>46139335.630000003</v>
      </c>
    </row>
    <row r="7979" spans="1:12">
      <c r="A7979" s="228">
        <v>2013</v>
      </c>
      <c r="B7979" s="228" t="s">
        <v>195</v>
      </c>
      <c r="C7979" s="228" t="s">
        <v>62</v>
      </c>
      <c r="D7979" s="228" t="s">
        <v>205</v>
      </c>
      <c r="E7979" s="228">
        <v>80</v>
      </c>
      <c r="F7979" s="228">
        <v>24760</v>
      </c>
      <c r="G7979" s="228">
        <v>10155</v>
      </c>
      <c r="H7979" s="228">
        <v>35327</v>
      </c>
      <c r="I7979" s="228">
        <v>27592390.43</v>
      </c>
      <c r="J7979" s="228">
        <v>5895384.1900000004</v>
      </c>
      <c r="K7979" s="228">
        <v>5577824.54</v>
      </c>
      <c r="L7979" s="228">
        <v>40249321.909999996</v>
      </c>
    </row>
    <row r="7980" spans="1:12">
      <c r="A7980" s="228">
        <v>2013</v>
      </c>
      <c r="B7980" s="228" t="s">
        <v>195</v>
      </c>
      <c r="C7980" s="228" t="s">
        <v>62</v>
      </c>
      <c r="D7980" s="228" t="s">
        <v>205</v>
      </c>
      <c r="E7980" s="228">
        <v>85</v>
      </c>
      <c r="F7980" s="228">
        <v>13521</v>
      </c>
      <c r="G7980" s="228">
        <v>5177</v>
      </c>
      <c r="H7980" s="228">
        <v>22623</v>
      </c>
      <c r="I7980" s="228">
        <v>15249782.189999999</v>
      </c>
      <c r="J7980" s="228">
        <v>2953527.89</v>
      </c>
      <c r="K7980" s="228">
        <v>2434704.9</v>
      </c>
      <c r="L7980" s="228">
        <v>21226826.670000002</v>
      </c>
    </row>
    <row r="7981" spans="1:12">
      <c r="A7981" s="228">
        <v>2013</v>
      </c>
      <c r="B7981" s="228" t="s">
        <v>195</v>
      </c>
      <c r="C7981" s="228" t="s">
        <v>62</v>
      </c>
      <c r="D7981" s="228" t="s">
        <v>205</v>
      </c>
      <c r="E7981" s="228">
        <v>90</v>
      </c>
      <c r="F7981" s="228">
        <v>3146</v>
      </c>
      <c r="G7981" s="228">
        <v>997</v>
      </c>
      <c r="H7981" s="228">
        <v>5704</v>
      </c>
      <c r="I7981" s="228">
        <v>3713746.61</v>
      </c>
      <c r="J7981" s="228">
        <v>630417.67000000004</v>
      </c>
      <c r="K7981" s="228">
        <v>404320.5</v>
      </c>
      <c r="L7981" s="228">
        <v>4858386.5199999996</v>
      </c>
    </row>
    <row r="7982" spans="1:12">
      <c r="A7982" s="228">
        <v>2013</v>
      </c>
      <c r="B7982" s="228" t="s">
        <v>195</v>
      </c>
      <c r="C7982" s="228" t="s">
        <v>62</v>
      </c>
      <c r="D7982" s="228" t="s">
        <v>205</v>
      </c>
      <c r="E7982" s="228">
        <v>95</v>
      </c>
      <c r="F7982" s="228">
        <v>615</v>
      </c>
      <c r="G7982" s="228">
        <v>192</v>
      </c>
      <c r="H7982" s="228">
        <v>1304</v>
      </c>
      <c r="I7982" s="228">
        <v>727890.5</v>
      </c>
      <c r="J7982" s="228">
        <v>107938.3</v>
      </c>
      <c r="K7982" s="228">
        <v>143801</v>
      </c>
      <c r="L7982" s="228">
        <v>1000373.86</v>
      </c>
    </row>
    <row r="7983" spans="1:12">
      <c r="A7983" s="228">
        <v>2013</v>
      </c>
      <c r="B7983" s="228" t="s">
        <v>195</v>
      </c>
      <c r="C7983" s="228" t="s">
        <v>62</v>
      </c>
      <c r="D7983" s="228" t="s">
        <v>206</v>
      </c>
      <c r="E7983" s="228">
        <v>0</v>
      </c>
      <c r="F7983" s="228">
        <v>71037</v>
      </c>
      <c r="G7983" s="228">
        <v>2221</v>
      </c>
      <c r="H7983" s="228">
        <v>7558</v>
      </c>
      <c r="I7983" s="228">
        <v>4595669.34</v>
      </c>
      <c r="J7983" s="228">
        <v>814036.2</v>
      </c>
      <c r="K7983" s="228">
        <v>57924</v>
      </c>
      <c r="L7983" s="228">
        <v>6065788.46</v>
      </c>
    </row>
    <row r="7984" spans="1:12">
      <c r="A7984" s="228">
        <v>2013</v>
      </c>
      <c r="B7984" s="228" t="s">
        <v>195</v>
      </c>
      <c r="C7984" s="228" t="s">
        <v>62</v>
      </c>
      <c r="D7984" s="228" t="s">
        <v>206</v>
      </c>
      <c r="E7984" s="228">
        <v>5</v>
      </c>
      <c r="F7984" s="228">
        <v>75466</v>
      </c>
      <c r="G7984" s="228">
        <v>1129</v>
      </c>
      <c r="H7984" s="228">
        <v>1453</v>
      </c>
      <c r="I7984" s="228">
        <v>1275636.19</v>
      </c>
      <c r="J7984" s="228">
        <v>378683.51</v>
      </c>
      <c r="K7984" s="228">
        <v>95900</v>
      </c>
      <c r="L7984" s="228">
        <v>2009425.46</v>
      </c>
    </row>
    <row r="7985" spans="1:12">
      <c r="A7985" s="228">
        <v>2013</v>
      </c>
      <c r="B7985" s="228" t="s">
        <v>195</v>
      </c>
      <c r="C7985" s="228" t="s">
        <v>62</v>
      </c>
      <c r="D7985" s="228" t="s">
        <v>206</v>
      </c>
      <c r="E7985" s="228">
        <v>10</v>
      </c>
      <c r="F7985" s="228">
        <v>70962</v>
      </c>
      <c r="G7985" s="228">
        <v>1065</v>
      </c>
      <c r="H7985" s="228">
        <v>1953</v>
      </c>
      <c r="I7985" s="228">
        <v>1654772.38</v>
      </c>
      <c r="J7985" s="228">
        <v>464281.78</v>
      </c>
      <c r="K7985" s="228">
        <v>501882.4</v>
      </c>
      <c r="L7985" s="228">
        <v>2832703.51</v>
      </c>
    </row>
    <row r="7986" spans="1:12">
      <c r="A7986" s="228">
        <v>2013</v>
      </c>
      <c r="B7986" s="228" t="s">
        <v>195</v>
      </c>
      <c r="C7986" s="228" t="s">
        <v>62</v>
      </c>
      <c r="D7986" s="228" t="s">
        <v>206</v>
      </c>
      <c r="E7986" s="228">
        <v>15</v>
      </c>
      <c r="F7986" s="228">
        <v>73131</v>
      </c>
      <c r="G7986" s="228">
        <v>3132</v>
      </c>
      <c r="H7986" s="228">
        <v>6992</v>
      </c>
      <c r="I7986" s="228">
        <v>5533508.0099999998</v>
      </c>
      <c r="J7986" s="228">
        <v>1110887.82</v>
      </c>
      <c r="K7986" s="228">
        <v>620874</v>
      </c>
      <c r="L7986" s="228">
        <v>8011008.3899999997</v>
      </c>
    </row>
    <row r="7987" spans="1:12">
      <c r="A7987" s="228">
        <v>2013</v>
      </c>
      <c r="B7987" s="228" t="s">
        <v>195</v>
      </c>
      <c r="C7987" s="228" t="s">
        <v>62</v>
      </c>
      <c r="D7987" s="228" t="s">
        <v>206</v>
      </c>
      <c r="E7987" s="228">
        <v>20</v>
      </c>
      <c r="F7987" s="228">
        <v>67294</v>
      </c>
      <c r="G7987" s="228">
        <v>4378</v>
      </c>
      <c r="H7987" s="228">
        <v>8574</v>
      </c>
      <c r="I7987" s="228">
        <v>6598400.4699999997</v>
      </c>
      <c r="J7987" s="228">
        <v>1387383.21</v>
      </c>
      <c r="K7987" s="228">
        <v>662623.9</v>
      </c>
      <c r="L7987" s="228">
        <v>9553935.0600000005</v>
      </c>
    </row>
    <row r="7988" spans="1:12">
      <c r="A7988" s="228">
        <v>2013</v>
      </c>
      <c r="B7988" s="228" t="s">
        <v>195</v>
      </c>
      <c r="C7988" s="228" t="s">
        <v>62</v>
      </c>
      <c r="D7988" s="228" t="s">
        <v>206</v>
      </c>
      <c r="E7988" s="228">
        <v>25</v>
      </c>
      <c r="F7988" s="228">
        <v>67107</v>
      </c>
      <c r="G7988" s="228">
        <v>4781</v>
      </c>
      <c r="H7988" s="228">
        <v>11825</v>
      </c>
      <c r="I7988" s="228">
        <v>10299462.52</v>
      </c>
      <c r="J7988" s="228">
        <v>2465870.5499999998</v>
      </c>
      <c r="K7988" s="228">
        <v>775980</v>
      </c>
      <c r="L7988" s="228">
        <v>15185603.640000001</v>
      </c>
    </row>
    <row r="7989" spans="1:12">
      <c r="A7989" s="228">
        <v>2013</v>
      </c>
      <c r="B7989" s="228" t="s">
        <v>195</v>
      </c>
      <c r="C7989" s="228" t="s">
        <v>62</v>
      </c>
      <c r="D7989" s="228" t="s">
        <v>206</v>
      </c>
      <c r="E7989" s="228">
        <v>30</v>
      </c>
      <c r="F7989" s="228">
        <v>97251</v>
      </c>
      <c r="G7989" s="228">
        <v>8817</v>
      </c>
      <c r="H7989" s="228">
        <v>22696</v>
      </c>
      <c r="I7989" s="228">
        <v>21417225.600000001</v>
      </c>
      <c r="J7989" s="228">
        <v>5403770.3300000001</v>
      </c>
      <c r="K7989" s="228">
        <v>810193</v>
      </c>
      <c r="L7989" s="228">
        <v>30669967.84</v>
      </c>
    </row>
    <row r="7990" spans="1:12">
      <c r="A7990" s="228">
        <v>2013</v>
      </c>
      <c r="B7990" s="228" t="s">
        <v>195</v>
      </c>
      <c r="C7990" s="228" t="s">
        <v>62</v>
      </c>
      <c r="D7990" s="228" t="s">
        <v>206</v>
      </c>
      <c r="E7990" s="228">
        <v>35</v>
      </c>
      <c r="F7990" s="228">
        <v>95633</v>
      </c>
      <c r="G7990" s="228">
        <v>9318</v>
      </c>
      <c r="H7990" s="228">
        <v>21054</v>
      </c>
      <c r="I7990" s="228">
        <v>20183169.699999999</v>
      </c>
      <c r="J7990" s="228">
        <v>5265488.66</v>
      </c>
      <c r="K7990" s="228">
        <v>1235704</v>
      </c>
      <c r="L7990" s="228">
        <v>29605997.25</v>
      </c>
    </row>
    <row r="7991" spans="1:12">
      <c r="A7991" s="228">
        <v>2013</v>
      </c>
      <c r="B7991" s="228" t="s">
        <v>195</v>
      </c>
      <c r="C7991" s="228" t="s">
        <v>62</v>
      </c>
      <c r="D7991" s="228" t="s">
        <v>206</v>
      </c>
      <c r="E7991" s="228">
        <v>40</v>
      </c>
      <c r="F7991" s="228">
        <v>103598</v>
      </c>
      <c r="G7991" s="228">
        <v>9025</v>
      </c>
      <c r="H7991" s="228">
        <v>18155</v>
      </c>
      <c r="I7991" s="228">
        <v>15788490.91</v>
      </c>
      <c r="J7991" s="228">
        <v>4471953.18</v>
      </c>
      <c r="K7991" s="228">
        <v>1628962.58</v>
      </c>
      <c r="L7991" s="228">
        <v>24501152.149999999</v>
      </c>
    </row>
    <row r="7992" spans="1:12">
      <c r="A7992" s="228">
        <v>2013</v>
      </c>
      <c r="B7992" s="228" t="s">
        <v>195</v>
      </c>
      <c r="C7992" s="228" t="s">
        <v>62</v>
      </c>
      <c r="D7992" s="228" t="s">
        <v>206</v>
      </c>
      <c r="E7992" s="228">
        <v>45</v>
      </c>
      <c r="F7992" s="228">
        <v>97841</v>
      </c>
      <c r="G7992" s="228">
        <v>8440</v>
      </c>
      <c r="H7992" s="228">
        <v>16916</v>
      </c>
      <c r="I7992" s="228">
        <v>14549165.960000001</v>
      </c>
      <c r="J7992" s="228">
        <v>4121897.89</v>
      </c>
      <c r="K7992" s="228">
        <v>2142293.5</v>
      </c>
      <c r="L7992" s="228">
        <v>23189826.27</v>
      </c>
    </row>
    <row r="7993" spans="1:12">
      <c r="A7993" s="228">
        <v>2013</v>
      </c>
      <c r="B7993" s="228" t="s">
        <v>195</v>
      </c>
      <c r="C7993" s="228" t="s">
        <v>62</v>
      </c>
      <c r="D7993" s="228" t="s">
        <v>206</v>
      </c>
      <c r="E7993" s="228">
        <v>50</v>
      </c>
      <c r="F7993" s="228">
        <v>101632</v>
      </c>
      <c r="G7993" s="228">
        <v>11181</v>
      </c>
      <c r="H7993" s="228">
        <v>21851</v>
      </c>
      <c r="I7993" s="228">
        <v>19101113.84</v>
      </c>
      <c r="J7993" s="228">
        <v>5393116.7000000002</v>
      </c>
      <c r="K7993" s="228">
        <v>3170220.75</v>
      </c>
      <c r="L7993" s="228">
        <v>30421408.809999999</v>
      </c>
    </row>
    <row r="7994" spans="1:12">
      <c r="A7994" s="228">
        <v>2013</v>
      </c>
      <c r="B7994" s="228" t="s">
        <v>195</v>
      </c>
      <c r="C7994" s="228" t="s">
        <v>62</v>
      </c>
      <c r="D7994" s="228" t="s">
        <v>206</v>
      </c>
      <c r="E7994" s="228">
        <v>55</v>
      </c>
      <c r="F7994" s="228">
        <v>97678</v>
      </c>
      <c r="G7994" s="228">
        <v>11642</v>
      </c>
      <c r="H7994" s="228">
        <v>23903</v>
      </c>
      <c r="I7994" s="228">
        <v>20954553.620000001</v>
      </c>
      <c r="J7994" s="228">
        <v>5774789.8300000001</v>
      </c>
      <c r="K7994" s="228">
        <v>4574978.4000000004</v>
      </c>
      <c r="L7994" s="228">
        <v>34038513.990000002</v>
      </c>
    </row>
    <row r="7995" spans="1:12">
      <c r="A7995" s="228">
        <v>2013</v>
      </c>
      <c r="B7995" s="228" t="s">
        <v>195</v>
      </c>
      <c r="C7995" s="228" t="s">
        <v>62</v>
      </c>
      <c r="D7995" s="228" t="s">
        <v>206</v>
      </c>
      <c r="E7995" s="228">
        <v>60</v>
      </c>
      <c r="F7995" s="228">
        <v>90666</v>
      </c>
      <c r="G7995" s="228">
        <v>12620</v>
      </c>
      <c r="H7995" s="228">
        <v>27476</v>
      </c>
      <c r="I7995" s="228">
        <v>24332651.289999999</v>
      </c>
      <c r="J7995" s="228">
        <v>6626697.0099999998</v>
      </c>
      <c r="K7995" s="228">
        <v>5979479</v>
      </c>
      <c r="L7995" s="228">
        <v>39594529.609999999</v>
      </c>
    </row>
    <row r="7996" spans="1:12">
      <c r="A7996" s="228">
        <v>2013</v>
      </c>
      <c r="B7996" s="228" t="s">
        <v>195</v>
      </c>
      <c r="C7996" s="228" t="s">
        <v>62</v>
      </c>
      <c r="D7996" s="228" t="s">
        <v>206</v>
      </c>
      <c r="E7996" s="228">
        <v>65</v>
      </c>
      <c r="F7996" s="228">
        <v>77679</v>
      </c>
      <c r="G7996" s="228">
        <v>13867</v>
      </c>
      <c r="H7996" s="228">
        <v>33433</v>
      </c>
      <c r="I7996" s="228">
        <v>29330152.940000001</v>
      </c>
      <c r="J7996" s="228">
        <v>7607255.0099999998</v>
      </c>
      <c r="K7996" s="228">
        <v>7592431.1399999997</v>
      </c>
      <c r="L7996" s="228">
        <v>47100182.520000003</v>
      </c>
    </row>
    <row r="7997" spans="1:12">
      <c r="A7997" s="228">
        <v>2013</v>
      </c>
      <c r="B7997" s="228" t="s">
        <v>195</v>
      </c>
      <c r="C7997" s="228" t="s">
        <v>62</v>
      </c>
      <c r="D7997" s="228" t="s">
        <v>206</v>
      </c>
      <c r="E7997" s="228">
        <v>70</v>
      </c>
      <c r="F7997" s="228">
        <v>53266</v>
      </c>
      <c r="G7997" s="228">
        <v>12332</v>
      </c>
      <c r="H7997" s="228">
        <v>33057</v>
      </c>
      <c r="I7997" s="228">
        <v>28339732.390000001</v>
      </c>
      <c r="J7997" s="228">
        <v>6997227.2800000003</v>
      </c>
      <c r="K7997" s="228">
        <v>6977876.5</v>
      </c>
      <c r="L7997" s="228">
        <v>44057422.369999997</v>
      </c>
    </row>
    <row r="7998" spans="1:12">
      <c r="A7998" s="228">
        <v>2013</v>
      </c>
      <c r="B7998" s="228" t="s">
        <v>195</v>
      </c>
      <c r="C7998" s="228" t="s">
        <v>62</v>
      </c>
      <c r="D7998" s="228" t="s">
        <v>206</v>
      </c>
      <c r="E7998" s="228">
        <v>75</v>
      </c>
      <c r="F7998" s="228">
        <v>39767</v>
      </c>
      <c r="G7998" s="228">
        <v>11647</v>
      </c>
      <c r="H7998" s="228">
        <v>37815</v>
      </c>
      <c r="I7998" s="228">
        <v>29808389.920000002</v>
      </c>
      <c r="J7998" s="228">
        <v>6508290.1699999999</v>
      </c>
      <c r="K7998" s="228">
        <v>6220624.0499999998</v>
      </c>
      <c r="L7998" s="228">
        <v>44103554.369999997</v>
      </c>
    </row>
    <row r="7999" spans="1:12">
      <c r="A7999" s="228">
        <v>2013</v>
      </c>
      <c r="B7999" s="228" t="s">
        <v>195</v>
      </c>
      <c r="C7999" s="228" t="s">
        <v>62</v>
      </c>
      <c r="D7999" s="228" t="s">
        <v>206</v>
      </c>
      <c r="E7999" s="228">
        <v>80</v>
      </c>
      <c r="F7999" s="228">
        <v>31185</v>
      </c>
      <c r="G7999" s="228">
        <v>9147</v>
      </c>
      <c r="H7999" s="228">
        <v>40769</v>
      </c>
      <c r="I7999" s="228">
        <v>28882199.670000002</v>
      </c>
      <c r="J7999" s="228">
        <v>5441209.4299999997</v>
      </c>
      <c r="K7999" s="228">
        <v>4871785.75</v>
      </c>
      <c r="L7999" s="228">
        <v>40450963.93</v>
      </c>
    </row>
    <row r="8000" spans="1:12">
      <c r="A8000" s="228">
        <v>2013</v>
      </c>
      <c r="B8000" s="228" t="s">
        <v>195</v>
      </c>
      <c r="C8000" s="228" t="s">
        <v>62</v>
      </c>
      <c r="D8000" s="228" t="s">
        <v>206</v>
      </c>
      <c r="E8000" s="228">
        <v>85</v>
      </c>
      <c r="F8000" s="228">
        <v>20161</v>
      </c>
      <c r="G8000" s="228">
        <v>5371</v>
      </c>
      <c r="H8000" s="228">
        <v>31451</v>
      </c>
      <c r="I8000" s="228">
        <v>20339816.329999998</v>
      </c>
      <c r="J8000" s="228">
        <v>3364132.86</v>
      </c>
      <c r="K8000" s="228">
        <v>2294770</v>
      </c>
      <c r="L8000" s="228">
        <v>26748446.5</v>
      </c>
    </row>
    <row r="8001" spans="1:12">
      <c r="A8001" s="228">
        <v>2013</v>
      </c>
      <c r="B8001" s="228" t="s">
        <v>195</v>
      </c>
      <c r="C8001" s="228" t="s">
        <v>62</v>
      </c>
      <c r="D8001" s="228" t="s">
        <v>206</v>
      </c>
      <c r="E8001" s="228">
        <v>90</v>
      </c>
      <c r="F8001" s="228">
        <v>8267</v>
      </c>
      <c r="G8001" s="228">
        <v>1939</v>
      </c>
      <c r="H8001" s="228">
        <v>15401</v>
      </c>
      <c r="I8001" s="228">
        <v>8719345.9399999995</v>
      </c>
      <c r="J8001" s="228">
        <v>1205660.1299999999</v>
      </c>
      <c r="K8001" s="228">
        <v>467711</v>
      </c>
      <c r="L8001" s="228">
        <v>10683379.619999999</v>
      </c>
    </row>
    <row r="8002" spans="1:12">
      <c r="A8002" s="228">
        <v>2013</v>
      </c>
      <c r="B8002" s="228" t="s">
        <v>195</v>
      </c>
      <c r="C8002" s="228" t="s">
        <v>62</v>
      </c>
      <c r="D8002" s="228" t="s">
        <v>206</v>
      </c>
      <c r="E8002" s="228">
        <v>95</v>
      </c>
      <c r="F8002" s="228">
        <v>2315</v>
      </c>
      <c r="G8002" s="228">
        <v>533</v>
      </c>
      <c r="H8002" s="228">
        <v>4382</v>
      </c>
      <c r="I8002" s="228">
        <v>2370911.2999999998</v>
      </c>
      <c r="J8002" s="228">
        <v>288578.2</v>
      </c>
      <c r="K8002" s="228">
        <v>148467.4</v>
      </c>
      <c r="L8002" s="228">
        <v>2918917.04</v>
      </c>
    </row>
    <row r="8003" spans="1:12">
      <c r="A8003" s="228">
        <v>2013</v>
      </c>
      <c r="B8003" s="228" t="s">
        <v>195</v>
      </c>
      <c r="C8003" s="228" t="s">
        <v>63</v>
      </c>
      <c r="D8003" s="228" t="s">
        <v>205</v>
      </c>
      <c r="E8003" s="228">
        <v>0</v>
      </c>
      <c r="F8003" s="228">
        <v>63409</v>
      </c>
      <c r="G8003" s="228">
        <v>2969</v>
      </c>
      <c r="H8003" s="228">
        <v>8127</v>
      </c>
      <c r="I8003" s="228">
        <v>6490131.4900000002</v>
      </c>
      <c r="J8003" s="228">
        <v>1005610.31</v>
      </c>
      <c r="K8003" s="228">
        <v>136768</v>
      </c>
      <c r="L8003" s="228">
        <v>8199963.5</v>
      </c>
    </row>
    <row r="8004" spans="1:12">
      <c r="A8004" s="228">
        <v>2013</v>
      </c>
      <c r="B8004" s="228" t="s">
        <v>195</v>
      </c>
      <c r="C8004" s="228" t="s">
        <v>63</v>
      </c>
      <c r="D8004" s="228" t="s">
        <v>205</v>
      </c>
      <c r="E8004" s="228">
        <v>5</v>
      </c>
      <c r="F8004" s="228">
        <v>70758</v>
      </c>
      <c r="G8004" s="228">
        <v>1511</v>
      </c>
      <c r="H8004" s="228">
        <v>2329</v>
      </c>
      <c r="I8004" s="228">
        <v>1801197.78</v>
      </c>
      <c r="J8004" s="228">
        <v>395256.47</v>
      </c>
      <c r="K8004" s="228">
        <v>129333</v>
      </c>
      <c r="L8004" s="228">
        <v>2627895.48</v>
      </c>
    </row>
    <row r="8005" spans="1:12">
      <c r="A8005" s="228">
        <v>2013</v>
      </c>
      <c r="B8005" s="228" t="s">
        <v>195</v>
      </c>
      <c r="C8005" s="228" t="s">
        <v>63</v>
      </c>
      <c r="D8005" s="228" t="s">
        <v>205</v>
      </c>
      <c r="E8005" s="228">
        <v>10</v>
      </c>
      <c r="F8005" s="228">
        <v>68359</v>
      </c>
      <c r="G8005" s="228">
        <v>1232</v>
      </c>
      <c r="H8005" s="228">
        <v>2036</v>
      </c>
      <c r="I8005" s="228">
        <v>1628494.53</v>
      </c>
      <c r="J8005" s="228">
        <v>345604.88</v>
      </c>
      <c r="K8005" s="228">
        <v>201742</v>
      </c>
      <c r="L8005" s="228">
        <v>2479429.77</v>
      </c>
    </row>
    <row r="8006" spans="1:12">
      <c r="A8006" s="228">
        <v>2013</v>
      </c>
      <c r="B8006" s="228" t="s">
        <v>195</v>
      </c>
      <c r="C8006" s="228" t="s">
        <v>63</v>
      </c>
      <c r="D8006" s="228" t="s">
        <v>205</v>
      </c>
      <c r="E8006" s="228">
        <v>15</v>
      </c>
      <c r="F8006" s="228">
        <v>68239</v>
      </c>
      <c r="G8006" s="228">
        <v>2000</v>
      </c>
      <c r="H8006" s="228">
        <v>3821</v>
      </c>
      <c r="I8006" s="228">
        <v>3539720.51</v>
      </c>
      <c r="J8006" s="228">
        <v>746292.63</v>
      </c>
      <c r="K8006" s="228">
        <v>609337.59999999998</v>
      </c>
      <c r="L8006" s="228">
        <v>5681600.4100000001</v>
      </c>
    </row>
    <row r="8007" spans="1:12">
      <c r="A8007" s="228">
        <v>2013</v>
      </c>
      <c r="B8007" s="228" t="s">
        <v>195</v>
      </c>
      <c r="C8007" s="228" t="s">
        <v>63</v>
      </c>
      <c r="D8007" s="228" t="s">
        <v>205</v>
      </c>
      <c r="E8007" s="228">
        <v>20</v>
      </c>
      <c r="F8007" s="228">
        <v>53233</v>
      </c>
      <c r="G8007" s="228">
        <v>1571</v>
      </c>
      <c r="H8007" s="228">
        <v>3082</v>
      </c>
      <c r="I8007" s="228">
        <v>2863920.93</v>
      </c>
      <c r="J8007" s="228">
        <v>616933.32999999996</v>
      </c>
      <c r="K8007" s="228">
        <v>478015</v>
      </c>
      <c r="L8007" s="228">
        <v>4639559.91</v>
      </c>
    </row>
    <row r="8008" spans="1:12">
      <c r="A8008" s="228">
        <v>2013</v>
      </c>
      <c r="B8008" s="228" t="s">
        <v>195</v>
      </c>
      <c r="C8008" s="228" t="s">
        <v>63</v>
      </c>
      <c r="D8008" s="228" t="s">
        <v>205</v>
      </c>
      <c r="E8008" s="228">
        <v>25</v>
      </c>
      <c r="F8008" s="228">
        <v>47551</v>
      </c>
      <c r="G8008" s="228">
        <v>1307</v>
      </c>
      <c r="H8008" s="228">
        <v>2791</v>
      </c>
      <c r="I8008" s="228">
        <v>2374430.63</v>
      </c>
      <c r="J8008" s="228">
        <v>543869.93999999994</v>
      </c>
      <c r="K8008" s="228">
        <v>518172</v>
      </c>
      <c r="L8008" s="228">
        <v>4144304.27</v>
      </c>
    </row>
    <row r="8009" spans="1:12">
      <c r="A8009" s="228">
        <v>2013</v>
      </c>
      <c r="B8009" s="228" t="s">
        <v>195</v>
      </c>
      <c r="C8009" s="228" t="s">
        <v>63</v>
      </c>
      <c r="D8009" s="228" t="s">
        <v>205</v>
      </c>
      <c r="E8009" s="228">
        <v>30</v>
      </c>
      <c r="F8009" s="228">
        <v>67257</v>
      </c>
      <c r="G8009" s="228">
        <v>2069</v>
      </c>
      <c r="H8009" s="228">
        <v>4471</v>
      </c>
      <c r="I8009" s="228">
        <v>3615217.9</v>
      </c>
      <c r="J8009" s="228">
        <v>829889.57</v>
      </c>
      <c r="K8009" s="228">
        <v>600867</v>
      </c>
      <c r="L8009" s="228">
        <v>6020574.0499999998</v>
      </c>
    </row>
    <row r="8010" spans="1:12">
      <c r="A8010" s="228">
        <v>2013</v>
      </c>
      <c r="B8010" s="228" t="s">
        <v>195</v>
      </c>
      <c r="C8010" s="228" t="s">
        <v>63</v>
      </c>
      <c r="D8010" s="228" t="s">
        <v>205</v>
      </c>
      <c r="E8010" s="228">
        <v>35</v>
      </c>
      <c r="F8010" s="228">
        <v>69254</v>
      </c>
      <c r="G8010" s="228">
        <v>2840</v>
      </c>
      <c r="H8010" s="228">
        <v>5658</v>
      </c>
      <c r="I8010" s="228">
        <v>4595624.76</v>
      </c>
      <c r="J8010" s="228">
        <v>1177141.33</v>
      </c>
      <c r="K8010" s="228">
        <v>1191029.8999999999</v>
      </c>
      <c r="L8010" s="228">
        <v>8305457.0199999996</v>
      </c>
    </row>
    <row r="8011" spans="1:12">
      <c r="A8011" s="228">
        <v>2013</v>
      </c>
      <c r="B8011" s="228" t="s">
        <v>195</v>
      </c>
      <c r="C8011" s="228" t="s">
        <v>63</v>
      </c>
      <c r="D8011" s="228" t="s">
        <v>205</v>
      </c>
      <c r="E8011" s="228">
        <v>40</v>
      </c>
      <c r="F8011" s="228">
        <v>77140</v>
      </c>
      <c r="G8011" s="228">
        <v>3959</v>
      </c>
      <c r="H8011" s="228">
        <v>7523</v>
      </c>
      <c r="I8011" s="228">
        <v>6265801.04</v>
      </c>
      <c r="J8011" s="228">
        <v>1598990.95</v>
      </c>
      <c r="K8011" s="228">
        <v>1734211</v>
      </c>
      <c r="L8011" s="228">
        <v>11273322.439999999</v>
      </c>
    </row>
    <row r="8012" spans="1:12">
      <c r="A8012" s="228">
        <v>2013</v>
      </c>
      <c r="B8012" s="228" t="s">
        <v>195</v>
      </c>
      <c r="C8012" s="228" t="s">
        <v>63</v>
      </c>
      <c r="D8012" s="228" t="s">
        <v>205</v>
      </c>
      <c r="E8012" s="228">
        <v>45</v>
      </c>
      <c r="F8012" s="228">
        <v>72575</v>
      </c>
      <c r="G8012" s="228">
        <v>4478</v>
      </c>
      <c r="H8012" s="228">
        <v>9432</v>
      </c>
      <c r="I8012" s="228">
        <v>8204121.1100000003</v>
      </c>
      <c r="J8012" s="228">
        <v>2023169.47</v>
      </c>
      <c r="K8012" s="228">
        <v>2080556.2</v>
      </c>
      <c r="L8012" s="228">
        <v>14266673.59</v>
      </c>
    </row>
    <row r="8013" spans="1:12">
      <c r="A8013" s="228">
        <v>2013</v>
      </c>
      <c r="B8013" s="228" t="s">
        <v>195</v>
      </c>
      <c r="C8013" s="228" t="s">
        <v>63</v>
      </c>
      <c r="D8013" s="228" t="s">
        <v>205</v>
      </c>
      <c r="E8013" s="228">
        <v>50</v>
      </c>
      <c r="F8013" s="228">
        <v>77821</v>
      </c>
      <c r="G8013" s="228">
        <v>6491</v>
      </c>
      <c r="H8013" s="228">
        <v>12983</v>
      </c>
      <c r="I8013" s="228">
        <v>11691905.789999999</v>
      </c>
      <c r="J8013" s="228">
        <v>2929357.88</v>
      </c>
      <c r="K8013" s="228">
        <v>3224086.55</v>
      </c>
      <c r="L8013" s="228">
        <v>20286689.030000001</v>
      </c>
    </row>
    <row r="8014" spans="1:12">
      <c r="A8014" s="228">
        <v>2013</v>
      </c>
      <c r="B8014" s="228" t="s">
        <v>195</v>
      </c>
      <c r="C8014" s="228" t="s">
        <v>63</v>
      </c>
      <c r="D8014" s="228" t="s">
        <v>205</v>
      </c>
      <c r="E8014" s="228">
        <v>55</v>
      </c>
      <c r="F8014" s="228">
        <v>72561</v>
      </c>
      <c r="G8014" s="228">
        <v>7851</v>
      </c>
      <c r="H8014" s="228">
        <v>16412</v>
      </c>
      <c r="I8014" s="228">
        <v>15470428.85</v>
      </c>
      <c r="J8014" s="228">
        <v>3937220.94</v>
      </c>
      <c r="K8014" s="228">
        <v>4191038</v>
      </c>
      <c r="L8014" s="228">
        <v>26814369.039999999</v>
      </c>
    </row>
    <row r="8015" spans="1:12">
      <c r="A8015" s="228">
        <v>2013</v>
      </c>
      <c r="B8015" s="228" t="s">
        <v>195</v>
      </c>
      <c r="C8015" s="228" t="s">
        <v>63</v>
      </c>
      <c r="D8015" s="228" t="s">
        <v>205</v>
      </c>
      <c r="E8015" s="228">
        <v>60</v>
      </c>
      <c r="F8015" s="228">
        <v>68535</v>
      </c>
      <c r="G8015" s="228">
        <v>10862</v>
      </c>
      <c r="H8015" s="228">
        <v>23485</v>
      </c>
      <c r="I8015" s="228">
        <v>22553312.489999998</v>
      </c>
      <c r="J8015" s="228">
        <v>5400228.0300000003</v>
      </c>
      <c r="K8015" s="228">
        <v>6501266</v>
      </c>
      <c r="L8015" s="228">
        <v>38299099.579999998</v>
      </c>
    </row>
    <row r="8016" spans="1:12">
      <c r="A8016" s="228">
        <v>2013</v>
      </c>
      <c r="B8016" s="228" t="s">
        <v>195</v>
      </c>
      <c r="C8016" s="228" t="s">
        <v>63</v>
      </c>
      <c r="D8016" s="228" t="s">
        <v>205</v>
      </c>
      <c r="E8016" s="228">
        <v>65</v>
      </c>
      <c r="F8016" s="228">
        <v>59015</v>
      </c>
      <c r="G8016" s="228">
        <v>13096</v>
      </c>
      <c r="H8016" s="228">
        <v>29609</v>
      </c>
      <c r="I8016" s="228">
        <v>28762296.41</v>
      </c>
      <c r="J8016" s="228">
        <v>6814219.3399999999</v>
      </c>
      <c r="K8016" s="228">
        <v>8276415.5800000001</v>
      </c>
      <c r="L8016" s="228">
        <v>47995833.700000003</v>
      </c>
    </row>
    <row r="8017" spans="1:12">
      <c r="A8017" s="228">
        <v>2013</v>
      </c>
      <c r="B8017" s="228" t="s">
        <v>195</v>
      </c>
      <c r="C8017" s="228" t="s">
        <v>63</v>
      </c>
      <c r="D8017" s="228" t="s">
        <v>205</v>
      </c>
      <c r="E8017" s="228">
        <v>70</v>
      </c>
      <c r="F8017" s="228">
        <v>39916</v>
      </c>
      <c r="G8017" s="228">
        <v>11164</v>
      </c>
      <c r="H8017" s="228">
        <v>27870</v>
      </c>
      <c r="I8017" s="228">
        <v>25857540.050000001</v>
      </c>
      <c r="J8017" s="228">
        <v>6148780.6500000004</v>
      </c>
      <c r="K8017" s="228">
        <v>7426423.1500000004</v>
      </c>
      <c r="L8017" s="228">
        <v>42638218.68</v>
      </c>
    </row>
    <row r="8018" spans="1:12">
      <c r="A8018" s="228">
        <v>2013</v>
      </c>
      <c r="B8018" s="228" t="s">
        <v>195</v>
      </c>
      <c r="C8018" s="228" t="s">
        <v>63</v>
      </c>
      <c r="D8018" s="228" t="s">
        <v>205</v>
      </c>
      <c r="E8018" s="228">
        <v>75</v>
      </c>
      <c r="F8018" s="228">
        <v>26752</v>
      </c>
      <c r="G8018" s="228">
        <v>9987</v>
      </c>
      <c r="H8018" s="228">
        <v>27454</v>
      </c>
      <c r="I8018" s="228">
        <v>22694304.390000001</v>
      </c>
      <c r="J8018" s="228">
        <v>4879777.4800000004</v>
      </c>
      <c r="K8018" s="228">
        <v>5870873.5</v>
      </c>
      <c r="L8018" s="228">
        <v>35503940.200000003</v>
      </c>
    </row>
    <row r="8019" spans="1:12">
      <c r="A8019" s="228">
        <v>2013</v>
      </c>
      <c r="B8019" s="228" t="s">
        <v>195</v>
      </c>
      <c r="C8019" s="228" t="s">
        <v>63</v>
      </c>
      <c r="D8019" s="228" t="s">
        <v>205</v>
      </c>
      <c r="E8019" s="228">
        <v>80</v>
      </c>
      <c r="F8019" s="228">
        <v>17497</v>
      </c>
      <c r="G8019" s="228">
        <v>7629</v>
      </c>
      <c r="H8019" s="228">
        <v>26884</v>
      </c>
      <c r="I8019" s="228">
        <v>19309040.91</v>
      </c>
      <c r="J8019" s="228">
        <v>3771038.68</v>
      </c>
      <c r="K8019" s="228">
        <v>4242980.25</v>
      </c>
      <c r="L8019" s="228">
        <v>28688891.140000001</v>
      </c>
    </row>
    <row r="8020" spans="1:12">
      <c r="A8020" s="228">
        <v>2013</v>
      </c>
      <c r="B8020" s="228" t="s">
        <v>195</v>
      </c>
      <c r="C8020" s="228" t="s">
        <v>63</v>
      </c>
      <c r="D8020" s="228" t="s">
        <v>205</v>
      </c>
      <c r="E8020" s="228">
        <v>85</v>
      </c>
      <c r="F8020" s="228">
        <v>8706</v>
      </c>
      <c r="G8020" s="228">
        <v>3715</v>
      </c>
      <c r="H8020" s="228">
        <v>16899</v>
      </c>
      <c r="I8020" s="228">
        <v>10404528.84</v>
      </c>
      <c r="J8020" s="228">
        <v>1659071.05</v>
      </c>
      <c r="K8020" s="228">
        <v>1519367.6</v>
      </c>
      <c r="L8020" s="228">
        <v>14289796.880000001</v>
      </c>
    </row>
    <row r="8021" spans="1:12">
      <c r="A8021" s="228">
        <v>2013</v>
      </c>
      <c r="B8021" s="228" t="s">
        <v>195</v>
      </c>
      <c r="C8021" s="228" t="s">
        <v>63</v>
      </c>
      <c r="D8021" s="228" t="s">
        <v>205</v>
      </c>
      <c r="E8021" s="228">
        <v>90</v>
      </c>
      <c r="F8021" s="228">
        <v>1779</v>
      </c>
      <c r="G8021" s="228">
        <v>636</v>
      </c>
      <c r="H8021" s="228">
        <v>3365</v>
      </c>
      <c r="I8021" s="228">
        <v>1952478</v>
      </c>
      <c r="J8021" s="228">
        <v>284967.57</v>
      </c>
      <c r="K8021" s="228">
        <v>170007</v>
      </c>
      <c r="L8021" s="228">
        <v>2499622.73</v>
      </c>
    </row>
    <row r="8022" spans="1:12">
      <c r="A8022" s="228">
        <v>2013</v>
      </c>
      <c r="B8022" s="228" t="s">
        <v>195</v>
      </c>
      <c r="C8022" s="228" t="s">
        <v>63</v>
      </c>
      <c r="D8022" s="228" t="s">
        <v>205</v>
      </c>
      <c r="E8022" s="228">
        <v>95</v>
      </c>
      <c r="F8022" s="228">
        <v>349</v>
      </c>
      <c r="G8022" s="228">
        <v>73</v>
      </c>
      <c r="H8022" s="228">
        <v>509</v>
      </c>
      <c r="I8022" s="228">
        <v>304187.43</v>
      </c>
      <c r="J8022" s="228">
        <v>45295.01</v>
      </c>
      <c r="K8022" s="228">
        <v>4675</v>
      </c>
      <c r="L8022" s="228">
        <v>378437.06</v>
      </c>
    </row>
    <row r="8023" spans="1:12">
      <c r="A8023" s="228">
        <v>2013</v>
      </c>
      <c r="B8023" s="228" t="s">
        <v>195</v>
      </c>
      <c r="C8023" s="228" t="s">
        <v>63</v>
      </c>
      <c r="D8023" s="228" t="s">
        <v>206</v>
      </c>
      <c r="E8023" s="228">
        <v>0</v>
      </c>
      <c r="F8023" s="228">
        <v>59665</v>
      </c>
      <c r="G8023" s="228">
        <v>2081</v>
      </c>
      <c r="H8023" s="228">
        <v>6350</v>
      </c>
      <c r="I8023" s="228">
        <v>4882080.92</v>
      </c>
      <c r="J8023" s="228">
        <v>749515.75</v>
      </c>
      <c r="K8023" s="228">
        <v>86995</v>
      </c>
      <c r="L8023" s="228">
        <v>6105829.1399999997</v>
      </c>
    </row>
    <row r="8024" spans="1:12">
      <c r="A8024" s="228">
        <v>2013</v>
      </c>
      <c r="B8024" s="228" t="s">
        <v>195</v>
      </c>
      <c r="C8024" s="228" t="s">
        <v>63</v>
      </c>
      <c r="D8024" s="228" t="s">
        <v>206</v>
      </c>
      <c r="E8024" s="228">
        <v>5</v>
      </c>
      <c r="F8024" s="228">
        <v>66603</v>
      </c>
      <c r="G8024" s="228">
        <v>1215</v>
      </c>
      <c r="H8024" s="228">
        <v>1723</v>
      </c>
      <c r="I8024" s="228">
        <v>1434954.02</v>
      </c>
      <c r="J8024" s="228">
        <v>311526.94</v>
      </c>
      <c r="K8024" s="228">
        <v>81600</v>
      </c>
      <c r="L8024" s="228">
        <v>2078830.21</v>
      </c>
    </row>
    <row r="8025" spans="1:12">
      <c r="A8025" s="228">
        <v>2013</v>
      </c>
      <c r="B8025" s="228" t="s">
        <v>195</v>
      </c>
      <c r="C8025" s="228" t="s">
        <v>63</v>
      </c>
      <c r="D8025" s="228" t="s">
        <v>206</v>
      </c>
      <c r="E8025" s="228">
        <v>10</v>
      </c>
      <c r="F8025" s="228">
        <v>64346</v>
      </c>
      <c r="G8025" s="228">
        <v>1077</v>
      </c>
      <c r="H8025" s="228">
        <v>2129</v>
      </c>
      <c r="I8025" s="228">
        <v>1694065.52</v>
      </c>
      <c r="J8025" s="228">
        <v>326816.38</v>
      </c>
      <c r="K8025" s="228">
        <v>257032</v>
      </c>
      <c r="L8025" s="228">
        <v>2522417.2000000002</v>
      </c>
    </row>
    <row r="8026" spans="1:12">
      <c r="A8026" s="228">
        <v>2013</v>
      </c>
      <c r="B8026" s="228" t="s">
        <v>195</v>
      </c>
      <c r="C8026" s="228" t="s">
        <v>63</v>
      </c>
      <c r="D8026" s="228" t="s">
        <v>206</v>
      </c>
      <c r="E8026" s="228">
        <v>15</v>
      </c>
      <c r="F8026" s="228">
        <v>65532</v>
      </c>
      <c r="G8026" s="228">
        <v>2494</v>
      </c>
      <c r="H8026" s="228">
        <v>5437</v>
      </c>
      <c r="I8026" s="228">
        <v>4267275.6500000004</v>
      </c>
      <c r="J8026" s="228">
        <v>808569.12</v>
      </c>
      <c r="K8026" s="228">
        <v>579243</v>
      </c>
      <c r="L8026" s="228">
        <v>6457389.9400000004</v>
      </c>
    </row>
    <row r="8027" spans="1:12">
      <c r="A8027" s="228">
        <v>2013</v>
      </c>
      <c r="B8027" s="228" t="s">
        <v>195</v>
      </c>
      <c r="C8027" s="228" t="s">
        <v>63</v>
      </c>
      <c r="D8027" s="228" t="s">
        <v>206</v>
      </c>
      <c r="E8027" s="228">
        <v>20</v>
      </c>
      <c r="F8027" s="228">
        <v>55891</v>
      </c>
      <c r="G8027" s="228">
        <v>3167</v>
      </c>
      <c r="H8027" s="228">
        <v>7661</v>
      </c>
      <c r="I8027" s="228">
        <v>5926602.25</v>
      </c>
      <c r="J8027" s="228">
        <v>1168172.07</v>
      </c>
      <c r="K8027" s="228">
        <v>474614.98</v>
      </c>
      <c r="L8027" s="228">
        <v>8636341.9199999999</v>
      </c>
    </row>
    <row r="8028" spans="1:12">
      <c r="A8028" s="228">
        <v>2013</v>
      </c>
      <c r="B8028" s="228" t="s">
        <v>195</v>
      </c>
      <c r="C8028" s="228" t="s">
        <v>63</v>
      </c>
      <c r="D8028" s="228" t="s">
        <v>206</v>
      </c>
      <c r="E8028" s="228">
        <v>25</v>
      </c>
      <c r="F8028" s="228">
        <v>56531</v>
      </c>
      <c r="G8028" s="228">
        <v>4273</v>
      </c>
      <c r="H8028" s="228">
        <v>13642</v>
      </c>
      <c r="I8028" s="228">
        <v>10667388.85</v>
      </c>
      <c r="J8028" s="228">
        <v>2579944.2400000002</v>
      </c>
      <c r="K8028" s="228">
        <v>836305</v>
      </c>
      <c r="L8028" s="228">
        <v>16099461.76</v>
      </c>
    </row>
    <row r="8029" spans="1:12">
      <c r="A8029" s="228">
        <v>2013</v>
      </c>
      <c r="B8029" s="228" t="s">
        <v>195</v>
      </c>
      <c r="C8029" s="228" t="s">
        <v>63</v>
      </c>
      <c r="D8029" s="228" t="s">
        <v>206</v>
      </c>
      <c r="E8029" s="228">
        <v>30</v>
      </c>
      <c r="F8029" s="228">
        <v>75370</v>
      </c>
      <c r="G8029" s="228">
        <v>7164</v>
      </c>
      <c r="H8029" s="228">
        <v>22068</v>
      </c>
      <c r="I8029" s="228">
        <v>18177346.629999999</v>
      </c>
      <c r="J8029" s="228">
        <v>4617490.96</v>
      </c>
      <c r="K8029" s="228">
        <v>1162906</v>
      </c>
      <c r="L8029" s="228">
        <v>26974838.899999999</v>
      </c>
    </row>
    <row r="8030" spans="1:12">
      <c r="A8030" s="228">
        <v>2013</v>
      </c>
      <c r="B8030" s="228" t="s">
        <v>195</v>
      </c>
      <c r="C8030" s="228" t="s">
        <v>63</v>
      </c>
      <c r="D8030" s="228" t="s">
        <v>206</v>
      </c>
      <c r="E8030" s="228">
        <v>35</v>
      </c>
      <c r="F8030" s="228">
        <v>75939</v>
      </c>
      <c r="G8030" s="228">
        <v>6986</v>
      </c>
      <c r="H8030" s="228">
        <v>18756</v>
      </c>
      <c r="I8030" s="228">
        <v>15660570.5</v>
      </c>
      <c r="J8030" s="228">
        <v>3662928.42</v>
      </c>
      <c r="K8030" s="228">
        <v>1317225.6299999999</v>
      </c>
      <c r="L8030" s="228">
        <v>23939588.84</v>
      </c>
    </row>
    <row r="8031" spans="1:12">
      <c r="A8031" s="228">
        <v>2013</v>
      </c>
      <c r="B8031" s="228" t="s">
        <v>195</v>
      </c>
      <c r="C8031" s="228" t="s">
        <v>63</v>
      </c>
      <c r="D8031" s="228" t="s">
        <v>206</v>
      </c>
      <c r="E8031" s="228">
        <v>40</v>
      </c>
      <c r="F8031" s="228">
        <v>84284</v>
      </c>
      <c r="G8031" s="228">
        <v>7030</v>
      </c>
      <c r="H8031" s="228">
        <v>15670</v>
      </c>
      <c r="I8031" s="228">
        <v>13611483.939999999</v>
      </c>
      <c r="J8031" s="228">
        <v>3115722.9</v>
      </c>
      <c r="K8031" s="228">
        <v>1618563.9</v>
      </c>
      <c r="L8031" s="228">
        <v>21578423.210000001</v>
      </c>
    </row>
    <row r="8032" spans="1:12">
      <c r="A8032" s="228">
        <v>2013</v>
      </c>
      <c r="B8032" s="228" t="s">
        <v>195</v>
      </c>
      <c r="C8032" s="228" t="s">
        <v>63</v>
      </c>
      <c r="D8032" s="228" t="s">
        <v>206</v>
      </c>
      <c r="E8032" s="228">
        <v>45</v>
      </c>
      <c r="F8032" s="228">
        <v>78421</v>
      </c>
      <c r="G8032" s="228">
        <v>7180</v>
      </c>
      <c r="H8032" s="228">
        <v>15679</v>
      </c>
      <c r="I8032" s="228">
        <v>13784583.57</v>
      </c>
      <c r="J8032" s="228">
        <v>3111185.79</v>
      </c>
      <c r="K8032" s="228">
        <v>2251161.7400000002</v>
      </c>
      <c r="L8032" s="228">
        <v>22196783.239999998</v>
      </c>
    </row>
    <row r="8033" spans="1:12">
      <c r="A8033" s="228">
        <v>2013</v>
      </c>
      <c r="B8033" s="228" t="s">
        <v>195</v>
      </c>
      <c r="C8033" s="228" t="s">
        <v>63</v>
      </c>
      <c r="D8033" s="228" t="s">
        <v>206</v>
      </c>
      <c r="E8033" s="228">
        <v>50</v>
      </c>
      <c r="F8033" s="228">
        <v>83918</v>
      </c>
      <c r="G8033" s="228">
        <v>9014</v>
      </c>
      <c r="H8033" s="228">
        <v>19133</v>
      </c>
      <c r="I8033" s="228">
        <v>16421268.9</v>
      </c>
      <c r="J8033" s="228">
        <v>3913828.29</v>
      </c>
      <c r="K8033" s="228">
        <v>3390017.71</v>
      </c>
      <c r="L8033" s="228">
        <v>27289762.550000001</v>
      </c>
    </row>
    <row r="8034" spans="1:12">
      <c r="A8034" s="228">
        <v>2013</v>
      </c>
      <c r="B8034" s="228" t="s">
        <v>195</v>
      </c>
      <c r="C8034" s="228" t="s">
        <v>63</v>
      </c>
      <c r="D8034" s="228" t="s">
        <v>206</v>
      </c>
      <c r="E8034" s="228">
        <v>55</v>
      </c>
      <c r="F8034" s="228">
        <v>78730</v>
      </c>
      <c r="G8034" s="228">
        <v>10058</v>
      </c>
      <c r="H8034" s="228">
        <v>22807</v>
      </c>
      <c r="I8034" s="228">
        <v>19001980.02</v>
      </c>
      <c r="J8034" s="228">
        <v>4445987.87</v>
      </c>
      <c r="K8034" s="228">
        <v>3809676.5</v>
      </c>
      <c r="L8034" s="228">
        <v>30488726.469999999</v>
      </c>
    </row>
    <row r="8035" spans="1:12">
      <c r="A8035" s="228">
        <v>2013</v>
      </c>
      <c r="B8035" s="228" t="s">
        <v>195</v>
      </c>
      <c r="C8035" s="228" t="s">
        <v>63</v>
      </c>
      <c r="D8035" s="228" t="s">
        <v>206</v>
      </c>
      <c r="E8035" s="228">
        <v>60</v>
      </c>
      <c r="F8035" s="228">
        <v>73459</v>
      </c>
      <c r="G8035" s="228">
        <v>11336</v>
      </c>
      <c r="H8035" s="228">
        <v>26954</v>
      </c>
      <c r="I8035" s="228">
        <v>23320381.850000001</v>
      </c>
      <c r="J8035" s="228">
        <v>5341071.7300000004</v>
      </c>
      <c r="K8035" s="228">
        <v>5613964.8799999999</v>
      </c>
      <c r="L8035" s="228">
        <v>37981934.969999999</v>
      </c>
    </row>
    <row r="8036" spans="1:12">
      <c r="A8036" s="228">
        <v>2013</v>
      </c>
      <c r="B8036" s="228" t="s">
        <v>195</v>
      </c>
      <c r="C8036" s="228" t="s">
        <v>63</v>
      </c>
      <c r="D8036" s="228" t="s">
        <v>206</v>
      </c>
      <c r="E8036" s="228">
        <v>65</v>
      </c>
      <c r="F8036" s="228">
        <v>62362</v>
      </c>
      <c r="G8036" s="228">
        <v>11881</v>
      </c>
      <c r="H8036" s="228">
        <v>29711</v>
      </c>
      <c r="I8036" s="228">
        <v>25863034.109999999</v>
      </c>
      <c r="J8036" s="228">
        <v>5845536.7199999997</v>
      </c>
      <c r="K8036" s="228">
        <v>6945366</v>
      </c>
      <c r="L8036" s="228">
        <v>42192725.200000003</v>
      </c>
    </row>
    <row r="8037" spans="1:12">
      <c r="A8037" s="228">
        <v>2013</v>
      </c>
      <c r="B8037" s="228" t="s">
        <v>195</v>
      </c>
      <c r="C8037" s="228" t="s">
        <v>63</v>
      </c>
      <c r="D8037" s="228" t="s">
        <v>206</v>
      </c>
      <c r="E8037" s="228">
        <v>70</v>
      </c>
      <c r="F8037" s="228">
        <v>42654</v>
      </c>
      <c r="G8037" s="228">
        <v>10385</v>
      </c>
      <c r="H8037" s="228">
        <v>27844</v>
      </c>
      <c r="I8037" s="228">
        <v>23351509.780000001</v>
      </c>
      <c r="J8037" s="228">
        <v>5245177.6900000004</v>
      </c>
      <c r="K8037" s="228">
        <v>6585614.7000000002</v>
      </c>
      <c r="L8037" s="228">
        <v>37955681.600000001</v>
      </c>
    </row>
    <row r="8038" spans="1:12">
      <c r="A8038" s="228">
        <v>2013</v>
      </c>
      <c r="B8038" s="228" t="s">
        <v>195</v>
      </c>
      <c r="C8038" s="228" t="s">
        <v>63</v>
      </c>
      <c r="D8038" s="228" t="s">
        <v>206</v>
      </c>
      <c r="E8038" s="228">
        <v>75</v>
      </c>
      <c r="F8038" s="228">
        <v>29706</v>
      </c>
      <c r="G8038" s="228">
        <v>8339</v>
      </c>
      <c r="H8038" s="228">
        <v>27766</v>
      </c>
      <c r="I8038" s="228">
        <v>21518352.210000001</v>
      </c>
      <c r="J8038" s="228">
        <v>4363479.1399999997</v>
      </c>
      <c r="K8038" s="228">
        <v>4822379.3499999996</v>
      </c>
      <c r="L8038" s="228">
        <v>32754276.809999999</v>
      </c>
    </row>
    <row r="8039" spans="1:12">
      <c r="A8039" s="228">
        <v>2013</v>
      </c>
      <c r="B8039" s="228" t="s">
        <v>195</v>
      </c>
      <c r="C8039" s="228" t="s">
        <v>63</v>
      </c>
      <c r="D8039" s="228" t="s">
        <v>206</v>
      </c>
      <c r="E8039" s="228">
        <v>80</v>
      </c>
      <c r="F8039" s="228">
        <v>21439</v>
      </c>
      <c r="G8039" s="228">
        <v>6972</v>
      </c>
      <c r="H8039" s="228">
        <v>27583</v>
      </c>
      <c r="I8039" s="228">
        <v>19203385.059999999</v>
      </c>
      <c r="J8039" s="228">
        <v>3432282.13</v>
      </c>
      <c r="K8039" s="228">
        <v>3704491</v>
      </c>
      <c r="L8039" s="228">
        <v>27586501.98</v>
      </c>
    </row>
    <row r="8040" spans="1:12">
      <c r="A8040" s="228">
        <v>2013</v>
      </c>
      <c r="B8040" s="228" t="s">
        <v>195</v>
      </c>
      <c r="C8040" s="228" t="s">
        <v>63</v>
      </c>
      <c r="D8040" s="228" t="s">
        <v>206</v>
      </c>
      <c r="E8040" s="228">
        <v>85</v>
      </c>
      <c r="F8040" s="228">
        <v>13029</v>
      </c>
      <c r="G8040" s="228">
        <v>3589</v>
      </c>
      <c r="H8040" s="228">
        <v>20091</v>
      </c>
      <c r="I8040" s="228">
        <v>12633382.33</v>
      </c>
      <c r="J8040" s="228">
        <v>1899480.07</v>
      </c>
      <c r="K8040" s="228">
        <v>1449348.8</v>
      </c>
      <c r="L8040" s="228">
        <v>16757828.619999999</v>
      </c>
    </row>
    <row r="8041" spans="1:12">
      <c r="A8041" s="228">
        <v>2013</v>
      </c>
      <c r="B8041" s="228" t="s">
        <v>195</v>
      </c>
      <c r="C8041" s="228" t="s">
        <v>63</v>
      </c>
      <c r="D8041" s="228" t="s">
        <v>206</v>
      </c>
      <c r="E8041" s="228">
        <v>90</v>
      </c>
      <c r="F8041" s="228">
        <v>5231</v>
      </c>
      <c r="G8041" s="228">
        <v>1455</v>
      </c>
      <c r="H8041" s="228">
        <v>9646</v>
      </c>
      <c r="I8041" s="228">
        <v>5275949.76</v>
      </c>
      <c r="J8041" s="228">
        <v>690110.78</v>
      </c>
      <c r="K8041" s="228">
        <v>378836</v>
      </c>
      <c r="L8041" s="228">
        <v>6659874.6699999999</v>
      </c>
    </row>
    <row r="8042" spans="1:12">
      <c r="A8042" s="228">
        <v>2013</v>
      </c>
      <c r="B8042" s="228" t="s">
        <v>195</v>
      </c>
      <c r="C8042" s="228" t="s">
        <v>63</v>
      </c>
      <c r="D8042" s="228" t="s">
        <v>206</v>
      </c>
      <c r="E8042" s="228">
        <v>95</v>
      </c>
      <c r="F8042" s="228">
        <v>1542</v>
      </c>
      <c r="G8042" s="228">
        <v>410</v>
      </c>
      <c r="H8042" s="228">
        <v>3208</v>
      </c>
      <c r="I8042" s="228">
        <v>1757537.67</v>
      </c>
      <c r="J8042" s="228">
        <v>166418.01999999999</v>
      </c>
      <c r="K8042" s="228">
        <v>78182</v>
      </c>
      <c r="L8042" s="228">
        <v>2070587.56</v>
      </c>
    </row>
    <row r="8043" spans="1:12">
      <c r="A8043" s="228">
        <v>2013</v>
      </c>
      <c r="B8043" s="228" t="s">
        <v>195</v>
      </c>
      <c r="C8043" s="228" t="s">
        <v>64</v>
      </c>
      <c r="D8043" s="228" t="s">
        <v>205</v>
      </c>
      <c r="E8043" s="228">
        <v>0</v>
      </c>
      <c r="F8043" s="228">
        <v>19704</v>
      </c>
      <c r="G8043" s="228">
        <v>867</v>
      </c>
      <c r="H8043" s="228">
        <v>2817</v>
      </c>
      <c r="I8043" s="228">
        <v>1486289.6</v>
      </c>
      <c r="J8043" s="228">
        <v>393245.28</v>
      </c>
      <c r="K8043" s="228">
        <v>29126</v>
      </c>
      <c r="L8043" s="228">
        <v>1992046.99</v>
      </c>
    </row>
    <row r="8044" spans="1:12">
      <c r="A8044" s="228">
        <v>2013</v>
      </c>
      <c r="B8044" s="228" t="s">
        <v>195</v>
      </c>
      <c r="C8044" s="228" t="s">
        <v>64</v>
      </c>
      <c r="D8044" s="228" t="s">
        <v>205</v>
      </c>
      <c r="E8044" s="228">
        <v>5</v>
      </c>
      <c r="F8044" s="228">
        <v>21248</v>
      </c>
      <c r="G8044" s="228">
        <v>409</v>
      </c>
      <c r="H8044" s="228">
        <v>467</v>
      </c>
      <c r="I8044" s="228">
        <v>390599.9</v>
      </c>
      <c r="J8044" s="228">
        <v>162175.39000000001</v>
      </c>
      <c r="K8044" s="228">
        <v>3368</v>
      </c>
      <c r="L8044" s="228">
        <v>601523.81000000006</v>
      </c>
    </row>
    <row r="8045" spans="1:12">
      <c r="A8045" s="228">
        <v>2013</v>
      </c>
      <c r="B8045" s="228" t="s">
        <v>195</v>
      </c>
      <c r="C8045" s="228" t="s">
        <v>64</v>
      </c>
      <c r="D8045" s="228" t="s">
        <v>205</v>
      </c>
      <c r="E8045" s="228">
        <v>10</v>
      </c>
      <c r="F8045" s="228">
        <v>20984</v>
      </c>
      <c r="G8045" s="228">
        <v>272</v>
      </c>
      <c r="H8045" s="228">
        <v>339</v>
      </c>
      <c r="I8045" s="228">
        <v>316280.95</v>
      </c>
      <c r="J8045" s="228">
        <v>132621.89000000001</v>
      </c>
      <c r="K8045" s="228">
        <v>94451</v>
      </c>
      <c r="L8045" s="228">
        <v>569916.28</v>
      </c>
    </row>
    <row r="8046" spans="1:12">
      <c r="A8046" s="228">
        <v>2013</v>
      </c>
      <c r="B8046" s="228" t="s">
        <v>195</v>
      </c>
      <c r="C8046" s="228" t="s">
        <v>64</v>
      </c>
      <c r="D8046" s="228" t="s">
        <v>205</v>
      </c>
      <c r="E8046" s="228">
        <v>15</v>
      </c>
      <c r="F8046" s="228">
        <v>22556</v>
      </c>
      <c r="G8046" s="228">
        <v>668</v>
      </c>
      <c r="H8046" s="228">
        <v>890</v>
      </c>
      <c r="I8046" s="228">
        <v>870152.4</v>
      </c>
      <c r="J8046" s="228">
        <v>335947.63</v>
      </c>
      <c r="K8046" s="228">
        <v>163969</v>
      </c>
      <c r="L8046" s="228">
        <v>1432974.26</v>
      </c>
    </row>
    <row r="8047" spans="1:12">
      <c r="A8047" s="228">
        <v>2013</v>
      </c>
      <c r="B8047" s="228" t="s">
        <v>195</v>
      </c>
      <c r="C8047" s="228" t="s">
        <v>64</v>
      </c>
      <c r="D8047" s="228" t="s">
        <v>205</v>
      </c>
      <c r="E8047" s="228">
        <v>20</v>
      </c>
      <c r="F8047" s="228">
        <v>21150</v>
      </c>
      <c r="G8047" s="228">
        <v>732</v>
      </c>
      <c r="H8047" s="228">
        <v>1073</v>
      </c>
      <c r="I8047" s="228">
        <v>1078507.55</v>
      </c>
      <c r="J8047" s="228">
        <v>417521.2</v>
      </c>
      <c r="K8047" s="228">
        <v>223549.2</v>
      </c>
      <c r="L8047" s="228">
        <v>1813622.99</v>
      </c>
    </row>
    <row r="8048" spans="1:12">
      <c r="A8048" s="228">
        <v>2013</v>
      </c>
      <c r="B8048" s="228" t="s">
        <v>195</v>
      </c>
      <c r="C8048" s="228" t="s">
        <v>64</v>
      </c>
      <c r="D8048" s="228" t="s">
        <v>205</v>
      </c>
      <c r="E8048" s="228">
        <v>25</v>
      </c>
      <c r="F8048" s="228">
        <v>17165</v>
      </c>
      <c r="G8048" s="228">
        <v>489</v>
      </c>
      <c r="H8048" s="228">
        <v>992</v>
      </c>
      <c r="I8048" s="228">
        <v>987325.95</v>
      </c>
      <c r="J8048" s="228">
        <v>324717.11</v>
      </c>
      <c r="K8048" s="228">
        <v>133809</v>
      </c>
      <c r="L8048" s="228">
        <v>1578868.13</v>
      </c>
    </row>
    <row r="8049" spans="1:12">
      <c r="A8049" s="228">
        <v>2013</v>
      </c>
      <c r="B8049" s="228" t="s">
        <v>195</v>
      </c>
      <c r="C8049" s="228" t="s">
        <v>64</v>
      </c>
      <c r="D8049" s="228" t="s">
        <v>205</v>
      </c>
      <c r="E8049" s="228">
        <v>30</v>
      </c>
      <c r="F8049" s="228">
        <v>21676</v>
      </c>
      <c r="G8049" s="228">
        <v>677</v>
      </c>
      <c r="H8049" s="228">
        <v>973</v>
      </c>
      <c r="I8049" s="228">
        <v>981750.5</v>
      </c>
      <c r="J8049" s="228">
        <v>388347.85</v>
      </c>
      <c r="K8049" s="228">
        <v>222106</v>
      </c>
      <c r="L8049" s="228">
        <v>1765643.86</v>
      </c>
    </row>
    <row r="8050" spans="1:12">
      <c r="A8050" s="228">
        <v>2013</v>
      </c>
      <c r="B8050" s="228" t="s">
        <v>195</v>
      </c>
      <c r="C8050" s="228" t="s">
        <v>64</v>
      </c>
      <c r="D8050" s="228" t="s">
        <v>205</v>
      </c>
      <c r="E8050" s="228">
        <v>35</v>
      </c>
      <c r="F8050" s="228">
        <v>21859</v>
      </c>
      <c r="G8050" s="228">
        <v>918</v>
      </c>
      <c r="H8050" s="228">
        <v>1584</v>
      </c>
      <c r="I8050" s="228">
        <v>1258149.8999999999</v>
      </c>
      <c r="J8050" s="228">
        <v>449551.6</v>
      </c>
      <c r="K8050" s="228">
        <v>240654</v>
      </c>
      <c r="L8050" s="228">
        <v>2143702.88</v>
      </c>
    </row>
    <row r="8051" spans="1:12">
      <c r="A8051" s="228">
        <v>2013</v>
      </c>
      <c r="B8051" s="228" t="s">
        <v>195</v>
      </c>
      <c r="C8051" s="228" t="s">
        <v>64</v>
      </c>
      <c r="D8051" s="228" t="s">
        <v>205</v>
      </c>
      <c r="E8051" s="228">
        <v>40</v>
      </c>
      <c r="F8051" s="228">
        <v>24402</v>
      </c>
      <c r="G8051" s="228">
        <v>973</v>
      </c>
      <c r="H8051" s="228">
        <v>1679</v>
      </c>
      <c r="I8051" s="228">
        <v>1651492.15</v>
      </c>
      <c r="J8051" s="228">
        <v>596170.49</v>
      </c>
      <c r="K8051" s="228">
        <v>335666</v>
      </c>
      <c r="L8051" s="228">
        <v>2816842.32</v>
      </c>
    </row>
    <row r="8052" spans="1:12">
      <c r="A8052" s="228">
        <v>2013</v>
      </c>
      <c r="B8052" s="228" t="s">
        <v>195</v>
      </c>
      <c r="C8052" s="228" t="s">
        <v>64</v>
      </c>
      <c r="D8052" s="228" t="s">
        <v>205</v>
      </c>
      <c r="E8052" s="228">
        <v>45</v>
      </c>
      <c r="F8052" s="228">
        <v>24936</v>
      </c>
      <c r="G8052" s="228">
        <v>1302</v>
      </c>
      <c r="H8052" s="228">
        <v>2437</v>
      </c>
      <c r="I8052" s="228">
        <v>2037511.78</v>
      </c>
      <c r="J8052" s="228">
        <v>748841.83</v>
      </c>
      <c r="K8052" s="228">
        <v>280995</v>
      </c>
      <c r="L8052" s="228">
        <v>3292914.95</v>
      </c>
    </row>
    <row r="8053" spans="1:12">
      <c r="A8053" s="228">
        <v>2013</v>
      </c>
      <c r="B8053" s="228" t="s">
        <v>195</v>
      </c>
      <c r="C8053" s="228" t="s">
        <v>64</v>
      </c>
      <c r="D8053" s="228" t="s">
        <v>205</v>
      </c>
      <c r="E8053" s="228">
        <v>50</v>
      </c>
      <c r="F8053" s="228">
        <v>28578</v>
      </c>
      <c r="G8053" s="228">
        <v>1922</v>
      </c>
      <c r="H8053" s="228">
        <v>3940</v>
      </c>
      <c r="I8053" s="228">
        <v>3606405.56</v>
      </c>
      <c r="J8053" s="228">
        <v>1173197.81</v>
      </c>
      <c r="K8053" s="228">
        <v>875251.15</v>
      </c>
      <c r="L8053" s="228">
        <v>6010334.5800000001</v>
      </c>
    </row>
    <row r="8054" spans="1:12">
      <c r="A8054" s="228">
        <v>2013</v>
      </c>
      <c r="B8054" s="228" t="s">
        <v>195</v>
      </c>
      <c r="C8054" s="228" t="s">
        <v>64</v>
      </c>
      <c r="D8054" s="228" t="s">
        <v>205</v>
      </c>
      <c r="E8054" s="228">
        <v>55</v>
      </c>
      <c r="F8054" s="228">
        <v>28996</v>
      </c>
      <c r="G8054" s="228">
        <v>2979</v>
      </c>
      <c r="H8054" s="228">
        <v>5037</v>
      </c>
      <c r="I8054" s="228">
        <v>4629904.0599999996</v>
      </c>
      <c r="J8054" s="228">
        <v>1584250.15</v>
      </c>
      <c r="K8054" s="228">
        <v>1290686.55</v>
      </c>
      <c r="L8054" s="228">
        <v>7920120.6399999997</v>
      </c>
    </row>
    <row r="8055" spans="1:12">
      <c r="A8055" s="228">
        <v>2013</v>
      </c>
      <c r="B8055" s="228" t="s">
        <v>195</v>
      </c>
      <c r="C8055" s="228" t="s">
        <v>64</v>
      </c>
      <c r="D8055" s="228" t="s">
        <v>205</v>
      </c>
      <c r="E8055" s="228">
        <v>60</v>
      </c>
      <c r="F8055" s="228">
        <v>28555</v>
      </c>
      <c r="G8055" s="228">
        <v>3743</v>
      </c>
      <c r="H8055" s="228">
        <v>7576</v>
      </c>
      <c r="I8055" s="228">
        <v>6945486.8600000003</v>
      </c>
      <c r="J8055" s="228">
        <v>2178299.61</v>
      </c>
      <c r="K8055" s="228">
        <v>1695097.25</v>
      </c>
      <c r="L8055" s="228">
        <v>11284860.59</v>
      </c>
    </row>
    <row r="8056" spans="1:12">
      <c r="A8056" s="228">
        <v>2013</v>
      </c>
      <c r="B8056" s="228" t="s">
        <v>195</v>
      </c>
      <c r="C8056" s="228" t="s">
        <v>64</v>
      </c>
      <c r="D8056" s="228" t="s">
        <v>205</v>
      </c>
      <c r="E8056" s="228">
        <v>65</v>
      </c>
      <c r="F8056" s="228">
        <v>25580</v>
      </c>
      <c r="G8056" s="228">
        <v>4413</v>
      </c>
      <c r="H8056" s="228">
        <v>10176</v>
      </c>
      <c r="I8056" s="228">
        <v>9107775.2300000004</v>
      </c>
      <c r="J8056" s="228">
        <v>2750831.72</v>
      </c>
      <c r="K8056" s="228">
        <v>2612975</v>
      </c>
      <c r="L8056" s="228">
        <v>14966038.85</v>
      </c>
    </row>
    <row r="8057" spans="1:12">
      <c r="A8057" s="228">
        <v>2013</v>
      </c>
      <c r="B8057" s="228" t="s">
        <v>195</v>
      </c>
      <c r="C8057" s="228" t="s">
        <v>64</v>
      </c>
      <c r="D8057" s="228" t="s">
        <v>205</v>
      </c>
      <c r="E8057" s="228">
        <v>70</v>
      </c>
      <c r="F8057" s="228">
        <v>17302</v>
      </c>
      <c r="G8057" s="228">
        <v>4166</v>
      </c>
      <c r="H8057" s="228">
        <v>10061</v>
      </c>
      <c r="I8057" s="228">
        <v>8299934.3499999996</v>
      </c>
      <c r="J8057" s="228">
        <v>2435487.5699999998</v>
      </c>
      <c r="K8057" s="228">
        <v>2608609.2000000002</v>
      </c>
      <c r="L8057" s="228">
        <v>13740207.73</v>
      </c>
    </row>
    <row r="8058" spans="1:12">
      <c r="A8058" s="228">
        <v>2013</v>
      </c>
      <c r="B8058" s="228" t="s">
        <v>195</v>
      </c>
      <c r="C8058" s="228" t="s">
        <v>64</v>
      </c>
      <c r="D8058" s="228" t="s">
        <v>205</v>
      </c>
      <c r="E8058" s="228">
        <v>75</v>
      </c>
      <c r="F8058" s="228">
        <v>12218</v>
      </c>
      <c r="G8058" s="228">
        <v>3323</v>
      </c>
      <c r="H8058" s="228">
        <v>8860</v>
      </c>
      <c r="I8058" s="228">
        <v>7125093.0199999996</v>
      </c>
      <c r="J8058" s="228">
        <v>2092569.51</v>
      </c>
      <c r="K8058" s="228">
        <v>2104358.7999999998</v>
      </c>
      <c r="L8058" s="228">
        <v>11593722.92</v>
      </c>
    </row>
    <row r="8059" spans="1:12">
      <c r="A8059" s="228">
        <v>2013</v>
      </c>
      <c r="B8059" s="228" t="s">
        <v>195</v>
      </c>
      <c r="C8059" s="228" t="s">
        <v>64</v>
      </c>
      <c r="D8059" s="228" t="s">
        <v>205</v>
      </c>
      <c r="E8059" s="228">
        <v>80</v>
      </c>
      <c r="F8059" s="228">
        <v>8600</v>
      </c>
      <c r="G8059" s="228">
        <v>3144</v>
      </c>
      <c r="H8059" s="228">
        <v>8998</v>
      </c>
      <c r="I8059" s="228">
        <v>6063654.0300000003</v>
      </c>
      <c r="J8059" s="228">
        <v>1572417.23</v>
      </c>
      <c r="K8059" s="228">
        <v>1477205.8</v>
      </c>
      <c r="L8059" s="228">
        <v>9339641.0899999999</v>
      </c>
    </row>
    <row r="8060" spans="1:12">
      <c r="A8060" s="228">
        <v>2013</v>
      </c>
      <c r="B8060" s="228" t="s">
        <v>195</v>
      </c>
      <c r="C8060" s="228" t="s">
        <v>64</v>
      </c>
      <c r="D8060" s="228" t="s">
        <v>205</v>
      </c>
      <c r="E8060" s="228">
        <v>85</v>
      </c>
      <c r="F8060" s="228">
        <v>4771</v>
      </c>
      <c r="G8060" s="228">
        <v>1553</v>
      </c>
      <c r="H8060" s="228">
        <v>6372</v>
      </c>
      <c r="I8060" s="228">
        <v>3662158.81</v>
      </c>
      <c r="J8060" s="228">
        <v>828148.05</v>
      </c>
      <c r="K8060" s="228">
        <v>933210</v>
      </c>
      <c r="L8060" s="228">
        <v>5595006.96</v>
      </c>
    </row>
    <row r="8061" spans="1:12">
      <c r="A8061" s="228">
        <v>2013</v>
      </c>
      <c r="B8061" s="228" t="s">
        <v>195</v>
      </c>
      <c r="C8061" s="228" t="s">
        <v>64</v>
      </c>
      <c r="D8061" s="228" t="s">
        <v>205</v>
      </c>
      <c r="E8061" s="228">
        <v>90</v>
      </c>
      <c r="F8061" s="228">
        <v>1133</v>
      </c>
      <c r="G8061" s="228">
        <v>308</v>
      </c>
      <c r="H8061" s="228">
        <v>1877</v>
      </c>
      <c r="I8061" s="228">
        <v>1037953.53</v>
      </c>
      <c r="J8061" s="228">
        <v>211550.34</v>
      </c>
      <c r="K8061" s="228">
        <v>127289</v>
      </c>
      <c r="L8061" s="228">
        <v>1402409.11</v>
      </c>
    </row>
    <row r="8062" spans="1:12">
      <c r="A8062" s="228">
        <v>2013</v>
      </c>
      <c r="B8062" s="228" t="s">
        <v>195</v>
      </c>
      <c r="C8062" s="228" t="s">
        <v>64</v>
      </c>
      <c r="D8062" s="228" t="s">
        <v>205</v>
      </c>
      <c r="E8062" s="228">
        <v>95</v>
      </c>
      <c r="F8062" s="228">
        <v>201</v>
      </c>
      <c r="G8062" s="228">
        <v>46</v>
      </c>
      <c r="H8062" s="228">
        <v>345</v>
      </c>
      <c r="I8062" s="228">
        <v>167148</v>
      </c>
      <c r="J8062" s="228">
        <v>30295.38</v>
      </c>
      <c r="K8062" s="228">
        <v>16222</v>
      </c>
      <c r="L8062" s="228">
        <v>220679.06</v>
      </c>
    </row>
    <row r="8063" spans="1:12">
      <c r="A8063" s="228">
        <v>2013</v>
      </c>
      <c r="B8063" s="228" t="s">
        <v>195</v>
      </c>
      <c r="C8063" s="228" t="s">
        <v>64</v>
      </c>
      <c r="D8063" s="228" t="s">
        <v>206</v>
      </c>
      <c r="E8063" s="228">
        <v>0</v>
      </c>
      <c r="F8063" s="228">
        <v>18490</v>
      </c>
      <c r="G8063" s="228">
        <v>626</v>
      </c>
      <c r="H8063" s="228">
        <v>2916</v>
      </c>
      <c r="I8063" s="228">
        <v>1395575.65</v>
      </c>
      <c r="J8063" s="228">
        <v>299160.37</v>
      </c>
      <c r="K8063" s="228">
        <v>29659</v>
      </c>
      <c r="L8063" s="228">
        <v>1775423.8</v>
      </c>
    </row>
    <row r="8064" spans="1:12">
      <c r="A8064" s="228">
        <v>2013</v>
      </c>
      <c r="B8064" s="228" t="s">
        <v>195</v>
      </c>
      <c r="C8064" s="228" t="s">
        <v>64</v>
      </c>
      <c r="D8064" s="228" t="s">
        <v>206</v>
      </c>
      <c r="E8064" s="228">
        <v>5</v>
      </c>
      <c r="F8064" s="228">
        <v>20518</v>
      </c>
      <c r="G8064" s="228">
        <v>314</v>
      </c>
      <c r="H8064" s="228">
        <v>411</v>
      </c>
      <c r="I8064" s="228">
        <v>321153.2</v>
      </c>
      <c r="J8064" s="228">
        <v>126964.45</v>
      </c>
      <c r="K8064" s="228">
        <v>2584</v>
      </c>
      <c r="L8064" s="228">
        <v>489459.66</v>
      </c>
    </row>
    <row r="8065" spans="1:12">
      <c r="A8065" s="228">
        <v>2013</v>
      </c>
      <c r="B8065" s="228" t="s">
        <v>195</v>
      </c>
      <c r="C8065" s="228" t="s">
        <v>64</v>
      </c>
      <c r="D8065" s="228" t="s">
        <v>206</v>
      </c>
      <c r="E8065" s="228">
        <v>10</v>
      </c>
      <c r="F8065" s="228">
        <v>19655</v>
      </c>
      <c r="G8065" s="228">
        <v>302</v>
      </c>
      <c r="H8065" s="228">
        <v>431</v>
      </c>
      <c r="I8065" s="228">
        <v>438819.45</v>
      </c>
      <c r="J8065" s="228">
        <v>149324.64000000001</v>
      </c>
      <c r="K8065" s="228">
        <v>159481</v>
      </c>
      <c r="L8065" s="228">
        <v>773517.38</v>
      </c>
    </row>
    <row r="8066" spans="1:12">
      <c r="A8066" s="228">
        <v>2013</v>
      </c>
      <c r="B8066" s="228" t="s">
        <v>195</v>
      </c>
      <c r="C8066" s="228" t="s">
        <v>64</v>
      </c>
      <c r="D8066" s="228" t="s">
        <v>206</v>
      </c>
      <c r="E8066" s="228">
        <v>15</v>
      </c>
      <c r="F8066" s="228">
        <v>21618</v>
      </c>
      <c r="G8066" s="228">
        <v>753</v>
      </c>
      <c r="H8066" s="228">
        <v>1088</v>
      </c>
      <c r="I8066" s="228">
        <v>1030216.55</v>
      </c>
      <c r="J8066" s="228">
        <v>310032.14</v>
      </c>
      <c r="K8066" s="228">
        <v>157284</v>
      </c>
      <c r="L8066" s="228">
        <v>1580934.76</v>
      </c>
    </row>
    <row r="8067" spans="1:12">
      <c r="A8067" s="228">
        <v>2013</v>
      </c>
      <c r="B8067" s="228" t="s">
        <v>195</v>
      </c>
      <c r="C8067" s="228" t="s">
        <v>64</v>
      </c>
      <c r="D8067" s="228" t="s">
        <v>206</v>
      </c>
      <c r="E8067" s="228">
        <v>20</v>
      </c>
      <c r="F8067" s="228">
        <v>21043</v>
      </c>
      <c r="G8067" s="228">
        <v>1027</v>
      </c>
      <c r="H8067" s="228">
        <v>1612</v>
      </c>
      <c r="I8067" s="228">
        <v>1628460.44</v>
      </c>
      <c r="J8067" s="228">
        <v>517848.43</v>
      </c>
      <c r="K8067" s="228">
        <v>140399</v>
      </c>
      <c r="L8067" s="228">
        <v>2444838.65</v>
      </c>
    </row>
    <row r="8068" spans="1:12">
      <c r="A8068" s="228">
        <v>2013</v>
      </c>
      <c r="B8068" s="228" t="s">
        <v>195</v>
      </c>
      <c r="C8068" s="228" t="s">
        <v>64</v>
      </c>
      <c r="D8068" s="228" t="s">
        <v>206</v>
      </c>
      <c r="E8068" s="228">
        <v>25</v>
      </c>
      <c r="F8068" s="228">
        <v>19461</v>
      </c>
      <c r="G8068" s="228">
        <v>1235</v>
      </c>
      <c r="H8068" s="228">
        <v>3019</v>
      </c>
      <c r="I8068" s="228">
        <v>2529879.16</v>
      </c>
      <c r="J8068" s="228">
        <v>897061.89</v>
      </c>
      <c r="K8068" s="228">
        <v>185630</v>
      </c>
      <c r="L8068" s="228">
        <v>3938695.08</v>
      </c>
    </row>
    <row r="8069" spans="1:12">
      <c r="A8069" s="228">
        <v>2013</v>
      </c>
      <c r="B8069" s="228" t="s">
        <v>195</v>
      </c>
      <c r="C8069" s="228" t="s">
        <v>64</v>
      </c>
      <c r="D8069" s="228" t="s">
        <v>206</v>
      </c>
      <c r="E8069" s="228">
        <v>30</v>
      </c>
      <c r="F8069" s="228">
        <v>24291</v>
      </c>
      <c r="G8069" s="228">
        <v>1836</v>
      </c>
      <c r="H8069" s="228">
        <v>4768</v>
      </c>
      <c r="I8069" s="228">
        <v>4461767.07</v>
      </c>
      <c r="J8069" s="228">
        <v>1595171.53</v>
      </c>
      <c r="K8069" s="228">
        <v>210511</v>
      </c>
      <c r="L8069" s="228">
        <v>6737196.04</v>
      </c>
    </row>
    <row r="8070" spans="1:12">
      <c r="A8070" s="228">
        <v>2013</v>
      </c>
      <c r="B8070" s="228" t="s">
        <v>195</v>
      </c>
      <c r="C8070" s="228" t="s">
        <v>64</v>
      </c>
      <c r="D8070" s="228" t="s">
        <v>206</v>
      </c>
      <c r="E8070" s="228">
        <v>35</v>
      </c>
      <c r="F8070" s="228">
        <v>23478</v>
      </c>
      <c r="G8070" s="228">
        <v>1880</v>
      </c>
      <c r="H8070" s="228">
        <v>4466</v>
      </c>
      <c r="I8070" s="228">
        <v>4050245.68</v>
      </c>
      <c r="J8070" s="228">
        <v>1312298.67</v>
      </c>
      <c r="K8070" s="228">
        <v>439439</v>
      </c>
      <c r="L8070" s="228">
        <v>6194253.6699999999</v>
      </c>
    </row>
    <row r="8071" spans="1:12">
      <c r="A8071" s="228">
        <v>2013</v>
      </c>
      <c r="B8071" s="228" t="s">
        <v>195</v>
      </c>
      <c r="C8071" s="228" t="s">
        <v>64</v>
      </c>
      <c r="D8071" s="228" t="s">
        <v>206</v>
      </c>
      <c r="E8071" s="228">
        <v>40</v>
      </c>
      <c r="F8071" s="228">
        <v>27023</v>
      </c>
      <c r="G8071" s="228">
        <v>2097</v>
      </c>
      <c r="H8071" s="228">
        <v>3998</v>
      </c>
      <c r="I8071" s="228">
        <v>3805537.87</v>
      </c>
      <c r="J8071" s="228">
        <v>1169056.3999999999</v>
      </c>
      <c r="K8071" s="228">
        <v>503591</v>
      </c>
      <c r="L8071" s="228">
        <v>5897775.4199999999</v>
      </c>
    </row>
    <row r="8072" spans="1:12">
      <c r="A8072" s="228">
        <v>2013</v>
      </c>
      <c r="B8072" s="228" t="s">
        <v>195</v>
      </c>
      <c r="C8072" s="228" t="s">
        <v>64</v>
      </c>
      <c r="D8072" s="228" t="s">
        <v>206</v>
      </c>
      <c r="E8072" s="228">
        <v>45</v>
      </c>
      <c r="F8072" s="228">
        <v>27459</v>
      </c>
      <c r="G8072" s="228">
        <v>2027</v>
      </c>
      <c r="H8072" s="228">
        <v>3765</v>
      </c>
      <c r="I8072" s="228">
        <v>3581071.4</v>
      </c>
      <c r="J8072" s="228">
        <v>1184898.77</v>
      </c>
      <c r="K8072" s="228">
        <v>703973</v>
      </c>
      <c r="L8072" s="228">
        <v>5859127.96</v>
      </c>
    </row>
    <row r="8073" spans="1:12">
      <c r="A8073" s="228">
        <v>2013</v>
      </c>
      <c r="B8073" s="228" t="s">
        <v>195</v>
      </c>
      <c r="C8073" s="228" t="s">
        <v>64</v>
      </c>
      <c r="D8073" s="228" t="s">
        <v>206</v>
      </c>
      <c r="E8073" s="228">
        <v>50</v>
      </c>
      <c r="F8073" s="228">
        <v>31387</v>
      </c>
      <c r="G8073" s="228">
        <v>2754</v>
      </c>
      <c r="H8073" s="228">
        <v>5045</v>
      </c>
      <c r="I8073" s="228">
        <v>4852696.01</v>
      </c>
      <c r="J8073" s="228">
        <v>1689610.24</v>
      </c>
      <c r="K8073" s="228">
        <v>849629</v>
      </c>
      <c r="L8073" s="228">
        <v>7796581.5199999996</v>
      </c>
    </row>
    <row r="8074" spans="1:12">
      <c r="A8074" s="228">
        <v>2013</v>
      </c>
      <c r="B8074" s="228" t="s">
        <v>195</v>
      </c>
      <c r="C8074" s="228" t="s">
        <v>64</v>
      </c>
      <c r="D8074" s="228" t="s">
        <v>206</v>
      </c>
      <c r="E8074" s="228">
        <v>55</v>
      </c>
      <c r="F8074" s="228">
        <v>32286</v>
      </c>
      <c r="G8074" s="228">
        <v>3563</v>
      </c>
      <c r="H8074" s="228">
        <v>7162</v>
      </c>
      <c r="I8074" s="228">
        <v>6399539.2300000004</v>
      </c>
      <c r="J8074" s="228">
        <v>2041763.07</v>
      </c>
      <c r="K8074" s="228">
        <v>1483396.5</v>
      </c>
      <c r="L8074" s="228">
        <v>10375262.75</v>
      </c>
    </row>
    <row r="8075" spans="1:12">
      <c r="A8075" s="228">
        <v>2013</v>
      </c>
      <c r="B8075" s="228" t="s">
        <v>195</v>
      </c>
      <c r="C8075" s="228" t="s">
        <v>64</v>
      </c>
      <c r="D8075" s="228" t="s">
        <v>206</v>
      </c>
      <c r="E8075" s="228">
        <v>60</v>
      </c>
      <c r="F8075" s="228">
        <v>31385</v>
      </c>
      <c r="G8075" s="228">
        <v>4155</v>
      </c>
      <c r="H8075" s="228">
        <v>8472</v>
      </c>
      <c r="I8075" s="228">
        <v>7359258.9500000002</v>
      </c>
      <c r="J8075" s="228">
        <v>2400802.2000000002</v>
      </c>
      <c r="K8075" s="228">
        <v>1984212</v>
      </c>
      <c r="L8075" s="228">
        <v>12273034.85</v>
      </c>
    </row>
    <row r="8076" spans="1:12">
      <c r="A8076" s="228">
        <v>2013</v>
      </c>
      <c r="B8076" s="228" t="s">
        <v>195</v>
      </c>
      <c r="C8076" s="228" t="s">
        <v>64</v>
      </c>
      <c r="D8076" s="228" t="s">
        <v>206</v>
      </c>
      <c r="E8076" s="228">
        <v>65</v>
      </c>
      <c r="F8076" s="228">
        <v>27697</v>
      </c>
      <c r="G8076" s="228">
        <v>4479</v>
      </c>
      <c r="H8076" s="228">
        <v>9584</v>
      </c>
      <c r="I8076" s="228">
        <v>8795335.3200000003</v>
      </c>
      <c r="J8076" s="228">
        <v>2808233.34</v>
      </c>
      <c r="K8076" s="228">
        <v>2410645.7000000002</v>
      </c>
      <c r="L8076" s="228">
        <v>14486782.039999999</v>
      </c>
    </row>
    <row r="8077" spans="1:12">
      <c r="A8077" s="228">
        <v>2013</v>
      </c>
      <c r="B8077" s="228" t="s">
        <v>195</v>
      </c>
      <c r="C8077" s="228" t="s">
        <v>64</v>
      </c>
      <c r="D8077" s="228" t="s">
        <v>206</v>
      </c>
      <c r="E8077" s="228">
        <v>70</v>
      </c>
      <c r="F8077" s="228">
        <v>18468</v>
      </c>
      <c r="G8077" s="228">
        <v>3592</v>
      </c>
      <c r="H8077" s="228">
        <v>9237</v>
      </c>
      <c r="I8077" s="228">
        <v>7880034.3399999999</v>
      </c>
      <c r="J8077" s="228">
        <v>2326661.54</v>
      </c>
      <c r="K8077" s="228">
        <v>2162882.7000000002</v>
      </c>
      <c r="L8077" s="228">
        <v>12745220.720000001</v>
      </c>
    </row>
    <row r="8078" spans="1:12">
      <c r="A8078" s="228">
        <v>2013</v>
      </c>
      <c r="B8078" s="228" t="s">
        <v>195</v>
      </c>
      <c r="C8078" s="228" t="s">
        <v>64</v>
      </c>
      <c r="D8078" s="228" t="s">
        <v>206</v>
      </c>
      <c r="E8078" s="228">
        <v>75</v>
      </c>
      <c r="F8078" s="228">
        <v>13659</v>
      </c>
      <c r="G8078" s="228">
        <v>3524</v>
      </c>
      <c r="H8078" s="228">
        <v>10369</v>
      </c>
      <c r="I8078" s="228">
        <v>7331452.7199999997</v>
      </c>
      <c r="J8078" s="228">
        <v>1985434.74</v>
      </c>
      <c r="K8078" s="228">
        <v>1988219.3</v>
      </c>
      <c r="L8078" s="228">
        <v>11712526.640000001</v>
      </c>
    </row>
    <row r="8079" spans="1:12">
      <c r="A8079" s="228">
        <v>2013</v>
      </c>
      <c r="B8079" s="228" t="s">
        <v>195</v>
      </c>
      <c r="C8079" s="228" t="s">
        <v>64</v>
      </c>
      <c r="D8079" s="228" t="s">
        <v>206</v>
      </c>
      <c r="E8079" s="228">
        <v>80</v>
      </c>
      <c r="F8079" s="228">
        <v>10743</v>
      </c>
      <c r="G8079" s="228">
        <v>2686</v>
      </c>
      <c r="H8079" s="228">
        <v>9962</v>
      </c>
      <c r="I8079" s="228">
        <v>6590107.4400000004</v>
      </c>
      <c r="J8079" s="228">
        <v>1619527.56</v>
      </c>
      <c r="K8079" s="228">
        <v>1688168.55</v>
      </c>
      <c r="L8079" s="228">
        <v>10111474.35</v>
      </c>
    </row>
    <row r="8080" spans="1:12">
      <c r="A8080" s="228">
        <v>2013</v>
      </c>
      <c r="B8080" s="228" t="s">
        <v>195</v>
      </c>
      <c r="C8080" s="228" t="s">
        <v>64</v>
      </c>
      <c r="D8080" s="228" t="s">
        <v>206</v>
      </c>
      <c r="E8080" s="228">
        <v>85</v>
      </c>
      <c r="F8080" s="228">
        <v>7312</v>
      </c>
      <c r="G8080" s="228">
        <v>1893</v>
      </c>
      <c r="H8080" s="228">
        <v>9187</v>
      </c>
      <c r="I8080" s="228">
        <v>5105771.05</v>
      </c>
      <c r="J8080" s="228">
        <v>1018063.77</v>
      </c>
      <c r="K8080" s="228">
        <v>943003.3</v>
      </c>
      <c r="L8080" s="228">
        <v>7231097.9000000004</v>
      </c>
    </row>
    <row r="8081" spans="1:12">
      <c r="A8081" s="228">
        <v>2013</v>
      </c>
      <c r="B8081" s="228" t="s">
        <v>195</v>
      </c>
      <c r="C8081" s="228" t="s">
        <v>64</v>
      </c>
      <c r="D8081" s="228" t="s">
        <v>206</v>
      </c>
      <c r="E8081" s="228">
        <v>90</v>
      </c>
      <c r="F8081" s="228">
        <v>3118</v>
      </c>
      <c r="G8081" s="228">
        <v>723</v>
      </c>
      <c r="H8081" s="228">
        <v>5172</v>
      </c>
      <c r="I8081" s="228">
        <v>2434057.85</v>
      </c>
      <c r="J8081" s="228">
        <v>399595.02</v>
      </c>
      <c r="K8081" s="228">
        <v>282865.7</v>
      </c>
      <c r="L8081" s="228">
        <v>3216502.51</v>
      </c>
    </row>
    <row r="8082" spans="1:12">
      <c r="A8082" s="228">
        <v>2013</v>
      </c>
      <c r="B8082" s="228" t="s">
        <v>195</v>
      </c>
      <c r="C8082" s="228" t="s">
        <v>64</v>
      </c>
      <c r="D8082" s="228" t="s">
        <v>206</v>
      </c>
      <c r="E8082" s="228">
        <v>95</v>
      </c>
      <c r="F8082" s="228">
        <v>849</v>
      </c>
      <c r="G8082" s="228">
        <v>155</v>
      </c>
      <c r="H8082" s="228">
        <v>1299</v>
      </c>
      <c r="I8082" s="228">
        <v>527906.74</v>
      </c>
      <c r="J8082" s="228">
        <v>83424.100000000006</v>
      </c>
      <c r="K8082" s="228">
        <v>35898</v>
      </c>
      <c r="L8082" s="228">
        <v>669842.52</v>
      </c>
    </row>
    <row r="8083" spans="1:12">
      <c r="A8083" s="228">
        <v>2013</v>
      </c>
      <c r="B8083" s="228" t="s">
        <v>195</v>
      </c>
      <c r="C8083" s="228" t="s">
        <v>65</v>
      </c>
      <c r="D8083" s="228" t="s">
        <v>205</v>
      </c>
      <c r="E8083" s="228">
        <v>0</v>
      </c>
      <c r="F8083" s="228">
        <v>43161</v>
      </c>
      <c r="G8083" s="228">
        <v>1720</v>
      </c>
      <c r="H8083" s="228">
        <v>3894</v>
      </c>
      <c r="I8083" s="228">
        <v>3077004.15</v>
      </c>
      <c r="J8083" s="228">
        <v>533828.04</v>
      </c>
      <c r="K8083" s="228">
        <v>20738</v>
      </c>
      <c r="L8083" s="228">
        <v>3917738.79</v>
      </c>
    </row>
    <row r="8084" spans="1:12">
      <c r="A8084" s="228">
        <v>2013</v>
      </c>
      <c r="B8084" s="228" t="s">
        <v>195</v>
      </c>
      <c r="C8084" s="228" t="s">
        <v>65</v>
      </c>
      <c r="D8084" s="228" t="s">
        <v>205</v>
      </c>
      <c r="E8084" s="228">
        <v>5</v>
      </c>
      <c r="F8084" s="228">
        <v>45024</v>
      </c>
      <c r="G8084" s="228">
        <v>814</v>
      </c>
      <c r="H8084" s="228">
        <v>929</v>
      </c>
      <c r="I8084" s="228">
        <v>1065661.8</v>
      </c>
      <c r="J8084" s="228">
        <v>257146.96</v>
      </c>
      <c r="K8084" s="228">
        <v>17054</v>
      </c>
      <c r="L8084" s="228">
        <v>1500335.4</v>
      </c>
    </row>
    <row r="8085" spans="1:12">
      <c r="A8085" s="228">
        <v>2013</v>
      </c>
      <c r="B8085" s="228" t="s">
        <v>195</v>
      </c>
      <c r="C8085" s="228" t="s">
        <v>65</v>
      </c>
      <c r="D8085" s="228" t="s">
        <v>205</v>
      </c>
      <c r="E8085" s="228">
        <v>10</v>
      </c>
      <c r="F8085" s="228">
        <v>42089</v>
      </c>
      <c r="G8085" s="228">
        <v>570</v>
      </c>
      <c r="H8085" s="228">
        <v>883</v>
      </c>
      <c r="I8085" s="228">
        <v>895765.85</v>
      </c>
      <c r="J8085" s="228">
        <v>175833.9</v>
      </c>
      <c r="K8085" s="228">
        <v>63933</v>
      </c>
      <c r="L8085" s="228">
        <v>1243512.1000000001</v>
      </c>
    </row>
    <row r="8086" spans="1:12">
      <c r="A8086" s="228">
        <v>2013</v>
      </c>
      <c r="B8086" s="228" t="s">
        <v>195</v>
      </c>
      <c r="C8086" s="228" t="s">
        <v>65</v>
      </c>
      <c r="D8086" s="228" t="s">
        <v>205</v>
      </c>
      <c r="E8086" s="228">
        <v>15</v>
      </c>
      <c r="F8086" s="228">
        <v>43271</v>
      </c>
      <c r="G8086" s="228">
        <v>1169</v>
      </c>
      <c r="H8086" s="228">
        <v>2175</v>
      </c>
      <c r="I8086" s="228">
        <v>2275473.33</v>
      </c>
      <c r="J8086" s="228">
        <v>439851.28</v>
      </c>
      <c r="K8086" s="228">
        <v>293184</v>
      </c>
      <c r="L8086" s="228">
        <v>3253594.15</v>
      </c>
    </row>
    <row r="8087" spans="1:12">
      <c r="A8087" s="228">
        <v>2013</v>
      </c>
      <c r="B8087" s="228" t="s">
        <v>195</v>
      </c>
      <c r="C8087" s="228" t="s">
        <v>65</v>
      </c>
      <c r="D8087" s="228" t="s">
        <v>205</v>
      </c>
      <c r="E8087" s="228">
        <v>20</v>
      </c>
      <c r="F8087" s="228">
        <v>37375</v>
      </c>
      <c r="G8087" s="228">
        <v>1137</v>
      </c>
      <c r="H8087" s="228">
        <v>2158</v>
      </c>
      <c r="I8087" s="228">
        <v>2283270.87</v>
      </c>
      <c r="J8087" s="228">
        <v>444710.06</v>
      </c>
      <c r="K8087" s="228">
        <v>329490</v>
      </c>
      <c r="L8087" s="228">
        <v>3356134.98</v>
      </c>
    </row>
    <row r="8088" spans="1:12">
      <c r="A8088" s="228">
        <v>2013</v>
      </c>
      <c r="B8088" s="228" t="s">
        <v>195</v>
      </c>
      <c r="C8088" s="228" t="s">
        <v>65</v>
      </c>
      <c r="D8088" s="228" t="s">
        <v>205</v>
      </c>
      <c r="E8088" s="228">
        <v>25</v>
      </c>
      <c r="F8088" s="228">
        <v>41991</v>
      </c>
      <c r="G8088" s="228">
        <v>1150</v>
      </c>
      <c r="H8088" s="228">
        <v>2096</v>
      </c>
      <c r="I8088" s="228">
        <v>2152264.4700000002</v>
      </c>
      <c r="J8088" s="228">
        <v>467325.52</v>
      </c>
      <c r="K8088" s="228">
        <v>370467</v>
      </c>
      <c r="L8088" s="228">
        <v>3367165.4</v>
      </c>
    </row>
    <row r="8089" spans="1:12">
      <c r="A8089" s="228">
        <v>2013</v>
      </c>
      <c r="B8089" s="228" t="s">
        <v>195</v>
      </c>
      <c r="C8089" s="228" t="s">
        <v>65</v>
      </c>
      <c r="D8089" s="228" t="s">
        <v>205</v>
      </c>
      <c r="E8089" s="228">
        <v>30</v>
      </c>
      <c r="F8089" s="228">
        <v>51095</v>
      </c>
      <c r="G8089" s="228">
        <v>1452</v>
      </c>
      <c r="H8089" s="228">
        <v>2416</v>
      </c>
      <c r="I8089" s="228">
        <v>2523734.25</v>
      </c>
      <c r="J8089" s="228">
        <v>572441.65</v>
      </c>
      <c r="K8089" s="228">
        <v>395036</v>
      </c>
      <c r="L8089" s="228">
        <v>3936475.34</v>
      </c>
    </row>
    <row r="8090" spans="1:12">
      <c r="A8090" s="228">
        <v>2013</v>
      </c>
      <c r="B8090" s="228" t="s">
        <v>195</v>
      </c>
      <c r="C8090" s="228" t="s">
        <v>65</v>
      </c>
      <c r="D8090" s="228" t="s">
        <v>205</v>
      </c>
      <c r="E8090" s="228">
        <v>35</v>
      </c>
      <c r="F8090" s="228">
        <v>49061</v>
      </c>
      <c r="G8090" s="228">
        <v>1753</v>
      </c>
      <c r="H8090" s="228">
        <v>2816</v>
      </c>
      <c r="I8090" s="228">
        <v>2888639.23</v>
      </c>
      <c r="J8090" s="228">
        <v>726804.35</v>
      </c>
      <c r="K8090" s="228">
        <v>448089</v>
      </c>
      <c r="L8090" s="228">
        <v>4589589.41</v>
      </c>
    </row>
    <row r="8091" spans="1:12">
      <c r="A8091" s="228">
        <v>2013</v>
      </c>
      <c r="B8091" s="228" t="s">
        <v>195</v>
      </c>
      <c r="C8091" s="228" t="s">
        <v>65</v>
      </c>
      <c r="D8091" s="228" t="s">
        <v>205</v>
      </c>
      <c r="E8091" s="228">
        <v>40</v>
      </c>
      <c r="F8091" s="228">
        <v>52493</v>
      </c>
      <c r="G8091" s="228">
        <v>2476</v>
      </c>
      <c r="H8091" s="228">
        <v>4088</v>
      </c>
      <c r="I8091" s="228">
        <v>4364265.74</v>
      </c>
      <c r="J8091" s="228">
        <v>1079573.75</v>
      </c>
      <c r="K8091" s="228">
        <v>882187.25</v>
      </c>
      <c r="L8091" s="228">
        <v>6909632.8399999999</v>
      </c>
    </row>
    <row r="8092" spans="1:12">
      <c r="A8092" s="228">
        <v>2013</v>
      </c>
      <c r="B8092" s="228" t="s">
        <v>195</v>
      </c>
      <c r="C8092" s="228" t="s">
        <v>65</v>
      </c>
      <c r="D8092" s="228" t="s">
        <v>205</v>
      </c>
      <c r="E8092" s="228">
        <v>45</v>
      </c>
      <c r="F8092" s="228">
        <v>49489</v>
      </c>
      <c r="G8092" s="228">
        <v>2444</v>
      </c>
      <c r="H8092" s="228">
        <v>4295</v>
      </c>
      <c r="I8092" s="228">
        <v>4789960.4000000004</v>
      </c>
      <c r="J8092" s="228">
        <v>1182491.82</v>
      </c>
      <c r="K8092" s="228">
        <v>1147083.1499999999</v>
      </c>
      <c r="L8092" s="228">
        <v>7838699.96</v>
      </c>
    </row>
    <row r="8093" spans="1:12">
      <c r="A8093" s="228">
        <v>2013</v>
      </c>
      <c r="B8093" s="228" t="s">
        <v>195</v>
      </c>
      <c r="C8093" s="228" t="s">
        <v>65</v>
      </c>
      <c r="D8093" s="228" t="s">
        <v>205</v>
      </c>
      <c r="E8093" s="228">
        <v>50</v>
      </c>
      <c r="F8093" s="228">
        <v>50879</v>
      </c>
      <c r="G8093" s="228">
        <v>3445</v>
      </c>
      <c r="H8093" s="228">
        <v>6140</v>
      </c>
      <c r="I8093" s="228">
        <v>7653960.5599999996</v>
      </c>
      <c r="J8093" s="228">
        <v>1811019.55</v>
      </c>
      <c r="K8093" s="228">
        <v>1813220.47</v>
      </c>
      <c r="L8093" s="228">
        <v>12237676.189999999</v>
      </c>
    </row>
    <row r="8094" spans="1:12">
      <c r="A8094" s="228">
        <v>2013</v>
      </c>
      <c r="B8094" s="228" t="s">
        <v>195</v>
      </c>
      <c r="C8094" s="228" t="s">
        <v>65</v>
      </c>
      <c r="D8094" s="228" t="s">
        <v>205</v>
      </c>
      <c r="E8094" s="228">
        <v>55</v>
      </c>
      <c r="F8094" s="228">
        <v>46206</v>
      </c>
      <c r="G8094" s="228">
        <v>4198</v>
      </c>
      <c r="H8094" s="228">
        <v>8040</v>
      </c>
      <c r="I8094" s="228">
        <v>9693976.7100000009</v>
      </c>
      <c r="J8094" s="228">
        <v>2386721.5099999998</v>
      </c>
      <c r="K8094" s="228">
        <v>2927236.35</v>
      </c>
      <c r="L8094" s="228">
        <v>16062709.18</v>
      </c>
    </row>
    <row r="8095" spans="1:12">
      <c r="A8095" s="228">
        <v>2013</v>
      </c>
      <c r="B8095" s="228" t="s">
        <v>195</v>
      </c>
      <c r="C8095" s="228" t="s">
        <v>65</v>
      </c>
      <c r="D8095" s="228" t="s">
        <v>205</v>
      </c>
      <c r="E8095" s="228">
        <v>60</v>
      </c>
      <c r="F8095" s="228">
        <v>41212</v>
      </c>
      <c r="G8095" s="228">
        <v>4875</v>
      </c>
      <c r="H8095" s="228">
        <v>9752</v>
      </c>
      <c r="I8095" s="228">
        <v>12210729.609999999</v>
      </c>
      <c r="J8095" s="228">
        <v>2882784.64</v>
      </c>
      <c r="K8095" s="228">
        <v>3273165.21</v>
      </c>
      <c r="L8095" s="228">
        <v>19632888.82</v>
      </c>
    </row>
    <row r="8096" spans="1:12">
      <c r="A8096" s="228">
        <v>2013</v>
      </c>
      <c r="B8096" s="228" t="s">
        <v>195</v>
      </c>
      <c r="C8096" s="228" t="s">
        <v>65</v>
      </c>
      <c r="D8096" s="228" t="s">
        <v>205</v>
      </c>
      <c r="E8096" s="228">
        <v>65</v>
      </c>
      <c r="F8096" s="228">
        <v>33236</v>
      </c>
      <c r="G8096" s="228">
        <v>5519</v>
      </c>
      <c r="H8096" s="228">
        <v>11817</v>
      </c>
      <c r="I8096" s="228">
        <v>14189661.42</v>
      </c>
      <c r="J8096" s="228">
        <v>3361811.76</v>
      </c>
      <c r="K8096" s="228">
        <v>3795549.85</v>
      </c>
      <c r="L8096" s="228">
        <v>22647135.48</v>
      </c>
    </row>
    <row r="8097" spans="1:12">
      <c r="A8097" s="228">
        <v>2013</v>
      </c>
      <c r="B8097" s="228" t="s">
        <v>195</v>
      </c>
      <c r="C8097" s="228" t="s">
        <v>65</v>
      </c>
      <c r="D8097" s="228" t="s">
        <v>205</v>
      </c>
      <c r="E8097" s="228">
        <v>70</v>
      </c>
      <c r="F8097" s="228">
        <v>21752</v>
      </c>
      <c r="G8097" s="228">
        <v>4679</v>
      </c>
      <c r="H8097" s="228">
        <v>11374</v>
      </c>
      <c r="I8097" s="228">
        <v>13552177.300000001</v>
      </c>
      <c r="J8097" s="228">
        <v>2993158.85</v>
      </c>
      <c r="K8097" s="228">
        <v>3590919.05</v>
      </c>
      <c r="L8097" s="228">
        <v>20983847.039999999</v>
      </c>
    </row>
    <row r="8098" spans="1:12">
      <c r="A8098" s="228">
        <v>2013</v>
      </c>
      <c r="B8098" s="228" t="s">
        <v>195</v>
      </c>
      <c r="C8098" s="228" t="s">
        <v>65</v>
      </c>
      <c r="D8098" s="228" t="s">
        <v>205</v>
      </c>
      <c r="E8098" s="228">
        <v>75</v>
      </c>
      <c r="F8098" s="228">
        <v>14581</v>
      </c>
      <c r="G8098" s="228">
        <v>3784</v>
      </c>
      <c r="H8098" s="228">
        <v>9906</v>
      </c>
      <c r="I8098" s="228">
        <v>11142231.5</v>
      </c>
      <c r="J8098" s="228">
        <v>2361992.02</v>
      </c>
      <c r="K8098" s="228">
        <v>3041087.57</v>
      </c>
      <c r="L8098" s="228">
        <v>17085868.52</v>
      </c>
    </row>
    <row r="8099" spans="1:12">
      <c r="A8099" s="228">
        <v>2013</v>
      </c>
      <c r="B8099" s="228" t="s">
        <v>195</v>
      </c>
      <c r="C8099" s="228" t="s">
        <v>65</v>
      </c>
      <c r="D8099" s="228" t="s">
        <v>205</v>
      </c>
      <c r="E8099" s="228">
        <v>80</v>
      </c>
      <c r="F8099" s="228">
        <v>9385</v>
      </c>
      <c r="G8099" s="228">
        <v>2872</v>
      </c>
      <c r="H8099" s="228">
        <v>10092</v>
      </c>
      <c r="I8099" s="228">
        <v>9212145.1300000008</v>
      </c>
      <c r="J8099" s="228">
        <v>1767909.33</v>
      </c>
      <c r="K8099" s="228">
        <v>2325095.75</v>
      </c>
      <c r="L8099" s="228">
        <v>13737691.01</v>
      </c>
    </row>
    <row r="8100" spans="1:12">
      <c r="A8100" s="228">
        <v>2013</v>
      </c>
      <c r="B8100" s="228" t="s">
        <v>195</v>
      </c>
      <c r="C8100" s="228" t="s">
        <v>65</v>
      </c>
      <c r="D8100" s="228" t="s">
        <v>205</v>
      </c>
      <c r="E8100" s="228">
        <v>85</v>
      </c>
      <c r="F8100" s="228">
        <v>4559</v>
      </c>
      <c r="G8100" s="228">
        <v>1324</v>
      </c>
      <c r="H8100" s="228">
        <v>5415</v>
      </c>
      <c r="I8100" s="228">
        <v>4355525.68</v>
      </c>
      <c r="J8100" s="228">
        <v>687340.67</v>
      </c>
      <c r="K8100" s="228">
        <v>653770</v>
      </c>
      <c r="L8100" s="228">
        <v>5924221.1299999999</v>
      </c>
    </row>
    <row r="8101" spans="1:12">
      <c r="A8101" s="228">
        <v>2013</v>
      </c>
      <c r="B8101" s="228" t="s">
        <v>195</v>
      </c>
      <c r="C8101" s="228" t="s">
        <v>65</v>
      </c>
      <c r="D8101" s="228" t="s">
        <v>205</v>
      </c>
      <c r="E8101" s="228">
        <v>90</v>
      </c>
      <c r="F8101" s="228">
        <v>1037</v>
      </c>
      <c r="G8101" s="228">
        <v>261</v>
      </c>
      <c r="H8101" s="228">
        <v>2022</v>
      </c>
      <c r="I8101" s="228">
        <v>1087775.94</v>
      </c>
      <c r="J8101" s="228">
        <v>127906.31</v>
      </c>
      <c r="K8101" s="228">
        <v>106408</v>
      </c>
      <c r="L8101" s="228">
        <v>1385504.06</v>
      </c>
    </row>
    <row r="8102" spans="1:12">
      <c r="A8102" s="228">
        <v>2013</v>
      </c>
      <c r="B8102" s="228" t="s">
        <v>195</v>
      </c>
      <c r="C8102" s="228" t="s">
        <v>65</v>
      </c>
      <c r="D8102" s="228" t="s">
        <v>205</v>
      </c>
      <c r="E8102" s="228">
        <v>95</v>
      </c>
      <c r="F8102" s="228">
        <v>180</v>
      </c>
      <c r="G8102" s="228">
        <v>42</v>
      </c>
      <c r="H8102" s="228">
        <v>338</v>
      </c>
      <c r="I8102" s="228">
        <v>207738</v>
      </c>
      <c r="J8102" s="228">
        <v>26703.279999999999</v>
      </c>
      <c r="K8102" s="228">
        <v>34065</v>
      </c>
      <c r="L8102" s="228">
        <v>277511.63</v>
      </c>
    </row>
    <row r="8103" spans="1:12">
      <c r="A8103" s="228">
        <v>2013</v>
      </c>
      <c r="B8103" s="228" t="s">
        <v>195</v>
      </c>
      <c r="C8103" s="228" t="s">
        <v>65</v>
      </c>
      <c r="D8103" s="228" t="s">
        <v>206</v>
      </c>
      <c r="E8103" s="228">
        <v>0</v>
      </c>
      <c r="F8103" s="228">
        <v>40725</v>
      </c>
      <c r="G8103" s="228">
        <v>1203</v>
      </c>
      <c r="H8103" s="228">
        <v>3052</v>
      </c>
      <c r="I8103" s="228">
        <v>2218768.2000000002</v>
      </c>
      <c r="J8103" s="228">
        <v>344939.15</v>
      </c>
      <c r="K8103" s="228">
        <v>82576</v>
      </c>
      <c r="L8103" s="228">
        <v>2852741.84</v>
      </c>
    </row>
    <row r="8104" spans="1:12">
      <c r="A8104" s="228">
        <v>2013</v>
      </c>
      <c r="B8104" s="228" t="s">
        <v>195</v>
      </c>
      <c r="C8104" s="228" t="s">
        <v>65</v>
      </c>
      <c r="D8104" s="228" t="s">
        <v>206</v>
      </c>
      <c r="E8104" s="228">
        <v>5</v>
      </c>
      <c r="F8104" s="228">
        <v>42617</v>
      </c>
      <c r="G8104" s="228">
        <v>638</v>
      </c>
      <c r="H8104" s="228">
        <v>817</v>
      </c>
      <c r="I8104" s="228">
        <v>829681.25</v>
      </c>
      <c r="J8104" s="228">
        <v>199862.64</v>
      </c>
      <c r="K8104" s="228">
        <v>13590</v>
      </c>
      <c r="L8104" s="228">
        <v>1155746.5</v>
      </c>
    </row>
    <row r="8105" spans="1:12">
      <c r="A8105" s="228">
        <v>2013</v>
      </c>
      <c r="B8105" s="228" t="s">
        <v>195</v>
      </c>
      <c r="C8105" s="228" t="s">
        <v>65</v>
      </c>
      <c r="D8105" s="228" t="s">
        <v>206</v>
      </c>
      <c r="E8105" s="228">
        <v>10</v>
      </c>
      <c r="F8105" s="228">
        <v>39894</v>
      </c>
      <c r="G8105" s="228">
        <v>505</v>
      </c>
      <c r="H8105" s="228">
        <v>681</v>
      </c>
      <c r="I8105" s="228">
        <v>750009.3</v>
      </c>
      <c r="J8105" s="228">
        <v>167988.67</v>
      </c>
      <c r="K8105" s="228">
        <v>61115</v>
      </c>
      <c r="L8105" s="228">
        <v>1067678.3600000001</v>
      </c>
    </row>
    <row r="8106" spans="1:12">
      <c r="A8106" s="228">
        <v>2013</v>
      </c>
      <c r="B8106" s="228" t="s">
        <v>195</v>
      </c>
      <c r="C8106" s="228" t="s">
        <v>65</v>
      </c>
      <c r="D8106" s="228" t="s">
        <v>206</v>
      </c>
      <c r="E8106" s="228">
        <v>15</v>
      </c>
      <c r="F8106" s="228">
        <v>41324</v>
      </c>
      <c r="G8106" s="228">
        <v>1556</v>
      </c>
      <c r="H8106" s="228">
        <v>3399</v>
      </c>
      <c r="I8106" s="228">
        <v>3137956.84</v>
      </c>
      <c r="J8106" s="228">
        <v>479394.28</v>
      </c>
      <c r="K8106" s="228">
        <v>276333</v>
      </c>
      <c r="L8106" s="228">
        <v>4271844.8</v>
      </c>
    </row>
    <row r="8107" spans="1:12">
      <c r="A8107" s="228">
        <v>2013</v>
      </c>
      <c r="B8107" s="228" t="s">
        <v>195</v>
      </c>
      <c r="C8107" s="228" t="s">
        <v>65</v>
      </c>
      <c r="D8107" s="228" t="s">
        <v>206</v>
      </c>
      <c r="E8107" s="228">
        <v>20</v>
      </c>
      <c r="F8107" s="228">
        <v>38401</v>
      </c>
      <c r="G8107" s="228">
        <v>1778</v>
      </c>
      <c r="H8107" s="228">
        <v>3832</v>
      </c>
      <c r="I8107" s="228">
        <v>3846042.51</v>
      </c>
      <c r="J8107" s="228">
        <v>706319.58</v>
      </c>
      <c r="K8107" s="228">
        <v>343809</v>
      </c>
      <c r="L8107" s="228">
        <v>5469752.4500000002</v>
      </c>
    </row>
    <row r="8108" spans="1:12">
      <c r="A8108" s="228">
        <v>2013</v>
      </c>
      <c r="B8108" s="228" t="s">
        <v>195</v>
      </c>
      <c r="C8108" s="228" t="s">
        <v>65</v>
      </c>
      <c r="D8108" s="228" t="s">
        <v>206</v>
      </c>
      <c r="E8108" s="228">
        <v>25</v>
      </c>
      <c r="F8108" s="228">
        <v>44726</v>
      </c>
      <c r="G8108" s="228">
        <v>2724</v>
      </c>
      <c r="H8108" s="228">
        <v>6893</v>
      </c>
      <c r="I8108" s="228">
        <v>7434256</v>
      </c>
      <c r="J8108" s="228">
        <v>1739111.03</v>
      </c>
      <c r="K8108" s="228">
        <v>438586</v>
      </c>
      <c r="L8108" s="228">
        <v>10605056.73</v>
      </c>
    </row>
    <row r="8109" spans="1:12">
      <c r="A8109" s="228">
        <v>2013</v>
      </c>
      <c r="B8109" s="228" t="s">
        <v>195</v>
      </c>
      <c r="C8109" s="228" t="s">
        <v>65</v>
      </c>
      <c r="D8109" s="228" t="s">
        <v>206</v>
      </c>
      <c r="E8109" s="228">
        <v>30</v>
      </c>
      <c r="F8109" s="228">
        <v>53179</v>
      </c>
      <c r="G8109" s="228">
        <v>4375</v>
      </c>
      <c r="H8109" s="228">
        <v>11415</v>
      </c>
      <c r="I8109" s="228">
        <v>13247852.199999999</v>
      </c>
      <c r="J8109" s="228">
        <v>3228338.68</v>
      </c>
      <c r="K8109" s="228">
        <v>705494.75</v>
      </c>
      <c r="L8109" s="228">
        <v>18607444.920000002</v>
      </c>
    </row>
    <row r="8110" spans="1:12">
      <c r="A8110" s="228">
        <v>2013</v>
      </c>
      <c r="B8110" s="228" t="s">
        <v>195</v>
      </c>
      <c r="C8110" s="228" t="s">
        <v>65</v>
      </c>
      <c r="D8110" s="228" t="s">
        <v>206</v>
      </c>
      <c r="E8110" s="228">
        <v>35</v>
      </c>
      <c r="F8110" s="228">
        <v>49764</v>
      </c>
      <c r="G8110" s="228">
        <v>4162</v>
      </c>
      <c r="H8110" s="228">
        <v>9222</v>
      </c>
      <c r="I8110" s="228">
        <v>10355181.58</v>
      </c>
      <c r="J8110" s="228">
        <v>2529161.06</v>
      </c>
      <c r="K8110" s="228">
        <v>835841</v>
      </c>
      <c r="L8110" s="228">
        <v>15119521.34</v>
      </c>
    </row>
    <row r="8111" spans="1:12">
      <c r="A8111" s="228">
        <v>2013</v>
      </c>
      <c r="B8111" s="228" t="s">
        <v>195</v>
      </c>
      <c r="C8111" s="228" t="s">
        <v>65</v>
      </c>
      <c r="D8111" s="228" t="s">
        <v>206</v>
      </c>
      <c r="E8111" s="228">
        <v>40</v>
      </c>
      <c r="F8111" s="228">
        <v>53473</v>
      </c>
      <c r="G8111" s="228">
        <v>4069</v>
      </c>
      <c r="H8111" s="228">
        <v>8152</v>
      </c>
      <c r="I8111" s="228">
        <v>9016066.1099999994</v>
      </c>
      <c r="J8111" s="228">
        <v>1993703.53</v>
      </c>
      <c r="K8111" s="228">
        <v>1289715.75</v>
      </c>
      <c r="L8111" s="228">
        <v>13718039.199999999</v>
      </c>
    </row>
    <row r="8112" spans="1:12">
      <c r="A8112" s="228">
        <v>2013</v>
      </c>
      <c r="B8112" s="228" t="s">
        <v>195</v>
      </c>
      <c r="C8112" s="228" t="s">
        <v>65</v>
      </c>
      <c r="D8112" s="228" t="s">
        <v>206</v>
      </c>
      <c r="E8112" s="228">
        <v>45</v>
      </c>
      <c r="F8112" s="228">
        <v>50532</v>
      </c>
      <c r="G8112" s="228">
        <v>3873</v>
      </c>
      <c r="H8112" s="228">
        <v>7525</v>
      </c>
      <c r="I8112" s="228">
        <v>8392259.2599999998</v>
      </c>
      <c r="J8112" s="228">
        <v>1845419.03</v>
      </c>
      <c r="K8112" s="228">
        <v>1265774</v>
      </c>
      <c r="L8112" s="228">
        <v>12796631.73</v>
      </c>
    </row>
    <row r="8113" spans="1:12">
      <c r="A8113" s="228">
        <v>2013</v>
      </c>
      <c r="B8113" s="228" t="s">
        <v>195</v>
      </c>
      <c r="C8113" s="228" t="s">
        <v>65</v>
      </c>
      <c r="D8113" s="228" t="s">
        <v>206</v>
      </c>
      <c r="E8113" s="228">
        <v>50</v>
      </c>
      <c r="F8113" s="228">
        <v>51884</v>
      </c>
      <c r="G8113" s="228">
        <v>4899</v>
      </c>
      <c r="H8113" s="228">
        <v>9250</v>
      </c>
      <c r="I8113" s="228">
        <v>10295385.050000001</v>
      </c>
      <c r="J8113" s="228">
        <v>2290388.58</v>
      </c>
      <c r="K8113" s="228">
        <v>2055710.4</v>
      </c>
      <c r="L8113" s="228">
        <v>16258029.01</v>
      </c>
    </row>
    <row r="8114" spans="1:12">
      <c r="A8114" s="228">
        <v>2013</v>
      </c>
      <c r="B8114" s="228" t="s">
        <v>195</v>
      </c>
      <c r="C8114" s="228" t="s">
        <v>65</v>
      </c>
      <c r="D8114" s="228" t="s">
        <v>206</v>
      </c>
      <c r="E8114" s="228">
        <v>55</v>
      </c>
      <c r="F8114" s="228">
        <v>48037</v>
      </c>
      <c r="G8114" s="228">
        <v>5031</v>
      </c>
      <c r="H8114" s="228">
        <v>9954</v>
      </c>
      <c r="I8114" s="228">
        <v>10523147.039999999</v>
      </c>
      <c r="J8114" s="228">
        <v>2362172.7599999998</v>
      </c>
      <c r="K8114" s="228">
        <v>2343594.75</v>
      </c>
      <c r="L8114" s="228">
        <v>16574102.67</v>
      </c>
    </row>
    <row r="8115" spans="1:12">
      <c r="A8115" s="228">
        <v>2013</v>
      </c>
      <c r="B8115" s="228" t="s">
        <v>195</v>
      </c>
      <c r="C8115" s="228" t="s">
        <v>65</v>
      </c>
      <c r="D8115" s="228" t="s">
        <v>206</v>
      </c>
      <c r="E8115" s="228">
        <v>60</v>
      </c>
      <c r="F8115" s="228">
        <v>42101</v>
      </c>
      <c r="G8115" s="228">
        <v>5154</v>
      </c>
      <c r="H8115" s="228">
        <v>10493</v>
      </c>
      <c r="I8115" s="228">
        <v>12037855.380000001</v>
      </c>
      <c r="J8115" s="228">
        <v>2787233.58</v>
      </c>
      <c r="K8115" s="228">
        <v>2977239.31</v>
      </c>
      <c r="L8115" s="228">
        <v>18813046.829999998</v>
      </c>
    </row>
    <row r="8116" spans="1:12">
      <c r="A8116" s="228">
        <v>2013</v>
      </c>
      <c r="B8116" s="228" t="s">
        <v>195</v>
      </c>
      <c r="C8116" s="228" t="s">
        <v>65</v>
      </c>
      <c r="D8116" s="228" t="s">
        <v>206</v>
      </c>
      <c r="E8116" s="228">
        <v>65</v>
      </c>
      <c r="F8116" s="228">
        <v>33636</v>
      </c>
      <c r="G8116" s="228">
        <v>5209</v>
      </c>
      <c r="H8116" s="228">
        <v>11494</v>
      </c>
      <c r="I8116" s="228">
        <v>13026206.029999999</v>
      </c>
      <c r="J8116" s="228">
        <v>2881420.61</v>
      </c>
      <c r="K8116" s="228">
        <v>3730895.4</v>
      </c>
      <c r="L8116" s="228">
        <v>20637105.07</v>
      </c>
    </row>
    <row r="8117" spans="1:12">
      <c r="A8117" s="228">
        <v>2013</v>
      </c>
      <c r="B8117" s="228" t="s">
        <v>195</v>
      </c>
      <c r="C8117" s="228" t="s">
        <v>65</v>
      </c>
      <c r="D8117" s="228" t="s">
        <v>206</v>
      </c>
      <c r="E8117" s="228">
        <v>70</v>
      </c>
      <c r="F8117" s="228">
        <v>22190</v>
      </c>
      <c r="G8117" s="228">
        <v>4187</v>
      </c>
      <c r="H8117" s="228">
        <v>11163</v>
      </c>
      <c r="I8117" s="228">
        <v>11691551.26</v>
      </c>
      <c r="J8117" s="228">
        <v>2547911.2599999998</v>
      </c>
      <c r="K8117" s="228">
        <v>3278473.4</v>
      </c>
      <c r="L8117" s="228">
        <v>18196940.620000001</v>
      </c>
    </row>
    <row r="8118" spans="1:12">
      <c r="A8118" s="228">
        <v>2013</v>
      </c>
      <c r="B8118" s="228" t="s">
        <v>195</v>
      </c>
      <c r="C8118" s="228" t="s">
        <v>65</v>
      </c>
      <c r="D8118" s="228" t="s">
        <v>206</v>
      </c>
      <c r="E8118" s="228">
        <v>75</v>
      </c>
      <c r="F8118" s="228">
        <v>15930</v>
      </c>
      <c r="G8118" s="228">
        <v>3617</v>
      </c>
      <c r="H8118" s="228">
        <v>11211</v>
      </c>
      <c r="I8118" s="228">
        <v>10895538.470000001</v>
      </c>
      <c r="J8118" s="228">
        <v>2263364.4300000002</v>
      </c>
      <c r="K8118" s="228">
        <v>2886116.21</v>
      </c>
      <c r="L8118" s="228">
        <v>16586414.289999999</v>
      </c>
    </row>
    <row r="8119" spans="1:12">
      <c r="A8119" s="228">
        <v>2013</v>
      </c>
      <c r="B8119" s="228" t="s">
        <v>195</v>
      </c>
      <c r="C8119" s="228" t="s">
        <v>65</v>
      </c>
      <c r="D8119" s="228" t="s">
        <v>206</v>
      </c>
      <c r="E8119" s="228">
        <v>80</v>
      </c>
      <c r="F8119" s="228">
        <v>11366</v>
      </c>
      <c r="G8119" s="228">
        <v>2459</v>
      </c>
      <c r="H8119" s="228">
        <v>11341</v>
      </c>
      <c r="I8119" s="228">
        <v>8633067.9299999997</v>
      </c>
      <c r="J8119" s="228">
        <v>1460519.7</v>
      </c>
      <c r="K8119" s="228">
        <v>1864923.66</v>
      </c>
      <c r="L8119" s="228">
        <v>12320660.220000001</v>
      </c>
    </row>
    <row r="8120" spans="1:12">
      <c r="A8120" s="228">
        <v>2013</v>
      </c>
      <c r="B8120" s="228" t="s">
        <v>195</v>
      </c>
      <c r="C8120" s="228" t="s">
        <v>65</v>
      </c>
      <c r="D8120" s="228" t="s">
        <v>206</v>
      </c>
      <c r="E8120" s="228">
        <v>85</v>
      </c>
      <c r="F8120" s="228">
        <v>6760</v>
      </c>
      <c r="G8120" s="228">
        <v>1512</v>
      </c>
      <c r="H8120" s="228">
        <v>9606</v>
      </c>
      <c r="I8120" s="228">
        <v>6181877.7999999998</v>
      </c>
      <c r="J8120" s="228">
        <v>868878.79</v>
      </c>
      <c r="K8120" s="228">
        <v>884086.95</v>
      </c>
      <c r="L8120" s="228">
        <v>8207143.2400000002</v>
      </c>
    </row>
    <row r="8121" spans="1:12">
      <c r="A8121" s="228">
        <v>2013</v>
      </c>
      <c r="B8121" s="228" t="s">
        <v>195</v>
      </c>
      <c r="C8121" s="228" t="s">
        <v>65</v>
      </c>
      <c r="D8121" s="228" t="s">
        <v>206</v>
      </c>
      <c r="E8121" s="228">
        <v>90</v>
      </c>
      <c r="F8121" s="228">
        <v>2749</v>
      </c>
      <c r="G8121" s="228">
        <v>609</v>
      </c>
      <c r="H8121" s="228">
        <v>4497</v>
      </c>
      <c r="I8121" s="228">
        <v>2716104.1</v>
      </c>
      <c r="J8121" s="228">
        <v>286597.65000000002</v>
      </c>
      <c r="K8121" s="228">
        <v>138818.25</v>
      </c>
      <c r="L8121" s="228">
        <v>3222703.25</v>
      </c>
    </row>
    <row r="8122" spans="1:12">
      <c r="A8122" s="228">
        <v>2013</v>
      </c>
      <c r="B8122" s="228" t="s">
        <v>195</v>
      </c>
      <c r="C8122" s="228" t="s">
        <v>65</v>
      </c>
      <c r="D8122" s="228" t="s">
        <v>206</v>
      </c>
      <c r="E8122" s="228">
        <v>95</v>
      </c>
      <c r="F8122" s="228">
        <v>670</v>
      </c>
      <c r="G8122" s="228">
        <v>106</v>
      </c>
      <c r="H8122" s="228">
        <v>1065</v>
      </c>
      <c r="I8122" s="228">
        <v>521737.5</v>
      </c>
      <c r="J8122" s="228">
        <v>48878.23</v>
      </c>
      <c r="K8122" s="228">
        <v>30792</v>
      </c>
      <c r="L8122" s="228">
        <v>622255.37</v>
      </c>
    </row>
    <row r="8123" spans="1:12">
      <c r="A8123" s="228">
        <v>2013</v>
      </c>
      <c r="B8123" s="228" t="s">
        <v>195</v>
      </c>
      <c r="C8123" s="228" t="s">
        <v>66</v>
      </c>
      <c r="D8123" s="228" t="s">
        <v>205</v>
      </c>
      <c r="E8123" s="228">
        <v>0</v>
      </c>
      <c r="F8123" s="228">
        <v>5337</v>
      </c>
      <c r="G8123" s="228">
        <v>162</v>
      </c>
      <c r="H8123" s="228">
        <v>623</v>
      </c>
      <c r="I8123" s="228">
        <v>382774.86</v>
      </c>
      <c r="J8123" s="228">
        <v>55881.19</v>
      </c>
      <c r="K8123" s="228">
        <v>906</v>
      </c>
      <c r="L8123" s="228">
        <v>469369.93</v>
      </c>
    </row>
    <row r="8124" spans="1:12">
      <c r="A8124" s="228">
        <v>2013</v>
      </c>
      <c r="B8124" s="228" t="s">
        <v>195</v>
      </c>
      <c r="C8124" s="228" t="s">
        <v>66</v>
      </c>
      <c r="D8124" s="228" t="s">
        <v>205</v>
      </c>
      <c r="E8124" s="228">
        <v>5</v>
      </c>
      <c r="F8124" s="228">
        <v>6174</v>
      </c>
      <c r="G8124" s="228">
        <v>104</v>
      </c>
      <c r="H8124" s="228">
        <v>180</v>
      </c>
      <c r="I8124" s="228">
        <v>130503.14</v>
      </c>
      <c r="J8124" s="228">
        <v>34643.589999999997</v>
      </c>
      <c r="K8124" s="228">
        <v>574</v>
      </c>
      <c r="L8124" s="228">
        <v>189281.59</v>
      </c>
    </row>
    <row r="8125" spans="1:12">
      <c r="A8125" s="228">
        <v>2013</v>
      </c>
      <c r="B8125" s="228" t="s">
        <v>195</v>
      </c>
      <c r="C8125" s="228" t="s">
        <v>66</v>
      </c>
      <c r="D8125" s="228" t="s">
        <v>205</v>
      </c>
      <c r="E8125" s="228">
        <v>10</v>
      </c>
      <c r="F8125" s="228">
        <v>6340</v>
      </c>
      <c r="G8125" s="228">
        <v>77</v>
      </c>
      <c r="H8125" s="228">
        <v>129</v>
      </c>
      <c r="I8125" s="228">
        <v>82533.36</v>
      </c>
      <c r="J8125" s="228">
        <v>27910.5</v>
      </c>
      <c r="K8125" s="228">
        <v>11224</v>
      </c>
      <c r="L8125" s="228">
        <v>134919.07999999999</v>
      </c>
    </row>
    <row r="8126" spans="1:12">
      <c r="A8126" s="228">
        <v>2013</v>
      </c>
      <c r="B8126" s="228" t="s">
        <v>195</v>
      </c>
      <c r="C8126" s="228" t="s">
        <v>66</v>
      </c>
      <c r="D8126" s="228" t="s">
        <v>205</v>
      </c>
      <c r="E8126" s="228">
        <v>15</v>
      </c>
      <c r="F8126" s="228">
        <v>7154</v>
      </c>
      <c r="G8126" s="228">
        <v>153</v>
      </c>
      <c r="H8126" s="228">
        <v>297</v>
      </c>
      <c r="I8126" s="228">
        <v>280233.19</v>
      </c>
      <c r="J8126" s="228">
        <v>68004.070000000007</v>
      </c>
      <c r="K8126" s="228">
        <v>43292</v>
      </c>
      <c r="L8126" s="228">
        <v>430598.26</v>
      </c>
    </row>
    <row r="8127" spans="1:12">
      <c r="A8127" s="228">
        <v>2013</v>
      </c>
      <c r="B8127" s="228" t="s">
        <v>195</v>
      </c>
      <c r="C8127" s="228" t="s">
        <v>66</v>
      </c>
      <c r="D8127" s="228" t="s">
        <v>205</v>
      </c>
      <c r="E8127" s="228">
        <v>20</v>
      </c>
      <c r="F8127" s="228">
        <v>6156</v>
      </c>
      <c r="G8127" s="228">
        <v>164</v>
      </c>
      <c r="H8127" s="228">
        <v>353</v>
      </c>
      <c r="I8127" s="228">
        <v>309694.45</v>
      </c>
      <c r="J8127" s="228">
        <v>75405.16</v>
      </c>
      <c r="K8127" s="228">
        <v>40803</v>
      </c>
      <c r="L8127" s="228">
        <v>481143.21</v>
      </c>
    </row>
    <row r="8128" spans="1:12">
      <c r="A8128" s="228">
        <v>2013</v>
      </c>
      <c r="B8128" s="228" t="s">
        <v>195</v>
      </c>
      <c r="C8128" s="228" t="s">
        <v>66</v>
      </c>
      <c r="D8128" s="228" t="s">
        <v>205</v>
      </c>
      <c r="E8128" s="228">
        <v>25</v>
      </c>
      <c r="F8128" s="228">
        <v>4070</v>
      </c>
      <c r="G8128" s="228">
        <v>105</v>
      </c>
      <c r="H8128" s="228">
        <v>277</v>
      </c>
      <c r="I8128" s="228">
        <v>252740.12</v>
      </c>
      <c r="J8128" s="228">
        <v>75750.52</v>
      </c>
      <c r="K8128" s="228">
        <v>34732</v>
      </c>
      <c r="L8128" s="228">
        <v>405761.31</v>
      </c>
    </row>
    <row r="8129" spans="1:12">
      <c r="A8129" s="228">
        <v>2013</v>
      </c>
      <c r="B8129" s="228" t="s">
        <v>195</v>
      </c>
      <c r="C8129" s="228" t="s">
        <v>66</v>
      </c>
      <c r="D8129" s="228" t="s">
        <v>205</v>
      </c>
      <c r="E8129" s="228">
        <v>30</v>
      </c>
      <c r="F8129" s="228">
        <v>5329</v>
      </c>
      <c r="G8129" s="228">
        <v>171</v>
      </c>
      <c r="H8129" s="228">
        <v>345</v>
      </c>
      <c r="I8129" s="228">
        <v>309086.37</v>
      </c>
      <c r="J8129" s="228">
        <v>95193.19</v>
      </c>
      <c r="K8129" s="228">
        <v>84794</v>
      </c>
      <c r="L8129" s="228">
        <v>564448.19999999995</v>
      </c>
    </row>
    <row r="8130" spans="1:12">
      <c r="A8130" s="228">
        <v>2013</v>
      </c>
      <c r="B8130" s="228" t="s">
        <v>195</v>
      </c>
      <c r="C8130" s="228" t="s">
        <v>66</v>
      </c>
      <c r="D8130" s="228" t="s">
        <v>205</v>
      </c>
      <c r="E8130" s="228">
        <v>35</v>
      </c>
      <c r="F8130" s="228">
        <v>5596</v>
      </c>
      <c r="G8130" s="228">
        <v>304</v>
      </c>
      <c r="H8130" s="228">
        <v>604</v>
      </c>
      <c r="I8130" s="228">
        <v>443770.63</v>
      </c>
      <c r="J8130" s="228">
        <v>110940.53</v>
      </c>
      <c r="K8130" s="228">
        <v>44200</v>
      </c>
      <c r="L8130" s="228">
        <v>667292.04</v>
      </c>
    </row>
    <row r="8131" spans="1:12">
      <c r="A8131" s="228">
        <v>2013</v>
      </c>
      <c r="B8131" s="228" t="s">
        <v>195</v>
      </c>
      <c r="C8131" s="228" t="s">
        <v>66</v>
      </c>
      <c r="D8131" s="228" t="s">
        <v>205</v>
      </c>
      <c r="E8131" s="228">
        <v>40</v>
      </c>
      <c r="F8131" s="228">
        <v>6867</v>
      </c>
      <c r="G8131" s="228">
        <v>280</v>
      </c>
      <c r="H8131" s="228">
        <v>633</v>
      </c>
      <c r="I8131" s="228">
        <v>635791.35999999999</v>
      </c>
      <c r="J8131" s="228">
        <v>179894.58</v>
      </c>
      <c r="K8131" s="228">
        <v>94473</v>
      </c>
      <c r="L8131" s="228">
        <v>989189.37</v>
      </c>
    </row>
    <row r="8132" spans="1:12">
      <c r="A8132" s="228">
        <v>2013</v>
      </c>
      <c r="B8132" s="228" t="s">
        <v>195</v>
      </c>
      <c r="C8132" s="228" t="s">
        <v>66</v>
      </c>
      <c r="D8132" s="228" t="s">
        <v>205</v>
      </c>
      <c r="E8132" s="228">
        <v>45</v>
      </c>
      <c r="F8132" s="228">
        <v>7204</v>
      </c>
      <c r="G8132" s="228">
        <v>363</v>
      </c>
      <c r="H8132" s="228">
        <v>753</v>
      </c>
      <c r="I8132" s="228">
        <v>676346.39</v>
      </c>
      <c r="J8132" s="228">
        <v>184245.61</v>
      </c>
      <c r="K8132" s="228">
        <v>157185.75</v>
      </c>
      <c r="L8132" s="228">
        <v>1129641.82</v>
      </c>
    </row>
    <row r="8133" spans="1:12">
      <c r="A8133" s="228">
        <v>2013</v>
      </c>
      <c r="B8133" s="228" t="s">
        <v>195</v>
      </c>
      <c r="C8133" s="228" t="s">
        <v>66</v>
      </c>
      <c r="D8133" s="228" t="s">
        <v>205</v>
      </c>
      <c r="E8133" s="228">
        <v>50</v>
      </c>
      <c r="F8133" s="228">
        <v>9119</v>
      </c>
      <c r="G8133" s="228">
        <v>647</v>
      </c>
      <c r="H8133" s="228">
        <v>1245</v>
      </c>
      <c r="I8133" s="228">
        <v>1069246.6399999999</v>
      </c>
      <c r="J8133" s="228">
        <v>335108.47999999998</v>
      </c>
      <c r="K8133" s="228">
        <v>234858.25</v>
      </c>
      <c r="L8133" s="228">
        <v>1809438.96</v>
      </c>
    </row>
    <row r="8134" spans="1:12">
      <c r="A8134" s="228">
        <v>2013</v>
      </c>
      <c r="B8134" s="228" t="s">
        <v>195</v>
      </c>
      <c r="C8134" s="228" t="s">
        <v>66</v>
      </c>
      <c r="D8134" s="228" t="s">
        <v>205</v>
      </c>
      <c r="E8134" s="228">
        <v>55</v>
      </c>
      <c r="F8134" s="228">
        <v>9520</v>
      </c>
      <c r="G8134" s="228">
        <v>887</v>
      </c>
      <c r="H8134" s="228">
        <v>2074</v>
      </c>
      <c r="I8134" s="228">
        <v>1767830.68</v>
      </c>
      <c r="J8134" s="228">
        <v>447327.03</v>
      </c>
      <c r="K8134" s="228">
        <v>539148.75</v>
      </c>
      <c r="L8134" s="228">
        <v>2950304.62</v>
      </c>
    </row>
    <row r="8135" spans="1:12">
      <c r="A8135" s="228">
        <v>2013</v>
      </c>
      <c r="B8135" s="228" t="s">
        <v>195</v>
      </c>
      <c r="C8135" s="228" t="s">
        <v>66</v>
      </c>
      <c r="D8135" s="228" t="s">
        <v>205</v>
      </c>
      <c r="E8135" s="228">
        <v>60</v>
      </c>
      <c r="F8135" s="228">
        <v>9431</v>
      </c>
      <c r="G8135" s="228">
        <v>1191</v>
      </c>
      <c r="H8135" s="228">
        <v>2578</v>
      </c>
      <c r="I8135" s="228">
        <v>2297047.2200000002</v>
      </c>
      <c r="J8135" s="228">
        <v>643984.93999999994</v>
      </c>
      <c r="K8135" s="228">
        <v>739892.25</v>
      </c>
      <c r="L8135" s="228">
        <v>3904383.96</v>
      </c>
    </row>
    <row r="8136" spans="1:12">
      <c r="A8136" s="228">
        <v>2013</v>
      </c>
      <c r="B8136" s="228" t="s">
        <v>195</v>
      </c>
      <c r="C8136" s="228" t="s">
        <v>66</v>
      </c>
      <c r="D8136" s="228" t="s">
        <v>205</v>
      </c>
      <c r="E8136" s="228">
        <v>65</v>
      </c>
      <c r="F8136" s="228">
        <v>8163</v>
      </c>
      <c r="G8136" s="228">
        <v>1219</v>
      </c>
      <c r="H8136" s="228">
        <v>2970</v>
      </c>
      <c r="I8136" s="228">
        <v>2788490</v>
      </c>
      <c r="J8136" s="228">
        <v>805819.41</v>
      </c>
      <c r="K8136" s="228">
        <v>1118133</v>
      </c>
      <c r="L8136" s="228">
        <v>4946949</v>
      </c>
    </row>
    <row r="8137" spans="1:12">
      <c r="A8137" s="228">
        <v>2013</v>
      </c>
      <c r="B8137" s="228" t="s">
        <v>195</v>
      </c>
      <c r="C8137" s="228" t="s">
        <v>66</v>
      </c>
      <c r="D8137" s="228" t="s">
        <v>205</v>
      </c>
      <c r="E8137" s="228">
        <v>70</v>
      </c>
      <c r="F8137" s="228">
        <v>5750</v>
      </c>
      <c r="G8137" s="228">
        <v>1201</v>
      </c>
      <c r="H8137" s="228">
        <v>2969</v>
      </c>
      <c r="I8137" s="228">
        <v>2412571.87</v>
      </c>
      <c r="J8137" s="228">
        <v>647074.25</v>
      </c>
      <c r="K8137" s="228">
        <v>635416</v>
      </c>
      <c r="L8137" s="228">
        <v>3889427.49</v>
      </c>
    </row>
    <row r="8138" spans="1:12">
      <c r="A8138" s="228">
        <v>2013</v>
      </c>
      <c r="B8138" s="228" t="s">
        <v>195</v>
      </c>
      <c r="C8138" s="228" t="s">
        <v>66</v>
      </c>
      <c r="D8138" s="228" t="s">
        <v>205</v>
      </c>
      <c r="E8138" s="228">
        <v>75</v>
      </c>
      <c r="F8138" s="228">
        <v>3811</v>
      </c>
      <c r="G8138" s="228">
        <v>1111</v>
      </c>
      <c r="H8138" s="228">
        <v>2914</v>
      </c>
      <c r="I8138" s="228">
        <v>2235527.66</v>
      </c>
      <c r="J8138" s="228">
        <v>550415.63</v>
      </c>
      <c r="K8138" s="228">
        <v>924004.35</v>
      </c>
      <c r="L8138" s="228">
        <v>3902728.64</v>
      </c>
    </row>
    <row r="8139" spans="1:12">
      <c r="A8139" s="228">
        <v>2013</v>
      </c>
      <c r="B8139" s="228" t="s">
        <v>195</v>
      </c>
      <c r="C8139" s="228" t="s">
        <v>66</v>
      </c>
      <c r="D8139" s="228" t="s">
        <v>205</v>
      </c>
      <c r="E8139" s="228">
        <v>80</v>
      </c>
      <c r="F8139" s="228">
        <v>2713</v>
      </c>
      <c r="G8139" s="228">
        <v>824</v>
      </c>
      <c r="H8139" s="228">
        <v>3079</v>
      </c>
      <c r="I8139" s="228">
        <v>2187289.29</v>
      </c>
      <c r="J8139" s="228">
        <v>477838.15</v>
      </c>
      <c r="K8139" s="228">
        <v>478026</v>
      </c>
      <c r="L8139" s="228">
        <v>3232711.93</v>
      </c>
    </row>
    <row r="8140" spans="1:12">
      <c r="A8140" s="228">
        <v>2013</v>
      </c>
      <c r="B8140" s="228" t="s">
        <v>195</v>
      </c>
      <c r="C8140" s="228" t="s">
        <v>66</v>
      </c>
      <c r="D8140" s="228" t="s">
        <v>205</v>
      </c>
      <c r="E8140" s="228">
        <v>85</v>
      </c>
      <c r="F8140" s="228">
        <v>1177</v>
      </c>
      <c r="G8140" s="228">
        <v>410</v>
      </c>
      <c r="H8140" s="228">
        <v>1347</v>
      </c>
      <c r="I8140" s="228">
        <v>855986.36</v>
      </c>
      <c r="J8140" s="228">
        <v>156134.88</v>
      </c>
      <c r="K8140" s="228">
        <v>172563.8</v>
      </c>
      <c r="L8140" s="228">
        <v>1233657.83</v>
      </c>
    </row>
    <row r="8141" spans="1:12">
      <c r="A8141" s="228">
        <v>2013</v>
      </c>
      <c r="B8141" s="228" t="s">
        <v>195</v>
      </c>
      <c r="C8141" s="228" t="s">
        <v>66</v>
      </c>
      <c r="D8141" s="228" t="s">
        <v>205</v>
      </c>
      <c r="E8141" s="228">
        <v>90</v>
      </c>
      <c r="F8141" s="228">
        <v>221</v>
      </c>
      <c r="G8141" s="228">
        <v>83</v>
      </c>
      <c r="H8141" s="228">
        <v>325</v>
      </c>
      <c r="I8141" s="228">
        <v>191740.73</v>
      </c>
      <c r="J8141" s="228">
        <v>23405.82</v>
      </c>
      <c r="K8141" s="228">
        <v>3097</v>
      </c>
      <c r="L8141" s="228">
        <v>225853.1</v>
      </c>
    </row>
    <row r="8142" spans="1:12">
      <c r="A8142" s="228">
        <v>2013</v>
      </c>
      <c r="B8142" s="228" t="s">
        <v>195</v>
      </c>
      <c r="C8142" s="228" t="s">
        <v>66</v>
      </c>
      <c r="D8142" s="228" t="s">
        <v>205</v>
      </c>
      <c r="E8142" s="228">
        <v>95</v>
      </c>
      <c r="F8142" s="228">
        <v>37</v>
      </c>
      <c r="G8142" s="228">
        <v>10</v>
      </c>
      <c r="H8142" s="228">
        <v>91</v>
      </c>
      <c r="I8142" s="228">
        <v>58792</v>
      </c>
      <c r="J8142" s="228">
        <v>8106.75</v>
      </c>
      <c r="K8142" s="228">
        <v>412</v>
      </c>
      <c r="L8142" s="228">
        <v>68169.25</v>
      </c>
    </row>
    <row r="8143" spans="1:12">
      <c r="A8143" s="228">
        <v>2013</v>
      </c>
      <c r="B8143" s="228" t="s">
        <v>195</v>
      </c>
      <c r="C8143" s="228" t="s">
        <v>66</v>
      </c>
      <c r="D8143" s="228" t="s">
        <v>206</v>
      </c>
      <c r="E8143" s="228">
        <v>0</v>
      </c>
      <c r="F8143" s="228">
        <v>4982</v>
      </c>
      <c r="G8143" s="228">
        <v>130</v>
      </c>
      <c r="H8143" s="228">
        <v>453</v>
      </c>
      <c r="I8143" s="228">
        <v>267331.3</v>
      </c>
      <c r="J8143" s="228">
        <v>40772.26</v>
      </c>
      <c r="K8143" s="228">
        <v>11104</v>
      </c>
      <c r="L8143" s="228">
        <v>341823.02</v>
      </c>
    </row>
    <row r="8144" spans="1:12">
      <c r="A8144" s="228">
        <v>2013</v>
      </c>
      <c r="B8144" s="228" t="s">
        <v>195</v>
      </c>
      <c r="C8144" s="228" t="s">
        <v>66</v>
      </c>
      <c r="D8144" s="228" t="s">
        <v>206</v>
      </c>
      <c r="E8144" s="228">
        <v>5</v>
      </c>
      <c r="F8144" s="228">
        <v>5872</v>
      </c>
      <c r="G8144" s="228">
        <v>89</v>
      </c>
      <c r="H8144" s="228">
        <v>127</v>
      </c>
      <c r="I8144" s="228">
        <v>97781.8</v>
      </c>
      <c r="J8144" s="228">
        <v>24902.87</v>
      </c>
      <c r="K8144" s="228">
        <v>9514</v>
      </c>
      <c r="L8144" s="228">
        <v>152651.95000000001</v>
      </c>
    </row>
    <row r="8145" spans="1:12">
      <c r="A8145" s="228">
        <v>2013</v>
      </c>
      <c r="B8145" s="228" t="s">
        <v>195</v>
      </c>
      <c r="C8145" s="228" t="s">
        <v>66</v>
      </c>
      <c r="D8145" s="228" t="s">
        <v>206</v>
      </c>
      <c r="E8145" s="228">
        <v>10</v>
      </c>
      <c r="F8145" s="228">
        <v>5991</v>
      </c>
      <c r="G8145" s="228">
        <v>88</v>
      </c>
      <c r="H8145" s="228">
        <v>197</v>
      </c>
      <c r="I8145" s="228">
        <v>140468.22</v>
      </c>
      <c r="J8145" s="228">
        <v>32381.11</v>
      </c>
      <c r="K8145" s="228">
        <v>-3559</v>
      </c>
      <c r="L8145" s="228">
        <v>187918.36</v>
      </c>
    </row>
    <row r="8146" spans="1:12">
      <c r="A8146" s="228">
        <v>2013</v>
      </c>
      <c r="B8146" s="228" t="s">
        <v>195</v>
      </c>
      <c r="C8146" s="228" t="s">
        <v>66</v>
      </c>
      <c r="D8146" s="228" t="s">
        <v>206</v>
      </c>
      <c r="E8146" s="228">
        <v>15</v>
      </c>
      <c r="F8146" s="228">
        <v>6728</v>
      </c>
      <c r="G8146" s="228">
        <v>252</v>
      </c>
      <c r="H8146" s="228">
        <v>543</v>
      </c>
      <c r="I8146" s="228">
        <v>371655.07</v>
      </c>
      <c r="J8146" s="228">
        <v>81630.100000000006</v>
      </c>
      <c r="K8146" s="228">
        <v>33003</v>
      </c>
      <c r="L8146" s="228">
        <v>536884.39</v>
      </c>
    </row>
    <row r="8147" spans="1:12">
      <c r="A8147" s="228">
        <v>2013</v>
      </c>
      <c r="B8147" s="228" t="s">
        <v>195</v>
      </c>
      <c r="C8147" s="228" t="s">
        <v>66</v>
      </c>
      <c r="D8147" s="228" t="s">
        <v>206</v>
      </c>
      <c r="E8147" s="228">
        <v>20</v>
      </c>
      <c r="F8147" s="228">
        <v>6295</v>
      </c>
      <c r="G8147" s="228">
        <v>320</v>
      </c>
      <c r="H8147" s="228">
        <v>998</v>
      </c>
      <c r="I8147" s="228">
        <v>708498.85</v>
      </c>
      <c r="J8147" s="228">
        <v>152944.01</v>
      </c>
      <c r="K8147" s="228">
        <v>82918</v>
      </c>
      <c r="L8147" s="228">
        <v>1026182.58</v>
      </c>
    </row>
    <row r="8148" spans="1:12">
      <c r="A8148" s="228">
        <v>2013</v>
      </c>
      <c r="B8148" s="228" t="s">
        <v>195</v>
      </c>
      <c r="C8148" s="228" t="s">
        <v>66</v>
      </c>
      <c r="D8148" s="228" t="s">
        <v>206</v>
      </c>
      <c r="E8148" s="228">
        <v>25</v>
      </c>
      <c r="F8148" s="228">
        <v>4915</v>
      </c>
      <c r="G8148" s="228">
        <v>482</v>
      </c>
      <c r="H8148" s="228">
        <v>1743</v>
      </c>
      <c r="I8148" s="228">
        <v>1227525.1299999999</v>
      </c>
      <c r="J8148" s="228">
        <v>285655.36</v>
      </c>
      <c r="K8148" s="228">
        <v>94853</v>
      </c>
      <c r="L8148" s="228">
        <v>1746399.48</v>
      </c>
    </row>
    <row r="8149" spans="1:12">
      <c r="A8149" s="228">
        <v>2013</v>
      </c>
      <c r="B8149" s="228" t="s">
        <v>195</v>
      </c>
      <c r="C8149" s="228" t="s">
        <v>66</v>
      </c>
      <c r="D8149" s="228" t="s">
        <v>206</v>
      </c>
      <c r="E8149" s="228">
        <v>30</v>
      </c>
      <c r="F8149" s="228">
        <v>6213</v>
      </c>
      <c r="G8149" s="228">
        <v>701</v>
      </c>
      <c r="H8149" s="228">
        <v>2003</v>
      </c>
      <c r="I8149" s="228">
        <v>1667017.03</v>
      </c>
      <c r="J8149" s="228">
        <v>394897.81</v>
      </c>
      <c r="K8149" s="228">
        <v>185866</v>
      </c>
      <c r="L8149" s="228">
        <v>2469593.4900000002</v>
      </c>
    </row>
    <row r="8150" spans="1:12">
      <c r="A8150" s="228">
        <v>2013</v>
      </c>
      <c r="B8150" s="228" t="s">
        <v>195</v>
      </c>
      <c r="C8150" s="228" t="s">
        <v>66</v>
      </c>
      <c r="D8150" s="228" t="s">
        <v>206</v>
      </c>
      <c r="E8150" s="228">
        <v>35</v>
      </c>
      <c r="F8150" s="228">
        <v>6552</v>
      </c>
      <c r="G8150" s="228">
        <v>684</v>
      </c>
      <c r="H8150" s="228">
        <v>1713</v>
      </c>
      <c r="I8150" s="228">
        <v>1334590.6599999999</v>
      </c>
      <c r="J8150" s="228">
        <v>341420.4</v>
      </c>
      <c r="K8150" s="228">
        <v>82604</v>
      </c>
      <c r="L8150" s="228">
        <v>1927857.99</v>
      </c>
    </row>
    <row r="8151" spans="1:12">
      <c r="A8151" s="228">
        <v>2013</v>
      </c>
      <c r="B8151" s="228" t="s">
        <v>195</v>
      </c>
      <c r="C8151" s="228" t="s">
        <v>66</v>
      </c>
      <c r="D8151" s="228" t="s">
        <v>206</v>
      </c>
      <c r="E8151" s="228">
        <v>40</v>
      </c>
      <c r="F8151" s="228">
        <v>8078</v>
      </c>
      <c r="G8151" s="228">
        <v>660</v>
      </c>
      <c r="H8151" s="228">
        <v>1638</v>
      </c>
      <c r="I8151" s="228">
        <v>1336566.94</v>
      </c>
      <c r="J8151" s="228">
        <v>309533.71999999997</v>
      </c>
      <c r="K8151" s="228">
        <v>161463</v>
      </c>
      <c r="L8151" s="228">
        <v>2021843.63</v>
      </c>
    </row>
    <row r="8152" spans="1:12">
      <c r="A8152" s="228">
        <v>2013</v>
      </c>
      <c r="B8152" s="228" t="s">
        <v>195</v>
      </c>
      <c r="C8152" s="228" t="s">
        <v>66</v>
      </c>
      <c r="D8152" s="228" t="s">
        <v>206</v>
      </c>
      <c r="E8152" s="228">
        <v>45</v>
      </c>
      <c r="F8152" s="228">
        <v>8446</v>
      </c>
      <c r="G8152" s="228">
        <v>678</v>
      </c>
      <c r="H8152" s="228">
        <v>2069</v>
      </c>
      <c r="I8152" s="228">
        <v>1737093.07</v>
      </c>
      <c r="J8152" s="228">
        <v>362593.58</v>
      </c>
      <c r="K8152" s="228">
        <v>240479</v>
      </c>
      <c r="L8152" s="228">
        <v>2540467.66</v>
      </c>
    </row>
    <row r="8153" spans="1:12">
      <c r="A8153" s="228">
        <v>2013</v>
      </c>
      <c r="B8153" s="228" t="s">
        <v>195</v>
      </c>
      <c r="C8153" s="228" t="s">
        <v>66</v>
      </c>
      <c r="D8153" s="228" t="s">
        <v>206</v>
      </c>
      <c r="E8153" s="228">
        <v>50</v>
      </c>
      <c r="F8153" s="228">
        <v>10455</v>
      </c>
      <c r="G8153" s="228">
        <v>924</v>
      </c>
      <c r="H8153" s="228">
        <v>2323</v>
      </c>
      <c r="I8153" s="228">
        <v>1930701.99</v>
      </c>
      <c r="J8153" s="228">
        <v>506196.97</v>
      </c>
      <c r="K8153" s="228">
        <v>331356</v>
      </c>
      <c r="L8153" s="228">
        <v>3028122.46</v>
      </c>
    </row>
    <row r="8154" spans="1:12">
      <c r="A8154" s="228">
        <v>2013</v>
      </c>
      <c r="B8154" s="228" t="s">
        <v>195</v>
      </c>
      <c r="C8154" s="228" t="s">
        <v>66</v>
      </c>
      <c r="D8154" s="228" t="s">
        <v>206</v>
      </c>
      <c r="E8154" s="228">
        <v>55</v>
      </c>
      <c r="F8154" s="228">
        <v>10677</v>
      </c>
      <c r="G8154" s="228">
        <v>1032</v>
      </c>
      <c r="H8154" s="228">
        <v>2301</v>
      </c>
      <c r="I8154" s="228">
        <v>2143888.38</v>
      </c>
      <c r="J8154" s="228">
        <v>561482.06999999995</v>
      </c>
      <c r="K8154" s="228">
        <v>673600</v>
      </c>
      <c r="L8154" s="228">
        <v>3632749.65</v>
      </c>
    </row>
    <row r="8155" spans="1:12">
      <c r="A8155" s="228">
        <v>2013</v>
      </c>
      <c r="B8155" s="228" t="s">
        <v>195</v>
      </c>
      <c r="C8155" s="228" t="s">
        <v>66</v>
      </c>
      <c r="D8155" s="228" t="s">
        <v>206</v>
      </c>
      <c r="E8155" s="228">
        <v>60</v>
      </c>
      <c r="F8155" s="228">
        <v>10223</v>
      </c>
      <c r="G8155" s="228">
        <v>1335</v>
      </c>
      <c r="H8155" s="228">
        <v>3003</v>
      </c>
      <c r="I8155" s="228">
        <v>2658687.4700000002</v>
      </c>
      <c r="J8155" s="228">
        <v>662350.52</v>
      </c>
      <c r="K8155" s="228">
        <v>1042703</v>
      </c>
      <c r="L8155" s="228">
        <v>4637929.57</v>
      </c>
    </row>
    <row r="8156" spans="1:12">
      <c r="A8156" s="228">
        <v>2013</v>
      </c>
      <c r="B8156" s="228" t="s">
        <v>195</v>
      </c>
      <c r="C8156" s="228" t="s">
        <v>66</v>
      </c>
      <c r="D8156" s="228" t="s">
        <v>206</v>
      </c>
      <c r="E8156" s="228">
        <v>65</v>
      </c>
      <c r="F8156" s="228">
        <v>8748</v>
      </c>
      <c r="G8156" s="228">
        <v>1119</v>
      </c>
      <c r="H8156" s="228">
        <v>3066</v>
      </c>
      <c r="I8156" s="228">
        <v>2860076.4</v>
      </c>
      <c r="J8156" s="228">
        <v>755016.54</v>
      </c>
      <c r="K8156" s="228">
        <v>1094187</v>
      </c>
      <c r="L8156" s="228">
        <v>5043665.66</v>
      </c>
    </row>
    <row r="8157" spans="1:12">
      <c r="A8157" s="228">
        <v>2013</v>
      </c>
      <c r="B8157" s="228" t="s">
        <v>195</v>
      </c>
      <c r="C8157" s="228" t="s">
        <v>66</v>
      </c>
      <c r="D8157" s="228" t="s">
        <v>206</v>
      </c>
      <c r="E8157" s="228">
        <v>70</v>
      </c>
      <c r="F8157" s="228">
        <v>6017</v>
      </c>
      <c r="G8157" s="228">
        <v>1198</v>
      </c>
      <c r="H8157" s="228">
        <v>3164</v>
      </c>
      <c r="I8157" s="228">
        <v>2522453.29</v>
      </c>
      <c r="J8157" s="228">
        <v>663446.47</v>
      </c>
      <c r="K8157" s="228">
        <v>734697</v>
      </c>
      <c r="L8157" s="228">
        <v>4097268.45</v>
      </c>
    </row>
    <row r="8158" spans="1:12">
      <c r="A8158" s="228">
        <v>2013</v>
      </c>
      <c r="B8158" s="228" t="s">
        <v>195</v>
      </c>
      <c r="C8158" s="228" t="s">
        <v>66</v>
      </c>
      <c r="D8158" s="228" t="s">
        <v>206</v>
      </c>
      <c r="E8158" s="228">
        <v>75</v>
      </c>
      <c r="F8158" s="228">
        <v>4444</v>
      </c>
      <c r="G8158" s="228">
        <v>976</v>
      </c>
      <c r="H8158" s="228">
        <v>3359</v>
      </c>
      <c r="I8158" s="228">
        <v>2701635.83</v>
      </c>
      <c r="J8158" s="228">
        <v>533910.99</v>
      </c>
      <c r="K8158" s="228">
        <v>673509</v>
      </c>
      <c r="L8158" s="228">
        <v>4047191.93</v>
      </c>
    </row>
    <row r="8159" spans="1:12">
      <c r="A8159" s="228">
        <v>2013</v>
      </c>
      <c r="B8159" s="228" t="s">
        <v>195</v>
      </c>
      <c r="C8159" s="228" t="s">
        <v>66</v>
      </c>
      <c r="D8159" s="228" t="s">
        <v>206</v>
      </c>
      <c r="E8159" s="228">
        <v>80</v>
      </c>
      <c r="F8159" s="228">
        <v>3190</v>
      </c>
      <c r="G8159" s="228">
        <v>717</v>
      </c>
      <c r="H8159" s="228">
        <v>3085</v>
      </c>
      <c r="I8159" s="228">
        <v>2120750.87</v>
      </c>
      <c r="J8159" s="228">
        <v>395489.25</v>
      </c>
      <c r="K8159" s="228">
        <v>505766</v>
      </c>
      <c r="L8159" s="228">
        <v>3113253.51</v>
      </c>
    </row>
    <row r="8160" spans="1:12">
      <c r="A8160" s="228">
        <v>2013</v>
      </c>
      <c r="B8160" s="228" t="s">
        <v>195</v>
      </c>
      <c r="C8160" s="228" t="s">
        <v>66</v>
      </c>
      <c r="D8160" s="228" t="s">
        <v>206</v>
      </c>
      <c r="E8160" s="228">
        <v>85</v>
      </c>
      <c r="F8160" s="228">
        <v>1838</v>
      </c>
      <c r="G8160" s="228">
        <v>463</v>
      </c>
      <c r="H8160" s="228">
        <v>2346</v>
      </c>
      <c r="I8160" s="228">
        <v>1452498.73</v>
      </c>
      <c r="J8160" s="228">
        <v>202031.9</v>
      </c>
      <c r="K8160" s="228">
        <v>191526</v>
      </c>
      <c r="L8160" s="228">
        <v>1893905.05</v>
      </c>
    </row>
    <row r="8161" spans="1:12">
      <c r="A8161" s="228">
        <v>2013</v>
      </c>
      <c r="B8161" s="228" t="s">
        <v>195</v>
      </c>
      <c r="C8161" s="228" t="s">
        <v>66</v>
      </c>
      <c r="D8161" s="228" t="s">
        <v>206</v>
      </c>
      <c r="E8161" s="228">
        <v>90</v>
      </c>
      <c r="F8161" s="228">
        <v>684</v>
      </c>
      <c r="G8161" s="228">
        <v>157</v>
      </c>
      <c r="H8161" s="228">
        <v>1011</v>
      </c>
      <c r="I8161" s="228">
        <v>561594.71</v>
      </c>
      <c r="J8161" s="228">
        <v>59865.09</v>
      </c>
      <c r="K8161" s="228">
        <v>14633</v>
      </c>
      <c r="L8161" s="228">
        <v>662424.69999999995</v>
      </c>
    </row>
    <row r="8162" spans="1:12">
      <c r="A8162" s="228">
        <v>2013</v>
      </c>
      <c r="B8162" s="228" t="s">
        <v>195</v>
      </c>
      <c r="C8162" s="228" t="s">
        <v>66</v>
      </c>
      <c r="D8162" s="228" t="s">
        <v>206</v>
      </c>
      <c r="E8162" s="228">
        <v>95</v>
      </c>
      <c r="F8162" s="228">
        <v>185</v>
      </c>
      <c r="G8162" s="228">
        <v>30</v>
      </c>
      <c r="H8162" s="228">
        <v>236</v>
      </c>
      <c r="I8162" s="228">
        <v>129118.03</v>
      </c>
      <c r="J8162" s="228">
        <v>12689.19</v>
      </c>
      <c r="K8162" s="228">
        <v>22690</v>
      </c>
      <c r="L8162" s="228">
        <v>168062.86</v>
      </c>
    </row>
    <row r="8163" spans="1:12">
      <c r="A8163" s="228">
        <v>2013</v>
      </c>
      <c r="B8163" s="228" t="s">
        <v>195</v>
      </c>
      <c r="C8163" s="228" t="s">
        <v>68</v>
      </c>
      <c r="D8163" s="228" t="s">
        <v>205</v>
      </c>
      <c r="E8163" s="228">
        <v>0</v>
      </c>
      <c r="F8163" s="228">
        <v>7312</v>
      </c>
      <c r="G8163" s="228">
        <v>246</v>
      </c>
      <c r="H8163" s="228">
        <v>759</v>
      </c>
      <c r="I8163" s="228">
        <v>409008.85</v>
      </c>
      <c r="J8163" s="228">
        <v>51895.89</v>
      </c>
      <c r="K8163" s="228">
        <v>19420</v>
      </c>
      <c r="L8163" s="228">
        <v>558610.05000000005</v>
      </c>
    </row>
    <row r="8164" spans="1:12">
      <c r="A8164" s="228">
        <v>2013</v>
      </c>
      <c r="B8164" s="228" t="s">
        <v>195</v>
      </c>
      <c r="C8164" s="228" t="s">
        <v>68</v>
      </c>
      <c r="D8164" s="228" t="s">
        <v>205</v>
      </c>
      <c r="E8164" s="228">
        <v>5</v>
      </c>
      <c r="F8164" s="228">
        <v>7335</v>
      </c>
      <c r="G8164" s="228">
        <v>107</v>
      </c>
      <c r="H8164" s="228">
        <v>137</v>
      </c>
      <c r="I8164" s="228">
        <v>109639.95</v>
      </c>
      <c r="J8164" s="228">
        <v>17149.43</v>
      </c>
      <c r="K8164" s="228">
        <v>2947.5</v>
      </c>
      <c r="L8164" s="228">
        <v>167402.26999999999</v>
      </c>
    </row>
    <row r="8165" spans="1:12">
      <c r="A8165" s="228">
        <v>2013</v>
      </c>
      <c r="B8165" s="228" t="s">
        <v>195</v>
      </c>
      <c r="C8165" s="228" t="s">
        <v>68</v>
      </c>
      <c r="D8165" s="228" t="s">
        <v>205</v>
      </c>
      <c r="E8165" s="228">
        <v>10</v>
      </c>
      <c r="F8165" s="228">
        <v>6543</v>
      </c>
      <c r="G8165" s="228">
        <v>57</v>
      </c>
      <c r="H8165" s="228">
        <v>75</v>
      </c>
      <c r="I8165" s="228">
        <v>67142.89</v>
      </c>
      <c r="J8165" s="228">
        <v>12785.65</v>
      </c>
      <c r="K8165" s="228">
        <v>5628</v>
      </c>
      <c r="L8165" s="228">
        <v>125578.61</v>
      </c>
    </row>
    <row r="8166" spans="1:12">
      <c r="A8166" s="228">
        <v>2013</v>
      </c>
      <c r="B8166" s="228" t="s">
        <v>195</v>
      </c>
      <c r="C8166" s="228" t="s">
        <v>68</v>
      </c>
      <c r="D8166" s="228" t="s">
        <v>205</v>
      </c>
      <c r="E8166" s="228">
        <v>15</v>
      </c>
      <c r="F8166" s="228">
        <v>6830</v>
      </c>
      <c r="G8166" s="228">
        <v>141</v>
      </c>
      <c r="H8166" s="228">
        <v>199</v>
      </c>
      <c r="I8166" s="228">
        <v>201121.73</v>
      </c>
      <c r="J8166" s="228">
        <v>34829.129999999997</v>
      </c>
      <c r="K8166" s="228">
        <v>36874</v>
      </c>
      <c r="L8166" s="228">
        <v>379786.83</v>
      </c>
    </row>
    <row r="8167" spans="1:12">
      <c r="A8167" s="228">
        <v>2013</v>
      </c>
      <c r="B8167" s="228" t="s">
        <v>195</v>
      </c>
      <c r="C8167" s="228" t="s">
        <v>68</v>
      </c>
      <c r="D8167" s="228" t="s">
        <v>205</v>
      </c>
      <c r="E8167" s="228">
        <v>20</v>
      </c>
      <c r="F8167" s="228">
        <v>5669</v>
      </c>
      <c r="G8167" s="228">
        <v>144</v>
      </c>
      <c r="H8167" s="228">
        <v>270</v>
      </c>
      <c r="I8167" s="228">
        <v>246928.79</v>
      </c>
      <c r="J8167" s="228">
        <v>43826.25</v>
      </c>
      <c r="K8167" s="228">
        <v>63844</v>
      </c>
      <c r="L8167" s="228">
        <v>488137.73</v>
      </c>
    </row>
    <row r="8168" spans="1:12">
      <c r="A8168" s="228">
        <v>2013</v>
      </c>
      <c r="B8168" s="228" t="s">
        <v>195</v>
      </c>
      <c r="C8168" s="228" t="s">
        <v>68</v>
      </c>
      <c r="D8168" s="228" t="s">
        <v>205</v>
      </c>
      <c r="E8168" s="228">
        <v>25</v>
      </c>
      <c r="F8168" s="228">
        <v>5909</v>
      </c>
      <c r="G8168" s="228">
        <v>118</v>
      </c>
      <c r="H8168" s="228">
        <v>149</v>
      </c>
      <c r="I8168" s="228">
        <v>150361.04999999999</v>
      </c>
      <c r="J8168" s="228">
        <v>46977.06</v>
      </c>
      <c r="K8168" s="228">
        <v>51800</v>
      </c>
      <c r="L8168" s="228">
        <v>381332.25</v>
      </c>
    </row>
    <row r="8169" spans="1:12">
      <c r="A8169" s="228">
        <v>2013</v>
      </c>
      <c r="B8169" s="228" t="s">
        <v>195</v>
      </c>
      <c r="C8169" s="228" t="s">
        <v>68</v>
      </c>
      <c r="D8169" s="228" t="s">
        <v>205</v>
      </c>
      <c r="E8169" s="228">
        <v>30</v>
      </c>
      <c r="F8169" s="228">
        <v>8570</v>
      </c>
      <c r="G8169" s="228">
        <v>138</v>
      </c>
      <c r="H8169" s="228">
        <v>297</v>
      </c>
      <c r="I8169" s="228">
        <v>280027.3</v>
      </c>
      <c r="J8169" s="228">
        <v>47550.15</v>
      </c>
      <c r="K8169" s="228">
        <v>57929</v>
      </c>
      <c r="L8169" s="228">
        <v>561569.39</v>
      </c>
    </row>
    <row r="8170" spans="1:12">
      <c r="A8170" s="228">
        <v>2013</v>
      </c>
      <c r="B8170" s="228" t="s">
        <v>195</v>
      </c>
      <c r="C8170" s="228" t="s">
        <v>68</v>
      </c>
      <c r="D8170" s="228" t="s">
        <v>205</v>
      </c>
      <c r="E8170" s="228">
        <v>35</v>
      </c>
      <c r="F8170" s="228">
        <v>8122</v>
      </c>
      <c r="G8170" s="228">
        <v>228</v>
      </c>
      <c r="H8170" s="228">
        <v>472</v>
      </c>
      <c r="I8170" s="228">
        <v>346316.35</v>
      </c>
      <c r="J8170" s="228">
        <v>67200.17</v>
      </c>
      <c r="K8170" s="228">
        <v>121416.25</v>
      </c>
      <c r="L8170" s="228">
        <v>707483.07</v>
      </c>
    </row>
    <row r="8171" spans="1:12">
      <c r="A8171" s="228">
        <v>2013</v>
      </c>
      <c r="B8171" s="228" t="s">
        <v>195</v>
      </c>
      <c r="C8171" s="228" t="s">
        <v>68</v>
      </c>
      <c r="D8171" s="228" t="s">
        <v>205</v>
      </c>
      <c r="E8171" s="228">
        <v>40</v>
      </c>
      <c r="F8171" s="228">
        <v>8130</v>
      </c>
      <c r="G8171" s="228">
        <v>215</v>
      </c>
      <c r="H8171" s="228">
        <v>314</v>
      </c>
      <c r="I8171" s="228">
        <v>294337.64</v>
      </c>
      <c r="J8171" s="228">
        <v>77744.47</v>
      </c>
      <c r="K8171" s="228">
        <v>38541.449999999997</v>
      </c>
      <c r="L8171" s="228">
        <v>620625.94999999995</v>
      </c>
    </row>
    <row r="8172" spans="1:12">
      <c r="A8172" s="228">
        <v>2013</v>
      </c>
      <c r="B8172" s="228" t="s">
        <v>195</v>
      </c>
      <c r="C8172" s="228" t="s">
        <v>68</v>
      </c>
      <c r="D8172" s="228" t="s">
        <v>205</v>
      </c>
      <c r="E8172" s="228">
        <v>45</v>
      </c>
      <c r="F8172" s="228">
        <v>7425</v>
      </c>
      <c r="G8172" s="228">
        <v>192</v>
      </c>
      <c r="H8172" s="228">
        <v>318</v>
      </c>
      <c r="I8172" s="228">
        <v>361397.33</v>
      </c>
      <c r="J8172" s="228">
        <v>81875.03</v>
      </c>
      <c r="K8172" s="228">
        <v>127431</v>
      </c>
      <c r="L8172" s="228">
        <v>781945.56</v>
      </c>
    </row>
    <row r="8173" spans="1:12">
      <c r="A8173" s="228">
        <v>2013</v>
      </c>
      <c r="B8173" s="228" t="s">
        <v>195</v>
      </c>
      <c r="C8173" s="228" t="s">
        <v>68</v>
      </c>
      <c r="D8173" s="228" t="s">
        <v>205</v>
      </c>
      <c r="E8173" s="228">
        <v>50</v>
      </c>
      <c r="F8173" s="228">
        <v>7731</v>
      </c>
      <c r="G8173" s="228">
        <v>418</v>
      </c>
      <c r="H8173" s="228">
        <v>728</v>
      </c>
      <c r="I8173" s="228">
        <v>663424.24</v>
      </c>
      <c r="J8173" s="228">
        <v>156641.29</v>
      </c>
      <c r="K8173" s="228">
        <v>320709.55</v>
      </c>
      <c r="L8173" s="228">
        <v>1386860.02</v>
      </c>
    </row>
    <row r="8174" spans="1:12">
      <c r="A8174" s="228">
        <v>2013</v>
      </c>
      <c r="B8174" s="228" t="s">
        <v>195</v>
      </c>
      <c r="C8174" s="228" t="s">
        <v>68</v>
      </c>
      <c r="D8174" s="228" t="s">
        <v>205</v>
      </c>
      <c r="E8174" s="228">
        <v>55</v>
      </c>
      <c r="F8174" s="228">
        <v>7110</v>
      </c>
      <c r="G8174" s="228">
        <v>493</v>
      </c>
      <c r="H8174" s="228">
        <v>921</v>
      </c>
      <c r="I8174" s="228">
        <v>922213.99</v>
      </c>
      <c r="J8174" s="228">
        <v>178509.84</v>
      </c>
      <c r="K8174" s="228">
        <v>311154.25</v>
      </c>
      <c r="L8174" s="228">
        <v>1773379.75</v>
      </c>
    </row>
    <row r="8175" spans="1:12">
      <c r="A8175" s="228">
        <v>2013</v>
      </c>
      <c r="B8175" s="228" t="s">
        <v>195</v>
      </c>
      <c r="C8175" s="228" t="s">
        <v>68</v>
      </c>
      <c r="D8175" s="228" t="s">
        <v>205</v>
      </c>
      <c r="E8175" s="228">
        <v>60</v>
      </c>
      <c r="F8175" s="228">
        <v>6676</v>
      </c>
      <c r="G8175" s="228">
        <v>748</v>
      </c>
      <c r="H8175" s="228">
        <v>1339</v>
      </c>
      <c r="I8175" s="228">
        <v>1338442.1399999999</v>
      </c>
      <c r="J8175" s="228">
        <v>237157.01</v>
      </c>
      <c r="K8175" s="228">
        <v>315054.65000000002</v>
      </c>
      <c r="L8175" s="228">
        <v>2355786.36</v>
      </c>
    </row>
    <row r="8176" spans="1:12">
      <c r="A8176" s="228">
        <v>2013</v>
      </c>
      <c r="B8176" s="228" t="s">
        <v>195</v>
      </c>
      <c r="C8176" s="228" t="s">
        <v>68</v>
      </c>
      <c r="D8176" s="228" t="s">
        <v>205</v>
      </c>
      <c r="E8176" s="228">
        <v>65</v>
      </c>
      <c r="F8176" s="228">
        <v>5335</v>
      </c>
      <c r="G8176" s="228">
        <v>726</v>
      </c>
      <c r="H8176" s="228">
        <v>1403</v>
      </c>
      <c r="I8176" s="228">
        <v>1418399.82</v>
      </c>
      <c r="J8176" s="228">
        <v>288366.68</v>
      </c>
      <c r="K8176" s="228">
        <v>502093.5</v>
      </c>
      <c r="L8176" s="228">
        <v>2727081.88</v>
      </c>
    </row>
    <row r="8177" spans="1:12">
      <c r="A8177" s="228">
        <v>2013</v>
      </c>
      <c r="B8177" s="228" t="s">
        <v>195</v>
      </c>
      <c r="C8177" s="228" t="s">
        <v>68</v>
      </c>
      <c r="D8177" s="228" t="s">
        <v>205</v>
      </c>
      <c r="E8177" s="228">
        <v>70</v>
      </c>
      <c r="F8177" s="228">
        <v>3151</v>
      </c>
      <c r="G8177" s="228">
        <v>570</v>
      </c>
      <c r="H8177" s="228">
        <v>1157</v>
      </c>
      <c r="I8177" s="228">
        <v>1204020.76</v>
      </c>
      <c r="J8177" s="228">
        <v>208326.39999999999</v>
      </c>
      <c r="K8177" s="228">
        <v>305407.65000000002</v>
      </c>
      <c r="L8177" s="228">
        <v>2028711.51</v>
      </c>
    </row>
    <row r="8178" spans="1:12">
      <c r="A8178" s="228">
        <v>2013</v>
      </c>
      <c r="B8178" s="228" t="s">
        <v>195</v>
      </c>
      <c r="C8178" s="228" t="s">
        <v>68</v>
      </c>
      <c r="D8178" s="228" t="s">
        <v>205</v>
      </c>
      <c r="E8178" s="228">
        <v>75</v>
      </c>
      <c r="F8178" s="228">
        <v>1983</v>
      </c>
      <c r="G8178" s="228">
        <v>468</v>
      </c>
      <c r="H8178" s="228">
        <v>1426</v>
      </c>
      <c r="I8178" s="228">
        <v>1138165.82</v>
      </c>
      <c r="J8178" s="228">
        <v>178330.57</v>
      </c>
      <c r="K8178" s="228">
        <v>305855.5</v>
      </c>
      <c r="L8178" s="228">
        <v>1849337.24</v>
      </c>
    </row>
    <row r="8179" spans="1:12">
      <c r="A8179" s="228">
        <v>2013</v>
      </c>
      <c r="B8179" s="228" t="s">
        <v>195</v>
      </c>
      <c r="C8179" s="228" t="s">
        <v>68</v>
      </c>
      <c r="D8179" s="228" t="s">
        <v>205</v>
      </c>
      <c r="E8179" s="228">
        <v>80</v>
      </c>
      <c r="F8179" s="228">
        <v>1251</v>
      </c>
      <c r="G8179" s="228">
        <v>422</v>
      </c>
      <c r="H8179" s="228">
        <v>1147</v>
      </c>
      <c r="I8179" s="228">
        <v>781434.57</v>
      </c>
      <c r="J8179" s="228">
        <v>118762.81</v>
      </c>
      <c r="K8179" s="228">
        <v>219426.8</v>
      </c>
      <c r="L8179" s="228">
        <v>1239680.17</v>
      </c>
    </row>
    <row r="8180" spans="1:12">
      <c r="A8180" s="228">
        <v>2013</v>
      </c>
      <c r="B8180" s="228" t="s">
        <v>195</v>
      </c>
      <c r="C8180" s="228" t="s">
        <v>68</v>
      </c>
      <c r="D8180" s="228" t="s">
        <v>205</v>
      </c>
      <c r="E8180" s="228">
        <v>85</v>
      </c>
      <c r="F8180" s="228">
        <v>698</v>
      </c>
      <c r="G8180" s="228">
        <v>258</v>
      </c>
      <c r="H8180" s="228">
        <v>1070</v>
      </c>
      <c r="I8180" s="228">
        <v>583680.71</v>
      </c>
      <c r="J8180" s="228">
        <v>78232.399999999994</v>
      </c>
      <c r="K8180" s="228">
        <v>129064.8</v>
      </c>
      <c r="L8180" s="228">
        <v>841524.85</v>
      </c>
    </row>
    <row r="8181" spans="1:12">
      <c r="A8181" s="228">
        <v>2013</v>
      </c>
      <c r="B8181" s="228" t="s">
        <v>195</v>
      </c>
      <c r="C8181" s="228" t="s">
        <v>68</v>
      </c>
      <c r="D8181" s="228" t="s">
        <v>205</v>
      </c>
      <c r="E8181" s="228">
        <v>90</v>
      </c>
      <c r="F8181" s="228">
        <v>144</v>
      </c>
      <c r="G8181" s="228">
        <v>21</v>
      </c>
      <c r="H8181" s="228">
        <v>143</v>
      </c>
      <c r="I8181" s="228">
        <v>95635.15</v>
      </c>
      <c r="J8181" s="228">
        <v>10979.08</v>
      </c>
      <c r="K8181" s="228">
        <v>23509</v>
      </c>
      <c r="L8181" s="228">
        <v>133165.73000000001</v>
      </c>
    </row>
    <row r="8182" spans="1:12">
      <c r="A8182" s="228">
        <v>2013</v>
      </c>
      <c r="B8182" s="228" t="s">
        <v>195</v>
      </c>
      <c r="C8182" s="228" t="s">
        <v>68</v>
      </c>
      <c r="D8182" s="228" t="s">
        <v>205</v>
      </c>
      <c r="E8182" s="228">
        <v>95</v>
      </c>
      <c r="F8182" s="228">
        <v>22</v>
      </c>
      <c r="G8182" s="228">
        <v>4</v>
      </c>
      <c r="H8182" s="228">
        <v>34</v>
      </c>
      <c r="I8182" s="228">
        <v>16861</v>
      </c>
      <c r="J8182" s="228">
        <v>1350.8</v>
      </c>
      <c r="K8182" s="228">
        <v>0</v>
      </c>
      <c r="L8182" s="228">
        <v>18361.8</v>
      </c>
    </row>
    <row r="8183" spans="1:12">
      <c r="A8183" s="228">
        <v>2013</v>
      </c>
      <c r="B8183" s="228" t="s">
        <v>195</v>
      </c>
      <c r="C8183" s="228" t="s">
        <v>68</v>
      </c>
      <c r="D8183" s="228" t="s">
        <v>206</v>
      </c>
      <c r="E8183" s="228">
        <v>0</v>
      </c>
      <c r="F8183" s="228">
        <v>6810</v>
      </c>
      <c r="G8183" s="228">
        <v>172</v>
      </c>
      <c r="H8183" s="228">
        <v>565</v>
      </c>
      <c r="I8183" s="228">
        <v>308688.5</v>
      </c>
      <c r="J8183" s="228">
        <v>41226.5</v>
      </c>
      <c r="K8183" s="228">
        <v>7759</v>
      </c>
      <c r="L8183" s="228">
        <v>414448.4</v>
      </c>
    </row>
    <row r="8184" spans="1:12">
      <c r="A8184" s="228">
        <v>2013</v>
      </c>
      <c r="B8184" s="228" t="s">
        <v>195</v>
      </c>
      <c r="C8184" s="228" t="s">
        <v>68</v>
      </c>
      <c r="D8184" s="228" t="s">
        <v>206</v>
      </c>
      <c r="E8184" s="228">
        <v>5</v>
      </c>
      <c r="F8184" s="228">
        <v>6922</v>
      </c>
      <c r="G8184" s="228">
        <v>102</v>
      </c>
      <c r="H8184" s="228">
        <v>121</v>
      </c>
      <c r="I8184" s="228">
        <v>106914.55</v>
      </c>
      <c r="J8184" s="228">
        <v>15565.57</v>
      </c>
      <c r="K8184" s="228">
        <v>850</v>
      </c>
      <c r="L8184" s="228">
        <v>158919.07999999999</v>
      </c>
    </row>
    <row r="8185" spans="1:12">
      <c r="A8185" s="228">
        <v>2013</v>
      </c>
      <c r="B8185" s="228" t="s">
        <v>195</v>
      </c>
      <c r="C8185" s="228" t="s">
        <v>68</v>
      </c>
      <c r="D8185" s="228" t="s">
        <v>206</v>
      </c>
      <c r="E8185" s="228">
        <v>10</v>
      </c>
      <c r="F8185" s="228">
        <v>6335</v>
      </c>
      <c r="G8185" s="228">
        <v>61</v>
      </c>
      <c r="H8185" s="228">
        <v>197</v>
      </c>
      <c r="I8185" s="228">
        <v>97244.85</v>
      </c>
      <c r="J8185" s="228">
        <v>17563.419999999998</v>
      </c>
      <c r="K8185" s="228">
        <v>48789</v>
      </c>
      <c r="L8185" s="228">
        <v>198041.09</v>
      </c>
    </row>
    <row r="8186" spans="1:12">
      <c r="A8186" s="228">
        <v>2013</v>
      </c>
      <c r="B8186" s="228" t="s">
        <v>195</v>
      </c>
      <c r="C8186" s="228" t="s">
        <v>68</v>
      </c>
      <c r="D8186" s="228" t="s">
        <v>206</v>
      </c>
      <c r="E8186" s="228">
        <v>15</v>
      </c>
      <c r="F8186" s="228">
        <v>6600</v>
      </c>
      <c r="G8186" s="228">
        <v>176</v>
      </c>
      <c r="H8186" s="228">
        <v>387</v>
      </c>
      <c r="I8186" s="228">
        <v>346967.05</v>
      </c>
      <c r="J8186" s="228">
        <v>47804.18</v>
      </c>
      <c r="K8186" s="228">
        <v>19973</v>
      </c>
      <c r="L8186" s="228">
        <v>509679.24</v>
      </c>
    </row>
    <row r="8187" spans="1:12">
      <c r="A8187" s="228">
        <v>2013</v>
      </c>
      <c r="B8187" s="228" t="s">
        <v>195</v>
      </c>
      <c r="C8187" s="228" t="s">
        <v>68</v>
      </c>
      <c r="D8187" s="228" t="s">
        <v>206</v>
      </c>
      <c r="E8187" s="228">
        <v>20</v>
      </c>
      <c r="F8187" s="228">
        <v>6011</v>
      </c>
      <c r="G8187" s="228">
        <v>284</v>
      </c>
      <c r="H8187" s="228">
        <v>550</v>
      </c>
      <c r="I8187" s="228">
        <v>387407.1</v>
      </c>
      <c r="J8187" s="228">
        <v>68657.11</v>
      </c>
      <c r="K8187" s="228">
        <v>25175</v>
      </c>
      <c r="L8187" s="228">
        <v>617073.74</v>
      </c>
    </row>
    <row r="8188" spans="1:12">
      <c r="A8188" s="228">
        <v>2013</v>
      </c>
      <c r="B8188" s="228" t="s">
        <v>195</v>
      </c>
      <c r="C8188" s="228" t="s">
        <v>68</v>
      </c>
      <c r="D8188" s="228" t="s">
        <v>206</v>
      </c>
      <c r="E8188" s="228">
        <v>25</v>
      </c>
      <c r="F8188" s="228">
        <v>7351</v>
      </c>
      <c r="G8188" s="228">
        <v>268</v>
      </c>
      <c r="H8188" s="228">
        <v>675</v>
      </c>
      <c r="I8188" s="228">
        <v>492755.95</v>
      </c>
      <c r="J8188" s="228">
        <v>130981.31</v>
      </c>
      <c r="K8188" s="228">
        <v>37214</v>
      </c>
      <c r="L8188" s="228">
        <v>860887</v>
      </c>
    </row>
    <row r="8189" spans="1:12">
      <c r="A8189" s="228">
        <v>2013</v>
      </c>
      <c r="B8189" s="228" t="s">
        <v>195</v>
      </c>
      <c r="C8189" s="228" t="s">
        <v>68</v>
      </c>
      <c r="D8189" s="228" t="s">
        <v>206</v>
      </c>
      <c r="E8189" s="228">
        <v>30</v>
      </c>
      <c r="F8189" s="228">
        <v>10085</v>
      </c>
      <c r="G8189" s="228">
        <v>577</v>
      </c>
      <c r="H8189" s="228">
        <v>1670</v>
      </c>
      <c r="I8189" s="228">
        <v>1329750.56</v>
      </c>
      <c r="J8189" s="228">
        <v>299350.90999999997</v>
      </c>
      <c r="K8189" s="228">
        <v>74265</v>
      </c>
      <c r="L8189" s="228">
        <v>2115656.38</v>
      </c>
    </row>
    <row r="8190" spans="1:12">
      <c r="A8190" s="228">
        <v>2013</v>
      </c>
      <c r="B8190" s="228" t="s">
        <v>195</v>
      </c>
      <c r="C8190" s="228" t="s">
        <v>68</v>
      </c>
      <c r="D8190" s="228" t="s">
        <v>206</v>
      </c>
      <c r="E8190" s="228">
        <v>35</v>
      </c>
      <c r="F8190" s="228">
        <v>8948</v>
      </c>
      <c r="G8190" s="228">
        <v>513</v>
      </c>
      <c r="H8190" s="228">
        <v>1291</v>
      </c>
      <c r="I8190" s="228">
        <v>1068970.1100000001</v>
      </c>
      <c r="J8190" s="228">
        <v>253988.93</v>
      </c>
      <c r="K8190" s="228">
        <v>89043</v>
      </c>
      <c r="L8190" s="228">
        <v>1904814.02</v>
      </c>
    </row>
    <row r="8191" spans="1:12">
      <c r="A8191" s="228">
        <v>2013</v>
      </c>
      <c r="B8191" s="228" t="s">
        <v>195</v>
      </c>
      <c r="C8191" s="228" t="s">
        <v>68</v>
      </c>
      <c r="D8191" s="228" t="s">
        <v>206</v>
      </c>
      <c r="E8191" s="228">
        <v>40</v>
      </c>
      <c r="F8191" s="228">
        <v>9248</v>
      </c>
      <c r="G8191" s="228">
        <v>557</v>
      </c>
      <c r="H8191" s="228">
        <v>1122</v>
      </c>
      <c r="I8191" s="228">
        <v>947714.17</v>
      </c>
      <c r="J8191" s="228">
        <v>199707.41</v>
      </c>
      <c r="K8191" s="228">
        <v>81859</v>
      </c>
      <c r="L8191" s="228">
        <v>1631148.81</v>
      </c>
    </row>
    <row r="8192" spans="1:12">
      <c r="A8192" s="228">
        <v>2013</v>
      </c>
      <c r="B8192" s="228" t="s">
        <v>195</v>
      </c>
      <c r="C8192" s="228" t="s">
        <v>68</v>
      </c>
      <c r="D8192" s="228" t="s">
        <v>206</v>
      </c>
      <c r="E8192" s="228">
        <v>45</v>
      </c>
      <c r="F8192" s="228">
        <v>8467</v>
      </c>
      <c r="G8192" s="228">
        <v>456</v>
      </c>
      <c r="H8192" s="228">
        <v>1059</v>
      </c>
      <c r="I8192" s="228">
        <v>857396.72</v>
      </c>
      <c r="J8192" s="228">
        <v>191899.04</v>
      </c>
      <c r="K8192" s="228">
        <v>108944</v>
      </c>
      <c r="L8192" s="228">
        <v>1538159.51</v>
      </c>
    </row>
    <row r="8193" spans="1:12">
      <c r="A8193" s="228">
        <v>2013</v>
      </c>
      <c r="B8193" s="228" t="s">
        <v>195</v>
      </c>
      <c r="C8193" s="228" t="s">
        <v>68</v>
      </c>
      <c r="D8193" s="228" t="s">
        <v>206</v>
      </c>
      <c r="E8193" s="228">
        <v>50</v>
      </c>
      <c r="F8193" s="228">
        <v>8647</v>
      </c>
      <c r="G8193" s="228">
        <v>658</v>
      </c>
      <c r="H8193" s="228">
        <v>1219</v>
      </c>
      <c r="I8193" s="228">
        <v>1009010.48</v>
      </c>
      <c r="J8193" s="228">
        <v>212389.3</v>
      </c>
      <c r="K8193" s="228">
        <v>179794</v>
      </c>
      <c r="L8193" s="228">
        <v>1844038.95</v>
      </c>
    </row>
    <row r="8194" spans="1:12">
      <c r="A8194" s="228">
        <v>2013</v>
      </c>
      <c r="B8194" s="228" t="s">
        <v>195</v>
      </c>
      <c r="C8194" s="228" t="s">
        <v>68</v>
      </c>
      <c r="D8194" s="228" t="s">
        <v>206</v>
      </c>
      <c r="E8194" s="228">
        <v>55</v>
      </c>
      <c r="F8194" s="228">
        <v>7874</v>
      </c>
      <c r="G8194" s="228">
        <v>496</v>
      </c>
      <c r="H8194" s="228">
        <v>1065</v>
      </c>
      <c r="I8194" s="228">
        <v>868653.88</v>
      </c>
      <c r="J8194" s="228">
        <v>214782.87</v>
      </c>
      <c r="K8194" s="228">
        <v>212067.25</v>
      </c>
      <c r="L8194" s="228">
        <v>1694570.22</v>
      </c>
    </row>
    <row r="8195" spans="1:12">
      <c r="A8195" s="228">
        <v>2013</v>
      </c>
      <c r="B8195" s="228" t="s">
        <v>195</v>
      </c>
      <c r="C8195" s="228" t="s">
        <v>68</v>
      </c>
      <c r="D8195" s="228" t="s">
        <v>206</v>
      </c>
      <c r="E8195" s="228">
        <v>60</v>
      </c>
      <c r="F8195" s="228">
        <v>7123</v>
      </c>
      <c r="G8195" s="228">
        <v>789</v>
      </c>
      <c r="H8195" s="228">
        <v>1575</v>
      </c>
      <c r="I8195" s="228">
        <v>1246447.45</v>
      </c>
      <c r="J8195" s="228">
        <v>230062.57</v>
      </c>
      <c r="K8195" s="228">
        <v>425670.8</v>
      </c>
      <c r="L8195" s="228">
        <v>2350888.2000000002</v>
      </c>
    </row>
    <row r="8196" spans="1:12">
      <c r="A8196" s="228">
        <v>2013</v>
      </c>
      <c r="B8196" s="228" t="s">
        <v>195</v>
      </c>
      <c r="C8196" s="228" t="s">
        <v>68</v>
      </c>
      <c r="D8196" s="228" t="s">
        <v>206</v>
      </c>
      <c r="E8196" s="228">
        <v>65</v>
      </c>
      <c r="F8196" s="228">
        <v>5622</v>
      </c>
      <c r="G8196" s="228">
        <v>814</v>
      </c>
      <c r="H8196" s="228">
        <v>1678</v>
      </c>
      <c r="I8196" s="228">
        <v>1245914.6599999999</v>
      </c>
      <c r="J8196" s="228">
        <v>262537.17</v>
      </c>
      <c r="K8196" s="228">
        <v>431475.25</v>
      </c>
      <c r="L8196" s="228">
        <v>2348731.27</v>
      </c>
    </row>
    <row r="8197" spans="1:12">
      <c r="A8197" s="228">
        <v>2013</v>
      </c>
      <c r="B8197" s="228" t="s">
        <v>195</v>
      </c>
      <c r="C8197" s="228" t="s">
        <v>68</v>
      </c>
      <c r="D8197" s="228" t="s">
        <v>206</v>
      </c>
      <c r="E8197" s="228">
        <v>70</v>
      </c>
      <c r="F8197" s="228">
        <v>3485</v>
      </c>
      <c r="G8197" s="228">
        <v>530</v>
      </c>
      <c r="H8197" s="228">
        <v>1163</v>
      </c>
      <c r="I8197" s="228">
        <v>1003048</v>
      </c>
      <c r="J8197" s="228">
        <v>206586.98</v>
      </c>
      <c r="K8197" s="228">
        <v>287603.55</v>
      </c>
      <c r="L8197" s="228">
        <v>1756600.81</v>
      </c>
    </row>
    <row r="8198" spans="1:12">
      <c r="A8198" s="228">
        <v>2013</v>
      </c>
      <c r="B8198" s="228" t="s">
        <v>195</v>
      </c>
      <c r="C8198" s="228" t="s">
        <v>68</v>
      </c>
      <c r="D8198" s="228" t="s">
        <v>206</v>
      </c>
      <c r="E8198" s="228">
        <v>75</v>
      </c>
      <c r="F8198" s="228">
        <v>2253</v>
      </c>
      <c r="G8198" s="228">
        <v>597</v>
      </c>
      <c r="H8198" s="228">
        <v>1606</v>
      </c>
      <c r="I8198" s="228">
        <v>1137154.6200000001</v>
      </c>
      <c r="J8198" s="228">
        <v>187682.99</v>
      </c>
      <c r="K8198" s="228">
        <v>290417.25</v>
      </c>
      <c r="L8198" s="228">
        <v>1825660.74</v>
      </c>
    </row>
    <row r="8199" spans="1:12">
      <c r="A8199" s="228">
        <v>2013</v>
      </c>
      <c r="B8199" s="228" t="s">
        <v>195</v>
      </c>
      <c r="C8199" s="228" t="s">
        <v>68</v>
      </c>
      <c r="D8199" s="228" t="s">
        <v>206</v>
      </c>
      <c r="E8199" s="228">
        <v>80</v>
      </c>
      <c r="F8199" s="228">
        <v>1527</v>
      </c>
      <c r="G8199" s="228">
        <v>332</v>
      </c>
      <c r="H8199" s="228">
        <v>1517</v>
      </c>
      <c r="I8199" s="228">
        <v>908569.11</v>
      </c>
      <c r="J8199" s="228">
        <v>138804.29999999999</v>
      </c>
      <c r="K8199" s="228">
        <v>132510</v>
      </c>
      <c r="L8199" s="228">
        <v>1273514.67</v>
      </c>
    </row>
    <row r="8200" spans="1:12">
      <c r="A8200" s="228">
        <v>2013</v>
      </c>
      <c r="B8200" s="228" t="s">
        <v>195</v>
      </c>
      <c r="C8200" s="228" t="s">
        <v>68</v>
      </c>
      <c r="D8200" s="228" t="s">
        <v>206</v>
      </c>
      <c r="E8200" s="228">
        <v>85</v>
      </c>
      <c r="F8200" s="228">
        <v>972</v>
      </c>
      <c r="G8200" s="228">
        <v>253</v>
      </c>
      <c r="H8200" s="228">
        <v>1204</v>
      </c>
      <c r="I8200" s="228">
        <v>624790.04</v>
      </c>
      <c r="J8200" s="228">
        <v>86691.31</v>
      </c>
      <c r="K8200" s="228">
        <v>47881</v>
      </c>
      <c r="L8200" s="228">
        <v>817722.98</v>
      </c>
    </row>
    <row r="8201" spans="1:12">
      <c r="A8201" s="228">
        <v>2013</v>
      </c>
      <c r="B8201" s="228" t="s">
        <v>195</v>
      </c>
      <c r="C8201" s="228" t="s">
        <v>68</v>
      </c>
      <c r="D8201" s="228" t="s">
        <v>206</v>
      </c>
      <c r="E8201" s="228">
        <v>90</v>
      </c>
      <c r="F8201" s="228">
        <v>410</v>
      </c>
      <c r="G8201" s="228">
        <v>69</v>
      </c>
      <c r="H8201" s="228">
        <v>597</v>
      </c>
      <c r="I8201" s="228">
        <v>308249.09999999998</v>
      </c>
      <c r="J8201" s="228">
        <v>28031.45</v>
      </c>
      <c r="K8201" s="228">
        <v>3110</v>
      </c>
      <c r="L8201" s="228">
        <v>349032.6</v>
      </c>
    </row>
    <row r="8202" spans="1:12">
      <c r="A8202" s="228">
        <v>2013</v>
      </c>
      <c r="B8202" s="228" t="s">
        <v>195</v>
      </c>
      <c r="C8202" s="228" t="s">
        <v>68</v>
      </c>
      <c r="D8202" s="228" t="s">
        <v>206</v>
      </c>
      <c r="E8202" s="228">
        <v>95</v>
      </c>
      <c r="F8202" s="228">
        <v>114</v>
      </c>
      <c r="G8202" s="228">
        <v>13</v>
      </c>
      <c r="H8202" s="228">
        <v>185</v>
      </c>
      <c r="I8202" s="228">
        <v>97499.5</v>
      </c>
      <c r="J8202" s="228">
        <v>12393.42</v>
      </c>
      <c r="K8202" s="228">
        <v>11440</v>
      </c>
      <c r="L8202" s="228">
        <v>129311.44</v>
      </c>
    </row>
    <row r="8203" spans="1:12">
      <c r="A8203" s="228">
        <v>2013</v>
      </c>
      <c r="B8203" s="228" t="s">
        <v>195</v>
      </c>
      <c r="C8203" s="228" t="s">
        <v>67</v>
      </c>
      <c r="D8203" s="228" t="s">
        <v>205</v>
      </c>
      <c r="E8203" s="228">
        <v>0</v>
      </c>
      <c r="F8203" s="228">
        <v>3370</v>
      </c>
      <c r="G8203" s="228">
        <v>65</v>
      </c>
      <c r="H8203" s="228">
        <v>151</v>
      </c>
      <c r="I8203" s="228">
        <v>105270.8</v>
      </c>
      <c r="J8203" s="228">
        <v>26927.09</v>
      </c>
      <c r="K8203" s="228">
        <v>50832</v>
      </c>
      <c r="L8203" s="228">
        <v>203528.06</v>
      </c>
    </row>
    <row r="8204" spans="1:12">
      <c r="A8204" s="228">
        <v>2013</v>
      </c>
      <c r="B8204" s="228" t="s">
        <v>195</v>
      </c>
      <c r="C8204" s="228" t="s">
        <v>67</v>
      </c>
      <c r="D8204" s="228" t="s">
        <v>205</v>
      </c>
      <c r="E8204" s="228">
        <v>5</v>
      </c>
      <c r="F8204" s="228">
        <v>3368</v>
      </c>
      <c r="G8204" s="228">
        <v>41</v>
      </c>
      <c r="H8204" s="228">
        <v>49</v>
      </c>
      <c r="I8204" s="228">
        <v>51862</v>
      </c>
      <c r="J8204" s="228">
        <v>9384.18</v>
      </c>
      <c r="K8204" s="228">
        <v>200</v>
      </c>
      <c r="L8204" s="228">
        <v>70415.149999999994</v>
      </c>
    </row>
    <row r="8205" spans="1:12">
      <c r="A8205" s="228">
        <v>2013</v>
      </c>
      <c r="B8205" s="228" t="s">
        <v>195</v>
      </c>
      <c r="C8205" s="228" t="s">
        <v>67</v>
      </c>
      <c r="D8205" s="228" t="s">
        <v>205</v>
      </c>
      <c r="E8205" s="228">
        <v>10</v>
      </c>
      <c r="F8205" s="228">
        <v>3134</v>
      </c>
      <c r="G8205" s="228">
        <v>25</v>
      </c>
      <c r="H8205" s="228">
        <v>69</v>
      </c>
      <c r="I8205" s="228">
        <v>45710.5</v>
      </c>
      <c r="J8205" s="228">
        <v>4953.12</v>
      </c>
      <c r="K8205" s="228">
        <v>33127</v>
      </c>
      <c r="L8205" s="228">
        <v>95676.19</v>
      </c>
    </row>
    <row r="8206" spans="1:12">
      <c r="A8206" s="228">
        <v>2013</v>
      </c>
      <c r="B8206" s="228" t="s">
        <v>195</v>
      </c>
      <c r="C8206" s="228" t="s">
        <v>67</v>
      </c>
      <c r="D8206" s="228" t="s">
        <v>205</v>
      </c>
      <c r="E8206" s="228">
        <v>15</v>
      </c>
      <c r="F8206" s="228">
        <v>3297</v>
      </c>
      <c r="G8206" s="228">
        <v>51</v>
      </c>
      <c r="H8206" s="228">
        <v>89</v>
      </c>
      <c r="I8206" s="228">
        <v>102024.75</v>
      </c>
      <c r="J8206" s="228">
        <v>27099.7</v>
      </c>
      <c r="K8206" s="228">
        <v>8483</v>
      </c>
      <c r="L8206" s="228">
        <v>152712.35</v>
      </c>
    </row>
    <row r="8207" spans="1:12">
      <c r="A8207" s="228">
        <v>2013</v>
      </c>
      <c r="B8207" s="228" t="s">
        <v>195</v>
      </c>
      <c r="C8207" s="228" t="s">
        <v>67</v>
      </c>
      <c r="D8207" s="228" t="s">
        <v>205</v>
      </c>
      <c r="E8207" s="228">
        <v>20</v>
      </c>
      <c r="F8207" s="228">
        <v>2524</v>
      </c>
      <c r="G8207" s="228">
        <v>42</v>
      </c>
      <c r="H8207" s="228">
        <v>56</v>
      </c>
      <c r="I8207" s="228">
        <v>78027.7</v>
      </c>
      <c r="J8207" s="228">
        <v>19711.22</v>
      </c>
      <c r="K8207" s="228">
        <v>9529</v>
      </c>
      <c r="L8207" s="228">
        <v>128320.32000000001</v>
      </c>
    </row>
    <row r="8208" spans="1:12">
      <c r="A8208" s="228">
        <v>2013</v>
      </c>
      <c r="B8208" s="228" t="s">
        <v>195</v>
      </c>
      <c r="C8208" s="228" t="s">
        <v>67</v>
      </c>
      <c r="D8208" s="228" t="s">
        <v>205</v>
      </c>
      <c r="E8208" s="228">
        <v>25</v>
      </c>
      <c r="F8208" s="228">
        <v>2612</v>
      </c>
      <c r="G8208" s="228">
        <v>45</v>
      </c>
      <c r="H8208" s="228">
        <v>59</v>
      </c>
      <c r="I8208" s="228">
        <v>61650</v>
      </c>
      <c r="J8208" s="228">
        <v>26696.57</v>
      </c>
      <c r="K8208" s="228">
        <v>49902.2</v>
      </c>
      <c r="L8208" s="228">
        <v>162605.42000000001</v>
      </c>
    </row>
    <row r="8209" spans="1:12">
      <c r="A8209" s="228">
        <v>2013</v>
      </c>
      <c r="B8209" s="228" t="s">
        <v>195</v>
      </c>
      <c r="C8209" s="228" t="s">
        <v>67</v>
      </c>
      <c r="D8209" s="228" t="s">
        <v>205</v>
      </c>
      <c r="E8209" s="228">
        <v>30</v>
      </c>
      <c r="F8209" s="228">
        <v>3602</v>
      </c>
      <c r="G8209" s="228">
        <v>86</v>
      </c>
      <c r="H8209" s="228">
        <v>173</v>
      </c>
      <c r="I8209" s="228">
        <v>149809.15</v>
      </c>
      <c r="J8209" s="228">
        <v>37115.97</v>
      </c>
      <c r="K8209" s="228">
        <v>17213</v>
      </c>
      <c r="L8209" s="228">
        <v>248532.68</v>
      </c>
    </row>
    <row r="8210" spans="1:12">
      <c r="A8210" s="228">
        <v>2013</v>
      </c>
      <c r="B8210" s="228" t="s">
        <v>195</v>
      </c>
      <c r="C8210" s="228" t="s">
        <v>67</v>
      </c>
      <c r="D8210" s="228" t="s">
        <v>205</v>
      </c>
      <c r="E8210" s="228">
        <v>35</v>
      </c>
      <c r="F8210" s="228">
        <v>3524</v>
      </c>
      <c r="G8210" s="228">
        <v>85</v>
      </c>
      <c r="H8210" s="228">
        <v>154</v>
      </c>
      <c r="I8210" s="228">
        <v>154934.15</v>
      </c>
      <c r="J8210" s="228">
        <v>32891.97</v>
      </c>
      <c r="K8210" s="228">
        <v>52581</v>
      </c>
      <c r="L8210" s="228">
        <v>288968.46999999997</v>
      </c>
    </row>
    <row r="8211" spans="1:12">
      <c r="A8211" s="228">
        <v>2013</v>
      </c>
      <c r="B8211" s="228" t="s">
        <v>195</v>
      </c>
      <c r="C8211" s="228" t="s">
        <v>67</v>
      </c>
      <c r="D8211" s="228" t="s">
        <v>205</v>
      </c>
      <c r="E8211" s="228">
        <v>40</v>
      </c>
      <c r="F8211" s="228">
        <v>3696</v>
      </c>
      <c r="G8211" s="228">
        <v>98</v>
      </c>
      <c r="H8211" s="228">
        <v>172</v>
      </c>
      <c r="I8211" s="228">
        <v>177773.2</v>
      </c>
      <c r="J8211" s="228">
        <v>57704.17</v>
      </c>
      <c r="K8211" s="228">
        <v>37390</v>
      </c>
      <c r="L8211" s="228">
        <v>332202.27</v>
      </c>
    </row>
    <row r="8212" spans="1:12">
      <c r="A8212" s="228">
        <v>2013</v>
      </c>
      <c r="B8212" s="228" t="s">
        <v>195</v>
      </c>
      <c r="C8212" s="228" t="s">
        <v>67</v>
      </c>
      <c r="D8212" s="228" t="s">
        <v>205</v>
      </c>
      <c r="E8212" s="228">
        <v>45</v>
      </c>
      <c r="F8212" s="228">
        <v>3587</v>
      </c>
      <c r="G8212" s="228">
        <v>123</v>
      </c>
      <c r="H8212" s="228">
        <v>207</v>
      </c>
      <c r="I8212" s="228">
        <v>201892</v>
      </c>
      <c r="J8212" s="228">
        <v>58957.919999999998</v>
      </c>
      <c r="K8212" s="228">
        <v>44821.82</v>
      </c>
      <c r="L8212" s="228">
        <v>359542.85</v>
      </c>
    </row>
    <row r="8213" spans="1:12">
      <c r="A8213" s="228">
        <v>2013</v>
      </c>
      <c r="B8213" s="228" t="s">
        <v>195</v>
      </c>
      <c r="C8213" s="228" t="s">
        <v>67</v>
      </c>
      <c r="D8213" s="228" t="s">
        <v>205</v>
      </c>
      <c r="E8213" s="228">
        <v>50</v>
      </c>
      <c r="F8213" s="228">
        <v>3831</v>
      </c>
      <c r="G8213" s="228">
        <v>183</v>
      </c>
      <c r="H8213" s="228">
        <v>509</v>
      </c>
      <c r="I8213" s="228">
        <v>472936.85</v>
      </c>
      <c r="J8213" s="228">
        <v>95092.66</v>
      </c>
      <c r="K8213" s="228">
        <v>146645</v>
      </c>
      <c r="L8213" s="228">
        <v>841552.78</v>
      </c>
    </row>
    <row r="8214" spans="1:12">
      <c r="A8214" s="228">
        <v>2013</v>
      </c>
      <c r="B8214" s="228" t="s">
        <v>195</v>
      </c>
      <c r="C8214" s="228" t="s">
        <v>67</v>
      </c>
      <c r="D8214" s="228" t="s">
        <v>205</v>
      </c>
      <c r="E8214" s="228">
        <v>55</v>
      </c>
      <c r="F8214" s="228">
        <v>3351</v>
      </c>
      <c r="G8214" s="228">
        <v>212</v>
      </c>
      <c r="H8214" s="228">
        <v>397</v>
      </c>
      <c r="I8214" s="228">
        <v>397667.85</v>
      </c>
      <c r="J8214" s="228">
        <v>116924.78</v>
      </c>
      <c r="K8214" s="228">
        <v>114402</v>
      </c>
      <c r="L8214" s="228">
        <v>733921.76</v>
      </c>
    </row>
    <row r="8215" spans="1:12">
      <c r="A8215" s="228">
        <v>2013</v>
      </c>
      <c r="B8215" s="228" t="s">
        <v>195</v>
      </c>
      <c r="C8215" s="228" t="s">
        <v>67</v>
      </c>
      <c r="D8215" s="228" t="s">
        <v>205</v>
      </c>
      <c r="E8215" s="228">
        <v>60</v>
      </c>
      <c r="F8215" s="228">
        <v>2782</v>
      </c>
      <c r="G8215" s="228">
        <v>243</v>
      </c>
      <c r="H8215" s="228">
        <v>651</v>
      </c>
      <c r="I8215" s="228">
        <v>669440.75</v>
      </c>
      <c r="J8215" s="228">
        <v>132371.09</v>
      </c>
      <c r="K8215" s="228">
        <v>197452</v>
      </c>
      <c r="L8215" s="228">
        <v>1135754.46</v>
      </c>
    </row>
    <row r="8216" spans="1:12">
      <c r="A8216" s="228">
        <v>2013</v>
      </c>
      <c r="B8216" s="228" t="s">
        <v>195</v>
      </c>
      <c r="C8216" s="228" t="s">
        <v>67</v>
      </c>
      <c r="D8216" s="228" t="s">
        <v>205</v>
      </c>
      <c r="E8216" s="228">
        <v>65</v>
      </c>
      <c r="F8216" s="228">
        <v>1814</v>
      </c>
      <c r="G8216" s="228">
        <v>183</v>
      </c>
      <c r="H8216" s="228">
        <v>546</v>
      </c>
      <c r="I8216" s="228">
        <v>549520.54</v>
      </c>
      <c r="J8216" s="228">
        <v>120216.14</v>
      </c>
      <c r="K8216" s="228">
        <v>137078</v>
      </c>
      <c r="L8216" s="228">
        <v>899144.68</v>
      </c>
    </row>
    <row r="8217" spans="1:12">
      <c r="A8217" s="228">
        <v>2013</v>
      </c>
      <c r="B8217" s="228" t="s">
        <v>195</v>
      </c>
      <c r="C8217" s="228" t="s">
        <v>67</v>
      </c>
      <c r="D8217" s="228" t="s">
        <v>205</v>
      </c>
      <c r="E8217" s="228">
        <v>70</v>
      </c>
      <c r="F8217" s="228">
        <v>976</v>
      </c>
      <c r="G8217" s="228">
        <v>149</v>
      </c>
      <c r="H8217" s="228">
        <v>421</v>
      </c>
      <c r="I8217" s="228">
        <v>394076.75</v>
      </c>
      <c r="J8217" s="228">
        <v>96147.23</v>
      </c>
      <c r="K8217" s="228">
        <v>171005</v>
      </c>
      <c r="L8217" s="228">
        <v>685544.2</v>
      </c>
    </row>
    <row r="8218" spans="1:12">
      <c r="A8218" s="228">
        <v>2013</v>
      </c>
      <c r="B8218" s="228" t="s">
        <v>195</v>
      </c>
      <c r="C8218" s="228" t="s">
        <v>67</v>
      </c>
      <c r="D8218" s="228" t="s">
        <v>205</v>
      </c>
      <c r="E8218" s="228">
        <v>75</v>
      </c>
      <c r="F8218" s="228">
        <v>419</v>
      </c>
      <c r="G8218" s="228">
        <v>59</v>
      </c>
      <c r="H8218" s="228">
        <v>328</v>
      </c>
      <c r="I8218" s="228">
        <v>316684.40000000002</v>
      </c>
      <c r="J8218" s="228">
        <v>58210.13</v>
      </c>
      <c r="K8218" s="228">
        <v>26697.5</v>
      </c>
      <c r="L8218" s="228">
        <v>416021.59</v>
      </c>
    </row>
    <row r="8219" spans="1:12">
      <c r="A8219" s="228">
        <v>2013</v>
      </c>
      <c r="B8219" s="228" t="s">
        <v>195</v>
      </c>
      <c r="C8219" s="228" t="s">
        <v>67</v>
      </c>
      <c r="D8219" s="228" t="s">
        <v>205</v>
      </c>
      <c r="E8219" s="228">
        <v>80</v>
      </c>
      <c r="F8219" s="228">
        <v>182</v>
      </c>
      <c r="G8219" s="228">
        <v>23</v>
      </c>
      <c r="H8219" s="228">
        <v>76</v>
      </c>
      <c r="I8219" s="228">
        <v>53318.83</v>
      </c>
      <c r="J8219" s="228">
        <v>12161.7</v>
      </c>
      <c r="K8219" s="228">
        <v>12218</v>
      </c>
      <c r="L8219" s="228">
        <v>85880.18</v>
      </c>
    </row>
    <row r="8220" spans="1:12">
      <c r="A8220" s="228">
        <v>2013</v>
      </c>
      <c r="B8220" s="228" t="s">
        <v>195</v>
      </c>
      <c r="C8220" s="228" t="s">
        <v>67</v>
      </c>
      <c r="D8220" s="228" t="s">
        <v>205</v>
      </c>
      <c r="E8220" s="228">
        <v>85</v>
      </c>
      <c r="F8220" s="228">
        <v>77</v>
      </c>
      <c r="G8220" s="228">
        <v>14</v>
      </c>
      <c r="H8220" s="228">
        <v>55</v>
      </c>
      <c r="I8220" s="228">
        <v>71775.070000000007</v>
      </c>
      <c r="J8220" s="228">
        <v>8281.5300000000007</v>
      </c>
      <c r="K8220" s="228">
        <v>14345</v>
      </c>
      <c r="L8220" s="228">
        <v>96877.95</v>
      </c>
    </row>
    <row r="8221" spans="1:12">
      <c r="A8221" s="228">
        <v>2013</v>
      </c>
      <c r="B8221" s="228" t="s">
        <v>195</v>
      </c>
      <c r="C8221" s="228" t="s">
        <v>67</v>
      </c>
      <c r="D8221" s="228" t="s">
        <v>205</v>
      </c>
      <c r="E8221" s="228">
        <v>90</v>
      </c>
      <c r="F8221" s="228">
        <v>8</v>
      </c>
      <c r="G8221" s="228">
        <v>3</v>
      </c>
      <c r="H8221" s="228">
        <v>44</v>
      </c>
      <c r="I8221" s="228">
        <v>27850</v>
      </c>
      <c r="J8221" s="228">
        <v>1310</v>
      </c>
      <c r="K8221" s="228">
        <v>0</v>
      </c>
      <c r="L8221" s="228">
        <v>29160</v>
      </c>
    </row>
    <row r="8222" spans="1:12">
      <c r="A8222" s="228">
        <v>2013</v>
      </c>
      <c r="B8222" s="228" t="s">
        <v>195</v>
      </c>
      <c r="C8222" s="228" t="s">
        <v>67</v>
      </c>
      <c r="D8222" s="228" t="s">
        <v>205</v>
      </c>
      <c r="E8222" s="228">
        <v>95</v>
      </c>
      <c r="F8222" s="228">
        <v>1</v>
      </c>
      <c r="G8222" s="228">
        <v>0</v>
      </c>
      <c r="H8222" s="228">
        <v>0</v>
      </c>
      <c r="I8222" s="228">
        <v>0</v>
      </c>
      <c r="J8222" s="228">
        <v>0</v>
      </c>
      <c r="K8222" s="228">
        <v>0</v>
      </c>
      <c r="L8222" s="228">
        <v>0</v>
      </c>
    </row>
    <row r="8223" spans="1:12">
      <c r="A8223" s="228">
        <v>2013</v>
      </c>
      <c r="B8223" s="228" t="s">
        <v>195</v>
      </c>
      <c r="C8223" s="228" t="s">
        <v>67</v>
      </c>
      <c r="D8223" s="228" t="s">
        <v>206</v>
      </c>
      <c r="E8223" s="228">
        <v>0</v>
      </c>
      <c r="F8223" s="228">
        <v>3262</v>
      </c>
      <c r="G8223" s="228">
        <v>40</v>
      </c>
      <c r="H8223" s="228">
        <v>132</v>
      </c>
      <c r="I8223" s="228">
        <v>83682</v>
      </c>
      <c r="J8223" s="228">
        <v>18546.990000000002</v>
      </c>
      <c r="K8223" s="228">
        <v>2941</v>
      </c>
      <c r="L8223" s="228">
        <v>117537.01</v>
      </c>
    </row>
    <row r="8224" spans="1:12">
      <c r="A8224" s="228">
        <v>2013</v>
      </c>
      <c r="B8224" s="228" t="s">
        <v>195</v>
      </c>
      <c r="C8224" s="228" t="s">
        <v>67</v>
      </c>
      <c r="D8224" s="228" t="s">
        <v>206</v>
      </c>
      <c r="E8224" s="228">
        <v>5</v>
      </c>
      <c r="F8224" s="228">
        <v>3172</v>
      </c>
      <c r="G8224" s="228">
        <v>19</v>
      </c>
      <c r="H8224" s="228">
        <v>23</v>
      </c>
      <c r="I8224" s="228">
        <v>19883.5</v>
      </c>
      <c r="J8224" s="228">
        <v>4821.8</v>
      </c>
      <c r="K8224" s="228">
        <v>9246</v>
      </c>
      <c r="L8224" s="228">
        <v>40002.050000000003</v>
      </c>
    </row>
    <row r="8225" spans="1:12">
      <c r="A8225" s="228">
        <v>2013</v>
      </c>
      <c r="B8225" s="228" t="s">
        <v>195</v>
      </c>
      <c r="C8225" s="228" t="s">
        <v>67</v>
      </c>
      <c r="D8225" s="228" t="s">
        <v>206</v>
      </c>
      <c r="E8225" s="228">
        <v>10</v>
      </c>
      <c r="F8225" s="228">
        <v>3119</v>
      </c>
      <c r="G8225" s="228">
        <v>23</v>
      </c>
      <c r="H8225" s="228">
        <v>40</v>
      </c>
      <c r="I8225" s="228">
        <v>45308</v>
      </c>
      <c r="J8225" s="228">
        <v>17824.689999999999</v>
      </c>
      <c r="K8225" s="228">
        <v>989</v>
      </c>
      <c r="L8225" s="228">
        <v>70981.039999999994</v>
      </c>
    </row>
    <row r="8226" spans="1:12">
      <c r="A8226" s="228">
        <v>2013</v>
      </c>
      <c r="B8226" s="228" t="s">
        <v>195</v>
      </c>
      <c r="C8226" s="228" t="s">
        <v>67</v>
      </c>
      <c r="D8226" s="228" t="s">
        <v>206</v>
      </c>
      <c r="E8226" s="228">
        <v>15</v>
      </c>
      <c r="F8226" s="228">
        <v>3014</v>
      </c>
      <c r="G8226" s="228">
        <v>67</v>
      </c>
      <c r="H8226" s="228">
        <v>116</v>
      </c>
      <c r="I8226" s="228">
        <v>132864.9</v>
      </c>
      <c r="J8226" s="228">
        <v>58674.400000000001</v>
      </c>
      <c r="K8226" s="228">
        <v>12160</v>
      </c>
      <c r="L8226" s="228">
        <v>229185</v>
      </c>
    </row>
    <row r="8227" spans="1:12">
      <c r="A8227" s="228">
        <v>2013</v>
      </c>
      <c r="B8227" s="228" t="s">
        <v>195</v>
      </c>
      <c r="C8227" s="228" t="s">
        <v>67</v>
      </c>
      <c r="D8227" s="228" t="s">
        <v>206</v>
      </c>
      <c r="E8227" s="228">
        <v>20</v>
      </c>
      <c r="F8227" s="228">
        <v>2855</v>
      </c>
      <c r="G8227" s="228">
        <v>84</v>
      </c>
      <c r="H8227" s="228">
        <v>136</v>
      </c>
      <c r="I8227" s="228">
        <v>129008.37</v>
      </c>
      <c r="J8227" s="228">
        <v>25909.32</v>
      </c>
      <c r="K8227" s="228">
        <v>10879</v>
      </c>
      <c r="L8227" s="228">
        <v>199307.75</v>
      </c>
    </row>
    <row r="8228" spans="1:12">
      <c r="A8228" s="228">
        <v>2013</v>
      </c>
      <c r="B8228" s="228" t="s">
        <v>195</v>
      </c>
      <c r="C8228" s="228" t="s">
        <v>67</v>
      </c>
      <c r="D8228" s="228" t="s">
        <v>206</v>
      </c>
      <c r="E8228" s="228">
        <v>25</v>
      </c>
      <c r="F8228" s="228">
        <v>3493</v>
      </c>
      <c r="G8228" s="228">
        <v>161</v>
      </c>
      <c r="H8228" s="228">
        <v>397</v>
      </c>
      <c r="I8228" s="228">
        <v>354616.75</v>
      </c>
      <c r="J8228" s="228">
        <v>67650.31</v>
      </c>
      <c r="K8228" s="228">
        <v>16403</v>
      </c>
      <c r="L8228" s="228">
        <v>524009.11</v>
      </c>
    </row>
    <row r="8229" spans="1:12">
      <c r="A8229" s="228">
        <v>2013</v>
      </c>
      <c r="B8229" s="228" t="s">
        <v>195</v>
      </c>
      <c r="C8229" s="228" t="s">
        <v>67</v>
      </c>
      <c r="D8229" s="228" t="s">
        <v>206</v>
      </c>
      <c r="E8229" s="228">
        <v>30</v>
      </c>
      <c r="F8229" s="228">
        <v>4412</v>
      </c>
      <c r="G8229" s="228">
        <v>231</v>
      </c>
      <c r="H8229" s="228">
        <v>768</v>
      </c>
      <c r="I8229" s="228">
        <v>654995.68000000005</v>
      </c>
      <c r="J8229" s="228">
        <v>116207.72</v>
      </c>
      <c r="K8229" s="228">
        <v>101577</v>
      </c>
      <c r="L8229" s="228">
        <v>1023707.89</v>
      </c>
    </row>
    <row r="8230" spans="1:12">
      <c r="A8230" s="228">
        <v>2013</v>
      </c>
      <c r="B8230" s="228" t="s">
        <v>195</v>
      </c>
      <c r="C8230" s="228" t="s">
        <v>67</v>
      </c>
      <c r="D8230" s="228" t="s">
        <v>206</v>
      </c>
      <c r="E8230" s="228">
        <v>35</v>
      </c>
      <c r="F8230" s="228">
        <v>3993</v>
      </c>
      <c r="G8230" s="228">
        <v>212</v>
      </c>
      <c r="H8230" s="228">
        <v>483</v>
      </c>
      <c r="I8230" s="228">
        <v>447498.75</v>
      </c>
      <c r="J8230" s="228">
        <v>94598.95</v>
      </c>
      <c r="K8230" s="228">
        <v>42975</v>
      </c>
      <c r="L8230" s="228">
        <v>712870.74</v>
      </c>
    </row>
    <row r="8231" spans="1:12">
      <c r="A8231" s="228">
        <v>2013</v>
      </c>
      <c r="B8231" s="228" t="s">
        <v>195</v>
      </c>
      <c r="C8231" s="228" t="s">
        <v>67</v>
      </c>
      <c r="D8231" s="228" t="s">
        <v>206</v>
      </c>
      <c r="E8231" s="228">
        <v>40</v>
      </c>
      <c r="F8231" s="228">
        <v>3985</v>
      </c>
      <c r="G8231" s="228">
        <v>234</v>
      </c>
      <c r="H8231" s="228">
        <v>470</v>
      </c>
      <c r="I8231" s="228">
        <v>458806.41</v>
      </c>
      <c r="J8231" s="228">
        <v>98213.74</v>
      </c>
      <c r="K8231" s="228">
        <v>49384</v>
      </c>
      <c r="L8231" s="228">
        <v>715227.14</v>
      </c>
    </row>
    <row r="8232" spans="1:12">
      <c r="A8232" s="228">
        <v>2013</v>
      </c>
      <c r="B8232" s="228" t="s">
        <v>195</v>
      </c>
      <c r="C8232" s="228" t="s">
        <v>67</v>
      </c>
      <c r="D8232" s="228" t="s">
        <v>206</v>
      </c>
      <c r="E8232" s="228">
        <v>45</v>
      </c>
      <c r="F8232" s="228">
        <v>3696</v>
      </c>
      <c r="G8232" s="228">
        <v>177</v>
      </c>
      <c r="H8232" s="228">
        <v>336</v>
      </c>
      <c r="I8232" s="228">
        <v>333207.58</v>
      </c>
      <c r="J8232" s="228">
        <v>82849.460000000006</v>
      </c>
      <c r="K8232" s="228">
        <v>132593</v>
      </c>
      <c r="L8232" s="228">
        <v>630699.28</v>
      </c>
    </row>
    <row r="8233" spans="1:12">
      <c r="A8233" s="228">
        <v>2013</v>
      </c>
      <c r="B8233" s="228" t="s">
        <v>195</v>
      </c>
      <c r="C8233" s="228" t="s">
        <v>67</v>
      </c>
      <c r="D8233" s="228" t="s">
        <v>206</v>
      </c>
      <c r="E8233" s="228">
        <v>50</v>
      </c>
      <c r="F8233" s="228">
        <v>3892</v>
      </c>
      <c r="G8233" s="228">
        <v>234</v>
      </c>
      <c r="H8233" s="228">
        <v>543</v>
      </c>
      <c r="I8233" s="228">
        <v>476966.3</v>
      </c>
      <c r="J8233" s="228">
        <v>121872.56</v>
      </c>
      <c r="K8233" s="228">
        <v>89368</v>
      </c>
      <c r="L8233" s="228">
        <v>808856.46</v>
      </c>
    </row>
    <row r="8234" spans="1:12">
      <c r="A8234" s="228">
        <v>2013</v>
      </c>
      <c r="B8234" s="228" t="s">
        <v>195</v>
      </c>
      <c r="C8234" s="228" t="s">
        <v>67</v>
      </c>
      <c r="D8234" s="228" t="s">
        <v>206</v>
      </c>
      <c r="E8234" s="228">
        <v>55</v>
      </c>
      <c r="F8234" s="228">
        <v>3369</v>
      </c>
      <c r="G8234" s="228">
        <v>190</v>
      </c>
      <c r="H8234" s="228">
        <v>488</v>
      </c>
      <c r="I8234" s="228">
        <v>534622.05000000005</v>
      </c>
      <c r="J8234" s="228">
        <v>132576.97</v>
      </c>
      <c r="K8234" s="228">
        <v>181473</v>
      </c>
      <c r="L8234" s="228">
        <v>939820.34</v>
      </c>
    </row>
    <row r="8235" spans="1:12">
      <c r="A8235" s="228">
        <v>2013</v>
      </c>
      <c r="B8235" s="228" t="s">
        <v>195</v>
      </c>
      <c r="C8235" s="228" t="s">
        <v>67</v>
      </c>
      <c r="D8235" s="228" t="s">
        <v>206</v>
      </c>
      <c r="E8235" s="228">
        <v>60</v>
      </c>
      <c r="F8235" s="228">
        <v>2523</v>
      </c>
      <c r="G8235" s="228">
        <v>204</v>
      </c>
      <c r="H8235" s="228">
        <v>512</v>
      </c>
      <c r="I8235" s="228">
        <v>478035.85</v>
      </c>
      <c r="J8235" s="228">
        <v>110698.82</v>
      </c>
      <c r="K8235" s="228">
        <v>132024</v>
      </c>
      <c r="L8235" s="228">
        <v>803440.86</v>
      </c>
    </row>
    <row r="8236" spans="1:12">
      <c r="A8236" s="228">
        <v>2013</v>
      </c>
      <c r="B8236" s="228" t="s">
        <v>195</v>
      </c>
      <c r="C8236" s="228" t="s">
        <v>67</v>
      </c>
      <c r="D8236" s="228" t="s">
        <v>206</v>
      </c>
      <c r="E8236" s="228">
        <v>65</v>
      </c>
      <c r="F8236" s="228">
        <v>1544</v>
      </c>
      <c r="G8236" s="228">
        <v>182</v>
      </c>
      <c r="H8236" s="228">
        <v>390</v>
      </c>
      <c r="I8236" s="228">
        <v>407086.6</v>
      </c>
      <c r="J8236" s="228">
        <v>80955.91</v>
      </c>
      <c r="K8236" s="228">
        <v>91575</v>
      </c>
      <c r="L8236" s="228">
        <v>648936.89</v>
      </c>
    </row>
    <row r="8237" spans="1:12">
      <c r="A8237" s="228">
        <v>2013</v>
      </c>
      <c r="B8237" s="228" t="s">
        <v>195</v>
      </c>
      <c r="C8237" s="228" t="s">
        <v>67</v>
      </c>
      <c r="D8237" s="228" t="s">
        <v>206</v>
      </c>
      <c r="E8237" s="228">
        <v>70</v>
      </c>
      <c r="F8237" s="228">
        <v>749</v>
      </c>
      <c r="G8237" s="228">
        <v>84</v>
      </c>
      <c r="H8237" s="228">
        <v>229</v>
      </c>
      <c r="I8237" s="228">
        <v>231921.65</v>
      </c>
      <c r="J8237" s="228">
        <v>48549.279999999999</v>
      </c>
      <c r="K8237" s="228">
        <v>115131</v>
      </c>
      <c r="L8237" s="228">
        <v>421267.28</v>
      </c>
    </row>
    <row r="8238" spans="1:12">
      <c r="A8238" s="228">
        <v>2013</v>
      </c>
      <c r="B8238" s="228" t="s">
        <v>195</v>
      </c>
      <c r="C8238" s="228" t="s">
        <v>67</v>
      </c>
      <c r="D8238" s="228" t="s">
        <v>206</v>
      </c>
      <c r="E8238" s="228">
        <v>75</v>
      </c>
      <c r="F8238" s="228">
        <v>377</v>
      </c>
      <c r="G8238" s="228">
        <v>63</v>
      </c>
      <c r="H8238" s="228">
        <v>182</v>
      </c>
      <c r="I8238" s="228">
        <v>166920</v>
      </c>
      <c r="J8238" s="228">
        <v>30689.81</v>
      </c>
      <c r="K8238" s="228">
        <v>57674</v>
      </c>
      <c r="L8238" s="228">
        <v>270629.02</v>
      </c>
    </row>
    <row r="8239" spans="1:12">
      <c r="A8239" s="228">
        <v>2013</v>
      </c>
      <c r="B8239" s="228" t="s">
        <v>195</v>
      </c>
      <c r="C8239" s="228" t="s">
        <v>67</v>
      </c>
      <c r="D8239" s="228" t="s">
        <v>206</v>
      </c>
      <c r="E8239" s="228">
        <v>80</v>
      </c>
      <c r="F8239" s="228">
        <v>189</v>
      </c>
      <c r="G8239" s="228">
        <v>37</v>
      </c>
      <c r="H8239" s="228">
        <v>435</v>
      </c>
      <c r="I8239" s="228">
        <v>240263.3</v>
      </c>
      <c r="J8239" s="228">
        <v>22762.32</v>
      </c>
      <c r="K8239" s="228">
        <v>26252</v>
      </c>
      <c r="L8239" s="228">
        <v>298172.92</v>
      </c>
    </row>
    <row r="8240" spans="1:12">
      <c r="A8240" s="228">
        <v>2013</v>
      </c>
      <c r="B8240" s="228" t="s">
        <v>195</v>
      </c>
      <c r="C8240" s="228" t="s">
        <v>67</v>
      </c>
      <c r="D8240" s="228" t="s">
        <v>206</v>
      </c>
      <c r="E8240" s="228">
        <v>85</v>
      </c>
      <c r="F8240" s="228">
        <v>100</v>
      </c>
      <c r="G8240" s="228">
        <v>22</v>
      </c>
      <c r="H8240" s="228">
        <v>151</v>
      </c>
      <c r="I8240" s="228">
        <v>48496.4</v>
      </c>
      <c r="J8240" s="228">
        <v>4414</v>
      </c>
      <c r="K8240" s="228">
        <v>0</v>
      </c>
      <c r="L8240" s="228">
        <v>59096.33</v>
      </c>
    </row>
    <row r="8241" spans="1:12">
      <c r="A8241" s="228">
        <v>2013</v>
      </c>
      <c r="B8241" s="228" t="s">
        <v>195</v>
      </c>
      <c r="C8241" s="228" t="s">
        <v>67</v>
      </c>
      <c r="D8241" s="228" t="s">
        <v>206</v>
      </c>
      <c r="E8241" s="228">
        <v>90</v>
      </c>
      <c r="F8241" s="228">
        <v>26</v>
      </c>
      <c r="G8241" s="228">
        <v>2</v>
      </c>
      <c r="H8241" s="228">
        <v>8</v>
      </c>
      <c r="I8241" s="228">
        <v>6227</v>
      </c>
      <c r="J8241" s="228">
        <v>2918.1</v>
      </c>
      <c r="K8241" s="228">
        <v>0</v>
      </c>
      <c r="L8241" s="228">
        <v>9345.1</v>
      </c>
    </row>
    <row r="8242" spans="1:12">
      <c r="A8242" s="228">
        <v>2013</v>
      </c>
      <c r="B8242" s="228" t="s">
        <v>195</v>
      </c>
      <c r="C8242" s="228" t="s">
        <v>67</v>
      </c>
      <c r="D8242" s="228" t="s">
        <v>206</v>
      </c>
      <c r="E8242" s="228">
        <v>95</v>
      </c>
      <c r="F8242" s="228">
        <v>4</v>
      </c>
      <c r="G8242" s="228">
        <v>0</v>
      </c>
      <c r="H8242" s="228">
        <v>0</v>
      </c>
      <c r="I8242" s="228">
        <v>0</v>
      </c>
      <c r="J8242" s="228">
        <v>0</v>
      </c>
      <c r="K8242" s="228">
        <v>0</v>
      </c>
      <c r="L8242" s="228">
        <v>0</v>
      </c>
    </row>
    <row r="8243" spans="1:12">
      <c r="A8243" s="228">
        <v>2014</v>
      </c>
      <c r="B8243" s="228" t="s">
        <v>192</v>
      </c>
      <c r="C8243" s="228" t="s">
        <v>61</v>
      </c>
      <c r="D8243" s="228" t="s">
        <v>205</v>
      </c>
      <c r="E8243" s="228">
        <v>0</v>
      </c>
      <c r="F8243" s="228">
        <v>108988</v>
      </c>
      <c r="G8243" s="228">
        <v>5183</v>
      </c>
      <c r="H8243" s="228">
        <v>14700</v>
      </c>
      <c r="I8243" s="228">
        <v>8089676.96</v>
      </c>
      <c r="J8243" s="228">
        <v>1249607.6399999999</v>
      </c>
      <c r="K8243" s="228">
        <v>207779.25</v>
      </c>
      <c r="L8243" s="228">
        <v>10805909.99</v>
      </c>
    </row>
    <row r="8244" spans="1:12">
      <c r="A8244" s="228">
        <v>2014</v>
      </c>
      <c r="B8244" s="228" t="s">
        <v>192</v>
      </c>
      <c r="C8244" s="228" t="s">
        <v>61</v>
      </c>
      <c r="D8244" s="228" t="s">
        <v>205</v>
      </c>
      <c r="E8244" s="228">
        <v>5</v>
      </c>
      <c r="F8244" s="228">
        <v>116465</v>
      </c>
      <c r="G8244" s="228">
        <v>2336</v>
      </c>
      <c r="H8244" s="228">
        <v>3742</v>
      </c>
      <c r="I8244" s="228">
        <v>2480537.15</v>
      </c>
      <c r="J8244" s="228">
        <v>591828.94999999995</v>
      </c>
      <c r="K8244" s="228">
        <v>198525.9</v>
      </c>
      <c r="L8244" s="228">
        <v>3954150.05</v>
      </c>
    </row>
    <row r="8245" spans="1:12">
      <c r="A8245" s="228">
        <v>2014</v>
      </c>
      <c r="B8245" s="228" t="s">
        <v>192</v>
      </c>
      <c r="C8245" s="228" t="s">
        <v>61</v>
      </c>
      <c r="D8245" s="228" t="s">
        <v>205</v>
      </c>
      <c r="E8245" s="228">
        <v>10</v>
      </c>
      <c r="F8245" s="228">
        <v>109497</v>
      </c>
      <c r="G8245" s="228">
        <v>1672</v>
      </c>
      <c r="H8245" s="228">
        <v>3252</v>
      </c>
      <c r="I8245" s="228">
        <v>2107655.06</v>
      </c>
      <c r="J8245" s="228">
        <v>479661.22</v>
      </c>
      <c r="K8245" s="228">
        <v>403498.38</v>
      </c>
      <c r="L8245" s="228">
        <v>3413192.94</v>
      </c>
    </row>
    <row r="8246" spans="1:12">
      <c r="A8246" s="228">
        <v>2014</v>
      </c>
      <c r="B8246" s="228" t="s">
        <v>192</v>
      </c>
      <c r="C8246" s="228" t="s">
        <v>61</v>
      </c>
      <c r="D8246" s="228" t="s">
        <v>205</v>
      </c>
      <c r="E8246" s="228">
        <v>15</v>
      </c>
      <c r="F8246" s="228">
        <v>108641</v>
      </c>
      <c r="G8246" s="228">
        <v>3052</v>
      </c>
      <c r="H8246" s="228">
        <v>6387</v>
      </c>
      <c r="I8246" s="228">
        <v>5502411.9199999999</v>
      </c>
      <c r="J8246" s="228">
        <v>1091153.1599999999</v>
      </c>
      <c r="K8246" s="228">
        <v>1048485.65</v>
      </c>
      <c r="L8246" s="228">
        <v>9027974.4299999997</v>
      </c>
    </row>
    <row r="8247" spans="1:12">
      <c r="A8247" s="228">
        <v>2014</v>
      </c>
      <c r="B8247" s="228" t="s">
        <v>192</v>
      </c>
      <c r="C8247" s="228" t="s">
        <v>61</v>
      </c>
      <c r="D8247" s="228" t="s">
        <v>205</v>
      </c>
      <c r="E8247" s="228">
        <v>20</v>
      </c>
      <c r="F8247" s="228">
        <v>90244</v>
      </c>
      <c r="G8247" s="228">
        <v>2671</v>
      </c>
      <c r="H8247" s="228">
        <v>6003</v>
      </c>
      <c r="I8247" s="228">
        <v>5101551.5199999996</v>
      </c>
      <c r="J8247" s="228">
        <v>1007581</v>
      </c>
      <c r="K8247" s="228">
        <v>818192</v>
      </c>
      <c r="L8247" s="228">
        <v>8236743.9800000004</v>
      </c>
    </row>
    <row r="8248" spans="1:12">
      <c r="A8248" s="228">
        <v>2014</v>
      </c>
      <c r="B8248" s="228" t="s">
        <v>192</v>
      </c>
      <c r="C8248" s="228" t="s">
        <v>61</v>
      </c>
      <c r="D8248" s="228" t="s">
        <v>205</v>
      </c>
      <c r="E8248" s="228">
        <v>25</v>
      </c>
      <c r="F8248" s="228">
        <v>78274</v>
      </c>
      <c r="G8248" s="228">
        <v>2249</v>
      </c>
      <c r="H8248" s="228">
        <v>5605</v>
      </c>
      <c r="I8248" s="228">
        <v>4109243.18</v>
      </c>
      <c r="J8248" s="228">
        <v>816095.44</v>
      </c>
      <c r="K8248" s="228">
        <v>669909.15</v>
      </c>
      <c r="L8248" s="228">
        <v>6821845.2999999998</v>
      </c>
    </row>
    <row r="8249" spans="1:12">
      <c r="A8249" s="228">
        <v>2014</v>
      </c>
      <c r="B8249" s="228" t="s">
        <v>192</v>
      </c>
      <c r="C8249" s="228" t="s">
        <v>61</v>
      </c>
      <c r="D8249" s="228" t="s">
        <v>205</v>
      </c>
      <c r="E8249" s="228">
        <v>30</v>
      </c>
      <c r="F8249" s="228">
        <v>117093</v>
      </c>
      <c r="G8249" s="228">
        <v>3217</v>
      </c>
      <c r="H8249" s="228">
        <v>7691</v>
      </c>
      <c r="I8249" s="228">
        <v>5869652.9100000001</v>
      </c>
      <c r="J8249" s="228">
        <v>1271883.03</v>
      </c>
      <c r="K8249" s="228">
        <v>892120</v>
      </c>
      <c r="L8249" s="228">
        <v>9826749.4100000001</v>
      </c>
    </row>
    <row r="8250" spans="1:12">
      <c r="A8250" s="228">
        <v>2014</v>
      </c>
      <c r="B8250" s="228" t="s">
        <v>192</v>
      </c>
      <c r="C8250" s="228" t="s">
        <v>61</v>
      </c>
      <c r="D8250" s="228" t="s">
        <v>205</v>
      </c>
      <c r="E8250" s="228">
        <v>35</v>
      </c>
      <c r="F8250" s="228">
        <v>122495</v>
      </c>
      <c r="G8250" s="228">
        <v>3849</v>
      </c>
      <c r="H8250" s="228">
        <v>9295</v>
      </c>
      <c r="I8250" s="228">
        <v>7171346.1299999999</v>
      </c>
      <c r="J8250" s="228">
        <v>1622557.81</v>
      </c>
      <c r="K8250" s="228">
        <v>1134347.25</v>
      </c>
      <c r="L8250" s="228">
        <v>12135606.43</v>
      </c>
    </row>
    <row r="8251" spans="1:12">
      <c r="A8251" s="228">
        <v>2014</v>
      </c>
      <c r="B8251" s="228" t="s">
        <v>192</v>
      </c>
      <c r="C8251" s="228" t="s">
        <v>61</v>
      </c>
      <c r="D8251" s="228" t="s">
        <v>205</v>
      </c>
      <c r="E8251" s="228">
        <v>40</v>
      </c>
      <c r="F8251" s="228">
        <v>129953</v>
      </c>
      <c r="G8251" s="228">
        <v>4830</v>
      </c>
      <c r="H8251" s="228">
        <v>10472</v>
      </c>
      <c r="I8251" s="228">
        <v>8766224.0500000007</v>
      </c>
      <c r="J8251" s="228">
        <v>2097612.16</v>
      </c>
      <c r="K8251" s="228">
        <v>1556561.25</v>
      </c>
      <c r="L8251" s="228">
        <v>15186637.77</v>
      </c>
    </row>
    <row r="8252" spans="1:12">
      <c r="A8252" s="228">
        <v>2014</v>
      </c>
      <c r="B8252" s="228" t="s">
        <v>192</v>
      </c>
      <c r="C8252" s="228" t="s">
        <v>61</v>
      </c>
      <c r="D8252" s="228" t="s">
        <v>205</v>
      </c>
      <c r="E8252" s="228">
        <v>45</v>
      </c>
      <c r="F8252" s="228">
        <v>119991</v>
      </c>
      <c r="G8252" s="228">
        <v>5873</v>
      </c>
      <c r="H8252" s="228">
        <v>12367</v>
      </c>
      <c r="I8252" s="228">
        <v>10505072.43</v>
      </c>
      <c r="J8252" s="228">
        <v>2614472.4700000002</v>
      </c>
      <c r="K8252" s="228">
        <v>2664126.1</v>
      </c>
      <c r="L8252" s="228">
        <v>18623402.800000001</v>
      </c>
    </row>
    <row r="8253" spans="1:12">
      <c r="A8253" s="228">
        <v>2014</v>
      </c>
      <c r="B8253" s="228" t="s">
        <v>192</v>
      </c>
      <c r="C8253" s="228" t="s">
        <v>61</v>
      </c>
      <c r="D8253" s="228" t="s">
        <v>205</v>
      </c>
      <c r="E8253" s="228">
        <v>50</v>
      </c>
      <c r="F8253" s="228">
        <v>128686</v>
      </c>
      <c r="G8253" s="228">
        <v>8317</v>
      </c>
      <c r="H8253" s="228">
        <v>17965</v>
      </c>
      <c r="I8253" s="228">
        <v>16250530.060000001</v>
      </c>
      <c r="J8253" s="228">
        <v>3900398.92</v>
      </c>
      <c r="K8253" s="228">
        <v>4049532.8</v>
      </c>
      <c r="L8253" s="228">
        <v>27812025</v>
      </c>
    </row>
    <row r="8254" spans="1:12">
      <c r="A8254" s="228">
        <v>2014</v>
      </c>
      <c r="B8254" s="228" t="s">
        <v>192</v>
      </c>
      <c r="C8254" s="228" t="s">
        <v>61</v>
      </c>
      <c r="D8254" s="228" t="s">
        <v>205</v>
      </c>
      <c r="E8254" s="228">
        <v>55</v>
      </c>
      <c r="F8254" s="228">
        <v>122341</v>
      </c>
      <c r="G8254" s="228">
        <v>11515</v>
      </c>
      <c r="H8254" s="228">
        <v>24975</v>
      </c>
      <c r="I8254" s="228">
        <v>22870983.719999999</v>
      </c>
      <c r="J8254" s="228">
        <v>5369293.5099999998</v>
      </c>
      <c r="K8254" s="228">
        <v>6262156.0499999998</v>
      </c>
      <c r="L8254" s="228">
        <v>39296896.57</v>
      </c>
    </row>
    <row r="8255" spans="1:12">
      <c r="A8255" s="228">
        <v>2014</v>
      </c>
      <c r="B8255" s="228" t="s">
        <v>192</v>
      </c>
      <c r="C8255" s="228" t="s">
        <v>61</v>
      </c>
      <c r="D8255" s="228" t="s">
        <v>205</v>
      </c>
      <c r="E8255" s="228">
        <v>60</v>
      </c>
      <c r="F8255" s="228">
        <v>113590</v>
      </c>
      <c r="G8255" s="228">
        <v>15005</v>
      </c>
      <c r="H8255" s="228">
        <v>36218</v>
      </c>
      <c r="I8255" s="228">
        <v>32244348.140000001</v>
      </c>
      <c r="J8255" s="228">
        <v>7266022.8200000003</v>
      </c>
      <c r="K8255" s="228">
        <v>8723336.1999999993</v>
      </c>
      <c r="L8255" s="228">
        <v>54228817.030000001</v>
      </c>
    </row>
    <row r="8256" spans="1:12">
      <c r="A8256" s="228">
        <v>2014</v>
      </c>
      <c r="B8256" s="228" t="s">
        <v>192</v>
      </c>
      <c r="C8256" s="228" t="s">
        <v>61</v>
      </c>
      <c r="D8256" s="228" t="s">
        <v>205</v>
      </c>
      <c r="E8256" s="228">
        <v>65</v>
      </c>
      <c r="F8256" s="228">
        <v>100168</v>
      </c>
      <c r="G8256" s="228">
        <v>17849</v>
      </c>
      <c r="H8256" s="228">
        <v>45991</v>
      </c>
      <c r="I8256" s="228">
        <v>40364887.939999998</v>
      </c>
      <c r="J8256" s="228">
        <v>8971565.7300000004</v>
      </c>
      <c r="K8256" s="228">
        <v>11629111.199999999</v>
      </c>
      <c r="L8256" s="228">
        <v>67502347.540000007</v>
      </c>
    </row>
    <row r="8257" spans="1:12">
      <c r="A8257" s="228">
        <v>2014</v>
      </c>
      <c r="B8257" s="228" t="s">
        <v>192</v>
      </c>
      <c r="C8257" s="228" t="s">
        <v>61</v>
      </c>
      <c r="D8257" s="228" t="s">
        <v>205</v>
      </c>
      <c r="E8257" s="228">
        <v>70</v>
      </c>
      <c r="F8257" s="228">
        <v>69520</v>
      </c>
      <c r="G8257" s="228">
        <v>16653</v>
      </c>
      <c r="H8257" s="228">
        <v>44567</v>
      </c>
      <c r="I8257" s="228">
        <v>38319705.950000003</v>
      </c>
      <c r="J8257" s="228">
        <v>8197605.8499999996</v>
      </c>
      <c r="K8257" s="228">
        <v>11275344.800000001</v>
      </c>
      <c r="L8257" s="228">
        <v>62900384.5</v>
      </c>
    </row>
    <row r="8258" spans="1:12">
      <c r="A8258" s="228">
        <v>2014</v>
      </c>
      <c r="B8258" s="228" t="s">
        <v>192</v>
      </c>
      <c r="C8258" s="228" t="s">
        <v>61</v>
      </c>
      <c r="D8258" s="228" t="s">
        <v>205</v>
      </c>
      <c r="E8258" s="228">
        <v>75</v>
      </c>
      <c r="F8258" s="228">
        <v>47053</v>
      </c>
      <c r="G8258" s="228">
        <v>15034</v>
      </c>
      <c r="H8258" s="228">
        <v>45139</v>
      </c>
      <c r="I8258" s="228">
        <v>34890934.75</v>
      </c>
      <c r="J8258" s="228">
        <v>7014148.3499999996</v>
      </c>
      <c r="K8258" s="228">
        <v>9141212.0999999996</v>
      </c>
      <c r="L8258" s="228">
        <v>54629407.740000002</v>
      </c>
    </row>
    <row r="8259" spans="1:12">
      <c r="A8259" s="228">
        <v>2014</v>
      </c>
      <c r="B8259" s="228" t="s">
        <v>192</v>
      </c>
      <c r="C8259" s="228" t="s">
        <v>61</v>
      </c>
      <c r="D8259" s="228" t="s">
        <v>205</v>
      </c>
      <c r="E8259" s="228">
        <v>80</v>
      </c>
      <c r="F8259" s="228">
        <v>31280</v>
      </c>
      <c r="G8259" s="228">
        <v>12583</v>
      </c>
      <c r="H8259" s="228">
        <v>45009</v>
      </c>
      <c r="I8259" s="228">
        <v>29622000.18</v>
      </c>
      <c r="J8259" s="228">
        <v>5149084.92</v>
      </c>
      <c r="K8259" s="228">
        <v>6920908.0199999996</v>
      </c>
      <c r="L8259" s="228">
        <v>43838547.780000001</v>
      </c>
    </row>
    <row r="8260" spans="1:12">
      <c r="A8260" s="228">
        <v>2014</v>
      </c>
      <c r="B8260" s="228" t="s">
        <v>192</v>
      </c>
      <c r="C8260" s="228" t="s">
        <v>61</v>
      </c>
      <c r="D8260" s="228" t="s">
        <v>205</v>
      </c>
      <c r="E8260" s="228">
        <v>85</v>
      </c>
      <c r="F8260" s="228">
        <v>16825</v>
      </c>
      <c r="G8260" s="228">
        <v>6653</v>
      </c>
      <c r="H8260" s="228">
        <v>30071</v>
      </c>
      <c r="I8260" s="228">
        <v>18460998.32</v>
      </c>
      <c r="J8260" s="228">
        <v>2813434.87</v>
      </c>
      <c r="K8260" s="228">
        <v>2717152.15</v>
      </c>
      <c r="L8260" s="228">
        <v>25141340.41</v>
      </c>
    </row>
    <row r="8261" spans="1:12">
      <c r="A8261" s="228">
        <v>2014</v>
      </c>
      <c r="B8261" s="228" t="s">
        <v>192</v>
      </c>
      <c r="C8261" s="228" t="s">
        <v>61</v>
      </c>
      <c r="D8261" s="228" t="s">
        <v>205</v>
      </c>
      <c r="E8261" s="228">
        <v>90</v>
      </c>
      <c r="F8261" s="228">
        <v>3718</v>
      </c>
      <c r="G8261" s="228">
        <v>1210</v>
      </c>
      <c r="H8261" s="228">
        <v>6897</v>
      </c>
      <c r="I8261" s="228">
        <v>3554174.96</v>
      </c>
      <c r="J8261" s="228">
        <v>460078.54</v>
      </c>
      <c r="K8261" s="228">
        <v>288526.5</v>
      </c>
      <c r="L8261" s="228">
        <v>4521206.4000000004</v>
      </c>
    </row>
    <row r="8262" spans="1:12">
      <c r="A8262" s="228">
        <v>2014</v>
      </c>
      <c r="B8262" s="228" t="s">
        <v>192</v>
      </c>
      <c r="C8262" s="228" t="s">
        <v>61</v>
      </c>
      <c r="D8262" s="228" t="s">
        <v>205</v>
      </c>
      <c r="E8262" s="228">
        <v>95</v>
      </c>
      <c r="F8262" s="228">
        <v>701</v>
      </c>
      <c r="G8262" s="228">
        <v>213</v>
      </c>
      <c r="H8262" s="228">
        <v>1630</v>
      </c>
      <c r="I8262" s="228">
        <v>866114.69</v>
      </c>
      <c r="J8262" s="228">
        <v>98636.36</v>
      </c>
      <c r="K8262" s="228">
        <v>112232</v>
      </c>
      <c r="L8262" s="228">
        <v>1102343.1000000001</v>
      </c>
    </row>
    <row r="8263" spans="1:12">
      <c r="A8263" s="228">
        <v>2014</v>
      </c>
      <c r="B8263" s="228" t="s">
        <v>192</v>
      </c>
      <c r="C8263" s="228" t="s">
        <v>61</v>
      </c>
      <c r="D8263" s="228" t="s">
        <v>206</v>
      </c>
      <c r="E8263" s="228">
        <v>0</v>
      </c>
      <c r="F8263" s="228">
        <v>102021</v>
      </c>
      <c r="G8263" s="228">
        <v>3576</v>
      </c>
      <c r="H8263" s="228">
        <v>11687</v>
      </c>
      <c r="I8263" s="228">
        <v>6435796.2800000003</v>
      </c>
      <c r="J8263" s="228">
        <v>1017365.67</v>
      </c>
      <c r="K8263" s="228">
        <v>157423.75</v>
      </c>
      <c r="L8263" s="228">
        <v>8436242.2599999998</v>
      </c>
    </row>
    <row r="8264" spans="1:12">
      <c r="A8264" s="228">
        <v>2014</v>
      </c>
      <c r="B8264" s="228" t="s">
        <v>192</v>
      </c>
      <c r="C8264" s="228" t="s">
        <v>61</v>
      </c>
      <c r="D8264" s="228" t="s">
        <v>206</v>
      </c>
      <c r="E8264" s="228">
        <v>5</v>
      </c>
      <c r="F8264" s="228">
        <v>109744</v>
      </c>
      <c r="G8264" s="228">
        <v>1827</v>
      </c>
      <c r="H8264" s="228">
        <v>2994</v>
      </c>
      <c r="I8264" s="228">
        <v>1926138.71</v>
      </c>
      <c r="J8264" s="228">
        <v>436907.8</v>
      </c>
      <c r="K8264" s="228">
        <v>162514</v>
      </c>
      <c r="L8264" s="228">
        <v>3039103.16</v>
      </c>
    </row>
    <row r="8265" spans="1:12">
      <c r="A8265" s="228">
        <v>2014</v>
      </c>
      <c r="B8265" s="228" t="s">
        <v>192</v>
      </c>
      <c r="C8265" s="228" t="s">
        <v>61</v>
      </c>
      <c r="D8265" s="228" t="s">
        <v>206</v>
      </c>
      <c r="E8265" s="228">
        <v>10</v>
      </c>
      <c r="F8265" s="228">
        <v>102779</v>
      </c>
      <c r="G8265" s="228">
        <v>1477</v>
      </c>
      <c r="H8265" s="228">
        <v>3792</v>
      </c>
      <c r="I8265" s="228">
        <v>2255826.2999999998</v>
      </c>
      <c r="J8265" s="228">
        <v>413433.1</v>
      </c>
      <c r="K8265" s="228">
        <v>572662</v>
      </c>
      <c r="L8265" s="228">
        <v>3829193.95</v>
      </c>
    </row>
    <row r="8266" spans="1:12">
      <c r="A8266" s="228">
        <v>2014</v>
      </c>
      <c r="B8266" s="228" t="s">
        <v>192</v>
      </c>
      <c r="C8266" s="228" t="s">
        <v>61</v>
      </c>
      <c r="D8266" s="228" t="s">
        <v>206</v>
      </c>
      <c r="E8266" s="228">
        <v>15</v>
      </c>
      <c r="F8266" s="228">
        <v>103265</v>
      </c>
      <c r="G8266" s="228">
        <v>3721</v>
      </c>
      <c r="H8266" s="228">
        <v>10415</v>
      </c>
      <c r="I8266" s="228">
        <v>7490223.2800000003</v>
      </c>
      <c r="J8266" s="228">
        <v>1116403.76</v>
      </c>
      <c r="K8266" s="228">
        <v>922600.34</v>
      </c>
      <c r="L8266" s="228">
        <v>11085982.02</v>
      </c>
    </row>
    <row r="8267" spans="1:12">
      <c r="A8267" s="228">
        <v>2014</v>
      </c>
      <c r="B8267" s="228" t="s">
        <v>192</v>
      </c>
      <c r="C8267" s="228" t="s">
        <v>61</v>
      </c>
      <c r="D8267" s="228" t="s">
        <v>206</v>
      </c>
      <c r="E8267" s="228">
        <v>20</v>
      </c>
      <c r="F8267" s="228">
        <v>92472</v>
      </c>
      <c r="G8267" s="228">
        <v>4583</v>
      </c>
      <c r="H8267" s="228">
        <v>11268</v>
      </c>
      <c r="I8267" s="228">
        <v>8362489.5199999996</v>
      </c>
      <c r="J8267" s="228">
        <v>1485192.9</v>
      </c>
      <c r="K8267" s="228">
        <v>786531</v>
      </c>
      <c r="L8267" s="228">
        <v>12526377.34</v>
      </c>
    </row>
    <row r="8268" spans="1:12">
      <c r="A8268" s="228">
        <v>2014</v>
      </c>
      <c r="B8268" s="228" t="s">
        <v>192</v>
      </c>
      <c r="C8268" s="228" t="s">
        <v>61</v>
      </c>
      <c r="D8268" s="228" t="s">
        <v>206</v>
      </c>
      <c r="E8268" s="228">
        <v>25</v>
      </c>
      <c r="F8268" s="228">
        <v>94396</v>
      </c>
      <c r="G8268" s="228">
        <v>5480</v>
      </c>
      <c r="H8268" s="228">
        <v>17304</v>
      </c>
      <c r="I8268" s="228">
        <v>13553553.050000001</v>
      </c>
      <c r="J8268" s="228">
        <v>2991154.34</v>
      </c>
      <c r="K8268" s="228">
        <v>733129</v>
      </c>
      <c r="L8268" s="228">
        <v>20325130.120000001</v>
      </c>
    </row>
    <row r="8269" spans="1:12">
      <c r="A8269" s="228">
        <v>2014</v>
      </c>
      <c r="B8269" s="228" t="s">
        <v>192</v>
      </c>
      <c r="C8269" s="228" t="s">
        <v>61</v>
      </c>
      <c r="D8269" s="228" t="s">
        <v>206</v>
      </c>
      <c r="E8269" s="228">
        <v>30</v>
      </c>
      <c r="F8269" s="228">
        <v>133508</v>
      </c>
      <c r="G8269" s="228">
        <v>9897</v>
      </c>
      <c r="H8269" s="228">
        <v>32184</v>
      </c>
      <c r="I8269" s="228">
        <v>26538456.300000001</v>
      </c>
      <c r="J8269" s="228">
        <v>5831590.2599999998</v>
      </c>
      <c r="K8269" s="228">
        <v>1214989.2</v>
      </c>
      <c r="L8269" s="228">
        <v>39066000.200000003</v>
      </c>
    </row>
    <row r="8270" spans="1:12">
      <c r="A8270" s="228">
        <v>2014</v>
      </c>
      <c r="B8270" s="228" t="s">
        <v>192</v>
      </c>
      <c r="C8270" s="228" t="s">
        <v>61</v>
      </c>
      <c r="D8270" s="228" t="s">
        <v>206</v>
      </c>
      <c r="E8270" s="228">
        <v>35</v>
      </c>
      <c r="F8270" s="228">
        <v>133589</v>
      </c>
      <c r="G8270" s="228">
        <v>9692</v>
      </c>
      <c r="H8270" s="228">
        <v>27130</v>
      </c>
      <c r="I8270" s="228">
        <v>22957374.300000001</v>
      </c>
      <c r="J8270" s="228">
        <v>4838685.96</v>
      </c>
      <c r="K8270" s="228">
        <v>1390479.08</v>
      </c>
      <c r="L8270" s="228">
        <v>34744144.119999997</v>
      </c>
    </row>
    <row r="8271" spans="1:12">
      <c r="A8271" s="228">
        <v>2014</v>
      </c>
      <c r="B8271" s="228" t="s">
        <v>192</v>
      </c>
      <c r="C8271" s="228" t="s">
        <v>61</v>
      </c>
      <c r="D8271" s="228" t="s">
        <v>206</v>
      </c>
      <c r="E8271" s="228">
        <v>40</v>
      </c>
      <c r="F8271" s="228">
        <v>141095</v>
      </c>
      <c r="G8271" s="228">
        <v>8647</v>
      </c>
      <c r="H8271" s="228">
        <v>21093</v>
      </c>
      <c r="I8271" s="228">
        <v>17905236.07</v>
      </c>
      <c r="J8271" s="228">
        <v>3861256.94</v>
      </c>
      <c r="K8271" s="228">
        <v>2023032.65</v>
      </c>
      <c r="L8271" s="228">
        <v>28897462.879999999</v>
      </c>
    </row>
    <row r="8272" spans="1:12">
      <c r="A8272" s="228">
        <v>2014</v>
      </c>
      <c r="B8272" s="228" t="s">
        <v>192</v>
      </c>
      <c r="C8272" s="228" t="s">
        <v>61</v>
      </c>
      <c r="D8272" s="228" t="s">
        <v>206</v>
      </c>
      <c r="E8272" s="228">
        <v>45</v>
      </c>
      <c r="F8272" s="228">
        <v>129676</v>
      </c>
      <c r="G8272" s="228">
        <v>7832</v>
      </c>
      <c r="H8272" s="228">
        <v>18008</v>
      </c>
      <c r="I8272" s="228">
        <v>15811815.960000001</v>
      </c>
      <c r="J8272" s="228">
        <v>3421831.63</v>
      </c>
      <c r="K8272" s="228">
        <v>2138416.2400000002</v>
      </c>
      <c r="L8272" s="228">
        <v>25408075.760000002</v>
      </c>
    </row>
    <row r="8273" spans="1:12">
      <c r="A8273" s="228">
        <v>2014</v>
      </c>
      <c r="B8273" s="228" t="s">
        <v>192</v>
      </c>
      <c r="C8273" s="228" t="s">
        <v>61</v>
      </c>
      <c r="D8273" s="228" t="s">
        <v>206</v>
      </c>
      <c r="E8273" s="228">
        <v>50</v>
      </c>
      <c r="F8273" s="228">
        <v>138609</v>
      </c>
      <c r="G8273" s="228">
        <v>10665</v>
      </c>
      <c r="H8273" s="228">
        <v>23763</v>
      </c>
      <c r="I8273" s="228">
        <v>19834068.91</v>
      </c>
      <c r="J8273" s="228">
        <v>4589128.5</v>
      </c>
      <c r="K8273" s="228">
        <v>3584474.3</v>
      </c>
      <c r="L8273" s="228">
        <v>32899714.190000001</v>
      </c>
    </row>
    <row r="8274" spans="1:12">
      <c r="A8274" s="228">
        <v>2014</v>
      </c>
      <c r="B8274" s="228" t="s">
        <v>192</v>
      </c>
      <c r="C8274" s="228" t="s">
        <v>61</v>
      </c>
      <c r="D8274" s="228" t="s">
        <v>206</v>
      </c>
      <c r="E8274" s="228">
        <v>55</v>
      </c>
      <c r="F8274" s="228">
        <v>132258</v>
      </c>
      <c r="G8274" s="228">
        <v>12648</v>
      </c>
      <c r="H8274" s="228">
        <v>29214</v>
      </c>
      <c r="I8274" s="228">
        <v>24041647.34</v>
      </c>
      <c r="J8274" s="228">
        <v>5307108.51</v>
      </c>
      <c r="K8274" s="228">
        <v>5116230.95</v>
      </c>
      <c r="L8274" s="228">
        <v>39431910.890000001</v>
      </c>
    </row>
    <row r="8275" spans="1:12">
      <c r="A8275" s="228">
        <v>2014</v>
      </c>
      <c r="B8275" s="228" t="s">
        <v>192</v>
      </c>
      <c r="C8275" s="228" t="s">
        <v>61</v>
      </c>
      <c r="D8275" s="228" t="s">
        <v>206</v>
      </c>
      <c r="E8275" s="228">
        <v>60</v>
      </c>
      <c r="F8275" s="228">
        <v>122033</v>
      </c>
      <c r="G8275" s="228">
        <v>15108</v>
      </c>
      <c r="H8275" s="228">
        <v>35941</v>
      </c>
      <c r="I8275" s="228">
        <v>30497610.120000001</v>
      </c>
      <c r="J8275" s="228">
        <v>6647893.7699999996</v>
      </c>
      <c r="K8275" s="228">
        <v>8038687.2000000002</v>
      </c>
      <c r="L8275" s="228">
        <v>50858012.229999997</v>
      </c>
    </row>
    <row r="8276" spans="1:12">
      <c r="A8276" s="228">
        <v>2014</v>
      </c>
      <c r="B8276" s="228" t="s">
        <v>192</v>
      </c>
      <c r="C8276" s="228" t="s">
        <v>61</v>
      </c>
      <c r="D8276" s="228" t="s">
        <v>206</v>
      </c>
      <c r="E8276" s="228">
        <v>65</v>
      </c>
      <c r="F8276" s="228">
        <v>105449</v>
      </c>
      <c r="G8276" s="228">
        <v>17883</v>
      </c>
      <c r="H8276" s="228">
        <v>45434</v>
      </c>
      <c r="I8276" s="228">
        <v>37264668.960000001</v>
      </c>
      <c r="J8276" s="228">
        <v>7828641.6799999997</v>
      </c>
      <c r="K8276" s="228">
        <v>10592858.880000001</v>
      </c>
      <c r="L8276" s="228">
        <v>61805978.630000003</v>
      </c>
    </row>
    <row r="8277" spans="1:12">
      <c r="A8277" s="228">
        <v>2014</v>
      </c>
      <c r="B8277" s="228" t="s">
        <v>192</v>
      </c>
      <c r="C8277" s="228" t="s">
        <v>61</v>
      </c>
      <c r="D8277" s="228" t="s">
        <v>206</v>
      </c>
      <c r="E8277" s="228">
        <v>70</v>
      </c>
      <c r="F8277" s="228">
        <v>71785</v>
      </c>
      <c r="G8277" s="228">
        <v>15956</v>
      </c>
      <c r="H8277" s="228">
        <v>46022</v>
      </c>
      <c r="I8277" s="228">
        <v>36082674.490000002</v>
      </c>
      <c r="J8277" s="228">
        <v>7091080.4900000002</v>
      </c>
      <c r="K8277" s="228">
        <v>9229215.25</v>
      </c>
      <c r="L8277" s="228">
        <v>56796142.390000001</v>
      </c>
    </row>
    <row r="8278" spans="1:12">
      <c r="A8278" s="228">
        <v>2014</v>
      </c>
      <c r="B8278" s="228" t="s">
        <v>192</v>
      </c>
      <c r="C8278" s="228" t="s">
        <v>61</v>
      </c>
      <c r="D8278" s="228" t="s">
        <v>206</v>
      </c>
      <c r="E8278" s="228">
        <v>75</v>
      </c>
      <c r="F8278" s="228">
        <v>51529</v>
      </c>
      <c r="G8278" s="228">
        <v>13561</v>
      </c>
      <c r="H8278" s="228">
        <v>45916</v>
      </c>
      <c r="I8278" s="228">
        <v>33726435.140000001</v>
      </c>
      <c r="J8278" s="228">
        <v>6099901.0899999999</v>
      </c>
      <c r="K8278" s="228">
        <v>8142278.8499999996</v>
      </c>
      <c r="L8278" s="228">
        <v>51360317.340000004</v>
      </c>
    </row>
    <row r="8279" spans="1:12">
      <c r="A8279" s="228">
        <v>2014</v>
      </c>
      <c r="B8279" s="228" t="s">
        <v>192</v>
      </c>
      <c r="C8279" s="228" t="s">
        <v>61</v>
      </c>
      <c r="D8279" s="228" t="s">
        <v>206</v>
      </c>
      <c r="E8279" s="228">
        <v>80</v>
      </c>
      <c r="F8279" s="228">
        <v>37435</v>
      </c>
      <c r="G8279" s="228">
        <v>11234</v>
      </c>
      <c r="H8279" s="228">
        <v>49183</v>
      </c>
      <c r="I8279" s="228">
        <v>31323077.23</v>
      </c>
      <c r="J8279" s="228">
        <v>4826004.41</v>
      </c>
      <c r="K8279" s="228">
        <v>5827701</v>
      </c>
      <c r="L8279" s="228">
        <v>44297901</v>
      </c>
    </row>
    <row r="8280" spans="1:12">
      <c r="A8280" s="228">
        <v>2014</v>
      </c>
      <c r="B8280" s="228" t="s">
        <v>192</v>
      </c>
      <c r="C8280" s="228" t="s">
        <v>61</v>
      </c>
      <c r="D8280" s="228" t="s">
        <v>206</v>
      </c>
      <c r="E8280" s="228">
        <v>85</v>
      </c>
      <c r="F8280" s="228">
        <v>23188</v>
      </c>
      <c r="G8280" s="228">
        <v>6871</v>
      </c>
      <c r="H8280" s="228">
        <v>37565</v>
      </c>
      <c r="I8280" s="228">
        <v>21696844.289999999</v>
      </c>
      <c r="J8280" s="228">
        <v>2921087.7</v>
      </c>
      <c r="K8280" s="228">
        <v>3164907.68</v>
      </c>
      <c r="L8280" s="228">
        <v>28826554.91</v>
      </c>
    </row>
    <row r="8281" spans="1:12">
      <c r="A8281" s="228">
        <v>2014</v>
      </c>
      <c r="B8281" s="228" t="s">
        <v>192</v>
      </c>
      <c r="C8281" s="228" t="s">
        <v>61</v>
      </c>
      <c r="D8281" s="228" t="s">
        <v>206</v>
      </c>
      <c r="E8281" s="228">
        <v>90</v>
      </c>
      <c r="F8281" s="228">
        <v>9513</v>
      </c>
      <c r="G8281" s="228">
        <v>2271</v>
      </c>
      <c r="H8281" s="228">
        <v>17301</v>
      </c>
      <c r="I8281" s="228">
        <v>8863600.1899999995</v>
      </c>
      <c r="J8281" s="228">
        <v>933083.21</v>
      </c>
      <c r="K8281" s="228">
        <v>625513.19999999995</v>
      </c>
      <c r="L8281" s="228">
        <v>10829703.83</v>
      </c>
    </row>
    <row r="8282" spans="1:12">
      <c r="A8282" s="228">
        <v>2014</v>
      </c>
      <c r="B8282" s="228" t="s">
        <v>192</v>
      </c>
      <c r="C8282" s="228" t="s">
        <v>61</v>
      </c>
      <c r="D8282" s="228" t="s">
        <v>206</v>
      </c>
      <c r="E8282" s="228">
        <v>95</v>
      </c>
      <c r="F8282" s="228">
        <v>2592</v>
      </c>
      <c r="G8282" s="228">
        <v>553</v>
      </c>
      <c r="H8282" s="228">
        <v>5463</v>
      </c>
      <c r="I8282" s="228">
        <v>2552979.41</v>
      </c>
      <c r="J8282" s="228">
        <v>226322.72</v>
      </c>
      <c r="K8282" s="228">
        <v>75458</v>
      </c>
      <c r="L8282" s="228">
        <v>2945950.91</v>
      </c>
    </row>
    <row r="8283" spans="1:12">
      <c r="A8283" s="228">
        <v>2014</v>
      </c>
      <c r="B8283" s="228" t="s">
        <v>192</v>
      </c>
      <c r="C8283" s="228" t="s">
        <v>62</v>
      </c>
      <c r="D8283" s="228" t="s">
        <v>205</v>
      </c>
      <c r="E8283" s="228">
        <v>0</v>
      </c>
      <c r="F8283" s="228">
        <v>75466</v>
      </c>
      <c r="G8283" s="228">
        <v>2657</v>
      </c>
      <c r="H8283" s="228">
        <v>9521</v>
      </c>
      <c r="I8283" s="228">
        <v>5527127.3200000003</v>
      </c>
      <c r="J8283" s="228">
        <v>1021746.91</v>
      </c>
      <c r="K8283" s="228">
        <v>68901</v>
      </c>
      <c r="L8283" s="228">
        <v>7206745.9500000002</v>
      </c>
    </row>
    <row r="8284" spans="1:12">
      <c r="A8284" s="228">
        <v>2014</v>
      </c>
      <c r="B8284" s="228" t="s">
        <v>192</v>
      </c>
      <c r="C8284" s="228" t="s">
        <v>62</v>
      </c>
      <c r="D8284" s="228" t="s">
        <v>205</v>
      </c>
      <c r="E8284" s="228">
        <v>5</v>
      </c>
      <c r="F8284" s="228">
        <v>80246</v>
      </c>
      <c r="G8284" s="228">
        <v>1231</v>
      </c>
      <c r="H8284" s="228">
        <v>1623</v>
      </c>
      <c r="I8284" s="228">
        <v>1282400.98</v>
      </c>
      <c r="J8284" s="228">
        <v>428860.15999999997</v>
      </c>
      <c r="K8284" s="228">
        <v>113229</v>
      </c>
      <c r="L8284" s="228">
        <v>2071872.51</v>
      </c>
    </row>
    <row r="8285" spans="1:12">
      <c r="A8285" s="228">
        <v>2014</v>
      </c>
      <c r="B8285" s="228" t="s">
        <v>192</v>
      </c>
      <c r="C8285" s="228" t="s">
        <v>62</v>
      </c>
      <c r="D8285" s="228" t="s">
        <v>205</v>
      </c>
      <c r="E8285" s="228">
        <v>10</v>
      </c>
      <c r="F8285" s="228">
        <v>75276</v>
      </c>
      <c r="G8285" s="228">
        <v>1063</v>
      </c>
      <c r="H8285" s="228">
        <v>1643</v>
      </c>
      <c r="I8285" s="228">
        <v>1280647.78</v>
      </c>
      <c r="J8285" s="228">
        <v>396016.07</v>
      </c>
      <c r="K8285" s="228">
        <v>346496.88</v>
      </c>
      <c r="L8285" s="228">
        <v>2215024.5699999998</v>
      </c>
    </row>
    <row r="8286" spans="1:12">
      <c r="A8286" s="228">
        <v>2014</v>
      </c>
      <c r="B8286" s="228" t="s">
        <v>192</v>
      </c>
      <c r="C8286" s="228" t="s">
        <v>62</v>
      </c>
      <c r="D8286" s="228" t="s">
        <v>205</v>
      </c>
      <c r="E8286" s="228">
        <v>15</v>
      </c>
      <c r="F8286" s="228">
        <v>77143</v>
      </c>
      <c r="G8286" s="228">
        <v>2371</v>
      </c>
      <c r="H8286" s="228">
        <v>3936</v>
      </c>
      <c r="I8286" s="228">
        <v>3897788.12</v>
      </c>
      <c r="J8286" s="228">
        <v>982130.83</v>
      </c>
      <c r="K8286" s="228">
        <v>704978</v>
      </c>
      <c r="L8286" s="228">
        <v>6342094.3200000003</v>
      </c>
    </row>
    <row r="8287" spans="1:12">
      <c r="A8287" s="228">
        <v>2014</v>
      </c>
      <c r="B8287" s="228" t="s">
        <v>192</v>
      </c>
      <c r="C8287" s="228" t="s">
        <v>62</v>
      </c>
      <c r="D8287" s="228" t="s">
        <v>205</v>
      </c>
      <c r="E8287" s="228">
        <v>20</v>
      </c>
      <c r="F8287" s="228">
        <v>66718</v>
      </c>
      <c r="G8287" s="228">
        <v>2196</v>
      </c>
      <c r="H8287" s="228">
        <v>3501</v>
      </c>
      <c r="I8287" s="228">
        <v>3590550.69</v>
      </c>
      <c r="J8287" s="228">
        <v>997229.1</v>
      </c>
      <c r="K8287" s="228">
        <v>586281</v>
      </c>
      <c r="L8287" s="228">
        <v>5828881.6699999999</v>
      </c>
    </row>
    <row r="8288" spans="1:12">
      <c r="A8288" s="228">
        <v>2014</v>
      </c>
      <c r="B8288" s="228" t="s">
        <v>192</v>
      </c>
      <c r="C8288" s="228" t="s">
        <v>62</v>
      </c>
      <c r="D8288" s="228" t="s">
        <v>205</v>
      </c>
      <c r="E8288" s="228">
        <v>25</v>
      </c>
      <c r="F8288" s="228">
        <v>55288</v>
      </c>
      <c r="G8288" s="228">
        <v>1595</v>
      </c>
      <c r="H8288" s="228">
        <v>3303</v>
      </c>
      <c r="I8288" s="228">
        <v>2658938.09</v>
      </c>
      <c r="J8288" s="228">
        <v>783152.76</v>
      </c>
      <c r="K8288" s="228">
        <v>405765</v>
      </c>
      <c r="L8288" s="228">
        <v>4547844.43</v>
      </c>
    </row>
    <row r="8289" spans="1:12">
      <c r="A8289" s="228">
        <v>2014</v>
      </c>
      <c r="B8289" s="228" t="s">
        <v>192</v>
      </c>
      <c r="C8289" s="228" t="s">
        <v>62</v>
      </c>
      <c r="D8289" s="228" t="s">
        <v>205</v>
      </c>
      <c r="E8289" s="228">
        <v>30</v>
      </c>
      <c r="F8289" s="228">
        <v>84198</v>
      </c>
      <c r="G8289" s="228">
        <v>2410</v>
      </c>
      <c r="H8289" s="228">
        <v>4727</v>
      </c>
      <c r="I8289" s="228">
        <v>3737987.95</v>
      </c>
      <c r="J8289" s="228">
        <v>1133455.73</v>
      </c>
      <c r="K8289" s="228">
        <v>494702</v>
      </c>
      <c r="L8289" s="228">
        <v>6266710.0099999998</v>
      </c>
    </row>
    <row r="8290" spans="1:12">
      <c r="A8290" s="228">
        <v>2014</v>
      </c>
      <c r="B8290" s="228" t="s">
        <v>192</v>
      </c>
      <c r="C8290" s="228" t="s">
        <v>62</v>
      </c>
      <c r="D8290" s="228" t="s">
        <v>205</v>
      </c>
      <c r="E8290" s="228">
        <v>35</v>
      </c>
      <c r="F8290" s="228">
        <v>87711</v>
      </c>
      <c r="G8290" s="228">
        <v>2979</v>
      </c>
      <c r="H8290" s="228">
        <v>5214</v>
      </c>
      <c r="I8290" s="228">
        <v>4389881.2300000004</v>
      </c>
      <c r="J8290" s="228">
        <v>1345979.91</v>
      </c>
      <c r="K8290" s="228">
        <v>677518</v>
      </c>
      <c r="L8290" s="228">
        <v>7470416.3499999996</v>
      </c>
    </row>
    <row r="8291" spans="1:12">
      <c r="A8291" s="228">
        <v>2014</v>
      </c>
      <c r="B8291" s="228" t="s">
        <v>192</v>
      </c>
      <c r="C8291" s="228" t="s">
        <v>62</v>
      </c>
      <c r="D8291" s="228" t="s">
        <v>205</v>
      </c>
      <c r="E8291" s="228">
        <v>40</v>
      </c>
      <c r="F8291" s="228">
        <v>93408</v>
      </c>
      <c r="G8291" s="228">
        <v>3974</v>
      </c>
      <c r="H8291" s="228">
        <v>7422</v>
      </c>
      <c r="I8291" s="228">
        <v>6502129.8399999999</v>
      </c>
      <c r="J8291" s="228">
        <v>2033072.22</v>
      </c>
      <c r="K8291" s="228">
        <v>1182129.8999999999</v>
      </c>
      <c r="L8291" s="228">
        <v>11015275.08</v>
      </c>
    </row>
    <row r="8292" spans="1:12">
      <c r="A8292" s="228">
        <v>2014</v>
      </c>
      <c r="B8292" s="228" t="s">
        <v>192</v>
      </c>
      <c r="C8292" s="228" t="s">
        <v>62</v>
      </c>
      <c r="D8292" s="228" t="s">
        <v>205</v>
      </c>
      <c r="E8292" s="228">
        <v>45</v>
      </c>
      <c r="F8292" s="228">
        <v>89824</v>
      </c>
      <c r="G8292" s="228">
        <v>4466</v>
      </c>
      <c r="H8292" s="228">
        <v>8267</v>
      </c>
      <c r="I8292" s="228">
        <v>7202097.6600000001</v>
      </c>
      <c r="J8292" s="228">
        <v>2494095.64</v>
      </c>
      <c r="K8292" s="228">
        <v>1373603.65</v>
      </c>
      <c r="L8292" s="228">
        <v>12459807.289999999</v>
      </c>
    </row>
    <row r="8293" spans="1:12">
      <c r="A8293" s="228">
        <v>2014</v>
      </c>
      <c r="B8293" s="228" t="s">
        <v>192</v>
      </c>
      <c r="C8293" s="228" t="s">
        <v>62</v>
      </c>
      <c r="D8293" s="228" t="s">
        <v>205</v>
      </c>
      <c r="E8293" s="228">
        <v>50</v>
      </c>
      <c r="F8293" s="228">
        <v>94125</v>
      </c>
      <c r="G8293" s="228">
        <v>6546</v>
      </c>
      <c r="H8293" s="228">
        <v>12745</v>
      </c>
      <c r="I8293" s="228">
        <v>11718849.130000001</v>
      </c>
      <c r="J8293" s="228">
        <v>3646468.35</v>
      </c>
      <c r="K8293" s="228">
        <v>2825393.81</v>
      </c>
      <c r="L8293" s="228">
        <v>20028868.800000001</v>
      </c>
    </row>
    <row r="8294" spans="1:12">
      <c r="A8294" s="228">
        <v>2014</v>
      </c>
      <c r="B8294" s="228" t="s">
        <v>192</v>
      </c>
      <c r="C8294" s="228" t="s">
        <v>62</v>
      </c>
      <c r="D8294" s="228" t="s">
        <v>205</v>
      </c>
      <c r="E8294" s="228">
        <v>55</v>
      </c>
      <c r="F8294" s="228">
        <v>90546</v>
      </c>
      <c r="G8294" s="228">
        <v>9372</v>
      </c>
      <c r="H8294" s="228">
        <v>18314</v>
      </c>
      <c r="I8294" s="228">
        <v>17238076.640000001</v>
      </c>
      <c r="J8294" s="228">
        <v>5050771.16</v>
      </c>
      <c r="K8294" s="228">
        <v>4124728.78</v>
      </c>
      <c r="L8294" s="228">
        <v>28708017.989999998</v>
      </c>
    </row>
    <row r="8295" spans="1:12">
      <c r="A8295" s="228">
        <v>2014</v>
      </c>
      <c r="B8295" s="228" t="s">
        <v>192</v>
      </c>
      <c r="C8295" s="228" t="s">
        <v>62</v>
      </c>
      <c r="D8295" s="228" t="s">
        <v>205</v>
      </c>
      <c r="E8295" s="228">
        <v>60</v>
      </c>
      <c r="F8295" s="228">
        <v>83411</v>
      </c>
      <c r="G8295" s="228">
        <v>11223</v>
      </c>
      <c r="H8295" s="228">
        <v>23825</v>
      </c>
      <c r="I8295" s="228">
        <v>22860099.420000002</v>
      </c>
      <c r="J8295" s="228">
        <v>6361071.6200000001</v>
      </c>
      <c r="K8295" s="228">
        <v>5876078.0999999996</v>
      </c>
      <c r="L8295" s="228">
        <v>37815949.420000002</v>
      </c>
    </row>
    <row r="8296" spans="1:12">
      <c r="A8296" s="228">
        <v>2014</v>
      </c>
      <c r="B8296" s="228" t="s">
        <v>192</v>
      </c>
      <c r="C8296" s="228" t="s">
        <v>62</v>
      </c>
      <c r="D8296" s="228" t="s">
        <v>205</v>
      </c>
      <c r="E8296" s="228">
        <v>65</v>
      </c>
      <c r="F8296" s="228">
        <v>72814</v>
      </c>
      <c r="G8296" s="228">
        <v>13644</v>
      </c>
      <c r="H8296" s="228">
        <v>30044</v>
      </c>
      <c r="I8296" s="228">
        <v>28849595.670000002</v>
      </c>
      <c r="J8296" s="228">
        <v>7702594.9100000001</v>
      </c>
      <c r="K8296" s="228">
        <v>7695628.6500000004</v>
      </c>
      <c r="L8296" s="228">
        <v>47093009.060000002</v>
      </c>
    </row>
    <row r="8297" spans="1:12">
      <c r="A8297" s="228">
        <v>2014</v>
      </c>
      <c r="B8297" s="228" t="s">
        <v>192</v>
      </c>
      <c r="C8297" s="228" t="s">
        <v>62</v>
      </c>
      <c r="D8297" s="228" t="s">
        <v>205</v>
      </c>
      <c r="E8297" s="228">
        <v>70</v>
      </c>
      <c r="F8297" s="228">
        <v>51145</v>
      </c>
      <c r="G8297" s="228">
        <v>13370</v>
      </c>
      <c r="H8297" s="228">
        <v>31889</v>
      </c>
      <c r="I8297" s="228">
        <v>28917699.469999999</v>
      </c>
      <c r="J8297" s="228">
        <v>7319203.96</v>
      </c>
      <c r="K8297" s="228">
        <v>7565301.0700000003</v>
      </c>
      <c r="L8297" s="228">
        <v>46175264.43</v>
      </c>
    </row>
    <row r="8298" spans="1:12">
      <c r="A8298" s="228">
        <v>2014</v>
      </c>
      <c r="B8298" s="228" t="s">
        <v>192</v>
      </c>
      <c r="C8298" s="228" t="s">
        <v>62</v>
      </c>
      <c r="D8298" s="228" t="s">
        <v>205</v>
      </c>
      <c r="E8298" s="228">
        <v>75</v>
      </c>
      <c r="F8298" s="228">
        <v>35309</v>
      </c>
      <c r="G8298" s="228">
        <v>12105</v>
      </c>
      <c r="H8298" s="228">
        <v>33507</v>
      </c>
      <c r="I8298" s="228">
        <v>27804711.309999999</v>
      </c>
      <c r="J8298" s="228">
        <v>6527310.6500000004</v>
      </c>
      <c r="K8298" s="228">
        <v>6440059.4500000002</v>
      </c>
      <c r="L8298" s="228">
        <v>42546512.049999997</v>
      </c>
    </row>
    <row r="8299" spans="1:12">
      <c r="A8299" s="228">
        <v>2014</v>
      </c>
      <c r="B8299" s="228" t="s">
        <v>192</v>
      </c>
      <c r="C8299" s="228" t="s">
        <v>62</v>
      </c>
      <c r="D8299" s="228" t="s">
        <v>205</v>
      </c>
      <c r="E8299" s="228">
        <v>80</v>
      </c>
      <c r="F8299" s="228">
        <v>24841</v>
      </c>
      <c r="G8299" s="228">
        <v>9734</v>
      </c>
      <c r="H8299" s="228">
        <v>35580</v>
      </c>
      <c r="I8299" s="228">
        <v>26810903.199999999</v>
      </c>
      <c r="J8299" s="228">
        <v>5548518.5599999996</v>
      </c>
      <c r="K8299" s="228">
        <v>4802879.1500000004</v>
      </c>
      <c r="L8299" s="228">
        <v>38542449.509999998</v>
      </c>
    </row>
    <row r="8300" spans="1:12">
      <c r="A8300" s="228">
        <v>2014</v>
      </c>
      <c r="B8300" s="228" t="s">
        <v>192</v>
      </c>
      <c r="C8300" s="228" t="s">
        <v>62</v>
      </c>
      <c r="D8300" s="228" t="s">
        <v>205</v>
      </c>
      <c r="E8300" s="228">
        <v>85</v>
      </c>
      <c r="F8300" s="228">
        <v>13896</v>
      </c>
      <c r="G8300" s="228">
        <v>5292</v>
      </c>
      <c r="H8300" s="228">
        <v>22616</v>
      </c>
      <c r="I8300" s="228">
        <v>15109110.09</v>
      </c>
      <c r="J8300" s="228">
        <v>2896911.95</v>
      </c>
      <c r="K8300" s="228">
        <v>2188464.35</v>
      </c>
      <c r="L8300" s="228">
        <v>20937132.440000001</v>
      </c>
    </row>
    <row r="8301" spans="1:12">
      <c r="A8301" s="228">
        <v>2014</v>
      </c>
      <c r="B8301" s="228" t="s">
        <v>192</v>
      </c>
      <c r="C8301" s="228" t="s">
        <v>62</v>
      </c>
      <c r="D8301" s="228" t="s">
        <v>205</v>
      </c>
      <c r="E8301" s="228">
        <v>90</v>
      </c>
      <c r="F8301" s="228">
        <v>3237</v>
      </c>
      <c r="G8301" s="228">
        <v>1031</v>
      </c>
      <c r="H8301" s="228">
        <v>5960</v>
      </c>
      <c r="I8301" s="228">
        <v>3627280.58</v>
      </c>
      <c r="J8301" s="228">
        <v>595361.92000000004</v>
      </c>
      <c r="K8301" s="228">
        <v>451343.6</v>
      </c>
      <c r="L8301" s="228">
        <v>4837768.53</v>
      </c>
    </row>
    <row r="8302" spans="1:12">
      <c r="A8302" s="228">
        <v>2014</v>
      </c>
      <c r="B8302" s="228" t="s">
        <v>192</v>
      </c>
      <c r="C8302" s="228" t="s">
        <v>62</v>
      </c>
      <c r="D8302" s="228" t="s">
        <v>205</v>
      </c>
      <c r="E8302" s="228">
        <v>95</v>
      </c>
      <c r="F8302" s="228">
        <v>630</v>
      </c>
      <c r="G8302" s="228">
        <v>153</v>
      </c>
      <c r="H8302" s="228">
        <v>1142</v>
      </c>
      <c r="I8302" s="228">
        <v>727147.55</v>
      </c>
      <c r="J8302" s="228">
        <v>96515.95</v>
      </c>
      <c r="K8302" s="228">
        <v>53168</v>
      </c>
      <c r="L8302" s="228">
        <v>913340.13</v>
      </c>
    </row>
    <row r="8303" spans="1:12">
      <c r="A8303" s="228">
        <v>2014</v>
      </c>
      <c r="B8303" s="228" t="s">
        <v>192</v>
      </c>
      <c r="C8303" s="228" t="s">
        <v>62</v>
      </c>
      <c r="D8303" s="228" t="s">
        <v>206</v>
      </c>
      <c r="E8303" s="228">
        <v>0</v>
      </c>
      <c r="F8303" s="228">
        <v>71407</v>
      </c>
      <c r="G8303" s="228">
        <v>1866</v>
      </c>
      <c r="H8303" s="228">
        <v>7444</v>
      </c>
      <c r="I8303" s="228">
        <v>4140745.92</v>
      </c>
      <c r="J8303" s="228">
        <v>731431.69</v>
      </c>
      <c r="K8303" s="228">
        <v>141293.29999999999</v>
      </c>
      <c r="L8303" s="228">
        <v>5511528.8399999999</v>
      </c>
    </row>
    <row r="8304" spans="1:12">
      <c r="A8304" s="228">
        <v>2014</v>
      </c>
      <c r="B8304" s="228" t="s">
        <v>192</v>
      </c>
      <c r="C8304" s="228" t="s">
        <v>62</v>
      </c>
      <c r="D8304" s="228" t="s">
        <v>206</v>
      </c>
      <c r="E8304" s="228">
        <v>5</v>
      </c>
      <c r="F8304" s="228">
        <v>75869</v>
      </c>
      <c r="G8304" s="228">
        <v>980</v>
      </c>
      <c r="H8304" s="228">
        <v>1320</v>
      </c>
      <c r="I8304" s="228">
        <v>1052860.3600000001</v>
      </c>
      <c r="J8304" s="228">
        <v>350647.55</v>
      </c>
      <c r="K8304" s="228">
        <v>117849</v>
      </c>
      <c r="L8304" s="228">
        <v>1714753.03</v>
      </c>
    </row>
    <row r="8305" spans="1:12">
      <c r="A8305" s="228">
        <v>2014</v>
      </c>
      <c r="B8305" s="228" t="s">
        <v>192</v>
      </c>
      <c r="C8305" s="228" t="s">
        <v>62</v>
      </c>
      <c r="D8305" s="228" t="s">
        <v>206</v>
      </c>
      <c r="E8305" s="228">
        <v>10</v>
      </c>
      <c r="F8305" s="228">
        <v>71428</v>
      </c>
      <c r="G8305" s="228">
        <v>978</v>
      </c>
      <c r="H8305" s="228">
        <v>1750</v>
      </c>
      <c r="I8305" s="228">
        <v>1408024.77</v>
      </c>
      <c r="J8305" s="228">
        <v>417632.27</v>
      </c>
      <c r="K8305" s="228">
        <v>373632</v>
      </c>
      <c r="L8305" s="228">
        <v>2399057.4700000002</v>
      </c>
    </row>
    <row r="8306" spans="1:12">
      <c r="A8306" s="228">
        <v>2014</v>
      </c>
      <c r="B8306" s="228" t="s">
        <v>192</v>
      </c>
      <c r="C8306" s="228" t="s">
        <v>62</v>
      </c>
      <c r="D8306" s="228" t="s">
        <v>206</v>
      </c>
      <c r="E8306" s="228">
        <v>15</v>
      </c>
      <c r="F8306" s="228">
        <v>73135</v>
      </c>
      <c r="G8306" s="228">
        <v>3118</v>
      </c>
      <c r="H8306" s="228">
        <v>6966</v>
      </c>
      <c r="I8306" s="228">
        <v>5633327.8700000001</v>
      </c>
      <c r="J8306" s="228">
        <v>1118351.22</v>
      </c>
      <c r="K8306" s="228">
        <v>685261.2</v>
      </c>
      <c r="L8306" s="228">
        <v>8332345.5499999998</v>
      </c>
    </row>
    <row r="8307" spans="1:12">
      <c r="A8307" s="228">
        <v>2014</v>
      </c>
      <c r="B8307" s="228" t="s">
        <v>192</v>
      </c>
      <c r="C8307" s="228" t="s">
        <v>62</v>
      </c>
      <c r="D8307" s="228" t="s">
        <v>206</v>
      </c>
      <c r="E8307" s="228">
        <v>20</v>
      </c>
      <c r="F8307" s="228">
        <v>67625</v>
      </c>
      <c r="G8307" s="228">
        <v>3942</v>
      </c>
      <c r="H8307" s="228">
        <v>7740</v>
      </c>
      <c r="I8307" s="228">
        <v>6062365.1699999999</v>
      </c>
      <c r="J8307" s="228">
        <v>1373339.07</v>
      </c>
      <c r="K8307" s="228">
        <v>511870</v>
      </c>
      <c r="L8307" s="228">
        <v>8844690.2699999996</v>
      </c>
    </row>
    <row r="8308" spans="1:12">
      <c r="A8308" s="228">
        <v>2014</v>
      </c>
      <c r="B8308" s="228" t="s">
        <v>192</v>
      </c>
      <c r="C8308" s="228" t="s">
        <v>62</v>
      </c>
      <c r="D8308" s="228" t="s">
        <v>206</v>
      </c>
      <c r="E8308" s="228">
        <v>25</v>
      </c>
      <c r="F8308" s="228">
        <v>67089</v>
      </c>
      <c r="G8308" s="228">
        <v>4168</v>
      </c>
      <c r="H8308" s="228">
        <v>10647</v>
      </c>
      <c r="I8308" s="228">
        <v>9318876.6699999999</v>
      </c>
      <c r="J8308" s="228">
        <v>2272481.14</v>
      </c>
      <c r="K8308" s="228">
        <v>584067</v>
      </c>
      <c r="L8308" s="228">
        <v>13763762.189999999</v>
      </c>
    </row>
    <row r="8309" spans="1:12">
      <c r="A8309" s="228">
        <v>2014</v>
      </c>
      <c r="B8309" s="228" t="s">
        <v>192</v>
      </c>
      <c r="C8309" s="228" t="s">
        <v>62</v>
      </c>
      <c r="D8309" s="228" t="s">
        <v>206</v>
      </c>
      <c r="E8309" s="228">
        <v>30</v>
      </c>
      <c r="F8309" s="228">
        <v>97802</v>
      </c>
      <c r="G8309" s="228">
        <v>8350</v>
      </c>
      <c r="H8309" s="228">
        <v>21878</v>
      </c>
      <c r="I8309" s="228">
        <v>21451393.579999998</v>
      </c>
      <c r="J8309" s="228">
        <v>5219547.99</v>
      </c>
      <c r="K8309" s="228">
        <v>860996.4</v>
      </c>
      <c r="L8309" s="228">
        <v>30676258.140000001</v>
      </c>
    </row>
    <row r="8310" spans="1:12">
      <c r="A8310" s="228">
        <v>2014</v>
      </c>
      <c r="B8310" s="228" t="s">
        <v>192</v>
      </c>
      <c r="C8310" s="228" t="s">
        <v>62</v>
      </c>
      <c r="D8310" s="228" t="s">
        <v>206</v>
      </c>
      <c r="E8310" s="228">
        <v>35</v>
      </c>
      <c r="F8310" s="228">
        <v>96136</v>
      </c>
      <c r="G8310" s="228">
        <v>8283</v>
      </c>
      <c r="H8310" s="228">
        <v>20104</v>
      </c>
      <c r="I8310" s="228">
        <v>18435427.16</v>
      </c>
      <c r="J8310" s="228">
        <v>4800019.7699999996</v>
      </c>
      <c r="K8310" s="228">
        <v>1178072</v>
      </c>
      <c r="L8310" s="228">
        <v>27508562.84</v>
      </c>
    </row>
    <row r="8311" spans="1:12">
      <c r="A8311" s="228">
        <v>2014</v>
      </c>
      <c r="B8311" s="228" t="s">
        <v>192</v>
      </c>
      <c r="C8311" s="228" t="s">
        <v>62</v>
      </c>
      <c r="D8311" s="228" t="s">
        <v>206</v>
      </c>
      <c r="E8311" s="228">
        <v>40</v>
      </c>
      <c r="F8311" s="228">
        <v>103765</v>
      </c>
      <c r="G8311" s="228">
        <v>8130</v>
      </c>
      <c r="H8311" s="228">
        <v>16258</v>
      </c>
      <c r="I8311" s="228">
        <v>13865093.09</v>
      </c>
      <c r="J8311" s="228">
        <v>3957637.46</v>
      </c>
      <c r="K8311" s="228">
        <v>1589412</v>
      </c>
      <c r="L8311" s="228">
        <v>22282465.969999999</v>
      </c>
    </row>
    <row r="8312" spans="1:12">
      <c r="A8312" s="228">
        <v>2014</v>
      </c>
      <c r="B8312" s="228" t="s">
        <v>192</v>
      </c>
      <c r="C8312" s="228" t="s">
        <v>62</v>
      </c>
      <c r="D8312" s="228" t="s">
        <v>206</v>
      </c>
      <c r="E8312" s="228">
        <v>45</v>
      </c>
      <c r="F8312" s="228">
        <v>98412</v>
      </c>
      <c r="G8312" s="228">
        <v>7407</v>
      </c>
      <c r="H8312" s="228">
        <v>14796</v>
      </c>
      <c r="I8312" s="228">
        <v>12756353.189999999</v>
      </c>
      <c r="J8312" s="228">
        <v>3611732.67</v>
      </c>
      <c r="K8312" s="228">
        <v>1944806.16</v>
      </c>
      <c r="L8312" s="228">
        <v>20606286.280000001</v>
      </c>
    </row>
    <row r="8313" spans="1:12">
      <c r="A8313" s="228">
        <v>2014</v>
      </c>
      <c r="B8313" s="228" t="s">
        <v>192</v>
      </c>
      <c r="C8313" s="228" t="s">
        <v>62</v>
      </c>
      <c r="D8313" s="228" t="s">
        <v>206</v>
      </c>
      <c r="E8313" s="228">
        <v>50</v>
      </c>
      <c r="F8313" s="228">
        <v>101820</v>
      </c>
      <c r="G8313" s="228">
        <v>9747</v>
      </c>
      <c r="H8313" s="228">
        <v>19753</v>
      </c>
      <c r="I8313" s="228">
        <v>16584337.49</v>
      </c>
      <c r="J8313" s="228">
        <v>4697032.97</v>
      </c>
      <c r="K8313" s="228">
        <v>2617625.4</v>
      </c>
      <c r="L8313" s="228">
        <v>26656971.41</v>
      </c>
    </row>
    <row r="8314" spans="1:12">
      <c r="A8314" s="228">
        <v>2014</v>
      </c>
      <c r="B8314" s="228" t="s">
        <v>192</v>
      </c>
      <c r="C8314" s="228" t="s">
        <v>62</v>
      </c>
      <c r="D8314" s="228" t="s">
        <v>206</v>
      </c>
      <c r="E8314" s="228">
        <v>55</v>
      </c>
      <c r="F8314" s="228">
        <v>98043</v>
      </c>
      <c r="G8314" s="228">
        <v>10905</v>
      </c>
      <c r="H8314" s="228">
        <v>23028</v>
      </c>
      <c r="I8314" s="228">
        <v>19029551.27</v>
      </c>
      <c r="J8314" s="228">
        <v>5313475.68</v>
      </c>
      <c r="K8314" s="228">
        <v>3603008.9</v>
      </c>
      <c r="L8314" s="228">
        <v>30795599.989999998</v>
      </c>
    </row>
    <row r="8315" spans="1:12">
      <c r="A8315" s="228">
        <v>2014</v>
      </c>
      <c r="B8315" s="228" t="s">
        <v>192</v>
      </c>
      <c r="C8315" s="228" t="s">
        <v>62</v>
      </c>
      <c r="D8315" s="228" t="s">
        <v>206</v>
      </c>
      <c r="E8315" s="228">
        <v>60</v>
      </c>
      <c r="F8315" s="228">
        <v>91223</v>
      </c>
      <c r="G8315" s="228">
        <v>12498</v>
      </c>
      <c r="H8315" s="228">
        <v>27633</v>
      </c>
      <c r="I8315" s="228">
        <v>23916150.59</v>
      </c>
      <c r="J8315" s="228">
        <v>6312544.6699999999</v>
      </c>
      <c r="K8315" s="228">
        <v>5450001.7800000003</v>
      </c>
      <c r="L8315" s="228">
        <v>38557057.369999997</v>
      </c>
    </row>
    <row r="8316" spans="1:12">
      <c r="A8316" s="228">
        <v>2014</v>
      </c>
      <c r="B8316" s="228" t="s">
        <v>192</v>
      </c>
      <c r="C8316" s="228" t="s">
        <v>62</v>
      </c>
      <c r="D8316" s="228" t="s">
        <v>206</v>
      </c>
      <c r="E8316" s="228">
        <v>65</v>
      </c>
      <c r="F8316" s="228">
        <v>78701</v>
      </c>
      <c r="G8316" s="228">
        <v>13700</v>
      </c>
      <c r="H8316" s="228">
        <v>32923</v>
      </c>
      <c r="I8316" s="228">
        <v>28481743.07</v>
      </c>
      <c r="J8316" s="228">
        <v>7244421.5999999996</v>
      </c>
      <c r="K8316" s="228">
        <v>6912290.8600000003</v>
      </c>
      <c r="L8316" s="228">
        <v>45306227.840000004</v>
      </c>
    </row>
    <row r="8317" spans="1:12">
      <c r="A8317" s="228">
        <v>2014</v>
      </c>
      <c r="B8317" s="228" t="s">
        <v>192</v>
      </c>
      <c r="C8317" s="228" t="s">
        <v>62</v>
      </c>
      <c r="D8317" s="228" t="s">
        <v>206</v>
      </c>
      <c r="E8317" s="228">
        <v>70</v>
      </c>
      <c r="F8317" s="228">
        <v>54026</v>
      </c>
      <c r="G8317" s="228">
        <v>11480</v>
      </c>
      <c r="H8317" s="228">
        <v>32814</v>
      </c>
      <c r="I8317" s="228">
        <v>27297776.379999999</v>
      </c>
      <c r="J8317" s="228">
        <v>6427881.1699999999</v>
      </c>
      <c r="K8317" s="228">
        <v>6360651.0499999998</v>
      </c>
      <c r="L8317" s="228">
        <v>42247537.409999996</v>
      </c>
    </row>
    <row r="8318" spans="1:12">
      <c r="A8318" s="228">
        <v>2014</v>
      </c>
      <c r="B8318" s="228" t="s">
        <v>192</v>
      </c>
      <c r="C8318" s="228" t="s">
        <v>62</v>
      </c>
      <c r="D8318" s="228" t="s">
        <v>206</v>
      </c>
      <c r="E8318" s="228">
        <v>75</v>
      </c>
      <c r="F8318" s="228">
        <v>40277</v>
      </c>
      <c r="G8318" s="228">
        <v>11114</v>
      </c>
      <c r="H8318" s="228">
        <v>36265</v>
      </c>
      <c r="I8318" s="228">
        <v>27281489.550000001</v>
      </c>
      <c r="J8318" s="228">
        <v>5963685.5099999998</v>
      </c>
      <c r="K8318" s="228">
        <v>5600147.5999999996</v>
      </c>
      <c r="L8318" s="228">
        <v>40501239.43</v>
      </c>
    </row>
    <row r="8319" spans="1:12">
      <c r="A8319" s="228">
        <v>2014</v>
      </c>
      <c r="B8319" s="228" t="s">
        <v>192</v>
      </c>
      <c r="C8319" s="228" t="s">
        <v>62</v>
      </c>
      <c r="D8319" s="228" t="s">
        <v>206</v>
      </c>
      <c r="E8319" s="228">
        <v>80</v>
      </c>
      <c r="F8319" s="228">
        <v>31208</v>
      </c>
      <c r="G8319" s="228">
        <v>8876</v>
      </c>
      <c r="H8319" s="228">
        <v>37507</v>
      </c>
      <c r="I8319" s="228">
        <v>26986785.039999999</v>
      </c>
      <c r="J8319" s="228">
        <v>5200202.68</v>
      </c>
      <c r="K8319" s="228">
        <v>4315385.75</v>
      </c>
      <c r="L8319" s="228">
        <v>37815448.020000003</v>
      </c>
    </row>
    <row r="8320" spans="1:12">
      <c r="A8320" s="228">
        <v>2014</v>
      </c>
      <c r="B8320" s="228" t="s">
        <v>192</v>
      </c>
      <c r="C8320" s="228" t="s">
        <v>62</v>
      </c>
      <c r="D8320" s="228" t="s">
        <v>206</v>
      </c>
      <c r="E8320" s="228">
        <v>85</v>
      </c>
      <c r="F8320" s="228">
        <v>20412</v>
      </c>
      <c r="G8320" s="228">
        <v>5177</v>
      </c>
      <c r="H8320" s="228">
        <v>29751</v>
      </c>
      <c r="I8320" s="228">
        <v>19219554.100000001</v>
      </c>
      <c r="J8320" s="228">
        <v>3103975.49</v>
      </c>
      <c r="K8320" s="228">
        <v>2097874.6</v>
      </c>
      <c r="L8320" s="228">
        <v>25665551.91</v>
      </c>
    </row>
    <row r="8321" spans="1:12">
      <c r="A8321" s="228">
        <v>2014</v>
      </c>
      <c r="B8321" s="228" t="s">
        <v>192</v>
      </c>
      <c r="C8321" s="228" t="s">
        <v>62</v>
      </c>
      <c r="D8321" s="228" t="s">
        <v>206</v>
      </c>
      <c r="E8321" s="228">
        <v>90</v>
      </c>
      <c r="F8321" s="228">
        <v>8425</v>
      </c>
      <c r="G8321" s="228">
        <v>1884</v>
      </c>
      <c r="H8321" s="228">
        <v>14458</v>
      </c>
      <c r="I8321" s="228">
        <v>8580847.3900000006</v>
      </c>
      <c r="J8321" s="228">
        <v>1164855.97</v>
      </c>
      <c r="K8321" s="228">
        <v>696379.2</v>
      </c>
      <c r="L8321" s="228">
        <v>10734444.82</v>
      </c>
    </row>
    <row r="8322" spans="1:12">
      <c r="A8322" s="228">
        <v>2014</v>
      </c>
      <c r="B8322" s="228" t="s">
        <v>192</v>
      </c>
      <c r="C8322" s="228" t="s">
        <v>62</v>
      </c>
      <c r="D8322" s="228" t="s">
        <v>206</v>
      </c>
      <c r="E8322" s="228">
        <v>95</v>
      </c>
      <c r="F8322" s="228">
        <v>2314</v>
      </c>
      <c r="G8322" s="228">
        <v>466</v>
      </c>
      <c r="H8322" s="228">
        <v>3913</v>
      </c>
      <c r="I8322" s="228">
        <v>2266553.14</v>
      </c>
      <c r="J8322" s="228">
        <v>267976.73</v>
      </c>
      <c r="K8322" s="228">
        <v>61148</v>
      </c>
      <c r="L8322" s="228">
        <v>2680302.4900000002</v>
      </c>
    </row>
    <row r="8323" spans="1:12">
      <c r="A8323" s="228">
        <v>2014</v>
      </c>
      <c r="B8323" s="228" t="s">
        <v>192</v>
      </c>
      <c r="C8323" s="228" t="s">
        <v>63</v>
      </c>
      <c r="D8323" s="228" t="s">
        <v>205</v>
      </c>
      <c r="E8323" s="228">
        <v>0</v>
      </c>
      <c r="F8323" s="228">
        <v>63465</v>
      </c>
      <c r="G8323" s="228">
        <v>2558</v>
      </c>
      <c r="H8323" s="228">
        <v>8318</v>
      </c>
      <c r="I8323" s="228">
        <v>6975426.3499999996</v>
      </c>
      <c r="J8323" s="228">
        <v>796179.92</v>
      </c>
      <c r="K8323" s="228">
        <v>173759</v>
      </c>
      <c r="L8323" s="228">
        <v>8418966.8200000003</v>
      </c>
    </row>
    <row r="8324" spans="1:12">
      <c r="A8324" s="228">
        <v>2014</v>
      </c>
      <c r="B8324" s="228" t="s">
        <v>192</v>
      </c>
      <c r="C8324" s="228" t="s">
        <v>63</v>
      </c>
      <c r="D8324" s="228" t="s">
        <v>205</v>
      </c>
      <c r="E8324" s="228">
        <v>5</v>
      </c>
      <c r="F8324" s="228">
        <v>71076</v>
      </c>
      <c r="G8324" s="228">
        <v>1264</v>
      </c>
      <c r="H8324" s="228">
        <v>1809</v>
      </c>
      <c r="I8324" s="228">
        <v>1427890.2</v>
      </c>
      <c r="J8324" s="228">
        <v>349136.78</v>
      </c>
      <c r="K8324" s="228">
        <v>74033</v>
      </c>
      <c r="L8324" s="228">
        <v>2093915.52</v>
      </c>
    </row>
    <row r="8325" spans="1:12">
      <c r="A8325" s="228">
        <v>2014</v>
      </c>
      <c r="B8325" s="228" t="s">
        <v>192</v>
      </c>
      <c r="C8325" s="228" t="s">
        <v>63</v>
      </c>
      <c r="D8325" s="228" t="s">
        <v>205</v>
      </c>
      <c r="E8325" s="228">
        <v>10</v>
      </c>
      <c r="F8325" s="228">
        <v>68601</v>
      </c>
      <c r="G8325" s="228">
        <v>1079</v>
      </c>
      <c r="H8325" s="228">
        <v>1911</v>
      </c>
      <c r="I8325" s="228">
        <v>1458388.14</v>
      </c>
      <c r="J8325" s="228">
        <v>313829.96999999997</v>
      </c>
      <c r="K8325" s="228">
        <v>285793</v>
      </c>
      <c r="L8325" s="228">
        <v>2322224.19</v>
      </c>
    </row>
    <row r="8326" spans="1:12">
      <c r="A8326" s="228">
        <v>2014</v>
      </c>
      <c r="B8326" s="228" t="s">
        <v>192</v>
      </c>
      <c r="C8326" s="228" t="s">
        <v>63</v>
      </c>
      <c r="D8326" s="228" t="s">
        <v>205</v>
      </c>
      <c r="E8326" s="228">
        <v>15</v>
      </c>
      <c r="F8326" s="228">
        <v>68297</v>
      </c>
      <c r="G8326" s="228">
        <v>2015</v>
      </c>
      <c r="H8326" s="228">
        <v>3580</v>
      </c>
      <c r="I8326" s="228">
        <v>3217990.17</v>
      </c>
      <c r="J8326" s="228">
        <v>668004.65</v>
      </c>
      <c r="K8326" s="228">
        <v>517255.4</v>
      </c>
      <c r="L8326" s="228">
        <v>5113134.88</v>
      </c>
    </row>
    <row r="8327" spans="1:12">
      <c r="A8327" s="228">
        <v>2014</v>
      </c>
      <c r="B8327" s="228" t="s">
        <v>192</v>
      </c>
      <c r="C8327" s="228" t="s">
        <v>63</v>
      </c>
      <c r="D8327" s="228" t="s">
        <v>205</v>
      </c>
      <c r="E8327" s="228">
        <v>20</v>
      </c>
      <c r="F8327" s="228">
        <v>53385</v>
      </c>
      <c r="G8327" s="228">
        <v>1660</v>
      </c>
      <c r="H8327" s="228">
        <v>3191</v>
      </c>
      <c r="I8327" s="228">
        <v>2975489.69</v>
      </c>
      <c r="J8327" s="228">
        <v>617702.76</v>
      </c>
      <c r="K8327" s="228">
        <v>484374</v>
      </c>
      <c r="L8327" s="228">
        <v>4711946.5599999996</v>
      </c>
    </row>
    <row r="8328" spans="1:12">
      <c r="A8328" s="228">
        <v>2014</v>
      </c>
      <c r="B8328" s="228" t="s">
        <v>192</v>
      </c>
      <c r="C8328" s="228" t="s">
        <v>63</v>
      </c>
      <c r="D8328" s="228" t="s">
        <v>205</v>
      </c>
      <c r="E8328" s="228">
        <v>25</v>
      </c>
      <c r="F8328" s="228">
        <v>47268</v>
      </c>
      <c r="G8328" s="228">
        <v>1140</v>
      </c>
      <c r="H8328" s="228">
        <v>2747</v>
      </c>
      <c r="I8328" s="228">
        <v>2186503.35</v>
      </c>
      <c r="J8328" s="228">
        <v>500341.21</v>
      </c>
      <c r="K8328" s="228">
        <v>475765</v>
      </c>
      <c r="L8328" s="228">
        <v>3935321.64</v>
      </c>
    </row>
    <row r="8329" spans="1:12">
      <c r="A8329" s="228">
        <v>2014</v>
      </c>
      <c r="B8329" s="228" t="s">
        <v>192</v>
      </c>
      <c r="C8329" s="228" t="s">
        <v>63</v>
      </c>
      <c r="D8329" s="228" t="s">
        <v>205</v>
      </c>
      <c r="E8329" s="228">
        <v>30</v>
      </c>
      <c r="F8329" s="228">
        <v>67428</v>
      </c>
      <c r="G8329" s="228">
        <v>1875</v>
      </c>
      <c r="H8329" s="228">
        <v>4449</v>
      </c>
      <c r="I8329" s="228">
        <v>3279700.01</v>
      </c>
      <c r="J8329" s="228">
        <v>753623.16</v>
      </c>
      <c r="K8329" s="228">
        <v>556017.25</v>
      </c>
      <c r="L8329" s="228">
        <v>5581477.6900000004</v>
      </c>
    </row>
    <row r="8330" spans="1:12">
      <c r="A8330" s="228">
        <v>2014</v>
      </c>
      <c r="B8330" s="228" t="s">
        <v>192</v>
      </c>
      <c r="C8330" s="228" t="s">
        <v>63</v>
      </c>
      <c r="D8330" s="228" t="s">
        <v>205</v>
      </c>
      <c r="E8330" s="228">
        <v>35</v>
      </c>
      <c r="F8330" s="228">
        <v>69084</v>
      </c>
      <c r="G8330" s="228">
        <v>2445</v>
      </c>
      <c r="H8330" s="228">
        <v>4907</v>
      </c>
      <c r="I8330" s="228">
        <v>4250040.34</v>
      </c>
      <c r="J8330" s="228">
        <v>1074987.75</v>
      </c>
      <c r="K8330" s="228">
        <v>889764</v>
      </c>
      <c r="L8330" s="228">
        <v>7522186.6699999999</v>
      </c>
    </row>
    <row r="8331" spans="1:12">
      <c r="A8331" s="228">
        <v>2014</v>
      </c>
      <c r="B8331" s="228" t="s">
        <v>192</v>
      </c>
      <c r="C8331" s="228" t="s">
        <v>63</v>
      </c>
      <c r="D8331" s="228" t="s">
        <v>205</v>
      </c>
      <c r="E8331" s="228">
        <v>40</v>
      </c>
      <c r="F8331" s="228">
        <v>77216</v>
      </c>
      <c r="G8331" s="228">
        <v>3677</v>
      </c>
      <c r="H8331" s="228">
        <v>6952</v>
      </c>
      <c r="I8331" s="228">
        <v>5865003.5199999996</v>
      </c>
      <c r="J8331" s="228">
        <v>1504980.11</v>
      </c>
      <c r="K8331" s="228">
        <v>1381506.5</v>
      </c>
      <c r="L8331" s="228">
        <v>10455941.99</v>
      </c>
    </row>
    <row r="8332" spans="1:12">
      <c r="A8332" s="228">
        <v>2014</v>
      </c>
      <c r="B8332" s="228" t="s">
        <v>192</v>
      </c>
      <c r="C8332" s="228" t="s">
        <v>63</v>
      </c>
      <c r="D8332" s="228" t="s">
        <v>205</v>
      </c>
      <c r="E8332" s="228">
        <v>45</v>
      </c>
      <c r="F8332" s="228">
        <v>72708</v>
      </c>
      <c r="G8332" s="228">
        <v>4189</v>
      </c>
      <c r="H8332" s="228">
        <v>8867</v>
      </c>
      <c r="I8332" s="228">
        <v>7387589.8899999997</v>
      </c>
      <c r="J8332" s="228">
        <v>1896399.13</v>
      </c>
      <c r="K8332" s="228">
        <v>1737107.6</v>
      </c>
      <c r="L8332" s="228">
        <v>12895024.57</v>
      </c>
    </row>
    <row r="8333" spans="1:12">
      <c r="A8333" s="228">
        <v>2014</v>
      </c>
      <c r="B8333" s="228" t="s">
        <v>192</v>
      </c>
      <c r="C8333" s="228" t="s">
        <v>63</v>
      </c>
      <c r="D8333" s="228" t="s">
        <v>205</v>
      </c>
      <c r="E8333" s="228">
        <v>50</v>
      </c>
      <c r="F8333" s="228">
        <v>77849</v>
      </c>
      <c r="G8333" s="228">
        <v>6027</v>
      </c>
      <c r="H8333" s="228">
        <v>12166</v>
      </c>
      <c r="I8333" s="228">
        <v>10920184.16</v>
      </c>
      <c r="J8333" s="228">
        <v>2853615.56</v>
      </c>
      <c r="K8333" s="228">
        <v>2768199.37</v>
      </c>
      <c r="L8333" s="228">
        <v>19181617.68</v>
      </c>
    </row>
    <row r="8334" spans="1:12">
      <c r="A8334" s="228">
        <v>2014</v>
      </c>
      <c r="B8334" s="228" t="s">
        <v>192</v>
      </c>
      <c r="C8334" s="228" t="s">
        <v>63</v>
      </c>
      <c r="D8334" s="228" t="s">
        <v>205</v>
      </c>
      <c r="E8334" s="228">
        <v>55</v>
      </c>
      <c r="F8334" s="228">
        <v>72717</v>
      </c>
      <c r="G8334" s="228">
        <v>7728</v>
      </c>
      <c r="H8334" s="228">
        <v>15576</v>
      </c>
      <c r="I8334" s="228">
        <v>14972211.77</v>
      </c>
      <c r="J8334" s="228">
        <v>3905038.01</v>
      </c>
      <c r="K8334" s="228">
        <v>3769709.55</v>
      </c>
      <c r="L8334" s="228">
        <v>25833790.039999999</v>
      </c>
    </row>
    <row r="8335" spans="1:12">
      <c r="A8335" s="228">
        <v>2014</v>
      </c>
      <c r="B8335" s="228" t="s">
        <v>192</v>
      </c>
      <c r="C8335" s="228" t="s">
        <v>63</v>
      </c>
      <c r="D8335" s="228" t="s">
        <v>205</v>
      </c>
      <c r="E8335" s="228">
        <v>60</v>
      </c>
      <c r="F8335" s="228">
        <v>68669</v>
      </c>
      <c r="G8335" s="228">
        <v>10529</v>
      </c>
      <c r="H8335" s="228">
        <v>22615</v>
      </c>
      <c r="I8335" s="228">
        <v>21230799.920000002</v>
      </c>
      <c r="J8335" s="228">
        <v>5194697.12</v>
      </c>
      <c r="K8335" s="228">
        <v>6097694.0800000001</v>
      </c>
      <c r="L8335" s="228">
        <v>36617386.490000002</v>
      </c>
    </row>
    <row r="8336" spans="1:12">
      <c r="A8336" s="228">
        <v>2014</v>
      </c>
      <c r="B8336" s="228" t="s">
        <v>192</v>
      </c>
      <c r="C8336" s="228" t="s">
        <v>63</v>
      </c>
      <c r="D8336" s="228" t="s">
        <v>205</v>
      </c>
      <c r="E8336" s="228">
        <v>65</v>
      </c>
      <c r="F8336" s="228">
        <v>59524</v>
      </c>
      <c r="G8336" s="228">
        <v>12219</v>
      </c>
      <c r="H8336" s="228">
        <v>28448</v>
      </c>
      <c r="I8336" s="228">
        <v>25534907.350000001</v>
      </c>
      <c r="J8336" s="228">
        <v>6108025.3700000001</v>
      </c>
      <c r="K8336" s="228">
        <v>6869484.6200000001</v>
      </c>
      <c r="L8336" s="228">
        <v>42913238.490000002</v>
      </c>
    </row>
    <row r="8337" spans="1:12">
      <c r="A8337" s="228">
        <v>2014</v>
      </c>
      <c r="B8337" s="228" t="s">
        <v>192</v>
      </c>
      <c r="C8337" s="228" t="s">
        <v>63</v>
      </c>
      <c r="D8337" s="228" t="s">
        <v>205</v>
      </c>
      <c r="E8337" s="228">
        <v>70</v>
      </c>
      <c r="F8337" s="228">
        <v>40596</v>
      </c>
      <c r="G8337" s="228">
        <v>10768</v>
      </c>
      <c r="H8337" s="228">
        <v>26808</v>
      </c>
      <c r="I8337" s="228">
        <v>24531061.300000001</v>
      </c>
      <c r="J8337" s="228">
        <v>5761292.6799999997</v>
      </c>
      <c r="K8337" s="228">
        <v>6597668.5999999996</v>
      </c>
      <c r="L8337" s="228">
        <v>40219740.890000001</v>
      </c>
    </row>
    <row r="8338" spans="1:12">
      <c r="A8338" s="228">
        <v>2014</v>
      </c>
      <c r="B8338" s="228" t="s">
        <v>192</v>
      </c>
      <c r="C8338" s="228" t="s">
        <v>63</v>
      </c>
      <c r="D8338" s="228" t="s">
        <v>205</v>
      </c>
      <c r="E8338" s="228">
        <v>75</v>
      </c>
      <c r="F8338" s="228">
        <v>27221</v>
      </c>
      <c r="G8338" s="228">
        <v>9700</v>
      </c>
      <c r="H8338" s="228">
        <v>26677</v>
      </c>
      <c r="I8338" s="228">
        <v>21696427.629999999</v>
      </c>
      <c r="J8338" s="228">
        <v>4822632.22</v>
      </c>
      <c r="K8338" s="228">
        <v>4891266.21</v>
      </c>
      <c r="L8338" s="228">
        <v>33771790.119999997</v>
      </c>
    </row>
    <row r="8339" spans="1:12">
      <c r="A8339" s="228">
        <v>2014</v>
      </c>
      <c r="B8339" s="228" t="s">
        <v>192</v>
      </c>
      <c r="C8339" s="228" t="s">
        <v>63</v>
      </c>
      <c r="D8339" s="228" t="s">
        <v>205</v>
      </c>
      <c r="E8339" s="228">
        <v>80</v>
      </c>
      <c r="F8339" s="228">
        <v>17627</v>
      </c>
      <c r="G8339" s="228">
        <v>7470</v>
      </c>
      <c r="H8339" s="228">
        <v>24818</v>
      </c>
      <c r="I8339" s="228">
        <v>17538787.899999999</v>
      </c>
      <c r="J8339" s="228">
        <v>3476962.61</v>
      </c>
      <c r="K8339" s="228">
        <v>3123926.05</v>
      </c>
      <c r="L8339" s="228">
        <v>25671229.850000001</v>
      </c>
    </row>
    <row r="8340" spans="1:12">
      <c r="A8340" s="228">
        <v>2014</v>
      </c>
      <c r="B8340" s="228" t="s">
        <v>192</v>
      </c>
      <c r="C8340" s="228" t="s">
        <v>63</v>
      </c>
      <c r="D8340" s="228" t="s">
        <v>205</v>
      </c>
      <c r="E8340" s="228">
        <v>85</v>
      </c>
      <c r="F8340" s="228">
        <v>8932</v>
      </c>
      <c r="G8340" s="228">
        <v>3704</v>
      </c>
      <c r="H8340" s="228">
        <v>15332</v>
      </c>
      <c r="I8340" s="228">
        <v>10002301.68</v>
      </c>
      <c r="J8340" s="228">
        <v>1609458.9</v>
      </c>
      <c r="K8340" s="228">
        <v>1708283.85</v>
      </c>
      <c r="L8340" s="228">
        <v>14015125.029999999</v>
      </c>
    </row>
    <row r="8341" spans="1:12">
      <c r="A8341" s="228">
        <v>2014</v>
      </c>
      <c r="B8341" s="228" t="s">
        <v>192</v>
      </c>
      <c r="C8341" s="228" t="s">
        <v>63</v>
      </c>
      <c r="D8341" s="228" t="s">
        <v>205</v>
      </c>
      <c r="E8341" s="228">
        <v>90</v>
      </c>
      <c r="F8341" s="228">
        <v>1842</v>
      </c>
      <c r="G8341" s="228">
        <v>615</v>
      </c>
      <c r="H8341" s="228">
        <v>3355</v>
      </c>
      <c r="I8341" s="228">
        <v>2086794.47</v>
      </c>
      <c r="J8341" s="228">
        <v>295424.63</v>
      </c>
      <c r="K8341" s="228">
        <v>138141</v>
      </c>
      <c r="L8341" s="228">
        <v>2666138.9300000002</v>
      </c>
    </row>
    <row r="8342" spans="1:12">
      <c r="A8342" s="228">
        <v>2014</v>
      </c>
      <c r="B8342" s="228" t="s">
        <v>192</v>
      </c>
      <c r="C8342" s="228" t="s">
        <v>63</v>
      </c>
      <c r="D8342" s="228" t="s">
        <v>205</v>
      </c>
      <c r="E8342" s="228">
        <v>95</v>
      </c>
      <c r="F8342" s="228">
        <v>356</v>
      </c>
      <c r="G8342" s="228">
        <v>89</v>
      </c>
      <c r="H8342" s="228">
        <v>590</v>
      </c>
      <c r="I8342" s="228">
        <v>353241</v>
      </c>
      <c r="J8342" s="228">
        <v>43950.63</v>
      </c>
      <c r="K8342" s="228">
        <v>24828</v>
      </c>
      <c r="L8342" s="228">
        <v>441496.38</v>
      </c>
    </row>
    <row r="8343" spans="1:12">
      <c r="A8343" s="228">
        <v>2014</v>
      </c>
      <c r="B8343" s="228" t="s">
        <v>192</v>
      </c>
      <c r="C8343" s="228" t="s">
        <v>63</v>
      </c>
      <c r="D8343" s="228" t="s">
        <v>206</v>
      </c>
      <c r="E8343" s="228">
        <v>0</v>
      </c>
      <c r="F8343" s="228">
        <v>59539</v>
      </c>
      <c r="G8343" s="228">
        <v>1796</v>
      </c>
      <c r="H8343" s="228">
        <v>6392</v>
      </c>
      <c r="I8343" s="228">
        <v>4912955.5599999996</v>
      </c>
      <c r="J8343" s="228">
        <v>569346.07999999996</v>
      </c>
      <c r="K8343" s="228">
        <v>159116</v>
      </c>
      <c r="L8343" s="228">
        <v>5926768.1200000001</v>
      </c>
    </row>
    <row r="8344" spans="1:12">
      <c r="A8344" s="228">
        <v>2014</v>
      </c>
      <c r="B8344" s="228" t="s">
        <v>192</v>
      </c>
      <c r="C8344" s="228" t="s">
        <v>63</v>
      </c>
      <c r="D8344" s="228" t="s">
        <v>206</v>
      </c>
      <c r="E8344" s="228">
        <v>5</v>
      </c>
      <c r="F8344" s="228">
        <v>66742</v>
      </c>
      <c r="G8344" s="228">
        <v>1008</v>
      </c>
      <c r="H8344" s="228">
        <v>1550</v>
      </c>
      <c r="I8344" s="228">
        <v>1308906</v>
      </c>
      <c r="J8344" s="228">
        <v>289983.40000000002</v>
      </c>
      <c r="K8344" s="228">
        <v>116993</v>
      </c>
      <c r="L8344" s="228">
        <v>1913773.08</v>
      </c>
    </row>
    <row r="8345" spans="1:12">
      <c r="A8345" s="228">
        <v>2014</v>
      </c>
      <c r="B8345" s="228" t="s">
        <v>192</v>
      </c>
      <c r="C8345" s="228" t="s">
        <v>63</v>
      </c>
      <c r="D8345" s="228" t="s">
        <v>206</v>
      </c>
      <c r="E8345" s="228">
        <v>10</v>
      </c>
      <c r="F8345" s="228">
        <v>64796</v>
      </c>
      <c r="G8345" s="228">
        <v>893</v>
      </c>
      <c r="H8345" s="228">
        <v>1647</v>
      </c>
      <c r="I8345" s="228">
        <v>1285524.1000000001</v>
      </c>
      <c r="J8345" s="228">
        <v>270436.42</v>
      </c>
      <c r="K8345" s="228">
        <v>336355</v>
      </c>
      <c r="L8345" s="228">
        <v>2154400.4300000002</v>
      </c>
    </row>
    <row r="8346" spans="1:12">
      <c r="A8346" s="228">
        <v>2014</v>
      </c>
      <c r="B8346" s="228" t="s">
        <v>192</v>
      </c>
      <c r="C8346" s="228" t="s">
        <v>63</v>
      </c>
      <c r="D8346" s="228" t="s">
        <v>206</v>
      </c>
      <c r="E8346" s="228">
        <v>15</v>
      </c>
      <c r="F8346" s="228">
        <v>65552</v>
      </c>
      <c r="G8346" s="228">
        <v>2503</v>
      </c>
      <c r="H8346" s="228">
        <v>5140</v>
      </c>
      <c r="I8346" s="228">
        <v>4020495.72</v>
      </c>
      <c r="J8346" s="228">
        <v>744522.03</v>
      </c>
      <c r="K8346" s="228">
        <v>427921</v>
      </c>
      <c r="L8346" s="228">
        <v>6059470.1799999997</v>
      </c>
    </row>
    <row r="8347" spans="1:12">
      <c r="A8347" s="228">
        <v>2014</v>
      </c>
      <c r="B8347" s="228" t="s">
        <v>192</v>
      </c>
      <c r="C8347" s="228" t="s">
        <v>63</v>
      </c>
      <c r="D8347" s="228" t="s">
        <v>206</v>
      </c>
      <c r="E8347" s="228">
        <v>20</v>
      </c>
      <c r="F8347" s="228">
        <v>55727</v>
      </c>
      <c r="G8347" s="228">
        <v>2905</v>
      </c>
      <c r="H8347" s="228">
        <v>7471</v>
      </c>
      <c r="I8347" s="228">
        <v>5696176.4199999999</v>
      </c>
      <c r="J8347" s="228">
        <v>1099133.4399999999</v>
      </c>
      <c r="K8347" s="228">
        <v>395492</v>
      </c>
      <c r="L8347" s="228">
        <v>8180072.0300000003</v>
      </c>
    </row>
    <row r="8348" spans="1:12">
      <c r="A8348" s="228">
        <v>2014</v>
      </c>
      <c r="B8348" s="228" t="s">
        <v>192</v>
      </c>
      <c r="C8348" s="228" t="s">
        <v>63</v>
      </c>
      <c r="D8348" s="228" t="s">
        <v>206</v>
      </c>
      <c r="E8348" s="228">
        <v>25</v>
      </c>
      <c r="F8348" s="228">
        <v>56375</v>
      </c>
      <c r="G8348" s="228">
        <v>4039</v>
      </c>
      <c r="H8348" s="228">
        <v>12877</v>
      </c>
      <c r="I8348" s="228">
        <v>10410787.640000001</v>
      </c>
      <c r="J8348" s="228">
        <v>2537534.12</v>
      </c>
      <c r="K8348" s="228">
        <v>635858</v>
      </c>
      <c r="L8348" s="228">
        <v>15944844.43</v>
      </c>
    </row>
    <row r="8349" spans="1:12">
      <c r="A8349" s="228">
        <v>2014</v>
      </c>
      <c r="B8349" s="228" t="s">
        <v>192</v>
      </c>
      <c r="C8349" s="228" t="s">
        <v>63</v>
      </c>
      <c r="D8349" s="228" t="s">
        <v>206</v>
      </c>
      <c r="E8349" s="228">
        <v>30</v>
      </c>
      <c r="F8349" s="228">
        <v>75516</v>
      </c>
      <c r="G8349" s="228">
        <v>6773</v>
      </c>
      <c r="H8349" s="228">
        <v>20474</v>
      </c>
      <c r="I8349" s="228">
        <v>17223342.780000001</v>
      </c>
      <c r="J8349" s="228">
        <v>4303463.8</v>
      </c>
      <c r="K8349" s="228">
        <v>881064.5</v>
      </c>
      <c r="L8349" s="228">
        <v>25702979.59</v>
      </c>
    </row>
    <row r="8350" spans="1:12">
      <c r="A8350" s="228">
        <v>2014</v>
      </c>
      <c r="B8350" s="228" t="s">
        <v>192</v>
      </c>
      <c r="C8350" s="228" t="s">
        <v>63</v>
      </c>
      <c r="D8350" s="228" t="s">
        <v>206</v>
      </c>
      <c r="E8350" s="228">
        <v>35</v>
      </c>
      <c r="F8350" s="228">
        <v>75893</v>
      </c>
      <c r="G8350" s="228">
        <v>6312</v>
      </c>
      <c r="H8350" s="228">
        <v>16597</v>
      </c>
      <c r="I8350" s="228">
        <v>14045227.66</v>
      </c>
      <c r="J8350" s="228">
        <v>3414958.97</v>
      </c>
      <c r="K8350" s="228">
        <v>1306567</v>
      </c>
      <c r="L8350" s="228">
        <v>21858566.870000001</v>
      </c>
    </row>
    <row r="8351" spans="1:12">
      <c r="A8351" s="228">
        <v>2014</v>
      </c>
      <c r="B8351" s="228" t="s">
        <v>192</v>
      </c>
      <c r="C8351" s="228" t="s">
        <v>63</v>
      </c>
      <c r="D8351" s="228" t="s">
        <v>206</v>
      </c>
      <c r="E8351" s="228">
        <v>40</v>
      </c>
      <c r="F8351" s="228">
        <v>84345</v>
      </c>
      <c r="G8351" s="228">
        <v>6331</v>
      </c>
      <c r="H8351" s="228">
        <v>14474</v>
      </c>
      <c r="I8351" s="228">
        <v>12476024.640000001</v>
      </c>
      <c r="J8351" s="228">
        <v>2886362.27</v>
      </c>
      <c r="K8351" s="228">
        <v>1677619.3</v>
      </c>
      <c r="L8351" s="228">
        <v>20134084.539999999</v>
      </c>
    </row>
    <row r="8352" spans="1:12">
      <c r="A8352" s="228">
        <v>2014</v>
      </c>
      <c r="B8352" s="228" t="s">
        <v>192</v>
      </c>
      <c r="C8352" s="228" t="s">
        <v>63</v>
      </c>
      <c r="D8352" s="228" t="s">
        <v>206</v>
      </c>
      <c r="E8352" s="228">
        <v>45</v>
      </c>
      <c r="F8352" s="228">
        <v>78589</v>
      </c>
      <c r="G8352" s="228">
        <v>6491</v>
      </c>
      <c r="H8352" s="228">
        <v>14851</v>
      </c>
      <c r="I8352" s="228">
        <v>12709107.43</v>
      </c>
      <c r="J8352" s="228">
        <v>2823853.9</v>
      </c>
      <c r="K8352" s="228">
        <v>1794541.05</v>
      </c>
      <c r="L8352" s="228">
        <v>20306620.850000001</v>
      </c>
    </row>
    <row r="8353" spans="1:12">
      <c r="A8353" s="228">
        <v>2014</v>
      </c>
      <c r="B8353" s="228" t="s">
        <v>192</v>
      </c>
      <c r="C8353" s="228" t="s">
        <v>63</v>
      </c>
      <c r="D8353" s="228" t="s">
        <v>206</v>
      </c>
      <c r="E8353" s="228">
        <v>50</v>
      </c>
      <c r="F8353" s="228">
        <v>84017</v>
      </c>
      <c r="G8353" s="228">
        <v>8350</v>
      </c>
      <c r="H8353" s="228">
        <v>17797</v>
      </c>
      <c r="I8353" s="228">
        <v>15032441.720000001</v>
      </c>
      <c r="J8353" s="228">
        <v>3638625.53</v>
      </c>
      <c r="K8353" s="228">
        <v>2762179</v>
      </c>
      <c r="L8353" s="228">
        <v>25077617.079999998</v>
      </c>
    </row>
    <row r="8354" spans="1:12">
      <c r="A8354" s="228">
        <v>2014</v>
      </c>
      <c r="B8354" s="228" t="s">
        <v>192</v>
      </c>
      <c r="C8354" s="228" t="s">
        <v>63</v>
      </c>
      <c r="D8354" s="228" t="s">
        <v>206</v>
      </c>
      <c r="E8354" s="228">
        <v>55</v>
      </c>
      <c r="F8354" s="228">
        <v>79017</v>
      </c>
      <c r="G8354" s="228">
        <v>9003</v>
      </c>
      <c r="H8354" s="228">
        <v>19118</v>
      </c>
      <c r="I8354" s="228">
        <v>16529295.83</v>
      </c>
      <c r="J8354" s="228">
        <v>4065084.98</v>
      </c>
      <c r="K8354" s="228">
        <v>3648857</v>
      </c>
      <c r="L8354" s="228">
        <v>27640019.219999999</v>
      </c>
    </row>
    <row r="8355" spans="1:12">
      <c r="A8355" s="228">
        <v>2014</v>
      </c>
      <c r="B8355" s="228" t="s">
        <v>192</v>
      </c>
      <c r="C8355" s="228" t="s">
        <v>63</v>
      </c>
      <c r="D8355" s="228" t="s">
        <v>206</v>
      </c>
      <c r="E8355" s="228">
        <v>60</v>
      </c>
      <c r="F8355" s="228">
        <v>73645</v>
      </c>
      <c r="G8355" s="228">
        <v>11081</v>
      </c>
      <c r="H8355" s="228">
        <v>26188</v>
      </c>
      <c r="I8355" s="228">
        <v>21896743.32</v>
      </c>
      <c r="J8355" s="228">
        <v>5030109.9400000004</v>
      </c>
      <c r="K8355" s="228">
        <v>4918166.93</v>
      </c>
      <c r="L8355" s="228">
        <v>35716374.229999997</v>
      </c>
    </row>
    <row r="8356" spans="1:12">
      <c r="A8356" s="228">
        <v>2014</v>
      </c>
      <c r="B8356" s="228" t="s">
        <v>192</v>
      </c>
      <c r="C8356" s="228" t="s">
        <v>63</v>
      </c>
      <c r="D8356" s="228" t="s">
        <v>206</v>
      </c>
      <c r="E8356" s="228">
        <v>65</v>
      </c>
      <c r="F8356" s="228">
        <v>63259</v>
      </c>
      <c r="G8356" s="228">
        <v>11406</v>
      </c>
      <c r="H8356" s="228">
        <v>26854</v>
      </c>
      <c r="I8356" s="228">
        <v>23595660.780000001</v>
      </c>
      <c r="J8356" s="228">
        <v>5666394.1399999997</v>
      </c>
      <c r="K8356" s="228">
        <v>6064686</v>
      </c>
      <c r="L8356" s="228">
        <v>39076442.579999998</v>
      </c>
    </row>
    <row r="8357" spans="1:12">
      <c r="A8357" s="228">
        <v>2014</v>
      </c>
      <c r="B8357" s="228" t="s">
        <v>192</v>
      </c>
      <c r="C8357" s="228" t="s">
        <v>63</v>
      </c>
      <c r="D8357" s="228" t="s">
        <v>206</v>
      </c>
      <c r="E8357" s="228">
        <v>70</v>
      </c>
      <c r="F8357" s="228">
        <v>43353</v>
      </c>
      <c r="G8357" s="228">
        <v>9977</v>
      </c>
      <c r="H8357" s="228">
        <v>27040</v>
      </c>
      <c r="I8357" s="228">
        <v>22300758.649999999</v>
      </c>
      <c r="J8357" s="228">
        <v>4990485.79</v>
      </c>
      <c r="K8357" s="228">
        <v>5365961.25</v>
      </c>
      <c r="L8357" s="228">
        <v>35713020.670000002</v>
      </c>
    </row>
    <row r="8358" spans="1:12">
      <c r="A8358" s="228">
        <v>2014</v>
      </c>
      <c r="B8358" s="228" t="s">
        <v>192</v>
      </c>
      <c r="C8358" s="228" t="s">
        <v>63</v>
      </c>
      <c r="D8358" s="228" t="s">
        <v>206</v>
      </c>
      <c r="E8358" s="228">
        <v>75</v>
      </c>
      <c r="F8358" s="228">
        <v>30144</v>
      </c>
      <c r="G8358" s="228">
        <v>8268</v>
      </c>
      <c r="H8358" s="228">
        <v>26462</v>
      </c>
      <c r="I8358" s="228">
        <v>20191579.859999999</v>
      </c>
      <c r="J8358" s="228">
        <v>4207294.63</v>
      </c>
      <c r="K8358" s="228">
        <v>4388993.8</v>
      </c>
      <c r="L8358" s="228">
        <v>30936529.16</v>
      </c>
    </row>
    <row r="8359" spans="1:12">
      <c r="A8359" s="228">
        <v>2014</v>
      </c>
      <c r="B8359" s="228" t="s">
        <v>192</v>
      </c>
      <c r="C8359" s="228" t="s">
        <v>63</v>
      </c>
      <c r="D8359" s="228" t="s">
        <v>206</v>
      </c>
      <c r="E8359" s="228">
        <v>80</v>
      </c>
      <c r="F8359" s="228">
        <v>21634</v>
      </c>
      <c r="G8359" s="228">
        <v>6649</v>
      </c>
      <c r="H8359" s="228">
        <v>27120</v>
      </c>
      <c r="I8359" s="228">
        <v>18295897.82</v>
      </c>
      <c r="J8359" s="228">
        <v>3211127.27</v>
      </c>
      <c r="K8359" s="228">
        <v>2827552.45</v>
      </c>
      <c r="L8359" s="228">
        <v>25757323.84</v>
      </c>
    </row>
    <row r="8360" spans="1:12">
      <c r="A8360" s="228">
        <v>2014</v>
      </c>
      <c r="B8360" s="228" t="s">
        <v>192</v>
      </c>
      <c r="C8360" s="228" t="s">
        <v>63</v>
      </c>
      <c r="D8360" s="228" t="s">
        <v>206</v>
      </c>
      <c r="E8360" s="228">
        <v>85</v>
      </c>
      <c r="F8360" s="228">
        <v>13176</v>
      </c>
      <c r="G8360" s="228">
        <v>3562</v>
      </c>
      <c r="H8360" s="228">
        <v>18436</v>
      </c>
      <c r="I8360" s="228">
        <v>11525274.119999999</v>
      </c>
      <c r="J8360" s="228">
        <v>1760654.6</v>
      </c>
      <c r="K8360" s="228">
        <v>1181465.8</v>
      </c>
      <c r="L8360" s="228">
        <v>15228787.27</v>
      </c>
    </row>
    <row r="8361" spans="1:12">
      <c r="A8361" s="228">
        <v>2014</v>
      </c>
      <c r="B8361" s="228" t="s">
        <v>192</v>
      </c>
      <c r="C8361" s="228" t="s">
        <v>63</v>
      </c>
      <c r="D8361" s="228" t="s">
        <v>206</v>
      </c>
      <c r="E8361" s="228">
        <v>90</v>
      </c>
      <c r="F8361" s="228">
        <v>5273</v>
      </c>
      <c r="G8361" s="228">
        <v>1333</v>
      </c>
      <c r="H8361" s="228">
        <v>8818</v>
      </c>
      <c r="I8361" s="228">
        <v>5286840.21</v>
      </c>
      <c r="J8361" s="228">
        <v>635525.46</v>
      </c>
      <c r="K8361" s="228">
        <v>316461.59999999998</v>
      </c>
      <c r="L8361" s="228">
        <v>6493713.5899999999</v>
      </c>
    </row>
    <row r="8362" spans="1:12">
      <c r="A8362" s="228">
        <v>2014</v>
      </c>
      <c r="B8362" s="228" t="s">
        <v>192</v>
      </c>
      <c r="C8362" s="228" t="s">
        <v>63</v>
      </c>
      <c r="D8362" s="228" t="s">
        <v>206</v>
      </c>
      <c r="E8362" s="228">
        <v>95</v>
      </c>
      <c r="F8362" s="228">
        <v>1524</v>
      </c>
      <c r="G8362" s="228">
        <v>341</v>
      </c>
      <c r="H8362" s="228">
        <v>2358</v>
      </c>
      <c r="I8362" s="228">
        <v>1367352.75</v>
      </c>
      <c r="J8362" s="228">
        <v>148446.35</v>
      </c>
      <c r="K8362" s="228">
        <v>45977</v>
      </c>
      <c r="L8362" s="228">
        <v>1622233.61</v>
      </c>
    </row>
    <row r="8363" spans="1:12">
      <c r="A8363" s="228">
        <v>2014</v>
      </c>
      <c r="B8363" s="228" t="s">
        <v>192</v>
      </c>
      <c r="C8363" s="228" t="s">
        <v>64</v>
      </c>
      <c r="D8363" s="228" t="s">
        <v>205</v>
      </c>
      <c r="E8363" s="228">
        <v>0</v>
      </c>
      <c r="F8363" s="228">
        <v>19720</v>
      </c>
      <c r="G8363" s="228">
        <v>745</v>
      </c>
      <c r="H8363" s="228">
        <v>2082</v>
      </c>
      <c r="I8363" s="228">
        <v>1309623.5900000001</v>
      </c>
      <c r="J8363" s="228">
        <v>325479.59999999998</v>
      </c>
      <c r="K8363" s="228">
        <v>12580</v>
      </c>
      <c r="L8363" s="228">
        <v>1713674.43</v>
      </c>
    </row>
    <row r="8364" spans="1:12">
      <c r="A8364" s="228">
        <v>2014</v>
      </c>
      <c r="B8364" s="228" t="s">
        <v>192</v>
      </c>
      <c r="C8364" s="228" t="s">
        <v>64</v>
      </c>
      <c r="D8364" s="228" t="s">
        <v>205</v>
      </c>
      <c r="E8364" s="228">
        <v>5</v>
      </c>
      <c r="F8364" s="228">
        <v>21353</v>
      </c>
      <c r="G8364" s="228">
        <v>330</v>
      </c>
      <c r="H8364" s="228">
        <v>407</v>
      </c>
      <c r="I8364" s="228">
        <v>352516.75</v>
      </c>
      <c r="J8364" s="228">
        <v>136771.47</v>
      </c>
      <c r="K8364" s="228">
        <v>49444</v>
      </c>
      <c r="L8364" s="228">
        <v>577563.07999999996</v>
      </c>
    </row>
    <row r="8365" spans="1:12">
      <c r="A8365" s="228">
        <v>2014</v>
      </c>
      <c r="B8365" s="228" t="s">
        <v>192</v>
      </c>
      <c r="C8365" s="228" t="s">
        <v>64</v>
      </c>
      <c r="D8365" s="228" t="s">
        <v>205</v>
      </c>
      <c r="E8365" s="228">
        <v>10</v>
      </c>
      <c r="F8365" s="228">
        <v>20973</v>
      </c>
      <c r="G8365" s="228">
        <v>223</v>
      </c>
      <c r="H8365" s="228">
        <v>294</v>
      </c>
      <c r="I8365" s="228">
        <v>267055</v>
      </c>
      <c r="J8365" s="228">
        <v>107533.44</v>
      </c>
      <c r="K8365" s="228">
        <v>92054</v>
      </c>
      <c r="L8365" s="228">
        <v>487734.67</v>
      </c>
    </row>
    <row r="8366" spans="1:12">
      <c r="A8366" s="228">
        <v>2014</v>
      </c>
      <c r="B8366" s="228" t="s">
        <v>192</v>
      </c>
      <c r="C8366" s="228" t="s">
        <v>64</v>
      </c>
      <c r="D8366" s="228" t="s">
        <v>205</v>
      </c>
      <c r="E8366" s="228">
        <v>15</v>
      </c>
      <c r="F8366" s="228">
        <v>22489</v>
      </c>
      <c r="G8366" s="228">
        <v>562</v>
      </c>
      <c r="H8366" s="228">
        <v>787</v>
      </c>
      <c r="I8366" s="228">
        <v>827059.15</v>
      </c>
      <c r="J8366" s="228">
        <v>281803.76</v>
      </c>
      <c r="K8366" s="228">
        <v>156061</v>
      </c>
      <c r="L8366" s="228">
        <v>1341843.83</v>
      </c>
    </row>
    <row r="8367" spans="1:12">
      <c r="A8367" s="228">
        <v>2014</v>
      </c>
      <c r="B8367" s="228" t="s">
        <v>192</v>
      </c>
      <c r="C8367" s="228" t="s">
        <v>64</v>
      </c>
      <c r="D8367" s="228" t="s">
        <v>205</v>
      </c>
      <c r="E8367" s="228">
        <v>20</v>
      </c>
      <c r="F8367" s="228">
        <v>21092</v>
      </c>
      <c r="G8367" s="228">
        <v>712</v>
      </c>
      <c r="H8367" s="228">
        <v>1071</v>
      </c>
      <c r="I8367" s="228">
        <v>1062995.25</v>
      </c>
      <c r="J8367" s="228">
        <v>317241.7</v>
      </c>
      <c r="K8367" s="228">
        <v>99451</v>
      </c>
      <c r="L8367" s="228">
        <v>1624038.17</v>
      </c>
    </row>
    <row r="8368" spans="1:12">
      <c r="A8368" s="228">
        <v>2014</v>
      </c>
      <c r="B8368" s="228" t="s">
        <v>192</v>
      </c>
      <c r="C8368" s="228" t="s">
        <v>64</v>
      </c>
      <c r="D8368" s="228" t="s">
        <v>205</v>
      </c>
      <c r="E8368" s="228">
        <v>25</v>
      </c>
      <c r="F8368" s="228">
        <v>17083</v>
      </c>
      <c r="G8368" s="228">
        <v>504</v>
      </c>
      <c r="H8368" s="228">
        <v>781</v>
      </c>
      <c r="I8368" s="228">
        <v>688354.96</v>
      </c>
      <c r="J8368" s="228">
        <v>256740.44</v>
      </c>
      <c r="K8368" s="228">
        <v>72396</v>
      </c>
      <c r="L8368" s="228">
        <v>1173405.3600000001</v>
      </c>
    </row>
    <row r="8369" spans="1:12">
      <c r="A8369" s="228">
        <v>2014</v>
      </c>
      <c r="B8369" s="228" t="s">
        <v>192</v>
      </c>
      <c r="C8369" s="228" t="s">
        <v>64</v>
      </c>
      <c r="D8369" s="228" t="s">
        <v>205</v>
      </c>
      <c r="E8369" s="228">
        <v>30</v>
      </c>
      <c r="F8369" s="228">
        <v>21764</v>
      </c>
      <c r="G8369" s="228">
        <v>583</v>
      </c>
      <c r="H8369" s="228">
        <v>1116</v>
      </c>
      <c r="I8369" s="228">
        <v>871481.09</v>
      </c>
      <c r="J8369" s="228">
        <v>305844.2</v>
      </c>
      <c r="K8369" s="228">
        <v>88764</v>
      </c>
      <c r="L8369" s="228">
        <v>1418033.02</v>
      </c>
    </row>
    <row r="8370" spans="1:12">
      <c r="A8370" s="228">
        <v>2014</v>
      </c>
      <c r="B8370" s="228" t="s">
        <v>192</v>
      </c>
      <c r="C8370" s="228" t="s">
        <v>64</v>
      </c>
      <c r="D8370" s="228" t="s">
        <v>205</v>
      </c>
      <c r="E8370" s="228">
        <v>35</v>
      </c>
      <c r="F8370" s="228">
        <v>21879</v>
      </c>
      <c r="G8370" s="228">
        <v>810</v>
      </c>
      <c r="H8370" s="228">
        <v>1449</v>
      </c>
      <c r="I8370" s="228">
        <v>1159986.93</v>
      </c>
      <c r="J8370" s="228">
        <v>427882.37</v>
      </c>
      <c r="K8370" s="228">
        <v>142494</v>
      </c>
      <c r="L8370" s="228">
        <v>1935072.93</v>
      </c>
    </row>
    <row r="8371" spans="1:12">
      <c r="A8371" s="228">
        <v>2014</v>
      </c>
      <c r="B8371" s="228" t="s">
        <v>192</v>
      </c>
      <c r="C8371" s="228" t="s">
        <v>64</v>
      </c>
      <c r="D8371" s="228" t="s">
        <v>205</v>
      </c>
      <c r="E8371" s="228">
        <v>40</v>
      </c>
      <c r="F8371" s="228">
        <v>24309</v>
      </c>
      <c r="G8371" s="228">
        <v>951</v>
      </c>
      <c r="H8371" s="228">
        <v>1625</v>
      </c>
      <c r="I8371" s="228">
        <v>1450905.35</v>
      </c>
      <c r="J8371" s="228">
        <v>530130.15</v>
      </c>
      <c r="K8371" s="228">
        <v>333165</v>
      </c>
      <c r="L8371" s="228">
        <v>2538163.61</v>
      </c>
    </row>
    <row r="8372" spans="1:12">
      <c r="A8372" s="228">
        <v>2014</v>
      </c>
      <c r="B8372" s="228" t="s">
        <v>192</v>
      </c>
      <c r="C8372" s="228" t="s">
        <v>64</v>
      </c>
      <c r="D8372" s="228" t="s">
        <v>205</v>
      </c>
      <c r="E8372" s="228">
        <v>45</v>
      </c>
      <c r="F8372" s="228">
        <v>24801</v>
      </c>
      <c r="G8372" s="228">
        <v>1156</v>
      </c>
      <c r="H8372" s="228">
        <v>2580</v>
      </c>
      <c r="I8372" s="228">
        <v>2043680.49</v>
      </c>
      <c r="J8372" s="228">
        <v>681661.51</v>
      </c>
      <c r="K8372" s="228">
        <v>314604.79999999999</v>
      </c>
      <c r="L8372" s="228">
        <v>3303357.35</v>
      </c>
    </row>
    <row r="8373" spans="1:12">
      <c r="A8373" s="228">
        <v>2014</v>
      </c>
      <c r="B8373" s="228" t="s">
        <v>192</v>
      </c>
      <c r="C8373" s="228" t="s">
        <v>64</v>
      </c>
      <c r="D8373" s="228" t="s">
        <v>205</v>
      </c>
      <c r="E8373" s="228">
        <v>50</v>
      </c>
      <c r="F8373" s="228">
        <v>28374</v>
      </c>
      <c r="G8373" s="228">
        <v>2020</v>
      </c>
      <c r="H8373" s="228">
        <v>3468</v>
      </c>
      <c r="I8373" s="228">
        <v>3481016.41</v>
      </c>
      <c r="J8373" s="228">
        <v>1168052.8</v>
      </c>
      <c r="K8373" s="228">
        <v>825067.35</v>
      </c>
      <c r="L8373" s="228">
        <v>5821495.04</v>
      </c>
    </row>
    <row r="8374" spans="1:12">
      <c r="A8374" s="228">
        <v>2014</v>
      </c>
      <c r="B8374" s="228" t="s">
        <v>192</v>
      </c>
      <c r="C8374" s="228" t="s">
        <v>64</v>
      </c>
      <c r="D8374" s="228" t="s">
        <v>205</v>
      </c>
      <c r="E8374" s="228">
        <v>55</v>
      </c>
      <c r="F8374" s="228">
        <v>29020</v>
      </c>
      <c r="G8374" s="228">
        <v>2672</v>
      </c>
      <c r="H8374" s="228">
        <v>5086</v>
      </c>
      <c r="I8374" s="228">
        <v>4615716.54</v>
      </c>
      <c r="J8374" s="228">
        <v>1486823.57</v>
      </c>
      <c r="K8374" s="228">
        <v>1189222.5</v>
      </c>
      <c r="L8374" s="228">
        <v>7801994.3700000001</v>
      </c>
    </row>
    <row r="8375" spans="1:12">
      <c r="A8375" s="228">
        <v>2014</v>
      </c>
      <c r="B8375" s="228" t="s">
        <v>192</v>
      </c>
      <c r="C8375" s="228" t="s">
        <v>64</v>
      </c>
      <c r="D8375" s="228" t="s">
        <v>205</v>
      </c>
      <c r="E8375" s="228">
        <v>60</v>
      </c>
      <c r="F8375" s="228">
        <v>28559</v>
      </c>
      <c r="G8375" s="228">
        <v>3638</v>
      </c>
      <c r="H8375" s="228">
        <v>7332</v>
      </c>
      <c r="I8375" s="228">
        <v>6832392.75</v>
      </c>
      <c r="J8375" s="228">
        <v>2124885.06</v>
      </c>
      <c r="K8375" s="228">
        <v>2080493.2</v>
      </c>
      <c r="L8375" s="228">
        <v>11692184.609999999</v>
      </c>
    </row>
    <row r="8376" spans="1:12">
      <c r="A8376" s="228">
        <v>2014</v>
      </c>
      <c r="B8376" s="228" t="s">
        <v>192</v>
      </c>
      <c r="C8376" s="228" t="s">
        <v>64</v>
      </c>
      <c r="D8376" s="228" t="s">
        <v>205</v>
      </c>
      <c r="E8376" s="228">
        <v>65</v>
      </c>
      <c r="F8376" s="228">
        <v>25753</v>
      </c>
      <c r="G8376" s="228">
        <v>4091</v>
      </c>
      <c r="H8376" s="228">
        <v>8786</v>
      </c>
      <c r="I8376" s="228">
        <v>7963987.9500000002</v>
      </c>
      <c r="J8376" s="228">
        <v>2419691.65</v>
      </c>
      <c r="K8376" s="228">
        <v>2338738.0499999998</v>
      </c>
      <c r="L8376" s="228">
        <v>13351350.699999999</v>
      </c>
    </row>
    <row r="8377" spans="1:12">
      <c r="A8377" s="228">
        <v>2014</v>
      </c>
      <c r="B8377" s="228" t="s">
        <v>192</v>
      </c>
      <c r="C8377" s="228" t="s">
        <v>64</v>
      </c>
      <c r="D8377" s="228" t="s">
        <v>205</v>
      </c>
      <c r="E8377" s="228">
        <v>70</v>
      </c>
      <c r="F8377" s="228">
        <v>17596</v>
      </c>
      <c r="G8377" s="228">
        <v>4155</v>
      </c>
      <c r="H8377" s="228">
        <v>9219</v>
      </c>
      <c r="I8377" s="228">
        <v>7754502.1100000003</v>
      </c>
      <c r="J8377" s="228">
        <v>2268366.3199999998</v>
      </c>
      <c r="K8377" s="228">
        <v>2195781.9</v>
      </c>
      <c r="L8377" s="228">
        <v>12675630.119999999</v>
      </c>
    </row>
    <row r="8378" spans="1:12">
      <c r="A8378" s="228">
        <v>2014</v>
      </c>
      <c r="B8378" s="228" t="s">
        <v>192</v>
      </c>
      <c r="C8378" s="228" t="s">
        <v>64</v>
      </c>
      <c r="D8378" s="228" t="s">
        <v>205</v>
      </c>
      <c r="E8378" s="228">
        <v>75</v>
      </c>
      <c r="F8378" s="228">
        <v>12317</v>
      </c>
      <c r="G8378" s="228">
        <v>3294</v>
      </c>
      <c r="H8378" s="228">
        <v>8781</v>
      </c>
      <c r="I8378" s="228">
        <v>6785157.4100000001</v>
      </c>
      <c r="J8378" s="228">
        <v>1889705.44</v>
      </c>
      <c r="K8378" s="228">
        <v>1689950</v>
      </c>
      <c r="L8378" s="228">
        <v>10700955.08</v>
      </c>
    </row>
    <row r="8379" spans="1:12">
      <c r="A8379" s="228">
        <v>2014</v>
      </c>
      <c r="B8379" s="228" t="s">
        <v>192</v>
      </c>
      <c r="C8379" s="228" t="s">
        <v>64</v>
      </c>
      <c r="D8379" s="228" t="s">
        <v>205</v>
      </c>
      <c r="E8379" s="228">
        <v>80</v>
      </c>
      <c r="F8379" s="228">
        <v>8598</v>
      </c>
      <c r="G8379" s="228">
        <v>2810</v>
      </c>
      <c r="H8379" s="228">
        <v>8777</v>
      </c>
      <c r="I8379" s="228">
        <v>5862867.8200000003</v>
      </c>
      <c r="J8379" s="228">
        <v>1462298.33</v>
      </c>
      <c r="K8379" s="228">
        <v>1474146.4</v>
      </c>
      <c r="L8379" s="228">
        <v>9048172.4199999999</v>
      </c>
    </row>
    <row r="8380" spans="1:12">
      <c r="A8380" s="228">
        <v>2014</v>
      </c>
      <c r="B8380" s="228" t="s">
        <v>192</v>
      </c>
      <c r="C8380" s="228" t="s">
        <v>64</v>
      </c>
      <c r="D8380" s="228" t="s">
        <v>205</v>
      </c>
      <c r="E8380" s="228">
        <v>85</v>
      </c>
      <c r="F8380" s="228">
        <v>4911</v>
      </c>
      <c r="G8380" s="228">
        <v>1389</v>
      </c>
      <c r="H8380" s="228">
        <v>5914</v>
      </c>
      <c r="I8380" s="228">
        <v>3374779.61</v>
      </c>
      <c r="J8380" s="228">
        <v>759355.64</v>
      </c>
      <c r="K8380" s="228">
        <v>607643</v>
      </c>
      <c r="L8380" s="228">
        <v>4905197.83</v>
      </c>
    </row>
    <row r="8381" spans="1:12">
      <c r="A8381" s="228">
        <v>2014</v>
      </c>
      <c r="B8381" s="228" t="s">
        <v>192</v>
      </c>
      <c r="C8381" s="228" t="s">
        <v>64</v>
      </c>
      <c r="D8381" s="228" t="s">
        <v>205</v>
      </c>
      <c r="E8381" s="228">
        <v>90</v>
      </c>
      <c r="F8381" s="228">
        <v>1188</v>
      </c>
      <c r="G8381" s="228">
        <v>287</v>
      </c>
      <c r="H8381" s="228">
        <v>1824</v>
      </c>
      <c r="I8381" s="228">
        <v>954167.66</v>
      </c>
      <c r="J8381" s="228">
        <v>158586.60999999999</v>
      </c>
      <c r="K8381" s="228">
        <v>222493</v>
      </c>
      <c r="L8381" s="228">
        <v>1379271.9</v>
      </c>
    </row>
    <row r="8382" spans="1:12">
      <c r="A8382" s="228">
        <v>2014</v>
      </c>
      <c r="B8382" s="228" t="s">
        <v>192</v>
      </c>
      <c r="C8382" s="228" t="s">
        <v>64</v>
      </c>
      <c r="D8382" s="228" t="s">
        <v>205</v>
      </c>
      <c r="E8382" s="228">
        <v>95</v>
      </c>
      <c r="F8382" s="228">
        <v>215</v>
      </c>
      <c r="G8382" s="228">
        <v>62</v>
      </c>
      <c r="H8382" s="228">
        <v>340</v>
      </c>
      <c r="I8382" s="228">
        <v>149480.85</v>
      </c>
      <c r="J8382" s="228">
        <v>24102.44</v>
      </c>
      <c r="K8382" s="228">
        <v>10850</v>
      </c>
      <c r="L8382" s="228">
        <v>191415.29</v>
      </c>
    </row>
    <row r="8383" spans="1:12">
      <c r="A8383" s="228">
        <v>2014</v>
      </c>
      <c r="B8383" s="228" t="s">
        <v>192</v>
      </c>
      <c r="C8383" s="228" t="s">
        <v>64</v>
      </c>
      <c r="D8383" s="228" t="s">
        <v>206</v>
      </c>
      <c r="E8383" s="228">
        <v>0</v>
      </c>
      <c r="F8383" s="228">
        <v>18468</v>
      </c>
      <c r="G8383" s="228">
        <v>394</v>
      </c>
      <c r="H8383" s="228">
        <v>1122</v>
      </c>
      <c r="I8383" s="228">
        <v>660457.6</v>
      </c>
      <c r="J8383" s="228">
        <v>185841.37</v>
      </c>
      <c r="K8383" s="228">
        <v>32329</v>
      </c>
      <c r="L8383" s="228">
        <v>913726</v>
      </c>
    </row>
    <row r="8384" spans="1:12">
      <c r="A8384" s="228">
        <v>2014</v>
      </c>
      <c r="B8384" s="228" t="s">
        <v>192</v>
      </c>
      <c r="C8384" s="228" t="s">
        <v>64</v>
      </c>
      <c r="D8384" s="228" t="s">
        <v>206</v>
      </c>
      <c r="E8384" s="228">
        <v>5</v>
      </c>
      <c r="F8384" s="228">
        <v>20629</v>
      </c>
      <c r="G8384" s="228">
        <v>267</v>
      </c>
      <c r="H8384" s="228">
        <v>326</v>
      </c>
      <c r="I8384" s="228">
        <v>292938.09999999998</v>
      </c>
      <c r="J8384" s="228">
        <v>97935.89</v>
      </c>
      <c r="K8384" s="228">
        <v>52947</v>
      </c>
      <c r="L8384" s="228">
        <v>468732.92</v>
      </c>
    </row>
    <row r="8385" spans="1:12">
      <c r="A8385" s="228">
        <v>2014</v>
      </c>
      <c r="B8385" s="228" t="s">
        <v>192</v>
      </c>
      <c r="C8385" s="228" t="s">
        <v>64</v>
      </c>
      <c r="D8385" s="228" t="s">
        <v>206</v>
      </c>
      <c r="E8385" s="228">
        <v>10</v>
      </c>
      <c r="F8385" s="228">
        <v>19704</v>
      </c>
      <c r="G8385" s="228">
        <v>251</v>
      </c>
      <c r="H8385" s="228">
        <v>296</v>
      </c>
      <c r="I8385" s="228">
        <v>265655.05</v>
      </c>
      <c r="J8385" s="228">
        <v>100285.36</v>
      </c>
      <c r="K8385" s="228">
        <v>76427</v>
      </c>
      <c r="L8385" s="228">
        <v>469537.73</v>
      </c>
    </row>
    <row r="8386" spans="1:12">
      <c r="A8386" s="228">
        <v>2014</v>
      </c>
      <c r="B8386" s="228" t="s">
        <v>192</v>
      </c>
      <c r="C8386" s="228" t="s">
        <v>64</v>
      </c>
      <c r="D8386" s="228" t="s">
        <v>206</v>
      </c>
      <c r="E8386" s="228">
        <v>15</v>
      </c>
      <c r="F8386" s="228">
        <v>21536</v>
      </c>
      <c r="G8386" s="228">
        <v>766</v>
      </c>
      <c r="H8386" s="228">
        <v>1242</v>
      </c>
      <c r="I8386" s="228">
        <v>1117197</v>
      </c>
      <c r="J8386" s="228">
        <v>334197.33</v>
      </c>
      <c r="K8386" s="228">
        <v>186310</v>
      </c>
      <c r="L8386" s="228">
        <v>1723749.38</v>
      </c>
    </row>
    <row r="8387" spans="1:12">
      <c r="A8387" s="228">
        <v>2014</v>
      </c>
      <c r="B8387" s="228" t="s">
        <v>192</v>
      </c>
      <c r="C8387" s="228" t="s">
        <v>64</v>
      </c>
      <c r="D8387" s="228" t="s">
        <v>206</v>
      </c>
      <c r="E8387" s="228">
        <v>20</v>
      </c>
      <c r="F8387" s="228">
        <v>20988</v>
      </c>
      <c r="G8387" s="228">
        <v>802</v>
      </c>
      <c r="H8387" s="228">
        <v>1511</v>
      </c>
      <c r="I8387" s="228">
        <v>1408134.13</v>
      </c>
      <c r="J8387" s="228">
        <v>389391.89</v>
      </c>
      <c r="K8387" s="228">
        <v>144354</v>
      </c>
      <c r="L8387" s="228">
        <v>2088249.57</v>
      </c>
    </row>
    <row r="8388" spans="1:12">
      <c r="A8388" s="228">
        <v>2014</v>
      </c>
      <c r="B8388" s="228" t="s">
        <v>192</v>
      </c>
      <c r="C8388" s="228" t="s">
        <v>64</v>
      </c>
      <c r="D8388" s="228" t="s">
        <v>206</v>
      </c>
      <c r="E8388" s="228">
        <v>25</v>
      </c>
      <c r="F8388" s="228">
        <v>19355</v>
      </c>
      <c r="G8388" s="228">
        <v>991</v>
      </c>
      <c r="H8388" s="228">
        <v>2434</v>
      </c>
      <c r="I8388" s="228">
        <v>2164455.66</v>
      </c>
      <c r="J8388" s="228">
        <v>753217.12</v>
      </c>
      <c r="K8388" s="228">
        <v>141979</v>
      </c>
      <c r="L8388" s="228">
        <v>3376622.48</v>
      </c>
    </row>
    <row r="8389" spans="1:12">
      <c r="A8389" s="228">
        <v>2014</v>
      </c>
      <c r="B8389" s="228" t="s">
        <v>192</v>
      </c>
      <c r="C8389" s="228" t="s">
        <v>64</v>
      </c>
      <c r="D8389" s="228" t="s">
        <v>206</v>
      </c>
      <c r="E8389" s="228">
        <v>30</v>
      </c>
      <c r="F8389" s="228">
        <v>24357</v>
      </c>
      <c r="G8389" s="228">
        <v>1839</v>
      </c>
      <c r="H8389" s="228">
        <v>5124</v>
      </c>
      <c r="I8389" s="228">
        <v>4517593.5199999996</v>
      </c>
      <c r="J8389" s="228">
        <v>1555907.52</v>
      </c>
      <c r="K8389" s="228">
        <v>281178</v>
      </c>
      <c r="L8389" s="228">
        <v>6989270.3899999997</v>
      </c>
    </row>
    <row r="8390" spans="1:12">
      <c r="A8390" s="228">
        <v>2014</v>
      </c>
      <c r="B8390" s="228" t="s">
        <v>192</v>
      </c>
      <c r="C8390" s="228" t="s">
        <v>64</v>
      </c>
      <c r="D8390" s="228" t="s">
        <v>206</v>
      </c>
      <c r="E8390" s="228">
        <v>35</v>
      </c>
      <c r="F8390" s="228">
        <v>23575</v>
      </c>
      <c r="G8390" s="228">
        <v>1634</v>
      </c>
      <c r="H8390" s="228">
        <v>4061</v>
      </c>
      <c r="I8390" s="228">
        <v>3574295.68</v>
      </c>
      <c r="J8390" s="228">
        <v>1263279.8700000001</v>
      </c>
      <c r="K8390" s="228">
        <v>254077</v>
      </c>
      <c r="L8390" s="228">
        <v>5558519.6399999997</v>
      </c>
    </row>
    <row r="8391" spans="1:12">
      <c r="A8391" s="228">
        <v>2014</v>
      </c>
      <c r="B8391" s="228" t="s">
        <v>192</v>
      </c>
      <c r="C8391" s="228" t="s">
        <v>64</v>
      </c>
      <c r="D8391" s="228" t="s">
        <v>206</v>
      </c>
      <c r="E8391" s="228">
        <v>40</v>
      </c>
      <c r="F8391" s="228">
        <v>26819</v>
      </c>
      <c r="G8391" s="228">
        <v>1668</v>
      </c>
      <c r="H8391" s="228">
        <v>3408</v>
      </c>
      <c r="I8391" s="228">
        <v>3021543.28</v>
      </c>
      <c r="J8391" s="228">
        <v>1001822.3</v>
      </c>
      <c r="K8391" s="228">
        <v>409961</v>
      </c>
      <c r="L8391" s="228">
        <v>4872046.12</v>
      </c>
    </row>
    <row r="8392" spans="1:12">
      <c r="A8392" s="228">
        <v>2014</v>
      </c>
      <c r="B8392" s="228" t="s">
        <v>192</v>
      </c>
      <c r="C8392" s="228" t="s">
        <v>64</v>
      </c>
      <c r="D8392" s="228" t="s">
        <v>206</v>
      </c>
      <c r="E8392" s="228">
        <v>45</v>
      </c>
      <c r="F8392" s="228">
        <v>27408</v>
      </c>
      <c r="G8392" s="228">
        <v>1906</v>
      </c>
      <c r="H8392" s="228">
        <v>3628</v>
      </c>
      <c r="I8392" s="228">
        <v>3240712.83</v>
      </c>
      <c r="J8392" s="228">
        <v>1083635.3700000001</v>
      </c>
      <c r="K8392" s="228">
        <v>532242.25</v>
      </c>
      <c r="L8392" s="228">
        <v>5270829.04</v>
      </c>
    </row>
    <row r="8393" spans="1:12">
      <c r="A8393" s="228">
        <v>2014</v>
      </c>
      <c r="B8393" s="228" t="s">
        <v>192</v>
      </c>
      <c r="C8393" s="228" t="s">
        <v>64</v>
      </c>
      <c r="D8393" s="228" t="s">
        <v>206</v>
      </c>
      <c r="E8393" s="228">
        <v>50</v>
      </c>
      <c r="F8393" s="228">
        <v>31240</v>
      </c>
      <c r="G8393" s="228">
        <v>2609</v>
      </c>
      <c r="H8393" s="228">
        <v>4982</v>
      </c>
      <c r="I8393" s="228">
        <v>4472347.1100000003</v>
      </c>
      <c r="J8393" s="228">
        <v>1427093.97</v>
      </c>
      <c r="K8393" s="228">
        <v>728940</v>
      </c>
      <c r="L8393" s="228">
        <v>7133374.3899999997</v>
      </c>
    </row>
    <row r="8394" spans="1:12">
      <c r="A8394" s="228">
        <v>2014</v>
      </c>
      <c r="B8394" s="228" t="s">
        <v>192</v>
      </c>
      <c r="C8394" s="228" t="s">
        <v>64</v>
      </c>
      <c r="D8394" s="228" t="s">
        <v>206</v>
      </c>
      <c r="E8394" s="228">
        <v>55</v>
      </c>
      <c r="F8394" s="228">
        <v>32266</v>
      </c>
      <c r="G8394" s="228">
        <v>3267</v>
      </c>
      <c r="H8394" s="228">
        <v>6251</v>
      </c>
      <c r="I8394" s="228">
        <v>5757082.0099999998</v>
      </c>
      <c r="J8394" s="228">
        <v>1888558.74</v>
      </c>
      <c r="K8394" s="228">
        <v>1294185.3999999999</v>
      </c>
      <c r="L8394" s="228">
        <v>9531002</v>
      </c>
    </row>
    <row r="8395" spans="1:12">
      <c r="A8395" s="228">
        <v>2014</v>
      </c>
      <c r="B8395" s="228" t="s">
        <v>192</v>
      </c>
      <c r="C8395" s="228" t="s">
        <v>64</v>
      </c>
      <c r="D8395" s="228" t="s">
        <v>206</v>
      </c>
      <c r="E8395" s="228">
        <v>60</v>
      </c>
      <c r="F8395" s="228">
        <v>31473</v>
      </c>
      <c r="G8395" s="228">
        <v>3936</v>
      </c>
      <c r="H8395" s="228">
        <v>7499</v>
      </c>
      <c r="I8395" s="228">
        <v>6726200.2800000003</v>
      </c>
      <c r="J8395" s="228">
        <v>2132149.35</v>
      </c>
      <c r="K8395" s="228">
        <v>2045223</v>
      </c>
      <c r="L8395" s="228">
        <v>11417105.970000001</v>
      </c>
    </row>
    <row r="8396" spans="1:12">
      <c r="A8396" s="228">
        <v>2014</v>
      </c>
      <c r="B8396" s="228" t="s">
        <v>192</v>
      </c>
      <c r="C8396" s="228" t="s">
        <v>64</v>
      </c>
      <c r="D8396" s="228" t="s">
        <v>206</v>
      </c>
      <c r="E8396" s="228">
        <v>65</v>
      </c>
      <c r="F8396" s="228">
        <v>27906</v>
      </c>
      <c r="G8396" s="228">
        <v>4453</v>
      </c>
      <c r="H8396" s="228">
        <v>9776</v>
      </c>
      <c r="I8396" s="228">
        <v>8655746.0999999996</v>
      </c>
      <c r="J8396" s="228">
        <v>2583676.9500000002</v>
      </c>
      <c r="K8396" s="228">
        <v>2325208.2999999998</v>
      </c>
      <c r="L8396" s="228">
        <v>14141566.66</v>
      </c>
    </row>
    <row r="8397" spans="1:12">
      <c r="A8397" s="228">
        <v>2014</v>
      </c>
      <c r="B8397" s="228" t="s">
        <v>192</v>
      </c>
      <c r="C8397" s="228" t="s">
        <v>64</v>
      </c>
      <c r="D8397" s="228" t="s">
        <v>206</v>
      </c>
      <c r="E8397" s="228">
        <v>70</v>
      </c>
      <c r="F8397" s="228">
        <v>18759</v>
      </c>
      <c r="G8397" s="228">
        <v>3384</v>
      </c>
      <c r="H8397" s="228">
        <v>9262</v>
      </c>
      <c r="I8397" s="228">
        <v>7619078.1299999999</v>
      </c>
      <c r="J8397" s="228">
        <v>2205069.7400000002</v>
      </c>
      <c r="K8397" s="228">
        <v>2181879</v>
      </c>
      <c r="L8397" s="228">
        <v>12388199.960000001</v>
      </c>
    </row>
    <row r="8398" spans="1:12">
      <c r="A8398" s="228">
        <v>2014</v>
      </c>
      <c r="B8398" s="228" t="s">
        <v>192</v>
      </c>
      <c r="C8398" s="228" t="s">
        <v>64</v>
      </c>
      <c r="D8398" s="228" t="s">
        <v>206</v>
      </c>
      <c r="E8398" s="228">
        <v>75</v>
      </c>
      <c r="F8398" s="228">
        <v>13851</v>
      </c>
      <c r="G8398" s="228">
        <v>3335</v>
      </c>
      <c r="H8398" s="228">
        <v>9784</v>
      </c>
      <c r="I8398" s="228">
        <v>7149498.8099999996</v>
      </c>
      <c r="J8398" s="228">
        <v>1771328.71</v>
      </c>
      <c r="K8398" s="228">
        <v>1794303</v>
      </c>
      <c r="L8398" s="228">
        <v>11069215.33</v>
      </c>
    </row>
    <row r="8399" spans="1:12">
      <c r="A8399" s="228">
        <v>2014</v>
      </c>
      <c r="B8399" s="228" t="s">
        <v>192</v>
      </c>
      <c r="C8399" s="228" t="s">
        <v>64</v>
      </c>
      <c r="D8399" s="228" t="s">
        <v>206</v>
      </c>
      <c r="E8399" s="228">
        <v>80</v>
      </c>
      <c r="F8399" s="228">
        <v>10724</v>
      </c>
      <c r="G8399" s="228">
        <v>2616</v>
      </c>
      <c r="H8399" s="228">
        <v>10488</v>
      </c>
      <c r="I8399" s="228">
        <v>6781199.7699999996</v>
      </c>
      <c r="J8399" s="228">
        <v>1476524.64</v>
      </c>
      <c r="K8399" s="228">
        <v>1338323</v>
      </c>
      <c r="L8399" s="228">
        <v>9919332.1600000001</v>
      </c>
    </row>
    <row r="8400" spans="1:12">
      <c r="A8400" s="228">
        <v>2014</v>
      </c>
      <c r="B8400" s="228" t="s">
        <v>192</v>
      </c>
      <c r="C8400" s="228" t="s">
        <v>64</v>
      </c>
      <c r="D8400" s="228" t="s">
        <v>206</v>
      </c>
      <c r="E8400" s="228">
        <v>85</v>
      </c>
      <c r="F8400" s="228">
        <v>7449</v>
      </c>
      <c r="G8400" s="228">
        <v>1717</v>
      </c>
      <c r="H8400" s="228">
        <v>8400</v>
      </c>
      <c r="I8400" s="228">
        <v>4832099.16</v>
      </c>
      <c r="J8400" s="228">
        <v>962602.41</v>
      </c>
      <c r="K8400" s="228">
        <v>992324</v>
      </c>
      <c r="L8400" s="228">
        <v>6969396.1799999997</v>
      </c>
    </row>
    <row r="8401" spans="1:12">
      <c r="A8401" s="228">
        <v>2014</v>
      </c>
      <c r="B8401" s="228" t="s">
        <v>192</v>
      </c>
      <c r="C8401" s="228" t="s">
        <v>64</v>
      </c>
      <c r="D8401" s="228" t="s">
        <v>206</v>
      </c>
      <c r="E8401" s="228">
        <v>90</v>
      </c>
      <c r="F8401" s="228">
        <v>3111</v>
      </c>
      <c r="G8401" s="228">
        <v>683</v>
      </c>
      <c r="H8401" s="228">
        <v>4608</v>
      </c>
      <c r="I8401" s="228">
        <v>2263040.92</v>
      </c>
      <c r="J8401" s="228">
        <v>343414.26</v>
      </c>
      <c r="K8401" s="228">
        <v>167068</v>
      </c>
      <c r="L8401" s="228">
        <v>2866310.12</v>
      </c>
    </row>
    <row r="8402" spans="1:12">
      <c r="A8402" s="228">
        <v>2014</v>
      </c>
      <c r="B8402" s="228" t="s">
        <v>192</v>
      </c>
      <c r="C8402" s="228" t="s">
        <v>64</v>
      </c>
      <c r="D8402" s="228" t="s">
        <v>206</v>
      </c>
      <c r="E8402" s="228">
        <v>95</v>
      </c>
      <c r="F8402" s="228">
        <v>852</v>
      </c>
      <c r="G8402" s="228">
        <v>121</v>
      </c>
      <c r="H8402" s="228">
        <v>1181</v>
      </c>
      <c r="I8402" s="228">
        <v>474193.9</v>
      </c>
      <c r="J8402" s="228">
        <v>69740.83</v>
      </c>
      <c r="K8402" s="228">
        <v>7893</v>
      </c>
      <c r="L8402" s="228">
        <v>574266.21</v>
      </c>
    </row>
    <row r="8403" spans="1:12">
      <c r="A8403" s="228">
        <v>2014</v>
      </c>
      <c r="B8403" s="228" t="s">
        <v>192</v>
      </c>
      <c r="C8403" s="228" t="s">
        <v>65</v>
      </c>
      <c r="D8403" s="228" t="s">
        <v>205</v>
      </c>
      <c r="E8403" s="228">
        <v>0</v>
      </c>
      <c r="F8403" s="228">
        <v>43327</v>
      </c>
      <c r="G8403" s="228">
        <v>1560</v>
      </c>
      <c r="H8403" s="228">
        <v>3664</v>
      </c>
      <c r="I8403" s="228">
        <v>2834855.4</v>
      </c>
      <c r="J8403" s="228">
        <v>475207.3</v>
      </c>
      <c r="K8403" s="228">
        <v>37363</v>
      </c>
      <c r="L8403" s="228">
        <v>3605056.3</v>
      </c>
    </row>
    <row r="8404" spans="1:12">
      <c r="A8404" s="228">
        <v>2014</v>
      </c>
      <c r="B8404" s="228" t="s">
        <v>192</v>
      </c>
      <c r="C8404" s="228" t="s">
        <v>65</v>
      </c>
      <c r="D8404" s="228" t="s">
        <v>205</v>
      </c>
      <c r="E8404" s="228">
        <v>5</v>
      </c>
      <c r="F8404" s="228">
        <v>45454</v>
      </c>
      <c r="G8404" s="228">
        <v>760</v>
      </c>
      <c r="H8404" s="228">
        <v>854</v>
      </c>
      <c r="I8404" s="228">
        <v>961014.55</v>
      </c>
      <c r="J8404" s="228">
        <v>254646.74</v>
      </c>
      <c r="K8404" s="228">
        <v>7999</v>
      </c>
      <c r="L8404" s="228">
        <v>1355446.67</v>
      </c>
    </row>
    <row r="8405" spans="1:12">
      <c r="A8405" s="228">
        <v>2014</v>
      </c>
      <c r="B8405" s="228" t="s">
        <v>192</v>
      </c>
      <c r="C8405" s="228" t="s">
        <v>65</v>
      </c>
      <c r="D8405" s="228" t="s">
        <v>205</v>
      </c>
      <c r="E8405" s="228">
        <v>10</v>
      </c>
      <c r="F8405" s="228">
        <v>42456</v>
      </c>
      <c r="G8405" s="228">
        <v>482</v>
      </c>
      <c r="H8405" s="228">
        <v>655</v>
      </c>
      <c r="I8405" s="228">
        <v>646640.4</v>
      </c>
      <c r="J8405" s="228">
        <v>150760.60999999999</v>
      </c>
      <c r="K8405" s="228">
        <v>118592</v>
      </c>
      <c r="L8405" s="228">
        <v>999486.94</v>
      </c>
    </row>
    <row r="8406" spans="1:12">
      <c r="A8406" s="228">
        <v>2014</v>
      </c>
      <c r="B8406" s="228" t="s">
        <v>192</v>
      </c>
      <c r="C8406" s="228" t="s">
        <v>65</v>
      </c>
      <c r="D8406" s="228" t="s">
        <v>205</v>
      </c>
      <c r="E8406" s="228">
        <v>15</v>
      </c>
      <c r="F8406" s="228">
        <v>43500</v>
      </c>
      <c r="G8406" s="228">
        <v>1193</v>
      </c>
      <c r="H8406" s="228">
        <v>1809</v>
      </c>
      <c r="I8406" s="228">
        <v>1973876.1</v>
      </c>
      <c r="J8406" s="228">
        <v>416658.32</v>
      </c>
      <c r="K8406" s="228">
        <v>316541</v>
      </c>
      <c r="L8406" s="228">
        <v>2937234.31</v>
      </c>
    </row>
    <row r="8407" spans="1:12">
      <c r="A8407" s="228">
        <v>2014</v>
      </c>
      <c r="B8407" s="228" t="s">
        <v>192</v>
      </c>
      <c r="C8407" s="228" t="s">
        <v>65</v>
      </c>
      <c r="D8407" s="228" t="s">
        <v>205</v>
      </c>
      <c r="E8407" s="228">
        <v>20</v>
      </c>
      <c r="F8407" s="228">
        <v>37503</v>
      </c>
      <c r="G8407" s="228">
        <v>1145</v>
      </c>
      <c r="H8407" s="228">
        <v>2236</v>
      </c>
      <c r="I8407" s="228">
        <v>2120880.9</v>
      </c>
      <c r="J8407" s="228">
        <v>451458.6</v>
      </c>
      <c r="K8407" s="228">
        <v>305737.40000000002</v>
      </c>
      <c r="L8407" s="228">
        <v>3126490.58</v>
      </c>
    </row>
    <row r="8408" spans="1:12">
      <c r="A8408" s="228">
        <v>2014</v>
      </c>
      <c r="B8408" s="228" t="s">
        <v>192</v>
      </c>
      <c r="C8408" s="228" t="s">
        <v>65</v>
      </c>
      <c r="D8408" s="228" t="s">
        <v>205</v>
      </c>
      <c r="E8408" s="228">
        <v>25</v>
      </c>
      <c r="F8408" s="228">
        <v>41913</v>
      </c>
      <c r="G8408" s="228">
        <v>1088</v>
      </c>
      <c r="H8408" s="228">
        <v>2391</v>
      </c>
      <c r="I8408" s="228">
        <v>2333634.0499999998</v>
      </c>
      <c r="J8408" s="228">
        <v>500927.47</v>
      </c>
      <c r="K8408" s="228">
        <v>513930</v>
      </c>
      <c r="L8408" s="228">
        <v>3804315.56</v>
      </c>
    </row>
    <row r="8409" spans="1:12">
      <c r="A8409" s="228">
        <v>2014</v>
      </c>
      <c r="B8409" s="228" t="s">
        <v>192</v>
      </c>
      <c r="C8409" s="228" t="s">
        <v>65</v>
      </c>
      <c r="D8409" s="228" t="s">
        <v>205</v>
      </c>
      <c r="E8409" s="228">
        <v>30</v>
      </c>
      <c r="F8409" s="228">
        <v>51526</v>
      </c>
      <c r="G8409" s="228">
        <v>1337</v>
      </c>
      <c r="H8409" s="228">
        <v>2180</v>
      </c>
      <c r="I8409" s="228">
        <v>2224093.36</v>
      </c>
      <c r="J8409" s="228">
        <v>556453.67000000004</v>
      </c>
      <c r="K8409" s="228">
        <v>411909</v>
      </c>
      <c r="L8409" s="228">
        <v>3649821.08</v>
      </c>
    </row>
    <row r="8410" spans="1:12">
      <c r="A8410" s="228">
        <v>2014</v>
      </c>
      <c r="B8410" s="228" t="s">
        <v>192</v>
      </c>
      <c r="C8410" s="228" t="s">
        <v>65</v>
      </c>
      <c r="D8410" s="228" t="s">
        <v>205</v>
      </c>
      <c r="E8410" s="228">
        <v>35</v>
      </c>
      <c r="F8410" s="228">
        <v>49309</v>
      </c>
      <c r="G8410" s="228">
        <v>1522</v>
      </c>
      <c r="H8410" s="228">
        <v>2515</v>
      </c>
      <c r="I8410" s="228">
        <v>2685054.64</v>
      </c>
      <c r="J8410" s="228">
        <v>717563.12</v>
      </c>
      <c r="K8410" s="228">
        <v>503738.5</v>
      </c>
      <c r="L8410" s="228">
        <v>4395576.13</v>
      </c>
    </row>
    <row r="8411" spans="1:12">
      <c r="A8411" s="228">
        <v>2014</v>
      </c>
      <c r="B8411" s="228" t="s">
        <v>192</v>
      </c>
      <c r="C8411" s="228" t="s">
        <v>65</v>
      </c>
      <c r="D8411" s="228" t="s">
        <v>205</v>
      </c>
      <c r="E8411" s="228">
        <v>40</v>
      </c>
      <c r="F8411" s="228">
        <v>52544</v>
      </c>
      <c r="G8411" s="228">
        <v>2020</v>
      </c>
      <c r="H8411" s="228">
        <v>3343</v>
      </c>
      <c r="I8411" s="228">
        <v>3449368.93</v>
      </c>
      <c r="J8411" s="228">
        <v>928959.12</v>
      </c>
      <c r="K8411" s="228">
        <v>630534.75</v>
      </c>
      <c r="L8411" s="228">
        <v>5609252.5499999998</v>
      </c>
    </row>
    <row r="8412" spans="1:12">
      <c r="A8412" s="228">
        <v>2014</v>
      </c>
      <c r="B8412" s="228" t="s">
        <v>192</v>
      </c>
      <c r="C8412" s="228" t="s">
        <v>65</v>
      </c>
      <c r="D8412" s="228" t="s">
        <v>205</v>
      </c>
      <c r="E8412" s="228">
        <v>45</v>
      </c>
      <c r="F8412" s="228">
        <v>49777</v>
      </c>
      <c r="G8412" s="228">
        <v>2158</v>
      </c>
      <c r="H8412" s="228">
        <v>3854</v>
      </c>
      <c r="I8412" s="228">
        <v>4312563.2699999996</v>
      </c>
      <c r="J8412" s="228">
        <v>1177178.3999999999</v>
      </c>
      <c r="K8412" s="228">
        <v>1129375.5</v>
      </c>
      <c r="L8412" s="228">
        <v>7435371.9199999999</v>
      </c>
    </row>
    <row r="8413" spans="1:12">
      <c r="A8413" s="228">
        <v>2014</v>
      </c>
      <c r="B8413" s="228" t="s">
        <v>192</v>
      </c>
      <c r="C8413" s="228" t="s">
        <v>65</v>
      </c>
      <c r="D8413" s="228" t="s">
        <v>205</v>
      </c>
      <c r="E8413" s="228">
        <v>50</v>
      </c>
      <c r="F8413" s="228">
        <v>51046</v>
      </c>
      <c r="G8413" s="228">
        <v>2970</v>
      </c>
      <c r="H8413" s="228">
        <v>5465</v>
      </c>
      <c r="I8413" s="228">
        <v>6524600.1399999997</v>
      </c>
      <c r="J8413" s="228">
        <v>1750921.58</v>
      </c>
      <c r="K8413" s="228">
        <v>1809869</v>
      </c>
      <c r="L8413" s="228">
        <v>10977159.52</v>
      </c>
    </row>
    <row r="8414" spans="1:12">
      <c r="A8414" s="228">
        <v>2014</v>
      </c>
      <c r="B8414" s="228" t="s">
        <v>192</v>
      </c>
      <c r="C8414" s="228" t="s">
        <v>65</v>
      </c>
      <c r="D8414" s="228" t="s">
        <v>205</v>
      </c>
      <c r="E8414" s="228">
        <v>55</v>
      </c>
      <c r="F8414" s="228">
        <v>46504</v>
      </c>
      <c r="G8414" s="228">
        <v>3548</v>
      </c>
      <c r="H8414" s="228">
        <v>7388</v>
      </c>
      <c r="I8414" s="228">
        <v>8648944.8000000007</v>
      </c>
      <c r="J8414" s="228">
        <v>2230853.89</v>
      </c>
      <c r="K8414" s="228">
        <v>2571252.75</v>
      </c>
      <c r="L8414" s="228">
        <v>14568546.539999999</v>
      </c>
    </row>
    <row r="8415" spans="1:12">
      <c r="A8415" s="228">
        <v>2014</v>
      </c>
      <c r="B8415" s="228" t="s">
        <v>192</v>
      </c>
      <c r="C8415" s="228" t="s">
        <v>65</v>
      </c>
      <c r="D8415" s="228" t="s">
        <v>205</v>
      </c>
      <c r="E8415" s="228">
        <v>60</v>
      </c>
      <c r="F8415" s="228">
        <v>41312</v>
      </c>
      <c r="G8415" s="228">
        <v>4412</v>
      </c>
      <c r="H8415" s="228">
        <v>9479</v>
      </c>
      <c r="I8415" s="228">
        <v>10905497.029999999</v>
      </c>
      <c r="J8415" s="228">
        <v>2894229.62</v>
      </c>
      <c r="K8415" s="228">
        <v>3342534.75</v>
      </c>
      <c r="L8415" s="228">
        <v>18342207.760000002</v>
      </c>
    </row>
    <row r="8416" spans="1:12">
      <c r="A8416" s="228">
        <v>2014</v>
      </c>
      <c r="B8416" s="228" t="s">
        <v>192</v>
      </c>
      <c r="C8416" s="228" t="s">
        <v>65</v>
      </c>
      <c r="D8416" s="228" t="s">
        <v>205</v>
      </c>
      <c r="E8416" s="228">
        <v>65</v>
      </c>
      <c r="F8416" s="228">
        <v>33510</v>
      </c>
      <c r="G8416" s="228">
        <v>5054</v>
      </c>
      <c r="H8416" s="228">
        <v>11037</v>
      </c>
      <c r="I8416" s="228">
        <v>12685869.630000001</v>
      </c>
      <c r="J8416" s="228">
        <v>3300994.2</v>
      </c>
      <c r="K8416" s="228">
        <v>3575381.6</v>
      </c>
      <c r="L8416" s="228">
        <v>20661103.629999999</v>
      </c>
    </row>
    <row r="8417" spans="1:12">
      <c r="A8417" s="228">
        <v>2014</v>
      </c>
      <c r="B8417" s="228" t="s">
        <v>192</v>
      </c>
      <c r="C8417" s="228" t="s">
        <v>65</v>
      </c>
      <c r="D8417" s="228" t="s">
        <v>205</v>
      </c>
      <c r="E8417" s="228">
        <v>70</v>
      </c>
      <c r="F8417" s="228">
        <v>22141</v>
      </c>
      <c r="G8417" s="228">
        <v>4248</v>
      </c>
      <c r="H8417" s="228">
        <v>10292</v>
      </c>
      <c r="I8417" s="228">
        <v>11857576.060000001</v>
      </c>
      <c r="J8417" s="228">
        <v>2991427.06</v>
      </c>
      <c r="K8417" s="228">
        <v>3200618.75</v>
      </c>
      <c r="L8417" s="228">
        <v>18910019.98</v>
      </c>
    </row>
    <row r="8418" spans="1:12">
      <c r="A8418" s="228">
        <v>2014</v>
      </c>
      <c r="B8418" s="228" t="s">
        <v>192</v>
      </c>
      <c r="C8418" s="228" t="s">
        <v>65</v>
      </c>
      <c r="D8418" s="228" t="s">
        <v>205</v>
      </c>
      <c r="E8418" s="228">
        <v>75</v>
      </c>
      <c r="F8418" s="228">
        <v>14752</v>
      </c>
      <c r="G8418" s="228">
        <v>3535</v>
      </c>
      <c r="H8418" s="228">
        <v>9251</v>
      </c>
      <c r="I8418" s="228">
        <v>9610196.6199999992</v>
      </c>
      <c r="J8418" s="228">
        <v>2293565.12</v>
      </c>
      <c r="K8418" s="228">
        <v>2888194.34</v>
      </c>
      <c r="L8418" s="228">
        <v>15364533.32</v>
      </c>
    </row>
    <row r="8419" spans="1:12">
      <c r="A8419" s="228">
        <v>2014</v>
      </c>
      <c r="B8419" s="228" t="s">
        <v>192</v>
      </c>
      <c r="C8419" s="228" t="s">
        <v>65</v>
      </c>
      <c r="D8419" s="228" t="s">
        <v>205</v>
      </c>
      <c r="E8419" s="228">
        <v>80</v>
      </c>
      <c r="F8419" s="228">
        <v>9466</v>
      </c>
      <c r="G8419" s="228">
        <v>2515</v>
      </c>
      <c r="H8419" s="228">
        <v>9162</v>
      </c>
      <c r="I8419" s="228">
        <v>8174601.1399999997</v>
      </c>
      <c r="J8419" s="228">
        <v>1651775.99</v>
      </c>
      <c r="K8419" s="228">
        <v>2165710.0499999998</v>
      </c>
      <c r="L8419" s="228">
        <v>12432635.18</v>
      </c>
    </row>
    <row r="8420" spans="1:12">
      <c r="A8420" s="228">
        <v>2014</v>
      </c>
      <c r="B8420" s="228" t="s">
        <v>192</v>
      </c>
      <c r="C8420" s="228" t="s">
        <v>65</v>
      </c>
      <c r="D8420" s="228" t="s">
        <v>205</v>
      </c>
      <c r="E8420" s="228">
        <v>85</v>
      </c>
      <c r="F8420" s="228">
        <v>4750</v>
      </c>
      <c r="G8420" s="228">
        <v>1250</v>
      </c>
      <c r="H8420" s="228">
        <v>5021</v>
      </c>
      <c r="I8420" s="228">
        <v>4060207.35</v>
      </c>
      <c r="J8420" s="228">
        <v>727288.27</v>
      </c>
      <c r="K8420" s="228">
        <v>581956.4</v>
      </c>
      <c r="L8420" s="228">
        <v>5528384.6299999999</v>
      </c>
    </row>
    <row r="8421" spans="1:12">
      <c r="A8421" s="228">
        <v>2014</v>
      </c>
      <c r="B8421" s="228" t="s">
        <v>192</v>
      </c>
      <c r="C8421" s="228" t="s">
        <v>65</v>
      </c>
      <c r="D8421" s="228" t="s">
        <v>205</v>
      </c>
      <c r="E8421" s="228">
        <v>90</v>
      </c>
      <c r="F8421" s="228">
        <v>1055</v>
      </c>
      <c r="G8421" s="228">
        <v>264</v>
      </c>
      <c r="H8421" s="228">
        <v>2467</v>
      </c>
      <c r="I8421" s="228">
        <v>1174529.75</v>
      </c>
      <c r="J8421" s="228">
        <v>145166.82999999999</v>
      </c>
      <c r="K8421" s="228">
        <v>115418</v>
      </c>
      <c r="L8421" s="228">
        <v>1519065.68</v>
      </c>
    </row>
    <row r="8422" spans="1:12">
      <c r="A8422" s="228">
        <v>2014</v>
      </c>
      <c r="B8422" s="228" t="s">
        <v>192</v>
      </c>
      <c r="C8422" s="228" t="s">
        <v>65</v>
      </c>
      <c r="D8422" s="228" t="s">
        <v>205</v>
      </c>
      <c r="E8422" s="228">
        <v>95</v>
      </c>
      <c r="F8422" s="228">
        <v>189</v>
      </c>
      <c r="G8422" s="228">
        <v>26</v>
      </c>
      <c r="H8422" s="228">
        <v>471</v>
      </c>
      <c r="I8422" s="228">
        <v>185211</v>
      </c>
      <c r="J8422" s="228">
        <v>17832.3</v>
      </c>
      <c r="K8422" s="228">
        <v>9643</v>
      </c>
      <c r="L8422" s="228">
        <v>227409.35</v>
      </c>
    </row>
    <row r="8423" spans="1:12">
      <c r="A8423" s="228">
        <v>2014</v>
      </c>
      <c r="B8423" s="228" t="s">
        <v>192</v>
      </c>
      <c r="C8423" s="228" t="s">
        <v>65</v>
      </c>
      <c r="D8423" s="228" t="s">
        <v>206</v>
      </c>
      <c r="E8423" s="228">
        <v>0</v>
      </c>
      <c r="F8423" s="228">
        <v>40997</v>
      </c>
      <c r="G8423" s="228">
        <v>1129</v>
      </c>
      <c r="H8423" s="228">
        <v>3122</v>
      </c>
      <c r="I8423" s="228">
        <v>2108793.9</v>
      </c>
      <c r="J8423" s="228">
        <v>308959.15000000002</v>
      </c>
      <c r="K8423" s="228">
        <v>9026</v>
      </c>
      <c r="L8423" s="228">
        <v>2586833.9199999999</v>
      </c>
    </row>
    <row r="8424" spans="1:12">
      <c r="A8424" s="228">
        <v>2014</v>
      </c>
      <c r="B8424" s="228" t="s">
        <v>192</v>
      </c>
      <c r="C8424" s="228" t="s">
        <v>65</v>
      </c>
      <c r="D8424" s="228" t="s">
        <v>206</v>
      </c>
      <c r="E8424" s="228">
        <v>5</v>
      </c>
      <c r="F8424" s="228">
        <v>42962</v>
      </c>
      <c r="G8424" s="228">
        <v>577</v>
      </c>
      <c r="H8424" s="228">
        <v>703</v>
      </c>
      <c r="I8424" s="228">
        <v>741471</v>
      </c>
      <c r="J8424" s="228">
        <v>196985.59</v>
      </c>
      <c r="K8424" s="228">
        <v>5141</v>
      </c>
      <c r="L8424" s="228">
        <v>1044697.46</v>
      </c>
    </row>
    <row r="8425" spans="1:12">
      <c r="A8425" s="228">
        <v>2014</v>
      </c>
      <c r="B8425" s="228" t="s">
        <v>192</v>
      </c>
      <c r="C8425" s="228" t="s">
        <v>65</v>
      </c>
      <c r="D8425" s="228" t="s">
        <v>206</v>
      </c>
      <c r="E8425" s="228">
        <v>10</v>
      </c>
      <c r="F8425" s="228">
        <v>40221</v>
      </c>
      <c r="G8425" s="228">
        <v>399</v>
      </c>
      <c r="H8425" s="228">
        <v>643</v>
      </c>
      <c r="I8425" s="228">
        <v>596803.69999999995</v>
      </c>
      <c r="J8425" s="228">
        <v>123346.99</v>
      </c>
      <c r="K8425" s="228">
        <v>50020</v>
      </c>
      <c r="L8425" s="228">
        <v>842656.76</v>
      </c>
    </row>
    <row r="8426" spans="1:12">
      <c r="A8426" s="228">
        <v>2014</v>
      </c>
      <c r="B8426" s="228" t="s">
        <v>192</v>
      </c>
      <c r="C8426" s="228" t="s">
        <v>65</v>
      </c>
      <c r="D8426" s="228" t="s">
        <v>206</v>
      </c>
      <c r="E8426" s="228">
        <v>15</v>
      </c>
      <c r="F8426" s="228">
        <v>41438</v>
      </c>
      <c r="G8426" s="228">
        <v>1586</v>
      </c>
      <c r="H8426" s="228">
        <v>3108</v>
      </c>
      <c r="I8426" s="228">
        <v>2854870.7</v>
      </c>
      <c r="J8426" s="228">
        <v>475262.08</v>
      </c>
      <c r="K8426" s="228">
        <v>279734</v>
      </c>
      <c r="L8426" s="228">
        <v>3999520.88</v>
      </c>
    </row>
    <row r="8427" spans="1:12">
      <c r="A8427" s="228">
        <v>2014</v>
      </c>
      <c r="B8427" s="228" t="s">
        <v>192</v>
      </c>
      <c r="C8427" s="228" t="s">
        <v>65</v>
      </c>
      <c r="D8427" s="228" t="s">
        <v>206</v>
      </c>
      <c r="E8427" s="228">
        <v>20</v>
      </c>
      <c r="F8427" s="228">
        <v>38484</v>
      </c>
      <c r="G8427" s="228">
        <v>1584</v>
      </c>
      <c r="H8427" s="228">
        <v>3371</v>
      </c>
      <c r="I8427" s="228">
        <v>3310537.74</v>
      </c>
      <c r="J8427" s="228">
        <v>693438.58</v>
      </c>
      <c r="K8427" s="228">
        <v>351969.5</v>
      </c>
      <c r="L8427" s="228">
        <v>4881348.93</v>
      </c>
    </row>
    <row r="8428" spans="1:12">
      <c r="A8428" s="228">
        <v>2014</v>
      </c>
      <c r="B8428" s="228" t="s">
        <v>192</v>
      </c>
      <c r="C8428" s="228" t="s">
        <v>65</v>
      </c>
      <c r="D8428" s="228" t="s">
        <v>206</v>
      </c>
      <c r="E8428" s="228">
        <v>25</v>
      </c>
      <c r="F8428" s="228">
        <v>44858</v>
      </c>
      <c r="G8428" s="228">
        <v>2319</v>
      </c>
      <c r="H8428" s="228">
        <v>5816</v>
      </c>
      <c r="I8428" s="228">
        <v>6658737.7999999998</v>
      </c>
      <c r="J8428" s="228">
        <v>1823364.39</v>
      </c>
      <c r="K8428" s="228">
        <v>508113</v>
      </c>
      <c r="L8428" s="228">
        <v>9877896.4900000002</v>
      </c>
    </row>
    <row r="8429" spans="1:12">
      <c r="A8429" s="228">
        <v>2014</v>
      </c>
      <c r="B8429" s="228" t="s">
        <v>192</v>
      </c>
      <c r="C8429" s="228" t="s">
        <v>65</v>
      </c>
      <c r="D8429" s="228" t="s">
        <v>206</v>
      </c>
      <c r="E8429" s="228">
        <v>30</v>
      </c>
      <c r="F8429" s="228">
        <v>53663</v>
      </c>
      <c r="G8429" s="228">
        <v>4124</v>
      </c>
      <c r="H8429" s="228">
        <v>10918</v>
      </c>
      <c r="I8429" s="228">
        <v>12216447.220000001</v>
      </c>
      <c r="J8429" s="228">
        <v>3276501.82</v>
      </c>
      <c r="K8429" s="228">
        <v>770254</v>
      </c>
      <c r="L8429" s="228">
        <v>17644308.219999999</v>
      </c>
    </row>
    <row r="8430" spans="1:12">
      <c r="A8430" s="228">
        <v>2014</v>
      </c>
      <c r="B8430" s="228" t="s">
        <v>192</v>
      </c>
      <c r="C8430" s="228" t="s">
        <v>65</v>
      </c>
      <c r="D8430" s="228" t="s">
        <v>206</v>
      </c>
      <c r="E8430" s="228">
        <v>35</v>
      </c>
      <c r="F8430" s="228">
        <v>50335</v>
      </c>
      <c r="G8430" s="228">
        <v>3585</v>
      </c>
      <c r="H8430" s="228">
        <v>8321</v>
      </c>
      <c r="I8430" s="228">
        <v>9165525.5999999996</v>
      </c>
      <c r="J8430" s="228">
        <v>2381096.7799999998</v>
      </c>
      <c r="K8430" s="228">
        <v>734609</v>
      </c>
      <c r="L8430" s="228">
        <v>13570461.98</v>
      </c>
    </row>
    <row r="8431" spans="1:12">
      <c r="A8431" s="228">
        <v>2014</v>
      </c>
      <c r="B8431" s="228" t="s">
        <v>192</v>
      </c>
      <c r="C8431" s="228" t="s">
        <v>65</v>
      </c>
      <c r="D8431" s="228" t="s">
        <v>206</v>
      </c>
      <c r="E8431" s="228">
        <v>40</v>
      </c>
      <c r="F8431" s="228">
        <v>53558</v>
      </c>
      <c r="G8431" s="228">
        <v>3316</v>
      </c>
      <c r="H8431" s="228">
        <v>6448</v>
      </c>
      <c r="I8431" s="228">
        <v>7058597.1799999997</v>
      </c>
      <c r="J8431" s="228">
        <v>1812541.48</v>
      </c>
      <c r="K8431" s="228">
        <v>1044683.25</v>
      </c>
      <c r="L8431" s="228">
        <v>11375599.029999999</v>
      </c>
    </row>
    <row r="8432" spans="1:12">
      <c r="A8432" s="228">
        <v>2014</v>
      </c>
      <c r="B8432" s="228" t="s">
        <v>192</v>
      </c>
      <c r="C8432" s="228" t="s">
        <v>65</v>
      </c>
      <c r="D8432" s="228" t="s">
        <v>206</v>
      </c>
      <c r="E8432" s="228">
        <v>45</v>
      </c>
      <c r="F8432" s="228">
        <v>50796</v>
      </c>
      <c r="G8432" s="228">
        <v>3265</v>
      </c>
      <c r="H8432" s="228">
        <v>6300</v>
      </c>
      <c r="I8432" s="228">
        <v>6933000.1900000004</v>
      </c>
      <c r="J8432" s="228">
        <v>1679490.07</v>
      </c>
      <c r="K8432" s="228">
        <v>1146313.25</v>
      </c>
      <c r="L8432" s="228">
        <v>10970018.140000001</v>
      </c>
    </row>
    <row r="8433" spans="1:12">
      <c r="A8433" s="228">
        <v>2014</v>
      </c>
      <c r="B8433" s="228" t="s">
        <v>192</v>
      </c>
      <c r="C8433" s="228" t="s">
        <v>65</v>
      </c>
      <c r="D8433" s="228" t="s">
        <v>206</v>
      </c>
      <c r="E8433" s="228">
        <v>50</v>
      </c>
      <c r="F8433" s="228">
        <v>52018</v>
      </c>
      <c r="G8433" s="228">
        <v>4063</v>
      </c>
      <c r="H8433" s="228">
        <v>8093</v>
      </c>
      <c r="I8433" s="228">
        <v>8637889.25</v>
      </c>
      <c r="J8433" s="228">
        <v>2097154.5299999998</v>
      </c>
      <c r="K8433" s="228">
        <v>1559078.5</v>
      </c>
      <c r="L8433" s="228">
        <v>13620498.91</v>
      </c>
    </row>
    <row r="8434" spans="1:12">
      <c r="A8434" s="228">
        <v>2014</v>
      </c>
      <c r="B8434" s="228" t="s">
        <v>192</v>
      </c>
      <c r="C8434" s="228" t="s">
        <v>65</v>
      </c>
      <c r="D8434" s="228" t="s">
        <v>206</v>
      </c>
      <c r="E8434" s="228">
        <v>55</v>
      </c>
      <c r="F8434" s="228">
        <v>48237</v>
      </c>
      <c r="G8434" s="228">
        <v>4190</v>
      </c>
      <c r="H8434" s="228">
        <v>8265</v>
      </c>
      <c r="I8434" s="228">
        <v>8987875.9600000009</v>
      </c>
      <c r="J8434" s="228">
        <v>2310616.29</v>
      </c>
      <c r="K8434" s="228">
        <v>2193646</v>
      </c>
      <c r="L8434" s="228">
        <v>14698820.6</v>
      </c>
    </row>
    <row r="8435" spans="1:12">
      <c r="A8435" s="228">
        <v>2014</v>
      </c>
      <c r="B8435" s="228" t="s">
        <v>192</v>
      </c>
      <c r="C8435" s="228" t="s">
        <v>65</v>
      </c>
      <c r="D8435" s="228" t="s">
        <v>206</v>
      </c>
      <c r="E8435" s="228">
        <v>60</v>
      </c>
      <c r="F8435" s="228">
        <v>42345</v>
      </c>
      <c r="G8435" s="228">
        <v>4843</v>
      </c>
      <c r="H8435" s="228">
        <v>10228</v>
      </c>
      <c r="I8435" s="228">
        <v>10625177.380000001</v>
      </c>
      <c r="J8435" s="228">
        <v>2765577.81</v>
      </c>
      <c r="K8435" s="228">
        <v>2827865.15</v>
      </c>
      <c r="L8435" s="228">
        <v>17455404.149999999</v>
      </c>
    </row>
    <row r="8436" spans="1:12">
      <c r="A8436" s="228">
        <v>2014</v>
      </c>
      <c r="B8436" s="228" t="s">
        <v>192</v>
      </c>
      <c r="C8436" s="228" t="s">
        <v>65</v>
      </c>
      <c r="D8436" s="228" t="s">
        <v>206</v>
      </c>
      <c r="E8436" s="228">
        <v>65</v>
      </c>
      <c r="F8436" s="228">
        <v>34083</v>
      </c>
      <c r="G8436" s="228">
        <v>4645</v>
      </c>
      <c r="H8436" s="228">
        <v>9977</v>
      </c>
      <c r="I8436" s="228">
        <v>11112542.550000001</v>
      </c>
      <c r="J8436" s="228">
        <v>2946372.92</v>
      </c>
      <c r="K8436" s="228">
        <v>3108613.4</v>
      </c>
      <c r="L8436" s="228">
        <v>18153697.800000001</v>
      </c>
    </row>
    <row r="8437" spans="1:12">
      <c r="A8437" s="228">
        <v>2014</v>
      </c>
      <c r="B8437" s="228" t="s">
        <v>192</v>
      </c>
      <c r="C8437" s="228" t="s">
        <v>65</v>
      </c>
      <c r="D8437" s="228" t="s">
        <v>206</v>
      </c>
      <c r="E8437" s="228">
        <v>70</v>
      </c>
      <c r="F8437" s="228">
        <v>22495</v>
      </c>
      <c r="G8437" s="228">
        <v>3673</v>
      </c>
      <c r="H8437" s="228">
        <v>9896</v>
      </c>
      <c r="I8437" s="228">
        <v>10247788.199999999</v>
      </c>
      <c r="J8437" s="228">
        <v>2546284.38</v>
      </c>
      <c r="K8437" s="228">
        <v>2882113.45</v>
      </c>
      <c r="L8437" s="228">
        <v>16364951.5</v>
      </c>
    </row>
    <row r="8438" spans="1:12">
      <c r="A8438" s="228">
        <v>2014</v>
      </c>
      <c r="B8438" s="228" t="s">
        <v>192</v>
      </c>
      <c r="C8438" s="228" t="s">
        <v>65</v>
      </c>
      <c r="D8438" s="228" t="s">
        <v>206</v>
      </c>
      <c r="E8438" s="228">
        <v>75</v>
      </c>
      <c r="F8438" s="228">
        <v>16234</v>
      </c>
      <c r="G8438" s="228">
        <v>3254</v>
      </c>
      <c r="H8438" s="228">
        <v>10454</v>
      </c>
      <c r="I8438" s="228">
        <v>9715743.5500000007</v>
      </c>
      <c r="J8438" s="228">
        <v>2149769.6</v>
      </c>
      <c r="K8438" s="228">
        <v>2546033.75</v>
      </c>
      <c r="L8438" s="228">
        <v>14890973.65</v>
      </c>
    </row>
    <row r="8439" spans="1:12">
      <c r="A8439" s="228">
        <v>2014</v>
      </c>
      <c r="B8439" s="228" t="s">
        <v>192</v>
      </c>
      <c r="C8439" s="228" t="s">
        <v>65</v>
      </c>
      <c r="D8439" s="228" t="s">
        <v>206</v>
      </c>
      <c r="E8439" s="228">
        <v>80</v>
      </c>
      <c r="F8439" s="228">
        <v>11482</v>
      </c>
      <c r="G8439" s="228">
        <v>2319</v>
      </c>
      <c r="H8439" s="228">
        <v>9987</v>
      </c>
      <c r="I8439" s="228">
        <v>7550886.4299999997</v>
      </c>
      <c r="J8439" s="228">
        <v>1451760.86</v>
      </c>
      <c r="K8439" s="228">
        <v>1477465</v>
      </c>
      <c r="L8439" s="228">
        <v>10815200.210000001</v>
      </c>
    </row>
    <row r="8440" spans="1:12">
      <c r="A8440" s="228">
        <v>2014</v>
      </c>
      <c r="B8440" s="228" t="s">
        <v>192</v>
      </c>
      <c r="C8440" s="228" t="s">
        <v>65</v>
      </c>
      <c r="D8440" s="228" t="s">
        <v>206</v>
      </c>
      <c r="E8440" s="228">
        <v>85</v>
      </c>
      <c r="F8440" s="228">
        <v>6816</v>
      </c>
      <c r="G8440" s="228">
        <v>1337</v>
      </c>
      <c r="H8440" s="228">
        <v>8577</v>
      </c>
      <c r="I8440" s="228">
        <v>5489142.0300000003</v>
      </c>
      <c r="J8440" s="228">
        <v>800831.35</v>
      </c>
      <c r="K8440" s="228">
        <v>710948</v>
      </c>
      <c r="L8440" s="228">
        <v>7241169.8799999999</v>
      </c>
    </row>
    <row r="8441" spans="1:12">
      <c r="A8441" s="228">
        <v>2014</v>
      </c>
      <c r="B8441" s="228" t="s">
        <v>192</v>
      </c>
      <c r="C8441" s="228" t="s">
        <v>65</v>
      </c>
      <c r="D8441" s="228" t="s">
        <v>206</v>
      </c>
      <c r="E8441" s="228">
        <v>90</v>
      </c>
      <c r="F8441" s="228">
        <v>2793</v>
      </c>
      <c r="G8441" s="228">
        <v>602</v>
      </c>
      <c r="H8441" s="228">
        <v>4604</v>
      </c>
      <c r="I8441" s="228">
        <v>2604118.0099999998</v>
      </c>
      <c r="J8441" s="228">
        <v>275071.09999999998</v>
      </c>
      <c r="K8441" s="228">
        <v>179412.8</v>
      </c>
      <c r="L8441" s="228">
        <v>3156969.61</v>
      </c>
    </row>
    <row r="8442" spans="1:12">
      <c r="A8442" s="228">
        <v>2014</v>
      </c>
      <c r="B8442" s="228" t="s">
        <v>192</v>
      </c>
      <c r="C8442" s="228" t="s">
        <v>65</v>
      </c>
      <c r="D8442" s="228" t="s">
        <v>206</v>
      </c>
      <c r="E8442" s="228">
        <v>95</v>
      </c>
      <c r="F8442" s="228">
        <v>668</v>
      </c>
      <c r="G8442" s="228">
        <v>132</v>
      </c>
      <c r="H8442" s="228">
        <v>1612</v>
      </c>
      <c r="I8442" s="228">
        <v>714902.06</v>
      </c>
      <c r="J8442" s="228">
        <v>63828.25</v>
      </c>
      <c r="K8442" s="228">
        <v>52925</v>
      </c>
      <c r="L8442" s="228">
        <v>872698.54</v>
      </c>
    </row>
    <row r="8443" spans="1:12">
      <c r="A8443" s="228">
        <v>2014</v>
      </c>
      <c r="B8443" s="228" t="s">
        <v>192</v>
      </c>
      <c r="C8443" s="228" t="s">
        <v>66</v>
      </c>
      <c r="D8443" s="228" t="s">
        <v>205</v>
      </c>
      <c r="E8443" s="228">
        <v>0</v>
      </c>
      <c r="F8443" s="228">
        <v>5334</v>
      </c>
      <c r="G8443" s="228">
        <v>171</v>
      </c>
      <c r="H8443" s="228">
        <v>760</v>
      </c>
      <c r="I8443" s="228">
        <v>427674.74</v>
      </c>
      <c r="J8443" s="228">
        <v>48098.13</v>
      </c>
      <c r="K8443" s="228">
        <v>4902</v>
      </c>
      <c r="L8443" s="228">
        <v>511093.6</v>
      </c>
    </row>
    <row r="8444" spans="1:12">
      <c r="A8444" s="228">
        <v>2014</v>
      </c>
      <c r="B8444" s="228" t="s">
        <v>192</v>
      </c>
      <c r="C8444" s="228" t="s">
        <v>66</v>
      </c>
      <c r="D8444" s="228" t="s">
        <v>205</v>
      </c>
      <c r="E8444" s="228">
        <v>5</v>
      </c>
      <c r="F8444" s="228">
        <v>6195</v>
      </c>
      <c r="G8444" s="228">
        <v>98</v>
      </c>
      <c r="H8444" s="228">
        <v>145</v>
      </c>
      <c r="I8444" s="228">
        <v>98781.13</v>
      </c>
      <c r="J8444" s="228">
        <v>30116.53</v>
      </c>
      <c r="K8444" s="228">
        <v>55758</v>
      </c>
      <c r="L8444" s="228">
        <v>200970.51</v>
      </c>
    </row>
    <row r="8445" spans="1:12">
      <c r="A8445" s="228">
        <v>2014</v>
      </c>
      <c r="B8445" s="228" t="s">
        <v>192</v>
      </c>
      <c r="C8445" s="228" t="s">
        <v>66</v>
      </c>
      <c r="D8445" s="228" t="s">
        <v>205</v>
      </c>
      <c r="E8445" s="228">
        <v>10</v>
      </c>
      <c r="F8445" s="228">
        <v>6319</v>
      </c>
      <c r="G8445" s="228">
        <v>95</v>
      </c>
      <c r="H8445" s="228">
        <v>167</v>
      </c>
      <c r="I8445" s="228">
        <v>123581.95</v>
      </c>
      <c r="J8445" s="228">
        <v>31439.17</v>
      </c>
      <c r="K8445" s="228">
        <v>22132</v>
      </c>
      <c r="L8445" s="228">
        <v>192402.42</v>
      </c>
    </row>
    <row r="8446" spans="1:12">
      <c r="A8446" s="228">
        <v>2014</v>
      </c>
      <c r="B8446" s="228" t="s">
        <v>192</v>
      </c>
      <c r="C8446" s="228" t="s">
        <v>66</v>
      </c>
      <c r="D8446" s="228" t="s">
        <v>205</v>
      </c>
      <c r="E8446" s="228">
        <v>15</v>
      </c>
      <c r="F8446" s="228">
        <v>7076</v>
      </c>
      <c r="G8446" s="228">
        <v>149</v>
      </c>
      <c r="H8446" s="228">
        <v>343</v>
      </c>
      <c r="I8446" s="228">
        <v>269021.83</v>
      </c>
      <c r="J8446" s="228">
        <v>60303.45</v>
      </c>
      <c r="K8446" s="228">
        <v>31414</v>
      </c>
      <c r="L8446" s="228">
        <v>388978.3</v>
      </c>
    </row>
    <row r="8447" spans="1:12">
      <c r="A8447" s="228">
        <v>2014</v>
      </c>
      <c r="B8447" s="228" t="s">
        <v>192</v>
      </c>
      <c r="C8447" s="228" t="s">
        <v>66</v>
      </c>
      <c r="D8447" s="228" t="s">
        <v>205</v>
      </c>
      <c r="E8447" s="228">
        <v>20</v>
      </c>
      <c r="F8447" s="228">
        <v>6106</v>
      </c>
      <c r="G8447" s="228">
        <v>184</v>
      </c>
      <c r="H8447" s="228">
        <v>296</v>
      </c>
      <c r="I8447" s="228">
        <v>299887.34999999998</v>
      </c>
      <c r="J8447" s="228">
        <v>63766.31</v>
      </c>
      <c r="K8447" s="228">
        <v>27232</v>
      </c>
      <c r="L8447" s="228">
        <v>433783.7</v>
      </c>
    </row>
    <row r="8448" spans="1:12">
      <c r="A8448" s="228">
        <v>2014</v>
      </c>
      <c r="B8448" s="228" t="s">
        <v>192</v>
      </c>
      <c r="C8448" s="228" t="s">
        <v>66</v>
      </c>
      <c r="D8448" s="228" t="s">
        <v>205</v>
      </c>
      <c r="E8448" s="228">
        <v>25</v>
      </c>
      <c r="F8448" s="228">
        <v>4047</v>
      </c>
      <c r="G8448" s="228">
        <v>134</v>
      </c>
      <c r="H8448" s="228">
        <v>303</v>
      </c>
      <c r="I8448" s="228">
        <v>263473.26</v>
      </c>
      <c r="J8448" s="228">
        <v>61962.03</v>
      </c>
      <c r="K8448" s="228">
        <v>32906</v>
      </c>
      <c r="L8448" s="228">
        <v>409414.16</v>
      </c>
    </row>
    <row r="8449" spans="1:12">
      <c r="A8449" s="228">
        <v>2014</v>
      </c>
      <c r="B8449" s="228" t="s">
        <v>192</v>
      </c>
      <c r="C8449" s="228" t="s">
        <v>66</v>
      </c>
      <c r="D8449" s="228" t="s">
        <v>205</v>
      </c>
      <c r="E8449" s="228">
        <v>30</v>
      </c>
      <c r="F8449" s="228">
        <v>5332</v>
      </c>
      <c r="G8449" s="228">
        <v>142</v>
      </c>
      <c r="H8449" s="228">
        <v>264</v>
      </c>
      <c r="I8449" s="228">
        <v>206174.98</v>
      </c>
      <c r="J8449" s="228">
        <v>64126.51</v>
      </c>
      <c r="K8449" s="228">
        <v>59155</v>
      </c>
      <c r="L8449" s="228">
        <v>375745.03</v>
      </c>
    </row>
    <row r="8450" spans="1:12">
      <c r="A8450" s="228">
        <v>2014</v>
      </c>
      <c r="B8450" s="228" t="s">
        <v>192</v>
      </c>
      <c r="C8450" s="228" t="s">
        <v>66</v>
      </c>
      <c r="D8450" s="228" t="s">
        <v>205</v>
      </c>
      <c r="E8450" s="228">
        <v>35</v>
      </c>
      <c r="F8450" s="228">
        <v>5593</v>
      </c>
      <c r="G8450" s="228">
        <v>309</v>
      </c>
      <c r="H8450" s="228">
        <v>732</v>
      </c>
      <c r="I8450" s="228">
        <v>524349.38</v>
      </c>
      <c r="J8450" s="228">
        <v>117122.27</v>
      </c>
      <c r="K8450" s="228">
        <v>77985</v>
      </c>
      <c r="L8450" s="228">
        <v>797963.26</v>
      </c>
    </row>
    <row r="8451" spans="1:12">
      <c r="A8451" s="228">
        <v>2014</v>
      </c>
      <c r="B8451" s="228" t="s">
        <v>192</v>
      </c>
      <c r="C8451" s="228" t="s">
        <v>66</v>
      </c>
      <c r="D8451" s="228" t="s">
        <v>205</v>
      </c>
      <c r="E8451" s="228">
        <v>40</v>
      </c>
      <c r="F8451" s="228">
        <v>6791</v>
      </c>
      <c r="G8451" s="228">
        <v>264</v>
      </c>
      <c r="H8451" s="228">
        <v>579</v>
      </c>
      <c r="I8451" s="228">
        <v>507909.66</v>
      </c>
      <c r="J8451" s="228">
        <v>123836.47</v>
      </c>
      <c r="K8451" s="228">
        <v>94150</v>
      </c>
      <c r="L8451" s="228">
        <v>816815.34</v>
      </c>
    </row>
    <row r="8452" spans="1:12">
      <c r="A8452" s="228">
        <v>2014</v>
      </c>
      <c r="B8452" s="228" t="s">
        <v>192</v>
      </c>
      <c r="C8452" s="228" t="s">
        <v>66</v>
      </c>
      <c r="D8452" s="228" t="s">
        <v>205</v>
      </c>
      <c r="E8452" s="228">
        <v>45</v>
      </c>
      <c r="F8452" s="228">
        <v>7184</v>
      </c>
      <c r="G8452" s="228">
        <v>372</v>
      </c>
      <c r="H8452" s="228">
        <v>777</v>
      </c>
      <c r="I8452" s="228">
        <v>658240.41</v>
      </c>
      <c r="J8452" s="228">
        <v>171076.99</v>
      </c>
      <c r="K8452" s="228">
        <v>118575</v>
      </c>
      <c r="L8452" s="228">
        <v>1035432.4</v>
      </c>
    </row>
    <row r="8453" spans="1:12">
      <c r="A8453" s="228">
        <v>2014</v>
      </c>
      <c r="B8453" s="228" t="s">
        <v>192</v>
      </c>
      <c r="C8453" s="228" t="s">
        <v>66</v>
      </c>
      <c r="D8453" s="228" t="s">
        <v>205</v>
      </c>
      <c r="E8453" s="228">
        <v>50</v>
      </c>
      <c r="F8453" s="228">
        <v>9058</v>
      </c>
      <c r="G8453" s="228">
        <v>566</v>
      </c>
      <c r="H8453" s="228">
        <v>1086</v>
      </c>
      <c r="I8453" s="228">
        <v>1025039.4</v>
      </c>
      <c r="J8453" s="228">
        <v>299386.39</v>
      </c>
      <c r="K8453" s="228">
        <v>394728.65</v>
      </c>
      <c r="L8453" s="228">
        <v>1861604.47</v>
      </c>
    </row>
    <row r="8454" spans="1:12">
      <c r="A8454" s="228">
        <v>2014</v>
      </c>
      <c r="B8454" s="228" t="s">
        <v>192</v>
      </c>
      <c r="C8454" s="228" t="s">
        <v>66</v>
      </c>
      <c r="D8454" s="228" t="s">
        <v>205</v>
      </c>
      <c r="E8454" s="228">
        <v>55</v>
      </c>
      <c r="F8454" s="228">
        <v>9531</v>
      </c>
      <c r="G8454" s="228">
        <v>851</v>
      </c>
      <c r="H8454" s="228">
        <v>1734</v>
      </c>
      <c r="I8454" s="228">
        <v>1574543.03</v>
      </c>
      <c r="J8454" s="228">
        <v>411627.79</v>
      </c>
      <c r="K8454" s="228">
        <v>385538.25</v>
      </c>
      <c r="L8454" s="228">
        <v>2551534.7200000002</v>
      </c>
    </row>
    <row r="8455" spans="1:12">
      <c r="A8455" s="228">
        <v>2014</v>
      </c>
      <c r="B8455" s="228" t="s">
        <v>192</v>
      </c>
      <c r="C8455" s="228" t="s">
        <v>66</v>
      </c>
      <c r="D8455" s="228" t="s">
        <v>205</v>
      </c>
      <c r="E8455" s="228">
        <v>60</v>
      </c>
      <c r="F8455" s="228">
        <v>9452</v>
      </c>
      <c r="G8455" s="228">
        <v>1182</v>
      </c>
      <c r="H8455" s="228">
        <v>2481</v>
      </c>
      <c r="I8455" s="228">
        <v>2250147.0499999998</v>
      </c>
      <c r="J8455" s="228">
        <v>595767.28</v>
      </c>
      <c r="K8455" s="228">
        <v>846115.65</v>
      </c>
      <c r="L8455" s="228">
        <v>3959991.07</v>
      </c>
    </row>
    <row r="8456" spans="1:12">
      <c r="A8456" s="228">
        <v>2014</v>
      </c>
      <c r="B8456" s="228" t="s">
        <v>192</v>
      </c>
      <c r="C8456" s="228" t="s">
        <v>66</v>
      </c>
      <c r="D8456" s="228" t="s">
        <v>205</v>
      </c>
      <c r="E8456" s="228">
        <v>65</v>
      </c>
      <c r="F8456" s="228">
        <v>8230</v>
      </c>
      <c r="G8456" s="228">
        <v>1206</v>
      </c>
      <c r="H8456" s="228">
        <v>3094</v>
      </c>
      <c r="I8456" s="228">
        <v>2562670.2799999998</v>
      </c>
      <c r="J8456" s="228">
        <v>650292.17000000004</v>
      </c>
      <c r="K8456" s="228">
        <v>785191.75</v>
      </c>
      <c r="L8456" s="228">
        <v>4278306.6399999997</v>
      </c>
    </row>
    <row r="8457" spans="1:12">
      <c r="A8457" s="228">
        <v>2014</v>
      </c>
      <c r="B8457" s="228" t="s">
        <v>192</v>
      </c>
      <c r="C8457" s="228" t="s">
        <v>66</v>
      </c>
      <c r="D8457" s="228" t="s">
        <v>205</v>
      </c>
      <c r="E8457" s="228">
        <v>70</v>
      </c>
      <c r="F8457" s="228">
        <v>5837</v>
      </c>
      <c r="G8457" s="228">
        <v>1270</v>
      </c>
      <c r="H8457" s="228">
        <v>3135</v>
      </c>
      <c r="I8457" s="228">
        <v>2952495.35</v>
      </c>
      <c r="J8457" s="228">
        <v>719938.76</v>
      </c>
      <c r="K8457" s="228">
        <v>775641.25</v>
      </c>
      <c r="L8457" s="228">
        <v>4685765.17</v>
      </c>
    </row>
    <row r="8458" spans="1:12">
      <c r="A8458" s="228">
        <v>2014</v>
      </c>
      <c r="B8458" s="228" t="s">
        <v>192</v>
      </c>
      <c r="C8458" s="228" t="s">
        <v>66</v>
      </c>
      <c r="D8458" s="228" t="s">
        <v>205</v>
      </c>
      <c r="E8458" s="228">
        <v>75</v>
      </c>
      <c r="F8458" s="228">
        <v>3865</v>
      </c>
      <c r="G8458" s="228">
        <v>1264</v>
      </c>
      <c r="H8458" s="228">
        <v>3241</v>
      </c>
      <c r="I8458" s="228">
        <v>2646909.65</v>
      </c>
      <c r="J8458" s="228">
        <v>552437.04</v>
      </c>
      <c r="K8458" s="228">
        <v>729999</v>
      </c>
      <c r="L8458" s="228">
        <v>4094350.13</v>
      </c>
    </row>
    <row r="8459" spans="1:12">
      <c r="A8459" s="228">
        <v>2014</v>
      </c>
      <c r="B8459" s="228" t="s">
        <v>192</v>
      </c>
      <c r="C8459" s="228" t="s">
        <v>66</v>
      </c>
      <c r="D8459" s="228" t="s">
        <v>205</v>
      </c>
      <c r="E8459" s="228">
        <v>80</v>
      </c>
      <c r="F8459" s="228">
        <v>2709</v>
      </c>
      <c r="G8459" s="228">
        <v>982</v>
      </c>
      <c r="H8459" s="228">
        <v>3373</v>
      </c>
      <c r="I8459" s="228">
        <v>2322941.7400000002</v>
      </c>
      <c r="J8459" s="228">
        <v>394116.91</v>
      </c>
      <c r="K8459" s="228">
        <v>311938.75</v>
      </c>
      <c r="L8459" s="228">
        <v>3148766.14</v>
      </c>
    </row>
    <row r="8460" spans="1:12">
      <c r="A8460" s="228">
        <v>2014</v>
      </c>
      <c r="B8460" s="228" t="s">
        <v>192</v>
      </c>
      <c r="C8460" s="228" t="s">
        <v>66</v>
      </c>
      <c r="D8460" s="228" t="s">
        <v>205</v>
      </c>
      <c r="E8460" s="228">
        <v>85</v>
      </c>
      <c r="F8460" s="228">
        <v>1240</v>
      </c>
      <c r="G8460" s="228">
        <v>481</v>
      </c>
      <c r="H8460" s="228">
        <v>1678</v>
      </c>
      <c r="I8460" s="228">
        <v>953386.15</v>
      </c>
      <c r="J8460" s="228">
        <v>165322.68</v>
      </c>
      <c r="K8460" s="228">
        <v>123107.9</v>
      </c>
      <c r="L8460" s="228">
        <v>1286826.1299999999</v>
      </c>
    </row>
    <row r="8461" spans="1:12">
      <c r="A8461" s="228">
        <v>2014</v>
      </c>
      <c r="B8461" s="228" t="s">
        <v>192</v>
      </c>
      <c r="C8461" s="228" t="s">
        <v>66</v>
      </c>
      <c r="D8461" s="228" t="s">
        <v>205</v>
      </c>
      <c r="E8461" s="228">
        <v>90</v>
      </c>
      <c r="F8461" s="228">
        <v>226</v>
      </c>
      <c r="G8461" s="228">
        <v>70</v>
      </c>
      <c r="H8461" s="228">
        <v>416</v>
      </c>
      <c r="I8461" s="228">
        <v>253878.36</v>
      </c>
      <c r="J8461" s="228">
        <v>39246.29</v>
      </c>
      <c r="K8461" s="228">
        <v>9557</v>
      </c>
      <c r="L8461" s="228">
        <v>318035.96999999997</v>
      </c>
    </row>
    <row r="8462" spans="1:12">
      <c r="A8462" s="228">
        <v>2014</v>
      </c>
      <c r="B8462" s="228" t="s">
        <v>192</v>
      </c>
      <c r="C8462" s="228" t="s">
        <v>66</v>
      </c>
      <c r="D8462" s="228" t="s">
        <v>205</v>
      </c>
      <c r="E8462" s="228">
        <v>95</v>
      </c>
      <c r="F8462" s="228">
        <v>29</v>
      </c>
      <c r="G8462" s="228">
        <v>12</v>
      </c>
      <c r="H8462" s="228">
        <v>116</v>
      </c>
      <c r="I8462" s="228">
        <v>81346</v>
      </c>
      <c r="J8462" s="228">
        <v>4699.3</v>
      </c>
      <c r="K8462" s="228">
        <v>7176</v>
      </c>
      <c r="L8462" s="228">
        <v>94430.25</v>
      </c>
    </row>
    <row r="8463" spans="1:12">
      <c r="A8463" s="228">
        <v>2014</v>
      </c>
      <c r="B8463" s="228" t="s">
        <v>192</v>
      </c>
      <c r="C8463" s="228" t="s">
        <v>66</v>
      </c>
      <c r="D8463" s="228" t="s">
        <v>206</v>
      </c>
      <c r="E8463" s="228">
        <v>0</v>
      </c>
      <c r="F8463" s="228">
        <v>4946</v>
      </c>
      <c r="G8463" s="228">
        <v>112</v>
      </c>
      <c r="H8463" s="228">
        <v>715</v>
      </c>
      <c r="I8463" s="228">
        <v>375844.2</v>
      </c>
      <c r="J8463" s="228">
        <v>40048.400000000001</v>
      </c>
      <c r="K8463" s="228">
        <v>26996</v>
      </c>
      <c r="L8463" s="228">
        <v>458972.25</v>
      </c>
    </row>
    <row r="8464" spans="1:12">
      <c r="A8464" s="228">
        <v>2014</v>
      </c>
      <c r="B8464" s="228" t="s">
        <v>192</v>
      </c>
      <c r="C8464" s="228" t="s">
        <v>66</v>
      </c>
      <c r="D8464" s="228" t="s">
        <v>206</v>
      </c>
      <c r="E8464" s="228">
        <v>5</v>
      </c>
      <c r="F8464" s="228">
        <v>5887</v>
      </c>
      <c r="G8464" s="228">
        <v>65</v>
      </c>
      <c r="H8464" s="228">
        <v>121</v>
      </c>
      <c r="I8464" s="228">
        <v>73345.63</v>
      </c>
      <c r="J8464" s="228">
        <v>24030.959999999999</v>
      </c>
      <c r="K8464" s="228">
        <v>634</v>
      </c>
      <c r="L8464" s="228">
        <v>109921.68</v>
      </c>
    </row>
    <row r="8465" spans="1:12">
      <c r="A8465" s="228">
        <v>2014</v>
      </c>
      <c r="B8465" s="228" t="s">
        <v>192</v>
      </c>
      <c r="C8465" s="228" t="s">
        <v>66</v>
      </c>
      <c r="D8465" s="228" t="s">
        <v>206</v>
      </c>
      <c r="E8465" s="228">
        <v>10</v>
      </c>
      <c r="F8465" s="228">
        <v>5892</v>
      </c>
      <c r="G8465" s="228">
        <v>75</v>
      </c>
      <c r="H8465" s="228">
        <v>187</v>
      </c>
      <c r="I8465" s="228">
        <v>104979</v>
      </c>
      <c r="J8465" s="228">
        <v>23693.83</v>
      </c>
      <c r="K8465" s="228">
        <v>11548</v>
      </c>
      <c r="L8465" s="228">
        <v>151977.32999999999</v>
      </c>
    </row>
    <row r="8466" spans="1:12">
      <c r="A8466" s="228">
        <v>2014</v>
      </c>
      <c r="B8466" s="228" t="s">
        <v>192</v>
      </c>
      <c r="C8466" s="228" t="s">
        <v>66</v>
      </c>
      <c r="D8466" s="228" t="s">
        <v>206</v>
      </c>
      <c r="E8466" s="228">
        <v>15</v>
      </c>
      <c r="F8466" s="228">
        <v>6721</v>
      </c>
      <c r="G8466" s="228">
        <v>238</v>
      </c>
      <c r="H8466" s="228">
        <v>575</v>
      </c>
      <c r="I8466" s="228">
        <v>477165.55</v>
      </c>
      <c r="J8466" s="228">
        <v>103824.43</v>
      </c>
      <c r="K8466" s="228">
        <v>76436</v>
      </c>
      <c r="L8466" s="228">
        <v>728331.93</v>
      </c>
    </row>
    <row r="8467" spans="1:12">
      <c r="A8467" s="228">
        <v>2014</v>
      </c>
      <c r="B8467" s="228" t="s">
        <v>192</v>
      </c>
      <c r="C8467" s="228" t="s">
        <v>66</v>
      </c>
      <c r="D8467" s="228" t="s">
        <v>206</v>
      </c>
      <c r="E8467" s="228">
        <v>20</v>
      </c>
      <c r="F8467" s="228">
        <v>6215</v>
      </c>
      <c r="G8467" s="228">
        <v>363</v>
      </c>
      <c r="H8467" s="228">
        <v>924</v>
      </c>
      <c r="I8467" s="228">
        <v>773744.06</v>
      </c>
      <c r="J8467" s="228">
        <v>140397.6</v>
      </c>
      <c r="K8467" s="228">
        <v>57987</v>
      </c>
      <c r="L8467" s="228">
        <v>1059914.6499999999</v>
      </c>
    </row>
    <row r="8468" spans="1:12">
      <c r="A8468" s="228">
        <v>2014</v>
      </c>
      <c r="B8468" s="228" t="s">
        <v>192</v>
      </c>
      <c r="C8468" s="228" t="s">
        <v>66</v>
      </c>
      <c r="D8468" s="228" t="s">
        <v>206</v>
      </c>
      <c r="E8468" s="228">
        <v>25</v>
      </c>
      <c r="F8468" s="228">
        <v>4937</v>
      </c>
      <c r="G8468" s="228">
        <v>453</v>
      </c>
      <c r="H8468" s="228">
        <v>1780</v>
      </c>
      <c r="I8468" s="228">
        <v>1256881.24</v>
      </c>
      <c r="J8468" s="228">
        <v>252182.18</v>
      </c>
      <c r="K8468" s="228">
        <v>22440</v>
      </c>
      <c r="L8468" s="228">
        <v>1665152.32</v>
      </c>
    </row>
    <row r="8469" spans="1:12">
      <c r="A8469" s="228">
        <v>2014</v>
      </c>
      <c r="B8469" s="228" t="s">
        <v>192</v>
      </c>
      <c r="C8469" s="228" t="s">
        <v>66</v>
      </c>
      <c r="D8469" s="228" t="s">
        <v>206</v>
      </c>
      <c r="E8469" s="228">
        <v>30</v>
      </c>
      <c r="F8469" s="228">
        <v>6244</v>
      </c>
      <c r="G8469" s="228">
        <v>647</v>
      </c>
      <c r="H8469" s="228">
        <v>1977</v>
      </c>
      <c r="I8469" s="228">
        <v>1563191.3</v>
      </c>
      <c r="J8469" s="228">
        <v>405593.04</v>
      </c>
      <c r="K8469" s="228">
        <v>82776</v>
      </c>
      <c r="L8469" s="228">
        <v>2261485.54</v>
      </c>
    </row>
    <row r="8470" spans="1:12">
      <c r="A8470" s="228">
        <v>2014</v>
      </c>
      <c r="B8470" s="228" t="s">
        <v>192</v>
      </c>
      <c r="C8470" s="228" t="s">
        <v>66</v>
      </c>
      <c r="D8470" s="228" t="s">
        <v>206</v>
      </c>
      <c r="E8470" s="228">
        <v>35</v>
      </c>
      <c r="F8470" s="228">
        <v>6526</v>
      </c>
      <c r="G8470" s="228">
        <v>618</v>
      </c>
      <c r="H8470" s="228">
        <v>1772</v>
      </c>
      <c r="I8470" s="228">
        <v>1404882.07</v>
      </c>
      <c r="J8470" s="228">
        <v>332065.63</v>
      </c>
      <c r="K8470" s="228">
        <v>70374</v>
      </c>
      <c r="L8470" s="228">
        <v>2027418.92</v>
      </c>
    </row>
    <row r="8471" spans="1:12">
      <c r="A8471" s="228">
        <v>2014</v>
      </c>
      <c r="B8471" s="228" t="s">
        <v>192</v>
      </c>
      <c r="C8471" s="228" t="s">
        <v>66</v>
      </c>
      <c r="D8471" s="228" t="s">
        <v>206</v>
      </c>
      <c r="E8471" s="228">
        <v>40</v>
      </c>
      <c r="F8471" s="228">
        <v>7995</v>
      </c>
      <c r="G8471" s="228">
        <v>580</v>
      </c>
      <c r="H8471" s="228">
        <v>1235</v>
      </c>
      <c r="I8471" s="228">
        <v>1072006.97</v>
      </c>
      <c r="J8471" s="228">
        <v>274240.90999999997</v>
      </c>
      <c r="K8471" s="228">
        <v>142908</v>
      </c>
      <c r="L8471" s="228">
        <v>1667504.09</v>
      </c>
    </row>
    <row r="8472" spans="1:12">
      <c r="A8472" s="228">
        <v>2014</v>
      </c>
      <c r="B8472" s="228" t="s">
        <v>192</v>
      </c>
      <c r="C8472" s="228" t="s">
        <v>66</v>
      </c>
      <c r="D8472" s="228" t="s">
        <v>206</v>
      </c>
      <c r="E8472" s="228">
        <v>45</v>
      </c>
      <c r="F8472" s="228">
        <v>8397</v>
      </c>
      <c r="G8472" s="228">
        <v>650</v>
      </c>
      <c r="H8472" s="228">
        <v>1569</v>
      </c>
      <c r="I8472" s="228">
        <v>1339171.01</v>
      </c>
      <c r="J8472" s="228">
        <v>298071.78000000003</v>
      </c>
      <c r="K8472" s="228">
        <v>224087</v>
      </c>
      <c r="L8472" s="228">
        <v>2056136.98</v>
      </c>
    </row>
    <row r="8473" spans="1:12">
      <c r="A8473" s="228">
        <v>2014</v>
      </c>
      <c r="B8473" s="228" t="s">
        <v>192</v>
      </c>
      <c r="C8473" s="228" t="s">
        <v>66</v>
      </c>
      <c r="D8473" s="228" t="s">
        <v>206</v>
      </c>
      <c r="E8473" s="228">
        <v>50</v>
      </c>
      <c r="F8473" s="228">
        <v>10471</v>
      </c>
      <c r="G8473" s="228">
        <v>882</v>
      </c>
      <c r="H8473" s="228">
        <v>2160</v>
      </c>
      <c r="I8473" s="228">
        <v>1880304.39</v>
      </c>
      <c r="J8473" s="228">
        <v>429165.37</v>
      </c>
      <c r="K8473" s="228">
        <v>495397</v>
      </c>
      <c r="L8473" s="228">
        <v>3058330.51</v>
      </c>
    </row>
    <row r="8474" spans="1:12">
      <c r="A8474" s="228">
        <v>2014</v>
      </c>
      <c r="B8474" s="228" t="s">
        <v>192</v>
      </c>
      <c r="C8474" s="228" t="s">
        <v>66</v>
      </c>
      <c r="D8474" s="228" t="s">
        <v>206</v>
      </c>
      <c r="E8474" s="228">
        <v>55</v>
      </c>
      <c r="F8474" s="228">
        <v>10663</v>
      </c>
      <c r="G8474" s="228">
        <v>1057</v>
      </c>
      <c r="H8474" s="228">
        <v>2909</v>
      </c>
      <c r="I8474" s="228">
        <v>2315503.7799999998</v>
      </c>
      <c r="J8474" s="228">
        <v>514867.74</v>
      </c>
      <c r="K8474" s="228">
        <v>507058</v>
      </c>
      <c r="L8474" s="228">
        <v>3640900.92</v>
      </c>
    </row>
    <row r="8475" spans="1:12">
      <c r="A8475" s="228">
        <v>2014</v>
      </c>
      <c r="B8475" s="228" t="s">
        <v>192</v>
      </c>
      <c r="C8475" s="228" t="s">
        <v>66</v>
      </c>
      <c r="D8475" s="228" t="s">
        <v>206</v>
      </c>
      <c r="E8475" s="228">
        <v>60</v>
      </c>
      <c r="F8475" s="228">
        <v>10225</v>
      </c>
      <c r="G8475" s="228">
        <v>1364</v>
      </c>
      <c r="H8475" s="228">
        <v>3114</v>
      </c>
      <c r="I8475" s="228">
        <v>2554242.88</v>
      </c>
      <c r="J8475" s="228">
        <v>627849.78</v>
      </c>
      <c r="K8475" s="228">
        <v>695660</v>
      </c>
      <c r="L8475" s="228">
        <v>4145401.44</v>
      </c>
    </row>
    <row r="8476" spans="1:12">
      <c r="A8476" s="228">
        <v>2014</v>
      </c>
      <c r="B8476" s="228" t="s">
        <v>192</v>
      </c>
      <c r="C8476" s="228" t="s">
        <v>66</v>
      </c>
      <c r="D8476" s="228" t="s">
        <v>206</v>
      </c>
      <c r="E8476" s="228">
        <v>65</v>
      </c>
      <c r="F8476" s="228">
        <v>8837</v>
      </c>
      <c r="G8476" s="228">
        <v>1216</v>
      </c>
      <c r="H8476" s="228">
        <v>3342</v>
      </c>
      <c r="I8476" s="228">
        <v>2832481.41</v>
      </c>
      <c r="J8476" s="228">
        <v>681915.22</v>
      </c>
      <c r="K8476" s="228">
        <v>943415.4</v>
      </c>
      <c r="L8476" s="228">
        <v>4688699.74</v>
      </c>
    </row>
    <row r="8477" spans="1:12">
      <c r="A8477" s="228">
        <v>2014</v>
      </c>
      <c r="B8477" s="228" t="s">
        <v>192</v>
      </c>
      <c r="C8477" s="228" t="s">
        <v>66</v>
      </c>
      <c r="D8477" s="228" t="s">
        <v>206</v>
      </c>
      <c r="E8477" s="228">
        <v>70</v>
      </c>
      <c r="F8477" s="228">
        <v>6146</v>
      </c>
      <c r="G8477" s="228">
        <v>1207</v>
      </c>
      <c r="H8477" s="228">
        <v>3574</v>
      </c>
      <c r="I8477" s="228">
        <v>2956197.94</v>
      </c>
      <c r="J8477" s="228">
        <v>588599.72</v>
      </c>
      <c r="K8477" s="228">
        <v>774911.9</v>
      </c>
      <c r="L8477" s="228">
        <v>4531747.71</v>
      </c>
    </row>
    <row r="8478" spans="1:12">
      <c r="A8478" s="228">
        <v>2014</v>
      </c>
      <c r="B8478" s="228" t="s">
        <v>192</v>
      </c>
      <c r="C8478" s="228" t="s">
        <v>66</v>
      </c>
      <c r="D8478" s="228" t="s">
        <v>206</v>
      </c>
      <c r="E8478" s="228">
        <v>75</v>
      </c>
      <c r="F8478" s="228">
        <v>4446</v>
      </c>
      <c r="G8478" s="228">
        <v>896</v>
      </c>
      <c r="H8478" s="228">
        <v>3163</v>
      </c>
      <c r="I8478" s="228">
        <v>2532173.5699999998</v>
      </c>
      <c r="J8478" s="228">
        <v>508508.32</v>
      </c>
      <c r="K8478" s="228">
        <v>735586</v>
      </c>
      <c r="L8478" s="228">
        <v>3957159.1</v>
      </c>
    </row>
    <row r="8479" spans="1:12">
      <c r="A8479" s="228">
        <v>2014</v>
      </c>
      <c r="B8479" s="228" t="s">
        <v>192</v>
      </c>
      <c r="C8479" s="228" t="s">
        <v>66</v>
      </c>
      <c r="D8479" s="228" t="s">
        <v>206</v>
      </c>
      <c r="E8479" s="228">
        <v>80</v>
      </c>
      <c r="F8479" s="228">
        <v>3239</v>
      </c>
      <c r="G8479" s="228">
        <v>804</v>
      </c>
      <c r="H8479" s="228">
        <v>3806</v>
      </c>
      <c r="I8479" s="228">
        <v>2271459.67</v>
      </c>
      <c r="J8479" s="228">
        <v>394570.79</v>
      </c>
      <c r="K8479" s="228">
        <v>287425</v>
      </c>
      <c r="L8479" s="228">
        <v>3088578.88</v>
      </c>
    </row>
    <row r="8480" spans="1:12">
      <c r="A8480" s="228">
        <v>2014</v>
      </c>
      <c r="B8480" s="228" t="s">
        <v>192</v>
      </c>
      <c r="C8480" s="228" t="s">
        <v>66</v>
      </c>
      <c r="D8480" s="228" t="s">
        <v>206</v>
      </c>
      <c r="E8480" s="228">
        <v>85</v>
      </c>
      <c r="F8480" s="228">
        <v>1856</v>
      </c>
      <c r="G8480" s="228">
        <v>477</v>
      </c>
      <c r="H8480" s="228">
        <v>2383</v>
      </c>
      <c r="I8480" s="228">
        <v>1418423.83</v>
      </c>
      <c r="J8480" s="228">
        <v>191015.94</v>
      </c>
      <c r="K8480" s="228">
        <v>186273</v>
      </c>
      <c r="L8480" s="228">
        <v>1872853.25</v>
      </c>
    </row>
    <row r="8481" spans="1:12">
      <c r="A8481" s="228">
        <v>2014</v>
      </c>
      <c r="B8481" s="228" t="s">
        <v>192</v>
      </c>
      <c r="C8481" s="228" t="s">
        <v>66</v>
      </c>
      <c r="D8481" s="228" t="s">
        <v>206</v>
      </c>
      <c r="E8481" s="228">
        <v>90</v>
      </c>
      <c r="F8481" s="228">
        <v>704</v>
      </c>
      <c r="G8481" s="228">
        <v>165</v>
      </c>
      <c r="H8481" s="228">
        <v>1030</v>
      </c>
      <c r="I8481" s="228">
        <v>537685</v>
      </c>
      <c r="J8481" s="228">
        <v>63409.9</v>
      </c>
      <c r="K8481" s="228">
        <v>53121.8</v>
      </c>
      <c r="L8481" s="228">
        <v>691983.75</v>
      </c>
    </row>
    <row r="8482" spans="1:12">
      <c r="A8482" s="228">
        <v>2014</v>
      </c>
      <c r="B8482" s="228" t="s">
        <v>192</v>
      </c>
      <c r="C8482" s="228" t="s">
        <v>66</v>
      </c>
      <c r="D8482" s="228" t="s">
        <v>206</v>
      </c>
      <c r="E8482" s="228">
        <v>95</v>
      </c>
      <c r="F8482" s="228">
        <v>184</v>
      </c>
      <c r="G8482" s="228">
        <v>20</v>
      </c>
      <c r="H8482" s="228">
        <v>160</v>
      </c>
      <c r="I8482" s="228">
        <v>84217</v>
      </c>
      <c r="J8482" s="228">
        <v>11896.84</v>
      </c>
      <c r="K8482" s="228">
        <v>4857</v>
      </c>
      <c r="L8482" s="228">
        <v>103738.24000000001</v>
      </c>
    </row>
    <row r="8483" spans="1:12">
      <c r="A8483" s="228">
        <v>2014</v>
      </c>
      <c r="B8483" s="228" t="s">
        <v>192</v>
      </c>
      <c r="C8483" s="228" t="s">
        <v>68</v>
      </c>
      <c r="D8483" s="228" t="s">
        <v>205</v>
      </c>
      <c r="E8483" s="228">
        <v>0</v>
      </c>
      <c r="F8483" s="228">
        <v>7372</v>
      </c>
      <c r="G8483" s="228">
        <v>236</v>
      </c>
      <c r="H8483" s="228">
        <v>828</v>
      </c>
      <c r="I8483" s="228">
        <v>443929.05</v>
      </c>
      <c r="J8483" s="228">
        <v>43573.47</v>
      </c>
      <c r="K8483" s="228">
        <v>3467</v>
      </c>
      <c r="L8483" s="228">
        <v>567578.23</v>
      </c>
    </row>
    <row r="8484" spans="1:12">
      <c r="A8484" s="228">
        <v>2014</v>
      </c>
      <c r="B8484" s="228" t="s">
        <v>192</v>
      </c>
      <c r="C8484" s="228" t="s">
        <v>68</v>
      </c>
      <c r="D8484" s="228" t="s">
        <v>205</v>
      </c>
      <c r="E8484" s="228">
        <v>5</v>
      </c>
      <c r="F8484" s="228">
        <v>7400</v>
      </c>
      <c r="G8484" s="228">
        <v>105</v>
      </c>
      <c r="H8484" s="228">
        <v>167</v>
      </c>
      <c r="I8484" s="228">
        <v>117178.1</v>
      </c>
      <c r="J8484" s="228">
        <v>22081.200000000001</v>
      </c>
      <c r="K8484" s="228">
        <v>831.5</v>
      </c>
      <c r="L8484" s="228">
        <v>188249.02</v>
      </c>
    </row>
    <row r="8485" spans="1:12">
      <c r="A8485" s="228">
        <v>2014</v>
      </c>
      <c r="B8485" s="228" t="s">
        <v>192</v>
      </c>
      <c r="C8485" s="228" t="s">
        <v>68</v>
      </c>
      <c r="D8485" s="228" t="s">
        <v>205</v>
      </c>
      <c r="E8485" s="228">
        <v>10</v>
      </c>
      <c r="F8485" s="228">
        <v>6633</v>
      </c>
      <c r="G8485" s="228">
        <v>61</v>
      </c>
      <c r="H8485" s="228">
        <v>74</v>
      </c>
      <c r="I8485" s="228">
        <v>71999.23</v>
      </c>
      <c r="J8485" s="228">
        <v>9923.5300000000007</v>
      </c>
      <c r="K8485" s="228">
        <v>9396</v>
      </c>
      <c r="L8485" s="228">
        <v>115100.92</v>
      </c>
    </row>
    <row r="8486" spans="1:12">
      <c r="A8486" s="228">
        <v>2014</v>
      </c>
      <c r="B8486" s="228" t="s">
        <v>192</v>
      </c>
      <c r="C8486" s="228" t="s">
        <v>68</v>
      </c>
      <c r="D8486" s="228" t="s">
        <v>205</v>
      </c>
      <c r="E8486" s="228">
        <v>15</v>
      </c>
      <c r="F8486" s="228">
        <v>6805</v>
      </c>
      <c r="G8486" s="228">
        <v>141</v>
      </c>
      <c r="H8486" s="228">
        <v>215</v>
      </c>
      <c r="I8486" s="228">
        <v>190327.65</v>
      </c>
      <c r="J8486" s="228">
        <v>26463.040000000001</v>
      </c>
      <c r="K8486" s="228">
        <v>26725</v>
      </c>
      <c r="L8486" s="228">
        <v>320738.09999999998</v>
      </c>
    </row>
    <row r="8487" spans="1:12">
      <c r="A8487" s="228">
        <v>2014</v>
      </c>
      <c r="B8487" s="228" t="s">
        <v>192</v>
      </c>
      <c r="C8487" s="228" t="s">
        <v>68</v>
      </c>
      <c r="D8487" s="228" t="s">
        <v>205</v>
      </c>
      <c r="E8487" s="228">
        <v>20</v>
      </c>
      <c r="F8487" s="228">
        <v>5657</v>
      </c>
      <c r="G8487" s="228">
        <v>133</v>
      </c>
      <c r="H8487" s="228">
        <v>179</v>
      </c>
      <c r="I8487" s="228">
        <v>172304.77</v>
      </c>
      <c r="J8487" s="228">
        <v>31279.81</v>
      </c>
      <c r="K8487" s="228">
        <v>22401</v>
      </c>
      <c r="L8487" s="228">
        <v>326379.98</v>
      </c>
    </row>
    <row r="8488" spans="1:12">
      <c r="A8488" s="228">
        <v>2014</v>
      </c>
      <c r="B8488" s="228" t="s">
        <v>192</v>
      </c>
      <c r="C8488" s="228" t="s">
        <v>68</v>
      </c>
      <c r="D8488" s="228" t="s">
        <v>205</v>
      </c>
      <c r="E8488" s="228">
        <v>25</v>
      </c>
      <c r="F8488" s="228">
        <v>5842</v>
      </c>
      <c r="G8488" s="228">
        <v>122</v>
      </c>
      <c r="H8488" s="228">
        <v>232</v>
      </c>
      <c r="I8488" s="228">
        <v>171682.85</v>
      </c>
      <c r="J8488" s="228">
        <v>32665.23</v>
      </c>
      <c r="K8488" s="228">
        <v>32249</v>
      </c>
      <c r="L8488" s="228">
        <v>323702.15999999997</v>
      </c>
    </row>
    <row r="8489" spans="1:12">
      <c r="A8489" s="228">
        <v>2014</v>
      </c>
      <c r="B8489" s="228" t="s">
        <v>192</v>
      </c>
      <c r="C8489" s="228" t="s">
        <v>68</v>
      </c>
      <c r="D8489" s="228" t="s">
        <v>205</v>
      </c>
      <c r="E8489" s="228">
        <v>30</v>
      </c>
      <c r="F8489" s="228">
        <v>8625</v>
      </c>
      <c r="G8489" s="228">
        <v>146</v>
      </c>
      <c r="H8489" s="228">
        <v>241</v>
      </c>
      <c r="I8489" s="228">
        <v>238469.14</v>
      </c>
      <c r="J8489" s="228">
        <v>49556.88</v>
      </c>
      <c r="K8489" s="228">
        <v>42735</v>
      </c>
      <c r="L8489" s="228">
        <v>497254.2</v>
      </c>
    </row>
    <row r="8490" spans="1:12">
      <c r="A8490" s="228">
        <v>2014</v>
      </c>
      <c r="B8490" s="228" t="s">
        <v>192</v>
      </c>
      <c r="C8490" s="228" t="s">
        <v>68</v>
      </c>
      <c r="D8490" s="228" t="s">
        <v>205</v>
      </c>
      <c r="E8490" s="228">
        <v>35</v>
      </c>
      <c r="F8490" s="228">
        <v>8143</v>
      </c>
      <c r="G8490" s="228">
        <v>155</v>
      </c>
      <c r="H8490" s="228">
        <v>244</v>
      </c>
      <c r="I8490" s="228">
        <v>221638.88</v>
      </c>
      <c r="J8490" s="228">
        <v>61200.83</v>
      </c>
      <c r="K8490" s="228">
        <v>47014</v>
      </c>
      <c r="L8490" s="228">
        <v>469752.73</v>
      </c>
    </row>
    <row r="8491" spans="1:12">
      <c r="A8491" s="228">
        <v>2014</v>
      </c>
      <c r="B8491" s="228" t="s">
        <v>192</v>
      </c>
      <c r="C8491" s="228" t="s">
        <v>68</v>
      </c>
      <c r="D8491" s="228" t="s">
        <v>205</v>
      </c>
      <c r="E8491" s="228">
        <v>40</v>
      </c>
      <c r="F8491" s="228">
        <v>8188</v>
      </c>
      <c r="G8491" s="228">
        <v>149</v>
      </c>
      <c r="H8491" s="228">
        <v>347</v>
      </c>
      <c r="I8491" s="228">
        <v>292365.46000000002</v>
      </c>
      <c r="J8491" s="228">
        <v>74821.98</v>
      </c>
      <c r="K8491" s="228">
        <v>163608</v>
      </c>
      <c r="L8491" s="228">
        <v>687540.69</v>
      </c>
    </row>
    <row r="8492" spans="1:12">
      <c r="A8492" s="228">
        <v>2014</v>
      </c>
      <c r="B8492" s="228" t="s">
        <v>192</v>
      </c>
      <c r="C8492" s="228" t="s">
        <v>68</v>
      </c>
      <c r="D8492" s="228" t="s">
        <v>205</v>
      </c>
      <c r="E8492" s="228">
        <v>45</v>
      </c>
      <c r="F8492" s="228">
        <v>7455</v>
      </c>
      <c r="G8492" s="228">
        <v>214</v>
      </c>
      <c r="H8492" s="228">
        <v>494</v>
      </c>
      <c r="I8492" s="228">
        <v>431816.04</v>
      </c>
      <c r="J8492" s="228">
        <v>76860.240000000005</v>
      </c>
      <c r="K8492" s="228">
        <v>154036</v>
      </c>
      <c r="L8492" s="228">
        <v>883562.55</v>
      </c>
    </row>
    <row r="8493" spans="1:12">
      <c r="A8493" s="228">
        <v>2014</v>
      </c>
      <c r="B8493" s="228" t="s">
        <v>192</v>
      </c>
      <c r="C8493" s="228" t="s">
        <v>68</v>
      </c>
      <c r="D8493" s="228" t="s">
        <v>205</v>
      </c>
      <c r="E8493" s="228">
        <v>50</v>
      </c>
      <c r="F8493" s="228">
        <v>7750</v>
      </c>
      <c r="G8493" s="228">
        <v>360</v>
      </c>
      <c r="H8493" s="228">
        <v>715</v>
      </c>
      <c r="I8493" s="228">
        <v>686753.32</v>
      </c>
      <c r="J8493" s="228">
        <v>134561.60999999999</v>
      </c>
      <c r="K8493" s="228">
        <v>146699</v>
      </c>
      <c r="L8493" s="228">
        <v>1246504.57</v>
      </c>
    </row>
    <row r="8494" spans="1:12">
      <c r="A8494" s="228">
        <v>2014</v>
      </c>
      <c r="B8494" s="228" t="s">
        <v>192</v>
      </c>
      <c r="C8494" s="228" t="s">
        <v>68</v>
      </c>
      <c r="D8494" s="228" t="s">
        <v>205</v>
      </c>
      <c r="E8494" s="228">
        <v>55</v>
      </c>
      <c r="F8494" s="228">
        <v>7135</v>
      </c>
      <c r="G8494" s="228">
        <v>439</v>
      </c>
      <c r="H8494" s="228">
        <v>815</v>
      </c>
      <c r="I8494" s="228">
        <v>826672.05</v>
      </c>
      <c r="J8494" s="228">
        <v>167375.4</v>
      </c>
      <c r="K8494" s="228">
        <v>300148.40000000002</v>
      </c>
      <c r="L8494" s="228">
        <v>1626086.3</v>
      </c>
    </row>
    <row r="8495" spans="1:12">
      <c r="A8495" s="228">
        <v>2014</v>
      </c>
      <c r="B8495" s="228" t="s">
        <v>192</v>
      </c>
      <c r="C8495" s="228" t="s">
        <v>68</v>
      </c>
      <c r="D8495" s="228" t="s">
        <v>205</v>
      </c>
      <c r="E8495" s="228">
        <v>60</v>
      </c>
      <c r="F8495" s="228">
        <v>6653</v>
      </c>
      <c r="G8495" s="228">
        <v>647</v>
      </c>
      <c r="H8495" s="228">
        <v>1033</v>
      </c>
      <c r="I8495" s="228">
        <v>1009922.79</v>
      </c>
      <c r="J8495" s="228">
        <v>211487.25</v>
      </c>
      <c r="K8495" s="228">
        <v>300267</v>
      </c>
      <c r="L8495" s="228">
        <v>1978873.42</v>
      </c>
    </row>
    <row r="8496" spans="1:12">
      <c r="A8496" s="228">
        <v>2014</v>
      </c>
      <c r="B8496" s="228" t="s">
        <v>192</v>
      </c>
      <c r="C8496" s="228" t="s">
        <v>68</v>
      </c>
      <c r="D8496" s="228" t="s">
        <v>205</v>
      </c>
      <c r="E8496" s="228">
        <v>65</v>
      </c>
      <c r="F8496" s="228">
        <v>5384</v>
      </c>
      <c r="G8496" s="228">
        <v>645</v>
      </c>
      <c r="H8496" s="228">
        <v>1313</v>
      </c>
      <c r="I8496" s="228">
        <v>1483390.62</v>
      </c>
      <c r="J8496" s="228">
        <v>262428.11</v>
      </c>
      <c r="K8496" s="228">
        <v>655615</v>
      </c>
      <c r="L8496" s="228">
        <v>2904971.65</v>
      </c>
    </row>
    <row r="8497" spans="1:12">
      <c r="A8497" s="228">
        <v>2014</v>
      </c>
      <c r="B8497" s="228" t="s">
        <v>192</v>
      </c>
      <c r="C8497" s="228" t="s">
        <v>68</v>
      </c>
      <c r="D8497" s="228" t="s">
        <v>205</v>
      </c>
      <c r="E8497" s="228">
        <v>70</v>
      </c>
      <c r="F8497" s="228">
        <v>3217</v>
      </c>
      <c r="G8497" s="228">
        <v>600</v>
      </c>
      <c r="H8497" s="228">
        <v>1115</v>
      </c>
      <c r="I8497" s="228">
        <v>1016180.5</v>
      </c>
      <c r="J8497" s="228">
        <v>205463.18</v>
      </c>
      <c r="K8497" s="228">
        <v>356338.25</v>
      </c>
      <c r="L8497" s="228">
        <v>1884767.51</v>
      </c>
    </row>
    <row r="8498" spans="1:12">
      <c r="A8498" s="228">
        <v>2014</v>
      </c>
      <c r="B8498" s="228" t="s">
        <v>192</v>
      </c>
      <c r="C8498" s="228" t="s">
        <v>68</v>
      </c>
      <c r="D8498" s="228" t="s">
        <v>205</v>
      </c>
      <c r="E8498" s="228">
        <v>75</v>
      </c>
      <c r="F8498" s="228">
        <v>2030</v>
      </c>
      <c r="G8498" s="228">
        <v>508</v>
      </c>
      <c r="H8498" s="228">
        <v>1029</v>
      </c>
      <c r="I8498" s="228">
        <v>786324.6</v>
      </c>
      <c r="J8498" s="228">
        <v>164319.22</v>
      </c>
      <c r="K8498" s="228">
        <v>274760.25</v>
      </c>
      <c r="L8498" s="228">
        <v>1459542.44</v>
      </c>
    </row>
    <row r="8499" spans="1:12">
      <c r="A8499" s="228">
        <v>2014</v>
      </c>
      <c r="B8499" s="228" t="s">
        <v>192</v>
      </c>
      <c r="C8499" s="228" t="s">
        <v>68</v>
      </c>
      <c r="D8499" s="228" t="s">
        <v>205</v>
      </c>
      <c r="E8499" s="228">
        <v>80</v>
      </c>
      <c r="F8499" s="228">
        <v>1245</v>
      </c>
      <c r="G8499" s="228">
        <v>351</v>
      </c>
      <c r="H8499" s="228">
        <v>1096</v>
      </c>
      <c r="I8499" s="228">
        <v>758192.65</v>
      </c>
      <c r="J8499" s="228">
        <v>101920.41</v>
      </c>
      <c r="K8499" s="228">
        <v>151665.65</v>
      </c>
      <c r="L8499" s="228">
        <v>1137907.4099999999</v>
      </c>
    </row>
    <row r="8500" spans="1:12">
      <c r="A8500" s="228">
        <v>2014</v>
      </c>
      <c r="B8500" s="228" t="s">
        <v>192</v>
      </c>
      <c r="C8500" s="228" t="s">
        <v>68</v>
      </c>
      <c r="D8500" s="228" t="s">
        <v>205</v>
      </c>
      <c r="E8500" s="228">
        <v>85</v>
      </c>
      <c r="F8500" s="228">
        <v>723</v>
      </c>
      <c r="G8500" s="228">
        <v>200</v>
      </c>
      <c r="H8500" s="228">
        <v>745</v>
      </c>
      <c r="I8500" s="228">
        <v>465200.5</v>
      </c>
      <c r="J8500" s="228">
        <v>78855.320000000007</v>
      </c>
      <c r="K8500" s="228">
        <v>107709</v>
      </c>
      <c r="L8500" s="228">
        <v>698506.48</v>
      </c>
    </row>
    <row r="8501" spans="1:12">
      <c r="A8501" s="228">
        <v>2014</v>
      </c>
      <c r="B8501" s="228" t="s">
        <v>192</v>
      </c>
      <c r="C8501" s="228" t="s">
        <v>68</v>
      </c>
      <c r="D8501" s="228" t="s">
        <v>205</v>
      </c>
      <c r="E8501" s="228">
        <v>90</v>
      </c>
      <c r="F8501" s="228">
        <v>149</v>
      </c>
      <c r="G8501" s="228">
        <v>31</v>
      </c>
      <c r="H8501" s="228">
        <v>277</v>
      </c>
      <c r="I8501" s="228">
        <v>126870.35</v>
      </c>
      <c r="J8501" s="228">
        <v>9654.0499999999993</v>
      </c>
      <c r="K8501" s="228">
        <v>70</v>
      </c>
      <c r="L8501" s="228">
        <v>143604.75</v>
      </c>
    </row>
    <row r="8502" spans="1:12">
      <c r="A8502" s="228">
        <v>2014</v>
      </c>
      <c r="B8502" s="228" t="s">
        <v>192</v>
      </c>
      <c r="C8502" s="228" t="s">
        <v>68</v>
      </c>
      <c r="D8502" s="228" t="s">
        <v>205</v>
      </c>
      <c r="E8502" s="228">
        <v>95</v>
      </c>
      <c r="F8502" s="228">
        <v>25</v>
      </c>
      <c r="G8502" s="228">
        <v>2</v>
      </c>
      <c r="H8502" s="228">
        <v>23</v>
      </c>
      <c r="I8502" s="228">
        <v>7386</v>
      </c>
      <c r="J8502" s="228">
        <v>2077</v>
      </c>
      <c r="K8502" s="228">
        <v>0</v>
      </c>
      <c r="L8502" s="228">
        <v>10832</v>
      </c>
    </row>
    <row r="8503" spans="1:12">
      <c r="A8503" s="228">
        <v>2014</v>
      </c>
      <c r="B8503" s="228" t="s">
        <v>192</v>
      </c>
      <c r="C8503" s="228" t="s">
        <v>68</v>
      </c>
      <c r="D8503" s="228" t="s">
        <v>206</v>
      </c>
      <c r="E8503" s="228">
        <v>0</v>
      </c>
      <c r="F8503" s="228">
        <v>6890</v>
      </c>
      <c r="G8503" s="228">
        <v>170</v>
      </c>
      <c r="H8503" s="228">
        <v>748</v>
      </c>
      <c r="I8503" s="228">
        <v>362514.9</v>
      </c>
      <c r="J8503" s="228">
        <v>21563.63</v>
      </c>
      <c r="K8503" s="228">
        <v>11743</v>
      </c>
      <c r="L8503" s="228">
        <v>437872.38</v>
      </c>
    </row>
    <row r="8504" spans="1:12">
      <c r="A8504" s="228">
        <v>2014</v>
      </c>
      <c r="B8504" s="228" t="s">
        <v>192</v>
      </c>
      <c r="C8504" s="228" t="s">
        <v>68</v>
      </c>
      <c r="D8504" s="228" t="s">
        <v>206</v>
      </c>
      <c r="E8504" s="228">
        <v>5</v>
      </c>
      <c r="F8504" s="228">
        <v>6970</v>
      </c>
      <c r="G8504" s="228">
        <v>77</v>
      </c>
      <c r="H8504" s="228">
        <v>93</v>
      </c>
      <c r="I8504" s="228">
        <v>78925.399999999994</v>
      </c>
      <c r="J8504" s="228">
        <v>14185.08</v>
      </c>
      <c r="K8504" s="228">
        <v>279</v>
      </c>
      <c r="L8504" s="228">
        <v>114502.21</v>
      </c>
    </row>
    <row r="8505" spans="1:12">
      <c r="A8505" s="228">
        <v>2014</v>
      </c>
      <c r="B8505" s="228" t="s">
        <v>192</v>
      </c>
      <c r="C8505" s="228" t="s">
        <v>68</v>
      </c>
      <c r="D8505" s="228" t="s">
        <v>206</v>
      </c>
      <c r="E8505" s="228">
        <v>10</v>
      </c>
      <c r="F8505" s="228">
        <v>6385</v>
      </c>
      <c r="G8505" s="228">
        <v>71</v>
      </c>
      <c r="H8505" s="228">
        <v>138</v>
      </c>
      <c r="I8505" s="228">
        <v>100770.9</v>
      </c>
      <c r="J8505" s="228">
        <v>17351.73</v>
      </c>
      <c r="K8505" s="228">
        <v>39748</v>
      </c>
      <c r="L8505" s="228">
        <v>183333.93</v>
      </c>
    </row>
    <row r="8506" spans="1:12">
      <c r="A8506" s="228">
        <v>2014</v>
      </c>
      <c r="B8506" s="228" t="s">
        <v>192</v>
      </c>
      <c r="C8506" s="228" t="s">
        <v>68</v>
      </c>
      <c r="D8506" s="228" t="s">
        <v>206</v>
      </c>
      <c r="E8506" s="228">
        <v>15</v>
      </c>
      <c r="F8506" s="228">
        <v>6582</v>
      </c>
      <c r="G8506" s="228">
        <v>169</v>
      </c>
      <c r="H8506" s="228">
        <v>248</v>
      </c>
      <c r="I8506" s="228">
        <v>264543.05</v>
      </c>
      <c r="J8506" s="228">
        <v>43575.35</v>
      </c>
      <c r="K8506" s="228">
        <v>45713</v>
      </c>
      <c r="L8506" s="228">
        <v>459874.42</v>
      </c>
    </row>
    <row r="8507" spans="1:12">
      <c r="A8507" s="228">
        <v>2014</v>
      </c>
      <c r="B8507" s="228" t="s">
        <v>192</v>
      </c>
      <c r="C8507" s="228" t="s">
        <v>68</v>
      </c>
      <c r="D8507" s="228" t="s">
        <v>206</v>
      </c>
      <c r="E8507" s="228">
        <v>20</v>
      </c>
      <c r="F8507" s="228">
        <v>5999</v>
      </c>
      <c r="G8507" s="228">
        <v>210</v>
      </c>
      <c r="H8507" s="228">
        <v>377</v>
      </c>
      <c r="I8507" s="228">
        <v>300513.18</v>
      </c>
      <c r="J8507" s="228">
        <v>58516.47</v>
      </c>
      <c r="K8507" s="228">
        <v>55287</v>
      </c>
      <c r="L8507" s="228">
        <v>555174.93000000005</v>
      </c>
    </row>
    <row r="8508" spans="1:12">
      <c r="A8508" s="228">
        <v>2014</v>
      </c>
      <c r="B8508" s="228" t="s">
        <v>192</v>
      </c>
      <c r="C8508" s="228" t="s">
        <v>68</v>
      </c>
      <c r="D8508" s="228" t="s">
        <v>206</v>
      </c>
      <c r="E8508" s="228">
        <v>25</v>
      </c>
      <c r="F8508" s="228">
        <v>7316</v>
      </c>
      <c r="G8508" s="228">
        <v>300</v>
      </c>
      <c r="H8508" s="228">
        <v>897</v>
      </c>
      <c r="I8508" s="228">
        <v>694877.76</v>
      </c>
      <c r="J8508" s="228">
        <v>133352.04999999999</v>
      </c>
      <c r="K8508" s="228">
        <v>36557</v>
      </c>
      <c r="L8508" s="228">
        <v>1096985.68</v>
      </c>
    </row>
    <row r="8509" spans="1:12">
      <c r="A8509" s="228">
        <v>2014</v>
      </c>
      <c r="B8509" s="228" t="s">
        <v>192</v>
      </c>
      <c r="C8509" s="228" t="s">
        <v>68</v>
      </c>
      <c r="D8509" s="228" t="s">
        <v>206</v>
      </c>
      <c r="E8509" s="228">
        <v>30</v>
      </c>
      <c r="F8509" s="228">
        <v>10112</v>
      </c>
      <c r="G8509" s="228">
        <v>498</v>
      </c>
      <c r="H8509" s="228">
        <v>1544</v>
      </c>
      <c r="I8509" s="228">
        <v>1130423.72</v>
      </c>
      <c r="J8509" s="228">
        <v>270012.64</v>
      </c>
      <c r="K8509" s="228">
        <v>40366</v>
      </c>
      <c r="L8509" s="228">
        <v>1800879.45</v>
      </c>
    </row>
    <row r="8510" spans="1:12">
      <c r="A8510" s="228">
        <v>2014</v>
      </c>
      <c r="B8510" s="228" t="s">
        <v>192</v>
      </c>
      <c r="C8510" s="228" t="s">
        <v>68</v>
      </c>
      <c r="D8510" s="228" t="s">
        <v>206</v>
      </c>
      <c r="E8510" s="228">
        <v>35</v>
      </c>
      <c r="F8510" s="228">
        <v>8973</v>
      </c>
      <c r="G8510" s="228">
        <v>435</v>
      </c>
      <c r="H8510" s="228">
        <v>1000</v>
      </c>
      <c r="I8510" s="228">
        <v>875405.62</v>
      </c>
      <c r="J8510" s="228">
        <v>209502.9</v>
      </c>
      <c r="K8510" s="228">
        <v>61508</v>
      </c>
      <c r="L8510" s="228">
        <v>1492254.79</v>
      </c>
    </row>
    <row r="8511" spans="1:12">
      <c r="A8511" s="228">
        <v>2014</v>
      </c>
      <c r="B8511" s="228" t="s">
        <v>192</v>
      </c>
      <c r="C8511" s="228" t="s">
        <v>68</v>
      </c>
      <c r="D8511" s="228" t="s">
        <v>206</v>
      </c>
      <c r="E8511" s="228">
        <v>40</v>
      </c>
      <c r="F8511" s="228">
        <v>9288</v>
      </c>
      <c r="G8511" s="228">
        <v>435</v>
      </c>
      <c r="H8511" s="228">
        <v>1051</v>
      </c>
      <c r="I8511" s="228">
        <v>858719.23</v>
      </c>
      <c r="J8511" s="228">
        <v>195372.59</v>
      </c>
      <c r="K8511" s="228">
        <v>82121.8</v>
      </c>
      <c r="L8511" s="228">
        <v>1518940.21</v>
      </c>
    </row>
    <row r="8512" spans="1:12">
      <c r="A8512" s="228">
        <v>2014</v>
      </c>
      <c r="B8512" s="228" t="s">
        <v>192</v>
      </c>
      <c r="C8512" s="228" t="s">
        <v>68</v>
      </c>
      <c r="D8512" s="228" t="s">
        <v>206</v>
      </c>
      <c r="E8512" s="228">
        <v>45</v>
      </c>
      <c r="F8512" s="228">
        <v>8460</v>
      </c>
      <c r="G8512" s="228">
        <v>407</v>
      </c>
      <c r="H8512" s="228">
        <v>884</v>
      </c>
      <c r="I8512" s="228">
        <v>793008.35</v>
      </c>
      <c r="J8512" s="228">
        <v>171724.93</v>
      </c>
      <c r="K8512" s="228">
        <v>79500</v>
      </c>
      <c r="L8512" s="228">
        <v>1438987.99</v>
      </c>
    </row>
    <row r="8513" spans="1:12">
      <c r="A8513" s="228">
        <v>2014</v>
      </c>
      <c r="B8513" s="228" t="s">
        <v>192</v>
      </c>
      <c r="C8513" s="228" t="s">
        <v>68</v>
      </c>
      <c r="D8513" s="228" t="s">
        <v>206</v>
      </c>
      <c r="E8513" s="228">
        <v>50</v>
      </c>
      <c r="F8513" s="228">
        <v>8707</v>
      </c>
      <c r="G8513" s="228">
        <v>516</v>
      </c>
      <c r="H8513" s="228">
        <v>1144</v>
      </c>
      <c r="I8513" s="228">
        <v>877553.9</v>
      </c>
      <c r="J8513" s="228">
        <v>191741.93</v>
      </c>
      <c r="K8513" s="228">
        <v>147349</v>
      </c>
      <c r="L8513" s="228">
        <v>1621475.9</v>
      </c>
    </row>
    <row r="8514" spans="1:12">
      <c r="A8514" s="228">
        <v>2014</v>
      </c>
      <c r="B8514" s="228" t="s">
        <v>192</v>
      </c>
      <c r="C8514" s="228" t="s">
        <v>68</v>
      </c>
      <c r="D8514" s="228" t="s">
        <v>206</v>
      </c>
      <c r="E8514" s="228">
        <v>55</v>
      </c>
      <c r="F8514" s="228">
        <v>7893</v>
      </c>
      <c r="G8514" s="228">
        <v>482</v>
      </c>
      <c r="H8514" s="228">
        <v>945</v>
      </c>
      <c r="I8514" s="228">
        <v>904229.58</v>
      </c>
      <c r="J8514" s="228">
        <v>177635.22</v>
      </c>
      <c r="K8514" s="228">
        <v>255944</v>
      </c>
      <c r="L8514" s="228">
        <v>1695363.74</v>
      </c>
    </row>
    <row r="8515" spans="1:12">
      <c r="A8515" s="228">
        <v>2014</v>
      </c>
      <c r="B8515" s="228" t="s">
        <v>192</v>
      </c>
      <c r="C8515" s="228" t="s">
        <v>68</v>
      </c>
      <c r="D8515" s="228" t="s">
        <v>206</v>
      </c>
      <c r="E8515" s="228">
        <v>60</v>
      </c>
      <c r="F8515" s="228">
        <v>7169</v>
      </c>
      <c r="G8515" s="228">
        <v>672</v>
      </c>
      <c r="H8515" s="228">
        <v>1240</v>
      </c>
      <c r="I8515" s="228">
        <v>1069903.67</v>
      </c>
      <c r="J8515" s="228">
        <v>231971.01</v>
      </c>
      <c r="K8515" s="228">
        <v>336563</v>
      </c>
      <c r="L8515" s="228">
        <v>2092621.37</v>
      </c>
    </row>
    <row r="8516" spans="1:12">
      <c r="A8516" s="228">
        <v>2014</v>
      </c>
      <c r="B8516" s="228" t="s">
        <v>192</v>
      </c>
      <c r="C8516" s="228" t="s">
        <v>68</v>
      </c>
      <c r="D8516" s="228" t="s">
        <v>206</v>
      </c>
      <c r="E8516" s="228">
        <v>65</v>
      </c>
      <c r="F8516" s="228">
        <v>5673</v>
      </c>
      <c r="G8516" s="228">
        <v>681</v>
      </c>
      <c r="H8516" s="228">
        <v>1331</v>
      </c>
      <c r="I8516" s="228">
        <v>1128013.53</v>
      </c>
      <c r="J8516" s="228">
        <v>222481.21</v>
      </c>
      <c r="K8516" s="228">
        <v>310617</v>
      </c>
      <c r="L8516" s="228">
        <v>2055738.63</v>
      </c>
    </row>
    <row r="8517" spans="1:12">
      <c r="A8517" s="228">
        <v>2014</v>
      </c>
      <c r="B8517" s="228" t="s">
        <v>192</v>
      </c>
      <c r="C8517" s="228" t="s">
        <v>68</v>
      </c>
      <c r="D8517" s="228" t="s">
        <v>206</v>
      </c>
      <c r="E8517" s="228">
        <v>70</v>
      </c>
      <c r="F8517" s="228">
        <v>3530</v>
      </c>
      <c r="G8517" s="228">
        <v>523</v>
      </c>
      <c r="H8517" s="228">
        <v>1286</v>
      </c>
      <c r="I8517" s="228">
        <v>973513.6</v>
      </c>
      <c r="J8517" s="228">
        <v>214710.28</v>
      </c>
      <c r="K8517" s="228">
        <v>321705.25</v>
      </c>
      <c r="L8517" s="228">
        <v>1811058.38</v>
      </c>
    </row>
    <row r="8518" spans="1:12">
      <c r="A8518" s="228">
        <v>2014</v>
      </c>
      <c r="B8518" s="228" t="s">
        <v>192</v>
      </c>
      <c r="C8518" s="228" t="s">
        <v>68</v>
      </c>
      <c r="D8518" s="228" t="s">
        <v>206</v>
      </c>
      <c r="E8518" s="228">
        <v>75</v>
      </c>
      <c r="F8518" s="228">
        <v>2311</v>
      </c>
      <c r="G8518" s="228">
        <v>444</v>
      </c>
      <c r="H8518" s="228">
        <v>1392</v>
      </c>
      <c r="I8518" s="228">
        <v>1052622.6399999999</v>
      </c>
      <c r="J8518" s="228">
        <v>177118.6</v>
      </c>
      <c r="K8518" s="228">
        <v>265541</v>
      </c>
      <c r="L8518" s="228">
        <v>1680526.06</v>
      </c>
    </row>
    <row r="8519" spans="1:12">
      <c r="A8519" s="228">
        <v>2014</v>
      </c>
      <c r="B8519" s="228" t="s">
        <v>192</v>
      </c>
      <c r="C8519" s="228" t="s">
        <v>68</v>
      </c>
      <c r="D8519" s="228" t="s">
        <v>206</v>
      </c>
      <c r="E8519" s="228">
        <v>80</v>
      </c>
      <c r="F8519" s="228">
        <v>1534</v>
      </c>
      <c r="G8519" s="228">
        <v>267</v>
      </c>
      <c r="H8519" s="228">
        <v>1077</v>
      </c>
      <c r="I8519" s="228">
        <v>703591.38</v>
      </c>
      <c r="J8519" s="228">
        <v>122404.39</v>
      </c>
      <c r="K8519" s="228">
        <v>161520</v>
      </c>
      <c r="L8519" s="228">
        <v>1084795.67</v>
      </c>
    </row>
    <row r="8520" spans="1:12">
      <c r="A8520" s="228">
        <v>2014</v>
      </c>
      <c r="B8520" s="228" t="s">
        <v>192</v>
      </c>
      <c r="C8520" s="228" t="s">
        <v>68</v>
      </c>
      <c r="D8520" s="228" t="s">
        <v>206</v>
      </c>
      <c r="E8520" s="228">
        <v>85</v>
      </c>
      <c r="F8520" s="228">
        <v>982</v>
      </c>
      <c r="G8520" s="228">
        <v>192</v>
      </c>
      <c r="H8520" s="228">
        <v>1068</v>
      </c>
      <c r="I8520" s="228">
        <v>622230.24</v>
      </c>
      <c r="J8520" s="228">
        <v>68412.83</v>
      </c>
      <c r="K8520" s="228">
        <v>57725</v>
      </c>
      <c r="L8520" s="228">
        <v>803664.32</v>
      </c>
    </row>
    <row r="8521" spans="1:12">
      <c r="A8521" s="228">
        <v>2014</v>
      </c>
      <c r="B8521" s="228" t="s">
        <v>192</v>
      </c>
      <c r="C8521" s="228" t="s">
        <v>68</v>
      </c>
      <c r="D8521" s="228" t="s">
        <v>206</v>
      </c>
      <c r="E8521" s="228">
        <v>90</v>
      </c>
      <c r="F8521" s="228">
        <v>415</v>
      </c>
      <c r="G8521" s="228">
        <v>60</v>
      </c>
      <c r="H8521" s="228">
        <v>578</v>
      </c>
      <c r="I8521" s="228">
        <v>270560.95</v>
      </c>
      <c r="J8521" s="228">
        <v>34903.199999999997</v>
      </c>
      <c r="K8521" s="228">
        <v>1315</v>
      </c>
      <c r="L8521" s="228">
        <v>341666.25</v>
      </c>
    </row>
    <row r="8522" spans="1:12">
      <c r="A8522" s="228">
        <v>2014</v>
      </c>
      <c r="B8522" s="228" t="s">
        <v>192</v>
      </c>
      <c r="C8522" s="228" t="s">
        <v>68</v>
      </c>
      <c r="D8522" s="228" t="s">
        <v>206</v>
      </c>
      <c r="E8522" s="228">
        <v>95</v>
      </c>
      <c r="F8522" s="228">
        <v>115</v>
      </c>
      <c r="G8522" s="228">
        <v>18</v>
      </c>
      <c r="H8522" s="228">
        <v>330</v>
      </c>
      <c r="I8522" s="228">
        <v>174443.25</v>
      </c>
      <c r="J8522" s="228">
        <v>14017.09</v>
      </c>
      <c r="K8522" s="228">
        <v>979</v>
      </c>
      <c r="L8522" s="228">
        <v>192831.29</v>
      </c>
    </row>
    <row r="8523" spans="1:12">
      <c r="A8523" s="228">
        <v>2014</v>
      </c>
      <c r="B8523" s="228" t="s">
        <v>192</v>
      </c>
      <c r="C8523" s="228" t="s">
        <v>67</v>
      </c>
      <c r="D8523" s="228" t="s">
        <v>205</v>
      </c>
      <c r="E8523" s="228">
        <v>0</v>
      </c>
      <c r="F8523" s="228">
        <v>3378</v>
      </c>
      <c r="G8523" s="228">
        <v>71</v>
      </c>
      <c r="H8523" s="228">
        <v>166</v>
      </c>
      <c r="I8523" s="228">
        <v>130040</v>
      </c>
      <c r="J8523" s="228">
        <v>18152.23</v>
      </c>
      <c r="K8523" s="228">
        <v>597</v>
      </c>
      <c r="L8523" s="228">
        <v>167397.15</v>
      </c>
    </row>
    <row r="8524" spans="1:12">
      <c r="A8524" s="228">
        <v>2014</v>
      </c>
      <c r="B8524" s="228" t="s">
        <v>192</v>
      </c>
      <c r="C8524" s="228" t="s">
        <v>67</v>
      </c>
      <c r="D8524" s="228" t="s">
        <v>205</v>
      </c>
      <c r="E8524" s="228">
        <v>5</v>
      </c>
      <c r="F8524" s="228">
        <v>3360</v>
      </c>
      <c r="G8524" s="228">
        <v>32</v>
      </c>
      <c r="H8524" s="228">
        <v>45</v>
      </c>
      <c r="I8524" s="228">
        <v>38818</v>
      </c>
      <c r="J8524" s="228">
        <v>10863.9</v>
      </c>
      <c r="K8524" s="228">
        <v>699</v>
      </c>
      <c r="L8524" s="228">
        <v>58318.92</v>
      </c>
    </row>
    <row r="8525" spans="1:12">
      <c r="A8525" s="228">
        <v>2014</v>
      </c>
      <c r="B8525" s="228" t="s">
        <v>192</v>
      </c>
      <c r="C8525" s="228" t="s">
        <v>67</v>
      </c>
      <c r="D8525" s="228" t="s">
        <v>205</v>
      </c>
      <c r="E8525" s="228">
        <v>10</v>
      </c>
      <c r="F8525" s="228">
        <v>3107</v>
      </c>
      <c r="G8525" s="228">
        <v>21</v>
      </c>
      <c r="H8525" s="228">
        <v>76</v>
      </c>
      <c r="I8525" s="228">
        <v>43293.55</v>
      </c>
      <c r="J8525" s="228">
        <v>9867.27</v>
      </c>
      <c r="K8525" s="228">
        <v>1429</v>
      </c>
      <c r="L8525" s="228">
        <v>65054.37</v>
      </c>
    </row>
    <row r="8526" spans="1:12">
      <c r="A8526" s="228">
        <v>2014</v>
      </c>
      <c r="B8526" s="228" t="s">
        <v>192</v>
      </c>
      <c r="C8526" s="228" t="s">
        <v>67</v>
      </c>
      <c r="D8526" s="228" t="s">
        <v>205</v>
      </c>
      <c r="E8526" s="228">
        <v>15</v>
      </c>
      <c r="F8526" s="228">
        <v>3303</v>
      </c>
      <c r="G8526" s="228">
        <v>65</v>
      </c>
      <c r="H8526" s="228">
        <v>117</v>
      </c>
      <c r="I8526" s="228">
        <v>116582</v>
      </c>
      <c r="J8526" s="228">
        <v>23873.85</v>
      </c>
      <c r="K8526" s="228">
        <v>35793</v>
      </c>
      <c r="L8526" s="228">
        <v>202535.4</v>
      </c>
    </row>
    <row r="8527" spans="1:12">
      <c r="A8527" s="228">
        <v>2014</v>
      </c>
      <c r="B8527" s="228" t="s">
        <v>192</v>
      </c>
      <c r="C8527" s="228" t="s">
        <v>67</v>
      </c>
      <c r="D8527" s="228" t="s">
        <v>205</v>
      </c>
      <c r="E8527" s="228">
        <v>20</v>
      </c>
      <c r="F8527" s="228">
        <v>2508</v>
      </c>
      <c r="G8527" s="228">
        <v>50</v>
      </c>
      <c r="H8527" s="228">
        <v>106</v>
      </c>
      <c r="I8527" s="228">
        <v>111171</v>
      </c>
      <c r="J8527" s="228">
        <v>21554.22</v>
      </c>
      <c r="K8527" s="228">
        <v>25711</v>
      </c>
      <c r="L8527" s="228">
        <v>181126.8</v>
      </c>
    </row>
    <row r="8528" spans="1:12">
      <c r="A8528" s="228">
        <v>2014</v>
      </c>
      <c r="B8528" s="228" t="s">
        <v>192</v>
      </c>
      <c r="C8528" s="228" t="s">
        <v>67</v>
      </c>
      <c r="D8528" s="228" t="s">
        <v>205</v>
      </c>
      <c r="E8528" s="228">
        <v>25</v>
      </c>
      <c r="F8528" s="228">
        <v>2591</v>
      </c>
      <c r="G8528" s="228">
        <v>31</v>
      </c>
      <c r="H8528" s="228">
        <v>67</v>
      </c>
      <c r="I8528" s="228">
        <v>55883.95</v>
      </c>
      <c r="J8528" s="228">
        <v>15864.52</v>
      </c>
      <c r="K8528" s="228">
        <v>32229</v>
      </c>
      <c r="L8528" s="228">
        <v>133434.13</v>
      </c>
    </row>
    <row r="8529" spans="1:12">
      <c r="A8529" s="228">
        <v>2014</v>
      </c>
      <c r="B8529" s="228" t="s">
        <v>192</v>
      </c>
      <c r="C8529" s="228" t="s">
        <v>67</v>
      </c>
      <c r="D8529" s="228" t="s">
        <v>205</v>
      </c>
      <c r="E8529" s="228">
        <v>30</v>
      </c>
      <c r="F8529" s="228">
        <v>3681</v>
      </c>
      <c r="G8529" s="228">
        <v>72</v>
      </c>
      <c r="H8529" s="228">
        <v>99</v>
      </c>
      <c r="I8529" s="228">
        <v>94449.85</v>
      </c>
      <c r="J8529" s="228">
        <v>34163.129999999997</v>
      </c>
      <c r="K8529" s="228">
        <v>12940</v>
      </c>
      <c r="L8529" s="228">
        <v>187425.18</v>
      </c>
    </row>
    <row r="8530" spans="1:12">
      <c r="A8530" s="228">
        <v>2014</v>
      </c>
      <c r="B8530" s="228" t="s">
        <v>192</v>
      </c>
      <c r="C8530" s="228" t="s">
        <v>67</v>
      </c>
      <c r="D8530" s="228" t="s">
        <v>205</v>
      </c>
      <c r="E8530" s="228">
        <v>35</v>
      </c>
      <c r="F8530" s="228">
        <v>3529</v>
      </c>
      <c r="G8530" s="228">
        <v>83</v>
      </c>
      <c r="H8530" s="228">
        <v>178</v>
      </c>
      <c r="I8530" s="228">
        <v>147594.5</v>
      </c>
      <c r="J8530" s="228">
        <v>38372.49</v>
      </c>
      <c r="K8530" s="228">
        <v>7162</v>
      </c>
      <c r="L8530" s="228">
        <v>237034.79</v>
      </c>
    </row>
    <row r="8531" spans="1:12">
      <c r="A8531" s="228">
        <v>2014</v>
      </c>
      <c r="B8531" s="228" t="s">
        <v>192</v>
      </c>
      <c r="C8531" s="228" t="s">
        <v>67</v>
      </c>
      <c r="D8531" s="228" t="s">
        <v>205</v>
      </c>
      <c r="E8531" s="228">
        <v>40</v>
      </c>
      <c r="F8531" s="228">
        <v>3733</v>
      </c>
      <c r="G8531" s="228">
        <v>120</v>
      </c>
      <c r="H8531" s="228">
        <v>210</v>
      </c>
      <c r="I8531" s="228">
        <v>224509.45</v>
      </c>
      <c r="J8531" s="228">
        <v>51681.34</v>
      </c>
      <c r="K8531" s="228">
        <v>57053</v>
      </c>
      <c r="L8531" s="228">
        <v>394989.33</v>
      </c>
    </row>
    <row r="8532" spans="1:12">
      <c r="A8532" s="228">
        <v>2014</v>
      </c>
      <c r="B8532" s="228" t="s">
        <v>192</v>
      </c>
      <c r="C8532" s="228" t="s">
        <v>67</v>
      </c>
      <c r="D8532" s="228" t="s">
        <v>205</v>
      </c>
      <c r="E8532" s="228">
        <v>45</v>
      </c>
      <c r="F8532" s="228">
        <v>3557</v>
      </c>
      <c r="G8532" s="228">
        <v>131</v>
      </c>
      <c r="H8532" s="228">
        <v>318</v>
      </c>
      <c r="I8532" s="228">
        <v>282824.8</v>
      </c>
      <c r="J8532" s="228">
        <v>65738.69</v>
      </c>
      <c r="K8532" s="228">
        <v>44661.25</v>
      </c>
      <c r="L8532" s="228">
        <v>459666.37</v>
      </c>
    </row>
    <row r="8533" spans="1:12">
      <c r="A8533" s="228">
        <v>2014</v>
      </c>
      <c r="B8533" s="228" t="s">
        <v>192</v>
      </c>
      <c r="C8533" s="228" t="s">
        <v>67</v>
      </c>
      <c r="D8533" s="228" t="s">
        <v>205</v>
      </c>
      <c r="E8533" s="228">
        <v>50</v>
      </c>
      <c r="F8533" s="228">
        <v>3822</v>
      </c>
      <c r="G8533" s="228">
        <v>168</v>
      </c>
      <c r="H8533" s="228">
        <v>471</v>
      </c>
      <c r="I8533" s="228">
        <v>437608.1</v>
      </c>
      <c r="J8533" s="228">
        <v>82990.34</v>
      </c>
      <c r="K8533" s="228">
        <v>113056</v>
      </c>
      <c r="L8533" s="228">
        <v>728972.37</v>
      </c>
    </row>
    <row r="8534" spans="1:12">
      <c r="A8534" s="228">
        <v>2014</v>
      </c>
      <c r="B8534" s="228" t="s">
        <v>192</v>
      </c>
      <c r="C8534" s="228" t="s">
        <v>67</v>
      </c>
      <c r="D8534" s="228" t="s">
        <v>205</v>
      </c>
      <c r="E8534" s="228">
        <v>55</v>
      </c>
      <c r="F8534" s="228">
        <v>3402</v>
      </c>
      <c r="G8534" s="228">
        <v>193</v>
      </c>
      <c r="H8534" s="228">
        <v>495</v>
      </c>
      <c r="I8534" s="228">
        <v>527516.19999999995</v>
      </c>
      <c r="J8534" s="228">
        <v>121727.09</v>
      </c>
      <c r="K8534" s="228">
        <v>199810</v>
      </c>
      <c r="L8534" s="228">
        <v>955465.57</v>
      </c>
    </row>
    <row r="8535" spans="1:12">
      <c r="A8535" s="228">
        <v>2014</v>
      </c>
      <c r="B8535" s="228" t="s">
        <v>192</v>
      </c>
      <c r="C8535" s="228" t="s">
        <v>67</v>
      </c>
      <c r="D8535" s="228" t="s">
        <v>205</v>
      </c>
      <c r="E8535" s="228">
        <v>60</v>
      </c>
      <c r="F8535" s="228">
        <v>2763</v>
      </c>
      <c r="G8535" s="228">
        <v>206</v>
      </c>
      <c r="H8535" s="228">
        <v>383</v>
      </c>
      <c r="I8535" s="228">
        <v>506910.05</v>
      </c>
      <c r="J8535" s="228">
        <v>137398.06</v>
      </c>
      <c r="K8535" s="228">
        <v>135982</v>
      </c>
      <c r="L8535" s="228">
        <v>880019.12</v>
      </c>
    </row>
    <row r="8536" spans="1:12">
      <c r="A8536" s="228">
        <v>2014</v>
      </c>
      <c r="B8536" s="228" t="s">
        <v>192</v>
      </c>
      <c r="C8536" s="228" t="s">
        <v>67</v>
      </c>
      <c r="D8536" s="228" t="s">
        <v>205</v>
      </c>
      <c r="E8536" s="228">
        <v>65</v>
      </c>
      <c r="F8536" s="228">
        <v>1810</v>
      </c>
      <c r="G8536" s="228">
        <v>223</v>
      </c>
      <c r="H8536" s="228">
        <v>484</v>
      </c>
      <c r="I8536" s="228">
        <v>482433.95</v>
      </c>
      <c r="J8536" s="228">
        <v>118955.02</v>
      </c>
      <c r="K8536" s="228">
        <v>144231</v>
      </c>
      <c r="L8536" s="228">
        <v>832893.21</v>
      </c>
    </row>
    <row r="8537" spans="1:12">
      <c r="A8537" s="228">
        <v>2014</v>
      </c>
      <c r="B8537" s="228" t="s">
        <v>192</v>
      </c>
      <c r="C8537" s="228" t="s">
        <v>67</v>
      </c>
      <c r="D8537" s="228" t="s">
        <v>205</v>
      </c>
      <c r="E8537" s="228">
        <v>70</v>
      </c>
      <c r="F8537" s="228">
        <v>994</v>
      </c>
      <c r="G8537" s="228">
        <v>152</v>
      </c>
      <c r="H8537" s="228">
        <v>481</v>
      </c>
      <c r="I8537" s="228">
        <v>445052</v>
      </c>
      <c r="J8537" s="228">
        <v>98015.89</v>
      </c>
      <c r="K8537" s="228">
        <v>112788</v>
      </c>
      <c r="L8537" s="228">
        <v>707391.36</v>
      </c>
    </row>
    <row r="8538" spans="1:12">
      <c r="A8538" s="228">
        <v>2014</v>
      </c>
      <c r="B8538" s="228" t="s">
        <v>192</v>
      </c>
      <c r="C8538" s="228" t="s">
        <v>67</v>
      </c>
      <c r="D8538" s="228" t="s">
        <v>205</v>
      </c>
      <c r="E8538" s="228">
        <v>75</v>
      </c>
      <c r="F8538" s="228">
        <v>425</v>
      </c>
      <c r="G8538" s="228">
        <v>49</v>
      </c>
      <c r="H8538" s="228">
        <v>147</v>
      </c>
      <c r="I8538" s="228">
        <v>112880.05</v>
      </c>
      <c r="J8538" s="228">
        <v>34158.82</v>
      </c>
      <c r="K8538" s="228">
        <v>23800</v>
      </c>
      <c r="L8538" s="228">
        <v>181430.25</v>
      </c>
    </row>
    <row r="8539" spans="1:12">
      <c r="A8539" s="228">
        <v>2014</v>
      </c>
      <c r="B8539" s="228" t="s">
        <v>192</v>
      </c>
      <c r="C8539" s="228" t="s">
        <v>67</v>
      </c>
      <c r="D8539" s="228" t="s">
        <v>205</v>
      </c>
      <c r="E8539" s="228">
        <v>80</v>
      </c>
      <c r="F8539" s="228">
        <v>193</v>
      </c>
      <c r="G8539" s="228">
        <v>36</v>
      </c>
      <c r="H8539" s="228">
        <v>162</v>
      </c>
      <c r="I8539" s="228">
        <v>156265</v>
      </c>
      <c r="J8539" s="228">
        <v>22815.97</v>
      </c>
      <c r="K8539" s="228">
        <v>35822</v>
      </c>
      <c r="L8539" s="228">
        <v>221625.5</v>
      </c>
    </row>
    <row r="8540" spans="1:12">
      <c r="A8540" s="228">
        <v>2014</v>
      </c>
      <c r="B8540" s="228" t="s">
        <v>192</v>
      </c>
      <c r="C8540" s="228" t="s">
        <v>67</v>
      </c>
      <c r="D8540" s="228" t="s">
        <v>205</v>
      </c>
      <c r="E8540" s="228">
        <v>85</v>
      </c>
      <c r="F8540" s="228">
        <v>72</v>
      </c>
      <c r="G8540" s="228">
        <v>10</v>
      </c>
      <c r="H8540" s="228">
        <v>19</v>
      </c>
      <c r="I8540" s="228">
        <v>15704.3</v>
      </c>
      <c r="J8540" s="228">
        <v>5554.09</v>
      </c>
      <c r="K8540" s="228">
        <v>0</v>
      </c>
      <c r="L8540" s="228">
        <v>21952.99</v>
      </c>
    </row>
    <row r="8541" spans="1:12">
      <c r="A8541" s="228">
        <v>2014</v>
      </c>
      <c r="B8541" s="228" t="s">
        <v>192</v>
      </c>
      <c r="C8541" s="228" t="s">
        <v>67</v>
      </c>
      <c r="D8541" s="228" t="s">
        <v>205</v>
      </c>
      <c r="E8541" s="228">
        <v>90</v>
      </c>
      <c r="F8541" s="228">
        <v>11</v>
      </c>
      <c r="G8541" s="228">
        <v>0</v>
      </c>
      <c r="H8541" s="228">
        <v>0</v>
      </c>
      <c r="I8541" s="228">
        <v>0</v>
      </c>
      <c r="J8541" s="228">
        <v>63</v>
      </c>
      <c r="K8541" s="228">
        <v>0</v>
      </c>
      <c r="L8541" s="228">
        <v>63</v>
      </c>
    </row>
    <row r="8542" spans="1:12">
      <c r="A8542" s="228">
        <v>2014</v>
      </c>
      <c r="B8542" s="228" t="s">
        <v>192</v>
      </c>
      <c r="C8542" s="228" t="s">
        <v>67</v>
      </c>
      <c r="D8542" s="228" t="s">
        <v>205</v>
      </c>
      <c r="E8542" s="228">
        <v>95</v>
      </c>
      <c r="F8542" s="228">
        <v>1</v>
      </c>
      <c r="G8542" s="228">
        <v>0</v>
      </c>
      <c r="H8542" s="228">
        <v>0</v>
      </c>
      <c r="I8542" s="228">
        <v>0</v>
      </c>
      <c r="J8542" s="228">
        <v>0</v>
      </c>
      <c r="K8542" s="228">
        <v>0</v>
      </c>
      <c r="L8542" s="228">
        <v>0</v>
      </c>
    </row>
    <row r="8543" spans="1:12">
      <c r="A8543" s="228">
        <v>2014</v>
      </c>
      <c r="B8543" s="228" t="s">
        <v>192</v>
      </c>
      <c r="C8543" s="228" t="s">
        <v>67</v>
      </c>
      <c r="D8543" s="228" t="s">
        <v>206</v>
      </c>
      <c r="E8543" s="228">
        <v>0</v>
      </c>
      <c r="F8543" s="228">
        <v>3243</v>
      </c>
      <c r="G8543" s="228">
        <v>41</v>
      </c>
      <c r="H8543" s="228">
        <v>143</v>
      </c>
      <c r="I8543" s="228">
        <v>87656</v>
      </c>
      <c r="J8543" s="228">
        <v>9915.69</v>
      </c>
      <c r="K8543" s="228">
        <v>799</v>
      </c>
      <c r="L8543" s="228">
        <v>108826.99</v>
      </c>
    </row>
    <row r="8544" spans="1:12">
      <c r="A8544" s="228">
        <v>2014</v>
      </c>
      <c r="B8544" s="228" t="s">
        <v>192</v>
      </c>
      <c r="C8544" s="228" t="s">
        <v>67</v>
      </c>
      <c r="D8544" s="228" t="s">
        <v>206</v>
      </c>
      <c r="E8544" s="228">
        <v>5</v>
      </c>
      <c r="F8544" s="228">
        <v>3248</v>
      </c>
      <c r="G8544" s="228">
        <v>20</v>
      </c>
      <c r="H8544" s="228">
        <v>45</v>
      </c>
      <c r="I8544" s="228">
        <v>28106</v>
      </c>
      <c r="J8544" s="228">
        <v>8270.65</v>
      </c>
      <c r="K8544" s="228">
        <v>749</v>
      </c>
      <c r="L8544" s="228">
        <v>43719.05</v>
      </c>
    </row>
    <row r="8545" spans="1:12">
      <c r="A8545" s="228">
        <v>2014</v>
      </c>
      <c r="B8545" s="228" t="s">
        <v>192</v>
      </c>
      <c r="C8545" s="228" t="s">
        <v>67</v>
      </c>
      <c r="D8545" s="228" t="s">
        <v>206</v>
      </c>
      <c r="E8545" s="228">
        <v>10</v>
      </c>
      <c r="F8545" s="228">
        <v>3053</v>
      </c>
      <c r="G8545" s="228">
        <v>28</v>
      </c>
      <c r="H8545" s="228">
        <v>51</v>
      </c>
      <c r="I8545" s="228">
        <v>67705</v>
      </c>
      <c r="J8545" s="228">
        <v>24260.85</v>
      </c>
      <c r="K8545" s="228">
        <v>98921</v>
      </c>
      <c r="L8545" s="228">
        <v>193251.83</v>
      </c>
    </row>
    <row r="8546" spans="1:12">
      <c r="A8546" s="228">
        <v>2014</v>
      </c>
      <c r="B8546" s="228" t="s">
        <v>192</v>
      </c>
      <c r="C8546" s="228" t="s">
        <v>67</v>
      </c>
      <c r="D8546" s="228" t="s">
        <v>206</v>
      </c>
      <c r="E8546" s="228">
        <v>15</v>
      </c>
      <c r="F8546" s="228">
        <v>2987</v>
      </c>
      <c r="G8546" s="228">
        <v>61</v>
      </c>
      <c r="H8546" s="228">
        <v>154</v>
      </c>
      <c r="I8546" s="228">
        <v>182693</v>
      </c>
      <c r="J8546" s="228">
        <v>30368.28</v>
      </c>
      <c r="K8546" s="228">
        <v>60902</v>
      </c>
      <c r="L8546" s="228">
        <v>292107.63</v>
      </c>
    </row>
    <row r="8547" spans="1:12">
      <c r="A8547" s="228">
        <v>2014</v>
      </c>
      <c r="B8547" s="228" t="s">
        <v>192</v>
      </c>
      <c r="C8547" s="228" t="s">
        <v>67</v>
      </c>
      <c r="D8547" s="228" t="s">
        <v>206</v>
      </c>
      <c r="E8547" s="228">
        <v>20</v>
      </c>
      <c r="F8547" s="228">
        <v>2899</v>
      </c>
      <c r="G8547" s="228">
        <v>88</v>
      </c>
      <c r="H8547" s="228">
        <v>199</v>
      </c>
      <c r="I8547" s="228">
        <v>164435.25</v>
      </c>
      <c r="J8547" s="228">
        <v>30129.61</v>
      </c>
      <c r="K8547" s="228">
        <v>11570</v>
      </c>
      <c r="L8547" s="228">
        <v>247409.06</v>
      </c>
    </row>
    <row r="8548" spans="1:12">
      <c r="A8548" s="228">
        <v>2014</v>
      </c>
      <c r="B8548" s="228" t="s">
        <v>192</v>
      </c>
      <c r="C8548" s="228" t="s">
        <v>67</v>
      </c>
      <c r="D8548" s="228" t="s">
        <v>206</v>
      </c>
      <c r="E8548" s="228">
        <v>25</v>
      </c>
      <c r="F8548" s="228">
        <v>3507</v>
      </c>
      <c r="G8548" s="228">
        <v>134</v>
      </c>
      <c r="H8548" s="228">
        <v>464</v>
      </c>
      <c r="I8548" s="228">
        <v>363189.25</v>
      </c>
      <c r="J8548" s="228">
        <v>60101.25</v>
      </c>
      <c r="K8548" s="228">
        <v>8553</v>
      </c>
      <c r="L8548" s="228">
        <v>505093.46</v>
      </c>
    </row>
    <row r="8549" spans="1:12">
      <c r="A8549" s="228">
        <v>2014</v>
      </c>
      <c r="B8549" s="228" t="s">
        <v>192</v>
      </c>
      <c r="C8549" s="228" t="s">
        <v>67</v>
      </c>
      <c r="D8549" s="228" t="s">
        <v>206</v>
      </c>
      <c r="E8549" s="228">
        <v>30</v>
      </c>
      <c r="F8549" s="228">
        <v>4420</v>
      </c>
      <c r="G8549" s="228">
        <v>208</v>
      </c>
      <c r="H8549" s="228">
        <v>704</v>
      </c>
      <c r="I8549" s="228">
        <v>552628.75</v>
      </c>
      <c r="J8549" s="228">
        <v>83464.490000000005</v>
      </c>
      <c r="K8549" s="228">
        <v>51955</v>
      </c>
      <c r="L8549" s="228">
        <v>813621.56</v>
      </c>
    </row>
    <row r="8550" spans="1:12">
      <c r="A8550" s="228">
        <v>2014</v>
      </c>
      <c r="B8550" s="228" t="s">
        <v>192</v>
      </c>
      <c r="C8550" s="228" t="s">
        <v>67</v>
      </c>
      <c r="D8550" s="228" t="s">
        <v>206</v>
      </c>
      <c r="E8550" s="228">
        <v>35</v>
      </c>
      <c r="F8550" s="228">
        <v>3999</v>
      </c>
      <c r="G8550" s="228">
        <v>166</v>
      </c>
      <c r="H8550" s="228">
        <v>409</v>
      </c>
      <c r="I8550" s="228">
        <v>359897.5</v>
      </c>
      <c r="J8550" s="228">
        <v>81973.66</v>
      </c>
      <c r="K8550" s="228">
        <v>4202</v>
      </c>
      <c r="L8550" s="228">
        <v>543110.02</v>
      </c>
    </row>
    <row r="8551" spans="1:12">
      <c r="A8551" s="228">
        <v>2014</v>
      </c>
      <c r="B8551" s="228" t="s">
        <v>192</v>
      </c>
      <c r="C8551" s="228" t="s">
        <v>67</v>
      </c>
      <c r="D8551" s="228" t="s">
        <v>206</v>
      </c>
      <c r="E8551" s="228">
        <v>40</v>
      </c>
      <c r="F8551" s="228">
        <v>4007</v>
      </c>
      <c r="G8551" s="228">
        <v>167</v>
      </c>
      <c r="H8551" s="228">
        <v>383</v>
      </c>
      <c r="I8551" s="228">
        <v>350976.3</v>
      </c>
      <c r="J8551" s="228">
        <v>87939.33</v>
      </c>
      <c r="K8551" s="228">
        <v>51467</v>
      </c>
      <c r="L8551" s="228">
        <v>590974.11</v>
      </c>
    </row>
    <row r="8552" spans="1:12">
      <c r="A8552" s="228">
        <v>2014</v>
      </c>
      <c r="B8552" s="228" t="s">
        <v>192</v>
      </c>
      <c r="C8552" s="228" t="s">
        <v>67</v>
      </c>
      <c r="D8552" s="228" t="s">
        <v>206</v>
      </c>
      <c r="E8552" s="228">
        <v>45</v>
      </c>
      <c r="F8552" s="228">
        <v>3649</v>
      </c>
      <c r="G8552" s="228">
        <v>165</v>
      </c>
      <c r="H8552" s="228">
        <v>346</v>
      </c>
      <c r="I8552" s="228">
        <v>339860.35</v>
      </c>
      <c r="J8552" s="228">
        <v>72690.039999999994</v>
      </c>
      <c r="K8552" s="228">
        <v>38896</v>
      </c>
      <c r="L8552" s="228">
        <v>559219.11</v>
      </c>
    </row>
    <row r="8553" spans="1:12">
      <c r="A8553" s="228">
        <v>2014</v>
      </c>
      <c r="B8553" s="228" t="s">
        <v>192</v>
      </c>
      <c r="C8553" s="228" t="s">
        <v>67</v>
      </c>
      <c r="D8553" s="228" t="s">
        <v>206</v>
      </c>
      <c r="E8553" s="228">
        <v>50</v>
      </c>
      <c r="F8553" s="228">
        <v>3888</v>
      </c>
      <c r="G8553" s="228">
        <v>181</v>
      </c>
      <c r="H8553" s="228">
        <v>386</v>
      </c>
      <c r="I8553" s="228">
        <v>366206.45</v>
      </c>
      <c r="J8553" s="228">
        <v>96965.32</v>
      </c>
      <c r="K8553" s="228">
        <v>52725</v>
      </c>
      <c r="L8553" s="228">
        <v>611605.41</v>
      </c>
    </row>
    <row r="8554" spans="1:12">
      <c r="A8554" s="228">
        <v>2014</v>
      </c>
      <c r="B8554" s="228" t="s">
        <v>192</v>
      </c>
      <c r="C8554" s="228" t="s">
        <v>67</v>
      </c>
      <c r="D8554" s="228" t="s">
        <v>206</v>
      </c>
      <c r="E8554" s="228">
        <v>55</v>
      </c>
      <c r="F8554" s="228">
        <v>3379</v>
      </c>
      <c r="G8554" s="228">
        <v>189</v>
      </c>
      <c r="H8554" s="228">
        <v>390</v>
      </c>
      <c r="I8554" s="228">
        <v>406021.65</v>
      </c>
      <c r="J8554" s="228">
        <v>105656.37</v>
      </c>
      <c r="K8554" s="228">
        <v>111968</v>
      </c>
      <c r="L8554" s="228">
        <v>724717.29</v>
      </c>
    </row>
    <row r="8555" spans="1:12">
      <c r="A8555" s="228">
        <v>2014</v>
      </c>
      <c r="B8555" s="228" t="s">
        <v>192</v>
      </c>
      <c r="C8555" s="228" t="s">
        <v>67</v>
      </c>
      <c r="D8555" s="228" t="s">
        <v>206</v>
      </c>
      <c r="E8555" s="228">
        <v>60</v>
      </c>
      <c r="F8555" s="228">
        <v>2523</v>
      </c>
      <c r="G8555" s="228">
        <v>177</v>
      </c>
      <c r="H8555" s="228">
        <v>527</v>
      </c>
      <c r="I8555" s="228">
        <v>449368.35</v>
      </c>
      <c r="J8555" s="228">
        <v>102725.81</v>
      </c>
      <c r="K8555" s="228">
        <v>84077.5</v>
      </c>
      <c r="L8555" s="228">
        <v>721302.69</v>
      </c>
    </row>
    <row r="8556" spans="1:12">
      <c r="A8556" s="228">
        <v>2014</v>
      </c>
      <c r="B8556" s="228" t="s">
        <v>192</v>
      </c>
      <c r="C8556" s="228" t="s">
        <v>67</v>
      </c>
      <c r="D8556" s="228" t="s">
        <v>206</v>
      </c>
      <c r="E8556" s="228">
        <v>65</v>
      </c>
      <c r="F8556" s="228">
        <v>1564</v>
      </c>
      <c r="G8556" s="228">
        <v>152</v>
      </c>
      <c r="H8556" s="228">
        <v>399</v>
      </c>
      <c r="I8556" s="228">
        <v>372774.1</v>
      </c>
      <c r="J8556" s="228">
        <v>76419.759999999995</v>
      </c>
      <c r="K8556" s="228">
        <v>95313</v>
      </c>
      <c r="L8556" s="228">
        <v>603302.53</v>
      </c>
    </row>
    <row r="8557" spans="1:12">
      <c r="A8557" s="228">
        <v>2014</v>
      </c>
      <c r="B8557" s="228" t="s">
        <v>192</v>
      </c>
      <c r="C8557" s="228" t="s">
        <v>67</v>
      </c>
      <c r="D8557" s="228" t="s">
        <v>206</v>
      </c>
      <c r="E8557" s="228">
        <v>70</v>
      </c>
      <c r="F8557" s="228">
        <v>774</v>
      </c>
      <c r="G8557" s="228">
        <v>95</v>
      </c>
      <c r="H8557" s="228">
        <v>336</v>
      </c>
      <c r="I8557" s="228">
        <v>282450.15000000002</v>
      </c>
      <c r="J8557" s="228">
        <v>53422.42</v>
      </c>
      <c r="K8557" s="228">
        <v>43634</v>
      </c>
      <c r="L8557" s="228">
        <v>399299.99</v>
      </c>
    </row>
    <row r="8558" spans="1:12">
      <c r="A8558" s="228">
        <v>2014</v>
      </c>
      <c r="B8558" s="228" t="s">
        <v>192</v>
      </c>
      <c r="C8558" s="228" t="s">
        <v>67</v>
      </c>
      <c r="D8558" s="228" t="s">
        <v>206</v>
      </c>
      <c r="E8558" s="228">
        <v>75</v>
      </c>
      <c r="F8558" s="228">
        <v>381</v>
      </c>
      <c r="G8558" s="228">
        <v>47</v>
      </c>
      <c r="H8558" s="228">
        <v>262</v>
      </c>
      <c r="I8558" s="228">
        <v>216837</v>
      </c>
      <c r="J8558" s="228">
        <v>29434.14</v>
      </c>
      <c r="K8558" s="228">
        <v>36636</v>
      </c>
      <c r="L8558" s="228">
        <v>290000.09000000003</v>
      </c>
    </row>
    <row r="8559" spans="1:12">
      <c r="A8559" s="228">
        <v>2014</v>
      </c>
      <c r="B8559" s="228" t="s">
        <v>192</v>
      </c>
      <c r="C8559" s="228" t="s">
        <v>67</v>
      </c>
      <c r="D8559" s="228" t="s">
        <v>206</v>
      </c>
      <c r="E8559" s="228">
        <v>80</v>
      </c>
      <c r="F8559" s="228">
        <v>197</v>
      </c>
      <c r="G8559" s="228">
        <v>20</v>
      </c>
      <c r="H8559" s="228">
        <v>110</v>
      </c>
      <c r="I8559" s="228">
        <v>83333.3</v>
      </c>
      <c r="J8559" s="228">
        <v>20999.91</v>
      </c>
      <c r="K8559" s="228">
        <v>4134</v>
      </c>
      <c r="L8559" s="228">
        <v>110572.49</v>
      </c>
    </row>
    <row r="8560" spans="1:12">
      <c r="A8560" s="228">
        <v>2014</v>
      </c>
      <c r="B8560" s="228" t="s">
        <v>192</v>
      </c>
      <c r="C8560" s="228" t="s">
        <v>67</v>
      </c>
      <c r="D8560" s="228" t="s">
        <v>206</v>
      </c>
      <c r="E8560" s="228">
        <v>85</v>
      </c>
      <c r="F8560" s="228">
        <v>95</v>
      </c>
      <c r="G8560" s="228">
        <v>8</v>
      </c>
      <c r="H8560" s="228">
        <v>101</v>
      </c>
      <c r="I8560" s="228">
        <v>56255</v>
      </c>
      <c r="J8560" s="228">
        <v>4175.6499999999996</v>
      </c>
      <c r="K8560" s="228">
        <v>3060</v>
      </c>
      <c r="L8560" s="228">
        <v>63495.9</v>
      </c>
    </row>
    <row r="8561" spans="1:12">
      <c r="A8561" s="228">
        <v>2014</v>
      </c>
      <c r="B8561" s="228" t="s">
        <v>192</v>
      </c>
      <c r="C8561" s="228" t="s">
        <v>67</v>
      </c>
      <c r="D8561" s="228" t="s">
        <v>206</v>
      </c>
      <c r="E8561" s="228">
        <v>90</v>
      </c>
      <c r="F8561" s="228">
        <v>30</v>
      </c>
      <c r="G8561" s="228">
        <v>1</v>
      </c>
      <c r="H8561" s="228">
        <v>25</v>
      </c>
      <c r="I8561" s="228">
        <v>16119</v>
      </c>
      <c r="J8561" s="228">
        <v>799.75</v>
      </c>
      <c r="K8561" s="228">
        <v>0</v>
      </c>
      <c r="L8561" s="228">
        <v>17068.75</v>
      </c>
    </row>
    <row r="8562" spans="1:12">
      <c r="A8562" s="228">
        <v>2014</v>
      </c>
      <c r="B8562" s="228" t="s">
        <v>192</v>
      </c>
      <c r="C8562" s="228" t="s">
        <v>67</v>
      </c>
      <c r="D8562" s="228" t="s">
        <v>206</v>
      </c>
      <c r="E8562" s="228">
        <v>95</v>
      </c>
      <c r="F8562" s="228">
        <v>4</v>
      </c>
      <c r="G8562" s="228">
        <v>0</v>
      </c>
      <c r="H8562" s="228">
        <v>0</v>
      </c>
      <c r="I8562" s="228">
        <v>0</v>
      </c>
      <c r="J8562" s="228">
        <v>0</v>
      </c>
      <c r="K8562" s="228">
        <v>0</v>
      </c>
      <c r="L8562" s="228">
        <v>0</v>
      </c>
    </row>
    <row r="8563" spans="1:12">
      <c r="A8563" s="228">
        <v>2014</v>
      </c>
      <c r="B8563" s="228" t="s">
        <v>193</v>
      </c>
      <c r="C8563" s="228" t="s">
        <v>61</v>
      </c>
      <c r="D8563" s="228" t="s">
        <v>205</v>
      </c>
      <c r="E8563" s="228">
        <v>0</v>
      </c>
      <c r="F8563" s="228">
        <v>110072</v>
      </c>
      <c r="G8563" s="228">
        <v>5502</v>
      </c>
      <c r="H8563" s="228">
        <v>15025</v>
      </c>
      <c r="I8563" s="228">
        <v>8427905.1099999994</v>
      </c>
      <c r="J8563" s="228">
        <v>1296003.26</v>
      </c>
      <c r="K8563" s="228">
        <v>101419</v>
      </c>
      <c r="L8563" s="228">
        <v>11276405.359999999</v>
      </c>
    </row>
    <row r="8564" spans="1:12">
      <c r="A8564" s="228">
        <v>2014</v>
      </c>
      <c r="B8564" s="228" t="s">
        <v>193</v>
      </c>
      <c r="C8564" s="228" t="s">
        <v>61</v>
      </c>
      <c r="D8564" s="228" t="s">
        <v>205</v>
      </c>
      <c r="E8564" s="228">
        <v>5</v>
      </c>
      <c r="F8564" s="228">
        <v>118068</v>
      </c>
      <c r="G8564" s="228">
        <v>2410</v>
      </c>
      <c r="H8564" s="228">
        <v>3316</v>
      </c>
      <c r="I8564" s="228">
        <v>2388043.27</v>
      </c>
      <c r="J8564" s="228">
        <v>618787.26</v>
      </c>
      <c r="K8564" s="228">
        <v>118022.6</v>
      </c>
      <c r="L8564" s="228">
        <v>3836520.19</v>
      </c>
    </row>
    <row r="8565" spans="1:12">
      <c r="A8565" s="228">
        <v>2014</v>
      </c>
      <c r="B8565" s="228" t="s">
        <v>193</v>
      </c>
      <c r="C8565" s="228" t="s">
        <v>61</v>
      </c>
      <c r="D8565" s="228" t="s">
        <v>205</v>
      </c>
      <c r="E8565" s="228">
        <v>10</v>
      </c>
      <c r="F8565" s="228">
        <v>110144</v>
      </c>
      <c r="G8565" s="228">
        <v>1909</v>
      </c>
      <c r="H8565" s="228">
        <v>3513</v>
      </c>
      <c r="I8565" s="228">
        <v>2306452.84</v>
      </c>
      <c r="J8565" s="228">
        <v>571326.84</v>
      </c>
      <c r="K8565" s="228">
        <v>363593</v>
      </c>
      <c r="L8565" s="228">
        <v>3744800.81</v>
      </c>
    </row>
    <row r="8566" spans="1:12">
      <c r="A8566" s="228">
        <v>2014</v>
      </c>
      <c r="B8566" s="228" t="s">
        <v>193</v>
      </c>
      <c r="C8566" s="228" t="s">
        <v>61</v>
      </c>
      <c r="D8566" s="228" t="s">
        <v>205</v>
      </c>
      <c r="E8566" s="228">
        <v>15</v>
      </c>
      <c r="F8566" s="228">
        <v>109013</v>
      </c>
      <c r="G8566" s="228">
        <v>2848</v>
      </c>
      <c r="H8566" s="228">
        <v>6247</v>
      </c>
      <c r="I8566" s="228">
        <v>5532412.6799999997</v>
      </c>
      <c r="J8566" s="228">
        <v>1154756.58</v>
      </c>
      <c r="K8566" s="228">
        <v>1177024</v>
      </c>
      <c r="L8566" s="228">
        <v>9170365.7899999991</v>
      </c>
    </row>
    <row r="8567" spans="1:12">
      <c r="A8567" s="228">
        <v>2014</v>
      </c>
      <c r="B8567" s="228" t="s">
        <v>193</v>
      </c>
      <c r="C8567" s="228" t="s">
        <v>61</v>
      </c>
      <c r="D8567" s="228" t="s">
        <v>205</v>
      </c>
      <c r="E8567" s="228">
        <v>20</v>
      </c>
      <c r="F8567" s="228">
        <v>89568</v>
      </c>
      <c r="G8567" s="228">
        <v>2658</v>
      </c>
      <c r="H8567" s="228">
        <v>5680</v>
      </c>
      <c r="I8567" s="228">
        <v>4923141.79</v>
      </c>
      <c r="J8567" s="228">
        <v>1034304.13</v>
      </c>
      <c r="K8567" s="228">
        <v>777420.75</v>
      </c>
      <c r="L8567" s="228">
        <v>7996902.5999999996</v>
      </c>
    </row>
    <row r="8568" spans="1:12">
      <c r="A8568" s="228">
        <v>2014</v>
      </c>
      <c r="B8568" s="228" t="s">
        <v>193</v>
      </c>
      <c r="C8568" s="228" t="s">
        <v>61</v>
      </c>
      <c r="D8568" s="228" t="s">
        <v>205</v>
      </c>
      <c r="E8568" s="228">
        <v>25</v>
      </c>
      <c r="F8568" s="228">
        <v>79081</v>
      </c>
      <c r="G8568" s="228">
        <v>2449</v>
      </c>
      <c r="H8568" s="228">
        <v>5859</v>
      </c>
      <c r="I8568" s="228">
        <v>4448178.04</v>
      </c>
      <c r="J8568" s="228">
        <v>958248.3</v>
      </c>
      <c r="K8568" s="228">
        <v>968820</v>
      </c>
      <c r="L8568" s="228">
        <v>7809937.54</v>
      </c>
    </row>
    <row r="8569" spans="1:12">
      <c r="A8569" s="228">
        <v>2014</v>
      </c>
      <c r="B8569" s="228" t="s">
        <v>193</v>
      </c>
      <c r="C8569" s="228" t="s">
        <v>61</v>
      </c>
      <c r="D8569" s="228" t="s">
        <v>205</v>
      </c>
      <c r="E8569" s="228">
        <v>30</v>
      </c>
      <c r="F8569" s="228">
        <v>120581</v>
      </c>
      <c r="G8569" s="228">
        <v>3272</v>
      </c>
      <c r="H8569" s="228">
        <v>7887</v>
      </c>
      <c r="I8569" s="228">
        <v>6084427.75</v>
      </c>
      <c r="J8569" s="228">
        <v>1395406.88</v>
      </c>
      <c r="K8569" s="228">
        <v>1169154</v>
      </c>
      <c r="L8569" s="228">
        <v>10670513.800000001</v>
      </c>
    </row>
    <row r="8570" spans="1:12">
      <c r="A8570" s="228">
        <v>2014</v>
      </c>
      <c r="B8570" s="228" t="s">
        <v>193</v>
      </c>
      <c r="C8570" s="228" t="s">
        <v>61</v>
      </c>
      <c r="D8570" s="228" t="s">
        <v>205</v>
      </c>
      <c r="E8570" s="228">
        <v>35</v>
      </c>
      <c r="F8570" s="228">
        <v>123580</v>
      </c>
      <c r="G8570" s="228">
        <v>3915</v>
      </c>
      <c r="H8570" s="228">
        <v>8992</v>
      </c>
      <c r="I8570" s="228">
        <v>7113648.8499999996</v>
      </c>
      <c r="J8570" s="228">
        <v>1729254.5</v>
      </c>
      <c r="K8570" s="228">
        <v>1344015.65</v>
      </c>
      <c r="L8570" s="228">
        <v>12506361.83</v>
      </c>
    </row>
    <row r="8571" spans="1:12">
      <c r="A8571" s="228">
        <v>2014</v>
      </c>
      <c r="B8571" s="228" t="s">
        <v>193</v>
      </c>
      <c r="C8571" s="228" t="s">
        <v>61</v>
      </c>
      <c r="D8571" s="228" t="s">
        <v>205</v>
      </c>
      <c r="E8571" s="228">
        <v>40</v>
      </c>
      <c r="F8571" s="228">
        <v>131311</v>
      </c>
      <c r="G8571" s="228">
        <v>4960</v>
      </c>
      <c r="H8571" s="228">
        <v>10434</v>
      </c>
      <c r="I8571" s="228">
        <v>8715283.1199999992</v>
      </c>
      <c r="J8571" s="228">
        <v>2216437.79</v>
      </c>
      <c r="K8571" s="228">
        <v>1660925.35</v>
      </c>
      <c r="L8571" s="228">
        <v>15342275.199999999</v>
      </c>
    </row>
    <row r="8572" spans="1:12">
      <c r="A8572" s="228">
        <v>2014</v>
      </c>
      <c r="B8572" s="228" t="s">
        <v>193</v>
      </c>
      <c r="C8572" s="228" t="s">
        <v>61</v>
      </c>
      <c r="D8572" s="228" t="s">
        <v>205</v>
      </c>
      <c r="E8572" s="228">
        <v>45</v>
      </c>
      <c r="F8572" s="228">
        <v>120793</v>
      </c>
      <c r="G8572" s="228">
        <v>6164</v>
      </c>
      <c r="H8572" s="228">
        <v>13129</v>
      </c>
      <c r="I8572" s="228">
        <v>11175680.52</v>
      </c>
      <c r="J8572" s="228">
        <v>2779120.05</v>
      </c>
      <c r="K8572" s="228">
        <v>2291524.5</v>
      </c>
      <c r="L8572" s="228">
        <v>19227795.879999999</v>
      </c>
    </row>
    <row r="8573" spans="1:12">
      <c r="A8573" s="228">
        <v>2014</v>
      </c>
      <c r="B8573" s="228" t="s">
        <v>193</v>
      </c>
      <c r="C8573" s="228" t="s">
        <v>61</v>
      </c>
      <c r="D8573" s="228" t="s">
        <v>205</v>
      </c>
      <c r="E8573" s="228">
        <v>50</v>
      </c>
      <c r="F8573" s="228">
        <v>129305</v>
      </c>
      <c r="G8573" s="228">
        <v>9011</v>
      </c>
      <c r="H8573" s="228">
        <v>18372</v>
      </c>
      <c r="I8573" s="228">
        <v>16769446.43</v>
      </c>
      <c r="J8573" s="228">
        <v>4246029.78</v>
      </c>
      <c r="K8573" s="228">
        <v>4276279.95</v>
      </c>
      <c r="L8573" s="228">
        <v>29528938.780000001</v>
      </c>
    </row>
    <row r="8574" spans="1:12">
      <c r="A8574" s="228">
        <v>2014</v>
      </c>
      <c r="B8574" s="228" t="s">
        <v>193</v>
      </c>
      <c r="C8574" s="228" t="s">
        <v>61</v>
      </c>
      <c r="D8574" s="228" t="s">
        <v>205</v>
      </c>
      <c r="E8574" s="228">
        <v>55</v>
      </c>
      <c r="F8574" s="228">
        <v>122849</v>
      </c>
      <c r="G8574" s="228">
        <v>11982</v>
      </c>
      <c r="H8574" s="228">
        <v>25902</v>
      </c>
      <c r="I8574" s="228">
        <v>24110921.359999999</v>
      </c>
      <c r="J8574" s="228">
        <v>5748280.6900000004</v>
      </c>
      <c r="K8574" s="228">
        <v>6310269.2400000002</v>
      </c>
      <c r="L8574" s="228">
        <v>41253908.159999996</v>
      </c>
    </row>
    <row r="8575" spans="1:12">
      <c r="A8575" s="228">
        <v>2014</v>
      </c>
      <c r="B8575" s="228" t="s">
        <v>193</v>
      </c>
      <c r="C8575" s="228" t="s">
        <v>61</v>
      </c>
      <c r="D8575" s="228" t="s">
        <v>205</v>
      </c>
      <c r="E8575" s="228">
        <v>60</v>
      </c>
      <c r="F8575" s="228">
        <v>113658</v>
      </c>
      <c r="G8575" s="228">
        <v>15619</v>
      </c>
      <c r="H8575" s="228">
        <v>35433</v>
      </c>
      <c r="I8575" s="228">
        <v>33871150.350000001</v>
      </c>
      <c r="J8575" s="228">
        <v>7859830.5300000003</v>
      </c>
      <c r="K8575" s="228">
        <v>10210791.6</v>
      </c>
      <c r="L8575" s="228">
        <v>58473124.060000002</v>
      </c>
    </row>
    <row r="8576" spans="1:12">
      <c r="A8576" s="228">
        <v>2014</v>
      </c>
      <c r="B8576" s="228" t="s">
        <v>193</v>
      </c>
      <c r="C8576" s="228" t="s">
        <v>61</v>
      </c>
      <c r="D8576" s="228" t="s">
        <v>205</v>
      </c>
      <c r="E8576" s="228">
        <v>65</v>
      </c>
      <c r="F8576" s="228">
        <v>100255</v>
      </c>
      <c r="G8576" s="228">
        <v>19216</v>
      </c>
      <c r="H8576" s="228">
        <v>48815</v>
      </c>
      <c r="I8576" s="228">
        <v>45837088.340000004</v>
      </c>
      <c r="J8576" s="228">
        <v>10118386</v>
      </c>
      <c r="K8576" s="228">
        <v>13607207.949999999</v>
      </c>
      <c r="L8576" s="228">
        <v>77005089.239999995</v>
      </c>
    </row>
    <row r="8577" spans="1:12">
      <c r="A8577" s="228">
        <v>2014</v>
      </c>
      <c r="B8577" s="228" t="s">
        <v>193</v>
      </c>
      <c r="C8577" s="228" t="s">
        <v>61</v>
      </c>
      <c r="D8577" s="228" t="s">
        <v>205</v>
      </c>
      <c r="E8577" s="228">
        <v>70</v>
      </c>
      <c r="F8577" s="228">
        <v>70285</v>
      </c>
      <c r="G8577" s="228">
        <v>18435</v>
      </c>
      <c r="H8577" s="228">
        <v>47464</v>
      </c>
      <c r="I8577" s="228">
        <v>42317680.240000002</v>
      </c>
      <c r="J8577" s="228">
        <v>9393895.7100000009</v>
      </c>
      <c r="K8577" s="228">
        <v>12316644.029999999</v>
      </c>
      <c r="L8577" s="228">
        <v>69490295.299999997</v>
      </c>
    </row>
    <row r="8578" spans="1:12">
      <c r="A8578" s="228">
        <v>2014</v>
      </c>
      <c r="B8578" s="228" t="s">
        <v>193</v>
      </c>
      <c r="C8578" s="228" t="s">
        <v>61</v>
      </c>
      <c r="D8578" s="228" t="s">
        <v>205</v>
      </c>
      <c r="E8578" s="228">
        <v>75</v>
      </c>
      <c r="F8578" s="228">
        <v>47386</v>
      </c>
      <c r="G8578" s="228">
        <v>16398</v>
      </c>
      <c r="H8578" s="228">
        <v>47669</v>
      </c>
      <c r="I8578" s="228">
        <v>38663310.630000003</v>
      </c>
      <c r="J8578" s="228">
        <v>7955878.54</v>
      </c>
      <c r="K8578" s="228">
        <v>10683924.550000001</v>
      </c>
      <c r="L8578" s="228">
        <v>61124009.359999999</v>
      </c>
    </row>
    <row r="8579" spans="1:12">
      <c r="A8579" s="228">
        <v>2014</v>
      </c>
      <c r="B8579" s="228" t="s">
        <v>193</v>
      </c>
      <c r="C8579" s="228" t="s">
        <v>61</v>
      </c>
      <c r="D8579" s="228" t="s">
        <v>205</v>
      </c>
      <c r="E8579" s="228">
        <v>80</v>
      </c>
      <c r="F8579" s="228">
        <v>31262</v>
      </c>
      <c r="G8579" s="228">
        <v>12929</v>
      </c>
      <c r="H8579" s="228">
        <v>44284</v>
      </c>
      <c r="I8579" s="228">
        <v>31432342.949999999</v>
      </c>
      <c r="J8579" s="228">
        <v>5820771.9800000004</v>
      </c>
      <c r="K8579" s="228">
        <v>8063680.5800000001</v>
      </c>
      <c r="L8579" s="228">
        <v>47584461.600000001</v>
      </c>
    </row>
    <row r="8580" spans="1:12">
      <c r="A8580" s="228">
        <v>2014</v>
      </c>
      <c r="B8580" s="228" t="s">
        <v>193</v>
      </c>
      <c r="C8580" s="228" t="s">
        <v>61</v>
      </c>
      <c r="D8580" s="228" t="s">
        <v>205</v>
      </c>
      <c r="E8580" s="228">
        <v>85</v>
      </c>
      <c r="F8580" s="228">
        <v>17323</v>
      </c>
      <c r="G8580" s="228">
        <v>7048</v>
      </c>
      <c r="H8580" s="228">
        <v>31396</v>
      </c>
      <c r="I8580" s="228">
        <v>19520347.629999999</v>
      </c>
      <c r="J8580" s="228">
        <v>3216375.19</v>
      </c>
      <c r="K8580" s="228">
        <v>3459568.8</v>
      </c>
      <c r="L8580" s="228">
        <v>27411276.239999998</v>
      </c>
    </row>
    <row r="8581" spans="1:12">
      <c r="A8581" s="228">
        <v>2014</v>
      </c>
      <c r="B8581" s="228" t="s">
        <v>193</v>
      </c>
      <c r="C8581" s="228" t="s">
        <v>61</v>
      </c>
      <c r="D8581" s="228" t="s">
        <v>205</v>
      </c>
      <c r="E8581" s="228">
        <v>90</v>
      </c>
      <c r="F8581" s="228">
        <v>3830</v>
      </c>
      <c r="G8581" s="228">
        <v>1434</v>
      </c>
      <c r="H8581" s="228">
        <v>8262</v>
      </c>
      <c r="I8581" s="228">
        <v>4864857.8</v>
      </c>
      <c r="J8581" s="228">
        <v>621952.22</v>
      </c>
      <c r="K8581" s="228">
        <v>621924.5</v>
      </c>
      <c r="L8581" s="228">
        <v>6266537.3600000003</v>
      </c>
    </row>
    <row r="8582" spans="1:12">
      <c r="A8582" s="228">
        <v>2014</v>
      </c>
      <c r="B8582" s="228" t="s">
        <v>193</v>
      </c>
      <c r="C8582" s="228" t="s">
        <v>61</v>
      </c>
      <c r="D8582" s="228" t="s">
        <v>205</v>
      </c>
      <c r="E8582" s="228">
        <v>95</v>
      </c>
      <c r="F8582" s="228">
        <v>704</v>
      </c>
      <c r="G8582" s="228">
        <v>213</v>
      </c>
      <c r="H8582" s="228">
        <v>1657</v>
      </c>
      <c r="I8582" s="228">
        <v>884967.3</v>
      </c>
      <c r="J8582" s="228">
        <v>84655.41</v>
      </c>
      <c r="K8582" s="228">
        <v>17872</v>
      </c>
      <c r="L8582" s="228">
        <v>1023276.25</v>
      </c>
    </row>
    <row r="8583" spans="1:12">
      <c r="A8583" s="228">
        <v>2014</v>
      </c>
      <c r="B8583" s="228" t="s">
        <v>193</v>
      </c>
      <c r="C8583" s="228" t="s">
        <v>61</v>
      </c>
      <c r="D8583" s="228" t="s">
        <v>206</v>
      </c>
      <c r="E8583" s="228">
        <v>0</v>
      </c>
      <c r="F8583" s="228">
        <v>102878</v>
      </c>
      <c r="G8583" s="228">
        <v>3718</v>
      </c>
      <c r="H8583" s="228">
        <v>11206</v>
      </c>
      <c r="I8583" s="228">
        <v>6165932.0099999998</v>
      </c>
      <c r="J8583" s="228">
        <v>975902.75</v>
      </c>
      <c r="K8583" s="228">
        <v>140756</v>
      </c>
      <c r="L8583" s="228">
        <v>8161247.6100000003</v>
      </c>
    </row>
    <row r="8584" spans="1:12">
      <c r="A8584" s="228">
        <v>2014</v>
      </c>
      <c r="B8584" s="228" t="s">
        <v>193</v>
      </c>
      <c r="C8584" s="228" t="s">
        <v>61</v>
      </c>
      <c r="D8584" s="228" t="s">
        <v>206</v>
      </c>
      <c r="E8584" s="228">
        <v>5</v>
      </c>
      <c r="F8584" s="228">
        <v>111271</v>
      </c>
      <c r="G8584" s="228">
        <v>1922</v>
      </c>
      <c r="H8584" s="228">
        <v>2730</v>
      </c>
      <c r="I8584" s="228">
        <v>1940028.74</v>
      </c>
      <c r="J8584" s="228">
        <v>464937.55</v>
      </c>
      <c r="K8584" s="228">
        <v>179149</v>
      </c>
      <c r="L8584" s="228">
        <v>3132932.25</v>
      </c>
    </row>
    <row r="8585" spans="1:12">
      <c r="A8585" s="228">
        <v>2014</v>
      </c>
      <c r="B8585" s="228" t="s">
        <v>193</v>
      </c>
      <c r="C8585" s="228" t="s">
        <v>61</v>
      </c>
      <c r="D8585" s="228" t="s">
        <v>206</v>
      </c>
      <c r="E8585" s="228">
        <v>10</v>
      </c>
      <c r="F8585" s="228">
        <v>103672</v>
      </c>
      <c r="G8585" s="228">
        <v>1568</v>
      </c>
      <c r="H8585" s="228">
        <v>3663</v>
      </c>
      <c r="I8585" s="228">
        <v>2408665.15</v>
      </c>
      <c r="J8585" s="228">
        <v>470291.93</v>
      </c>
      <c r="K8585" s="228">
        <v>802952</v>
      </c>
      <c r="L8585" s="228">
        <v>4229153.87</v>
      </c>
    </row>
    <row r="8586" spans="1:12">
      <c r="A8586" s="228">
        <v>2014</v>
      </c>
      <c r="B8586" s="228" t="s">
        <v>193</v>
      </c>
      <c r="C8586" s="228" t="s">
        <v>61</v>
      </c>
      <c r="D8586" s="228" t="s">
        <v>206</v>
      </c>
      <c r="E8586" s="228">
        <v>15</v>
      </c>
      <c r="F8586" s="228">
        <v>103625</v>
      </c>
      <c r="G8586" s="228">
        <v>3682</v>
      </c>
      <c r="H8586" s="228">
        <v>11967</v>
      </c>
      <c r="I8586" s="228">
        <v>8215549.5700000003</v>
      </c>
      <c r="J8586" s="228">
        <v>1159410.31</v>
      </c>
      <c r="K8586" s="228">
        <v>746146</v>
      </c>
      <c r="L8586" s="228">
        <v>11356175.130000001</v>
      </c>
    </row>
    <row r="8587" spans="1:12">
      <c r="A8587" s="228">
        <v>2014</v>
      </c>
      <c r="B8587" s="228" t="s">
        <v>193</v>
      </c>
      <c r="C8587" s="228" t="s">
        <v>61</v>
      </c>
      <c r="D8587" s="228" t="s">
        <v>206</v>
      </c>
      <c r="E8587" s="228">
        <v>20</v>
      </c>
      <c r="F8587" s="228">
        <v>91698</v>
      </c>
      <c r="G8587" s="228">
        <v>4650</v>
      </c>
      <c r="H8587" s="228">
        <v>12053</v>
      </c>
      <c r="I8587" s="228">
        <v>9239478.4299999997</v>
      </c>
      <c r="J8587" s="228">
        <v>1612054.21</v>
      </c>
      <c r="K8587" s="228">
        <v>984628</v>
      </c>
      <c r="L8587" s="228">
        <v>13773184.41</v>
      </c>
    </row>
    <row r="8588" spans="1:12">
      <c r="A8588" s="228">
        <v>2014</v>
      </c>
      <c r="B8588" s="228" t="s">
        <v>193</v>
      </c>
      <c r="C8588" s="228" t="s">
        <v>61</v>
      </c>
      <c r="D8588" s="228" t="s">
        <v>206</v>
      </c>
      <c r="E8588" s="228">
        <v>25</v>
      </c>
      <c r="F8588" s="228">
        <v>95269</v>
      </c>
      <c r="G8588" s="228">
        <v>5768</v>
      </c>
      <c r="H8588" s="228">
        <v>18015</v>
      </c>
      <c r="I8588" s="228">
        <v>14089711.310000001</v>
      </c>
      <c r="J8588" s="228">
        <v>3136804.15</v>
      </c>
      <c r="K8588" s="228">
        <v>892717</v>
      </c>
      <c r="L8588" s="228">
        <v>21195750.940000001</v>
      </c>
    </row>
    <row r="8589" spans="1:12">
      <c r="A8589" s="228">
        <v>2014</v>
      </c>
      <c r="B8589" s="228" t="s">
        <v>193</v>
      </c>
      <c r="C8589" s="228" t="s">
        <v>61</v>
      </c>
      <c r="D8589" s="228" t="s">
        <v>206</v>
      </c>
      <c r="E8589" s="228">
        <v>30</v>
      </c>
      <c r="F8589" s="228">
        <v>136875</v>
      </c>
      <c r="G8589" s="228">
        <v>10264</v>
      </c>
      <c r="H8589" s="228">
        <v>32624</v>
      </c>
      <c r="I8589" s="228">
        <v>27028830.129999999</v>
      </c>
      <c r="J8589" s="228">
        <v>6047978.9000000004</v>
      </c>
      <c r="K8589" s="228">
        <v>1141038.44</v>
      </c>
      <c r="L8589" s="228">
        <v>39738595.170000002</v>
      </c>
    </row>
    <row r="8590" spans="1:12">
      <c r="A8590" s="228">
        <v>2014</v>
      </c>
      <c r="B8590" s="228" t="s">
        <v>193</v>
      </c>
      <c r="C8590" s="228" t="s">
        <v>61</v>
      </c>
      <c r="D8590" s="228" t="s">
        <v>206</v>
      </c>
      <c r="E8590" s="228">
        <v>35</v>
      </c>
      <c r="F8590" s="228">
        <v>134418</v>
      </c>
      <c r="G8590" s="228">
        <v>10287</v>
      </c>
      <c r="H8590" s="228">
        <v>28765</v>
      </c>
      <c r="I8590" s="228">
        <v>23798134.98</v>
      </c>
      <c r="J8590" s="228">
        <v>5121118.92</v>
      </c>
      <c r="K8590" s="228">
        <v>1753708</v>
      </c>
      <c r="L8590" s="228">
        <v>36553230.590000004</v>
      </c>
    </row>
    <row r="8591" spans="1:12">
      <c r="A8591" s="228">
        <v>2014</v>
      </c>
      <c r="B8591" s="228" t="s">
        <v>193</v>
      </c>
      <c r="C8591" s="228" t="s">
        <v>61</v>
      </c>
      <c r="D8591" s="228" t="s">
        <v>206</v>
      </c>
      <c r="E8591" s="228">
        <v>40</v>
      </c>
      <c r="F8591" s="228">
        <v>141980</v>
      </c>
      <c r="G8591" s="228">
        <v>9404</v>
      </c>
      <c r="H8591" s="228">
        <v>22290</v>
      </c>
      <c r="I8591" s="228">
        <v>18872305.850000001</v>
      </c>
      <c r="J8591" s="228">
        <v>4220543.3600000003</v>
      </c>
      <c r="K8591" s="228">
        <v>2077702.85</v>
      </c>
      <c r="L8591" s="228">
        <v>30557664.899999999</v>
      </c>
    </row>
    <row r="8592" spans="1:12">
      <c r="A8592" s="228">
        <v>2014</v>
      </c>
      <c r="B8592" s="228" t="s">
        <v>193</v>
      </c>
      <c r="C8592" s="228" t="s">
        <v>61</v>
      </c>
      <c r="D8592" s="228" t="s">
        <v>206</v>
      </c>
      <c r="E8592" s="228">
        <v>45</v>
      </c>
      <c r="F8592" s="228">
        <v>130529</v>
      </c>
      <c r="G8592" s="228">
        <v>8673</v>
      </c>
      <c r="H8592" s="228">
        <v>19879</v>
      </c>
      <c r="I8592" s="228">
        <v>17604326.359999999</v>
      </c>
      <c r="J8592" s="228">
        <v>3978346.5</v>
      </c>
      <c r="K8592" s="228">
        <v>2466346.15</v>
      </c>
      <c r="L8592" s="228">
        <v>28660222.940000001</v>
      </c>
    </row>
    <row r="8593" spans="1:12">
      <c r="A8593" s="228">
        <v>2014</v>
      </c>
      <c r="B8593" s="228" t="s">
        <v>193</v>
      </c>
      <c r="C8593" s="228" t="s">
        <v>61</v>
      </c>
      <c r="D8593" s="228" t="s">
        <v>206</v>
      </c>
      <c r="E8593" s="228">
        <v>50</v>
      </c>
      <c r="F8593" s="228">
        <v>138995</v>
      </c>
      <c r="G8593" s="228">
        <v>11730</v>
      </c>
      <c r="H8593" s="228">
        <v>26068</v>
      </c>
      <c r="I8593" s="228">
        <v>22778861.109999999</v>
      </c>
      <c r="J8593" s="228">
        <v>5197473.43</v>
      </c>
      <c r="K8593" s="228">
        <v>4475802.28</v>
      </c>
      <c r="L8593" s="228">
        <v>37940161.439999998</v>
      </c>
    </row>
    <row r="8594" spans="1:12">
      <c r="A8594" s="228">
        <v>2014</v>
      </c>
      <c r="B8594" s="228" t="s">
        <v>193</v>
      </c>
      <c r="C8594" s="228" t="s">
        <v>61</v>
      </c>
      <c r="D8594" s="228" t="s">
        <v>206</v>
      </c>
      <c r="E8594" s="228">
        <v>55</v>
      </c>
      <c r="F8594" s="228">
        <v>132905</v>
      </c>
      <c r="G8594" s="228">
        <v>13657</v>
      </c>
      <c r="H8594" s="228">
        <v>31479</v>
      </c>
      <c r="I8594" s="228">
        <v>27031151.280000001</v>
      </c>
      <c r="J8594" s="228">
        <v>6068154.25</v>
      </c>
      <c r="K8594" s="228">
        <v>6258015.0499999998</v>
      </c>
      <c r="L8594" s="228">
        <v>45233140.530000001</v>
      </c>
    </row>
    <row r="8595" spans="1:12">
      <c r="A8595" s="228">
        <v>2014</v>
      </c>
      <c r="B8595" s="228" t="s">
        <v>193</v>
      </c>
      <c r="C8595" s="228" t="s">
        <v>61</v>
      </c>
      <c r="D8595" s="228" t="s">
        <v>206</v>
      </c>
      <c r="E8595" s="228">
        <v>60</v>
      </c>
      <c r="F8595" s="228">
        <v>121934</v>
      </c>
      <c r="G8595" s="228">
        <v>16313</v>
      </c>
      <c r="H8595" s="228">
        <v>39390</v>
      </c>
      <c r="I8595" s="228">
        <v>33451883.23</v>
      </c>
      <c r="J8595" s="228">
        <v>7315688.8300000001</v>
      </c>
      <c r="K8595" s="228">
        <v>9045323.3000000007</v>
      </c>
      <c r="L8595" s="228">
        <v>55949776.18</v>
      </c>
    </row>
    <row r="8596" spans="1:12">
      <c r="A8596" s="228">
        <v>2014</v>
      </c>
      <c r="B8596" s="228" t="s">
        <v>193</v>
      </c>
      <c r="C8596" s="228" t="s">
        <v>61</v>
      </c>
      <c r="D8596" s="228" t="s">
        <v>206</v>
      </c>
      <c r="E8596" s="228">
        <v>65</v>
      </c>
      <c r="F8596" s="228">
        <v>105915</v>
      </c>
      <c r="G8596" s="228">
        <v>19735</v>
      </c>
      <c r="H8596" s="228">
        <v>50212</v>
      </c>
      <c r="I8596" s="228">
        <v>41457871.060000002</v>
      </c>
      <c r="J8596" s="228">
        <v>8690314.2400000002</v>
      </c>
      <c r="K8596" s="228">
        <v>11518654.869999999</v>
      </c>
      <c r="L8596" s="228">
        <v>68470561.640000001</v>
      </c>
    </row>
    <row r="8597" spans="1:12">
      <c r="A8597" s="228">
        <v>2014</v>
      </c>
      <c r="B8597" s="228" t="s">
        <v>193</v>
      </c>
      <c r="C8597" s="228" t="s">
        <v>61</v>
      </c>
      <c r="D8597" s="228" t="s">
        <v>206</v>
      </c>
      <c r="E8597" s="228">
        <v>70</v>
      </c>
      <c r="F8597" s="228">
        <v>72637</v>
      </c>
      <c r="G8597" s="228">
        <v>17880</v>
      </c>
      <c r="H8597" s="228">
        <v>48772</v>
      </c>
      <c r="I8597" s="228">
        <v>39026950.25</v>
      </c>
      <c r="J8597" s="228">
        <v>7971749.3099999996</v>
      </c>
      <c r="K8597" s="228">
        <v>10617853.449999999</v>
      </c>
      <c r="L8597" s="228">
        <v>62796495.079999998</v>
      </c>
    </row>
    <row r="8598" spans="1:12">
      <c r="A8598" s="228">
        <v>2014</v>
      </c>
      <c r="B8598" s="228" t="s">
        <v>193</v>
      </c>
      <c r="C8598" s="228" t="s">
        <v>61</v>
      </c>
      <c r="D8598" s="228" t="s">
        <v>206</v>
      </c>
      <c r="E8598" s="228">
        <v>75</v>
      </c>
      <c r="F8598" s="228">
        <v>51963</v>
      </c>
      <c r="G8598" s="228">
        <v>15488</v>
      </c>
      <c r="H8598" s="228">
        <v>51893</v>
      </c>
      <c r="I8598" s="228">
        <v>38155289.170000002</v>
      </c>
      <c r="J8598" s="228">
        <v>6948280.4500000002</v>
      </c>
      <c r="K8598" s="228">
        <v>9304935.6799999997</v>
      </c>
      <c r="L8598" s="228">
        <v>58383706.109999999</v>
      </c>
    </row>
    <row r="8599" spans="1:12">
      <c r="A8599" s="228">
        <v>2014</v>
      </c>
      <c r="B8599" s="228" t="s">
        <v>193</v>
      </c>
      <c r="C8599" s="228" t="s">
        <v>61</v>
      </c>
      <c r="D8599" s="228" t="s">
        <v>206</v>
      </c>
      <c r="E8599" s="228">
        <v>80</v>
      </c>
      <c r="F8599" s="228">
        <v>37524</v>
      </c>
      <c r="G8599" s="228">
        <v>12047</v>
      </c>
      <c r="H8599" s="228">
        <v>51047</v>
      </c>
      <c r="I8599" s="228">
        <v>33451147.59</v>
      </c>
      <c r="J8599" s="228">
        <v>5333540.59</v>
      </c>
      <c r="K8599" s="228">
        <v>6168304.8499999996</v>
      </c>
      <c r="L8599" s="228">
        <v>47325475.399999999</v>
      </c>
    </row>
    <row r="8600" spans="1:12">
      <c r="A8600" s="228">
        <v>2014</v>
      </c>
      <c r="B8600" s="228" t="s">
        <v>193</v>
      </c>
      <c r="C8600" s="228" t="s">
        <v>61</v>
      </c>
      <c r="D8600" s="228" t="s">
        <v>206</v>
      </c>
      <c r="E8600" s="228">
        <v>85</v>
      </c>
      <c r="F8600" s="228">
        <v>23471</v>
      </c>
      <c r="G8600" s="228">
        <v>7181</v>
      </c>
      <c r="H8600" s="228">
        <v>40304</v>
      </c>
      <c r="I8600" s="228">
        <v>23320462.239999998</v>
      </c>
      <c r="J8600" s="228">
        <v>3241769.53</v>
      </c>
      <c r="K8600" s="228">
        <v>3064112.3</v>
      </c>
      <c r="L8600" s="228">
        <v>30896801.440000001</v>
      </c>
    </row>
    <row r="8601" spans="1:12">
      <c r="A8601" s="228">
        <v>2014</v>
      </c>
      <c r="B8601" s="228" t="s">
        <v>193</v>
      </c>
      <c r="C8601" s="228" t="s">
        <v>61</v>
      </c>
      <c r="D8601" s="228" t="s">
        <v>206</v>
      </c>
      <c r="E8601" s="228">
        <v>90</v>
      </c>
      <c r="F8601" s="228">
        <v>9613</v>
      </c>
      <c r="G8601" s="228">
        <v>2427</v>
      </c>
      <c r="H8601" s="228">
        <v>18298</v>
      </c>
      <c r="I8601" s="228">
        <v>9517130.8499999996</v>
      </c>
      <c r="J8601" s="228">
        <v>1134235.6499999999</v>
      </c>
      <c r="K8601" s="228">
        <v>934457.1</v>
      </c>
      <c r="L8601" s="228">
        <v>11969848.07</v>
      </c>
    </row>
    <row r="8602" spans="1:12">
      <c r="A8602" s="228">
        <v>2014</v>
      </c>
      <c r="B8602" s="228" t="s">
        <v>193</v>
      </c>
      <c r="C8602" s="228" t="s">
        <v>61</v>
      </c>
      <c r="D8602" s="228" t="s">
        <v>206</v>
      </c>
      <c r="E8602" s="228">
        <v>95</v>
      </c>
      <c r="F8602" s="228">
        <v>2620</v>
      </c>
      <c r="G8602" s="228">
        <v>566</v>
      </c>
      <c r="H8602" s="228">
        <v>5341</v>
      </c>
      <c r="I8602" s="228">
        <v>2545920.7599999998</v>
      </c>
      <c r="J8602" s="228">
        <v>244641.34</v>
      </c>
      <c r="K8602" s="228">
        <v>132726</v>
      </c>
      <c r="L8602" s="228">
        <v>3009798.07</v>
      </c>
    </row>
    <row r="8603" spans="1:12">
      <c r="A8603" s="228">
        <v>2014</v>
      </c>
      <c r="B8603" s="228" t="s">
        <v>193</v>
      </c>
      <c r="C8603" s="228" t="s">
        <v>62</v>
      </c>
      <c r="D8603" s="228" t="s">
        <v>205</v>
      </c>
      <c r="E8603" s="228">
        <v>0</v>
      </c>
      <c r="F8603" s="228">
        <v>76246</v>
      </c>
      <c r="G8603" s="228">
        <v>3012</v>
      </c>
      <c r="H8603" s="228">
        <v>9494</v>
      </c>
      <c r="I8603" s="228">
        <v>5865017.4800000004</v>
      </c>
      <c r="J8603" s="228">
        <v>1057870.79</v>
      </c>
      <c r="K8603" s="228">
        <v>134408</v>
      </c>
      <c r="L8603" s="228">
        <v>7716305.2000000002</v>
      </c>
    </row>
    <row r="8604" spans="1:12">
      <c r="A8604" s="228">
        <v>2014</v>
      </c>
      <c r="B8604" s="228" t="s">
        <v>193</v>
      </c>
      <c r="C8604" s="228" t="s">
        <v>62</v>
      </c>
      <c r="D8604" s="228" t="s">
        <v>205</v>
      </c>
      <c r="E8604" s="228">
        <v>5</v>
      </c>
      <c r="F8604" s="228">
        <v>81295</v>
      </c>
      <c r="G8604" s="228">
        <v>1349</v>
      </c>
      <c r="H8604" s="228">
        <v>1852</v>
      </c>
      <c r="I8604" s="228">
        <v>1455880.05</v>
      </c>
      <c r="J8604" s="228">
        <v>452564.14</v>
      </c>
      <c r="K8604" s="228">
        <v>98821.8</v>
      </c>
      <c r="L8604" s="228">
        <v>2299486.7799999998</v>
      </c>
    </row>
    <row r="8605" spans="1:12">
      <c r="A8605" s="228">
        <v>2014</v>
      </c>
      <c r="B8605" s="228" t="s">
        <v>193</v>
      </c>
      <c r="C8605" s="228" t="s">
        <v>62</v>
      </c>
      <c r="D8605" s="228" t="s">
        <v>205</v>
      </c>
      <c r="E8605" s="228">
        <v>10</v>
      </c>
      <c r="F8605" s="228">
        <v>75879</v>
      </c>
      <c r="G8605" s="228">
        <v>1168</v>
      </c>
      <c r="H8605" s="228">
        <v>1786</v>
      </c>
      <c r="I8605" s="228">
        <v>1464580.85</v>
      </c>
      <c r="J8605" s="228">
        <v>454307.26</v>
      </c>
      <c r="K8605" s="228">
        <v>359412</v>
      </c>
      <c r="L8605" s="228">
        <v>2507931.83</v>
      </c>
    </row>
    <row r="8606" spans="1:12">
      <c r="A8606" s="228">
        <v>2014</v>
      </c>
      <c r="B8606" s="228" t="s">
        <v>193</v>
      </c>
      <c r="C8606" s="228" t="s">
        <v>62</v>
      </c>
      <c r="D8606" s="228" t="s">
        <v>205</v>
      </c>
      <c r="E8606" s="228">
        <v>15</v>
      </c>
      <c r="F8606" s="228">
        <v>77365</v>
      </c>
      <c r="G8606" s="228">
        <v>2161</v>
      </c>
      <c r="H8606" s="228">
        <v>3667</v>
      </c>
      <c r="I8606" s="228">
        <v>3633799.44</v>
      </c>
      <c r="J8606" s="228">
        <v>1009689.26</v>
      </c>
      <c r="K8606" s="228">
        <v>828725.75</v>
      </c>
      <c r="L8606" s="228">
        <v>6054699.3399999999</v>
      </c>
    </row>
    <row r="8607" spans="1:12">
      <c r="A8607" s="228">
        <v>2014</v>
      </c>
      <c r="B8607" s="228" t="s">
        <v>193</v>
      </c>
      <c r="C8607" s="228" t="s">
        <v>62</v>
      </c>
      <c r="D8607" s="228" t="s">
        <v>205</v>
      </c>
      <c r="E8607" s="228">
        <v>20</v>
      </c>
      <c r="F8607" s="228">
        <v>66369</v>
      </c>
      <c r="G8607" s="228">
        <v>2464</v>
      </c>
      <c r="H8607" s="228">
        <v>4593</v>
      </c>
      <c r="I8607" s="228">
        <v>4322566.5199999996</v>
      </c>
      <c r="J8607" s="228">
        <v>1143186.82</v>
      </c>
      <c r="K8607" s="228">
        <v>840339</v>
      </c>
      <c r="L8607" s="228">
        <v>6974890.96</v>
      </c>
    </row>
    <row r="8608" spans="1:12">
      <c r="A8608" s="228">
        <v>2014</v>
      </c>
      <c r="B8608" s="228" t="s">
        <v>193</v>
      </c>
      <c r="C8608" s="228" t="s">
        <v>62</v>
      </c>
      <c r="D8608" s="228" t="s">
        <v>205</v>
      </c>
      <c r="E8608" s="228">
        <v>25</v>
      </c>
      <c r="F8608" s="228">
        <v>56130</v>
      </c>
      <c r="G8608" s="228">
        <v>1825</v>
      </c>
      <c r="H8608" s="228">
        <v>3682</v>
      </c>
      <c r="I8608" s="228">
        <v>3141876.95</v>
      </c>
      <c r="J8608" s="228">
        <v>862617.08</v>
      </c>
      <c r="K8608" s="228">
        <v>572093</v>
      </c>
      <c r="L8608" s="228">
        <v>5278113.42</v>
      </c>
    </row>
    <row r="8609" spans="1:12">
      <c r="A8609" s="228">
        <v>2014</v>
      </c>
      <c r="B8609" s="228" t="s">
        <v>193</v>
      </c>
      <c r="C8609" s="228" t="s">
        <v>62</v>
      </c>
      <c r="D8609" s="228" t="s">
        <v>205</v>
      </c>
      <c r="E8609" s="228">
        <v>30</v>
      </c>
      <c r="F8609" s="228">
        <v>87357</v>
      </c>
      <c r="G8609" s="228">
        <v>2595</v>
      </c>
      <c r="H8609" s="228">
        <v>4918</v>
      </c>
      <c r="I8609" s="228">
        <v>3834819.95</v>
      </c>
      <c r="J8609" s="228">
        <v>1155198.94</v>
      </c>
      <c r="K8609" s="228">
        <v>645171.88</v>
      </c>
      <c r="L8609" s="228">
        <v>6537814.6799999997</v>
      </c>
    </row>
    <row r="8610" spans="1:12">
      <c r="A8610" s="228">
        <v>2014</v>
      </c>
      <c r="B8610" s="228" t="s">
        <v>193</v>
      </c>
      <c r="C8610" s="228" t="s">
        <v>62</v>
      </c>
      <c r="D8610" s="228" t="s">
        <v>205</v>
      </c>
      <c r="E8610" s="228">
        <v>35</v>
      </c>
      <c r="F8610" s="228">
        <v>88668</v>
      </c>
      <c r="G8610" s="228">
        <v>3253</v>
      </c>
      <c r="H8610" s="228">
        <v>6025</v>
      </c>
      <c r="I8610" s="228">
        <v>4960533</v>
      </c>
      <c r="J8610" s="228">
        <v>1523535.82</v>
      </c>
      <c r="K8610" s="228">
        <v>705588.25</v>
      </c>
      <c r="L8610" s="228">
        <v>8265638.9000000004</v>
      </c>
    </row>
    <row r="8611" spans="1:12">
      <c r="A8611" s="228">
        <v>2014</v>
      </c>
      <c r="B8611" s="228" t="s">
        <v>193</v>
      </c>
      <c r="C8611" s="228" t="s">
        <v>62</v>
      </c>
      <c r="D8611" s="228" t="s">
        <v>205</v>
      </c>
      <c r="E8611" s="228">
        <v>40</v>
      </c>
      <c r="F8611" s="228">
        <v>94105</v>
      </c>
      <c r="G8611" s="228">
        <v>4376</v>
      </c>
      <c r="H8611" s="228">
        <v>8103</v>
      </c>
      <c r="I8611" s="228">
        <v>6818572.7999999998</v>
      </c>
      <c r="J8611" s="228">
        <v>2163890.91</v>
      </c>
      <c r="K8611" s="228">
        <v>1245984.3500000001</v>
      </c>
      <c r="L8611" s="228">
        <v>11663946.74</v>
      </c>
    </row>
    <row r="8612" spans="1:12">
      <c r="A8612" s="228">
        <v>2014</v>
      </c>
      <c r="B8612" s="228" t="s">
        <v>193</v>
      </c>
      <c r="C8612" s="228" t="s">
        <v>62</v>
      </c>
      <c r="D8612" s="228" t="s">
        <v>205</v>
      </c>
      <c r="E8612" s="228">
        <v>45</v>
      </c>
      <c r="F8612" s="228">
        <v>90555</v>
      </c>
      <c r="G8612" s="228">
        <v>5048</v>
      </c>
      <c r="H8612" s="228">
        <v>9382</v>
      </c>
      <c r="I8612" s="228">
        <v>8467500.5</v>
      </c>
      <c r="J8612" s="228">
        <v>2646152.4700000002</v>
      </c>
      <c r="K8612" s="228">
        <v>1770210.75</v>
      </c>
      <c r="L8612" s="228">
        <v>14349309.25</v>
      </c>
    </row>
    <row r="8613" spans="1:12">
      <c r="A8613" s="228">
        <v>2014</v>
      </c>
      <c r="B8613" s="228" t="s">
        <v>193</v>
      </c>
      <c r="C8613" s="228" t="s">
        <v>62</v>
      </c>
      <c r="D8613" s="228" t="s">
        <v>205</v>
      </c>
      <c r="E8613" s="228">
        <v>50</v>
      </c>
      <c r="F8613" s="228">
        <v>94445</v>
      </c>
      <c r="G8613" s="228">
        <v>7156</v>
      </c>
      <c r="H8613" s="228">
        <v>14044</v>
      </c>
      <c r="I8613" s="228">
        <v>13219073.779999999</v>
      </c>
      <c r="J8613" s="228">
        <v>4062177.37</v>
      </c>
      <c r="K8613" s="228">
        <v>3004849.7</v>
      </c>
      <c r="L8613" s="228">
        <v>22245553.75</v>
      </c>
    </row>
    <row r="8614" spans="1:12">
      <c r="A8614" s="228">
        <v>2014</v>
      </c>
      <c r="B8614" s="228" t="s">
        <v>193</v>
      </c>
      <c r="C8614" s="228" t="s">
        <v>62</v>
      </c>
      <c r="D8614" s="228" t="s">
        <v>205</v>
      </c>
      <c r="E8614" s="228">
        <v>55</v>
      </c>
      <c r="F8614" s="228">
        <v>91125</v>
      </c>
      <c r="G8614" s="228">
        <v>9444</v>
      </c>
      <c r="H8614" s="228">
        <v>18342</v>
      </c>
      <c r="I8614" s="228">
        <v>17598142.460000001</v>
      </c>
      <c r="J8614" s="228">
        <v>5273851.3600000003</v>
      </c>
      <c r="K8614" s="228">
        <v>4126619.05</v>
      </c>
      <c r="L8614" s="228">
        <v>29417716.609999999</v>
      </c>
    </row>
    <row r="8615" spans="1:12">
      <c r="A8615" s="228">
        <v>2014</v>
      </c>
      <c r="B8615" s="228" t="s">
        <v>193</v>
      </c>
      <c r="C8615" s="228" t="s">
        <v>62</v>
      </c>
      <c r="D8615" s="228" t="s">
        <v>205</v>
      </c>
      <c r="E8615" s="228">
        <v>60</v>
      </c>
      <c r="F8615" s="228">
        <v>83558</v>
      </c>
      <c r="G8615" s="228">
        <v>12036</v>
      </c>
      <c r="H8615" s="228">
        <v>24101</v>
      </c>
      <c r="I8615" s="228">
        <v>24518510.739999998</v>
      </c>
      <c r="J8615" s="228">
        <v>6930902.5</v>
      </c>
      <c r="K8615" s="228">
        <v>6499832.3600000003</v>
      </c>
      <c r="L8615" s="228">
        <v>40768208.789999999</v>
      </c>
    </row>
    <row r="8616" spans="1:12">
      <c r="A8616" s="228">
        <v>2014</v>
      </c>
      <c r="B8616" s="228" t="s">
        <v>193</v>
      </c>
      <c r="C8616" s="228" t="s">
        <v>62</v>
      </c>
      <c r="D8616" s="228" t="s">
        <v>205</v>
      </c>
      <c r="E8616" s="228">
        <v>65</v>
      </c>
      <c r="F8616" s="228">
        <v>72906</v>
      </c>
      <c r="G8616" s="228">
        <v>14019</v>
      </c>
      <c r="H8616" s="228">
        <v>31403</v>
      </c>
      <c r="I8616" s="228">
        <v>31383545.719999999</v>
      </c>
      <c r="J8616" s="228">
        <v>8280673.1100000003</v>
      </c>
      <c r="K8616" s="228">
        <v>8020083.7800000003</v>
      </c>
      <c r="L8616" s="228">
        <v>50632418.890000001</v>
      </c>
    </row>
    <row r="8617" spans="1:12">
      <c r="A8617" s="228">
        <v>2014</v>
      </c>
      <c r="B8617" s="228" t="s">
        <v>193</v>
      </c>
      <c r="C8617" s="228" t="s">
        <v>62</v>
      </c>
      <c r="D8617" s="228" t="s">
        <v>205</v>
      </c>
      <c r="E8617" s="228">
        <v>70</v>
      </c>
      <c r="F8617" s="228">
        <v>51441</v>
      </c>
      <c r="G8617" s="228">
        <v>13426</v>
      </c>
      <c r="H8617" s="228">
        <v>32076</v>
      </c>
      <c r="I8617" s="228">
        <v>30664979.84</v>
      </c>
      <c r="J8617" s="228">
        <v>7874692.0999999996</v>
      </c>
      <c r="K8617" s="228">
        <v>8145826.9000000004</v>
      </c>
      <c r="L8617" s="228">
        <v>48925980.299999997</v>
      </c>
    </row>
    <row r="8618" spans="1:12">
      <c r="A8618" s="228">
        <v>2014</v>
      </c>
      <c r="B8618" s="228" t="s">
        <v>193</v>
      </c>
      <c r="C8618" s="228" t="s">
        <v>62</v>
      </c>
      <c r="D8618" s="228" t="s">
        <v>205</v>
      </c>
      <c r="E8618" s="228">
        <v>75</v>
      </c>
      <c r="F8618" s="228">
        <v>35484</v>
      </c>
      <c r="G8618" s="228">
        <v>13042</v>
      </c>
      <c r="H8618" s="228">
        <v>35201</v>
      </c>
      <c r="I8618" s="228">
        <v>30006756.829999998</v>
      </c>
      <c r="J8618" s="228">
        <v>7272685.3300000001</v>
      </c>
      <c r="K8618" s="228">
        <v>7180259.9000000004</v>
      </c>
      <c r="L8618" s="228">
        <v>46303132.75</v>
      </c>
    </row>
    <row r="8619" spans="1:12">
      <c r="A8619" s="228">
        <v>2014</v>
      </c>
      <c r="B8619" s="228" t="s">
        <v>193</v>
      </c>
      <c r="C8619" s="228" t="s">
        <v>62</v>
      </c>
      <c r="D8619" s="228" t="s">
        <v>205</v>
      </c>
      <c r="E8619" s="228">
        <v>80</v>
      </c>
      <c r="F8619" s="228">
        <v>24868</v>
      </c>
      <c r="G8619" s="228">
        <v>10387</v>
      </c>
      <c r="H8619" s="228">
        <v>35252</v>
      </c>
      <c r="I8619" s="228">
        <v>27196444.879999999</v>
      </c>
      <c r="J8619" s="228">
        <v>5779381.8499999996</v>
      </c>
      <c r="K8619" s="228">
        <v>5640224.0499999998</v>
      </c>
      <c r="L8619" s="228">
        <v>40084306.710000001</v>
      </c>
    </row>
    <row r="8620" spans="1:12">
      <c r="A8620" s="228">
        <v>2014</v>
      </c>
      <c r="B8620" s="228" t="s">
        <v>193</v>
      </c>
      <c r="C8620" s="228" t="s">
        <v>62</v>
      </c>
      <c r="D8620" s="228" t="s">
        <v>205</v>
      </c>
      <c r="E8620" s="228">
        <v>85</v>
      </c>
      <c r="F8620" s="228">
        <v>14207</v>
      </c>
      <c r="G8620" s="228">
        <v>5668</v>
      </c>
      <c r="H8620" s="228">
        <v>24626</v>
      </c>
      <c r="I8620" s="228">
        <v>16729348.970000001</v>
      </c>
      <c r="J8620" s="228">
        <v>3125171.61</v>
      </c>
      <c r="K8620" s="228">
        <v>2437897.2000000002</v>
      </c>
      <c r="L8620" s="228">
        <v>23144343.780000001</v>
      </c>
    </row>
    <row r="8621" spans="1:12">
      <c r="A8621" s="228">
        <v>2014</v>
      </c>
      <c r="B8621" s="228" t="s">
        <v>193</v>
      </c>
      <c r="C8621" s="228" t="s">
        <v>62</v>
      </c>
      <c r="D8621" s="228" t="s">
        <v>205</v>
      </c>
      <c r="E8621" s="228">
        <v>90</v>
      </c>
      <c r="F8621" s="228">
        <v>3338</v>
      </c>
      <c r="G8621" s="228">
        <v>1123</v>
      </c>
      <c r="H8621" s="228">
        <v>6620</v>
      </c>
      <c r="I8621" s="228">
        <v>4120108.66</v>
      </c>
      <c r="J8621" s="228">
        <v>659405.69999999995</v>
      </c>
      <c r="K8621" s="228">
        <v>461243.8</v>
      </c>
      <c r="L8621" s="228">
        <v>5397505.5</v>
      </c>
    </row>
    <row r="8622" spans="1:12">
      <c r="A8622" s="228">
        <v>2014</v>
      </c>
      <c r="B8622" s="228" t="s">
        <v>193</v>
      </c>
      <c r="C8622" s="228" t="s">
        <v>62</v>
      </c>
      <c r="D8622" s="228" t="s">
        <v>205</v>
      </c>
      <c r="E8622" s="228">
        <v>95</v>
      </c>
      <c r="F8622" s="228">
        <v>610</v>
      </c>
      <c r="G8622" s="228">
        <v>201</v>
      </c>
      <c r="H8622" s="228">
        <v>1403</v>
      </c>
      <c r="I8622" s="228">
        <v>917767.75</v>
      </c>
      <c r="J8622" s="228">
        <v>123102.08</v>
      </c>
      <c r="K8622" s="228">
        <v>115306</v>
      </c>
      <c r="L8622" s="228">
        <v>1193229.1000000001</v>
      </c>
    </row>
    <row r="8623" spans="1:12">
      <c r="A8623" s="228">
        <v>2014</v>
      </c>
      <c r="B8623" s="228" t="s">
        <v>193</v>
      </c>
      <c r="C8623" s="228" t="s">
        <v>62</v>
      </c>
      <c r="D8623" s="228" t="s">
        <v>206</v>
      </c>
      <c r="E8623" s="228">
        <v>0</v>
      </c>
      <c r="F8623" s="228">
        <v>72096</v>
      </c>
      <c r="G8623" s="228">
        <v>2009</v>
      </c>
      <c r="H8623" s="228">
        <v>8088</v>
      </c>
      <c r="I8623" s="228">
        <v>4809914.12</v>
      </c>
      <c r="J8623" s="228">
        <v>747475.02</v>
      </c>
      <c r="K8623" s="228">
        <v>136979</v>
      </c>
      <c r="L8623" s="228">
        <v>6207646.9000000004</v>
      </c>
    </row>
    <row r="8624" spans="1:12">
      <c r="A8624" s="228">
        <v>2014</v>
      </c>
      <c r="B8624" s="228" t="s">
        <v>193</v>
      </c>
      <c r="C8624" s="228" t="s">
        <v>62</v>
      </c>
      <c r="D8624" s="228" t="s">
        <v>206</v>
      </c>
      <c r="E8624" s="228">
        <v>5</v>
      </c>
      <c r="F8624" s="228">
        <v>76844</v>
      </c>
      <c r="G8624" s="228">
        <v>1042</v>
      </c>
      <c r="H8624" s="228">
        <v>1414</v>
      </c>
      <c r="I8624" s="228">
        <v>1198033.82</v>
      </c>
      <c r="J8624" s="228">
        <v>344270.45</v>
      </c>
      <c r="K8624" s="228">
        <v>131501</v>
      </c>
      <c r="L8624" s="228">
        <v>1906492.61</v>
      </c>
    </row>
    <row r="8625" spans="1:12">
      <c r="A8625" s="228">
        <v>2014</v>
      </c>
      <c r="B8625" s="228" t="s">
        <v>193</v>
      </c>
      <c r="C8625" s="228" t="s">
        <v>62</v>
      </c>
      <c r="D8625" s="228" t="s">
        <v>206</v>
      </c>
      <c r="E8625" s="228">
        <v>10</v>
      </c>
      <c r="F8625" s="228">
        <v>72081</v>
      </c>
      <c r="G8625" s="228">
        <v>1091</v>
      </c>
      <c r="H8625" s="228">
        <v>1923</v>
      </c>
      <c r="I8625" s="228">
        <v>1551860.38</v>
      </c>
      <c r="J8625" s="228">
        <v>409052.86</v>
      </c>
      <c r="K8625" s="228">
        <v>341769</v>
      </c>
      <c r="L8625" s="228">
        <v>2502359.4500000002</v>
      </c>
    </row>
    <row r="8626" spans="1:12">
      <c r="A8626" s="228">
        <v>2014</v>
      </c>
      <c r="B8626" s="228" t="s">
        <v>193</v>
      </c>
      <c r="C8626" s="228" t="s">
        <v>62</v>
      </c>
      <c r="D8626" s="228" t="s">
        <v>206</v>
      </c>
      <c r="E8626" s="228">
        <v>15</v>
      </c>
      <c r="F8626" s="228">
        <v>73270</v>
      </c>
      <c r="G8626" s="228">
        <v>2787</v>
      </c>
      <c r="H8626" s="228">
        <v>6535</v>
      </c>
      <c r="I8626" s="228">
        <v>5000478.6500000004</v>
      </c>
      <c r="J8626" s="228">
        <v>1034765.64</v>
      </c>
      <c r="K8626" s="228">
        <v>462278.5</v>
      </c>
      <c r="L8626" s="228">
        <v>7174719.2800000003</v>
      </c>
    </row>
    <row r="8627" spans="1:12">
      <c r="A8627" s="228">
        <v>2014</v>
      </c>
      <c r="B8627" s="228" t="s">
        <v>193</v>
      </c>
      <c r="C8627" s="228" t="s">
        <v>62</v>
      </c>
      <c r="D8627" s="228" t="s">
        <v>206</v>
      </c>
      <c r="E8627" s="228">
        <v>20</v>
      </c>
      <c r="F8627" s="228">
        <v>67212</v>
      </c>
      <c r="G8627" s="228">
        <v>4020</v>
      </c>
      <c r="H8627" s="228">
        <v>8239</v>
      </c>
      <c r="I8627" s="228">
        <v>6260126.3499999996</v>
      </c>
      <c r="J8627" s="228">
        <v>1345515.59</v>
      </c>
      <c r="K8627" s="228">
        <v>481511</v>
      </c>
      <c r="L8627" s="228">
        <v>8846754.2699999996</v>
      </c>
    </row>
    <row r="8628" spans="1:12">
      <c r="A8628" s="228">
        <v>2014</v>
      </c>
      <c r="B8628" s="228" t="s">
        <v>193</v>
      </c>
      <c r="C8628" s="228" t="s">
        <v>62</v>
      </c>
      <c r="D8628" s="228" t="s">
        <v>206</v>
      </c>
      <c r="E8628" s="228">
        <v>25</v>
      </c>
      <c r="F8628" s="228">
        <v>67905</v>
      </c>
      <c r="G8628" s="228">
        <v>4663</v>
      </c>
      <c r="H8628" s="228">
        <v>12558</v>
      </c>
      <c r="I8628" s="228">
        <v>10954879.789999999</v>
      </c>
      <c r="J8628" s="228">
        <v>2589323.19</v>
      </c>
      <c r="K8628" s="228">
        <v>710047</v>
      </c>
      <c r="L8628" s="228">
        <v>15802162</v>
      </c>
    </row>
    <row r="8629" spans="1:12">
      <c r="A8629" s="228">
        <v>2014</v>
      </c>
      <c r="B8629" s="228" t="s">
        <v>193</v>
      </c>
      <c r="C8629" s="228" t="s">
        <v>62</v>
      </c>
      <c r="D8629" s="228" t="s">
        <v>206</v>
      </c>
      <c r="E8629" s="228">
        <v>30</v>
      </c>
      <c r="F8629" s="228">
        <v>100567</v>
      </c>
      <c r="G8629" s="228">
        <v>8762</v>
      </c>
      <c r="H8629" s="228">
        <v>22743</v>
      </c>
      <c r="I8629" s="228">
        <v>21942634.420000002</v>
      </c>
      <c r="J8629" s="228">
        <v>5686841.5099999998</v>
      </c>
      <c r="K8629" s="228">
        <v>972477.18</v>
      </c>
      <c r="L8629" s="228">
        <v>31804443.120000001</v>
      </c>
    </row>
    <row r="8630" spans="1:12">
      <c r="A8630" s="228">
        <v>2014</v>
      </c>
      <c r="B8630" s="228" t="s">
        <v>193</v>
      </c>
      <c r="C8630" s="228" t="s">
        <v>62</v>
      </c>
      <c r="D8630" s="228" t="s">
        <v>206</v>
      </c>
      <c r="E8630" s="228">
        <v>35</v>
      </c>
      <c r="F8630" s="228">
        <v>96874</v>
      </c>
      <c r="G8630" s="228">
        <v>9170</v>
      </c>
      <c r="H8630" s="228">
        <v>21892</v>
      </c>
      <c r="I8630" s="228">
        <v>20461079.84</v>
      </c>
      <c r="J8630" s="228">
        <v>5396077.5899999999</v>
      </c>
      <c r="K8630" s="228">
        <v>1425982</v>
      </c>
      <c r="L8630" s="228">
        <v>30521714.129999999</v>
      </c>
    </row>
    <row r="8631" spans="1:12">
      <c r="A8631" s="228">
        <v>2014</v>
      </c>
      <c r="B8631" s="228" t="s">
        <v>193</v>
      </c>
      <c r="C8631" s="228" t="s">
        <v>62</v>
      </c>
      <c r="D8631" s="228" t="s">
        <v>206</v>
      </c>
      <c r="E8631" s="228">
        <v>40</v>
      </c>
      <c r="F8631" s="228">
        <v>104289</v>
      </c>
      <c r="G8631" s="228">
        <v>8995</v>
      </c>
      <c r="H8631" s="228">
        <v>18354</v>
      </c>
      <c r="I8631" s="228">
        <v>15961040.23</v>
      </c>
      <c r="J8631" s="228">
        <v>4408625.6100000003</v>
      </c>
      <c r="K8631" s="228">
        <v>1887429</v>
      </c>
      <c r="L8631" s="228">
        <v>25282774.260000002</v>
      </c>
    </row>
    <row r="8632" spans="1:12">
      <c r="A8632" s="228">
        <v>2014</v>
      </c>
      <c r="B8632" s="228" t="s">
        <v>193</v>
      </c>
      <c r="C8632" s="228" t="s">
        <v>62</v>
      </c>
      <c r="D8632" s="228" t="s">
        <v>206</v>
      </c>
      <c r="E8632" s="228">
        <v>45</v>
      </c>
      <c r="F8632" s="228">
        <v>99111</v>
      </c>
      <c r="G8632" s="228">
        <v>8606</v>
      </c>
      <c r="H8632" s="228">
        <v>17228</v>
      </c>
      <c r="I8632" s="228">
        <v>14817928.279999999</v>
      </c>
      <c r="J8632" s="228">
        <v>4142129.54</v>
      </c>
      <c r="K8632" s="228">
        <v>2206065.25</v>
      </c>
      <c r="L8632" s="228">
        <v>23714623.600000001</v>
      </c>
    </row>
    <row r="8633" spans="1:12">
      <c r="A8633" s="228">
        <v>2014</v>
      </c>
      <c r="B8633" s="228" t="s">
        <v>193</v>
      </c>
      <c r="C8633" s="228" t="s">
        <v>62</v>
      </c>
      <c r="D8633" s="228" t="s">
        <v>206</v>
      </c>
      <c r="E8633" s="228">
        <v>50</v>
      </c>
      <c r="F8633" s="228">
        <v>101976</v>
      </c>
      <c r="G8633" s="228">
        <v>10390</v>
      </c>
      <c r="H8633" s="228">
        <v>21383</v>
      </c>
      <c r="I8633" s="228">
        <v>18386441.949999999</v>
      </c>
      <c r="J8633" s="228">
        <v>5056436.4800000004</v>
      </c>
      <c r="K8633" s="228">
        <v>3099952.2</v>
      </c>
      <c r="L8633" s="228">
        <v>29471219.190000001</v>
      </c>
    </row>
    <row r="8634" spans="1:12">
      <c r="A8634" s="228">
        <v>2014</v>
      </c>
      <c r="B8634" s="228" t="s">
        <v>193</v>
      </c>
      <c r="C8634" s="228" t="s">
        <v>62</v>
      </c>
      <c r="D8634" s="228" t="s">
        <v>206</v>
      </c>
      <c r="E8634" s="228">
        <v>55</v>
      </c>
      <c r="F8634" s="228">
        <v>98597</v>
      </c>
      <c r="G8634" s="228">
        <v>11481</v>
      </c>
      <c r="H8634" s="228">
        <v>23464</v>
      </c>
      <c r="I8634" s="228">
        <v>20578748.420000002</v>
      </c>
      <c r="J8634" s="228">
        <v>5655788.9000000004</v>
      </c>
      <c r="K8634" s="228">
        <v>3802078.27</v>
      </c>
      <c r="L8634" s="228">
        <v>32863143.030000001</v>
      </c>
    </row>
    <row r="8635" spans="1:12">
      <c r="A8635" s="228">
        <v>2014</v>
      </c>
      <c r="B8635" s="228" t="s">
        <v>193</v>
      </c>
      <c r="C8635" s="228" t="s">
        <v>62</v>
      </c>
      <c r="D8635" s="228" t="s">
        <v>206</v>
      </c>
      <c r="E8635" s="228">
        <v>60</v>
      </c>
      <c r="F8635" s="228">
        <v>91317</v>
      </c>
      <c r="G8635" s="228">
        <v>13311</v>
      </c>
      <c r="H8635" s="228">
        <v>28088</v>
      </c>
      <c r="I8635" s="228">
        <v>24918065.800000001</v>
      </c>
      <c r="J8635" s="228">
        <v>6943749.8700000001</v>
      </c>
      <c r="K8635" s="228">
        <v>6129102.5800000001</v>
      </c>
      <c r="L8635" s="228">
        <v>40830006.5</v>
      </c>
    </row>
    <row r="8636" spans="1:12">
      <c r="A8636" s="228">
        <v>2014</v>
      </c>
      <c r="B8636" s="228" t="s">
        <v>193</v>
      </c>
      <c r="C8636" s="228" t="s">
        <v>62</v>
      </c>
      <c r="D8636" s="228" t="s">
        <v>206</v>
      </c>
      <c r="E8636" s="228">
        <v>65</v>
      </c>
      <c r="F8636" s="228">
        <v>79052</v>
      </c>
      <c r="G8636" s="228">
        <v>14646</v>
      </c>
      <c r="H8636" s="228">
        <v>35142</v>
      </c>
      <c r="I8636" s="228">
        <v>31847702.780000001</v>
      </c>
      <c r="J8636" s="228">
        <v>8016610.6500000004</v>
      </c>
      <c r="K8636" s="228">
        <v>7826360.9500000002</v>
      </c>
      <c r="L8636" s="228">
        <v>50579370.729999997</v>
      </c>
    </row>
    <row r="8637" spans="1:12">
      <c r="A8637" s="228">
        <v>2014</v>
      </c>
      <c r="B8637" s="228" t="s">
        <v>193</v>
      </c>
      <c r="C8637" s="228" t="s">
        <v>62</v>
      </c>
      <c r="D8637" s="228" t="s">
        <v>206</v>
      </c>
      <c r="E8637" s="228">
        <v>70</v>
      </c>
      <c r="F8637" s="228">
        <v>54419</v>
      </c>
      <c r="G8637" s="228">
        <v>12461</v>
      </c>
      <c r="H8637" s="228">
        <v>33449</v>
      </c>
      <c r="I8637" s="228">
        <v>29882686.690000001</v>
      </c>
      <c r="J8637" s="228">
        <v>7371130.25</v>
      </c>
      <c r="K8637" s="228">
        <v>7379776.3499999996</v>
      </c>
      <c r="L8637" s="228">
        <v>46781503.450000003</v>
      </c>
    </row>
    <row r="8638" spans="1:12">
      <c r="A8638" s="228">
        <v>2014</v>
      </c>
      <c r="B8638" s="228" t="s">
        <v>193</v>
      </c>
      <c r="C8638" s="228" t="s">
        <v>62</v>
      </c>
      <c r="D8638" s="228" t="s">
        <v>206</v>
      </c>
      <c r="E8638" s="228">
        <v>75</v>
      </c>
      <c r="F8638" s="228">
        <v>40497</v>
      </c>
      <c r="G8638" s="228">
        <v>11658</v>
      </c>
      <c r="H8638" s="228">
        <v>37339</v>
      </c>
      <c r="I8638" s="228">
        <v>29708238.050000001</v>
      </c>
      <c r="J8638" s="228">
        <v>6537750.9000000004</v>
      </c>
      <c r="K8638" s="228">
        <v>7166052.3099999996</v>
      </c>
      <c r="L8638" s="228">
        <v>45256816.130000003</v>
      </c>
    </row>
    <row r="8639" spans="1:12">
      <c r="A8639" s="228">
        <v>2014</v>
      </c>
      <c r="B8639" s="228" t="s">
        <v>193</v>
      </c>
      <c r="C8639" s="228" t="s">
        <v>62</v>
      </c>
      <c r="D8639" s="228" t="s">
        <v>206</v>
      </c>
      <c r="E8639" s="228">
        <v>80</v>
      </c>
      <c r="F8639" s="228">
        <v>31204</v>
      </c>
      <c r="G8639" s="228">
        <v>9392</v>
      </c>
      <c r="H8639" s="228">
        <v>40653</v>
      </c>
      <c r="I8639" s="228">
        <v>29522502.710000001</v>
      </c>
      <c r="J8639" s="228">
        <v>5397362.29</v>
      </c>
      <c r="K8639" s="228">
        <v>4803635.55</v>
      </c>
      <c r="L8639" s="228">
        <v>41161821.060000002</v>
      </c>
    </row>
    <row r="8640" spans="1:12">
      <c r="A8640" s="228">
        <v>2014</v>
      </c>
      <c r="B8640" s="228" t="s">
        <v>193</v>
      </c>
      <c r="C8640" s="228" t="s">
        <v>62</v>
      </c>
      <c r="D8640" s="228" t="s">
        <v>206</v>
      </c>
      <c r="E8640" s="228">
        <v>85</v>
      </c>
      <c r="F8640" s="228">
        <v>20541</v>
      </c>
      <c r="G8640" s="228">
        <v>5462</v>
      </c>
      <c r="H8640" s="228">
        <v>30601</v>
      </c>
      <c r="I8640" s="228">
        <v>20344043.41</v>
      </c>
      <c r="J8640" s="228">
        <v>3374419.71</v>
      </c>
      <c r="K8640" s="228">
        <v>2451743.7000000002</v>
      </c>
      <c r="L8640" s="228">
        <v>26952115.760000002</v>
      </c>
    </row>
    <row r="8641" spans="1:12">
      <c r="A8641" s="228">
        <v>2014</v>
      </c>
      <c r="B8641" s="228" t="s">
        <v>193</v>
      </c>
      <c r="C8641" s="228" t="s">
        <v>62</v>
      </c>
      <c r="D8641" s="228" t="s">
        <v>206</v>
      </c>
      <c r="E8641" s="228">
        <v>90</v>
      </c>
      <c r="F8641" s="228">
        <v>8598</v>
      </c>
      <c r="G8641" s="228">
        <v>1915</v>
      </c>
      <c r="H8641" s="228">
        <v>14729</v>
      </c>
      <c r="I8641" s="228">
        <v>8753245.6199999992</v>
      </c>
      <c r="J8641" s="228">
        <v>1214737.05</v>
      </c>
      <c r="K8641" s="228">
        <v>608578</v>
      </c>
      <c r="L8641" s="228">
        <v>10880071.76</v>
      </c>
    </row>
    <row r="8642" spans="1:12">
      <c r="A8642" s="228">
        <v>2014</v>
      </c>
      <c r="B8642" s="228" t="s">
        <v>193</v>
      </c>
      <c r="C8642" s="228" t="s">
        <v>62</v>
      </c>
      <c r="D8642" s="228" t="s">
        <v>206</v>
      </c>
      <c r="E8642" s="228">
        <v>95</v>
      </c>
      <c r="F8642" s="228">
        <v>2323</v>
      </c>
      <c r="G8642" s="228">
        <v>547</v>
      </c>
      <c r="H8642" s="228">
        <v>4147</v>
      </c>
      <c r="I8642" s="228">
        <v>2385510.63</v>
      </c>
      <c r="J8642" s="228">
        <v>292035.3</v>
      </c>
      <c r="K8642" s="228">
        <v>120573</v>
      </c>
      <c r="L8642" s="228">
        <v>2866334.86</v>
      </c>
    </row>
    <row r="8643" spans="1:12">
      <c r="A8643" s="228">
        <v>2014</v>
      </c>
      <c r="B8643" s="228" t="s">
        <v>193</v>
      </c>
      <c r="C8643" s="228" t="s">
        <v>63</v>
      </c>
      <c r="D8643" s="228" t="s">
        <v>205</v>
      </c>
      <c r="E8643" s="228">
        <v>0</v>
      </c>
      <c r="F8643" s="228">
        <v>63704</v>
      </c>
      <c r="G8643" s="228">
        <v>2756</v>
      </c>
      <c r="H8643" s="228">
        <v>7773</v>
      </c>
      <c r="I8643" s="228">
        <v>6165138.0300000003</v>
      </c>
      <c r="J8643" s="228">
        <v>808073.7</v>
      </c>
      <c r="K8643" s="228">
        <v>61635</v>
      </c>
      <c r="L8643" s="228">
        <v>7514066.4900000002</v>
      </c>
    </row>
    <row r="8644" spans="1:12">
      <c r="A8644" s="228">
        <v>2014</v>
      </c>
      <c r="B8644" s="228" t="s">
        <v>193</v>
      </c>
      <c r="C8644" s="228" t="s">
        <v>63</v>
      </c>
      <c r="D8644" s="228" t="s">
        <v>205</v>
      </c>
      <c r="E8644" s="228">
        <v>5</v>
      </c>
      <c r="F8644" s="228">
        <v>71945</v>
      </c>
      <c r="G8644" s="228">
        <v>1334</v>
      </c>
      <c r="H8644" s="228">
        <v>2058</v>
      </c>
      <c r="I8644" s="228">
        <v>1581404.17</v>
      </c>
      <c r="J8644" s="228">
        <v>373757.15</v>
      </c>
      <c r="K8644" s="228">
        <v>164701</v>
      </c>
      <c r="L8644" s="228">
        <v>2349118.48</v>
      </c>
    </row>
    <row r="8645" spans="1:12">
      <c r="A8645" s="228">
        <v>2014</v>
      </c>
      <c r="B8645" s="228" t="s">
        <v>193</v>
      </c>
      <c r="C8645" s="228" t="s">
        <v>63</v>
      </c>
      <c r="D8645" s="228" t="s">
        <v>205</v>
      </c>
      <c r="E8645" s="228">
        <v>10</v>
      </c>
      <c r="F8645" s="228">
        <v>69141</v>
      </c>
      <c r="G8645" s="228">
        <v>1170</v>
      </c>
      <c r="H8645" s="228">
        <v>2019</v>
      </c>
      <c r="I8645" s="228">
        <v>1594046.74</v>
      </c>
      <c r="J8645" s="228">
        <v>353753.51</v>
      </c>
      <c r="K8645" s="228">
        <v>386146</v>
      </c>
      <c r="L8645" s="228">
        <v>2582814.58</v>
      </c>
    </row>
    <row r="8646" spans="1:12">
      <c r="A8646" s="228">
        <v>2014</v>
      </c>
      <c r="B8646" s="228" t="s">
        <v>193</v>
      </c>
      <c r="C8646" s="228" t="s">
        <v>63</v>
      </c>
      <c r="D8646" s="228" t="s">
        <v>205</v>
      </c>
      <c r="E8646" s="228">
        <v>15</v>
      </c>
      <c r="F8646" s="228">
        <v>68772</v>
      </c>
      <c r="G8646" s="228">
        <v>1655</v>
      </c>
      <c r="H8646" s="228">
        <v>3091</v>
      </c>
      <c r="I8646" s="228">
        <v>2801912.02</v>
      </c>
      <c r="J8646" s="228">
        <v>580987.87</v>
      </c>
      <c r="K8646" s="228">
        <v>632194.19999999995</v>
      </c>
      <c r="L8646" s="228">
        <v>4660514.3600000003</v>
      </c>
    </row>
    <row r="8647" spans="1:12">
      <c r="A8647" s="228">
        <v>2014</v>
      </c>
      <c r="B8647" s="228" t="s">
        <v>193</v>
      </c>
      <c r="C8647" s="228" t="s">
        <v>63</v>
      </c>
      <c r="D8647" s="228" t="s">
        <v>205</v>
      </c>
      <c r="E8647" s="228">
        <v>20</v>
      </c>
      <c r="F8647" s="228">
        <v>53314</v>
      </c>
      <c r="G8647" s="228">
        <v>1594</v>
      </c>
      <c r="H8647" s="228">
        <v>3167</v>
      </c>
      <c r="I8647" s="228">
        <v>2865359.82</v>
      </c>
      <c r="J8647" s="228">
        <v>613352.35</v>
      </c>
      <c r="K8647" s="228">
        <v>383087.6</v>
      </c>
      <c r="L8647" s="228">
        <v>4509148.41</v>
      </c>
    </row>
    <row r="8648" spans="1:12">
      <c r="A8648" s="228">
        <v>2014</v>
      </c>
      <c r="B8648" s="228" t="s">
        <v>193</v>
      </c>
      <c r="C8648" s="228" t="s">
        <v>63</v>
      </c>
      <c r="D8648" s="228" t="s">
        <v>205</v>
      </c>
      <c r="E8648" s="228">
        <v>25</v>
      </c>
      <c r="F8648" s="228">
        <v>47464</v>
      </c>
      <c r="G8648" s="228">
        <v>1296</v>
      </c>
      <c r="H8648" s="228">
        <v>2823</v>
      </c>
      <c r="I8648" s="228">
        <v>2487609.81</v>
      </c>
      <c r="J8648" s="228">
        <v>577709.14</v>
      </c>
      <c r="K8648" s="228">
        <v>480708</v>
      </c>
      <c r="L8648" s="228">
        <v>4322549.32</v>
      </c>
    </row>
    <row r="8649" spans="1:12">
      <c r="A8649" s="228">
        <v>2014</v>
      </c>
      <c r="B8649" s="228" t="s">
        <v>193</v>
      </c>
      <c r="C8649" s="228" t="s">
        <v>63</v>
      </c>
      <c r="D8649" s="228" t="s">
        <v>205</v>
      </c>
      <c r="E8649" s="228">
        <v>30</v>
      </c>
      <c r="F8649" s="228">
        <v>69435</v>
      </c>
      <c r="G8649" s="228">
        <v>1968</v>
      </c>
      <c r="H8649" s="228">
        <v>4276</v>
      </c>
      <c r="I8649" s="228">
        <v>3419394.11</v>
      </c>
      <c r="J8649" s="228">
        <v>817406.2</v>
      </c>
      <c r="K8649" s="228">
        <v>599994</v>
      </c>
      <c r="L8649" s="228">
        <v>5883693.5300000003</v>
      </c>
    </row>
    <row r="8650" spans="1:12">
      <c r="A8650" s="228">
        <v>2014</v>
      </c>
      <c r="B8650" s="228" t="s">
        <v>193</v>
      </c>
      <c r="C8650" s="228" t="s">
        <v>63</v>
      </c>
      <c r="D8650" s="228" t="s">
        <v>205</v>
      </c>
      <c r="E8650" s="228">
        <v>35</v>
      </c>
      <c r="F8650" s="228">
        <v>69645</v>
      </c>
      <c r="G8650" s="228">
        <v>2526</v>
      </c>
      <c r="H8650" s="228">
        <v>5119</v>
      </c>
      <c r="I8650" s="228">
        <v>4228649.2</v>
      </c>
      <c r="J8650" s="228">
        <v>1005970.9</v>
      </c>
      <c r="K8650" s="228">
        <v>1148692.74</v>
      </c>
      <c r="L8650" s="228">
        <v>7766289.1399999997</v>
      </c>
    </row>
    <row r="8651" spans="1:12">
      <c r="A8651" s="228">
        <v>2014</v>
      </c>
      <c r="B8651" s="228" t="s">
        <v>193</v>
      </c>
      <c r="C8651" s="228" t="s">
        <v>63</v>
      </c>
      <c r="D8651" s="228" t="s">
        <v>205</v>
      </c>
      <c r="E8651" s="228">
        <v>40</v>
      </c>
      <c r="F8651" s="228">
        <v>77992</v>
      </c>
      <c r="G8651" s="228">
        <v>3554</v>
      </c>
      <c r="H8651" s="228">
        <v>7062</v>
      </c>
      <c r="I8651" s="228">
        <v>5997008.3300000001</v>
      </c>
      <c r="J8651" s="228">
        <v>1548575.1</v>
      </c>
      <c r="K8651" s="228">
        <v>1681806.2</v>
      </c>
      <c r="L8651" s="228">
        <v>10957389.109999999</v>
      </c>
    </row>
    <row r="8652" spans="1:12">
      <c r="A8652" s="228">
        <v>2014</v>
      </c>
      <c r="B8652" s="228" t="s">
        <v>193</v>
      </c>
      <c r="C8652" s="228" t="s">
        <v>63</v>
      </c>
      <c r="D8652" s="228" t="s">
        <v>205</v>
      </c>
      <c r="E8652" s="228">
        <v>45</v>
      </c>
      <c r="F8652" s="228">
        <v>73199</v>
      </c>
      <c r="G8652" s="228">
        <v>4160</v>
      </c>
      <c r="H8652" s="228">
        <v>8764</v>
      </c>
      <c r="I8652" s="228">
        <v>7953096.6799999997</v>
      </c>
      <c r="J8652" s="228">
        <v>1992429.42</v>
      </c>
      <c r="K8652" s="228">
        <v>1935263.5</v>
      </c>
      <c r="L8652" s="228">
        <v>13876793.210000001</v>
      </c>
    </row>
    <row r="8653" spans="1:12">
      <c r="A8653" s="228">
        <v>2014</v>
      </c>
      <c r="B8653" s="228" t="s">
        <v>193</v>
      </c>
      <c r="C8653" s="228" t="s">
        <v>63</v>
      </c>
      <c r="D8653" s="228" t="s">
        <v>205</v>
      </c>
      <c r="E8653" s="228">
        <v>50</v>
      </c>
      <c r="F8653" s="228">
        <v>78215</v>
      </c>
      <c r="G8653" s="228">
        <v>6438</v>
      </c>
      <c r="H8653" s="228">
        <v>12818</v>
      </c>
      <c r="I8653" s="228">
        <v>11314514.890000001</v>
      </c>
      <c r="J8653" s="228">
        <v>2926564.88</v>
      </c>
      <c r="K8653" s="228">
        <v>2896795.65</v>
      </c>
      <c r="L8653" s="228">
        <v>19703840.23</v>
      </c>
    </row>
    <row r="8654" spans="1:12">
      <c r="A8654" s="228">
        <v>2014</v>
      </c>
      <c r="B8654" s="228" t="s">
        <v>193</v>
      </c>
      <c r="C8654" s="228" t="s">
        <v>63</v>
      </c>
      <c r="D8654" s="228" t="s">
        <v>205</v>
      </c>
      <c r="E8654" s="228">
        <v>55</v>
      </c>
      <c r="F8654" s="228">
        <v>73121</v>
      </c>
      <c r="G8654" s="228">
        <v>7638</v>
      </c>
      <c r="H8654" s="228">
        <v>15775</v>
      </c>
      <c r="I8654" s="228">
        <v>14732330.1</v>
      </c>
      <c r="J8654" s="228">
        <v>3910810.26</v>
      </c>
      <c r="K8654" s="228">
        <v>4221164.33</v>
      </c>
      <c r="L8654" s="228">
        <v>26059286.890000001</v>
      </c>
    </row>
    <row r="8655" spans="1:12">
      <c r="A8655" s="228">
        <v>2014</v>
      </c>
      <c r="B8655" s="228" t="s">
        <v>193</v>
      </c>
      <c r="C8655" s="228" t="s">
        <v>63</v>
      </c>
      <c r="D8655" s="228" t="s">
        <v>205</v>
      </c>
      <c r="E8655" s="228">
        <v>60</v>
      </c>
      <c r="F8655" s="228">
        <v>68690</v>
      </c>
      <c r="G8655" s="228">
        <v>10702</v>
      </c>
      <c r="H8655" s="228">
        <v>23129</v>
      </c>
      <c r="I8655" s="228">
        <v>21570795.809999999</v>
      </c>
      <c r="J8655" s="228">
        <v>5299636.1100000003</v>
      </c>
      <c r="K8655" s="228">
        <v>6222961.2000000002</v>
      </c>
      <c r="L8655" s="228">
        <v>37152044.93</v>
      </c>
    </row>
    <row r="8656" spans="1:12">
      <c r="A8656" s="228">
        <v>2014</v>
      </c>
      <c r="B8656" s="228" t="s">
        <v>193</v>
      </c>
      <c r="C8656" s="228" t="s">
        <v>63</v>
      </c>
      <c r="D8656" s="228" t="s">
        <v>205</v>
      </c>
      <c r="E8656" s="228">
        <v>65</v>
      </c>
      <c r="F8656" s="228">
        <v>59837</v>
      </c>
      <c r="G8656" s="228">
        <v>12385</v>
      </c>
      <c r="H8656" s="228">
        <v>28834</v>
      </c>
      <c r="I8656" s="228">
        <v>27064330.09</v>
      </c>
      <c r="J8656" s="228">
        <v>6474217.9000000004</v>
      </c>
      <c r="K8656" s="228">
        <v>7232882.1500000004</v>
      </c>
      <c r="L8656" s="228">
        <v>45135081.740000002</v>
      </c>
    </row>
    <row r="8657" spans="1:12">
      <c r="A8657" s="228">
        <v>2014</v>
      </c>
      <c r="B8657" s="228" t="s">
        <v>193</v>
      </c>
      <c r="C8657" s="228" t="s">
        <v>63</v>
      </c>
      <c r="D8657" s="228" t="s">
        <v>205</v>
      </c>
      <c r="E8657" s="228">
        <v>70</v>
      </c>
      <c r="F8657" s="228">
        <v>41061</v>
      </c>
      <c r="G8657" s="228">
        <v>11154</v>
      </c>
      <c r="H8657" s="228">
        <v>28602</v>
      </c>
      <c r="I8657" s="228">
        <v>25697256.010000002</v>
      </c>
      <c r="J8657" s="228">
        <v>6144160.7999999998</v>
      </c>
      <c r="K8657" s="228">
        <v>6870482.5999999996</v>
      </c>
      <c r="L8657" s="228">
        <v>41898804.979999997</v>
      </c>
    </row>
    <row r="8658" spans="1:12">
      <c r="A8658" s="228">
        <v>2014</v>
      </c>
      <c r="B8658" s="228" t="s">
        <v>193</v>
      </c>
      <c r="C8658" s="228" t="s">
        <v>63</v>
      </c>
      <c r="D8658" s="228" t="s">
        <v>205</v>
      </c>
      <c r="E8658" s="228">
        <v>75</v>
      </c>
      <c r="F8658" s="228">
        <v>27630</v>
      </c>
      <c r="G8658" s="228">
        <v>10209</v>
      </c>
      <c r="H8658" s="228">
        <v>28027</v>
      </c>
      <c r="I8658" s="228">
        <v>23658394.34</v>
      </c>
      <c r="J8658" s="228">
        <v>5154220.49</v>
      </c>
      <c r="K8658" s="228">
        <v>6230127.4500000002</v>
      </c>
      <c r="L8658" s="228">
        <v>37257863.880000003</v>
      </c>
    </row>
    <row r="8659" spans="1:12">
      <c r="A8659" s="228">
        <v>2014</v>
      </c>
      <c r="B8659" s="228" t="s">
        <v>193</v>
      </c>
      <c r="C8659" s="228" t="s">
        <v>63</v>
      </c>
      <c r="D8659" s="228" t="s">
        <v>205</v>
      </c>
      <c r="E8659" s="228">
        <v>80</v>
      </c>
      <c r="F8659" s="228">
        <v>17654</v>
      </c>
      <c r="G8659" s="228">
        <v>7907</v>
      </c>
      <c r="H8659" s="228">
        <v>25617</v>
      </c>
      <c r="I8659" s="228">
        <v>19482390.600000001</v>
      </c>
      <c r="J8659" s="228">
        <v>3836996.37</v>
      </c>
      <c r="K8659" s="228">
        <v>4032925</v>
      </c>
      <c r="L8659" s="228">
        <v>28909504.149999999</v>
      </c>
    </row>
    <row r="8660" spans="1:12">
      <c r="A8660" s="228">
        <v>2014</v>
      </c>
      <c r="B8660" s="228" t="s">
        <v>193</v>
      </c>
      <c r="C8660" s="228" t="s">
        <v>63</v>
      </c>
      <c r="D8660" s="228" t="s">
        <v>205</v>
      </c>
      <c r="E8660" s="228">
        <v>85</v>
      </c>
      <c r="F8660" s="228">
        <v>9225</v>
      </c>
      <c r="G8660" s="228">
        <v>3882</v>
      </c>
      <c r="H8660" s="228">
        <v>14728</v>
      </c>
      <c r="I8660" s="228">
        <v>9497317.8100000005</v>
      </c>
      <c r="J8660" s="228">
        <v>1650862.77</v>
      </c>
      <c r="K8660" s="228">
        <v>1251420</v>
      </c>
      <c r="L8660" s="228">
        <v>13082039.560000001</v>
      </c>
    </row>
    <row r="8661" spans="1:12">
      <c r="A8661" s="228">
        <v>2014</v>
      </c>
      <c r="B8661" s="228" t="s">
        <v>193</v>
      </c>
      <c r="C8661" s="228" t="s">
        <v>63</v>
      </c>
      <c r="D8661" s="228" t="s">
        <v>205</v>
      </c>
      <c r="E8661" s="228">
        <v>90</v>
      </c>
      <c r="F8661" s="228">
        <v>1880</v>
      </c>
      <c r="G8661" s="228">
        <v>614</v>
      </c>
      <c r="H8661" s="228">
        <v>3938</v>
      </c>
      <c r="I8661" s="228">
        <v>2370717.9300000002</v>
      </c>
      <c r="J8661" s="228">
        <v>341130.51</v>
      </c>
      <c r="K8661" s="228">
        <v>156706</v>
      </c>
      <c r="L8661" s="228">
        <v>3056719.11</v>
      </c>
    </row>
    <row r="8662" spans="1:12">
      <c r="A8662" s="228">
        <v>2014</v>
      </c>
      <c r="B8662" s="228" t="s">
        <v>193</v>
      </c>
      <c r="C8662" s="228" t="s">
        <v>63</v>
      </c>
      <c r="D8662" s="228" t="s">
        <v>205</v>
      </c>
      <c r="E8662" s="228">
        <v>95</v>
      </c>
      <c r="F8662" s="228">
        <v>358</v>
      </c>
      <c r="G8662" s="228">
        <v>101</v>
      </c>
      <c r="H8662" s="228">
        <v>742</v>
      </c>
      <c r="I8662" s="228">
        <v>421955.9</v>
      </c>
      <c r="J8662" s="228">
        <v>47316.61</v>
      </c>
      <c r="K8662" s="228">
        <v>48288</v>
      </c>
      <c r="L8662" s="228">
        <v>542391.99</v>
      </c>
    </row>
    <row r="8663" spans="1:12">
      <c r="A8663" s="228">
        <v>2014</v>
      </c>
      <c r="B8663" s="228" t="s">
        <v>193</v>
      </c>
      <c r="C8663" s="228" t="s">
        <v>63</v>
      </c>
      <c r="D8663" s="228" t="s">
        <v>206</v>
      </c>
      <c r="E8663" s="228">
        <v>0</v>
      </c>
      <c r="F8663" s="228">
        <v>59762</v>
      </c>
      <c r="G8663" s="228">
        <v>1890</v>
      </c>
      <c r="H8663" s="228">
        <v>6179</v>
      </c>
      <c r="I8663" s="228">
        <v>4679735.63</v>
      </c>
      <c r="J8663" s="228">
        <v>506197.81</v>
      </c>
      <c r="K8663" s="228">
        <v>47571</v>
      </c>
      <c r="L8663" s="228">
        <v>5555181.6799999997</v>
      </c>
    </row>
    <row r="8664" spans="1:12">
      <c r="A8664" s="228">
        <v>2014</v>
      </c>
      <c r="B8664" s="228" t="s">
        <v>193</v>
      </c>
      <c r="C8664" s="228" t="s">
        <v>63</v>
      </c>
      <c r="D8664" s="228" t="s">
        <v>206</v>
      </c>
      <c r="E8664" s="228">
        <v>5</v>
      </c>
      <c r="F8664" s="228">
        <v>67567</v>
      </c>
      <c r="G8664" s="228">
        <v>1083</v>
      </c>
      <c r="H8664" s="228">
        <v>1505</v>
      </c>
      <c r="I8664" s="228">
        <v>1251643.68</v>
      </c>
      <c r="J8664" s="228">
        <v>290323.81</v>
      </c>
      <c r="K8664" s="228">
        <v>126480</v>
      </c>
      <c r="L8664" s="228">
        <v>1893913.26</v>
      </c>
    </row>
    <row r="8665" spans="1:12">
      <c r="A8665" s="228">
        <v>2014</v>
      </c>
      <c r="B8665" s="228" t="s">
        <v>193</v>
      </c>
      <c r="C8665" s="228" t="s">
        <v>63</v>
      </c>
      <c r="D8665" s="228" t="s">
        <v>206</v>
      </c>
      <c r="E8665" s="228">
        <v>10</v>
      </c>
      <c r="F8665" s="228">
        <v>65296</v>
      </c>
      <c r="G8665" s="228">
        <v>975</v>
      </c>
      <c r="H8665" s="228">
        <v>1886</v>
      </c>
      <c r="I8665" s="228">
        <v>1420879.51</v>
      </c>
      <c r="J8665" s="228">
        <v>282359.65000000002</v>
      </c>
      <c r="K8665" s="228">
        <v>317665</v>
      </c>
      <c r="L8665" s="228">
        <v>2263957.2000000002</v>
      </c>
    </row>
    <row r="8666" spans="1:12">
      <c r="A8666" s="228">
        <v>2014</v>
      </c>
      <c r="B8666" s="228" t="s">
        <v>193</v>
      </c>
      <c r="C8666" s="228" t="s">
        <v>63</v>
      </c>
      <c r="D8666" s="228" t="s">
        <v>206</v>
      </c>
      <c r="E8666" s="228">
        <v>15</v>
      </c>
      <c r="F8666" s="228">
        <v>65892</v>
      </c>
      <c r="G8666" s="228">
        <v>2306</v>
      </c>
      <c r="H8666" s="228">
        <v>5535</v>
      </c>
      <c r="I8666" s="228">
        <v>3975517.59</v>
      </c>
      <c r="J8666" s="228">
        <v>706539.48</v>
      </c>
      <c r="K8666" s="228">
        <v>412231</v>
      </c>
      <c r="L8666" s="228">
        <v>5765981.3399999999</v>
      </c>
    </row>
    <row r="8667" spans="1:12">
      <c r="A8667" s="228">
        <v>2014</v>
      </c>
      <c r="B8667" s="228" t="s">
        <v>193</v>
      </c>
      <c r="C8667" s="228" t="s">
        <v>63</v>
      </c>
      <c r="D8667" s="228" t="s">
        <v>206</v>
      </c>
      <c r="E8667" s="228">
        <v>20</v>
      </c>
      <c r="F8667" s="228">
        <v>55829</v>
      </c>
      <c r="G8667" s="228">
        <v>3070</v>
      </c>
      <c r="H8667" s="228">
        <v>7740</v>
      </c>
      <c r="I8667" s="228">
        <v>6146769.8399999999</v>
      </c>
      <c r="J8667" s="228">
        <v>1247791.54</v>
      </c>
      <c r="K8667" s="228">
        <v>540073.80000000005</v>
      </c>
      <c r="L8667" s="228">
        <v>8993342.9700000007</v>
      </c>
    </row>
    <row r="8668" spans="1:12">
      <c r="A8668" s="228">
        <v>2014</v>
      </c>
      <c r="B8668" s="228" t="s">
        <v>193</v>
      </c>
      <c r="C8668" s="228" t="s">
        <v>63</v>
      </c>
      <c r="D8668" s="228" t="s">
        <v>206</v>
      </c>
      <c r="E8668" s="228">
        <v>25</v>
      </c>
      <c r="F8668" s="228">
        <v>56485</v>
      </c>
      <c r="G8668" s="228">
        <v>3993</v>
      </c>
      <c r="H8668" s="228">
        <v>12749</v>
      </c>
      <c r="I8668" s="228">
        <v>10072916.66</v>
      </c>
      <c r="J8668" s="228">
        <v>2525092.1</v>
      </c>
      <c r="K8668" s="228">
        <v>583355</v>
      </c>
      <c r="L8668" s="228">
        <v>15296295.380000001</v>
      </c>
    </row>
    <row r="8669" spans="1:12">
      <c r="A8669" s="228">
        <v>2014</v>
      </c>
      <c r="B8669" s="228" t="s">
        <v>193</v>
      </c>
      <c r="C8669" s="228" t="s">
        <v>63</v>
      </c>
      <c r="D8669" s="228" t="s">
        <v>206</v>
      </c>
      <c r="E8669" s="228">
        <v>30</v>
      </c>
      <c r="F8669" s="228">
        <v>77172</v>
      </c>
      <c r="G8669" s="228">
        <v>6633</v>
      </c>
      <c r="H8669" s="228">
        <v>20637</v>
      </c>
      <c r="I8669" s="228">
        <v>17622129.91</v>
      </c>
      <c r="J8669" s="228">
        <v>4432727.79</v>
      </c>
      <c r="K8669" s="228">
        <v>918326.65</v>
      </c>
      <c r="L8669" s="228">
        <v>25993655.780000001</v>
      </c>
    </row>
    <row r="8670" spans="1:12">
      <c r="A8670" s="228">
        <v>2014</v>
      </c>
      <c r="B8670" s="228" t="s">
        <v>193</v>
      </c>
      <c r="C8670" s="228" t="s">
        <v>63</v>
      </c>
      <c r="D8670" s="228" t="s">
        <v>206</v>
      </c>
      <c r="E8670" s="228">
        <v>35</v>
      </c>
      <c r="F8670" s="228">
        <v>76433</v>
      </c>
      <c r="G8670" s="228">
        <v>6494</v>
      </c>
      <c r="H8670" s="228">
        <v>17360</v>
      </c>
      <c r="I8670" s="228">
        <v>14759280.369999999</v>
      </c>
      <c r="J8670" s="228">
        <v>3535519.02</v>
      </c>
      <c r="K8670" s="228">
        <v>1416368.74</v>
      </c>
      <c r="L8670" s="228">
        <v>22781113.289999999</v>
      </c>
    </row>
    <row r="8671" spans="1:12">
      <c r="A8671" s="228">
        <v>2014</v>
      </c>
      <c r="B8671" s="228" t="s">
        <v>193</v>
      </c>
      <c r="C8671" s="228" t="s">
        <v>63</v>
      </c>
      <c r="D8671" s="228" t="s">
        <v>206</v>
      </c>
      <c r="E8671" s="228">
        <v>40</v>
      </c>
      <c r="F8671" s="228">
        <v>84918</v>
      </c>
      <c r="G8671" s="228">
        <v>6773</v>
      </c>
      <c r="H8671" s="228">
        <v>15291</v>
      </c>
      <c r="I8671" s="228">
        <v>13015084.449999999</v>
      </c>
      <c r="J8671" s="228">
        <v>2926390.94</v>
      </c>
      <c r="K8671" s="228">
        <v>1678478.25</v>
      </c>
      <c r="L8671" s="228">
        <v>20705385.440000001</v>
      </c>
    </row>
    <row r="8672" spans="1:12">
      <c r="A8672" s="228">
        <v>2014</v>
      </c>
      <c r="B8672" s="228" t="s">
        <v>193</v>
      </c>
      <c r="C8672" s="228" t="s">
        <v>63</v>
      </c>
      <c r="D8672" s="228" t="s">
        <v>206</v>
      </c>
      <c r="E8672" s="228">
        <v>45</v>
      </c>
      <c r="F8672" s="228">
        <v>79217</v>
      </c>
      <c r="G8672" s="228">
        <v>6896</v>
      </c>
      <c r="H8672" s="228">
        <v>15657</v>
      </c>
      <c r="I8672" s="228">
        <v>13165300.720000001</v>
      </c>
      <c r="J8672" s="228">
        <v>3064721.77</v>
      </c>
      <c r="K8672" s="228">
        <v>2231386.25</v>
      </c>
      <c r="L8672" s="228">
        <v>21738370.469999999</v>
      </c>
    </row>
    <row r="8673" spans="1:12">
      <c r="A8673" s="228">
        <v>2014</v>
      </c>
      <c r="B8673" s="228" t="s">
        <v>193</v>
      </c>
      <c r="C8673" s="228" t="s">
        <v>63</v>
      </c>
      <c r="D8673" s="228" t="s">
        <v>206</v>
      </c>
      <c r="E8673" s="228">
        <v>50</v>
      </c>
      <c r="F8673" s="228">
        <v>84151</v>
      </c>
      <c r="G8673" s="228">
        <v>8608</v>
      </c>
      <c r="H8673" s="228">
        <v>18877</v>
      </c>
      <c r="I8673" s="228">
        <v>16158791.25</v>
      </c>
      <c r="J8673" s="228">
        <v>3838614.54</v>
      </c>
      <c r="K8673" s="228">
        <v>3316557</v>
      </c>
      <c r="L8673" s="228">
        <v>26779116.609999999</v>
      </c>
    </row>
    <row r="8674" spans="1:12">
      <c r="A8674" s="228">
        <v>2014</v>
      </c>
      <c r="B8674" s="228" t="s">
        <v>193</v>
      </c>
      <c r="C8674" s="228" t="s">
        <v>63</v>
      </c>
      <c r="D8674" s="228" t="s">
        <v>206</v>
      </c>
      <c r="E8674" s="228">
        <v>55</v>
      </c>
      <c r="F8674" s="228">
        <v>79450</v>
      </c>
      <c r="G8674" s="228">
        <v>9373</v>
      </c>
      <c r="H8674" s="228">
        <v>20722</v>
      </c>
      <c r="I8674" s="228">
        <v>17590954.890000001</v>
      </c>
      <c r="J8674" s="228">
        <v>4269808.09</v>
      </c>
      <c r="K8674" s="228">
        <v>3773714.05</v>
      </c>
      <c r="L8674" s="228">
        <v>29191375.350000001</v>
      </c>
    </row>
    <row r="8675" spans="1:12">
      <c r="A8675" s="228">
        <v>2014</v>
      </c>
      <c r="B8675" s="228" t="s">
        <v>193</v>
      </c>
      <c r="C8675" s="228" t="s">
        <v>63</v>
      </c>
      <c r="D8675" s="228" t="s">
        <v>206</v>
      </c>
      <c r="E8675" s="228">
        <v>60</v>
      </c>
      <c r="F8675" s="228">
        <v>73757</v>
      </c>
      <c r="G8675" s="228">
        <v>11136</v>
      </c>
      <c r="H8675" s="228">
        <v>24851</v>
      </c>
      <c r="I8675" s="228">
        <v>21565062.989999998</v>
      </c>
      <c r="J8675" s="228">
        <v>5198313.96</v>
      </c>
      <c r="K8675" s="228">
        <v>4968654.99</v>
      </c>
      <c r="L8675" s="228">
        <v>35523650.619999997</v>
      </c>
    </row>
    <row r="8676" spans="1:12">
      <c r="A8676" s="228">
        <v>2014</v>
      </c>
      <c r="B8676" s="228" t="s">
        <v>193</v>
      </c>
      <c r="C8676" s="228" t="s">
        <v>63</v>
      </c>
      <c r="D8676" s="228" t="s">
        <v>206</v>
      </c>
      <c r="E8676" s="228">
        <v>65</v>
      </c>
      <c r="F8676" s="228">
        <v>63827</v>
      </c>
      <c r="G8676" s="228">
        <v>12068</v>
      </c>
      <c r="H8676" s="228">
        <v>30139</v>
      </c>
      <c r="I8676" s="228">
        <v>25548087.23</v>
      </c>
      <c r="J8676" s="228">
        <v>5964563.3300000001</v>
      </c>
      <c r="K8676" s="228">
        <v>6916468.1500000004</v>
      </c>
      <c r="L8676" s="228">
        <v>42433491.130000003</v>
      </c>
    </row>
    <row r="8677" spans="1:12">
      <c r="A8677" s="228">
        <v>2014</v>
      </c>
      <c r="B8677" s="228" t="s">
        <v>193</v>
      </c>
      <c r="C8677" s="228" t="s">
        <v>63</v>
      </c>
      <c r="D8677" s="228" t="s">
        <v>206</v>
      </c>
      <c r="E8677" s="228">
        <v>70</v>
      </c>
      <c r="F8677" s="228">
        <v>43762</v>
      </c>
      <c r="G8677" s="228">
        <v>10876</v>
      </c>
      <c r="H8677" s="228">
        <v>28287</v>
      </c>
      <c r="I8677" s="228">
        <v>24180579.699999999</v>
      </c>
      <c r="J8677" s="228">
        <v>5384133.1600000001</v>
      </c>
      <c r="K8677" s="228">
        <v>6444328.0499999998</v>
      </c>
      <c r="L8677" s="228">
        <v>39105204.109999999</v>
      </c>
    </row>
    <row r="8678" spans="1:12">
      <c r="A8678" s="228">
        <v>2014</v>
      </c>
      <c r="B8678" s="228" t="s">
        <v>193</v>
      </c>
      <c r="C8678" s="228" t="s">
        <v>63</v>
      </c>
      <c r="D8678" s="228" t="s">
        <v>206</v>
      </c>
      <c r="E8678" s="228">
        <v>75</v>
      </c>
      <c r="F8678" s="228">
        <v>30582</v>
      </c>
      <c r="G8678" s="228">
        <v>8586</v>
      </c>
      <c r="H8678" s="228">
        <v>28415</v>
      </c>
      <c r="I8678" s="228">
        <v>22131279.620000001</v>
      </c>
      <c r="J8678" s="228">
        <v>4554780.54</v>
      </c>
      <c r="K8678" s="228">
        <v>5141538.05</v>
      </c>
      <c r="L8678" s="228">
        <v>34136691.07</v>
      </c>
    </row>
    <row r="8679" spans="1:12">
      <c r="A8679" s="228">
        <v>2014</v>
      </c>
      <c r="B8679" s="228" t="s">
        <v>193</v>
      </c>
      <c r="C8679" s="228" t="s">
        <v>63</v>
      </c>
      <c r="D8679" s="228" t="s">
        <v>206</v>
      </c>
      <c r="E8679" s="228">
        <v>80</v>
      </c>
      <c r="F8679" s="228">
        <v>21734</v>
      </c>
      <c r="G8679" s="228">
        <v>7582</v>
      </c>
      <c r="H8679" s="228">
        <v>30291</v>
      </c>
      <c r="I8679" s="228">
        <v>21099067.280000001</v>
      </c>
      <c r="J8679" s="228">
        <v>3674415.95</v>
      </c>
      <c r="K8679" s="228">
        <v>3374776</v>
      </c>
      <c r="L8679" s="228">
        <v>29702264.120000001</v>
      </c>
    </row>
    <row r="8680" spans="1:12">
      <c r="A8680" s="228">
        <v>2014</v>
      </c>
      <c r="B8680" s="228" t="s">
        <v>193</v>
      </c>
      <c r="C8680" s="228" t="s">
        <v>63</v>
      </c>
      <c r="D8680" s="228" t="s">
        <v>206</v>
      </c>
      <c r="E8680" s="228">
        <v>85</v>
      </c>
      <c r="F8680" s="228">
        <v>13275</v>
      </c>
      <c r="G8680" s="228">
        <v>3831</v>
      </c>
      <c r="H8680" s="228">
        <v>21565</v>
      </c>
      <c r="I8680" s="228">
        <v>13283282.119999999</v>
      </c>
      <c r="J8680" s="228">
        <v>1998609.67</v>
      </c>
      <c r="K8680" s="228">
        <v>1393890.65</v>
      </c>
      <c r="L8680" s="228">
        <v>17467543.440000001</v>
      </c>
    </row>
    <row r="8681" spans="1:12">
      <c r="A8681" s="228">
        <v>2014</v>
      </c>
      <c r="B8681" s="228" t="s">
        <v>193</v>
      </c>
      <c r="C8681" s="228" t="s">
        <v>63</v>
      </c>
      <c r="D8681" s="228" t="s">
        <v>206</v>
      </c>
      <c r="E8681" s="228">
        <v>90</v>
      </c>
      <c r="F8681" s="228">
        <v>5319</v>
      </c>
      <c r="G8681" s="228">
        <v>1482</v>
      </c>
      <c r="H8681" s="228">
        <v>9188</v>
      </c>
      <c r="I8681" s="228">
        <v>5505759.5599999996</v>
      </c>
      <c r="J8681" s="228">
        <v>714748.69</v>
      </c>
      <c r="K8681" s="228">
        <v>467899</v>
      </c>
      <c r="L8681" s="228">
        <v>6963919.5300000003</v>
      </c>
    </row>
    <row r="8682" spans="1:12">
      <c r="A8682" s="228">
        <v>2014</v>
      </c>
      <c r="B8682" s="228" t="s">
        <v>193</v>
      </c>
      <c r="C8682" s="228" t="s">
        <v>63</v>
      </c>
      <c r="D8682" s="228" t="s">
        <v>206</v>
      </c>
      <c r="E8682" s="228">
        <v>95</v>
      </c>
      <c r="F8682" s="228">
        <v>1528</v>
      </c>
      <c r="G8682" s="228">
        <v>362</v>
      </c>
      <c r="H8682" s="228">
        <v>2362</v>
      </c>
      <c r="I8682" s="228">
        <v>1336486.79</v>
      </c>
      <c r="J8682" s="228">
        <v>146488.21</v>
      </c>
      <c r="K8682" s="228">
        <v>34518</v>
      </c>
      <c r="L8682" s="228">
        <v>1592092.46</v>
      </c>
    </row>
    <row r="8683" spans="1:12">
      <c r="A8683" s="228">
        <v>2014</v>
      </c>
      <c r="B8683" s="228" t="s">
        <v>193</v>
      </c>
      <c r="C8683" s="228" t="s">
        <v>64</v>
      </c>
      <c r="D8683" s="228" t="s">
        <v>205</v>
      </c>
      <c r="E8683" s="228">
        <v>0</v>
      </c>
      <c r="F8683" s="228">
        <v>19992</v>
      </c>
      <c r="G8683" s="228">
        <v>712</v>
      </c>
      <c r="H8683" s="228">
        <v>2694</v>
      </c>
      <c r="I8683" s="228">
        <v>1307319.67</v>
      </c>
      <c r="J8683" s="228">
        <v>336399.34</v>
      </c>
      <c r="K8683" s="228">
        <v>38494</v>
      </c>
      <c r="L8683" s="228">
        <v>1747954.39</v>
      </c>
    </row>
    <row r="8684" spans="1:12">
      <c r="A8684" s="228">
        <v>2014</v>
      </c>
      <c r="B8684" s="228" t="s">
        <v>193</v>
      </c>
      <c r="C8684" s="228" t="s">
        <v>64</v>
      </c>
      <c r="D8684" s="228" t="s">
        <v>205</v>
      </c>
      <c r="E8684" s="228">
        <v>5</v>
      </c>
      <c r="F8684" s="228">
        <v>21576</v>
      </c>
      <c r="G8684" s="228">
        <v>312</v>
      </c>
      <c r="H8684" s="228">
        <v>356</v>
      </c>
      <c r="I8684" s="228">
        <v>333075.55</v>
      </c>
      <c r="J8684" s="228">
        <v>128431.11</v>
      </c>
      <c r="K8684" s="228">
        <v>17344</v>
      </c>
      <c r="L8684" s="228">
        <v>510531.93</v>
      </c>
    </row>
    <row r="8685" spans="1:12">
      <c r="A8685" s="228">
        <v>2014</v>
      </c>
      <c r="B8685" s="228" t="s">
        <v>193</v>
      </c>
      <c r="C8685" s="228" t="s">
        <v>64</v>
      </c>
      <c r="D8685" s="228" t="s">
        <v>205</v>
      </c>
      <c r="E8685" s="228">
        <v>10</v>
      </c>
      <c r="F8685" s="228">
        <v>21056</v>
      </c>
      <c r="G8685" s="228">
        <v>252</v>
      </c>
      <c r="H8685" s="228">
        <v>282</v>
      </c>
      <c r="I8685" s="228">
        <v>276693.09999999998</v>
      </c>
      <c r="J8685" s="228">
        <v>117735.34</v>
      </c>
      <c r="K8685" s="228">
        <v>35554</v>
      </c>
      <c r="L8685" s="228">
        <v>463197.15</v>
      </c>
    </row>
    <row r="8686" spans="1:12">
      <c r="A8686" s="228">
        <v>2014</v>
      </c>
      <c r="B8686" s="228" t="s">
        <v>193</v>
      </c>
      <c r="C8686" s="228" t="s">
        <v>64</v>
      </c>
      <c r="D8686" s="228" t="s">
        <v>205</v>
      </c>
      <c r="E8686" s="228">
        <v>15</v>
      </c>
      <c r="F8686" s="228">
        <v>22577</v>
      </c>
      <c r="G8686" s="228">
        <v>632</v>
      </c>
      <c r="H8686" s="228">
        <v>809</v>
      </c>
      <c r="I8686" s="228">
        <v>809820.9</v>
      </c>
      <c r="J8686" s="228">
        <v>310599.34000000003</v>
      </c>
      <c r="K8686" s="228">
        <v>170423</v>
      </c>
      <c r="L8686" s="228">
        <v>1352406.49</v>
      </c>
    </row>
    <row r="8687" spans="1:12">
      <c r="A8687" s="228">
        <v>2014</v>
      </c>
      <c r="B8687" s="228" t="s">
        <v>193</v>
      </c>
      <c r="C8687" s="228" t="s">
        <v>64</v>
      </c>
      <c r="D8687" s="228" t="s">
        <v>205</v>
      </c>
      <c r="E8687" s="228">
        <v>20</v>
      </c>
      <c r="F8687" s="228">
        <v>21038</v>
      </c>
      <c r="G8687" s="228">
        <v>701</v>
      </c>
      <c r="H8687" s="228">
        <v>1008</v>
      </c>
      <c r="I8687" s="228">
        <v>1135899.8500000001</v>
      </c>
      <c r="J8687" s="228">
        <v>447550.82</v>
      </c>
      <c r="K8687" s="228">
        <v>240731</v>
      </c>
      <c r="L8687" s="228">
        <v>1925500.16</v>
      </c>
    </row>
    <row r="8688" spans="1:12">
      <c r="A8688" s="228">
        <v>2014</v>
      </c>
      <c r="B8688" s="228" t="s">
        <v>193</v>
      </c>
      <c r="C8688" s="228" t="s">
        <v>64</v>
      </c>
      <c r="D8688" s="228" t="s">
        <v>205</v>
      </c>
      <c r="E8688" s="228">
        <v>25</v>
      </c>
      <c r="F8688" s="228">
        <v>17270</v>
      </c>
      <c r="G8688" s="228">
        <v>557</v>
      </c>
      <c r="H8688" s="228">
        <v>790</v>
      </c>
      <c r="I8688" s="228">
        <v>774765.5</v>
      </c>
      <c r="J8688" s="228">
        <v>343150.61</v>
      </c>
      <c r="K8688" s="228">
        <v>153499</v>
      </c>
      <c r="L8688" s="228">
        <v>1425289.25</v>
      </c>
    </row>
    <row r="8689" spans="1:12">
      <c r="A8689" s="228">
        <v>2014</v>
      </c>
      <c r="B8689" s="228" t="s">
        <v>193</v>
      </c>
      <c r="C8689" s="228" t="s">
        <v>64</v>
      </c>
      <c r="D8689" s="228" t="s">
        <v>205</v>
      </c>
      <c r="E8689" s="228">
        <v>30</v>
      </c>
      <c r="F8689" s="228">
        <v>22264</v>
      </c>
      <c r="G8689" s="228">
        <v>616</v>
      </c>
      <c r="H8689" s="228">
        <v>910</v>
      </c>
      <c r="I8689" s="228">
        <v>893416.01</v>
      </c>
      <c r="J8689" s="228">
        <v>360859.42</v>
      </c>
      <c r="K8689" s="228">
        <v>168962</v>
      </c>
      <c r="L8689" s="228">
        <v>1598711.69</v>
      </c>
    </row>
    <row r="8690" spans="1:12">
      <c r="A8690" s="228">
        <v>2014</v>
      </c>
      <c r="B8690" s="228" t="s">
        <v>193</v>
      </c>
      <c r="C8690" s="228" t="s">
        <v>64</v>
      </c>
      <c r="D8690" s="228" t="s">
        <v>205</v>
      </c>
      <c r="E8690" s="228">
        <v>35</v>
      </c>
      <c r="F8690" s="228">
        <v>22142</v>
      </c>
      <c r="G8690" s="228">
        <v>852</v>
      </c>
      <c r="H8690" s="228">
        <v>1214</v>
      </c>
      <c r="I8690" s="228">
        <v>1102051.8999999999</v>
      </c>
      <c r="J8690" s="228">
        <v>441614.54</v>
      </c>
      <c r="K8690" s="228">
        <v>161656</v>
      </c>
      <c r="L8690" s="228">
        <v>1923350.87</v>
      </c>
    </row>
    <row r="8691" spans="1:12">
      <c r="A8691" s="228">
        <v>2014</v>
      </c>
      <c r="B8691" s="228" t="s">
        <v>193</v>
      </c>
      <c r="C8691" s="228" t="s">
        <v>64</v>
      </c>
      <c r="D8691" s="228" t="s">
        <v>205</v>
      </c>
      <c r="E8691" s="228">
        <v>40</v>
      </c>
      <c r="F8691" s="228">
        <v>24372</v>
      </c>
      <c r="G8691" s="228">
        <v>967</v>
      </c>
      <c r="H8691" s="228">
        <v>1781</v>
      </c>
      <c r="I8691" s="228">
        <v>1656098.17</v>
      </c>
      <c r="J8691" s="228">
        <v>612898.05000000005</v>
      </c>
      <c r="K8691" s="228">
        <v>426382.43</v>
      </c>
      <c r="L8691" s="228">
        <v>2949320.9</v>
      </c>
    </row>
    <row r="8692" spans="1:12">
      <c r="A8692" s="228">
        <v>2014</v>
      </c>
      <c r="B8692" s="228" t="s">
        <v>193</v>
      </c>
      <c r="C8692" s="228" t="s">
        <v>64</v>
      </c>
      <c r="D8692" s="228" t="s">
        <v>205</v>
      </c>
      <c r="E8692" s="228">
        <v>45</v>
      </c>
      <c r="F8692" s="228">
        <v>24804</v>
      </c>
      <c r="G8692" s="228">
        <v>1090</v>
      </c>
      <c r="H8692" s="228">
        <v>1855</v>
      </c>
      <c r="I8692" s="228">
        <v>1845695.95</v>
      </c>
      <c r="J8692" s="228">
        <v>721122.37</v>
      </c>
      <c r="K8692" s="228">
        <v>536604</v>
      </c>
      <c r="L8692" s="228">
        <v>3400162.48</v>
      </c>
    </row>
    <row r="8693" spans="1:12">
      <c r="A8693" s="228">
        <v>2014</v>
      </c>
      <c r="B8693" s="228" t="s">
        <v>193</v>
      </c>
      <c r="C8693" s="228" t="s">
        <v>64</v>
      </c>
      <c r="D8693" s="228" t="s">
        <v>205</v>
      </c>
      <c r="E8693" s="228">
        <v>50</v>
      </c>
      <c r="F8693" s="228">
        <v>28482</v>
      </c>
      <c r="G8693" s="228">
        <v>2098</v>
      </c>
      <c r="H8693" s="228">
        <v>3781</v>
      </c>
      <c r="I8693" s="228">
        <v>3511311.51</v>
      </c>
      <c r="J8693" s="228">
        <v>1225344.79</v>
      </c>
      <c r="K8693" s="228">
        <v>684795.5</v>
      </c>
      <c r="L8693" s="228">
        <v>5854582.5999999996</v>
      </c>
    </row>
    <row r="8694" spans="1:12">
      <c r="A8694" s="228">
        <v>2014</v>
      </c>
      <c r="B8694" s="228" t="s">
        <v>193</v>
      </c>
      <c r="C8694" s="228" t="s">
        <v>64</v>
      </c>
      <c r="D8694" s="228" t="s">
        <v>205</v>
      </c>
      <c r="E8694" s="228">
        <v>55</v>
      </c>
      <c r="F8694" s="228">
        <v>29162</v>
      </c>
      <c r="G8694" s="228">
        <v>2769</v>
      </c>
      <c r="H8694" s="228">
        <v>5012</v>
      </c>
      <c r="I8694" s="228">
        <v>5031422.67</v>
      </c>
      <c r="J8694" s="228">
        <v>1742830.02</v>
      </c>
      <c r="K8694" s="228">
        <v>1376489.75</v>
      </c>
      <c r="L8694" s="228">
        <v>8583067.4299999997</v>
      </c>
    </row>
    <row r="8695" spans="1:12">
      <c r="A8695" s="228">
        <v>2014</v>
      </c>
      <c r="B8695" s="228" t="s">
        <v>193</v>
      </c>
      <c r="C8695" s="228" t="s">
        <v>64</v>
      </c>
      <c r="D8695" s="228" t="s">
        <v>205</v>
      </c>
      <c r="E8695" s="228">
        <v>60</v>
      </c>
      <c r="F8695" s="228">
        <v>28443</v>
      </c>
      <c r="G8695" s="228">
        <v>4098</v>
      </c>
      <c r="H8695" s="228">
        <v>8144</v>
      </c>
      <c r="I8695" s="228">
        <v>7459842.75</v>
      </c>
      <c r="J8695" s="228">
        <v>2336004.71</v>
      </c>
      <c r="K8695" s="228">
        <v>2260097.75</v>
      </c>
      <c r="L8695" s="228">
        <v>12677249.609999999</v>
      </c>
    </row>
    <row r="8696" spans="1:12">
      <c r="A8696" s="228">
        <v>2014</v>
      </c>
      <c r="B8696" s="228" t="s">
        <v>193</v>
      </c>
      <c r="C8696" s="228" t="s">
        <v>64</v>
      </c>
      <c r="D8696" s="228" t="s">
        <v>205</v>
      </c>
      <c r="E8696" s="228">
        <v>65</v>
      </c>
      <c r="F8696" s="228">
        <v>25791</v>
      </c>
      <c r="G8696" s="228">
        <v>4575</v>
      </c>
      <c r="H8696" s="228">
        <v>9632</v>
      </c>
      <c r="I8696" s="228">
        <v>9243248.1500000004</v>
      </c>
      <c r="J8696" s="228">
        <v>2824963.72</v>
      </c>
      <c r="K8696" s="228">
        <v>2826732.8</v>
      </c>
      <c r="L8696" s="228">
        <v>15502445.98</v>
      </c>
    </row>
    <row r="8697" spans="1:12">
      <c r="A8697" s="228">
        <v>2014</v>
      </c>
      <c r="B8697" s="228" t="s">
        <v>193</v>
      </c>
      <c r="C8697" s="228" t="s">
        <v>64</v>
      </c>
      <c r="D8697" s="228" t="s">
        <v>205</v>
      </c>
      <c r="E8697" s="228">
        <v>70</v>
      </c>
      <c r="F8697" s="228">
        <v>17770</v>
      </c>
      <c r="G8697" s="228">
        <v>4330</v>
      </c>
      <c r="H8697" s="228">
        <v>9430</v>
      </c>
      <c r="I8697" s="228">
        <v>8524116.7400000002</v>
      </c>
      <c r="J8697" s="228">
        <v>2492012.7599999998</v>
      </c>
      <c r="K8697" s="228">
        <v>2779281.45</v>
      </c>
      <c r="L8697" s="228">
        <v>14268040.24</v>
      </c>
    </row>
    <row r="8698" spans="1:12">
      <c r="A8698" s="228">
        <v>2014</v>
      </c>
      <c r="B8698" s="228" t="s">
        <v>193</v>
      </c>
      <c r="C8698" s="228" t="s">
        <v>64</v>
      </c>
      <c r="D8698" s="228" t="s">
        <v>205</v>
      </c>
      <c r="E8698" s="228">
        <v>75</v>
      </c>
      <c r="F8698" s="228">
        <v>12350</v>
      </c>
      <c r="G8698" s="228">
        <v>3619</v>
      </c>
      <c r="H8698" s="228">
        <v>9146</v>
      </c>
      <c r="I8698" s="228">
        <v>8018891.3499999996</v>
      </c>
      <c r="J8698" s="228">
        <v>2088954.52</v>
      </c>
      <c r="K8698" s="228">
        <v>2411351</v>
      </c>
      <c r="L8698" s="228">
        <v>12862682.09</v>
      </c>
    </row>
    <row r="8699" spans="1:12">
      <c r="A8699" s="228">
        <v>2014</v>
      </c>
      <c r="B8699" s="228" t="s">
        <v>193</v>
      </c>
      <c r="C8699" s="228" t="s">
        <v>64</v>
      </c>
      <c r="D8699" s="228" t="s">
        <v>205</v>
      </c>
      <c r="E8699" s="228">
        <v>80</v>
      </c>
      <c r="F8699" s="228">
        <v>8620</v>
      </c>
      <c r="G8699" s="228">
        <v>3209</v>
      </c>
      <c r="H8699" s="228">
        <v>9889</v>
      </c>
      <c r="I8699" s="228">
        <v>7181479.3499999996</v>
      </c>
      <c r="J8699" s="228">
        <v>1705889.61</v>
      </c>
      <c r="K8699" s="228">
        <v>1805685.25</v>
      </c>
      <c r="L8699" s="228">
        <v>10978473.57</v>
      </c>
    </row>
    <row r="8700" spans="1:12">
      <c r="A8700" s="228">
        <v>2014</v>
      </c>
      <c r="B8700" s="228" t="s">
        <v>193</v>
      </c>
      <c r="C8700" s="228" t="s">
        <v>64</v>
      </c>
      <c r="D8700" s="228" t="s">
        <v>205</v>
      </c>
      <c r="E8700" s="228">
        <v>85</v>
      </c>
      <c r="F8700" s="228">
        <v>5001</v>
      </c>
      <c r="G8700" s="228">
        <v>1707</v>
      </c>
      <c r="H8700" s="228">
        <v>6613</v>
      </c>
      <c r="I8700" s="228">
        <v>4051830.15</v>
      </c>
      <c r="J8700" s="228">
        <v>892739.24</v>
      </c>
      <c r="K8700" s="228">
        <v>578977</v>
      </c>
      <c r="L8700" s="228">
        <v>5687823.3799999999</v>
      </c>
    </row>
    <row r="8701" spans="1:12">
      <c r="A8701" s="228">
        <v>2014</v>
      </c>
      <c r="B8701" s="228" t="s">
        <v>193</v>
      </c>
      <c r="C8701" s="228" t="s">
        <v>64</v>
      </c>
      <c r="D8701" s="228" t="s">
        <v>205</v>
      </c>
      <c r="E8701" s="228">
        <v>90</v>
      </c>
      <c r="F8701" s="228">
        <v>1199</v>
      </c>
      <c r="G8701" s="228">
        <v>332</v>
      </c>
      <c r="H8701" s="228">
        <v>2006</v>
      </c>
      <c r="I8701" s="228">
        <v>1052057.8999999999</v>
      </c>
      <c r="J8701" s="228">
        <v>169991.38</v>
      </c>
      <c r="K8701" s="228">
        <v>174962</v>
      </c>
      <c r="L8701" s="228">
        <v>1458591.8</v>
      </c>
    </row>
    <row r="8702" spans="1:12">
      <c r="A8702" s="228">
        <v>2014</v>
      </c>
      <c r="B8702" s="228" t="s">
        <v>193</v>
      </c>
      <c r="C8702" s="228" t="s">
        <v>64</v>
      </c>
      <c r="D8702" s="228" t="s">
        <v>205</v>
      </c>
      <c r="E8702" s="228">
        <v>95</v>
      </c>
      <c r="F8702" s="228">
        <v>230</v>
      </c>
      <c r="G8702" s="228">
        <v>84</v>
      </c>
      <c r="H8702" s="228">
        <v>369</v>
      </c>
      <c r="I8702" s="228">
        <v>148579</v>
      </c>
      <c r="J8702" s="228">
        <v>24665.91</v>
      </c>
      <c r="K8702" s="228">
        <v>3554</v>
      </c>
      <c r="L8702" s="228">
        <v>189617.76</v>
      </c>
    </row>
    <row r="8703" spans="1:12">
      <c r="A8703" s="228">
        <v>2014</v>
      </c>
      <c r="B8703" s="228" t="s">
        <v>193</v>
      </c>
      <c r="C8703" s="228" t="s">
        <v>64</v>
      </c>
      <c r="D8703" s="228" t="s">
        <v>206</v>
      </c>
      <c r="E8703" s="228">
        <v>0</v>
      </c>
      <c r="F8703" s="228">
        <v>18580</v>
      </c>
      <c r="G8703" s="228">
        <v>492</v>
      </c>
      <c r="H8703" s="228">
        <v>2012</v>
      </c>
      <c r="I8703" s="228">
        <v>1014190.4</v>
      </c>
      <c r="J8703" s="228">
        <v>226631.29</v>
      </c>
      <c r="K8703" s="228">
        <v>16878</v>
      </c>
      <c r="L8703" s="228">
        <v>1299205.54</v>
      </c>
    </row>
    <row r="8704" spans="1:12">
      <c r="A8704" s="228">
        <v>2014</v>
      </c>
      <c r="B8704" s="228" t="s">
        <v>193</v>
      </c>
      <c r="C8704" s="228" t="s">
        <v>64</v>
      </c>
      <c r="D8704" s="228" t="s">
        <v>206</v>
      </c>
      <c r="E8704" s="228">
        <v>5</v>
      </c>
      <c r="F8704" s="228">
        <v>20821</v>
      </c>
      <c r="G8704" s="228">
        <v>271</v>
      </c>
      <c r="H8704" s="228">
        <v>307</v>
      </c>
      <c r="I8704" s="228">
        <v>294897.5</v>
      </c>
      <c r="J8704" s="228">
        <v>112172.88</v>
      </c>
      <c r="K8704" s="228">
        <v>42409</v>
      </c>
      <c r="L8704" s="228">
        <v>486512.96</v>
      </c>
    </row>
    <row r="8705" spans="1:12">
      <c r="A8705" s="228">
        <v>2014</v>
      </c>
      <c r="B8705" s="228" t="s">
        <v>193</v>
      </c>
      <c r="C8705" s="228" t="s">
        <v>64</v>
      </c>
      <c r="D8705" s="228" t="s">
        <v>206</v>
      </c>
      <c r="E8705" s="228">
        <v>10</v>
      </c>
      <c r="F8705" s="228">
        <v>19827</v>
      </c>
      <c r="G8705" s="228">
        <v>206</v>
      </c>
      <c r="H8705" s="228">
        <v>249</v>
      </c>
      <c r="I8705" s="228">
        <v>246971.95</v>
      </c>
      <c r="J8705" s="228">
        <v>88156.86</v>
      </c>
      <c r="K8705" s="228">
        <v>122522</v>
      </c>
      <c r="L8705" s="228">
        <v>482992.09</v>
      </c>
    </row>
    <row r="8706" spans="1:12">
      <c r="A8706" s="228">
        <v>2014</v>
      </c>
      <c r="B8706" s="228" t="s">
        <v>193</v>
      </c>
      <c r="C8706" s="228" t="s">
        <v>64</v>
      </c>
      <c r="D8706" s="228" t="s">
        <v>206</v>
      </c>
      <c r="E8706" s="228">
        <v>15</v>
      </c>
      <c r="F8706" s="228">
        <v>21585</v>
      </c>
      <c r="G8706" s="228">
        <v>650</v>
      </c>
      <c r="H8706" s="228">
        <v>1048</v>
      </c>
      <c r="I8706" s="228">
        <v>1008297.15</v>
      </c>
      <c r="J8706" s="228">
        <v>341319.04</v>
      </c>
      <c r="K8706" s="228">
        <v>242561</v>
      </c>
      <c r="L8706" s="228">
        <v>1685006.91</v>
      </c>
    </row>
    <row r="8707" spans="1:12">
      <c r="A8707" s="228">
        <v>2014</v>
      </c>
      <c r="B8707" s="228" t="s">
        <v>193</v>
      </c>
      <c r="C8707" s="228" t="s">
        <v>64</v>
      </c>
      <c r="D8707" s="228" t="s">
        <v>206</v>
      </c>
      <c r="E8707" s="228">
        <v>20</v>
      </c>
      <c r="F8707" s="228">
        <v>20953</v>
      </c>
      <c r="G8707" s="228">
        <v>894</v>
      </c>
      <c r="H8707" s="228">
        <v>1419</v>
      </c>
      <c r="I8707" s="228">
        <v>1424584.71</v>
      </c>
      <c r="J8707" s="228">
        <v>478555.59</v>
      </c>
      <c r="K8707" s="228">
        <v>221673</v>
      </c>
      <c r="L8707" s="228">
        <v>2297136.81</v>
      </c>
    </row>
    <row r="8708" spans="1:12">
      <c r="A8708" s="228">
        <v>2014</v>
      </c>
      <c r="B8708" s="228" t="s">
        <v>193</v>
      </c>
      <c r="C8708" s="228" t="s">
        <v>64</v>
      </c>
      <c r="D8708" s="228" t="s">
        <v>206</v>
      </c>
      <c r="E8708" s="228">
        <v>25</v>
      </c>
      <c r="F8708" s="228">
        <v>19479</v>
      </c>
      <c r="G8708" s="228">
        <v>1057</v>
      </c>
      <c r="H8708" s="228">
        <v>2633</v>
      </c>
      <c r="I8708" s="228">
        <v>2458349.04</v>
      </c>
      <c r="J8708" s="228">
        <v>854912.6</v>
      </c>
      <c r="K8708" s="228">
        <v>167288</v>
      </c>
      <c r="L8708" s="228">
        <v>3841202.85</v>
      </c>
    </row>
    <row r="8709" spans="1:12">
      <c r="A8709" s="228">
        <v>2014</v>
      </c>
      <c r="B8709" s="228" t="s">
        <v>193</v>
      </c>
      <c r="C8709" s="228" t="s">
        <v>64</v>
      </c>
      <c r="D8709" s="228" t="s">
        <v>206</v>
      </c>
      <c r="E8709" s="228">
        <v>30</v>
      </c>
      <c r="F8709" s="228">
        <v>24842</v>
      </c>
      <c r="G8709" s="228">
        <v>1943</v>
      </c>
      <c r="H8709" s="228">
        <v>5166</v>
      </c>
      <c r="I8709" s="228">
        <v>4638033.95</v>
      </c>
      <c r="J8709" s="228">
        <v>1608705.73</v>
      </c>
      <c r="K8709" s="228">
        <v>291547</v>
      </c>
      <c r="L8709" s="228">
        <v>7166500.9900000002</v>
      </c>
    </row>
    <row r="8710" spans="1:12">
      <c r="A8710" s="228">
        <v>2014</v>
      </c>
      <c r="B8710" s="228" t="s">
        <v>193</v>
      </c>
      <c r="C8710" s="228" t="s">
        <v>64</v>
      </c>
      <c r="D8710" s="228" t="s">
        <v>206</v>
      </c>
      <c r="E8710" s="228">
        <v>35</v>
      </c>
      <c r="F8710" s="228">
        <v>23850</v>
      </c>
      <c r="G8710" s="228">
        <v>1724</v>
      </c>
      <c r="H8710" s="228">
        <v>4389</v>
      </c>
      <c r="I8710" s="228">
        <v>3935701.35</v>
      </c>
      <c r="J8710" s="228">
        <v>1289556.05</v>
      </c>
      <c r="K8710" s="228">
        <v>238281.5</v>
      </c>
      <c r="L8710" s="228">
        <v>5980293.9199999999</v>
      </c>
    </row>
    <row r="8711" spans="1:12">
      <c r="A8711" s="228">
        <v>2014</v>
      </c>
      <c r="B8711" s="228" t="s">
        <v>193</v>
      </c>
      <c r="C8711" s="228" t="s">
        <v>64</v>
      </c>
      <c r="D8711" s="228" t="s">
        <v>206</v>
      </c>
      <c r="E8711" s="228">
        <v>40</v>
      </c>
      <c r="F8711" s="228">
        <v>26785</v>
      </c>
      <c r="G8711" s="228">
        <v>1785</v>
      </c>
      <c r="H8711" s="228">
        <v>3424</v>
      </c>
      <c r="I8711" s="228">
        <v>3325354.55</v>
      </c>
      <c r="J8711" s="228">
        <v>1135827.17</v>
      </c>
      <c r="K8711" s="228">
        <v>462509</v>
      </c>
      <c r="L8711" s="228">
        <v>5382237.5499999998</v>
      </c>
    </row>
    <row r="8712" spans="1:12">
      <c r="A8712" s="228">
        <v>2014</v>
      </c>
      <c r="B8712" s="228" t="s">
        <v>193</v>
      </c>
      <c r="C8712" s="228" t="s">
        <v>64</v>
      </c>
      <c r="D8712" s="228" t="s">
        <v>206</v>
      </c>
      <c r="E8712" s="228">
        <v>45</v>
      </c>
      <c r="F8712" s="228">
        <v>27468</v>
      </c>
      <c r="G8712" s="228">
        <v>2109</v>
      </c>
      <c r="H8712" s="228">
        <v>3855</v>
      </c>
      <c r="I8712" s="228">
        <v>3698770.6</v>
      </c>
      <c r="J8712" s="228">
        <v>1215178.2</v>
      </c>
      <c r="K8712" s="228">
        <v>732124</v>
      </c>
      <c r="L8712" s="228">
        <v>6103751.8899999997</v>
      </c>
    </row>
    <row r="8713" spans="1:12">
      <c r="A8713" s="228">
        <v>2014</v>
      </c>
      <c r="B8713" s="228" t="s">
        <v>193</v>
      </c>
      <c r="C8713" s="228" t="s">
        <v>64</v>
      </c>
      <c r="D8713" s="228" t="s">
        <v>206</v>
      </c>
      <c r="E8713" s="228">
        <v>50</v>
      </c>
      <c r="F8713" s="228">
        <v>31253</v>
      </c>
      <c r="G8713" s="228">
        <v>2685</v>
      </c>
      <c r="H8713" s="228">
        <v>4730</v>
      </c>
      <c r="I8713" s="228">
        <v>4388717.96</v>
      </c>
      <c r="J8713" s="228">
        <v>1584090.07</v>
      </c>
      <c r="K8713" s="228">
        <v>908786</v>
      </c>
      <c r="L8713" s="228">
        <v>7391851.96</v>
      </c>
    </row>
    <row r="8714" spans="1:12">
      <c r="A8714" s="228">
        <v>2014</v>
      </c>
      <c r="B8714" s="228" t="s">
        <v>193</v>
      </c>
      <c r="C8714" s="228" t="s">
        <v>64</v>
      </c>
      <c r="D8714" s="228" t="s">
        <v>206</v>
      </c>
      <c r="E8714" s="228">
        <v>55</v>
      </c>
      <c r="F8714" s="228">
        <v>32318</v>
      </c>
      <c r="G8714" s="228">
        <v>3455</v>
      </c>
      <c r="H8714" s="228">
        <v>6809</v>
      </c>
      <c r="I8714" s="228">
        <v>6082435.8899999997</v>
      </c>
      <c r="J8714" s="228">
        <v>2030458.46</v>
      </c>
      <c r="K8714" s="228">
        <v>1306434.25</v>
      </c>
      <c r="L8714" s="228">
        <v>9965799.6500000004</v>
      </c>
    </row>
    <row r="8715" spans="1:12">
      <c r="A8715" s="228">
        <v>2014</v>
      </c>
      <c r="B8715" s="228" t="s">
        <v>193</v>
      </c>
      <c r="C8715" s="228" t="s">
        <v>64</v>
      </c>
      <c r="D8715" s="228" t="s">
        <v>206</v>
      </c>
      <c r="E8715" s="228">
        <v>60</v>
      </c>
      <c r="F8715" s="228">
        <v>31485</v>
      </c>
      <c r="G8715" s="228">
        <v>4250</v>
      </c>
      <c r="H8715" s="228">
        <v>8561</v>
      </c>
      <c r="I8715" s="228">
        <v>7820337.6100000003</v>
      </c>
      <c r="J8715" s="228">
        <v>2500657.5</v>
      </c>
      <c r="K8715" s="228">
        <v>1998290.75</v>
      </c>
      <c r="L8715" s="228">
        <v>12952239.390000001</v>
      </c>
    </row>
    <row r="8716" spans="1:12">
      <c r="A8716" s="228">
        <v>2014</v>
      </c>
      <c r="B8716" s="228" t="s">
        <v>193</v>
      </c>
      <c r="C8716" s="228" t="s">
        <v>64</v>
      </c>
      <c r="D8716" s="228" t="s">
        <v>206</v>
      </c>
      <c r="E8716" s="228">
        <v>65</v>
      </c>
      <c r="F8716" s="228">
        <v>27969</v>
      </c>
      <c r="G8716" s="228">
        <v>4683</v>
      </c>
      <c r="H8716" s="228">
        <v>10183</v>
      </c>
      <c r="I8716" s="228">
        <v>9480042.2100000009</v>
      </c>
      <c r="J8716" s="228">
        <v>2884848.9</v>
      </c>
      <c r="K8716" s="228">
        <v>2680807.5</v>
      </c>
      <c r="L8716" s="228">
        <v>15646820.619999999</v>
      </c>
    </row>
    <row r="8717" spans="1:12">
      <c r="A8717" s="228">
        <v>2014</v>
      </c>
      <c r="B8717" s="228" t="s">
        <v>193</v>
      </c>
      <c r="C8717" s="228" t="s">
        <v>64</v>
      </c>
      <c r="D8717" s="228" t="s">
        <v>206</v>
      </c>
      <c r="E8717" s="228">
        <v>70</v>
      </c>
      <c r="F8717" s="228">
        <v>18909</v>
      </c>
      <c r="G8717" s="228">
        <v>3721</v>
      </c>
      <c r="H8717" s="228">
        <v>8787</v>
      </c>
      <c r="I8717" s="228">
        <v>8060365.1100000003</v>
      </c>
      <c r="J8717" s="228">
        <v>2457799.2999999998</v>
      </c>
      <c r="K8717" s="228">
        <v>2705759.75</v>
      </c>
      <c r="L8717" s="228">
        <v>13626669.01</v>
      </c>
    </row>
    <row r="8718" spans="1:12">
      <c r="A8718" s="228">
        <v>2014</v>
      </c>
      <c r="B8718" s="228" t="s">
        <v>193</v>
      </c>
      <c r="C8718" s="228" t="s">
        <v>64</v>
      </c>
      <c r="D8718" s="228" t="s">
        <v>206</v>
      </c>
      <c r="E8718" s="228">
        <v>75</v>
      </c>
      <c r="F8718" s="228">
        <v>13923</v>
      </c>
      <c r="G8718" s="228">
        <v>3569</v>
      </c>
      <c r="H8718" s="228">
        <v>10435</v>
      </c>
      <c r="I8718" s="228">
        <v>8091194.1100000003</v>
      </c>
      <c r="J8718" s="228">
        <v>2143107.34</v>
      </c>
      <c r="K8718" s="228">
        <v>1863243.5</v>
      </c>
      <c r="L8718" s="228">
        <v>12428608.41</v>
      </c>
    </row>
    <row r="8719" spans="1:12">
      <c r="A8719" s="228">
        <v>2014</v>
      </c>
      <c r="B8719" s="228" t="s">
        <v>193</v>
      </c>
      <c r="C8719" s="228" t="s">
        <v>64</v>
      </c>
      <c r="D8719" s="228" t="s">
        <v>206</v>
      </c>
      <c r="E8719" s="228">
        <v>80</v>
      </c>
      <c r="F8719" s="228">
        <v>10705</v>
      </c>
      <c r="G8719" s="228">
        <v>2875</v>
      </c>
      <c r="H8719" s="228">
        <v>10383</v>
      </c>
      <c r="I8719" s="228">
        <v>7179322.8099999996</v>
      </c>
      <c r="J8719" s="228">
        <v>1722939.08</v>
      </c>
      <c r="K8719" s="228">
        <v>1543349</v>
      </c>
      <c r="L8719" s="228">
        <v>10625829.890000001</v>
      </c>
    </row>
    <row r="8720" spans="1:12">
      <c r="A8720" s="228">
        <v>2014</v>
      </c>
      <c r="B8720" s="228" t="s">
        <v>193</v>
      </c>
      <c r="C8720" s="228" t="s">
        <v>64</v>
      </c>
      <c r="D8720" s="228" t="s">
        <v>206</v>
      </c>
      <c r="E8720" s="228">
        <v>85</v>
      </c>
      <c r="F8720" s="228">
        <v>7558</v>
      </c>
      <c r="G8720" s="228">
        <v>2014</v>
      </c>
      <c r="H8720" s="228">
        <v>9926</v>
      </c>
      <c r="I8720" s="228">
        <v>5728774.7000000002</v>
      </c>
      <c r="J8720" s="228">
        <v>1150660.3500000001</v>
      </c>
      <c r="K8720" s="228">
        <v>890730</v>
      </c>
      <c r="L8720" s="228">
        <v>7979348.54</v>
      </c>
    </row>
    <row r="8721" spans="1:12">
      <c r="A8721" s="228">
        <v>2014</v>
      </c>
      <c r="B8721" s="228" t="s">
        <v>193</v>
      </c>
      <c r="C8721" s="228" t="s">
        <v>64</v>
      </c>
      <c r="D8721" s="228" t="s">
        <v>206</v>
      </c>
      <c r="E8721" s="228">
        <v>90</v>
      </c>
      <c r="F8721" s="228">
        <v>3175</v>
      </c>
      <c r="G8721" s="228">
        <v>646</v>
      </c>
      <c r="H8721" s="228">
        <v>3928</v>
      </c>
      <c r="I8721" s="228">
        <v>1857871.3</v>
      </c>
      <c r="J8721" s="228">
        <v>302437.12</v>
      </c>
      <c r="K8721" s="228">
        <v>212745</v>
      </c>
      <c r="L8721" s="228">
        <v>2464777.5299999998</v>
      </c>
    </row>
    <row r="8722" spans="1:12">
      <c r="A8722" s="228">
        <v>2014</v>
      </c>
      <c r="B8722" s="228" t="s">
        <v>193</v>
      </c>
      <c r="C8722" s="228" t="s">
        <v>64</v>
      </c>
      <c r="D8722" s="228" t="s">
        <v>206</v>
      </c>
      <c r="E8722" s="228">
        <v>95</v>
      </c>
      <c r="F8722" s="228">
        <v>857</v>
      </c>
      <c r="G8722" s="228">
        <v>145</v>
      </c>
      <c r="H8722" s="228">
        <v>1179</v>
      </c>
      <c r="I8722" s="228">
        <v>490659.05</v>
      </c>
      <c r="J8722" s="228">
        <v>66252.7</v>
      </c>
      <c r="K8722" s="228">
        <v>29378</v>
      </c>
      <c r="L8722" s="228">
        <v>621090.97</v>
      </c>
    </row>
    <row r="8723" spans="1:12">
      <c r="A8723" s="228">
        <v>2014</v>
      </c>
      <c r="B8723" s="228" t="s">
        <v>193</v>
      </c>
      <c r="C8723" s="228" t="s">
        <v>65</v>
      </c>
      <c r="D8723" s="228" t="s">
        <v>205</v>
      </c>
      <c r="E8723" s="228">
        <v>0</v>
      </c>
      <c r="F8723" s="228">
        <v>44146</v>
      </c>
      <c r="G8723" s="228">
        <v>1548</v>
      </c>
      <c r="H8723" s="228">
        <v>4241</v>
      </c>
      <c r="I8723" s="228">
        <v>2928120.25</v>
      </c>
      <c r="J8723" s="228">
        <v>471199.92</v>
      </c>
      <c r="K8723" s="228">
        <v>16417</v>
      </c>
      <c r="L8723" s="228">
        <v>3673199.66</v>
      </c>
    </row>
    <row r="8724" spans="1:12">
      <c r="A8724" s="228">
        <v>2014</v>
      </c>
      <c r="B8724" s="228" t="s">
        <v>193</v>
      </c>
      <c r="C8724" s="228" t="s">
        <v>65</v>
      </c>
      <c r="D8724" s="228" t="s">
        <v>205</v>
      </c>
      <c r="E8724" s="228">
        <v>5</v>
      </c>
      <c r="F8724" s="228">
        <v>46535</v>
      </c>
      <c r="G8724" s="228">
        <v>738</v>
      </c>
      <c r="H8724" s="228">
        <v>933</v>
      </c>
      <c r="I8724" s="228">
        <v>942674.1</v>
      </c>
      <c r="J8724" s="228">
        <v>220406.6</v>
      </c>
      <c r="K8724" s="228">
        <v>103011</v>
      </c>
      <c r="L8724" s="228">
        <v>1392422.17</v>
      </c>
    </row>
    <row r="8725" spans="1:12">
      <c r="A8725" s="228">
        <v>2014</v>
      </c>
      <c r="B8725" s="228" t="s">
        <v>193</v>
      </c>
      <c r="C8725" s="228" t="s">
        <v>65</v>
      </c>
      <c r="D8725" s="228" t="s">
        <v>205</v>
      </c>
      <c r="E8725" s="228">
        <v>10</v>
      </c>
      <c r="F8725" s="228">
        <v>42958</v>
      </c>
      <c r="G8725" s="228">
        <v>505</v>
      </c>
      <c r="H8725" s="228">
        <v>794</v>
      </c>
      <c r="I8725" s="228">
        <v>733725.15</v>
      </c>
      <c r="J8725" s="228">
        <v>167915.08</v>
      </c>
      <c r="K8725" s="228">
        <v>156392</v>
      </c>
      <c r="L8725" s="228">
        <v>1142709.26</v>
      </c>
    </row>
    <row r="8726" spans="1:12">
      <c r="A8726" s="228">
        <v>2014</v>
      </c>
      <c r="B8726" s="228" t="s">
        <v>193</v>
      </c>
      <c r="C8726" s="228" t="s">
        <v>65</v>
      </c>
      <c r="D8726" s="228" t="s">
        <v>205</v>
      </c>
      <c r="E8726" s="228">
        <v>15</v>
      </c>
      <c r="F8726" s="228">
        <v>43516</v>
      </c>
      <c r="G8726" s="228">
        <v>1107</v>
      </c>
      <c r="H8726" s="228">
        <v>1938</v>
      </c>
      <c r="I8726" s="228">
        <v>1940412.95</v>
      </c>
      <c r="J8726" s="228">
        <v>441491.94</v>
      </c>
      <c r="K8726" s="228">
        <v>291022</v>
      </c>
      <c r="L8726" s="228">
        <v>2894452.78</v>
      </c>
    </row>
    <row r="8727" spans="1:12">
      <c r="A8727" s="228">
        <v>2014</v>
      </c>
      <c r="B8727" s="228" t="s">
        <v>193</v>
      </c>
      <c r="C8727" s="228" t="s">
        <v>65</v>
      </c>
      <c r="D8727" s="228" t="s">
        <v>205</v>
      </c>
      <c r="E8727" s="228">
        <v>20</v>
      </c>
      <c r="F8727" s="228">
        <v>37089</v>
      </c>
      <c r="G8727" s="228">
        <v>1172</v>
      </c>
      <c r="H8727" s="228">
        <v>2161</v>
      </c>
      <c r="I8727" s="228">
        <v>2142184.85</v>
      </c>
      <c r="J8727" s="228">
        <v>424996.55</v>
      </c>
      <c r="K8727" s="228">
        <v>284556</v>
      </c>
      <c r="L8727" s="228">
        <v>3188755.01</v>
      </c>
    </row>
    <row r="8728" spans="1:12">
      <c r="A8728" s="228">
        <v>2014</v>
      </c>
      <c r="B8728" s="228" t="s">
        <v>193</v>
      </c>
      <c r="C8728" s="228" t="s">
        <v>65</v>
      </c>
      <c r="D8728" s="228" t="s">
        <v>205</v>
      </c>
      <c r="E8728" s="228">
        <v>25</v>
      </c>
      <c r="F8728" s="228">
        <v>42280</v>
      </c>
      <c r="G8728" s="228">
        <v>1189</v>
      </c>
      <c r="H8728" s="228">
        <v>1954</v>
      </c>
      <c r="I8728" s="228">
        <v>1978019.29</v>
      </c>
      <c r="J8728" s="228">
        <v>489270.27</v>
      </c>
      <c r="K8728" s="228">
        <v>319015</v>
      </c>
      <c r="L8728" s="228">
        <v>3211547.61</v>
      </c>
    </row>
    <row r="8729" spans="1:12">
      <c r="A8729" s="228">
        <v>2014</v>
      </c>
      <c r="B8729" s="228" t="s">
        <v>193</v>
      </c>
      <c r="C8729" s="228" t="s">
        <v>65</v>
      </c>
      <c r="D8729" s="228" t="s">
        <v>205</v>
      </c>
      <c r="E8729" s="228">
        <v>30</v>
      </c>
      <c r="F8729" s="228">
        <v>53228</v>
      </c>
      <c r="G8729" s="228">
        <v>1441</v>
      </c>
      <c r="H8729" s="228">
        <v>2666</v>
      </c>
      <c r="I8729" s="228">
        <v>2731184.86</v>
      </c>
      <c r="J8729" s="228">
        <v>655602.36</v>
      </c>
      <c r="K8729" s="228">
        <v>450135</v>
      </c>
      <c r="L8729" s="228">
        <v>4332913.21</v>
      </c>
    </row>
    <row r="8730" spans="1:12">
      <c r="A8730" s="228">
        <v>2014</v>
      </c>
      <c r="B8730" s="228" t="s">
        <v>193</v>
      </c>
      <c r="C8730" s="228" t="s">
        <v>65</v>
      </c>
      <c r="D8730" s="228" t="s">
        <v>205</v>
      </c>
      <c r="E8730" s="228">
        <v>35</v>
      </c>
      <c r="F8730" s="228">
        <v>50292</v>
      </c>
      <c r="G8730" s="228">
        <v>1611</v>
      </c>
      <c r="H8730" s="228">
        <v>2946</v>
      </c>
      <c r="I8730" s="228">
        <v>2961206.37</v>
      </c>
      <c r="J8730" s="228">
        <v>753673.39</v>
      </c>
      <c r="K8730" s="228">
        <v>515673</v>
      </c>
      <c r="L8730" s="228">
        <v>4795619.3499999996</v>
      </c>
    </row>
    <row r="8731" spans="1:12">
      <c r="A8731" s="228">
        <v>2014</v>
      </c>
      <c r="B8731" s="228" t="s">
        <v>193</v>
      </c>
      <c r="C8731" s="228" t="s">
        <v>65</v>
      </c>
      <c r="D8731" s="228" t="s">
        <v>205</v>
      </c>
      <c r="E8731" s="228">
        <v>40</v>
      </c>
      <c r="F8731" s="228">
        <v>53334</v>
      </c>
      <c r="G8731" s="228">
        <v>2162</v>
      </c>
      <c r="H8731" s="228">
        <v>3854</v>
      </c>
      <c r="I8731" s="228">
        <v>3950323.56</v>
      </c>
      <c r="J8731" s="228">
        <v>1006791.55</v>
      </c>
      <c r="K8731" s="228">
        <v>892641.25</v>
      </c>
      <c r="L8731" s="228">
        <v>6533873.4299999997</v>
      </c>
    </row>
    <row r="8732" spans="1:12">
      <c r="A8732" s="228">
        <v>2014</v>
      </c>
      <c r="B8732" s="228" t="s">
        <v>193</v>
      </c>
      <c r="C8732" s="228" t="s">
        <v>65</v>
      </c>
      <c r="D8732" s="228" t="s">
        <v>205</v>
      </c>
      <c r="E8732" s="228">
        <v>45</v>
      </c>
      <c r="F8732" s="228">
        <v>50451</v>
      </c>
      <c r="G8732" s="228">
        <v>2373</v>
      </c>
      <c r="H8732" s="228">
        <v>4249</v>
      </c>
      <c r="I8732" s="228">
        <v>4696072.8499999996</v>
      </c>
      <c r="J8732" s="228">
        <v>1246692.04</v>
      </c>
      <c r="K8732" s="228">
        <v>1247729.5</v>
      </c>
      <c r="L8732" s="228">
        <v>7921107.3200000003</v>
      </c>
    </row>
    <row r="8733" spans="1:12">
      <c r="A8733" s="228">
        <v>2014</v>
      </c>
      <c r="B8733" s="228" t="s">
        <v>193</v>
      </c>
      <c r="C8733" s="228" t="s">
        <v>65</v>
      </c>
      <c r="D8733" s="228" t="s">
        <v>205</v>
      </c>
      <c r="E8733" s="228">
        <v>50</v>
      </c>
      <c r="F8733" s="228">
        <v>51391</v>
      </c>
      <c r="G8733" s="228">
        <v>3078</v>
      </c>
      <c r="H8733" s="228">
        <v>5333</v>
      </c>
      <c r="I8733" s="228">
        <v>6118583.5499999998</v>
      </c>
      <c r="J8733" s="228">
        <v>1665322.88</v>
      </c>
      <c r="K8733" s="228">
        <v>1539318</v>
      </c>
      <c r="L8733" s="228">
        <v>10253839.060000001</v>
      </c>
    </row>
    <row r="8734" spans="1:12">
      <c r="A8734" s="228">
        <v>2014</v>
      </c>
      <c r="B8734" s="228" t="s">
        <v>193</v>
      </c>
      <c r="C8734" s="228" t="s">
        <v>65</v>
      </c>
      <c r="D8734" s="228" t="s">
        <v>205</v>
      </c>
      <c r="E8734" s="228">
        <v>55</v>
      </c>
      <c r="F8734" s="228">
        <v>46986</v>
      </c>
      <c r="G8734" s="228">
        <v>3869</v>
      </c>
      <c r="H8734" s="228">
        <v>7730</v>
      </c>
      <c r="I8734" s="228">
        <v>8814576.6300000008</v>
      </c>
      <c r="J8734" s="228">
        <v>2286663.13</v>
      </c>
      <c r="K8734" s="228">
        <v>2339164.58</v>
      </c>
      <c r="L8734" s="228">
        <v>14570285.85</v>
      </c>
    </row>
    <row r="8735" spans="1:12">
      <c r="A8735" s="228">
        <v>2014</v>
      </c>
      <c r="B8735" s="228" t="s">
        <v>193</v>
      </c>
      <c r="C8735" s="228" t="s">
        <v>65</v>
      </c>
      <c r="D8735" s="228" t="s">
        <v>205</v>
      </c>
      <c r="E8735" s="228">
        <v>60</v>
      </c>
      <c r="F8735" s="228">
        <v>41505</v>
      </c>
      <c r="G8735" s="228">
        <v>4642</v>
      </c>
      <c r="H8735" s="228">
        <v>9380</v>
      </c>
      <c r="I8735" s="228">
        <v>11410912.199999999</v>
      </c>
      <c r="J8735" s="228">
        <v>2963466.64</v>
      </c>
      <c r="K8735" s="228">
        <v>3414093.5</v>
      </c>
      <c r="L8735" s="228">
        <v>19072553.800000001</v>
      </c>
    </row>
    <row r="8736" spans="1:12">
      <c r="A8736" s="228">
        <v>2014</v>
      </c>
      <c r="B8736" s="228" t="s">
        <v>193</v>
      </c>
      <c r="C8736" s="228" t="s">
        <v>65</v>
      </c>
      <c r="D8736" s="228" t="s">
        <v>205</v>
      </c>
      <c r="E8736" s="228">
        <v>65</v>
      </c>
      <c r="F8736" s="228">
        <v>33624</v>
      </c>
      <c r="G8736" s="228">
        <v>5330</v>
      </c>
      <c r="H8736" s="228">
        <v>11083</v>
      </c>
      <c r="I8736" s="228">
        <v>13325738.26</v>
      </c>
      <c r="J8736" s="228">
        <v>3299459.66</v>
      </c>
      <c r="K8736" s="228">
        <v>3233909.25</v>
      </c>
      <c r="L8736" s="228">
        <v>21104546.18</v>
      </c>
    </row>
    <row r="8737" spans="1:12">
      <c r="A8737" s="228">
        <v>2014</v>
      </c>
      <c r="B8737" s="228" t="s">
        <v>193</v>
      </c>
      <c r="C8737" s="228" t="s">
        <v>65</v>
      </c>
      <c r="D8737" s="228" t="s">
        <v>205</v>
      </c>
      <c r="E8737" s="228">
        <v>70</v>
      </c>
      <c r="F8737" s="228">
        <v>22416</v>
      </c>
      <c r="G8737" s="228">
        <v>4507</v>
      </c>
      <c r="H8737" s="228">
        <v>11062</v>
      </c>
      <c r="I8737" s="228">
        <v>12764648.470000001</v>
      </c>
      <c r="J8737" s="228">
        <v>3132455.85</v>
      </c>
      <c r="K8737" s="228">
        <v>3787363.9</v>
      </c>
      <c r="L8737" s="228">
        <v>20701225.43</v>
      </c>
    </row>
    <row r="8738" spans="1:12">
      <c r="A8738" s="228">
        <v>2014</v>
      </c>
      <c r="B8738" s="228" t="s">
        <v>193</v>
      </c>
      <c r="C8738" s="228" t="s">
        <v>65</v>
      </c>
      <c r="D8738" s="228" t="s">
        <v>205</v>
      </c>
      <c r="E8738" s="228">
        <v>75</v>
      </c>
      <c r="F8738" s="228">
        <v>14936</v>
      </c>
      <c r="G8738" s="228">
        <v>3757</v>
      </c>
      <c r="H8738" s="228">
        <v>10537</v>
      </c>
      <c r="I8738" s="228">
        <v>10960974.470000001</v>
      </c>
      <c r="J8738" s="228">
        <v>2394540.4300000002</v>
      </c>
      <c r="K8738" s="228">
        <v>2637082.5</v>
      </c>
      <c r="L8738" s="228">
        <v>16619343.810000001</v>
      </c>
    </row>
    <row r="8739" spans="1:12">
      <c r="A8739" s="228">
        <v>2014</v>
      </c>
      <c r="B8739" s="228" t="s">
        <v>193</v>
      </c>
      <c r="C8739" s="228" t="s">
        <v>65</v>
      </c>
      <c r="D8739" s="228" t="s">
        <v>205</v>
      </c>
      <c r="E8739" s="228">
        <v>80</v>
      </c>
      <c r="F8739" s="228">
        <v>9494</v>
      </c>
      <c r="G8739" s="228">
        <v>2793</v>
      </c>
      <c r="H8739" s="228">
        <v>9652</v>
      </c>
      <c r="I8739" s="228">
        <v>8224448.75</v>
      </c>
      <c r="J8739" s="228">
        <v>1761458.33</v>
      </c>
      <c r="K8739" s="228">
        <v>1766415.45</v>
      </c>
      <c r="L8739" s="228">
        <v>12250266.380000001</v>
      </c>
    </row>
    <row r="8740" spans="1:12">
      <c r="A8740" s="228">
        <v>2014</v>
      </c>
      <c r="B8740" s="228" t="s">
        <v>193</v>
      </c>
      <c r="C8740" s="228" t="s">
        <v>65</v>
      </c>
      <c r="D8740" s="228" t="s">
        <v>205</v>
      </c>
      <c r="E8740" s="228">
        <v>85</v>
      </c>
      <c r="F8740" s="228">
        <v>4915</v>
      </c>
      <c r="G8740" s="228">
        <v>1461</v>
      </c>
      <c r="H8740" s="228">
        <v>5876</v>
      </c>
      <c r="I8740" s="228">
        <v>4586711.3499999996</v>
      </c>
      <c r="J8740" s="228">
        <v>798863.7</v>
      </c>
      <c r="K8740" s="228">
        <v>751579.75</v>
      </c>
      <c r="L8740" s="228">
        <v>6337529.5899999999</v>
      </c>
    </row>
    <row r="8741" spans="1:12">
      <c r="A8741" s="228">
        <v>2014</v>
      </c>
      <c r="B8741" s="228" t="s">
        <v>193</v>
      </c>
      <c r="C8741" s="228" t="s">
        <v>65</v>
      </c>
      <c r="D8741" s="228" t="s">
        <v>205</v>
      </c>
      <c r="E8741" s="228">
        <v>90</v>
      </c>
      <c r="F8741" s="228">
        <v>1081</v>
      </c>
      <c r="G8741" s="228">
        <v>268</v>
      </c>
      <c r="H8741" s="228">
        <v>2128</v>
      </c>
      <c r="I8741" s="228">
        <v>1180093.93</v>
      </c>
      <c r="J8741" s="228">
        <v>148302.70000000001</v>
      </c>
      <c r="K8741" s="228">
        <v>104167</v>
      </c>
      <c r="L8741" s="228">
        <v>1492641.78</v>
      </c>
    </row>
    <row r="8742" spans="1:12">
      <c r="A8742" s="228">
        <v>2014</v>
      </c>
      <c r="B8742" s="228" t="s">
        <v>193</v>
      </c>
      <c r="C8742" s="228" t="s">
        <v>65</v>
      </c>
      <c r="D8742" s="228" t="s">
        <v>205</v>
      </c>
      <c r="E8742" s="228">
        <v>95</v>
      </c>
      <c r="F8742" s="228">
        <v>195</v>
      </c>
      <c r="G8742" s="228">
        <v>52</v>
      </c>
      <c r="H8742" s="228">
        <v>335</v>
      </c>
      <c r="I8742" s="228">
        <v>168394.92</v>
      </c>
      <c r="J8742" s="228">
        <v>22158.13</v>
      </c>
      <c r="K8742" s="228">
        <v>6730</v>
      </c>
      <c r="L8742" s="228">
        <v>205278.1</v>
      </c>
    </row>
    <row r="8743" spans="1:12">
      <c r="A8743" s="228">
        <v>2014</v>
      </c>
      <c r="B8743" s="228" t="s">
        <v>193</v>
      </c>
      <c r="C8743" s="228" t="s">
        <v>65</v>
      </c>
      <c r="D8743" s="228" t="s">
        <v>206</v>
      </c>
      <c r="E8743" s="228">
        <v>0</v>
      </c>
      <c r="F8743" s="228">
        <v>41707</v>
      </c>
      <c r="G8743" s="228">
        <v>1100</v>
      </c>
      <c r="H8743" s="228">
        <v>3118</v>
      </c>
      <c r="I8743" s="228">
        <v>2191638.6</v>
      </c>
      <c r="J8743" s="228">
        <v>305060.08</v>
      </c>
      <c r="K8743" s="228">
        <v>22769</v>
      </c>
      <c r="L8743" s="228">
        <v>2694030.26</v>
      </c>
    </row>
    <row r="8744" spans="1:12">
      <c r="A8744" s="228">
        <v>2014</v>
      </c>
      <c r="B8744" s="228" t="s">
        <v>193</v>
      </c>
      <c r="C8744" s="228" t="s">
        <v>65</v>
      </c>
      <c r="D8744" s="228" t="s">
        <v>206</v>
      </c>
      <c r="E8744" s="228">
        <v>5</v>
      </c>
      <c r="F8744" s="228">
        <v>43899</v>
      </c>
      <c r="G8744" s="228">
        <v>549</v>
      </c>
      <c r="H8744" s="228">
        <v>743</v>
      </c>
      <c r="I8744" s="228">
        <v>724970.8</v>
      </c>
      <c r="J8744" s="228">
        <v>190014.22</v>
      </c>
      <c r="K8744" s="228">
        <v>46825</v>
      </c>
      <c r="L8744" s="228">
        <v>1061260.76</v>
      </c>
    </row>
    <row r="8745" spans="1:12">
      <c r="A8745" s="228">
        <v>2014</v>
      </c>
      <c r="B8745" s="228" t="s">
        <v>193</v>
      </c>
      <c r="C8745" s="228" t="s">
        <v>65</v>
      </c>
      <c r="D8745" s="228" t="s">
        <v>206</v>
      </c>
      <c r="E8745" s="228">
        <v>10</v>
      </c>
      <c r="F8745" s="228">
        <v>40751</v>
      </c>
      <c r="G8745" s="228">
        <v>412</v>
      </c>
      <c r="H8745" s="228">
        <v>636</v>
      </c>
      <c r="I8745" s="228">
        <v>626353.72</v>
      </c>
      <c r="J8745" s="228">
        <v>131917.47</v>
      </c>
      <c r="K8745" s="228">
        <v>117688</v>
      </c>
      <c r="L8745" s="228">
        <v>948421.5</v>
      </c>
    </row>
    <row r="8746" spans="1:12">
      <c r="A8746" s="228">
        <v>2014</v>
      </c>
      <c r="B8746" s="228" t="s">
        <v>193</v>
      </c>
      <c r="C8746" s="228" t="s">
        <v>65</v>
      </c>
      <c r="D8746" s="228" t="s">
        <v>206</v>
      </c>
      <c r="E8746" s="228">
        <v>15</v>
      </c>
      <c r="F8746" s="228">
        <v>41597</v>
      </c>
      <c r="G8746" s="228">
        <v>1366</v>
      </c>
      <c r="H8746" s="228">
        <v>3364</v>
      </c>
      <c r="I8746" s="228">
        <v>3037766.08</v>
      </c>
      <c r="J8746" s="228">
        <v>449393.32</v>
      </c>
      <c r="K8746" s="228">
        <v>313878</v>
      </c>
      <c r="L8746" s="228">
        <v>4136221.77</v>
      </c>
    </row>
    <row r="8747" spans="1:12">
      <c r="A8747" s="228">
        <v>2014</v>
      </c>
      <c r="B8747" s="228" t="s">
        <v>193</v>
      </c>
      <c r="C8747" s="228" t="s">
        <v>65</v>
      </c>
      <c r="D8747" s="228" t="s">
        <v>206</v>
      </c>
      <c r="E8747" s="228">
        <v>20</v>
      </c>
      <c r="F8747" s="228">
        <v>38083</v>
      </c>
      <c r="G8747" s="228">
        <v>1712</v>
      </c>
      <c r="H8747" s="228">
        <v>4194</v>
      </c>
      <c r="I8747" s="228">
        <v>3958894.21</v>
      </c>
      <c r="J8747" s="228">
        <v>741093.64</v>
      </c>
      <c r="K8747" s="228">
        <v>426881.5</v>
      </c>
      <c r="L8747" s="228">
        <v>5598979.1100000003</v>
      </c>
    </row>
    <row r="8748" spans="1:12">
      <c r="A8748" s="228">
        <v>2014</v>
      </c>
      <c r="B8748" s="228" t="s">
        <v>193</v>
      </c>
      <c r="C8748" s="228" t="s">
        <v>65</v>
      </c>
      <c r="D8748" s="228" t="s">
        <v>206</v>
      </c>
      <c r="E8748" s="228">
        <v>25</v>
      </c>
      <c r="F8748" s="228">
        <v>45583</v>
      </c>
      <c r="G8748" s="228">
        <v>2611</v>
      </c>
      <c r="H8748" s="228">
        <v>7494</v>
      </c>
      <c r="I8748" s="228">
        <v>7873199.5999999996</v>
      </c>
      <c r="J8748" s="228">
        <v>1975128.27</v>
      </c>
      <c r="K8748" s="228">
        <v>584020</v>
      </c>
      <c r="L8748" s="228">
        <v>11359607.82</v>
      </c>
    </row>
    <row r="8749" spans="1:12">
      <c r="A8749" s="228">
        <v>2014</v>
      </c>
      <c r="B8749" s="228" t="s">
        <v>193</v>
      </c>
      <c r="C8749" s="228" t="s">
        <v>65</v>
      </c>
      <c r="D8749" s="228" t="s">
        <v>206</v>
      </c>
      <c r="E8749" s="228">
        <v>30</v>
      </c>
      <c r="F8749" s="228">
        <v>55087</v>
      </c>
      <c r="G8749" s="228">
        <v>4169</v>
      </c>
      <c r="H8749" s="228">
        <v>11538</v>
      </c>
      <c r="I8749" s="228">
        <v>12642370.449999999</v>
      </c>
      <c r="J8749" s="228">
        <v>3351101.41</v>
      </c>
      <c r="K8749" s="228">
        <v>595100</v>
      </c>
      <c r="L8749" s="228">
        <v>18098933.789999999</v>
      </c>
    </row>
    <row r="8750" spans="1:12">
      <c r="A8750" s="228">
        <v>2014</v>
      </c>
      <c r="B8750" s="228" t="s">
        <v>193</v>
      </c>
      <c r="C8750" s="228" t="s">
        <v>65</v>
      </c>
      <c r="D8750" s="228" t="s">
        <v>206</v>
      </c>
      <c r="E8750" s="228">
        <v>35</v>
      </c>
      <c r="F8750" s="228">
        <v>51293</v>
      </c>
      <c r="G8750" s="228">
        <v>3874</v>
      </c>
      <c r="H8750" s="228">
        <v>9390</v>
      </c>
      <c r="I8750" s="228">
        <v>10116708.539999999</v>
      </c>
      <c r="J8750" s="228">
        <v>2601336.83</v>
      </c>
      <c r="K8750" s="228">
        <v>878722</v>
      </c>
      <c r="L8750" s="228">
        <v>14955204.77</v>
      </c>
    </row>
    <row r="8751" spans="1:12">
      <c r="A8751" s="228">
        <v>2014</v>
      </c>
      <c r="B8751" s="228" t="s">
        <v>193</v>
      </c>
      <c r="C8751" s="228" t="s">
        <v>65</v>
      </c>
      <c r="D8751" s="228" t="s">
        <v>206</v>
      </c>
      <c r="E8751" s="228">
        <v>40</v>
      </c>
      <c r="F8751" s="228">
        <v>54135</v>
      </c>
      <c r="G8751" s="228">
        <v>3610</v>
      </c>
      <c r="H8751" s="228">
        <v>7373</v>
      </c>
      <c r="I8751" s="228">
        <v>7993126.4900000002</v>
      </c>
      <c r="J8751" s="228">
        <v>1916594.46</v>
      </c>
      <c r="K8751" s="228">
        <v>1203304.5</v>
      </c>
      <c r="L8751" s="228">
        <v>12614872.43</v>
      </c>
    </row>
    <row r="8752" spans="1:12">
      <c r="A8752" s="228">
        <v>2014</v>
      </c>
      <c r="B8752" s="228" t="s">
        <v>193</v>
      </c>
      <c r="C8752" s="228" t="s">
        <v>65</v>
      </c>
      <c r="D8752" s="228" t="s">
        <v>206</v>
      </c>
      <c r="E8752" s="228">
        <v>45</v>
      </c>
      <c r="F8752" s="228">
        <v>51358</v>
      </c>
      <c r="G8752" s="228">
        <v>3494</v>
      </c>
      <c r="H8752" s="228">
        <v>6981</v>
      </c>
      <c r="I8752" s="228">
        <v>7530884.2400000002</v>
      </c>
      <c r="J8752" s="228">
        <v>1788400.4</v>
      </c>
      <c r="K8752" s="228">
        <v>1175548.8999999999</v>
      </c>
      <c r="L8752" s="228">
        <v>11727843.73</v>
      </c>
    </row>
    <row r="8753" spans="1:12">
      <c r="A8753" s="228">
        <v>2014</v>
      </c>
      <c r="B8753" s="228" t="s">
        <v>193</v>
      </c>
      <c r="C8753" s="228" t="s">
        <v>65</v>
      </c>
      <c r="D8753" s="228" t="s">
        <v>206</v>
      </c>
      <c r="E8753" s="228">
        <v>50</v>
      </c>
      <c r="F8753" s="228">
        <v>52343</v>
      </c>
      <c r="G8753" s="228">
        <v>4359</v>
      </c>
      <c r="H8753" s="228">
        <v>8621</v>
      </c>
      <c r="I8753" s="228">
        <v>9180034.5800000001</v>
      </c>
      <c r="J8753" s="228">
        <v>2202750.4300000002</v>
      </c>
      <c r="K8753" s="228">
        <v>1836131.5</v>
      </c>
      <c r="L8753" s="228">
        <v>14781138.58</v>
      </c>
    </row>
    <row r="8754" spans="1:12">
      <c r="A8754" s="228">
        <v>2014</v>
      </c>
      <c r="B8754" s="228" t="s">
        <v>193</v>
      </c>
      <c r="C8754" s="228" t="s">
        <v>65</v>
      </c>
      <c r="D8754" s="228" t="s">
        <v>206</v>
      </c>
      <c r="E8754" s="228">
        <v>55</v>
      </c>
      <c r="F8754" s="228">
        <v>48653</v>
      </c>
      <c r="G8754" s="228">
        <v>4936</v>
      </c>
      <c r="H8754" s="228">
        <v>9521</v>
      </c>
      <c r="I8754" s="228">
        <v>10356541.67</v>
      </c>
      <c r="J8754" s="228">
        <v>2583450.85</v>
      </c>
      <c r="K8754" s="228">
        <v>2279351.25</v>
      </c>
      <c r="L8754" s="228">
        <v>16618343.630000001</v>
      </c>
    </row>
    <row r="8755" spans="1:12">
      <c r="A8755" s="228">
        <v>2014</v>
      </c>
      <c r="B8755" s="228" t="s">
        <v>193</v>
      </c>
      <c r="C8755" s="228" t="s">
        <v>65</v>
      </c>
      <c r="D8755" s="228" t="s">
        <v>206</v>
      </c>
      <c r="E8755" s="228">
        <v>60</v>
      </c>
      <c r="F8755" s="228">
        <v>42529</v>
      </c>
      <c r="G8755" s="228">
        <v>5143</v>
      </c>
      <c r="H8755" s="228">
        <v>10784</v>
      </c>
      <c r="I8755" s="228">
        <v>11642643.58</v>
      </c>
      <c r="J8755" s="228">
        <v>2938746.92</v>
      </c>
      <c r="K8755" s="228">
        <v>2900945.65</v>
      </c>
      <c r="L8755" s="228">
        <v>18756922.52</v>
      </c>
    </row>
    <row r="8756" spans="1:12">
      <c r="A8756" s="228">
        <v>2014</v>
      </c>
      <c r="B8756" s="228" t="s">
        <v>193</v>
      </c>
      <c r="C8756" s="228" t="s">
        <v>65</v>
      </c>
      <c r="D8756" s="228" t="s">
        <v>206</v>
      </c>
      <c r="E8756" s="228">
        <v>65</v>
      </c>
      <c r="F8756" s="228">
        <v>34395</v>
      </c>
      <c r="G8756" s="228">
        <v>5076</v>
      </c>
      <c r="H8756" s="228">
        <v>11099</v>
      </c>
      <c r="I8756" s="228">
        <v>12312864.98</v>
      </c>
      <c r="J8756" s="228">
        <v>3062169.29</v>
      </c>
      <c r="K8756" s="228">
        <v>3350560</v>
      </c>
      <c r="L8756" s="228">
        <v>19917301.239999998</v>
      </c>
    </row>
    <row r="8757" spans="1:12">
      <c r="A8757" s="228">
        <v>2014</v>
      </c>
      <c r="B8757" s="228" t="s">
        <v>193</v>
      </c>
      <c r="C8757" s="228" t="s">
        <v>65</v>
      </c>
      <c r="D8757" s="228" t="s">
        <v>206</v>
      </c>
      <c r="E8757" s="228">
        <v>70</v>
      </c>
      <c r="F8757" s="228">
        <v>22729</v>
      </c>
      <c r="G8757" s="228">
        <v>3984</v>
      </c>
      <c r="H8757" s="228">
        <v>9281</v>
      </c>
      <c r="I8757" s="228">
        <v>10319777.939999999</v>
      </c>
      <c r="J8757" s="228">
        <v>2726866.23</v>
      </c>
      <c r="K8757" s="228">
        <v>3243140.25</v>
      </c>
      <c r="L8757" s="228">
        <v>17048232.210000001</v>
      </c>
    </row>
    <row r="8758" spans="1:12">
      <c r="A8758" s="228">
        <v>2014</v>
      </c>
      <c r="B8758" s="228" t="s">
        <v>193</v>
      </c>
      <c r="C8758" s="228" t="s">
        <v>65</v>
      </c>
      <c r="D8758" s="228" t="s">
        <v>206</v>
      </c>
      <c r="E8758" s="228">
        <v>75</v>
      </c>
      <c r="F8758" s="228">
        <v>16397</v>
      </c>
      <c r="G8758" s="228">
        <v>3477</v>
      </c>
      <c r="H8758" s="228">
        <v>10354</v>
      </c>
      <c r="I8758" s="228">
        <v>10202217.35</v>
      </c>
      <c r="J8758" s="228">
        <v>2341928.36</v>
      </c>
      <c r="K8758" s="228">
        <v>2634573.75</v>
      </c>
      <c r="L8758" s="228">
        <v>15732239.23</v>
      </c>
    </row>
    <row r="8759" spans="1:12">
      <c r="A8759" s="228">
        <v>2014</v>
      </c>
      <c r="B8759" s="228" t="s">
        <v>193</v>
      </c>
      <c r="C8759" s="228" t="s">
        <v>65</v>
      </c>
      <c r="D8759" s="228" t="s">
        <v>206</v>
      </c>
      <c r="E8759" s="228">
        <v>80</v>
      </c>
      <c r="F8759" s="228">
        <v>11547</v>
      </c>
      <c r="G8759" s="228">
        <v>2632</v>
      </c>
      <c r="H8759" s="228">
        <v>10787</v>
      </c>
      <c r="I8759" s="228">
        <v>8660651.4199999999</v>
      </c>
      <c r="J8759" s="228">
        <v>1664944.74</v>
      </c>
      <c r="K8759" s="228">
        <v>1912297.3</v>
      </c>
      <c r="L8759" s="228">
        <v>12652526.84</v>
      </c>
    </row>
    <row r="8760" spans="1:12">
      <c r="A8760" s="228">
        <v>2014</v>
      </c>
      <c r="B8760" s="228" t="s">
        <v>193</v>
      </c>
      <c r="C8760" s="228" t="s">
        <v>65</v>
      </c>
      <c r="D8760" s="228" t="s">
        <v>206</v>
      </c>
      <c r="E8760" s="228">
        <v>85</v>
      </c>
      <c r="F8760" s="228">
        <v>6889</v>
      </c>
      <c r="G8760" s="228">
        <v>1599</v>
      </c>
      <c r="H8760" s="228">
        <v>9434</v>
      </c>
      <c r="I8760" s="228">
        <v>6247653.3099999996</v>
      </c>
      <c r="J8760" s="228">
        <v>906792.71</v>
      </c>
      <c r="K8760" s="228">
        <v>920620.25</v>
      </c>
      <c r="L8760" s="228">
        <v>8387027.9000000004</v>
      </c>
    </row>
    <row r="8761" spans="1:12">
      <c r="A8761" s="228">
        <v>2014</v>
      </c>
      <c r="B8761" s="228" t="s">
        <v>193</v>
      </c>
      <c r="C8761" s="228" t="s">
        <v>65</v>
      </c>
      <c r="D8761" s="228" t="s">
        <v>206</v>
      </c>
      <c r="E8761" s="228">
        <v>90</v>
      </c>
      <c r="F8761" s="228">
        <v>2877</v>
      </c>
      <c r="G8761" s="228">
        <v>567</v>
      </c>
      <c r="H8761" s="228">
        <v>4706</v>
      </c>
      <c r="I8761" s="228">
        <v>2521498.0499999998</v>
      </c>
      <c r="J8761" s="228">
        <v>269632.88</v>
      </c>
      <c r="K8761" s="228">
        <v>151978.65</v>
      </c>
      <c r="L8761" s="228">
        <v>3040587.85</v>
      </c>
    </row>
    <row r="8762" spans="1:12">
      <c r="A8762" s="228">
        <v>2014</v>
      </c>
      <c r="B8762" s="228" t="s">
        <v>193</v>
      </c>
      <c r="C8762" s="228" t="s">
        <v>65</v>
      </c>
      <c r="D8762" s="228" t="s">
        <v>206</v>
      </c>
      <c r="E8762" s="228">
        <v>95</v>
      </c>
      <c r="F8762" s="228">
        <v>667</v>
      </c>
      <c r="G8762" s="228">
        <v>130</v>
      </c>
      <c r="H8762" s="228">
        <v>1375</v>
      </c>
      <c r="I8762" s="228">
        <v>596326.44999999995</v>
      </c>
      <c r="J8762" s="228">
        <v>58966</v>
      </c>
      <c r="K8762" s="228">
        <v>17057</v>
      </c>
      <c r="L8762" s="228">
        <v>709777.39</v>
      </c>
    </row>
    <row r="8763" spans="1:12">
      <c r="A8763" s="228">
        <v>2014</v>
      </c>
      <c r="B8763" s="228" t="s">
        <v>193</v>
      </c>
      <c r="C8763" s="228" t="s">
        <v>66</v>
      </c>
      <c r="D8763" s="228" t="s">
        <v>205</v>
      </c>
      <c r="E8763" s="228">
        <v>0</v>
      </c>
      <c r="F8763" s="228">
        <v>5335</v>
      </c>
      <c r="G8763" s="228">
        <v>142</v>
      </c>
      <c r="H8763" s="228">
        <v>585</v>
      </c>
      <c r="I8763" s="228">
        <v>388536.22</v>
      </c>
      <c r="J8763" s="228">
        <v>47107.96</v>
      </c>
      <c r="K8763" s="228">
        <v>52637</v>
      </c>
      <c r="L8763" s="228">
        <v>511486.65</v>
      </c>
    </row>
    <row r="8764" spans="1:12">
      <c r="A8764" s="228">
        <v>2014</v>
      </c>
      <c r="B8764" s="228" t="s">
        <v>193</v>
      </c>
      <c r="C8764" s="228" t="s">
        <v>66</v>
      </c>
      <c r="D8764" s="228" t="s">
        <v>205</v>
      </c>
      <c r="E8764" s="228">
        <v>5</v>
      </c>
      <c r="F8764" s="228">
        <v>6288</v>
      </c>
      <c r="G8764" s="228">
        <v>93</v>
      </c>
      <c r="H8764" s="228">
        <v>118</v>
      </c>
      <c r="I8764" s="228">
        <v>107776.17</v>
      </c>
      <c r="J8764" s="228">
        <v>30338.17</v>
      </c>
      <c r="K8764" s="228">
        <v>5966</v>
      </c>
      <c r="L8764" s="228">
        <v>160543.74</v>
      </c>
    </row>
    <row r="8765" spans="1:12">
      <c r="A8765" s="228">
        <v>2014</v>
      </c>
      <c r="B8765" s="228" t="s">
        <v>193</v>
      </c>
      <c r="C8765" s="228" t="s">
        <v>66</v>
      </c>
      <c r="D8765" s="228" t="s">
        <v>205</v>
      </c>
      <c r="E8765" s="228">
        <v>10</v>
      </c>
      <c r="F8765" s="228">
        <v>6367</v>
      </c>
      <c r="G8765" s="228">
        <v>84</v>
      </c>
      <c r="H8765" s="228">
        <v>152</v>
      </c>
      <c r="I8765" s="228">
        <v>110282.15</v>
      </c>
      <c r="J8765" s="228">
        <v>27445.31</v>
      </c>
      <c r="K8765" s="228">
        <v>9711</v>
      </c>
      <c r="L8765" s="228">
        <v>166203.06</v>
      </c>
    </row>
    <row r="8766" spans="1:12">
      <c r="A8766" s="228">
        <v>2014</v>
      </c>
      <c r="B8766" s="228" t="s">
        <v>193</v>
      </c>
      <c r="C8766" s="228" t="s">
        <v>66</v>
      </c>
      <c r="D8766" s="228" t="s">
        <v>205</v>
      </c>
      <c r="E8766" s="228">
        <v>15</v>
      </c>
      <c r="F8766" s="228">
        <v>7055</v>
      </c>
      <c r="G8766" s="228">
        <v>177</v>
      </c>
      <c r="H8766" s="228">
        <v>349</v>
      </c>
      <c r="I8766" s="228">
        <v>297403.95</v>
      </c>
      <c r="J8766" s="228">
        <v>75371.710000000006</v>
      </c>
      <c r="K8766" s="228">
        <v>25655</v>
      </c>
      <c r="L8766" s="228">
        <v>434650.45</v>
      </c>
    </row>
    <row r="8767" spans="1:12">
      <c r="A8767" s="228">
        <v>2014</v>
      </c>
      <c r="B8767" s="228" t="s">
        <v>193</v>
      </c>
      <c r="C8767" s="228" t="s">
        <v>66</v>
      </c>
      <c r="D8767" s="228" t="s">
        <v>205</v>
      </c>
      <c r="E8767" s="228">
        <v>20</v>
      </c>
      <c r="F8767" s="228">
        <v>6089</v>
      </c>
      <c r="G8767" s="228">
        <v>205</v>
      </c>
      <c r="H8767" s="228">
        <v>574</v>
      </c>
      <c r="I8767" s="228">
        <v>502814.18</v>
      </c>
      <c r="J8767" s="228">
        <v>95078.23</v>
      </c>
      <c r="K8767" s="228">
        <v>110857</v>
      </c>
      <c r="L8767" s="228">
        <v>767189.14</v>
      </c>
    </row>
    <row r="8768" spans="1:12">
      <c r="A8768" s="228">
        <v>2014</v>
      </c>
      <c r="B8768" s="228" t="s">
        <v>193</v>
      </c>
      <c r="C8768" s="228" t="s">
        <v>66</v>
      </c>
      <c r="D8768" s="228" t="s">
        <v>205</v>
      </c>
      <c r="E8768" s="228">
        <v>25</v>
      </c>
      <c r="F8768" s="228">
        <v>4080</v>
      </c>
      <c r="G8768" s="228">
        <v>115</v>
      </c>
      <c r="H8768" s="228">
        <v>315</v>
      </c>
      <c r="I8768" s="228">
        <v>282189.44</v>
      </c>
      <c r="J8768" s="228">
        <v>60460.29</v>
      </c>
      <c r="K8768" s="228">
        <v>47628</v>
      </c>
      <c r="L8768" s="228">
        <v>451155.36</v>
      </c>
    </row>
    <row r="8769" spans="1:12">
      <c r="A8769" s="228">
        <v>2014</v>
      </c>
      <c r="B8769" s="228" t="s">
        <v>193</v>
      </c>
      <c r="C8769" s="228" t="s">
        <v>66</v>
      </c>
      <c r="D8769" s="228" t="s">
        <v>205</v>
      </c>
      <c r="E8769" s="228">
        <v>30</v>
      </c>
      <c r="F8769" s="228">
        <v>5486</v>
      </c>
      <c r="G8769" s="228">
        <v>168</v>
      </c>
      <c r="H8769" s="228">
        <v>371</v>
      </c>
      <c r="I8769" s="228">
        <v>332760.92</v>
      </c>
      <c r="J8769" s="228">
        <v>85336.25</v>
      </c>
      <c r="K8769" s="228">
        <v>97617</v>
      </c>
      <c r="L8769" s="228">
        <v>592349.89</v>
      </c>
    </row>
    <row r="8770" spans="1:12">
      <c r="A8770" s="228">
        <v>2014</v>
      </c>
      <c r="B8770" s="228" t="s">
        <v>193</v>
      </c>
      <c r="C8770" s="228" t="s">
        <v>66</v>
      </c>
      <c r="D8770" s="228" t="s">
        <v>205</v>
      </c>
      <c r="E8770" s="228">
        <v>35</v>
      </c>
      <c r="F8770" s="228">
        <v>5659</v>
      </c>
      <c r="G8770" s="228">
        <v>324</v>
      </c>
      <c r="H8770" s="228">
        <v>637</v>
      </c>
      <c r="I8770" s="228">
        <v>443799.79</v>
      </c>
      <c r="J8770" s="228">
        <v>112723.74</v>
      </c>
      <c r="K8770" s="228">
        <v>96687</v>
      </c>
      <c r="L8770" s="228">
        <v>732614.14</v>
      </c>
    </row>
    <row r="8771" spans="1:12">
      <c r="A8771" s="228">
        <v>2014</v>
      </c>
      <c r="B8771" s="228" t="s">
        <v>193</v>
      </c>
      <c r="C8771" s="228" t="s">
        <v>66</v>
      </c>
      <c r="D8771" s="228" t="s">
        <v>205</v>
      </c>
      <c r="E8771" s="228">
        <v>40</v>
      </c>
      <c r="F8771" s="228">
        <v>6776</v>
      </c>
      <c r="G8771" s="228">
        <v>291</v>
      </c>
      <c r="H8771" s="228">
        <v>642</v>
      </c>
      <c r="I8771" s="228">
        <v>540839.03</v>
      </c>
      <c r="J8771" s="228">
        <v>156320.12</v>
      </c>
      <c r="K8771" s="228">
        <v>75986</v>
      </c>
      <c r="L8771" s="228">
        <v>885837.76</v>
      </c>
    </row>
    <row r="8772" spans="1:12">
      <c r="A8772" s="228">
        <v>2014</v>
      </c>
      <c r="B8772" s="228" t="s">
        <v>193</v>
      </c>
      <c r="C8772" s="228" t="s">
        <v>66</v>
      </c>
      <c r="D8772" s="228" t="s">
        <v>205</v>
      </c>
      <c r="E8772" s="228">
        <v>45</v>
      </c>
      <c r="F8772" s="228">
        <v>7257</v>
      </c>
      <c r="G8772" s="228">
        <v>381</v>
      </c>
      <c r="H8772" s="228">
        <v>772</v>
      </c>
      <c r="I8772" s="228">
        <v>698200.57</v>
      </c>
      <c r="J8772" s="228">
        <v>200412.63</v>
      </c>
      <c r="K8772" s="228">
        <v>79847</v>
      </c>
      <c r="L8772" s="228">
        <v>1107629.8999999999</v>
      </c>
    </row>
    <row r="8773" spans="1:12">
      <c r="A8773" s="228">
        <v>2014</v>
      </c>
      <c r="B8773" s="228" t="s">
        <v>193</v>
      </c>
      <c r="C8773" s="228" t="s">
        <v>66</v>
      </c>
      <c r="D8773" s="228" t="s">
        <v>205</v>
      </c>
      <c r="E8773" s="228">
        <v>50</v>
      </c>
      <c r="F8773" s="228">
        <v>9013</v>
      </c>
      <c r="G8773" s="228">
        <v>652</v>
      </c>
      <c r="H8773" s="228">
        <v>1360</v>
      </c>
      <c r="I8773" s="228">
        <v>1208721.76</v>
      </c>
      <c r="J8773" s="228">
        <v>336852.52</v>
      </c>
      <c r="K8773" s="228">
        <v>352619.45</v>
      </c>
      <c r="L8773" s="228">
        <v>2060260.27</v>
      </c>
    </row>
    <row r="8774" spans="1:12">
      <c r="A8774" s="228">
        <v>2014</v>
      </c>
      <c r="B8774" s="228" t="s">
        <v>193</v>
      </c>
      <c r="C8774" s="228" t="s">
        <v>66</v>
      </c>
      <c r="D8774" s="228" t="s">
        <v>205</v>
      </c>
      <c r="E8774" s="228">
        <v>55</v>
      </c>
      <c r="F8774" s="228">
        <v>9640</v>
      </c>
      <c r="G8774" s="228">
        <v>857</v>
      </c>
      <c r="H8774" s="228">
        <v>1628</v>
      </c>
      <c r="I8774" s="228">
        <v>1573311.89</v>
      </c>
      <c r="J8774" s="228">
        <v>457492.73</v>
      </c>
      <c r="K8774" s="228">
        <v>428567.5</v>
      </c>
      <c r="L8774" s="228">
        <v>2670829.0499999998</v>
      </c>
    </row>
    <row r="8775" spans="1:12">
      <c r="A8775" s="228">
        <v>2014</v>
      </c>
      <c r="B8775" s="228" t="s">
        <v>193</v>
      </c>
      <c r="C8775" s="228" t="s">
        <v>66</v>
      </c>
      <c r="D8775" s="228" t="s">
        <v>205</v>
      </c>
      <c r="E8775" s="228">
        <v>60</v>
      </c>
      <c r="F8775" s="228">
        <v>9430</v>
      </c>
      <c r="G8775" s="228">
        <v>1172</v>
      </c>
      <c r="H8775" s="228">
        <v>2614</v>
      </c>
      <c r="I8775" s="228">
        <v>2415609.04</v>
      </c>
      <c r="J8775" s="228">
        <v>657609.6</v>
      </c>
      <c r="K8775" s="228">
        <v>682683.65</v>
      </c>
      <c r="L8775" s="228">
        <v>4027369.47</v>
      </c>
    </row>
    <row r="8776" spans="1:12">
      <c r="A8776" s="228">
        <v>2014</v>
      </c>
      <c r="B8776" s="228" t="s">
        <v>193</v>
      </c>
      <c r="C8776" s="228" t="s">
        <v>66</v>
      </c>
      <c r="D8776" s="228" t="s">
        <v>205</v>
      </c>
      <c r="E8776" s="228">
        <v>65</v>
      </c>
      <c r="F8776" s="228">
        <v>8212</v>
      </c>
      <c r="G8776" s="228">
        <v>1255</v>
      </c>
      <c r="H8776" s="228">
        <v>3014</v>
      </c>
      <c r="I8776" s="228">
        <v>2757603.83</v>
      </c>
      <c r="J8776" s="228">
        <v>776260.85</v>
      </c>
      <c r="K8776" s="228">
        <v>855418.55</v>
      </c>
      <c r="L8776" s="228">
        <v>4688794.82</v>
      </c>
    </row>
    <row r="8777" spans="1:12">
      <c r="A8777" s="228">
        <v>2014</v>
      </c>
      <c r="B8777" s="228" t="s">
        <v>193</v>
      </c>
      <c r="C8777" s="228" t="s">
        <v>66</v>
      </c>
      <c r="D8777" s="228" t="s">
        <v>205</v>
      </c>
      <c r="E8777" s="228">
        <v>70</v>
      </c>
      <c r="F8777" s="228">
        <v>5874</v>
      </c>
      <c r="G8777" s="228">
        <v>1205</v>
      </c>
      <c r="H8777" s="228">
        <v>3198</v>
      </c>
      <c r="I8777" s="228">
        <v>2683360.08</v>
      </c>
      <c r="J8777" s="228">
        <v>755136.81</v>
      </c>
      <c r="K8777" s="228">
        <v>880970.2</v>
      </c>
      <c r="L8777" s="228">
        <v>4568242.6399999997</v>
      </c>
    </row>
    <row r="8778" spans="1:12">
      <c r="A8778" s="228">
        <v>2014</v>
      </c>
      <c r="B8778" s="228" t="s">
        <v>193</v>
      </c>
      <c r="C8778" s="228" t="s">
        <v>66</v>
      </c>
      <c r="D8778" s="228" t="s">
        <v>205</v>
      </c>
      <c r="E8778" s="228">
        <v>75</v>
      </c>
      <c r="F8778" s="228">
        <v>3887</v>
      </c>
      <c r="G8778" s="228">
        <v>1195</v>
      </c>
      <c r="H8778" s="228">
        <v>3452</v>
      </c>
      <c r="I8778" s="228">
        <v>2846827.99</v>
      </c>
      <c r="J8778" s="228">
        <v>655672.67000000004</v>
      </c>
      <c r="K8778" s="228">
        <v>952709.25</v>
      </c>
      <c r="L8778" s="228">
        <v>4630490.03</v>
      </c>
    </row>
    <row r="8779" spans="1:12">
      <c r="A8779" s="228">
        <v>2014</v>
      </c>
      <c r="B8779" s="228" t="s">
        <v>193</v>
      </c>
      <c r="C8779" s="228" t="s">
        <v>66</v>
      </c>
      <c r="D8779" s="228" t="s">
        <v>205</v>
      </c>
      <c r="E8779" s="228">
        <v>80</v>
      </c>
      <c r="F8779" s="228">
        <v>2718</v>
      </c>
      <c r="G8779" s="228">
        <v>1028</v>
      </c>
      <c r="H8779" s="228">
        <v>2952</v>
      </c>
      <c r="I8779" s="228">
        <v>2095755.6</v>
      </c>
      <c r="J8779" s="228">
        <v>483432.17</v>
      </c>
      <c r="K8779" s="228">
        <v>529099.80000000005</v>
      </c>
      <c r="L8779" s="228">
        <v>3228019.71</v>
      </c>
    </row>
    <row r="8780" spans="1:12">
      <c r="A8780" s="228">
        <v>2014</v>
      </c>
      <c r="B8780" s="228" t="s">
        <v>193</v>
      </c>
      <c r="C8780" s="228" t="s">
        <v>66</v>
      </c>
      <c r="D8780" s="228" t="s">
        <v>205</v>
      </c>
      <c r="E8780" s="228">
        <v>85</v>
      </c>
      <c r="F8780" s="228">
        <v>1285</v>
      </c>
      <c r="G8780" s="228">
        <v>454</v>
      </c>
      <c r="H8780" s="228">
        <v>1839</v>
      </c>
      <c r="I8780" s="228">
        <v>1211229.73</v>
      </c>
      <c r="J8780" s="228">
        <v>213621.28</v>
      </c>
      <c r="K8780" s="228">
        <v>160369</v>
      </c>
      <c r="L8780" s="228">
        <v>1635623.72</v>
      </c>
    </row>
    <row r="8781" spans="1:12">
      <c r="A8781" s="228">
        <v>2014</v>
      </c>
      <c r="B8781" s="228" t="s">
        <v>193</v>
      </c>
      <c r="C8781" s="228" t="s">
        <v>66</v>
      </c>
      <c r="D8781" s="228" t="s">
        <v>205</v>
      </c>
      <c r="E8781" s="228">
        <v>90</v>
      </c>
      <c r="F8781" s="228">
        <v>233</v>
      </c>
      <c r="G8781" s="228">
        <v>56</v>
      </c>
      <c r="H8781" s="228">
        <v>443</v>
      </c>
      <c r="I8781" s="228">
        <v>251581.3</v>
      </c>
      <c r="J8781" s="228">
        <v>30607.86</v>
      </c>
      <c r="K8781" s="228">
        <v>3424.4</v>
      </c>
      <c r="L8781" s="228">
        <v>294203.46000000002</v>
      </c>
    </row>
    <row r="8782" spans="1:12">
      <c r="A8782" s="228">
        <v>2014</v>
      </c>
      <c r="B8782" s="228" t="s">
        <v>193</v>
      </c>
      <c r="C8782" s="228" t="s">
        <v>66</v>
      </c>
      <c r="D8782" s="228" t="s">
        <v>205</v>
      </c>
      <c r="E8782" s="228">
        <v>95</v>
      </c>
      <c r="F8782" s="228">
        <v>31</v>
      </c>
      <c r="G8782" s="228">
        <v>11</v>
      </c>
      <c r="H8782" s="228">
        <v>117</v>
      </c>
      <c r="I8782" s="228">
        <v>65507.54</v>
      </c>
      <c r="J8782" s="228">
        <v>10276.25</v>
      </c>
      <c r="K8782" s="228">
        <v>370</v>
      </c>
      <c r="L8782" s="228">
        <v>78701.14</v>
      </c>
    </row>
    <row r="8783" spans="1:12">
      <c r="A8783" s="228">
        <v>2014</v>
      </c>
      <c r="B8783" s="228" t="s">
        <v>193</v>
      </c>
      <c r="C8783" s="228" t="s">
        <v>66</v>
      </c>
      <c r="D8783" s="228" t="s">
        <v>206</v>
      </c>
      <c r="E8783" s="228">
        <v>0</v>
      </c>
      <c r="F8783" s="228">
        <v>5008</v>
      </c>
      <c r="G8783" s="228">
        <v>109</v>
      </c>
      <c r="H8783" s="228">
        <v>759</v>
      </c>
      <c r="I8783" s="228">
        <v>440345.58</v>
      </c>
      <c r="J8783" s="228">
        <v>46054.06</v>
      </c>
      <c r="K8783" s="228">
        <v>2873</v>
      </c>
      <c r="L8783" s="228">
        <v>506342.54</v>
      </c>
    </row>
    <row r="8784" spans="1:12">
      <c r="A8784" s="228">
        <v>2014</v>
      </c>
      <c r="B8784" s="228" t="s">
        <v>193</v>
      </c>
      <c r="C8784" s="228" t="s">
        <v>66</v>
      </c>
      <c r="D8784" s="228" t="s">
        <v>206</v>
      </c>
      <c r="E8784" s="228">
        <v>5</v>
      </c>
      <c r="F8784" s="228">
        <v>5998</v>
      </c>
      <c r="G8784" s="228">
        <v>80</v>
      </c>
      <c r="H8784" s="228">
        <v>107</v>
      </c>
      <c r="I8784" s="228">
        <v>78343.7</v>
      </c>
      <c r="J8784" s="228">
        <v>19400.14</v>
      </c>
      <c r="K8784" s="228">
        <v>10051</v>
      </c>
      <c r="L8784" s="228">
        <v>122934.49</v>
      </c>
    </row>
    <row r="8785" spans="1:12">
      <c r="A8785" s="228">
        <v>2014</v>
      </c>
      <c r="B8785" s="228" t="s">
        <v>193</v>
      </c>
      <c r="C8785" s="228" t="s">
        <v>66</v>
      </c>
      <c r="D8785" s="228" t="s">
        <v>206</v>
      </c>
      <c r="E8785" s="228">
        <v>10</v>
      </c>
      <c r="F8785" s="228">
        <v>5905</v>
      </c>
      <c r="G8785" s="228">
        <v>104</v>
      </c>
      <c r="H8785" s="228">
        <v>197</v>
      </c>
      <c r="I8785" s="228">
        <v>115439.57</v>
      </c>
      <c r="J8785" s="228">
        <v>21801.07</v>
      </c>
      <c r="K8785" s="228">
        <v>11858</v>
      </c>
      <c r="L8785" s="228">
        <v>164153.14000000001</v>
      </c>
    </row>
    <row r="8786" spans="1:12">
      <c r="A8786" s="228">
        <v>2014</v>
      </c>
      <c r="B8786" s="228" t="s">
        <v>193</v>
      </c>
      <c r="C8786" s="228" t="s">
        <v>66</v>
      </c>
      <c r="D8786" s="228" t="s">
        <v>206</v>
      </c>
      <c r="E8786" s="228">
        <v>15</v>
      </c>
      <c r="F8786" s="228">
        <v>6741</v>
      </c>
      <c r="G8786" s="228">
        <v>200</v>
      </c>
      <c r="H8786" s="228">
        <v>419</v>
      </c>
      <c r="I8786" s="228">
        <v>351152.57</v>
      </c>
      <c r="J8786" s="228">
        <v>76095.59</v>
      </c>
      <c r="K8786" s="228">
        <v>82647</v>
      </c>
      <c r="L8786" s="228">
        <v>565907.69999999995</v>
      </c>
    </row>
    <row r="8787" spans="1:12">
      <c r="A8787" s="228">
        <v>2014</v>
      </c>
      <c r="B8787" s="228" t="s">
        <v>193</v>
      </c>
      <c r="C8787" s="228" t="s">
        <v>66</v>
      </c>
      <c r="D8787" s="228" t="s">
        <v>206</v>
      </c>
      <c r="E8787" s="228">
        <v>20</v>
      </c>
      <c r="F8787" s="228">
        <v>6191</v>
      </c>
      <c r="G8787" s="228">
        <v>405</v>
      </c>
      <c r="H8787" s="228">
        <v>1083</v>
      </c>
      <c r="I8787" s="228">
        <v>770210.81</v>
      </c>
      <c r="J8787" s="228">
        <v>142476.07999999999</v>
      </c>
      <c r="K8787" s="228">
        <v>106504</v>
      </c>
      <c r="L8787" s="228">
        <v>1093958.3799999999</v>
      </c>
    </row>
    <row r="8788" spans="1:12">
      <c r="A8788" s="228">
        <v>2014</v>
      </c>
      <c r="B8788" s="228" t="s">
        <v>193</v>
      </c>
      <c r="C8788" s="228" t="s">
        <v>66</v>
      </c>
      <c r="D8788" s="228" t="s">
        <v>206</v>
      </c>
      <c r="E8788" s="228">
        <v>25</v>
      </c>
      <c r="F8788" s="228">
        <v>4956</v>
      </c>
      <c r="G8788" s="228">
        <v>451</v>
      </c>
      <c r="H8788" s="228">
        <v>1645</v>
      </c>
      <c r="I8788" s="228">
        <v>1208462.1000000001</v>
      </c>
      <c r="J8788" s="228">
        <v>242426.56</v>
      </c>
      <c r="K8788" s="228">
        <v>14626</v>
      </c>
      <c r="L8788" s="228">
        <v>1610694.25</v>
      </c>
    </row>
    <row r="8789" spans="1:12">
      <c r="A8789" s="228">
        <v>2014</v>
      </c>
      <c r="B8789" s="228" t="s">
        <v>193</v>
      </c>
      <c r="C8789" s="228" t="s">
        <v>66</v>
      </c>
      <c r="D8789" s="228" t="s">
        <v>206</v>
      </c>
      <c r="E8789" s="228">
        <v>30</v>
      </c>
      <c r="F8789" s="228">
        <v>6363</v>
      </c>
      <c r="G8789" s="228">
        <v>694</v>
      </c>
      <c r="H8789" s="228">
        <v>2191</v>
      </c>
      <c r="I8789" s="228">
        <v>1789040.5</v>
      </c>
      <c r="J8789" s="228">
        <v>463492.37</v>
      </c>
      <c r="K8789" s="228">
        <v>77087</v>
      </c>
      <c r="L8789" s="228">
        <v>2583389.79</v>
      </c>
    </row>
    <row r="8790" spans="1:12">
      <c r="A8790" s="228">
        <v>2014</v>
      </c>
      <c r="B8790" s="228" t="s">
        <v>193</v>
      </c>
      <c r="C8790" s="228" t="s">
        <v>66</v>
      </c>
      <c r="D8790" s="228" t="s">
        <v>206</v>
      </c>
      <c r="E8790" s="228">
        <v>35</v>
      </c>
      <c r="F8790" s="228">
        <v>6539</v>
      </c>
      <c r="G8790" s="228">
        <v>647</v>
      </c>
      <c r="H8790" s="228">
        <v>1729</v>
      </c>
      <c r="I8790" s="228">
        <v>1421543.37</v>
      </c>
      <c r="J8790" s="228">
        <v>335111.26</v>
      </c>
      <c r="K8790" s="228">
        <v>148682</v>
      </c>
      <c r="L8790" s="228">
        <v>2109892.29</v>
      </c>
    </row>
    <row r="8791" spans="1:12">
      <c r="A8791" s="228">
        <v>2014</v>
      </c>
      <c r="B8791" s="228" t="s">
        <v>193</v>
      </c>
      <c r="C8791" s="228" t="s">
        <v>66</v>
      </c>
      <c r="D8791" s="228" t="s">
        <v>206</v>
      </c>
      <c r="E8791" s="228">
        <v>40</v>
      </c>
      <c r="F8791" s="228">
        <v>8069</v>
      </c>
      <c r="G8791" s="228">
        <v>693</v>
      </c>
      <c r="H8791" s="228">
        <v>1659</v>
      </c>
      <c r="I8791" s="228">
        <v>1313829.1499999999</v>
      </c>
      <c r="J8791" s="228">
        <v>315492.62</v>
      </c>
      <c r="K8791" s="228">
        <v>145520</v>
      </c>
      <c r="L8791" s="228">
        <v>2002204.49</v>
      </c>
    </row>
    <row r="8792" spans="1:12">
      <c r="A8792" s="228">
        <v>2014</v>
      </c>
      <c r="B8792" s="228" t="s">
        <v>193</v>
      </c>
      <c r="C8792" s="228" t="s">
        <v>66</v>
      </c>
      <c r="D8792" s="228" t="s">
        <v>206</v>
      </c>
      <c r="E8792" s="228">
        <v>45</v>
      </c>
      <c r="F8792" s="228">
        <v>8420</v>
      </c>
      <c r="G8792" s="228">
        <v>730</v>
      </c>
      <c r="H8792" s="228">
        <v>1644</v>
      </c>
      <c r="I8792" s="228">
        <v>1434787.74</v>
      </c>
      <c r="J8792" s="228">
        <v>349777.12</v>
      </c>
      <c r="K8792" s="228">
        <v>206859</v>
      </c>
      <c r="L8792" s="228">
        <v>2211019.9900000002</v>
      </c>
    </row>
    <row r="8793" spans="1:12">
      <c r="A8793" s="228">
        <v>2014</v>
      </c>
      <c r="B8793" s="228" t="s">
        <v>193</v>
      </c>
      <c r="C8793" s="228" t="s">
        <v>66</v>
      </c>
      <c r="D8793" s="228" t="s">
        <v>206</v>
      </c>
      <c r="E8793" s="228">
        <v>50</v>
      </c>
      <c r="F8793" s="228">
        <v>10362</v>
      </c>
      <c r="G8793" s="228">
        <v>873</v>
      </c>
      <c r="H8793" s="228">
        <v>2380</v>
      </c>
      <c r="I8793" s="228">
        <v>2030431.16</v>
      </c>
      <c r="J8793" s="228">
        <v>468389.71</v>
      </c>
      <c r="K8793" s="228">
        <v>480265</v>
      </c>
      <c r="L8793" s="228">
        <v>3257489.11</v>
      </c>
    </row>
    <row r="8794" spans="1:12">
      <c r="A8794" s="228">
        <v>2014</v>
      </c>
      <c r="B8794" s="228" t="s">
        <v>193</v>
      </c>
      <c r="C8794" s="228" t="s">
        <v>66</v>
      </c>
      <c r="D8794" s="228" t="s">
        <v>206</v>
      </c>
      <c r="E8794" s="228">
        <v>55</v>
      </c>
      <c r="F8794" s="228">
        <v>10750</v>
      </c>
      <c r="G8794" s="228">
        <v>1220</v>
      </c>
      <c r="H8794" s="228">
        <v>2842</v>
      </c>
      <c r="I8794" s="228">
        <v>2378014.33</v>
      </c>
      <c r="J8794" s="228">
        <v>578535.93999999994</v>
      </c>
      <c r="K8794" s="228">
        <v>546877</v>
      </c>
      <c r="L8794" s="228">
        <v>3785305.69</v>
      </c>
    </row>
    <row r="8795" spans="1:12">
      <c r="A8795" s="228">
        <v>2014</v>
      </c>
      <c r="B8795" s="228" t="s">
        <v>193</v>
      </c>
      <c r="C8795" s="228" t="s">
        <v>66</v>
      </c>
      <c r="D8795" s="228" t="s">
        <v>206</v>
      </c>
      <c r="E8795" s="228">
        <v>60</v>
      </c>
      <c r="F8795" s="228">
        <v>10238</v>
      </c>
      <c r="G8795" s="228">
        <v>1433</v>
      </c>
      <c r="H8795" s="228">
        <v>3250</v>
      </c>
      <c r="I8795" s="228">
        <v>3029363.41</v>
      </c>
      <c r="J8795" s="228">
        <v>801469.62</v>
      </c>
      <c r="K8795" s="228">
        <v>1122511</v>
      </c>
      <c r="L8795" s="228">
        <v>5379547.2300000004</v>
      </c>
    </row>
    <row r="8796" spans="1:12">
      <c r="A8796" s="228">
        <v>2014</v>
      </c>
      <c r="B8796" s="228" t="s">
        <v>193</v>
      </c>
      <c r="C8796" s="228" t="s">
        <v>66</v>
      </c>
      <c r="D8796" s="228" t="s">
        <v>206</v>
      </c>
      <c r="E8796" s="228">
        <v>65</v>
      </c>
      <c r="F8796" s="228">
        <v>8901</v>
      </c>
      <c r="G8796" s="228">
        <v>1365</v>
      </c>
      <c r="H8796" s="228">
        <v>3619</v>
      </c>
      <c r="I8796" s="228">
        <v>3306171.1</v>
      </c>
      <c r="J8796" s="228">
        <v>812802.97</v>
      </c>
      <c r="K8796" s="228">
        <v>1118268</v>
      </c>
      <c r="L8796" s="228">
        <v>5628389.8600000003</v>
      </c>
    </row>
    <row r="8797" spans="1:12">
      <c r="A8797" s="228">
        <v>2014</v>
      </c>
      <c r="B8797" s="228" t="s">
        <v>193</v>
      </c>
      <c r="C8797" s="228" t="s">
        <v>66</v>
      </c>
      <c r="D8797" s="228" t="s">
        <v>206</v>
      </c>
      <c r="E8797" s="228">
        <v>70</v>
      </c>
      <c r="F8797" s="228">
        <v>6185</v>
      </c>
      <c r="G8797" s="228">
        <v>1274</v>
      </c>
      <c r="H8797" s="228">
        <v>3521</v>
      </c>
      <c r="I8797" s="228">
        <v>2968372.52</v>
      </c>
      <c r="J8797" s="228">
        <v>742904.27</v>
      </c>
      <c r="K8797" s="228">
        <v>891197</v>
      </c>
      <c r="L8797" s="228">
        <v>4825988.97</v>
      </c>
    </row>
    <row r="8798" spans="1:12">
      <c r="A8798" s="228">
        <v>2014</v>
      </c>
      <c r="B8798" s="228" t="s">
        <v>193</v>
      </c>
      <c r="C8798" s="228" t="s">
        <v>66</v>
      </c>
      <c r="D8798" s="228" t="s">
        <v>206</v>
      </c>
      <c r="E8798" s="228">
        <v>75</v>
      </c>
      <c r="F8798" s="228">
        <v>4451</v>
      </c>
      <c r="G8798" s="228">
        <v>948</v>
      </c>
      <c r="H8798" s="228">
        <v>3240</v>
      </c>
      <c r="I8798" s="228">
        <v>2624123.34</v>
      </c>
      <c r="J8798" s="228">
        <v>585839.06999999995</v>
      </c>
      <c r="K8798" s="228">
        <v>818740.05</v>
      </c>
      <c r="L8798" s="228">
        <v>4170843.19</v>
      </c>
    </row>
    <row r="8799" spans="1:12">
      <c r="A8799" s="228">
        <v>2014</v>
      </c>
      <c r="B8799" s="228" t="s">
        <v>193</v>
      </c>
      <c r="C8799" s="228" t="s">
        <v>66</v>
      </c>
      <c r="D8799" s="228" t="s">
        <v>206</v>
      </c>
      <c r="E8799" s="228">
        <v>80</v>
      </c>
      <c r="F8799" s="228">
        <v>3246</v>
      </c>
      <c r="G8799" s="228">
        <v>807</v>
      </c>
      <c r="H8799" s="228">
        <v>3808</v>
      </c>
      <c r="I8799" s="228">
        <v>2677836.34</v>
      </c>
      <c r="J8799" s="228">
        <v>474450.27</v>
      </c>
      <c r="K8799" s="228">
        <v>512951</v>
      </c>
      <c r="L8799" s="228">
        <v>3776165.24</v>
      </c>
    </row>
    <row r="8800" spans="1:12">
      <c r="A8800" s="228">
        <v>2014</v>
      </c>
      <c r="B8800" s="228" t="s">
        <v>193</v>
      </c>
      <c r="C8800" s="228" t="s">
        <v>66</v>
      </c>
      <c r="D8800" s="228" t="s">
        <v>206</v>
      </c>
      <c r="E8800" s="228">
        <v>85</v>
      </c>
      <c r="F8800" s="228">
        <v>1905</v>
      </c>
      <c r="G8800" s="228">
        <v>472</v>
      </c>
      <c r="H8800" s="228">
        <v>2263</v>
      </c>
      <c r="I8800" s="228">
        <v>1431082.01</v>
      </c>
      <c r="J8800" s="228">
        <v>250450.03</v>
      </c>
      <c r="K8800" s="228">
        <v>121076</v>
      </c>
      <c r="L8800" s="228">
        <v>1864344.22</v>
      </c>
    </row>
    <row r="8801" spans="1:12">
      <c r="A8801" s="228">
        <v>2014</v>
      </c>
      <c r="B8801" s="228" t="s">
        <v>193</v>
      </c>
      <c r="C8801" s="228" t="s">
        <v>66</v>
      </c>
      <c r="D8801" s="228" t="s">
        <v>206</v>
      </c>
      <c r="E8801" s="228">
        <v>90</v>
      </c>
      <c r="F8801" s="228">
        <v>700</v>
      </c>
      <c r="G8801" s="228">
        <v>168</v>
      </c>
      <c r="H8801" s="228">
        <v>1086</v>
      </c>
      <c r="I8801" s="228">
        <v>561060.04</v>
      </c>
      <c r="J8801" s="228">
        <v>78985.45</v>
      </c>
      <c r="K8801" s="228">
        <v>23672</v>
      </c>
      <c r="L8801" s="228">
        <v>681221.64</v>
      </c>
    </row>
    <row r="8802" spans="1:12">
      <c r="A8802" s="228">
        <v>2014</v>
      </c>
      <c r="B8802" s="228" t="s">
        <v>193</v>
      </c>
      <c r="C8802" s="228" t="s">
        <v>66</v>
      </c>
      <c r="D8802" s="228" t="s">
        <v>206</v>
      </c>
      <c r="E8802" s="228">
        <v>95</v>
      </c>
      <c r="F8802" s="228">
        <v>177</v>
      </c>
      <c r="G8802" s="228">
        <v>22</v>
      </c>
      <c r="H8802" s="228">
        <v>220</v>
      </c>
      <c r="I8802" s="228">
        <v>122121.2</v>
      </c>
      <c r="J8802" s="228">
        <v>5638.05</v>
      </c>
      <c r="K8802" s="228">
        <v>1175</v>
      </c>
      <c r="L8802" s="228">
        <v>132071.6</v>
      </c>
    </row>
    <row r="8803" spans="1:12">
      <c r="A8803" s="228">
        <v>2014</v>
      </c>
      <c r="B8803" s="228" t="s">
        <v>193</v>
      </c>
      <c r="C8803" s="228" t="s">
        <v>68</v>
      </c>
      <c r="D8803" s="228" t="s">
        <v>205</v>
      </c>
      <c r="E8803" s="228">
        <v>0</v>
      </c>
      <c r="F8803" s="228">
        <v>7461</v>
      </c>
      <c r="G8803" s="228">
        <v>242</v>
      </c>
      <c r="H8803" s="228">
        <v>749</v>
      </c>
      <c r="I8803" s="228">
        <v>447045.55</v>
      </c>
      <c r="J8803" s="228">
        <v>52528.17</v>
      </c>
      <c r="K8803" s="228">
        <v>10714</v>
      </c>
      <c r="L8803" s="228">
        <v>591501.69999999995</v>
      </c>
    </row>
    <row r="8804" spans="1:12">
      <c r="A8804" s="228">
        <v>2014</v>
      </c>
      <c r="B8804" s="228" t="s">
        <v>193</v>
      </c>
      <c r="C8804" s="228" t="s">
        <v>68</v>
      </c>
      <c r="D8804" s="228" t="s">
        <v>205</v>
      </c>
      <c r="E8804" s="228">
        <v>5</v>
      </c>
      <c r="F8804" s="228">
        <v>7469</v>
      </c>
      <c r="G8804" s="228">
        <v>84</v>
      </c>
      <c r="H8804" s="228">
        <v>103</v>
      </c>
      <c r="I8804" s="228">
        <v>91966.35</v>
      </c>
      <c r="J8804" s="228">
        <v>21747.61</v>
      </c>
      <c r="K8804" s="228">
        <v>25978</v>
      </c>
      <c r="L8804" s="228">
        <v>176874.71</v>
      </c>
    </row>
    <row r="8805" spans="1:12">
      <c r="A8805" s="228">
        <v>2014</v>
      </c>
      <c r="B8805" s="228" t="s">
        <v>193</v>
      </c>
      <c r="C8805" s="228" t="s">
        <v>68</v>
      </c>
      <c r="D8805" s="228" t="s">
        <v>205</v>
      </c>
      <c r="E8805" s="228">
        <v>10</v>
      </c>
      <c r="F8805" s="228">
        <v>6661</v>
      </c>
      <c r="G8805" s="228">
        <v>67</v>
      </c>
      <c r="H8805" s="228">
        <v>91</v>
      </c>
      <c r="I8805" s="228">
        <v>85593.35</v>
      </c>
      <c r="J8805" s="228">
        <v>11642.52</v>
      </c>
      <c r="K8805" s="228">
        <v>20706</v>
      </c>
      <c r="L8805" s="228">
        <v>145127.54999999999</v>
      </c>
    </row>
    <row r="8806" spans="1:12">
      <c r="A8806" s="228">
        <v>2014</v>
      </c>
      <c r="B8806" s="228" t="s">
        <v>193</v>
      </c>
      <c r="C8806" s="228" t="s">
        <v>68</v>
      </c>
      <c r="D8806" s="228" t="s">
        <v>205</v>
      </c>
      <c r="E8806" s="228">
        <v>15</v>
      </c>
      <c r="F8806" s="228">
        <v>6848</v>
      </c>
      <c r="G8806" s="228">
        <v>109</v>
      </c>
      <c r="H8806" s="228">
        <v>191</v>
      </c>
      <c r="I8806" s="228">
        <v>184094.14</v>
      </c>
      <c r="J8806" s="228">
        <v>31371.39</v>
      </c>
      <c r="K8806" s="228">
        <v>53696</v>
      </c>
      <c r="L8806" s="228">
        <v>346722.56</v>
      </c>
    </row>
    <row r="8807" spans="1:12">
      <c r="A8807" s="228">
        <v>2014</v>
      </c>
      <c r="B8807" s="228" t="s">
        <v>193</v>
      </c>
      <c r="C8807" s="228" t="s">
        <v>68</v>
      </c>
      <c r="D8807" s="228" t="s">
        <v>205</v>
      </c>
      <c r="E8807" s="228">
        <v>20</v>
      </c>
      <c r="F8807" s="228">
        <v>5633</v>
      </c>
      <c r="G8807" s="228">
        <v>141</v>
      </c>
      <c r="H8807" s="228">
        <v>222</v>
      </c>
      <c r="I8807" s="228">
        <v>226680.03</v>
      </c>
      <c r="J8807" s="228">
        <v>47565.08</v>
      </c>
      <c r="K8807" s="228">
        <v>42578</v>
      </c>
      <c r="L8807" s="228">
        <v>420006.49</v>
      </c>
    </row>
    <row r="8808" spans="1:12">
      <c r="A8808" s="228">
        <v>2014</v>
      </c>
      <c r="B8808" s="228" t="s">
        <v>193</v>
      </c>
      <c r="C8808" s="228" t="s">
        <v>68</v>
      </c>
      <c r="D8808" s="228" t="s">
        <v>205</v>
      </c>
      <c r="E8808" s="228">
        <v>25</v>
      </c>
      <c r="F8808" s="228">
        <v>5819</v>
      </c>
      <c r="G8808" s="228">
        <v>153</v>
      </c>
      <c r="H8808" s="228">
        <v>270</v>
      </c>
      <c r="I8808" s="228">
        <v>189067.37</v>
      </c>
      <c r="J8808" s="228">
        <v>45218.39</v>
      </c>
      <c r="K8808" s="228">
        <v>65396.25</v>
      </c>
      <c r="L8808" s="228">
        <v>416779.16</v>
      </c>
    </row>
    <row r="8809" spans="1:12">
      <c r="A8809" s="228">
        <v>2014</v>
      </c>
      <c r="B8809" s="228" t="s">
        <v>193</v>
      </c>
      <c r="C8809" s="228" t="s">
        <v>68</v>
      </c>
      <c r="D8809" s="228" t="s">
        <v>205</v>
      </c>
      <c r="E8809" s="228">
        <v>30</v>
      </c>
      <c r="F8809" s="228">
        <v>8858</v>
      </c>
      <c r="G8809" s="228">
        <v>133</v>
      </c>
      <c r="H8809" s="228">
        <v>216</v>
      </c>
      <c r="I8809" s="228">
        <v>209307.8</v>
      </c>
      <c r="J8809" s="228">
        <v>49049.440000000002</v>
      </c>
      <c r="K8809" s="228">
        <v>64833</v>
      </c>
      <c r="L8809" s="228">
        <v>481949.28</v>
      </c>
    </row>
    <row r="8810" spans="1:12">
      <c r="A8810" s="228">
        <v>2014</v>
      </c>
      <c r="B8810" s="228" t="s">
        <v>193</v>
      </c>
      <c r="C8810" s="228" t="s">
        <v>68</v>
      </c>
      <c r="D8810" s="228" t="s">
        <v>205</v>
      </c>
      <c r="E8810" s="228">
        <v>35</v>
      </c>
      <c r="F8810" s="228">
        <v>8273</v>
      </c>
      <c r="G8810" s="228">
        <v>169</v>
      </c>
      <c r="H8810" s="228">
        <v>340</v>
      </c>
      <c r="I8810" s="228">
        <v>274058.18</v>
      </c>
      <c r="J8810" s="228">
        <v>48032.45</v>
      </c>
      <c r="K8810" s="228">
        <v>44571</v>
      </c>
      <c r="L8810" s="228">
        <v>489788.04</v>
      </c>
    </row>
    <row r="8811" spans="1:12">
      <c r="A8811" s="228">
        <v>2014</v>
      </c>
      <c r="B8811" s="228" t="s">
        <v>193</v>
      </c>
      <c r="C8811" s="228" t="s">
        <v>68</v>
      </c>
      <c r="D8811" s="228" t="s">
        <v>205</v>
      </c>
      <c r="E8811" s="228">
        <v>40</v>
      </c>
      <c r="F8811" s="228">
        <v>8273</v>
      </c>
      <c r="G8811" s="228">
        <v>234</v>
      </c>
      <c r="H8811" s="228">
        <v>411</v>
      </c>
      <c r="I8811" s="228">
        <v>367767.45</v>
      </c>
      <c r="J8811" s="228">
        <v>80904.94</v>
      </c>
      <c r="K8811" s="228">
        <v>138998.5</v>
      </c>
      <c r="L8811" s="228">
        <v>787873.21</v>
      </c>
    </row>
    <row r="8812" spans="1:12">
      <c r="A8812" s="228">
        <v>2014</v>
      </c>
      <c r="B8812" s="228" t="s">
        <v>193</v>
      </c>
      <c r="C8812" s="228" t="s">
        <v>68</v>
      </c>
      <c r="D8812" s="228" t="s">
        <v>205</v>
      </c>
      <c r="E8812" s="228">
        <v>45</v>
      </c>
      <c r="F8812" s="228">
        <v>7512</v>
      </c>
      <c r="G8812" s="228">
        <v>245</v>
      </c>
      <c r="H8812" s="228">
        <v>490</v>
      </c>
      <c r="I8812" s="228">
        <v>440009.04</v>
      </c>
      <c r="J8812" s="228">
        <v>91957.17</v>
      </c>
      <c r="K8812" s="228">
        <v>76588.75</v>
      </c>
      <c r="L8812" s="228">
        <v>826420.53</v>
      </c>
    </row>
    <row r="8813" spans="1:12">
      <c r="A8813" s="228">
        <v>2014</v>
      </c>
      <c r="B8813" s="228" t="s">
        <v>193</v>
      </c>
      <c r="C8813" s="228" t="s">
        <v>68</v>
      </c>
      <c r="D8813" s="228" t="s">
        <v>205</v>
      </c>
      <c r="E8813" s="228">
        <v>50</v>
      </c>
      <c r="F8813" s="228">
        <v>7752</v>
      </c>
      <c r="G8813" s="228">
        <v>376</v>
      </c>
      <c r="H8813" s="228">
        <v>973</v>
      </c>
      <c r="I8813" s="228">
        <v>742844.78</v>
      </c>
      <c r="J8813" s="228">
        <v>137564.91</v>
      </c>
      <c r="K8813" s="228">
        <v>157942</v>
      </c>
      <c r="L8813" s="228">
        <v>1332254.99</v>
      </c>
    </row>
    <row r="8814" spans="1:12">
      <c r="A8814" s="228">
        <v>2014</v>
      </c>
      <c r="B8814" s="228" t="s">
        <v>193</v>
      </c>
      <c r="C8814" s="228" t="s">
        <v>68</v>
      </c>
      <c r="D8814" s="228" t="s">
        <v>205</v>
      </c>
      <c r="E8814" s="228">
        <v>55</v>
      </c>
      <c r="F8814" s="228">
        <v>7135</v>
      </c>
      <c r="G8814" s="228">
        <v>547</v>
      </c>
      <c r="H8814" s="228">
        <v>1098</v>
      </c>
      <c r="I8814" s="228">
        <v>998686.55</v>
      </c>
      <c r="J8814" s="228">
        <v>204502.98</v>
      </c>
      <c r="K8814" s="228">
        <v>254913.25</v>
      </c>
      <c r="L8814" s="228">
        <v>1898034.38</v>
      </c>
    </row>
    <row r="8815" spans="1:12">
      <c r="A8815" s="228">
        <v>2014</v>
      </c>
      <c r="B8815" s="228" t="s">
        <v>193</v>
      </c>
      <c r="C8815" s="228" t="s">
        <v>68</v>
      </c>
      <c r="D8815" s="228" t="s">
        <v>205</v>
      </c>
      <c r="E8815" s="228">
        <v>60</v>
      </c>
      <c r="F8815" s="228">
        <v>6640</v>
      </c>
      <c r="G8815" s="228">
        <v>680</v>
      </c>
      <c r="H8815" s="228">
        <v>1260</v>
      </c>
      <c r="I8815" s="228">
        <v>1310835.4099999999</v>
      </c>
      <c r="J8815" s="228">
        <v>258018.91</v>
      </c>
      <c r="K8815" s="228">
        <v>505636.8</v>
      </c>
      <c r="L8815" s="228">
        <v>2596305.75</v>
      </c>
    </row>
    <row r="8816" spans="1:12">
      <c r="A8816" s="228">
        <v>2014</v>
      </c>
      <c r="B8816" s="228" t="s">
        <v>193</v>
      </c>
      <c r="C8816" s="228" t="s">
        <v>68</v>
      </c>
      <c r="D8816" s="228" t="s">
        <v>205</v>
      </c>
      <c r="E8816" s="228">
        <v>65</v>
      </c>
      <c r="F8816" s="228">
        <v>5476</v>
      </c>
      <c r="G8816" s="228">
        <v>799</v>
      </c>
      <c r="H8816" s="228">
        <v>1841</v>
      </c>
      <c r="I8816" s="228">
        <v>1719095.35</v>
      </c>
      <c r="J8816" s="228">
        <v>302825.63</v>
      </c>
      <c r="K8816" s="228">
        <v>547216</v>
      </c>
      <c r="L8816" s="228">
        <v>3126953.35</v>
      </c>
    </row>
    <row r="8817" spans="1:12">
      <c r="A8817" s="228">
        <v>2014</v>
      </c>
      <c r="B8817" s="228" t="s">
        <v>193</v>
      </c>
      <c r="C8817" s="228" t="s">
        <v>68</v>
      </c>
      <c r="D8817" s="228" t="s">
        <v>205</v>
      </c>
      <c r="E8817" s="228">
        <v>70</v>
      </c>
      <c r="F8817" s="228">
        <v>3205</v>
      </c>
      <c r="G8817" s="228">
        <v>664</v>
      </c>
      <c r="H8817" s="228">
        <v>1573</v>
      </c>
      <c r="I8817" s="228">
        <v>1467347.91</v>
      </c>
      <c r="J8817" s="228">
        <v>231049.8</v>
      </c>
      <c r="K8817" s="228">
        <v>470354</v>
      </c>
      <c r="L8817" s="228">
        <v>2573327.71</v>
      </c>
    </row>
    <row r="8818" spans="1:12">
      <c r="A8818" s="228">
        <v>2014</v>
      </c>
      <c r="B8818" s="228" t="s">
        <v>193</v>
      </c>
      <c r="C8818" s="228" t="s">
        <v>68</v>
      </c>
      <c r="D8818" s="228" t="s">
        <v>205</v>
      </c>
      <c r="E8818" s="228">
        <v>75</v>
      </c>
      <c r="F8818" s="228">
        <v>2038</v>
      </c>
      <c r="G8818" s="228">
        <v>444</v>
      </c>
      <c r="H8818" s="228">
        <v>1083</v>
      </c>
      <c r="I8818" s="228">
        <v>1018289.89</v>
      </c>
      <c r="J8818" s="228">
        <v>193802.34</v>
      </c>
      <c r="K8818" s="228">
        <v>283917</v>
      </c>
      <c r="L8818" s="228">
        <v>1737835.8</v>
      </c>
    </row>
    <row r="8819" spans="1:12">
      <c r="A8819" s="228">
        <v>2014</v>
      </c>
      <c r="B8819" s="228" t="s">
        <v>193</v>
      </c>
      <c r="C8819" s="228" t="s">
        <v>68</v>
      </c>
      <c r="D8819" s="228" t="s">
        <v>205</v>
      </c>
      <c r="E8819" s="228">
        <v>80</v>
      </c>
      <c r="F8819" s="228">
        <v>1234</v>
      </c>
      <c r="G8819" s="228">
        <v>356</v>
      </c>
      <c r="H8819" s="228">
        <v>1118</v>
      </c>
      <c r="I8819" s="228">
        <v>830520.5</v>
      </c>
      <c r="J8819" s="228">
        <v>123084.14</v>
      </c>
      <c r="K8819" s="228">
        <v>186687.3</v>
      </c>
      <c r="L8819" s="228">
        <v>1278542.3600000001</v>
      </c>
    </row>
    <row r="8820" spans="1:12">
      <c r="A8820" s="228">
        <v>2014</v>
      </c>
      <c r="B8820" s="228" t="s">
        <v>193</v>
      </c>
      <c r="C8820" s="228" t="s">
        <v>68</v>
      </c>
      <c r="D8820" s="228" t="s">
        <v>205</v>
      </c>
      <c r="E8820" s="228">
        <v>85</v>
      </c>
      <c r="F8820" s="228">
        <v>744</v>
      </c>
      <c r="G8820" s="228">
        <v>285</v>
      </c>
      <c r="H8820" s="228">
        <v>1407</v>
      </c>
      <c r="I8820" s="228">
        <v>790988.7</v>
      </c>
      <c r="J8820" s="228">
        <v>87852.07</v>
      </c>
      <c r="K8820" s="228">
        <v>228912.8</v>
      </c>
      <c r="L8820" s="228">
        <v>1164848</v>
      </c>
    </row>
    <row r="8821" spans="1:12">
      <c r="A8821" s="228">
        <v>2014</v>
      </c>
      <c r="B8821" s="228" t="s">
        <v>193</v>
      </c>
      <c r="C8821" s="228" t="s">
        <v>68</v>
      </c>
      <c r="D8821" s="228" t="s">
        <v>205</v>
      </c>
      <c r="E8821" s="228">
        <v>90</v>
      </c>
      <c r="F8821" s="228">
        <v>160</v>
      </c>
      <c r="G8821" s="228">
        <v>53</v>
      </c>
      <c r="H8821" s="228">
        <v>256</v>
      </c>
      <c r="I8821" s="228">
        <v>184969.2</v>
      </c>
      <c r="J8821" s="228">
        <v>21234.25</v>
      </c>
      <c r="K8821" s="228">
        <v>7328</v>
      </c>
      <c r="L8821" s="228">
        <v>233304.7</v>
      </c>
    </row>
    <row r="8822" spans="1:12">
      <c r="A8822" s="228">
        <v>2014</v>
      </c>
      <c r="B8822" s="228" t="s">
        <v>193</v>
      </c>
      <c r="C8822" s="228" t="s">
        <v>68</v>
      </c>
      <c r="D8822" s="228" t="s">
        <v>205</v>
      </c>
      <c r="E8822" s="228">
        <v>95</v>
      </c>
      <c r="F8822" s="228">
        <v>26</v>
      </c>
      <c r="G8822" s="228">
        <v>4</v>
      </c>
      <c r="H8822" s="228">
        <v>53</v>
      </c>
      <c r="I8822" s="228">
        <v>26933</v>
      </c>
      <c r="J8822" s="228">
        <v>2351.5</v>
      </c>
      <c r="K8822" s="228">
        <v>168</v>
      </c>
      <c r="L8822" s="228">
        <v>31567.5</v>
      </c>
    </row>
    <row r="8823" spans="1:12">
      <c r="A8823" s="228">
        <v>2014</v>
      </c>
      <c r="B8823" s="228" t="s">
        <v>193</v>
      </c>
      <c r="C8823" s="228" t="s">
        <v>68</v>
      </c>
      <c r="D8823" s="228" t="s">
        <v>206</v>
      </c>
      <c r="E8823" s="228">
        <v>0</v>
      </c>
      <c r="F8823" s="228">
        <v>6978</v>
      </c>
      <c r="G8823" s="228">
        <v>165</v>
      </c>
      <c r="H8823" s="228">
        <v>687</v>
      </c>
      <c r="I8823" s="228">
        <v>344786</v>
      </c>
      <c r="J8823" s="228">
        <v>70851.98</v>
      </c>
      <c r="K8823" s="228">
        <v>14412</v>
      </c>
      <c r="L8823" s="228">
        <v>477233.16</v>
      </c>
    </row>
    <row r="8824" spans="1:12">
      <c r="A8824" s="228">
        <v>2014</v>
      </c>
      <c r="B8824" s="228" t="s">
        <v>193</v>
      </c>
      <c r="C8824" s="228" t="s">
        <v>68</v>
      </c>
      <c r="D8824" s="228" t="s">
        <v>206</v>
      </c>
      <c r="E8824" s="228">
        <v>5</v>
      </c>
      <c r="F8824" s="228">
        <v>7092</v>
      </c>
      <c r="G8824" s="228">
        <v>98</v>
      </c>
      <c r="H8824" s="228">
        <v>124</v>
      </c>
      <c r="I8824" s="228">
        <v>101475.2</v>
      </c>
      <c r="J8824" s="228">
        <v>13906.8</v>
      </c>
      <c r="K8824" s="228">
        <v>7518</v>
      </c>
      <c r="L8824" s="228">
        <v>164075.62</v>
      </c>
    </row>
    <row r="8825" spans="1:12">
      <c r="A8825" s="228">
        <v>2014</v>
      </c>
      <c r="B8825" s="228" t="s">
        <v>193</v>
      </c>
      <c r="C8825" s="228" t="s">
        <v>68</v>
      </c>
      <c r="D8825" s="228" t="s">
        <v>206</v>
      </c>
      <c r="E8825" s="228">
        <v>10</v>
      </c>
      <c r="F8825" s="228">
        <v>6386</v>
      </c>
      <c r="G8825" s="228">
        <v>76</v>
      </c>
      <c r="H8825" s="228">
        <v>182</v>
      </c>
      <c r="I8825" s="228">
        <v>188726.75</v>
      </c>
      <c r="J8825" s="228">
        <v>26768.46</v>
      </c>
      <c r="K8825" s="228">
        <v>123638</v>
      </c>
      <c r="L8825" s="228">
        <v>385363.20000000001</v>
      </c>
    </row>
    <row r="8826" spans="1:12">
      <c r="A8826" s="228">
        <v>2014</v>
      </c>
      <c r="B8826" s="228" t="s">
        <v>193</v>
      </c>
      <c r="C8826" s="228" t="s">
        <v>68</v>
      </c>
      <c r="D8826" s="228" t="s">
        <v>206</v>
      </c>
      <c r="E8826" s="228">
        <v>15</v>
      </c>
      <c r="F8826" s="228">
        <v>6615</v>
      </c>
      <c r="G8826" s="228">
        <v>163</v>
      </c>
      <c r="H8826" s="228">
        <v>348</v>
      </c>
      <c r="I8826" s="228">
        <v>275240.45</v>
      </c>
      <c r="J8826" s="228">
        <v>47888.01</v>
      </c>
      <c r="K8826" s="228">
        <v>33111</v>
      </c>
      <c r="L8826" s="228">
        <v>465424.73</v>
      </c>
    </row>
    <row r="8827" spans="1:12">
      <c r="A8827" s="228">
        <v>2014</v>
      </c>
      <c r="B8827" s="228" t="s">
        <v>193</v>
      </c>
      <c r="C8827" s="228" t="s">
        <v>68</v>
      </c>
      <c r="D8827" s="228" t="s">
        <v>206</v>
      </c>
      <c r="E8827" s="228">
        <v>20</v>
      </c>
      <c r="F8827" s="228">
        <v>6052</v>
      </c>
      <c r="G8827" s="228">
        <v>245</v>
      </c>
      <c r="H8827" s="228">
        <v>551</v>
      </c>
      <c r="I8827" s="228">
        <v>371161.59999999998</v>
      </c>
      <c r="J8827" s="228">
        <v>68859.100000000006</v>
      </c>
      <c r="K8827" s="228">
        <v>31920</v>
      </c>
      <c r="L8827" s="228">
        <v>581531.94999999995</v>
      </c>
    </row>
    <row r="8828" spans="1:12">
      <c r="A8828" s="228">
        <v>2014</v>
      </c>
      <c r="B8828" s="228" t="s">
        <v>193</v>
      </c>
      <c r="C8828" s="228" t="s">
        <v>68</v>
      </c>
      <c r="D8828" s="228" t="s">
        <v>206</v>
      </c>
      <c r="E8828" s="228">
        <v>25</v>
      </c>
      <c r="F8828" s="228">
        <v>7251</v>
      </c>
      <c r="G8828" s="228">
        <v>304</v>
      </c>
      <c r="H8828" s="228">
        <v>984</v>
      </c>
      <c r="I8828" s="228">
        <v>702877.26</v>
      </c>
      <c r="J8828" s="228">
        <v>161227.6</v>
      </c>
      <c r="K8828" s="228">
        <v>36315</v>
      </c>
      <c r="L8828" s="228">
        <v>1227381.49</v>
      </c>
    </row>
    <row r="8829" spans="1:12">
      <c r="A8829" s="228">
        <v>2014</v>
      </c>
      <c r="B8829" s="228" t="s">
        <v>193</v>
      </c>
      <c r="C8829" s="228" t="s">
        <v>68</v>
      </c>
      <c r="D8829" s="228" t="s">
        <v>206</v>
      </c>
      <c r="E8829" s="228">
        <v>30</v>
      </c>
      <c r="F8829" s="228">
        <v>10307</v>
      </c>
      <c r="G8829" s="228">
        <v>603</v>
      </c>
      <c r="H8829" s="228">
        <v>1795</v>
      </c>
      <c r="I8829" s="228">
        <v>1382169.85</v>
      </c>
      <c r="J8829" s="228">
        <v>336594.2</v>
      </c>
      <c r="K8829" s="228">
        <v>44988</v>
      </c>
      <c r="L8829" s="228">
        <v>2218742.7000000002</v>
      </c>
    </row>
    <row r="8830" spans="1:12">
      <c r="A8830" s="228">
        <v>2014</v>
      </c>
      <c r="B8830" s="228" t="s">
        <v>193</v>
      </c>
      <c r="C8830" s="228" t="s">
        <v>68</v>
      </c>
      <c r="D8830" s="228" t="s">
        <v>206</v>
      </c>
      <c r="E8830" s="228">
        <v>35</v>
      </c>
      <c r="F8830" s="228">
        <v>9090</v>
      </c>
      <c r="G8830" s="228">
        <v>483</v>
      </c>
      <c r="H8830" s="228">
        <v>1170</v>
      </c>
      <c r="I8830" s="228">
        <v>961079.46</v>
      </c>
      <c r="J8830" s="228">
        <v>220978.46</v>
      </c>
      <c r="K8830" s="228">
        <v>41473.75</v>
      </c>
      <c r="L8830" s="228">
        <v>1609616.49</v>
      </c>
    </row>
    <row r="8831" spans="1:12">
      <c r="A8831" s="228">
        <v>2014</v>
      </c>
      <c r="B8831" s="228" t="s">
        <v>193</v>
      </c>
      <c r="C8831" s="228" t="s">
        <v>68</v>
      </c>
      <c r="D8831" s="228" t="s">
        <v>206</v>
      </c>
      <c r="E8831" s="228">
        <v>40</v>
      </c>
      <c r="F8831" s="228">
        <v>9296</v>
      </c>
      <c r="G8831" s="228">
        <v>523</v>
      </c>
      <c r="H8831" s="228">
        <v>1112</v>
      </c>
      <c r="I8831" s="228">
        <v>915050.03</v>
      </c>
      <c r="J8831" s="228">
        <v>208716.98</v>
      </c>
      <c r="K8831" s="228">
        <v>76731</v>
      </c>
      <c r="L8831" s="228">
        <v>1601546.77</v>
      </c>
    </row>
    <row r="8832" spans="1:12">
      <c r="A8832" s="228">
        <v>2014</v>
      </c>
      <c r="B8832" s="228" t="s">
        <v>193</v>
      </c>
      <c r="C8832" s="228" t="s">
        <v>68</v>
      </c>
      <c r="D8832" s="228" t="s">
        <v>206</v>
      </c>
      <c r="E8832" s="228">
        <v>45</v>
      </c>
      <c r="F8832" s="228">
        <v>8535</v>
      </c>
      <c r="G8832" s="228">
        <v>421</v>
      </c>
      <c r="H8832" s="228">
        <v>909</v>
      </c>
      <c r="I8832" s="228">
        <v>741302.23</v>
      </c>
      <c r="J8832" s="228">
        <v>177055.59</v>
      </c>
      <c r="K8832" s="228">
        <v>109326.18</v>
      </c>
      <c r="L8832" s="228">
        <v>1349452.43</v>
      </c>
    </row>
    <row r="8833" spans="1:12">
      <c r="A8833" s="228">
        <v>2014</v>
      </c>
      <c r="B8833" s="228" t="s">
        <v>193</v>
      </c>
      <c r="C8833" s="228" t="s">
        <v>68</v>
      </c>
      <c r="D8833" s="228" t="s">
        <v>206</v>
      </c>
      <c r="E8833" s="228">
        <v>50</v>
      </c>
      <c r="F8833" s="228">
        <v>8720</v>
      </c>
      <c r="G8833" s="228">
        <v>511</v>
      </c>
      <c r="H8833" s="228">
        <v>1012</v>
      </c>
      <c r="I8833" s="228">
        <v>893793.73</v>
      </c>
      <c r="J8833" s="228">
        <v>181731.56</v>
      </c>
      <c r="K8833" s="228">
        <v>152733.25</v>
      </c>
      <c r="L8833" s="228">
        <v>1602507.35</v>
      </c>
    </row>
    <row r="8834" spans="1:12">
      <c r="A8834" s="228">
        <v>2014</v>
      </c>
      <c r="B8834" s="228" t="s">
        <v>193</v>
      </c>
      <c r="C8834" s="228" t="s">
        <v>68</v>
      </c>
      <c r="D8834" s="228" t="s">
        <v>206</v>
      </c>
      <c r="E8834" s="228">
        <v>55</v>
      </c>
      <c r="F8834" s="228">
        <v>7967</v>
      </c>
      <c r="G8834" s="228">
        <v>648</v>
      </c>
      <c r="H8834" s="228">
        <v>1283</v>
      </c>
      <c r="I8834" s="228">
        <v>1138200.5</v>
      </c>
      <c r="J8834" s="228">
        <v>253398.35</v>
      </c>
      <c r="K8834" s="228">
        <v>367019</v>
      </c>
      <c r="L8834" s="228">
        <v>2273676.86</v>
      </c>
    </row>
    <row r="8835" spans="1:12">
      <c r="A8835" s="228">
        <v>2014</v>
      </c>
      <c r="B8835" s="228" t="s">
        <v>193</v>
      </c>
      <c r="C8835" s="228" t="s">
        <v>68</v>
      </c>
      <c r="D8835" s="228" t="s">
        <v>206</v>
      </c>
      <c r="E8835" s="228">
        <v>60</v>
      </c>
      <c r="F8835" s="228">
        <v>7124</v>
      </c>
      <c r="G8835" s="228">
        <v>669</v>
      </c>
      <c r="H8835" s="228">
        <v>1464</v>
      </c>
      <c r="I8835" s="228">
        <v>1222469.03</v>
      </c>
      <c r="J8835" s="228">
        <v>252853.06</v>
      </c>
      <c r="K8835" s="228">
        <v>394181</v>
      </c>
      <c r="L8835" s="228">
        <v>2380520.81</v>
      </c>
    </row>
    <row r="8836" spans="1:12">
      <c r="A8836" s="228">
        <v>2014</v>
      </c>
      <c r="B8836" s="228" t="s">
        <v>193</v>
      </c>
      <c r="C8836" s="228" t="s">
        <v>68</v>
      </c>
      <c r="D8836" s="228" t="s">
        <v>206</v>
      </c>
      <c r="E8836" s="228">
        <v>65</v>
      </c>
      <c r="F8836" s="228">
        <v>5739</v>
      </c>
      <c r="G8836" s="228">
        <v>829</v>
      </c>
      <c r="H8836" s="228">
        <v>1517</v>
      </c>
      <c r="I8836" s="228">
        <v>1421865.89</v>
      </c>
      <c r="J8836" s="228">
        <v>275698.95</v>
      </c>
      <c r="K8836" s="228">
        <v>493363.25</v>
      </c>
      <c r="L8836" s="228">
        <v>2714174.04</v>
      </c>
    </row>
    <row r="8837" spans="1:12">
      <c r="A8837" s="228">
        <v>2014</v>
      </c>
      <c r="B8837" s="228" t="s">
        <v>193</v>
      </c>
      <c r="C8837" s="228" t="s">
        <v>68</v>
      </c>
      <c r="D8837" s="228" t="s">
        <v>206</v>
      </c>
      <c r="E8837" s="228">
        <v>70</v>
      </c>
      <c r="F8837" s="228">
        <v>3574</v>
      </c>
      <c r="G8837" s="228">
        <v>569</v>
      </c>
      <c r="H8837" s="228">
        <v>1471</v>
      </c>
      <c r="I8837" s="228">
        <v>1235238.0900000001</v>
      </c>
      <c r="J8837" s="228">
        <v>259267.24</v>
      </c>
      <c r="K8837" s="228">
        <v>362994.75</v>
      </c>
      <c r="L8837" s="228">
        <v>2197050.34</v>
      </c>
    </row>
    <row r="8838" spans="1:12">
      <c r="A8838" s="228">
        <v>2014</v>
      </c>
      <c r="B8838" s="228" t="s">
        <v>193</v>
      </c>
      <c r="C8838" s="228" t="s">
        <v>68</v>
      </c>
      <c r="D8838" s="228" t="s">
        <v>206</v>
      </c>
      <c r="E8838" s="228">
        <v>75</v>
      </c>
      <c r="F8838" s="228">
        <v>2314</v>
      </c>
      <c r="G8838" s="228">
        <v>494</v>
      </c>
      <c r="H8838" s="228">
        <v>1431</v>
      </c>
      <c r="I8838" s="228">
        <v>1051740.81</v>
      </c>
      <c r="J8838" s="228">
        <v>179036.17</v>
      </c>
      <c r="K8838" s="228">
        <v>302542.25</v>
      </c>
      <c r="L8838" s="228">
        <v>1767576.61</v>
      </c>
    </row>
    <row r="8839" spans="1:12">
      <c r="A8839" s="228">
        <v>2014</v>
      </c>
      <c r="B8839" s="228" t="s">
        <v>193</v>
      </c>
      <c r="C8839" s="228" t="s">
        <v>68</v>
      </c>
      <c r="D8839" s="228" t="s">
        <v>206</v>
      </c>
      <c r="E8839" s="228">
        <v>80</v>
      </c>
      <c r="F8839" s="228">
        <v>1548</v>
      </c>
      <c r="G8839" s="228">
        <v>296</v>
      </c>
      <c r="H8839" s="228">
        <v>1652</v>
      </c>
      <c r="I8839" s="228">
        <v>1112302.67</v>
      </c>
      <c r="J8839" s="228">
        <v>132675.24</v>
      </c>
      <c r="K8839" s="228">
        <v>264907.90000000002</v>
      </c>
      <c r="L8839" s="228">
        <v>1657982.82</v>
      </c>
    </row>
    <row r="8840" spans="1:12">
      <c r="A8840" s="228">
        <v>2014</v>
      </c>
      <c r="B8840" s="228" t="s">
        <v>193</v>
      </c>
      <c r="C8840" s="228" t="s">
        <v>68</v>
      </c>
      <c r="D8840" s="228" t="s">
        <v>206</v>
      </c>
      <c r="E8840" s="228">
        <v>85</v>
      </c>
      <c r="F8840" s="228">
        <v>1000</v>
      </c>
      <c r="G8840" s="228">
        <v>246</v>
      </c>
      <c r="H8840" s="228">
        <v>1021</v>
      </c>
      <c r="I8840" s="228">
        <v>579432.88</v>
      </c>
      <c r="J8840" s="228">
        <v>74509.570000000007</v>
      </c>
      <c r="K8840" s="228">
        <v>80038</v>
      </c>
      <c r="L8840" s="228">
        <v>792837.64</v>
      </c>
    </row>
    <row r="8841" spans="1:12">
      <c r="A8841" s="228">
        <v>2014</v>
      </c>
      <c r="B8841" s="228" t="s">
        <v>193</v>
      </c>
      <c r="C8841" s="228" t="s">
        <v>68</v>
      </c>
      <c r="D8841" s="228" t="s">
        <v>206</v>
      </c>
      <c r="E8841" s="228">
        <v>90</v>
      </c>
      <c r="F8841" s="228">
        <v>419</v>
      </c>
      <c r="G8841" s="228">
        <v>68</v>
      </c>
      <c r="H8841" s="228">
        <v>615</v>
      </c>
      <c r="I8841" s="228">
        <v>399820.75</v>
      </c>
      <c r="J8841" s="228">
        <v>44178.25</v>
      </c>
      <c r="K8841" s="228">
        <v>34743</v>
      </c>
      <c r="L8841" s="228">
        <v>487167.17</v>
      </c>
    </row>
    <row r="8842" spans="1:12">
      <c r="A8842" s="228">
        <v>2014</v>
      </c>
      <c r="B8842" s="228" t="s">
        <v>193</v>
      </c>
      <c r="C8842" s="228" t="s">
        <v>68</v>
      </c>
      <c r="D8842" s="228" t="s">
        <v>206</v>
      </c>
      <c r="E8842" s="228">
        <v>95</v>
      </c>
      <c r="F8842" s="228">
        <v>117</v>
      </c>
      <c r="G8842" s="228">
        <v>20</v>
      </c>
      <c r="H8842" s="228">
        <v>122</v>
      </c>
      <c r="I8842" s="228">
        <v>82290.81</v>
      </c>
      <c r="J8842" s="228">
        <v>5345.51</v>
      </c>
      <c r="K8842" s="228">
        <v>3450</v>
      </c>
      <c r="L8842" s="228">
        <v>94039.86</v>
      </c>
    </row>
    <row r="8843" spans="1:12">
      <c r="A8843" s="228">
        <v>2014</v>
      </c>
      <c r="B8843" s="228" t="s">
        <v>193</v>
      </c>
      <c r="C8843" s="228" t="s">
        <v>67</v>
      </c>
      <c r="D8843" s="228" t="s">
        <v>205</v>
      </c>
      <c r="E8843" s="228">
        <v>0</v>
      </c>
      <c r="F8843" s="228">
        <v>3395</v>
      </c>
      <c r="G8843" s="228">
        <v>66</v>
      </c>
      <c r="H8843" s="228">
        <v>190</v>
      </c>
      <c r="I8843" s="228">
        <v>149951.41</v>
      </c>
      <c r="J8843" s="228">
        <v>17182.37</v>
      </c>
      <c r="K8843" s="228">
        <v>420</v>
      </c>
      <c r="L8843" s="228">
        <v>183245.53</v>
      </c>
    </row>
    <row r="8844" spans="1:12">
      <c r="A8844" s="228">
        <v>2014</v>
      </c>
      <c r="B8844" s="228" t="s">
        <v>193</v>
      </c>
      <c r="C8844" s="228" t="s">
        <v>67</v>
      </c>
      <c r="D8844" s="228" t="s">
        <v>205</v>
      </c>
      <c r="E8844" s="228">
        <v>5</v>
      </c>
      <c r="F8844" s="228">
        <v>3410</v>
      </c>
      <c r="G8844" s="228">
        <v>45</v>
      </c>
      <c r="H8844" s="228">
        <v>85</v>
      </c>
      <c r="I8844" s="228">
        <v>57946</v>
      </c>
      <c r="J8844" s="228">
        <v>15462.24</v>
      </c>
      <c r="K8844" s="228">
        <v>556</v>
      </c>
      <c r="L8844" s="228">
        <v>80442.289999999994</v>
      </c>
    </row>
    <row r="8845" spans="1:12">
      <c r="A8845" s="228">
        <v>2014</v>
      </c>
      <c r="B8845" s="228" t="s">
        <v>193</v>
      </c>
      <c r="C8845" s="228" t="s">
        <v>67</v>
      </c>
      <c r="D8845" s="228" t="s">
        <v>205</v>
      </c>
      <c r="E8845" s="228">
        <v>10</v>
      </c>
      <c r="F8845" s="228">
        <v>3129</v>
      </c>
      <c r="G8845" s="228">
        <v>32</v>
      </c>
      <c r="H8845" s="228">
        <v>62</v>
      </c>
      <c r="I8845" s="228">
        <v>60938.5</v>
      </c>
      <c r="J8845" s="228">
        <v>17753.18</v>
      </c>
      <c r="K8845" s="228">
        <v>26181</v>
      </c>
      <c r="L8845" s="228">
        <v>110603.58</v>
      </c>
    </row>
    <row r="8846" spans="1:12">
      <c r="A8846" s="228">
        <v>2014</v>
      </c>
      <c r="B8846" s="228" t="s">
        <v>193</v>
      </c>
      <c r="C8846" s="228" t="s">
        <v>67</v>
      </c>
      <c r="D8846" s="228" t="s">
        <v>205</v>
      </c>
      <c r="E8846" s="228">
        <v>15</v>
      </c>
      <c r="F8846" s="228">
        <v>3307</v>
      </c>
      <c r="G8846" s="228">
        <v>62</v>
      </c>
      <c r="H8846" s="228">
        <v>99</v>
      </c>
      <c r="I8846" s="228">
        <v>128074.5</v>
      </c>
      <c r="J8846" s="228">
        <v>26733.56</v>
      </c>
      <c r="K8846" s="228">
        <v>9644</v>
      </c>
      <c r="L8846" s="228">
        <v>178932.4</v>
      </c>
    </row>
    <row r="8847" spans="1:12">
      <c r="A8847" s="228">
        <v>2014</v>
      </c>
      <c r="B8847" s="228" t="s">
        <v>193</v>
      </c>
      <c r="C8847" s="228" t="s">
        <v>67</v>
      </c>
      <c r="D8847" s="228" t="s">
        <v>205</v>
      </c>
      <c r="E8847" s="228">
        <v>20</v>
      </c>
      <c r="F8847" s="228">
        <v>2521</v>
      </c>
      <c r="G8847" s="228">
        <v>31</v>
      </c>
      <c r="H8847" s="228">
        <v>44</v>
      </c>
      <c r="I8847" s="228">
        <v>60718.1</v>
      </c>
      <c r="J8847" s="228">
        <v>19536.02</v>
      </c>
      <c r="K8847" s="228">
        <v>14996</v>
      </c>
      <c r="L8847" s="228">
        <v>105839.23</v>
      </c>
    </row>
    <row r="8848" spans="1:12">
      <c r="A8848" s="228">
        <v>2014</v>
      </c>
      <c r="B8848" s="228" t="s">
        <v>193</v>
      </c>
      <c r="C8848" s="228" t="s">
        <v>67</v>
      </c>
      <c r="D8848" s="228" t="s">
        <v>205</v>
      </c>
      <c r="E8848" s="228">
        <v>25</v>
      </c>
      <c r="F8848" s="228">
        <v>2652</v>
      </c>
      <c r="G8848" s="228">
        <v>55</v>
      </c>
      <c r="H8848" s="228">
        <v>132</v>
      </c>
      <c r="I8848" s="228">
        <v>93579.4</v>
      </c>
      <c r="J8848" s="228">
        <v>25363.88</v>
      </c>
      <c r="K8848" s="228">
        <v>12535</v>
      </c>
      <c r="L8848" s="228">
        <v>156408.51</v>
      </c>
    </row>
    <row r="8849" spans="1:12">
      <c r="A8849" s="228">
        <v>2014</v>
      </c>
      <c r="B8849" s="228" t="s">
        <v>193</v>
      </c>
      <c r="C8849" s="228" t="s">
        <v>67</v>
      </c>
      <c r="D8849" s="228" t="s">
        <v>205</v>
      </c>
      <c r="E8849" s="228">
        <v>30</v>
      </c>
      <c r="F8849" s="228">
        <v>3772</v>
      </c>
      <c r="G8849" s="228">
        <v>70</v>
      </c>
      <c r="H8849" s="228">
        <v>135</v>
      </c>
      <c r="I8849" s="228">
        <v>132148.20000000001</v>
      </c>
      <c r="J8849" s="228">
        <v>34976.15</v>
      </c>
      <c r="K8849" s="228">
        <v>10544</v>
      </c>
      <c r="L8849" s="228">
        <v>206476.03</v>
      </c>
    </row>
    <row r="8850" spans="1:12">
      <c r="A8850" s="228">
        <v>2014</v>
      </c>
      <c r="B8850" s="228" t="s">
        <v>193</v>
      </c>
      <c r="C8850" s="228" t="s">
        <v>67</v>
      </c>
      <c r="D8850" s="228" t="s">
        <v>205</v>
      </c>
      <c r="E8850" s="228">
        <v>35</v>
      </c>
      <c r="F8850" s="228">
        <v>3588</v>
      </c>
      <c r="G8850" s="228">
        <v>65</v>
      </c>
      <c r="H8850" s="228">
        <v>105</v>
      </c>
      <c r="I8850" s="228">
        <v>93767.05</v>
      </c>
      <c r="J8850" s="228">
        <v>38587.83</v>
      </c>
      <c r="K8850" s="228">
        <v>7315</v>
      </c>
      <c r="L8850" s="228">
        <v>180956.94</v>
      </c>
    </row>
    <row r="8851" spans="1:12">
      <c r="A8851" s="228">
        <v>2014</v>
      </c>
      <c r="B8851" s="228" t="s">
        <v>193</v>
      </c>
      <c r="C8851" s="228" t="s">
        <v>67</v>
      </c>
      <c r="D8851" s="228" t="s">
        <v>205</v>
      </c>
      <c r="E8851" s="228">
        <v>40</v>
      </c>
      <c r="F8851" s="228">
        <v>3780</v>
      </c>
      <c r="G8851" s="228">
        <v>93</v>
      </c>
      <c r="H8851" s="228">
        <v>228</v>
      </c>
      <c r="I8851" s="228">
        <v>238058.05</v>
      </c>
      <c r="J8851" s="228">
        <v>56027.92</v>
      </c>
      <c r="K8851" s="228">
        <v>99376</v>
      </c>
      <c r="L8851" s="228">
        <v>456135.01</v>
      </c>
    </row>
    <row r="8852" spans="1:12">
      <c r="A8852" s="228">
        <v>2014</v>
      </c>
      <c r="B8852" s="228" t="s">
        <v>193</v>
      </c>
      <c r="C8852" s="228" t="s">
        <v>67</v>
      </c>
      <c r="D8852" s="228" t="s">
        <v>205</v>
      </c>
      <c r="E8852" s="228">
        <v>45</v>
      </c>
      <c r="F8852" s="228">
        <v>3602</v>
      </c>
      <c r="G8852" s="228">
        <v>119</v>
      </c>
      <c r="H8852" s="228">
        <v>253</v>
      </c>
      <c r="I8852" s="228">
        <v>263397.3</v>
      </c>
      <c r="J8852" s="228">
        <v>64637.19</v>
      </c>
      <c r="K8852" s="228">
        <v>57965</v>
      </c>
      <c r="L8852" s="228">
        <v>456420.89</v>
      </c>
    </row>
    <row r="8853" spans="1:12">
      <c r="A8853" s="228">
        <v>2014</v>
      </c>
      <c r="B8853" s="228" t="s">
        <v>193</v>
      </c>
      <c r="C8853" s="228" t="s">
        <v>67</v>
      </c>
      <c r="D8853" s="228" t="s">
        <v>205</v>
      </c>
      <c r="E8853" s="228">
        <v>50</v>
      </c>
      <c r="F8853" s="228">
        <v>3810</v>
      </c>
      <c r="G8853" s="228">
        <v>150</v>
      </c>
      <c r="H8853" s="228">
        <v>354</v>
      </c>
      <c r="I8853" s="228">
        <v>307122.3</v>
      </c>
      <c r="J8853" s="228">
        <v>86645.34</v>
      </c>
      <c r="K8853" s="228">
        <v>73641</v>
      </c>
      <c r="L8853" s="228">
        <v>555230.35</v>
      </c>
    </row>
    <row r="8854" spans="1:12">
      <c r="A8854" s="228">
        <v>2014</v>
      </c>
      <c r="B8854" s="228" t="s">
        <v>193</v>
      </c>
      <c r="C8854" s="228" t="s">
        <v>67</v>
      </c>
      <c r="D8854" s="228" t="s">
        <v>205</v>
      </c>
      <c r="E8854" s="228">
        <v>55</v>
      </c>
      <c r="F8854" s="228">
        <v>3437</v>
      </c>
      <c r="G8854" s="228">
        <v>182</v>
      </c>
      <c r="H8854" s="228">
        <v>527</v>
      </c>
      <c r="I8854" s="228">
        <v>479383.45</v>
      </c>
      <c r="J8854" s="228">
        <v>120170.56</v>
      </c>
      <c r="K8854" s="228">
        <v>126984</v>
      </c>
      <c r="L8854" s="228">
        <v>807957.12</v>
      </c>
    </row>
    <row r="8855" spans="1:12">
      <c r="A8855" s="228">
        <v>2014</v>
      </c>
      <c r="B8855" s="228" t="s">
        <v>193</v>
      </c>
      <c r="C8855" s="228" t="s">
        <v>67</v>
      </c>
      <c r="D8855" s="228" t="s">
        <v>205</v>
      </c>
      <c r="E8855" s="228">
        <v>60</v>
      </c>
      <c r="F8855" s="228">
        <v>2807</v>
      </c>
      <c r="G8855" s="228">
        <v>259</v>
      </c>
      <c r="H8855" s="228">
        <v>762</v>
      </c>
      <c r="I8855" s="228">
        <v>673171.35</v>
      </c>
      <c r="J8855" s="228">
        <v>144247.32999999999</v>
      </c>
      <c r="K8855" s="228">
        <v>183222</v>
      </c>
      <c r="L8855" s="228">
        <v>1123703.04</v>
      </c>
    </row>
    <row r="8856" spans="1:12">
      <c r="A8856" s="228">
        <v>2014</v>
      </c>
      <c r="B8856" s="228" t="s">
        <v>193</v>
      </c>
      <c r="C8856" s="228" t="s">
        <v>67</v>
      </c>
      <c r="D8856" s="228" t="s">
        <v>205</v>
      </c>
      <c r="E8856" s="228">
        <v>65</v>
      </c>
      <c r="F8856" s="228">
        <v>1855</v>
      </c>
      <c r="G8856" s="228">
        <v>182</v>
      </c>
      <c r="H8856" s="228">
        <v>429</v>
      </c>
      <c r="I8856" s="228">
        <v>469122.6</v>
      </c>
      <c r="J8856" s="228">
        <v>108353.09</v>
      </c>
      <c r="K8856" s="228">
        <v>107107</v>
      </c>
      <c r="L8856" s="228">
        <v>767470.45</v>
      </c>
    </row>
    <row r="8857" spans="1:12">
      <c r="A8857" s="228">
        <v>2014</v>
      </c>
      <c r="B8857" s="228" t="s">
        <v>193</v>
      </c>
      <c r="C8857" s="228" t="s">
        <v>67</v>
      </c>
      <c r="D8857" s="228" t="s">
        <v>205</v>
      </c>
      <c r="E8857" s="228">
        <v>70</v>
      </c>
      <c r="F8857" s="228">
        <v>993</v>
      </c>
      <c r="G8857" s="228">
        <v>116</v>
      </c>
      <c r="H8857" s="228">
        <v>302</v>
      </c>
      <c r="I8857" s="228">
        <v>343986.65</v>
      </c>
      <c r="J8857" s="228">
        <v>70954.41</v>
      </c>
      <c r="K8857" s="228">
        <v>167325</v>
      </c>
      <c r="L8857" s="228">
        <v>626511.42000000004</v>
      </c>
    </row>
    <row r="8858" spans="1:12">
      <c r="A8858" s="228">
        <v>2014</v>
      </c>
      <c r="B8858" s="228" t="s">
        <v>193</v>
      </c>
      <c r="C8858" s="228" t="s">
        <v>67</v>
      </c>
      <c r="D8858" s="228" t="s">
        <v>205</v>
      </c>
      <c r="E8858" s="228">
        <v>75</v>
      </c>
      <c r="F8858" s="228">
        <v>440</v>
      </c>
      <c r="G8858" s="228">
        <v>63</v>
      </c>
      <c r="H8858" s="228">
        <v>520</v>
      </c>
      <c r="I8858" s="228">
        <v>308475.90000000002</v>
      </c>
      <c r="J8858" s="228">
        <v>44246.77</v>
      </c>
      <c r="K8858" s="228">
        <v>11718</v>
      </c>
      <c r="L8858" s="228">
        <v>395858.63</v>
      </c>
    </row>
    <row r="8859" spans="1:12">
      <c r="A8859" s="228">
        <v>2014</v>
      </c>
      <c r="B8859" s="228" t="s">
        <v>193</v>
      </c>
      <c r="C8859" s="228" t="s">
        <v>67</v>
      </c>
      <c r="D8859" s="228" t="s">
        <v>205</v>
      </c>
      <c r="E8859" s="228">
        <v>80</v>
      </c>
      <c r="F8859" s="228">
        <v>200</v>
      </c>
      <c r="G8859" s="228">
        <v>25</v>
      </c>
      <c r="H8859" s="228">
        <v>86</v>
      </c>
      <c r="I8859" s="228">
        <v>66200</v>
      </c>
      <c r="J8859" s="228">
        <v>15381.26</v>
      </c>
      <c r="K8859" s="228">
        <v>16982</v>
      </c>
      <c r="L8859" s="228">
        <v>99537.91</v>
      </c>
    </row>
    <row r="8860" spans="1:12">
      <c r="A8860" s="228">
        <v>2014</v>
      </c>
      <c r="B8860" s="228" t="s">
        <v>193</v>
      </c>
      <c r="C8860" s="228" t="s">
        <v>67</v>
      </c>
      <c r="D8860" s="228" t="s">
        <v>205</v>
      </c>
      <c r="E8860" s="228">
        <v>85</v>
      </c>
      <c r="F8860" s="228">
        <v>72</v>
      </c>
      <c r="G8860" s="228">
        <v>14</v>
      </c>
      <c r="H8860" s="228">
        <v>81</v>
      </c>
      <c r="I8860" s="228">
        <v>63910</v>
      </c>
      <c r="J8860" s="228">
        <v>5337.19</v>
      </c>
      <c r="K8860" s="228">
        <v>0</v>
      </c>
      <c r="L8860" s="228">
        <v>73402.789999999994</v>
      </c>
    </row>
    <row r="8861" spans="1:12">
      <c r="A8861" s="228">
        <v>2014</v>
      </c>
      <c r="B8861" s="228" t="s">
        <v>193</v>
      </c>
      <c r="C8861" s="228" t="s">
        <v>67</v>
      </c>
      <c r="D8861" s="228" t="s">
        <v>205</v>
      </c>
      <c r="E8861" s="228">
        <v>90</v>
      </c>
      <c r="F8861" s="228">
        <v>11</v>
      </c>
      <c r="G8861" s="228">
        <v>2</v>
      </c>
      <c r="H8861" s="228">
        <v>29</v>
      </c>
      <c r="I8861" s="228">
        <v>19136</v>
      </c>
      <c r="J8861" s="228">
        <v>1214</v>
      </c>
      <c r="K8861" s="228">
        <v>0</v>
      </c>
      <c r="L8861" s="228">
        <v>20350</v>
      </c>
    </row>
    <row r="8862" spans="1:12">
      <c r="A8862" s="228">
        <v>2014</v>
      </c>
      <c r="B8862" s="228" t="s">
        <v>193</v>
      </c>
      <c r="C8862" s="228" t="s">
        <v>67</v>
      </c>
      <c r="D8862" s="228" t="s">
        <v>205</v>
      </c>
      <c r="E8862" s="228">
        <v>95</v>
      </c>
      <c r="F8862" s="228">
        <v>1</v>
      </c>
      <c r="G8862" s="228">
        <v>0</v>
      </c>
      <c r="H8862" s="228">
        <v>0</v>
      </c>
      <c r="I8862" s="228">
        <v>0</v>
      </c>
      <c r="J8862" s="228">
        <v>0</v>
      </c>
      <c r="K8862" s="228">
        <v>0</v>
      </c>
      <c r="L8862" s="228">
        <v>0</v>
      </c>
    </row>
    <row r="8863" spans="1:12">
      <c r="A8863" s="228">
        <v>2014</v>
      </c>
      <c r="B8863" s="228" t="s">
        <v>193</v>
      </c>
      <c r="C8863" s="228" t="s">
        <v>67</v>
      </c>
      <c r="D8863" s="228" t="s">
        <v>206</v>
      </c>
      <c r="E8863" s="228">
        <v>0</v>
      </c>
      <c r="F8863" s="228">
        <v>3263</v>
      </c>
      <c r="G8863" s="228">
        <v>43</v>
      </c>
      <c r="H8863" s="228">
        <v>280</v>
      </c>
      <c r="I8863" s="228">
        <v>159943.85</v>
      </c>
      <c r="J8863" s="228">
        <v>7676.75</v>
      </c>
      <c r="K8863" s="228">
        <v>943</v>
      </c>
      <c r="L8863" s="228">
        <v>177410.1</v>
      </c>
    </row>
    <row r="8864" spans="1:12">
      <c r="A8864" s="228">
        <v>2014</v>
      </c>
      <c r="B8864" s="228" t="s">
        <v>193</v>
      </c>
      <c r="C8864" s="228" t="s">
        <v>67</v>
      </c>
      <c r="D8864" s="228" t="s">
        <v>206</v>
      </c>
      <c r="E8864" s="228">
        <v>5</v>
      </c>
      <c r="F8864" s="228">
        <v>3290</v>
      </c>
      <c r="G8864" s="228">
        <v>21</v>
      </c>
      <c r="H8864" s="228">
        <v>43</v>
      </c>
      <c r="I8864" s="228">
        <v>28753</v>
      </c>
      <c r="J8864" s="228">
        <v>4540.46</v>
      </c>
      <c r="K8864" s="228">
        <v>625</v>
      </c>
      <c r="L8864" s="228">
        <v>38804.410000000003</v>
      </c>
    </row>
    <row r="8865" spans="1:12">
      <c r="A8865" s="228">
        <v>2014</v>
      </c>
      <c r="B8865" s="228" t="s">
        <v>193</v>
      </c>
      <c r="C8865" s="228" t="s">
        <v>67</v>
      </c>
      <c r="D8865" s="228" t="s">
        <v>206</v>
      </c>
      <c r="E8865" s="228">
        <v>10</v>
      </c>
      <c r="F8865" s="228">
        <v>3092</v>
      </c>
      <c r="G8865" s="228">
        <v>17</v>
      </c>
      <c r="H8865" s="228">
        <v>24</v>
      </c>
      <c r="I8865" s="228">
        <v>27284</v>
      </c>
      <c r="J8865" s="228">
        <v>7285.23</v>
      </c>
      <c r="K8865" s="228">
        <v>9687</v>
      </c>
      <c r="L8865" s="228">
        <v>46538.15</v>
      </c>
    </row>
    <row r="8866" spans="1:12">
      <c r="A8866" s="228">
        <v>2014</v>
      </c>
      <c r="B8866" s="228" t="s">
        <v>193</v>
      </c>
      <c r="C8866" s="228" t="s">
        <v>67</v>
      </c>
      <c r="D8866" s="228" t="s">
        <v>206</v>
      </c>
      <c r="E8866" s="228">
        <v>15</v>
      </c>
      <c r="F8866" s="228">
        <v>3003</v>
      </c>
      <c r="G8866" s="228">
        <v>77</v>
      </c>
      <c r="H8866" s="228">
        <v>230</v>
      </c>
      <c r="I8866" s="228">
        <v>193118.1</v>
      </c>
      <c r="J8866" s="228">
        <v>44152.959999999999</v>
      </c>
      <c r="K8866" s="228">
        <v>51974</v>
      </c>
      <c r="L8866" s="228">
        <v>318661.56</v>
      </c>
    </row>
    <row r="8867" spans="1:12">
      <c r="A8867" s="228">
        <v>2014</v>
      </c>
      <c r="B8867" s="228" t="s">
        <v>193</v>
      </c>
      <c r="C8867" s="228" t="s">
        <v>67</v>
      </c>
      <c r="D8867" s="228" t="s">
        <v>206</v>
      </c>
      <c r="E8867" s="228">
        <v>20</v>
      </c>
      <c r="F8867" s="228">
        <v>2875</v>
      </c>
      <c r="G8867" s="228">
        <v>88</v>
      </c>
      <c r="H8867" s="228">
        <v>223</v>
      </c>
      <c r="I8867" s="228">
        <v>214851.45</v>
      </c>
      <c r="J8867" s="228">
        <v>36520.019999999997</v>
      </c>
      <c r="K8867" s="228">
        <v>29120</v>
      </c>
      <c r="L8867" s="228">
        <v>315356.78000000003</v>
      </c>
    </row>
    <row r="8868" spans="1:12">
      <c r="A8868" s="228">
        <v>2014</v>
      </c>
      <c r="B8868" s="228" t="s">
        <v>193</v>
      </c>
      <c r="C8868" s="228" t="s">
        <v>67</v>
      </c>
      <c r="D8868" s="228" t="s">
        <v>206</v>
      </c>
      <c r="E8868" s="228">
        <v>25</v>
      </c>
      <c r="F8868" s="228">
        <v>3536</v>
      </c>
      <c r="G8868" s="228">
        <v>141</v>
      </c>
      <c r="H8868" s="228">
        <v>500</v>
      </c>
      <c r="I8868" s="228">
        <v>410369.9</v>
      </c>
      <c r="J8868" s="228">
        <v>66624.55</v>
      </c>
      <c r="K8868" s="228">
        <v>32060</v>
      </c>
      <c r="L8868" s="228">
        <v>598165.06000000006</v>
      </c>
    </row>
    <row r="8869" spans="1:12">
      <c r="A8869" s="228">
        <v>2014</v>
      </c>
      <c r="B8869" s="228" t="s">
        <v>193</v>
      </c>
      <c r="C8869" s="228" t="s">
        <v>67</v>
      </c>
      <c r="D8869" s="228" t="s">
        <v>206</v>
      </c>
      <c r="E8869" s="228">
        <v>30</v>
      </c>
      <c r="F8869" s="228">
        <v>4491</v>
      </c>
      <c r="G8869" s="228">
        <v>189</v>
      </c>
      <c r="H8869" s="228">
        <v>616</v>
      </c>
      <c r="I8869" s="228">
        <v>516659.6</v>
      </c>
      <c r="J8869" s="228">
        <v>81014.58</v>
      </c>
      <c r="K8869" s="228">
        <v>31130</v>
      </c>
      <c r="L8869" s="228">
        <v>736368.96</v>
      </c>
    </row>
    <row r="8870" spans="1:12">
      <c r="A8870" s="228">
        <v>2014</v>
      </c>
      <c r="B8870" s="228" t="s">
        <v>193</v>
      </c>
      <c r="C8870" s="228" t="s">
        <v>67</v>
      </c>
      <c r="D8870" s="228" t="s">
        <v>206</v>
      </c>
      <c r="E8870" s="228">
        <v>35</v>
      </c>
      <c r="F8870" s="228">
        <v>4041</v>
      </c>
      <c r="G8870" s="228">
        <v>188</v>
      </c>
      <c r="H8870" s="228">
        <v>568</v>
      </c>
      <c r="I8870" s="228">
        <v>509512.3</v>
      </c>
      <c r="J8870" s="228">
        <v>94468.96</v>
      </c>
      <c r="K8870" s="228">
        <v>33418</v>
      </c>
      <c r="L8870" s="228">
        <v>754688.4</v>
      </c>
    </row>
    <row r="8871" spans="1:12">
      <c r="A8871" s="228">
        <v>2014</v>
      </c>
      <c r="B8871" s="228" t="s">
        <v>193</v>
      </c>
      <c r="C8871" s="228" t="s">
        <v>67</v>
      </c>
      <c r="D8871" s="228" t="s">
        <v>206</v>
      </c>
      <c r="E8871" s="228">
        <v>40</v>
      </c>
      <c r="F8871" s="228">
        <v>4049</v>
      </c>
      <c r="G8871" s="228">
        <v>184</v>
      </c>
      <c r="H8871" s="228">
        <v>468</v>
      </c>
      <c r="I8871" s="228">
        <v>404026.31</v>
      </c>
      <c r="J8871" s="228">
        <v>87290.17</v>
      </c>
      <c r="K8871" s="228">
        <v>49603</v>
      </c>
      <c r="L8871" s="228">
        <v>685352.07</v>
      </c>
    </row>
    <row r="8872" spans="1:12">
      <c r="A8872" s="228">
        <v>2014</v>
      </c>
      <c r="B8872" s="228" t="s">
        <v>193</v>
      </c>
      <c r="C8872" s="228" t="s">
        <v>67</v>
      </c>
      <c r="D8872" s="228" t="s">
        <v>206</v>
      </c>
      <c r="E8872" s="228">
        <v>45</v>
      </c>
      <c r="F8872" s="228">
        <v>3714</v>
      </c>
      <c r="G8872" s="228">
        <v>170</v>
      </c>
      <c r="H8872" s="228">
        <v>363</v>
      </c>
      <c r="I8872" s="228">
        <v>375953.5</v>
      </c>
      <c r="J8872" s="228">
        <v>107495.48</v>
      </c>
      <c r="K8872" s="228">
        <v>77968</v>
      </c>
      <c r="L8872" s="228">
        <v>662039.51</v>
      </c>
    </row>
    <row r="8873" spans="1:12">
      <c r="A8873" s="228">
        <v>2014</v>
      </c>
      <c r="B8873" s="228" t="s">
        <v>193</v>
      </c>
      <c r="C8873" s="228" t="s">
        <v>67</v>
      </c>
      <c r="D8873" s="228" t="s">
        <v>206</v>
      </c>
      <c r="E8873" s="228">
        <v>50</v>
      </c>
      <c r="F8873" s="228">
        <v>3902</v>
      </c>
      <c r="G8873" s="228">
        <v>205</v>
      </c>
      <c r="H8873" s="228">
        <v>480</v>
      </c>
      <c r="I8873" s="228">
        <v>462614.25</v>
      </c>
      <c r="J8873" s="228">
        <v>102358.15</v>
      </c>
      <c r="K8873" s="228">
        <v>96482</v>
      </c>
      <c r="L8873" s="228">
        <v>764627.65</v>
      </c>
    </row>
    <row r="8874" spans="1:12">
      <c r="A8874" s="228">
        <v>2014</v>
      </c>
      <c r="B8874" s="228" t="s">
        <v>193</v>
      </c>
      <c r="C8874" s="228" t="s">
        <v>67</v>
      </c>
      <c r="D8874" s="228" t="s">
        <v>206</v>
      </c>
      <c r="E8874" s="228">
        <v>55</v>
      </c>
      <c r="F8874" s="228">
        <v>3384</v>
      </c>
      <c r="G8874" s="228">
        <v>223</v>
      </c>
      <c r="H8874" s="228">
        <v>658</v>
      </c>
      <c r="I8874" s="228">
        <v>484262.27</v>
      </c>
      <c r="J8874" s="228">
        <v>119338.34</v>
      </c>
      <c r="K8874" s="228">
        <v>143337</v>
      </c>
      <c r="L8874" s="228">
        <v>892072.06</v>
      </c>
    </row>
    <row r="8875" spans="1:12">
      <c r="A8875" s="228">
        <v>2014</v>
      </c>
      <c r="B8875" s="228" t="s">
        <v>193</v>
      </c>
      <c r="C8875" s="228" t="s">
        <v>67</v>
      </c>
      <c r="D8875" s="228" t="s">
        <v>206</v>
      </c>
      <c r="E8875" s="228">
        <v>60</v>
      </c>
      <c r="F8875" s="228">
        <v>2549</v>
      </c>
      <c r="G8875" s="228">
        <v>202</v>
      </c>
      <c r="H8875" s="228">
        <v>495</v>
      </c>
      <c r="I8875" s="228">
        <v>500802.65</v>
      </c>
      <c r="J8875" s="228">
        <v>106172.92</v>
      </c>
      <c r="K8875" s="228">
        <v>109031</v>
      </c>
      <c r="L8875" s="228">
        <v>816807.45</v>
      </c>
    </row>
    <row r="8876" spans="1:12">
      <c r="A8876" s="228">
        <v>2014</v>
      </c>
      <c r="B8876" s="228" t="s">
        <v>193</v>
      </c>
      <c r="C8876" s="228" t="s">
        <v>67</v>
      </c>
      <c r="D8876" s="228" t="s">
        <v>206</v>
      </c>
      <c r="E8876" s="228">
        <v>65</v>
      </c>
      <c r="F8876" s="228">
        <v>1603</v>
      </c>
      <c r="G8876" s="228">
        <v>176</v>
      </c>
      <c r="H8876" s="228">
        <v>450</v>
      </c>
      <c r="I8876" s="228">
        <v>433420.27</v>
      </c>
      <c r="J8876" s="228">
        <v>81751.039999999994</v>
      </c>
      <c r="K8876" s="228">
        <v>112640</v>
      </c>
      <c r="L8876" s="228">
        <v>696375.79</v>
      </c>
    </row>
    <row r="8877" spans="1:12">
      <c r="A8877" s="228">
        <v>2014</v>
      </c>
      <c r="B8877" s="228" t="s">
        <v>193</v>
      </c>
      <c r="C8877" s="228" t="s">
        <v>67</v>
      </c>
      <c r="D8877" s="228" t="s">
        <v>206</v>
      </c>
      <c r="E8877" s="228">
        <v>70</v>
      </c>
      <c r="F8877" s="228">
        <v>785</v>
      </c>
      <c r="G8877" s="228">
        <v>108</v>
      </c>
      <c r="H8877" s="228">
        <v>389</v>
      </c>
      <c r="I8877" s="228">
        <v>302086.43</v>
      </c>
      <c r="J8877" s="228">
        <v>56564.2</v>
      </c>
      <c r="K8877" s="228">
        <v>64279</v>
      </c>
      <c r="L8877" s="228">
        <v>471172.04</v>
      </c>
    </row>
    <row r="8878" spans="1:12">
      <c r="A8878" s="228">
        <v>2014</v>
      </c>
      <c r="B8878" s="228" t="s">
        <v>193</v>
      </c>
      <c r="C8878" s="228" t="s">
        <v>67</v>
      </c>
      <c r="D8878" s="228" t="s">
        <v>206</v>
      </c>
      <c r="E8878" s="228">
        <v>75</v>
      </c>
      <c r="F8878" s="228">
        <v>386</v>
      </c>
      <c r="G8878" s="228">
        <v>57</v>
      </c>
      <c r="H8878" s="228">
        <v>233</v>
      </c>
      <c r="I8878" s="228">
        <v>195485.1</v>
      </c>
      <c r="J8878" s="228">
        <v>47251.83</v>
      </c>
      <c r="K8878" s="228">
        <v>53240</v>
      </c>
      <c r="L8878" s="228">
        <v>317670.19</v>
      </c>
    </row>
    <row r="8879" spans="1:12">
      <c r="A8879" s="228">
        <v>2014</v>
      </c>
      <c r="B8879" s="228" t="s">
        <v>193</v>
      </c>
      <c r="C8879" s="228" t="s">
        <v>67</v>
      </c>
      <c r="D8879" s="228" t="s">
        <v>206</v>
      </c>
      <c r="E8879" s="228">
        <v>80</v>
      </c>
      <c r="F8879" s="228">
        <v>199</v>
      </c>
      <c r="G8879" s="228">
        <v>29</v>
      </c>
      <c r="H8879" s="228">
        <v>217</v>
      </c>
      <c r="I8879" s="228">
        <v>122259</v>
      </c>
      <c r="J8879" s="228">
        <v>13009.39</v>
      </c>
      <c r="K8879" s="228">
        <v>13945.2</v>
      </c>
      <c r="L8879" s="228">
        <v>152896.89000000001</v>
      </c>
    </row>
    <row r="8880" spans="1:12">
      <c r="A8880" s="228">
        <v>2014</v>
      </c>
      <c r="B8880" s="228" t="s">
        <v>193</v>
      </c>
      <c r="C8880" s="228" t="s">
        <v>67</v>
      </c>
      <c r="D8880" s="228" t="s">
        <v>206</v>
      </c>
      <c r="E8880" s="228">
        <v>85</v>
      </c>
      <c r="F8880" s="228">
        <v>107</v>
      </c>
      <c r="G8880" s="228">
        <v>13</v>
      </c>
      <c r="H8880" s="228">
        <v>50</v>
      </c>
      <c r="I8880" s="228">
        <v>33690</v>
      </c>
      <c r="J8880" s="228">
        <v>4804.8999999999996</v>
      </c>
      <c r="K8880" s="228">
        <v>880</v>
      </c>
      <c r="L8880" s="228">
        <v>39901.4</v>
      </c>
    </row>
    <row r="8881" spans="1:12">
      <c r="A8881" s="228">
        <v>2014</v>
      </c>
      <c r="B8881" s="228" t="s">
        <v>193</v>
      </c>
      <c r="C8881" s="228" t="s">
        <v>67</v>
      </c>
      <c r="D8881" s="228" t="s">
        <v>206</v>
      </c>
      <c r="E8881" s="228">
        <v>90</v>
      </c>
      <c r="F8881" s="228">
        <v>29</v>
      </c>
      <c r="G8881" s="228">
        <v>3</v>
      </c>
      <c r="H8881" s="228">
        <v>43</v>
      </c>
      <c r="I8881" s="228">
        <v>26766.3</v>
      </c>
      <c r="J8881" s="228">
        <v>1499.07</v>
      </c>
      <c r="K8881" s="228">
        <v>0</v>
      </c>
      <c r="L8881" s="228">
        <v>28465.37</v>
      </c>
    </row>
    <row r="8882" spans="1:12">
      <c r="A8882" s="228">
        <v>2014</v>
      </c>
      <c r="B8882" s="228" t="s">
        <v>193</v>
      </c>
      <c r="C8882" s="228" t="s">
        <v>67</v>
      </c>
      <c r="D8882" s="228" t="s">
        <v>206</v>
      </c>
      <c r="E8882" s="228">
        <v>95</v>
      </c>
      <c r="F8882" s="228">
        <v>4</v>
      </c>
      <c r="G8882" s="228">
        <v>0</v>
      </c>
      <c r="H8882" s="228">
        <v>0</v>
      </c>
      <c r="I8882" s="228">
        <v>0</v>
      </c>
      <c r="J8882" s="228">
        <v>0</v>
      </c>
      <c r="K8882" s="228">
        <v>0</v>
      </c>
      <c r="L8882" s="228">
        <v>0</v>
      </c>
    </row>
    <row r="8883" spans="1:12">
      <c r="A8883" s="228">
        <v>2014</v>
      </c>
      <c r="B8883" s="228" t="s">
        <v>194</v>
      </c>
      <c r="C8883" s="228" t="s">
        <v>61</v>
      </c>
      <c r="D8883" s="228" t="s">
        <v>205</v>
      </c>
      <c r="E8883" s="228">
        <v>0</v>
      </c>
      <c r="F8883" s="228">
        <v>110141</v>
      </c>
      <c r="G8883" s="228">
        <v>5894</v>
      </c>
      <c r="H8883" s="228">
        <v>15891</v>
      </c>
      <c r="I8883" s="228">
        <v>9216938.0899999999</v>
      </c>
      <c r="J8883" s="228">
        <v>1497403.32</v>
      </c>
      <c r="K8883" s="228">
        <v>374289</v>
      </c>
      <c r="L8883" s="228">
        <v>12561189.73</v>
      </c>
    </row>
    <row r="8884" spans="1:12">
      <c r="A8884" s="228">
        <v>2014</v>
      </c>
      <c r="B8884" s="228" t="s">
        <v>194</v>
      </c>
      <c r="C8884" s="228" t="s">
        <v>61</v>
      </c>
      <c r="D8884" s="228" t="s">
        <v>205</v>
      </c>
      <c r="E8884" s="228">
        <v>5</v>
      </c>
      <c r="F8884" s="228">
        <v>119214</v>
      </c>
      <c r="G8884" s="228">
        <v>2433</v>
      </c>
      <c r="H8884" s="228">
        <v>3423</v>
      </c>
      <c r="I8884" s="228">
        <v>2554432.8199999998</v>
      </c>
      <c r="J8884" s="228">
        <v>668607.31999999995</v>
      </c>
      <c r="K8884" s="228">
        <v>354135</v>
      </c>
      <c r="L8884" s="228">
        <v>4325223.18</v>
      </c>
    </row>
    <row r="8885" spans="1:12">
      <c r="A8885" s="228">
        <v>2014</v>
      </c>
      <c r="B8885" s="228" t="s">
        <v>194</v>
      </c>
      <c r="C8885" s="228" t="s">
        <v>61</v>
      </c>
      <c r="D8885" s="228" t="s">
        <v>205</v>
      </c>
      <c r="E8885" s="228">
        <v>10</v>
      </c>
      <c r="F8885" s="228">
        <v>110865</v>
      </c>
      <c r="G8885" s="228">
        <v>1936</v>
      </c>
      <c r="H8885" s="228">
        <v>3376</v>
      </c>
      <c r="I8885" s="228">
        <v>2287433.62</v>
      </c>
      <c r="J8885" s="228">
        <v>560340.96</v>
      </c>
      <c r="K8885" s="228">
        <v>346154</v>
      </c>
      <c r="L8885" s="228">
        <v>3751456.5</v>
      </c>
    </row>
    <row r="8886" spans="1:12">
      <c r="A8886" s="228">
        <v>2014</v>
      </c>
      <c r="B8886" s="228" t="s">
        <v>194</v>
      </c>
      <c r="C8886" s="228" t="s">
        <v>61</v>
      </c>
      <c r="D8886" s="228" t="s">
        <v>205</v>
      </c>
      <c r="E8886" s="228">
        <v>15</v>
      </c>
      <c r="F8886" s="228">
        <v>109254</v>
      </c>
      <c r="G8886" s="228">
        <v>3133</v>
      </c>
      <c r="H8886" s="228">
        <v>6490</v>
      </c>
      <c r="I8886" s="228">
        <v>5907377.25</v>
      </c>
      <c r="J8886" s="228">
        <v>1213896.6599999999</v>
      </c>
      <c r="K8886" s="228">
        <v>1331579</v>
      </c>
      <c r="L8886" s="228">
        <v>9918536.2899999991</v>
      </c>
    </row>
    <row r="8887" spans="1:12">
      <c r="A8887" s="228">
        <v>2014</v>
      </c>
      <c r="B8887" s="228" t="s">
        <v>194</v>
      </c>
      <c r="C8887" s="228" t="s">
        <v>61</v>
      </c>
      <c r="D8887" s="228" t="s">
        <v>205</v>
      </c>
      <c r="E8887" s="228">
        <v>20</v>
      </c>
      <c r="F8887" s="228">
        <v>91008</v>
      </c>
      <c r="G8887" s="228">
        <v>3049</v>
      </c>
      <c r="H8887" s="228">
        <v>6519</v>
      </c>
      <c r="I8887" s="228">
        <v>5686508.1399999997</v>
      </c>
      <c r="J8887" s="228">
        <v>1190871.93</v>
      </c>
      <c r="K8887" s="228">
        <v>1025660</v>
      </c>
      <c r="L8887" s="228">
        <v>9461009.5199999996</v>
      </c>
    </row>
    <row r="8888" spans="1:12">
      <c r="A8888" s="228">
        <v>2014</v>
      </c>
      <c r="B8888" s="228" t="s">
        <v>194</v>
      </c>
      <c r="C8888" s="228" t="s">
        <v>61</v>
      </c>
      <c r="D8888" s="228" t="s">
        <v>205</v>
      </c>
      <c r="E8888" s="228">
        <v>25</v>
      </c>
      <c r="F8888" s="228">
        <v>79091</v>
      </c>
      <c r="G8888" s="228">
        <v>2509</v>
      </c>
      <c r="H8888" s="228">
        <v>5352</v>
      </c>
      <c r="I8888" s="228">
        <v>4309543.1399999997</v>
      </c>
      <c r="J8888" s="228">
        <v>988436.31</v>
      </c>
      <c r="K8888" s="228">
        <v>698721.48</v>
      </c>
      <c r="L8888" s="228">
        <v>7556831.5300000003</v>
      </c>
    </row>
    <row r="8889" spans="1:12">
      <c r="A8889" s="228">
        <v>2014</v>
      </c>
      <c r="B8889" s="228" t="s">
        <v>194</v>
      </c>
      <c r="C8889" s="228" t="s">
        <v>61</v>
      </c>
      <c r="D8889" s="228" t="s">
        <v>205</v>
      </c>
      <c r="E8889" s="228">
        <v>30</v>
      </c>
      <c r="F8889" s="228">
        <v>121038</v>
      </c>
      <c r="G8889" s="228">
        <v>3334</v>
      </c>
      <c r="H8889" s="228">
        <v>8199</v>
      </c>
      <c r="I8889" s="228">
        <v>6399180</v>
      </c>
      <c r="J8889" s="228">
        <v>1525890.16</v>
      </c>
      <c r="K8889" s="228">
        <v>1052703.3999999999</v>
      </c>
      <c r="L8889" s="228">
        <v>11074495</v>
      </c>
    </row>
    <row r="8890" spans="1:12">
      <c r="A8890" s="228">
        <v>2014</v>
      </c>
      <c r="B8890" s="228" t="s">
        <v>194</v>
      </c>
      <c r="C8890" s="228" t="s">
        <v>61</v>
      </c>
      <c r="D8890" s="228" t="s">
        <v>205</v>
      </c>
      <c r="E8890" s="228">
        <v>35</v>
      </c>
      <c r="F8890" s="228">
        <v>124129</v>
      </c>
      <c r="G8890" s="228">
        <v>4146</v>
      </c>
      <c r="H8890" s="228">
        <v>8832</v>
      </c>
      <c r="I8890" s="228">
        <v>7179606.7999999998</v>
      </c>
      <c r="J8890" s="228">
        <v>1854049.22</v>
      </c>
      <c r="K8890" s="228">
        <v>1514905.25</v>
      </c>
      <c r="L8890" s="228">
        <v>12976151.4</v>
      </c>
    </row>
    <row r="8891" spans="1:12">
      <c r="A8891" s="228">
        <v>2014</v>
      </c>
      <c r="B8891" s="228" t="s">
        <v>194</v>
      </c>
      <c r="C8891" s="228" t="s">
        <v>61</v>
      </c>
      <c r="D8891" s="228" t="s">
        <v>205</v>
      </c>
      <c r="E8891" s="228">
        <v>40</v>
      </c>
      <c r="F8891" s="228">
        <v>131818</v>
      </c>
      <c r="G8891" s="228">
        <v>5447</v>
      </c>
      <c r="H8891" s="228">
        <v>11882</v>
      </c>
      <c r="I8891" s="228">
        <v>9882695.8100000005</v>
      </c>
      <c r="J8891" s="228">
        <v>2523441.61</v>
      </c>
      <c r="K8891" s="228">
        <v>2126728.1800000002</v>
      </c>
      <c r="L8891" s="228">
        <v>17368424.780000001</v>
      </c>
    </row>
    <row r="8892" spans="1:12">
      <c r="A8892" s="228">
        <v>2014</v>
      </c>
      <c r="B8892" s="228" t="s">
        <v>194</v>
      </c>
      <c r="C8892" s="228" t="s">
        <v>61</v>
      </c>
      <c r="D8892" s="228" t="s">
        <v>205</v>
      </c>
      <c r="E8892" s="228">
        <v>45</v>
      </c>
      <c r="F8892" s="228">
        <v>121430</v>
      </c>
      <c r="G8892" s="228">
        <v>6469</v>
      </c>
      <c r="H8892" s="228">
        <v>14082</v>
      </c>
      <c r="I8892" s="228">
        <v>11814941.66</v>
      </c>
      <c r="J8892" s="228">
        <v>2965825.69</v>
      </c>
      <c r="K8892" s="228">
        <v>2436844.4500000002</v>
      </c>
      <c r="L8892" s="228">
        <v>20256128.969999999</v>
      </c>
    </row>
    <row r="8893" spans="1:12">
      <c r="A8893" s="228">
        <v>2014</v>
      </c>
      <c r="B8893" s="228" t="s">
        <v>194</v>
      </c>
      <c r="C8893" s="228" t="s">
        <v>61</v>
      </c>
      <c r="D8893" s="228" t="s">
        <v>205</v>
      </c>
      <c r="E8893" s="228">
        <v>50</v>
      </c>
      <c r="F8893" s="228">
        <v>129147</v>
      </c>
      <c r="G8893" s="228">
        <v>9107</v>
      </c>
      <c r="H8893" s="228">
        <v>18491</v>
      </c>
      <c r="I8893" s="228">
        <v>17194889.530000001</v>
      </c>
      <c r="J8893" s="228">
        <v>4488102.6399999997</v>
      </c>
      <c r="K8893" s="228">
        <v>4476724.8499999996</v>
      </c>
      <c r="L8893" s="228">
        <v>30386998.68</v>
      </c>
    </row>
    <row r="8894" spans="1:12">
      <c r="A8894" s="228">
        <v>2014</v>
      </c>
      <c r="B8894" s="228" t="s">
        <v>194</v>
      </c>
      <c r="C8894" s="228" t="s">
        <v>61</v>
      </c>
      <c r="D8894" s="228" t="s">
        <v>205</v>
      </c>
      <c r="E8894" s="228">
        <v>55</v>
      </c>
      <c r="F8894" s="228">
        <v>123110</v>
      </c>
      <c r="G8894" s="228">
        <v>12446</v>
      </c>
      <c r="H8894" s="228">
        <v>26542</v>
      </c>
      <c r="I8894" s="228">
        <v>24761112.25</v>
      </c>
      <c r="J8894" s="228">
        <v>6020054.3600000003</v>
      </c>
      <c r="K8894" s="228">
        <v>6306118.4800000004</v>
      </c>
      <c r="L8894" s="228">
        <v>42463508.380000003</v>
      </c>
    </row>
    <row r="8895" spans="1:12">
      <c r="A8895" s="228">
        <v>2014</v>
      </c>
      <c r="B8895" s="228" t="s">
        <v>194</v>
      </c>
      <c r="C8895" s="228" t="s">
        <v>61</v>
      </c>
      <c r="D8895" s="228" t="s">
        <v>205</v>
      </c>
      <c r="E8895" s="228">
        <v>60</v>
      </c>
      <c r="F8895" s="228">
        <v>113821</v>
      </c>
      <c r="G8895" s="228">
        <v>16063</v>
      </c>
      <c r="H8895" s="228">
        <v>37471</v>
      </c>
      <c r="I8895" s="228">
        <v>35341477.960000001</v>
      </c>
      <c r="J8895" s="228">
        <v>8101465.9800000004</v>
      </c>
      <c r="K8895" s="228">
        <v>10139447.68</v>
      </c>
      <c r="L8895" s="228">
        <v>59915018.109999999</v>
      </c>
    </row>
    <row r="8896" spans="1:12">
      <c r="A8896" s="228">
        <v>2014</v>
      </c>
      <c r="B8896" s="228" t="s">
        <v>194</v>
      </c>
      <c r="C8896" s="228" t="s">
        <v>61</v>
      </c>
      <c r="D8896" s="228" t="s">
        <v>205</v>
      </c>
      <c r="E8896" s="228">
        <v>65</v>
      </c>
      <c r="F8896" s="228">
        <v>101164</v>
      </c>
      <c r="G8896" s="228">
        <v>19473</v>
      </c>
      <c r="H8896" s="228">
        <v>49351</v>
      </c>
      <c r="I8896" s="228">
        <v>45412344.009999998</v>
      </c>
      <c r="J8896" s="228">
        <v>9989392.6199999992</v>
      </c>
      <c r="K8896" s="228">
        <v>12973115.27</v>
      </c>
      <c r="L8896" s="228">
        <v>75565497.549999997</v>
      </c>
    </row>
    <row r="8897" spans="1:12">
      <c r="A8897" s="228">
        <v>2014</v>
      </c>
      <c r="B8897" s="228" t="s">
        <v>194</v>
      </c>
      <c r="C8897" s="228" t="s">
        <v>61</v>
      </c>
      <c r="D8897" s="228" t="s">
        <v>205</v>
      </c>
      <c r="E8897" s="228">
        <v>70</v>
      </c>
      <c r="F8897" s="228">
        <v>71456</v>
      </c>
      <c r="G8897" s="228">
        <v>18149</v>
      </c>
      <c r="H8897" s="228">
        <v>49274</v>
      </c>
      <c r="I8897" s="228">
        <v>43676550.5</v>
      </c>
      <c r="J8897" s="228">
        <v>9578461.3900000006</v>
      </c>
      <c r="K8897" s="228">
        <v>12504209.25</v>
      </c>
      <c r="L8897" s="228">
        <v>71189944.530000001</v>
      </c>
    </row>
    <row r="8898" spans="1:12">
      <c r="A8898" s="228">
        <v>2014</v>
      </c>
      <c r="B8898" s="228" t="s">
        <v>194</v>
      </c>
      <c r="C8898" s="228" t="s">
        <v>61</v>
      </c>
      <c r="D8898" s="228" t="s">
        <v>205</v>
      </c>
      <c r="E8898" s="228">
        <v>75</v>
      </c>
      <c r="F8898" s="228">
        <v>48118</v>
      </c>
      <c r="G8898" s="228">
        <v>16709</v>
      </c>
      <c r="H8898" s="228">
        <v>51283</v>
      </c>
      <c r="I8898" s="228">
        <v>40389704.450000003</v>
      </c>
      <c r="J8898" s="228">
        <v>8057801.6799999997</v>
      </c>
      <c r="K8898" s="228">
        <v>10607702.9</v>
      </c>
      <c r="L8898" s="228">
        <v>62963324.100000001</v>
      </c>
    </row>
    <row r="8899" spans="1:12">
      <c r="A8899" s="228">
        <v>2014</v>
      </c>
      <c r="B8899" s="228" t="s">
        <v>194</v>
      </c>
      <c r="C8899" s="228" t="s">
        <v>61</v>
      </c>
      <c r="D8899" s="228" t="s">
        <v>205</v>
      </c>
      <c r="E8899" s="228">
        <v>80</v>
      </c>
      <c r="F8899" s="228">
        <v>31457</v>
      </c>
      <c r="G8899" s="228">
        <v>13417</v>
      </c>
      <c r="H8899" s="228">
        <v>50199</v>
      </c>
      <c r="I8899" s="228">
        <v>34832500.039999999</v>
      </c>
      <c r="J8899" s="228">
        <v>5964707.6600000001</v>
      </c>
      <c r="K8899" s="228">
        <v>7907247.1500000004</v>
      </c>
      <c r="L8899" s="228">
        <v>51602109.119999997</v>
      </c>
    </row>
    <row r="8900" spans="1:12">
      <c r="A8900" s="228">
        <v>2014</v>
      </c>
      <c r="B8900" s="228" t="s">
        <v>194</v>
      </c>
      <c r="C8900" s="228" t="s">
        <v>61</v>
      </c>
      <c r="D8900" s="228" t="s">
        <v>205</v>
      </c>
      <c r="E8900" s="228">
        <v>85</v>
      </c>
      <c r="F8900" s="228">
        <v>17738</v>
      </c>
      <c r="G8900" s="228">
        <v>7591</v>
      </c>
      <c r="H8900" s="228">
        <v>34765</v>
      </c>
      <c r="I8900" s="228">
        <v>21638257.640000001</v>
      </c>
      <c r="J8900" s="228">
        <v>3313392.72</v>
      </c>
      <c r="K8900" s="228">
        <v>3346564.55</v>
      </c>
      <c r="L8900" s="228">
        <v>29399155.440000001</v>
      </c>
    </row>
    <row r="8901" spans="1:12">
      <c r="A8901" s="228">
        <v>2014</v>
      </c>
      <c r="B8901" s="228" t="s">
        <v>194</v>
      </c>
      <c r="C8901" s="228" t="s">
        <v>61</v>
      </c>
      <c r="D8901" s="228" t="s">
        <v>205</v>
      </c>
      <c r="E8901" s="228">
        <v>90</v>
      </c>
      <c r="F8901" s="228">
        <v>3932</v>
      </c>
      <c r="G8901" s="228">
        <v>1484</v>
      </c>
      <c r="H8901" s="228">
        <v>9446</v>
      </c>
      <c r="I8901" s="228">
        <v>5274715.5999999996</v>
      </c>
      <c r="J8901" s="228">
        <v>628709.74</v>
      </c>
      <c r="K8901" s="228">
        <v>535809</v>
      </c>
      <c r="L8901" s="228">
        <v>6675364.7000000002</v>
      </c>
    </row>
    <row r="8902" spans="1:12">
      <c r="A8902" s="228">
        <v>2014</v>
      </c>
      <c r="B8902" s="228" t="s">
        <v>194</v>
      </c>
      <c r="C8902" s="228" t="s">
        <v>61</v>
      </c>
      <c r="D8902" s="228" t="s">
        <v>205</v>
      </c>
      <c r="E8902" s="228">
        <v>95</v>
      </c>
      <c r="F8902" s="228">
        <v>720</v>
      </c>
      <c r="G8902" s="228">
        <v>216</v>
      </c>
      <c r="H8902" s="228">
        <v>1492</v>
      </c>
      <c r="I8902" s="228">
        <v>804025.47</v>
      </c>
      <c r="J8902" s="228">
        <v>79429.73</v>
      </c>
      <c r="K8902" s="228">
        <v>97294</v>
      </c>
      <c r="L8902" s="228">
        <v>1013567.42</v>
      </c>
    </row>
    <row r="8903" spans="1:12">
      <c r="A8903" s="228">
        <v>2014</v>
      </c>
      <c r="B8903" s="228" t="s">
        <v>194</v>
      </c>
      <c r="C8903" s="228" t="s">
        <v>61</v>
      </c>
      <c r="D8903" s="228" t="s">
        <v>206</v>
      </c>
      <c r="E8903" s="228">
        <v>0</v>
      </c>
      <c r="F8903" s="228">
        <v>102878</v>
      </c>
      <c r="G8903" s="228">
        <v>4039</v>
      </c>
      <c r="H8903" s="228">
        <v>12837</v>
      </c>
      <c r="I8903" s="228">
        <v>7199587.0499999998</v>
      </c>
      <c r="J8903" s="228">
        <v>1086410.92</v>
      </c>
      <c r="K8903" s="228">
        <v>126488.25</v>
      </c>
      <c r="L8903" s="228">
        <v>9348318.0700000003</v>
      </c>
    </row>
    <row r="8904" spans="1:12">
      <c r="A8904" s="228">
        <v>2014</v>
      </c>
      <c r="B8904" s="228" t="s">
        <v>194</v>
      </c>
      <c r="C8904" s="228" t="s">
        <v>61</v>
      </c>
      <c r="D8904" s="228" t="s">
        <v>206</v>
      </c>
      <c r="E8904" s="228">
        <v>5</v>
      </c>
      <c r="F8904" s="228">
        <v>112465</v>
      </c>
      <c r="G8904" s="228">
        <v>1959</v>
      </c>
      <c r="H8904" s="228">
        <v>3187</v>
      </c>
      <c r="I8904" s="228">
        <v>2217350.89</v>
      </c>
      <c r="J8904" s="228">
        <v>488469.23</v>
      </c>
      <c r="K8904" s="228">
        <v>233561</v>
      </c>
      <c r="L8904" s="228">
        <v>3503471.34</v>
      </c>
    </row>
    <row r="8905" spans="1:12">
      <c r="A8905" s="228">
        <v>2014</v>
      </c>
      <c r="B8905" s="228" t="s">
        <v>194</v>
      </c>
      <c r="C8905" s="228" t="s">
        <v>61</v>
      </c>
      <c r="D8905" s="228" t="s">
        <v>206</v>
      </c>
      <c r="E8905" s="228">
        <v>10</v>
      </c>
      <c r="F8905" s="228">
        <v>104088</v>
      </c>
      <c r="G8905" s="228">
        <v>1617</v>
      </c>
      <c r="H8905" s="228">
        <v>4223</v>
      </c>
      <c r="I8905" s="228">
        <v>2803590.33</v>
      </c>
      <c r="J8905" s="228">
        <v>547493.06999999995</v>
      </c>
      <c r="K8905" s="228">
        <v>741901.4</v>
      </c>
      <c r="L8905" s="228">
        <v>4566992.71</v>
      </c>
    </row>
    <row r="8906" spans="1:12">
      <c r="A8906" s="228">
        <v>2014</v>
      </c>
      <c r="B8906" s="228" t="s">
        <v>194</v>
      </c>
      <c r="C8906" s="228" t="s">
        <v>61</v>
      </c>
      <c r="D8906" s="228" t="s">
        <v>206</v>
      </c>
      <c r="E8906" s="228">
        <v>15</v>
      </c>
      <c r="F8906" s="228">
        <v>103910</v>
      </c>
      <c r="G8906" s="228">
        <v>3872</v>
      </c>
      <c r="H8906" s="228">
        <v>11532</v>
      </c>
      <c r="I8906" s="228">
        <v>8551809.3499999996</v>
      </c>
      <c r="J8906" s="228">
        <v>1274805.5900000001</v>
      </c>
      <c r="K8906" s="228">
        <v>1178918</v>
      </c>
      <c r="L8906" s="228">
        <v>12514284.470000001</v>
      </c>
    </row>
    <row r="8907" spans="1:12">
      <c r="A8907" s="228">
        <v>2014</v>
      </c>
      <c r="B8907" s="228" t="s">
        <v>194</v>
      </c>
      <c r="C8907" s="228" t="s">
        <v>61</v>
      </c>
      <c r="D8907" s="228" t="s">
        <v>206</v>
      </c>
      <c r="E8907" s="228">
        <v>20</v>
      </c>
      <c r="F8907" s="228">
        <v>92763</v>
      </c>
      <c r="G8907" s="228">
        <v>4784</v>
      </c>
      <c r="H8907" s="228">
        <v>13106</v>
      </c>
      <c r="I8907" s="228">
        <v>9919641.2400000002</v>
      </c>
      <c r="J8907" s="228">
        <v>1713526.5</v>
      </c>
      <c r="K8907" s="228">
        <v>813716.65</v>
      </c>
      <c r="L8907" s="228">
        <v>14569658.279999999</v>
      </c>
    </row>
    <row r="8908" spans="1:12">
      <c r="A8908" s="228">
        <v>2014</v>
      </c>
      <c r="B8908" s="228" t="s">
        <v>194</v>
      </c>
      <c r="C8908" s="228" t="s">
        <v>61</v>
      </c>
      <c r="D8908" s="228" t="s">
        <v>206</v>
      </c>
      <c r="E8908" s="228">
        <v>25</v>
      </c>
      <c r="F8908" s="228">
        <v>95376</v>
      </c>
      <c r="G8908" s="228">
        <v>6139</v>
      </c>
      <c r="H8908" s="228">
        <v>19437</v>
      </c>
      <c r="I8908" s="228">
        <v>15228666.960000001</v>
      </c>
      <c r="J8908" s="228">
        <v>3302110.15</v>
      </c>
      <c r="K8908" s="228">
        <v>796451</v>
      </c>
      <c r="L8908" s="228">
        <v>22526307.530000001</v>
      </c>
    </row>
    <row r="8909" spans="1:12">
      <c r="A8909" s="228">
        <v>2014</v>
      </c>
      <c r="B8909" s="228" t="s">
        <v>194</v>
      </c>
      <c r="C8909" s="228" t="s">
        <v>61</v>
      </c>
      <c r="D8909" s="228" t="s">
        <v>206</v>
      </c>
      <c r="E8909" s="228">
        <v>30</v>
      </c>
      <c r="F8909" s="228">
        <v>137504</v>
      </c>
      <c r="G8909" s="228">
        <v>10359</v>
      </c>
      <c r="H8909" s="228">
        <v>33444</v>
      </c>
      <c r="I8909" s="228">
        <v>27726419.690000001</v>
      </c>
      <c r="J8909" s="228">
        <v>6254750.5300000003</v>
      </c>
      <c r="K8909" s="228">
        <v>1266497</v>
      </c>
      <c r="L8909" s="228">
        <v>40871013.07</v>
      </c>
    </row>
    <row r="8910" spans="1:12">
      <c r="A8910" s="228">
        <v>2014</v>
      </c>
      <c r="B8910" s="228" t="s">
        <v>194</v>
      </c>
      <c r="C8910" s="228" t="s">
        <v>61</v>
      </c>
      <c r="D8910" s="228" t="s">
        <v>206</v>
      </c>
      <c r="E8910" s="228">
        <v>35</v>
      </c>
      <c r="F8910" s="228">
        <v>134957</v>
      </c>
      <c r="G8910" s="228">
        <v>10423</v>
      </c>
      <c r="H8910" s="228">
        <v>29303</v>
      </c>
      <c r="I8910" s="228">
        <v>24698897.300000001</v>
      </c>
      <c r="J8910" s="228">
        <v>5352832.63</v>
      </c>
      <c r="K8910" s="228">
        <v>1873810.8</v>
      </c>
      <c r="L8910" s="228">
        <v>37672899.149999999</v>
      </c>
    </row>
    <row r="8911" spans="1:12">
      <c r="A8911" s="228">
        <v>2014</v>
      </c>
      <c r="B8911" s="228" t="s">
        <v>194</v>
      </c>
      <c r="C8911" s="228" t="s">
        <v>61</v>
      </c>
      <c r="D8911" s="228" t="s">
        <v>206</v>
      </c>
      <c r="E8911" s="228">
        <v>40</v>
      </c>
      <c r="F8911" s="228">
        <v>142531</v>
      </c>
      <c r="G8911" s="228">
        <v>9792</v>
      </c>
      <c r="H8911" s="228">
        <v>22624</v>
      </c>
      <c r="I8911" s="228">
        <v>19817530.870000001</v>
      </c>
      <c r="J8911" s="228">
        <v>4515480.63</v>
      </c>
      <c r="K8911" s="228">
        <v>2458005.27</v>
      </c>
      <c r="L8911" s="228">
        <v>32563658.809999999</v>
      </c>
    </row>
    <row r="8912" spans="1:12">
      <c r="A8912" s="228">
        <v>2014</v>
      </c>
      <c r="B8912" s="228" t="s">
        <v>194</v>
      </c>
      <c r="C8912" s="228" t="s">
        <v>61</v>
      </c>
      <c r="D8912" s="228" t="s">
        <v>206</v>
      </c>
      <c r="E8912" s="228">
        <v>45</v>
      </c>
      <c r="F8912" s="228">
        <v>130858</v>
      </c>
      <c r="G8912" s="228">
        <v>9042</v>
      </c>
      <c r="H8912" s="228">
        <v>20139</v>
      </c>
      <c r="I8912" s="228">
        <v>18073792.66</v>
      </c>
      <c r="J8912" s="228">
        <v>4226759.43</v>
      </c>
      <c r="K8912" s="228">
        <v>2940251.4</v>
      </c>
      <c r="L8912" s="228">
        <v>30086714.440000001</v>
      </c>
    </row>
    <row r="8913" spans="1:12">
      <c r="A8913" s="228">
        <v>2014</v>
      </c>
      <c r="B8913" s="228" t="s">
        <v>194</v>
      </c>
      <c r="C8913" s="228" t="s">
        <v>61</v>
      </c>
      <c r="D8913" s="228" t="s">
        <v>206</v>
      </c>
      <c r="E8913" s="228">
        <v>50</v>
      </c>
      <c r="F8913" s="228">
        <v>138841</v>
      </c>
      <c r="G8913" s="228">
        <v>11769</v>
      </c>
      <c r="H8913" s="228">
        <v>26162</v>
      </c>
      <c r="I8913" s="228">
        <v>22593685.02</v>
      </c>
      <c r="J8913" s="228">
        <v>5390025.6500000004</v>
      </c>
      <c r="K8913" s="228">
        <v>4197947.37</v>
      </c>
      <c r="L8913" s="228">
        <v>37789093.950000003</v>
      </c>
    </row>
    <row r="8914" spans="1:12">
      <c r="A8914" s="228">
        <v>2014</v>
      </c>
      <c r="B8914" s="228" t="s">
        <v>194</v>
      </c>
      <c r="C8914" s="228" t="s">
        <v>61</v>
      </c>
      <c r="D8914" s="228" t="s">
        <v>206</v>
      </c>
      <c r="E8914" s="228">
        <v>55</v>
      </c>
      <c r="F8914" s="228">
        <v>133261</v>
      </c>
      <c r="G8914" s="228">
        <v>13965</v>
      </c>
      <c r="H8914" s="228">
        <v>31041</v>
      </c>
      <c r="I8914" s="228">
        <v>26581239.260000002</v>
      </c>
      <c r="J8914" s="228">
        <v>6137081.8399999999</v>
      </c>
      <c r="K8914" s="228">
        <v>5893449.3799999999</v>
      </c>
      <c r="L8914" s="228">
        <v>44196376.700000003</v>
      </c>
    </row>
    <row r="8915" spans="1:12">
      <c r="A8915" s="228">
        <v>2014</v>
      </c>
      <c r="B8915" s="228" t="s">
        <v>194</v>
      </c>
      <c r="C8915" s="228" t="s">
        <v>61</v>
      </c>
      <c r="D8915" s="228" t="s">
        <v>206</v>
      </c>
      <c r="E8915" s="228">
        <v>60</v>
      </c>
      <c r="F8915" s="228">
        <v>122348</v>
      </c>
      <c r="G8915" s="228">
        <v>16671</v>
      </c>
      <c r="H8915" s="228">
        <v>40319</v>
      </c>
      <c r="I8915" s="228">
        <v>34241036.899999999</v>
      </c>
      <c r="J8915" s="228">
        <v>7398068.2300000004</v>
      </c>
      <c r="K8915" s="228">
        <v>9347360.8800000008</v>
      </c>
      <c r="L8915" s="228">
        <v>56994154.310000002</v>
      </c>
    </row>
    <row r="8916" spans="1:12">
      <c r="A8916" s="228">
        <v>2014</v>
      </c>
      <c r="B8916" s="228" t="s">
        <v>194</v>
      </c>
      <c r="C8916" s="228" t="s">
        <v>61</v>
      </c>
      <c r="D8916" s="228" t="s">
        <v>206</v>
      </c>
      <c r="E8916" s="228">
        <v>65</v>
      </c>
      <c r="F8916" s="228">
        <v>107236</v>
      </c>
      <c r="G8916" s="228">
        <v>19653</v>
      </c>
      <c r="H8916" s="228">
        <v>51373</v>
      </c>
      <c r="I8916" s="228">
        <v>42340333.719999999</v>
      </c>
      <c r="J8916" s="228">
        <v>8796109.0399999991</v>
      </c>
      <c r="K8916" s="228">
        <v>11557816.699999999</v>
      </c>
      <c r="L8916" s="228">
        <v>69001031.170000002</v>
      </c>
    </row>
    <row r="8917" spans="1:12">
      <c r="A8917" s="228">
        <v>2014</v>
      </c>
      <c r="B8917" s="228" t="s">
        <v>194</v>
      </c>
      <c r="C8917" s="228" t="s">
        <v>61</v>
      </c>
      <c r="D8917" s="228" t="s">
        <v>206</v>
      </c>
      <c r="E8917" s="228">
        <v>70</v>
      </c>
      <c r="F8917" s="228">
        <v>73909</v>
      </c>
      <c r="G8917" s="228">
        <v>17684</v>
      </c>
      <c r="H8917" s="228">
        <v>50576</v>
      </c>
      <c r="I8917" s="228">
        <v>40813122.850000001</v>
      </c>
      <c r="J8917" s="228">
        <v>8239983.8899999997</v>
      </c>
      <c r="K8917" s="228">
        <v>11367653.199999999</v>
      </c>
      <c r="L8917" s="228">
        <v>65180981.600000001</v>
      </c>
    </row>
    <row r="8918" spans="1:12">
      <c r="A8918" s="228">
        <v>2014</v>
      </c>
      <c r="B8918" s="228" t="s">
        <v>194</v>
      </c>
      <c r="C8918" s="228" t="s">
        <v>61</v>
      </c>
      <c r="D8918" s="228" t="s">
        <v>206</v>
      </c>
      <c r="E8918" s="228">
        <v>75</v>
      </c>
      <c r="F8918" s="228">
        <v>52765</v>
      </c>
      <c r="G8918" s="228">
        <v>15114</v>
      </c>
      <c r="H8918" s="228">
        <v>52253</v>
      </c>
      <c r="I8918" s="228">
        <v>38157033.799999997</v>
      </c>
      <c r="J8918" s="228">
        <v>7163376.1699999999</v>
      </c>
      <c r="K8918" s="228">
        <v>8811434.9499999993</v>
      </c>
      <c r="L8918" s="228">
        <v>57771371.880000003</v>
      </c>
    </row>
    <row r="8919" spans="1:12">
      <c r="A8919" s="228">
        <v>2014</v>
      </c>
      <c r="B8919" s="228" t="s">
        <v>194</v>
      </c>
      <c r="C8919" s="228" t="s">
        <v>61</v>
      </c>
      <c r="D8919" s="228" t="s">
        <v>206</v>
      </c>
      <c r="E8919" s="228">
        <v>80</v>
      </c>
      <c r="F8919" s="228">
        <v>37620</v>
      </c>
      <c r="G8919" s="228">
        <v>12143</v>
      </c>
      <c r="H8919" s="228">
        <v>52812</v>
      </c>
      <c r="I8919" s="228">
        <v>34439781.770000003</v>
      </c>
      <c r="J8919" s="228">
        <v>5462605.2199999997</v>
      </c>
      <c r="K8919" s="228">
        <v>6602455.6500000004</v>
      </c>
      <c r="L8919" s="228">
        <v>48895171.920000002</v>
      </c>
    </row>
    <row r="8920" spans="1:12">
      <c r="A8920" s="228">
        <v>2014</v>
      </c>
      <c r="B8920" s="228" t="s">
        <v>194</v>
      </c>
      <c r="C8920" s="228" t="s">
        <v>61</v>
      </c>
      <c r="D8920" s="228" t="s">
        <v>206</v>
      </c>
      <c r="E8920" s="228">
        <v>85</v>
      </c>
      <c r="F8920" s="228">
        <v>23658</v>
      </c>
      <c r="G8920" s="228">
        <v>7577</v>
      </c>
      <c r="H8920" s="228">
        <v>48667</v>
      </c>
      <c r="I8920" s="228">
        <v>27226341.32</v>
      </c>
      <c r="J8920" s="228">
        <v>3448610.43</v>
      </c>
      <c r="K8920" s="228">
        <v>3037928.85</v>
      </c>
      <c r="L8920" s="228">
        <v>34949982.079999998</v>
      </c>
    </row>
    <row r="8921" spans="1:12">
      <c r="A8921" s="228">
        <v>2014</v>
      </c>
      <c r="B8921" s="228" t="s">
        <v>194</v>
      </c>
      <c r="C8921" s="228" t="s">
        <v>61</v>
      </c>
      <c r="D8921" s="228" t="s">
        <v>206</v>
      </c>
      <c r="E8921" s="228">
        <v>90</v>
      </c>
      <c r="F8921" s="228">
        <v>9775</v>
      </c>
      <c r="G8921" s="228">
        <v>2967</v>
      </c>
      <c r="H8921" s="228">
        <v>23464</v>
      </c>
      <c r="I8921" s="228">
        <v>12229542.24</v>
      </c>
      <c r="J8921" s="228">
        <v>1232004.17</v>
      </c>
      <c r="K8921" s="228">
        <v>838260.45</v>
      </c>
      <c r="L8921" s="228">
        <v>14771500.57</v>
      </c>
    </row>
    <row r="8922" spans="1:12">
      <c r="A8922" s="228">
        <v>2014</v>
      </c>
      <c r="B8922" s="228" t="s">
        <v>194</v>
      </c>
      <c r="C8922" s="228" t="s">
        <v>61</v>
      </c>
      <c r="D8922" s="228" t="s">
        <v>206</v>
      </c>
      <c r="E8922" s="228">
        <v>95</v>
      </c>
      <c r="F8922" s="228">
        <v>2564</v>
      </c>
      <c r="G8922" s="228">
        <v>679</v>
      </c>
      <c r="H8922" s="228">
        <v>6328</v>
      </c>
      <c r="I8922" s="228">
        <v>3096212.49</v>
      </c>
      <c r="J8922" s="228">
        <v>273543.96000000002</v>
      </c>
      <c r="K8922" s="228">
        <v>86359</v>
      </c>
      <c r="L8922" s="228">
        <v>3577904.33</v>
      </c>
    </row>
    <row r="8923" spans="1:12">
      <c r="A8923" s="228">
        <v>2014</v>
      </c>
      <c r="B8923" s="228" t="s">
        <v>194</v>
      </c>
      <c r="C8923" s="228" t="s">
        <v>62</v>
      </c>
      <c r="D8923" s="228" t="s">
        <v>205</v>
      </c>
      <c r="E8923" s="228">
        <v>0</v>
      </c>
      <c r="F8923" s="228">
        <v>76362</v>
      </c>
      <c r="G8923" s="228">
        <v>3189</v>
      </c>
      <c r="H8923" s="228">
        <v>10291</v>
      </c>
      <c r="I8923" s="228">
        <v>6105248.8799999999</v>
      </c>
      <c r="J8923" s="228">
        <v>1169587.18</v>
      </c>
      <c r="K8923" s="228">
        <v>96202</v>
      </c>
      <c r="L8923" s="228">
        <v>8001145.79</v>
      </c>
    </row>
    <row r="8924" spans="1:12">
      <c r="A8924" s="228">
        <v>2014</v>
      </c>
      <c r="B8924" s="228" t="s">
        <v>194</v>
      </c>
      <c r="C8924" s="228" t="s">
        <v>62</v>
      </c>
      <c r="D8924" s="228" t="s">
        <v>205</v>
      </c>
      <c r="E8924" s="228">
        <v>5</v>
      </c>
      <c r="F8924" s="228">
        <v>81855</v>
      </c>
      <c r="G8924" s="228">
        <v>1474</v>
      </c>
      <c r="H8924" s="228">
        <v>1926</v>
      </c>
      <c r="I8924" s="228">
        <v>1533949.95</v>
      </c>
      <c r="J8924" s="228">
        <v>523251.7</v>
      </c>
      <c r="K8924" s="228">
        <v>101662.5</v>
      </c>
      <c r="L8924" s="228">
        <v>2473916.5</v>
      </c>
    </row>
    <row r="8925" spans="1:12">
      <c r="A8925" s="228">
        <v>2014</v>
      </c>
      <c r="B8925" s="228" t="s">
        <v>194</v>
      </c>
      <c r="C8925" s="228" t="s">
        <v>62</v>
      </c>
      <c r="D8925" s="228" t="s">
        <v>205</v>
      </c>
      <c r="E8925" s="228">
        <v>10</v>
      </c>
      <c r="F8925" s="228">
        <v>76184</v>
      </c>
      <c r="G8925" s="228">
        <v>1257</v>
      </c>
      <c r="H8925" s="228">
        <v>2105</v>
      </c>
      <c r="I8925" s="228">
        <v>1573894.38</v>
      </c>
      <c r="J8925" s="228">
        <v>492787.31</v>
      </c>
      <c r="K8925" s="228">
        <v>207045</v>
      </c>
      <c r="L8925" s="228">
        <v>2511672.41</v>
      </c>
    </row>
    <row r="8926" spans="1:12">
      <c r="A8926" s="228">
        <v>2014</v>
      </c>
      <c r="B8926" s="228" t="s">
        <v>194</v>
      </c>
      <c r="C8926" s="228" t="s">
        <v>62</v>
      </c>
      <c r="D8926" s="228" t="s">
        <v>205</v>
      </c>
      <c r="E8926" s="228">
        <v>15</v>
      </c>
      <c r="F8926" s="228">
        <v>77609</v>
      </c>
      <c r="G8926" s="228">
        <v>2363</v>
      </c>
      <c r="H8926" s="228">
        <v>3764</v>
      </c>
      <c r="I8926" s="228">
        <v>3824205.52</v>
      </c>
      <c r="J8926" s="228">
        <v>1121503.1000000001</v>
      </c>
      <c r="K8926" s="228">
        <v>674371.2</v>
      </c>
      <c r="L8926" s="228">
        <v>6222055.7300000004</v>
      </c>
    </row>
    <row r="8927" spans="1:12">
      <c r="A8927" s="228">
        <v>2014</v>
      </c>
      <c r="B8927" s="228" t="s">
        <v>194</v>
      </c>
      <c r="C8927" s="228" t="s">
        <v>62</v>
      </c>
      <c r="D8927" s="228" t="s">
        <v>205</v>
      </c>
      <c r="E8927" s="228">
        <v>20</v>
      </c>
      <c r="F8927" s="228">
        <v>67010</v>
      </c>
      <c r="G8927" s="228">
        <v>2686</v>
      </c>
      <c r="H8927" s="228">
        <v>4931</v>
      </c>
      <c r="I8927" s="228">
        <v>4787380.37</v>
      </c>
      <c r="J8927" s="228">
        <v>1186238.55</v>
      </c>
      <c r="K8927" s="228">
        <v>891143</v>
      </c>
      <c r="L8927" s="228">
        <v>7593289.5300000003</v>
      </c>
    </row>
    <row r="8928" spans="1:12">
      <c r="A8928" s="228">
        <v>2014</v>
      </c>
      <c r="B8928" s="228" t="s">
        <v>194</v>
      </c>
      <c r="C8928" s="228" t="s">
        <v>62</v>
      </c>
      <c r="D8928" s="228" t="s">
        <v>205</v>
      </c>
      <c r="E8928" s="228">
        <v>25</v>
      </c>
      <c r="F8928" s="228">
        <v>56272</v>
      </c>
      <c r="G8928" s="228">
        <v>2008</v>
      </c>
      <c r="H8928" s="228">
        <v>3924</v>
      </c>
      <c r="I8928" s="228">
        <v>3372114.22</v>
      </c>
      <c r="J8928" s="228">
        <v>961986.89</v>
      </c>
      <c r="K8928" s="228">
        <v>671746</v>
      </c>
      <c r="L8928" s="228">
        <v>5826510.8600000003</v>
      </c>
    </row>
    <row r="8929" spans="1:12">
      <c r="A8929" s="228">
        <v>2014</v>
      </c>
      <c r="B8929" s="228" t="s">
        <v>194</v>
      </c>
      <c r="C8929" s="228" t="s">
        <v>62</v>
      </c>
      <c r="D8929" s="228" t="s">
        <v>205</v>
      </c>
      <c r="E8929" s="228">
        <v>30</v>
      </c>
      <c r="F8929" s="228">
        <v>87720</v>
      </c>
      <c r="G8929" s="228">
        <v>2752</v>
      </c>
      <c r="H8929" s="228">
        <v>5208</v>
      </c>
      <c r="I8929" s="228">
        <v>4208732.13</v>
      </c>
      <c r="J8929" s="228">
        <v>1267294.82</v>
      </c>
      <c r="K8929" s="228">
        <v>709736</v>
      </c>
      <c r="L8929" s="228">
        <v>7197993.5199999996</v>
      </c>
    </row>
    <row r="8930" spans="1:12">
      <c r="A8930" s="228">
        <v>2014</v>
      </c>
      <c r="B8930" s="228" t="s">
        <v>194</v>
      </c>
      <c r="C8930" s="228" t="s">
        <v>62</v>
      </c>
      <c r="D8930" s="228" t="s">
        <v>205</v>
      </c>
      <c r="E8930" s="228">
        <v>35</v>
      </c>
      <c r="F8930" s="228">
        <v>89025</v>
      </c>
      <c r="G8930" s="228">
        <v>3374</v>
      </c>
      <c r="H8930" s="228">
        <v>6547</v>
      </c>
      <c r="I8930" s="228">
        <v>5101607.68</v>
      </c>
      <c r="J8930" s="228">
        <v>1666946.21</v>
      </c>
      <c r="K8930" s="228">
        <v>828730.75</v>
      </c>
      <c r="L8930" s="228">
        <v>8780794.1600000001</v>
      </c>
    </row>
    <row r="8931" spans="1:12">
      <c r="A8931" s="228">
        <v>2014</v>
      </c>
      <c r="B8931" s="228" t="s">
        <v>194</v>
      </c>
      <c r="C8931" s="228" t="s">
        <v>62</v>
      </c>
      <c r="D8931" s="228" t="s">
        <v>205</v>
      </c>
      <c r="E8931" s="228">
        <v>40</v>
      </c>
      <c r="F8931" s="228">
        <v>94062</v>
      </c>
      <c r="G8931" s="228">
        <v>4551</v>
      </c>
      <c r="H8931" s="228">
        <v>7973</v>
      </c>
      <c r="I8931" s="228">
        <v>6864997.6900000004</v>
      </c>
      <c r="J8931" s="228">
        <v>2301196.1800000002</v>
      </c>
      <c r="K8931" s="228">
        <v>1162702</v>
      </c>
      <c r="L8931" s="228">
        <v>11784528</v>
      </c>
    </row>
    <row r="8932" spans="1:12">
      <c r="A8932" s="228">
        <v>2014</v>
      </c>
      <c r="B8932" s="228" t="s">
        <v>194</v>
      </c>
      <c r="C8932" s="228" t="s">
        <v>62</v>
      </c>
      <c r="D8932" s="228" t="s">
        <v>205</v>
      </c>
      <c r="E8932" s="228">
        <v>45</v>
      </c>
      <c r="F8932" s="228">
        <v>91037</v>
      </c>
      <c r="G8932" s="228">
        <v>5178</v>
      </c>
      <c r="H8932" s="228">
        <v>8882</v>
      </c>
      <c r="I8932" s="228">
        <v>8132352.2400000002</v>
      </c>
      <c r="J8932" s="228">
        <v>2784989.7</v>
      </c>
      <c r="K8932" s="228">
        <v>1992631.05</v>
      </c>
      <c r="L8932" s="228">
        <v>14410644.470000001</v>
      </c>
    </row>
    <row r="8933" spans="1:12">
      <c r="A8933" s="228">
        <v>2014</v>
      </c>
      <c r="B8933" s="228" t="s">
        <v>194</v>
      </c>
      <c r="C8933" s="228" t="s">
        <v>62</v>
      </c>
      <c r="D8933" s="228" t="s">
        <v>205</v>
      </c>
      <c r="E8933" s="228">
        <v>50</v>
      </c>
      <c r="F8933" s="228">
        <v>94397</v>
      </c>
      <c r="G8933" s="228">
        <v>7419</v>
      </c>
      <c r="H8933" s="228">
        <v>14151</v>
      </c>
      <c r="I8933" s="228">
        <v>13261222.039999999</v>
      </c>
      <c r="J8933" s="228">
        <v>4291754.9800000004</v>
      </c>
      <c r="K8933" s="228">
        <v>2996880.2</v>
      </c>
      <c r="L8933" s="228">
        <v>22531763.07</v>
      </c>
    </row>
    <row r="8934" spans="1:12">
      <c r="A8934" s="228">
        <v>2014</v>
      </c>
      <c r="B8934" s="228" t="s">
        <v>194</v>
      </c>
      <c r="C8934" s="228" t="s">
        <v>62</v>
      </c>
      <c r="D8934" s="228" t="s">
        <v>205</v>
      </c>
      <c r="E8934" s="228">
        <v>55</v>
      </c>
      <c r="F8934" s="228">
        <v>91410</v>
      </c>
      <c r="G8934" s="228">
        <v>10021</v>
      </c>
      <c r="H8934" s="228">
        <v>19479</v>
      </c>
      <c r="I8934" s="228">
        <v>18910403.550000001</v>
      </c>
      <c r="J8934" s="228">
        <v>5594490.5800000001</v>
      </c>
      <c r="K8934" s="228">
        <v>4456344.0999999996</v>
      </c>
      <c r="L8934" s="228">
        <v>31412206.52</v>
      </c>
    </row>
    <row r="8935" spans="1:12">
      <c r="A8935" s="228">
        <v>2014</v>
      </c>
      <c r="B8935" s="228" t="s">
        <v>194</v>
      </c>
      <c r="C8935" s="228" t="s">
        <v>62</v>
      </c>
      <c r="D8935" s="228" t="s">
        <v>205</v>
      </c>
      <c r="E8935" s="228">
        <v>60</v>
      </c>
      <c r="F8935" s="228">
        <v>83776</v>
      </c>
      <c r="G8935" s="228">
        <v>12066</v>
      </c>
      <c r="H8935" s="228">
        <v>25121</v>
      </c>
      <c r="I8935" s="228">
        <v>24705105.690000001</v>
      </c>
      <c r="J8935" s="228">
        <v>7067763.4500000002</v>
      </c>
      <c r="K8935" s="228">
        <v>6596188.0099999998</v>
      </c>
      <c r="L8935" s="228">
        <v>41228259.729999997</v>
      </c>
    </row>
    <row r="8936" spans="1:12">
      <c r="A8936" s="228">
        <v>2014</v>
      </c>
      <c r="B8936" s="228" t="s">
        <v>194</v>
      </c>
      <c r="C8936" s="228" t="s">
        <v>62</v>
      </c>
      <c r="D8936" s="228" t="s">
        <v>205</v>
      </c>
      <c r="E8936" s="228">
        <v>65</v>
      </c>
      <c r="F8936" s="228">
        <v>73927</v>
      </c>
      <c r="G8936" s="228">
        <v>14312</v>
      </c>
      <c r="H8936" s="228">
        <v>30999</v>
      </c>
      <c r="I8936" s="228">
        <v>31235041.879999999</v>
      </c>
      <c r="J8936" s="228">
        <v>8449527.9600000009</v>
      </c>
      <c r="K8936" s="228">
        <v>8149091.8799999999</v>
      </c>
      <c r="L8936" s="228">
        <v>50624922.979999997</v>
      </c>
    </row>
    <row r="8937" spans="1:12">
      <c r="A8937" s="228">
        <v>2014</v>
      </c>
      <c r="B8937" s="228" t="s">
        <v>194</v>
      </c>
      <c r="C8937" s="228" t="s">
        <v>62</v>
      </c>
      <c r="D8937" s="228" t="s">
        <v>205</v>
      </c>
      <c r="E8937" s="228">
        <v>70</v>
      </c>
      <c r="F8937" s="228">
        <v>52269</v>
      </c>
      <c r="G8937" s="228">
        <v>13734</v>
      </c>
      <c r="H8937" s="228">
        <v>33899</v>
      </c>
      <c r="I8937" s="228">
        <v>31169272.690000001</v>
      </c>
      <c r="J8937" s="228">
        <v>8145486.9299999997</v>
      </c>
      <c r="K8937" s="228">
        <v>7755794.0599999996</v>
      </c>
      <c r="L8937" s="228">
        <v>49401990.850000001</v>
      </c>
    </row>
    <row r="8938" spans="1:12">
      <c r="A8938" s="228">
        <v>2014</v>
      </c>
      <c r="B8938" s="228" t="s">
        <v>194</v>
      </c>
      <c r="C8938" s="228" t="s">
        <v>62</v>
      </c>
      <c r="D8938" s="228" t="s">
        <v>205</v>
      </c>
      <c r="E8938" s="228">
        <v>75</v>
      </c>
      <c r="F8938" s="228">
        <v>36043</v>
      </c>
      <c r="G8938" s="228">
        <v>12756</v>
      </c>
      <c r="H8938" s="228">
        <v>35706</v>
      </c>
      <c r="I8938" s="228">
        <v>30826788.620000001</v>
      </c>
      <c r="J8938" s="228">
        <v>7341407.3300000001</v>
      </c>
      <c r="K8938" s="228">
        <v>6811439.0300000003</v>
      </c>
      <c r="L8938" s="228">
        <v>46610300.100000001</v>
      </c>
    </row>
    <row r="8939" spans="1:12">
      <c r="A8939" s="228">
        <v>2014</v>
      </c>
      <c r="B8939" s="228" t="s">
        <v>194</v>
      </c>
      <c r="C8939" s="228" t="s">
        <v>62</v>
      </c>
      <c r="D8939" s="228" t="s">
        <v>205</v>
      </c>
      <c r="E8939" s="228">
        <v>80</v>
      </c>
      <c r="F8939" s="228">
        <v>24884</v>
      </c>
      <c r="G8939" s="228">
        <v>10680</v>
      </c>
      <c r="H8939" s="228">
        <v>37202</v>
      </c>
      <c r="I8939" s="228">
        <v>28379392.390000001</v>
      </c>
      <c r="J8939" s="228">
        <v>5952435.5599999996</v>
      </c>
      <c r="K8939" s="228">
        <v>5833045</v>
      </c>
      <c r="L8939" s="228">
        <v>41615487.219999999</v>
      </c>
    </row>
    <row r="8940" spans="1:12">
      <c r="A8940" s="228">
        <v>2014</v>
      </c>
      <c r="B8940" s="228" t="s">
        <v>194</v>
      </c>
      <c r="C8940" s="228" t="s">
        <v>62</v>
      </c>
      <c r="D8940" s="228" t="s">
        <v>205</v>
      </c>
      <c r="E8940" s="228">
        <v>85</v>
      </c>
      <c r="F8940" s="228">
        <v>14531</v>
      </c>
      <c r="G8940" s="228">
        <v>5993</v>
      </c>
      <c r="H8940" s="228">
        <v>26076</v>
      </c>
      <c r="I8940" s="228">
        <v>18107354.18</v>
      </c>
      <c r="J8940" s="228">
        <v>3362564.37</v>
      </c>
      <c r="K8940" s="228">
        <v>2480905.2999999998</v>
      </c>
      <c r="L8940" s="228">
        <v>24758785.550000001</v>
      </c>
    </row>
    <row r="8941" spans="1:12">
      <c r="A8941" s="228">
        <v>2014</v>
      </c>
      <c r="B8941" s="228" t="s">
        <v>194</v>
      </c>
      <c r="C8941" s="228" t="s">
        <v>62</v>
      </c>
      <c r="D8941" s="228" t="s">
        <v>205</v>
      </c>
      <c r="E8941" s="228">
        <v>90</v>
      </c>
      <c r="F8941" s="228">
        <v>3431</v>
      </c>
      <c r="G8941" s="228">
        <v>1150</v>
      </c>
      <c r="H8941" s="228">
        <v>7353</v>
      </c>
      <c r="I8941" s="228">
        <v>4701181.9400000004</v>
      </c>
      <c r="J8941" s="228">
        <v>748722.9</v>
      </c>
      <c r="K8941" s="228">
        <v>486475</v>
      </c>
      <c r="L8941" s="228">
        <v>6120373.54</v>
      </c>
    </row>
    <row r="8942" spans="1:12">
      <c r="A8942" s="228">
        <v>2014</v>
      </c>
      <c r="B8942" s="228" t="s">
        <v>194</v>
      </c>
      <c r="C8942" s="228" t="s">
        <v>62</v>
      </c>
      <c r="D8942" s="228" t="s">
        <v>205</v>
      </c>
      <c r="E8942" s="228">
        <v>95</v>
      </c>
      <c r="F8942" s="228">
        <v>611</v>
      </c>
      <c r="G8942" s="228">
        <v>188</v>
      </c>
      <c r="H8942" s="228">
        <v>1569</v>
      </c>
      <c r="I8942" s="228">
        <v>893453.54</v>
      </c>
      <c r="J8942" s="228">
        <v>94622.56</v>
      </c>
      <c r="K8942" s="228">
        <v>9556</v>
      </c>
      <c r="L8942" s="228">
        <v>1030987.51</v>
      </c>
    </row>
    <row r="8943" spans="1:12">
      <c r="A8943" s="228">
        <v>2014</v>
      </c>
      <c r="B8943" s="228" t="s">
        <v>194</v>
      </c>
      <c r="C8943" s="228" t="s">
        <v>62</v>
      </c>
      <c r="D8943" s="228" t="s">
        <v>206</v>
      </c>
      <c r="E8943" s="228">
        <v>0</v>
      </c>
      <c r="F8943" s="228">
        <v>72221</v>
      </c>
      <c r="G8943" s="228">
        <v>2232</v>
      </c>
      <c r="H8943" s="228">
        <v>8758</v>
      </c>
      <c r="I8943" s="228">
        <v>4847662.57</v>
      </c>
      <c r="J8943" s="228">
        <v>864111.93</v>
      </c>
      <c r="K8943" s="228">
        <v>201198.2</v>
      </c>
      <c r="L8943" s="228">
        <v>6503095.5499999998</v>
      </c>
    </row>
    <row r="8944" spans="1:12">
      <c r="A8944" s="228">
        <v>2014</v>
      </c>
      <c r="B8944" s="228" t="s">
        <v>194</v>
      </c>
      <c r="C8944" s="228" t="s">
        <v>62</v>
      </c>
      <c r="D8944" s="228" t="s">
        <v>206</v>
      </c>
      <c r="E8944" s="228">
        <v>5</v>
      </c>
      <c r="F8944" s="228">
        <v>77208</v>
      </c>
      <c r="G8944" s="228">
        <v>1158</v>
      </c>
      <c r="H8944" s="228">
        <v>1489</v>
      </c>
      <c r="I8944" s="228">
        <v>1260203.44</v>
      </c>
      <c r="J8944" s="228">
        <v>386890.71</v>
      </c>
      <c r="K8944" s="228">
        <v>162948</v>
      </c>
      <c r="L8944" s="228">
        <v>2022859.85</v>
      </c>
    </row>
    <row r="8945" spans="1:12">
      <c r="A8945" s="228">
        <v>2014</v>
      </c>
      <c r="B8945" s="228" t="s">
        <v>194</v>
      </c>
      <c r="C8945" s="228" t="s">
        <v>62</v>
      </c>
      <c r="D8945" s="228" t="s">
        <v>206</v>
      </c>
      <c r="E8945" s="228">
        <v>10</v>
      </c>
      <c r="F8945" s="228">
        <v>72462</v>
      </c>
      <c r="G8945" s="228">
        <v>1096</v>
      </c>
      <c r="H8945" s="228">
        <v>1814</v>
      </c>
      <c r="I8945" s="228">
        <v>1568317.06</v>
      </c>
      <c r="J8945" s="228">
        <v>465907.51</v>
      </c>
      <c r="K8945" s="228">
        <v>414727</v>
      </c>
      <c r="L8945" s="228">
        <v>2670705.3199999998</v>
      </c>
    </row>
    <row r="8946" spans="1:12">
      <c r="A8946" s="228">
        <v>2014</v>
      </c>
      <c r="B8946" s="228" t="s">
        <v>194</v>
      </c>
      <c r="C8946" s="228" t="s">
        <v>62</v>
      </c>
      <c r="D8946" s="228" t="s">
        <v>206</v>
      </c>
      <c r="E8946" s="228">
        <v>15</v>
      </c>
      <c r="F8946" s="228">
        <v>73375</v>
      </c>
      <c r="G8946" s="228">
        <v>3264</v>
      </c>
      <c r="H8946" s="228">
        <v>7023</v>
      </c>
      <c r="I8946" s="228">
        <v>5433580.4900000002</v>
      </c>
      <c r="J8946" s="228">
        <v>1086897.9099999999</v>
      </c>
      <c r="K8946" s="228">
        <v>463810</v>
      </c>
      <c r="L8946" s="228">
        <v>7749055.5199999996</v>
      </c>
    </row>
    <row r="8947" spans="1:12">
      <c r="A8947" s="228">
        <v>2014</v>
      </c>
      <c r="B8947" s="228" t="s">
        <v>194</v>
      </c>
      <c r="C8947" s="228" t="s">
        <v>62</v>
      </c>
      <c r="D8947" s="228" t="s">
        <v>206</v>
      </c>
      <c r="E8947" s="228">
        <v>20</v>
      </c>
      <c r="F8947" s="228">
        <v>67856</v>
      </c>
      <c r="G8947" s="228">
        <v>4336</v>
      </c>
      <c r="H8947" s="228">
        <v>9370</v>
      </c>
      <c r="I8947" s="228">
        <v>7169749.1799999997</v>
      </c>
      <c r="J8947" s="228">
        <v>1546260.28</v>
      </c>
      <c r="K8947" s="228">
        <v>529376</v>
      </c>
      <c r="L8947" s="228">
        <v>10140596.689999999</v>
      </c>
    </row>
    <row r="8948" spans="1:12">
      <c r="A8948" s="228">
        <v>2014</v>
      </c>
      <c r="B8948" s="228" t="s">
        <v>194</v>
      </c>
      <c r="C8948" s="228" t="s">
        <v>62</v>
      </c>
      <c r="D8948" s="228" t="s">
        <v>206</v>
      </c>
      <c r="E8948" s="228">
        <v>25</v>
      </c>
      <c r="F8948" s="228">
        <v>67675</v>
      </c>
      <c r="G8948" s="228">
        <v>4967</v>
      </c>
      <c r="H8948" s="228">
        <v>13211</v>
      </c>
      <c r="I8948" s="228">
        <v>11163347.6</v>
      </c>
      <c r="J8948" s="228">
        <v>2788078.28</v>
      </c>
      <c r="K8948" s="228">
        <v>784880.68</v>
      </c>
      <c r="L8948" s="228">
        <v>16524382.779999999</v>
      </c>
    </row>
    <row r="8949" spans="1:12">
      <c r="A8949" s="228">
        <v>2014</v>
      </c>
      <c r="B8949" s="228" t="s">
        <v>194</v>
      </c>
      <c r="C8949" s="228" t="s">
        <v>62</v>
      </c>
      <c r="D8949" s="228" t="s">
        <v>206</v>
      </c>
      <c r="E8949" s="228">
        <v>30</v>
      </c>
      <c r="F8949" s="228">
        <v>101060</v>
      </c>
      <c r="G8949" s="228">
        <v>9246</v>
      </c>
      <c r="H8949" s="228">
        <v>24266</v>
      </c>
      <c r="I8949" s="228">
        <v>23299564.98</v>
      </c>
      <c r="J8949" s="228">
        <v>5889452.4100000001</v>
      </c>
      <c r="K8949" s="228">
        <v>1003776</v>
      </c>
      <c r="L8949" s="228">
        <v>33545449.93</v>
      </c>
    </row>
    <row r="8950" spans="1:12">
      <c r="A8950" s="228">
        <v>2014</v>
      </c>
      <c r="B8950" s="228" t="s">
        <v>194</v>
      </c>
      <c r="C8950" s="228" t="s">
        <v>62</v>
      </c>
      <c r="D8950" s="228" t="s">
        <v>206</v>
      </c>
      <c r="E8950" s="228">
        <v>35</v>
      </c>
      <c r="F8950" s="228">
        <v>97112</v>
      </c>
      <c r="G8950" s="228">
        <v>9513</v>
      </c>
      <c r="H8950" s="228">
        <v>22684</v>
      </c>
      <c r="I8950" s="228">
        <v>21356259.07</v>
      </c>
      <c r="J8950" s="228">
        <v>5559868.7000000002</v>
      </c>
      <c r="K8950" s="228">
        <v>1349387</v>
      </c>
      <c r="L8950" s="228">
        <v>31669295.84</v>
      </c>
    </row>
    <row r="8951" spans="1:12">
      <c r="A8951" s="228">
        <v>2014</v>
      </c>
      <c r="B8951" s="228" t="s">
        <v>194</v>
      </c>
      <c r="C8951" s="228" t="s">
        <v>62</v>
      </c>
      <c r="D8951" s="228" t="s">
        <v>206</v>
      </c>
      <c r="E8951" s="228">
        <v>40</v>
      </c>
      <c r="F8951" s="228">
        <v>104314</v>
      </c>
      <c r="G8951" s="228">
        <v>9442</v>
      </c>
      <c r="H8951" s="228">
        <v>18507</v>
      </c>
      <c r="I8951" s="228">
        <v>16070384.67</v>
      </c>
      <c r="J8951" s="228">
        <v>4753767.7</v>
      </c>
      <c r="K8951" s="228">
        <v>1839843</v>
      </c>
      <c r="L8951" s="228">
        <v>25795099.280000001</v>
      </c>
    </row>
    <row r="8952" spans="1:12">
      <c r="A8952" s="228">
        <v>2014</v>
      </c>
      <c r="B8952" s="228" t="s">
        <v>194</v>
      </c>
      <c r="C8952" s="228" t="s">
        <v>62</v>
      </c>
      <c r="D8952" s="228" t="s">
        <v>206</v>
      </c>
      <c r="E8952" s="228">
        <v>45</v>
      </c>
      <c r="F8952" s="228">
        <v>99693</v>
      </c>
      <c r="G8952" s="228">
        <v>8951</v>
      </c>
      <c r="H8952" s="228">
        <v>18445</v>
      </c>
      <c r="I8952" s="228">
        <v>15778824.039999999</v>
      </c>
      <c r="J8952" s="228">
        <v>4528335.01</v>
      </c>
      <c r="K8952" s="228">
        <v>2543072.25</v>
      </c>
      <c r="L8952" s="228">
        <v>25521902.559999999</v>
      </c>
    </row>
    <row r="8953" spans="1:12">
      <c r="A8953" s="228">
        <v>2014</v>
      </c>
      <c r="B8953" s="228" t="s">
        <v>194</v>
      </c>
      <c r="C8953" s="228" t="s">
        <v>62</v>
      </c>
      <c r="D8953" s="228" t="s">
        <v>206</v>
      </c>
      <c r="E8953" s="228">
        <v>50</v>
      </c>
      <c r="F8953" s="228">
        <v>102005</v>
      </c>
      <c r="G8953" s="228">
        <v>10541</v>
      </c>
      <c r="H8953" s="228">
        <v>22903</v>
      </c>
      <c r="I8953" s="228">
        <v>19016305.829999998</v>
      </c>
      <c r="J8953" s="228">
        <v>5385968.0700000003</v>
      </c>
      <c r="K8953" s="228">
        <v>2936555</v>
      </c>
      <c r="L8953" s="228">
        <v>30267104</v>
      </c>
    </row>
    <row r="8954" spans="1:12">
      <c r="A8954" s="228">
        <v>2014</v>
      </c>
      <c r="B8954" s="228" t="s">
        <v>194</v>
      </c>
      <c r="C8954" s="228" t="s">
        <v>62</v>
      </c>
      <c r="D8954" s="228" t="s">
        <v>206</v>
      </c>
      <c r="E8954" s="228">
        <v>55</v>
      </c>
      <c r="F8954" s="228">
        <v>98885</v>
      </c>
      <c r="G8954" s="228">
        <v>11934</v>
      </c>
      <c r="H8954" s="228">
        <v>25608</v>
      </c>
      <c r="I8954" s="228">
        <v>21826276.57</v>
      </c>
      <c r="J8954" s="228">
        <v>6117853.9500000002</v>
      </c>
      <c r="K8954" s="228">
        <v>4427031.9000000004</v>
      </c>
      <c r="L8954" s="228">
        <v>35299164.439999998</v>
      </c>
    </row>
    <row r="8955" spans="1:12">
      <c r="A8955" s="228">
        <v>2014</v>
      </c>
      <c r="B8955" s="228" t="s">
        <v>194</v>
      </c>
      <c r="C8955" s="228" t="s">
        <v>62</v>
      </c>
      <c r="D8955" s="228" t="s">
        <v>206</v>
      </c>
      <c r="E8955" s="228">
        <v>60</v>
      </c>
      <c r="F8955" s="228">
        <v>91791</v>
      </c>
      <c r="G8955" s="228">
        <v>13436</v>
      </c>
      <c r="H8955" s="228">
        <v>30115</v>
      </c>
      <c r="I8955" s="228">
        <v>25484573.940000001</v>
      </c>
      <c r="J8955" s="228">
        <v>6996006.0499999998</v>
      </c>
      <c r="K8955" s="228">
        <v>5906370.1299999999</v>
      </c>
      <c r="L8955" s="228">
        <v>41343177.68</v>
      </c>
    </row>
    <row r="8956" spans="1:12">
      <c r="A8956" s="228">
        <v>2014</v>
      </c>
      <c r="B8956" s="228" t="s">
        <v>194</v>
      </c>
      <c r="C8956" s="228" t="s">
        <v>62</v>
      </c>
      <c r="D8956" s="228" t="s">
        <v>206</v>
      </c>
      <c r="E8956" s="228">
        <v>65</v>
      </c>
      <c r="F8956" s="228">
        <v>80015</v>
      </c>
      <c r="G8956" s="228">
        <v>14598</v>
      </c>
      <c r="H8956" s="228">
        <v>34635</v>
      </c>
      <c r="I8956" s="228">
        <v>31212575.859999999</v>
      </c>
      <c r="J8956" s="228">
        <v>7981435.8099999996</v>
      </c>
      <c r="K8956" s="228">
        <v>7908217.7999999998</v>
      </c>
      <c r="L8956" s="228">
        <v>49880750.719999999</v>
      </c>
    </row>
    <row r="8957" spans="1:12">
      <c r="A8957" s="228">
        <v>2014</v>
      </c>
      <c r="B8957" s="228" t="s">
        <v>194</v>
      </c>
      <c r="C8957" s="228" t="s">
        <v>62</v>
      </c>
      <c r="D8957" s="228" t="s">
        <v>206</v>
      </c>
      <c r="E8957" s="228">
        <v>70</v>
      </c>
      <c r="F8957" s="228">
        <v>55474</v>
      </c>
      <c r="G8957" s="228">
        <v>12612</v>
      </c>
      <c r="H8957" s="228">
        <v>36686</v>
      </c>
      <c r="I8957" s="228">
        <v>31087388.41</v>
      </c>
      <c r="J8957" s="228">
        <v>7519201.3200000003</v>
      </c>
      <c r="K8957" s="228">
        <v>7085662.4500000002</v>
      </c>
      <c r="L8957" s="228">
        <v>47984166.170000002</v>
      </c>
    </row>
    <row r="8958" spans="1:12">
      <c r="A8958" s="228">
        <v>2014</v>
      </c>
      <c r="B8958" s="228" t="s">
        <v>194</v>
      </c>
      <c r="C8958" s="228" t="s">
        <v>62</v>
      </c>
      <c r="D8958" s="228" t="s">
        <v>206</v>
      </c>
      <c r="E8958" s="228">
        <v>75</v>
      </c>
      <c r="F8958" s="228">
        <v>41021</v>
      </c>
      <c r="G8958" s="228">
        <v>11968</v>
      </c>
      <c r="H8958" s="228">
        <v>38507</v>
      </c>
      <c r="I8958" s="228">
        <v>30260921.859999999</v>
      </c>
      <c r="J8958" s="228">
        <v>6687217.71</v>
      </c>
      <c r="K8958" s="228">
        <v>6317266.5700000003</v>
      </c>
      <c r="L8958" s="228">
        <v>44987264.93</v>
      </c>
    </row>
    <row r="8959" spans="1:12">
      <c r="A8959" s="228">
        <v>2014</v>
      </c>
      <c r="B8959" s="228" t="s">
        <v>194</v>
      </c>
      <c r="C8959" s="228" t="s">
        <v>62</v>
      </c>
      <c r="D8959" s="228" t="s">
        <v>206</v>
      </c>
      <c r="E8959" s="228">
        <v>80</v>
      </c>
      <c r="F8959" s="228">
        <v>31244</v>
      </c>
      <c r="G8959" s="228">
        <v>9453</v>
      </c>
      <c r="H8959" s="228">
        <v>40043</v>
      </c>
      <c r="I8959" s="228">
        <v>29522722.449999999</v>
      </c>
      <c r="J8959" s="228">
        <v>5590453.4000000004</v>
      </c>
      <c r="K8959" s="228">
        <v>5013969.5</v>
      </c>
      <c r="L8959" s="228">
        <v>41490038.439999998</v>
      </c>
    </row>
    <row r="8960" spans="1:12">
      <c r="A8960" s="228">
        <v>2014</v>
      </c>
      <c r="B8960" s="228" t="s">
        <v>194</v>
      </c>
      <c r="C8960" s="228" t="s">
        <v>62</v>
      </c>
      <c r="D8960" s="228" t="s">
        <v>206</v>
      </c>
      <c r="E8960" s="228">
        <v>85</v>
      </c>
      <c r="F8960" s="228">
        <v>20684</v>
      </c>
      <c r="G8960" s="228">
        <v>5942</v>
      </c>
      <c r="H8960" s="228">
        <v>34248</v>
      </c>
      <c r="I8960" s="228">
        <v>22250861</v>
      </c>
      <c r="J8960" s="228">
        <v>3670472.75</v>
      </c>
      <c r="K8960" s="228">
        <v>2427340.7999999998</v>
      </c>
      <c r="L8960" s="228">
        <v>29170927.989999998</v>
      </c>
    </row>
    <row r="8961" spans="1:12">
      <c r="A8961" s="228">
        <v>2014</v>
      </c>
      <c r="B8961" s="228" t="s">
        <v>194</v>
      </c>
      <c r="C8961" s="228" t="s">
        <v>62</v>
      </c>
      <c r="D8961" s="228" t="s">
        <v>206</v>
      </c>
      <c r="E8961" s="228">
        <v>90</v>
      </c>
      <c r="F8961" s="228">
        <v>8698</v>
      </c>
      <c r="G8961" s="228">
        <v>2086</v>
      </c>
      <c r="H8961" s="228">
        <v>16335</v>
      </c>
      <c r="I8961" s="228">
        <v>9889886.3399999999</v>
      </c>
      <c r="J8961" s="228">
        <v>1355632.97</v>
      </c>
      <c r="K8961" s="228">
        <v>544748</v>
      </c>
      <c r="L8961" s="228">
        <v>12175326.439999999</v>
      </c>
    </row>
    <row r="8962" spans="1:12">
      <c r="A8962" s="228">
        <v>2014</v>
      </c>
      <c r="B8962" s="228" t="s">
        <v>194</v>
      </c>
      <c r="C8962" s="228" t="s">
        <v>62</v>
      </c>
      <c r="D8962" s="228" t="s">
        <v>206</v>
      </c>
      <c r="E8962" s="228">
        <v>95</v>
      </c>
      <c r="F8962" s="228">
        <v>2279</v>
      </c>
      <c r="G8962" s="228">
        <v>504</v>
      </c>
      <c r="H8962" s="228">
        <v>4608</v>
      </c>
      <c r="I8962" s="228">
        <v>2459407.7000000002</v>
      </c>
      <c r="J8962" s="228">
        <v>304056.59000000003</v>
      </c>
      <c r="K8962" s="228">
        <v>122974</v>
      </c>
      <c r="L8962" s="228">
        <v>2970494.67</v>
      </c>
    </row>
    <row r="8963" spans="1:12">
      <c r="A8963" s="228">
        <v>2014</v>
      </c>
      <c r="B8963" s="228" t="s">
        <v>194</v>
      </c>
      <c r="C8963" s="228" t="s">
        <v>63</v>
      </c>
      <c r="D8963" s="228" t="s">
        <v>205</v>
      </c>
      <c r="E8963" s="228">
        <v>0</v>
      </c>
      <c r="F8963" s="228">
        <v>63782</v>
      </c>
      <c r="G8963" s="228">
        <v>2777</v>
      </c>
      <c r="H8963" s="228">
        <v>8189</v>
      </c>
      <c r="I8963" s="228">
        <v>6882189.5999999996</v>
      </c>
      <c r="J8963" s="228">
        <v>935434.02</v>
      </c>
      <c r="K8963" s="228">
        <v>71282</v>
      </c>
      <c r="L8963" s="228">
        <v>8576877.9700000007</v>
      </c>
    </row>
    <row r="8964" spans="1:12">
      <c r="A8964" s="228">
        <v>2014</v>
      </c>
      <c r="B8964" s="228" t="s">
        <v>194</v>
      </c>
      <c r="C8964" s="228" t="s">
        <v>63</v>
      </c>
      <c r="D8964" s="228" t="s">
        <v>205</v>
      </c>
      <c r="E8964" s="228">
        <v>5</v>
      </c>
      <c r="F8964" s="228">
        <v>72576</v>
      </c>
      <c r="G8964" s="228">
        <v>1319</v>
      </c>
      <c r="H8964" s="228">
        <v>1879</v>
      </c>
      <c r="I8964" s="228">
        <v>1616232.11</v>
      </c>
      <c r="J8964" s="228">
        <v>397349</v>
      </c>
      <c r="K8964" s="228">
        <v>136871</v>
      </c>
      <c r="L8964" s="228">
        <v>2386527.2400000002</v>
      </c>
    </row>
    <row r="8965" spans="1:12">
      <c r="A8965" s="228">
        <v>2014</v>
      </c>
      <c r="B8965" s="228" t="s">
        <v>194</v>
      </c>
      <c r="C8965" s="228" t="s">
        <v>63</v>
      </c>
      <c r="D8965" s="228" t="s">
        <v>205</v>
      </c>
      <c r="E8965" s="228">
        <v>10</v>
      </c>
      <c r="F8965" s="228">
        <v>69470</v>
      </c>
      <c r="G8965" s="228">
        <v>1113</v>
      </c>
      <c r="H8965" s="228">
        <v>1941</v>
      </c>
      <c r="I8965" s="228">
        <v>1722378.37</v>
      </c>
      <c r="J8965" s="228">
        <v>395229.25</v>
      </c>
      <c r="K8965" s="228">
        <v>346369</v>
      </c>
      <c r="L8965" s="228">
        <v>2795917.98</v>
      </c>
    </row>
    <row r="8966" spans="1:12">
      <c r="A8966" s="228">
        <v>2014</v>
      </c>
      <c r="B8966" s="228" t="s">
        <v>194</v>
      </c>
      <c r="C8966" s="228" t="s">
        <v>63</v>
      </c>
      <c r="D8966" s="228" t="s">
        <v>205</v>
      </c>
      <c r="E8966" s="228">
        <v>15</v>
      </c>
      <c r="F8966" s="228">
        <v>69077</v>
      </c>
      <c r="G8966" s="228">
        <v>1938</v>
      </c>
      <c r="H8966" s="228">
        <v>3589</v>
      </c>
      <c r="I8966" s="228">
        <v>3421685.39</v>
      </c>
      <c r="J8966" s="228">
        <v>749693.31</v>
      </c>
      <c r="K8966" s="228">
        <v>663558</v>
      </c>
      <c r="L8966" s="228">
        <v>5573044.7999999998</v>
      </c>
    </row>
    <row r="8967" spans="1:12">
      <c r="A8967" s="228">
        <v>2014</v>
      </c>
      <c r="B8967" s="228" t="s">
        <v>194</v>
      </c>
      <c r="C8967" s="228" t="s">
        <v>63</v>
      </c>
      <c r="D8967" s="228" t="s">
        <v>205</v>
      </c>
      <c r="E8967" s="228">
        <v>20</v>
      </c>
      <c r="F8967" s="228">
        <v>53756</v>
      </c>
      <c r="G8967" s="228">
        <v>1688</v>
      </c>
      <c r="H8967" s="228">
        <v>3547</v>
      </c>
      <c r="I8967" s="228">
        <v>3365776.06</v>
      </c>
      <c r="J8967" s="228">
        <v>700626.53</v>
      </c>
      <c r="K8967" s="228">
        <v>623847</v>
      </c>
      <c r="L8967" s="228">
        <v>5387876.1500000004</v>
      </c>
    </row>
    <row r="8968" spans="1:12">
      <c r="A8968" s="228">
        <v>2014</v>
      </c>
      <c r="B8968" s="228" t="s">
        <v>194</v>
      </c>
      <c r="C8968" s="228" t="s">
        <v>63</v>
      </c>
      <c r="D8968" s="228" t="s">
        <v>205</v>
      </c>
      <c r="E8968" s="228">
        <v>25</v>
      </c>
      <c r="F8968" s="228">
        <v>47079</v>
      </c>
      <c r="G8968" s="228">
        <v>1377</v>
      </c>
      <c r="H8968" s="228">
        <v>2906</v>
      </c>
      <c r="I8968" s="228">
        <v>2492874.44</v>
      </c>
      <c r="J8968" s="228">
        <v>612948.35</v>
      </c>
      <c r="K8968" s="228">
        <v>528984</v>
      </c>
      <c r="L8968" s="228">
        <v>4399876.74</v>
      </c>
    </row>
    <row r="8969" spans="1:12">
      <c r="A8969" s="228">
        <v>2014</v>
      </c>
      <c r="B8969" s="228" t="s">
        <v>194</v>
      </c>
      <c r="C8969" s="228" t="s">
        <v>63</v>
      </c>
      <c r="D8969" s="228" t="s">
        <v>205</v>
      </c>
      <c r="E8969" s="228">
        <v>30</v>
      </c>
      <c r="F8969" s="228">
        <v>70036</v>
      </c>
      <c r="G8969" s="228">
        <v>2201</v>
      </c>
      <c r="H8969" s="228">
        <v>4443</v>
      </c>
      <c r="I8969" s="228">
        <v>3703885.44</v>
      </c>
      <c r="J8969" s="228">
        <v>892286.61</v>
      </c>
      <c r="K8969" s="228">
        <v>714492</v>
      </c>
      <c r="L8969" s="228">
        <v>6422142.7999999998</v>
      </c>
    </row>
    <row r="8970" spans="1:12">
      <c r="A8970" s="228">
        <v>2014</v>
      </c>
      <c r="B8970" s="228" t="s">
        <v>194</v>
      </c>
      <c r="C8970" s="228" t="s">
        <v>63</v>
      </c>
      <c r="D8970" s="228" t="s">
        <v>205</v>
      </c>
      <c r="E8970" s="228">
        <v>35</v>
      </c>
      <c r="F8970" s="228">
        <v>69737</v>
      </c>
      <c r="G8970" s="228">
        <v>2787</v>
      </c>
      <c r="H8970" s="228">
        <v>5191</v>
      </c>
      <c r="I8970" s="228">
        <v>4286023.4800000004</v>
      </c>
      <c r="J8970" s="228">
        <v>1133704.17</v>
      </c>
      <c r="K8970" s="228">
        <v>982463</v>
      </c>
      <c r="L8970" s="228">
        <v>7690793.54</v>
      </c>
    </row>
    <row r="8971" spans="1:12">
      <c r="A8971" s="228">
        <v>2014</v>
      </c>
      <c r="B8971" s="228" t="s">
        <v>194</v>
      </c>
      <c r="C8971" s="228" t="s">
        <v>63</v>
      </c>
      <c r="D8971" s="228" t="s">
        <v>205</v>
      </c>
      <c r="E8971" s="228">
        <v>40</v>
      </c>
      <c r="F8971" s="228">
        <v>78202</v>
      </c>
      <c r="G8971" s="228">
        <v>3573</v>
      </c>
      <c r="H8971" s="228">
        <v>6913</v>
      </c>
      <c r="I8971" s="228">
        <v>6056427.75</v>
      </c>
      <c r="J8971" s="228">
        <v>1614713.94</v>
      </c>
      <c r="K8971" s="228">
        <v>1457334.4</v>
      </c>
      <c r="L8971" s="228">
        <v>10844232.82</v>
      </c>
    </row>
    <row r="8972" spans="1:12">
      <c r="A8972" s="228">
        <v>2014</v>
      </c>
      <c r="B8972" s="228" t="s">
        <v>194</v>
      </c>
      <c r="C8972" s="228" t="s">
        <v>63</v>
      </c>
      <c r="D8972" s="228" t="s">
        <v>205</v>
      </c>
      <c r="E8972" s="228">
        <v>45</v>
      </c>
      <c r="F8972" s="228">
        <v>73651</v>
      </c>
      <c r="G8972" s="228">
        <v>4447</v>
      </c>
      <c r="H8972" s="228">
        <v>9040</v>
      </c>
      <c r="I8972" s="228">
        <v>7963083.8600000003</v>
      </c>
      <c r="J8972" s="228">
        <v>1983778.3</v>
      </c>
      <c r="K8972" s="228">
        <v>1934720</v>
      </c>
      <c r="L8972" s="228">
        <v>13688973.67</v>
      </c>
    </row>
    <row r="8973" spans="1:12">
      <c r="A8973" s="228">
        <v>2014</v>
      </c>
      <c r="B8973" s="228" t="s">
        <v>194</v>
      </c>
      <c r="C8973" s="228" t="s">
        <v>63</v>
      </c>
      <c r="D8973" s="228" t="s">
        <v>205</v>
      </c>
      <c r="E8973" s="228">
        <v>50</v>
      </c>
      <c r="F8973" s="228">
        <v>78056</v>
      </c>
      <c r="G8973" s="228">
        <v>6704</v>
      </c>
      <c r="H8973" s="228">
        <v>12752</v>
      </c>
      <c r="I8973" s="228">
        <v>11761229.199999999</v>
      </c>
      <c r="J8973" s="228">
        <v>3180836.91</v>
      </c>
      <c r="K8973" s="228">
        <v>2865773.83</v>
      </c>
      <c r="L8973" s="228">
        <v>20482611.620000001</v>
      </c>
    </row>
    <row r="8974" spans="1:12">
      <c r="A8974" s="228">
        <v>2014</v>
      </c>
      <c r="B8974" s="228" t="s">
        <v>194</v>
      </c>
      <c r="C8974" s="228" t="s">
        <v>63</v>
      </c>
      <c r="D8974" s="228" t="s">
        <v>205</v>
      </c>
      <c r="E8974" s="228">
        <v>55</v>
      </c>
      <c r="F8974" s="228">
        <v>73469</v>
      </c>
      <c r="G8974" s="228">
        <v>8213</v>
      </c>
      <c r="H8974" s="228">
        <v>17456</v>
      </c>
      <c r="I8974" s="228">
        <v>16675961.810000001</v>
      </c>
      <c r="J8974" s="228">
        <v>4158928.36</v>
      </c>
      <c r="K8974" s="228">
        <v>4717174.62</v>
      </c>
      <c r="L8974" s="228">
        <v>29138942.440000001</v>
      </c>
    </row>
    <row r="8975" spans="1:12">
      <c r="A8975" s="228">
        <v>2014</v>
      </c>
      <c r="B8975" s="228" t="s">
        <v>194</v>
      </c>
      <c r="C8975" s="228" t="s">
        <v>63</v>
      </c>
      <c r="D8975" s="228" t="s">
        <v>205</v>
      </c>
      <c r="E8975" s="228">
        <v>60</v>
      </c>
      <c r="F8975" s="228">
        <v>68770</v>
      </c>
      <c r="G8975" s="228">
        <v>11435</v>
      </c>
      <c r="H8975" s="228">
        <v>24371</v>
      </c>
      <c r="I8975" s="228">
        <v>23093815.010000002</v>
      </c>
      <c r="J8975" s="228">
        <v>5607973.0899999999</v>
      </c>
      <c r="K8975" s="228">
        <v>6760517.5899999999</v>
      </c>
      <c r="L8975" s="228">
        <v>39495786.020000003</v>
      </c>
    </row>
    <row r="8976" spans="1:12">
      <c r="A8976" s="228">
        <v>2014</v>
      </c>
      <c r="B8976" s="228" t="s">
        <v>194</v>
      </c>
      <c r="C8976" s="228" t="s">
        <v>63</v>
      </c>
      <c r="D8976" s="228" t="s">
        <v>205</v>
      </c>
      <c r="E8976" s="228">
        <v>65</v>
      </c>
      <c r="F8976" s="228">
        <v>60552</v>
      </c>
      <c r="G8976" s="228">
        <v>13179</v>
      </c>
      <c r="H8976" s="228">
        <v>30737</v>
      </c>
      <c r="I8976" s="228">
        <v>28919438.030000001</v>
      </c>
      <c r="J8976" s="228">
        <v>6790792.4900000002</v>
      </c>
      <c r="K8976" s="228">
        <v>7829699.75</v>
      </c>
      <c r="L8976" s="228">
        <v>47663219.200000003</v>
      </c>
    </row>
    <row r="8977" spans="1:12">
      <c r="A8977" s="228">
        <v>2014</v>
      </c>
      <c r="B8977" s="228" t="s">
        <v>194</v>
      </c>
      <c r="C8977" s="228" t="s">
        <v>63</v>
      </c>
      <c r="D8977" s="228" t="s">
        <v>205</v>
      </c>
      <c r="E8977" s="228">
        <v>70</v>
      </c>
      <c r="F8977" s="228">
        <v>41745</v>
      </c>
      <c r="G8977" s="228">
        <v>11969</v>
      </c>
      <c r="H8977" s="228">
        <v>31481</v>
      </c>
      <c r="I8977" s="228">
        <v>28268410.609999999</v>
      </c>
      <c r="J8977" s="228">
        <v>6517238.29</v>
      </c>
      <c r="K8977" s="228">
        <v>8176797.8799999999</v>
      </c>
      <c r="L8977" s="228">
        <v>46272468.619999997</v>
      </c>
    </row>
    <row r="8978" spans="1:12">
      <c r="A8978" s="228">
        <v>2014</v>
      </c>
      <c r="B8978" s="228" t="s">
        <v>194</v>
      </c>
      <c r="C8978" s="228" t="s">
        <v>63</v>
      </c>
      <c r="D8978" s="228" t="s">
        <v>205</v>
      </c>
      <c r="E8978" s="228">
        <v>75</v>
      </c>
      <c r="F8978" s="228">
        <v>28002</v>
      </c>
      <c r="G8978" s="228">
        <v>10991</v>
      </c>
      <c r="H8978" s="228">
        <v>31047</v>
      </c>
      <c r="I8978" s="228">
        <v>25237002.960000001</v>
      </c>
      <c r="J8978" s="228">
        <v>5413309.3399999999</v>
      </c>
      <c r="K8978" s="228">
        <v>6869562.0800000001</v>
      </c>
      <c r="L8978" s="228">
        <v>39802854.18</v>
      </c>
    </row>
    <row r="8979" spans="1:12">
      <c r="A8979" s="228">
        <v>2014</v>
      </c>
      <c r="B8979" s="228" t="s">
        <v>194</v>
      </c>
      <c r="C8979" s="228" t="s">
        <v>63</v>
      </c>
      <c r="D8979" s="228" t="s">
        <v>205</v>
      </c>
      <c r="E8979" s="228">
        <v>80</v>
      </c>
      <c r="F8979" s="228">
        <v>17771</v>
      </c>
      <c r="G8979" s="228">
        <v>8354</v>
      </c>
      <c r="H8979" s="228">
        <v>30168</v>
      </c>
      <c r="I8979" s="228">
        <v>22292368.530000001</v>
      </c>
      <c r="J8979" s="228">
        <v>4096533.57</v>
      </c>
      <c r="K8979" s="228">
        <v>4094472.1</v>
      </c>
      <c r="L8979" s="228">
        <v>32100117.210000001</v>
      </c>
    </row>
    <row r="8980" spans="1:12">
      <c r="A8980" s="228">
        <v>2014</v>
      </c>
      <c r="B8980" s="228" t="s">
        <v>194</v>
      </c>
      <c r="C8980" s="228" t="s">
        <v>63</v>
      </c>
      <c r="D8980" s="228" t="s">
        <v>205</v>
      </c>
      <c r="E8980" s="228">
        <v>85</v>
      </c>
      <c r="F8980" s="228">
        <v>9423</v>
      </c>
      <c r="G8980" s="228">
        <v>4486</v>
      </c>
      <c r="H8980" s="228">
        <v>20038</v>
      </c>
      <c r="I8980" s="228">
        <v>12808137.699999999</v>
      </c>
      <c r="J8980" s="228">
        <v>2009176.97</v>
      </c>
      <c r="K8980" s="228">
        <v>1672066</v>
      </c>
      <c r="L8980" s="228">
        <v>17318860.32</v>
      </c>
    </row>
    <row r="8981" spans="1:12">
      <c r="A8981" s="228">
        <v>2014</v>
      </c>
      <c r="B8981" s="228" t="s">
        <v>194</v>
      </c>
      <c r="C8981" s="228" t="s">
        <v>63</v>
      </c>
      <c r="D8981" s="228" t="s">
        <v>205</v>
      </c>
      <c r="E8981" s="228">
        <v>90</v>
      </c>
      <c r="F8981" s="228">
        <v>1969</v>
      </c>
      <c r="G8981" s="228">
        <v>636</v>
      </c>
      <c r="H8981" s="228">
        <v>4711</v>
      </c>
      <c r="I8981" s="228">
        <v>2971873.71</v>
      </c>
      <c r="J8981" s="228">
        <v>375906.95</v>
      </c>
      <c r="K8981" s="228">
        <v>160048</v>
      </c>
      <c r="L8981" s="228">
        <v>3647776.08</v>
      </c>
    </row>
    <row r="8982" spans="1:12">
      <c r="A8982" s="228">
        <v>2014</v>
      </c>
      <c r="B8982" s="228" t="s">
        <v>194</v>
      </c>
      <c r="C8982" s="228" t="s">
        <v>63</v>
      </c>
      <c r="D8982" s="228" t="s">
        <v>205</v>
      </c>
      <c r="E8982" s="228">
        <v>95</v>
      </c>
      <c r="F8982" s="228">
        <v>349</v>
      </c>
      <c r="G8982" s="228">
        <v>131</v>
      </c>
      <c r="H8982" s="228">
        <v>952</v>
      </c>
      <c r="I8982" s="228">
        <v>630620.6</v>
      </c>
      <c r="J8982" s="228">
        <v>71588.84</v>
      </c>
      <c r="K8982" s="228">
        <v>57070</v>
      </c>
      <c r="L8982" s="228">
        <v>788684.3</v>
      </c>
    </row>
    <row r="8983" spans="1:12">
      <c r="A8983" s="228">
        <v>2014</v>
      </c>
      <c r="B8983" s="228" t="s">
        <v>194</v>
      </c>
      <c r="C8983" s="228" t="s">
        <v>63</v>
      </c>
      <c r="D8983" s="228" t="s">
        <v>206</v>
      </c>
      <c r="E8983" s="228">
        <v>0</v>
      </c>
      <c r="F8983" s="228">
        <v>59810</v>
      </c>
      <c r="G8983" s="228">
        <v>2032</v>
      </c>
      <c r="H8983" s="228">
        <v>6949</v>
      </c>
      <c r="I8983" s="228">
        <v>6290999.1900000004</v>
      </c>
      <c r="J8983" s="228">
        <v>618310.15</v>
      </c>
      <c r="K8983" s="228">
        <v>76949</v>
      </c>
      <c r="L8983" s="228">
        <v>7284641.2400000002</v>
      </c>
    </row>
    <row r="8984" spans="1:12">
      <c r="A8984" s="228">
        <v>2014</v>
      </c>
      <c r="B8984" s="228" t="s">
        <v>194</v>
      </c>
      <c r="C8984" s="228" t="s">
        <v>63</v>
      </c>
      <c r="D8984" s="228" t="s">
        <v>206</v>
      </c>
      <c r="E8984" s="228">
        <v>5</v>
      </c>
      <c r="F8984" s="228">
        <v>68169</v>
      </c>
      <c r="G8984" s="228">
        <v>1120</v>
      </c>
      <c r="H8984" s="228">
        <v>1566</v>
      </c>
      <c r="I8984" s="228">
        <v>1372472.63</v>
      </c>
      <c r="J8984" s="228">
        <v>332154.98</v>
      </c>
      <c r="K8984" s="228">
        <v>99570</v>
      </c>
      <c r="L8984" s="228">
        <v>2056029.07</v>
      </c>
    </row>
    <row r="8985" spans="1:12">
      <c r="A8985" s="228">
        <v>2014</v>
      </c>
      <c r="B8985" s="228" t="s">
        <v>194</v>
      </c>
      <c r="C8985" s="228" t="s">
        <v>63</v>
      </c>
      <c r="D8985" s="228" t="s">
        <v>206</v>
      </c>
      <c r="E8985" s="228">
        <v>10</v>
      </c>
      <c r="F8985" s="228">
        <v>65544</v>
      </c>
      <c r="G8985" s="228">
        <v>989</v>
      </c>
      <c r="H8985" s="228">
        <v>1851</v>
      </c>
      <c r="I8985" s="228">
        <v>1525861.51</v>
      </c>
      <c r="J8985" s="228">
        <v>316836.32</v>
      </c>
      <c r="K8985" s="228">
        <v>301910</v>
      </c>
      <c r="L8985" s="228">
        <v>2423922.13</v>
      </c>
    </row>
    <row r="8986" spans="1:12">
      <c r="A8986" s="228">
        <v>2014</v>
      </c>
      <c r="B8986" s="228" t="s">
        <v>194</v>
      </c>
      <c r="C8986" s="228" t="s">
        <v>63</v>
      </c>
      <c r="D8986" s="228" t="s">
        <v>206</v>
      </c>
      <c r="E8986" s="228">
        <v>15</v>
      </c>
      <c r="F8986" s="228">
        <v>66198</v>
      </c>
      <c r="G8986" s="228">
        <v>2552</v>
      </c>
      <c r="H8986" s="228">
        <v>5433</v>
      </c>
      <c r="I8986" s="228">
        <v>4498060.26</v>
      </c>
      <c r="J8986" s="228">
        <v>819971.45</v>
      </c>
      <c r="K8986" s="228">
        <v>405144</v>
      </c>
      <c r="L8986" s="228">
        <v>6443740.8899999997</v>
      </c>
    </row>
    <row r="8987" spans="1:12">
      <c r="A8987" s="228">
        <v>2014</v>
      </c>
      <c r="B8987" s="228" t="s">
        <v>194</v>
      </c>
      <c r="C8987" s="228" t="s">
        <v>63</v>
      </c>
      <c r="D8987" s="228" t="s">
        <v>206</v>
      </c>
      <c r="E8987" s="228">
        <v>20</v>
      </c>
      <c r="F8987" s="228">
        <v>56110</v>
      </c>
      <c r="G8987" s="228">
        <v>3256</v>
      </c>
      <c r="H8987" s="228">
        <v>8406</v>
      </c>
      <c r="I8987" s="228">
        <v>6333032.5099999998</v>
      </c>
      <c r="J8987" s="228">
        <v>1205500.8600000001</v>
      </c>
      <c r="K8987" s="228">
        <v>570722</v>
      </c>
      <c r="L8987" s="228">
        <v>9237334.6999999993</v>
      </c>
    </row>
    <row r="8988" spans="1:12">
      <c r="A8988" s="228">
        <v>2014</v>
      </c>
      <c r="B8988" s="228" t="s">
        <v>194</v>
      </c>
      <c r="C8988" s="228" t="s">
        <v>63</v>
      </c>
      <c r="D8988" s="228" t="s">
        <v>206</v>
      </c>
      <c r="E8988" s="228">
        <v>25</v>
      </c>
      <c r="F8988" s="228">
        <v>56137</v>
      </c>
      <c r="G8988" s="228">
        <v>4262</v>
      </c>
      <c r="H8988" s="228">
        <v>13438</v>
      </c>
      <c r="I8988" s="228">
        <v>11340918.92</v>
      </c>
      <c r="J8988" s="228">
        <v>2658435.9500000002</v>
      </c>
      <c r="K8988" s="228">
        <v>650853.12</v>
      </c>
      <c r="L8988" s="228">
        <v>16517204.98</v>
      </c>
    </row>
    <row r="8989" spans="1:12">
      <c r="A8989" s="228">
        <v>2014</v>
      </c>
      <c r="B8989" s="228" t="s">
        <v>194</v>
      </c>
      <c r="C8989" s="228" t="s">
        <v>63</v>
      </c>
      <c r="D8989" s="228" t="s">
        <v>206</v>
      </c>
      <c r="E8989" s="228">
        <v>30</v>
      </c>
      <c r="F8989" s="228">
        <v>77767</v>
      </c>
      <c r="G8989" s="228">
        <v>7057</v>
      </c>
      <c r="H8989" s="228">
        <v>21637</v>
      </c>
      <c r="I8989" s="228">
        <v>18925968.489999998</v>
      </c>
      <c r="J8989" s="228">
        <v>4704296.49</v>
      </c>
      <c r="K8989" s="228">
        <v>1086164</v>
      </c>
      <c r="L8989" s="228">
        <v>27898825.699999999</v>
      </c>
    </row>
    <row r="8990" spans="1:12">
      <c r="A8990" s="228">
        <v>2014</v>
      </c>
      <c r="B8990" s="228" t="s">
        <v>194</v>
      </c>
      <c r="C8990" s="228" t="s">
        <v>63</v>
      </c>
      <c r="D8990" s="228" t="s">
        <v>206</v>
      </c>
      <c r="E8990" s="228">
        <v>35</v>
      </c>
      <c r="F8990" s="228">
        <v>76453</v>
      </c>
      <c r="G8990" s="228">
        <v>6660</v>
      </c>
      <c r="H8990" s="228">
        <v>18267</v>
      </c>
      <c r="I8990" s="228">
        <v>15896322.460000001</v>
      </c>
      <c r="J8990" s="228">
        <v>3778686.77</v>
      </c>
      <c r="K8990" s="228">
        <v>1443067</v>
      </c>
      <c r="L8990" s="228">
        <v>24160620.260000002</v>
      </c>
    </row>
    <row r="8991" spans="1:12">
      <c r="A8991" s="228">
        <v>2014</v>
      </c>
      <c r="B8991" s="228" t="s">
        <v>194</v>
      </c>
      <c r="C8991" s="228" t="s">
        <v>63</v>
      </c>
      <c r="D8991" s="228" t="s">
        <v>206</v>
      </c>
      <c r="E8991" s="228">
        <v>40</v>
      </c>
      <c r="F8991" s="228">
        <v>85012</v>
      </c>
      <c r="G8991" s="228">
        <v>7069</v>
      </c>
      <c r="H8991" s="228">
        <v>16822</v>
      </c>
      <c r="I8991" s="228">
        <v>14117598.560000001</v>
      </c>
      <c r="J8991" s="228">
        <v>3201546.41</v>
      </c>
      <c r="K8991" s="228">
        <v>1836778</v>
      </c>
      <c r="L8991" s="228">
        <v>22550183.52</v>
      </c>
    </row>
    <row r="8992" spans="1:12">
      <c r="A8992" s="228">
        <v>2014</v>
      </c>
      <c r="B8992" s="228" t="s">
        <v>194</v>
      </c>
      <c r="C8992" s="228" t="s">
        <v>63</v>
      </c>
      <c r="D8992" s="228" t="s">
        <v>206</v>
      </c>
      <c r="E8992" s="228">
        <v>45</v>
      </c>
      <c r="F8992" s="228">
        <v>79695</v>
      </c>
      <c r="G8992" s="228">
        <v>6949</v>
      </c>
      <c r="H8992" s="228">
        <v>14641</v>
      </c>
      <c r="I8992" s="228">
        <v>13108974.75</v>
      </c>
      <c r="J8992" s="228">
        <v>3092575.89</v>
      </c>
      <c r="K8992" s="228">
        <v>2346763</v>
      </c>
      <c r="L8992" s="228">
        <v>21669874.239999998</v>
      </c>
    </row>
    <row r="8993" spans="1:12">
      <c r="A8993" s="228">
        <v>2014</v>
      </c>
      <c r="B8993" s="228" t="s">
        <v>194</v>
      </c>
      <c r="C8993" s="228" t="s">
        <v>63</v>
      </c>
      <c r="D8993" s="228" t="s">
        <v>206</v>
      </c>
      <c r="E8993" s="228">
        <v>50</v>
      </c>
      <c r="F8993" s="228">
        <v>84120</v>
      </c>
      <c r="G8993" s="228">
        <v>8731</v>
      </c>
      <c r="H8993" s="228">
        <v>18871</v>
      </c>
      <c r="I8993" s="228">
        <v>16242086.99</v>
      </c>
      <c r="J8993" s="228">
        <v>4030558.5</v>
      </c>
      <c r="K8993" s="228">
        <v>3343663.09</v>
      </c>
      <c r="L8993" s="228">
        <v>27162544.390000001</v>
      </c>
    </row>
    <row r="8994" spans="1:12">
      <c r="A8994" s="228">
        <v>2014</v>
      </c>
      <c r="B8994" s="228" t="s">
        <v>194</v>
      </c>
      <c r="C8994" s="228" t="s">
        <v>63</v>
      </c>
      <c r="D8994" s="228" t="s">
        <v>206</v>
      </c>
      <c r="E8994" s="228">
        <v>55</v>
      </c>
      <c r="F8994" s="228">
        <v>79821</v>
      </c>
      <c r="G8994" s="228">
        <v>9862</v>
      </c>
      <c r="H8994" s="228">
        <v>20626</v>
      </c>
      <c r="I8994" s="228">
        <v>18277577.609999999</v>
      </c>
      <c r="J8994" s="228">
        <v>4587550.92</v>
      </c>
      <c r="K8994" s="228">
        <v>4064358.91</v>
      </c>
      <c r="L8994" s="228">
        <v>30515057.489999998</v>
      </c>
    </row>
    <row r="8995" spans="1:12">
      <c r="A8995" s="228">
        <v>2014</v>
      </c>
      <c r="B8995" s="228" t="s">
        <v>194</v>
      </c>
      <c r="C8995" s="228" t="s">
        <v>63</v>
      </c>
      <c r="D8995" s="228" t="s">
        <v>206</v>
      </c>
      <c r="E8995" s="228">
        <v>60</v>
      </c>
      <c r="F8995" s="228">
        <v>73927</v>
      </c>
      <c r="G8995" s="228">
        <v>11635</v>
      </c>
      <c r="H8995" s="228">
        <v>26500</v>
      </c>
      <c r="I8995" s="228">
        <v>22960108.75</v>
      </c>
      <c r="J8995" s="228">
        <v>5464217.3700000001</v>
      </c>
      <c r="K8995" s="228">
        <v>5962537.8399999999</v>
      </c>
      <c r="L8995" s="228">
        <v>38237670.670000002</v>
      </c>
    </row>
    <row r="8996" spans="1:12">
      <c r="A8996" s="228">
        <v>2014</v>
      </c>
      <c r="B8996" s="228" t="s">
        <v>194</v>
      </c>
      <c r="C8996" s="228" t="s">
        <v>63</v>
      </c>
      <c r="D8996" s="228" t="s">
        <v>206</v>
      </c>
      <c r="E8996" s="228">
        <v>65</v>
      </c>
      <c r="F8996" s="228">
        <v>64761</v>
      </c>
      <c r="G8996" s="228">
        <v>12630</v>
      </c>
      <c r="H8996" s="228">
        <v>29849</v>
      </c>
      <c r="I8996" s="228">
        <v>26893291.969999999</v>
      </c>
      <c r="J8996" s="228">
        <v>6282204.9299999997</v>
      </c>
      <c r="K8996" s="228">
        <v>7145515.1500000004</v>
      </c>
      <c r="L8996" s="228">
        <v>44200455.579999998</v>
      </c>
    </row>
    <row r="8997" spans="1:12">
      <c r="A8997" s="228">
        <v>2014</v>
      </c>
      <c r="B8997" s="228" t="s">
        <v>194</v>
      </c>
      <c r="C8997" s="228" t="s">
        <v>63</v>
      </c>
      <c r="D8997" s="228" t="s">
        <v>206</v>
      </c>
      <c r="E8997" s="228">
        <v>70</v>
      </c>
      <c r="F8997" s="228">
        <v>44447</v>
      </c>
      <c r="G8997" s="228">
        <v>11317</v>
      </c>
      <c r="H8997" s="228">
        <v>29650</v>
      </c>
      <c r="I8997" s="228">
        <v>24895202.629999999</v>
      </c>
      <c r="J8997" s="228">
        <v>5472198.6500000004</v>
      </c>
      <c r="K8997" s="228">
        <v>7070265.7999999998</v>
      </c>
      <c r="L8997" s="228">
        <v>40354342.409999996</v>
      </c>
    </row>
    <row r="8998" spans="1:12">
      <c r="A8998" s="228">
        <v>2014</v>
      </c>
      <c r="B8998" s="228" t="s">
        <v>194</v>
      </c>
      <c r="C8998" s="228" t="s">
        <v>63</v>
      </c>
      <c r="D8998" s="228" t="s">
        <v>206</v>
      </c>
      <c r="E8998" s="228">
        <v>75</v>
      </c>
      <c r="F8998" s="228">
        <v>31017</v>
      </c>
      <c r="G8998" s="228">
        <v>9155</v>
      </c>
      <c r="H8998" s="228">
        <v>31505</v>
      </c>
      <c r="I8998" s="228">
        <v>24458659.829999998</v>
      </c>
      <c r="J8998" s="228">
        <v>5075004.3899999997</v>
      </c>
      <c r="K8998" s="228">
        <v>5479080</v>
      </c>
      <c r="L8998" s="228">
        <v>37262969.530000001</v>
      </c>
    </row>
    <row r="8999" spans="1:12">
      <c r="A8999" s="228">
        <v>2014</v>
      </c>
      <c r="B8999" s="228" t="s">
        <v>194</v>
      </c>
      <c r="C8999" s="228" t="s">
        <v>63</v>
      </c>
      <c r="D8999" s="228" t="s">
        <v>206</v>
      </c>
      <c r="E8999" s="228">
        <v>80</v>
      </c>
      <c r="F8999" s="228">
        <v>21921</v>
      </c>
      <c r="G8999" s="228">
        <v>7676</v>
      </c>
      <c r="H8999" s="228">
        <v>31617</v>
      </c>
      <c r="I8999" s="228">
        <v>21650875.84</v>
      </c>
      <c r="J8999" s="228">
        <v>3791844.34</v>
      </c>
      <c r="K8999" s="228">
        <v>3234356.5</v>
      </c>
      <c r="L8999" s="228">
        <v>30214968.120000001</v>
      </c>
    </row>
    <row r="9000" spans="1:12">
      <c r="A9000" s="228">
        <v>2014</v>
      </c>
      <c r="B9000" s="228" t="s">
        <v>194</v>
      </c>
      <c r="C9000" s="228" t="s">
        <v>63</v>
      </c>
      <c r="D9000" s="228" t="s">
        <v>206</v>
      </c>
      <c r="E9000" s="228">
        <v>85</v>
      </c>
      <c r="F9000" s="228">
        <v>13392</v>
      </c>
      <c r="G9000" s="228">
        <v>4366</v>
      </c>
      <c r="H9000" s="228">
        <v>25852</v>
      </c>
      <c r="I9000" s="228">
        <v>16232840.32</v>
      </c>
      <c r="J9000" s="228">
        <v>2260671.31</v>
      </c>
      <c r="K9000" s="228">
        <v>1523740.8</v>
      </c>
      <c r="L9000" s="228">
        <v>21009985.539999999</v>
      </c>
    </row>
    <row r="9001" spans="1:12">
      <c r="A9001" s="228">
        <v>2014</v>
      </c>
      <c r="B9001" s="228" t="s">
        <v>194</v>
      </c>
      <c r="C9001" s="228" t="s">
        <v>63</v>
      </c>
      <c r="D9001" s="228" t="s">
        <v>206</v>
      </c>
      <c r="E9001" s="228">
        <v>90</v>
      </c>
      <c r="F9001" s="228">
        <v>5413</v>
      </c>
      <c r="G9001" s="228">
        <v>1689</v>
      </c>
      <c r="H9001" s="228">
        <v>11220</v>
      </c>
      <c r="I9001" s="228">
        <v>6454957.5199999996</v>
      </c>
      <c r="J9001" s="228">
        <v>785120.22</v>
      </c>
      <c r="K9001" s="228">
        <v>520296</v>
      </c>
      <c r="L9001" s="228">
        <v>8109090.04</v>
      </c>
    </row>
    <row r="9002" spans="1:12">
      <c r="A9002" s="228">
        <v>2014</v>
      </c>
      <c r="B9002" s="228" t="s">
        <v>194</v>
      </c>
      <c r="C9002" s="228" t="s">
        <v>63</v>
      </c>
      <c r="D9002" s="228" t="s">
        <v>206</v>
      </c>
      <c r="E9002" s="228">
        <v>95</v>
      </c>
      <c r="F9002" s="228">
        <v>1518</v>
      </c>
      <c r="G9002" s="228">
        <v>472</v>
      </c>
      <c r="H9002" s="228">
        <v>4071</v>
      </c>
      <c r="I9002" s="228">
        <v>2189016</v>
      </c>
      <c r="J9002" s="228">
        <v>178361.62</v>
      </c>
      <c r="K9002" s="228">
        <v>114006</v>
      </c>
      <c r="L9002" s="228">
        <v>2562111.37</v>
      </c>
    </row>
    <row r="9003" spans="1:12">
      <c r="A9003" s="228">
        <v>2014</v>
      </c>
      <c r="B9003" s="228" t="s">
        <v>194</v>
      </c>
      <c r="C9003" s="228" t="s">
        <v>64</v>
      </c>
      <c r="D9003" s="228" t="s">
        <v>205</v>
      </c>
      <c r="E9003" s="228">
        <v>0</v>
      </c>
      <c r="F9003" s="228">
        <v>19990</v>
      </c>
      <c r="G9003" s="228">
        <v>983</v>
      </c>
      <c r="H9003" s="228">
        <v>2648</v>
      </c>
      <c r="I9003" s="228">
        <v>1482570.5</v>
      </c>
      <c r="J9003" s="228">
        <v>373639.09</v>
      </c>
      <c r="K9003" s="228">
        <v>26937</v>
      </c>
      <c r="L9003" s="228">
        <v>1965740.28</v>
      </c>
    </row>
    <row r="9004" spans="1:12">
      <c r="A9004" s="228">
        <v>2014</v>
      </c>
      <c r="B9004" s="228" t="s">
        <v>194</v>
      </c>
      <c r="C9004" s="228" t="s">
        <v>64</v>
      </c>
      <c r="D9004" s="228" t="s">
        <v>205</v>
      </c>
      <c r="E9004" s="228">
        <v>5</v>
      </c>
      <c r="F9004" s="228">
        <v>21817</v>
      </c>
      <c r="G9004" s="228">
        <v>392</v>
      </c>
      <c r="H9004" s="228">
        <v>475</v>
      </c>
      <c r="I9004" s="228">
        <v>404066.05</v>
      </c>
      <c r="J9004" s="228">
        <v>154521.14000000001</v>
      </c>
      <c r="K9004" s="228">
        <v>14904</v>
      </c>
      <c r="L9004" s="228">
        <v>611805.28</v>
      </c>
    </row>
    <row r="9005" spans="1:12">
      <c r="A9005" s="228">
        <v>2014</v>
      </c>
      <c r="B9005" s="228" t="s">
        <v>194</v>
      </c>
      <c r="C9005" s="228" t="s">
        <v>64</v>
      </c>
      <c r="D9005" s="228" t="s">
        <v>205</v>
      </c>
      <c r="E9005" s="228">
        <v>10</v>
      </c>
      <c r="F9005" s="228">
        <v>21082</v>
      </c>
      <c r="G9005" s="228">
        <v>295</v>
      </c>
      <c r="H9005" s="228">
        <v>357</v>
      </c>
      <c r="I9005" s="228">
        <v>312634.09999999998</v>
      </c>
      <c r="J9005" s="228">
        <v>136172.57</v>
      </c>
      <c r="K9005" s="228">
        <v>101191</v>
      </c>
      <c r="L9005" s="228">
        <v>572545.14</v>
      </c>
    </row>
    <row r="9006" spans="1:12">
      <c r="A9006" s="228">
        <v>2014</v>
      </c>
      <c r="B9006" s="228" t="s">
        <v>194</v>
      </c>
      <c r="C9006" s="228" t="s">
        <v>64</v>
      </c>
      <c r="D9006" s="228" t="s">
        <v>205</v>
      </c>
      <c r="E9006" s="228">
        <v>15</v>
      </c>
      <c r="F9006" s="228">
        <v>22590</v>
      </c>
      <c r="G9006" s="228">
        <v>584</v>
      </c>
      <c r="H9006" s="228">
        <v>782</v>
      </c>
      <c r="I9006" s="228">
        <v>876416.9</v>
      </c>
      <c r="J9006" s="228">
        <v>331832.49</v>
      </c>
      <c r="K9006" s="228">
        <v>240898</v>
      </c>
      <c r="L9006" s="228">
        <v>1506812.52</v>
      </c>
    </row>
    <row r="9007" spans="1:12">
      <c r="A9007" s="228">
        <v>2014</v>
      </c>
      <c r="B9007" s="228" t="s">
        <v>194</v>
      </c>
      <c r="C9007" s="228" t="s">
        <v>64</v>
      </c>
      <c r="D9007" s="228" t="s">
        <v>205</v>
      </c>
      <c r="E9007" s="228">
        <v>20</v>
      </c>
      <c r="F9007" s="228">
        <v>21150</v>
      </c>
      <c r="G9007" s="228">
        <v>765</v>
      </c>
      <c r="H9007" s="228">
        <v>1092</v>
      </c>
      <c r="I9007" s="228">
        <v>1196751.04</v>
      </c>
      <c r="J9007" s="228">
        <v>452406.97</v>
      </c>
      <c r="K9007" s="228">
        <v>293065.8</v>
      </c>
      <c r="L9007" s="228">
        <v>2015415.28</v>
      </c>
    </row>
    <row r="9008" spans="1:12">
      <c r="A9008" s="228">
        <v>2014</v>
      </c>
      <c r="B9008" s="228" t="s">
        <v>194</v>
      </c>
      <c r="C9008" s="228" t="s">
        <v>64</v>
      </c>
      <c r="D9008" s="228" t="s">
        <v>205</v>
      </c>
      <c r="E9008" s="228">
        <v>25</v>
      </c>
      <c r="F9008" s="228">
        <v>17351</v>
      </c>
      <c r="G9008" s="228">
        <v>533</v>
      </c>
      <c r="H9008" s="228">
        <v>818</v>
      </c>
      <c r="I9008" s="228">
        <v>789448.65</v>
      </c>
      <c r="J9008" s="228">
        <v>326250.32</v>
      </c>
      <c r="K9008" s="228">
        <v>144277</v>
      </c>
      <c r="L9008" s="228">
        <v>1389078.83</v>
      </c>
    </row>
    <row r="9009" spans="1:12">
      <c r="A9009" s="228">
        <v>2014</v>
      </c>
      <c r="B9009" s="228" t="s">
        <v>194</v>
      </c>
      <c r="C9009" s="228" t="s">
        <v>64</v>
      </c>
      <c r="D9009" s="228" t="s">
        <v>205</v>
      </c>
      <c r="E9009" s="228">
        <v>30</v>
      </c>
      <c r="F9009" s="228">
        <v>22353</v>
      </c>
      <c r="G9009" s="228">
        <v>659</v>
      </c>
      <c r="H9009" s="228">
        <v>1010</v>
      </c>
      <c r="I9009" s="228">
        <v>891635.15</v>
      </c>
      <c r="J9009" s="228">
        <v>392495.31</v>
      </c>
      <c r="K9009" s="228">
        <v>190122</v>
      </c>
      <c r="L9009" s="228">
        <v>1667808.49</v>
      </c>
    </row>
    <row r="9010" spans="1:12">
      <c r="A9010" s="228">
        <v>2014</v>
      </c>
      <c r="B9010" s="228" t="s">
        <v>194</v>
      </c>
      <c r="C9010" s="228" t="s">
        <v>64</v>
      </c>
      <c r="D9010" s="228" t="s">
        <v>205</v>
      </c>
      <c r="E9010" s="228">
        <v>35</v>
      </c>
      <c r="F9010" s="228">
        <v>22282</v>
      </c>
      <c r="G9010" s="228">
        <v>804</v>
      </c>
      <c r="H9010" s="228">
        <v>1488</v>
      </c>
      <c r="I9010" s="228">
        <v>1264224.2</v>
      </c>
      <c r="J9010" s="228">
        <v>477084.15</v>
      </c>
      <c r="K9010" s="228">
        <v>209064</v>
      </c>
      <c r="L9010" s="228">
        <v>2169235.35</v>
      </c>
    </row>
    <row r="9011" spans="1:12">
      <c r="A9011" s="228">
        <v>2014</v>
      </c>
      <c r="B9011" s="228" t="s">
        <v>194</v>
      </c>
      <c r="C9011" s="228" t="s">
        <v>64</v>
      </c>
      <c r="D9011" s="228" t="s">
        <v>205</v>
      </c>
      <c r="E9011" s="228">
        <v>40</v>
      </c>
      <c r="F9011" s="228">
        <v>24306</v>
      </c>
      <c r="G9011" s="228">
        <v>1017</v>
      </c>
      <c r="H9011" s="228">
        <v>1936</v>
      </c>
      <c r="I9011" s="228">
        <v>1915827.77</v>
      </c>
      <c r="J9011" s="228">
        <v>644124.37</v>
      </c>
      <c r="K9011" s="228">
        <v>267239</v>
      </c>
      <c r="L9011" s="228">
        <v>3096034.7</v>
      </c>
    </row>
    <row r="9012" spans="1:12">
      <c r="A9012" s="228">
        <v>2014</v>
      </c>
      <c r="B9012" s="228" t="s">
        <v>194</v>
      </c>
      <c r="C9012" s="228" t="s">
        <v>64</v>
      </c>
      <c r="D9012" s="228" t="s">
        <v>205</v>
      </c>
      <c r="E9012" s="228">
        <v>45</v>
      </c>
      <c r="F9012" s="228">
        <v>24913</v>
      </c>
      <c r="G9012" s="228">
        <v>1211</v>
      </c>
      <c r="H9012" s="228">
        <v>2403</v>
      </c>
      <c r="I9012" s="228">
        <v>2186564.1800000002</v>
      </c>
      <c r="J9012" s="228">
        <v>788562.34</v>
      </c>
      <c r="K9012" s="228">
        <v>613022.6</v>
      </c>
      <c r="L9012" s="228">
        <v>3903374.25</v>
      </c>
    </row>
    <row r="9013" spans="1:12">
      <c r="A9013" s="228">
        <v>2014</v>
      </c>
      <c r="B9013" s="228" t="s">
        <v>194</v>
      </c>
      <c r="C9013" s="228" t="s">
        <v>64</v>
      </c>
      <c r="D9013" s="228" t="s">
        <v>205</v>
      </c>
      <c r="E9013" s="228">
        <v>50</v>
      </c>
      <c r="F9013" s="228">
        <v>28346</v>
      </c>
      <c r="G9013" s="228">
        <v>2139</v>
      </c>
      <c r="H9013" s="228">
        <v>3858</v>
      </c>
      <c r="I9013" s="228">
        <v>3548802.62</v>
      </c>
      <c r="J9013" s="228">
        <v>1288936.01</v>
      </c>
      <c r="K9013" s="228">
        <v>826233</v>
      </c>
      <c r="L9013" s="228">
        <v>6046614.0099999998</v>
      </c>
    </row>
    <row r="9014" spans="1:12">
      <c r="A9014" s="228">
        <v>2014</v>
      </c>
      <c r="B9014" s="228" t="s">
        <v>194</v>
      </c>
      <c r="C9014" s="228" t="s">
        <v>64</v>
      </c>
      <c r="D9014" s="228" t="s">
        <v>205</v>
      </c>
      <c r="E9014" s="228">
        <v>55</v>
      </c>
      <c r="F9014" s="228">
        <v>29075</v>
      </c>
      <c r="G9014" s="228">
        <v>2906</v>
      </c>
      <c r="H9014" s="228">
        <v>5377</v>
      </c>
      <c r="I9014" s="228">
        <v>5047714.5199999996</v>
      </c>
      <c r="J9014" s="228">
        <v>1679704.44</v>
      </c>
      <c r="K9014" s="228">
        <v>1316735.8999999999</v>
      </c>
      <c r="L9014" s="228">
        <v>8612661.6300000008</v>
      </c>
    </row>
    <row r="9015" spans="1:12">
      <c r="A9015" s="228">
        <v>2014</v>
      </c>
      <c r="B9015" s="228" t="s">
        <v>194</v>
      </c>
      <c r="C9015" s="228" t="s">
        <v>64</v>
      </c>
      <c r="D9015" s="228" t="s">
        <v>205</v>
      </c>
      <c r="E9015" s="228">
        <v>60</v>
      </c>
      <c r="F9015" s="228">
        <v>28527</v>
      </c>
      <c r="G9015" s="228">
        <v>4093</v>
      </c>
      <c r="H9015" s="228">
        <v>8795</v>
      </c>
      <c r="I9015" s="228">
        <v>8258709.79</v>
      </c>
      <c r="J9015" s="228">
        <v>2403627.19</v>
      </c>
      <c r="K9015" s="228">
        <v>2532831.75</v>
      </c>
      <c r="L9015" s="228">
        <v>13836433.09</v>
      </c>
    </row>
    <row r="9016" spans="1:12">
      <c r="A9016" s="228">
        <v>2014</v>
      </c>
      <c r="B9016" s="228" t="s">
        <v>194</v>
      </c>
      <c r="C9016" s="228" t="s">
        <v>64</v>
      </c>
      <c r="D9016" s="228" t="s">
        <v>205</v>
      </c>
      <c r="E9016" s="228">
        <v>65</v>
      </c>
      <c r="F9016" s="228">
        <v>26039</v>
      </c>
      <c r="G9016" s="228">
        <v>4645</v>
      </c>
      <c r="H9016" s="228">
        <v>10483</v>
      </c>
      <c r="I9016" s="228">
        <v>9947487.9600000009</v>
      </c>
      <c r="J9016" s="228">
        <v>2895272</v>
      </c>
      <c r="K9016" s="228">
        <v>2594810.2999999998</v>
      </c>
      <c r="L9016" s="228">
        <v>16148603.41</v>
      </c>
    </row>
    <row r="9017" spans="1:12">
      <c r="A9017" s="228">
        <v>2014</v>
      </c>
      <c r="B9017" s="228" t="s">
        <v>194</v>
      </c>
      <c r="C9017" s="228" t="s">
        <v>64</v>
      </c>
      <c r="D9017" s="228" t="s">
        <v>205</v>
      </c>
      <c r="E9017" s="228">
        <v>70</v>
      </c>
      <c r="F9017" s="228">
        <v>18103</v>
      </c>
      <c r="G9017" s="228">
        <v>4362</v>
      </c>
      <c r="H9017" s="228">
        <v>9585</v>
      </c>
      <c r="I9017" s="228">
        <v>8345482.4100000001</v>
      </c>
      <c r="J9017" s="228">
        <v>2482171.85</v>
      </c>
      <c r="K9017" s="228">
        <v>2438161.5499999998</v>
      </c>
      <c r="L9017" s="228">
        <v>13692985.109999999</v>
      </c>
    </row>
    <row r="9018" spans="1:12">
      <c r="A9018" s="228">
        <v>2014</v>
      </c>
      <c r="B9018" s="228" t="s">
        <v>194</v>
      </c>
      <c r="C9018" s="228" t="s">
        <v>64</v>
      </c>
      <c r="D9018" s="228" t="s">
        <v>205</v>
      </c>
      <c r="E9018" s="228">
        <v>75</v>
      </c>
      <c r="F9018" s="228">
        <v>12565</v>
      </c>
      <c r="G9018" s="228">
        <v>3946</v>
      </c>
      <c r="H9018" s="228">
        <v>10706</v>
      </c>
      <c r="I9018" s="228">
        <v>8015750.5499999998</v>
      </c>
      <c r="J9018" s="228">
        <v>2060671.51</v>
      </c>
      <c r="K9018" s="228">
        <v>2275645.9500000002</v>
      </c>
      <c r="L9018" s="228">
        <v>12740973.800000001</v>
      </c>
    </row>
    <row r="9019" spans="1:12">
      <c r="A9019" s="228">
        <v>2014</v>
      </c>
      <c r="B9019" s="228" t="s">
        <v>194</v>
      </c>
      <c r="C9019" s="228" t="s">
        <v>64</v>
      </c>
      <c r="D9019" s="228" t="s">
        <v>205</v>
      </c>
      <c r="E9019" s="228">
        <v>80</v>
      </c>
      <c r="F9019" s="228">
        <v>8666</v>
      </c>
      <c r="G9019" s="228">
        <v>3395</v>
      </c>
      <c r="H9019" s="228">
        <v>10251</v>
      </c>
      <c r="I9019" s="228">
        <v>6707472.4000000004</v>
      </c>
      <c r="J9019" s="228">
        <v>1552708.36</v>
      </c>
      <c r="K9019" s="228">
        <v>1840158.6</v>
      </c>
      <c r="L9019" s="228">
        <v>10372710.789999999</v>
      </c>
    </row>
    <row r="9020" spans="1:12">
      <c r="A9020" s="228">
        <v>2014</v>
      </c>
      <c r="B9020" s="228" t="s">
        <v>194</v>
      </c>
      <c r="C9020" s="228" t="s">
        <v>64</v>
      </c>
      <c r="D9020" s="228" t="s">
        <v>205</v>
      </c>
      <c r="E9020" s="228">
        <v>85</v>
      </c>
      <c r="F9020" s="228">
        <v>5079</v>
      </c>
      <c r="G9020" s="228">
        <v>1977</v>
      </c>
      <c r="H9020" s="228">
        <v>8937</v>
      </c>
      <c r="I9020" s="228">
        <v>5250522.0999999996</v>
      </c>
      <c r="J9020" s="228">
        <v>1010437.47</v>
      </c>
      <c r="K9020" s="228">
        <v>967169.5</v>
      </c>
      <c r="L9020" s="228">
        <v>7415335.0999999996</v>
      </c>
    </row>
    <row r="9021" spans="1:12">
      <c r="A9021" s="228">
        <v>2014</v>
      </c>
      <c r="B9021" s="228" t="s">
        <v>194</v>
      </c>
      <c r="C9021" s="228" t="s">
        <v>64</v>
      </c>
      <c r="D9021" s="228" t="s">
        <v>205</v>
      </c>
      <c r="E9021" s="228">
        <v>90</v>
      </c>
      <c r="F9021" s="228">
        <v>1228</v>
      </c>
      <c r="G9021" s="228">
        <v>339</v>
      </c>
      <c r="H9021" s="228">
        <v>2067</v>
      </c>
      <c r="I9021" s="228">
        <v>945818.6</v>
      </c>
      <c r="J9021" s="228">
        <v>180548.37</v>
      </c>
      <c r="K9021" s="228">
        <v>58631</v>
      </c>
      <c r="L9021" s="228">
        <v>1239616.8899999999</v>
      </c>
    </row>
    <row r="9022" spans="1:12">
      <c r="A9022" s="228">
        <v>2014</v>
      </c>
      <c r="B9022" s="228" t="s">
        <v>194</v>
      </c>
      <c r="C9022" s="228" t="s">
        <v>64</v>
      </c>
      <c r="D9022" s="228" t="s">
        <v>205</v>
      </c>
      <c r="E9022" s="228">
        <v>95</v>
      </c>
      <c r="F9022" s="228">
        <v>229</v>
      </c>
      <c r="G9022" s="228">
        <v>94</v>
      </c>
      <c r="H9022" s="228">
        <v>757</v>
      </c>
      <c r="I9022" s="228">
        <v>282551.90000000002</v>
      </c>
      <c r="J9022" s="228">
        <v>49379.86</v>
      </c>
      <c r="K9022" s="228">
        <v>26564</v>
      </c>
      <c r="L9022" s="228">
        <v>377834.26</v>
      </c>
    </row>
    <row r="9023" spans="1:12">
      <c r="A9023" s="228">
        <v>2014</v>
      </c>
      <c r="B9023" s="228" t="s">
        <v>194</v>
      </c>
      <c r="C9023" s="228" t="s">
        <v>64</v>
      </c>
      <c r="D9023" s="228" t="s">
        <v>206</v>
      </c>
      <c r="E9023" s="228">
        <v>0</v>
      </c>
      <c r="F9023" s="228">
        <v>18706</v>
      </c>
      <c r="G9023" s="228">
        <v>650</v>
      </c>
      <c r="H9023" s="228">
        <v>2199</v>
      </c>
      <c r="I9023" s="228">
        <v>1169614.6000000001</v>
      </c>
      <c r="J9023" s="228">
        <v>260641.75</v>
      </c>
      <c r="K9023" s="228">
        <v>46568</v>
      </c>
      <c r="L9023" s="228">
        <v>1525630.37</v>
      </c>
    </row>
    <row r="9024" spans="1:12">
      <c r="A9024" s="228">
        <v>2014</v>
      </c>
      <c r="B9024" s="228" t="s">
        <v>194</v>
      </c>
      <c r="C9024" s="228" t="s">
        <v>64</v>
      </c>
      <c r="D9024" s="228" t="s">
        <v>206</v>
      </c>
      <c r="E9024" s="228">
        <v>5</v>
      </c>
      <c r="F9024" s="228">
        <v>20947</v>
      </c>
      <c r="G9024" s="228">
        <v>316</v>
      </c>
      <c r="H9024" s="228">
        <v>419</v>
      </c>
      <c r="I9024" s="228">
        <v>433993.45</v>
      </c>
      <c r="J9024" s="228">
        <v>129485.99</v>
      </c>
      <c r="K9024" s="228">
        <v>45251</v>
      </c>
      <c r="L9024" s="228">
        <v>639950.36</v>
      </c>
    </row>
    <row r="9025" spans="1:12">
      <c r="A9025" s="228">
        <v>2014</v>
      </c>
      <c r="B9025" s="228" t="s">
        <v>194</v>
      </c>
      <c r="C9025" s="228" t="s">
        <v>64</v>
      </c>
      <c r="D9025" s="228" t="s">
        <v>206</v>
      </c>
      <c r="E9025" s="228">
        <v>10</v>
      </c>
      <c r="F9025" s="228">
        <v>19845</v>
      </c>
      <c r="G9025" s="228">
        <v>263</v>
      </c>
      <c r="H9025" s="228">
        <v>346</v>
      </c>
      <c r="I9025" s="228">
        <v>261649.55</v>
      </c>
      <c r="J9025" s="228">
        <v>111937.04</v>
      </c>
      <c r="K9025" s="228">
        <v>49274</v>
      </c>
      <c r="L9025" s="228">
        <v>447506.94</v>
      </c>
    </row>
    <row r="9026" spans="1:12">
      <c r="A9026" s="228">
        <v>2014</v>
      </c>
      <c r="B9026" s="228" t="s">
        <v>194</v>
      </c>
      <c r="C9026" s="228" t="s">
        <v>64</v>
      </c>
      <c r="D9026" s="228" t="s">
        <v>206</v>
      </c>
      <c r="E9026" s="228">
        <v>15</v>
      </c>
      <c r="F9026" s="228">
        <v>21644</v>
      </c>
      <c r="G9026" s="228">
        <v>667</v>
      </c>
      <c r="H9026" s="228">
        <v>1240</v>
      </c>
      <c r="I9026" s="228">
        <v>1017220.7</v>
      </c>
      <c r="J9026" s="228">
        <v>314047.62</v>
      </c>
      <c r="K9026" s="228">
        <v>119997</v>
      </c>
      <c r="L9026" s="228">
        <v>1509171.36</v>
      </c>
    </row>
    <row r="9027" spans="1:12">
      <c r="A9027" s="228">
        <v>2014</v>
      </c>
      <c r="B9027" s="228" t="s">
        <v>194</v>
      </c>
      <c r="C9027" s="228" t="s">
        <v>64</v>
      </c>
      <c r="D9027" s="228" t="s">
        <v>206</v>
      </c>
      <c r="E9027" s="228">
        <v>20</v>
      </c>
      <c r="F9027" s="228">
        <v>21070</v>
      </c>
      <c r="G9027" s="228">
        <v>989</v>
      </c>
      <c r="H9027" s="228">
        <v>1605</v>
      </c>
      <c r="I9027" s="228">
        <v>1597637.9</v>
      </c>
      <c r="J9027" s="228">
        <v>521588.82</v>
      </c>
      <c r="K9027" s="228">
        <v>146007</v>
      </c>
      <c r="L9027" s="228">
        <v>2429768.2400000002</v>
      </c>
    </row>
    <row r="9028" spans="1:12">
      <c r="A9028" s="228">
        <v>2014</v>
      </c>
      <c r="B9028" s="228" t="s">
        <v>194</v>
      </c>
      <c r="C9028" s="228" t="s">
        <v>64</v>
      </c>
      <c r="D9028" s="228" t="s">
        <v>206</v>
      </c>
      <c r="E9028" s="228">
        <v>25</v>
      </c>
      <c r="F9028" s="228">
        <v>19521</v>
      </c>
      <c r="G9028" s="228">
        <v>1167</v>
      </c>
      <c r="H9028" s="228">
        <v>2922</v>
      </c>
      <c r="I9028" s="228">
        <v>2437844.3199999998</v>
      </c>
      <c r="J9028" s="228">
        <v>904524.18</v>
      </c>
      <c r="K9028" s="228">
        <v>246878</v>
      </c>
      <c r="L9028" s="228">
        <v>3975552.34</v>
      </c>
    </row>
    <row r="9029" spans="1:12">
      <c r="A9029" s="228">
        <v>2014</v>
      </c>
      <c r="B9029" s="228" t="s">
        <v>194</v>
      </c>
      <c r="C9029" s="228" t="s">
        <v>64</v>
      </c>
      <c r="D9029" s="228" t="s">
        <v>206</v>
      </c>
      <c r="E9029" s="228">
        <v>30</v>
      </c>
      <c r="F9029" s="228">
        <v>24974</v>
      </c>
      <c r="G9029" s="228">
        <v>1879</v>
      </c>
      <c r="H9029" s="228">
        <v>5352</v>
      </c>
      <c r="I9029" s="228">
        <v>4547625.03</v>
      </c>
      <c r="J9029" s="228">
        <v>1623811.37</v>
      </c>
      <c r="K9029" s="228">
        <v>241653</v>
      </c>
      <c r="L9029" s="228">
        <v>7029648.6399999997</v>
      </c>
    </row>
    <row r="9030" spans="1:12">
      <c r="A9030" s="228">
        <v>2014</v>
      </c>
      <c r="B9030" s="228" t="s">
        <v>194</v>
      </c>
      <c r="C9030" s="228" t="s">
        <v>64</v>
      </c>
      <c r="D9030" s="228" t="s">
        <v>206</v>
      </c>
      <c r="E9030" s="228">
        <v>35</v>
      </c>
      <c r="F9030" s="228">
        <v>23932</v>
      </c>
      <c r="G9030" s="228">
        <v>1871</v>
      </c>
      <c r="H9030" s="228">
        <v>4696</v>
      </c>
      <c r="I9030" s="228">
        <v>4141335.9</v>
      </c>
      <c r="J9030" s="228">
        <v>1371188.76</v>
      </c>
      <c r="K9030" s="228">
        <v>402894</v>
      </c>
      <c r="L9030" s="228">
        <v>6473155.25</v>
      </c>
    </row>
    <row r="9031" spans="1:12">
      <c r="A9031" s="228">
        <v>2014</v>
      </c>
      <c r="B9031" s="228" t="s">
        <v>194</v>
      </c>
      <c r="C9031" s="228" t="s">
        <v>64</v>
      </c>
      <c r="D9031" s="228" t="s">
        <v>206</v>
      </c>
      <c r="E9031" s="228">
        <v>40</v>
      </c>
      <c r="F9031" s="228">
        <v>26705</v>
      </c>
      <c r="G9031" s="228">
        <v>1803</v>
      </c>
      <c r="H9031" s="228">
        <v>3517</v>
      </c>
      <c r="I9031" s="228">
        <v>3260532.04</v>
      </c>
      <c r="J9031" s="228">
        <v>1141564.5</v>
      </c>
      <c r="K9031" s="228">
        <v>541488</v>
      </c>
      <c r="L9031" s="228">
        <v>5408153.6900000004</v>
      </c>
    </row>
    <row r="9032" spans="1:12">
      <c r="A9032" s="228">
        <v>2014</v>
      </c>
      <c r="B9032" s="228" t="s">
        <v>194</v>
      </c>
      <c r="C9032" s="228" t="s">
        <v>64</v>
      </c>
      <c r="D9032" s="228" t="s">
        <v>206</v>
      </c>
      <c r="E9032" s="228">
        <v>45</v>
      </c>
      <c r="F9032" s="228">
        <v>27541</v>
      </c>
      <c r="G9032" s="228">
        <v>2069</v>
      </c>
      <c r="H9032" s="228">
        <v>3950</v>
      </c>
      <c r="I9032" s="228">
        <v>3601561.65</v>
      </c>
      <c r="J9032" s="228">
        <v>1206779.48</v>
      </c>
      <c r="K9032" s="228">
        <v>558091</v>
      </c>
      <c r="L9032" s="228">
        <v>5823508.8600000003</v>
      </c>
    </row>
    <row r="9033" spans="1:12">
      <c r="A9033" s="228">
        <v>2014</v>
      </c>
      <c r="B9033" s="228" t="s">
        <v>194</v>
      </c>
      <c r="C9033" s="228" t="s">
        <v>64</v>
      </c>
      <c r="D9033" s="228" t="s">
        <v>206</v>
      </c>
      <c r="E9033" s="228">
        <v>50</v>
      </c>
      <c r="F9033" s="228">
        <v>31080</v>
      </c>
      <c r="G9033" s="228">
        <v>2929</v>
      </c>
      <c r="H9033" s="228">
        <v>5775</v>
      </c>
      <c r="I9033" s="228">
        <v>5107084.3899999997</v>
      </c>
      <c r="J9033" s="228">
        <v>1634712.79</v>
      </c>
      <c r="K9033" s="228">
        <v>1094985.8500000001</v>
      </c>
      <c r="L9033" s="228">
        <v>8394807.2799999993</v>
      </c>
    </row>
    <row r="9034" spans="1:12">
      <c r="A9034" s="228">
        <v>2014</v>
      </c>
      <c r="B9034" s="228" t="s">
        <v>194</v>
      </c>
      <c r="C9034" s="228" t="s">
        <v>64</v>
      </c>
      <c r="D9034" s="228" t="s">
        <v>206</v>
      </c>
      <c r="E9034" s="228">
        <v>55</v>
      </c>
      <c r="F9034" s="228">
        <v>32396</v>
      </c>
      <c r="G9034" s="228">
        <v>3515</v>
      </c>
      <c r="H9034" s="228">
        <v>6858</v>
      </c>
      <c r="I9034" s="228">
        <v>6147557.3700000001</v>
      </c>
      <c r="J9034" s="228">
        <v>1985491.55</v>
      </c>
      <c r="K9034" s="228">
        <v>1272052.8</v>
      </c>
      <c r="L9034" s="228">
        <v>9892837.2799999993</v>
      </c>
    </row>
    <row r="9035" spans="1:12">
      <c r="A9035" s="228">
        <v>2014</v>
      </c>
      <c r="B9035" s="228" t="s">
        <v>194</v>
      </c>
      <c r="C9035" s="228" t="s">
        <v>64</v>
      </c>
      <c r="D9035" s="228" t="s">
        <v>206</v>
      </c>
      <c r="E9035" s="228">
        <v>60</v>
      </c>
      <c r="F9035" s="228">
        <v>31500</v>
      </c>
      <c r="G9035" s="228">
        <v>4304</v>
      </c>
      <c r="H9035" s="228">
        <v>9149</v>
      </c>
      <c r="I9035" s="228">
        <v>7921186.7599999998</v>
      </c>
      <c r="J9035" s="228">
        <v>2561573.4500000002</v>
      </c>
      <c r="K9035" s="228">
        <v>1946555.5</v>
      </c>
      <c r="L9035" s="228">
        <v>13074516.550000001</v>
      </c>
    </row>
    <row r="9036" spans="1:12">
      <c r="A9036" s="228">
        <v>2014</v>
      </c>
      <c r="B9036" s="228" t="s">
        <v>194</v>
      </c>
      <c r="C9036" s="228" t="s">
        <v>64</v>
      </c>
      <c r="D9036" s="228" t="s">
        <v>206</v>
      </c>
      <c r="E9036" s="228">
        <v>65</v>
      </c>
      <c r="F9036" s="228">
        <v>28413</v>
      </c>
      <c r="G9036" s="228">
        <v>4882</v>
      </c>
      <c r="H9036" s="228">
        <v>10326</v>
      </c>
      <c r="I9036" s="228">
        <v>8947549.1199999992</v>
      </c>
      <c r="J9036" s="228">
        <v>2777644.68</v>
      </c>
      <c r="K9036" s="228">
        <v>2465961.1</v>
      </c>
      <c r="L9036" s="228">
        <v>14748872.140000001</v>
      </c>
    </row>
    <row r="9037" spans="1:12">
      <c r="A9037" s="228">
        <v>2014</v>
      </c>
      <c r="B9037" s="228" t="s">
        <v>194</v>
      </c>
      <c r="C9037" s="228" t="s">
        <v>64</v>
      </c>
      <c r="D9037" s="228" t="s">
        <v>206</v>
      </c>
      <c r="E9037" s="228">
        <v>70</v>
      </c>
      <c r="F9037" s="228">
        <v>19220</v>
      </c>
      <c r="G9037" s="228">
        <v>4056</v>
      </c>
      <c r="H9037" s="228">
        <v>10228</v>
      </c>
      <c r="I9037" s="228">
        <v>8457853.9900000002</v>
      </c>
      <c r="J9037" s="228">
        <v>2463748.39</v>
      </c>
      <c r="K9037" s="228">
        <v>2366031</v>
      </c>
      <c r="L9037" s="228">
        <v>13725282.25</v>
      </c>
    </row>
    <row r="9038" spans="1:12">
      <c r="A9038" s="228">
        <v>2014</v>
      </c>
      <c r="B9038" s="228" t="s">
        <v>194</v>
      </c>
      <c r="C9038" s="228" t="s">
        <v>64</v>
      </c>
      <c r="D9038" s="228" t="s">
        <v>206</v>
      </c>
      <c r="E9038" s="228">
        <v>75</v>
      </c>
      <c r="F9038" s="228">
        <v>14151</v>
      </c>
      <c r="G9038" s="228">
        <v>3743</v>
      </c>
      <c r="H9038" s="228">
        <v>11568</v>
      </c>
      <c r="I9038" s="228">
        <v>8763962.1199999992</v>
      </c>
      <c r="J9038" s="228">
        <v>2145519.2200000002</v>
      </c>
      <c r="K9038" s="228">
        <v>2117826.2000000002</v>
      </c>
      <c r="L9038" s="228">
        <v>13359644.869999999</v>
      </c>
    </row>
    <row r="9039" spans="1:12">
      <c r="A9039" s="228">
        <v>2014</v>
      </c>
      <c r="B9039" s="228" t="s">
        <v>194</v>
      </c>
      <c r="C9039" s="228" t="s">
        <v>64</v>
      </c>
      <c r="D9039" s="228" t="s">
        <v>206</v>
      </c>
      <c r="E9039" s="228">
        <v>80</v>
      </c>
      <c r="F9039" s="228">
        <v>10720</v>
      </c>
      <c r="G9039" s="228">
        <v>3234</v>
      </c>
      <c r="H9039" s="228">
        <v>11949</v>
      </c>
      <c r="I9039" s="228">
        <v>7423623.7400000002</v>
      </c>
      <c r="J9039" s="228">
        <v>1668281.65</v>
      </c>
      <c r="K9039" s="228">
        <v>1536453</v>
      </c>
      <c r="L9039" s="228">
        <v>10929952.32</v>
      </c>
    </row>
    <row r="9040" spans="1:12">
      <c r="A9040" s="228">
        <v>2014</v>
      </c>
      <c r="B9040" s="228" t="s">
        <v>194</v>
      </c>
      <c r="C9040" s="228" t="s">
        <v>64</v>
      </c>
      <c r="D9040" s="228" t="s">
        <v>206</v>
      </c>
      <c r="E9040" s="228">
        <v>85</v>
      </c>
      <c r="F9040" s="228">
        <v>7560</v>
      </c>
      <c r="G9040" s="228">
        <v>2351</v>
      </c>
      <c r="H9040" s="228">
        <v>11747</v>
      </c>
      <c r="I9040" s="228">
        <v>6392175.5099999998</v>
      </c>
      <c r="J9040" s="228">
        <v>1182084.79</v>
      </c>
      <c r="K9040" s="228">
        <v>1045560.15</v>
      </c>
      <c r="L9040" s="228">
        <v>8846549.3699999992</v>
      </c>
    </row>
    <row r="9041" spans="1:12">
      <c r="A9041" s="228">
        <v>2014</v>
      </c>
      <c r="B9041" s="228" t="s">
        <v>194</v>
      </c>
      <c r="C9041" s="228" t="s">
        <v>64</v>
      </c>
      <c r="D9041" s="228" t="s">
        <v>206</v>
      </c>
      <c r="E9041" s="228">
        <v>90</v>
      </c>
      <c r="F9041" s="228">
        <v>3244</v>
      </c>
      <c r="G9041" s="228">
        <v>849</v>
      </c>
      <c r="H9041" s="228">
        <v>5025</v>
      </c>
      <c r="I9041" s="228">
        <v>2367461.2200000002</v>
      </c>
      <c r="J9041" s="228">
        <v>367609.19</v>
      </c>
      <c r="K9041" s="228">
        <v>248644</v>
      </c>
      <c r="L9041" s="228">
        <v>3092509.75</v>
      </c>
    </row>
    <row r="9042" spans="1:12">
      <c r="A9042" s="228">
        <v>2014</v>
      </c>
      <c r="B9042" s="228" t="s">
        <v>194</v>
      </c>
      <c r="C9042" s="228" t="s">
        <v>64</v>
      </c>
      <c r="D9042" s="228" t="s">
        <v>206</v>
      </c>
      <c r="E9042" s="228">
        <v>95</v>
      </c>
      <c r="F9042" s="228">
        <v>837</v>
      </c>
      <c r="G9042" s="228">
        <v>189</v>
      </c>
      <c r="H9042" s="228">
        <v>1551</v>
      </c>
      <c r="I9042" s="228">
        <v>623028.88</v>
      </c>
      <c r="J9042" s="228">
        <v>92756.37</v>
      </c>
      <c r="K9042" s="228">
        <v>51563</v>
      </c>
      <c r="L9042" s="228">
        <v>800747.98</v>
      </c>
    </row>
    <row r="9043" spans="1:12">
      <c r="A9043" s="228">
        <v>2014</v>
      </c>
      <c r="B9043" s="228" t="s">
        <v>194</v>
      </c>
      <c r="C9043" s="228" t="s">
        <v>65</v>
      </c>
      <c r="D9043" s="228" t="s">
        <v>205</v>
      </c>
      <c r="E9043" s="228">
        <v>0</v>
      </c>
      <c r="F9043" s="228">
        <v>44492</v>
      </c>
      <c r="G9043" s="228">
        <v>1680</v>
      </c>
      <c r="H9043" s="228">
        <v>3777</v>
      </c>
      <c r="I9043" s="228">
        <v>2950980.7</v>
      </c>
      <c r="J9043" s="228">
        <v>514846.56</v>
      </c>
      <c r="K9043" s="228">
        <v>53808</v>
      </c>
      <c r="L9043" s="228">
        <v>3784395.74</v>
      </c>
    </row>
    <row r="9044" spans="1:12">
      <c r="A9044" s="228">
        <v>2014</v>
      </c>
      <c r="B9044" s="228" t="s">
        <v>194</v>
      </c>
      <c r="C9044" s="228" t="s">
        <v>65</v>
      </c>
      <c r="D9044" s="228" t="s">
        <v>205</v>
      </c>
      <c r="E9044" s="228">
        <v>5</v>
      </c>
      <c r="F9044" s="228">
        <v>47249</v>
      </c>
      <c r="G9044" s="228">
        <v>796</v>
      </c>
      <c r="H9044" s="228">
        <v>975</v>
      </c>
      <c r="I9044" s="228">
        <v>1043310.4</v>
      </c>
      <c r="J9044" s="228">
        <v>272617.15000000002</v>
      </c>
      <c r="K9044" s="228">
        <v>26786</v>
      </c>
      <c r="L9044" s="228">
        <v>1501097.77</v>
      </c>
    </row>
    <row r="9045" spans="1:12">
      <c r="A9045" s="228">
        <v>2014</v>
      </c>
      <c r="B9045" s="228" t="s">
        <v>194</v>
      </c>
      <c r="C9045" s="228" t="s">
        <v>65</v>
      </c>
      <c r="D9045" s="228" t="s">
        <v>205</v>
      </c>
      <c r="E9045" s="228">
        <v>10</v>
      </c>
      <c r="F9045" s="228">
        <v>43366</v>
      </c>
      <c r="G9045" s="228">
        <v>470</v>
      </c>
      <c r="H9045" s="228">
        <v>643</v>
      </c>
      <c r="I9045" s="228">
        <v>666307.11</v>
      </c>
      <c r="J9045" s="228">
        <v>172820.21</v>
      </c>
      <c r="K9045" s="228">
        <v>123770</v>
      </c>
      <c r="L9045" s="228">
        <v>1048379.68</v>
      </c>
    </row>
    <row r="9046" spans="1:12">
      <c r="A9046" s="228">
        <v>2014</v>
      </c>
      <c r="B9046" s="228" t="s">
        <v>194</v>
      </c>
      <c r="C9046" s="228" t="s">
        <v>65</v>
      </c>
      <c r="D9046" s="228" t="s">
        <v>205</v>
      </c>
      <c r="E9046" s="228">
        <v>15</v>
      </c>
      <c r="F9046" s="228">
        <v>43980</v>
      </c>
      <c r="G9046" s="228">
        <v>1266</v>
      </c>
      <c r="H9046" s="228">
        <v>2182</v>
      </c>
      <c r="I9046" s="228">
        <v>2425577.4500000002</v>
      </c>
      <c r="J9046" s="228">
        <v>524730.15</v>
      </c>
      <c r="K9046" s="228">
        <v>433878</v>
      </c>
      <c r="L9046" s="228">
        <v>3658360.75</v>
      </c>
    </row>
    <row r="9047" spans="1:12">
      <c r="A9047" s="228">
        <v>2014</v>
      </c>
      <c r="B9047" s="228" t="s">
        <v>194</v>
      </c>
      <c r="C9047" s="228" t="s">
        <v>65</v>
      </c>
      <c r="D9047" s="228" t="s">
        <v>205</v>
      </c>
      <c r="E9047" s="228">
        <v>20</v>
      </c>
      <c r="F9047" s="228">
        <v>37544</v>
      </c>
      <c r="G9047" s="228">
        <v>1285</v>
      </c>
      <c r="H9047" s="228">
        <v>2495</v>
      </c>
      <c r="I9047" s="228">
        <v>2483934.35</v>
      </c>
      <c r="J9047" s="228">
        <v>507126.62</v>
      </c>
      <c r="K9047" s="228">
        <v>444024</v>
      </c>
      <c r="L9047" s="228">
        <v>3748511.73</v>
      </c>
    </row>
    <row r="9048" spans="1:12">
      <c r="A9048" s="228">
        <v>2014</v>
      </c>
      <c r="B9048" s="228" t="s">
        <v>194</v>
      </c>
      <c r="C9048" s="228" t="s">
        <v>65</v>
      </c>
      <c r="D9048" s="228" t="s">
        <v>205</v>
      </c>
      <c r="E9048" s="228">
        <v>25</v>
      </c>
      <c r="F9048" s="228">
        <v>42391</v>
      </c>
      <c r="G9048" s="228">
        <v>1239</v>
      </c>
      <c r="H9048" s="228">
        <v>2207</v>
      </c>
      <c r="I9048" s="228">
        <v>2297924.85</v>
      </c>
      <c r="J9048" s="228">
        <v>489748.77</v>
      </c>
      <c r="K9048" s="228">
        <v>431259</v>
      </c>
      <c r="L9048" s="228">
        <v>3611699.61</v>
      </c>
    </row>
    <row r="9049" spans="1:12">
      <c r="A9049" s="228">
        <v>2014</v>
      </c>
      <c r="B9049" s="228" t="s">
        <v>194</v>
      </c>
      <c r="C9049" s="228" t="s">
        <v>65</v>
      </c>
      <c r="D9049" s="228" t="s">
        <v>205</v>
      </c>
      <c r="E9049" s="228">
        <v>30</v>
      </c>
      <c r="F9049" s="228">
        <v>53995</v>
      </c>
      <c r="G9049" s="228">
        <v>1639</v>
      </c>
      <c r="H9049" s="228">
        <v>2606</v>
      </c>
      <c r="I9049" s="228">
        <v>2771504.88</v>
      </c>
      <c r="J9049" s="228">
        <v>746202.42</v>
      </c>
      <c r="K9049" s="228">
        <v>686256</v>
      </c>
      <c r="L9049" s="228">
        <v>4743189.45</v>
      </c>
    </row>
    <row r="9050" spans="1:12">
      <c r="A9050" s="228">
        <v>2014</v>
      </c>
      <c r="B9050" s="228" t="s">
        <v>194</v>
      </c>
      <c r="C9050" s="228" t="s">
        <v>65</v>
      </c>
      <c r="D9050" s="228" t="s">
        <v>205</v>
      </c>
      <c r="E9050" s="228">
        <v>35</v>
      </c>
      <c r="F9050" s="228">
        <v>50867</v>
      </c>
      <c r="G9050" s="228">
        <v>1833</v>
      </c>
      <c r="H9050" s="228">
        <v>3033</v>
      </c>
      <c r="I9050" s="228">
        <v>3300229.69</v>
      </c>
      <c r="J9050" s="228">
        <v>840470.94</v>
      </c>
      <c r="K9050" s="228">
        <v>770073</v>
      </c>
      <c r="L9050" s="228">
        <v>5468730.0300000003</v>
      </c>
    </row>
    <row r="9051" spans="1:12">
      <c r="A9051" s="228">
        <v>2014</v>
      </c>
      <c r="B9051" s="228" t="s">
        <v>194</v>
      </c>
      <c r="C9051" s="228" t="s">
        <v>65</v>
      </c>
      <c r="D9051" s="228" t="s">
        <v>205</v>
      </c>
      <c r="E9051" s="228">
        <v>40</v>
      </c>
      <c r="F9051" s="228">
        <v>53572</v>
      </c>
      <c r="G9051" s="228">
        <v>2148</v>
      </c>
      <c r="H9051" s="228">
        <v>3696</v>
      </c>
      <c r="I9051" s="228">
        <v>4003699.36</v>
      </c>
      <c r="J9051" s="228">
        <v>1094211.1200000001</v>
      </c>
      <c r="K9051" s="228">
        <v>880225</v>
      </c>
      <c r="L9051" s="228">
        <v>6624753.8099999996</v>
      </c>
    </row>
    <row r="9052" spans="1:12">
      <c r="A9052" s="228">
        <v>2014</v>
      </c>
      <c r="B9052" s="228" t="s">
        <v>194</v>
      </c>
      <c r="C9052" s="228" t="s">
        <v>65</v>
      </c>
      <c r="D9052" s="228" t="s">
        <v>205</v>
      </c>
      <c r="E9052" s="228">
        <v>45</v>
      </c>
      <c r="F9052" s="228">
        <v>50747</v>
      </c>
      <c r="G9052" s="228">
        <v>2538</v>
      </c>
      <c r="H9052" s="228">
        <v>4640</v>
      </c>
      <c r="I9052" s="228">
        <v>5272755.17</v>
      </c>
      <c r="J9052" s="228">
        <v>1362927.89</v>
      </c>
      <c r="K9052" s="228">
        <v>1202732</v>
      </c>
      <c r="L9052" s="228">
        <v>8638666.4199999999</v>
      </c>
    </row>
    <row r="9053" spans="1:12">
      <c r="A9053" s="228">
        <v>2014</v>
      </c>
      <c r="B9053" s="228" t="s">
        <v>194</v>
      </c>
      <c r="C9053" s="228" t="s">
        <v>65</v>
      </c>
      <c r="D9053" s="228" t="s">
        <v>205</v>
      </c>
      <c r="E9053" s="228">
        <v>50</v>
      </c>
      <c r="F9053" s="228">
        <v>51613</v>
      </c>
      <c r="G9053" s="228">
        <v>3351</v>
      </c>
      <c r="H9053" s="228">
        <v>5761</v>
      </c>
      <c r="I9053" s="228">
        <v>6893466.79</v>
      </c>
      <c r="J9053" s="228">
        <v>1906809.39</v>
      </c>
      <c r="K9053" s="228">
        <v>1883660.25</v>
      </c>
      <c r="L9053" s="228">
        <v>11563291.289999999</v>
      </c>
    </row>
    <row r="9054" spans="1:12">
      <c r="A9054" s="228">
        <v>2014</v>
      </c>
      <c r="B9054" s="228" t="s">
        <v>194</v>
      </c>
      <c r="C9054" s="228" t="s">
        <v>65</v>
      </c>
      <c r="D9054" s="228" t="s">
        <v>205</v>
      </c>
      <c r="E9054" s="228">
        <v>55</v>
      </c>
      <c r="F9054" s="228">
        <v>47329</v>
      </c>
      <c r="G9054" s="228">
        <v>4032</v>
      </c>
      <c r="H9054" s="228">
        <v>7704</v>
      </c>
      <c r="I9054" s="228">
        <v>9331025.9700000007</v>
      </c>
      <c r="J9054" s="228">
        <v>2435653.0299999998</v>
      </c>
      <c r="K9054" s="228">
        <v>2770410.2</v>
      </c>
      <c r="L9054" s="228">
        <v>15718621.140000001</v>
      </c>
    </row>
    <row r="9055" spans="1:12">
      <c r="A9055" s="228">
        <v>2014</v>
      </c>
      <c r="B9055" s="228" t="s">
        <v>194</v>
      </c>
      <c r="C9055" s="228" t="s">
        <v>65</v>
      </c>
      <c r="D9055" s="228" t="s">
        <v>205</v>
      </c>
      <c r="E9055" s="228">
        <v>60</v>
      </c>
      <c r="F9055" s="228">
        <v>41668</v>
      </c>
      <c r="G9055" s="228">
        <v>4795</v>
      </c>
      <c r="H9055" s="228">
        <v>9790</v>
      </c>
      <c r="I9055" s="228">
        <v>12312305.800000001</v>
      </c>
      <c r="J9055" s="228">
        <v>3135378.54</v>
      </c>
      <c r="K9055" s="228">
        <v>3129040.5</v>
      </c>
      <c r="L9055" s="228">
        <v>19834942.469999999</v>
      </c>
    </row>
    <row r="9056" spans="1:12">
      <c r="A9056" s="228">
        <v>2014</v>
      </c>
      <c r="B9056" s="228" t="s">
        <v>194</v>
      </c>
      <c r="C9056" s="228" t="s">
        <v>65</v>
      </c>
      <c r="D9056" s="228" t="s">
        <v>205</v>
      </c>
      <c r="E9056" s="228">
        <v>65</v>
      </c>
      <c r="F9056" s="228">
        <v>34117</v>
      </c>
      <c r="G9056" s="228">
        <v>5304</v>
      </c>
      <c r="H9056" s="228">
        <v>11101</v>
      </c>
      <c r="I9056" s="228">
        <v>13847000.390000001</v>
      </c>
      <c r="J9056" s="228">
        <v>3502326.89</v>
      </c>
      <c r="K9056" s="228">
        <v>3672091.53</v>
      </c>
      <c r="L9056" s="228">
        <v>22207763.039999999</v>
      </c>
    </row>
    <row r="9057" spans="1:12">
      <c r="A9057" s="228">
        <v>2014</v>
      </c>
      <c r="B9057" s="228" t="s">
        <v>194</v>
      </c>
      <c r="C9057" s="228" t="s">
        <v>65</v>
      </c>
      <c r="D9057" s="228" t="s">
        <v>205</v>
      </c>
      <c r="E9057" s="228">
        <v>70</v>
      </c>
      <c r="F9057" s="228">
        <v>22789</v>
      </c>
      <c r="G9057" s="228">
        <v>4626</v>
      </c>
      <c r="H9057" s="228">
        <v>10867</v>
      </c>
      <c r="I9057" s="228">
        <v>12772343.779999999</v>
      </c>
      <c r="J9057" s="228">
        <v>3065361.01</v>
      </c>
      <c r="K9057" s="228">
        <v>3858748.8</v>
      </c>
      <c r="L9057" s="228">
        <v>20420481.460000001</v>
      </c>
    </row>
    <row r="9058" spans="1:12">
      <c r="A9058" s="228">
        <v>2014</v>
      </c>
      <c r="B9058" s="228" t="s">
        <v>194</v>
      </c>
      <c r="C9058" s="228" t="s">
        <v>65</v>
      </c>
      <c r="D9058" s="228" t="s">
        <v>205</v>
      </c>
      <c r="E9058" s="228">
        <v>75</v>
      </c>
      <c r="F9058" s="228">
        <v>15205</v>
      </c>
      <c r="G9058" s="228">
        <v>3784</v>
      </c>
      <c r="H9058" s="228">
        <v>10567</v>
      </c>
      <c r="I9058" s="228">
        <v>11797824.1</v>
      </c>
      <c r="J9058" s="228">
        <v>2699780.64</v>
      </c>
      <c r="K9058" s="228">
        <v>3062683.3</v>
      </c>
      <c r="L9058" s="228">
        <v>18120911.989999998</v>
      </c>
    </row>
    <row r="9059" spans="1:12">
      <c r="A9059" s="228">
        <v>2014</v>
      </c>
      <c r="B9059" s="228" t="s">
        <v>194</v>
      </c>
      <c r="C9059" s="228" t="s">
        <v>65</v>
      </c>
      <c r="D9059" s="228" t="s">
        <v>205</v>
      </c>
      <c r="E9059" s="228">
        <v>80</v>
      </c>
      <c r="F9059" s="228">
        <v>9586</v>
      </c>
      <c r="G9059" s="228">
        <v>2925</v>
      </c>
      <c r="H9059" s="228">
        <v>9946</v>
      </c>
      <c r="I9059" s="228">
        <v>8901413.5</v>
      </c>
      <c r="J9059" s="228">
        <v>1933940.53</v>
      </c>
      <c r="K9059" s="228">
        <v>1943489.45</v>
      </c>
      <c r="L9059" s="228">
        <v>13216037.189999999</v>
      </c>
    </row>
    <row r="9060" spans="1:12">
      <c r="A9060" s="228">
        <v>2014</v>
      </c>
      <c r="B9060" s="228" t="s">
        <v>194</v>
      </c>
      <c r="C9060" s="228" t="s">
        <v>65</v>
      </c>
      <c r="D9060" s="228" t="s">
        <v>205</v>
      </c>
      <c r="E9060" s="228">
        <v>85</v>
      </c>
      <c r="F9060" s="228">
        <v>5019</v>
      </c>
      <c r="G9060" s="228">
        <v>1630</v>
      </c>
      <c r="H9060" s="228">
        <v>7073</v>
      </c>
      <c r="I9060" s="228">
        <v>5367058.9400000004</v>
      </c>
      <c r="J9060" s="228">
        <v>910257.41</v>
      </c>
      <c r="K9060" s="228">
        <v>665550.75</v>
      </c>
      <c r="L9060" s="228">
        <v>7156179.8200000003</v>
      </c>
    </row>
    <row r="9061" spans="1:12">
      <c r="A9061" s="228">
        <v>2014</v>
      </c>
      <c r="B9061" s="228" t="s">
        <v>194</v>
      </c>
      <c r="C9061" s="228" t="s">
        <v>65</v>
      </c>
      <c r="D9061" s="228" t="s">
        <v>205</v>
      </c>
      <c r="E9061" s="228">
        <v>90</v>
      </c>
      <c r="F9061" s="228">
        <v>1124</v>
      </c>
      <c r="G9061" s="228">
        <v>329</v>
      </c>
      <c r="H9061" s="228">
        <v>2329</v>
      </c>
      <c r="I9061" s="228">
        <v>1466202.17</v>
      </c>
      <c r="J9061" s="228">
        <v>197195.3</v>
      </c>
      <c r="K9061" s="228">
        <v>85517</v>
      </c>
      <c r="L9061" s="228">
        <v>1812769.27</v>
      </c>
    </row>
    <row r="9062" spans="1:12">
      <c r="A9062" s="228">
        <v>2014</v>
      </c>
      <c r="B9062" s="228" t="s">
        <v>194</v>
      </c>
      <c r="C9062" s="228" t="s">
        <v>65</v>
      </c>
      <c r="D9062" s="228" t="s">
        <v>205</v>
      </c>
      <c r="E9062" s="228">
        <v>95</v>
      </c>
      <c r="F9062" s="228">
        <v>183</v>
      </c>
      <c r="G9062" s="228">
        <v>54</v>
      </c>
      <c r="H9062" s="228">
        <v>509</v>
      </c>
      <c r="I9062" s="228">
        <v>293908</v>
      </c>
      <c r="J9062" s="228">
        <v>31065.119999999999</v>
      </c>
      <c r="K9062" s="228">
        <v>21164</v>
      </c>
      <c r="L9062" s="228">
        <v>360413.35</v>
      </c>
    </row>
    <row r="9063" spans="1:12">
      <c r="A9063" s="228">
        <v>2014</v>
      </c>
      <c r="B9063" s="228" t="s">
        <v>194</v>
      </c>
      <c r="C9063" s="228" t="s">
        <v>65</v>
      </c>
      <c r="D9063" s="228" t="s">
        <v>206</v>
      </c>
      <c r="E9063" s="228">
        <v>0</v>
      </c>
      <c r="F9063" s="228">
        <v>42163</v>
      </c>
      <c r="G9063" s="228">
        <v>1142</v>
      </c>
      <c r="H9063" s="228">
        <v>3112</v>
      </c>
      <c r="I9063" s="228">
        <v>2249647.5499999998</v>
      </c>
      <c r="J9063" s="228">
        <v>398172.14</v>
      </c>
      <c r="K9063" s="228">
        <v>39268</v>
      </c>
      <c r="L9063" s="228">
        <v>2896364.05</v>
      </c>
    </row>
    <row r="9064" spans="1:12">
      <c r="A9064" s="228">
        <v>2014</v>
      </c>
      <c r="B9064" s="228" t="s">
        <v>194</v>
      </c>
      <c r="C9064" s="228" t="s">
        <v>65</v>
      </c>
      <c r="D9064" s="228" t="s">
        <v>206</v>
      </c>
      <c r="E9064" s="228">
        <v>5</v>
      </c>
      <c r="F9064" s="228">
        <v>44425</v>
      </c>
      <c r="G9064" s="228">
        <v>675</v>
      </c>
      <c r="H9064" s="228">
        <v>915</v>
      </c>
      <c r="I9064" s="228">
        <v>921447.05</v>
      </c>
      <c r="J9064" s="228">
        <v>226541.33</v>
      </c>
      <c r="K9064" s="228">
        <v>83099</v>
      </c>
      <c r="L9064" s="228">
        <v>1350586.1</v>
      </c>
    </row>
    <row r="9065" spans="1:12">
      <c r="A9065" s="228">
        <v>2014</v>
      </c>
      <c r="B9065" s="228" t="s">
        <v>194</v>
      </c>
      <c r="C9065" s="228" t="s">
        <v>65</v>
      </c>
      <c r="D9065" s="228" t="s">
        <v>206</v>
      </c>
      <c r="E9065" s="228">
        <v>10</v>
      </c>
      <c r="F9065" s="228">
        <v>41150</v>
      </c>
      <c r="G9065" s="228">
        <v>487</v>
      </c>
      <c r="H9065" s="228">
        <v>724</v>
      </c>
      <c r="I9065" s="228">
        <v>693101.75</v>
      </c>
      <c r="J9065" s="228">
        <v>163135.39000000001</v>
      </c>
      <c r="K9065" s="228">
        <v>79363</v>
      </c>
      <c r="L9065" s="228">
        <v>1024406.7</v>
      </c>
    </row>
    <row r="9066" spans="1:12">
      <c r="A9066" s="228">
        <v>2014</v>
      </c>
      <c r="B9066" s="228" t="s">
        <v>194</v>
      </c>
      <c r="C9066" s="228" t="s">
        <v>65</v>
      </c>
      <c r="D9066" s="228" t="s">
        <v>206</v>
      </c>
      <c r="E9066" s="228">
        <v>15</v>
      </c>
      <c r="F9066" s="228">
        <v>42081</v>
      </c>
      <c r="G9066" s="228">
        <v>1614</v>
      </c>
      <c r="H9066" s="228">
        <v>3258</v>
      </c>
      <c r="I9066" s="228">
        <v>3144438.45</v>
      </c>
      <c r="J9066" s="228">
        <v>536442.72</v>
      </c>
      <c r="K9066" s="228">
        <v>322049</v>
      </c>
      <c r="L9066" s="228">
        <v>4335526.03</v>
      </c>
    </row>
    <row r="9067" spans="1:12">
      <c r="A9067" s="228">
        <v>2014</v>
      </c>
      <c r="B9067" s="228" t="s">
        <v>194</v>
      </c>
      <c r="C9067" s="228" t="s">
        <v>65</v>
      </c>
      <c r="D9067" s="228" t="s">
        <v>206</v>
      </c>
      <c r="E9067" s="228">
        <v>20</v>
      </c>
      <c r="F9067" s="228">
        <v>38719</v>
      </c>
      <c r="G9067" s="228">
        <v>1785</v>
      </c>
      <c r="H9067" s="228">
        <v>3678</v>
      </c>
      <c r="I9067" s="228">
        <v>3746085.7</v>
      </c>
      <c r="J9067" s="228">
        <v>770395.59</v>
      </c>
      <c r="K9067" s="228">
        <v>487118</v>
      </c>
      <c r="L9067" s="228">
        <v>5530331.9199999999</v>
      </c>
    </row>
    <row r="9068" spans="1:12">
      <c r="A9068" s="228">
        <v>2014</v>
      </c>
      <c r="B9068" s="228" t="s">
        <v>194</v>
      </c>
      <c r="C9068" s="228" t="s">
        <v>65</v>
      </c>
      <c r="D9068" s="228" t="s">
        <v>206</v>
      </c>
      <c r="E9068" s="228">
        <v>25</v>
      </c>
      <c r="F9068" s="228">
        <v>45685</v>
      </c>
      <c r="G9068" s="228">
        <v>2821</v>
      </c>
      <c r="H9068" s="228">
        <v>7513</v>
      </c>
      <c r="I9068" s="228">
        <v>8176403.3799999999</v>
      </c>
      <c r="J9068" s="228">
        <v>1992873.15</v>
      </c>
      <c r="K9068" s="228">
        <v>631433</v>
      </c>
      <c r="L9068" s="228">
        <v>11789869.890000001</v>
      </c>
    </row>
    <row r="9069" spans="1:12">
      <c r="A9069" s="228">
        <v>2014</v>
      </c>
      <c r="B9069" s="228" t="s">
        <v>194</v>
      </c>
      <c r="C9069" s="228" t="s">
        <v>65</v>
      </c>
      <c r="D9069" s="228" t="s">
        <v>206</v>
      </c>
      <c r="E9069" s="228">
        <v>30</v>
      </c>
      <c r="F9069" s="228">
        <v>55839</v>
      </c>
      <c r="G9069" s="228">
        <v>4458</v>
      </c>
      <c r="H9069" s="228">
        <v>11820</v>
      </c>
      <c r="I9069" s="228">
        <v>13838950.369999999</v>
      </c>
      <c r="J9069" s="228">
        <v>3465707.38</v>
      </c>
      <c r="K9069" s="228">
        <v>877956</v>
      </c>
      <c r="L9069" s="228">
        <v>19722013.690000001</v>
      </c>
    </row>
    <row r="9070" spans="1:12">
      <c r="A9070" s="228">
        <v>2014</v>
      </c>
      <c r="B9070" s="228" t="s">
        <v>194</v>
      </c>
      <c r="C9070" s="228" t="s">
        <v>65</v>
      </c>
      <c r="D9070" s="228" t="s">
        <v>206</v>
      </c>
      <c r="E9070" s="228">
        <v>35</v>
      </c>
      <c r="F9070" s="228">
        <v>51793</v>
      </c>
      <c r="G9070" s="228">
        <v>4051</v>
      </c>
      <c r="H9070" s="228">
        <v>9504</v>
      </c>
      <c r="I9070" s="228">
        <v>10863436.380000001</v>
      </c>
      <c r="J9070" s="228">
        <v>2578647.89</v>
      </c>
      <c r="K9070" s="228">
        <v>1158623</v>
      </c>
      <c r="L9070" s="228">
        <v>16049173.6</v>
      </c>
    </row>
    <row r="9071" spans="1:12">
      <c r="A9071" s="228">
        <v>2014</v>
      </c>
      <c r="B9071" s="228" t="s">
        <v>194</v>
      </c>
      <c r="C9071" s="228" t="s">
        <v>65</v>
      </c>
      <c r="D9071" s="228" t="s">
        <v>206</v>
      </c>
      <c r="E9071" s="228">
        <v>40</v>
      </c>
      <c r="F9071" s="228">
        <v>54338</v>
      </c>
      <c r="G9071" s="228">
        <v>3782</v>
      </c>
      <c r="H9071" s="228">
        <v>8106</v>
      </c>
      <c r="I9071" s="228">
        <v>8793291.4600000009</v>
      </c>
      <c r="J9071" s="228">
        <v>2002835.09</v>
      </c>
      <c r="K9071" s="228">
        <v>1317448</v>
      </c>
      <c r="L9071" s="228">
        <v>13498101.17</v>
      </c>
    </row>
    <row r="9072" spans="1:12">
      <c r="A9072" s="228">
        <v>2014</v>
      </c>
      <c r="B9072" s="228" t="s">
        <v>194</v>
      </c>
      <c r="C9072" s="228" t="s">
        <v>65</v>
      </c>
      <c r="D9072" s="228" t="s">
        <v>206</v>
      </c>
      <c r="E9072" s="228">
        <v>45</v>
      </c>
      <c r="F9072" s="228">
        <v>51772</v>
      </c>
      <c r="G9072" s="228">
        <v>3789</v>
      </c>
      <c r="H9072" s="228">
        <v>7717</v>
      </c>
      <c r="I9072" s="228">
        <v>8433892.3599999994</v>
      </c>
      <c r="J9072" s="228">
        <v>1954855.36</v>
      </c>
      <c r="K9072" s="228">
        <v>1620313</v>
      </c>
      <c r="L9072" s="228">
        <v>13388558.529999999</v>
      </c>
    </row>
    <row r="9073" spans="1:12">
      <c r="A9073" s="228">
        <v>2014</v>
      </c>
      <c r="B9073" s="228" t="s">
        <v>194</v>
      </c>
      <c r="C9073" s="228" t="s">
        <v>65</v>
      </c>
      <c r="D9073" s="228" t="s">
        <v>206</v>
      </c>
      <c r="E9073" s="228">
        <v>50</v>
      </c>
      <c r="F9073" s="228">
        <v>52396</v>
      </c>
      <c r="G9073" s="228">
        <v>4503</v>
      </c>
      <c r="H9073" s="228">
        <v>8778</v>
      </c>
      <c r="I9073" s="228">
        <v>9719623.1999999993</v>
      </c>
      <c r="J9073" s="228">
        <v>2371843.9900000002</v>
      </c>
      <c r="K9073" s="228">
        <v>1979026.3</v>
      </c>
      <c r="L9073" s="228">
        <v>15434345.109999999</v>
      </c>
    </row>
    <row r="9074" spans="1:12">
      <c r="A9074" s="228">
        <v>2014</v>
      </c>
      <c r="B9074" s="228" t="s">
        <v>194</v>
      </c>
      <c r="C9074" s="228" t="s">
        <v>65</v>
      </c>
      <c r="D9074" s="228" t="s">
        <v>206</v>
      </c>
      <c r="E9074" s="228">
        <v>55</v>
      </c>
      <c r="F9074" s="228">
        <v>49053</v>
      </c>
      <c r="G9074" s="228">
        <v>4899</v>
      </c>
      <c r="H9074" s="228">
        <v>9535</v>
      </c>
      <c r="I9074" s="228">
        <v>10727376.43</v>
      </c>
      <c r="J9074" s="228">
        <v>2613543.12</v>
      </c>
      <c r="K9074" s="228">
        <v>2482635.0499999998</v>
      </c>
      <c r="L9074" s="228">
        <v>17174517.100000001</v>
      </c>
    </row>
    <row r="9075" spans="1:12">
      <c r="A9075" s="228">
        <v>2014</v>
      </c>
      <c r="B9075" s="228" t="s">
        <v>194</v>
      </c>
      <c r="C9075" s="228" t="s">
        <v>65</v>
      </c>
      <c r="D9075" s="228" t="s">
        <v>206</v>
      </c>
      <c r="E9075" s="228">
        <v>60</v>
      </c>
      <c r="F9075" s="228">
        <v>42712</v>
      </c>
      <c r="G9075" s="228">
        <v>5171</v>
      </c>
      <c r="H9075" s="228">
        <v>10885</v>
      </c>
      <c r="I9075" s="228">
        <v>12050026.4</v>
      </c>
      <c r="J9075" s="228">
        <v>3007052.92</v>
      </c>
      <c r="K9075" s="228">
        <v>2988971.9</v>
      </c>
      <c r="L9075" s="228">
        <v>19318006.859999999</v>
      </c>
    </row>
    <row r="9076" spans="1:12">
      <c r="A9076" s="228">
        <v>2014</v>
      </c>
      <c r="B9076" s="228" t="s">
        <v>194</v>
      </c>
      <c r="C9076" s="228" t="s">
        <v>65</v>
      </c>
      <c r="D9076" s="228" t="s">
        <v>206</v>
      </c>
      <c r="E9076" s="228">
        <v>65</v>
      </c>
      <c r="F9076" s="228">
        <v>34962</v>
      </c>
      <c r="G9076" s="228">
        <v>4977</v>
      </c>
      <c r="H9076" s="228">
        <v>10601</v>
      </c>
      <c r="I9076" s="228">
        <v>12409580.880000001</v>
      </c>
      <c r="J9076" s="228">
        <v>3083441.02</v>
      </c>
      <c r="K9076" s="228">
        <v>3436991.05</v>
      </c>
      <c r="L9076" s="228">
        <v>19983101.809999999</v>
      </c>
    </row>
    <row r="9077" spans="1:12">
      <c r="A9077" s="228">
        <v>2014</v>
      </c>
      <c r="B9077" s="228" t="s">
        <v>194</v>
      </c>
      <c r="C9077" s="228" t="s">
        <v>65</v>
      </c>
      <c r="D9077" s="228" t="s">
        <v>206</v>
      </c>
      <c r="E9077" s="228">
        <v>70</v>
      </c>
      <c r="F9077" s="228">
        <v>23228</v>
      </c>
      <c r="G9077" s="228">
        <v>3946</v>
      </c>
      <c r="H9077" s="228">
        <v>9758</v>
      </c>
      <c r="I9077" s="228">
        <v>11092942.609999999</v>
      </c>
      <c r="J9077" s="228">
        <v>2733751.49</v>
      </c>
      <c r="K9077" s="228">
        <v>3355299</v>
      </c>
      <c r="L9077" s="228">
        <v>17872916.949999999</v>
      </c>
    </row>
    <row r="9078" spans="1:12">
      <c r="A9078" s="228">
        <v>2014</v>
      </c>
      <c r="B9078" s="228" t="s">
        <v>194</v>
      </c>
      <c r="C9078" s="228" t="s">
        <v>65</v>
      </c>
      <c r="D9078" s="228" t="s">
        <v>206</v>
      </c>
      <c r="E9078" s="228">
        <v>75</v>
      </c>
      <c r="F9078" s="228">
        <v>16658</v>
      </c>
      <c r="G9078" s="228">
        <v>3500</v>
      </c>
      <c r="H9078" s="228">
        <v>10950</v>
      </c>
      <c r="I9078" s="228">
        <v>10435840.880000001</v>
      </c>
      <c r="J9078" s="228">
        <v>2445048.75</v>
      </c>
      <c r="K9078" s="228">
        <v>2426944.65</v>
      </c>
      <c r="L9078" s="228">
        <v>15778608.289999999</v>
      </c>
    </row>
    <row r="9079" spans="1:12">
      <c r="A9079" s="228">
        <v>2014</v>
      </c>
      <c r="B9079" s="228" t="s">
        <v>194</v>
      </c>
      <c r="C9079" s="228" t="s">
        <v>65</v>
      </c>
      <c r="D9079" s="228" t="s">
        <v>206</v>
      </c>
      <c r="E9079" s="228">
        <v>80</v>
      </c>
      <c r="F9079" s="228">
        <v>11625</v>
      </c>
      <c r="G9079" s="228">
        <v>2554</v>
      </c>
      <c r="H9079" s="228">
        <v>11502</v>
      </c>
      <c r="I9079" s="228">
        <v>8962493.3300000001</v>
      </c>
      <c r="J9079" s="228">
        <v>1739498.38</v>
      </c>
      <c r="K9079" s="228">
        <v>1818420.3</v>
      </c>
      <c r="L9079" s="228">
        <v>12887926.619999999</v>
      </c>
    </row>
    <row r="9080" spans="1:12">
      <c r="A9080" s="228">
        <v>2014</v>
      </c>
      <c r="B9080" s="228" t="s">
        <v>194</v>
      </c>
      <c r="C9080" s="228" t="s">
        <v>65</v>
      </c>
      <c r="D9080" s="228" t="s">
        <v>206</v>
      </c>
      <c r="E9080" s="228">
        <v>85</v>
      </c>
      <c r="F9080" s="228">
        <v>6999</v>
      </c>
      <c r="G9080" s="228">
        <v>1599</v>
      </c>
      <c r="H9080" s="228">
        <v>10249</v>
      </c>
      <c r="I9080" s="228">
        <v>6612854.4400000004</v>
      </c>
      <c r="J9080" s="228">
        <v>987206.57</v>
      </c>
      <c r="K9080" s="228">
        <v>823657.5</v>
      </c>
      <c r="L9080" s="228">
        <v>8637130.7300000004</v>
      </c>
    </row>
    <row r="9081" spans="1:12">
      <c r="A9081" s="228">
        <v>2014</v>
      </c>
      <c r="B9081" s="228" t="s">
        <v>194</v>
      </c>
      <c r="C9081" s="228" t="s">
        <v>65</v>
      </c>
      <c r="D9081" s="228" t="s">
        <v>206</v>
      </c>
      <c r="E9081" s="228">
        <v>90</v>
      </c>
      <c r="F9081" s="228">
        <v>2901</v>
      </c>
      <c r="G9081" s="228">
        <v>651</v>
      </c>
      <c r="H9081" s="228">
        <v>5359</v>
      </c>
      <c r="I9081" s="228">
        <v>3112000.1</v>
      </c>
      <c r="J9081" s="228">
        <v>345153.26</v>
      </c>
      <c r="K9081" s="228">
        <v>253833.5</v>
      </c>
      <c r="L9081" s="228">
        <v>3813959.05</v>
      </c>
    </row>
    <row r="9082" spans="1:12">
      <c r="A9082" s="228">
        <v>2014</v>
      </c>
      <c r="B9082" s="228" t="s">
        <v>194</v>
      </c>
      <c r="C9082" s="228" t="s">
        <v>65</v>
      </c>
      <c r="D9082" s="228" t="s">
        <v>206</v>
      </c>
      <c r="E9082" s="228">
        <v>95</v>
      </c>
      <c r="F9082" s="228">
        <v>669</v>
      </c>
      <c r="G9082" s="228">
        <v>138</v>
      </c>
      <c r="H9082" s="228">
        <v>1559</v>
      </c>
      <c r="I9082" s="228">
        <v>792623.5</v>
      </c>
      <c r="J9082" s="228">
        <v>65954.33</v>
      </c>
      <c r="K9082" s="228">
        <v>71316</v>
      </c>
      <c r="L9082" s="228">
        <v>953227.41</v>
      </c>
    </row>
    <row r="9083" spans="1:12">
      <c r="A9083" s="228">
        <v>2014</v>
      </c>
      <c r="B9083" s="228" t="s">
        <v>194</v>
      </c>
      <c r="C9083" s="228" t="s">
        <v>66</v>
      </c>
      <c r="D9083" s="228" t="s">
        <v>205</v>
      </c>
      <c r="E9083" s="228">
        <v>0</v>
      </c>
      <c r="F9083" s="228">
        <v>5280</v>
      </c>
      <c r="G9083" s="228">
        <v>172</v>
      </c>
      <c r="H9083" s="228">
        <v>743</v>
      </c>
      <c r="I9083" s="228">
        <v>428626.82</v>
      </c>
      <c r="J9083" s="228">
        <v>55400.12</v>
      </c>
      <c r="K9083" s="228">
        <v>1230</v>
      </c>
      <c r="L9083" s="228">
        <v>509232.97</v>
      </c>
    </row>
    <row r="9084" spans="1:12">
      <c r="A9084" s="228">
        <v>2014</v>
      </c>
      <c r="B9084" s="228" t="s">
        <v>194</v>
      </c>
      <c r="C9084" s="228" t="s">
        <v>66</v>
      </c>
      <c r="D9084" s="228" t="s">
        <v>205</v>
      </c>
      <c r="E9084" s="228">
        <v>5</v>
      </c>
      <c r="F9084" s="228">
        <v>6296</v>
      </c>
      <c r="G9084" s="228">
        <v>104</v>
      </c>
      <c r="H9084" s="228">
        <v>118</v>
      </c>
      <c r="I9084" s="228">
        <v>112979.56</v>
      </c>
      <c r="J9084" s="228">
        <v>32818.81</v>
      </c>
      <c r="K9084" s="228">
        <v>1285</v>
      </c>
      <c r="L9084" s="228">
        <v>164503.64000000001</v>
      </c>
    </row>
    <row r="9085" spans="1:12">
      <c r="A9085" s="228">
        <v>2014</v>
      </c>
      <c r="B9085" s="228" t="s">
        <v>194</v>
      </c>
      <c r="C9085" s="228" t="s">
        <v>66</v>
      </c>
      <c r="D9085" s="228" t="s">
        <v>205</v>
      </c>
      <c r="E9085" s="228">
        <v>10</v>
      </c>
      <c r="F9085" s="228">
        <v>6399</v>
      </c>
      <c r="G9085" s="228">
        <v>94</v>
      </c>
      <c r="H9085" s="228">
        <v>124</v>
      </c>
      <c r="I9085" s="228">
        <v>114698.17</v>
      </c>
      <c r="J9085" s="228">
        <v>35538.42</v>
      </c>
      <c r="K9085" s="228">
        <v>21782</v>
      </c>
      <c r="L9085" s="228">
        <v>186598.73</v>
      </c>
    </row>
    <row r="9086" spans="1:12">
      <c r="A9086" s="228">
        <v>2014</v>
      </c>
      <c r="B9086" s="228" t="s">
        <v>194</v>
      </c>
      <c r="C9086" s="228" t="s">
        <v>66</v>
      </c>
      <c r="D9086" s="228" t="s">
        <v>205</v>
      </c>
      <c r="E9086" s="228">
        <v>15</v>
      </c>
      <c r="F9086" s="228">
        <v>7025</v>
      </c>
      <c r="G9086" s="228">
        <v>168</v>
      </c>
      <c r="H9086" s="228">
        <v>357</v>
      </c>
      <c r="I9086" s="228">
        <v>303729.82</v>
      </c>
      <c r="J9086" s="228">
        <v>79683.360000000001</v>
      </c>
      <c r="K9086" s="228">
        <v>36711</v>
      </c>
      <c r="L9086" s="228">
        <v>455059.7</v>
      </c>
    </row>
    <row r="9087" spans="1:12">
      <c r="A9087" s="228">
        <v>2014</v>
      </c>
      <c r="B9087" s="228" t="s">
        <v>194</v>
      </c>
      <c r="C9087" s="228" t="s">
        <v>66</v>
      </c>
      <c r="D9087" s="228" t="s">
        <v>205</v>
      </c>
      <c r="E9087" s="228">
        <v>20</v>
      </c>
      <c r="F9087" s="228">
        <v>6118</v>
      </c>
      <c r="G9087" s="228">
        <v>225</v>
      </c>
      <c r="H9087" s="228">
        <v>441</v>
      </c>
      <c r="I9087" s="228">
        <v>424367.13</v>
      </c>
      <c r="J9087" s="228">
        <v>102867.98</v>
      </c>
      <c r="K9087" s="228">
        <v>31114</v>
      </c>
      <c r="L9087" s="228">
        <v>603420.56000000006</v>
      </c>
    </row>
    <row r="9088" spans="1:12">
      <c r="A9088" s="228">
        <v>2014</v>
      </c>
      <c r="B9088" s="228" t="s">
        <v>194</v>
      </c>
      <c r="C9088" s="228" t="s">
        <v>66</v>
      </c>
      <c r="D9088" s="228" t="s">
        <v>205</v>
      </c>
      <c r="E9088" s="228">
        <v>25</v>
      </c>
      <c r="F9088" s="228">
        <v>4113</v>
      </c>
      <c r="G9088" s="228">
        <v>155</v>
      </c>
      <c r="H9088" s="228">
        <v>340</v>
      </c>
      <c r="I9088" s="228">
        <v>309254.52</v>
      </c>
      <c r="J9088" s="228">
        <v>70964.789999999994</v>
      </c>
      <c r="K9088" s="228">
        <v>106359</v>
      </c>
      <c r="L9088" s="228">
        <v>562739.65</v>
      </c>
    </row>
    <row r="9089" spans="1:12">
      <c r="A9089" s="228">
        <v>2014</v>
      </c>
      <c r="B9089" s="228" t="s">
        <v>194</v>
      </c>
      <c r="C9089" s="228" t="s">
        <v>66</v>
      </c>
      <c r="D9089" s="228" t="s">
        <v>205</v>
      </c>
      <c r="E9089" s="228">
        <v>30</v>
      </c>
      <c r="F9089" s="228">
        <v>5451</v>
      </c>
      <c r="G9089" s="228">
        <v>223</v>
      </c>
      <c r="H9089" s="228">
        <v>417</v>
      </c>
      <c r="I9089" s="228">
        <v>359677.74</v>
      </c>
      <c r="J9089" s="228">
        <v>90027.17</v>
      </c>
      <c r="K9089" s="228">
        <v>37023</v>
      </c>
      <c r="L9089" s="228">
        <v>566063.06999999995</v>
      </c>
    </row>
    <row r="9090" spans="1:12">
      <c r="A9090" s="228">
        <v>2014</v>
      </c>
      <c r="B9090" s="228" t="s">
        <v>194</v>
      </c>
      <c r="C9090" s="228" t="s">
        <v>66</v>
      </c>
      <c r="D9090" s="228" t="s">
        <v>205</v>
      </c>
      <c r="E9090" s="228">
        <v>35</v>
      </c>
      <c r="F9090" s="228">
        <v>5623</v>
      </c>
      <c r="G9090" s="228">
        <v>318</v>
      </c>
      <c r="H9090" s="228">
        <v>703</v>
      </c>
      <c r="I9090" s="228">
        <v>466186.29</v>
      </c>
      <c r="J9090" s="228">
        <v>118916.6</v>
      </c>
      <c r="K9090" s="228">
        <v>91000</v>
      </c>
      <c r="L9090" s="228">
        <v>780109.04</v>
      </c>
    </row>
    <row r="9091" spans="1:12">
      <c r="A9091" s="228">
        <v>2014</v>
      </c>
      <c r="B9091" s="228" t="s">
        <v>194</v>
      </c>
      <c r="C9091" s="228" t="s">
        <v>66</v>
      </c>
      <c r="D9091" s="228" t="s">
        <v>205</v>
      </c>
      <c r="E9091" s="228">
        <v>40</v>
      </c>
      <c r="F9091" s="228">
        <v>6773</v>
      </c>
      <c r="G9091" s="228">
        <v>312</v>
      </c>
      <c r="H9091" s="228">
        <v>547</v>
      </c>
      <c r="I9091" s="228">
        <v>514772.74</v>
      </c>
      <c r="J9091" s="228">
        <v>184933.83</v>
      </c>
      <c r="K9091" s="228">
        <v>80501</v>
      </c>
      <c r="L9091" s="228">
        <v>885834.38</v>
      </c>
    </row>
    <row r="9092" spans="1:12">
      <c r="A9092" s="228">
        <v>2014</v>
      </c>
      <c r="B9092" s="228" t="s">
        <v>194</v>
      </c>
      <c r="C9092" s="228" t="s">
        <v>66</v>
      </c>
      <c r="D9092" s="228" t="s">
        <v>205</v>
      </c>
      <c r="E9092" s="228">
        <v>45</v>
      </c>
      <c r="F9092" s="228">
        <v>7228</v>
      </c>
      <c r="G9092" s="228">
        <v>432</v>
      </c>
      <c r="H9092" s="228">
        <v>744</v>
      </c>
      <c r="I9092" s="228">
        <v>713793.82</v>
      </c>
      <c r="J9092" s="228">
        <v>224961.09</v>
      </c>
      <c r="K9092" s="228">
        <v>250666.25</v>
      </c>
      <c r="L9092" s="228">
        <v>1340002.74</v>
      </c>
    </row>
    <row r="9093" spans="1:12">
      <c r="A9093" s="228">
        <v>2014</v>
      </c>
      <c r="B9093" s="228" t="s">
        <v>194</v>
      </c>
      <c r="C9093" s="228" t="s">
        <v>66</v>
      </c>
      <c r="D9093" s="228" t="s">
        <v>205</v>
      </c>
      <c r="E9093" s="228">
        <v>50</v>
      </c>
      <c r="F9093" s="228">
        <v>8877</v>
      </c>
      <c r="G9093" s="228">
        <v>767</v>
      </c>
      <c r="H9093" s="228">
        <v>1535</v>
      </c>
      <c r="I9093" s="228">
        <v>1520951.67</v>
      </c>
      <c r="J9093" s="228">
        <v>373089</v>
      </c>
      <c r="K9093" s="228">
        <v>613418.37</v>
      </c>
      <c r="L9093" s="228">
        <v>2796405.23</v>
      </c>
    </row>
    <row r="9094" spans="1:12">
      <c r="A9094" s="228">
        <v>2014</v>
      </c>
      <c r="B9094" s="228" t="s">
        <v>194</v>
      </c>
      <c r="C9094" s="228" t="s">
        <v>66</v>
      </c>
      <c r="D9094" s="228" t="s">
        <v>205</v>
      </c>
      <c r="E9094" s="228">
        <v>55</v>
      </c>
      <c r="F9094" s="228">
        <v>9687</v>
      </c>
      <c r="G9094" s="228">
        <v>1025</v>
      </c>
      <c r="H9094" s="228">
        <v>2178</v>
      </c>
      <c r="I9094" s="228">
        <v>2077035.48</v>
      </c>
      <c r="J9094" s="228">
        <v>549950.68999999994</v>
      </c>
      <c r="K9094" s="228">
        <v>623179.5</v>
      </c>
      <c r="L9094" s="228">
        <v>3499997.87</v>
      </c>
    </row>
    <row r="9095" spans="1:12">
      <c r="A9095" s="228">
        <v>2014</v>
      </c>
      <c r="B9095" s="228" t="s">
        <v>194</v>
      </c>
      <c r="C9095" s="228" t="s">
        <v>66</v>
      </c>
      <c r="D9095" s="228" t="s">
        <v>205</v>
      </c>
      <c r="E9095" s="228">
        <v>60</v>
      </c>
      <c r="F9095" s="228">
        <v>9446</v>
      </c>
      <c r="G9095" s="228">
        <v>1277</v>
      </c>
      <c r="H9095" s="228">
        <v>2973</v>
      </c>
      <c r="I9095" s="228">
        <v>2905402.22</v>
      </c>
      <c r="J9095" s="228">
        <v>682365.42</v>
      </c>
      <c r="K9095" s="228">
        <v>983927.15</v>
      </c>
      <c r="L9095" s="228">
        <v>4878558.38</v>
      </c>
    </row>
    <row r="9096" spans="1:12">
      <c r="A9096" s="228">
        <v>2014</v>
      </c>
      <c r="B9096" s="228" t="s">
        <v>194</v>
      </c>
      <c r="C9096" s="228" t="s">
        <v>66</v>
      </c>
      <c r="D9096" s="228" t="s">
        <v>205</v>
      </c>
      <c r="E9096" s="228">
        <v>65</v>
      </c>
      <c r="F9096" s="228">
        <v>8357</v>
      </c>
      <c r="G9096" s="228">
        <v>1353</v>
      </c>
      <c r="H9096" s="228">
        <v>3064</v>
      </c>
      <c r="I9096" s="228">
        <v>3178224.78</v>
      </c>
      <c r="J9096" s="228">
        <v>813312.47</v>
      </c>
      <c r="K9096" s="228">
        <v>1309087.52</v>
      </c>
      <c r="L9096" s="228">
        <v>5612555.0599999996</v>
      </c>
    </row>
    <row r="9097" spans="1:12">
      <c r="A9097" s="228">
        <v>2014</v>
      </c>
      <c r="B9097" s="228" t="s">
        <v>194</v>
      </c>
      <c r="C9097" s="228" t="s">
        <v>66</v>
      </c>
      <c r="D9097" s="228" t="s">
        <v>205</v>
      </c>
      <c r="E9097" s="228">
        <v>70</v>
      </c>
      <c r="F9097" s="228">
        <v>5953</v>
      </c>
      <c r="G9097" s="228">
        <v>1183</v>
      </c>
      <c r="H9097" s="228">
        <v>2973</v>
      </c>
      <c r="I9097" s="228">
        <v>2763786.28</v>
      </c>
      <c r="J9097" s="228">
        <v>690868.04</v>
      </c>
      <c r="K9097" s="228">
        <v>666681.44999999995</v>
      </c>
      <c r="L9097" s="228">
        <v>4314262.49</v>
      </c>
    </row>
    <row r="9098" spans="1:12">
      <c r="A9098" s="228">
        <v>2014</v>
      </c>
      <c r="B9098" s="228" t="s">
        <v>194</v>
      </c>
      <c r="C9098" s="228" t="s">
        <v>66</v>
      </c>
      <c r="D9098" s="228" t="s">
        <v>205</v>
      </c>
      <c r="E9098" s="228">
        <v>75</v>
      </c>
      <c r="F9098" s="228">
        <v>3961</v>
      </c>
      <c r="G9098" s="228">
        <v>1171</v>
      </c>
      <c r="H9098" s="228">
        <v>3482</v>
      </c>
      <c r="I9098" s="228">
        <v>2933709.24</v>
      </c>
      <c r="J9098" s="228">
        <v>667671.47</v>
      </c>
      <c r="K9098" s="228">
        <v>867303.88</v>
      </c>
      <c r="L9098" s="228">
        <v>4647618.12</v>
      </c>
    </row>
    <row r="9099" spans="1:12">
      <c r="A9099" s="228">
        <v>2014</v>
      </c>
      <c r="B9099" s="228" t="s">
        <v>194</v>
      </c>
      <c r="C9099" s="228" t="s">
        <v>66</v>
      </c>
      <c r="D9099" s="228" t="s">
        <v>205</v>
      </c>
      <c r="E9099" s="228">
        <v>80</v>
      </c>
      <c r="F9099" s="228">
        <v>2756</v>
      </c>
      <c r="G9099" s="228">
        <v>992</v>
      </c>
      <c r="H9099" s="228">
        <v>3331</v>
      </c>
      <c r="I9099" s="228">
        <v>2298917.2400000002</v>
      </c>
      <c r="J9099" s="228">
        <v>455351.69</v>
      </c>
      <c r="K9099" s="228">
        <v>448973</v>
      </c>
      <c r="L9099" s="228">
        <v>3333834.62</v>
      </c>
    </row>
    <row r="9100" spans="1:12">
      <c r="A9100" s="228">
        <v>2014</v>
      </c>
      <c r="B9100" s="228" t="s">
        <v>194</v>
      </c>
      <c r="C9100" s="228" t="s">
        <v>66</v>
      </c>
      <c r="D9100" s="228" t="s">
        <v>205</v>
      </c>
      <c r="E9100" s="228">
        <v>85</v>
      </c>
      <c r="F9100" s="228">
        <v>1324</v>
      </c>
      <c r="G9100" s="228">
        <v>480</v>
      </c>
      <c r="H9100" s="228">
        <v>1753</v>
      </c>
      <c r="I9100" s="228">
        <v>1106720.1499999999</v>
      </c>
      <c r="J9100" s="228">
        <v>205964.11</v>
      </c>
      <c r="K9100" s="228">
        <v>166739.20000000001</v>
      </c>
      <c r="L9100" s="228">
        <v>1540654.77</v>
      </c>
    </row>
    <row r="9101" spans="1:12">
      <c r="A9101" s="228">
        <v>2014</v>
      </c>
      <c r="B9101" s="228" t="s">
        <v>194</v>
      </c>
      <c r="C9101" s="228" t="s">
        <v>66</v>
      </c>
      <c r="D9101" s="228" t="s">
        <v>205</v>
      </c>
      <c r="E9101" s="228">
        <v>90</v>
      </c>
      <c r="F9101" s="228">
        <v>248</v>
      </c>
      <c r="G9101" s="228">
        <v>72</v>
      </c>
      <c r="H9101" s="228">
        <v>463</v>
      </c>
      <c r="I9101" s="228">
        <v>275950.23</v>
      </c>
      <c r="J9101" s="228">
        <v>26613.19</v>
      </c>
      <c r="K9101" s="228">
        <v>48390</v>
      </c>
      <c r="L9101" s="228">
        <v>355629.5</v>
      </c>
    </row>
    <row r="9102" spans="1:12">
      <c r="A9102" s="228">
        <v>2014</v>
      </c>
      <c r="B9102" s="228" t="s">
        <v>194</v>
      </c>
      <c r="C9102" s="228" t="s">
        <v>66</v>
      </c>
      <c r="D9102" s="228" t="s">
        <v>205</v>
      </c>
      <c r="E9102" s="228">
        <v>95</v>
      </c>
      <c r="F9102" s="228">
        <v>30</v>
      </c>
      <c r="G9102" s="228">
        <v>3</v>
      </c>
      <c r="H9102" s="228">
        <v>42</v>
      </c>
      <c r="I9102" s="228">
        <v>16019.55</v>
      </c>
      <c r="J9102" s="228">
        <v>2449.1</v>
      </c>
      <c r="K9102" s="228">
        <v>0</v>
      </c>
      <c r="L9102" s="228">
        <v>19738.650000000001</v>
      </c>
    </row>
    <row r="9103" spans="1:12">
      <c r="A9103" s="228">
        <v>2014</v>
      </c>
      <c r="B9103" s="228" t="s">
        <v>194</v>
      </c>
      <c r="C9103" s="228" t="s">
        <v>66</v>
      </c>
      <c r="D9103" s="228" t="s">
        <v>206</v>
      </c>
      <c r="E9103" s="228">
        <v>0</v>
      </c>
      <c r="F9103" s="228">
        <v>4998</v>
      </c>
      <c r="G9103" s="228">
        <v>137</v>
      </c>
      <c r="H9103" s="228">
        <v>769</v>
      </c>
      <c r="I9103" s="228">
        <v>535722.22</v>
      </c>
      <c r="J9103" s="228">
        <v>54392.41</v>
      </c>
      <c r="K9103" s="228">
        <v>20573</v>
      </c>
      <c r="L9103" s="228">
        <v>633117.27</v>
      </c>
    </row>
    <row r="9104" spans="1:12">
      <c r="A9104" s="228">
        <v>2014</v>
      </c>
      <c r="B9104" s="228" t="s">
        <v>194</v>
      </c>
      <c r="C9104" s="228" t="s">
        <v>66</v>
      </c>
      <c r="D9104" s="228" t="s">
        <v>206</v>
      </c>
      <c r="E9104" s="228">
        <v>5</v>
      </c>
      <c r="F9104" s="228">
        <v>6006</v>
      </c>
      <c r="G9104" s="228">
        <v>112</v>
      </c>
      <c r="H9104" s="228">
        <v>194</v>
      </c>
      <c r="I9104" s="228">
        <v>131708.06</v>
      </c>
      <c r="J9104" s="228">
        <v>34166.230000000003</v>
      </c>
      <c r="K9104" s="228">
        <v>9958</v>
      </c>
      <c r="L9104" s="228">
        <v>191764.96</v>
      </c>
    </row>
    <row r="9105" spans="1:12">
      <c r="A9105" s="228">
        <v>2014</v>
      </c>
      <c r="B9105" s="228" t="s">
        <v>194</v>
      </c>
      <c r="C9105" s="228" t="s">
        <v>66</v>
      </c>
      <c r="D9105" s="228" t="s">
        <v>206</v>
      </c>
      <c r="E9105" s="228">
        <v>10</v>
      </c>
      <c r="F9105" s="228">
        <v>5884</v>
      </c>
      <c r="G9105" s="228">
        <v>96</v>
      </c>
      <c r="H9105" s="228">
        <v>212</v>
      </c>
      <c r="I9105" s="228">
        <v>141003</v>
      </c>
      <c r="J9105" s="228">
        <v>49496.05</v>
      </c>
      <c r="K9105" s="228">
        <v>3440</v>
      </c>
      <c r="L9105" s="228">
        <v>209086.35</v>
      </c>
    </row>
    <row r="9106" spans="1:12">
      <c r="A9106" s="228">
        <v>2014</v>
      </c>
      <c r="B9106" s="228" t="s">
        <v>194</v>
      </c>
      <c r="C9106" s="228" t="s">
        <v>66</v>
      </c>
      <c r="D9106" s="228" t="s">
        <v>206</v>
      </c>
      <c r="E9106" s="228">
        <v>15</v>
      </c>
      <c r="F9106" s="228">
        <v>6681</v>
      </c>
      <c r="G9106" s="228">
        <v>246</v>
      </c>
      <c r="H9106" s="228">
        <v>487</v>
      </c>
      <c r="I9106" s="228">
        <v>409489.03</v>
      </c>
      <c r="J9106" s="228">
        <v>106757.11</v>
      </c>
      <c r="K9106" s="228">
        <v>26708</v>
      </c>
      <c r="L9106" s="228">
        <v>607729.59</v>
      </c>
    </row>
    <row r="9107" spans="1:12">
      <c r="A9107" s="228">
        <v>2014</v>
      </c>
      <c r="B9107" s="228" t="s">
        <v>194</v>
      </c>
      <c r="C9107" s="228" t="s">
        <v>66</v>
      </c>
      <c r="D9107" s="228" t="s">
        <v>206</v>
      </c>
      <c r="E9107" s="228">
        <v>20</v>
      </c>
      <c r="F9107" s="228">
        <v>6197</v>
      </c>
      <c r="G9107" s="228">
        <v>440</v>
      </c>
      <c r="H9107" s="228">
        <v>997</v>
      </c>
      <c r="I9107" s="228">
        <v>827020.39</v>
      </c>
      <c r="J9107" s="228">
        <v>188041.66</v>
      </c>
      <c r="K9107" s="228">
        <v>41578</v>
      </c>
      <c r="L9107" s="228">
        <v>1150852.6200000001</v>
      </c>
    </row>
    <row r="9108" spans="1:12">
      <c r="A9108" s="228">
        <v>2014</v>
      </c>
      <c r="B9108" s="228" t="s">
        <v>194</v>
      </c>
      <c r="C9108" s="228" t="s">
        <v>66</v>
      </c>
      <c r="D9108" s="228" t="s">
        <v>206</v>
      </c>
      <c r="E9108" s="228">
        <v>25</v>
      </c>
      <c r="F9108" s="228">
        <v>4949</v>
      </c>
      <c r="G9108" s="228">
        <v>484</v>
      </c>
      <c r="H9108" s="228">
        <v>1592</v>
      </c>
      <c r="I9108" s="228">
        <v>1239830.0900000001</v>
      </c>
      <c r="J9108" s="228">
        <v>258678.19</v>
      </c>
      <c r="K9108" s="228">
        <v>103059</v>
      </c>
      <c r="L9108" s="228">
        <v>1749098.96</v>
      </c>
    </row>
    <row r="9109" spans="1:12">
      <c r="A9109" s="228">
        <v>2014</v>
      </c>
      <c r="B9109" s="228" t="s">
        <v>194</v>
      </c>
      <c r="C9109" s="228" t="s">
        <v>66</v>
      </c>
      <c r="D9109" s="228" t="s">
        <v>206</v>
      </c>
      <c r="E9109" s="228">
        <v>30</v>
      </c>
      <c r="F9109" s="228">
        <v>6404</v>
      </c>
      <c r="G9109" s="228">
        <v>689</v>
      </c>
      <c r="H9109" s="228">
        <v>2250</v>
      </c>
      <c r="I9109" s="228">
        <v>1776491.44</v>
      </c>
      <c r="J9109" s="228">
        <v>418813.52</v>
      </c>
      <c r="K9109" s="228">
        <v>81397</v>
      </c>
      <c r="L9109" s="228">
        <v>2495618.3199999998</v>
      </c>
    </row>
    <row r="9110" spans="1:12">
      <c r="A9110" s="228">
        <v>2014</v>
      </c>
      <c r="B9110" s="228" t="s">
        <v>194</v>
      </c>
      <c r="C9110" s="228" t="s">
        <v>66</v>
      </c>
      <c r="D9110" s="228" t="s">
        <v>206</v>
      </c>
      <c r="E9110" s="228">
        <v>35</v>
      </c>
      <c r="F9110" s="228">
        <v>6488</v>
      </c>
      <c r="G9110" s="228">
        <v>772</v>
      </c>
      <c r="H9110" s="228">
        <v>2276</v>
      </c>
      <c r="I9110" s="228">
        <v>1697855.11</v>
      </c>
      <c r="J9110" s="228">
        <v>361949.2</v>
      </c>
      <c r="K9110" s="228">
        <v>148973</v>
      </c>
      <c r="L9110" s="228">
        <v>2430784.9900000002</v>
      </c>
    </row>
    <row r="9111" spans="1:12">
      <c r="A9111" s="228">
        <v>2014</v>
      </c>
      <c r="B9111" s="228" t="s">
        <v>194</v>
      </c>
      <c r="C9111" s="228" t="s">
        <v>66</v>
      </c>
      <c r="D9111" s="228" t="s">
        <v>206</v>
      </c>
      <c r="E9111" s="228">
        <v>40</v>
      </c>
      <c r="F9111" s="228">
        <v>8053</v>
      </c>
      <c r="G9111" s="228">
        <v>796</v>
      </c>
      <c r="H9111" s="228">
        <v>1723</v>
      </c>
      <c r="I9111" s="228">
        <v>1497116.3</v>
      </c>
      <c r="J9111" s="228">
        <v>354489.2</v>
      </c>
      <c r="K9111" s="228">
        <v>240058.25</v>
      </c>
      <c r="L9111" s="228">
        <v>2326578.7200000002</v>
      </c>
    </row>
    <row r="9112" spans="1:12">
      <c r="A9112" s="228">
        <v>2014</v>
      </c>
      <c r="B9112" s="228" t="s">
        <v>194</v>
      </c>
      <c r="C9112" s="228" t="s">
        <v>66</v>
      </c>
      <c r="D9112" s="228" t="s">
        <v>206</v>
      </c>
      <c r="E9112" s="228">
        <v>45</v>
      </c>
      <c r="F9112" s="228">
        <v>8371</v>
      </c>
      <c r="G9112" s="228">
        <v>732</v>
      </c>
      <c r="H9112" s="228">
        <v>2068</v>
      </c>
      <c r="I9112" s="228">
        <v>1667502.66</v>
      </c>
      <c r="J9112" s="228">
        <v>358774.54</v>
      </c>
      <c r="K9112" s="228">
        <v>171989</v>
      </c>
      <c r="L9112" s="228">
        <v>2420971.2200000002</v>
      </c>
    </row>
    <row r="9113" spans="1:12">
      <c r="A9113" s="228">
        <v>2014</v>
      </c>
      <c r="B9113" s="228" t="s">
        <v>194</v>
      </c>
      <c r="C9113" s="228" t="s">
        <v>66</v>
      </c>
      <c r="D9113" s="228" t="s">
        <v>206</v>
      </c>
      <c r="E9113" s="228">
        <v>50</v>
      </c>
      <c r="F9113" s="228">
        <v>10289</v>
      </c>
      <c r="G9113" s="228">
        <v>931</v>
      </c>
      <c r="H9113" s="228">
        <v>2356</v>
      </c>
      <c r="I9113" s="228">
        <v>2093242.02</v>
      </c>
      <c r="J9113" s="228">
        <v>476244.19</v>
      </c>
      <c r="K9113" s="228">
        <v>391628</v>
      </c>
      <c r="L9113" s="228">
        <v>3241776.19</v>
      </c>
    </row>
    <row r="9114" spans="1:12">
      <c r="A9114" s="228">
        <v>2014</v>
      </c>
      <c r="B9114" s="228" t="s">
        <v>194</v>
      </c>
      <c r="C9114" s="228" t="s">
        <v>66</v>
      </c>
      <c r="D9114" s="228" t="s">
        <v>206</v>
      </c>
      <c r="E9114" s="228">
        <v>55</v>
      </c>
      <c r="F9114" s="228">
        <v>10714</v>
      </c>
      <c r="G9114" s="228">
        <v>1375</v>
      </c>
      <c r="H9114" s="228">
        <v>3393</v>
      </c>
      <c r="I9114" s="228">
        <v>2872544.61</v>
      </c>
      <c r="J9114" s="228">
        <v>611446.81999999995</v>
      </c>
      <c r="K9114" s="228">
        <v>656725</v>
      </c>
      <c r="L9114" s="228">
        <v>4470264.6900000004</v>
      </c>
    </row>
    <row r="9115" spans="1:12">
      <c r="A9115" s="228">
        <v>2014</v>
      </c>
      <c r="B9115" s="228" t="s">
        <v>194</v>
      </c>
      <c r="C9115" s="228" t="s">
        <v>66</v>
      </c>
      <c r="D9115" s="228" t="s">
        <v>206</v>
      </c>
      <c r="E9115" s="228">
        <v>60</v>
      </c>
      <c r="F9115" s="228">
        <v>10325</v>
      </c>
      <c r="G9115" s="228">
        <v>1473</v>
      </c>
      <c r="H9115" s="228">
        <v>4001</v>
      </c>
      <c r="I9115" s="228">
        <v>3514646.53</v>
      </c>
      <c r="J9115" s="228">
        <v>797614.57</v>
      </c>
      <c r="K9115" s="228">
        <v>1116175</v>
      </c>
      <c r="L9115" s="228">
        <v>5725777.1900000004</v>
      </c>
    </row>
    <row r="9116" spans="1:12">
      <c r="A9116" s="228">
        <v>2014</v>
      </c>
      <c r="B9116" s="228" t="s">
        <v>194</v>
      </c>
      <c r="C9116" s="228" t="s">
        <v>66</v>
      </c>
      <c r="D9116" s="228" t="s">
        <v>206</v>
      </c>
      <c r="E9116" s="228">
        <v>65</v>
      </c>
      <c r="F9116" s="228">
        <v>9118</v>
      </c>
      <c r="G9116" s="228">
        <v>1373</v>
      </c>
      <c r="H9116" s="228">
        <v>3731</v>
      </c>
      <c r="I9116" s="228">
        <v>3340877.88</v>
      </c>
      <c r="J9116" s="228">
        <v>794422.54</v>
      </c>
      <c r="K9116" s="228">
        <v>1080801.25</v>
      </c>
      <c r="L9116" s="228">
        <v>5519769.8799999999</v>
      </c>
    </row>
    <row r="9117" spans="1:12">
      <c r="A9117" s="228">
        <v>2014</v>
      </c>
      <c r="B9117" s="228" t="s">
        <v>194</v>
      </c>
      <c r="C9117" s="228" t="s">
        <v>66</v>
      </c>
      <c r="D9117" s="228" t="s">
        <v>206</v>
      </c>
      <c r="E9117" s="228">
        <v>70</v>
      </c>
      <c r="F9117" s="228">
        <v>6237</v>
      </c>
      <c r="G9117" s="228">
        <v>1303</v>
      </c>
      <c r="H9117" s="228">
        <v>3928</v>
      </c>
      <c r="I9117" s="228">
        <v>3300367.85</v>
      </c>
      <c r="J9117" s="228">
        <v>714936.42</v>
      </c>
      <c r="K9117" s="228">
        <v>1059113.75</v>
      </c>
      <c r="L9117" s="228">
        <v>5311869.4800000004</v>
      </c>
    </row>
    <row r="9118" spans="1:12">
      <c r="A9118" s="228">
        <v>2014</v>
      </c>
      <c r="B9118" s="228" t="s">
        <v>194</v>
      </c>
      <c r="C9118" s="228" t="s">
        <v>66</v>
      </c>
      <c r="D9118" s="228" t="s">
        <v>206</v>
      </c>
      <c r="E9118" s="228">
        <v>75</v>
      </c>
      <c r="F9118" s="228">
        <v>4553</v>
      </c>
      <c r="G9118" s="228">
        <v>1047</v>
      </c>
      <c r="H9118" s="228">
        <v>3522</v>
      </c>
      <c r="I9118" s="228">
        <v>2814129.74</v>
      </c>
      <c r="J9118" s="228">
        <v>621051.62</v>
      </c>
      <c r="K9118" s="228">
        <v>756204</v>
      </c>
      <c r="L9118" s="228">
        <v>4389845.8</v>
      </c>
    </row>
    <row r="9119" spans="1:12">
      <c r="A9119" s="228">
        <v>2014</v>
      </c>
      <c r="B9119" s="228" t="s">
        <v>194</v>
      </c>
      <c r="C9119" s="228" t="s">
        <v>66</v>
      </c>
      <c r="D9119" s="228" t="s">
        <v>206</v>
      </c>
      <c r="E9119" s="228">
        <v>80</v>
      </c>
      <c r="F9119" s="228">
        <v>3236</v>
      </c>
      <c r="G9119" s="228">
        <v>821</v>
      </c>
      <c r="H9119" s="228">
        <v>3627</v>
      </c>
      <c r="I9119" s="228">
        <v>2445027.39</v>
      </c>
      <c r="J9119" s="228">
        <v>410885.38</v>
      </c>
      <c r="K9119" s="228">
        <v>439841.3</v>
      </c>
      <c r="L9119" s="228">
        <v>3407252.72</v>
      </c>
    </row>
    <row r="9120" spans="1:12">
      <c r="A9120" s="228">
        <v>2014</v>
      </c>
      <c r="B9120" s="228" t="s">
        <v>194</v>
      </c>
      <c r="C9120" s="228" t="s">
        <v>66</v>
      </c>
      <c r="D9120" s="228" t="s">
        <v>206</v>
      </c>
      <c r="E9120" s="228">
        <v>85</v>
      </c>
      <c r="F9120" s="228">
        <v>1914</v>
      </c>
      <c r="G9120" s="228">
        <v>580</v>
      </c>
      <c r="H9120" s="228">
        <v>2589</v>
      </c>
      <c r="I9120" s="228">
        <v>1742666.61</v>
      </c>
      <c r="J9120" s="228">
        <v>257786.18</v>
      </c>
      <c r="K9120" s="228">
        <v>271369</v>
      </c>
      <c r="L9120" s="228">
        <v>2334499.86</v>
      </c>
    </row>
    <row r="9121" spans="1:12">
      <c r="A9121" s="228">
        <v>2014</v>
      </c>
      <c r="B9121" s="228" t="s">
        <v>194</v>
      </c>
      <c r="C9121" s="228" t="s">
        <v>66</v>
      </c>
      <c r="D9121" s="228" t="s">
        <v>206</v>
      </c>
      <c r="E9121" s="228">
        <v>90</v>
      </c>
      <c r="F9121" s="228">
        <v>720</v>
      </c>
      <c r="G9121" s="228">
        <v>194</v>
      </c>
      <c r="H9121" s="228">
        <v>1231</v>
      </c>
      <c r="I9121" s="228">
        <v>641192.63</v>
      </c>
      <c r="J9121" s="228">
        <v>72087.199999999997</v>
      </c>
      <c r="K9121" s="228">
        <v>31392</v>
      </c>
      <c r="L9121" s="228">
        <v>766495.37</v>
      </c>
    </row>
    <row r="9122" spans="1:12">
      <c r="A9122" s="228">
        <v>2014</v>
      </c>
      <c r="B9122" s="228" t="s">
        <v>194</v>
      </c>
      <c r="C9122" s="228" t="s">
        <v>66</v>
      </c>
      <c r="D9122" s="228" t="s">
        <v>206</v>
      </c>
      <c r="E9122" s="228">
        <v>95</v>
      </c>
      <c r="F9122" s="228">
        <v>169</v>
      </c>
      <c r="G9122" s="228">
        <v>29</v>
      </c>
      <c r="H9122" s="228">
        <v>215</v>
      </c>
      <c r="I9122" s="228">
        <v>115328</v>
      </c>
      <c r="J9122" s="228">
        <v>11322.15</v>
      </c>
      <c r="K9122" s="228">
        <v>0</v>
      </c>
      <c r="L9122" s="228">
        <v>130696.2</v>
      </c>
    </row>
    <row r="9123" spans="1:12">
      <c r="A9123" s="228">
        <v>2014</v>
      </c>
      <c r="B9123" s="228" t="s">
        <v>194</v>
      </c>
      <c r="C9123" s="228" t="s">
        <v>68</v>
      </c>
      <c r="D9123" s="228" t="s">
        <v>205</v>
      </c>
      <c r="E9123" s="228">
        <v>0</v>
      </c>
      <c r="F9123" s="228">
        <v>7472</v>
      </c>
      <c r="G9123" s="228">
        <v>280</v>
      </c>
      <c r="H9123" s="228">
        <v>742</v>
      </c>
      <c r="I9123" s="228">
        <v>470818.26</v>
      </c>
      <c r="J9123" s="228">
        <v>78027.41</v>
      </c>
      <c r="K9123" s="228">
        <v>15319</v>
      </c>
      <c r="L9123" s="228">
        <v>673781.1</v>
      </c>
    </row>
    <row r="9124" spans="1:12">
      <c r="A9124" s="228">
        <v>2014</v>
      </c>
      <c r="B9124" s="228" t="s">
        <v>194</v>
      </c>
      <c r="C9124" s="228" t="s">
        <v>68</v>
      </c>
      <c r="D9124" s="228" t="s">
        <v>205</v>
      </c>
      <c r="E9124" s="228">
        <v>5</v>
      </c>
      <c r="F9124" s="228">
        <v>7523</v>
      </c>
      <c r="G9124" s="228">
        <v>81</v>
      </c>
      <c r="H9124" s="228">
        <v>108</v>
      </c>
      <c r="I9124" s="228">
        <v>84278.25</v>
      </c>
      <c r="J9124" s="228">
        <v>16365.55</v>
      </c>
      <c r="K9124" s="228">
        <v>10036</v>
      </c>
      <c r="L9124" s="228">
        <v>146149.37</v>
      </c>
    </row>
    <row r="9125" spans="1:12">
      <c r="A9125" s="228">
        <v>2014</v>
      </c>
      <c r="B9125" s="228" t="s">
        <v>194</v>
      </c>
      <c r="C9125" s="228" t="s">
        <v>68</v>
      </c>
      <c r="D9125" s="228" t="s">
        <v>205</v>
      </c>
      <c r="E9125" s="228">
        <v>10</v>
      </c>
      <c r="F9125" s="228">
        <v>6737</v>
      </c>
      <c r="G9125" s="228">
        <v>62</v>
      </c>
      <c r="H9125" s="228">
        <v>78</v>
      </c>
      <c r="I9125" s="228">
        <v>68652</v>
      </c>
      <c r="J9125" s="228">
        <v>16447.560000000001</v>
      </c>
      <c r="K9125" s="228">
        <v>43399</v>
      </c>
      <c r="L9125" s="228">
        <v>164264.79999999999</v>
      </c>
    </row>
    <row r="9126" spans="1:12">
      <c r="A9126" s="228">
        <v>2014</v>
      </c>
      <c r="B9126" s="228" t="s">
        <v>194</v>
      </c>
      <c r="C9126" s="228" t="s">
        <v>68</v>
      </c>
      <c r="D9126" s="228" t="s">
        <v>205</v>
      </c>
      <c r="E9126" s="228">
        <v>15</v>
      </c>
      <c r="F9126" s="228">
        <v>6818</v>
      </c>
      <c r="G9126" s="228">
        <v>152</v>
      </c>
      <c r="H9126" s="228">
        <v>262</v>
      </c>
      <c r="I9126" s="228">
        <v>247788.35</v>
      </c>
      <c r="J9126" s="228">
        <v>37370.269999999997</v>
      </c>
      <c r="K9126" s="228">
        <v>69681</v>
      </c>
      <c r="L9126" s="228">
        <v>450133.21</v>
      </c>
    </row>
    <row r="9127" spans="1:12">
      <c r="A9127" s="228">
        <v>2014</v>
      </c>
      <c r="B9127" s="228" t="s">
        <v>194</v>
      </c>
      <c r="C9127" s="228" t="s">
        <v>68</v>
      </c>
      <c r="D9127" s="228" t="s">
        <v>205</v>
      </c>
      <c r="E9127" s="228">
        <v>20</v>
      </c>
      <c r="F9127" s="228">
        <v>5698</v>
      </c>
      <c r="G9127" s="228">
        <v>172</v>
      </c>
      <c r="H9127" s="228">
        <v>381</v>
      </c>
      <c r="I9127" s="228">
        <v>380330.66</v>
      </c>
      <c r="J9127" s="228">
        <v>55376.4</v>
      </c>
      <c r="K9127" s="228">
        <v>60959</v>
      </c>
      <c r="L9127" s="228">
        <v>640265.26</v>
      </c>
    </row>
    <row r="9128" spans="1:12">
      <c r="A9128" s="228">
        <v>2014</v>
      </c>
      <c r="B9128" s="228" t="s">
        <v>194</v>
      </c>
      <c r="C9128" s="228" t="s">
        <v>68</v>
      </c>
      <c r="D9128" s="228" t="s">
        <v>205</v>
      </c>
      <c r="E9128" s="228">
        <v>25</v>
      </c>
      <c r="F9128" s="228">
        <v>5738</v>
      </c>
      <c r="G9128" s="228">
        <v>150</v>
      </c>
      <c r="H9128" s="228">
        <v>261</v>
      </c>
      <c r="I9128" s="228">
        <v>219170.45</v>
      </c>
      <c r="J9128" s="228">
        <v>43824.160000000003</v>
      </c>
      <c r="K9128" s="228">
        <v>152350</v>
      </c>
      <c r="L9128" s="228">
        <v>586001.78</v>
      </c>
    </row>
    <row r="9129" spans="1:12">
      <c r="A9129" s="228">
        <v>2014</v>
      </c>
      <c r="B9129" s="228" t="s">
        <v>194</v>
      </c>
      <c r="C9129" s="228" t="s">
        <v>68</v>
      </c>
      <c r="D9129" s="228" t="s">
        <v>205</v>
      </c>
      <c r="E9129" s="228">
        <v>30</v>
      </c>
      <c r="F9129" s="228">
        <v>8969</v>
      </c>
      <c r="G9129" s="228">
        <v>171</v>
      </c>
      <c r="H9129" s="228">
        <v>487</v>
      </c>
      <c r="I9129" s="228">
        <v>341793.73</v>
      </c>
      <c r="J9129" s="228">
        <v>76020.97</v>
      </c>
      <c r="K9129" s="228">
        <v>76225</v>
      </c>
      <c r="L9129" s="228">
        <v>690316.77</v>
      </c>
    </row>
    <row r="9130" spans="1:12">
      <c r="A9130" s="228">
        <v>2014</v>
      </c>
      <c r="B9130" s="228" t="s">
        <v>194</v>
      </c>
      <c r="C9130" s="228" t="s">
        <v>68</v>
      </c>
      <c r="D9130" s="228" t="s">
        <v>205</v>
      </c>
      <c r="E9130" s="228">
        <v>35</v>
      </c>
      <c r="F9130" s="228">
        <v>8280</v>
      </c>
      <c r="G9130" s="228">
        <v>191</v>
      </c>
      <c r="H9130" s="228">
        <v>312</v>
      </c>
      <c r="I9130" s="228">
        <v>289545.78999999998</v>
      </c>
      <c r="J9130" s="228">
        <v>83036.350000000006</v>
      </c>
      <c r="K9130" s="228">
        <v>37838</v>
      </c>
      <c r="L9130" s="228">
        <v>588672.19999999995</v>
      </c>
    </row>
    <row r="9131" spans="1:12">
      <c r="A9131" s="228">
        <v>2014</v>
      </c>
      <c r="B9131" s="228" t="s">
        <v>194</v>
      </c>
      <c r="C9131" s="228" t="s">
        <v>68</v>
      </c>
      <c r="D9131" s="228" t="s">
        <v>205</v>
      </c>
      <c r="E9131" s="228">
        <v>40</v>
      </c>
      <c r="F9131" s="228">
        <v>8270</v>
      </c>
      <c r="G9131" s="228">
        <v>201</v>
      </c>
      <c r="H9131" s="228">
        <v>399</v>
      </c>
      <c r="I9131" s="228">
        <v>344716.51</v>
      </c>
      <c r="J9131" s="228">
        <v>76221.600000000006</v>
      </c>
      <c r="K9131" s="228">
        <v>53787</v>
      </c>
      <c r="L9131" s="228">
        <v>640505.22</v>
      </c>
    </row>
    <row r="9132" spans="1:12">
      <c r="A9132" s="228">
        <v>2014</v>
      </c>
      <c r="B9132" s="228" t="s">
        <v>194</v>
      </c>
      <c r="C9132" s="228" t="s">
        <v>68</v>
      </c>
      <c r="D9132" s="228" t="s">
        <v>205</v>
      </c>
      <c r="E9132" s="228">
        <v>45</v>
      </c>
      <c r="F9132" s="228">
        <v>7496</v>
      </c>
      <c r="G9132" s="228">
        <v>255</v>
      </c>
      <c r="H9132" s="228">
        <v>385</v>
      </c>
      <c r="I9132" s="228">
        <v>411650.92</v>
      </c>
      <c r="J9132" s="228">
        <v>111620.87</v>
      </c>
      <c r="K9132" s="228">
        <v>132317</v>
      </c>
      <c r="L9132" s="228">
        <v>902371.52</v>
      </c>
    </row>
    <row r="9133" spans="1:12">
      <c r="A9133" s="228">
        <v>2014</v>
      </c>
      <c r="B9133" s="228" t="s">
        <v>194</v>
      </c>
      <c r="C9133" s="228" t="s">
        <v>68</v>
      </c>
      <c r="D9133" s="228" t="s">
        <v>205</v>
      </c>
      <c r="E9133" s="228">
        <v>50</v>
      </c>
      <c r="F9133" s="228">
        <v>7768</v>
      </c>
      <c r="G9133" s="228">
        <v>411</v>
      </c>
      <c r="H9133" s="228">
        <v>755</v>
      </c>
      <c r="I9133" s="228">
        <v>743815.1</v>
      </c>
      <c r="J9133" s="228">
        <v>172164.22</v>
      </c>
      <c r="K9133" s="228">
        <v>314738.09000000003</v>
      </c>
      <c r="L9133" s="228">
        <v>1583200.72</v>
      </c>
    </row>
    <row r="9134" spans="1:12">
      <c r="A9134" s="228">
        <v>2014</v>
      </c>
      <c r="B9134" s="228" t="s">
        <v>194</v>
      </c>
      <c r="C9134" s="228" t="s">
        <v>68</v>
      </c>
      <c r="D9134" s="228" t="s">
        <v>205</v>
      </c>
      <c r="E9134" s="228">
        <v>55</v>
      </c>
      <c r="F9134" s="228">
        <v>7177</v>
      </c>
      <c r="G9134" s="228">
        <v>479</v>
      </c>
      <c r="H9134" s="228">
        <v>923</v>
      </c>
      <c r="I9134" s="228">
        <v>930316.71</v>
      </c>
      <c r="J9134" s="228">
        <v>206872.71</v>
      </c>
      <c r="K9134" s="228">
        <v>293156.15000000002</v>
      </c>
      <c r="L9134" s="228">
        <v>1803630.26</v>
      </c>
    </row>
    <row r="9135" spans="1:12">
      <c r="A9135" s="228">
        <v>2014</v>
      </c>
      <c r="B9135" s="228" t="s">
        <v>194</v>
      </c>
      <c r="C9135" s="228" t="s">
        <v>68</v>
      </c>
      <c r="D9135" s="228" t="s">
        <v>205</v>
      </c>
      <c r="E9135" s="228">
        <v>60</v>
      </c>
      <c r="F9135" s="228">
        <v>6612</v>
      </c>
      <c r="G9135" s="228">
        <v>685</v>
      </c>
      <c r="H9135" s="228">
        <v>1453</v>
      </c>
      <c r="I9135" s="228">
        <v>1322404.92</v>
      </c>
      <c r="J9135" s="228">
        <v>278538.08</v>
      </c>
      <c r="K9135" s="228">
        <v>326901.05</v>
      </c>
      <c r="L9135" s="228">
        <v>2468237.08</v>
      </c>
    </row>
    <row r="9136" spans="1:12">
      <c r="A9136" s="228">
        <v>2014</v>
      </c>
      <c r="B9136" s="228" t="s">
        <v>194</v>
      </c>
      <c r="C9136" s="228" t="s">
        <v>68</v>
      </c>
      <c r="D9136" s="228" t="s">
        <v>205</v>
      </c>
      <c r="E9136" s="228">
        <v>65</v>
      </c>
      <c r="F9136" s="228">
        <v>5594</v>
      </c>
      <c r="G9136" s="228">
        <v>771</v>
      </c>
      <c r="H9136" s="228">
        <v>1510</v>
      </c>
      <c r="I9136" s="228">
        <v>1301074.3700000001</v>
      </c>
      <c r="J9136" s="228">
        <v>264230.21000000002</v>
      </c>
      <c r="K9136" s="228">
        <v>401526.65</v>
      </c>
      <c r="L9136" s="228">
        <v>2397217.1</v>
      </c>
    </row>
    <row r="9137" spans="1:12">
      <c r="A9137" s="228">
        <v>2014</v>
      </c>
      <c r="B9137" s="228" t="s">
        <v>194</v>
      </c>
      <c r="C9137" s="228" t="s">
        <v>68</v>
      </c>
      <c r="D9137" s="228" t="s">
        <v>205</v>
      </c>
      <c r="E9137" s="228">
        <v>70</v>
      </c>
      <c r="F9137" s="228">
        <v>3244</v>
      </c>
      <c r="G9137" s="228">
        <v>767</v>
      </c>
      <c r="H9137" s="228">
        <v>1569</v>
      </c>
      <c r="I9137" s="228">
        <v>1428996.15</v>
      </c>
      <c r="J9137" s="228">
        <v>265650.11</v>
      </c>
      <c r="K9137" s="228">
        <v>398369</v>
      </c>
      <c r="L9137" s="228">
        <v>2450905.7599999998</v>
      </c>
    </row>
    <row r="9138" spans="1:12">
      <c r="A9138" s="228">
        <v>2014</v>
      </c>
      <c r="B9138" s="228" t="s">
        <v>194</v>
      </c>
      <c r="C9138" s="228" t="s">
        <v>68</v>
      </c>
      <c r="D9138" s="228" t="s">
        <v>205</v>
      </c>
      <c r="E9138" s="228">
        <v>75</v>
      </c>
      <c r="F9138" s="228">
        <v>2101</v>
      </c>
      <c r="G9138" s="228">
        <v>626</v>
      </c>
      <c r="H9138" s="228">
        <v>1877</v>
      </c>
      <c r="I9138" s="228">
        <v>1291265.18</v>
      </c>
      <c r="J9138" s="228">
        <v>219950.92</v>
      </c>
      <c r="K9138" s="228">
        <v>360426.3</v>
      </c>
      <c r="L9138" s="228">
        <v>2105487.39</v>
      </c>
    </row>
    <row r="9139" spans="1:12">
      <c r="A9139" s="228">
        <v>2014</v>
      </c>
      <c r="B9139" s="228" t="s">
        <v>194</v>
      </c>
      <c r="C9139" s="228" t="s">
        <v>68</v>
      </c>
      <c r="D9139" s="228" t="s">
        <v>205</v>
      </c>
      <c r="E9139" s="228">
        <v>80</v>
      </c>
      <c r="F9139" s="228">
        <v>1239</v>
      </c>
      <c r="G9139" s="228">
        <v>400</v>
      </c>
      <c r="H9139" s="228">
        <v>1076</v>
      </c>
      <c r="I9139" s="228">
        <v>753459.69</v>
      </c>
      <c r="J9139" s="228">
        <v>120353.15</v>
      </c>
      <c r="K9139" s="228">
        <v>164282.4</v>
      </c>
      <c r="L9139" s="228">
        <v>1173032.08</v>
      </c>
    </row>
    <row r="9140" spans="1:12">
      <c r="A9140" s="228">
        <v>2014</v>
      </c>
      <c r="B9140" s="228" t="s">
        <v>194</v>
      </c>
      <c r="C9140" s="228" t="s">
        <v>68</v>
      </c>
      <c r="D9140" s="228" t="s">
        <v>205</v>
      </c>
      <c r="E9140" s="228">
        <v>85</v>
      </c>
      <c r="F9140" s="228">
        <v>766</v>
      </c>
      <c r="G9140" s="228">
        <v>240</v>
      </c>
      <c r="H9140" s="228">
        <v>1134</v>
      </c>
      <c r="I9140" s="228">
        <v>687162.74</v>
      </c>
      <c r="J9140" s="228">
        <v>101080.17</v>
      </c>
      <c r="K9140" s="228">
        <v>67268</v>
      </c>
      <c r="L9140" s="228">
        <v>922595.43</v>
      </c>
    </row>
    <row r="9141" spans="1:12">
      <c r="A9141" s="228">
        <v>2014</v>
      </c>
      <c r="B9141" s="228" t="s">
        <v>194</v>
      </c>
      <c r="C9141" s="228" t="s">
        <v>68</v>
      </c>
      <c r="D9141" s="228" t="s">
        <v>205</v>
      </c>
      <c r="E9141" s="228">
        <v>90</v>
      </c>
      <c r="F9141" s="228">
        <v>170</v>
      </c>
      <c r="G9141" s="228">
        <v>36</v>
      </c>
      <c r="H9141" s="228">
        <v>233</v>
      </c>
      <c r="I9141" s="228">
        <v>157603.5</v>
      </c>
      <c r="J9141" s="228">
        <v>14377.19</v>
      </c>
      <c r="K9141" s="228">
        <v>24626</v>
      </c>
      <c r="L9141" s="228">
        <v>203784.1</v>
      </c>
    </row>
    <row r="9142" spans="1:12">
      <c r="A9142" s="228">
        <v>2014</v>
      </c>
      <c r="B9142" s="228" t="s">
        <v>194</v>
      </c>
      <c r="C9142" s="228" t="s">
        <v>68</v>
      </c>
      <c r="D9142" s="228" t="s">
        <v>205</v>
      </c>
      <c r="E9142" s="228">
        <v>95</v>
      </c>
      <c r="F9142" s="228">
        <v>25</v>
      </c>
      <c r="G9142" s="228">
        <v>4</v>
      </c>
      <c r="H9142" s="228">
        <v>45</v>
      </c>
      <c r="I9142" s="228">
        <v>17630</v>
      </c>
      <c r="J9142" s="228">
        <v>728.55</v>
      </c>
      <c r="K9142" s="228">
        <v>0</v>
      </c>
      <c r="L9142" s="228">
        <v>18608.55</v>
      </c>
    </row>
    <row r="9143" spans="1:12">
      <c r="A9143" s="228">
        <v>2014</v>
      </c>
      <c r="B9143" s="228" t="s">
        <v>194</v>
      </c>
      <c r="C9143" s="228" t="s">
        <v>68</v>
      </c>
      <c r="D9143" s="228" t="s">
        <v>206</v>
      </c>
      <c r="E9143" s="228">
        <v>0</v>
      </c>
      <c r="F9143" s="228">
        <v>6975</v>
      </c>
      <c r="G9143" s="228">
        <v>172</v>
      </c>
      <c r="H9143" s="228">
        <v>658</v>
      </c>
      <c r="I9143" s="228">
        <v>341528.15</v>
      </c>
      <c r="J9143" s="228">
        <v>66576.69</v>
      </c>
      <c r="K9143" s="228">
        <v>8667</v>
      </c>
      <c r="L9143" s="228">
        <v>493737.58</v>
      </c>
    </row>
    <row r="9144" spans="1:12">
      <c r="A9144" s="228">
        <v>2014</v>
      </c>
      <c r="B9144" s="228" t="s">
        <v>194</v>
      </c>
      <c r="C9144" s="228" t="s">
        <v>68</v>
      </c>
      <c r="D9144" s="228" t="s">
        <v>206</v>
      </c>
      <c r="E9144" s="228">
        <v>5</v>
      </c>
      <c r="F9144" s="228">
        <v>7200</v>
      </c>
      <c r="G9144" s="228">
        <v>88</v>
      </c>
      <c r="H9144" s="228">
        <v>103</v>
      </c>
      <c r="I9144" s="228">
        <v>95213.49</v>
      </c>
      <c r="J9144" s="228">
        <v>17767.849999999999</v>
      </c>
      <c r="K9144" s="228">
        <v>13639</v>
      </c>
      <c r="L9144" s="228">
        <v>168252.5</v>
      </c>
    </row>
    <row r="9145" spans="1:12">
      <c r="A9145" s="228">
        <v>2014</v>
      </c>
      <c r="B9145" s="228" t="s">
        <v>194</v>
      </c>
      <c r="C9145" s="228" t="s">
        <v>68</v>
      </c>
      <c r="D9145" s="228" t="s">
        <v>206</v>
      </c>
      <c r="E9145" s="228">
        <v>10</v>
      </c>
      <c r="F9145" s="228">
        <v>6376</v>
      </c>
      <c r="G9145" s="228">
        <v>78</v>
      </c>
      <c r="H9145" s="228">
        <v>237</v>
      </c>
      <c r="I9145" s="228">
        <v>165484.91</v>
      </c>
      <c r="J9145" s="228">
        <v>24227.42</v>
      </c>
      <c r="K9145" s="228">
        <v>5711</v>
      </c>
      <c r="L9145" s="228">
        <v>228479.58</v>
      </c>
    </row>
    <row r="9146" spans="1:12">
      <c r="A9146" s="228">
        <v>2014</v>
      </c>
      <c r="B9146" s="228" t="s">
        <v>194</v>
      </c>
      <c r="C9146" s="228" t="s">
        <v>68</v>
      </c>
      <c r="D9146" s="228" t="s">
        <v>206</v>
      </c>
      <c r="E9146" s="228">
        <v>15</v>
      </c>
      <c r="F9146" s="228">
        <v>6656</v>
      </c>
      <c r="G9146" s="228">
        <v>221</v>
      </c>
      <c r="H9146" s="228">
        <v>357</v>
      </c>
      <c r="I9146" s="228">
        <v>308444.90999999997</v>
      </c>
      <c r="J9146" s="228">
        <v>49766.97</v>
      </c>
      <c r="K9146" s="228">
        <v>74768</v>
      </c>
      <c r="L9146" s="228">
        <v>531971.11</v>
      </c>
    </row>
    <row r="9147" spans="1:12">
      <c r="A9147" s="228">
        <v>2014</v>
      </c>
      <c r="B9147" s="228" t="s">
        <v>194</v>
      </c>
      <c r="C9147" s="228" t="s">
        <v>68</v>
      </c>
      <c r="D9147" s="228" t="s">
        <v>206</v>
      </c>
      <c r="E9147" s="228">
        <v>20</v>
      </c>
      <c r="F9147" s="228">
        <v>6042</v>
      </c>
      <c r="G9147" s="228">
        <v>265</v>
      </c>
      <c r="H9147" s="228">
        <v>729</v>
      </c>
      <c r="I9147" s="228">
        <v>492416.68</v>
      </c>
      <c r="J9147" s="228">
        <v>78219.39</v>
      </c>
      <c r="K9147" s="228">
        <v>67878</v>
      </c>
      <c r="L9147" s="228">
        <v>807395.02</v>
      </c>
    </row>
    <row r="9148" spans="1:12">
      <c r="A9148" s="228">
        <v>2014</v>
      </c>
      <c r="B9148" s="228" t="s">
        <v>194</v>
      </c>
      <c r="C9148" s="228" t="s">
        <v>68</v>
      </c>
      <c r="D9148" s="228" t="s">
        <v>206</v>
      </c>
      <c r="E9148" s="228">
        <v>25</v>
      </c>
      <c r="F9148" s="228">
        <v>7220</v>
      </c>
      <c r="G9148" s="228">
        <v>311</v>
      </c>
      <c r="H9148" s="228">
        <v>790</v>
      </c>
      <c r="I9148" s="228">
        <v>628170.55000000005</v>
      </c>
      <c r="J9148" s="228">
        <v>132112.57</v>
      </c>
      <c r="K9148" s="228">
        <v>67982</v>
      </c>
      <c r="L9148" s="228">
        <v>1039639.03</v>
      </c>
    </row>
    <row r="9149" spans="1:12">
      <c r="A9149" s="228">
        <v>2014</v>
      </c>
      <c r="B9149" s="228" t="s">
        <v>194</v>
      </c>
      <c r="C9149" s="228" t="s">
        <v>68</v>
      </c>
      <c r="D9149" s="228" t="s">
        <v>206</v>
      </c>
      <c r="E9149" s="228">
        <v>30</v>
      </c>
      <c r="F9149" s="228">
        <v>10298</v>
      </c>
      <c r="G9149" s="228">
        <v>628</v>
      </c>
      <c r="H9149" s="228">
        <v>2169</v>
      </c>
      <c r="I9149" s="228">
        <v>1629386.2</v>
      </c>
      <c r="J9149" s="228">
        <v>320261.08</v>
      </c>
      <c r="K9149" s="228">
        <v>77206</v>
      </c>
      <c r="L9149" s="228">
        <v>2491175.83</v>
      </c>
    </row>
    <row r="9150" spans="1:12">
      <c r="A9150" s="228">
        <v>2014</v>
      </c>
      <c r="B9150" s="228" t="s">
        <v>194</v>
      </c>
      <c r="C9150" s="228" t="s">
        <v>68</v>
      </c>
      <c r="D9150" s="228" t="s">
        <v>206</v>
      </c>
      <c r="E9150" s="228">
        <v>35</v>
      </c>
      <c r="F9150" s="228">
        <v>9123</v>
      </c>
      <c r="G9150" s="228">
        <v>543</v>
      </c>
      <c r="H9150" s="228">
        <v>1516</v>
      </c>
      <c r="I9150" s="228">
        <v>1262780.44</v>
      </c>
      <c r="J9150" s="228">
        <v>290743.48</v>
      </c>
      <c r="K9150" s="228">
        <v>96141</v>
      </c>
      <c r="L9150" s="228">
        <v>2024210.29</v>
      </c>
    </row>
    <row r="9151" spans="1:12">
      <c r="A9151" s="228">
        <v>2014</v>
      </c>
      <c r="B9151" s="228" t="s">
        <v>194</v>
      </c>
      <c r="C9151" s="228" t="s">
        <v>68</v>
      </c>
      <c r="D9151" s="228" t="s">
        <v>206</v>
      </c>
      <c r="E9151" s="228">
        <v>40</v>
      </c>
      <c r="F9151" s="228">
        <v>9339</v>
      </c>
      <c r="G9151" s="228">
        <v>460</v>
      </c>
      <c r="H9151" s="228">
        <v>845</v>
      </c>
      <c r="I9151" s="228">
        <v>833580.27</v>
      </c>
      <c r="J9151" s="228">
        <v>200742.01</v>
      </c>
      <c r="K9151" s="228">
        <v>106902</v>
      </c>
      <c r="L9151" s="228">
        <v>1502032.71</v>
      </c>
    </row>
    <row r="9152" spans="1:12">
      <c r="A9152" s="228">
        <v>2014</v>
      </c>
      <c r="B9152" s="228" t="s">
        <v>194</v>
      </c>
      <c r="C9152" s="228" t="s">
        <v>68</v>
      </c>
      <c r="D9152" s="228" t="s">
        <v>206</v>
      </c>
      <c r="E9152" s="228">
        <v>45</v>
      </c>
      <c r="F9152" s="228">
        <v>8566</v>
      </c>
      <c r="G9152" s="228">
        <v>430</v>
      </c>
      <c r="H9152" s="228">
        <v>807</v>
      </c>
      <c r="I9152" s="228">
        <v>776029.35</v>
      </c>
      <c r="J9152" s="228">
        <v>194141.53</v>
      </c>
      <c r="K9152" s="228">
        <v>266362</v>
      </c>
      <c r="L9152" s="228">
        <v>1620242.21</v>
      </c>
    </row>
    <row r="9153" spans="1:12">
      <c r="A9153" s="228">
        <v>2014</v>
      </c>
      <c r="B9153" s="228" t="s">
        <v>194</v>
      </c>
      <c r="C9153" s="228" t="s">
        <v>68</v>
      </c>
      <c r="D9153" s="228" t="s">
        <v>206</v>
      </c>
      <c r="E9153" s="228">
        <v>50</v>
      </c>
      <c r="F9153" s="228">
        <v>8689</v>
      </c>
      <c r="G9153" s="228">
        <v>587</v>
      </c>
      <c r="H9153" s="228">
        <v>1163</v>
      </c>
      <c r="I9153" s="228">
        <v>935880.85</v>
      </c>
      <c r="J9153" s="228">
        <v>230411.1</v>
      </c>
      <c r="K9153" s="228">
        <v>204939</v>
      </c>
      <c r="L9153" s="228">
        <v>1779577.96</v>
      </c>
    </row>
    <row r="9154" spans="1:12">
      <c r="A9154" s="228">
        <v>2014</v>
      </c>
      <c r="B9154" s="228" t="s">
        <v>194</v>
      </c>
      <c r="C9154" s="228" t="s">
        <v>68</v>
      </c>
      <c r="D9154" s="228" t="s">
        <v>206</v>
      </c>
      <c r="E9154" s="228">
        <v>55</v>
      </c>
      <c r="F9154" s="228">
        <v>8026</v>
      </c>
      <c r="G9154" s="228">
        <v>631</v>
      </c>
      <c r="H9154" s="228">
        <v>1187</v>
      </c>
      <c r="I9154" s="228">
        <v>1023861.83</v>
      </c>
      <c r="J9154" s="228">
        <v>235299.58</v>
      </c>
      <c r="K9154" s="228">
        <v>246131</v>
      </c>
      <c r="L9154" s="228">
        <v>1942185.4</v>
      </c>
    </row>
    <row r="9155" spans="1:12">
      <c r="A9155" s="228">
        <v>2014</v>
      </c>
      <c r="B9155" s="228" t="s">
        <v>194</v>
      </c>
      <c r="C9155" s="228" t="s">
        <v>68</v>
      </c>
      <c r="D9155" s="228" t="s">
        <v>206</v>
      </c>
      <c r="E9155" s="228">
        <v>60</v>
      </c>
      <c r="F9155" s="228">
        <v>7127</v>
      </c>
      <c r="G9155" s="228">
        <v>666</v>
      </c>
      <c r="H9155" s="228">
        <v>1564</v>
      </c>
      <c r="I9155" s="228">
        <v>1314133.3799999999</v>
      </c>
      <c r="J9155" s="228">
        <v>257961.22</v>
      </c>
      <c r="K9155" s="228">
        <v>427291</v>
      </c>
      <c r="L9155" s="228">
        <v>2556699.39</v>
      </c>
    </row>
    <row r="9156" spans="1:12">
      <c r="A9156" s="228">
        <v>2014</v>
      </c>
      <c r="B9156" s="228" t="s">
        <v>194</v>
      </c>
      <c r="C9156" s="228" t="s">
        <v>68</v>
      </c>
      <c r="D9156" s="228" t="s">
        <v>206</v>
      </c>
      <c r="E9156" s="228">
        <v>65</v>
      </c>
      <c r="F9156" s="228">
        <v>5827</v>
      </c>
      <c r="G9156" s="228">
        <v>900</v>
      </c>
      <c r="H9156" s="228">
        <v>2027</v>
      </c>
      <c r="I9156" s="228">
        <v>1606096.49</v>
      </c>
      <c r="J9156" s="228">
        <v>303291.32</v>
      </c>
      <c r="K9156" s="228">
        <v>571673</v>
      </c>
      <c r="L9156" s="228">
        <v>2951515.94</v>
      </c>
    </row>
    <row r="9157" spans="1:12">
      <c r="A9157" s="228">
        <v>2014</v>
      </c>
      <c r="B9157" s="228" t="s">
        <v>194</v>
      </c>
      <c r="C9157" s="228" t="s">
        <v>68</v>
      </c>
      <c r="D9157" s="228" t="s">
        <v>206</v>
      </c>
      <c r="E9157" s="228">
        <v>70</v>
      </c>
      <c r="F9157" s="228">
        <v>3629</v>
      </c>
      <c r="G9157" s="228">
        <v>548</v>
      </c>
      <c r="H9157" s="228">
        <v>1816</v>
      </c>
      <c r="I9157" s="228">
        <v>1591490.95</v>
      </c>
      <c r="J9157" s="228">
        <v>288951.71000000002</v>
      </c>
      <c r="K9157" s="228">
        <v>533910.5</v>
      </c>
      <c r="L9157" s="228">
        <v>2801491.19</v>
      </c>
    </row>
    <row r="9158" spans="1:12">
      <c r="A9158" s="228">
        <v>2014</v>
      </c>
      <c r="B9158" s="228" t="s">
        <v>194</v>
      </c>
      <c r="C9158" s="228" t="s">
        <v>68</v>
      </c>
      <c r="D9158" s="228" t="s">
        <v>206</v>
      </c>
      <c r="E9158" s="228">
        <v>75</v>
      </c>
      <c r="F9158" s="228">
        <v>2373</v>
      </c>
      <c r="G9158" s="228">
        <v>466</v>
      </c>
      <c r="H9158" s="228">
        <v>1510</v>
      </c>
      <c r="I9158" s="228">
        <v>1219586.7</v>
      </c>
      <c r="J9158" s="228">
        <v>206227.91</v>
      </c>
      <c r="K9158" s="228">
        <v>468469.4</v>
      </c>
      <c r="L9158" s="228">
        <v>2129178.7200000002</v>
      </c>
    </row>
    <row r="9159" spans="1:12">
      <c r="A9159" s="228">
        <v>2014</v>
      </c>
      <c r="B9159" s="228" t="s">
        <v>194</v>
      </c>
      <c r="C9159" s="228" t="s">
        <v>68</v>
      </c>
      <c r="D9159" s="228" t="s">
        <v>206</v>
      </c>
      <c r="E9159" s="228">
        <v>80</v>
      </c>
      <c r="F9159" s="228">
        <v>1553</v>
      </c>
      <c r="G9159" s="228">
        <v>311</v>
      </c>
      <c r="H9159" s="228">
        <v>1108</v>
      </c>
      <c r="I9159" s="228">
        <v>842220.7</v>
      </c>
      <c r="J9159" s="228">
        <v>137220.44</v>
      </c>
      <c r="K9159" s="228">
        <v>216959.05</v>
      </c>
      <c r="L9159" s="228">
        <v>1320776.6200000001</v>
      </c>
    </row>
    <row r="9160" spans="1:12">
      <c r="A9160" s="228">
        <v>2014</v>
      </c>
      <c r="B9160" s="228" t="s">
        <v>194</v>
      </c>
      <c r="C9160" s="228" t="s">
        <v>68</v>
      </c>
      <c r="D9160" s="228" t="s">
        <v>206</v>
      </c>
      <c r="E9160" s="228">
        <v>85</v>
      </c>
      <c r="F9160" s="228">
        <v>1013</v>
      </c>
      <c r="G9160" s="228">
        <v>219</v>
      </c>
      <c r="H9160" s="228">
        <v>1590</v>
      </c>
      <c r="I9160" s="228">
        <v>910743.31</v>
      </c>
      <c r="J9160" s="228">
        <v>98859.28</v>
      </c>
      <c r="K9160" s="228">
        <v>82642</v>
      </c>
      <c r="L9160" s="228">
        <v>1151061.32</v>
      </c>
    </row>
    <row r="9161" spans="1:12">
      <c r="A9161" s="228">
        <v>2014</v>
      </c>
      <c r="B9161" s="228" t="s">
        <v>194</v>
      </c>
      <c r="C9161" s="228" t="s">
        <v>68</v>
      </c>
      <c r="D9161" s="228" t="s">
        <v>206</v>
      </c>
      <c r="E9161" s="228">
        <v>90</v>
      </c>
      <c r="F9161" s="228">
        <v>419</v>
      </c>
      <c r="G9161" s="228">
        <v>68</v>
      </c>
      <c r="H9161" s="228">
        <v>668</v>
      </c>
      <c r="I9161" s="228">
        <v>367422.71999999997</v>
      </c>
      <c r="J9161" s="228">
        <v>36812.71</v>
      </c>
      <c r="K9161" s="228">
        <v>17041</v>
      </c>
      <c r="L9161" s="228">
        <v>435216.98</v>
      </c>
    </row>
    <row r="9162" spans="1:12">
      <c r="A9162" s="228">
        <v>2014</v>
      </c>
      <c r="B9162" s="228" t="s">
        <v>194</v>
      </c>
      <c r="C9162" s="228" t="s">
        <v>68</v>
      </c>
      <c r="D9162" s="228" t="s">
        <v>206</v>
      </c>
      <c r="E9162" s="228">
        <v>95</v>
      </c>
      <c r="F9162" s="228">
        <v>111</v>
      </c>
      <c r="G9162" s="228">
        <v>16</v>
      </c>
      <c r="H9162" s="228">
        <v>272</v>
      </c>
      <c r="I9162" s="228">
        <v>144394.6</v>
      </c>
      <c r="J9162" s="228">
        <v>13548.22</v>
      </c>
      <c r="K9162" s="228">
        <v>603</v>
      </c>
      <c r="L9162" s="228">
        <v>165166.72</v>
      </c>
    </row>
    <row r="9163" spans="1:12">
      <c r="A9163" s="228">
        <v>2014</v>
      </c>
      <c r="B9163" s="228" t="s">
        <v>194</v>
      </c>
      <c r="C9163" s="228" t="s">
        <v>67</v>
      </c>
      <c r="D9163" s="228" t="s">
        <v>205</v>
      </c>
      <c r="E9163" s="228">
        <v>0</v>
      </c>
      <c r="F9163" s="228">
        <v>3426</v>
      </c>
      <c r="G9163" s="228">
        <v>78</v>
      </c>
      <c r="H9163" s="228">
        <v>233</v>
      </c>
      <c r="I9163" s="228">
        <v>162363.15</v>
      </c>
      <c r="J9163" s="228">
        <v>20806.400000000001</v>
      </c>
      <c r="K9163" s="228">
        <v>11161</v>
      </c>
      <c r="L9163" s="228">
        <v>212897.42</v>
      </c>
    </row>
    <row r="9164" spans="1:12">
      <c r="A9164" s="228">
        <v>2014</v>
      </c>
      <c r="B9164" s="228" t="s">
        <v>194</v>
      </c>
      <c r="C9164" s="228" t="s">
        <v>67</v>
      </c>
      <c r="D9164" s="228" t="s">
        <v>205</v>
      </c>
      <c r="E9164" s="228">
        <v>5</v>
      </c>
      <c r="F9164" s="228">
        <v>3435</v>
      </c>
      <c r="G9164" s="228">
        <v>22</v>
      </c>
      <c r="H9164" s="228">
        <v>24</v>
      </c>
      <c r="I9164" s="228">
        <v>26793</v>
      </c>
      <c r="J9164" s="228">
        <v>6107.87</v>
      </c>
      <c r="K9164" s="228">
        <v>284</v>
      </c>
      <c r="L9164" s="228">
        <v>45453.35</v>
      </c>
    </row>
    <row r="9165" spans="1:12">
      <c r="A9165" s="228">
        <v>2014</v>
      </c>
      <c r="B9165" s="228" t="s">
        <v>194</v>
      </c>
      <c r="C9165" s="228" t="s">
        <v>67</v>
      </c>
      <c r="D9165" s="228" t="s">
        <v>205</v>
      </c>
      <c r="E9165" s="228">
        <v>10</v>
      </c>
      <c r="F9165" s="228">
        <v>3162</v>
      </c>
      <c r="G9165" s="228">
        <v>20</v>
      </c>
      <c r="H9165" s="228">
        <v>65</v>
      </c>
      <c r="I9165" s="228">
        <v>48722</v>
      </c>
      <c r="J9165" s="228">
        <v>7850.21</v>
      </c>
      <c r="K9165" s="228">
        <v>10266</v>
      </c>
      <c r="L9165" s="228">
        <v>72895.009999999995</v>
      </c>
    </row>
    <row r="9166" spans="1:12">
      <c r="A9166" s="228">
        <v>2014</v>
      </c>
      <c r="B9166" s="228" t="s">
        <v>194</v>
      </c>
      <c r="C9166" s="228" t="s">
        <v>67</v>
      </c>
      <c r="D9166" s="228" t="s">
        <v>205</v>
      </c>
      <c r="E9166" s="228">
        <v>15</v>
      </c>
      <c r="F9166" s="228">
        <v>3317</v>
      </c>
      <c r="G9166" s="228">
        <v>39</v>
      </c>
      <c r="H9166" s="228">
        <v>60</v>
      </c>
      <c r="I9166" s="228">
        <v>61757.3</v>
      </c>
      <c r="J9166" s="228">
        <v>19398.38</v>
      </c>
      <c r="K9166" s="228">
        <v>15077</v>
      </c>
      <c r="L9166" s="228">
        <v>112204.58</v>
      </c>
    </row>
    <row r="9167" spans="1:12">
      <c r="A9167" s="228">
        <v>2014</v>
      </c>
      <c r="B9167" s="228" t="s">
        <v>194</v>
      </c>
      <c r="C9167" s="228" t="s">
        <v>67</v>
      </c>
      <c r="D9167" s="228" t="s">
        <v>205</v>
      </c>
      <c r="E9167" s="228">
        <v>20</v>
      </c>
      <c r="F9167" s="228">
        <v>2563</v>
      </c>
      <c r="G9167" s="228">
        <v>48</v>
      </c>
      <c r="H9167" s="228">
        <v>117</v>
      </c>
      <c r="I9167" s="228">
        <v>117320.48</v>
      </c>
      <c r="J9167" s="228">
        <v>28967.84</v>
      </c>
      <c r="K9167" s="228">
        <v>30442</v>
      </c>
      <c r="L9167" s="228">
        <v>189636.17</v>
      </c>
    </row>
    <row r="9168" spans="1:12">
      <c r="A9168" s="228">
        <v>2014</v>
      </c>
      <c r="B9168" s="228" t="s">
        <v>194</v>
      </c>
      <c r="C9168" s="228" t="s">
        <v>67</v>
      </c>
      <c r="D9168" s="228" t="s">
        <v>205</v>
      </c>
      <c r="E9168" s="228">
        <v>25</v>
      </c>
      <c r="F9168" s="228">
        <v>2749</v>
      </c>
      <c r="G9168" s="228">
        <v>47</v>
      </c>
      <c r="H9168" s="228">
        <v>100</v>
      </c>
      <c r="I9168" s="228">
        <v>102945.99</v>
      </c>
      <c r="J9168" s="228">
        <v>27239.32</v>
      </c>
      <c r="K9168" s="228">
        <v>18822</v>
      </c>
      <c r="L9168" s="228">
        <v>186227.16</v>
      </c>
    </row>
    <row r="9169" spans="1:12">
      <c r="A9169" s="228">
        <v>2014</v>
      </c>
      <c r="B9169" s="228" t="s">
        <v>194</v>
      </c>
      <c r="C9169" s="228" t="s">
        <v>67</v>
      </c>
      <c r="D9169" s="228" t="s">
        <v>205</v>
      </c>
      <c r="E9169" s="228">
        <v>30</v>
      </c>
      <c r="F9169" s="228">
        <v>3825</v>
      </c>
      <c r="G9169" s="228">
        <v>81</v>
      </c>
      <c r="H9169" s="228">
        <v>125</v>
      </c>
      <c r="I9169" s="228">
        <v>143989.79999999999</v>
      </c>
      <c r="J9169" s="228">
        <v>47713.06</v>
      </c>
      <c r="K9169" s="228">
        <v>37216</v>
      </c>
      <c r="L9169" s="228">
        <v>273077.67</v>
      </c>
    </row>
    <row r="9170" spans="1:12">
      <c r="A9170" s="228">
        <v>2014</v>
      </c>
      <c r="B9170" s="228" t="s">
        <v>194</v>
      </c>
      <c r="C9170" s="228" t="s">
        <v>67</v>
      </c>
      <c r="D9170" s="228" t="s">
        <v>205</v>
      </c>
      <c r="E9170" s="228">
        <v>35</v>
      </c>
      <c r="F9170" s="228">
        <v>3634</v>
      </c>
      <c r="G9170" s="228">
        <v>74</v>
      </c>
      <c r="H9170" s="228">
        <v>123</v>
      </c>
      <c r="I9170" s="228">
        <v>149000.29999999999</v>
      </c>
      <c r="J9170" s="228">
        <v>35212.31</v>
      </c>
      <c r="K9170" s="228">
        <v>22828</v>
      </c>
      <c r="L9170" s="228">
        <v>247580.73</v>
      </c>
    </row>
    <row r="9171" spans="1:12">
      <c r="A9171" s="228">
        <v>2014</v>
      </c>
      <c r="B9171" s="228" t="s">
        <v>194</v>
      </c>
      <c r="C9171" s="228" t="s">
        <v>67</v>
      </c>
      <c r="D9171" s="228" t="s">
        <v>205</v>
      </c>
      <c r="E9171" s="228">
        <v>40</v>
      </c>
      <c r="F9171" s="228">
        <v>3807</v>
      </c>
      <c r="G9171" s="228">
        <v>117</v>
      </c>
      <c r="H9171" s="228">
        <v>252</v>
      </c>
      <c r="I9171" s="228">
        <v>226289.4</v>
      </c>
      <c r="J9171" s="228">
        <v>52485.43</v>
      </c>
      <c r="K9171" s="228">
        <v>52051</v>
      </c>
      <c r="L9171" s="228">
        <v>401026.65</v>
      </c>
    </row>
    <row r="9172" spans="1:12">
      <c r="A9172" s="228">
        <v>2014</v>
      </c>
      <c r="B9172" s="228" t="s">
        <v>194</v>
      </c>
      <c r="C9172" s="228" t="s">
        <v>67</v>
      </c>
      <c r="D9172" s="228" t="s">
        <v>205</v>
      </c>
      <c r="E9172" s="228">
        <v>45</v>
      </c>
      <c r="F9172" s="228">
        <v>3598</v>
      </c>
      <c r="G9172" s="228">
        <v>128</v>
      </c>
      <c r="H9172" s="228">
        <v>297</v>
      </c>
      <c r="I9172" s="228">
        <v>287325.7</v>
      </c>
      <c r="J9172" s="228">
        <v>72495</v>
      </c>
      <c r="K9172" s="228">
        <v>85843</v>
      </c>
      <c r="L9172" s="228">
        <v>508347.45</v>
      </c>
    </row>
    <row r="9173" spans="1:12">
      <c r="A9173" s="228">
        <v>2014</v>
      </c>
      <c r="B9173" s="228" t="s">
        <v>194</v>
      </c>
      <c r="C9173" s="228" t="s">
        <v>67</v>
      </c>
      <c r="D9173" s="228" t="s">
        <v>205</v>
      </c>
      <c r="E9173" s="228">
        <v>50</v>
      </c>
      <c r="F9173" s="228">
        <v>3842</v>
      </c>
      <c r="G9173" s="228">
        <v>150</v>
      </c>
      <c r="H9173" s="228">
        <v>372</v>
      </c>
      <c r="I9173" s="228">
        <v>353228.3</v>
      </c>
      <c r="J9173" s="228">
        <v>86499.03</v>
      </c>
      <c r="K9173" s="228">
        <v>91412</v>
      </c>
      <c r="L9173" s="228">
        <v>620806.03</v>
      </c>
    </row>
    <row r="9174" spans="1:12">
      <c r="A9174" s="228">
        <v>2014</v>
      </c>
      <c r="B9174" s="228" t="s">
        <v>194</v>
      </c>
      <c r="C9174" s="228" t="s">
        <v>67</v>
      </c>
      <c r="D9174" s="228" t="s">
        <v>205</v>
      </c>
      <c r="E9174" s="228">
        <v>55</v>
      </c>
      <c r="F9174" s="228">
        <v>3427</v>
      </c>
      <c r="G9174" s="228">
        <v>201</v>
      </c>
      <c r="H9174" s="228">
        <v>455</v>
      </c>
      <c r="I9174" s="228">
        <v>542496.1</v>
      </c>
      <c r="J9174" s="228">
        <v>95277.72</v>
      </c>
      <c r="K9174" s="228">
        <v>219435</v>
      </c>
      <c r="L9174" s="228">
        <v>946072.26</v>
      </c>
    </row>
    <row r="9175" spans="1:12">
      <c r="A9175" s="228">
        <v>2014</v>
      </c>
      <c r="B9175" s="228" t="s">
        <v>194</v>
      </c>
      <c r="C9175" s="228" t="s">
        <v>67</v>
      </c>
      <c r="D9175" s="228" t="s">
        <v>205</v>
      </c>
      <c r="E9175" s="228">
        <v>60</v>
      </c>
      <c r="F9175" s="228">
        <v>2837</v>
      </c>
      <c r="G9175" s="228">
        <v>226</v>
      </c>
      <c r="H9175" s="228">
        <v>562</v>
      </c>
      <c r="I9175" s="228">
        <v>654838.6</v>
      </c>
      <c r="J9175" s="228">
        <v>136656.29</v>
      </c>
      <c r="K9175" s="228">
        <v>138122.51999999999</v>
      </c>
      <c r="L9175" s="228">
        <v>1030369.8</v>
      </c>
    </row>
    <row r="9176" spans="1:12">
      <c r="A9176" s="228">
        <v>2014</v>
      </c>
      <c r="B9176" s="228" t="s">
        <v>194</v>
      </c>
      <c r="C9176" s="228" t="s">
        <v>67</v>
      </c>
      <c r="D9176" s="228" t="s">
        <v>205</v>
      </c>
      <c r="E9176" s="228">
        <v>65</v>
      </c>
      <c r="F9176" s="228">
        <v>1890</v>
      </c>
      <c r="G9176" s="228">
        <v>258</v>
      </c>
      <c r="H9176" s="228">
        <v>651</v>
      </c>
      <c r="I9176" s="228">
        <v>559551.19999999995</v>
      </c>
      <c r="J9176" s="228">
        <v>116976.16</v>
      </c>
      <c r="K9176" s="228">
        <v>230355</v>
      </c>
      <c r="L9176" s="228">
        <v>1016384.79</v>
      </c>
    </row>
    <row r="9177" spans="1:12">
      <c r="A9177" s="228">
        <v>2014</v>
      </c>
      <c r="B9177" s="228" t="s">
        <v>194</v>
      </c>
      <c r="C9177" s="228" t="s">
        <v>67</v>
      </c>
      <c r="D9177" s="228" t="s">
        <v>205</v>
      </c>
      <c r="E9177" s="228">
        <v>70</v>
      </c>
      <c r="F9177" s="228">
        <v>1010</v>
      </c>
      <c r="G9177" s="228">
        <v>133</v>
      </c>
      <c r="H9177" s="228">
        <v>302</v>
      </c>
      <c r="I9177" s="228">
        <v>282607.34999999998</v>
      </c>
      <c r="J9177" s="228">
        <v>74399.59</v>
      </c>
      <c r="K9177" s="228">
        <v>53286</v>
      </c>
      <c r="L9177" s="228">
        <v>459915.84</v>
      </c>
    </row>
    <row r="9178" spans="1:12">
      <c r="A9178" s="228">
        <v>2014</v>
      </c>
      <c r="B9178" s="228" t="s">
        <v>194</v>
      </c>
      <c r="C9178" s="228" t="s">
        <v>67</v>
      </c>
      <c r="D9178" s="228" t="s">
        <v>205</v>
      </c>
      <c r="E9178" s="228">
        <v>75</v>
      </c>
      <c r="F9178" s="228">
        <v>447</v>
      </c>
      <c r="G9178" s="228">
        <v>84</v>
      </c>
      <c r="H9178" s="228">
        <v>644</v>
      </c>
      <c r="I9178" s="228">
        <v>378110</v>
      </c>
      <c r="J9178" s="228">
        <v>40177.06</v>
      </c>
      <c r="K9178" s="228">
        <v>69515.55</v>
      </c>
      <c r="L9178" s="228">
        <v>514037.82</v>
      </c>
    </row>
    <row r="9179" spans="1:12">
      <c r="A9179" s="228">
        <v>2014</v>
      </c>
      <c r="B9179" s="228" t="s">
        <v>194</v>
      </c>
      <c r="C9179" s="228" t="s">
        <v>67</v>
      </c>
      <c r="D9179" s="228" t="s">
        <v>205</v>
      </c>
      <c r="E9179" s="228">
        <v>80</v>
      </c>
      <c r="F9179" s="228">
        <v>208</v>
      </c>
      <c r="G9179" s="228">
        <v>33</v>
      </c>
      <c r="H9179" s="228">
        <v>115</v>
      </c>
      <c r="I9179" s="228">
        <v>109440.3</v>
      </c>
      <c r="J9179" s="228">
        <v>13956.48</v>
      </c>
      <c r="K9179" s="228">
        <v>141163</v>
      </c>
      <c r="L9179" s="228">
        <v>272244.73</v>
      </c>
    </row>
    <row r="9180" spans="1:12">
      <c r="A9180" s="228">
        <v>2014</v>
      </c>
      <c r="B9180" s="228" t="s">
        <v>194</v>
      </c>
      <c r="C9180" s="228" t="s">
        <v>67</v>
      </c>
      <c r="D9180" s="228" t="s">
        <v>205</v>
      </c>
      <c r="E9180" s="228">
        <v>85</v>
      </c>
      <c r="F9180" s="228">
        <v>75</v>
      </c>
      <c r="G9180" s="228">
        <v>11</v>
      </c>
      <c r="H9180" s="228">
        <v>159</v>
      </c>
      <c r="I9180" s="228">
        <v>120878</v>
      </c>
      <c r="J9180" s="228">
        <v>11826.98</v>
      </c>
      <c r="K9180" s="228">
        <v>15441</v>
      </c>
      <c r="L9180" s="228">
        <v>149096.68</v>
      </c>
    </row>
    <row r="9181" spans="1:12">
      <c r="A9181" s="228">
        <v>2014</v>
      </c>
      <c r="B9181" s="228" t="s">
        <v>194</v>
      </c>
      <c r="C9181" s="228" t="s">
        <v>67</v>
      </c>
      <c r="D9181" s="228" t="s">
        <v>205</v>
      </c>
      <c r="E9181" s="228">
        <v>90</v>
      </c>
      <c r="F9181" s="228">
        <v>9</v>
      </c>
      <c r="G9181" s="228">
        <v>1</v>
      </c>
      <c r="H9181" s="228">
        <v>2</v>
      </c>
      <c r="I9181" s="228">
        <v>7390</v>
      </c>
      <c r="J9181" s="228">
        <v>69</v>
      </c>
      <c r="K9181" s="228">
        <v>14276</v>
      </c>
      <c r="L9181" s="228">
        <v>21735</v>
      </c>
    </row>
    <row r="9182" spans="1:12">
      <c r="A9182" s="228">
        <v>2014</v>
      </c>
      <c r="B9182" s="228" t="s">
        <v>194</v>
      </c>
      <c r="C9182" s="228" t="s">
        <v>67</v>
      </c>
      <c r="D9182" s="228" t="s">
        <v>205</v>
      </c>
      <c r="E9182" s="228">
        <v>95</v>
      </c>
      <c r="F9182" s="228">
        <v>1</v>
      </c>
      <c r="G9182" s="228">
        <v>0</v>
      </c>
      <c r="H9182" s="228">
        <v>0</v>
      </c>
      <c r="I9182" s="228">
        <v>0</v>
      </c>
      <c r="J9182" s="228">
        <v>0</v>
      </c>
      <c r="K9182" s="228">
        <v>0</v>
      </c>
      <c r="L9182" s="228">
        <v>0</v>
      </c>
    </row>
    <row r="9183" spans="1:12">
      <c r="A9183" s="228">
        <v>2014</v>
      </c>
      <c r="B9183" s="228" t="s">
        <v>194</v>
      </c>
      <c r="C9183" s="228" t="s">
        <v>67</v>
      </c>
      <c r="D9183" s="228" t="s">
        <v>206</v>
      </c>
      <c r="E9183" s="228">
        <v>0</v>
      </c>
      <c r="F9183" s="228">
        <v>3321</v>
      </c>
      <c r="G9183" s="228">
        <v>43</v>
      </c>
      <c r="H9183" s="228">
        <v>160</v>
      </c>
      <c r="I9183" s="228">
        <v>125084</v>
      </c>
      <c r="J9183" s="228">
        <v>15672.65</v>
      </c>
      <c r="K9183" s="228">
        <v>162</v>
      </c>
      <c r="L9183" s="228">
        <v>149927.5</v>
      </c>
    </row>
    <row r="9184" spans="1:12">
      <c r="A9184" s="228">
        <v>2014</v>
      </c>
      <c r="B9184" s="228" t="s">
        <v>194</v>
      </c>
      <c r="C9184" s="228" t="s">
        <v>67</v>
      </c>
      <c r="D9184" s="228" t="s">
        <v>206</v>
      </c>
      <c r="E9184" s="228">
        <v>5</v>
      </c>
      <c r="F9184" s="228">
        <v>3304</v>
      </c>
      <c r="G9184" s="228">
        <v>14</v>
      </c>
      <c r="H9184" s="228">
        <v>16</v>
      </c>
      <c r="I9184" s="228">
        <v>15574</v>
      </c>
      <c r="J9184" s="228">
        <v>5626.45</v>
      </c>
      <c r="K9184" s="228">
        <v>0</v>
      </c>
      <c r="L9184" s="228">
        <v>26035.55</v>
      </c>
    </row>
    <row r="9185" spans="1:12">
      <c r="A9185" s="228">
        <v>2014</v>
      </c>
      <c r="B9185" s="228" t="s">
        <v>194</v>
      </c>
      <c r="C9185" s="228" t="s">
        <v>67</v>
      </c>
      <c r="D9185" s="228" t="s">
        <v>206</v>
      </c>
      <c r="E9185" s="228">
        <v>10</v>
      </c>
      <c r="F9185" s="228">
        <v>3100</v>
      </c>
      <c r="G9185" s="228">
        <v>26</v>
      </c>
      <c r="H9185" s="228">
        <v>44</v>
      </c>
      <c r="I9185" s="228">
        <v>44596</v>
      </c>
      <c r="J9185" s="228">
        <v>14481.92</v>
      </c>
      <c r="K9185" s="228">
        <v>38930</v>
      </c>
      <c r="L9185" s="228">
        <v>110815.87</v>
      </c>
    </row>
    <row r="9186" spans="1:12">
      <c r="A9186" s="228">
        <v>2014</v>
      </c>
      <c r="B9186" s="228" t="s">
        <v>194</v>
      </c>
      <c r="C9186" s="228" t="s">
        <v>67</v>
      </c>
      <c r="D9186" s="228" t="s">
        <v>206</v>
      </c>
      <c r="E9186" s="228">
        <v>15</v>
      </c>
      <c r="F9186" s="228">
        <v>2992</v>
      </c>
      <c r="G9186" s="228">
        <v>62</v>
      </c>
      <c r="H9186" s="228">
        <v>103</v>
      </c>
      <c r="I9186" s="228">
        <v>96676.3</v>
      </c>
      <c r="J9186" s="228">
        <v>22990.38</v>
      </c>
      <c r="K9186" s="228">
        <v>47327</v>
      </c>
      <c r="L9186" s="228">
        <v>189908.17</v>
      </c>
    </row>
    <row r="9187" spans="1:12">
      <c r="A9187" s="228">
        <v>2014</v>
      </c>
      <c r="B9187" s="228" t="s">
        <v>194</v>
      </c>
      <c r="C9187" s="228" t="s">
        <v>67</v>
      </c>
      <c r="D9187" s="228" t="s">
        <v>206</v>
      </c>
      <c r="E9187" s="228">
        <v>20</v>
      </c>
      <c r="F9187" s="228">
        <v>2870</v>
      </c>
      <c r="G9187" s="228">
        <v>75</v>
      </c>
      <c r="H9187" s="228">
        <v>132</v>
      </c>
      <c r="I9187" s="228">
        <v>131946.79999999999</v>
      </c>
      <c r="J9187" s="228">
        <v>26781.68</v>
      </c>
      <c r="K9187" s="228">
        <v>5325</v>
      </c>
      <c r="L9187" s="228">
        <v>185194.88</v>
      </c>
    </row>
    <row r="9188" spans="1:12">
      <c r="A9188" s="228">
        <v>2014</v>
      </c>
      <c r="B9188" s="228" t="s">
        <v>194</v>
      </c>
      <c r="C9188" s="228" t="s">
        <v>67</v>
      </c>
      <c r="D9188" s="228" t="s">
        <v>206</v>
      </c>
      <c r="E9188" s="228">
        <v>25</v>
      </c>
      <c r="F9188" s="228">
        <v>3605</v>
      </c>
      <c r="G9188" s="228">
        <v>142</v>
      </c>
      <c r="H9188" s="228">
        <v>459</v>
      </c>
      <c r="I9188" s="228">
        <v>391644.8</v>
      </c>
      <c r="J9188" s="228">
        <v>63073.72</v>
      </c>
      <c r="K9188" s="228">
        <v>20898</v>
      </c>
      <c r="L9188" s="228">
        <v>559488.18999999994</v>
      </c>
    </row>
    <row r="9189" spans="1:12">
      <c r="A9189" s="228">
        <v>2014</v>
      </c>
      <c r="B9189" s="228" t="s">
        <v>194</v>
      </c>
      <c r="C9189" s="228" t="s">
        <v>67</v>
      </c>
      <c r="D9189" s="228" t="s">
        <v>206</v>
      </c>
      <c r="E9189" s="228">
        <v>30</v>
      </c>
      <c r="F9189" s="228">
        <v>4579</v>
      </c>
      <c r="G9189" s="228">
        <v>210</v>
      </c>
      <c r="H9189" s="228">
        <v>703</v>
      </c>
      <c r="I9189" s="228">
        <v>575402.19999999995</v>
      </c>
      <c r="J9189" s="228">
        <v>104408.32000000001</v>
      </c>
      <c r="K9189" s="228">
        <v>68335</v>
      </c>
      <c r="L9189" s="228">
        <v>838627.51</v>
      </c>
    </row>
    <row r="9190" spans="1:12">
      <c r="A9190" s="228">
        <v>2014</v>
      </c>
      <c r="B9190" s="228" t="s">
        <v>194</v>
      </c>
      <c r="C9190" s="228" t="s">
        <v>67</v>
      </c>
      <c r="D9190" s="228" t="s">
        <v>206</v>
      </c>
      <c r="E9190" s="228">
        <v>35</v>
      </c>
      <c r="F9190" s="228">
        <v>4041</v>
      </c>
      <c r="G9190" s="228">
        <v>220</v>
      </c>
      <c r="H9190" s="228">
        <v>601</v>
      </c>
      <c r="I9190" s="228">
        <v>544516.1</v>
      </c>
      <c r="J9190" s="228">
        <v>102037.73</v>
      </c>
      <c r="K9190" s="228">
        <v>80213</v>
      </c>
      <c r="L9190" s="228">
        <v>852232.4</v>
      </c>
    </row>
    <row r="9191" spans="1:12">
      <c r="A9191" s="228">
        <v>2014</v>
      </c>
      <c r="B9191" s="228" t="s">
        <v>194</v>
      </c>
      <c r="C9191" s="228" t="s">
        <v>67</v>
      </c>
      <c r="D9191" s="228" t="s">
        <v>206</v>
      </c>
      <c r="E9191" s="228">
        <v>40</v>
      </c>
      <c r="F9191" s="228">
        <v>4042</v>
      </c>
      <c r="G9191" s="228">
        <v>184</v>
      </c>
      <c r="H9191" s="228">
        <v>368</v>
      </c>
      <c r="I9191" s="228">
        <v>396695.9</v>
      </c>
      <c r="J9191" s="228">
        <v>85537.07</v>
      </c>
      <c r="K9191" s="228">
        <v>26944</v>
      </c>
      <c r="L9191" s="228">
        <v>617880.68999999994</v>
      </c>
    </row>
    <row r="9192" spans="1:12">
      <c r="A9192" s="228">
        <v>2014</v>
      </c>
      <c r="B9192" s="228" t="s">
        <v>194</v>
      </c>
      <c r="C9192" s="228" t="s">
        <v>67</v>
      </c>
      <c r="D9192" s="228" t="s">
        <v>206</v>
      </c>
      <c r="E9192" s="228">
        <v>45</v>
      </c>
      <c r="F9192" s="228">
        <v>3726</v>
      </c>
      <c r="G9192" s="228">
        <v>153</v>
      </c>
      <c r="H9192" s="228">
        <v>355</v>
      </c>
      <c r="I9192" s="228">
        <v>345272.5</v>
      </c>
      <c r="J9192" s="228">
        <v>67667.289999999994</v>
      </c>
      <c r="K9192" s="228">
        <v>22377</v>
      </c>
      <c r="L9192" s="228">
        <v>509492.49</v>
      </c>
    </row>
    <row r="9193" spans="1:12">
      <c r="A9193" s="228">
        <v>2014</v>
      </c>
      <c r="B9193" s="228" t="s">
        <v>194</v>
      </c>
      <c r="C9193" s="228" t="s">
        <v>67</v>
      </c>
      <c r="D9193" s="228" t="s">
        <v>206</v>
      </c>
      <c r="E9193" s="228">
        <v>50</v>
      </c>
      <c r="F9193" s="228">
        <v>3897</v>
      </c>
      <c r="G9193" s="228">
        <v>212</v>
      </c>
      <c r="H9193" s="228">
        <v>356</v>
      </c>
      <c r="I9193" s="228">
        <v>375867.25</v>
      </c>
      <c r="J9193" s="228">
        <v>100468.03</v>
      </c>
      <c r="K9193" s="228">
        <v>89526</v>
      </c>
      <c r="L9193" s="228">
        <v>666796.37</v>
      </c>
    </row>
    <row r="9194" spans="1:12">
      <c r="A9194" s="228">
        <v>2014</v>
      </c>
      <c r="B9194" s="228" t="s">
        <v>194</v>
      </c>
      <c r="C9194" s="228" t="s">
        <v>67</v>
      </c>
      <c r="D9194" s="228" t="s">
        <v>206</v>
      </c>
      <c r="E9194" s="228">
        <v>55</v>
      </c>
      <c r="F9194" s="228">
        <v>3384</v>
      </c>
      <c r="G9194" s="228">
        <v>195</v>
      </c>
      <c r="H9194" s="228">
        <v>417</v>
      </c>
      <c r="I9194" s="228">
        <v>427758.01</v>
      </c>
      <c r="J9194" s="228">
        <v>106205.04</v>
      </c>
      <c r="K9194" s="228">
        <v>93552</v>
      </c>
      <c r="L9194" s="228">
        <v>730489.7</v>
      </c>
    </row>
    <row r="9195" spans="1:12">
      <c r="A9195" s="228">
        <v>2014</v>
      </c>
      <c r="B9195" s="228" t="s">
        <v>194</v>
      </c>
      <c r="C9195" s="228" t="s">
        <v>67</v>
      </c>
      <c r="D9195" s="228" t="s">
        <v>206</v>
      </c>
      <c r="E9195" s="228">
        <v>60</v>
      </c>
      <c r="F9195" s="228">
        <v>2586</v>
      </c>
      <c r="G9195" s="228">
        <v>218</v>
      </c>
      <c r="H9195" s="228">
        <v>534</v>
      </c>
      <c r="I9195" s="228">
        <v>496074.2</v>
      </c>
      <c r="J9195" s="228">
        <v>97314.18</v>
      </c>
      <c r="K9195" s="228">
        <v>117034</v>
      </c>
      <c r="L9195" s="228">
        <v>790144.11</v>
      </c>
    </row>
    <row r="9196" spans="1:12">
      <c r="A9196" s="228">
        <v>2014</v>
      </c>
      <c r="B9196" s="228" t="s">
        <v>194</v>
      </c>
      <c r="C9196" s="228" t="s">
        <v>67</v>
      </c>
      <c r="D9196" s="228" t="s">
        <v>206</v>
      </c>
      <c r="E9196" s="228">
        <v>65</v>
      </c>
      <c r="F9196" s="228">
        <v>1616</v>
      </c>
      <c r="G9196" s="228">
        <v>158</v>
      </c>
      <c r="H9196" s="228">
        <v>447</v>
      </c>
      <c r="I9196" s="228">
        <v>485179.15</v>
      </c>
      <c r="J9196" s="228">
        <v>106247.24</v>
      </c>
      <c r="K9196" s="228">
        <v>137968</v>
      </c>
      <c r="L9196" s="228">
        <v>811320.19</v>
      </c>
    </row>
    <row r="9197" spans="1:12">
      <c r="A9197" s="228">
        <v>2014</v>
      </c>
      <c r="B9197" s="228" t="s">
        <v>194</v>
      </c>
      <c r="C9197" s="228" t="s">
        <v>67</v>
      </c>
      <c r="D9197" s="228" t="s">
        <v>206</v>
      </c>
      <c r="E9197" s="228">
        <v>70</v>
      </c>
      <c r="F9197" s="228">
        <v>815</v>
      </c>
      <c r="G9197" s="228">
        <v>114</v>
      </c>
      <c r="H9197" s="228">
        <v>322</v>
      </c>
      <c r="I9197" s="228">
        <v>249637.3</v>
      </c>
      <c r="J9197" s="228">
        <v>51011.41</v>
      </c>
      <c r="K9197" s="228">
        <v>100812</v>
      </c>
      <c r="L9197" s="228">
        <v>440246.06</v>
      </c>
    </row>
    <row r="9198" spans="1:12">
      <c r="A9198" s="228">
        <v>2014</v>
      </c>
      <c r="B9198" s="228" t="s">
        <v>194</v>
      </c>
      <c r="C9198" s="228" t="s">
        <v>67</v>
      </c>
      <c r="D9198" s="228" t="s">
        <v>206</v>
      </c>
      <c r="E9198" s="228">
        <v>75</v>
      </c>
      <c r="F9198" s="228">
        <v>399</v>
      </c>
      <c r="G9198" s="228">
        <v>61</v>
      </c>
      <c r="H9198" s="228">
        <v>342</v>
      </c>
      <c r="I9198" s="228">
        <v>297597</v>
      </c>
      <c r="J9198" s="228">
        <v>51574.71</v>
      </c>
      <c r="K9198" s="228">
        <v>47046</v>
      </c>
      <c r="L9198" s="228">
        <v>414273.24</v>
      </c>
    </row>
    <row r="9199" spans="1:12">
      <c r="A9199" s="228">
        <v>2014</v>
      </c>
      <c r="B9199" s="228" t="s">
        <v>194</v>
      </c>
      <c r="C9199" s="228" t="s">
        <v>67</v>
      </c>
      <c r="D9199" s="228" t="s">
        <v>206</v>
      </c>
      <c r="E9199" s="228">
        <v>80</v>
      </c>
      <c r="F9199" s="228">
        <v>196</v>
      </c>
      <c r="G9199" s="228">
        <v>22</v>
      </c>
      <c r="H9199" s="228">
        <v>157</v>
      </c>
      <c r="I9199" s="228">
        <v>130791.3</v>
      </c>
      <c r="J9199" s="228">
        <v>17760.259999999998</v>
      </c>
      <c r="K9199" s="228">
        <v>2867</v>
      </c>
      <c r="L9199" s="228">
        <v>156732.79</v>
      </c>
    </row>
    <row r="9200" spans="1:12">
      <c r="A9200" s="228">
        <v>2014</v>
      </c>
      <c r="B9200" s="228" t="s">
        <v>194</v>
      </c>
      <c r="C9200" s="228" t="s">
        <v>67</v>
      </c>
      <c r="D9200" s="228" t="s">
        <v>206</v>
      </c>
      <c r="E9200" s="228">
        <v>85</v>
      </c>
      <c r="F9200" s="228">
        <v>112</v>
      </c>
      <c r="G9200" s="228">
        <v>15</v>
      </c>
      <c r="H9200" s="228">
        <v>79</v>
      </c>
      <c r="I9200" s="228">
        <v>68564</v>
      </c>
      <c r="J9200" s="228">
        <v>8168.8</v>
      </c>
      <c r="K9200" s="228">
        <v>23951</v>
      </c>
      <c r="L9200" s="228">
        <v>105286.08</v>
      </c>
    </row>
    <row r="9201" spans="1:12">
      <c r="A9201" s="228">
        <v>2014</v>
      </c>
      <c r="B9201" s="228" t="s">
        <v>194</v>
      </c>
      <c r="C9201" s="228" t="s">
        <v>67</v>
      </c>
      <c r="D9201" s="228" t="s">
        <v>206</v>
      </c>
      <c r="E9201" s="228">
        <v>90</v>
      </c>
      <c r="F9201" s="228">
        <v>32</v>
      </c>
      <c r="G9201" s="228">
        <v>4</v>
      </c>
      <c r="H9201" s="228">
        <v>80</v>
      </c>
      <c r="I9201" s="228">
        <v>47353</v>
      </c>
      <c r="J9201" s="228">
        <v>4067.13</v>
      </c>
      <c r="K9201" s="228">
        <v>0</v>
      </c>
      <c r="L9201" s="228">
        <v>51770.41</v>
      </c>
    </row>
    <row r="9202" spans="1:12">
      <c r="A9202" s="228">
        <v>2014</v>
      </c>
      <c r="B9202" s="228" t="s">
        <v>194</v>
      </c>
      <c r="C9202" s="228" t="s">
        <v>67</v>
      </c>
      <c r="D9202" s="228" t="s">
        <v>206</v>
      </c>
      <c r="E9202" s="228">
        <v>95</v>
      </c>
      <c r="F9202" s="228">
        <v>4</v>
      </c>
      <c r="G9202" s="228">
        <v>0</v>
      </c>
      <c r="H9202" s="228">
        <v>0</v>
      </c>
      <c r="I9202" s="228">
        <v>0</v>
      </c>
      <c r="J9202" s="228">
        <v>0</v>
      </c>
      <c r="K9202" s="228">
        <v>0</v>
      </c>
      <c r="L9202" s="228">
        <v>0</v>
      </c>
    </row>
    <row r="9203" spans="1:12">
      <c r="A9203" s="228">
        <v>2014</v>
      </c>
      <c r="B9203" s="228" t="s">
        <v>195</v>
      </c>
      <c r="C9203" s="228" t="s">
        <v>61</v>
      </c>
      <c r="D9203" s="228" t="s">
        <v>205</v>
      </c>
      <c r="E9203" s="228">
        <v>0</v>
      </c>
      <c r="F9203" s="228">
        <v>109578</v>
      </c>
      <c r="G9203" s="228">
        <v>5636</v>
      </c>
      <c r="H9203" s="228">
        <v>14610</v>
      </c>
      <c r="I9203" s="228">
        <v>9120214.1699999999</v>
      </c>
      <c r="J9203" s="228">
        <v>1624049.2</v>
      </c>
      <c r="K9203" s="228">
        <v>177807</v>
      </c>
      <c r="L9203" s="228">
        <v>12499691.6</v>
      </c>
    </row>
    <row r="9204" spans="1:12">
      <c r="A9204" s="228">
        <v>2014</v>
      </c>
      <c r="B9204" s="228" t="s">
        <v>195</v>
      </c>
      <c r="C9204" s="228" t="s">
        <v>61</v>
      </c>
      <c r="D9204" s="228" t="s">
        <v>205</v>
      </c>
      <c r="E9204" s="228">
        <v>5</v>
      </c>
      <c r="F9204" s="228">
        <v>119792</v>
      </c>
      <c r="G9204" s="228">
        <v>2653</v>
      </c>
      <c r="H9204" s="228">
        <v>3630</v>
      </c>
      <c r="I9204" s="228">
        <v>2961191.86</v>
      </c>
      <c r="J9204" s="228">
        <v>725411.87</v>
      </c>
      <c r="K9204" s="228">
        <v>229769</v>
      </c>
      <c r="L9204" s="228">
        <v>4694460.5199999996</v>
      </c>
    </row>
    <row r="9205" spans="1:12">
      <c r="A9205" s="228">
        <v>2014</v>
      </c>
      <c r="B9205" s="228" t="s">
        <v>195</v>
      </c>
      <c r="C9205" s="228" t="s">
        <v>61</v>
      </c>
      <c r="D9205" s="228" t="s">
        <v>205</v>
      </c>
      <c r="E9205" s="228">
        <v>10</v>
      </c>
      <c r="F9205" s="228">
        <v>111088</v>
      </c>
      <c r="G9205" s="228">
        <v>1979</v>
      </c>
      <c r="H9205" s="228">
        <v>3558</v>
      </c>
      <c r="I9205" s="228">
        <v>2517989.13</v>
      </c>
      <c r="J9205" s="228">
        <v>653046.38</v>
      </c>
      <c r="K9205" s="228">
        <v>535177</v>
      </c>
      <c r="L9205" s="228">
        <v>4264207.18</v>
      </c>
    </row>
    <row r="9206" spans="1:12">
      <c r="A9206" s="228">
        <v>2014</v>
      </c>
      <c r="B9206" s="228" t="s">
        <v>195</v>
      </c>
      <c r="C9206" s="228" t="s">
        <v>61</v>
      </c>
      <c r="D9206" s="228" t="s">
        <v>205</v>
      </c>
      <c r="E9206" s="228">
        <v>15</v>
      </c>
      <c r="F9206" s="228">
        <v>109158</v>
      </c>
      <c r="G9206" s="228">
        <v>2997</v>
      </c>
      <c r="H9206" s="228">
        <v>6589</v>
      </c>
      <c r="I9206" s="228">
        <v>5994687.2199999997</v>
      </c>
      <c r="J9206" s="228">
        <v>1216572.95</v>
      </c>
      <c r="K9206" s="228">
        <v>939939.6</v>
      </c>
      <c r="L9206" s="228">
        <v>9403060.5999999996</v>
      </c>
    </row>
    <row r="9207" spans="1:12">
      <c r="A9207" s="228">
        <v>2014</v>
      </c>
      <c r="B9207" s="228" t="s">
        <v>195</v>
      </c>
      <c r="C9207" s="228" t="s">
        <v>61</v>
      </c>
      <c r="D9207" s="228" t="s">
        <v>205</v>
      </c>
      <c r="E9207" s="228">
        <v>20</v>
      </c>
      <c r="F9207" s="228">
        <v>91229</v>
      </c>
      <c r="G9207" s="228">
        <v>2809</v>
      </c>
      <c r="H9207" s="228">
        <v>6540</v>
      </c>
      <c r="I9207" s="228">
        <v>5828176.3300000001</v>
      </c>
      <c r="J9207" s="228">
        <v>1195582.79</v>
      </c>
      <c r="K9207" s="228">
        <v>939585</v>
      </c>
      <c r="L9207" s="228">
        <v>9315532.9700000007</v>
      </c>
    </row>
    <row r="9208" spans="1:12">
      <c r="A9208" s="228">
        <v>2014</v>
      </c>
      <c r="B9208" s="228" t="s">
        <v>195</v>
      </c>
      <c r="C9208" s="228" t="s">
        <v>61</v>
      </c>
      <c r="D9208" s="228" t="s">
        <v>205</v>
      </c>
      <c r="E9208" s="228">
        <v>25</v>
      </c>
      <c r="F9208" s="228">
        <v>78557</v>
      </c>
      <c r="G9208" s="228">
        <v>2428</v>
      </c>
      <c r="H9208" s="228">
        <v>5744</v>
      </c>
      <c r="I9208" s="228">
        <v>4464602.25</v>
      </c>
      <c r="J9208" s="228">
        <v>1006873.11</v>
      </c>
      <c r="K9208" s="228">
        <v>874170</v>
      </c>
      <c r="L9208" s="228">
        <v>7770374.04</v>
      </c>
    </row>
    <row r="9209" spans="1:12">
      <c r="A9209" s="228">
        <v>2014</v>
      </c>
      <c r="B9209" s="228" t="s">
        <v>195</v>
      </c>
      <c r="C9209" s="228" t="s">
        <v>61</v>
      </c>
      <c r="D9209" s="228" t="s">
        <v>205</v>
      </c>
      <c r="E9209" s="228">
        <v>30</v>
      </c>
      <c r="F9209" s="228">
        <v>120676</v>
      </c>
      <c r="G9209" s="228">
        <v>3336</v>
      </c>
      <c r="H9209" s="228">
        <v>8274</v>
      </c>
      <c r="I9209" s="228">
        <v>6458385.8499999996</v>
      </c>
      <c r="J9209" s="228">
        <v>1472081.26</v>
      </c>
      <c r="K9209" s="228">
        <v>1184476.25</v>
      </c>
      <c r="L9209" s="228">
        <v>11177426.039999999</v>
      </c>
    </row>
    <row r="9210" spans="1:12">
      <c r="A9210" s="228">
        <v>2014</v>
      </c>
      <c r="B9210" s="228" t="s">
        <v>195</v>
      </c>
      <c r="C9210" s="228" t="s">
        <v>61</v>
      </c>
      <c r="D9210" s="228" t="s">
        <v>205</v>
      </c>
      <c r="E9210" s="228">
        <v>35</v>
      </c>
      <c r="F9210" s="228">
        <v>124157</v>
      </c>
      <c r="G9210" s="228">
        <v>3968</v>
      </c>
      <c r="H9210" s="228">
        <v>8469</v>
      </c>
      <c r="I9210" s="228">
        <v>6997948</v>
      </c>
      <c r="J9210" s="228">
        <v>1830374.11</v>
      </c>
      <c r="K9210" s="228">
        <v>1297116</v>
      </c>
      <c r="L9210" s="228">
        <v>12545612.869999999</v>
      </c>
    </row>
    <row r="9211" spans="1:12">
      <c r="A9211" s="228">
        <v>2014</v>
      </c>
      <c r="B9211" s="228" t="s">
        <v>195</v>
      </c>
      <c r="C9211" s="228" t="s">
        <v>61</v>
      </c>
      <c r="D9211" s="228" t="s">
        <v>205</v>
      </c>
      <c r="E9211" s="228">
        <v>40</v>
      </c>
      <c r="F9211" s="228">
        <v>131995</v>
      </c>
      <c r="G9211" s="228">
        <v>5301</v>
      </c>
      <c r="H9211" s="228">
        <v>11580</v>
      </c>
      <c r="I9211" s="228">
        <v>9841454.1500000004</v>
      </c>
      <c r="J9211" s="228">
        <v>2542511.4900000002</v>
      </c>
      <c r="K9211" s="228">
        <v>1966462.29</v>
      </c>
      <c r="L9211" s="228">
        <v>17560657.57</v>
      </c>
    </row>
    <row r="9212" spans="1:12">
      <c r="A9212" s="228">
        <v>2014</v>
      </c>
      <c r="B9212" s="228" t="s">
        <v>195</v>
      </c>
      <c r="C9212" s="228" t="s">
        <v>61</v>
      </c>
      <c r="D9212" s="228" t="s">
        <v>205</v>
      </c>
      <c r="E9212" s="228">
        <v>45</v>
      </c>
      <c r="F9212" s="228">
        <v>121542</v>
      </c>
      <c r="G9212" s="228">
        <v>6459</v>
      </c>
      <c r="H9212" s="228">
        <v>13363</v>
      </c>
      <c r="I9212" s="228">
        <v>12002756.4</v>
      </c>
      <c r="J9212" s="228">
        <v>3116853.72</v>
      </c>
      <c r="K9212" s="228">
        <v>2562417.6</v>
      </c>
      <c r="L9212" s="228">
        <v>20847045.550000001</v>
      </c>
    </row>
    <row r="9213" spans="1:12">
      <c r="A9213" s="228">
        <v>2014</v>
      </c>
      <c r="B9213" s="228" t="s">
        <v>195</v>
      </c>
      <c r="C9213" s="228" t="s">
        <v>61</v>
      </c>
      <c r="D9213" s="228" t="s">
        <v>205</v>
      </c>
      <c r="E9213" s="228">
        <v>50</v>
      </c>
      <c r="F9213" s="228">
        <v>128955</v>
      </c>
      <c r="G9213" s="228">
        <v>9375</v>
      </c>
      <c r="H9213" s="228">
        <v>19893</v>
      </c>
      <c r="I9213" s="228">
        <v>18015049.170000002</v>
      </c>
      <c r="J9213" s="228">
        <v>4613362.57</v>
      </c>
      <c r="K9213" s="228">
        <v>4601137.9000000004</v>
      </c>
      <c r="L9213" s="228">
        <v>31309576.609999999</v>
      </c>
    </row>
    <row r="9214" spans="1:12">
      <c r="A9214" s="228">
        <v>2014</v>
      </c>
      <c r="B9214" s="228" t="s">
        <v>195</v>
      </c>
      <c r="C9214" s="228" t="s">
        <v>61</v>
      </c>
      <c r="D9214" s="228" t="s">
        <v>205</v>
      </c>
      <c r="E9214" s="228">
        <v>55</v>
      </c>
      <c r="F9214" s="228">
        <v>123348</v>
      </c>
      <c r="G9214" s="228">
        <v>12383</v>
      </c>
      <c r="H9214" s="228">
        <v>26904</v>
      </c>
      <c r="I9214" s="228">
        <v>25672273.300000001</v>
      </c>
      <c r="J9214" s="228">
        <v>6288795.3499999996</v>
      </c>
      <c r="K9214" s="228">
        <v>7083101.8799999999</v>
      </c>
      <c r="L9214" s="228">
        <v>43999163.780000001</v>
      </c>
    </row>
    <row r="9215" spans="1:12">
      <c r="A9215" s="228">
        <v>2014</v>
      </c>
      <c r="B9215" s="228" t="s">
        <v>195</v>
      </c>
      <c r="C9215" s="228" t="s">
        <v>61</v>
      </c>
      <c r="D9215" s="228" t="s">
        <v>205</v>
      </c>
      <c r="E9215" s="228">
        <v>60</v>
      </c>
      <c r="F9215" s="228">
        <v>114162</v>
      </c>
      <c r="G9215" s="228">
        <v>15622</v>
      </c>
      <c r="H9215" s="228">
        <v>36596</v>
      </c>
      <c r="I9215" s="228">
        <v>35067400.009999998</v>
      </c>
      <c r="J9215" s="228">
        <v>8222344.5999999996</v>
      </c>
      <c r="K9215" s="228">
        <v>10086497.470000001</v>
      </c>
      <c r="L9215" s="228">
        <v>59471976.530000001</v>
      </c>
    </row>
    <row r="9216" spans="1:12">
      <c r="A9216" s="228">
        <v>2014</v>
      </c>
      <c r="B9216" s="228" t="s">
        <v>195</v>
      </c>
      <c r="C9216" s="228" t="s">
        <v>61</v>
      </c>
      <c r="D9216" s="228" t="s">
        <v>205</v>
      </c>
      <c r="E9216" s="228">
        <v>65</v>
      </c>
      <c r="F9216" s="228">
        <v>102526</v>
      </c>
      <c r="G9216" s="228">
        <v>20211</v>
      </c>
      <c r="H9216" s="228">
        <v>48455</v>
      </c>
      <c r="I9216" s="228">
        <v>45517472.799999997</v>
      </c>
      <c r="J9216" s="228">
        <v>10474384.6</v>
      </c>
      <c r="K9216" s="228">
        <v>13100166.33</v>
      </c>
      <c r="L9216" s="228">
        <v>75949290.359999999</v>
      </c>
    </row>
    <row r="9217" spans="1:12">
      <c r="A9217" s="228">
        <v>2014</v>
      </c>
      <c r="B9217" s="228" t="s">
        <v>195</v>
      </c>
      <c r="C9217" s="228" t="s">
        <v>61</v>
      </c>
      <c r="D9217" s="228" t="s">
        <v>205</v>
      </c>
      <c r="E9217" s="228">
        <v>70</v>
      </c>
      <c r="F9217" s="228">
        <v>72736</v>
      </c>
      <c r="G9217" s="228">
        <v>18840</v>
      </c>
      <c r="H9217" s="228">
        <v>49823</v>
      </c>
      <c r="I9217" s="228">
        <v>45662359.329999998</v>
      </c>
      <c r="J9217" s="228">
        <v>10137981.18</v>
      </c>
      <c r="K9217" s="228">
        <v>13828224.42</v>
      </c>
      <c r="L9217" s="228">
        <v>75201947.629999995</v>
      </c>
    </row>
    <row r="9218" spans="1:12">
      <c r="A9218" s="228">
        <v>2014</v>
      </c>
      <c r="B9218" s="228" t="s">
        <v>195</v>
      </c>
      <c r="C9218" s="228" t="s">
        <v>61</v>
      </c>
      <c r="D9218" s="228" t="s">
        <v>205</v>
      </c>
      <c r="E9218" s="228">
        <v>75</v>
      </c>
      <c r="F9218" s="228">
        <v>49018</v>
      </c>
      <c r="G9218" s="228">
        <v>16646</v>
      </c>
      <c r="H9218" s="228">
        <v>47267</v>
      </c>
      <c r="I9218" s="228">
        <v>40023616.299999997</v>
      </c>
      <c r="J9218" s="228">
        <v>8463371.6400000006</v>
      </c>
      <c r="K9218" s="228">
        <v>11306955.199999999</v>
      </c>
      <c r="L9218" s="228">
        <v>63441591.869999997</v>
      </c>
    </row>
    <row r="9219" spans="1:12">
      <c r="A9219" s="228">
        <v>2014</v>
      </c>
      <c r="B9219" s="228" t="s">
        <v>195</v>
      </c>
      <c r="C9219" s="228" t="s">
        <v>61</v>
      </c>
      <c r="D9219" s="228" t="s">
        <v>205</v>
      </c>
      <c r="E9219" s="228">
        <v>80</v>
      </c>
      <c r="F9219" s="228">
        <v>31816</v>
      </c>
      <c r="G9219" s="228">
        <v>13423</v>
      </c>
      <c r="H9219" s="228">
        <v>46785</v>
      </c>
      <c r="I9219" s="228">
        <v>34409915.329999998</v>
      </c>
      <c r="J9219" s="228">
        <v>6233751.2000000002</v>
      </c>
      <c r="K9219" s="228">
        <v>7647706.7000000002</v>
      </c>
      <c r="L9219" s="228">
        <v>50751223.340000004</v>
      </c>
    </row>
    <row r="9220" spans="1:12">
      <c r="A9220" s="228">
        <v>2014</v>
      </c>
      <c r="B9220" s="228" t="s">
        <v>195</v>
      </c>
      <c r="C9220" s="228" t="s">
        <v>61</v>
      </c>
      <c r="D9220" s="228" t="s">
        <v>205</v>
      </c>
      <c r="E9220" s="228">
        <v>85</v>
      </c>
      <c r="F9220" s="228">
        <v>18115</v>
      </c>
      <c r="G9220" s="228">
        <v>7622</v>
      </c>
      <c r="H9220" s="228">
        <v>36094</v>
      </c>
      <c r="I9220" s="228">
        <v>22984816.989999998</v>
      </c>
      <c r="J9220" s="228">
        <v>3449056.64</v>
      </c>
      <c r="K9220" s="228">
        <v>4203903.45</v>
      </c>
      <c r="L9220" s="228">
        <v>31694527.699999999</v>
      </c>
    </row>
    <row r="9221" spans="1:12">
      <c r="A9221" s="228">
        <v>2014</v>
      </c>
      <c r="B9221" s="228" t="s">
        <v>195</v>
      </c>
      <c r="C9221" s="228" t="s">
        <v>61</v>
      </c>
      <c r="D9221" s="228" t="s">
        <v>205</v>
      </c>
      <c r="E9221" s="228">
        <v>90</v>
      </c>
      <c r="F9221" s="228">
        <v>4087</v>
      </c>
      <c r="G9221" s="228">
        <v>1463</v>
      </c>
      <c r="H9221" s="228">
        <v>8480</v>
      </c>
      <c r="I9221" s="228">
        <v>4826328.6900000004</v>
      </c>
      <c r="J9221" s="228">
        <v>635742.29</v>
      </c>
      <c r="K9221" s="228">
        <v>549112.19999999995</v>
      </c>
      <c r="L9221" s="228">
        <v>6134607.1500000004</v>
      </c>
    </row>
    <row r="9222" spans="1:12">
      <c r="A9222" s="228">
        <v>2014</v>
      </c>
      <c r="B9222" s="228" t="s">
        <v>195</v>
      </c>
      <c r="C9222" s="228" t="s">
        <v>61</v>
      </c>
      <c r="D9222" s="228" t="s">
        <v>205</v>
      </c>
      <c r="E9222" s="228">
        <v>95</v>
      </c>
      <c r="F9222" s="228">
        <v>732</v>
      </c>
      <c r="G9222" s="228">
        <v>201</v>
      </c>
      <c r="H9222" s="228">
        <v>1845</v>
      </c>
      <c r="I9222" s="228">
        <v>972463.9</v>
      </c>
      <c r="J9222" s="228">
        <v>105836.75</v>
      </c>
      <c r="K9222" s="228">
        <v>44476</v>
      </c>
      <c r="L9222" s="228">
        <v>1160566.46</v>
      </c>
    </row>
    <row r="9223" spans="1:12">
      <c r="A9223" s="228">
        <v>2014</v>
      </c>
      <c r="B9223" s="228" t="s">
        <v>195</v>
      </c>
      <c r="C9223" s="228" t="s">
        <v>61</v>
      </c>
      <c r="D9223" s="228" t="s">
        <v>206</v>
      </c>
      <c r="E9223" s="228">
        <v>0</v>
      </c>
      <c r="F9223" s="228">
        <v>102108</v>
      </c>
      <c r="G9223" s="228">
        <v>3913</v>
      </c>
      <c r="H9223" s="228">
        <v>10979</v>
      </c>
      <c r="I9223" s="228">
        <v>6387535.9100000001</v>
      </c>
      <c r="J9223" s="228">
        <v>1126174.27</v>
      </c>
      <c r="K9223" s="228">
        <v>184369.05</v>
      </c>
      <c r="L9223" s="228">
        <v>8698517.1600000001</v>
      </c>
    </row>
    <row r="9224" spans="1:12">
      <c r="A9224" s="228">
        <v>2014</v>
      </c>
      <c r="B9224" s="228" t="s">
        <v>195</v>
      </c>
      <c r="C9224" s="228" t="s">
        <v>61</v>
      </c>
      <c r="D9224" s="228" t="s">
        <v>206</v>
      </c>
      <c r="E9224" s="228">
        <v>5</v>
      </c>
      <c r="F9224" s="228">
        <v>113093</v>
      </c>
      <c r="G9224" s="228">
        <v>2156</v>
      </c>
      <c r="H9224" s="228">
        <v>3254</v>
      </c>
      <c r="I9224" s="228">
        <v>2378680.7000000002</v>
      </c>
      <c r="J9224" s="228">
        <v>586046.65</v>
      </c>
      <c r="K9224" s="228">
        <v>329495.59999999998</v>
      </c>
      <c r="L9224" s="228">
        <v>3914169.77</v>
      </c>
    </row>
    <row r="9225" spans="1:12">
      <c r="A9225" s="228">
        <v>2014</v>
      </c>
      <c r="B9225" s="228" t="s">
        <v>195</v>
      </c>
      <c r="C9225" s="228" t="s">
        <v>61</v>
      </c>
      <c r="D9225" s="228" t="s">
        <v>206</v>
      </c>
      <c r="E9225" s="228">
        <v>10</v>
      </c>
      <c r="F9225" s="228">
        <v>104491</v>
      </c>
      <c r="G9225" s="228">
        <v>1669</v>
      </c>
      <c r="H9225" s="228">
        <v>3962</v>
      </c>
      <c r="I9225" s="228">
        <v>2634940.8199999998</v>
      </c>
      <c r="J9225" s="228">
        <v>535926.98</v>
      </c>
      <c r="K9225" s="228">
        <v>542367.80000000005</v>
      </c>
      <c r="L9225" s="228">
        <v>4231040.5199999996</v>
      </c>
    </row>
    <row r="9226" spans="1:12">
      <c r="A9226" s="228">
        <v>2014</v>
      </c>
      <c r="B9226" s="228" t="s">
        <v>195</v>
      </c>
      <c r="C9226" s="228" t="s">
        <v>61</v>
      </c>
      <c r="D9226" s="228" t="s">
        <v>206</v>
      </c>
      <c r="E9226" s="228">
        <v>15</v>
      </c>
      <c r="F9226" s="228">
        <v>103737</v>
      </c>
      <c r="G9226" s="228">
        <v>3655</v>
      </c>
      <c r="H9226" s="228">
        <v>10402</v>
      </c>
      <c r="I9226" s="228">
        <v>7812489.54</v>
      </c>
      <c r="J9226" s="228">
        <v>1282512.82</v>
      </c>
      <c r="K9226" s="228">
        <v>995516.1</v>
      </c>
      <c r="L9226" s="228">
        <v>11408584.51</v>
      </c>
    </row>
    <row r="9227" spans="1:12">
      <c r="A9227" s="228">
        <v>2014</v>
      </c>
      <c r="B9227" s="228" t="s">
        <v>195</v>
      </c>
      <c r="C9227" s="228" t="s">
        <v>61</v>
      </c>
      <c r="D9227" s="228" t="s">
        <v>206</v>
      </c>
      <c r="E9227" s="228">
        <v>20</v>
      </c>
      <c r="F9227" s="228">
        <v>93269</v>
      </c>
      <c r="G9227" s="228">
        <v>4516</v>
      </c>
      <c r="H9227" s="228">
        <v>10947</v>
      </c>
      <c r="I9227" s="228">
        <v>8863059.6300000008</v>
      </c>
      <c r="J9227" s="228">
        <v>1680853.81</v>
      </c>
      <c r="K9227" s="228">
        <v>806403.98</v>
      </c>
      <c r="L9227" s="228">
        <v>13278033.24</v>
      </c>
    </row>
    <row r="9228" spans="1:12">
      <c r="A9228" s="228">
        <v>2014</v>
      </c>
      <c r="B9228" s="228" t="s">
        <v>195</v>
      </c>
      <c r="C9228" s="228" t="s">
        <v>61</v>
      </c>
      <c r="D9228" s="228" t="s">
        <v>206</v>
      </c>
      <c r="E9228" s="228">
        <v>25</v>
      </c>
      <c r="F9228" s="228">
        <v>94670</v>
      </c>
      <c r="G9228" s="228">
        <v>5916</v>
      </c>
      <c r="H9228" s="228">
        <v>17891</v>
      </c>
      <c r="I9228" s="228">
        <v>14353125.76</v>
      </c>
      <c r="J9228" s="228">
        <v>3378061.35</v>
      </c>
      <c r="K9228" s="228">
        <v>1013166.4</v>
      </c>
      <c r="L9228" s="228">
        <v>21776181.960000001</v>
      </c>
    </row>
    <row r="9229" spans="1:12">
      <c r="A9229" s="228">
        <v>2014</v>
      </c>
      <c r="B9229" s="228" t="s">
        <v>195</v>
      </c>
      <c r="C9229" s="228" t="s">
        <v>61</v>
      </c>
      <c r="D9229" s="228" t="s">
        <v>206</v>
      </c>
      <c r="E9229" s="228">
        <v>30</v>
      </c>
      <c r="F9229" s="228">
        <v>137859</v>
      </c>
      <c r="G9229" s="228">
        <v>10205</v>
      </c>
      <c r="H9229" s="228">
        <v>32842</v>
      </c>
      <c r="I9229" s="228">
        <v>27720084.960000001</v>
      </c>
      <c r="J9229" s="228">
        <v>6405947.1200000001</v>
      </c>
      <c r="K9229" s="228">
        <v>1376574.6</v>
      </c>
      <c r="L9229" s="228">
        <v>40984072.200000003</v>
      </c>
    </row>
    <row r="9230" spans="1:12">
      <c r="A9230" s="228">
        <v>2014</v>
      </c>
      <c r="B9230" s="228" t="s">
        <v>195</v>
      </c>
      <c r="C9230" s="228" t="s">
        <v>61</v>
      </c>
      <c r="D9230" s="228" t="s">
        <v>206</v>
      </c>
      <c r="E9230" s="228">
        <v>35</v>
      </c>
      <c r="F9230" s="228">
        <v>135099</v>
      </c>
      <c r="G9230" s="228">
        <v>10490</v>
      </c>
      <c r="H9230" s="228">
        <v>28212</v>
      </c>
      <c r="I9230" s="228">
        <v>24338261.969999999</v>
      </c>
      <c r="J9230" s="228">
        <v>5601978.04</v>
      </c>
      <c r="K9230" s="228">
        <v>2136920</v>
      </c>
      <c r="L9230" s="228">
        <v>37950101.07</v>
      </c>
    </row>
    <row r="9231" spans="1:12">
      <c r="A9231" s="228">
        <v>2014</v>
      </c>
      <c r="B9231" s="228" t="s">
        <v>195</v>
      </c>
      <c r="C9231" s="228" t="s">
        <v>61</v>
      </c>
      <c r="D9231" s="228" t="s">
        <v>206</v>
      </c>
      <c r="E9231" s="228">
        <v>40</v>
      </c>
      <c r="F9231" s="228">
        <v>142556</v>
      </c>
      <c r="G9231" s="228">
        <v>10017</v>
      </c>
      <c r="H9231" s="228">
        <v>23696</v>
      </c>
      <c r="I9231" s="228">
        <v>20608581.52</v>
      </c>
      <c r="J9231" s="228">
        <v>4685428.4000000004</v>
      </c>
      <c r="K9231" s="228">
        <v>2602391.0499999998</v>
      </c>
      <c r="L9231" s="228">
        <v>33405817</v>
      </c>
    </row>
    <row r="9232" spans="1:12">
      <c r="A9232" s="228">
        <v>2014</v>
      </c>
      <c r="B9232" s="228" t="s">
        <v>195</v>
      </c>
      <c r="C9232" s="228" t="s">
        <v>61</v>
      </c>
      <c r="D9232" s="228" t="s">
        <v>206</v>
      </c>
      <c r="E9232" s="228">
        <v>45</v>
      </c>
      <c r="F9232" s="228">
        <v>131130</v>
      </c>
      <c r="G9232" s="228">
        <v>8825</v>
      </c>
      <c r="H9232" s="228">
        <v>20624</v>
      </c>
      <c r="I9232" s="228">
        <v>18701122.489999998</v>
      </c>
      <c r="J9232" s="228">
        <v>4333850.78</v>
      </c>
      <c r="K9232" s="228">
        <v>3155342.57</v>
      </c>
      <c r="L9232" s="228">
        <v>31293829.780000001</v>
      </c>
    </row>
    <row r="9233" spans="1:12">
      <c r="A9233" s="228">
        <v>2014</v>
      </c>
      <c r="B9233" s="228" t="s">
        <v>195</v>
      </c>
      <c r="C9233" s="228" t="s">
        <v>61</v>
      </c>
      <c r="D9233" s="228" t="s">
        <v>206</v>
      </c>
      <c r="E9233" s="228">
        <v>50</v>
      </c>
      <c r="F9233" s="228">
        <v>138752</v>
      </c>
      <c r="G9233" s="228">
        <v>11664</v>
      </c>
      <c r="H9233" s="228">
        <v>25767</v>
      </c>
      <c r="I9233" s="228">
        <v>22971080.620000001</v>
      </c>
      <c r="J9233" s="228">
        <v>5439292</v>
      </c>
      <c r="K9233" s="228">
        <v>4472644.33</v>
      </c>
      <c r="L9233" s="228">
        <v>38408280.409999996</v>
      </c>
    </row>
    <row r="9234" spans="1:12">
      <c r="A9234" s="228">
        <v>2014</v>
      </c>
      <c r="B9234" s="228" t="s">
        <v>195</v>
      </c>
      <c r="C9234" s="228" t="s">
        <v>61</v>
      </c>
      <c r="D9234" s="228" t="s">
        <v>206</v>
      </c>
      <c r="E9234" s="228">
        <v>55</v>
      </c>
      <c r="F9234" s="228">
        <v>133623</v>
      </c>
      <c r="G9234" s="228">
        <v>14264</v>
      </c>
      <c r="H9234" s="228">
        <v>32466</v>
      </c>
      <c r="I9234" s="228">
        <v>28055298.510000002</v>
      </c>
      <c r="J9234" s="228">
        <v>6530604.8899999997</v>
      </c>
      <c r="K9234" s="228">
        <v>6277465.1500000004</v>
      </c>
      <c r="L9234" s="228">
        <v>46415302.409999996</v>
      </c>
    </row>
    <row r="9235" spans="1:12">
      <c r="A9235" s="228">
        <v>2014</v>
      </c>
      <c r="B9235" s="228" t="s">
        <v>195</v>
      </c>
      <c r="C9235" s="228" t="s">
        <v>61</v>
      </c>
      <c r="D9235" s="228" t="s">
        <v>206</v>
      </c>
      <c r="E9235" s="228">
        <v>60</v>
      </c>
      <c r="F9235" s="228">
        <v>123146</v>
      </c>
      <c r="G9235" s="228">
        <v>16680</v>
      </c>
      <c r="H9235" s="228">
        <v>40415</v>
      </c>
      <c r="I9235" s="228">
        <v>35561037.520000003</v>
      </c>
      <c r="J9235" s="228">
        <v>7758625.21</v>
      </c>
      <c r="K9235" s="228">
        <v>10096634.949999999</v>
      </c>
      <c r="L9235" s="228">
        <v>59376954.140000001</v>
      </c>
    </row>
    <row r="9236" spans="1:12">
      <c r="A9236" s="228">
        <v>2014</v>
      </c>
      <c r="B9236" s="228" t="s">
        <v>195</v>
      </c>
      <c r="C9236" s="228" t="s">
        <v>61</v>
      </c>
      <c r="D9236" s="228" t="s">
        <v>206</v>
      </c>
      <c r="E9236" s="228">
        <v>65</v>
      </c>
      <c r="F9236" s="228">
        <v>108682</v>
      </c>
      <c r="G9236" s="228">
        <v>20100</v>
      </c>
      <c r="H9236" s="228">
        <v>50004</v>
      </c>
      <c r="I9236" s="228">
        <v>43692733.219999999</v>
      </c>
      <c r="J9236" s="228">
        <v>9409533.7400000002</v>
      </c>
      <c r="K9236" s="228">
        <v>12254886.109999999</v>
      </c>
      <c r="L9236" s="228">
        <v>71485071.760000005</v>
      </c>
    </row>
    <row r="9237" spans="1:12">
      <c r="A9237" s="228">
        <v>2014</v>
      </c>
      <c r="B9237" s="228" t="s">
        <v>195</v>
      </c>
      <c r="C9237" s="228" t="s">
        <v>61</v>
      </c>
      <c r="D9237" s="228" t="s">
        <v>206</v>
      </c>
      <c r="E9237" s="228">
        <v>70</v>
      </c>
      <c r="F9237" s="228">
        <v>75594</v>
      </c>
      <c r="G9237" s="228">
        <v>18485</v>
      </c>
      <c r="H9237" s="228">
        <v>52480</v>
      </c>
      <c r="I9237" s="228">
        <v>42954023.350000001</v>
      </c>
      <c r="J9237" s="228">
        <v>8824154.9600000009</v>
      </c>
      <c r="K9237" s="228">
        <v>11505804.5</v>
      </c>
      <c r="L9237" s="228">
        <v>68140644.329999998</v>
      </c>
    </row>
    <row r="9238" spans="1:12">
      <c r="A9238" s="228">
        <v>2014</v>
      </c>
      <c r="B9238" s="228" t="s">
        <v>195</v>
      </c>
      <c r="C9238" s="228" t="s">
        <v>61</v>
      </c>
      <c r="D9238" s="228" t="s">
        <v>206</v>
      </c>
      <c r="E9238" s="228">
        <v>75</v>
      </c>
      <c r="F9238" s="228">
        <v>53374</v>
      </c>
      <c r="G9238" s="228">
        <v>15273</v>
      </c>
      <c r="H9238" s="228">
        <v>52192</v>
      </c>
      <c r="I9238" s="228">
        <v>40479612.189999998</v>
      </c>
      <c r="J9238" s="228">
        <v>7665036.3600000003</v>
      </c>
      <c r="K9238" s="228">
        <v>10518558.699999999</v>
      </c>
      <c r="L9238" s="228">
        <v>62063464.560000002</v>
      </c>
    </row>
    <row r="9239" spans="1:12">
      <c r="A9239" s="228">
        <v>2014</v>
      </c>
      <c r="B9239" s="228" t="s">
        <v>195</v>
      </c>
      <c r="C9239" s="228" t="s">
        <v>61</v>
      </c>
      <c r="D9239" s="228" t="s">
        <v>206</v>
      </c>
      <c r="E9239" s="228">
        <v>80</v>
      </c>
      <c r="F9239" s="228">
        <v>37883</v>
      </c>
      <c r="G9239" s="228">
        <v>12290</v>
      </c>
      <c r="H9239" s="228">
        <v>50559</v>
      </c>
      <c r="I9239" s="228">
        <v>34492833.210000001</v>
      </c>
      <c r="J9239" s="228">
        <v>5520117.4500000002</v>
      </c>
      <c r="K9239" s="228">
        <v>6695104.5999999996</v>
      </c>
      <c r="L9239" s="228">
        <v>48847828.289999999</v>
      </c>
    </row>
    <row r="9240" spans="1:12">
      <c r="A9240" s="228">
        <v>2014</v>
      </c>
      <c r="B9240" s="228" t="s">
        <v>195</v>
      </c>
      <c r="C9240" s="228" t="s">
        <v>61</v>
      </c>
      <c r="D9240" s="228" t="s">
        <v>206</v>
      </c>
      <c r="E9240" s="228">
        <v>85</v>
      </c>
      <c r="F9240" s="228">
        <v>24000</v>
      </c>
      <c r="G9240" s="228">
        <v>7639</v>
      </c>
      <c r="H9240" s="228">
        <v>44281</v>
      </c>
      <c r="I9240" s="228">
        <v>26332935.030000001</v>
      </c>
      <c r="J9240" s="228">
        <v>3380907.23</v>
      </c>
      <c r="K9240" s="228">
        <v>3195698.55</v>
      </c>
      <c r="L9240" s="228">
        <v>33990372.57</v>
      </c>
    </row>
    <row r="9241" spans="1:12">
      <c r="A9241" s="228">
        <v>2014</v>
      </c>
      <c r="B9241" s="228" t="s">
        <v>195</v>
      </c>
      <c r="C9241" s="228" t="s">
        <v>61</v>
      </c>
      <c r="D9241" s="228" t="s">
        <v>206</v>
      </c>
      <c r="E9241" s="228">
        <v>90</v>
      </c>
      <c r="F9241" s="228">
        <v>9953</v>
      </c>
      <c r="G9241" s="228">
        <v>2880</v>
      </c>
      <c r="H9241" s="228">
        <v>21700</v>
      </c>
      <c r="I9241" s="228">
        <v>11454893.619999999</v>
      </c>
      <c r="J9241" s="228">
        <v>1237231.9099999999</v>
      </c>
      <c r="K9241" s="228">
        <v>724104.3</v>
      </c>
      <c r="L9241" s="228">
        <v>13751268.25</v>
      </c>
    </row>
    <row r="9242" spans="1:12">
      <c r="A9242" s="228">
        <v>2014</v>
      </c>
      <c r="B9242" s="228" t="s">
        <v>195</v>
      </c>
      <c r="C9242" s="228" t="s">
        <v>61</v>
      </c>
      <c r="D9242" s="228" t="s">
        <v>206</v>
      </c>
      <c r="E9242" s="228">
        <v>95</v>
      </c>
      <c r="F9242" s="228">
        <v>2562</v>
      </c>
      <c r="G9242" s="228">
        <v>515</v>
      </c>
      <c r="H9242" s="228">
        <v>5265</v>
      </c>
      <c r="I9242" s="228">
        <v>2692586.65</v>
      </c>
      <c r="J9242" s="228">
        <v>267889.06</v>
      </c>
      <c r="K9242" s="228">
        <v>159071.5</v>
      </c>
      <c r="L9242" s="228">
        <v>3189651.53</v>
      </c>
    </row>
    <row r="9243" spans="1:12">
      <c r="A9243" s="228">
        <v>2014</v>
      </c>
      <c r="B9243" s="228" t="s">
        <v>195</v>
      </c>
      <c r="C9243" s="228" t="s">
        <v>62</v>
      </c>
      <c r="D9243" s="228" t="s">
        <v>205</v>
      </c>
      <c r="E9243" s="228">
        <v>0</v>
      </c>
      <c r="F9243" s="228">
        <v>75905</v>
      </c>
      <c r="G9243" s="228">
        <v>3406</v>
      </c>
      <c r="H9243" s="228">
        <v>11045</v>
      </c>
      <c r="I9243" s="228">
        <v>6669639.5300000003</v>
      </c>
      <c r="J9243" s="228">
        <v>1306718.83</v>
      </c>
      <c r="K9243" s="228">
        <v>114001.88</v>
      </c>
      <c r="L9243" s="228">
        <v>8860710.9000000004</v>
      </c>
    </row>
    <row r="9244" spans="1:12">
      <c r="A9244" s="228">
        <v>2014</v>
      </c>
      <c r="B9244" s="228" t="s">
        <v>195</v>
      </c>
      <c r="C9244" s="228" t="s">
        <v>62</v>
      </c>
      <c r="D9244" s="228" t="s">
        <v>205</v>
      </c>
      <c r="E9244" s="228">
        <v>5</v>
      </c>
      <c r="F9244" s="228">
        <v>82373</v>
      </c>
      <c r="G9244" s="228">
        <v>1603</v>
      </c>
      <c r="H9244" s="228">
        <v>2204</v>
      </c>
      <c r="I9244" s="228">
        <v>1753324.59</v>
      </c>
      <c r="J9244" s="228">
        <v>580813.25</v>
      </c>
      <c r="K9244" s="228">
        <v>93283.88</v>
      </c>
      <c r="L9244" s="228">
        <v>2724430.73</v>
      </c>
    </row>
    <row r="9245" spans="1:12">
      <c r="A9245" s="228">
        <v>2014</v>
      </c>
      <c r="B9245" s="228" t="s">
        <v>195</v>
      </c>
      <c r="C9245" s="228" t="s">
        <v>62</v>
      </c>
      <c r="D9245" s="228" t="s">
        <v>205</v>
      </c>
      <c r="E9245" s="228">
        <v>10</v>
      </c>
      <c r="F9245" s="228">
        <v>76395</v>
      </c>
      <c r="G9245" s="228">
        <v>1301</v>
      </c>
      <c r="H9245" s="228">
        <v>2046</v>
      </c>
      <c r="I9245" s="228">
        <v>1676137.69</v>
      </c>
      <c r="J9245" s="228">
        <v>489564.87</v>
      </c>
      <c r="K9245" s="228">
        <v>361371</v>
      </c>
      <c r="L9245" s="228">
        <v>2803897.91</v>
      </c>
    </row>
    <row r="9246" spans="1:12">
      <c r="A9246" s="228">
        <v>2014</v>
      </c>
      <c r="B9246" s="228" t="s">
        <v>195</v>
      </c>
      <c r="C9246" s="228" t="s">
        <v>62</v>
      </c>
      <c r="D9246" s="228" t="s">
        <v>205</v>
      </c>
      <c r="E9246" s="228">
        <v>15</v>
      </c>
      <c r="F9246" s="228">
        <v>77502</v>
      </c>
      <c r="G9246" s="228">
        <v>2494</v>
      </c>
      <c r="H9246" s="228">
        <v>3947</v>
      </c>
      <c r="I9246" s="228">
        <v>4232767.91</v>
      </c>
      <c r="J9246" s="228">
        <v>1154332.1399999999</v>
      </c>
      <c r="K9246" s="228">
        <v>910474</v>
      </c>
      <c r="L9246" s="228">
        <v>7070697.8099999996</v>
      </c>
    </row>
    <row r="9247" spans="1:12">
      <c r="A9247" s="228">
        <v>2014</v>
      </c>
      <c r="B9247" s="228" t="s">
        <v>195</v>
      </c>
      <c r="C9247" s="228" t="s">
        <v>62</v>
      </c>
      <c r="D9247" s="228" t="s">
        <v>205</v>
      </c>
      <c r="E9247" s="228">
        <v>20</v>
      </c>
      <c r="F9247" s="228">
        <v>67236</v>
      </c>
      <c r="G9247" s="228">
        <v>2633</v>
      </c>
      <c r="H9247" s="228">
        <v>4701</v>
      </c>
      <c r="I9247" s="228">
        <v>4663458.88</v>
      </c>
      <c r="J9247" s="228">
        <v>1203599.6399999999</v>
      </c>
      <c r="K9247" s="228">
        <v>752868</v>
      </c>
      <c r="L9247" s="228">
        <v>7479845.75</v>
      </c>
    </row>
    <row r="9248" spans="1:12">
      <c r="A9248" s="228">
        <v>2014</v>
      </c>
      <c r="B9248" s="228" t="s">
        <v>195</v>
      </c>
      <c r="C9248" s="228" t="s">
        <v>62</v>
      </c>
      <c r="D9248" s="228" t="s">
        <v>205</v>
      </c>
      <c r="E9248" s="228">
        <v>25</v>
      </c>
      <c r="F9248" s="228">
        <v>55752</v>
      </c>
      <c r="G9248" s="228">
        <v>1917</v>
      </c>
      <c r="H9248" s="228">
        <v>3864</v>
      </c>
      <c r="I9248" s="228">
        <v>3444555.36</v>
      </c>
      <c r="J9248" s="228">
        <v>978549.28</v>
      </c>
      <c r="K9248" s="228">
        <v>514251</v>
      </c>
      <c r="L9248" s="228">
        <v>5796824.8200000003</v>
      </c>
    </row>
    <row r="9249" spans="1:12">
      <c r="A9249" s="228">
        <v>2014</v>
      </c>
      <c r="B9249" s="228" t="s">
        <v>195</v>
      </c>
      <c r="C9249" s="228" t="s">
        <v>62</v>
      </c>
      <c r="D9249" s="228" t="s">
        <v>205</v>
      </c>
      <c r="E9249" s="228">
        <v>30</v>
      </c>
      <c r="F9249" s="228">
        <v>87311</v>
      </c>
      <c r="G9249" s="228">
        <v>2677</v>
      </c>
      <c r="H9249" s="228">
        <v>4962</v>
      </c>
      <c r="I9249" s="228">
        <v>3983939.4</v>
      </c>
      <c r="J9249" s="228">
        <v>1237548.8400000001</v>
      </c>
      <c r="K9249" s="228">
        <v>786325</v>
      </c>
      <c r="L9249" s="228">
        <v>6945530.7999999998</v>
      </c>
    </row>
    <row r="9250" spans="1:12">
      <c r="A9250" s="228">
        <v>2014</v>
      </c>
      <c r="B9250" s="228" t="s">
        <v>195</v>
      </c>
      <c r="C9250" s="228" t="s">
        <v>62</v>
      </c>
      <c r="D9250" s="228" t="s">
        <v>205</v>
      </c>
      <c r="E9250" s="228">
        <v>35</v>
      </c>
      <c r="F9250" s="228">
        <v>89348</v>
      </c>
      <c r="G9250" s="228">
        <v>3549</v>
      </c>
      <c r="H9250" s="228">
        <v>6490</v>
      </c>
      <c r="I9250" s="228">
        <v>5156620.99</v>
      </c>
      <c r="J9250" s="228">
        <v>1658740.61</v>
      </c>
      <c r="K9250" s="228">
        <v>968246</v>
      </c>
      <c r="L9250" s="228">
        <v>8982110.5099999998</v>
      </c>
    </row>
    <row r="9251" spans="1:12">
      <c r="A9251" s="228">
        <v>2014</v>
      </c>
      <c r="B9251" s="228" t="s">
        <v>195</v>
      </c>
      <c r="C9251" s="228" t="s">
        <v>62</v>
      </c>
      <c r="D9251" s="228" t="s">
        <v>205</v>
      </c>
      <c r="E9251" s="228">
        <v>40</v>
      </c>
      <c r="F9251" s="228">
        <v>93606</v>
      </c>
      <c r="G9251" s="228">
        <v>4424</v>
      </c>
      <c r="H9251" s="228">
        <v>7938</v>
      </c>
      <c r="I9251" s="228">
        <v>6595240.8799999999</v>
      </c>
      <c r="J9251" s="228">
        <v>2223850.0299999998</v>
      </c>
      <c r="K9251" s="228">
        <v>1278187.54</v>
      </c>
      <c r="L9251" s="228">
        <v>11440173.890000001</v>
      </c>
    </row>
    <row r="9252" spans="1:12">
      <c r="A9252" s="228">
        <v>2014</v>
      </c>
      <c r="B9252" s="228" t="s">
        <v>195</v>
      </c>
      <c r="C9252" s="228" t="s">
        <v>62</v>
      </c>
      <c r="D9252" s="228" t="s">
        <v>205</v>
      </c>
      <c r="E9252" s="228">
        <v>45</v>
      </c>
      <c r="F9252" s="228">
        <v>91187</v>
      </c>
      <c r="G9252" s="228">
        <v>5172</v>
      </c>
      <c r="H9252" s="228">
        <v>9480</v>
      </c>
      <c r="I9252" s="228">
        <v>8810456.5700000003</v>
      </c>
      <c r="J9252" s="228">
        <v>2903955.66</v>
      </c>
      <c r="K9252" s="228">
        <v>1953617.9</v>
      </c>
      <c r="L9252" s="228">
        <v>15266713.060000001</v>
      </c>
    </row>
    <row r="9253" spans="1:12">
      <c r="A9253" s="228">
        <v>2014</v>
      </c>
      <c r="B9253" s="228" t="s">
        <v>195</v>
      </c>
      <c r="C9253" s="228" t="s">
        <v>62</v>
      </c>
      <c r="D9253" s="228" t="s">
        <v>205</v>
      </c>
      <c r="E9253" s="228">
        <v>50</v>
      </c>
      <c r="F9253" s="228">
        <v>94322</v>
      </c>
      <c r="G9253" s="228">
        <v>7192</v>
      </c>
      <c r="H9253" s="228">
        <v>13409</v>
      </c>
      <c r="I9253" s="228">
        <v>13117227.050000001</v>
      </c>
      <c r="J9253" s="228">
        <v>4132664.26</v>
      </c>
      <c r="K9253" s="228">
        <v>2995952.47</v>
      </c>
      <c r="L9253" s="228">
        <v>22154725.170000002</v>
      </c>
    </row>
    <row r="9254" spans="1:12">
      <c r="A9254" s="228">
        <v>2014</v>
      </c>
      <c r="B9254" s="228" t="s">
        <v>195</v>
      </c>
      <c r="C9254" s="228" t="s">
        <v>62</v>
      </c>
      <c r="D9254" s="228" t="s">
        <v>205</v>
      </c>
      <c r="E9254" s="228">
        <v>55</v>
      </c>
      <c r="F9254" s="228">
        <v>91498</v>
      </c>
      <c r="G9254" s="228">
        <v>10046</v>
      </c>
      <c r="H9254" s="228">
        <v>19477</v>
      </c>
      <c r="I9254" s="228">
        <v>18224203.039999999</v>
      </c>
      <c r="J9254" s="228">
        <v>5511266.5899999999</v>
      </c>
      <c r="K9254" s="228">
        <v>4739749.07</v>
      </c>
      <c r="L9254" s="228">
        <v>30794374.280000001</v>
      </c>
    </row>
    <row r="9255" spans="1:12">
      <c r="A9255" s="228">
        <v>2014</v>
      </c>
      <c r="B9255" s="228" t="s">
        <v>195</v>
      </c>
      <c r="C9255" s="228" t="s">
        <v>62</v>
      </c>
      <c r="D9255" s="228" t="s">
        <v>205</v>
      </c>
      <c r="E9255" s="228">
        <v>60</v>
      </c>
      <c r="F9255" s="228">
        <v>84197</v>
      </c>
      <c r="G9255" s="228">
        <v>12141</v>
      </c>
      <c r="H9255" s="228">
        <v>25441</v>
      </c>
      <c r="I9255" s="228">
        <v>26205468.170000002</v>
      </c>
      <c r="J9255" s="228">
        <v>7297665.6799999997</v>
      </c>
      <c r="K9255" s="228">
        <v>7252920.7000000002</v>
      </c>
      <c r="L9255" s="228">
        <v>43444178.259999998</v>
      </c>
    </row>
    <row r="9256" spans="1:12">
      <c r="A9256" s="228">
        <v>2014</v>
      </c>
      <c r="B9256" s="228" t="s">
        <v>195</v>
      </c>
      <c r="C9256" s="228" t="s">
        <v>62</v>
      </c>
      <c r="D9256" s="228" t="s">
        <v>205</v>
      </c>
      <c r="E9256" s="228">
        <v>65</v>
      </c>
      <c r="F9256" s="228">
        <v>74795</v>
      </c>
      <c r="G9256" s="228">
        <v>14840</v>
      </c>
      <c r="H9256" s="228">
        <v>32284</v>
      </c>
      <c r="I9256" s="228">
        <v>32505570.059999999</v>
      </c>
      <c r="J9256" s="228">
        <v>8740814.1300000008</v>
      </c>
      <c r="K9256" s="228">
        <v>8855183.7400000002</v>
      </c>
      <c r="L9256" s="228">
        <v>52974743.090000004</v>
      </c>
    </row>
    <row r="9257" spans="1:12">
      <c r="A9257" s="228">
        <v>2014</v>
      </c>
      <c r="B9257" s="228" t="s">
        <v>195</v>
      </c>
      <c r="C9257" s="228" t="s">
        <v>62</v>
      </c>
      <c r="D9257" s="228" t="s">
        <v>205</v>
      </c>
      <c r="E9257" s="228">
        <v>70</v>
      </c>
      <c r="F9257" s="228">
        <v>53216</v>
      </c>
      <c r="G9257" s="228">
        <v>14288</v>
      </c>
      <c r="H9257" s="228">
        <v>34753</v>
      </c>
      <c r="I9257" s="228">
        <v>33347843.82</v>
      </c>
      <c r="J9257" s="228">
        <v>8483639.2400000002</v>
      </c>
      <c r="K9257" s="228">
        <v>8803737.1500000004</v>
      </c>
      <c r="L9257" s="228">
        <v>52845490.649999999</v>
      </c>
    </row>
    <row r="9258" spans="1:12">
      <c r="A9258" s="228">
        <v>2014</v>
      </c>
      <c r="B9258" s="228" t="s">
        <v>195</v>
      </c>
      <c r="C9258" s="228" t="s">
        <v>62</v>
      </c>
      <c r="D9258" s="228" t="s">
        <v>205</v>
      </c>
      <c r="E9258" s="228">
        <v>75</v>
      </c>
      <c r="F9258" s="228">
        <v>36771</v>
      </c>
      <c r="G9258" s="228">
        <v>13337</v>
      </c>
      <c r="H9258" s="228">
        <v>36538</v>
      </c>
      <c r="I9258" s="228">
        <v>31572012.899999999</v>
      </c>
      <c r="J9258" s="228">
        <v>7437023.96</v>
      </c>
      <c r="K9258" s="228">
        <v>7721259</v>
      </c>
      <c r="L9258" s="228">
        <v>48607154.270000003</v>
      </c>
    </row>
    <row r="9259" spans="1:12">
      <c r="A9259" s="228">
        <v>2014</v>
      </c>
      <c r="B9259" s="228" t="s">
        <v>195</v>
      </c>
      <c r="C9259" s="228" t="s">
        <v>62</v>
      </c>
      <c r="D9259" s="228" t="s">
        <v>205</v>
      </c>
      <c r="E9259" s="228">
        <v>80</v>
      </c>
      <c r="F9259" s="228">
        <v>24992</v>
      </c>
      <c r="G9259" s="228">
        <v>10685</v>
      </c>
      <c r="H9259" s="228">
        <v>35547</v>
      </c>
      <c r="I9259" s="228">
        <v>28347086.850000001</v>
      </c>
      <c r="J9259" s="228">
        <v>6048528.4900000002</v>
      </c>
      <c r="K9259" s="228">
        <v>5245993.0999999996</v>
      </c>
      <c r="L9259" s="228">
        <v>40801200.75</v>
      </c>
    </row>
    <row r="9260" spans="1:12">
      <c r="A9260" s="228">
        <v>2014</v>
      </c>
      <c r="B9260" s="228" t="s">
        <v>195</v>
      </c>
      <c r="C9260" s="228" t="s">
        <v>62</v>
      </c>
      <c r="D9260" s="228" t="s">
        <v>205</v>
      </c>
      <c r="E9260" s="228">
        <v>85</v>
      </c>
      <c r="F9260" s="228">
        <v>14947</v>
      </c>
      <c r="G9260" s="228">
        <v>6008</v>
      </c>
      <c r="H9260" s="228">
        <v>25388</v>
      </c>
      <c r="I9260" s="228">
        <v>18379984.440000001</v>
      </c>
      <c r="J9260" s="228">
        <v>3417458.81</v>
      </c>
      <c r="K9260" s="228">
        <v>2682780.6</v>
      </c>
      <c r="L9260" s="228">
        <v>25280777.579999998</v>
      </c>
    </row>
    <row r="9261" spans="1:12">
      <c r="A9261" s="228">
        <v>2014</v>
      </c>
      <c r="B9261" s="228" t="s">
        <v>195</v>
      </c>
      <c r="C9261" s="228" t="s">
        <v>62</v>
      </c>
      <c r="D9261" s="228" t="s">
        <v>205</v>
      </c>
      <c r="E9261" s="228">
        <v>90</v>
      </c>
      <c r="F9261" s="228">
        <v>3513</v>
      </c>
      <c r="G9261" s="228">
        <v>1287</v>
      </c>
      <c r="H9261" s="228">
        <v>7838</v>
      </c>
      <c r="I9261" s="228">
        <v>4974753.46</v>
      </c>
      <c r="J9261" s="228">
        <v>751380.6</v>
      </c>
      <c r="K9261" s="228">
        <v>476729</v>
      </c>
      <c r="L9261" s="228">
        <v>6415792.1699999999</v>
      </c>
    </row>
    <row r="9262" spans="1:12">
      <c r="A9262" s="228">
        <v>2014</v>
      </c>
      <c r="B9262" s="228" t="s">
        <v>195</v>
      </c>
      <c r="C9262" s="228" t="s">
        <v>62</v>
      </c>
      <c r="D9262" s="228" t="s">
        <v>205</v>
      </c>
      <c r="E9262" s="228">
        <v>95</v>
      </c>
      <c r="F9262" s="228">
        <v>632</v>
      </c>
      <c r="G9262" s="228">
        <v>194</v>
      </c>
      <c r="H9262" s="228">
        <v>1442</v>
      </c>
      <c r="I9262" s="228">
        <v>825750.9</v>
      </c>
      <c r="J9262" s="228">
        <v>101895.91</v>
      </c>
      <c r="K9262" s="228">
        <v>19326.599999999999</v>
      </c>
      <c r="L9262" s="228">
        <v>971488.44</v>
      </c>
    </row>
    <row r="9263" spans="1:12">
      <c r="A9263" s="228">
        <v>2014</v>
      </c>
      <c r="B9263" s="228" t="s">
        <v>195</v>
      </c>
      <c r="C9263" s="228" t="s">
        <v>62</v>
      </c>
      <c r="D9263" s="228" t="s">
        <v>206</v>
      </c>
      <c r="E9263" s="228">
        <v>0</v>
      </c>
      <c r="F9263" s="228">
        <v>71838</v>
      </c>
      <c r="G9263" s="228">
        <v>2492</v>
      </c>
      <c r="H9263" s="228">
        <v>8672</v>
      </c>
      <c r="I9263" s="228">
        <v>5093777.55</v>
      </c>
      <c r="J9263" s="228">
        <v>861302.48</v>
      </c>
      <c r="K9263" s="228">
        <v>91157.78</v>
      </c>
      <c r="L9263" s="228">
        <v>6519704.4900000002</v>
      </c>
    </row>
    <row r="9264" spans="1:12">
      <c r="A9264" s="228">
        <v>2014</v>
      </c>
      <c r="B9264" s="228" t="s">
        <v>195</v>
      </c>
      <c r="C9264" s="228" t="s">
        <v>62</v>
      </c>
      <c r="D9264" s="228" t="s">
        <v>206</v>
      </c>
      <c r="E9264" s="228">
        <v>5</v>
      </c>
      <c r="F9264" s="228">
        <v>77767</v>
      </c>
      <c r="G9264" s="228">
        <v>1302</v>
      </c>
      <c r="H9264" s="228">
        <v>1843</v>
      </c>
      <c r="I9264" s="228">
        <v>1540717.62</v>
      </c>
      <c r="J9264" s="228">
        <v>453570.78</v>
      </c>
      <c r="K9264" s="228">
        <v>160914</v>
      </c>
      <c r="L9264" s="228">
        <v>2420015.81</v>
      </c>
    </row>
    <row r="9265" spans="1:12">
      <c r="A9265" s="228">
        <v>2014</v>
      </c>
      <c r="B9265" s="228" t="s">
        <v>195</v>
      </c>
      <c r="C9265" s="228" t="s">
        <v>62</v>
      </c>
      <c r="D9265" s="228" t="s">
        <v>206</v>
      </c>
      <c r="E9265" s="228">
        <v>10</v>
      </c>
      <c r="F9265" s="228">
        <v>72431</v>
      </c>
      <c r="G9265" s="228">
        <v>1143</v>
      </c>
      <c r="H9265" s="228">
        <v>2149</v>
      </c>
      <c r="I9265" s="228">
        <v>1721127.3</v>
      </c>
      <c r="J9265" s="228">
        <v>447835.66</v>
      </c>
      <c r="K9265" s="228">
        <v>429398.2</v>
      </c>
      <c r="L9265" s="228">
        <v>2851422.97</v>
      </c>
    </row>
    <row r="9266" spans="1:12">
      <c r="A9266" s="228">
        <v>2014</v>
      </c>
      <c r="B9266" s="228" t="s">
        <v>195</v>
      </c>
      <c r="C9266" s="228" t="s">
        <v>62</v>
      </c>
      <c r="D9266" s="228" t="s">
        <v>206</v>
      </c>
      <c r="E9266" s="228">
        <v>15</v>
      </c>
      <c r="F9266" s="228">
        <v>73261</v>
      </c>
      <c r="G9266" s="228">
        <v>3284</v>
      </c>
      <c r="H9266" s="228">
        <v>6908</v>
      </c>
      <c r="I9266" s="228">
        <v>5750396.5300000003</v>
      </c>
      <c r="J9266" s="228">
        <v>1206383.3700000001</v>
      </c>
      <c r="K9266" s="228">
        <v>793925</v>
      </c>
      <c r="L9266" s="228">
        <v>8557061.7300000004</v>
      </c>
    </row>
    <row r="9267" spans="1:12">
      <c r="A9267" s="228">
        <v>2014</v>
      </c>
      <c r="B9267" s="228" t="s">
        <v>195</v>
      </c>
      <c r="C9267" s="228" t="s">
        <v>62</v>
      </c>
      <c r="D9267" s="228" t="s">
        <v>206</v>
      </c>
      <c r="E9267" s="228">
        <v>20</v>
      </c>
      <c r="F9267" s="228">
        <v>67926</v>
      </c>
      <c r="G9267" s="228">
        <v>4298</v>
      </c>
      <c r="H9267" s="228">
        <v>8296</v>
      </c>
      <c r="I9267" s="228">
        <v>6740847.7199999997</v>
      </c>
      <c r="J9267" s="228">
        <v>1468941.35</v>
      </c>
      <c r="K9267" s="228">
        <v>499025.65</v>
      </c>
      <c r="L9267" s="228">
        <v>9757465.1099999994</v>
      </c>
    </row>
    <row r="9268" spans="1:12">
      <c r="A9268" s="228">
        <v>2014</v>
      </c>
      <c r="B9268" s="228" t="s">
        <v>195</v>
      </c>
      <c r="C9268" s="228" t="s">
        <v>62</v>
      </c>
      <c r="D9268" s="228" t="s">
        <v>206</v>
      </c>
      <c r="E9268" s="228">
        <v>25</v>
      </c>
      <c r="F9268" s="228">
        <v>67042</v>
      </c>
      <c r="G9268" s="228">
        <v>4774</v>
      </c>
      <c r="H9268" s="228">
        <v>12725</v>
      </c>
      <c r="I9268" s="228">
        <v>11183796.73</v>
      </c>
      <c r="J9268" s="228">
        <v>2584295.0699999998</v>
      </c>
      <c r="K9268" s="228">
        <v>641777</v>
      </c>
      <c r="L9268" s="228">
        <v>16068145.689999999</v>
      </c>
    </row>
    <row r="9269" spans="1:12">
      <c r="A9269" s="228">
        <v>2014</v>
      </c>
      <c r="B9269" s="228" t="s">
        <v>195</v>
      </c>
      <c r="C9269" s="228" t="s">
        <v>62</v>
      </c>
      <c r="D9269" s="228" t="s">
        <v>206</v>
      </c>
      <c r="E9269" s="228">
        <v>30</v>
      </c>
      <c r="F9269" s="228">
        <v>101104</v>
      </c>
      <c r="G9269" s="228">
        <v>8847</v>
      </c>
      <c r="H9269" s="228">
        <v>23599</v>
      </c>
      <c r="I9269" s="228">
        <v>23283696.199999999</v>
      </c>
      <c r="J9269" s="228">
        <v>5777015.2300000004</v>
      </c>
      <c r="K9269" s="228">
        <v>913343</v>
      </c>
      <c r="L9269" s="228">
        <v>33050969.600000001</v>
      </c>
    </row>
    <row r="9270" spans="1:12">
      <c r="A9270" s="228">
        <v>2014</v>
      </c>
      <c r="B9270" s="228" t="s">
        <v>195</v>
      </c>
      <c r="C9270" s="228" t="s">
        <v>62</v>
      </c>
      <c r="D9270" s="228" t="s">
        <v>206</v>
      </c>
      <c r="E9270" s="228">
        <v>35</v>
      </c>
      <c r="F9270" s="228">
        <v>97333</v>
      </c>
      <c r="G9270" s="228">
        <v>9493</v>
      </c>
      <c r="H9270" s="228">
        <v>22027</v>
      </c>
      <c r="I9270" s="228">
        <v>21221200.420000002</v>
      </c>
      <c r="J9270" s="228">
        <v>5420134.8300000001</v>
      </c>
      <c r="K9270" s="228">
        <v>1604710</v>
      </c>
      <c r="L9270" s="228">
        <v>31237573</v>
      </c>
    </row>
    <row r="9271" spans="1:12">
      <c r="A9271" s="228">
        <v>2014</v>
      </c>
      <c r="B9271" s="228" t="s">
        <v>195</v>
      </c>
      <c r="C9271" s="228" t="s">
        <v>62</v>
      </c>
      <c r="D9271" s="228" t="s">
        <v>206</v>
      </c>
      <c r="E9271" s="228">
        <v>40</v>
      </c>
      <c r="F9271" s="228">
        <v>104160</v>
      </c>
      <c r="G9271" s="228">
        <v>9487</v>
      </c>
      <c r="H9271" s="228">
        <v>18946</v>
      </c>
      <c r="I9271" s="228">
        <v>16863091.34</v>
      </c>
      <c r="J9271" s="228">
        <v>4614746.54</v>
      </c>
      <c r="K9271" s="228">
        <v>2063748</v>
      </c>
      <c r="L9271" s="228">
        <v>26583408.800000001</v>
      </c>
    </row>
    <row r="9272" spans="1:12">
      <c r="A9272" s="228">
        <v>2014</v>
      </c>
      <c r="B9272" s="228" t="s">
        <v>195</v>
      </c>
      <c r="C9272" s="228" t="s">
        <v>62</v>
      </c>
      <c r="D9272" s="228" t="s">
        <v>206</v>
      </c>
      <c r="E9272" s="228">
        <v>45</v>
      </c>
      <c r="F9272" s="228">
        <v>99918</v>
      </c>
      <c r="G9272" s="228">
        <v>8845</v>
      </c>
      <c r="H9272" s="228">
        <v>18118</v>
      </c>
      <c r="I9272" s="228">
        <v>15828021.029999999</v>
      </c>
      <c r="J9272" s="228">
        <v>4522979.33</v>
      </c>
      <c r="K9272" s="228">
        <v>2342844.5</v>
      </c>
      <c r="L9272" s="228">
        <v>25451617.149999999</v>
      </c>
    </row>
    <row r="9273" spans="1:12">
      <c r="A9273" s="228">
        <v>2014</v>
      </c>
      <c r="B9273" s="228" t="s">
        <v>195</v>
      </c>
      <c r="C9273" s="228" t="s">
        <v>62</v>
      </c>
      <c r="D9273" s="228" t="s">
        <v>206</v>
      </c>
      <c r="E9273" s="228">
        <v>50</v>
      </c>
      <c r="F9273" s="228">
        <v>101945</v>
      </c>
      <c r="G9273" s="228">
        <v>10600</v>
      </c>
      <c r="H9273" s="228">
        <v>21451</v>
      </c>
      <c r="I9273" s="228">
        <v>19406666.66</v>
      </c>
      <c r="J9273" s="228">
        <v>5361736.13</v>
      </c>
      <c r="K9273" s="228">
        <v>3689708.2</v>
      </c>
      <c r="L9273" s="228">
        <v>31176392.690000001</v>
      </c>
    </row>
    <row r="9274" spans="1:12">
      <c r="A9274" s="228">
        <v>2014</v>
      </c>
      <c r="B9274" s="228" t="s">
        <v>195</v>
      </c>
      <c r="C9274" s="228" t="s">
        <v>62</v>
      </c>
      <c r="D9274" s="228" t="s">
        <v>206</v>
      </c>
      <c r="E9274" s="228">
        <v>55</v>
      </c>
      <c r="F9274" s="228">
        <v>99173</v>
      </c>
      <c r="G9274" s="228">
        <v>12038</v>
      </c>
      <c r="H9274" s="228">
        <v>24830</v>
      </c>
      <c r="I9274" s="228">
        <v>21948777.449999999</v>
      </c>
      <c r="J9274" s="228">
        <v>6121817.7000000002</v>
      </c>
      <c r="K9274" s="228">
        <v>4533030.3</v>
      </c>
      <c r="L9274" s="228">
        <v>35570002.700000003</v>
      </c>
    </row>
    <row r="9275" spans="1:12">
      <c r="A9275" s="228">
        <v>2014</v>
      </c>
      <c r="B9275" s="228" t="s">
        <v>195</v>
      </c>
      <c r="C9275" s="228" t="s">
        <v>62</v>
      </c>
      <c r="D9275" s="228" t="s">
        <v>206</v>
      </c>
      <c r="E9275" s="228">
        <v>60</v>
      </c>
      <c r="F9275" s="228">
        <v>92256</v>
      </c>
      <c r="G9275" s="228">
        <v>13725</v>
      </c>
      <c r="H9275" s="228">
        <v>30257</v>
      </c>
      <c r="I9275" s="228">
        <v>27610848.859999999</v>
      </c>
      <c r="J9275" s="228">
        <v>7288120.6399999997</v>
      </c>
      <c r="K9275" s="228">
        <v>7281631.0999999996</v>
      </c>
      <c r="L9275" s="228">
        <v>45174041.57</v>
      </c>
    </row>
    <row r="9276" spans="1:12">
      <c r="A9276" s="228">
        <v>2014</v>
      </c>
      <c r="B9276" s="228" t="s">
        <v>195</v>
      </c>
      <c r="C9276" s="228" t="s">
        <v>62</v>
      </c>
      <c r="D9276" s="228" t="s">
        <v>206</v>
      </c>
      <c r="E9276" s="228">
        <v>65</v>
      </c>
      <c r="F9276" s="228">
        <v>81481</v>
      </c>
      <c r="G9276" s="228">
        <v>14823</v>
      </c>
      <c r="H9276" s="228">
        <v>35778</v>
      </c>
      <c r="I9276" s="228">
        <v>32215955.34</v>
      </c>
      <c r="J9276" s="228">
        <v>8327421.5099999998</v>
      </c>
      <c r="K9276" s="228">
        <v>8219862.5</v>
      </c>
      <c r="L9276" s="228">
        <v>53431607.759999998</v>
      </c>
    </row>
    <row r="9277" spans="1:12">
      <c r="A9277" s="228">
        <v>2014</v>
      </c>
      <c r="B9277" s="228" t="s">
        <v>195</v>
      </c>
      <c r="C9277" s="228" t="s">
        <v>62</v>
      </c>
      <c r="D9277" s="228" t="s">
        <v>206</v>
      </c>
      <c r="E9277" s="228">
        <v>70</v>
      </c>
      <c r="F9277" s="228">
        <v>56336</v>
      </c>
      <c r="G9277" s="228">
        <v>13343</v>
      </c>
      <c r="H9277" s="228">
        <v>36416</v>
      </c>
      <c r="I9277" s="228">
        <v>32415251.530000001</v>
      </c>
      <c r="J9277" s="228">
        <v>7712802.21</v>
      </c>
      <c r="K9277" s="228">
        <v>8259698.2699999996</v>
      </c>
      <c r="L9277" s="228">
        <v>50624125.509999998</v>
      </c>
    </row>
    <row r="9278" spans="1:12">
      <c r="A9278" s="228">
        <v>2014</v>
      </c>
      <c r="B9278" s="228" t="s">
        <v>195</v>
      </c>
      <c r="C9278" s="228" t="s">
        <v>62</v>
      </c>
      <c r="D9278" s="228" t="s">
        <v>206</v>
      </c>
      <c r="E9278" s="228">
        <v>75</v>
      </c>
      <c r="F9278" s="228">
        <v>41717</v>
      </c>
      <c r="G9278" s="228">
        <v>12291</v>
      </c>
      <c r="H9278" s="228">
        <v>39195</v>
      </c>
      <c r="I9278" s="228">
        <v>32109048.300000001</v>
      </c>
      <c r="J9278" s="228">
        <v>6930649.1200000001</v>
      </c>
      <c r="K9278" s="228">
        <v>6421832.75</v>
      </c>
      <c r="L9278" s="228">
        <v>47187344.68</v>
      </c>
    </row>
    <row r="9279" spans="1:12">
      <c r="A9279" s="228">
        <v>2014</v>
      </c>
      <c r="B9279" s="228" t="s">
        <v>195</v>
      </c>
      <c r="C9279" s="228" t="s">
        <v>62</v>
      </c>
      <c r="D9279" s="228" t="s">
        <v>206</v>
      </c>
      <c r="E9279" s="228">
        <v>80</v>
      </c>
      <c r="F9279" s="228">
        <v>31370</v>
      </c>
      <c r="G9279" s="228">
        <v>9706</v>
      </c>
      <c r="H9279" s="228">
        <v>40169</v>
      </c>
      <c r="I9279" s="228">
        <v>30525273.710000001</v>
      </c>
      <c r="J9279" s="228">
        <v>5657278.71</v>
      </c>
      <c r="K9279" s="228">
        <v>5045397.9800000004</v>
      </c>
      <c r="L9279" s="228">
        <v>42637392.560000002</v>
      </c>
    </row>
    <row r="9280" spans="1:12">
      <c r="A9280" s="228">
        <v>2014</v>
      </c>
      <c r="B9280" s="228" t="s">
        <v>195</v>
      </c>
      <c r="C9280" s="228" t="s">
        <v>62</v>
      </c>
      <c r="D9280" s="228" t="s">
        <v>206</v>
      </c>
      <c r="E9280" s="228">
        <v>85</v>
      </c>
      <c r="F9280" s="228">
        <v>20879</v>
      </c>
      <c r="G9280" s="228">
        <v>6041</v>
      </c>
      <c r="H9280" s="228">
        <v>34504</v>
      </c>
      <c r="I9280" s="228">
        <v>24457591.530000001</v>
      </c>
      <c r="J9280" s="228">
        <v>3705078.59</v>
      </c>
      <c r="K9280" s="228">
        <v>2853383.35</v>
      </c>
      <c r="L9280" s="228">
        <v>31918976.940000001</v>
      </c>
    </row>
    <row r="9281" spans="1:12">
      <c r="A9281" s="228">
        <v>2014</v>
      </c>
      <c r="B9281" s="228" t="s">
        <v>195</v>
      </c>
      <c r="C9281" s="228" t="s">
        <v>62</v>
      </c>
      <c r="D9281" s="228" t="s">
        <v>206</v>
      </c>
      <c r="E9281" s="228">
        <v>90</v>
      </c>
      <c r="F9281" s="228">
        <v>8857</v>
      </c>
      <c r="G9281" s="228">
        <v>2020</v>
      </c>
      <c r="H9281" s="228">
        <v>15540</v>
      </c>
      <c r="I9281" s="228">
        <v>9523345.7699999996</v>
      </c>
      <c r="J9281" s="228">
        <v>1342271.07</v>
      </c>
      <c r="K9281" s="228">
        <v>801826.3</v>
      </c>
      <c r="L9281" s="228">
        <v>12065930.689999999</v>
      </c>
    </row>
    <row r="9282" spans="1:12">
      <c r="A9282" s="228">
        <v>2014</v>
      </c>
      <c r="B9282" s="228" t="s">
        <v>195</v>
      </c>
      <c r="C9282" s="228" t="s">
        <v>62</v>
      </c>
      <c r="D9282" s="228" t="s">
        <v>206</v>
      </c>
      <c r="E9282" s="228">
        <v>95</v>
      </c>
      <c r="F9282" s="228">
        <v>2329</v>
      </c>
      <c r="G9282" s="228">
        <v>535</v>
      </c>
      <c r="H9282" s="228">
        <v>4321</v>
      </c>
      <c r="I9282" s="228">
        <v>2485516.4500000002</v>
      </c>
      <c r="J9282" s="228">
        <v>310352.71999999997</v>
      </c>
      <c r="K9282" s="228">
        <v>111697</v>
      </c>
      <c r="L9282" s="228">
        <v>3003957.33</v>
      </c>
    </row>
    <row r="9283" spans="1:12">
      <c r="A9283" s="228">
        <v>2014</v>
      </c>
      <c r="B9283" s="228" t="s">
        <v>195</v>
      </c>
      <c r="C9283" s="228" t="s">
        <v>63</v>
      </c>
      <c r="D9283" s="228" t="s">
        <v>205</v>
      </c>
      <c r="E9283" s="228">
        <v>0</v>
      </c>
      <c r="F9283" s="228">
        <v>63124</v>
      </c>
      <c r="G9283" s="228">
        <v>2878</v>
      </c>
      <c r="H9283" s="228">
        <v>7824</v>
      </c>
      <c r="I9283" s="228">
        <v>6665410.8899999997</v>
      </c>
      <c r="J9283" s="228">
        <v>1054112.22</v>
      </c>
      <c r="K9283" s="228">
        <v>160293</v>
      </c>
      <c r="L9283" s="228">
        <v>8368892.0499999998</v>
      </c>
    </row>
    <row r="9284" spans="1:12">
      <c r="A9284" s="228">
        <v>2014</v>
      </c>
      <c r="B9284" s="228" t="s">
        <v>195</v>
      </c>
      <c r="C9284" s="228" t="s">
        <v>63</v>
      </c>
      <c r="D9284" s="228" t="s">
        <v>205</v>
      </c>
      <c r="E9284" s="228">
        <v>5</v>
      </c>
      <c r="F9284" s="228">
        <v>72655</v>
      </c>
      <c r="G9284" s="228">
        <v>1445</v>
      </c>
      <c r="H9284" s="228">
        <v>1978</v>
      </c>
      <c r="I9284" s="228">
        <v>1773614.91</v>
      </c>
      <c r="J9284" s="228">
        <v>448491.05</v>
      </c>
      <c r="K9284" s="228">
        <v>150260</v>
      </c>
      <c r="L9284" s="228">
        <v>2632867.81</v>
      </c>
    </row>
    <row r="9285" spans="1:12">
      <c r="A9285" s="228">
        <v>2014</v>
      </c>
      <c r="B9285" s="228" t="s">
        <v>195</v>
      </c>
      <c r="C9285" s="228" t="s">
        <v>63</v>
      </c>
      <c r="D9285" s="228" t="s">
        <v>205</v>
      </c>
      <c r="E9285" s="228">
        <v>10</v>
      </c>
      <c r="F9285" s="228">
        <v>69347</v>
      </c>
      <c r="G9285" s="228">
        <v>1160</v>
      </c>
      <c r="H9285" s="228">
        <v>1779</v>
      </c>
      <c r="I9285" s="228">
        <v>1669174.69</v>
      </c>
      <c r="J9285" s="228">
        <v>411423.04</v>
      </c>
      <c r="K9285" s="228">
        <v>367942</v>
      </c>
      <c r="L9285" s="228">
        <v>2736550.68</v>
      </c>
    </row>
    <row r="9286" spans="1:12">
      <c r="A9286" s="228">
        <v>2014</v>
      </c>
      <c r="B9286" s="228" t="s">
        <v>195</v>
      </c>
      <c r="C9286" s="228" t="s">
        <v>63</v>
      </c>
      <c r="D9286" s="228" t="s">
        <v>205</v>
      </c>
      <c r="E9286" s="228">
        <v>15</v>
      </c>
      <c r="F9286" s="228">
        <v>68775</v>
      </c>
      <c r="G9286" s="228">
        <v>1929</v>
      </c>
      <c r="H9286" s="228">
        <v>3154</v>
      </c>
      <c r="I9286" s="228">
        <v>3334096.22</v>
      </c>
      <c r="J9286" s="228">
        <v>788229.43</v>
      </c>
      <c r="K9286" s="228">
        <v>636378</v>
      </c>
      <c r="L9286" s="228">
        <v>5401962.8499999996</v>
      </c>
    </row>
    <row r="9287" spans="1:12">
      <c r="A9287" s="228">
        <v>2014</v>
      </c>
      <c r="B9287" s="228" t="s">
        <v>195</v>
      </c>
      <c r="C9287" s="228" t="s">
        <v>63</v>
      </c>
      <c r="D9287" s="228" t="s">
        <v>205</v>
      </c>
      <c r="E9287" s="228">
        <v>20</v>
      </c>
      <c r="F9287" s="228">
        <v>53847</v>
      </c>
      <c r="G9287" s="228">
        <v>1598</v>
      </c>
      <c r="H9287" s="228">
        <v>3289</v>
      </c>
      <c r="I9287" s="228">
        <v>3136290.9</v>
      </c>
      <c r="J9287" s="228">
        <v>742275.48</v>
      </c>
      <c r="K9287" s="228">
        <v>575307</v>
      </c>
      <c r="L9287" s="228">
        <v>5053659.18</v>
      </c>
    </row>
    <row r="9288" spans="1:12">
      <c r="A9288" s="228">
        <v>2014</v>
      </c>
      <c r="B9288" s="228" t="s">
        <v>195</v>
      </c>
      <c r="C9288" s="228" t="s">
        <v>63</v>
      </c>
      <c r="D9288" s="228" t="s">
        <v>205</v>
      </c>
      <c r="E9288" s="228">
        <v>25</v>
      </c>
      <c r="F9288" s="228">
        <v>46563</v>
      </c>
      <c r="G9288" s="228">
        <v>1303</v>
      </c>
      <c r="H9288" s="228">
        <v>2919</v>
      </c>
      <c r="I9288" s="228">
        <v>2248104.5499999998</v>
      </c>
      <c r="J9288" s="228">
        <v>534981.03</v>
      </c>
      <c r="K9288" s="228">
        <v>447138</v>
      </c>
      <c r="L9288" s="228">
        <v>3929545.73</v>
      </c>
    </row>
    <row r="9289" spans="1:12">
      <c r="A9289" s="228">
        <v>2014</v>
      </c>
      <c r="B9289" s="228" t="s">
        <v>195</v>
      </c>
      <c r="C9289" s="228" t="s">
        <v>63</v>
      </c>
      <c r="D9289" s="228" t="s">
        <v>205</v>
      </c>
      <c r="E9289" s="228">
        <v>30</v>
      </c>
      <c r="F9289" s="228">
        <v>69439</v>
      </c>
      <c r="G9289" s="228">
        <v>2013</v>
      </c>
      <c r="H9289" s="228">
        <v>4431</v>
      </c>
      <c r="I9289" s="228">
        <v>3656894.12</v>
      </c>
      <c r="J9289" s="228">
        <v>892869.21</v>
      </c>
      <c r="K9289" s="228">
        <v>751341</v>
      </c>
      <c r="L9289" s="228">
        <v>6321544.29</v>
      </c>
    </row>
    <row r="9290" spans="1:12">
      <c r="A9290" s="228">
        <v>2014</v>
      </c>
      <c r="B9290" s="228" t="s">
        <v>195</v>
      </c>
      <c r="C9290" s="228" t="s">
        <v>63</v>
      </c>
      <c r="D9290" s="228" t="s">
        <v>205</v>
      </c>
      <c r="E9290" s="228">
        <v>35</v>
      </c>
      <c r="F9290" s="228">
        <v>69358</v>
      </c>
      <c r="G9290" s="228">
        <v>2781</v>
      </c>
      <c r="H9290" s="228">
        <v>5978</v>
      </c>
      <c r="I9290" s="228">
        <v>4970006.72</v>
      </c>
      <c r="J9290" s="228">
        <v>1299283.77</v>
      </c>
      <c r="K9290" s="228">
        <v>1045751.25</v>
      </c>
      <c r="L9290" s="228">
        <v>8546857.2200000007</v>
      </c>
    </row>
    <row r="9291" spans="1:12">
      <c r="A9291" s="228">
        <v>2014</v>
      </c>
      <c r="B9291" s="228" t="s">
        <v>195</v>
      </c>
      <c r="C9291" s="228" t="s">
        <v>63</v>
      </c>
      <c r="D9291" s="228" t="s">
        <v>205</v>
      </c>
      <c r="E9291" s="228">
        <v>40</v>
      </c>
      <c r="F9291" s="228">
        <v>77951</v>
      </c>
      <c r="G9291" s="228">
        <v>3482</v>
      </c>
      <c r="H9291" s="228">
        <v>7481</v>
      </c>
      <c r="I9291" s="228">
        <v>6378044.6600000001</v>
      </c>
      <c r="J9291" s="228">
        <v>1689839.94</v>
      </c>
      <c r="K9291" s="228">
        <v>1502929.19</v>
      </c>
      <c r="L9291" s="228">
        <v>11260726.779999999</v>
      </c>
    </row>
    <row r="9292" spans="1:12">
      <c r="A9292" s="228">
        <v>2014</v>
      </c>
      <c r="B9292" s="228" t="s">
        <v>195</v>
      </c>
      <c r="C9292" s="228" t="s">
        <v>63</v>
      </c>
      <c r="D9292" s="228" t="s">
        <v>205</v>
      </c>
      <c r="E9292" s="228">
        <v>45</v>
      </c>
      <c r="F9292" s="228">
        <v>73693</v>
      </c>
      <c r="G9292" s="228">
        <v>4404</v>
      </c>
      <c r="H9292" s="228">
        <v>8154</v>
      </c>
      <c r="I9292" s="228">
        <v>7711579.3200000003</v>
      </c>
      <c r="J9292" s="228">
        <v>2217102.0099999998</v>
      </c>
      <c r="K9292" s="228">
        <v>1895237.5</v>
      </c>
      <c r="L9292" s="228">
        <v>13649059.869999999</v>
      </c>
    </row>
    <row r="9293" spans="1:12">
      <c r="A9293" s="228">
        <v>2014</v>
      </c>
      <c r="B9293" s="228" t="s">
        <v>195</v>
      </c>
      <c r="C9293" s="228" t="s">
        <v>63</v>
      </c>
      <c r="D9293" s="228" t="s">
        <v>205</v>
      </c>
      <c r="E9293" s="228">
        <v>50</v>
      </c>
      <c r="F9293" s="228">
        <v>77734</v>
      </c>
      <c r="G9293" s="228">
        <v>6444</v>
      </c>
      <c r="H9293" s="228">
        <v>12324</v>
      </c>
      <c r="I9293" s="228">
        <v>11847784.1</v>
      </c>
      <c r="J9293" s="228">
        <v>3267715.42</v>
      </c>
      <c r="K9293" s="228">
        <v>2771461.29</v>
      </c>
      <c r="L9293" s="228">
        <v>20332087.82</v>
      </c>
    </row>
    <row r="9294" spans="1:12">
      <c r="A9294" s="228">
        <v>2014</v>
      </c>
      <c r="B9294" s="228" t="s">
        <v>195</v>
      </c>
      <c r="C9294" s="228" t="s">
        <v>63</v>
      </c>
      <c r="D9294" s="228" t="s">
        <v>205</v>
      </c>
      <c r="E9294" s="228">
        <v>55</v>
      </c>
      <c r="F9294" s="228">
        <v>73593</v>
      </c>
      <c r="G9294" s="228">
        <v>8149</v>
      </c>
      <c r="H9294" s="228">
        <v>16678</v>
      </c>
      <c r="I9294" s="228">
        <v>16360153.029999999</v>
      </c>
      <c r="J9294" s="228">
        <v>4410111.8600000003</v>
      </c>
      <c r="K9294" s="228">
        <v>4800570.75</v>
      </c>
      <c r="L9294" s="228">
        <v>28593318.23</v>
      </c>
    </row>
    <row r="9295" spans="1:12">
      <c r="A9295" s="228">
        <v>2014</v>
      </c>
      <c r="B9295" s="228" t="s">
        <v>195</v>
      </c>
      <c r="C9295" s="228" t="s">
        <v>63</v>
      </c>
      <c r="D9295" s="228" t="s">
        <v>205</v>
      </c>
      <c r="E9295" s="228">
        <v>60</v>
      </c>
      <c r="F9295" s="228">
        <v>68792</v>
      </c>
      <c r="G9295" s="228">
        <v>11537</v>
      </c>
      <c r="H9295" s="228">
        <v>24213</v>
      </c>
      <c r="I9295" s="228">
        <v>23697888.710000001</v>
      </c>
      <c r="J9295" s="228">
        <v>6081247.21</v>
      </c>
      <c r="K9295" s="228">
        <v>6687108.0499999998</v>
      </c>
      <c r="L9295" s="228">
        <v>40116058.780000001</v>
      </c>
    </row>
    <row r="9296" spans="1:12">
      <c r="A9296" s="228">
        <v>2014</v>
      </c>
      <c r="B9296" s="228" t="s">
        <v>195</v>
      </c>
      <c r="C9296" s="228" t="s">
        <v>63</v>
      </c>
      <c r="D9296" s="228" t="s">
        <v>205</v>
      </c>
      <c r="E9296" s="228">
        <v>65</v>
      </c>
      <c r="F9296" s="228">
        <v>61122</v>
      </c>
      <c r="G9296" s="228">
        <v>13263</v>
      </c>
      <c r="H9296" s="228">
        <v>29816</v>
      </c>
      <c r="I9296" s="228">
        <v>28886642.629999999</v>
      </c>
      <c r="J9296" s="228">
        <v>7213287.4000000004</v>
      </c>
      <c r="K9296" s="228">
        <v>8393468.6999999993</v>
      </c>
      <c r="L9296" s="228">
        <v>48525110.75</v>
      </c>
    </row>
    <row r="9297" spans="1:12">
      <c r="A9297" s="228">
        <v>2014</v>
      </c>
      <c r="B9297" s="228" t="s">
        <v>195</v>
      </c>
      <c r="C9297" s="228" t="s">
        <v>63</v>
      </c>
      <c r="D9297" s="228" t="s">
        <v>205</v>
      </c>
      <c r="E9297" s="228">
        <v>70</v>
      </c>
      <c r="F9297" s="228">
        <v>42544</v>
      </c>
      <c r="G9297" s="228">
        <v>12605</v>
      </c>
      <c r="H9297" s="228">
        <v>31453</v>
      </c>
      <c r="I9297" s="228">
        <v>29544971.359999999</v>
      </c>
      <c r="J9297" s="228">
        <v>7175961.8799999999</v>
      </c>
      <c r="K9297" s="228">
        <v>8867717.5800000001</v>
      </c>
      <c r="L9297" s="228">
        <v>48873328.299999997</v>
      </c>
    </row>
    <row r="9298" spans="1:12">
      <c r="A9298" s="228">
        <v>2014</v>
      </c>
      <c r="B9298" s="228" t="s">
        <v>195</v>
      </c>
      <c r="C9298" s="228" t="s">
        <v>63</v>
      </c>
      <c r="D9298" s="228" t="s">
        <v>205</v>
      </c>
      <c r="E9298" s="228">
        <v>75</v>
      </c>
      <c r="F9298" s="228">
        <v>28406</v>
      </c>
      <c r="G9298" s="228">
        <v>10701</v>
      </c>
      <c r="H9298" s="228">
        <v>30505</v>
      </c>
      <c r="I9298" s="228">
        <v>26688716.719999999</v>
      </c>
      <c r="J9298" s="228">
        <v>5806585.8399999999</v>
      </c>
      <c r="K9298" s="228">
        <v>6429958.5</v>
      </c>
      <c r="L9298" s="228">
        <v>41204582.359999999</v>
      </c>
    </row>
    <row r="9299" spans="1:12">
      <c r="A9299" s="228">
        <v>2014</v>
      </c>
      <c r="B9299" s="228" t="s">
        <v>195</v>
      </c>
      <c r="C9299" s="228" t="s">
        <v>63</v>
      </c>
      <c r="D9299" s="228" t="s">
        <v>205</v>
      </c>
      <c r="E9299" s="228">
        <v>80</v>
      </c>
      <c r="F9299" s="228">
        <v>17953</v>
      </c>
      <c r="G9299" s="228">
        <v>7955</v>
      </c>
      <c r="H9299" s="228">
        <v>26485</v>
      </c>
      <c r="I9299" s="228">
        <v>20515689.789999999</v>
      </c>
      <c r="J9299" s="228">
        <v>4157706.27</v>
      </c>
      <c r="K9299" s="228">
        <v>4244233.25</v>
      </c>
      <c r="L9299" s="228">
        <v>30244576.079999998</v>
      </c>
    </row>
    <row r="9300" spans="1:12">
      <c r="A9300" s="228">
        <v>2014</v>
      </c>
      <c r="B9300" s="228" t="s">
        <v>195</v>
      </c>
      <c r="C9300" s="228" t="s">
        <v>63</v>
      </c>
      <c r="D9300" s="228" t="s">
        <v>205</v>
      </c>
      <c r="E9300" s="228">
        <v>85</v>
      </c>
      <c r="F9300" s="228">
        <v>9670</v>
      </c>
      <c r="G9300" s="228">
        <v>4400</v>
      </c>
      <c r="H9300" s="228">
        <v>18576</v>
      </c>
      <c r="I9300" s="228">
        <v>12684632.970000001</v>
      </c>
      <c r="J9300" s="228">
        <v>2087640.54</v>
      </c>
      <c r="K9300" s="228">
        <v>1798687.25</v>
      </c>
      <c r="L9300" s="228">
        <v>17395518.760000002</v>
      </c>
    </row>
    <row r="9301" spans="1:12">
      <c r="A9301" s="228">
        <v>2014</v>
      </c>
      <c r="B9301" s="228" t="s">
        <v>195</v>
      </c>
      <c r="C9301" s="228" t="s">
        <v>63</v>
      </c>
      <c r="D9301" s="228" t="s">
        <v>205</v>
      </c>
      <c r="E9301" s="228">
        <v>90</v>
      </c>
      <c r="F9301" s="228">
        <v>2050</v>
      </c>
      <c r="G9301" s="228">
        <v>647</v>
      </c>
      <c r="H9301" s="228">
        <v>4074</v>
      </c>
      <c r="I9301" s="228">
        <v>2677442.94</v>
      </c>
      <c r="J9301" s="228">
        <v>385278.78</v>
      </c>
      <c r="K9301" s="228">
        <v>272765</v>
      </c>
      <c r="L9301" s="228">
        <v>3482286.3</v>
      </c>
    </row>
    <row r="9302" spans="1:12">
      <c r="A9302" s="228">
        <v>2014</v>
      </c>
      <c r="B9302" s="228" t="s">
        <v>195</v>
      </c>
      <c r="C9302" s="228" t="s">
        <v>63</v>
      </c>
      <c r="D9302" s="228" t="s">
        <v>205</v>
      </c>
      <c r="E9302" s="228">
        <v>95</v>
      </c>
      <c r="F9302" s="228">
        <v>347</v>
      </c>
      <c r="G9302" s="228">
        <v>103</v>
      </c>
      <c r="H9302" s="228">
        <v>1012</v>
      </c>
      <c r="I9302" s="228">
        <v>499522.99</v>
      </c>
      <c r="J9302" s="228">
        <v>58475.29</v>
      </c>
      <c r="K9302" s="228">
        <v>26629</v>
      </c>
      <c r="L9302" s="228">
        <v>625952.91</v>
      </c>
    </row>
    <row r="9303" spans="1:12">
      <c r="A9303" s="228">
        <v>2014</v>
      </c>
      <c r="B9303" s="228" t="s">
        <v>195</v>
      </c>
      <c r="C9303" s="228" t="s">
        <v>63</v>
      </c>
      <c r="D9303" s="228" t="s">
        <v>206</v>
      </c>
      <c r="E9303" s="228">
        <v>0</v>
      </c>
      <c r="F9303" s="228">
        <v>59364</v>
      </c>
      <c r="G9303" s="228">
        <v>1982</v>
      </c>
      <c r="H9303" s="228">
        <v>6129</v>
      </c>
      <c r="I9303" s="228">
        <v>4920272.47</v>
      </c>
      <c r="J9303" s="228">
        <v>771719.34</v>
      </c>
      <c r="K9303" s="228">
        <v>200838</v>
      </c>
      <c r="L9303" s="228">
        <v>6230422.9800000004</v>
      </c>
    </row>
    <row r="9304" spans="1:12">
      <c r="A9304" s="228">
        <v>2014</v>
      </c>
      <c r="B9304" s="228" t="s">
        <v>195</v>
      </c>
      <c r="C9304" s="228" t="s">
        <v>63</v>
      </c>
      <c r="D9304" s="228" t="s">
        <v>206</v>
      </c>
      <c r="E9304" s="228">
        <v>5</v>
      </c>
      <c r="F9304" s="228">
        <v>68406</v>
      </c>
      <c r="G9304" s="228">
        <v>1157</v>
      </c>
      <c r="H9304" s="228">
        <v>1678</v>
      </c>
      <c r="I9304" s="228">
        <v>1546315.03</v>
      </c>
      <c r="J9304" s="228">
        <v>385700.1</v>
      </c>
      <c r="K9304" s="228">
        <v>203190</v>
      </c>
      <c r="L9304" s="228">
        <v>2360079.62</v>
      </c>
    </row>
    <row r="9305" spans="1:12">
      <c r="A9305" s="228">
        <v>2014</v>
      </c>
      <c r="B9305" s="228" t="s">
        <v>195</v>
      </c>
      <c r="C9305" s="228" t="s">
        <v>63</v>
      </c>
      <c r="D9305" s="228" t="s">
        <v>206</v>
      </c>
      <c r="E9305" s="228">
        <v>10</v>
      </c>
      <c r="F9305" s="228">
        <v>65513</v>
      </c>
      <c r="G9305" s="228">
        <v>957</v>
      </c>
      <c r="H9305" s="228">
        <v>1575</v>
      </c>
      <c r="I9305" s="228">
        <v>1444138.54</v>
      </c>
      <c r="J9305" s="228">
        <v>331517.7</v>
      </c>
      <c r="K9305" s="228">
        <v>324565</v>
      </c>
      <c r="L9305" s="228">
        <v>2310709.4</v>
      </c>
    </row>
    <row r="9306" spans="1:12">
      <c r="A9306" s="228">
        <v>2014</v>
      </c>
      <c r="B9306" s="228" t="s">
        <v>195</v>
      </c>
      <c r="C9306" s="228" t="s">
        <v>63</v>
      </c>
      <c r="D9306" s="228" t="s">
        <v>206</v>
      </c>
      <c r="E9306" s="228">
        <v>15</v>
      </c>
      <c r="F9306" s="228">
        <v>65831</v>
      </c>
      <c r="G9306" s="228">
        <v>2552</v>
      </c>
      <c r="H9306" s="228">
        <v>5103</v>
      </c>
      <c r="I9306" s="228">
        <v>4191695.71</v>
      </c>
      <c r="J9306" s="228">
        <v>903953.82</v>
      </c>
      <c r="K9306" s="228">
        <v>490253</v>
      </c>
      <c r="L9306" s="228">
        <v>6322569.9400000004</v>
      </c>
    </row>
    <row r="9307" spans="1:12">
      <c r="A9307" s="228">
        <v>2014</v>
      </c>
      <c r="B9307" s="228" t="s">
        <v>195</v>
      </c>
      <c r="C9307" s="228" t="s">
        <v>63</v>
      </c>
      <c r="D9307" s="228" t="s">
        <v>206</v>
      </c>
      <c r="E9307" s="228">
        <v>20</v>
      </c>
      <c r="F9307" s="228">
        <v>56039</v>
      </c>
      <c r="G9307" s="228">
        <v>3189</v>
      </c>
      <c r="H9307" s="228">
        <v>7750</v>
      </c>
      <c r="I9307" s="228">
        <v>6102463.75</v>
      </c>
      <c r="J9307" s="228">
        <v>1253066.8899999999</v>
      </c>
      <c r="K9307" s="228">
        <v>595675</v>
      </c>
      <c r="L9307" s="228">
        <v>8867951.2200000007</v>
      </c>
    </row>
    <row r="9308" spans="1:12">
      <c r="A9308" s="228">
        <v>2014</v>
      </c>
      <c r="B9308" s="228" t="s">
        <v>195</v>
      </c>
      <c r="C9308" s="228" t="s">
        <v>63</v>
      </c>
      <c r="D9308" s="228" t="s">
        <v>206</v>
      </c>
      <c r="E9308" s="228">
        <v>25</v>
      </c>
      <c r="F9308" s="228">
        <v>55507</v>
      </c>
      <c r="G9308" s="228">
        <v>4009</v>
      </c>
      <c r="H9308" s="228">
        <v>12402</v>
      </c>
      <c r="I9308" s="228">
        <v>10258554</v>
      </c>
      <c r="J9308" s="228">
        <v>2586890.69</v>
      </c>
      <c r="K9308" s="228">
        <v>750037.25</v>
      </c>
      <c r="L9308" s="228">
        <v>15364835.99</v>
      </c>
    </row>
    <row r="9309" spans="1:12">
      <c r="A9309" s="228">
        <v>2014</v>
      </c>
      <c r="B9309" s="228" t="s">
        <v>195</v>
      </c>
      <c r="C9309" s="228" t="s">
        <v>63</v>
      </c>
      <c r="D9309" s="228" t="s">
        <v>206</v>
      </c>
      <c r="E9309" s="228">
        <v>30</v>
      </c>
      <c r="F9309" s="228">
        <v>77622</v>
      </c>
      <c r="G9309" s="228">
        <v>6909</v>
      </c>
      <c r="H9309" s="228">
        <v>20562</v>
      </c>
      <c r="I9309" s="228">
        <v>17750399.399999999</v>
      </c>
      <c r="J9309" s="228">
        <v>4543460.8099999996</v>
      </c>
      <c r="K9309" s="228">
        <v>1018580.5</v>
      </c>
      <c r="L9309" s="228">
        <v>26197659.949999999</v>
      </c>
    </row>
    <row r="9310" spans="1:12">
      <c r="A9310" s="228">
        <v>2014</v>
      </c>
      <c r="B9310" s="228" t="s">
        <v>195</v>
      </c>
      <c r="C9310" s="228" t="s">
        <v>63</v>
      </c>
      <c r="D9310" s="228" t="s">
        <v>206</v>
      </c>
      <c r="E9310" s="228">
        <v>35</v>
      </c>
      <c r="F9310" s="228">
        <v>76038</v>
      </c>
      <c r="G9310" s="228">
        <v>6796</v>
      </c>
      <c r="H9310" s="228">
        <v>19053</v>
      </c>
      <c r="I9310" s="228">
        <v>16247299.470000001</v>
      </c>
      <c r="J9310" s="228">
        <v>3941032.88</v>
      </c>
      <c r="K9310" s="228">
        <v>1520074</v>
      </c>
      <c r="L9310" s="228">
        <v>24551803.800000001</v>
      </c>
    </row>
    <row r="9311" spans="1:12">
      <c r="A9311" s="228">
        <v>2014</v>
      </c>
      <c r="B9311" s="228" t="s">
        <v>195</v>
      </c>
      <c r="C9311" s="228" t="s">
        <v>63</v>
      </c>
      <c r="D9311" s="228" t="s">
        <v>206</v>
      </c>
      <c r="E9311" s="228">
        <v>40</v>
      </c>
      <c r="F9311" s="228">
        <v>84699</v>
      </c>
      <c r="G9311" s="228">
        <v>7042</v>
      </c>
      <c r="H9311" s="228">
        <v>15515</v>
      </c>
      <c r="I9311" s="228">
        <v>13931269.300000001</v>
      </c>
      <c r="J9311" s="228">
        <v>3385254.86</v>
      </c>
      <c r="K9311" s="228">
        <v>1948852</v>
      </c>
      <c r="L9311" s="228">
        <v>22362978.82</v>
      </c>
    </row>
    <row r="9312" spans="1:12">
      <c r="A9312" s="228">
        <v>2014</v>
      </c>
      <c r="B9312" s="228" t="s">
        <v>195</v>
      </c>
      <c r="C9312" s="228" t="s">
        <v>63</v>
      </c>
      <c r="D9312" s="228" t="s">
        <v>206</v>
      </c>
      <c r="E9312" s="228">
        <v>45</v>
      </c>
      <c r="F9312" s="228">
        <v>79730</v>
      </c>
      <c r="G9312" s="228">
        <v>6796</v>
      </c>
      <c r="H9312" s="228">
        <v>14559</v>
      </c>
      <c r="I9312" s="228">
        <v>13129268.550000001</v>
      </c>
      <c r="J9312" s="228">
        <v>3249039.9</v>
      </c>
      <c r="K9312" s="228">
        <v>2403600</v>
      </c>
      <c r="L9312" s="228">
        <v>21886474</v>
      </c>
    </row>
    <row r="9313" spans="1:12">
      <c r="A9313" s="228">
        <v>2014</v>
      </c>
      <c r="B9313" s="228" t="s">
        <v>195</v>
      </c>
      <c r="C9313" s="228" t="s">
        <v>63</v>
      </c>
      <c r="D9313" s="228" t="s">
        <v>206</v>
      </c>
      <c r="E9313" s="228">
        <v>50</v>
      </c>
      <c r="F9313" s="228">
        <v>83927</v>
      </c>
      <c r="G9313" s="228">
        <v>8865</v>
      </c>
      <c r="H9313" s="228">
        <v>18839</v>
      </c>
      <c r="I9313" s="228">
        <v>16778525.600000001</v>
      </c>
      <c r="J9313" s="228">
        <v>4188886.93</v>
      </c>
      <c r="K9313" s="228">
        <v>3293241</v>
      </c>
      <c r="L9313" s="228">
        <v>27737199.32</v>
      </c>
    </row>
    <row r="9314" spans="1:12">
      <c r="A9314" s="228">
        <v>2014</v>
      </c>
      <c r="B9314" s="228" t="s">
        <v>195</v>
      </c>
      <c r="C9314" s="228" t="s">
        <v>63</v>
      </c>
      <c r="D9314" s="228" t="s">
        <v>206</v>
      </c>
      <c r="E9314" s="228">
        <v>55</v>
      </c>
      <c r="F9314" s="228">
        <v>79972</v>
      </c>
      <c r="G9314" s="228">
        <v>10141</v>
      </c>
      <c r="H9314" s="228">
        <v>21455</v>
      </c>
      <c r="I9314" s="228">
        <v>19014453.120000001</v>
      </c>
      <c r="J9314" s="228">
        <v>4736134.0599999996</v>
      </c>
      <c r="K9314" s="228">
        <v>4189799.95</v>
      </c>
      <c r="L9314" s="228">
        <v>31400611.98</v>
      </c>
    </row>
    <row r="9315" spans="1:12">
      <c r="A9315" s="228">
        <v>2014</v>
      </c>
      <c r="B9315" s="228" t="s">
        <v>195</v>
      </c>
      <c r="C9315" s="228" t="s">
        <v>63</v>
      </c>
      <c r="D9315" s="228" t="s">
        <v>206</v>
      </c>
      <c r="E9315" s="228">
        <v>60</v>
      </c>
      <c r="F9315" s="228">
        <v>74106</v>
      </c>
      <c r="G9315" s="228">
        <v>11798</v>
      </c>
      <c r="H9315" s="228">
        <v>24723</v>
      </c>
      <c r="I9315" s="228">
        <v>22032870.960000001</v>
      </c>
      <c r="J9315" s="228">
        <v>5632511.6100000003</v>
      </c>
      <c r="K9315" s="228">
        <v>5419236.2800000003</v>
      </c>
      <c r="L9315" s="228">
        <v>36773550.979999997</v>
      </c>
    </row>
    <row r="9316" spans="1:12">
      <c r="A9316" s="228">
        <v>2014</v>
      </c>
      <c r="B9316" s="228" t="s">
        <v>195</v>
      </c>
      <c r="C9316" s="228" t="s">
        <v>63</v>
      </c>
      <c r="D9316" s="228" t="s">
        <v>206</v>
      </c>
      <c r="E9316" s="228">
        <v>65</v>
      </c>
      <c r="F9316" s="228">
        <v>65535</v>
      </c>
      <c r="G9316" s="228">
        <v>12635</v>
      </c>
      <c r="H9316" s="228">
        <v>29981</v>
      </c>
      <c r="I9316" s="228">
        <v>27247740.329999998</v>
      </c>
      <c r="J9316" s="228">
        <v>6721986.6900000004</v>
      </c>
      <c r="K9316" s="228">
        <v>6854028.8499999996</v>
      </c>
      <c r="L9316" s="228">
        <v>44287223.859999999</v>
      </c>
    </row>
    <row r="9317" spans="1:12">
      <c r="A9317" s="228">
        <v>2014</v>
      </c>
      <c r="B9317" s="228" t="s">
        <v>195</v>
      </c>
      <c r="C9317" s="228" t="s">
        <v>63</v>
      </c>
      <c r="D9317" s="228" t="s">
        <v>206</v>
      </c>
      <c r="E9317" s="228">
        <v>70</v>
      </c>
      <c r="F9317" s="228">
        <v>45309</v>
      </c>
      <c r="G9317" s="228">
        <v>10876</v>
      </c>
      <c r="H9317" s="228">
        <v>28187</v>
      </c>
      <c r="I9317" s="228">
        <v>24632779.649999999</v>
      </c>
      <c r="J9317" s="228">
        <v>6032190.29</v>
      </c>
      <c r="K9317" s="228">
        <v>6174006.4199999999</v>
      </c>
      <c r="L9317" s="228">
        <v>41192703.509999998</v>
      </c>
    </row>
    <row r="9318" spans="1:12">
      <c r="A9318" s="228">
        <v>2014</v>
      </c>
      <c r="B9318" s="228" t="s">
        <v>195</v>
      </c>
      <c r="C9318" s="228" t="s">
        <v>63</v>
      </c>
      <c r="D9318" s="228" t="s">
        <v>206</v>
      </c>
      <c r="E9318" s="228">
        <v>75</v>
      </c>
      <c r="F9318" s="228">
        <v>31329</v>
      </c>
      <c r="G9318" s="228">
        <v>8973</v>
      </c>
      <c r="H9318" s="228">
        <v>30017</v>
      </c>
      <c r="I9318" s="228">
        <v>24344341.620000001</v>
      </c>
      <c r="J9318" s="228">
        <v>5226737.26</v>
      </c>
      <c r="K9318" s="228">
        <v>5529333.9100000001</v>
      </c>
      <c r="L9318" s="228">
        <v>37125791.530000001</v>
      </c>
    </row>
    <row r="9319" spans="1:12">
      <c r="A9319" s="228">
        <v>2014</v>
      </c>
      <c r="B9319" s="228" t="s">
        <v>195</v>
      </c>
      <c r="C9319" s="228" t="s">
        <v>63</v>
      </c>
      <c r="D9319" s="228" t="s">
        <v>206</v>
      </c>
      <c r="E9319" s="228">
        <v>80</v>
      </c>
      <c r="F9319" s="228">
        <v>22163</v>
      </c>
      <c r="G9319" s="228">
        <v>7335</v>
      </c>
      <c r="H9319" s="228">
        <v>28669</v>
      </c>
      <c r="I9319" s="228">
        <v>20530993.59</v>
      </c>
      <c r="J9319" s="228">
        <v>3814421.81</v>
      </c>
      <c r="K9319" s="228">
        <v>3206650.5</v>
      </c>
      <c r="L9319" s="228">
        <v>28909630.609999999</v>
      </c>
    </row>
    <row r="9320" spans="1:12">
      <c r="A9320" s="228">
        <v>2014</v>
      </c>
      <c r="B9320" s="228" t="s">
        <v>195</v>
      </c>
      <c r="C9320" s="228" t="s">
        <v>63</v>
      </c>
      <c r="D9320" s="228" t="s">
        <v>206</v>
      </c>
      <c r="E9320" s="228">
        <v>85</v>
      </c>
      <c r="F9320" s="228">
        <v>13573</v>
      </c>
      <c r="G9320" s="228">
        <v>4045</v>
      </c>
      <c r="H9320" s="228">
        <v>24038</v>
      </c>
      <c r="I9320" s="228">
        <v>15220592.91</v>
      </c>
      <c r="J9320" s="228">
        <v>2315352.7599999998</v>
      </c>
      <c r="K9320" s="228">
        <v>1743840.12</v>
      </c>
      <c r="L9320" s="228">
        <v>20076746.390000001</v>
      </c>
    </row>
    <row r="9321" spans="1:12">
      <c r="A9321" s="228">
        <v>2014</v>
      </c>
      <c r="B9321" s="228" t="s">
        <v>195</v>
      </c>
      <c r="C9321" s="228" t="s">
        <v>63</v>
      </c>
      <c r="D9321" s="228" t="s">
        <v>206</v>
      </c>
      <c r="E9321" s="228">
        <v>90</v>
      </c>
      <c r="F9321" s="228">
        <v>5472</v>
      </c>
      <c r="G9321" s="228">
        <v>1610</v>
      </c>
      <c r="H9321" s="228">
        <v>10350</v>
      </c>
      <c r="I9321" s="228">
        <v>6385895</v>
      </c>
      <c r="J9321" s="228">
        <v>846056.69</v>
      </c>
      <c r="K9321" s="228">
        <v>409444</v>
      </c>
      <c r="L9321" s="228">
        <v>7926416.7800000003</v>
      </c>
    </row>
    <row r="9322" spans="1:12">
      <c r="A9322" s="228">
        <v>2014</v>
      </c>
      <c r="B9322" s="228" t="s">
        <v>195</v>
      </c>
      <c r="C9322" s="228" t="s">
        <v>63</v>
      </c>
      <c r="D9322" s="228" t="s">
        <v>206</v>
      </c>
      <c r="E9322" s="228">
        <v>95</v>
      </c>
      <c r="F9322" s="228">
        <v>1551</v>
      </c>
      <c r="G9322" s="228">
        <v>392</v>
      </c>
      <c r="H9322" s="228">
        <v>2643</v>
      </c>
      <c r="I9322" s="228">
        <v>1557838.42</v>
      </c>
      <c r="J9322" s="228">
        <v>192528.58</v>
      </c>
      <c r="K9322" s="228">
        <v>127838</v>
      </c>
      <c r="L9322" s="228">
        <v>1946366.88</v>
      </c>
    </row>
    <row r="9323" spans="1:12">
      <c r="A9323" s="228">
        <v>2014</v>
      </c>
      <c r="B9323" s="228" t="s">
        <v>195</v>
      </c>
      <c r="C9323" s="228" t="s">
        <v>64</v>
      </c>
      <c r="D9323" s="228" t="s">
        <v>205</v>
      </c>
      <c r="E9323" s="228">
        <v>0</v>
      </c>
      <c r="F9323" s="228">
        <v>19938</v>
      </c>
      <c r="G9323" s="228">
        <v>837</v>
      </c>
      <c r="H9323" s="228">
        <v>2711</v>
      </c>
      <c r="I9323" s="228">
        <v>1555176.25</v>
      </c>
      <c r="J9323" s="228">
        <v>412919.57</v>
      </c>
      <c r="K9323" s="228">
        <v>29265</v>
      </c>
      <c r="L9323" s="228">
        <v>2080063.23</v>
      </c>
    </row>
    <row r="9324" spans="1:12">
      <c r="A9324" s="228">
        <v>2014</v>
      </c>
      <c r="B9324" s="228" t="s">
        <v>195</v>
      </c>
      <c r="C9324" s="228" t="s">
        <v>64</v>
      </c>
      <c r="D9324" s="228" t="s">
        <v>205</v>
      </c>
      <c r="E9324" s="228">
        <v>5</v>
      </c>
      <c r="F9324" s="228">
        <v>21789</v>
      </c>
      <c r="G9324" s="228">
        <v>408</v>
      </c>
      <c r="H9324" s="228">
        <v>486</v>
      </c>
      <c r="I9324" s="228">
        <v>454255.15</v>
      </c>
      <c r="J9324" s="228">
        <v>179680.39</v>
      </c>
      <c r="K9324" s="228">
        <v>42129</v>
      </c>
      <c r="L9324" s="228">
        <v>707852.97</v>
      </c>
    </row>
    <row r="9325" spans="1:12">
      <c r="A9325" s="228">
        <v>2014</v>
      </c>
      <c r="B9325" s="228" t="s">
        <v>195</v>
      </c>
      <c r="C9325" s="228" t="s">
        <v>64</v>
      </c>
      <c r="D9325" s="228" t="s">
        <v>205</v>
      </c>
      <c r="E9325" s="228">
        <v>10</v>
      </c>
      <c r="F9325" s="228">
        <v>21148</v>
      </c>
      <c r="G9325" s="228">
        <v>303</v>
      </c>
      <c r="H9325" s="228">
        <v>363</v>
      </c>
      <c r="I9325" s="228">
        <v>363896.65</v>
      </c>
      <c r="J9325" s="228">
        <v>137919.98000000001</v>
      </c>
      <c r="K9325" s="228">
        <v>71221</v>
      </c>
      <c r="L9325" s="228">
        <v>604332.89</v>
      </c>
    </row>
    <row r="9326" spans="1:12">
      <c r="A9326" s="228">
        <v>2014</v>
      </c>
      <c r="B9326" s="228" t="s">
        <v>195</v>
      </c>
      <c r="C9326" s="228" t="s">
        <v>64</v>
      </c>
      <c r="D9326" s="228" t="s">
        <v>205</v>
      </c>
      <c r="E9326" s="228">
        <v>15</v>
      </c>
      <c r="F9326" s="228">
        <v>22523</v>
      </c>
      <c r="G9326" s="228">
        <v>581</v>
      </c>
      <c r="H9326" s="228">
        <v>847</v>
      </c>
      <c r="I9326" s="228">
        <v>938235.65</v>
      </c>
      <c r="J9326" s="228">
        <v>361278.98</v>
      </c>
      <c r="K9326" s="228">
        <v>158907</v>
      </c>
      <c r="L9326" s="228">
        <v>1538792.8</v>
      </c>
    </row>
    <row r="9327" spans="1:12">
      <c r="A9327" s="228">
        <v>2014</v>
      </c>
      <c r="B9327" s="228" t="s">
        <v>195</v>
      </c>
      <c r="C9327" s="228" t="s">
        <v>64</v>
      </c>
      <c r="D9327" s="228" t="s">
        <v>205</v>
      </c>
      <c r="E9327" s="228">
        <v>20</v>
      </c>
      <c r="F9327" s="228">
        <v>21078</v>
      </c>
      <c r="G9327" s="228">
        <v>728</v>
      </c>
      <c r="H9327" s="228">
        <v>1129</v>
      </c>
      <c r="I9327" s="228">
        <v>1234696.42</v>
      </c>
      <c r="J9327" s="228">
        <v>448552.36</v>
      </c>
      <c r="K9327" s="228">
        <v>241775</v>
      </c>
      <c r="L9327" s="228">
        <v>2052959.55</v>
      </c>
    </row>
    <row r="9328" spans="1:12">
      <c r="A9328" s="228">
        <v>2014</v>
      </c>
      <c r="B9328" s="228" t="s">
        <v>195</v>
      </c>
      <c r="C9328" s="228" t="s">
        <v>64</v>
      </c>
      <c r="D9328" s="228" t="s">
        <v>205</v>
      </c>
      <c r="E9328" s="228">
        <v>25</v>
      </c>
      <c r="F9328" s="228">
        <v>17256</v>
      </c>
      <c r="G9328" s="228">
        <v>592</v>
      </c>
      <c r="H9328" s="228">
        <v>1106</v>
      </c>
      <c r="I9328" s="228">
        <v>1035099.25</v>
      </c>
      <c r="J9328" s="228">
        <v>363576.63</v>
      </c>
      <c r="K9328" s="228">
        <v>148622</v>
      </c>
      <c r="L9328" s="228">
        <v>1719784.83</v>
      </c>
    </row>
    <row r="9329" spans="1:12">
      <c r="A9329" s="228">
        <v>2014</v>
      </c>
      <c r="B9329" s="228" t="s">
        <v>195</v>
      </c>
      <c r="C9329" s="228" t="s">
        <v>64</v>
      </c>
      <c r="D9329" s="228" t="s">
        <v>205</v>
      </c>
      <c r="E9329" s="228">
        <v>30</v>
      </c>
      <c r="F9329" s="228">
        <v>22255</v>
      </c>
      <c r="G9329" s="228">
        <v>680</v>
      </c>
      <c r="H9329" s="228">
        <v>1000</v>
      </c>
      <c r="I9329" s="228">
        <v>987062.4</v>
      </c>
      <c r="J9329" s="228">
        <v>413733.61</v>
      </c>
      <c r="K9329" s="228">
        <v>166589</v>
      </c>
      <c r="L9329" s="228">
        <v>1748327.2</v>
      </c>
    </row>
    <row r="9330" spans="1:12">
      <c r="A9330" s="228">
        <v>2014</v>
      </c>
      <c r="B9330" s="228" t="s">
        <v>195</v>
      </c>
      <c r="C9330" s="228" t="s">
        <v>64</v>
      </c>
      <c r="D9330" s="228" t="s">
        <v>205</v>
      </c>
      <c r="E9330" s="228">
        <v>35</v>
      </c>
      <c r="F9330" s="228">
        <v>22302</v>
      </c>
      <c r="G9330" s="228">
        <v>757</v>
      </c>
      <c r="H9330" s="228">
        <v>1502</v>
      </c>
      <c r="I9330" s="228">
        <v>1394660.23</v>
      </c>
      <c r="J9330" s="228">
        <v>463935.4</v>
      </c>
      <c r="K9330" s="228">
        <v>235345</v>
      </c>
      <c r="L9330" s="228">
        <v>2286881.56</v>
      </c>
    </row>
    <row r="9331" spans="1:12">
      <c r="A9331" s="228">
        <v>2014</v>
      </c>
      <c r="B9331" s="228" t="s">
        <v>195</v>
      </c>
      <c r="C9331" s="228" t="s">
        <v>64</v>
      </c>
      <c r="D9331" s="228" t="s">
        <v>205</v>
      </c>
      <c r="E9331" s="228">
        <v>40</v>
      </c>
      <c r="F9331" s="228">
        <v>24233</v>
      </c>
      <c r="G9331" s="228">
        <v>923</v>
      </c>
      <c r="H9331" s="228">
        <v>1834</v>
      </c>
      <c r="I9331" s="228">
        <v>1671382.23</v>
      </c>
      <c r="J9331" s="228">
        <v>631806.6</v>
      </c>
      <c r="K9331" s="228">
        <v>290978.93</v>
      </c>
      <c r="L9331" s="228">
        <v>2860070.59</v>
      </c>
    </row>
    <row r="9332" spans="1:12">
      <c r="A9332" s="228">
        <v>2014</v>
      </c>
      <c r="B9332" s="228" t="s">
        <v>195</v>
      </c>
      <c r="C9332" s="228" t="s">
        <v>64</v>
      </c>
      <c r="D9332" s="228" t="s">
        <v>205</v>
      </c>
      <c r="E9332" s="228">
        <v>45</v>
      </c>
      <c r="F9332" s="228">
        <v>24978</v>
      </c>
      <c r="G9332" s="228">
        <v>1273</v>
      </c>
      <c r="H9332" s="228">
        <v>2402</v>
      </c>
      <c r="I9332" s="228">
        <v>2400224.67</v>
      </c>
      <c r="J9332" s="228">
        <v>855448.83</v>
      </c>
      <c r="K9332" s="228">
        <v>566778</v>
      </c>
      <c r="L9332" s="228">
        <v>4133155.8</v>
      </c>
    </row>
    <row r="9333" spans="1:12">
      <c r="A9333" s="228">
        <v>2014</v>
      </c>
      <c r="B9333" s="228" t="s">
        <v>195</v>
      </c>
      <c r="C9333" s="228" t="s">
        <v>64</v>
      </c>
      <c r="D9333" s="228" t="s">
        <v>205</v>
      </c>
      <c r="E9333" s="228">
        <v>50</v>
      </c>
      <c r="F9333" s="228">
        <v>28077</v>
      </c>
      <c r="G9333" s="228">
        <v>2168</v>
      </c>
      <c r="H9333" s="228">
        <v>4318</v>
      </c>
      <c r="I9333" s="228">
        <v>4007272.81</v>
      </c>
      <c r="J9333" s="228">
        <v>1375817.02</v>
      </c>
      <c r="K9333" s="228">
        <v>858458.05</v>
      </c>
      <c r="L9333" s="228">
        <v>6624982.6699999999</v>
      </c>
    </row>
    <row r="9334" spans="1:12">
      <c r="A9334" s="228">
        <v>2014</v>
      </c>
      <c r="B9334" s="228" t="s">
        <v>195</v>
      </c>
      <c r="C9334" s="228" t="s">
        <v>64</v>
      </c>
      <c r="D9334" s="228" t="s">
        <v>205</v>
      </c>
      <c r="E9334" s="228">
        <v>55</v>
      </c>
      <c r="F9334" s="228">
        <v>29068</v>
      </c>
      <c r="G9334" s="228">
        <v>2792</v>
      </c>
      <c r="H9334" s="228">
        <v>5673</v>
      </c>
      <c r="I9334" s="228">
        <v>5472221.7300000004</v>
      </c>
      <c r="J9334" s="228">
        <v>1818401.03</v>
      </c>
      <c r="K9334" s="228">
        <v>1452804.6</v>
      </c>
      <c r="L9334" s="228">
        <v>9232903.0600000005</v>
      </c>
    </row>
    <row r="9335" spans="1:12">
      <c r="A9335" s="228">
        <v>2014</v>
      </c>
      <c r="B9335" s="228" t="s">
        <v>195</v>
      </c>
      <c r="C9335" s="228" t="s">
        <v>64</v>
      </c>
      <c r="D9335" s="228" t="s">
        <v>205</v>
      </c>
      <c r="E9335" s="228">
        <v>60</v>
      </c>
      <c r="F9335" s="228">
        <v>28636</v>
      </c>
      <c r="G9335" s="228">
        <v>4110</v>
      </c>
      <c r="H9335" s="228">
        <v>8111</v>
      </c>
      <c r="I9335" s="228">
        <v>7585717.1299999999</v>
      </c>
      <c r="J9335" s="228">
        <v>2384452.0699999998</v>
      </c>
      <c r="K9335" s="228">
        <v>2323427.15</v>
      </c>
      <c r="L9335" s="228">
        <v>12834884.289999999</v>
      </c>
    </row>
    <row r="9336" spans="1:12">
      <c r="A9336" s="228">
        <v>2014</v>
      </c>
      <c r="B9336" s="228" t="s">
        <v>195</v>
      </c>
      <c r="C9336" s="228" t="s">
        <v>64</v>
      </c>
      <c r="D9336" s="228" t="s">
        <v>205</v>
      </c>
      <c r="E9336" s="228">
        <v>65</v>
      </c>
      <c r="F9336" s="228">
        <v>26282</v>
      </c>
      <c r="G9336" s="228">
        <v>4480</v>
      </c>
      <c r="H9336" s="228">
        <v>10065</v>
      </c>
      <c r="I9336" s="228">
        <v>9822890.8100000005</v>
      </c>
      <c r="J9336" s="228">
        <v>3071913.62</v>
      </c>
      <c r="K9336" s="228">
        <v>2937582.3</v>
      </c>
      <c r="L9336" s="228">
        <v>16410121.26</v>
      </c>
    </row>
    <row r="9337" spans="1:12">
      <c r="A9337" s="228">
        <v>2014</v>
      </c>
      <c r="B9337" s="228" t="s">
        <v>195</v>
      </c>
      <c r="C9337" s="228" t="s">
        <v>64</v>
      </c>
      <c r="D9337" s="228" t="s">
        <v>205</v>
      </c>
      <c r="E9337" s="228">
        <v>70</v>
      </c>
      <c r="F9337" s="228">
        <v>18498</v>
      </c>
      <c r="G9337" s="228">
        <v>4400</v>
      </c>
      <c r="H9337" s="228">
        <v>9940</v>
      </c>
      <c r="I9337" s="228">
        <v>9244112.7300000004</v>
      </c>
      <c r="J9337" s="228">
        <v>2725906.52</v>
      </c>
      <c r="K9337" s="228">
        <v>2601194.2999999998</v>
      </c>
      <c r="L9337" s="228">
        <v>14998285.710000001</v>
      </c>
    </row>
    <row r="9338" spans="1:12">
      <c r="A9338" s="228">
        <v>2014</v>
      </c>
      <c r="B9338" s="228" t="s">
        <v>195</v>
      </c>
      <c r="C9338" s="228" t="s">
        <v>64</v>
      </c>
      <c r="D9338" s="228" t="s">
        <v>205</v>
      </c>
      <c r="E9338" s="228">
        <v>75</v>
      </c>
      <c r="F9338" s="228">
        <v>12830</v>
      </c>
      <c r="G9338" s="228">
        <v>3726</v>
      </c>
      <c r="H9338" s="228">
        <v>9388</v>
      </c>
      <c r="I9338" s="228">
        <v>7749126.7400000002</v>
      </c>
      <c r="J9338" s="228">
        <v>2141871.1</v>
      </c>
      <c r="K9338" s="228">
        <v>2197804.15</v>
      </c>
      <c r="L9338" s="228">
        <v>12412718.57</v>
      </c>
    </row>
    <row r="9339" spans="1:12">
      <c r="A9339" s="228">
        <v>2014</v>
      </c>
      <c r="B9339" s="228" t="s">
        <v>195</v>
      </c>
      <c r="C9339" s="228" t="s">
        <v>64</v>
      </c>
      <c r="D9339" s="228" t="s">
        <v>205</v>
      </c>
      <c r="E9339" s="228">
        <v>80</v>
      </c>
      <c r="F9339" s="228">
        <v>8714</v>
      </c>
      <c r="G9339" s="228">
        <v>3200</v>
      </c>
      <c r="H9339" s="228">
        <v>9542</v>
      </c>
      <c r="I9339" s="228">
        <v>6779407.3700000001</v>
      </c>
      <c r="J9339" s="228">
        <v>1795013.79</v>
      </c>
      <c r="K9339" s="228">
        <v>1514673.25</v>
      </c>
      <c r="L9339" s="228">
        <v>10346035.26</v>
      </c>
    </row>
    <row r="9340" spans="1:12">
      <c r="A9340" s="228">
        <v>2014</v>
      </c>
      <c r="B9340" s="228" t="s">
        <v>195</v>
      </c>
      <c r="C9340" s="228" t="s">
        <v>64</v>
      </c>
      <c r="D9340" s="228" t="s">
        <v>205</v>
      </c>
      <c r="E9340" s="228">
        <v>85</v>
      </c>
      <c r="F9340" s="228">
        <v>5175</v>
      </c>
      <c r="G9340" s="228">
        <v>1835</v>
      </c>
      <c r="H9340" s="228">
        <v>7430</v>
      </c>
      <c r="I9340" s="228">
        <v>4456563.45</v>
      </c>
      <c r="J9340" s="228">
        <v>993528.67</v>
      </c>
      <c r="K9340" s="228">
        <v>952581.35</v>
      </c>
      <c r="L9340" s="228">
        <v>6585640.3499999996</v>
      </c>
    </row>
    <row r="9341" spans="1:12">
      <c r="A9341" s="228">
        <v>2014</v>
      </c>
      <c r="B9341" s="228" t="s">
        <v>195</v>
      </c>
      <c r="C9341" s="228" t="s">
        <v>64</v>
      </c>
      <c r="D9341" s="228" t="s">
        <v>205</v>
      </c>
      <c r="E9341" s="228">
        <v>90</v>
      </c>
      <c r="F9341" s="228">
        <v>1274</v>
      </c>
      <c r="G9341" s="228">
        <v>349</v>
      </c>
      <c r="H9341" s="228">
        <v>1958</v>
      </c>
      <c r="I9341" s="228">
        <v>1029601.7</v>
      </c>
      <c r="J9341" s="228">
        <v>192078.05</v>
      </c>
      <c r="K9341" s="228">
        <v>157771</v>
      </c>
      <c r="L9341" s="228">
        <v>1416196.99</v>
      </c>
    </row>
    <row r="9342" spans="1:12">
      <c r="A9342" s="228">
        <v>2014</v>
      </c>
      <c r="B9342" s="228" t="s">
        <v>195</v>
      </c>
      <c r="C9342" s="228" t="s">
        <v>64</v>
      </c>
      <c r="D9342" s="228" t="s">
        <v>205</v>
      </c>
      <c r="E9342" s="228">
        <v>95</v>
      </c>
      <c r="F9342" s="228">
        <v>235</v>
      </c>
      <c r="G9342" s="228">
        <v>60</v>
      </c>
      <c r="H9342" s="228">
        <v>484</v>
      </c>
      <c r="I9342" s="228">
        <v>190491</v>
      </c>
      <c r="J9342" s="228">
        <v>27463.93</v>
      </c>
      <c r="K9342" s="228">
        <v>23482</v>
      </c>
      <c r="L9342" s="228">
        <v>255881.53</v>
      </c>
    </row>
    <row r="9343" spans="1:12">
      <c r="A9343" s="228">
        <v>2014</v>
      </c>
      <c r="B9343" s="228" t="s">
        <v>195</v>
      </c>
      <c r="C9343" s="228" t="s">
        <v>64</v>
      </c>
      <c r="D9343" s="228" t="s">
        <v>206</v>
      </c>
      <c r="E9343" s="228">
        <v>0</v>
      </c>
      <c r="F9343" s="228">
        <v>18613</v>
      </c>
      <c r="G9343" s="228">
        <v>594</v>
      </c>
      <c r="H9343" s="228">
        <v>2337</v>
      </c>
      <c r="I9343" s="228">
        <v>1254118.05</v>
      </c>
      <c r="J9343" s="228">
        <v>297257.57</v>
      </c>
      <c r="K9343" s="228">
        <v>31560</v>
      </c>
      <c r="L9343" s="228">
        <v>1640967.78</v>
      </c>
    </row>
    <row r="9344" spans="1:12">
      <c r="A9344" s="228">
        <v>2014</v>
      </c>
      <c r="B9344" s="228" t="s">
        <v>195</v>
      </c>
      <c r="C9344" s="228" t="s">
        <v>64</v>
      </c>
      <c r="D9344" s="228" t="s">
        <v>206</v>
      </c>
      <c r="E9344" s="228">
        <v>5</v>
      </c>
      <c r="F9344" s="228">
        <v>21152</v>
      </c>
      <c r="G9344" s="228">
        <v>302</v>
      </c>
      <c r="H9344" s="228">
        <v>323</v>
      </c>
      <c r="I9344" s="228">
        <v>368973</v>
      </c>
      <c r="J9344" s="228">
        <v>138240.04999999999</v>
      </c>
      <c r="K9344" s="228">
        <v>22110</v>
      </c>
      <c r="L9344" s="228">
        <v>564645.80000000005</v>
      </c>
    </row>
    <row r="9345" spans="1:12">
      <c r="A9345" s="228">
        <v>2014</v>
      </c>
      <c r="B9345" s="228" t="s">
        <v>195</v>
      </c>
      <c r="C9345" s="228" t="s">
        <v>64</v>
      </c>
      <c r="D9345" s="228" t="s">
        <v>206</v>
      </c>
      <c r="E9345" s="228">
        <v>10</v>
      </c>
      <c r="F9345" s="228">
        <v>19814</v>
      </c>
      <c r="G9345" s="228">
        <v>249</v>
      </c>
      <c r="H9345" s="228">
        <v>347</v>
      </c>
      <c r="I9345" s="228">
        <v>313776.05</v>
      </c>
      <c r="J9345" s="228">
        <v>128638.55</v>
      </c>
      <c r="K9345" s="228">
        <v>113209</v>
      </c>
      <c r="L9345" s="228">
        <v>586490.93999999994</v>
      </c>
    </row>
    <row r="9346" spans="1:12">
      <c r="A9346" s="228">
        <v>2014</v>
      </c>
      <c r="B9346" s="228" t="s">
        <v>195</v>
      </c>
      <c r="C9346" s="228" t="s">
        <v>64</v>
      </c>
      <c r="D9346" s="228" t="s">
        <v>206</v>
      </c>
      <c r="E9346" s="228">
        <v>15</v>
      </c>
      <c r="F9346" s="228">
        <v>21492</v>
      </c>
      <c r="G9346" s="228">
        <v>778</v>
      </c>
      <c r="H9346" s="228">
        <v>1317</v>
      </c>
      <c r="I9346" s="228">
        <v>1257513.9099999999</v>
      </c>
      <c r="J9346" s="228">
        <v>372279.81</v>
      </c>
      <c r="K9346" s="228">
        <v>237802</v>
      </c>
      <c r="L9346" s="228">
        <v>1952626.19</v>
      </c>
    </row>
    <row r="9347" spans="1:12">
      <c r="A9347" s="228">
        <v>2014</v>
      </c>
      <c r="B9347" s="228" t="s">
        <v>195</v>
      </c>
      <c r="C9347" s="228" t="s">
        <v>64</v>
      </c>
      <c r="D9347" s="228" t="s">
        <v>206</v>
      </c>
      <c r="E9347" s="228">
        <v>20</v>
      </c>
      <c r="F9347" s="228">
        <v>21099</v>
      </c>
      <c r="G9347" s="228">
        <v>1008</v>
      </c>
      <c r="H9347" s="228">
        <v>1867</v>
      </c>
      <c r="I9347" s="228">
        <v>1656372.6</v>
      </c>
      <c r="J9347" s="228">
        <v>569476.16</v>
      </c>
      <c r="K9347" s="228">
        <v>183287</v>
      </c>
      <c r="L9347" s="228">
        <v>2554153.9500000002</v>
      </c>
    </row>
    <row r="9348" spans="1:12">
      <c r="A9348" s="228">
        <v>2014</v>
      </c>
      <c r="B9348" s="228" t="s">
        <v>195</v>
      </c>
      <c r="C9348" s="228" t="s">
        <v>64</v>
      </c>
      <c r="D9348" s="228" t="s">
        <v>206</v>
      </c>
      <c r="E9348" s="228">
        <v>25</v>
      </c>
      <c r="F9348" s="228">
        <v>19312</v>
      </c>
      <c r="G9348" s="228">
        <v>1101</v>
      </c>
      <c r="H9348" s="228">
        <v>2999</v>
      </c>
      <c r="I9348" s="228">
        <v>2593423.11</v>
      </c>
      <c r="J9348" s="228">
        <v>909570.34</v>
      </c>
      <c r="K9348" s="228">
        <v>154706</v>
      </c>
      <c r="L9348" s="228">
        <v>3998654.24</v>
      </c>
    </row>
    <row r="9349" spans="1:12">
      <c r="A9349" s="228">
        <v>2014</v>
      </c>
      <c r="B9349" s="228" t="s">
        <v>195</v>
      </c>
      <c r="C9349" s="228" t="s">
        <v>64</v>
      </c>
      <c r="D9349" s="228" t="s">
        <v>206</v>
      </c>
      <c r="E9349" s="228">
        <v>30</v>
      </c>
      <c r="F9349" s="228">
        <v>25062</v>
      </c>
      <c r="G9349" s="228">
        <v>2024</v>
      </c>
      <c r="H9349" s="228">
        <v>5461</v>
      </c>
      <c r="I9349" s="228">
        <v>4892182.74</v>
      </c>
      <c r="J9349" s="228">
        <v>1781108.61</v>
      </c>
      <c r="K9349" s="228">
        <v>307137</v>
      </c>
      <c r="L9349" s="228">
        <v>7584697.6900000004</v>
      </c>
    </row>
    <row r="9350" spans="1:12">
      <c r="A9350" s="228">
        <v>2014</v>
      </c>
      <c r="B9350" s="228" t="s">
        <v>195</v>
      </c>
      <c r="C9350" s="228" t="s">
        <v>64</v>
      </c>
      <c r="D9350" s="228" t="s">
        <v>206</v>
      </c>
      <c r="E9350" s="228">
        <v>35</v>
      </c>
      <c r="F9350" s="228">
        <v>23995</v>
      </c>
      <c r="G9350" s="228">
        <v>2067</v>
      </c>
      <c r="H9350" s="228">
        <v>5134</v>
      </c>
      <c r="I9350" s="228">
        <v>4487390.96</v>
      </c>
      <c r="J9350" s="228">
        <v>1483447.9</v>
      </c>
      <c r="K9350" s="228">
        <v>466267</v>
      </c>
      <c r="L9350" s="228">
        <v>6925147.0700000003</v>
      </c>
    </row>
    <row r="9351" spans="1:12">
      <c r="A9351" s="228">
        <v>2014</v>
      </c>
      <c r="B9351" s="228" t="s">
        <v>195</v>
      </c>
      <c r="C9351" s="228" t="s">
        <v>64</v>
      </c>
      <c r="D9351" s="228" t="s">
        <v>206</v>
      </c>
      <c r="E9351" s="228">
        <v>40</v>
      </c>
      <c r="F9351" s="228">
        <v>26609</v>
      </c>
      <c r="G9351" s="228">
        <v>1948</v>
      </c>
      <c r="H9351" s="228">
        <v>3868</v>
      </c>
      <c r="I9351" s="228">
        <v>3773694.15</v>
      </c>
      <c r="J9351" s="228">
        <v>1282164.78</v>
      </c>
      <c r="K9351" s="228">
        <v>496478</v>
      </c>
      <c r="L9351" s="228">
        <v>6045479.4500000002</v>
      </c>
    </row>
    <row r="9352" spans="1:12">
      <c r="A9352" s="228">
        <v>2014</v>
      </c>
      <c r="B9352" s="228" t="s">
        <v>195</v>
      </c>
      <c r="C9352" s="228" t="s">
        <v>64</v>
      </c>
      <c r="D9352" s="228" t="s">
        <v>206</v>
      </c>
      <c r="E9352" s="228">
        <v>45</v>
      </c>
      <c r="F9352" s="228">
        <v>27477</v>
      </c>
      <c r="G9352" s="228">
        <v>2151</v>
      </c>
      <c r="H9352" s="228">
        <v>4175</v>
      </c>
      <c r="I9352" s="228">
        <v>4089249.83</v>
      </c>
      <c r="J9352" s="228">
        <v>1249480.8400000001</v>
      </c>
      <c r="K9352" s="228">
        <v>715195.25</v>
      </c>
      <c r="L9352" s="228">
        <v>6603027.5099999998</v>
      </c>
    </row>
    <row r="9353" spans="1:12">
      <c r="A9353" s="228">
        <v>2014</v>
      </c>
      <c r="B9353" s="228" t="s">
        <v>195</v>
      </c>
      <c r="C9353" s="228" t="s">
        <v>64</v>
      </c>
      <c r="D9353" s="228" t="s">
        <v>206</v>
      </c>
      <c r="E9353" s="228">
        <v>50</v>
      </c>
      <c r="F9353" s="228">
        <v>30896</v>
      </c>
      <c r="G9353" s="228">
        <v>2813</v>
      </c>
      <c r="H9353" s="228">
        <v>5284</v>
      </c>
      <c r="I9353" s="228">
        <v>4912351.55</v>
      </c>
      <c r="J9353" s="228">
        <v>1707024.32</v>
      </c>
      <c r="K9353" s="228">
        <v>1260787.95</v>
      </c>
      <c r="L9353" s="228">
        <v>8398653.1799999997</v>
      </c>
    </row>
    <row r="9354" spans="1:12">
      <c r="A9354" s="228">
        <v>2014</v>
      </c>
      <c r="B9354" s="228" t="s">
        <v>195</v>
      </c>
      <c r="C9354" s="228" t="s">
        <v>64</v>
      </c>
      <c r="D9354" s="228" t="s">
        <v>206</v>
      </c>
      <c r="E9354" s="228">
        <v>55</v>
      </c>
      <c r="F9354" s="228">
        <v>32353</v>
      </c>
      <c r="G9354" s="228">
        <v>3784</v>
      </c>
      <c r="H9354" s="228">
        <v>7993</v>
      </c>
      <c r="I9354" s="228">
        <v>7031457.4000000004</v>
      </c>
      <c r="J9354" s="228">
        <v>2259827.62</v>
      </c>
      <c r="K9354" s="228">
        <v>1375116.65</v>
      </c>
      <c r="L9354" s="228">
        <v>11370322.380000001</v>
      </c>
    </row>
    <row r="9355" spans="1:12">
      <c r="A9355" s="228">
        <v>2014</v>
      </c>
      <c r="B9355" s="228" t="s">
        <v>195</v>
      </c>
      <c r="C9355" s="228" t="s">
        <v>64</v>
      </c>
      <c r="D9355" s="228" t="s">
        <v>206</v>
      </c>
      <c r="E9355" s="228">
        <v>60</v>
      </c>
      <c r="F9355" s="228">
        <v>31723</v>
      </c>
      <c r="G9355" s="228">
        <v>4394</v>
      </c>
      <c r="H9355" s="228">
        <v>8810</v>
      </c>
      <c r="I9355" s="228">
        <v>8254260.0899999999</v>
      </c>
      <c r="J9355" s="228">
        <v>2632159.11</v>
      </c>
      <c r="K9355" s="228">
        <v>2416211.7999999998</v>
      </c>
      <c r="L9355" s="228">
        <v>13882020.67</v>
      </c>
    </row>
    <row r="9356" spans="1:12">
      <c r="A9356" s="228">
        <v>2014</v>
      </c>
      <c r="B9356" s="228" t="s">
        <v>195</v>
      </c>
      <c r="C9356" s="228" t="s">
        <v>64</v>
      </c>
      <c r="D9356" s="228" t="s">
        <v>206</v>
      </c>
      <c r="E9356" s="228">
        <v>65</v>
      </c>
      <c r="F9356" s="228">
        <v>28762</v>
      </c>
      <c r="G9356" s="228">
        <v>4745</v>
      </c>
      <c r="H9356" s="228">
        <v>10227</v>
      </c>
      <c r="I9356" s="228">
        <v>9376643.2300000004</v>
      </c>
      <c r="J9356" s="228">
        <v>3037213.17</v>
      </c>
      <c r="K9356" s="228">
        <v>2888837.4</v>
      </c>
      <c r="L9356" s="228">
        <v>15864275.42</v>
      </c>
    </row>
    <row r="9357" spans="1:12">
      <c r="A9357" s="228">
        <v>2014</v>
      </c>
      <c r="B9357" s="228" t="s">
        <v>195</v>
      </c>
      <c r="C9357" s="228" t="s">
        <v>64</v>
      </c>
      <c r="D9357" s="228" t="s">
        <v>206</v>
      </c>
      <c r="E9357" s="228">
        <v>70</v>
      </c>
      <c r="F9357" s="228">
        <v>19766</v>
      </c>
      <c r="G9357" s="228">
        <v>4129</v>
      </c>
      <c r="H9357" s="228">
        <v>10125</v>
      </c>
      <c r="I9357" s="228">
        <v>9043430.6899999995</v>
      </c>
      <c r="J9357" s="228">
        <v>2757648.72</v>
      </c>
      <c r="K9357" s="228">
        <v>2635670.5</v>
      </c>
      <c r="L9357" s="228">
        <v>14925907.939999999</v>
      </c>
    </row>
    <row r="9358" spans="1:12">
      <c r="A9358" s="228">
        <v>2014</v>
      </c>
      <c r="B9358" s="228" t="s">
        <v>195</v>
      </c>
      <c r="C9358" s="228" t="s">
        <v>64</v>
      </c>
      <c r="D9358" s="228" t="s">
        <v>206</v>
      </c>
      <c r="E9358" s="228">
        <v>75</v>
      </c>
      <c r="F9358" s="228">
        <v>14344</v>
      </c>
      <c r="G9358" s="228">
        <v>3779</v>
      </c>
      <c r="H9358" s="228">
        <v>11081</v>
      </c>
      <c r="I9358" s="228">
        <v>8658438.8000000007</v>
      </c>
      <c r="J9358" s="228">
        <v>2425043</v>
      </c>
      <c r="K9358" s="228">
        <v>2332476.1</v>
      </c>
      <c r="L9358" s="228">
        <v>13751112.76</v>
      </c>
    </row>
    <row r="9359" spans="1:12">
      <c r="A9359" s="228">
        <v>2014</v>
      </c>
      <c r="B9359" s="228" t="s">
        <v>195</v>
      </c>
      <c r="C9359" s="228" t="s">
        <v>64</v>
      </c>
      <c r="D9359" s="228" t="s">
        <v>206</v>
      </c>
      <c r="E9359" s="228">
        <v>80</v>
      </c>
      <c r="F9359" s="228">
        <v>10694</v>
      </c>
      <c r="G9359" s="228">
        <v>2966</v>
      </c>
      <c r="H9359" s="228">
        <v>11023</v>
      </c>
      <c r="I9359" s="228">
        <v>7323730.1500000004</v>
      </c>
      <c r="J9359" s="228">
        <v>1754638.21</v>
      </c>
      <c r="K9359" s="228">
        <v>1640458.5</v>
      </c>
      <c r="L9359" s="228">
        <v>10937194.609999999</v>
      </c>
    </row>
    <row r="9360" spans="1:12">
      <c r="A9360" s="228">
        <v>2014</v>
      </c>
      <c r="B9360" s="228" t="s">
        <v>195</v>
      </c>
      <c r="C9360" s="228" t="s">
        <v>64</v>
      </c>
      <c r="D9360" s="228" t="s">
        <v>206</v>
      </c>
      <c r="E9360" s="228">
        <v>85</v>
      </c>
      <c r="F9360" s="228">
        <v>7613</v>
      </c>
      <c r="G9360" s="228">
        <v>1931</v>
      </c>
      <c r="H9360" s="228">
        <v>9397</v>
      </c>
      <c r="I9360" s="228">
        <v>5470219.9500000002</v>
      </c>
      <c r="J9360" s="228">
        <v>1144682.28</v>
      </c>
      <c r="K9360" s="228">
        <v>991053.05</v>
      </c>
      <c r="L9360" s="228">
        <v>7820707.9100000001</v>
      </c>
    </row>
    <row r="9361" spans="1:12">
      <c r="A9361" s="228">
        <v>2014</v>
      </c>
      <c r="B9361" s="228" t="s">
        <v>195</v>
      </c>
      <c r="C9361" s="228" t="s">
        <v>64</v>
      </c>
      <c r="D9361" s="228" t="s">
        <v>206</v>
      </c>
      <c r="E9361" s="228">
        <v>90</v>
      </c>
      <c r="F9361" s="228">
        <v>3305</v>
      </c>
      <c r="G9361" s="228">
        <v>780</v>
      </c>
      <c r="H9361" s="228">
        <v>4417</v>
      </c>
      <c r="I9361" s="228">
        <v>2157744.14</v>
      </c>
      <c r="J9361" s="228">
        <v>372083.84</v>
      </c>
      <c r="K9361" s="228">
        <v>191750</v>
      </c>
      <c r="L9361" s="228">
        <v>2805214.43</v>
      </c>
    </row>
    <row r="9362" spans="1:12">
      <c r="A9362" s="228">
        <v>2014</v>
      </c>
      <c r="B9362" s="228" t="s">
        <v>195</v>
      </c>
      <c r="C9362" s="228" t="s">
        <v>64</v>
      </c>
      <c r="D9362" s="228" t="s">
        <v>206</v>
      </c>
      <c r="E9362" s="228">
        <v>95</v>
      </c>
      <c r="F9362" s="228">
        <v>842</v>
      </c>
      <c r="G9362" s="228">
        <v>172</v>
      </c>
      <c r="H9362" s="228">
        <v>1443</v>
      </c>
      <c r="I9362" s="228">
        <v>660355.56000000006</v>
      </c>
      <c r="J9362" s="228">
        <v>93731.35</v>
      </c>
      <c r="K9362" s="228">
        <v>37651</v>
      </c>
      <c r="L9362" s="228">
        <v>827411.32</v>
      </c>
    </row>
    <row r="9363" spans="1:12">
      <c r="A9363" s="228">
        <v>2014</v>
      </c>
      <c r="B9363" s="228" t="s">
        <v>195</v>
      </c>
      <c r="C9363" s="228" t="s">
        <v>65</v>
      </c>
      <c r="D9363" s="228" t="s">
        <v>205</v>
      </c>
      <c r="E9363" s="228">
        <v>0</v>
      </c>
      <c r="F9363" s="228">
        <v>44552</v>
      </c>
      <c r="G9363" s="228">
        <v>1714</v>
      </c>
      <c r="H9363" s="228">
        <v>3536</v>
      </c>
      <c r="I9363" s="228">
        <v>3046675.8</v>
      </c>
      <c r="J9363" s="228">
        <v>609560.19999999995</v>
      </c>
      <c r="K9363" s="228">
        <v>31081</v>
      </c>
      <c r="L9363" s="228">
        <v>4012935.71</v>
      </c>
    </row>
    <row r="9364" spans="1:12">
      <c r="A9364" s="228">
        <v>2014</v>
      </c>
      <c r="B9364" s="228" t="s">
        <v>195</v>
      </c>
      <c r="C9364" s="228" t="s">
        <v>65</v>
      </c>
      <c r="D9364" s="228" t="s">
        <v>205</v>
      </c>
      <c r="E9364" s="228">
        <v>5</v>
      </c>
      <c r="F9364" s="228">
        <v>47610</v>
      </c>
      <c r="G9364" s="228">
        <v>790</v>
      </c>
      <c r="H9364" s="228">
        <v>900</v>
      </c>
      <c r="I9364" s="228">
        <v>1073739.3</v>
      </c>
      <c r="J9364" s="228">
        <v>284298.34999999998</v>
      </c>
      <c r="K9364" s="228">
        <v>33950</v>
      </c>
      <c r="L9364" s="228">
        <v>1535404.78</v>
      </c>
    </row>
    <row r="9365" spans="1:12">
      <c r="A9365" s="228">
        <v>2014</v>
      </c>
      <c r="B9365" s="228" t="s">
        <v>195</v>
      </c>
      <c r="C9365" s="228" t="s">
        <v>65</v>
      </c>
      <c r="D9365" s="228" t="s">
        <v>205</v>
      </c>
      <c r="E9365" s="228">
        <v>10</v>
      </c>
      <c r="F9365" s="228">
        <v>43526</v>
      </c>
      <c r="G9365" s="228">
        <v>503</v>
      </c>
      <c r="H9365" s="228">
        <v>724</v>
      </c>
      <c r="I9365" s="228">
        <v>813637.85</v>
      </c>
      <c r="J9365" s="228">
        <v>198539.65</v>
      </c>
      <c r="K9365" s="228">
        <v>105995</v>
      </c>
      <c r="L9365" s="228">
        <v>1209285.94</v>
      </c>
    </row>
    <row r="9366" spans="1:12">
      <c r="A9366" s="228">
        <v>2014</v>
      </c>
      <c r="B9366" s="228" t="s">
        <v>195</v>
      </c>
      <c r="C9366" s="228" t="s">
        <v>65</v>
      </c>
      <c r="D9366" s="228" t="s">
        <v>205</v>
      </c>
      <c r="E9366" s="228">
        <v>15</v>
      </c>
      <c r="F9366" s="228">
        <v>44284</v>
      </c>
      <c r="G9366" s="228">
        <v>1236</v>
      </c>
      <c r="H9366" s="228">
        <v>2178</v>
      </c>
      <c r="I9366" s="228">
        <v>2359769.65</v>
      </c>
      <c r="J9366" s="228">
        <v>503972.23</v>
      </c>
      <c r="K9366" s="228">
        <v>381342</v>
      </c>
      <c r="L9366" s="228">
        <v>3517774.31</v>
      </c>
    </row>
    <row r="9367" spans="1:12">
      <c r="A9367" s="228">
        <v>2014</v>
      </c>
      <c r="B9367" s="228" t="s">
        <v>195</v>
      </c>
      <c r="C9367" s="228" t="s">
        <v>65</v>
      </c>
      <c r="D9367" s="228" t="s">
        <v>205</v>
      </c>
      <c r="E9367" s="228">
        <v>20</v>
      </c>
      <c r="F9367" s="228">
        <v>37473</v>
      </c>
      <c r="G9367" s="228">
        <v>1263</v>
      </c>
      <c r="H9367" s="228">
        <v>2070</v>
      </c>
      <c r="I9367" s="228">
        <v>2182514.35</v>
      </c>
      <c r="J9367" s="228">
        <v>476415.99</v>
      </c>
      <c r="K9367" s="228">
        <v>381753</v>
      </c>
      <c r="L9367" s="228">
        <v>3323809.94</v>
      </c>
    </row>
    <row r="9368" spans="1:12">
      <c r="A9368" s="228">
        <v>2014</v>
      </c>
      <c r="B9368" s="228" t="s">
        <v>195</v>
      </c>
      <c r="C9368" s="228" t="s">
        <v>65</v>
      </c>
      <c r="D9368" s="228" t="s">
        <v>205</v>
      </c>
      <c r="E9368" s="228">
        <v>25</v>
      </c>
      <c r="F9368" s="228">
        <v>42048</v>
      </c>
      <c r="G9368" s="228">
        <v>1212</v>
      </c>
      <c r="H9368" s="228">
        <v>2325</v>
      </c>
      <c r="I9368" s="228">
        <v>2329546.81</v>
      </c>
      <c r="J9368" s="228">
        <v>549544.44999999995</v>
      </c>
      <c r="K9368" s="228">
        <v>426333.3</v>
      </c>
      <c r="L9368" s="228">
        <v>3747900.57</v>
      </c>
    </row>
    <row r="9369" spans="1:12">
      <c r="A9369" s="228">
        <v>2014</v>
      </c>
      <c r="B9369" s="228" t="s">
        <v>195</v>
      </c>
      <c r="C9369" s="228" t="s">
        <v>65</v>
      </c>
      <c r="D9369" s="228" t="s">
        <v>205</v>
      </c>
      <c r="E9369" s="228">
        <v>30</v>
      </c>
      <c r="F9369" s="228">
        <v>54202</v>
      </c>
      <c r="G9369" s="228">
        <v>1664</v>
      </c>
      <c r="H9369" s="228">
        <v>2849</v>
      </c>
      <c r="I9369" s="228">
        <v>2833505.68</v>
      </c>
      <c r="J9369" s="228">
        <v>686782.55</v>
      </c>
      <c r="K9369" s="228">
        <v>361251</v>
      </c>
      <c r="L9369" s="228">
        <v>4353845.55</v>
      </c>
    </row>
    <row r="9370" spans="1:12">
      <c r="A9370" s="228">
        <v>2014</v>
      </c>
      <c r="B9370" s="228" t="s">
        <v>195</v>
      </c>
      <c r="C9370" s="228" t="s">
        <v>65</v>
      </c>
      <c r="D9370" s="228" t="s">
        <v>205</v>
      </c>
      <c r="E9370" s="228">
        <v>35</v>
      </c>
      <c r="F9370" s="228">
        <v>51168</v>
      </c>
      <c r="G9370" s="228">
        <v>1738</v>
      </c>
      <c r="H9370" s="228">
        <v>2986</v>
      </c>
      <c r="I9370" s="228">
        <v>3307695.38</v>
      </c>
      <c r="J9370" s="228">
        <v>865378.31</v>
      </c>
      <c r="K9370" s="228">
        <v>684523</v>
      </c>
      <c r="L9370" s="228">
        <v>5465169.6299999999</v>
      </c>
    </row>
    <row r="9371" spans="1:12">
      <c r="A9371" s="228">
        <v>2014</v>
      </c>
      <c r="B9371" s="228" t="s">
        <v>195</v>
      </c>
      <c r="C9371" s="228" t="s">
        <v>65</v>
      </c>
      <c r="D9371" s="228" t="s">
        <v>205</v>
      </c>
      <c r="E9371" s="228">
        <v>40</v>
      </c>
      <c r="F9371" s="228">
        <v>53556</v>
      </c>
      <c r="G9371" s="228">
        <v>2286</v>
      </c>
      <c r="H9371" s="228">
        <v>3923</v>
      </c>
      <c r="I9371" s="228">
        <v>4246524.46</v>
      </c>
      <c r="J9371" s="228">
        <v>1153836.5</v>
      </c>
      <c r="K9371" s="228">
        <v>992662.25</v>
      </c>
      <c r="L9371" s="228">
        <v>7078757.9199999999</v>
      </c>
    </row>
    <row r="9372" spans="1:12">
      <c r="A9372" s="228">
        <v>2014</v>
      </c>
      <c r="B9372" s="228" t="s">
        <v>195</v>
      </c>
      <c r="C9372" s="228" t="s">
        <v>65</v>
      </c>
      <c r="D9372" s="228" t="s">
        <v>205</v>
      </c>
      <c r="E9372" s="228">
        <v>45</v>
      </c>
      <c r="F9372" s="228">
        <v>51026</v>
      </c>
      <c r="G9372" s="228">
        <v>2330</v>
      </c>
      <c r="H9372" s="228">
        <v>3910</v>
      </c>
      <c r="I9372" s="228">
        <v>4532598.9800000004</v>
      </c>
      <c r="J9372" s="228">
        <v>1329541.31</v>
      </c>
      <c r="K9372" s="228">
        <v>968687.65</v>
      </c>
      <c r="L9372" s="228">
        <v>7526112.7300000004</v>
      </c>
    </row>
    <row r="9373" spans="1:12">
      <c r="A9373" s="228">
        <v>2014</v>
      </c>
      <c r="B9373" s="228" t="s">
        <v>195</v>
      </c>
      <c r="C9373" s="228" t="s">
        <v>65</v>
      </c>
      <c r="D9373" s="228" t="s">
        <v>205</v>
      </c>
      <c r="E9373" s="228">
        <v>50</v>
      </c>
      <c r="F9373" s="228">
        <v>51633</v>
      </c>
      <c r="G9373" s="228">
        <v>3330</v>
      </c>
      <c r="H9373" s="228">
        <v>5794</v>
      </c>
      <c r="I9373" s="228">
        <v>7017703.9000000004</v>
      </c>
      <c r="J9373" s="228">
        <v>1896332.13</v>
      </c>
      <c r="K9373" s="228">
        <v>2012036.55</v>
      </c>
      <c r="L9373" s="228">
        <v>11827754.59</v>
      </c>
    </row>
    <row r="9374" spans="1:12">
      <c r="A9374" s="228">
        <v>2014</v>
      </c>
      <c r="B9374" s="228" t="s">
        <v>195</v>
      </c>
      <c r="C9374" s="228" t="s">
        <v>65</v>
      </c>
      <c r="D9374" s="228" t="s">
        <v>205</v>
      </c>
      <c r="E9374" s="228">
        <v>55</v>
      </c>
      <c r="F9374" s="228">
        <v>47532</v>
      </c>
      <c r="G9374" s="228">
        <v>3795</v>
      </c>
      <c r="H9374" s="228">
        <v>7314</v>
      </c>
      <c r="I9374" s="228">
        <v>9261003.8800000008</v>
      </c>
      <c r="J9374" s="228">
        <v>2514946.2599999998</v>
      </c>
      <c r="K9374" s="228">
        <v>2705696.9</v>
      </c>
      <c r="L9374" s="228">
        <v>15554655.789999999</v>
      </c>
    </row>
    <row r="9375" spans="1:12">
      <c r="A9375" s="228">
        <v>2014</v>
      </c>
      <c r="B9375" s="228" t="s">
        <v>195</v>
      </c>
      <c r="C9375" s="228" t="s">
        <v>65</v>
      </c>
      <c r="D9375" s="228" t="s">
        <v>205</v>
      </c>
      <c r="E9375" s="228">
        <v>60</v>
      </c>
      <c r="F9375" s="228">
        <v>41845</v>
      </c>
      <c r="G9375" s="228">
        <v>4572</v>
      </c>
      <c r="H9375" s="228">
        <v>9314</v>
      </c>
      <c r="I9375" s="228">
        <v>12028425.75</v>
      </c>
      <c r="J9375" s="228">
        <v>3065210.55</v>
      </c>
      <c r="K9375" s="228">
        <v>3413678.4</v>
      </c>
      <c r="L9375" s="228">
        <v>19663276.289999999</v>
      </c>
    </row>
    <row r="9376" spans="1:12">
      <c r="A9376" s="228">
        <v>2014</v>
      </c>
      <c r="B9376" s="228" t="s">
        <v>195</v>
      </c>
      <c r="C9376" s="228" t="s">
        <v>65</v>
      </c>
      <c r="D9376" s="228" t="s">
        <v>205</v>
      </c>
      <c r="E9376" s="228">
        <v>65</v>
      </c>
      <c r="F9376" s="228">
        <v>34608</v>
      </c>
      <c r="G9376" s="228">
        <v>5400</v>
      </c>
      <c r="H9376" s="228">
        <v>12039</v>
      </c>
      <c r="I9376" s="228">
        <v>15558437.25</v>
      </c>
      <c r="J9376" s="228">
        <v>3823908.96</v>
      </c>
      <c r="K9376" s="228">
        <v>4683952.9000000004</v>
      </c>
      <c r="L9376" s="228">
        <v>25280019.710000001</v>
      </c>
    </row>
    <row r="9377" spans="1:12">
      <c r="A9377" s="228">
        <v>2014</v>
      </c>
      <c r="B9377" s="228" t="s">
        <v>195</v>
      </c>
      <c r="C9377" s="228" t="s">
        <v>65</v>
      </c>
      <c r="D9377" s="228" t="s">
        <v>205</v>
      </c>
      <c r="E9377" s="228">
        <v>70</v>
      </c>
      <c r="F9377" s="228">
        <v>23208</v>
      </c>
      <c r="G9377" s="228">
        <v>4720</v>
      </c>
      <c r="H9377" s="228">
        <v>11023</v>
      </c>
      <c r="I9377" s="228">
        <v>13771400.65</v>
      </c>
      <c r="J9377" s="228">
        <v>3287410.11</v>
      </c>
      <c r="K9377" s="228">
        <v>4079837</v>
      </c>
      <c r="L9377" s="228">
        <v>21946410.57</v>
      </c>
    </row>
    <row r="9378" spans="1:12">
      <c r="A9378" s="228">
        <v>2014</v>
      </c>
      <c r="B9378" s="228" t="s">
        <v>195</v>
      </c>
      <c r="C9378" s="228" t="s">
        <v>65</v>
      </c>
      <c r="D9378" s="228" t="s">
        <v>205</v>
      </c>
      <c r="E9378" s="228">
        <v>75</v>
      </c>
      <c r="F9378" s="228">
        <v>15522</v>
      </c>
      <c r="G9378" s="228">
        <v>3770</v>
      </c>
      <c r="H9378" s="228">
        <v>10402</v>
      </c>
      <c r="I9378" s="228">
        <v>11525010.85</v>
      </c>
      <c r="J9378" s="228">
        <v>2637786.46</v>
      </c>
      <c r="K9378" s="228">
        <v>3102246.6</v>
      </c>
      <c r="L9378" s="228">
        <v>17895108.219999999</v>
      </c>
    </row>
    <row r="9379" spans="1:12">
      <c r="A9379" s="228">
        <v>2014</v>
      </c>
      <c r="B9379" s="228" t="s">
        <v>195</v>
      </c>
      <c r="C9379" s="228" t="s">
        <v>65</v>
      </c>
      <c r="D9379" s="228" t="s">
        <v>205</v>
      </c>
      <c r="E9379" s="228">
        <v>80</v>
      </c>
      <c r="F9379" s="228">
        <v>9737</v>
      </c>
      <c r="G9379" s="228">
        <v>2896</v>
      </c>
      <c r="H9379" s="228">
        <v>9709</v>
      </c>
      <c r="I9379" s="228">
        <v>9283305.4499999993</v>
      </c>
      <c r="J9379" s="228">
        <v>1891040.94</v>
      </c>
      <c r="K9379" s="228">
        <v>2202335.25</v>
      </c>
      <c r="L9379" s="228">
        <v>13741267.6</v>
      </c>
    </row>
    <row r="9380" spans="1:12">
      <c r="A9380" s="228">
        <v>2014</v>
      </c>
      <c r="B9380" s="228" t="s">
        <v>195</v>
      </c>
      <c r="C9380" s="228" t="s">
        <v>65</v>
      </c>
      <c r="D9380" s="228" t="s">
        <v>205</v>
      </c>
      <c r="E9380" s="228">
        <v>85</v>
      </c>
      <c r="F9380" s="228">
        <v>5128</v>
      </c>
      <c r="G9380" s="228">
        <v>1553</v>
      </c>
      <c r="H9380" s="228">
        <v>6751</v>
      </c>
      <c r="I9380" s="228">
        <v>5553320.7999999998</v>
      </c>
      <c r="J9380" s="228">
        <v>985687.64</v>
      </c>
      <c r="K9380" s="228">
        <v>915498.6</v>
      </c>
      <c r="L9380" s="228">
        <v>7654847.4199999999</v>
      </c>
    </row>
    <row r="9381" spans="1:12">
      <c r="A9381" s="228">
        <v>2014</v>
      </c>
      <c r="B9381" s="228" t="s">
        <v>195</v>
      </c>
      <c r="C9381" s="228" t="s">
        <v>65</v>
      </c>
      <c r="D9381" s="228" t="s">
        <v>205</v>
      </c>
      <c r="E9381" s="228">
        <v>90</v>
      </c>
      <c r="F9381" s="228">
        <v>1158</v>
      </c>
      <c r="G9381" s="228">
        <v>298</v>
      </c>
      <c r="H9381" s="228">
        <v>2198</v>
      </c>
      <c r="I9381" s="228">
        <v>1294943.6499999999</v>
      </c>
      <c r="J9381" s="228">
        <v>169333.96</v>
      </c>
      <c r="K9381" s="228">
        <v>108106.8</v>
      </c>
      <c r="L9381" s="228">
        <v>1610655.47</v>
      </c>
    </row>
    <row r="9382" spans="1:12">
      <c r="A9382" s="228">
        <v>2014</v>
      </c>
      <c r="B9382" s="228" t="s">
        <v>195</v>
      </c>
      <c r="C9382" s="228" t="s">
        <v>65</v>
      </c>
      <c r="D9382" s="228" t="s">
        <v>205</v>
      </c>
      <c r="E9382" s="228">
        <v>95</v>
      </c>
      <c r="F9382" s="228">
        <v>189</v>
      </c>
      <c r="G9382" s="228">
        <v>53</v>
      </c>
      <c r="H9382" s="228">
        <v>439</v>
      </c>
      <c r="I9382" s="228">
        <v>300135</v>
      </c>
      <c r="J9382" s="228">
        <v>20219.060000000001</v>
      </c>
      <c r="K9382" s="228">
        <v>18010</v>
      </c>
      <c r="L9382" s="228">
        <v>350743.96</v>
      </c>
    </row>
    <row r="9383" spans="1:12">
      <c r="A9383" s="228">
        <v>2014</v>
      </c>
      <c r="B9383" s="228" t="s">
        <v>195</v>
      </c>
      <c r="C9383" s="228" t="s">
        <v>65</v>
      </c>
      <c r="D9383" s="228" t="s">
        <v>206</v>
      </c>
      <c r="E9383" s="228">
        <v>0</v>
      </c>
      <c r="F9383" s="228">
        <v>42047</v>
      </c>
      <c r="G9383" s="228">
        <v>1194</v>
      </c>
      <c r="H9383" s="228">
        <v>2825</v>
      </c>
      <c r="I9383" s="228">
        <v>2248720</v>
      </c>
      <c r="J9383" s="228">
        <v>405461.23</v>
      </c>
      <c r="K9383" s="228">
        <v>51937</v>
      </c>
      <c r="L9383" s="228">
        <v>2918199.95</v>
      </c>
    </row>
    <row r="9384" spans="1:12">
      <c r="A9384" s="228">
        <v>2014</v>
      </c>
      <c r="B9384" s="228" t="s">
        <v>195</v>
      </c>
      <c r="C9384" s="228" t="s">
        <v>65</v>
      </c>
      <c r="D9384" s="228" t="s">
        <v>206</v>
      </c>
      <c r="E9384" s="228">
        <v>5</v>
      </c>
      <c r="F9384" s="228">
        <v>44940</v>
      </c>
      <c r="G9384" s="228">
        <v>699</v>
      </c>
      <c r="H9384" s="228">
        <v>856</v>
      </c>
      <c r="I9384" s="228">
        <v>978711.9</v>
      </c>
      <c r="J9384" s="228">
        <v>259170.2</v>
      </c>
      <c r="K9384" s="228">
        <v>24666</v>
      </c>
      <c r="L9384" s="228">
        <v>1395970.42</v>
      </c>
    </row>
    <row r="9385" spans="1:12">
      <c r="A9385" s="228">
        <v>2014</v>
      </c>
      <c r="B9385" s="228" t="s">
        <v>195</v>
      </c>
      <c r="C9385" s="228" t="s">
        <v>65</v>
      </c>
      <c r="D9385" s="228" t="s">
        <v>206</v>
      </c>
      <c r="E9385" s="228">
        <v>10</v>
      </c>
      <c r="F9385" s="228">
        <v>41257</v>
      </c>
      <c r="G9385" s="228">
        <v>534</v>
      </c>
      <c r="H9385" s="228">
        <v>818</v>
      </c>
      <c r="I9385" s="228">
        <v>811375.7</v>
      </c>
      <c r="J9385" s="228">
        <v>179047.83</v>
      </c>
      <c r="K9385" s="228">
        <v>79395</v>
      </c>
      <c r="L9385" s="228">
        <v>1158888.06</v>
      </c>
    </row>
    <row r="9386" spans="1:12">
      <c r="A9386" s="228">
        <v>2014</v>
      </c>
      <c r="B9386" s="228" t="s">
        <v>195</v>
      </c>
      <c r="C9386" s="228" t="s">
        <v>65</v>
      </c>
      <c r="D9386" s="228" t="s">
        <v>206</v>
      </c>
      <c r="E9386" s="228">
        <v>15</v>
      </c>
      <c r="F9386" s="228">
        <v>42337</v>
      </c>
      <c r="G9386" s="228">
        <v>1657</v>
      </c>
      <c r="H9386" s="228">
        <v>3739</v>
      </c>
      <c r="I9386" s="228">
        <v>3266853.3</v>
      </c>
      <c r="J9386" s="228">
        <v>502141.8</v>
      </c>
      <c r="K9386" s="228">
        <v>212911</v>
      </c>
      <c r="L9386" s="228">
        <v>4225010.84</v>
      </c>
    </row>
    <row r="9387" spans="1:12">
      <c r="A9387" s="228">
        <v>2014</v>
      </c>
      <c r="B9387" s="228" t="s">
        <v>195</v>
      </c>
      <c r="C9387" s="228" t="s">
        <v>65</v>
      </c>
      <c r="D9387" s="228" t="s">
        <v>206</v>
      </c>
      <c r="E9387" s="228">
        <v>20</v>
      </c>
      <c r="F9387" s="228">
        <v>38812</v>
      </c>
      <c r="G9387" s="228">
        <v>1900</v>
      </c>
      <c r="H9387" s="228">
        <v>4044</v>
      </c>
      <c r="I9387" s="228">
        <v>3996490.58</v>
      </c>
      <c r="J9387" s="228">
        <v>776841.86</v>
      </c>
      <c r="K9387" s="228">
        <v>588756</v>
      </c>
      <c r="L9387" s="228">
        <v>5883225.2300000004</v>
      </c>
    </row>
    <row r="9388" spans="1:12">
      <c r="A9388" s="228">
        <v>2014</v>
      </c>
      <c r="B9388" s="228" t="s">
        <v>195</v>
      </c>
      <c r="C9388" s="228" t="s">
        <v>65</v>
      </c>
      <c r="D9388" s="228" t="s">
        <v>206</v>
      </c>
      <c r="E9388" s="228">
        <v>25</v>
      </c>
      <c r="F9388" s="228">
        <v>45630</v>
      </c>
      <c r="G9388" s="228">
        <v>2714</v>
      </c>
      <c r="H9388" s="228">
        <v>6834</v>
      </c>
      <c r="I9388" s="228">
        <v>7833066.6200000001</v>
      </c>
      <c r="J9388" s="228">
        <v>1903844.28</v>
      </c>
      <c r="K9388" s="228">
        <v>749522</v>
      </c>
      <c r="L9388" s="228">
        <v>11449727.289999999</v>
      </c>
    </row>
    <row r="9389" spans="1:12">
      <c r="A9389" s="228">
        <v>2014</v>
      </c>
      <c r="B9389" s="228" t="s">
        <v>195</v>
      </c>
      <c r="C9389" s="228" t="s">
        <v>65</v>
      </c>
      <c r="D9389" s="228" t="s">
        <v>206</v>
      </c>
      <c r="E9389" s="228">
        <v>30</v>
      </c>
      <c r="F9389" s="228">
        <v>56175</v>
      </c>
      <c r="G9389" s="228">
        <v>4317</v>
      </c>
      <c r="H9389" s="228">
        <v>11648</v>
      </c>
      <c r="I9389" s="228">
        <v>13013771.050000001</v>
      </c>
      <c r="J9389" s="228">
        <v>3322981.65</v>
      </c>
      <c r="K9389" s="228">
        <v>889505</v>
      </c>
      <c r="L9389" s="228">
        <v>18638766.620000001</v>
      </c>
    </row>
    <row r="9390" spans="1:12">
      <c r="A9390" s="228">
        <v>2014</v>
      </c>
      <c r="B9390" s="228" t="s">
        <v>195</v>
      </c>
      <c r="C9390" s="228" t="s">
        <v>65</v>
      </c>
      <c r="D9390" s="228" t="s">
        <v>206</v>
      </c>
      <c r="E9390" s="228">
        <v>35</v>
      </c>
      <c r="F9390" s="228">
        <v>51981</v>
      </c>
      <c r="G9390" s="228">
        <v>4020</v>
      </c>
      <c r="H9390" s="228">
        <v>9857</v>
      </c>
      <c r="I9390" s="228">
        <v>11045505.640000001</v>
      </c>
      <c r="J9390" s="228">
        <v>2780307.49</v>
      </c>
      <c r="K9390" s="228">
        <v>935315.5</v>
      </c>
      <c r="L9390" s="228">
        <v>16113679.43</v>
      </c>
    </row>
    <row r="9391" spans="1:12">
      <c r="A9391" s="228">
        <v>2014</v>
      </c>
      <c r="B9391" s="228" t="s">
        <v>195</v>
      </c>
      <c r="C9391" s="228" t="s">
        <v>65</v>
      </c>
      <c r="D9391" s="228" t="s">
        <v>206</v>
      </c>
      <c r="E9391" s="228">
        <v>40</v>
      </c>
      <c r="F9391" s="228">
        <v>54423</v>
      </c>
      <c r="G9391" s="228">
        <v>3898</v>
      </c>
      <c r="H9391" s="228">
        <v>7750</v>
      </c>
      <c r="I9391" s="228">
        <v>8615842.4199999999</v>
      </c>
      <c r="J9391" s="228">
        <v>2110897.6800000002</v>
      </c>
      <c r="K9391" s="228">
        <v>1319375.5</v>
      </c>
      <c r="L9391" s="228">
        <v>13560114.07</v>
      </c>
    </row>
    <row r="9392" spans="1:12">
      <c r="A9392" s="228">
        <v>2014</v>
      </c>
      <c r="B9392" s="228" t="s">
        <v>195</v>
      </c>
      <c r="C9392" s="228" t="s">
        <v>65</v>
      </c>
      <c r="D9392" s="228" t="s">
        <v>206</v>
      </c>
      <c r="E9392" s="228">
        <v>45</v>
      </c>
      <c r="F9392" s="228">
        <v>51984</v>
      </c>
      <c r="G9392" s="228">
        <v>3750</v>
      </c>
      <c r="H9392" s="228">
        <v>7579</v>
      </c>
      <c r="I9392" s="228">
        <v>8572298.9600000009</v>
      </c>
      <c r="J9392" s="228">
        <v>2014291.21</v>
      </c>
      <c r="K9392" s="228">
        <v>1614225</v>
      </c>
      <c r="L9392" s="228">
        <v>13503291.9</v>
      </c>
    </row>
    <row r="9393" spans="1:12">
      <c r="A9393" s="228">
        <v>2014</v>
      </c>
      <c r="B9393" s="228" t="s">
        <v>195</v>
      </c>
      <c r="C9393" s="228" t="s">
        <v>65</v>
      </c>
      <c r="D9393" s="228" t="s">
        <v>206</v>
      </c>
      <c r="E9393" s="228">
        <v>50</v>
      </c>
      <c r="F9393" s="228">
        <v>52533</v>
      </c>
      <c r="G9393" s="228">
        <v>4390</v>
      </c>
      <c r="H9393" s="228">
        <v>9321</v>
      </c>
      <c r="I9393" s="228">
        <v>10145964.41</v>
      </c>
      <c r="J9393" s="228">
        <v>2394234.94</v>
      </c>
      <c r="K9393" s="228">
        <v>1879633.25</v>
      </c>
      <c r="L9393" s="228">
        <v>15905839.189999999</v>
      </c>
    </row>
    <row r="9394" spans="1:12">
      <c r="A9394" s="228">
        <v>2014</v>
      </c>
      <c r="B9394" s="228" t="s">
        <v>195</v>
      </c>
      <c r="C9394" s="228" t="s">
        <v>65</v>
      </c>
      <c r="D9394" s="228" t="s">
        <v>206</v>
      </c>
      <c r="E9394" s="228">
        <v>55</v>
      </c>
      <c r="F9394" s="228">
        <v>49297</v>
      </c>
      <c r="G9394" s="228">
        <v>4802</v>
      </c>
      <c r="H9394" s="228">
        <v>9351</v>
      </c>
      <c r="I9394" s="228">
        <v>10706761.539999999</v>
      </c>
      <c r="J9394" s="228">
        <v>2621828.91</v>
      </c>
      <c r="K9394" s="228">
        <v>2676870.5</v>
      </c>
      <c r="L9394" s="228">
        <v>17367663.66</v>
      </c>
    </row>
    <row r="9395" spans="1:12">
      <c r="A9395" s="228">
        <v>2014</v>
      </c>
      <c r="B9395" s="228" t="s">
        <v>195</v>
      </c>
      <c r="C9395" s="228" t="s">
        <v>65</v>
      </c>
      <c r="D9395" s="228" t="s">
        <v>206</v>
      </c>
      <c r="E9395" s="228">
        <v>60</v>
      </c>
      <c r="F9395" s="228">
        <v>43059</v>
      </c>
      <c r="G9395" s="228">
        <v>5088</v>
      </c>
      <c r="H9395" s="228">
        <v>10312</v>
      </c>
      <c r="I9395" s="228">
        <v>11825792.82</v>
      </c>
      <c r="J9395" s="228">
        <v>2993792.63</v>
      </c>
      <c r="K9395" s="228">
        <v>3551374.4</v>
      </c>
      <c r="L9395" s="228">
        <v>19532473.420000002</v>
      </c>
    </row>
    <row r="9396" spans="1:12">
      <c r="A9396" s="228">
        <v>2014</v>
      </c>
      <c r="B9396" s="228" t="s">
        <v>195</v>
      </c>
      <c r="C9396" s="228" t="s">
        <v>65</v>
      </c>
      <c r="D9396" s="228" t="s">
        <v>206</v>
      </c>
      <c r="E9396" s="228">
        <v>65</v>
      </c>
      <c r="F9396" s="228">
        <v>35567</v>
      </c>
      <c r="G9396" s="228">
        <v>5005</v>
      </c>
      <c r="H9396" s="228">
        <v>10924</v>
      </c>
      <c r="I9396" s="228">
        <v>12795643.970000001</v>
      </c>
      <c r="J9396" s="228">
        <v>3223935.06</v>
      </c>
      <c r="K9396" s="228">
        <v>3610267.2</v>
      </c>
      <c r="L9396" s="228">
        <v>20698395.16</v>
      </c>
    </row>
    <row r="9397" spans="1:12">
      <c r="A9397" s="228">
        <v>2014</v>
      </c>
      <c r="B9397" s="228" t="s">
        <v>195</v>
      </c>
      <c r="C9397" s="228" t="s">
        <v>65</v>
      </c>
      <c r="D9397" s="228" t="s">
        <v>206</v>
      </c>
      <c r="E9397" s="228">
        <v>70</v>
      </c>
      <c r="F9397" s="228">
        <v>23752</v>
      </c>
      <c r="G9397" s="228">
        <v>4351</v>
      </c>
      <c r="H9397" s="228">
        <v>11258</v>
      </c>
      <c r="I9397" s="228">
        <v>12576602.93</v>
      </c>
      <c r="J9397" s="228">
        <v>3088028.07</v>
      </c>
      <c r="K9397" s="228">
        <v>3603942.9</v>
      </c>
      <c r="L9397" s="228">
        <v>19995853.199999999</v>
      </c>
    </row>
    <row r="9398" spans="1:12">
      <c r="A9398" s="228">
        <v>2014</v>
      </c>
      <c r="B9398" s="228" t="s">
        <v>195</v>
      </c>
      <c r="C9398" s="228" t="s">
        <v>65</v>
      </c>
      <c r="D9398" s="228" t="s">
        <v>206</v>
      </c>
      <c r="E9398" s="228">
        <v>75</v>
      </c>
      <c r="F9398" s="228">
        <v>16857</v>
      </c>
      <c r="G9398" s="228">
        <v>3518</v>
      </c>
      <c r="H9398" s="228">
        <v>11750</v>
      </c>
      <c r="I9398" s="228">
        <v>11451506.970000001</v>
      </c>
      <c r="J9398" s="228">
        <v>2450447.62</v>
      </c>
      <c r="K9398" s="228">
        <v>2690172.2</v>
      </c>
      <c r="L9398" s="228">
        <v>17075071.010000002</v>
      </c>
    </row>
    <row r="9399" spans="1:12">
      <c r="A9399" s="228">
        <v>2014</v>
      </c>
      <c r="B9399" s="228" t="s">
        <v>195</v>
      </c>
      <c r="C9399" s="228" t="s">
        <v>65</v>
      </c>
      <c r="D9399" s="228" t="s">
        <v>206</v>
      </c>
      <c r="E9399" s="228">
        <v>80</v>
      </c>
      <c r="F9399" s="228">
        <v>11731</v>
      </c>
      <c r="G9399" s="228">
        <v>2443</v>
      </c>
      <c r="H9399" s="228">
        <v>10529</v>
      </c>
      <c r="I9399" s="228">
        <v>8642945.9299999997</v>
      </c>
      <c r="J9399" s="228">
        <v>1674604.82</v>
      </c>
      <c r="K9399" s="228">
        <v>1826252.4</v>
      </c>
      <c r="L9399" s="228">
        <v>12471625.300000001</v>
      </c>
    </row>
    <row r="9400" spans="1:12">
      <c r="A9400" s="228">
        <v>2014</v>
      </c>
      <c r="B9400" s="228" t="s">
        <v>195</v>
      </c>
      <c r="C9400" s="228" t="s">
        <v>65</v>
      </c>
      <c r="D9400" s="228" t="s">
        <v>206</v>
      </c>
      <c r="E9400" s="228">
        <v>85</v>
      </c>
      <c r="F9400" s="228">
        <v>7110</v>
      </c>
      <c r="G9400" s="228">
        <v>1557</v>
      </c>
      <c r="H9400" s="228">
        <v>9012</v>
      </c>
      <c r="I9400" s="228">
        <v>6162940.4500000002</v>
      </c>
      <c r="J9400" s="228">
        <v>992203.74</v>
      </c>
      <c r="K9400" s="228">
        <v>685818</v>
      </c>
      <c r="L9400" s="228">
        <v>8093018.5700000003</v>
      </c>
    </row>
    <row r="9401" spans="1:12">
      <c r="A9401" s="228">
        <v>2014</v>
      </c>
      <c r="B9401" s="228" t="s">
        <v>195</v>
      </c>
      <c r="C9401" s="228" t="s">
        <v>65</v>
      </c>
      <c r="D9401" s="228" t="s">
        <v>206</v>
      </c>
      <c r="E9401" s="228">
        <v>90</v>
      </c>
      <c r="F9401" s="228">
        <v>2959</v>
      </c>
      <c r="G9401" s="228">
        <v>623</v>
      </c>
      <c r="H9401" s="228">
        <v>4537</v>
      </c>
      <c r="I9401" s="228">
        <v>2943450.65</v>
      </c>
      <c r="J9401" s="228">
        <v>331528.99</v>
      </c>
      <c r="K9401" s="228">
        <v>308230</v>
      </c>
      <c r="L9401" s="228">
        <v>3682837.37</v>
      </c>
    </row>
    <row r="9402" spans="1:12">
      <c r="A9402" s="228">
        <v>2014</v>
      </c>
      <c r="B9402" s="228" t="s">
        <v>195</v>
      </c>
      <c r="C9402" s="228" t="s">
        <v>65</v>
      </c>
      <c r="D9402" s="228" t="s">
        <v>206</v>
      </c>
      <c r="E9402" s="228">
        <v>95</v>
      </c>
      <c r="F9402" s="228">
        <v>690</v>
      </c>
      <c r="G9402" s="228">
        <v>124</v>
      </c>
      <c r="H9402" s="228">
        <v>1424</v>
      </c>
      <c r="I9402" s="228">
        <v>726995.3</v>
      </c>
      <c r="J9402" s="228">
        <v>74629.55</v>
      </c>
      <c r="K9402" s="228">
        <v>25722</v>
      </c>
      <c r="L9402" s="228">
        <v>849842.49</v>
      </c>
    </row>
    <row r="9403" spans="1:12">
      <c r="A9403" s="228">
        <v>2014</v>
      </c>
      <c r="B9403" s="228" t="s">
        <v>195</v>
      </c>
      <c r="C9403" s="228" t="s">
        <v>66</v>
      </c>
      <c r="D9403" s="228" t="s">
        <v>205</v>
      </c>
      <c r="E9403" s="228">
        <v>0</v>
      </c>
      <c r="F9403" s="228">
        <v>5249</v>
      </c>
      <c r="G9403" s="228">
        <v>224</v>
      </c>
      <c r="H9403" s="228">
        <v>876</v>
      </c>
      <c r="I9403" s="228">
        <v>507483.09</v>
      </c>
      <c r="J9403" s="228">
        <v>64580.37</v>
      </c>
      <c r="K9403" s="228">
        <v>3079</v>
      </c>
      <c r="L9403" s="228">
        <v>603621.75</v>
      </c>
    </row>
    <row r="9404" spans="1:12">
      <c r="A9404" s="228">
        <v>2014</v>
      </c>
      <c r="B9404" s="228" t="s">
        <v>195</v>
      </c>
      <c r="C9404" s="228" t="s">
        <v>66</v>
      </c>
      <c r="D9404" s="228" t="s">
        <v>205</v>
      </c>
      <c r="E9404" s="228">
        <v>5</v>
      </c>
      <c r="F9404" s="228">
        <v>6278</v>
      </c>
      <c r="G9404" s="228">
        <v>109</v>
      </c>
      <c r="H9404" s="228">
        <v>140</v>
      </c>
      <c r="I9404" s="228">
        <v>122110.15</v>
      </c>
      <c r="J9404" s="228">
        <v>39106.22</v>
      </c>
      <c r="K9404" s="228">
        <v>10658</v>
      </c>
      <c r="L9404" s="228">
        <v>190432.12</v>
      </c>
    </row>
    <row r="9405" spans="1:12">
      <c r="A9405" s="228">
        <v>2014</v>
      </c>
      <c r="B9405" s="228" t="s">
        <v>195</v>
      </c>
      <c r="C9405" s="228" t="s">
        <v>66</v>
      </c>
      <c r="D9405" s="228" t="s">
        <v>205</v>
      </c>
      <c r="E9405" s="228">
        <v>10</v>
      </c>
      <c r="F9405" s="228">
        <v>6454</v>
      </c>
      <c r="G9405" s="228">
        <v>107</v>
      </c>
      <c r="H9405" s="228">
        <v>181</v>
      </c>
      <c r="I9405" s="228">
        <v>162184.67000000001</v>
      </c>
      <c r="J9405" s="228">
        <v>39522.019999999997</v>
      </c>
      <c r="K9405" s="228">
        <v>8858</v>
      </c>
      <c r="L9405" s="228">
        <v>226428.44</v>
      </c>
    </row>
    <row r="9406" spans="1:12">
      <c r="A9406" s="228">
        <v>2014</v>
      </c>
      <c r="B9406" s="228" t="s">
        <v>195</v>
      </c>
      <c r="C9406" s="228" t="s">
        <v>66</v>
      </c>
      <c r="D9406" s="228" t="s">
        <v>205</v>
      </c>
      <c r="E9406" s="228">
        <v>15</v>
      </c>
      <c r="F9406" s="228">
        <v>6919</v>
      </c>
      <c r="G9406" s="228">
        <v>169</v>
      </c>
      <c r="H9406" s="228">
        <v>260</v>
      </c>
      <c r="I9406" s="228">
        <v>282141.25</v>
      </c>
      <c r="J9406" s="228">
        <v>81248.11</v>
      </c>
      <c r="K9406" s="228">
        <v>49165</v>
      </c>
      <c r="L9406" s="228">
        <v>459531.24</v>
      </c>
    </row>
    <row r="9407" spans="1:12">
      <c r="A9407" s="228">
        <v>2014</v>
      </c>
      <c r="B9407" s="228" t="s">
        <v>195</v>
      </c>
      <c r="C9407" s="228" t="s">
        <v>66</v>
      </c>
      <c r="D9407" s="228" t="s">
        <v>205</v>
      </c>
      <c r="E9407" s="228">
        <v>20</v>
      </c>
      <c r="F9407" s="228">
        <v>6168</v>
      </c>
      <c r="G9407" s="228">
        <v>176</v>
      </c>
      <c r="H9407" s="228">
        <v>348</v>
      </c>
      <c r="I9407" s="228">
        <v>306469.7</v>
      </c>
      <c r="J9407" s="228">
        <v>75165.11</v>
      </c>
      <c r="K9407" s="228">
        <v>8681</v>
      </c>
      <c r="L9407" s="228">
        <v>430694.08</v>
      </c>
    </row>
    <row r="9408" spans="1:12">
      <c r="A9408" s="228">
        <v>2014</v>
      </c>
      <c r="B9408" s="228" t="s">
        <v>195</v>
      </c>
      <c r="C9408" s="228" t="s">
        <v>66</v>
      </c>
      <c r="D9408" s="228" t="s">
        <v>205</v>
      </c>
      <c r="E9408" s="228">
        <v>25</v>
      </c>
      <c r="F9408" s="228">
        <v>4061</v>
      </c>
      <c r="G9408" s="228">
        <v>126</v>
      </c>
      <c r="H9408" s="228">
        <v>269</v>
      </c>
      <c r="I9408" s="228">
        <v>227541.63</v>
      </c>
      <c r="J9408" s="228">
        <v>51701.02</v>
      </c>
      <c r="K9408" s="228">
        <v>11288</v>
      </c>
      <c r="L9408" s="228">
        <v>337202.78</v>
      </c>
    </row>
    <row r="9409" spans="1:12">
      <c r="A9409" s="228">
        <v>2014</v>
      </c>
      <c r="B9409" s="228" t="s">
        <v>195</v>
      </c>
      <c r="C9409" s="228" t="s">
        <v>66</v>
      </c>
      <c r="D9409" s="228" t="s">
        <v>205</v>
      </c>
      <c r="E9409" s="228">
        <v>30</v>
      </c>
      <c r="F9409" s="228">
        <v>5426</v>
      </c>
      <c r="G9409" s="228">
        <v>210</v>
      </c>
      <c r="H9409" s="228">
        <v>423</v>
      </c>
      <c r="I9409" s="228">
        <v>399373.72</v>
      </c>
      <c r="J9409" s="228">
        <v>90892.88</v>
      </c>
      <c r="K9409" s="228">
        <v>43109</v>
      </c>
      <c r="L9409" s="228">
        <v>618227.93999999994</v>
      </c>
    </row>
    <row r="9410" spans="1:12">
      <c r="A9410" s="228">
        <v>2014</v>
      </c>
      <c r="B9410" s="228" t="s">
        <v>195</v>
      </c>
      <c r="C9410" s="228" t="s">
        <v>66</v>
      </c>
      <c r="D9410" s="228" t="s">
        <v>205</v>
      </c>
      <c r="E9410" s="228">
        <v>35</v>
      </c>
      <c r="F9410" s="228">
        <v>5607</v>
      </c>
      <c r="G9410" s="228">
        <v>323</v>
      </c>
      <c r="H9410" s="228">
        <v>629</v>
      </c>
      <c r="I9410" s="228">
        <v>497988.27</v>
      </c>
      <c r="J9410" s="228">
        <v>132075.69</v>
      </c>
      <c r="K9410" s="228">
        <v>101539</v>
      </c>
      <c r="L9410" s="228">
        <v>811236.04</v>
      </c>
    </row>
    <row r="9411" spans="1:12">
      <c r="A9411" s="228">
        <v>2014</v>
      </c>
      <c r="B9411" s="228" t="s">
        <v>195</v>
      </c>
      <c r="C9411" s="228" t="s">
        <v>66</v>
      </c>
      <c r="D9411" s="228" t="s">
        <v>205</v>
      </c>
      <c r="E9411" s="228">
        <v>40</v>
      </c>
      <c r="F9411" s="228">
        <v>6776</v>
      </c>
      <c r="G9411" s="228">
        <v>284</v>
      </c>
      <c r="H9411" s="228">
        <v>670</v>
      </c>
      <c r="I9411" s="228">
        <v>641957</v>
      </c>
      <c r="J9411" s="228">
        <v>176491.19</v>
      </c>
      <c r="K9411" s="228">
        <v>112926</v>
      </c>
      <c r="L9411" s="228">
        <v>1028909.76</v>
      </c>
    </row>
    <row r="9412" spans="1:12">
      <c r="A9412" s="228">
        <v>2014</v>
      </c>
      <c r="B9412" s="228" t="s">
        <v>195</v>
      </c>
      <c r="C9412" s="228" t="s">
        <v>66</v>
      </c>
      <c r="D9412" s="228" t="s">
        <v>205</v>
      </c>
      <c r="E9412" s="228">
        <v>45</v>
      </c>
      <c r="F9412" s="228">
        <v>7153</v>
      </c>
      <c r="G9412" s="228">
        <v>358</v>
      </c>
      <c r="H9412" s="228">
        <v>716</v>
      </c>
      <c r="I9412" s="228">
        <v>742933.8</v>
      </c>
      <c r="J9412" s="228">
        <v>245771.81</v>
      </c>
      <c r="K9412" s="228">
        <v>190359</v>
      </c>
      <c r="L9412" s="228">
        <v>1318562.8899999999</v>
      </c>
    </row>
    <row r="9413" spans="1:12">
      <c r="A9413" s="228">
        <v>2014</v>
      </c>
      <c r="B9413" s="228" t="s">
        <v>195</v>
      </c>
      <c r="C9413" s="228" t="s">
        <v>66</v>
      </c>
      <c r="D9413" s="228" t="s">
        <v>205</v>
      </c>
      <c r="E9413" s="228">
        <v>50</v>
      </c>
      <c r="F9413" s="228">
        <v>8788</v>
      </c>
      <c r="G9413" s="228">
        <v>630</v>
      </c>
      <c r="H9413" s="228">
        <v>1153</v>
      </c>
      <c r="I9413" s="228">
        <v>1172438.5</v>
      </c>
      <c r="J9413" s="228">
        <v>351001.28</v>
      </c>
      <c r="K9413" s="228">
        <v>319143.53000000003</v>
      </c>
      <c r="L9413" s="228">
        <v>2026124.9</v>
      </c>
    </row>
    <row r="9414" spans="1:12">
      <c r="A9414" s="228">
        <v>2014</v>
      </c>
      <c r="B9414" s="228" t="s">
        <v>195</v>
      </c>
      <c r="C9414" s="228" t="s">
        <v>66</v>
      </c>
      <c r="D9414" s="228" t="s">
        <v>205</v>
      </c>
      <c r="E9414" s="228">
        <v>55</v>
      </c>
      <c r="F9414" s="228">
        <v>9728</v>
      </c>
      <c r="G9414" s="228">
        <v>982</v>
      </c>
      <c r="H9414" s="228">
        <v>1991</v>
      </c>
      <c r="I9414" s="228">
        <v>2146959.88</v>
      </c>
      <c r="J9414" s="228">
        <v>540319.22</v>
      </c>
      <c r="K9414" s="228">
        <v>871639</v>
      </c>
      <c r="L9414" s="228">
        <v>3820653.41</v>
      </c>
    </row>
    <row r="9415" spans="1:12">
      <c r="A9415" s="228">
        <v>2014</v>
      </c>
      <c r="B9415" s="228" t="s">
        <v>195</v>
      </c>
      <c r="C9415" s="228" t="s">
        <v>66</v>
      </c>
      <c r="D9415" s="228" t="s">
        <v>205</v>
      </c>
      <c r="E9415" s="228">
        <v>60</v>
      </c>
      <c r="F9415" s="228">
        <v>9457</v>
      </c>
      <c r="G9415" s="228">
        <v>1234</v>
      </c>
      <c r="H9415" s="228">
        <v>2646</v>
      </c>
      <c r="I9415" s="228">
        <v>2714938.06</v>
      </c>
      <c r="J9415" s="228">
        <v>709383.98</v>
      </c>
      <c r="K9415" s="228">
        <v>888071.5</v>
      </c>
      <c r="L9415" s="228">
        <v>4577196.4800000004</v>
      </c>
    </row>
    <row r="9416" spans="1:12">
      <c r="A9416" s="228">
        <v>2014</v>
      </c>
      <c r="B9416" s="228" t="s">
        <v>195</v>
      </c>
      <c r="C9416" s="228" t="s">
        <v>66</v>
      </c>
      <c r="D9416" s="228" t="s">
        <v>205</v>
      </c>
      <c r="E9416" s="228">
        <v>65</v>
      </c>
      <c r="F9416" s="228">
        <v>8499</v>
      </c>
      <c r="G9416" s="228">
        <v>1472</v>
      </c>
      <c r="H9416" s="228">
        <v>3438</v>
      </c>
      <c r="I9416" s="228">
        <v>3452956.63</v>
      </c>
      <c r="J9416" s="228">
        <v>911712.88</v>
      </c>
      <c r="K9416" s="228">
        <v>1379063.25</v>
      </c>
      <c r="L9416" s="228">
        <v>6056748.5999999996</v>
      </c>
    </row>
    <row r="9417" spans="1:12">
      <c r="A9417" s="228">
        <v>2014</v>
      </c>
      <c r="B9417" s="228" t="s">
        <v>195</v>
      </c>
      <c r="C9417" s="228" t="s">
        <v>66</v>
      </c>
      <c r="D9417" s="228" t="s">
        <v>205</v>
      </c>
      <c r="E9417" s="228">
        <v>70</v>
      </c>
      <c r="F9417" s="228">
        <v>6059</v>
      </c>
      <c r="G9417" s="228">
        <v>1301</v>
      </c>
      <c r="H9417" s="228">
        <v>3152</v>
      </c>
      <c r="I9417" s="228">
        <v>3005205.16</v>
      </c>
      <c r="J9417" s="228">
        <v>764326.77</v>
      </c>
      <c r="K9417" s="228">
        <v>852062.8</v>
      </c>
      <c r="L9417" s="228">
        <v>4802908.47</v>
      </c>
    </row>
    <row r="9418" spans="1:12">
      <c r="A9418" s="228">
        <v>2014</v>
      </c>
      <c r="B9418" s="228" t="s">
        <v>195</v>
      </c>
      <c r="C9418" s="228" t="s">
        <v>66</v>
      </c>
      <c r="D9418" s="228" t="s">
        <v>205</v>
      </c>
      <c r="E9418" s="228">
        <v>75</v>
      </c>
      <c r="F9418" s="228">
        <v>4037</v>
      </c>
      <c r="G9418" s="228">
        <v>1155</v>
      </c>
      <c r="H9418" s="228">
        <v>3384</v>
      </c>
      <c r="I9418" s="228">
        <v>2800651.37</v>
      </c>
      <c r="J9418" s="228">
        <v>632430.34</v>
      </c>
      <c r="K9418" s="228">
        <v>742347</v>
      </c>
      <c r="L9418" s="228">
        <v>4334575.24</v>
      </c>
    </row>
    <row r="9419" spans="1:12">
      <c r="A9419" s="228">
        <v>2014</v>
      </c>
      <c r="B9419" s="228" t="s">
        <v>195</v>
      </c>
      <c r="C9419" s="228" t="s">
        <v>66</v>
      </c>
      <c r="D9419" s="228" t="s">
        <v>205</v>
      </c>
      <c r="E9419" s="228">
        <v>80</v>
      </c>
      <c r="F9419" s="228">
        <v>2766</v>
      </c>
      <c r="G9419" s="228">
        <v>983</v>
      </c>
      <c r="H9419" s="228">
        <v>3067</v>
      </c>
      <c r="I9419" s="228">
        <v>2293579.52</v>
      </c>
      <c r="J9419" s="228">
        <v>500252.01</v>
      </c>
      <c r="K9419" s="228">
        <v>722014.05</v>
      </c>
      <c r="L9419" s="228">
        <v>3648898.11</v>
      </c>
    </row>
    <row r="9420" spans="1:12">
      <c r="A9420" s="228">
        <v>2014</v>
      </c>
      <c r="B9420" s="228" t="s">
        <v>195</v>
      </c>
      <c r="C9420" s="228" t="s">
        <v>66</v>
      </c>
      <c r="D9420" s="228" t="s">
        <v>205</v>
      </c>
      <c r="E9420" s="228">
        <v>85</v>
      </c>
      <c r="F9420" s="228">
        <v>1371</v>
      </c>
      <c r="G9420" s="228">
        <v>480</v>
      </c>
      <c r="H9420" s="228">
        <v>1805</v>
      </c>
      <c r="I9420" s="228">
        <v>1191503.6100000001</v>
      </c>
      <c r="J9420" s="228">
        <v>190223.03</v>
      </c>
      <c r="K9420" s="228">
        <v>187436.2</v>
      </c>
      <c r="L9420" s="228">
        <v>1614874.73</v>
      </c>
    </row>
    <row r="9421" spans="1:12">
      <c r="A9421" s="228">
        <v>2014</v>
      </c>
      <c r="B9421" s="228" t="s">
        <v>195</v>
      </c>
      <c r="C9421" s="228" t="s">
        <v>66</v>
      </c>
      <c r="D9421" s="228" t="s">
        <v>205</v>
      </c>
      <c r="E9421" s="228">
        <v>90</v>
      </c>
      <c r="F9421" s="228">
        <v>269</v>
      </c>
      <c r="G9421" s="228">
        <v>58</v>
      </c>
      <c r="H9421" s="228">
        <v>347</v>
      </c>
      <c r="I9421" s="228">
        <v>189763.66</v>
      </c>
      <c r="J9421" s="228">
        <v>23737.16</v>
      </c>
      <c r="K9421" s="228">
        <v>6610</v>
      </c>
      <c r="L9421" s="228">
        <v>226235.56</v>
      </c>
    </row>
    <row r="9422" spans="1:12">
      <c r="A9422" s="228">
        <v>2014</v>
      </c>
      <c r="B9422" s="228" t="s">
        <v>195</v>
      </c>
      <c r="C9422" s="228" t="s">
        <v>66</v>
      </c>
      <c r="D9422" s="228" t="s">
        <v>205</v>
      </c>
      <c r="E9422" s="228">
        <v>95</v>
      </c>
      <c r="F9422" s="228">
        <v>33</v>
      </c>
      <c r="G9422" s="228">
        <v>6</v>
      </c>
      <c r="H9422" s="228">
        <v>24</v>
      </c>
      <c r="I9422" s="228">
        <v>12770</v>
      </c>
      <c r="J9422" s="228">
        <v>2200.4499999999998</v>
      </c>
      <c r="K9422" s="228">
        <v>263</v>
      </c>
      <c r="L9422" s="228">
        <v>15333.45</v>
      </c>
    </row>
    <row r="9423" spans="1:12">
      <c r="A9423" s="228">
        <v>2014</v>
      </c>
      <c r="B9423" s="228" t="s">
        <v>195</v>
      </c>
      <c r="C9423" s="228" t="s">
        <v>66</v>
      </c>
      <c r="D9423" s="228" t="s">
        <v>206</v>
      </c>
      <c r="E9423" s="228">
        <v>0</v>
      </c>
      <c r="F9423" s="228">
        <v>4929</v>
      </c>
      <c r="G9423" s="228">
        <v>115</v>
      </c>
      <c r="H9423" s="228">
        <v>436</v>
      </c>
      <c r="I9423" s="228">
        <v>276969.98</v>
      </c>
      <c r="J9423" s="228">
        <v>38768.44</v>
      </c>
      <c r="K9423" s="228">
        <v>33217</v>
      </c>
      <c r="L9423" s="228">
        <v>370872</v>
      </c>
    </row>
    <row r="9424" spans="1:12">
      <c r="A9424" s="228">
        <v>2014</v>
      </c>
      <c r="B9424" s="228" t="s">
        <v>195</v>
      </c>
      <c r="C9424" s="228" t="s">
        <v>66</v>
      </c>
      <c r="D9424" s="228" t="s">
        <v>206</v>
      </c>
      <c r="E9424" s="228">
        <v>5</v>
      </c>
      <c r="F9424" s="228">
        <v>6042</v>
      </c>
      <c r="G9424" s="228">
        <v>109</v>
      </c>
      <c r="H9424" s="228">
        <v>178</v>
      </c>
      <c r="I9424" s="228">
        <v>131361.51</v>
      </c>
      <c r="J9424" s="228">
        <v>31756.3</v>
      </c>
      <c r="K9424" s="228">
        <v>10841</v>
      </c>
      <c r="L9424" s="228">
        <v>186988.72</v>
      </c>
    </row>
    <row r="9425" spans="1:12">
      <c r="A9425" s="228">
        <v>2014</v>
      </c>
      <c r="B9425" s="228" t="s">
        <v>195</v>
      </c>
      <c r="C9425" s="228" t="s">
        <v>66</v>
      </c>
      <c r="D9425" s="228" t="s">
        <v>206</v>
      </c>
      <c r="E9425" s="228">
        <v>10</v>
      </c>
      <c r="F9425" s="228">
        <v>5895</v>
      </c>
      <c r="G9425" s="228">
        <v>99</v>
      </c>
      <c r="H9425" s="228">
        <v>237</v>
      </c>
      <c r="I9425" s="228">
        <v>209989.38</v>
      </c>
      <c r="J9425" s="228">
        <v>40781.33</v>
      </c>
      <c r="K9425" s="228">
        <v>100073</v>
      </c>
      <c r="L9425" s="228">
        <v>368128.68</v>
      </c>
    </row>
    <row r="9426" spans="1:12">
      <c r="A9426" s="228">
        <v>2014</v>
      </c>
      <c r="B9426" s="228" t="s">
        <v>195</v>
      </c>
      <c r="C9426" s="228" t="s">
        <v>66</v>
      </c>
      <c r="D9426" s="228" t="s">
        <v>206</v>
      </c>
      <c r="E9426" s="228">
        <v>15</v>
      </c>
      <c r="F9426" s="228">
        <v>6650</v>
      </c>
      <c r="G9426" s="228">
        <v>256</v>
      </c>
      <c r="H9426" s="228">
        <v>472</v>
      </c>
      <c r="I9426" s="228">
        <v>509829.62</v>
      </c>
      <c r="J9426" s="228">
        <v>99516.29</v>
      </c>
      <c r="K9426" s="228">
        <v>51479</v>
      </c>
      <c r="L9426" s="228">
        <v>716878.82</v>
      </c>
    </row>
    <row r="9427" spans="1:12">
      <c r="A9427" s="228">
        <v>2014</v>
      </c>
      <c r="B9427" s="228" t="s">
        <v>195</v>
      </c>
      <c r="C9427" s="228" t="s">
        <v>66</v>
      </c>
      <c r="D9427" s="228" t="s">
        <v>206</v>
      </c>
      <c r="E9427" s="228">
        <v>20</v>
      </c>
      <c r="F9427" s="228">
        <v>6177</v>
      </c>
      <c r="G9427" s="228">
        <v>440</v>
      </c>
      <c r="H9427" s="228">
        <v>1251</v>
      </c>
      <c r="I9427" s="228">
        <v>892344.42</v>
      </c>
      <c r="J9427" s="228">
        <v>171484.09</v>
      </c>
      <c r="K9427" s="228">
        <v>36122</v>
      </c>
      <c r="L9427" s="228">
        <v>1173998.2</v>
      </c>
    </row>
    <row r="9428" spans="1:12">
      <c r="A9428" s="228">
        <v>2014</v>
      </c>
      <c r="B9428" s="228" t="s">
        <v>195</v>
      </c>
      <c r="C9428" s="228" t="s">
        <v>66</v>
      </c>
      <c r="D9428" s="228" t="s">
        <v>206</v>
      </c>
      <c r="E9428" s="228">
        <v>25</v>
      </c>
      <c r="F9428" s="228">
        <v>4886</v>
      </c>
      <c r="G9428" s="228">
        <v>561</v>
      </c>
      <c r="H9428" s="228">
        <v>2082</v>
      </c>
      <c r="I9428" s="228">
        <v>1536784.61</v>
      </c>
      <c r="J9428" s="228">
        <v>320000.12</v>
      </c>
      <c r="K9428" s="228">
        <v>173731</v>
      </c>
      <c r="L9428" s="228">
        <v>2180450.9300000002</v>
      </c>
    </row>
    <row r="9429" spans="1:12">
      <c r="A9429" s="228">
        <v>2014</v>
      </c>
      <c r="B9429" s="228" t="s">
        <v>195</v>
      </c>
      <c r="C9429" s="228" t="s">
        <v>66</v>
      </c>
      <c r="D9429" s="228" t="s">
        <v>206</v>
      </c>
      <c r="E9429" s="228">
        <v>30</v>
      </c>
      <c r="F9429" s="228">
        <v>6450</v>
      </c>
      <c r="G9429" s="228">
        <v>666</v>
      </c>
      <c r="H9429" s="228">
        <v>2158</v>
      </c>
      <c r="I9429" s="228">
        <v>1758243.74</v>
      </c>
      <c r="J9429" s="228">
        <v>464074.9</v>
      </c>
      <c r="K9429" s="228">
        <v>64107</v>
      </c>
      <c r="L9429" s="228">
        <v>2485090.3199999998</v>
      </c>
    </row>
    <row r="9430" spans="1:12">
      <c r="A9430" s="228">
        <v>2014</v>
      </c>
      <c r="B9430" s="228" t="s">
        <v>195</v>
      </c>
      <c r="C9430" s="228" t="s">
        <v>66</v>
      </c>
      <c r="D9430" s="228" t="s">
        <v>206</v>
      </c>
      <c r="E9430" s="228">
        <v>35</v>
      </c>
      <c r="F9430" s="228">
        <v>6456</v>
      </c>
      <c r="G9430" s="228">
        <v>659</v>
      </c>
      <c r="H9430" s="228">
        <v>1657</v>
      </c>
      <c r="I9430" s="228">
        <v>1357858.46</v>
      </c>
      <c r="J9430" s="228">
        <v>323943.40999999997</v>
      </c>
      <c r="K9430" s="228">
        <v>189189</v>
      </c>
      <c r="L9430" s="228">
        <v>2027099.29</v>
      </c>
    </row>
    <row r="9431" spans="1:12">
      <c r="A9431" s="228">
        <v>2014</v>
      </c>
      <c r="B9431" s="228" t="s">
        <v>195</v>
      </c>
      <c r="C9431" s="228" t="s">
        <v>66</v>
      </c>
      <c r="D9431" s="228" t="s">
        <v>206</v>
      </c>
      <c r="E9431" s="228">
        <v>40</v>
      </c>
      <c r="F9431" s="228">
        <v>8025</v>
      </c>
      <c r="G9431" s="228">
        <v>779</v>
      </c>
      <c r="H9431" s="228">
        <v>1494</v>
      </c>
      <c r="I9431" s="228">
        <v>1450678.5</v>
      </c>
      <c r="J9431" s="228">
        <v>339537.86</v>
      </c>
      <c r="K9431" s="228">
        <v>202851</v>
      </c>
      <c r="L9431" s="228">
        <v>2206386.25</v>
      </c>
    </row>
    <row r="9432" spans="1:12">
      <c r="A9432" s="228">
        <v>2014</v>
      </c>
      <c r="B9432" s="228" t="s">
        <v>195</v>
      </c>
      <c r="C9432" s="228" t="s">
        <v>66</v>
      </c>
      <c r="D9432" s="228" t="s">
        <v>206</v>
      </c>
      <c r="E9432" s="228">
        <v>45</v>
      </c>
      <c r="F9432" s="228">
        <v>8338</v>
      </c>
      <c r="G9432" s="228">
        <v>685</v>
      </c>
      <c r="H9432" s="228">
        <v>1786</v>
      </c>
      <c r="I9432" s="228">
        <v>1541467.99</v>
      </c>
      <c r="J9432" s="228">
        <v>334241.83</v>
      </c>
      <c r="K9432" s="228">
        <v>358566</v>
      </c>
      <c r="L9432" s="228">
        <v>2402527.65</v>
      </c>
    </row>
    <row r="9433" spans="1:12">
      <c r="A9433" s="228">
        <v>2014</v>
      </c>
      <c r="B9433" s="228" t="s">
        <v>195</v>
      </c>
      <c r="C9433" s="228" t="s">
        <v>66</v>
      </c>
      <c r="D9433" s="228" t="s">
        <v>206</v>
      </c>
      <c r="E9433" s="228">
        <v>50</v>
      </c>
      <c r="F9433" s="228">
        <v>10228</v>
      </c>
      <c r="G9433" s="228">
        <v>989</v>
      </c>
      <c r="H9433" s="228">
        <v>2716</v>
      </c>
      <c r="I9433" s="228">
        <v>2170835.0299999998</v>
      </c>
      <c r="J9433" s="228">
        <v>488759.41</v>
      </c>
      <c r="K9433" s="228">
        <v>444120.25</v>
      </c>
      <c r="L9433" s="228">
        <v>3396409.23</v>
      </c>
    </row>
    <row r="9434" spans="1:12">
      <c r="A9434" s="228">
        <v>2014</v>
      </c>
      <c r="B9434" s="228" t="s">
        <v>195</v>
      </c>
      <c r="C9434" s="228" t="s">
        <v>66</v>
      </c>
      <c r="D9434" s="228" t="s">
        <v>206</v>
      </c>
      <c r="E9434" s="228">
        <v>55</v>
      </c>
      <c r="F9434" s="228">
        <v>10833</v>
      </c>
      <c r="G9434" s="228">
        <v>1297</v>
      </c>
      <c r="H9434" s="228">
        <v>3248</v>
      </c>
      <c r="I9434" s="228">
        <v>2649286.69</v>
      </c>
      <c r="J9434" s="228">
        <v>622843.6</v>
      </c>
      <c r="K9434" s="228">
        <v>662842</v>
      </c>
      <c r="L9434" s="228">
        <v>4255424.68</v>
      </c>
    </row>
    <row r="9435" spans="1:12">
      <c r="A9435" s="228">
        <v>2014</v>
      </c>
      <c r="B9435" s="228" t="s">
        <v>195</v>
      </c>
      <c r="C9435" s="228" t="s">
        <v>66</v>
      </c>
      <c r="D9435" s="228" t="s">
        <v>206</v>
      </c>
      <c r="E9435" s="228">
        <v>60</v>
      </c>
      <c r="F9435" s="228">
        <v>10304</v>
      </c>
      <c r="G9435" s="228">
        <v>1537</v>
      </c>
      <c r="H9435" s="228">
        <v>3561</v>
      </c>
      <c r="I9435" s="228">
        <v>3413868.75</v>
      </c>
      <c r="J9435" s="228">
        <v>763191.29</v>
      </c>
      <c r="K9435" s="228">
        <v>1235583</v>
      </c>
      <c r="L9435" s="228">
        <v>5743710.5599999996</v>
      </c>
    </row>
    <row r="9436" spans="1:12">
      <c r="A9436" s="228">
        <v>2014</v>
      </c>
      <c r="B9436" s="228" t="s">
        <v>195</v>
      </c>
      <c r="C9436" s="228" t="s">
        <v>66</v>
      </c>
      <c r="D9436" s="228" t="s">
        <v>206</v>
      </c>
      <c r="E9436" s="228">
        <v>65</v>
      </c>
      <c r="F9436" s="228">
        <v>9355</v>
      </c>
      <c r="G9436" s="228">
        <v>1496</v>
      </c>
      <c r="H9436" s="228">
        <v>3750</v>
      </c>
      <c r="I9436" s="228">
        <v>3692029.45</v>
      </c>
      <c r="J9436" s="228">
        <v>908197.11</v>
      </c>
      <c r="K9436" s="228">
        <v>1458394.3</v>
      </c>
      <c r="L9436" s="228">
        <v>6394959.2699999996</v>
      </c>
    </row>
    <row r="9437" spans="1:12">
      <c r="A9437" s="228">
        <v>2014</v>
      </c>
      <c r="B9437" s="228" t="s">
        <v>195</v>
      </c>
      <c r="C9437" s="228" t="s">
        <v>66</v>
      </c>
      <c r="D9437" s="228" t="s">
        <v>206</v>
      </c>
      <c r="E9437" s="228">
        <v>70</v>
      </c>
      <c r="F9437" s="228">
        <v>6327</v>
      </c>
      <c r="G9437" s="228">
        <v>1359</v>
      </c>
      <c r="H9437" s="228">
        <v>4032</v>
      </c>
      <c r="I9437" s="228">
        <v>3543663.98</v>
      </c>
      <c r="J9437" s="228">
        <v>774416.15</v>
      </c>
      <c r="K9437" s="228">
        <v>1192465.25</v>
      </c>
      <c r="L9437" s="228">
        <v>5757303.6200000001</v>
      </c>
    </row>
    <row r="9438" spans="1:12">
      <c r="A9438" s="228">
        <v>2014</v>
      </c>
      <c r="B9438" s="228" t="s">
        <v>195</v>
      </c>
      <c r="C9438" s="228" t="s">
        <v>66</v>
      </c>
      <c r="D9438" s="228" t="s">
        <v>206</v>
      </c>
      <c r="E9438" s="228">
        <v>75</v>
      </c>
      <c r="F9438" s="228">
        <v>4625</v>
      </c>
      <c r="G9438" s="228">
        <v>1044</v>
      </c>
      <c r="H9438" s="228">
        <v>4125</v>
      </c>
      <c r="I9438" s="228">
        <v>3349311.32</v>
      </c>
      <c r="J9438" s="228">
        <v>635732.18999999994</v>
      </c>
      <c r="K9438" s="228">
        <v>892606.05</v>
      </c>
      <c r="L9438" s="228">
        <v>5037579.33</v>
      </c>
    </row>
    <row r="9439" spans="1:12">
      <c r="A9439" s="228">
        <v>2014</v>
      </c>
      <c r="B9439" s="228" t="s">
        <v>195</v>
      </c>
      <c r="C9439" s="228" t="s">
        <v>66</v>
      </c>
      <c r="D9439" s="228" t="s">
        <v>206</v>
      </c>
      <c r="E9439" s="228">
        <v>80</v>
      </c>
      <c r="F9439" s="228">
        <v>3267</v>
      </c>
      <c r="G9439" s="228">
        <v>813</v>
      </c>
      <c r="H9439" s="228">
        <v>3263</v>
      </c>
      <c r="I9439" s="228">
        <v>2384663.9700000002</v>
      </c>
      <c r="J9439" s="228">
        <v>430910.33</v>
      </c>
      <c r="K9439" s="228">
        <v>462833</v>
      </c>
      <c r="L9439" s="228">
        <v>3405474.15</v>
      </c>
    </row>
    <row r="9440" spans="1:12">
      <c r="A9440" s="228">
        <v>2014</v>
      </c>
      <c r="B9440" s="228" t="s">
        <v>195</v>
      </c>
      <c r="C9440" s="228" t="s">
        <v>66</v>
      </c>
      <c r="D9440" s="228" t="s">
        <v>206</v>
      </c>
      <c r="E9440" s="228">
        <v>85</v>
      </c>
      <c r="F9440" s="228">
        <v>1953</v>
      </c>
      <c r="G9440" s="228">
        <v>551</v>
      </c>
      <c r="H9440" s="228">
        <v>2497</v>
      </c>
      <c r="I9440" s="228">
        <v>1517124.91</v>
      </c>
      <c r="J9440" s="228">
        <v>236362.21</v>
      </c>
      <c r="K9440" s="228">
        <v>176564</v>
      </c>
      <c r="L9440" s="228">
        <v>1982468.74</v>
      </c>
    </row>
    <row r="9441" spans="1:12">
      <c r="A9441" s="228">
        <v>2014</v>
      </c>
      <c r="B9441" s="228" t="s">
        <v>195</v>
      </c>
      <c r="C9441" s="228" t="s">
        <v>66</v>
      </c>
      <c r="D9441" s="228" t="s">
        <v>206</v>
      </c>
      <c r="E9441" s="228">
        <v>90</v>
      </c>
      <c r="F9441" s="228">
        <v>742</v>
      </c>
      <c r="G9441" s="228">
        <v>187</v>
      </c>
      <c r="H9441" s="228">
        <v>1131</v>
      </c>
      <c r="I9441" s="228">
        <v>656983.02</v>
      </c>
      <c r="J9441" s="228">
        <v>69249.53</v>
      </c>
      <c r="K9441" s="228">
        <v>50081</v>
      </c>
      <c r="L9441" s="228">
        <v>796116.8</v>
      </c>
    </row>
    <row r="9442" spans="1:12">
      <c r="A9442" s="228">
        <v>2014</v>
      </c>
      <c r="B9442" s="228" t="s">
        <v>195</v>
      </c>
      <c r="C9442" s="228" t="s">
        <v>66</v>
      </c>
      <c r="D9442" s="228" t="s">
        <v>206</v>
      </c>
      <c r="E9442" s="228">
        <v>95</v>
      </c>
      <c r="F9442" s="228">
        <v>160</v>
      </c>
      <c r="G9442" s="228">
        <v>37</v>
      </c>
      <c r="H9442" s="228">
        <v>188</v>
      </c>
      <c r="I9442" s="228">
        <v>114979.36</v>
      </c>
      <c r="J9442" s="228">
        <v>14456.99</v>
      </c>
      <c r="K9442" s="228">
        <v>15644</v>
      </c>
      <c r="L9442" s="228">
        <v>152792.35</v>
      </c>
    </row>
    <row r="9443" spans="1:12">
      <c r="A9443" s="228">
        <v>2014</v>
      </c>
      <c r="B9443" s="228" t="s">
        <v>195</v>
      </c>
      <c r="C9443" s="228" t="s">
        <v>68</v>
      </c>
      <c r="D9443" s="228" t="s">
        <v>205</v>
      </c>
      <c r="E9443" s="228">
        <v>0</v>
      </c>
      <c r="F9443" s="228">
        <v>7420</v>
      </c>
      <c r="G9443" s="228">
        <v>249</v>
      </c>
      <c r="H9443" s="228">
        <v>686</v>
      </c>
      <c r="I9443" s="228">
        <v>460764.92</v>
      </c>
      <c r="J9443" s="228">
        <v>57774.91</v>
      </c>
      <c r="K9443" s="228">
        <v>3431</v>
      </c>
      <c r="L9443" s="228">
        <v>621023.34</v>
      </c>
    </row>
    <row r="9444" spans="1:12">
      <c r="A9444" s="228">
        <v>2014</v>
      </c>
      <c r="B9444" s="228" t="s">
        <v>195</v>
      </c>
      <c r="C9444" s="228" t="s">
        <v>68</v>
      </c>
      <c r="D9444" s="228" t="s">
        <v>205</v>
      </c>
      <c r="E9444" s="228">
        <v>5</v>
      </c>
      <c r="F9444" s="228">
        <v>7604</v>
      </c>
      <c r="G9444" s="228">
        <v>101</v>
      </c>
      <c r="H9444" s="228">
        <v>137</v>
      </c>
      <c r="I9444" s="228">
        <v>126822.39999999999</v>
      </c>
      <c r="J9444" s="228">
        <v>22492.74</v>
      </c>
      <c r="K9444" s="228">
        <v>921</v>
      </c>
      <c r="L9444" s="228">
        <v>195063.07</v>
      </c>
    </row>
    <row r="9445" spans="1:12">
      <c r="A9445" s="228">
        <v>2014</v>
      </c>
      <c r="B9445" s="228" t="s">
        <v>195</v>
      </c>
      <c r="C9445" s="228" t="s">
        <v>68</v>
      </c>
      <c r="D9445" s="228" t="s">
        <v>205</v>
      </c>
      <c r="E9445" s="228">
        <v>10</v>
      </c>
      <c r="F9445" s="228">
        <v>6760</v>
      </c>
      <c r="G9445" s="228">
        <v>68</v>
      </c>
      <c r="H9445" s="228">
        <v>83</v>
      </c>
      <c r="I9445" s="228">
        <v>76317.600000000006</v>
      </c>
      <c r="J9445" s="228">
        <v>17954.45</v>
      </c>
      <c r="K9445" s="228">
        <v>2717</v>
      </c>
      <c r="L9445" s="228">
        <v>127721.83</v>
      </c>
    </row>
    <row r="9446" spans="1:12">
      <c r="A9446" s="228">
        <v>2014</v>
      </c>
      <c r="B9446" s="228" t="s">
        <v>195</v>
      </c>
      <c r="C9446" s="228" t="s">
        <v>68</v>
      </c>
      <c r="D9446" s="228" t="s">
        <v>205</v>
      </c>
      <c r="E9446" s="228">
        <v>15</v>
      </c>
      <c r="F9446" s="228">
        <v>6842</v>
      </c>
      <c r="G9446" s="228">
        <v>163</v>
      </c>
      <c r="H9446" s="228">
        <v>266</v>
      </c>
      <c r="I9446" s="228">
        <v>247047.75</v>
      </c>
      <c r="J9446" s="228">
        <v>42000.13</v>
      </c>
      <c r="K9446" s="228">
        <v>65924</v>
      </c>
      <c r="L9446" s="228">
        <v>464656.5</v>
      </c>
    </row>
    <row r="9447" spans="1:12">
      <c r="A9447" s="228">
        <v>2014</v>
      </c>
      <c r="B9447" s="228" t="s">
        <v>195</v>
      </c>
      <c r="C9447" s="228" t="s">
        <v>68</v>
      </c>
      <c r="D9447" s="228" t="s">
        <v>205</v>
      </c>
      <c r="E9447" s="228">
        <v>20</v>
      </c>
      <c r="F9447" s="228">
        <v>5612</v>
      </c>
      <c r="G9447" s="228">
        <v>148</v>
      </c>
      <c r="H9447" s="228">
        <v>284</v>
      </c>
      <c r="I9447" s="228">
        <v>252924.79</v>
      </c>
      <c r="J9447" s="228">
        <v>47294.94</v>
      </c>
      <c r="K9447" s="228">
        <v>20382</v>
      </c>
      <c r="L9447" s="228">
        <v>432356.83</v>
      </c>
    </row>
    <row r="9448" spans="1:12">
      <c r="A9448" s="228">
        <v>2014</v>
      </c>
      <c r="B9448" s="228" t="s">
        <v>195</v>
      </c>
      <c r="C9448" s="228" t="s">
        <v>68</v>
      </c>
      <c r="D9448" s="228" t="s">
        <v>205</v>
      </c>
      <c r="E9448" s="228">
        <v>25</v>
      </c>
      <c r="F9448" s="228">
        <v>5713</v>
      </c>
      <c r="G9448" s="228">
        <v>104</v>
      </c>
      <c r="H9448" s="228">
        <v>120</v>
      </c>
      <c r="I9448" s="228">
        <v>136198.64000000001</v>
      </c>
      <c r="J9448" s="228">
        <v>40300.050000000003</v>
      </c>
      <c r="K9448" s="228">
        <v>40855</v>
      </c>
      <c r="L9448" s="228">
        <v>342047.72</v>
      </c>
    </row>
    <row r="9449" spans="1:12">
      <c r="A9449" s="228">
        <v>2014</v>
      </c>
      <c r="B9449" s="228" t="s">
        <v>195</v>
      </c>
      <c r="C9449" s="228" t="s">
        <v>68</v>
      </c>
      <c r="D9449" s="228" t="s">
        <v>205</v>
      </c>
      <c r="E9449" s="228">
        <v>30</v>
      </c>
      <c r="F9449" s="228">
        <v>8961</v>
      </c>
      <c r="G9449" s="228">
        <v>184</v>
      </c>
      <c r="H9449" s="228">
        <v>316</v>
      </c>
      <c r="I9449" s="228">
        <v>272545.63</v>
      </c>
      <c r="J9449" s="228">
        <v>67190.149999999994</v>
      </c>
      <c r="K9449" s="228">
        <v>65070</v>
      </c>
      <c r="L9449" s="228">
        <v>562433.55000000005</v>
      </c>
    </row>
    <row r="9450" spans="1:12">
      <c r="A9450" s="228">
        <v>2014</v>
      </c>
      <c r="B9450" s="228" t="s">
        <v>195</v>
      </c>
      <c r="C9450" s="228" t="s">
        <v>68</v>
      </c>
      <c r="D9450" s="228" t="s">
        <v>205</v>
      </c>
      <c r="E9450" s="228">
        <v>35</v>
      </c>
      <c r="F9450" s="228">
        <v>8247</v>
      </c>
      <c r="G9450" s="228">
        <v>178</v>
      </c>
      <c r="H9450" s="228">
        <v>245</v>
      </c>
      <c r="I9450" s="228">
        <v>219241.26</v>
      </c>
      <c r="J9450" s="228">
        <v>60142.64</v>
      </c>
      <c r="K9450" s="228">
        <v>57120</v>
      </c>
      <c r="L9450" s="228">
        <v>515833.02</v>
      </c>
    </row>
    <row r="9451" spans="1:12">
      <c r="A9451" s="228">
        <v>2014</v>
      </c>
      <c r="B9451" s="228" t="s">
        <v>195</v>
      </c>
      <c r="C9451" s="228" t="s">
        <v>68</v>
      </c>
      <c r="D9451" s="228" t="s">
        <v>205</v>
      </c>
      <c r="E9451" s="228">
        <v>40</v>
      </c>
      <c r="F9451" s="228">
        <v>8353</v>
      </c>
      <c r="G9451" s="228">
        <v>255</v>
      </c>
      <c r="H9451" s="228">
        <v>402</v>
      </c>
      <c r="I9451" s="228">
        <v>381303.85</v>
      </c>
      <c r="J9451" s="228">
        <v>86939.83</v>
      </c>
      <c r="K9451" s="228">
        <v>55611</v>
      </c>
      <c r="L9451" s="228">
        <v>725035.4</v>
      </c>
    </row>
    <row r="9452" spans="1:12">
      <c r="A9452" s="228">
        <v>2014</v>
      </c>
      <c r="B9452" s="228" t="s">
        <v>195</v>
      </c>
      <c r="C9452" s="228" t="s">
        <v>68</v>
      </c>
      <c r="D9452" s="228" t="s">
        <v>205</v>
      </c>
      <c r="E9452" s="228">
        <v>45</v>
      </c>
      <c r="F9452" s="228">
        <v>7538</v>
      </c>
      <c r="G9452" s="228">
        <v>287</v>
      </c>
      <c r="H9452" s="228">
        <v>484</v>
      </c>
      <c r="I9452" s="228">
        <v>434107.35</v>
      </c>
      <c r="J9452" s="228">
        <v>102987.57</v>
      </c>
      <c r="K9452" s="228">
        <v>74663.25</v>
      </c>
      <c r="L9452" s="228">
        <v>836213.96</v>
      </c>
    </row>
    <row r="9453" spans="1:12">
      <c r="A9453" s="228">
        <v>2014</v>
      </c>
      <c r="B9453" s="228" t="s">
        <v>195</v>
      </c>
      <c r="C9453" s="228" t="s">
        <v>68</v>
      </c>
      <c r="D9453" s="228" t="s">
        <v>205</v>
      </c>
      <c r="E9453" s="228">
        <v>50</v>
      </c>
      <c r="F9453" s="228">
        <v>7732</v>
      </c>
      <c r="G9453" s="228">
        <v>383</v>
      </c>
      <c r="H9453" s="228">
        <v>688</v>
      </c>
      <c r="I9453" s="228">
        <v>696458.28</v>
      </c>
      <c r="J9453" s="228">
        <v>160299.87</v>
      </c>
      <c r="K9453" s="228">
        <v>181639.05</v>
      </c>
      <c r="L9453" s="228">
        <v>1354157.44</v>
      </c>
    </row>
    <row r="9454" spans="1:12">
      <c r="A9454" s="228">
        <v>2014</v>
      </c>
      <c r="B9454" s="228" t="s">
        <v>195</v>
      </c>
      <c r="C9454" s="228" t="s">
        <v>68</v>
      </c>
      <c r="D9454" s="228" t="s">
        <v>205</v>
      </c>
      <c r="E9454" s="228">
        <v>55</v>
      </c>
      <c r="F9454" s="228">
        <v>7211</v>
      </c>
      <c r="G9454" s="228">
        <v>493</v>
      </c>
      <c r="H9454" s="228">
        <v>982</v>
      </c>
      <c r="I9454" s="228">
        <v>1051281.3400000001</v>
      </c>
      <c r="J9454" s="228">
        <v>229511.25</v>
      </c>
      <c r="K9454" s="228">
        <v>394413.25</v>
      </c>
      <c r="L9454" s="228">
        <v>2090244.29</v>
      </c>
    </row>
    <row r="9455" spans="1:12">
      <c r="A9455" s="228">
        <v>2014</v>
      </c>
      <c r="B9455" s="228" t="s">
        <v>195</v>
      </c>
      <c r="C9455" s="228" t="s">
        <v>68</v>
      </c>
      <c r="D9455" s="228" t="s">
        <v>205</v>
      </c>
      <c r="E9455" s="228">
        <v>60</v>
      </c>
      <c r="F9455" s="228">
        <v>6611</v>
      </c>
      <c r="G9455" s="228">
        <v>604</v>
      </c>
      <c r="H9455" s="228">
        <v>1097</v>
      </c>
      <c r="I9455" s="228">
        <v>1115999.8400000001</v>
      </c>
      <c r="J9455" s="228">
        <v>237822.5</v>
      </c>
      <c r="K9455" s="228">
        <v>467244</v>
      </c>
      <c r="L9455" s="228">
        <v>2274300.9500000002</v>
      </c>
    </row>
    <row r="9456" spans="1:12">
      <c r="A9456" s="228">
        <v>2014</v>
      </c>
      <c r="B9456" s="228" t="s">
        <v>195</v>
      </c>
      <c r="C9456" s="228" t="s">
        <v>68</v>
      </c>
      <c r="D9456" s="228" t="s">
        <v>205</v>
      </c>
      <c r="E9456" s="228">
        <v>65</v>
      </c>
      <c r="F9456" s="228">
        <v>5724</v>
      </c>
      <c r="G9456" s="228">
        <v>733</v>
      </c>
      <c r="H9456" s="228">
        <v>1488</v>
      </c>
      <c r="I9456" s="228">
        <v>1485207.95</v>
      </c>
      <c r="J9456" s="228">
        <v>330732.5</v>
      </c>
      <c r="K9456" s="228">
        <v>489625.65</v>
      </c>
      <c r="L9456" s="228">
        <v>2831232.04</v>
      </c>
    </row>
    <row r="9457" spans="1:12">
      <c r="A9457" s="228">
        <v>2014</v>
      </c>
      <c r="B9457" s="228" t="s">
        <v>195</v>
      </c>
      <c r="C9457" s="228" t="s">
        <v>68</v>
      </c>
      <c r="D9457" s="228" t="s">
        <v>205</v>
      </c>
      <c r="E9457" s="228">
        <v>70</v>
      </c>
      <c r="F9457" s="228">
        <v>3290</v>
      </c>
      <c r="G9457" s="228">
        <v>693</v>
      </c>
      <c r="H9457" s="228">
        <v>1349</v>
      </c>
      <c r="I9457" s="228">
        <v>1508508.87</v>
      </c>
      <c r="J9457" s="228">
        <v>298412.53000000003</v>
      </c>
      <c r="K9457" s="228">
        <v>422379.8</v>
      </c>
      <c r="L9457" s="228">
        <v>2618757.48</v>
      </c>
    </row>
    <row r="9458" spans="1:12">
      <c r="A9458" s="228">
        <v>2014</v>
      </c>
      <c r="B9458" s="228" t="s">
        <v>195</v>
      </c>
      <c r="C9458" s="228" t="s">
        <v>68</v>
      </c>
      <c r="D9458" s="228" t="s">
        <v>205</v>
      </c>
      <c r="E9458" s="228">
        <v>75</v>
      </c>
      <c r="F9458" s="228">
        <v>2140</v>
      </c>
      <c r="G9458" s="228">
        <v>599</v>
      </c>
      <c r="H9458" s="228">
        <v>1508</v>
      </c>
      <c r="I9458" s="228">
        <v>1252545.1399999999</v>
      </c>
      <c r="J9458" s="228">
        <v>228154.63</v>
      </c>
      <c r="K9458" s="228">
        <v>448403.3</v>
      </c>
      <c r="L9458" s="228">
        <v>2186964.39</v>
      </c>
    </row>
    <row r="9459" spans="1:12">
      <c r="A9459" s="228">
        <v>2014</v>
      </c>
      <c r="B9459" s="228" t="s">
        <v>195</v>
      </c>
      <c r="C9459" s="228" t="s">
        <v>68</v>
      </c>
      <c r="D9459" s="228" t="s">
        <v>205</v>
      </c>
      <c r="E9459" s="228">
        <v>80</v>
      </c>
      <c r="F9459" s="228">
        <v>1267</v>
      </c>
      <c r="G9459" s="228">
        <v>385</v>
      </c>
      <c r="H9459" s="228">
        <v>1186</v>
      </c>
      <c r="I9459" s="228">
        <v>919405.51</v>
      </c>
      <c r="J9459" s="228">
        <v>148080.84</v>
      </c>
      <c r="K9459" s="228">
        <v>214178</v>
      </c>
      <c r="L9459" s="228">
        <v>1397040.3</v>
      </c>
    </row>
    <row r="9460" spans="1:12">
      <c r="A9460" s="228">
        <v>2014</v>
      </c>
      <c r="B9460" s="228" t="s">
        <v>195</v>
      </c>
      <c r="C9460" s="228" t="s">
        <v>68</v>
      </c>
      <c r="D9460" s="228" t="s">
        <v>205</v>
      </c>
      <c r="E9460" s="228">
        <v>85</v>
      </c>
      <c r="F9460" s="228">
        <v>781</v>
      </c>
      <c r="G9460" s="228">
        <v>234</v>
      </c>
      <c r="H9460" s="228">
        <v>1019</v>
      </c>
      <c r="I9460" s="228">
        <v>620275.9</v>
      </c>
      <c r="J9460" s="228">
        <v>72630.070000000007</v>
      </c>
      <c r="K9460" s="228">
        <v>95423</v>
      </c>
      <c r="L9460" s="228">
        <v>853582.91</v>
      </c>
    </row>
    <row r="9461" spans="1:12">
      <c r="A9461" s="228">
        <v>2014</v>
      </c>
      <c r="B9461" s="228" t="s">
        <v>195</v>
      </c>
      <c r="C9461" s="228" t="s">
        <v>68</v>
      </c>
      <c r="D9461" s="228" t="s">
        <v>205</v>
      </c>
      <c r="E9461" s="228">
        <v>90</v>
      </c>
      <c r="F9461" s="228">
        <v>195</v>
      </c>
      <c r="G9461" s="228">
        <v>52</v>
      </c>
      <c r="H9461" s="228">
        <v>386</v>
      </c>
      <c r="I9461" s="228">
        <v>174069.95</v>
      </c>
      <c r="J9461" s="228">
        <v>12174.71</v>
      </c>
      <c r="K9461" s="228">
        <v>0</v>
      </c>
      <c r="L9461" s="228">
        <v>195863.82</v>
      </c>
    </row>
    <row r="9462" spans="1:12">
      <c r="A9462" s="228">
        <v>2014</v>
      </c>
      <c r="B9462" s="228" t="s">
        <v>195</v>
      </c>
      <c r="C9462" s="228" t="s">
        <v>68</v>
      </c>
      <c r="D9462" s="228" t="s">
        <v>205</v>
      </c>
      <c r="E9462" s="228">
        <v>95</v>
      </c>
      <c r="F9462" s="228">
        <v>24</v>
      </c>
      <c r="G9462" s="228">
        <v>2</v>
      </c>
      <c r="H9462" s="228">
        <v>19</v>
      </c>
      <c r="I9462" s="228">
        <v>9485.5</v>
      </c>
      <c r="J9462" s="228">
        <v>440.55</v>
      </c>
      <c r="K9462" s="228">
        <v>0</v>
      </c>
      <c r="L9462" s="228">
        <v>10056.290000000001</v>
      </c>
    </row>
    <row r="9463" spans="1:12">
      <c r="A9463" s="228">
        <v>2014</v>
      </c>
      <c r="B9463" s="228" t="s">
        <v>195</v>
      </c>
      <c r="C9463" s="228" t="s">
        <v>68</v>
      </c>
      <c r="D9463" s="228" t="s">
        <v>206</v>
      </c>
      <c r="E9463" s="228">
        <v>0</v>
      </c>
      <c r="F9463" s="228">
        <v>6928</v>
      </c>
      <c r="G9463" s="228">
        <v>188</v>
      </c>
      <c r="H9463" s="228">
        <v>747</v>
      </c>
      <c r="I9463" s="228">
        <v>407606.1</v>
      </c>
      <c r="J9463" s="228">
        <v>48209.45</v>
      </c>
      <c r="K9463" s="228">
        <v>23300</v>
      </c>
      <c r="L9463" s="228">
        <v>532703.04</v>
      </c>
    </row>
    <row r="9464" spans="1:12">
      <c r="A9464" s="228">
        <v>2014</v>
      </c>
      <c r="B9464" s="228" t="s">
        <v>195</v>
      </c>
      <c r="C9464" s="228" t="s">
        <v>68</v>
      </c>
      <c r="D9464" s="228" t="s">
        <v>206</v>
      </c>
      <c r="E9464" s="228">
        <v>5</v>
      </c>
      <c r="F9464" s="228">
        <v>7283</v>
      </c>
      <c r="G9464" s="228">
        <v>94</v>
      </c>
      <c r="H9464" s="228">
        <v>131</v>
      </c>
      <c r="I9464" s="228">
        <v>127703.75</v>
      </c>
      <c r="J9464" s="228">
        <v>20387.05</v>
      </c>
      <c r="K9464" s="228">
        <v>11510</v>
      </c>
      <c r="L9464" s="228">
        <v>205133.96</v>
      </c>
    </row>
    <row r="9465" spans="1:12">
      <c r="A9465" s="228">
        <v>2014</v>
      </c>
      <c r="B9465" s="228" t="s">
        <v>195</v>
      </c>
      <c r="C9465" s="228" t="s">
        <v>68</v>
      </c>
      <c r="D9465" s="228" t="s">
        <v>206</v>
      </c>
      <c r="E9465" s="228">
        <v>10</v>
      </c>
      <c r="F9465" s="228">
        <v>6447</v>
      </c>
      <c r="G9465" s="228">
        <v>125</v>
      </c>
      <c r="H9465" s="228">
        <v>293</v>
      </c>
      <c r="I9465" s="228">
        <v>205215.2</v>
      </c>
      <c r="J9465" s="228">
        <v>41620.33</v>
      </c>
      <c r="K9465" s="228">
        <v>114613</v>
      </c>
      <c r="L9465" s="228">
        <v>403634.87</v>
      </c>
    </row>
    <row r="9466" spans="1:12">
      <c r="A9466" s="228">
        <v>2014</v>
      </c>
      <c r="B9466" s="228" t="s">
        <v>195</v>
      </c>
      <c r="C9466" s="228" t="s">
        <v>68</v>
      </c>
      <c r="D9466" s="228" t="s">
        <v>206</v>
      </c>
      <c r="E9466" s="228">
        <v>15</v>
      </c>
      <c r="F9466" s="228">
        <v>6653</v>
      </c>
      <c r="G9466" s="228">
        <v>174</v>
      </c>
      <c r="H9466" s="228">
        <v>374</v>
      </c>
      <c r="I9466" s="228">
        <v>337647.65</v>
      </c>
      <c r="J9466" s="228">
        <v>50185.54</v>
      </c>
      <c r="K9466" s="228">
        <v>59803</v>
      </c>
      <c r="L9466" s="228">
        <v>557142.93000000005</v>
      </c>
    </row>
    <row r="9467" spans="1:12">
      <c r="A9467" s="228">
        <v>2014</v>
      </c>
      <c r="B9467" s="228" t="s">
        <v>195</v>
      </c>
      <c r="C9467" s="228" t="s">
        <v>68</v>
      </c>
      <c r="D9467" s="228" t="s">
        <v>206</v>
      </c>
      <c r="E9467" s="228">
        <v>20</v>
      </c>
      <c r="F9467" s="228">
        <v>6039</v>
      </c>
      <c r="G9467" s="228">
        <v>269</v>
      </c>
      <c r="H9467" s="228">
        <v>629</v>
      </c>
      <c r="I9467" s="228">
        <v>480110.59</v>
      </c>
      <c r="J9467" s="228">
        <v>97637.5</v>
      </c>
      <c r="K9467" s="228">
        <v>63848</v>
      </c>
      <c r="L9467" s="228">
        <v>801537.87</v>
      </c>
    </row>
    <row r="9468" spans="1:12">
      <c r="A9468" s="228">
        <v>2014</v>
      </c>
      <c r="B9468" s="228" t="s">
        <v>195</v>
      </c>
      <c r="C9468" s="228" t="s">
        <v>68</v>
      </c>
      <c r="D9468" s="228" t="s">
        <v>206</v>
      </c>
      <c r="E9468" s="228">
        <v>25</v>
      </c>
      <c r="F9468" s="228">
        <v>7114</v>
      </c>
      <c r="G9468" s="228">
        <v>261</v>
      </c>
      <c r="H9468" s="228">
        <v>748</v>
      </c>
      <c r="I9468" s="228">
        <v>598735.47</v>
      </c>
      <c r="J9468" s="228">
        <v>137996.35</v>
      </c>
      <c r="K9468" s="228">
        <v>54078</v>
      </c>
      <c r="L9468" s="228">
        <v>1015132.11</v>
      </c>
    </row>
    <row r="9469" spans="1:12">
      <c r="A9469" s="228">
        <v>2014</v>
      </c>
      <c r="B9469" s="228" t="s">
        <v>195</v>
      </c>
      <c r="C9469" s="228" t="s">
        <v>68</v>
      </c>
      <c r="D9469" s="228" t="s">
        <v>206</v>
      </c>
      <c r="E9469" s="228">
        <v>30</v>
      </c>
      <c r="F9469" s="228">
        <v>10249</v>
      </c>
      <c r="G9469" s="228">
        <v>545</v>
      </c>
      <c r="H9469" s="228">
        <v>1527</v>
      </c>
      <c r="I9469" s="228">
        <v>1197971.83</v>
      </c>
      <c r="J9469" s="228">
        <v>306083.28999999998</v>
      </c>
      <c r="K9469" s="228">
        <v>64267</v>
      </c>
      <c r="L9469" s="228">
        <v>1988176.54</v>
      </c>
    </row>
    <row r="9470" spans="1:12">
      <c r="A9470" s="228">
        <v>2014</v>
      </c>
      <c r="B9470" s="228" t="s">
        <v>195</v>
      </c>
      <c r="C9470" s="228" t="s">
        <v>68</v>
      </c>
      <c r="D9470" s="228" t="s">
        <v>206</v>
      </c>
      <c r="E9470" s="228">
        <v>35</v>
      </c>
      <c r="F9470" s="228">
        <v>9215</v>
      </c>
      <c r="G9470" s="228">
        <v>516</v>
      </c>
      <c r="H9470" s="228">
        <v>1465</v>
      </c>
      <c r="I9470" s="228">
        <v>1166774.58</v>
      </c>
      <c r="J9470" s="228">
        <v>275990.63</v>
      </c>
      <c r="K9470" s="228">
        <v>105063</v>
      </c>
      <c r="L9470" s="228">
        <v>1983463.34</v>
      </c>
    </row>
    <row r="9471" spans="1:12">
      <c r="A9471" s="228">
        <v>2014</v>
      </c>
      <c r="B9471" s="228" t="s">
        <v>195</v>
      </c>
      <c r="C9471" s="228" t="s">
        <v>68</v>
      </c>
      <c r="D9471" s="228" t="s">
        <v>206</v>
      </c>
      <c r="E9471" s="228">
        <v>40</v>
      </c>
      <c r="F9471" s="228">
        <v>9403</v>
      </c>
      <c r="G9471" s="228">
        <v>508</v>
      </c>
      <c r="H9471" s="228">
        <v>1086</v>
      </c>
      <c r="I9471" s="228">
        <v>953476.29</v>
      </c>
      <c r="J9471" s="228">
        <v>192753.64</v>
      </c>
      <c r="K9471" s="228">
        <v>233144</v>
      </c>
      <c r="L9471" s="228">
        <v>1789820.26</v>
      </c>
    </row>
    <row r="9472" spans="1:12">
      <c r="A9472" s="228">
        <v>2014</v>
      </c>
      <c r="B9472" s="228" t="s">
        <v>195</v>
      </c>
      <c r="C9472" s="228" t="s">
        <v>68</v>
      </c>
      <c r="D9472" s="228" t="s">
        <v>206</v>
      </c>
      <c r="E9472" s="228">
        <v>45</v>
      </c>
      <c r="F9472" s="228">
        <v>8595</v>
      </c>
      <c r="G9472" s="228">
        <v>456</v>
      </c>
      <c r="H9472" s="228">
        <v>1071</v>
      </c>
      <c r="I9472" s="228">
        <v>947409.01</v>
      </c>
      <c r="J9472" s="228">
        <v>199042.47</v>
      </c>
      <c r="K9472" s="228">
        <v>174828</v>
      </c>
      <c r="L9472" s="228">
        <v>1727172.4</v>
      </c>
    </row>
    <row r="9473" spans="1:12">
      <c r="A9473" s="228">
        <v>2014</v>
      </c>
      <c r="B9473" s="228" t="s">
        <v>195</v>
      </c>
      <c r="C9473" s="228" t="s">
        <v>68</v>
      </c>
      <c r="D9473" s="228" t="s">
        <v>206</v>
      </c>
      <c r="E9473" s="228">
        <v>50</v>
      </c>
      <c r="F9473" s="228">
        <v>8680</v>
      </c>
      <c r="G9473" s="228">
        <v>599</v>
      </c>
      <c r="H9473" s="228">
        <v>1305</v>
      </c>
      <c r="I9473" s="228">
        <v>1078994.82</v>
      </c>
      <c r="J9473" s="228">
        <v>253865.29</v>
      </c>
      <c r="K9473" s="228">
        <v>250481</v>
      </c>
      <c r="L9473" s="228">
        <v>2038558.92</v>
      </c>
    </row>
    <row r="9474" spans="1:12">
      <c r="A9474" s="228">
        <v>2014</v>
      </c>
      <c r="B9474" s="228" t="s">
        <v>195</v>
      </c>
      <c r="C9474" s="228" t="s">
        <v>68</v>
      </c>
      <c r="D9474" s="228" t="s">
        <v>206</v>
      </c>
      <c r="E9474" s="228">
        <v>55</v>
      </c>
      <c r="F9474" s="228">
        <v>8028</v>
      </c>
      <c r="G9474" s="228">
        <v>695</v>
      </c>
      <c r="H9474" s="228">
        <v>1381</v>
      </c>
      <c r="I9474" s="228">
        <v>1131810.73</v>
      </c>
      <c r="J9474" s="228">
        <v>240257.82</v>
      </c>
      <c r="K9474" s="228">
        <v>355539</v>
      </c>
      <c r="L9474" s="228">
        <v>2168410.19</v>
      </c>
    </row>
    <row r="9475" spans="1:12">
      <c r="A9475" s="228">
        <v>2014</v>
      </c>
      <c r="B9475" s="228" t="s">
        <v>195</v>
      </c>
      <c r="C9475" s="228" t="s">
        <v>68</v>
      </c>
      <c r="D9475" s="228" t="s">
        <v>206</v>
      </c>
      <c r="E9475" s="228">
        <v>60</v>
      </c>
      <c r="F9475" s="228">
        <v>7132</v>
      </c>
      <c r="G9475" s="228">
        <v>707</v>
      </c>
      <c r="H9475" s="228">
        <v>1385</v>
      </c>
      <c r="I9475" s="228">
        <v>1295266.57</v>
      </c>
      <c r="J9475" s="228">
        <v>259323.98</v>
      </c>
      <c r="K9475" s="228">
        <v>378704</v>
      </c>
      <c r="L9475" s="228">
        <v>2435581.87</v>
      </c>
    </row>
    <row r="9476" spans="1:12">
      <c r="A9476" s="228">
        <v>2014</v>
      </c>
      <c r="B9476" s="228" t="s">
        <v>195</v>
      </c>
      <c r="C9476" s="228" t="s">
        <v>68</v>
      </c>
      <c r="D9476" s="228" t="s">
        <v>206</v>
      </c>
      <c r="E9476" s="228">
        <v>65</v>
      </c>
      <c r="F9476" s="228">
        <v>5986</v>
      </c>
      <c r="G9476" s="228">
        <v>1098</v>
      </c>
      <c r="H9476" s="228">
        <v>2024</v>
      </c>
      <c r="I9476" s="228">
        <v>1766981.91</v>
      </c>
      <c r="J9476" s="228">
        <v>307001.76</v>
      </c>
      <c r="K9476" s="228">
        <v>778226</v>
      </c>
      <c r="L9476" s="228">
        <v>3320762.24</v>
      </c>
    </row>
    <row r="9477" spans="1:12">
      <c r="A9477" s="228">
        <v>2014</v>
      </c>
      <c r="B9477" s="228" t="s">
        <v>195</v>
      </c>
      <c r="C9477" s="228" t="s">
        <v>68</v>
      </c>
      <c r="D9477" s="228" t="s">
        <v>206</v>
      </c>
      <c r="E9477" s="228">
        <v>70</v>
      </c>
      <c r="F9477" s="228">
        <v>3713</v>
      </c>
      <c r="G9477" s="228">
        <v>741</v>
      </c>
      <c r="H9477" s="228">
        <v>2117</v>
      </c>
      <c r="I9477" s="228">
        <v>1700679.65</v>
      </c>
      <c r="J9477" s="228">
        <v>272362.26</v>
      </c>
      <c r="K9477" s="228">
        <v>543848</v>
      </c>
      <c r="L9477" s="228">
        <v>2841268.89</v>
      </c>
    </row>
    <row r="9478" spans="1:12">
      <c r="A9478" s="228">
        <v>2014</v>
      </c>
      <c r="B9478" s="228" t="s">
        <v>195</v>
      </c>
      <c r="C9478" s="228" t="s">
        <v>68</v>
      </c>
      <c r="D9478" s="228" t="s">
        <v>206</v>
      </c>
      <c r="E9478" s="228">
        <v>75</v>
      </c>
      <c r="F9478" s="228">
        <v>2433</v>
      </c>
      <c r="G9478" s="228">
        <v>615</v>
      </c>
      <c r="H9478" s="228">
        <v>1697</v>
      </c>
      <c r="I9478" s="228">
        <v>1373440.58</v>
      </c>
      <c r="J9478" s="228">
        <v>224201.53</v>
      </c>
      <c r="K9478" s="228">
        <v>407327</v>
      </c>
      <c r="L9478" s="228">
        <v>2262364.54</v>
      </c>
    </row>
    <row r="9479" spans="1:12">
      <c r="A9479" s="228">
        <v>2014</v>
      </c>
      <c r="B9479" s="228" t="s">
        <v>195</v>
      </c>
      <c r="C9479" s="228" t="s">
        <v>68</v>
      </c>
      <c r="D9479" s="228" t="s">
        <v>206</v>
      </c>
      <c r="E9479" s="228">
        <v>80</v>
      </c>
      <c r="F9479" s="228">
        <v>1573</v>
      </c>
      <c r="G9479" s="228">
        <v>380</v>
      </c>
      <c r="H9479" s="228">
        <v>1328</v>
      </c>
      <c r="I9479" s="228">
        <v>895496.5</v>
      </c>
      <c r="J9479" s="228">
        <v>119463.5</v>
      </c>
      <c r="K9479" s="228">
        <v>163910.25</v>
      </c>
      <c r="L9479" s="228">
        <v>1281739.25</v>
      </c>
    </row>
    <row r="9480" spans="1:12">
      <c r="A9480" s="228">
        <v>2014</v>
      </c>
      <c r="B9480" s="228" t="s">
        <v>195</v>
      </c>
      <c r="C9480" s="228" t="s">
        <v>68</v>
      </c>
      <c r="D9480" s="228" t="s">
        <v>206</v>
      </c>
      <c r="E9480" s="228">
        <v>85</v>
      </c>
      <c r="F9480" s="228">
        <v>1024</v>
      </c>
      <c r="G9480" s="228">
        <v>230</v>
      </c>
      <c r="H9480" s="228">
        <v>1305</v>
      </c>
      <c r="I9480" s="228">
        <v>708465.25</v>
      </c>
      <c r="J9480" s="228">
        <v>93758.81</v>
      </c>
      <c r="K9480" s="228">
        <v>55841.5</v>
      </c>
      <c r="L9480" s="228">
        <v>898290.97</v>
      </c>
    </row>
    <row r="9481" spans="1:12">
      <c r="A9481" s="228">
        <v>2014</v>
      </c>
      <c r="B9481" s="228" t="s">
        <v>195</v>
      </c>
      <c r="C9481" s="228" t="s">
        <v>68</v>
      </c>
      <c r="D9481" s="228" t="s">
        <v>206</v>
      </c>
      <c r="E9481" s="228">
        <v>90</v>
      </c>
      <c r="F9481" s="228">
        <v>429</v>
      </c>
      <c r="G9481" s="228">
        <v>70</v>
      </c>
      <c r="H9481" s="228">
        <v>849</v>
      </c>
      <c r="I9481" s="228">
        <v>471980.3</v>
      </c>
      <c r="J9481" s="228">
        <v>48606.11</v>
      </c>
      <c r="K9481" s="228">
        <v>18707</v>
      </c>
      <c r="L9481" s="228">
        <v>561029.76</v>
      </c>
    </row>
    <row r="9482" spans="1:12">
      <c r="A9482" s="228">
        <v>2014</v>
      </c>
      <c r="B9482" s="228" t="s">
        <v>195</v>
      </c>
      <c r="C9482" s="228" t="s">
        <v>68</v>
      </c>
      <c r="D9482" s="228" t="s">
        <v>206</v>
      </c>
      <c r="E9482" s="228">
        <v>95</v>
      </c>
      <c r="F9482" s="228">
        <v>110</v>
      </c>
      <c r="G9482" s="228">
        <v>13</v>
      </c>
      <c r="H9482" s="228">
        <v>60</v>
      </c>
      <c r="I9482" s="228">
        <v>40185</v>
      </c>
      <c r="J9482" s="228">
        <v>14610.08</v>
      </c>
      <c r="K9482" s="228">
        <v>35</v>
      </c>
      <c r="L9482" s="228">
        <v>57686.39</v>
      </c>
    </row>
    <row r="9483" spans="1:12">
      <c r="A9483" s="228">
        <v>2014</v>
      </c>
      <c r="B9483" s="228" t="s">
        <v>195</v>
      </c>
      <c r="C9483" s="228" t="s">
        <v>67</v>
      </c>
      <c r="D9483" s="228" t="s">
        <v>205</v>
      </c>
      <c r="E9483" s="228">
        <v>0</v>
      </c>
      <c r="F9483" s="228">
        <v>3405</v>
      </c>
      <c r="G9483" s="228">
        <v>84</v>
      </c>
      <c r="H9483" s="228">
        <v>308</v>
      </c>
      <c r="I9483" s="228">
        <v>197710.65</v>
      </c>
      <c r="J9483" s="228">
        <v>29961.95</v>
      </c>
      <c r="K9483" s="228">
        <v>50987</v>
      </c>
      <c r="L9483" s="228">
        <v>297994.75</v>
      </c>
    </row>
    <row r="9484" spans="1:12">
      <c r="A9484" s="228">
        <v>2014</v>
      </c>
      <c r="B9484" s="228" t="s">
        <v>195</v>
      </c>
      <c r="C9484" s="228" t="s">
        <v>67</v>
      </c>
      <c r="D9484" s="228" t="s">
        <v>205</v>
      </c>
      <c r="E9484" s="228">
        <v>5</v>
      </c>
      <c r="F9484" s="228">
        <v>3475</v>
      </c>
      <c r="G9484" s="228">
        <v>28</v>
      </c>
      <c r="H9484" s="228">
        <v>32</v>
      </c>
      <c r="I9484" s="228">
        <v>29387.65</v>
      </c>
      <c r="J9484" s="228">
        <v>6713.85</v>
      </c>
      <c r="K9484" s="228">
        <v>260</v>
      </c>
      <c r="L9484" s="228">
        <v>43069.45</v>
      </c>
    </row>
    <row r="9485" spans="1:12">
      <c r="A9485" s="228">
        <v>2014</v>
      </c>
      <c r="B9485" s="228" t="s">
        <v>195</v>
      </c>
      <c r="C9485" s="228" t="s">
        <v>67</v>
      </c>
      <c r="D9485" s="228" t="s">
        <v>205</v>
      </c>
      <c r="E9485" s="228">
        <v>10</v>
      </c>
      <c r="F9485" s="228">
        <v>3212</v>
      </c>
      <c r="G9485" s="228">
        <v>23</v>
      </c>
      <c r="H9485" s="228">
        <v>30</v>
      </c>
      <c r="I9485" s="228">
        <v>31281</v>
      </c>
      <c r="J9485" s="228">
        <v>10849.77</v>
      </c>
      <c r="K9485" s="228">
        <v>10341</v>
      </c>
      <c r="L9485" s="228">
        <v>60899.82</v>
      </c>
    </row>
    <row r="9486" spans="1:12">
      <c r="A9486" s="228">
        <v>2014</v>
      </c>
      <c r="B9486" s="228" t="s">
        <v>195</v>
      </c>
      <c r="C9486" s="228" t="s">
        <v>67</v>
      </c>
      <c r="D9486" s="228" t="s">
        <v>205</v>
      </c>
      <c r="E9486" s="228">
        <v>15</v>
      </c>
      <c r="F9486" s="228">
        <v>3301</v>
      </c>
      <c r="G9486" s="228">
        <v>57</v>
      </c>
      <c r="H9486" s="228">
        <v>100</v>
      </c>
      <c r="I9486" s="228">
        <v>108361.60000000001</v>
      </c>
      <c r="J9486" s="228">
        <v>19299.79</v>
      </c>
      <c r="K9486" s="228">
        <v>31019</v>
      </c>
      <c r="L9486" s="228">
        <v>174866.59</v>
      </c>
    </row>
    <row r="9487" spans="1:12">
      <c r="A9487" s="228">
        <v>2014</v>
      </c>
      <c r="B9487" s="228" t="s">
        <v>195</v>
      </c>
      <c r="C9487" s="228" t="s">
        <v>67</v>
      </c>
      <c r="D9487" s="228" t="s">
        <v>205</v>
      </c>
      <c r="E9487" s="228">
        <v>20</v>
      </c>
      <c r="F9487" s="228">
        <v>2581</v>
      </c>
      <c r="G9487" s="228">
        <v>49</v>
      </c>
      <c r="H9487" s="228">
        <v>64</v>
      </c>
      <c r="I9487" s="228">
        <v>65085</v>
      </c>
      <c r="J9487" s="228">
        <v>21844.5</v>
      </c>
      <c r="K9487" s="228">
        <v>20974</v>
      </c>
      <c r="L9487" s="228">
        <v>114792.3</v>
      </c>
    </row>
    <row r="9488" spans="1:12">
      <c r="A9488" s="228">
        <v>2014</v>
      </c>
      <c r="B9488" s="228" t="s">
        <v>195</v>
      </c>
      <c r="C9488" s="228" t="s">
        <v>67</v>
      </c>
      <c r="D9488" s="228" t="s">
        <v>205</v>
      </c>
      <c r="E9488" s="228">
        <v>25</v>
      </c>
      <c r="F9488" s="228">
        <v>2781</v>
      </c>
      <c r="G9488" s="228">
        <v>49</v>
      </c>
      <c r="H9488" s="228">
        <v>62</v>
      </c>
      <c r="I9488" s="228">
        <v>58887.78</v>
      </c>
      <c r="J9488" s="228">
        <v>25814.93</v>
      </c>
      <c r="K9488" s="228">
        <v>6558</v>
      </c>
      <c r="L9488" s="228">
        <v>125107.21</v>
      </c>
    </row>
    <row r="9489" spans="1:12">
      <c r="A9489" s="228">
        <v>2014</v>
      </c>
      <c r="B9489" s="228" t="s">
        <v>195</v>
      </c>
      <c r="C9489" s="228" t="s">
        <v>67</v>
      </c>
      <c r="D9489" s="228" t="s">
        <v>205</v>
      </c>
      <c r="E9489" s="228">
        <v>30</v>
      </c>
      <c r="F9489" s="228">
        <v>3827</v>
      </c>
      <c r="G9489" s="228">
        <v>79</v>
      </c>
      <c r="H9489" s="228">
        <v>129</v>
      </c>
      <c r="I9489" s="228">
        <v>131446.75</v>
      </c>
      <c r="J9489" s="228">
        <v>38851.99</v>
      </c>
      <c r="K9489" s="228">
        <v>16566</v>
      </c>
      <c r="L9489" s="228">
        <v>240205.34</v>
      </c>
    </row>
    <row r="9490" spans="1:12">
      <c r="A9490" s="228">
        <v>2014</v>
      </c>
      <c r="B9490" s="228" t="s">
        <v>195</v>
      </c>
      <c r="C9490" s="228" t="s">
        <v>67</v>
      </c>
      <c r="D9490" s="228" t="s">
        <v>205</v>
      </c>
      <c r="E9490" s="228">
        <v>35</v>
      </c>
      <c r="F9490" s="228">
        <v>3708</v>
      </c>
      <c r="G9490" s="228">
        <v>82</v>
      </c>
      <c r="H9490" s="228">
        <v>95</v>
      </c>
      <c r="I9490" s="228">
        <v>97963.5</v>
      </c>
      <c r="J9490" s="228">
        <v>39258.07</v>
      </c>
      <c r="K9490" s="228">
        <v>9242</v>
      </c>
      <c r="L9490" s="228">
        <v>194106.8</v>
      </c>
    </row>
    <row r="9491" spans="1:12">
      <c r="A9491" s="228">
        <v>2014</v>
      </c>
      <c r="B9491" s="228" t="s">
        <v>195</v>
      </c>
      <c r="C9491" s="228" t="s">
        <v>67</v>
      </c>
      <c r="D9491" s="228" t="s">
        <v>205</v>
      </c>
      <c r="E9491" s="228">
        <v>40</v>
      </c>
      <c r="F9491" s="228">
        <v>3801</v>
      </c>
      <c r="G9491" s="228">
        <v>88</v>
      </c>
      <c r="H9491" s="228">
        <v>202</v>
      </c>
      <c r="I9491" s="228">
        <v>181705</v>
      </c>
      <c r="J9491" s="228">
        <v>47906.19</v>
      </c>
      <c r="K9491" s="228">
        <v>18622</v>
      </c>
      <c r="L9491" s="228">
        <v>306585.19</v>
      </c>
    </row>
    <row r="9492" spans="1:12">
      <c r="A9492" s="228">
        <v>2014</v>
      </c>
      <c r="B9492" s="228" t="s">
        <v>195</v>
      </c>
      <c r="C9492" s="228" t="s">
        <v>67</v>
      </c>
      <c r="D9492" s="228" t="s">
        <v>205</v>
      </c>
      <c r="E9492" s="228">
        <v>45</v>
      </c>
      <c r="F9492" s="228">
        <v>3626</v>
      </c>
      <c r="G9492" s="228">
        <v>145</v>
      </c>
      <c r="H9492" s="228">
        <v>394</v>
      </c>
      <c r="I9492" s="228">
        <v>357916.33</v>
      </c>
      <c r="J9492" s="228">
        <v>95820.54</v>
      </c>
      <c r="K9492" s="228">
        <v>63391</v>
      </c>
      <c r="L9492" s="228">
        <v>578244.56000000006</v>
      </c>
    </row>
    <row r="9493" spans="1:12">
      <c r="A9493" s="228">
        <v>2014</v>
      </c>
      <c r="B9493" s="228" t="s">
        <v>195</v>
      </c>
      <c r="C9493" s="228" t="s">
        <v>67</v>
      </c>
      <c r="D9493" s="228" t="s">
        <v>205</v>
      </c>
      <c r="E9493" s="228">
        <v>50</v>
      </c>
      <c r="F9493" s="228">
        <v>3850</v>
      </c>
      <c r="G9493" s="228">
        <v>175</v>
      </c>
      <c r="H9493" s="228">
        <v>322</v>
      </c>
      <c r="I9493" s="228">
        <v>337932.44</v>
      </c>
      <c r="J9493" s="228">
        <v>97835.54</v>
      </c>
      <c r="K9493" s="228">
        <v>69703</v>
      </c>
      <c r="L9493" s="228">
        <v>588891.4</v>
      </c>
    </row>
    <row r="9494" spans="1:12">
      <c r="A9494" s="228">
        <v>2014</v>
      </c>
      <c r="B9494" s="228" t="s">
        <v>195</v>
      </c>
      <c r="C9494" s="228" t="s">
        <v>67</v>
      </c>
      <c r="D9494" s="228" t="s">
        <v>205</v>
      </c>
      <c r="E9494" s="228">
        <v>55</v>
      </c>
      <c r="F9494" s="228">
        <v>3434</v>
      </c>
      <c r="G9494" s="228">
        <v>213</v>
      </c>
      <c r="H9494" s="228">
        <v>473</v>
      </c>
      <c r="I9494" s="228">
        <v>482509.24</v>
      </c>
      <c r="J9494" s="228">
        <v>123545.44</v>
      </c>
      <c r="K9494" s="228">
        <v>163828</v>
      </c>
      <c r="L9494" s="228">
        <v>900057.5</v>
      </c>
    </row>
    <row r="9495" spans="1:12">
      <c r="A9495" s="228">
        <v>2014</v>
      </c>
      <c r="B9495" s="228" t="s">
        <v>195</v>
      </c>
      <c r="C9495" s="228" t="s">
        <v>67</v>
      </c>
      <c r="D9495" s="228" t="s">
        <v>205</v>
      </c>
      <c r="E9495" s="228">
        <v>60</v>
      </c>
      <c r="F9495" s="228">
        <v>2851</v>
      </c>
      <c r="G9495" s="228">
        <v>259</v>
      </c>
      <c r="H9495" s="228">
        <v>706</v>
      </c>
      <c r="I9495" s="228">
        <v>714504.25</v>
      </c>
      <c r="J9495" s="228">
        <v>160009.75</v>
      </c>
      <c r="K9495" s="228">
        <v>230004</v>
      </c>
      <c r="L9495" s="228">
        <v>1239774.94</v>
      </c>
    </row>
    <row r="9496" spans="1:12">
      <c r="A9496" s="228">
        <v>2014</v>
      </c>
      <c r="B9496" s="228" t="s">
        <v>195</v>
      </c>
      <c r="C9496" s="228" t="s">
        <v>67</v>
      </c>
      <c r="D9496" s="228" t="s">
        <v>205</v>
      </c>
      <c r="E9496" s="228">
        <v>65</v>
      </c>
      <c r="F9496" s="228">
        <v>1918</v>
      </c>
      <c r="G9496" s="228">
        <v>244</v>
      </c>
      <c r="H9496" s="228">
        <v>663</v>
      </c>
      <c r="I9496" s="228">
        <v>754887.15</v>
      </c>
      <c r="J9496" s="228">
        <v>159627.01</v>
      </c>
      <c r="K9496" s="228">
        <v>286714</v>
      </c>
      <c r="L9496" s="228">
        <v>1320383.21</v>
      </c>
    </row>
    <row r="9497" spans="1:12">
      <c r="A9497" s="228">
        <v>2014</v>
      </c>
      <c r="B9497" s="228" t="s">
        <v>195</v>
      </c>
      <c r="C9497" s="228" t="s">
        <v>67</v>
      </c>
      <c r="D9497" s="228" t="s">
        <v>205</v>
      </c>
      <c r="E9497" s="228">
        <v>70</v>
      </c>
      <c r="F9497" s="228">
        <v>1030</v>
      </c>
      <c r="G9497" s="228">
        <v>150</v>
      </c>
      <c r="H9497" s="228">
        <v>458</v>
      </c>
      <c r="I9497" s="228">
        <v>453030.55</v>
      </c>
      <c r="J9497" s="228">
        <v>91029.15</v>
      </c>
      <c r="K9497" s="228">
        <v>140298.25</v>
      </c>
      <c r="L9497" s="228">
        <v>732607.74</v>
      </c>
    </row>
    <row r="9498" spans="1:12">
      <c r="A9498" s="228">
        <v>2014</v>
      </c>
      <c r="B9498" s="228" t="s">
        <v>195</v>
      </c>
      <c r="C9498" s="228" t="s">
        <v>67</v>
      </c>
      <c r="D9498" s="228" t="s">
        <v>205</v>
      </c>
      <c r="E9498" s="228">
        <v>75</v>
      </c>
      <c r="F9498" s="228">
        <v>481</v>
      </c>
      <c r="G9498" s="228">
        <v>73</v>
      </c>
      <c r="H9498" s="228">
        <v>262</v>
      </c>
      <c r="I9498" s="228">
        <v>240635.55</v>
      </c>
      <c r="J9498" s="228">
        <v>45659.88</v>
      </c>
      <c r="K9498" s="228">
        <v>57187</v>
      </c>
      <c r="L9498" s="228">
        <v>361670.98</v>
      </c>
    </row>
    <row r="9499" spans="1:12">
      <c r="A9499" s="228">
        <v>2014</v>
      </c>
      <c r="B9499" s="228" t="s">
        <v>195</v>
      </c>
      <c r="C9499" s="228" t="s">
        <v>67</v>
      </c>
      <c r="D9499" s="228" t="s">
        <v>205</v>
      </c>
      <c r="E9499" s="228">
        <v>80</v>
      </c>
      <c r="F9499" s="228">
        <v>212</v>
      </c>
      <c r="G9499" s="228">
        <v>42</v>
      </c>
      <c r="H9499" s="228">
        <v>194</v>
      </c>
      <c r="I9499" s="228">
        <v>105904.6</v>
      </c>
      <c r="J9499" s="228">
        <v>16559.259999999998</v>
      </c>
      <c r="K9499" s="228">
        <v>102848</v>
      </c>
      <c r="L9499" s="228">
        <v>251090.4</v>
      </c>
    </row>
    <row r="9500" spans="1:12">
      <c r="A9500" s="228">
        <v>2014</v>
      </c>
      <c r="B9500" s="228" t="s">
        <v>195</v>
      </c>
      <c r="C9500" s="228" t="s">
        <v>67</v>
      </c>
      <c r="D9500" s="228" t="s">
        <v>205</v>
      </c>
      <c r="E9500" s="228">
        <v>85</v>
      </c>
      <c r="F9500" s="228">
        <v>68</v>
      </c>
      <c r="G9500" s="228">
        <v>4</v>
      </c>
      <c r="H9500" s="228">
        <v>35</v>
      </c>
      <c r="I9500" s="228">
        <v>21759</v>
      </c>
      <c r="J9500" s="228">
        <v>4271.1499999999996</v>
      </c>
      <c r="K9500" s="228">
        <v>495</v>
      </c>
      <c r="L9500" s="228">
        <v>30238.7</v>
      </c>
    </row>
    <row r="9501" spans="1:12">
      <c r="A9501" s="228">
        <v>2014</v>
      </c>
      <c r="B9501" s="228" t="s">
        <v>195</v>
      </c>
      <c r="C9501" s="228" t="s">
        <v>67</v>
      </c>
      <c r="D9501" s="228" t="s">
        <v>205</v>
      </c>
      <c r="E9501" s="228">
        <v>90</v>
      </c>
      <c r="F9501" s="228">
        <v>10</v>
      </c>
      <c r="G9501" s="228">
        <v>0</v>
      </c>
      <c r="H9501" s="228">
        <v>0</v>
      </c>
      <c r="I9501" s="228">
        <v>0</v>
      </c>
      <c r="J9501" s="228">
        <v>990</v>
      </c>
      <c r="K9501" s="228">
        <v>0</v>
      </c>
      <c r="L9501" s="228">
        <v>994</v>
      </c>
    </row>
    <row r="9502" spans="1:12">
      <c r="A9502" s="228">
        <v>2014</v>
      </c>
      <c r="B9502" s="228" t="s">
        <v>195</v>
      </c>
      <c r="C9502" s="228" t="s">
        <v>67</v>
      </c>
      <c r="D9502" s="228" t="s">
        <v>205</v>
      </c>
      <c r="E9502" s="228">
        <v>95</v>
      </c>
      <c r="F9502" s="228">
        <v>2</v>
      </c>
      <c r="G9502" s="228">
        <v>1</v>
      </c>
      <c r="H9502" s="228">
        <v>2</v>
      </c>
      <c r="I9502" s="228">
        <v>2847</v>
      </c>
      <c r="J9502" s="228">
        <v>0</v>
      </c>
      <c r="K9502" s="228">
        <v>0</v>
      </c>
      <c r="L9502" s="228">
        <v>2897</v>
      </c>
    </row>
    <row r="9503" spans="1:12">
      <c r="A9503" s="228">
        <v>2014</v>
      </c>
      <c r="B9503" s="228" t="s">
        <v>195</v>
      </c>
      <c r="C9503" s="228" t="s">
        <v>67</v>
      </c>
      <c r="D9503" s="228" t="s">
        <v>206</v>
      </c>
      <c r="E9503" s="228">
        <v>0</v>
      </c>
      <c r="F9503" s="228">
        <v>3292</v>
      </c>
      <c r="G9503" s="228">
        <v>50</v>
      </c>
      <c r="H9503" s="228">
        <v>182</v>
      </c>
      <c r="I9503" s="228">
        <v>121696</v>
      </c>
      <c r="J9503" s="228">
        <v>16088.95</v>
      </c>
      <c r="K9503" s="228">
        <v>2776</v>
      </c>
      <c r="L9503" s="228">
        <v>149976.07999999999</v>
      </c>
    </row>
    <row r="9504" spans="1:12">
      <c r="A9504" s="228">
        <v>2014</v>
      </c>
      <c r="B9504" s="228" t="s">
        <v>195</v>
      </c>
      <c r="C9504" s="228" t="s">
        <v>67</v>
      </c>
      <c r="D9504" s="228" t="s">
        <v>206</v>
      </c>
      <c r="E9504" s="228">
        <v>5</v>
      </c>
      <c r="F9504" s="228">
        <v>3360</v>
      </c>
      <c r="G9504" s="228">
        <v>21</v>
      </c>
      <c r="H9504" s="228">
        <v>23</v>
      </c>
      <c r="I9504" s="228">
        <v>30238.45</v>
      </c>
      <c r="J9504" s="228">
        <v>9354.2800000000007</v>
      </c>
      <c r="K9504" s="228">
        <v>590</v>
      </c>
      <c r="L9504" s="228">
        <v>42099.32</v>
      </c>
    </row>
    <row r="9505" spans="1:12">
      <c r="A9505" s="228">
        <v>2014</v>
      </c>
      <c r="B9505" s="228" t="s">
        <v>195</v>
      </c>
      <c r="C9505" s="228" t="s">
        <v>67</v>
      </c>
      <c r="D9505" s="228" t="s">
        <v>206</v>
      </c>
      <c r="E9505" s="228">
        <v>10</v>
      </c>
      <c r="F9505" s="228">
        <v>3075</v>
      </c>
      <c r="G9505" s="228">
        <v>16</v>
      </c>
      <c r="H9505" s="228">
        <v>18</v>
      </c>
      <c r="I9505" s="228">
        <v>14616.95</v>
      </c>
      <c r="J9505" s="228">
        <v>9753.4599999999991</v>
      </c>
      <c r="K9505" s="228">
        <v>30</v>
      </c>
      <c r="L9505" s="228">
        <v>27870.959999999999</v>
      </c>
    </row>
    <row r="9506" spans="1:12">
      <c r="A9506" s="228">
        <v>2014</v>
      </c>
      <c r="B9506" s="228" t="s">
        <v>195</v>
      </c>
      <c r="C9506" s="228" t="s">
        <v>67</v>
      </c>
      <c r="D9506" s="228" t="s">
        <v>206</v>
      </c>
      <c r="E9506" s="228">
        <v>15</v>
      </c>
      <c r="F9506" s="228">
        <v>3003</v>
      </c>
      <c r="G9506" s="228">
        <v>62</v>
      </c>
      <c r="H9506" s="228">
        <v>107</v>
      </c>
      <c r="I9506" s="228">
        <v>104542.8</v>
      </c>
      <c r="J9506" s="228">
        <v>25481.82</v>
      </c>
      <c r="K9506" s="228">
        <v>6583</v>
      </c>
      <c r="L9506" s="228">
        <v>152115.71</v>
      </c>
    </row>
    <row r="9507" spans="1:12">
      <c r="A9507" s="228">
        <v>2014</v>
      </c>
      <c r="B9507" s="228" t="s">
        <v>195</v>
      </c>
      <c r="C9507" s="228" t="s">
        <v>67</v>
      </c>
      <c r="D9507" s="228" t="s">
        <v>206</v>
      </c>
      <c r="E9507" s="228">
        <v>20</v>
      </c>
      <c r="F9507" s="228">
        <v>2866</v>
      </c>
      <c r="G9507" s="228">
        <v>80</v>
      </c>
      <c r="H9507" s="228">
        <v>138</v>
      </c>
      <c r="I9507" s="228">
        <v>139743.95000000001</v>
      </c>
      <c r="J9507" s="228">
        <v>31395.17</v>
      </c>
      <c r="K9507" s="228">
        <v>3187</v>
      </c>
      <c r="L9507" s="228">
        <v>197647.92</v>
      </c>
    </row>
    <row r="9508" spans="1:12">
      <c r="A9508" s="228">
        <v>2014</v>
      </c>
      <c r="B9508" s="228" t="s">
        <v>195</v>
      </c>
      <c r="C9508" s="228" t="s">
        <v>67</v>
      </c>
      <c r="D9508" s="228" t="s">
        <v>206</v>
      </c>
      <c r="E9508" s="228">
        <v>25</v>
      </c>
      <c r="F9508" s="228">
        <v>3609</v>
      </c>
      <c r="G9508" s="228">
        <v>159</v>
      </c>
      <c r="H9508" s="228">
        <v>438</v>
      </c>
      <c r="I9508" s="228">
        <v>376019.75</v>
      </c>
      <c r="J9508" s="228">
        <v>85405.19</v>
      </c>
      <c r="K9508" s="228">
        <v>41824</v>
      </c>
      <c r="L9508" s="228">
        <v>600681.99</v>
      </c>
    </row>
    <row r="9509" spans="1:12">
      <c r="A9509" s="228">
        <v>2014</v>
      </c>
      <c r="B9509" s="228" t="s">
        <v>195</v>
      </c>
      <c r="C9509" s="228" t="s">
        <v>67</v>
      </c>
      <c r="D9509" s="228" t="s">
        <v>206</v>
      </c>
      <c r="E9509" s="228">
        <v>30</v>
      </c>
      <c r="F9509" s="228">
        <v>4641</v>
      </c>
      <c r="G9509" s="228">
        <v>218</v>
      </c>
      <c r="H9509" s="228">
        <v>753</v>
      </c>
      <c r="I9509" s="228">
        <v>654201.59999999998</v>
      </c>
      <c r="J9509" s="228">
        <v>119933.89</v>
      </c>
      <c r="K9509" s="228">
        <v>40582</v>
      </c>
      <c r="L9509" s="228">
        <v>929836.65</v>
      </c>
    </row>
    <row r="9510" spans="1:12">
      <c r="A9510" s="228">
        <v>2014</v>
      </c>
      <c r="B9510" s="228" t="s">
        <v>195</v>
      </c>
      <c r="C9510" s="228" t="s">
        <v>67</v>
      </c>
      <c r="D9510" s="228" t="s">
        <v>206</v>
      </c>
      <c r="E9510" s="228">
        <v>35</v>
      </c>
      <c r="F9510" s="228">
        <v>4063</v>
      </c>
      <c r="G9510" s="228">
        <v>222</v>
      </c>
      <c r="H9510" s="228">
        <v>570</v>
      </c>
      <c r="I9510" s="228">
        <v>513106.3</v>
      </c>
      <c r="J9510" s="228">
        <v>101839.57</v>
      </c>
      <c r="K9510" s="228">
        <v>48202</v>
      </c>
      <c r="L9510" s="228">
        <v>782149.52</v>
      </c>
    </row>
    <row r="9511" spans="1:12">
      <c r="A9511" s="228">
        <v>2014</v>
      </c>
      <c r="B9511" s="228" t="s">
        <v>195</v>
      </c>
      <c r="C9511" s="228" t="s">
        <v>67</v>
      </c>
      <c r="D9511" s="228" t="s">
        <v>206</v>
      </c>
      <c r="E9511" s="228">
        <v>40</v>
      </c>
      <c r="F9511" s="228">
        <v>4051</v>
      </c>
      <c r="G9511" s="228">
        <v>209</v>
      </c>
      <c r="H9511" s="228">
        <v>411</v>
      </c>
      <c r="I9511" s="228">
        <v>364874.55</v>
      </c>
      <c r="J9511" s="228">
        <v>89137.86</v>
      </c>
      <c r="K9511" s="228">
        <v>20863</v>
      </c>
      <c r="L9511" s="228">
        <v>592689.14</v>
      </c>
    </row>
    <row r="9512" spans="1:12">
      <c r="A9512" s="228">
        <v>2014</v>
      </c>
      <c r="B9512" s="228" t="s">
        <v>195</v>
      </c>
      <c r="C9512" s="228" t="s">
        <v>67</v>
      </c>
      <c r="D9512" s="228" t="s">
        <v>206</v>
      </c>
      <c r="E9512" s="228">
        <v>45</v>
      </c>
      <c r="F9512" s="228">
        <v>3752</v>
      </c>
      <c r="G9512" s="228">
        <v>176</v>
      </c>
      <c r="H9512" s="228">
        <v>360</v>
      </c>
      <c r="I9512" s="228">
        <v>337871.05</v>
      </c>
      <c r="J9512" s="228">
        <v>99207.53</v>
      </c>
      <c r="K9512" s="228">
        <v>30535</v>
      </c>
      <c r="L9512" s="228">
        <v>573670.92000000004</v>
      </c>
    </row>
    <row r="9513" spans="1:12">
      <c r="A9513" s="228">
        <v>2014</v>
      </c>
      <c r="B9513" s="228" t="s">
        <v>195</v>
      </c>
      <c r="C9513" s="228" t="s">
        <v>67</v>
      </c>
      <c r="D9513" s="228" t="s">
        <v>206</v>
      </c>
      <c r="E9513" s="228">
        <v>50</v>
      </c>
      <c r="F9513" s="228">
        <v>3894</v>
      </c>
      <c r="G9513" s="228">
        <v>199</v>
      </c>
      <c r="H9513" s="228">
        <v>564</v>
      </c>
      <c r="I9513" s="228">
        <v>549216.44999999995</v>
      </c>
      <c r="J9513" s="228">
        <v>131766.85999999999</v>
      </c>
      <c r="K9513" s="228">
        <v>80577</v>
      </c>
      <c r="L9513" s="228">
        <v>905396.71</v>
      </c>
    </row>
    <row r="9514" spans="1:12">
      <c r="A9514" s="228">
        <v>2014</v>
      </c>
      <c r="B9514" s="228" t="s">
        <v>195</v>
      </c>
      <c r="C9514" s="228" t="s">
        <v>67</v>
      </c>
      <c r="D9514" s="228" t="s">
        <v>206</v>
      </c>
      <c r="E9514" s="228">
        <v>55</v>
      </c>
      <c r="F9514" s="228">
        <v>3385</v>
      </c>
      <c r="G9514" s="228">
        <v>249</v>
      </c>
      <c r="H9514" s="228">
        <v>846</v>
      </c>
      <c r="I9514" s="228">
        <v>719045.25</v>
      </c>
      <c r="J9514" s="228">
        <v>144684.06</v>
      </c>
      <c r="K9514" s="228">
        <v>148788</v>
      </c>
      <c r="L9514" s="228">
        <v>1138982.45</v>
      </c>
    </row>
    <row r="9515" spans="1:12">
      <c r="A9515" s="228">
        <v>2014</v>
      </c>
      <c r="B9515" s="228" t="s">
        <v>195</v>
      </c>
      <c r="C9515" s="228" t="s">
        <v>67</v>
      </c>
      <c r="D9515" s="228" t="s">
        <v>206</v>
      </c>
      <c r="E9515" s="228">
        <v>60</v>
      </c>
      <c r="F9515" s="228">
        <v>2622</v>
      </c>
      <c r="G9515" s="228">
        <v>230</v>
      </c>
      <c r="H9515" s="228">
        <v>629</v>
      </c>
      <c r="I9515" s="228">
        <v>591563.6</v>
      </c>
      <c r="J9515" s="228">
        <v>137010.82</v>
      </c>
      <c r="K9515" s="228">
        <v>165747</v>
      </c>
      <c r="L9515" s="228">
        <v>994760.43</v>
      </c>
    </row>
    <row r="9516" spans="1:12">
      <c r="A9516" s="228">
        <v>2014</v>
      </c>
      <c r="B9516" s="228" t="s">
        <v>195</v>
      </c>
      <c r="C9516" s="228" t="s">
        <v>67</v>
      </c>
      <c r="D9516" s="228" t="s">
        <v>206</v>
      </c>
      <c r="E9516" s="228">
        <v>65</v>
      </c>
      <c r="F9516" s="228">
        <v>1642</v>
      </c>
      <c r="G9516" s="228">
        <v>180</v>
      </c>
      <c r="H9516" s="228">
        <v>571</v>
      </c>
      <c r="I9516" s="228">
        <v>520428.35</v>
      </c>
      <c r="J9516" s="228">
        <v>108132.19</v>
      </c>
      <c r="K9516" s="228">
        <v>188149</v>
      </c>
      <c r="L9516" s="228">
        <v>881120.89</v>
      </c>
    </row>
    <row r="9517" spans="1:12">
      <c r="A9517" s="228">
        <v>2014</v>
      </c>
      <c r="B9517" s="228" t="s">
        <v>195</v>
      </c>
      <c r="C9517" s="228" t="s">
        <v>67</v>
      </c>
      <c r="D9517" s="228" t="s">
        <v>206</v>
      </c>
      <c r="E9517" s="228">
        <v>70</v>
      </c>
      <c r="F9517" s="228">
        <v>849</v>
      </c>
      <c r="G9517" s="228">
        <v>136</v>
      </c>
      <c r="H9517" s="228">
        <v>419</v>
      </c>
      <c r="I9517" s="228">
        <v>339525.5</v>
      </c>
      <c r="J9517" s="228">
        <v>86600.34</v>
      </c>
      <c r="K9517" s="228">
        <v>121097</v>
      </c>
      <c r="L9517" s="228">
        <v>597779.81999999995</v>
      </c>
    </row>
    <row r="9518" spans="1:12">
      <c r="A9518" s="228">
        <v>2014</v>
      </c>
      <c r="B9518" s="228" t="s">
        <v>195</v>
      </c>
      <c r="C9518" s="228" t="s">
        <v>67</v>
      </c>
      <c r="D9518" s="228" t="s">
        <v>206</v>
      </c>
      <c r="E9518" s="228">
        <v>75</v>
      </c>
      <c r="F9518" s="228">
        <v>404</v>
      </c>
      <c r="G9518" s="228">
        <v>55</v>
      </c>
      <c r="H9518" s="228">
        <v>305</v>
      </c>
      <c r="I9518" s="228">
        <v>222137</v>
      </c>
      <c r="J9518" s="228">
        <v>37474.47</v>
      </c>
      <c r="K9518" s="228">
        <v>82805</v>
      </c>
      <c r="L9518" s="228">
        <v>363315.15</v>
      </c>
    </row>
    <row r="9519" spans="1:12">
      <c r="A9519" s="228">
        <v>2014</v>
      </c>
      <c r="B9519" s="228" t="s">
        <v>195</v>
      </c>
      <c r="C9519" s="228" t="s">
        <v>67</v>
      </c>
      <c r="D9519" s="228" t="s">
        <v>206</v>
      </c>
      <c r="E9519" s="228">
        <v>80</v>
      </c>
      <c r="F9519" s="228">
        <v>202</v>
      </c>
      <c r="G9519" s="228">
        <v>26</v>
      </c>
      <c r="H9519" s="228">
        <v>270</v>
      </c>
      <c r="I9519" s="228">
        <v>181464.7</v>
      </c>
      <c r="J9519" s="228">
        <v>21752.81</v>
      </c>
      <c r="K9519" s="228">
        <v>23187</v>
      </c>
      <c r="L9519" s="228">
        <v>238847.39</v>
      </c>
    </row>
    <row r="9520" spans="1:12">
      <c r="A9520" s="228">
        <v>2014</v>
      </c>
      <c r="B9520" s="228" t="s">
        <v>195</v>
      </c>
      <c r="C9520" s="228" t="s">
        <v>67</v>
      </c>
      <c r="D9520" s="228" t="s">
        <v>206</v>
      </c>
      <c r="E9520" s="228">
        <v>85</v>
      </c>
      <c r="F9520" s="228">
        <v>116</v>
      </c>
      <c r="G9520" s="228">
        <v>14</v>
      </c>
      <c r="H9520" s="228">
        <v>48</v>
      </c>
      <c r="I9520" s="228">
        <v>43852</v>
      </c>
      <c r="J9520" s="228">
        <v>6623.55</v>
      </c>
      <c r="K9520" s="228">
        <v>18716</v>
      </c>
      <c r="L9520" s="228">
        <v>69604.649999999994</v>
      </c>
    </row>
    <row r="9521" spans="1:12">
      <c r="A9521" s="228">
        <v>2014</v>
      </c>
      <c r="B9521" s="228" t="s">
        <v>195</v>
      </c>
      <c r="C9521" s="228" t="s">
        <v>67</v>
      </c>
      <c r="D9521" s="228" t="s">
        <v>206</v>
      </c>
      <c r="E9521" s="228">
        <v>90</v>
      </c>
      <c r="F9521" s="228">
        <v>32</v>
      </c>
      <c r="G9521" s="228">
        <v>6</v>
      </c>
      <c r="H9521" s="228">
        <v>53</v>
      </c>
      <c r="I9521" s="228">
        <v>41377</v>
      </c>
      <c r="J9521" s="228">
        <v>957.8</v>
      </c>
      <c r="K9521" s="228">
        <v>0</v>
      </c>
      <c r="L9521" s="228">
        <v>42918.8</v>
      </c>
    </row>
    <row r="9522" spans="1:12">
      <c r="A9522" s="228">
        <v>2014</v>
      </c>
      <c r="B9522" s="228" t="s">
        <v>195</v>
      </c>
      <c r="C9522" s="228" t="s">
        <v>67</v>
      </c>
      <c r="D9522" s="228" t="s">
        <v>206</v>
      </c>
      <c r="E9522" s="228">
        <v>95</v>
      </c>
      <c r="F9522" s="228">
        <v>5</v>
      </c>
      <c r="G9522" s="228">
        <v>0</v>
      </c>
      <c r="H9522" s="228">
        <v>0</v>
      </c>
      <c r="I9522" s="228">
        <v>0</v>
      </c>
      <c r="J9522" s="228">
        <v>0</v>
      </c>
      <c r="K9522" s="228">
        <v>0</v>
      </c>
      <c r="L9522" s="228">
        <v>0</v>
      </c>
    </row>
    <row r="9523" spans="1:12">
      <c r="A9523" s="228">
        <v>2015</v>
      </c>
      <c r="B9523" s="228" t="s">
        <v>192</v>
      </c>
      <c r="C9523" s="228" t="s">
        <v>61</v>
      </c>
      <c r="D9523" s="228" t="s">
        <v>205</v>
      </c>
      <c r="E9523" s="228">
        <v>0</v>
      </c>
      <c r="F9523" s="228">
        <v>110103</v>
      </c>
      <c r="G9523" s="228">
        <v>5088</v>
      </c>
      <c r="H9523" s="228">
        <v>14546</v>
      </c>
      <c r="I9523" s="228">
        <v>8731265.7400000002</v>
      </c>
      <c r="J9523" s="228">
        <v>1437099.49</v>
      </c>
      <c r="K9523" s="228">
        <v>402719.75</v>
      </c>
      <c r="L9523" s="228">
        <v>11796295.74</v>
      </c>
    </row>
    <row r="9524" spans="1:12">
      <c r="A9524" s="228">
        <v>2015</v>
      </c>
      <c r="B9524" s="228" t="s">
        <v>192</v>
      </c>
      <c r="C9524" s="228" t="s">
        <v>61</v>
      </c>
      <c r="D9524" s="228" t="s">
        <v>205</v>
      </c>
      <c r="E9524" s="228">
        <v>5</v>
      </c>
      <c r="F9524" s="228">
        <v>120854</v>
      </c>
      <c r="G9524" s="228">
        <v>2384</v>
      </c>
      <c r="H9524" s="228">
        <v>3564</v>
      </c>
      <c r="I9524" s="228">
        <v>2440772.2200000002</v>
      </c>
      <c r="J9524" s="228">
        <v>666379.11</v>
      </c>
      <c r="K9524" s="228">
        <v>253285.5</v>
      </c>
      <c r="L9524" s="228">
        <v>4057984.52</v>
      </c>
    </row>
    <row r="9525" spans="1:12">
      <c r="A9525" s="228">
        <v>2015</v>
      </c>
      <c r="B9525" s="228" t="s">
        <v>192</v>
      </c>
      <c r="C9525" s="228" t="s">
        <v>61</v>
      </c>
      <c r="D9525" s="228" t="s">
        <v>205</v>
      </c>
      <c r="E9525" s="228">
        <v>10</v>
      </c>
      <c r="F9525" s="228">
        <v>111800</v>
      </c>
      <c r="G9525" s="228">
        <v>1733</v>
      </c>
      <c r="H9525" s="228">
        <v>3264</v>
      </c>
      <c r="I9525" s="228">
        <v>2066499.95</v>
      </c>
      <c r="J9525" s="228">
        <v>558541.31999999995</v>
      </c>
      <c r="K9525" s="228">
        <v>545489.5</v>
      </c>
      <c r="L9525" s="228">
        <v>3603453.9</v>
      </c>
    </row>
    <row r="9526" spans="1:12">
      <c r="A9526" s="228">
        <v>2015</v>
      </c>
      <c r="B9526" s="228" t="s">
        <v>192</v>
      </c>
      <c r="C9526" s="228" t="s">
        <v>61</v>
      </c>
      <c r="D9526" s="228" t="s">
        <v>205</v>
      </c>
      <c r="E9526" s="228">
        <v>15</v>
      </c>
      <c r="F9526" s="228">
        <v>109651</v>
      </c>
      <c r="G9526" s="228">
        <v>2866</v>
      </c>
      <c r="H9526" s="228">
        <v>6342</v>
      </c>
      <c r="I9526" s="228">
        <v>5400115.8499999996</v>
      </c>
      <c r="J9526" s="228">
        <v>1075974.23</v>
      </c>
      <c r="K9526" s="228">
        <v>989611.4</v>
      </c>
      <c r="L9526" s="228">
        <v>8650694.2100000009</v>
      </c>
    </row>
    <row r="9527" spans="1:12">
      <c r="A9527" s="228">
        <v>2015</v>
      </c>
      <c r="B9527" s="228" t="s">
        <v>192</v>
      </c>
      <c r="C9527" s="228" t="s">
        <v>61</v>
      </c>
      <c r="D9527" s="228" t="s">
        <v>205</v>
      </c>
      <c r="E9527" s="228">
        <v>20</v>
      </c>
      <c r="F9527" s="228">
        <v>89824</v>
      </c>
      <c r="G9527" s="228">
        <v>2753</v>
      </c>
      <c r="H9527" s="228">
        <v>6745</v>
      </c>
      <c r="I9527" s="228">
        <v>5953212.1200000001</v>
      </c>
      <c r="J9527" s="228">
        <v>1110838.4099999999</v>
      </c>
      <c r="K9527" s="228">
        <v>1074691</v>
      </c>
      <c r="L9527" s="228">
        <v>9451379.8900000006</v>
      </c>
    </row>
    <row r="9528" spans="1:12">
      <c r="A9528" s="228">
        <v>2015</v>
      </c>
      <c r="B9528" s="228" t="s">
        <v>192</v>
      </c>
      <c r="C9528" s="228" t="s">
        <v>61</v>
      </c>
      <c r="D9528" s="228" t="s">
        <v>205</v>
      </c>
      <c r="E9528" s="228">
        <v>25</v>
      </c>
      <c r="F9528" s="228">
        <v>78693</v>
      </c>
      <c r="G9528" s="228">
        <v>2257</v>
      </c>
      <c r="H9528" s="228">
        <v>5440</v>
      </c>
      <c r="I9528" s="228">
        <v>4130998.29</v>
      </c>
      <c r="J9528" s="228">
        <v>892574.18</v>
      </c>
      <c r="K9528" s="228">
        <v>624225.6</v>
      </c>
      <c r="L9528" s="228">
        <v>6980902.96</v>
      </c>
    </row>
    <row r="9529" spans="1:12">
      <c r="A9529" s="228">
        <v>2015</v>
      </c>
      <c r="B9529" s="228" t="s">
        <v>192</v>
      </c>
      <c r="C9529" s="228" t="s">
        <v>61</v>
      </c>
      <c r="D9529" s="228" t="s">
        <v>205</v>
      </c>
      <c r="E9529" s="228">
        <v>30</v>
      </c>
      <c r="F9529" s="228">
        <v>120969</v>
      </c>
      <c r="G9529" s="228">
        <v>3162</v>
      </c>
      <c r="H9529" s="228">
        <v>7706</v>
      </c>
      <c r="I9529" s="228">
        <v>5780375.4400000004</v>
      </c>
      <c r="J9529" s="228">
        <v>1369397.66</v>
      </c>
      <c r="K9529" s="228">
        <v>1042948.25</v>
      </c>
      <c r="L9529" s="228">
        <v>10210125.18</v>
      </c>
    </row>
    <row r="9530" spans="1:12">
      <c r="A9530" s="228">
        <v>2015</v>
      </c>
      <c r="B9530" s="228" t="s">
        <v>192</v>
      </c>
      <c r="C9530" s="228" t="s">
        <v>61</v>
      </c>
      <c r="D9530" s="228" t="s">
        <v>205</v>
      </c>
      <c r="E9530" s="228">
        <v>35</v>
      </c>
      <c r="F9530" s="228">
        <v>124951</v>
      </c>
      <c r="G9530" s="228">
        <v>3616</v>
      </c>
      <c r="H9530" s="228">
        <v>8323</v>
      </c>
      <c r="I9530" s="228">
        <v>6582152.0899999999</v>
      </c>
      <c r="J9530" s="228">
        <v>1648422.39</v>
      </c>
      <c r="K9530" s="228">
        <v>1265331.6000000001</v>
      </c>
      <c r="L9530" s="228">
        <v>11702775.35</v>
      </c>
    </row>
    <row r="9531" spans="1:12">
      <c r="A9531" s="228">
        <v>2015</v>
      </c>
      <c r="B9531" s="228" t="s">
        <v>192</v>
      </c>
      <c r="C9531" s="228" t="s">
        <v>61</v>
      </c>
      <c r="D9531" s="228" t="s">
        <v>205</v>
      </c>
      <c r="E9531" s="228">
        <v>40</v>
      </c>
      <c r="F9531" s="228">
        <v>132679</v>
      </c>
      <c r="G9531" s="228">
        <v>5004</v>
      </c>
      <c r="H9531" s="228">
        <v>11891</v>
      </c>
      <c r="I9531" s="228">
        <v>9806708.5199999996</v>
      </c>
      <c r="J9531" s="228">
        <v>2316282.02</v>
      </c>
      <c r="K9531" s="228">
        <v>2081270.55</v>
      </c>
      <c r="L9531" s="228">
        <v>17106491</v>
      </c>
    </row>
    <row r="9532" spans="1:12">
      <c r="A9532" s="228">
        <v>2015</v>
      </c>
      <c r="B9532" s="228" t="s">
        <v>192</v>
      </c>
      <c r="C9532" s="228" t="s">
        <v>61</v>
      </c>
      <c r="D9532" s="228" t="s">
        <v>205</v>
      </c>
      <c r="E9532" s="228">
        <v>45</v>
      </c>
      <c r="F9532" s="228">
        <v>122051</v>
      </c>
      <c r="G9532" s="228">
        <v>5782</v>
      </c>
      <c r="H9532" s="228">
        <v>12605</v>
      </c>
      <c r="I9532" s="228">
        <v>10668618.210000001</v>
      </c>
      <c r="J9532" s="228">
        <v>2755954.68</v>
      </c>
      <c r="K9532" s="228">
        <v>2537960.7999999998</v>
      </c>
      <c r="L9532" s="228">
        <v>18819320.219999999</v>
      </c>
    </row>
    <row r="9533" spans="1:12">
      <c r="A9533" s="228">
        <v>2015</v>
      </c>
      <c r="B9533" s="228" t="s">
        <v>192</v>
      </c>
      <c r="C9533" s="228" t="s">
        <v>61</v>
      </c>
      <c r="D9533" s="228" t="s">
        <v>205</v>
      </c>
      <c r="E9533" s="228">
        <v>50</v>
      </c>
      <c r="F9533" s="228">
        <v>128960</v>
      </c>
      <c r="G9533" s="228">
        <v>8493</v>
      </c>
      <c r="H9533" s="228">
        <v>19399</v>
      </c>
      <c r="I9533" s="228">
        <v>16906022.210000001</v>
      </c>
      <c r="J9533" s="228">
        <v>4090104.33</v>
      </c>
      <c r="K9533" s="228">
        <v>4272780.08</v>
      </c>
      <c r="L9533" s="228">
        <v>29508129.210000001</v>
      </c>
    </row>
    <row r="9534" spans="1:12">
      <c r="A9534" s="228">
        <v>2015</v>
      </c>
      <c r="B9534" s="228" t="s">
        <v>192</v>
      </c>
      <c r="C9534" s="228" t="s">
        <v>61</v>
      </c>
      <c r="D9534" s="228" t="s">
        <v>205</v>
      </c>
      <c r="E9534" s="228">
        <v>55</v>
      </c>
      <c r="F9534" s="228">
        <v>123874</v>
      </c>
      <c r="G9534" s="228">
        <v>11411</v>
      </c>
      <c r="H9534" s="228">
        <v>24468</v>
      </c>
      <c r="I9534" s="228">
        <v>22831089.890000001</v>
      </c>
      <c r="J9534" s="228">
        <v>5598427.1500000004</v>
      </c>
      <c r="K9534" s="228">
        <v>6354296.9000000004</v>
      </c>
      <c r="L9534" s="228">
        <v>39743068.649999999</v>
      </c>
    </row>
    <row r="9535" spans="1:12">
      <c r="A9535" s="228">
        <v>2015</v>
      </c>
      <c r="B9535" s="228" t="s">
        <v>192</v>
      </c>
      <c r="C9535" s="228" t="s">
        <v>61</v>
      </c>
      <c r="D9535" s="228" t="s">
        <v>205</v>
      </c>
      <c r="E9535" s="228">
        <v>60</v>
      </c>
      <c r="F9535" s="228">
        <v>114742</v>
      </c>
      <c r="G9535" s="228">
        <v>14325</v>
      </c>
      <c r="H9535" s="228">
        <v>33998</v>
      </c>
      <c r="I9535" s="228">
        <v>32066689.91</v>
      </c>
      <c r="J9535" s="228">
        <v>7348544.1200000001</v>
      </c>
      <c r="K9535" s="228">
        <v>9498553.6199999992</v>
      </c>
      <c r="L9535" s="228">
        <v>56263468.280000001</v>
      </c>
    </row>
    <row r="9536" spans="1:12">
      <c r="A9536" s="228">
        <v>2015</v>
      </c>
      <c r="B9536" s="228" t="s">
        <v>192</v>
      </c>
      <c r="C9536" s="228" t="s">
        <v>61</v>
      </c>
      <c r="D9536" s="228" t="s">
        <v>205</v>
      </c>
      <c r="E9536" s="228">
        <v>65</v>
      </c>
      <c r="F9536" s="228">
        <v>103485</v>
      </c>
      <c r="G9536" s="228">
        <v>18892</v>
      </c>
      <c r="H9536" s="228">
        <v>46308</v>
      </c>
      <c r="I9536" s="228">
        <v>42984801.899999999</v>
      </c>
      <c r="J9536" s="228">
        <v>9594600.1899999995</v>
      </c>
      <c r="K9536" s="228">
        <v>11934306.550000001</v>
      </c>
      <c r="L9536" s="228">
        <v>71315470.409999996</v>
      </c>
    </row>
    <row r="9537" spans="1:12">
      <c r="A9537" s="228">
        <v>2015</v>
      </c>
      <c r="B9537" s="228" t="s">
        <v>192</v>
      </c>
      <c r="C9537" s="228" t="s">
        <v>61</v>
      </c>
      <c r="D9537" s="228" t="s">
        <v>205</v>
      </c>
      <c r="E9537" s="228">
        <v>70</v>
      </c>
      <c r="F9537" s="228">
        <v>73679</v>
      </c>
      <c r="G9537" s="228">
        <v>18452</v>
      </c>
      <c r="H9537" s="228">
        <v>48036</v>
      </c>
      <c r="I9537" s="228">
        <v>42339830.229999997</v>
      </c>
      <c r="J9537" s="228">
        <v>9040352.6300000008</v>
      </c>
      <c r="K9537" s="228">
        <v>11948810.050000001</v>
      </c>
      <c r="L9537" s="228">
        <v>68877303.010000005</v>
      </c>
    </row>
    <row r="9538" spans="1:12">
      <c r="A9538" s="228">
        <v>2015</v>
      </c>
      <c r="B9538" s="228" t="s">
        <v>192</v>
      </c>
      <c r="C9538" s="228" t="s">
        <v>61</v>
      </c>
      <c r="D9538" s="228" t="s">
        <v>205</v>
      </c>
      <c r="E9538" s="228">
        <v>75</v>
      </c>
      <c r="F9538" s="228">
        <v>49966</v>
      </c>
      <c r="G9538" s="228">
        <v>16113</v>
      </c>
      <c r="H9538" s="228">
        <v>46200</v>
      </c>
      <c r="I9538" s="228">
        <v>36896001.539999999</v>
      </c>
      <c r="J9538" s="228">
        <v>7467921.6299999999</v>
      </c>
      <c r="K9538" s="228">
        <v>10494298.1</v>
      </c>
      <c r="L9538" s="228">
        <v>58650975.990000002</v>
      </c>
    </row>
    <row r="9539" spans="1:12">
      <c r="A9539" s="228">
        <v>2015</v>
      </c>
      <c r="B9539" s="228" t="s">
        <v>192</v>
      </c>
      <c r="C9539" s="228" t="s">
        <v>61</v>
      </c>
      <c r="D9539" s="228" t="s">
        <v>205</v>
      </c>
      <c r="E9539" s="228">
        <v>80</v>
      </c>
      <c r="F9539" s="228">
        <v>32038</v>
      </c>
      <c r="G9539" s="228">
        <v>12167</v>
      </c>
      <c r="H9539" s="228">
        <v>44401</v>
      </c>
      <c r="I9539" s="228">
        <v>30522354.77</v>
      </c>
      <c r="J9539" s="228">
        <v>5717943.3899999997</v>
      </c>
      <c r="K9539" s="228">
        <v>6751140.7699999996</v>
      </c>
      <c r="L9539" s="228">
        <v>45271381.18</v>
      </c>
    </row>
    <row r="9540" spans="1:12">
      <c r="A9540" s="228">
        <v>2015</v>
      </c>
      <c r="B9540" s="228" t="s">
        <v>192</v>
      </c>
      <c r="C9540" s="228" t="s">
        <v>61</v>
      </c>
      <c r="D9540" s="228" t="s">
        <v>205</v>
      </c>
      <c r="E9540" s="228">
        <v>85</v>
      </c>
      <c r="F9540" s="228">
        <v>18527</v>
      </c>
      <c r="G9540" s="228">
        <v>7515</v>
      </c>
      <c r="H9540" s="228">
        <v>34303</v>
      </c>
      <c r="I9540" s="228">
        <v>21615174.649999999</v>
      </c>
      <c r="J9540" s="228">
        <v>3261586.62</v>
      </c>
      <c r="K9540" s="228">
        <v>3568133.35</v>
      </c>
      <c r="L9540" s="228">
        <v>29717002.800000001</v>
      </c>
    </row>
    <row r="9541" spans="1:12">
      <c r="A9541" s="228">
        <v>2015</v>
      </c>
      <c r="B9541" s="228" t="s">
        <v>192</v>
      </c>
      <c r="C9541" s="228" t="s">
        <v>61</v>
      </c>
      <c r="D9541" s="228" t="s">
        <v>205</v>
      </c>
      <c r="E9541" s="228">
        <v>90</v>
      </c>
      <c r="F9541" s="228">
        <v>4269</v>
      </c>
      <c r="G9541" s="228">
        <v>1489</v>
      </c>
      <c r="H9541" s="228">
        <v>8794</v>
      </c>
      <c r="I9541" s="228">
        <v>4930254.21</v>
      </c>
      <c r="J9541" s="228">
        <v>618927.16</v>
      </c>
      <c r="K9541" s="228">
        <v>538623.42000000004</v>
      </c>
      <c r="L9541" s="228">
        <v>6265419.0199999996</v>
      </c>
    </row>
    <row r="9542" spans="1:12">
      <c r="A9542" s="228">
        <v>2015</v>
      </c>
      <c r="B9542" s="228" t="s">
        <v>192</v>
      </c>
      <c r="C9542" s="228" t="s">
        <v>61</v>
      </c>
      <c r="D9542" s="228" t="s">
        <v>205</v>
      </c>
      <c r="E9542" s="228">
        <v>95</v>
      </c>
      <c r="F9542" s="228">
        <v>764</v>
      </c>
      <c r="G9542" s="228">
        <v>199</v>
      </c>
      <c r="H9542" s="228">
        <v>1965</v>
      </c>
      <c r="I9542" s="228">
        <v>978828.05</v>
      </c>
      <c r="J9542" s="228">
        <v>97032.41</v>
      </c>
      <c r="K9542" s="228">
        <v>57441</v>
      </c>
      <c r="L9542" s="228">
        <v>1170327.08</v>
      </c>
    </row>
    <row r="9543" spans="1:12">
      <c r="A9543" s="228">
        <v>2015</v>
      </c>
      <c r="B9543" s="228" t="s">
        <v>192</v>
      </c>
      <c r="C9543" s="228" t="s">
        <v>61</v>
      </c>
      <c r="D9543" s="228" t="s">
        <v>206</v>
      </c>
      <c r="E9543" s="228">
        <v>0</v>
      </c>
      <c r="F9543" s="228">
        <v>102691</v>
      </c>
      <c r="G9543" s="228">
        <v>3398</v>
      </c>
      <c r="H9543" s="228">
        <v>11198</v>
      </c>
      <c r="I9543" s="228">
        <v>6146090.5199999996</v>
      </c>
      <c r="J9543" s="228">
        <v>947191.83</v>
      </c>
      <c r="K9543" s="228">
        <v>295195.3</v>
      </c>
      <c r="L9543" s="228">
        <v>8132983.3799999999</v>
      </c>
    </row>
    <row r="9544" spans="1:12">
      <c r="A9544" s="228">
        <v>2015</v>
      </c>
      <c r="B9544" s="228" t="s">
        <v>192</v>
      </c>
      <c r="C9544" s="228" t="s">
        <v>61</v>
      </c>
      <c r="D9544" s="228" t="s">
        <v>206</v>
      </c>
      <c r="E9544" s="228">
        <v>5</v>
      </c>
      <c r="F9544" s="228">
        <v>114205</v>
      </c>
      <c r="G9544" s="228">
        <v>1810</v>
      </c>
      <c r="H9544" s="228">
        <v>2764</v>
      </c>
      <c r="I9544" s="228">
        <v>1873544.8</v>
      </c>
      <c r="J9544" s="228">
        <v>503066.42</v>
      </c>
      <c r="K9544" s="228">
        <v>233365</v>
      </c>
      <c r="L9544" s="228">
        <v>3124871.62</v>
      </c>
    </row>
    <row r="9545" spans="1:12">
      <c r="A9545" s="228">
        <v>2015</v>
      </c>
      <c r="B9545" s="228" t="s">
        <v>192</v>
      </c>
      <c r="C9545" s="228" t="s">
        <v>61</v>
      </c>
      <c r="D9545" s="228" t="s">
        <v>206</v>
      </c>
      <c r="E9545" s="228">
        <v>10</v>
      </c>
      <c r="F9545" s="228">
        <v>104830</v>
      </c>
      <c r="G9545" s="228">
        <v>1403</v>
      </c>
      <c r="H9545" s="228">
        <v>3431</v>
      </c>
      <c r="I9545" s="228">
        <v>2262649.88</v>
      </c>
      <c r="J9545" s="228">
        <v>502427.81</v>
      </c>
      <c r="K9545" s="228">
        <v>789711.95</v>
      </c>
      <c r="L9545" s="228">
        <v>4048759.5</v>
      </c>
    </row>
    <row r="9546" spans="1:12">
      <c r="A9546" s="228">
        <v>2015</v>
      </c>
      <c r="B9546" s="228" t="s">
        <v>192</v>
      </c>
      <c r="C9546" s="228" t="s">
        <v>61</v>
      </c>
      <c r="D9546" s="228" t="s">
        <v>206</v>
      </c>
      <c r="E9546" s="228">
        <v>15</v>
      </c>
      <c r="F9546" s="228">
        <v>103950</v>
      </c>
      <c r="G9546" s="228">
        <v>3607</v>
      </c>
      <c r="H9546" s="228">
        <v>10058</v>
      </c>
      <c r="I9546" s="228">
        <v>7513072.96</v>
      </c>
      <c r="J9546" s="228">
        <v>1243700.54</v>
      </c>
      <c r="K9546" s="228">
        <v>1173205.8999999999</v>
      </c>
      <c r="L9546" s="228">
        <v>11427695.119999999</v>
      </c>
    </row>
    <row r="9547" spans="1:12">
      <c r="A9547" s="228">
        <v>2015</v>
      </c>
      <c r="B9547" s="228" t="s">
        <v>192</v>
      </c>
      <c r="C9547" s="228" t="s">
        <v>61</v>
      </c>
      <c r="D9547" s="228" t="s">
        <v>206</v>
      </c>
      <c r="E9547" s="228">
        <v>20</v>
      </c>
      <c r="F9547" s="228">
        <v>91683</v>
      </c>
      <c r="G9547" s="228">
        <v>4426</v>
      </c>
      <c r="H9547" s="228">
        <v>11598</v>
      </c>
      <c r="I9547" s="228">
        <v>9057833.6400000006</v>
      </c>
      <c r="J9547" s="228">
        <v>1566920.35</v>
      </c>
      <c r="K9547" s="228">
        <v>997712</v>
      </c>
      <c r="L9547" s="228">
        <v>13497468.859999999</v>
      </c>
    </row>
    <row r="9548" spans="1:12">
      <c r="A9548" s="228">
        <v>2015</v>
      </c>
      <c r="B9548" s="228" t="s">
        <v>192</v>
      </c>
      <c r="C9548" s="228" t="s">
        <v>61</v>
      </c>
      <c r="D9548" s="228" t="s">
        <v>206</v>
      </c>
      <c r="E9548" s="228">
        <v>25</v>
      </c>
      <c r="F9548" s="228">
        <v>95020</v>
      </c>
      <c r="G9548" s="228">
        <v>5367</v>
      </c>
      <c r="H9548" s="228">
        <v>17665</v>
      </c>
      <c r="I9548" s="228">
        <v>14002620.380000001</v>
      </c>
      <c r="J9548" s="228">
        <v>3033650.6</v>
      </c>
      <c r="K9548" s="228">
        <v>884270</v>
      </c>
      <c r="L9548" s="228">
        <v>20808985.879999999</v>
      </c>
    </row>
    <row r="9549" spans="1:12">
      <c r="A9549" s="228">
        <v>2015</v>
      </c>
      <c r="B9549" s="228" t="s">
        <v>192</v>
      </c>
      <c r="C9549" s="228" t="s">
        <v>61</v>
      </c>
      <c r="D9549" s="228" t="s">
        <v>206</v>
      </c>
      <c r="E9549" s="228">
        <v>30</v>
      </c>
      <c r="F9549" s="228">
        <v>138841</v>
      </c>
      <c r="G9549" s="228">
        <v>10000</v>
      </c>
      <c r="H9549" s="228">
        <v>33281</v>
      </c>
      <c r="I9549" s="228">
        <v>27689524.75</v>
      </c>
      <c r="J9549" s="228">
        <v>6232667.9199999999</v>
      </c>
      <c r="K9549" s="228">
        <v>1251757.3999999999</v>
      </c>
      <c r="L9549" s="228">
        <v>40632271.170000002</v>
      </c>
    </row>
    <row r="9550" spans="1:12">
      <c r="A9550" s="228">
        <v>2015</v>
      </c>
      <c r="B9550" s="228" t="s">
        <v>192</v>
      </c>
      <c r="C9550" s="228" t="s">
        <v>61</v>
      </c>
      <c r="D9550" s="228" t="s">
        <v>206</v>
      </c>
      <c r="E9550" s="228">
        <v>35</v>
      </c>
      <c r="F9550" s="228">
        <v>136188</v>
      </c>
      <c r="G9550" s="228">
        <v>9752</v>
      </c>
      <c r="H9550" s="228">
        <v>28252</v>
      </c>
      <c r="I9550" s="228">
        <v>23888106.77</v>
      </c>
      <c r="J9550" s="228">
        <v>5047716.2</v>
      </c>
      <c r="K9550" s="228">
        <v>1625065.85</v>
      </c>
      <c r="L9550" s="228">
        <v>35962389.350000001</v>
      </c>
    </row>
    <row r="9551" spans="1:12">
      <c r="A9551" s="228">
        <v>2015</v>
      </c>
      <c r="B9551" s="228" t="s">
        <v>192</v>
      </c>
      <c r="C9551" s="228" t="s">
        <v>61</v>
      </c>
      <c r="D9551" s="228" t="s">
        <v>206</v>
      </c>
      <c r="E9551" s="228">
        <v>40</v>
      </c>
      <c r="F9551" s="228">
        <v>142963</v>
      </c>
      <c r="G9551" s="228">
        <v>8789</v>
      </c>
      <c r="H9551" s="228">
        <v>20512</v>
      </c>
      <c r="I9551" s="228">
        <v>17651990.390000001</v>
      </c>
      <c r="J9551" s="228">
        <v>4000550.55</v>
      </c>
      <c r="K9551" s="228">
        <v>2348318.6</v>
      </c>
      <c r="L9551" s="228">
        <v>28999660.82</v>
      </c>
    </row>
    <row r="9552" spans="1:12">
      <c r="A9552" s="228">
        <v>2015</v>
      </c>
      <c r="B9552" s="228" t="s">
        <v>192</v>
      </c>
      <c r="C9552" s="228" t="s">
        <v>61</v>
      </c>
      <c r="D9552" s="228" t="s">
        <v>206</v>
      </c>
      <c r="E9552" s="228">
        <v>45</v>
      </c>
      <c r="F9552" s="228">
        <v>132080</v>
      </c>
      <c r="G9552" s="228">
        <v>7883</v>
      </c>
      <c r="H9552" s="228">
        <v>17817</v>
      </c>
      <c r="I9552" s="228">
        <v>15503656.189999999</v>
      </c>
      <c r="J9552" s="228">
        <v>3727883.38</v>
      </c>
      <c r="K9552" s="228">
        <v>2432169.7999999998</v>
      </c>
      <c r="L9552" s="228">
        <v>25905376.640000001</v>
      </c>
    </row>
    <row r="9553" spans="1:12">
      <c r="A9553" s="228">
        <v>2015</v>
      </c>
      <c r="B9553" s="228" t="s">
        <v>192</v>
      </c>
      <c r="C9553" s="228" t="s">
        <v>61</v>
      </c>
      <c r="D9553" s="228" t="s">
        <v>206</v>
      </c>
      <c r="E9553" s="228">
        <v>50</v>
      </c>
      <c r="F9553" s="228">
        <v>138687</v>
      </c>
      <c r="G9553" s="228">
        <v>10684</v>
      </c>
      <c r="H9553" s="228">
        <v>24783</v>
      </c>
      <c r="I9553" s="228">
        <v>21257821.620000001</v>
      </c>
      <c r="J9553" s="228">
        <v>4786072.66</v>
      </c>
      <c r="K9553" s="228">
        <v>3581090.83</v>
      </c>
      <c r="L9553" s="228">
        <v>34572393.960000001</v>
      </c>
    </row>
    <row r="9554" spans="1:12">
      <c r="A9554" s="228">
        <v>2015</v>
      </c>
      <c r="B9554" s="228" t="s">
        <v>192</v>
      </c>
      <c r="C9554" s="228" t="s">
        <v>61</v>
      </c>
      <c r="D9554" s="228" t="s">
        <v>206</v>
      </c>
      <c r="E9554" s="228">
        <v>55</v>
      </c>
      <c r="F9554" s="228">
        <v>134424</v>
      </c>
      <c r="G9554" s="228">
        <v>12625</v>
      </c>
      <c r="H9554" s="228">
        <v>28855</v>
      </c>
      <c r="I9554" s="228">
        <v>24377090.77</v>
      </c>
      <c r="J9554" s="228">
        <v>5651122.5199999996</v>
      </c>
      <c r="K9554" s="228">
        <v>5754626.2999999998</v>
      </c>
      <c r="L9554" s="228">
        <v>41189740.130000003</v>
      </c>
    </row>
    <row r="9555" spans="1:12">
      <c r="A9555" s="228">
        <v>2015</v>
      </c>
      <c r="B9555" s="228" t="s">
        <v>192</v>
      </c>
      <c r="C9555" s="228" t="s">
        <v>61</v>
      </c>
      <c r="D9555" s="228" t="s">
        <v>206</v>
      </c>
      <c r="E9555" s="228">
        <v>60</v>
      </c>
      <c r="F9555" s="228">
        <v>123889</v>
      </c>
      <c r="G9555" s="228">
        <v>15140</v>
      </c>
      <c r="H9555" s="228">
        <v>35885</v>
      </c>
      <c r="I9555" s="228">
        <v>30740613.93</v>
      </c>
      <c r="J9555" s="228">
        <v>6864693.9400000004</v>
      </c>
      <c r="K9555" s="228">
        <v>8088664.1500000004</v>
      </c>
      <c r="L9555" s="228">
        <v>51431578.710000001</v>
      </c>
    </row>
    <row r="9556" spans="1:12">
      <c r="A9556" s="228">
        <v>2015</v>
      </c>
      <c r="B9556" s="228" t="s">
        <v>192</v>
      </c>
      <c r="C9556" s="228" t="s">
        <v>61</v>
      </c>
      <c r="D9556" s="228" t="s">
        <v>206</v>
      </c>
      <c r="E9556" s="228">
        <v>65</v>
      </c>
      <c r="F9556" s="228">
        <v>109911</v>
      </c>
      <c r="G9556" s="228">
        <v>17852</v>
      </c>
      <c r="H9556" s="228">
        <v>46704</v>
      </c>
      <c r="I9556" s="228">
        <v>39730859.969999999</v>
      </c>
      <c r="J9556" s="228">
        <v>8339343.8700000001</v>
      </c>
      <c r="K9556" s="228">
        <v>10680526.970000001</v>
      </c>
      <c r="L9556" s="228">
        <v>64865900.210000001</v>
      </c>
    </row>
    <row r="9557" spans="1:12">
      <c r="A9557" s="228">
        <v>2015</v>
      </c>
      <c r="B9557" s="228" t="s">
        <v>192</v>
      </c>
      <c r="C9557" s="228" t="s">
        <v>61</v>
      </c>
      <c r="D9557" s="228" t="s">
        <v>206</v>
      </c>
      <c r="E9557" s="228">
        <v>70</v>
      </c>
      <c r="F9557" s="228">
        <v>76970</v>
      </c>
      <c r="G9557" s="228">
        <v>16705</v>
      </c>
      <c r="H9557" s="228">
        <v>49196</v>
      </c>
      <c r="I9557" s="228">
        <v>40093937.100000001</v>
      </c>
      <c r="J9557" s="228">
        <v>7821978.0999999996</v>
      </c>
      <c r="K9557" s="228">
        <v>11133082.550000001</v>
      </c>
      <c r="L9557" s="228">
        <v>63630855.57</v>
      </c>
    </row>
    <row r="9558" spans="1:12">
      <c r="A9558" s="228">
        <v>2015</v>
      </c>
      <c r="B9558" s="228" t="s">
        <v>192</v>
      </c>
      <c r="C9558" s="228" t="s">
        <v>61</v>
      </c>
      <c r="D9558" s="228" t="s">
        <v>206</v>
      </c>
      <c r="E9558" s="228">
        <v>75</v>
      </c>
      <c r="F9558" s="228">
        <v>54218</v>
      </c>
      <c r="G9558" s="228">
        <v>14393</v>
      </c>
      <c r="H9558" s="228">
        <v>50412</v>
      </c>
      <c r="I9558" s="228">
        <v>37886356.770000003</v>
      </c>
      <c r="J9558" s="228">
        <v>6789129.0700000003</v>
      </c>
      <c r="K9558" s="228">
        <v>8890805.5500000007</v>
      </c>
      <c r="L9558" s="228">
        <v>57042164.93</v>
      </c>
    </row>
    <row r="9559" spans="1:12">
      <c r="A9559" s="228">
        <v>2015</v>
      </c>
      <c r="B9559" s="228" t="s">
        <v>192</v>
      </c>
      <c r="C9559" s="228" t="s">
        <v>61</v>
      </c>
      <c r="D9559" s="228" t="s">
        <v>206</v>
      </c>
      <c r="E9559" s="228">
        <v>80</v>
      </c>
      <c r="F9559" s="228">
        <v>38061</v>
      </c>
      <c r="G9559" s="228">
        <v>11502</v>
      </c>
      <c r="H9559" s="228">
        <v>48873</v>
      </c>
      <c r="I9559" s="228">
        <v>32406997.09</v>
      </c>
      <c r="J9559" s="228">
        <v>5045371.3099999996</v>
      </c>
      <c r="K9559" s="228">
        <v>5886996.2000000002</v>
      </c>
      <c r="L9559" s="228">
        <v>45619323.060000002</v>
      </c>
    </row>
    <row r="9560" spans="1:12">
      <c r="A9560" s="228">
        <v>2015</v>
      </c>
      <c r="B9560" s="228" t="s">
        <v>192</v>
      </c>
      <c r="C9560" s="228" t="s">
        <v>61</v>
      </c>
      <c r="D9560" s="228" t="s">
        <v>206</v>
      </c>
      <c r="E9560" s="228">
        <v>85</v>
      </c>
      <c r="F9560" s="228">
        <v>24328</v>
      </c>
      <c r="G9560" s="228">
        <v>7033</v>
      </c>
      <c r="H9560" s="228">
        <v>38263</v>
      </c>
      <c r="I9560" s="228">
        <v>22783534.829999998</v>
      </c>
      <c r="J9560" s="228">
        <v>2998384.39</v>
      </c>
      <c r="K9560" s="228">
        <v>2872917.05</v>
      </c>
      <c r="L9560" s="228">
        <v>29755228.739999998</v>
      </c>
    </row>
    <row r="9561" spans="1:12">
      <c r="A9561" s="228">
        <v>2015</v>
      </c>
      <c r="B9561" s="228" t="s">
        <v>192</v>
      </c>
      <c r="C9561" s="228" t="s">
        <v>61</v>
      </c>
      <c r="D9561" s="228" t="s">
        <v>206</v>
      </c>
      <c r="E9561" s="228">
        <v>90</v>
      </c>
      <c r="F9561" s="228">
        <v>10129</v>
      </c>
      <c r="G9561" s="228">
        <v>2682</v>
      </c>
      <c r="H9561" s="228">
        <v>19407</v>
      </c>
      <c r="I9561" s="228">
        <v>10084065.25</v>
      </c>
      <c r="J9561" s="228">
        <v>1083970.27</v>
      </c>
      <c r="K9561" s="228">
        <v>761338.2</v>
      </c>
      <c r="L9561" s="228">
        <v>12350862.84</v>
      </c>
    </row>
    <row r="9562" spans="1:12">
      <c r="A9562" s="228">
        <v>2015</v>
      </c>
      <c r="B9562" s="228" t="s">
        <v>192</v>
      </c>
      <c r="C9562" s="228" t="s">
        <v>61</v>
      </c>
      <c r="D9562" s="228" t="s">
        <v>206</v>
      </c>
      <c r="E9562" s="228">
        <v>95</v>
      </c>
      <c r="F9562" s="228">
        <v>2605</v>
      </c>
      <c r="G9562" s="228">
        <v>581</v>
      </c>
      <c r="H9562" s="228">
        <v>5176</v>
      </c>
      <c r="I9562" s="228">
        <v>2639339.4</v>
      </c>
      <c r="J9562" s="228">
        <v>246865.36</v>
      </c>
      <c r="K9562" s="228">
        <v>163627</v>
      </c>
      <c r="L9562" s="228">
        <v>3127139.86</v>
      </c>
    </row>
    <row r="9563" spans="1:12">
      <c r="A9563" s="228">
        <v>2015</v>
      </c>
      <c r="B9563" s="228" t="s">
        <v>192</v>
      </c>
      <c r="C9563" s="228" t="s">
        <v>62</v>
      </c>
      <c r="D9563" s="228" t="s">
        <v>205</v>
      </c>
      <c r="E9563" s="228">
        <v>0</v>
      </c>
      <c r="F9563" s="228">
        <v>76184</v>
      </c>
      <c r="G9563" s="228">
        <v>2696</v>
      </c>
      <c r="H9563" s="228">
        <v>8849</v>
      </c>
      <c r="I9563" s="228">
        <v>5474021.2599999998</v>
      </c>
      <c r="J9563" s="228">
        <v>1047697.06</v>
      </c>
      <c r="K9563" s="228">
        <v>89702</v>
      </c>
      <c r="L9563" s="228">
        <v>7249860.8799999999</v>
      </c>
    </row>
    <row r="9564" spans="1:12">
      <c r="A9564" s="228">
        <v>2015</v>
      </c>
      <c r="B9564" s="228" t="s">
        <v>192</v>
      </c>
      <c r="C9564" s="228" t="s">
        <v>62</v>
      </c>
      <c r="D9564" s="228" t="s">
        <v>205</v>
      </c>
      <c r="E9564" s="228">
        <v>5</v>
      </c>
      <c r="F9564" s="228">
        <v>83017</v>
      </c>
      <c r="G9564" s="228">
        <v>1350</v>
      </c>
      <c r="H9564" s="228">
        <v>1771</v>
      </c>
      <c r="I9564" s="228">
        <v>1447813.03</v>
      </c>
      <c r="J9564" s="228">
        <v>486052.64</v>
      </c>
      <c r="K9564" s="228">
        <v>121260</v>
      </c>
      <c r="L9564" s="228">
        <v>2338590.79</v>
      </c>
    </row>
    <row r="9565" spans="1:12">
      <c r="A9565" s="228">
        <v>2015</v>
      </c>
      <c r="B9565" s="228" t="s">
        <v>192</v>
      </c>
      <c r="C9565" s="228" t="s">
        <v>62</v>
      </c>
      <c r="D9565" s="228" t="s">
        <v>205</v>
      </c>
      <c r="E9565" s="228">
        <v>10</v>
      </c>
      <c r="F9565" s="228">
        <v>76854</v>
      </c>
      <c r="G9565" s="228">
        <v>1087</v>
      </c>
      <c r="H9565" s="228">
        <v>1710</v>
      </c>
      <c r="I9565" s="228">
        <v>1354616.4</v>
      </c>
      <c r="J9565" s="228">
        <v>451862.01</v>
      </c>
      <c r="K9565" s="228">
        <v>209271.35</v>
      </c>
      <c r="L9565" s="228">
        <v>2238870.02</v>
      </c>
    </row>
    <row r="9566" spans="1:12">
      <c r="A9566" s="228">
        <v>2015</v>
      </c>
      <c r="B9566" s="228" t="s">
        <v>192</v>
      </c>
      <c r="C9566" s="228" t="s">
        <v>62</v>
      </c>
      <c r="D9566" s="228" t="s">
        <v>205</v>
      </c>
      <c r="E9566" s="228">
        <v>15</v>
      </c>
      <c r="F9566" s="228">
        <v>77707</v>
      </c>
      <c r="G9566" s="228">
        <v>2421</v>
      </c>
      <c r="H9566" s="228">
        <v>3511</v>
      </c>
      <c r="I9566" s="228">
        <v>3743391.06</v>
      </c>
      <c r="J9566" s="228">
        <v>1056419.33</v>
      </c>
      <c r="K9566" s="228">
        <v>810732</v>
      </c>
      <c r="L9566" s="228">
        <v>6388296.3200000003</v>
      </c>
    </row>
    <row r="9567" spans="1:12">
      <c r="A9567" s="228">
        <v>2015</v>
      </c>
      <c r="B9567" s="228" t="s">
        <v>192</v>
      </c>
      <c r="C9567" s="228" t="s">
        <v>62</v>
      </c>
      <c r="D9567" s="228" t="s">
        <v>205</v>
      </c>
      <c r="E9567" s="228">
        <v>20</v>
      </c>
      <c r="F9567" s="228">
        <v>66958</v>
      </c>
      <c r="G9567" s="228">
        <v>2394</v>
      </c>
      <c r="H9567" s="228">
        <v>4332</v>
      </c>
      <c r="I9567" s="228">
        <v>4162734.8</v>
      </c>
      <c r="J9567" s="228">
        <v>1029652.21</v>
      </c>
      <c r="K9567" s="228">
        <v>691738.4</v>
      </c>
      <c r="L9567" s="228">
        <v>6502268.5700000003</v>
      </c>
    </row>
    <row r="9568" spans="1:12">
      <c r="A9568" s="228">
        <v>2015</v>
      </c>
      <c r="B9568" s="228" t="s">
        <v>192</v>
      </c>
      <c r="C9568" s="228" t="s">
        <v>62</v>
      </c>
      <c r="D9568" s="228" t="s">
        <v>205</v>
      </c>
      <c r="E9568" s="228">
        <v>25</v>
      </c>
      <c r="F9568" s="228">
        <v>55939</v>
      </c>
      <c r="G9568" s="228">
        <v>1825</v>
      </c>
      <c r="H9568" s="228">
        <v>3675</v>
      </c>
      <c r="I9568" s="228">
        <v>2950821.53</v>
      </c>
      <c r="J9568" s="228">
        <v>860732.79</v>
      </c>
      <c r="K9568" s="228">
        <v>574208</v>
      </c>
      <c r="L9568" s="228">
        <v>5139174.3499999996</v>
      </c>
    </row>
    <row r="9569" spans="1:12">
      <c r="A9569" s="228">
        <v>2015</v>
      </c>
      <c r="B9569" s="228" t="s">
        <v>192</v>
      </c>
      <c r="C9569" s="228" t="s">
        <v>62</v>
      </c>
      <c r="D9569" s="228" t="s">
        <v>205</v>
      </c>
      <c r="E9569" s="228">
        <v>30</v>
      </c>
      <c r="F9569" s="228">
        <v>87311</v>
      </c>
      <c r="G9569" s="228">
        <v>2421</v>
      </c>
      <c r="H9569" s="228">
        <v>4910</v>
      </c>
      <c r="I9569" s="228">
        <v>3864236.68</v>
      </c>
      <c r="J9569" s="228">
        <v>1191711.43</v>
      </c>
      <c r="K9569" s="228">
        <v>592751</v>
      </c>
      <c r="L9569" s="228">
        <v>6559987.3700000001</v>
      </c>
    </row>
    <row r="9570" spans="1:12">
      <c r="A9570" s="228">
        <v>2015</v>
      </c>
      <c r="B9570" s="228" t="s">
        <v>192</v>
      </c>
      <c r="C9570" s="228" t="s">
        <v>62</v>
      </c>
      <c r="D9570" s="228" t="s">
        <v>205</v>
      </c>
      <c r="E9570" s="228">
        <v>35</v>
      </c>
      <c r="F9570" s="228">
        <v>90082</v>
      </c>
      <c r="G9570" s="228">
        <v>3110</v>
      </c>
      <c r="H9570" s="228">
        <v>5882</v>
      </c>
      <c r="I9570" s="228">
        <v>4599582.5199999996</v>
      </c>
      <c r="J9570" s="228">
        <v>1439956.76</v>
      </c>
      <c r="K9570" s="228">
        <v>850129</v>
      </c>
      <c r="L9570" s="228">
        <v>7966123.3600000003</v>
      </c>
    </row>
    <row r="9571" spans="1:12">
      <c r="A9571" s="228">
        <v>2015</v>
      </c>
      <c r="B9571" s="228" t="s">
        <v>192</v>
      </c>
      <c r="C9571" s="228" t="s">
        <v>62</v>
      </c>
      <c r="D9571" s="228" t="s">
        <v>205</v>
      </c>
      <c r="E9571" s="228">
        <v>40</v>
      </c>
      <c r="F9571" s="228">
        <v>93736</v>
      </c>
      <c r="G9571" s="228">
        <v>4034</v>
      </c>
      <c r="H9571" s="228">
        <v>7679</v>
      </c>
      <c r="I9571" s="228">
        <v>6244229.5199999996</v>
      </c>
      <c r="J9571" s="228">
        <v>2039720.34</v>
      </c>
      <c r="K9571" s="228">
        <v>1100818.8</v>
      </c>
      <c r="L9571" s="228">
        <v>10818017.970000001</v>
      </c>
    </row>
    <row r="9572" spans="1:12">
      <c r="A9572" s="228">
        <v>2015</v>
      </c>
      <c r="B9572" s="228" t="s">
        <v>192</v>
      </c>
      <c r="C9572" s="228" t="s">
        <v>62</v>
      </c>
      <c r="D9572" s="228" t="s">
        <v>205</v>
      </c>
      <c r="E9572" s="228">
        <v>45</v>
      </c>
      <c r="F9572" s="228">
        <v>92011</v>
      </c>
      <c r="G9572" s="228">
        <v>4636</v>
      </c>
      <c r="H9572" s="228">
        <v>8652</v>
      </c>
      <c r="I9572" s="228">
        <v>7543801.9400000004</v>
      </c>
      <c r="J9572" s="228">
        <v>2500494.6800000002</v>
      </c>
      <c r="K9572" s="228">
        <v>1758959</v>
      </c>
      <c r="L9572" s="228">
        <v>13355722.890000001</v>
      </c>
    </row>
    <row r="9573" spans="1:12">
      <c r="A9573" s="228">
        <v>2015</v>
      </c>
      <c r="B9573" s="228" t="s">
        <v>192</v>
      </c>
      <c r="C9573" s="228" t="s">
        <v>62</v>
      </c>
      <c r="D9573" s="228" t="s">
        <v>205</v>
      </c>
      <c r="E9573" s="228">
        <v>50</v>
      </c>
      <c r="F9573" s="228">
        <v>94230</v>
      </c>
      <c r="G9573" s="228">
        <v>6865</v>
      </c>
      <c r="H9573" s="228">
        <v>13240</v>
      </c>
      <c r="I9573" s="228">
        <v>12018829.65</v>
      </c>
      <c r="J9573" s="228">
        <v>3775857.2</v>
      </c>
      <c r="K9573" s="228">
        <v>2801592.6</v>
      </c>
      <c r="L9573" s="228">
        <v>20749504.059999999</v>
      </c>
    </row>
    <row r="9574" spans="1:12">
      <c r="A9574" s="228">
        <v>2015</v>
      </c>
      <c r="B9574" s="228" t="s">
        <v>192</v>
      </c>
      <c r="C9574" s="228" t="s">
        <v>62</v>
      </c>
      <c r="D9574" s="228" t="s">
        <v>205</v>
      </c>
      <c r="E9574" s="228">
        <v>55</v>
      </c>
      <c r="F9574" s="228">
        <v>91985</v>
      </c>
      <c r="G9574" s="228">
        <v>9564</v>
      </c>
      <c r="H9574" s="228">
        <v>18880</v>
      </c>
      <c r="I9574" s="228">
        <v>17090470.170000002</v>
      </c>
      <c r="J9574" s="228">
        <v>5052865.0999999996</v>
      </c>
      <c r="K9574" s="228">
        <v>4464512.74</v>
      </c>
      <c r="L9574" s="228">
        <v>29102795.039999999</v>
      </c>
    </row>
    <row r="9575" spans="1:12">
      <c r="A9575" s="228">
        <v>2015</v>
      </c>
      <c r="B9575" s="228" t="s">
        <v>192</v>
      </c>
      <c r="C9575" s="228" t="s">
        <v>62</v>
      </c>
      <c r="D9575" s="228" t="s">
        <v>205</v>
      </c>
      <c r="E9575" s="228">
        <v>60</v>
      </c>
      <c r="F9575" s="228">
        <v>84630</v>
      </c>
      <c r="G9575" s="228">
        <v>11056</v>
      </c>
      <c r="H9575" s="228">
        <v>23972</v>
      </c>
      <c r="I9575" s="228">
        <v>23513768.23</v>
      </c>
      <c r="J9575" s="228">
        <v>6635782.1200000001</v>
      </c>
      <c r="K9575" s="228">
        <v>6330350</v>
      </c>
      <c r="L9575" s="228">
        <v>39378545.32</v>
      </c>
    </row>
    <row r="9576" spans="1:12">
      <c r="A9576" s="228">
        <v>2015</v>
      </c>
      <c r="B9576" s="228" t="s">
        <v>192</v>
      </c>
      <c r="C9576" s="228" t="s">
        <v>62</v>
      </c>
      <c r="D9576" s="228" t="s">
        <v>205</v>
      </c>
      <c r="E9576" s="228">
        <v>65</v>
      </c>
      <c r="F9576" s="228">
        <v>75671</v>
      </c>
      <c r="G9576" s="228">
        <v>14015</v>
      </c>
      <c r="H9576" s="228">
        <v>31310</v>
      </c>
      <c r="I9576" s="228">
        <v>30178200.829999998</v>
      </c>
      <c r="J9576" s="228">
        <v>8156389.29</v>
      </c>
      <c r="K9576" s="228">
        <v>7864563.6699999999</v>
      </c>
      <c r="L9576" s="228">
        <v>49329115.549999997</v>
      </c>
    </row>
    <row r="9577" spans="1:12">
      <c r="A9577" s="228">
        <v>2015</v>
      </c>
      <c r="B9577" s="228" t="s">
        <v>192</v>
      </c>
      <c r="C9577" s="228" t="s">
        <v>62</v>
      </c>
      <c r="D9577" s="228" t="s">
        <v>205</v>
      </c>
      <c r="E9577" s="228">
        <v>70</v>
      </c>
      <c r="F9577" s="228">
        <v>53871</v>
      </c>
      <c r="G9577" s="228">
        <v>13535</v>
      </c>
      <c r="H9577" s="228">
        <v>31540</v>
      </c>
      <c r="I9577" s="228">
        <v>29796680.280000001</v>
      </c>
      <c r="J9577" s="228">
        <v>7541133.1299999999</v>
      </c>
      <c r="K9577" s="228">
        <v>8014860.4699999997</v>
      </c>
      <c r="L9577" s="228">
        <v>47879815.229999997</v>
      </c>
    </row>
    <row r="9578" spans="1:12">
      <c r="A9578" s="228">
        <v>2015</v>
      </c>
      <c r="B9578" s="228" t="s">
        <v>192</v>
      </c>
      <c r="C9578" s="228" t="s">
        <v>62</v>
      </c>
      <c r="D9578" s="228" t="s">
        <v>205</v>
      </c>
      <c r="E9578" s="228">
        <v>75</v>
      </c>
      <c r="F9578" s="228">
        <v>37485</v>
      </c>
      <c r="G9578" s="228">
        <v>12994</v>
      </c>
      <c r="H9578" s="228">
        <v>34442</v>
      </c>
      <c r="I9578" s="228">
        <v>28875556.359999999</v>
      </c>
      <c r="J9578" s="228">
        <v>6713130.5999999996</v>
      </c>
      <c r="K9578" s="228">
        <v>7544681.8499999996</v>
      </c>
      <c r="L9578" s="228">
        <v>45173898.130000003</v>
      </c>
    </row>
    <row r="9579" spans="1:12">
      <c r="A9579" s="228">
        <v>2015</v>
      </c>
      <c r="B9579" s="228" t="s">
        <v>192</v>
      </c>
      <c r="C9579" s="228" t="s">
        <v>62</v>
      </c>
      <c r="D9579" s="228" t="s">
        <v>205</v>
      </c>
      <c r="E9579" s="228">
        <v>80</v>
      </c>
      <c r="F9579" s="228">
        <v>25185</v>
      </c>
      <c r="G9579" s="228">
        <v>10218</v>
      </c>
      <c r="H9579" s="228">
        <v>35717</v>
      </c>
      <c r="I9579" s="228">
        <v>27236631.149999999</v>
      </c>
      <c r="J9579" s="228">
        <v>5437721.4100000001</v>
      </c>
      <c r="K9579" s="228">
        <v>5439442.5</v>
      </c>
      <c r="L9579" s="228">
        <v>39713073.020000003</v>
      </c>
    </row>
    <row r="9580" spans="1:12">
      <c r="A9580" s="228">
        <v>2015</v>
      </c>
      <c r="B9580" s="228" t="s">
        <v>192</v>
      </c>
      <c r="C9580" s="228" t="s">
        <v>62</v>
      </c>
      <c r="D9580" s="228" t="s">
        <v>205</v>
      </c>
      <c r="E9580" s="228">
        <v>85</v>
      </c>
      <c r="F9580" s="228">
        <v>15276</v>
      </c>
      <c r="G9580" s="228">
        <v>5857</v>
      </c>
      <c r="H9580" s="228">
        <v>25872</v>
      </c>
      <c r="I9580" s="228">
        <v>17988039.120000001</v>
      </c>
      <c r="J9580" s="228">
        <v>3293479.54</v>
      </c>
      <c r="K9580" s="228">
        <v>2800700</v>
      </c>
      <c r="L9580" s="228">
        <v>25153198.16</v>
      </c>
    </row>
    <row r="9581" spans="1:12">
      <c r="A9581" s="228">
        <v>2015</v>
      </c>
      <c r="B9581" s="228" t="s">
        <v>192</v>
      </c>
      <c r="C9581" s="228" t="s">
        <v>62</v>
      </c>
      <c r="D9581" s="228" t="s">
        <v>205</v>
      </c>
      <c r="E9581" s="228">
        <v>90</v>
      </c>
      <c r="F9581" s="228">
        <v>3612</v>
      </c>
      <c r="G9581" s="228">
        <v>1227</v>
      </c>
      <c r="H9581" s="228">
        <v>7163</v>
      </c>
      <c r="I9581" s="228">
        <v>4658679.17</v>
      </c>
      <c r="J9581" s="228">
        <v>722094.4</v>
      </c>
      <c r="K9581" s="228">
        <v>450950</v>
      </c>
      <c r="L9581" s="228">
        <v>6012598.0700000003</v>
      </c>
    </row>
    <row r="9582" spans="1:12">
      <c r="A9582" s="228">
        <v>2015</v>
      </c>
      <c r="B9582" s="228" t="s">
        <v>192</v>
      </c>
      <c r="C9582" s="228" t="s">
        <v>62</v>
      </c>
      <c r="D9582" s="228" t="s">
        <v>205</v>
      </c>
      <c r="E9582" s="228">
        <v>95</v>
      </c>
      <c r="F9582" s="228">
        <v>660</v>
      </c>
      <c r="G9582" s="228">
        <v>170</v>
      </c>
      <c r="H9582" s="228">
        <v>1290</v>
      </c>
      <c r="I9582" s="228">
        <v>760055.65</v>
      </c>
      <c r="J9582" s="228">
        <v>93230.41</v>
      </c>
      <c r="K9582" s="228">
        <v>87918</v>
      </c>
      <c r="L9582" s="228">
        <v>968677.8</v>
      </c>
    </row>
    <row r="9583" spans="1:12">
      <c r="A9583" s="228">
        <v>2015</v>
      </c>
      <c r="B9583" s="228" t="s">
        <v>192</v>
      </c>
      <c r="C9583" s="228" t="s">
        <v>62</v>
      </c>
      <c r="D9583" s="228" t="s">
        <v>206</v>
      </c>
      <c r="E9583" s="228">
        <v>0</v>
      </c>
      <c r="F9583" s="228">
        <v>72106</v>
      </c>
      <c r="G9583" s="228">
        <v>1785</v>
      </c>
      <c r="H9583" s="228">
        <v>7314</v>
      </c>
      <c r="I9583" s="228">
        <v>4297360.93</v>
      </c>
      <c r="J9583" s="228">
        <v>770023.84</v>
      </c>
      <c r="K9583" s="228">
        <v>96329</v>
      </c>
      <c r="L9583" s="228">
        <v>5572374.7999999998</v>
      </c>
    </row>
    <row r="9584" spans="1:12">
      <c r="A9584" s="228">
        <v>2015</v>
      </c>
      <c r="B9584" s="228" t="s">
        <v>192</v>
      </c>
      <c r="C9584" s="228" t="s">
        <v>62</v>
      </c>
      <c r="D9584" s="228" t="s">
        <v>206</v>
      </c>
      <c r="E9584" s="228">
        <v>5</v>
      </c>
      <c r="F9584" s="228">
        <v>78429</v>
      </c>
      <c r="G9584" s="228">
        <v>1075</v>
      </c>
      <c r="H9584" s="228">
        <v>1427</v>
      </c>
      <c r="I9584" s="228">
        <v>1138679.3</v>
      </c>
      <c r="J9584" s="228">
        <v>385246.08</v>
      </c>
      <c r="K9584" s="228">
        <v>40904</v>
      </c>
      <c r="L9584" s="228">
        <v>1811778.81</v>
      </c>
    </row>
    <row r="9585" spans="1:12">
      <c r="A9585" s="228">
        <v>2015</v>
      </c>
      <c r="B9585" s="228" t="s">
        <v>192</v>
      </c>
      <c r="C9585" s="228" t="s">
        <v>62</v>
      </c>
      <c r="D9585" s="228" t="s">
        <v>206</v>
      </c>
      <c r="E9585" s="228">
        <v>10</v>
      </c>
      <c r="F9585" s="228">
        <v>72913</v>
      </c>
      <c r="G9585" s="228">
        <v>1017</v>
      </c>
      <c r="H9585" s="228">
        <v>1702</v>
      </c>
      <c r="I9585" s="228">
        <v>1361038.83</v>
      </c>
      <c r="J9585" s="228">
        <v>383738.31</v>
      </c>
      <c r="K9585" s="228">
        <v>352735</v>
      </c>
      <c r="L9585" s="228">
        <v>2289485.15</v>
      </c>
    </row>
    <row r="9586" spans="1:12">
      <c r="A9586" s="228">
        <v>2015</v>
      </c>
      <c r="B9586" s="228" t="s">
        <v>192</v>
      </c>
      <c r="C9586" s="228" t="s">
        <v>62</v>
      </c>
      <c r="D9586" s="228" t="s">
        <v>206</v>
      </c>
      <c r="E9586" s="228">
        <v>15</v>
      </c>
      <c r="F9586" s="228">
        <v>73423</v>
      </c>
      <c r="G9586" s="228">
        <v>3141</v>
      </c>
      <c r="H9586" s="228">
        <v>6368</v>
      </c>
      <c r="I9586" s="228">
        <v>5222938.87</v>
      </c>
      <c r="J9586" s="228">
        <v>1135246.3999999999</v>
      </c>
      <c r="K9586" s="228">
        <v>668936</v>
      </c>
      <c r="L9586" s="228">
        <v>7948860.7400000002</v>
      </c>
    </row>
    <row r="9587" spans="1:12">
      <c r="A9587" s="228">
        <v>2015</v>
      </c>
      <c r="B9587" s="228" t="s">
        <v>192</v>
      </c>
      <c r="C9587" s="228" t="s">
        <v>62</v>
      </c>
      <c r="D9587" s="228" t="s">
        <v>206</v>
      </c>
      <c r="E9587" s="228">
        <v>20</v>
      </c>
      <c r="F9587" s="228">
        <v>67667</v>
      </c>
      <c r="G9587" s="228">
        <v>3922</v>
      </c>
      <c r="H9587" s="228">
        <v>7959</v>
      </c>
      <c r="I9587" s="228">
        <v>6330237.5899999999</v>
      </c>
      <c r="J9587" s="228">
        <v>1400734.56</v>
      </c>
      <c r="K9587" s="228">
        <v>461592.2</v>
      </c>
      <c r="L9587" s="228">
        <v>9065625.8900000006</v>
      </c>
    </row>
    <row r="9588" spans="1:12">
      <c r="A9588" s="228">
        <v>2015</v>
      </c>
      <c r="B9588" s="228" t="s">
        <v>192</v>
      </c>
      <c r="C9588" s="228" t="s">
        <v>62</v>
      </c>
      <c r="D9588" s="228" t="s">
        <v>206</v>
      </c>
      <c r="E9588" s="228">
        <v>25</v>
      </c>
      <c r="F9588" s="228">
        <v>67144</v>
      </c>
      <c r="G9588" s="228">
        <v>4161</v>
      </c>
      <c r="H9588" s="228">
        <v>11102</v>
      </c>
      <c r="I9588" s="228">
        <v>9804522.3499999996</v>
      </c>
      <c r="J9588" s="228">
        <v>2359909.4500000002</v>
      </c>
      <c r="K9588" s="228">
        <v>616821</v>
      </c>
      <c r="L9588" s="228">
        <v>14574065.73</v>
      </c>
    </row>
    <row r="9589" spans="1:12">
      <c r="A9589" s="228">
        <v>2015</v>
      </c>
      <c r="B9589" s="228" t="s">
        <v>192</v>
      </c>
      <c r="C9589" s="228" t="s">
        <v>62</v>
      </c>
      <c r="D9589" s="228" t="s">
        <v>206</v>
      </c>
      <c r="E9589" s="228">
        <v>30</v>
      </c>
      <c r="F9589" s="228">
        <v>101699</v>
      </c>
      <c r="G9589" s="228">
        <v>7959</v>
      </c>
      <c r="H9589" s="228">
        <v>21457</v>
      </c>
      <c r="I9589" s="228">
        <v>21147655.5</v>
      </c>
      <c r="J9589" s="228">
        <v>5234054.8600000003</v>
      </c>
      <c r="K9589" s="228">
        <v>781943.5</v>
      </c>
      <c r="L9589" s="228">
        <v>30346485.059999999</v>
      </c>
    </row>
    <row r="9590" spans="1:12">
      <c r="A9590" s="228">
        <v>2015</v>
      </c>
      <c r="B9590" s="228" t="s">
        <v>192</v>
      </c>
      <c r="C9590" s="228" t="s">
        <v>62</v>
      </c>
      <c r="D9590" s="228" t="s">
        <v>206</v>
      </c>
      <c r="E9590" s="228">
        <v>35</v>
      </c>
      <c r="F9590" s="228">
        <v>98317</v>
      </c>
      <c r="G9590" s="228">
        <v>8405</v>
      </c>
      <c r="H9590" s="228">
        <v>19619</v>
      </c>
      <c r="I9590" s="228">
        <v>18935955.309999999</v>
      </c>
      <c r="J9590" s="228">
        <v>4821576.75</v>
      </c>
      <c r="K9590" s="228">
        <v>1009103</v>
      </c>
      <c r="L9590" s="228">
        <v>27854536.289999999</v>
      </c>
    </row>
    <row r="9591" spans="1:12">
      <c r="A9591" s="228">
        <v>2015</v>
      </c>
      <c r="B9591" s="228" t="s">
        <v>192</v>
      </c>
      <c r="C9591" s="228" t="s">
        <v>62</v>
      </c>
      <c r="D9591" s="228" t="s">
        <v>206</v>
      </c>
      <c r="E9591" s="228">
        <v>40</v>
      </c>
      <c r="F9591" s="228">
        <v>104207</v>
      </c>
      <c r="G9591" s="228">
        <v>8359</v>
      </c>
      <c r="H9591" s="228">
        <v>16523</v>
      </c>
      <c r="I9591" s="228">
        <v>14372205.449999999</v>
      </c>
      <c r="J9591" s="228">
        <v>4040524.24</v>
      </c>
      <c r="K9591" s="228">
        <v>1773540.7</v>
      </c>
      <c r="L9591" s="228">
        <v>23027817.789999999</v>
      </c>
    </row>
    <row r="9592" spans="1:12">
      <c r="A9592" s="228">
        <v>2015</v>
      </c>
      <c r="B9592" s="228" t="s">
        <v>192</v>
      </c>
      <c r="C9592" s="228" t="s">
        <v>62</v>
      </c>
      <c r="D9592" s="228" t="s">
        <v>206</v>
      </c>
      <c r="E9592" s="228">
        <v>45</v>
      </c>
      <c r="F9592" s="228">
        <v>100814</v>
      </c>
      <c r="G9592" s="228">
        <v>7976</v>
      </c>
      <c r="H9592" s="228">
        <v>16772</v>
      </c>
      <c r="I9592" s="228">
        <v>14087157.4</v>
      </c>
      <c r="J9592" s="228">
        <v>3843386.39</v>
      </c>
      <c r="K9592" s="228">
        <v>2147139.15</v>
      </c>
      <c r="L9592" s="228">
        <v>22655445.309999999</v>
      </c>
    </row>
    <row r="9593" spans="1:12">
      <c r="A9593" s="228">
        <v>2015</v>
      </c>
      <c r="B9593" s="228" t="s">
        <v>192</v>
      </c>
      <c r="C9593" s="228" t="s">
        <v>62</v>
      </c>
      <c r="D9593" s="228" t="s">
        <v>206</v>
      </c>
      <c r="E9593" s="228">
        <v>50</v>
      </c>
      <c r="F9593" s="228">
        <v>102330</v>
      </c>
      <c r="G9593" s="228">
        <v>9538</v>
      </c>
      <c r="H9593" s="228">
        <v>18758</v>
      </c>
      <c r="I9593" s="228">
        <v>16396433.25</v>
      </c>
      <c r="J9593" s="228">
        <v>4743197.09</v>
      </c>
      <c r="K9593" s="228">
        <v>3125520.6</v>
      </c>
      <c r="L9593" s="228">
        <v>27169170.93</v>
      </c>
    </row>
    <row r="9594" spans="1:12">
      <c r="A9594" s="228">
        <v>2015</v>
      </c>
      <c r="B9594" s="228" t="s">
        <v>192</v>
      </c>
      <c r="C9594" s="228" t="s">
        <v>62</v>
      </c>
      <c r="D9594" s="228" t="s">
        <v>206</v>
      </c>
      <c r="E9594" s="228">
        <v>55</v>
      </c>
      <c r="F9594" s="228">
        <v>99718</v>
      </c>
      <c r="G9594" s="228">
        <v>11190</v>
      </c>
      <c r="H9594" s="228">
        <v>24055</v>
      </c>
      <c r="I9594" s="228">
        <v>20713819.199999999</v>
      </c>
      <c r="J9594" s="228">
        <v>5507572.5300000003</v>
      </c>
      <c r="K9594" s="228">
        <v>4218782.6500000004</v>
      </c>
      <c r="L9594" s="228">
        <v>33455733.02</v>
      </c>
    </row>
    <row r="9595" spans="1:12">
      <c r="A9595" s="228">
        <v>2015</v>
      </c>
      <c r="B9595" s="228" t="s">
        <v>192</v>
      </c>
      <c r="C9595" s="228" t="s">
        <v>62</v>
      </c>
      <c r="D9595" s="228" t="s">
        <v>206</v>
      </c>
      <c r="E9595" s="228">
        <v>60</v>
      </c>
      <c r="F9595" s="228">
        <v>92690</v>
      </c>
      <c r="G9595" s="228">
        <v>12428</v>
      </c>
      <c r="H9595" s="228">
        <v>27984</v>
      </c>
      <c r="I9595" s="228">
        <v>24635001.32</v>
      </c>
      <c r="J9595" s="228">
        <v>6541898</v>
      </c>
      <c r="K9595" s="228">
        <v>6614985.6500000004</v>
      </c>
      <c r="L9595" s="228">
        <v>40936510.68</v>
      </c>
    </row>
    <row r="9596" spans="1:12">
      <c r="A9596" s="228">
        <v>2015</v>
      </c>
      <c r="B9596" s="228" t="s">
        <v>192</v>
      </c>
      <c r="C9596" s="228" t="s">
        <v>62</v>
      </c>
      <c r="D9596" s="228" t="s">
        <v>206</v>
      </c>
      <c r="E9596" s="228">
        <v>65</v>
      </c>
      <c r="F9596" s="228">
        <v>82777</v>
      </c>
      <c r="G9596" s="228">
        <v>14190</v>
      </c>
      <c r="H9596" s="228">
        <v>33946</v>
      </c>
      <c r="I9596" s="228">
        <v>30033137.32</v>
      </c>
      <c r="J9596" s="228">
        <v>7461341.1799999997</v>
      </c>
      <c r="K9596" s="228">
        <v>7315975.4000000004</v>
      </c>
      <c r="L9596" s="228">
        <v>47821853.310000002</v>
      </c>
    </row>
    <row r="9597" spans="1:12">
      <c r="A9597" s="228">
        <v>2015</v>
      </c>
      <c r="B9597" s="228" t="s">
        <v>192</v>
      </c>
      <c r="C9597" s="228" t="s">
        <v>62</v>
      </c>
      <c r="D9597" s="228" t="s">
        <v>206</v>
      </c>
      <c r="E9597" s="228">
        <v>70</v>
      </c>
      <c r="F9597" s="228">
        <v>57360</v>
      </c>
      <c r="G9597" s="228">
        <v>12497</v>
      </c>
      <c r="H9597" s="228">
        <v>33324</v>
      </c>
      <c r="I9597" s="228">
        <v>29332142.710000001</v>
      </c>
      <c r="J9597" s="228">
        <v>6956692.1200000001</v>
      </c>
      <c r="K9597" s="228">
        <v>7015390</v>
      </c>
      <c r="L9597" s="228">
        <v>45825243.990000002</v>
      </c>
    </row>
    <row r="9598" spans="1:12">
      <c r="A9598" s="228">
        <v>2015</v>
      </c>
      <c r="B9598" s="228" t="s">
        <v>192</v>
      </c>
      <c r="C9598" s="228" t="s">
        <v>62</v>
      </c>
      <c r="D9598" s="228" t="s">
        <v>206</v>
      </c>
      <c r="E9598" s="228">
        <v>75</v>
      </c>
      <c r="F9598" s="228">
        <v>42187</v>
      </c>
      <c r="G9598" s="228">
        <v>11785</v>
      </c>
      <c r="H9598" s="228">
        <v>36803</v>
      </c>
      <c r="I9598" s="228">
        <v>29165238.219999999</v>
      </c>
      <c r="J9598" s="228">
        <v>6314385.7199999997</v>
      </c>
      <c r="K9598" s="228">
        <v>5968369.5999999996</v>
      </c>
      <c r="L9598" s="228">
        <v>43471445.289999999</v>
      </c>
    </row>
    <row r="9599" spans="1:12">
      <c r="A9599" s="228">
        <v>2015</v>
      </c>
      <c r="B9599" s="228" t="s">
        <v>192</v>
      </c>
      <c r="C9599" s="228" t="s">
        <v>62</v>
      </c>
      <c r="D9599" s="228" t="s">
        <v>206</v>
      </c>
      <c r="E9599" s="228">
        <v>80</v>
      </c>
      <c r="F9599" s="228">
        <v>31534</v>
      </c>
      <c r="G9599" s="228">
        <v>9106</v>
      </c>
      <c r="H9599" s="228">
        <v>37732</v>
      </c>
      <c r="I9599" s="228">
        <v>27969111.98</v>
      </c>
      <c r="J9599" s="228">
        <v>5265397.87</v>
      </c>
      <c r="K9599" s="228">
        <v>5143932.7</v>
      </c>
      <c r="L9599" s="228">
        <v>40243417.810000002</v>
      </c>
    </row>
    <row r="9600" spans="1:12">
      <c r="A9600" s="228">
        <v>2015</v>
      </c>
      <c r="B9600" s="228" t="s">
        <v>192</v>
      </c>
      <c r="C9600" s="228" t="s">
        <v>62</v>
      </c>
      <c r="D9600" s="228" t="s">
        <v>206</v>
      </c>
      <c r="E9600" s="228">
        <v>85</v>
      </c>
      <c r="F9600" s="228">
        <v>21136</v>
      </c>
      <c r="G9600" s="228">
        <v>5445</v>
      </c>
      <c r="H9600" s="228">
        <v>31257</v>
      </c>
      <c r="I9600" s="228">
        <v>19759980.870000001</v>
      </c>
      <c r="J9600" s="228">
        <v>3237348.17</v>
      </c>
      <c r="K9600" s="228">
        <v>2509946.7999999998</v>
      </c>
      <c r="L9600" s="228">
        <v>26416484</v>
      </c>
    </row>
    <row r="9601" spans="1:12">
      <c r="A9601" s="228">
        <v>2015</v>
      </c>
      <c r="B9601" s="228" t="s">
        <v>192</v>
      </c>
      <c r="C9601" s="228" t="s">
        <v>62</v>
      </c>
      <c r="D9601" s="228" t="s">
        <v>206</v>
      </c>
      <c r="E9601" s="228">
        <v>90</v>
      </c>
      <c r="F9601" s="228">
        <v>8978</v>
      </c>
      <c r="G9601" s="228">
        <v>2153</v>
      </c>
      <c r="H9601" s="228">
        <v>15123</v>
      </c>
      <c r="I9601" s="228">
        <v>9276767.5299999993</v>
      </c>
      <c r="J9601" s="228">
        <v>1292490.6299999999</v>
      </c>
      <c r="K9601" s="228">
        <v>693868.2</v>
      </c>
      <c r="L9601" s="228">
        <v>11666667.119999999</v>
      </c>
    </row>
    <row r="9602" spans="1:12">
      <c r="A9602" s="228">
        <v>2015</v>
      </c>
      <c r="B9602" s="228" t="s">
        <v>192</v>
      </c>
      <c r="C9602" s="228" t="s">
        <v>62</v>
      </c>
      <c r="D9602" s="228" t="s">
        <v>206</v>
      </c>
      <c r="E9602" s="228">
        <v>95</v>
      </c>
      <c r="F9602" s="228">
        <v>2368</v>
      </c>
      <c r="G9602" s="228">
        <v>482</v>
      </c>
      <c r="H9602" s="228">
        <v>4125</v>
      </c>
      <c r="I9602" s="228">
        <v>2359035.29</v>
      </c>
      <c r="J9602" s="228">
        <v>277871.86</v>
      </c>
      <c r="K9602" s="228">
        <v>127989</v>
      </c>
      <c r="L9602" s="228">
        <v>2877283.97</v>
      </c>
    </row>
    <row r="9603" spans="1:12">
      <c r="A9603" s="228">
        <v>2015</v>
      </c>
      <c r="B9603" s="228" t="s">
        <v>192</v>
      </c>
      <c r="C9603" s="228" t="s">
        <v>63</v>
      </c>
      <c r="D9603" s="228" t="s">
        <v>205</v>
      </c>
      <c r="E9603" s="228">
        <v>0</v>
      </c>
      <c r="F9603" s="228">
        <v>62776</v>
      </c>
      <c r="G9603" s="228">
        <v>2495</v>
      </c>
      <c r="H9603" s="228">
        <v>7504</v>
      </c>
      <c r="I9603" s="228">
        <v>5960654.3300000001</v>
      </c>
      <c r="J9603" s="228">
        <v>830645.38</v>
      </c>
      <c r="K9603" s="228">
        <v>43037</v>
      </c>
      <c r="L9603" s="228">
        <v>7224241.7999999998</v>
      </c>
    </row>
    <row r="9604" spans="1:12">
      <c r="A9604" s="228">
        <v>2015</v>
      </c>
      <c r="B9604" s="228" t="s">
        <v>192</v>
      </c>
      <c r="C9604" s="228" t="s">
        <v>63</v>
      </c>
      <c r="D9604" s="228" t="s">
        <v>205</v>
      </c>
      <c r="E9604" s="228">
        <v>5</v>
      </c>
      <c r="F9604" s="228">
        <v>72954</v>
      </c>
      <c r="G9604" s="228">
        <v>1334</v>
      </c>
      <c r="H9604" s="228">
        <v>1985</v>
      </c>
      <c r="I9604" s="228">
        <v>1574604.34</v>
      </c>
      <c r="J9604" s="228">
        <v>372720.17</v>
      </c>
      <c r="K9604" s="228">
        <v>69885</v>
      </c>
      <c r="L9604" s="228">
        <v>2333924.9900000002</v>
      </c>
    </row>
    <row r="9605" spans="1:12">
      <c r="A9605" s="228">
        <v>2015</v>
      </c>
      <c r="B9605" s="228" t="s">
        <v>192</v>
      </c>
      <c r="C9605" s="228" t="s">
        <v>63</v>
      </c>
      <c r="D9605" s="228" t="s">
        <v>205</v>
      </c>
      <c r="E9605" s="228">
        <v>10</v>
      </c>
      <c r="F9605" s="228">
        <v>69392</v>
      </c>
      <c r="G9605" s="228">
        <v>1008</v>
      </c>
      <c r="H9605" s="228">
        <v>1736</v>
      </c>
      <c r="I9605" s="228">
        <v>1420381.3</v>
      </c>
      <c r="J9605" s="228">
        <v>308173.25</v>
      </c>
      <c r="K9605" s="228">
        <v>210657</v>
      </c>
      <c r="L9605" s="228">
        <v>2156654.6</v>
      </c>
    </row>
    <row r="9606" spans="1:12">
      <c r="A9606" s="228">
        <v>2015</v>
      </c>
      <c r="B9606" s="228" t="s">
        <v>192</v>
      </c>
      <c r="C9606" s="228" t="s">
        <v>63</v>
      </c>
      <c r="D9606" s="228" t="s">
        <v>205</v>
      </c>
      <c r="E9606" s="228">
        <v>15</v>
      </c>
      <c r="F9606" s="228">
        <v>68826</v>
      </c>
      <c r="G9606" s="228">
        <v>1873</v>
      </c>
      <c r="H9606" s="228">
        <v>3503</v>
      </c>
      <c r="I9606" s="228">
        <v>3261983.05</v>
      </c>
      <c r="J9606" s="228">
        <v>664614.6</v>
      </c>
      <c r="K9606" s="228">
        <v>707227</v>
      </c>
      <c r="L9606" s="228">
        <v>5289752.41</v>
      </c>
    </row>
    <row r="9607" spans="1:12">
      <c r="A9607" s="228">
        <v>2015</v>
      </c>
      <c r="B9607" s="228" t="s">
        <v>192</v>
      </c>
      <c r="C9607" s="228" t="s">
        <v>63</v>
      </c>
      <c r="D9607" s="228" t="s">
        <v>205</v>
      </c>
      <c r="E9607" s="228">
        <v>20</v>
      </c>
      <c r="F9607" s="228">
        <v>53450</v>
      </c>
      <c r="G9607" s="228">
        <v>1694</v>
      </c>
      <c r="H9607" s="228">
        <v>3626</v>
      </c>
      <c r="I9607" s="228">
        <v>3167445.96</v>
      </c>
      <c r="J9607" s="228">
        <v>659709.96</v>
      </c>
      <c r="K9607" s="228">
        <v>594303.6</v>
      </c>
      <c r="L9607" s="228">
        <v>5034620.5199999996</v>
      </c>
    </row>
    <row r="9608" spans="1:12">
      <c r="A9608" s="228">
        <v>2015</v>
      </c>
      <c r="B9608" s="228" t="s">
        <v>192</v>
      </c>
      <c r="C9608" s="228" t="s">
        <v>63</v>
      </c>
      <c r="D9608" s="228" t="s">
        <v>205</v>
      </c>
      <c r="E9608" s="228">
        <v>25</v>
      </c>
      <c r="F9608" s="228">
        <v>45937</v>
      </c>
      <c r="G9608" s="228">
        <v>1216</v>
      </c>
      <c r="H9608" s="228">
        <v>2584</v>
      </c>
      <c r="I9608" s="228">
        <v>2179011.21</v>
      </c>
      <c r="J9608" s="228">
        <v>520276.17</v>
      </c>
      <c r="K9608" s="228">
        <v>465912</v>
      </c>
      <c r="L9608" s="228">
        <v>3849146.37</v>
      </c>
    </row>
    <row r="9609" spans="1:12">
      <c r="A9609" s="228">
        <v>2015</v>
      </c>
      <c r="B9609" s="228" t="s">
        <v>192</v>
      </c>
      <c r="C9609" s="228" t="s">
        <v>63</v>
      </c>
      <c r="D9609" s="228" t="s">
        <v>205</v>
      </c>
      <c r="E9609" s="228">
        <v>30</v>
      </c>
      <c r="F9609" s="228">
        <v>69251</v>
      </c>
      <c r="G9609" s="228">
        <v>2039</v>
      </c>
      <c r="H9609" s="228">
        <v>4136</v>
      </c>
      <c r="I9609" s="228">
        <v>3324539.18</v>
      </c>
      <c r="J9609" s="228">
        <v>845299.91</v>
      </c>
      <c r="K9609" s="228">
        <v>736744.25</v>
      </c>
      <c r="L9609" s="228">
        <v>5973299.1200000001</v>
      </c>
    </row>
    <row r="9610" spans="1:12">
      <c r="A9610" s="228">
        <v>2015</v>
      </c>
      <c r="B9610" s="228" t="s">
        <v>192</v>
      </c>
      <c r="C9610" s="228" t="s">
        <v>63</v>
      </c>
      <c r="D9610" s="228" t="s">
        <v>205</v>
      </c>
      <c r="E9610" s="228">
        <v>35</v>
      </c>
      <c r="F9610" s="228">
        <v>69259</v>
      </c>
      <c r="G9610" s="228">
        <v>2652</v>
      </c>
      <c r="H9610" s="228">
        <v>5600</v>
      </c>
      <c r="I9610" s="228">
        <v>4499339.91</v>
      </c>
      <c r="J9610" s="228">
        <v>1089371.25</v>
      </c>
      <c r="K9610" s="228">
        <v>948245</v>
      </c>
      <c r="L9610" s="228">
        <v>7747297.5499999998</v>
      </c>
    </row>
    <row r="9611" spans="1:12">
      <c r="A9611" s="228">
        <v>2015</v>
      </c>
      <c r="B9611" s="228" t="s">
        <v>192</v>
      </c>
      <c r="C9611" s="228" t="s">
        <v>63</v>
      </c>
      <c r="D9611" s="228" t="s">
        <v>205</v>
      </c>
      <c r="E9611" s="228">
        <v>40</v>
      </c>
      <c r="F9611" s="228">
        <v>77721</v>
      </c>
      <c r="G9611" s="228">
        <v>3553</v>
      </c>
      <c r="H9611" s="228">
        <v>7829</v>
      </c>
      <c r="I9611" s="228">
        <v>6835124.6900000004</v>
      </c>
      <c r="J9611" s="228">
        <v>1658436.56</v>
      </c>
      <c r="K9611" s="228">
        <v>1561567.52</v>
      </c>
      <c r="L9611" s="228">
        <v>11815449.93</v>
      </c>
    </row>
    <row r="9612" spans="1:12">
      <c r="A9612" s="228">
        <v>2015</v>
      </c>
      <c r="B9612" s="228" t="s">
        <v>192</v>
      </c>
      <c r="C9612" s="228" t="s">
        <v>63</v>
      </c>
      <c r="D9612" s="228" t="s">
        <v>205</v>
      </c>
      <c r="E9612" s="228">
        <v>45</v>
      </c>
      <c r="F9612" s="228">
        <v>74038</v>
      </c>
      <c r="G9612" s="228">
        <v>4235</v>
      </c>
      <c r="H9612" s="228">
        <v>8894</v>
      </c>
      <c r="I9612" s="228">
        <v>7934941.3799999999</v>
      </c>
      <c r="J9612" s="228">
        <v>1989538.91</v>
      </c>
      <c r="K9612" s="228">
        <v>1956352.75</v>
      </c>
      <c r="L9612" s="228">
        <v>13802661.689999999</v>
      </c>
    </row>
    <row r="9613" spans="1:12">
      <c r="A9613" s="228">
        <v>2015</v>
      </c>
      <c r="B9613" s="228" t="s">
        <v>192</v>
      </c>
      <c r="C9613" s="228" t="s">
        <v>63</v>
      </c>
      <c r="D9613" s="228" t="s">
        <v>205</v>
      </c>
      <c r="E9613" s="228">
        <v>50</v>
      </c>
      <c r="F9613" s="228">
        <v>77425</v>
      </c>
      <c r="G9613" s="228">
        <v>5946</v>
      </c>
      <c r="H9613" s="228">
        <v>12028</v>
      </c>
      <c r="I9613" s="228">
        <v>11262167.92</v>
      </c>
      <c r="J9613" s="228">
        <v>2944200.03</v>
      </c>
      <c r="K9613" s="228">
        <v>3347381.8</v>
      </c>
      <c r="L9613" s="228">
        <v>20075394.649999999</v>
      </c>
    </row>
    <row r="9614" spans="1:12">
      <c r="A9614" s="228">
        <v>2015</v>
      </c>
      <c r="B9614" s="228" t="s">
        <v>192</v>
      </c>
      <c r="C9614" s="228" t="s">
        <v>63</v>
      </c>
      <c r="D9614" s="228" t="s">
        <v>205</v>
      </c>
      <c r="E9614" s="228">
        <v>55</v>
      </c>
      <c r="F9614" s="228">
        <v>73879</v>
      </c>
      <c r="G9614" s="228">
        <v>8133</v>
      </c>
      <c r="H9614" s="228">
        <v>17070</v>
      </c>
      <c r="I9614" s="228">
        <v>16296699.33</v>
      </c>
      <c r="J9614" s="228">
        <v>4041524.24</v>
      </c>
      <c r="K9614" s="228">
        <v>3880340.55</v>
      </c>
      <c r="L9614" s="228">
        <v>27392049.41</v>
      </c>
    </row>
    <row r="9615" spans="1:12">
      <c r="A9615" s="228">
        <v>2015</v>
      </c>
      <c r="B9615" s="228" t="s">
        <v>192</v>
      </c>
      <c r="C9615" s="228" t="s">
        <v>63</v>
      </c>
      <c r="D9615" s="228" t="s">
        <v>205</v>
      </c>
      <c r="E9615" s="228">
        <v>60</v>
      </c>
      <c r="F9615" s="228">
        <v>69001</v>
      </c>
      <c r="G9615" s="228">
        <v>10750</v>
      </c>
      <c r="H9615" s="228">
        <v>23073</v>
      </c>
      <c r="I9615" s="228">
        <v>23057454.27</v>
      </c>
      <c r="J9615" s="228">
        <v>5476775.7699999996</v>
      </c>
      <c r="K9615" s="228">
        <v>6371160.9000000004</v>
      </c>
      <c r="L9615" s="228">
        <v>38786542.850000001</v>
      </c>
    </row>
    <row r="9616" spans="1:12">
      <c r="A9616" s="228">
        <v>2015</v>
      </c>
      <c r="B9616" s="228" t="s">
        <v>192</v>
      </c>
      <c r="C9616" s="228" t="s">
        <v>63</v>
      </c>
      <c r="D9616" s="228" t="s">
        <v>205</v>
      </c>
      <c r="E9616" s="228">
        <v>65</v>
      </c>
      <c r="F9616" s="228">
        <v>61774</v>
      </c>
      <c r="G9616" s="228">
        <v>13104</v>
      </c>
      <c r="H9616" s="228">
        <v>30010</v>
      </c>
      <c r="I9616" s="228">
        <v>28725003.719999999</v>
      </c>
      <c r="J9616" s="228">
        <v>6924863.8399999999</v>
      </c>
      <c r="K9616" s="228">
        <v>7706458.9800000004</v>
      </c>
      <c r="L9616" s="228">
        <v>47667079.670000002</v>
      </c>
    </row>
    <row r="9617" spans="1:12">
      <c r="A9617" s="228">
        <v>2015</v>
      </c>
      <c r="B9617" s="228" t="s">
        <v>192</v>
      </c>
      <c r="C9617" s="228" t="s">
        <v>63</v>
      </c>
      <c r="D9617" s="228" t="s">
        <v>205</v>
      </c>
      <c r="E9617" s="228">
        <v>70</v>
      </c>
      <c r="F9617" s="228">
        <v>43244</v>
      </c>
      <c r="G9617" s="228">
        <v>12321</v>
      </c>
      <c r="H9617" s="228">
        <v>29802</v>
      </c>
      <c r="I9617" s="228">
        <v>27506270.699999999</v>
      </c>
      <c r="J9617" s="228">
        <v>6371468.5300000003</v>
      </c>
      <c r="K9617" s="228">
        <v>7738103.8499999996</v>
      </c>
      <c r="L9617" s="228">
        <v>44932401.100000001</v>
      </c>
    </row>
    <row r="9618" spans="1:12">
      <c r="A9618" s="228">
        <v>2015</v>
      </c>
      <c r="B9618" s="228" t="s">
        <v>192</v>
      </c>
      <c r="C9618" s="228" t="s">
        <v>63</v>
      </c>
      <c r="D9618" s="228" t="s">
        <v>205</v>
      </c>
      <c r="E9618" s="228">
        <v>75</v>
      </c>
      <c r="F9618" s="228">
        <v>28912</v>
      </c>
      <c r="G9618" s="228">
        <v>10268</v>
      </c>
      <c r="H9618" s="228">
        <v>29435</v>
      </c>
      <c r="I9618" s="228">
        <v>25303231.719999999</v>
      </c>
      <c r="J9618" s="228">
        <v>5311735.95</v>
      </c>
      <c r="K9618" s="228">
        <v>6274446.2000000002</v>
      </c>
      <c r="L9618" s="228">
        <v>39531624.810000002</v>
      </c>
    </row>
    <row r="9619" spans="1:12">
      <c r="A9619" s="228">
        <v>2015</v>
      </c>
      <c r="B9619" s="228" t="s">
        <v>192</v>
      </c>
      <c r="C9619" s="228" t="s">
        <v>63</v>
      </c>
      <c r="D9619" s="228" t="s">
        <v>205</v>
      </c>
      <c r="E9619" s="228">
        <v>80</v>
      </c>
      <c r="F9619" s="228">
        <v>18039</v>
      </c>
      <c r="G9619" s="228">
        <v>7907</v>
      </c>
      <c r="H9619" s="228">
        <v>27284</v>
      </c>
      <c r="I9619" s="228">
        <v>19900228.02</v>
      </c>
      <c r="J9619" s="228">
        <v>3662740.38</v>
      </c>
      <c r="K9619" s="228">
        <v>3436079</v>
      </c>
      <c r="L9619" s="228">
        <v>28594602.620000001</v>
      </c>
    </row>
    <row r="9620" spans="1:12">
      <c r="A9620" s="228">
        <v>2015</v>
      </c>
      <c r="B9620" s="228" t="s">
        <v>192</v>
      </c>
      <c r="C9620" s="228" t="s">
        <v>63</v>
      </c>
      <c r="D9620" s="228" t="s">
        <v>205</v>
      </c>
      <c r="E9620" s="228">
        <v>85</v>
      </c>
      <c r="F9620" s="228">
        <v>9914</v>
      </c>
      <c r="G9620" s="228">
        <v>4424</v>
      </c>
      <c r="H9620" s="228">
        <v>18547</v>
      </c>
      <c r="I9620" s="228">
        <v>12223698.59</v>
      </c>
      <c r="J9620" s="228">
        <v>1857640.94</v>
      </c>
      <c r="K9620" s="228">
        <v>1559316</v>
      </c>
      <c r="L9620" s="228">
        <v>16445334.93</v>
      </c>
    </row>
    <row r="9621" spans="1:12">
      <c r="A9621" s="228">
        <v>2015</v>
      </c>
      <c r="B9621" s="228" t="s">
        <v>192</v>
      </c>
      <c r="C9621" s="228" t="s">
        <v>63</v>
      </c>
      <c r="D9621" s="228" t="s">
        <v>205</v>
      </c>
      <c r="E9621" s="228">
        <v>90</v>
      </c>
      <c r="F9621" s="228">
        <v>2140</v>
      </c>
      <c r="G9621" s="228">
        <v>652</v>
      </c>
      <c r="H9621" s="228">
        <v>3690</v>
      </c>
      <c r="I9621" s="228">
        <v>2515149.33</v>
      </c>
      <c r="J9621" s="228">
        <v>357321.36</v>
      </c>
      <c r="K9621" s="228">
        <v>162042</v>
      </c>
      <c r="L9621" s="228">
        <v>3186792.87</v>
      </c>
    </row>
    <row r="9622" spans="1:12">
      <c r="A9622" s="228">
        <v>2015</v>
      </c>
      <c r="B9622" s="228" t="s">
        <v>192</v>
      </c>
      <c r="C9622" s="228" t="s">
        <v>63</v>
      </c>
      <c r="D9622" s="228" t="s">
        <v>205</v>
      </c>
      <c r="E9622" s="228">
        <v>95</v>
      </c>
      <c r="F9622" s="228">
        <v>359</v>
      </c>
      <c r="G9622" s="228">
        <v>117</v>
      </c>
      <c r="H9622" s="228">
        <v>685</v>
      </c>
      <c r="I9622" s="228">
        <v>404311</v>
      </c>
      <c r="J9622" s="228">
        <v>45074.71</v>
      </c>
      <c r="K9622" s="228">
        <v>8246</v>
      </c>
      <c r="L9622" s="228">
        <v>492433.47</v>
      </c>
    </row>
    <row r="9623" spans="1:12">
      <c r="A9623" s="228">
        <v>2015</v>
      </c>
      <c r="B9623" s="228" t="s">
        <v>192</v>
      </c>
      <c r="C9623" s="228" t="s">
        <v>63</v>
      </c>
      <c r="D9623" s="228" t="s">
        <v>206</v>
      </c>
      <c r="E9623" s="228">
        <v>0</v>
      </c>
      <c r="F9623" s="228">
        <v>59043</v>
      </c>
      <c r="G9623" s="228">
        <v>1733</v>
      </c>
      <c r="H9623" s="228">
        <v>6678</v>
      </c>
      <c r="I9623" s="228">
        <v>6180906.6500000004</v>
      </c>
      <c r="J9623" s="228">
        <v>607741.56000000006</v>
      </c>
      <c r="K9623" s="228">
        <v>129132</v>
      </c>
      <c r="L9623" s="228">
        <v>7256797.0099999998</v>
      </c>
    </row>
    <row r="9624" spans="1:12">
      <c r="A9624" s="228">
        <v>2015</v>
      </c>
      <c r="B9624" s="228" t="s">
        <v>192</v>
      </c>
      <c r="C9624" s="228" t="s">
        <v>63</v>
      </c>
      <c r="D9624" s="228" t="s">
        <v>206</v>
      </c>
      <c r="E9624" s="228">
        <v>5</v>
      </c>
      <c r="F9624" s="228">
        <v>68480</v>
      </c>
      <c r="G9624" s="228">
        <v>1072</v>
      </c>
      <c r="H9624" s="228">
        <v>1365</v>
      </c>
      <c r="I9624" s="228">
        <v>1217503.52</v>
      </c>
      <c r="J9624" s="228">
        <v>314899.87</v>
      </c>
      <c r="K9624" s="228">
        <v>172070</v>
      </c>
      <c r="L9624" s="228">
        <v>1916696.32</v>
      </c>
    </row>
    <row r="9625" spans="1:12">
      <c r="A9625" s="228">
        <v>2015</v>
      </c>
      <c r="B9625" s="228" t="s">
        <v>192</v>
      </c>
      <c r="C9625" s="228" t="s">
        <v>63</v>
      </c>
      <c r="D9625" s="228" t="s">
        <v>206</v>
      </c>
      <c r="E9625" s="228">
        <v>10</v>
      </c>
      <c r="F9625" s="228">
        <v>65685</v>
      </c>
      <c r="G9625" s="228">
        <v>855</v>
      </c>
      <c r="H9625" s="228">
        <v>1511</v>
      </c>
      <c r="I9625" s="228">
        <v>1231667.83</v>
      </c>
      <c r="J9625" s="228">
        <v>262853.21000000002</v>
      </c>
      <c r="K9625" s="228">
        <v>387613</v>
      </c>
      <c r="L9625" s="228">
        <v>2093295.89</v>
      </c>
    </row>
    <row r="9626" spans="1:12">
      <c r="A9626" s="228">
        <v>2015</v>
      </c>
      <c r="B9626" s="228" t="s">
        <v>192</v>
      </c>
      <c r="C9626" s="228" t="s">
        <v>63</v>
      </c>
      <c r="D9626" s="228" t="s">
        <v>206</v>
      </c>
      <c r="E9626" s="228">
        <v>15</v>
      </c>
      <c r="F9626" s="228">
        <v>65799</v>
      </c>
      <c r="G9626" s="228">
        <v>2618</v>
      </c>
      <c r="H9626" s="228">
        <v>6294</v>
      </c>
      <c r="I9626" s="228">
        <v>4827872.58</v>
      </c>
      <c r="J9626" s="228">
        <v>847681.89</v>
      </c>
      <c r="K9626" s="228">
        <v>877718</v>
      </c>
      <c r="L9626" s="228">
        <v>7280484.9000000004</v>
      </c>
    </row>
    <row r="9627" spans="1:12">
      <c r="A9627" s="228">
        <v>2015</v>
      </c>
      <c r="B9627" s="228" t="s">
        <v>192</v>
      </c>
      <c r="C9627" s="228" t="s">
        <v>63</v>
      </c>
      <c r="D9627" s="228" t="s">
        <v>206</v>
      </c>
      <c r="E9627" s="228">
        <v>20</v>
      </c>
      <c r="F9627" s="228">
        <v>55808</v>
      </c>
      <c r="G9627" s="228">
        <v>3310</v>
      </c>
      <c r="H9627" s="228">
        <v>7718</v>
      </c>
      <c r="I9627" s="228">
        <v>6088411.7599999998</v>
      </c>
      <c r="J9627" s="228">
        <v>1161214.98</v>
      </c>
      <c r="K9627" s="228">
        <v>639186</v>
      </c>
      <c r="L9627" s="228">
        <v>8931871.3200000003</v>
      </c>
    </row>
    <row r="9628" spans="1:12">
      <c r="A9628" s="228">
        <v>2015</v>
      </c>
      <c r="B9628" s="228" t="s">
        <v>192</v>
      </c>
      <c r="C9628" s="228" t="s">
        <v>63</v>
      </c>
      <c r="D9628" s="228" t="s">
        <v>206</v>
      </c>
      <c r="E9628" s="228">
        <v>25</v>
      </c>
      <c r="F9628" s="228">
        <v>54810</v>
      </c>
      <c r="G9628" s="228">
        <v>3896</v>
      </c>
      <c r="H9628" s="228">
        <v>12117</v>
      </c>
      <c r="I9628" s="228">
        <v>9854075.3499999996</v>
      </c>
      <c r="J9628" s="228">
        <v>2392280.42</v>
      </c>
      <c r="K9628" s="228">
        <v>814863.5</v>
      </c>
      <c r="L9628" s="228">
        <v>14834648.83</v>
      </c>
    </row>
    <row r="9629" spans="1:12">
      <c r="A9629" s="228">
        <v>2015</v>
      </c>
      <c r="B9629" s="228" t="s">
        <v>192</v>
      </c>
      <c r="C9629" s="228" t="s">
        <v>63</v>
      </c>
      <c r="D9629" s="228" t="s">
        <v>206</v>
      </c>
      <c r="E9629" s="228">
        <v>30</v>
      </c>
      <c r="F9629" s="228">
        <v>77764</v>
      </c>
      <c r="G9629" s="228">
        <v>6691</v>
      </c>
      <c r="H9629" s="228">
        <v>20486</v>
      </c>
      <c r="I9629" s="228">
        <v>17707666.370000001</v>
      </c>
      <c r="J9629" s="228">
        <v>4467909.03</v>
      </c>
      <c r="K9629" s="228">
        <v>1057343.25</v>
      </c>
      <c r="L9629" s="228">
        <v>26271807.100000001</v>
      </c>
    </row>
    <row r="9630" spans="1:12">
      <c r="A9630" s="228">
        <v>2015</v>
      </c>
      <c r="B9630" s="228" t="s">
        <v>192</v>
      </c>
      <c r="C9630" s="228" t="s">
        <v>63</v>
      </c>
      <c r="D9630" s="228" t="s">
        <v>206</v>
      </c>
      <c r="E9630" s="228">
        <v>35</v>
      </c>
      <c r="F9630" s="228">
        <v>76220</v>
      </c>
      <c r="G9630" s="228">
        <v>6401</v>
      </c>
      <c r="H9630" s="228">
        <v>17912</v>
      </c>
      <c r="I9630" s="228">
        <v>15331961.619999999</v>
      </c>
      <c r="J9630" s="228">
        <v>3627334.48</v>
      </c>
      <c r="K9630" s="228">
        <v>1243750.6499999999</v>
      </c>
      <c r="L9630" s="228">
        <v>23255026.199999999</v>
      </c>
    </row>
    <row r="9631" spans="1:12">
      <c r="A9631" s="228">
        <v>2015</v>
      </c>
      <c r="B9631" s="228" t="s">
        <v>192</v>
      </c>
      <c r="C9631" s="228" t="s">
        <v>63</v>
      </c>
      <c r="D9631" s="228" t="s">
        <v>206</v>
      </c>
      <c r="E9631" s="228">
        <v>40</v>
      </c>
      <c r="F9631" s="228">
        <v>84509</v>
      </c>
      <c r="G9631" s="228">
        <v>6387</v>
      </c>
      <c r="H9631" s="228">
        <v>13890</v>
      </c>
      <c r="I9631" s="228">
        <v>12276054.43</v>
      </c>
      <c r="J9631" s="228">
        <v>2976396.64</v>
      </c>
      <c r="K9631" s="228">
        <v>1784730</v>
      </c>
      <c r="L9631" s="228">
        <v>20527766.59</v>
      </c>
    </row>
    <row r="9632" spans="1:12">
      <c r="A9632" s="228">
        <v>2015</v>
      </c>
      <c r="B9632" s="228" t="s">
        <v>192</v>
      </c>
      <c r="C9632" s="228" t="s">
        <v>63</v>
      </c>
      <c r="D9632" s="228" t="s">
        <v>206</v>
      </c>
      <c r="E9632" s="228">
        <v>45</v>
      </c>
      <c r="F9632" s="228">
        <v>80157</v>
      </c>
      <c r="G9632" s="228">
        <v>6448</v>
      </c>
      <c r="H9632" s="228">
        <v>15371</v>
      </c>
      <c r="I9632" s="228">
        <v>13077022.970000001</v>
      </c>
      <c r="J9632" s="228">
        <v>2926173.41</v>
      </c>
      <c r="K9632" s="228">
        <v>1856327.45</v>
      </c>
      <c r="L9632" s="228">
        <v>20733267.449999999</v>
      </c>
    </row>
    <row r="9633" spans="1:12">
      <c r="A9633" s="228">
        <v>2015</v>
      </c>
      <c r="B9633" s="228" t="s">
        <v>192</v>
      </c>
      <c r="C9633" s="228" t="s">
        <v>63</v>
      </c>
      <c r="D9633" s="228" t="s">
        <v>206</v>
      </c>
      <c r="E9633" s="228">
        <v>50</v>
      </c>
      <c r="F9633" s="228">
        <v>83752</v>
      </c>
      <c r="G9633" s="228">
        <v>8425</v>
      </c>
      <c r="H9633" s="228">
        <v>17825</v>
      </c>
      <c r="I9633" s="228">
        <v>15854861.439999999</v>
      </c>
      <c r="J9633" s="228">
        <v>3804188.96</v>
      </c>
      <c r="K9633" s="228">
        <v>2927513.14</v>
      </c>
      <c r="L9633" s="228">
        <v>25813052.02</v>
      </c>
    </row>
    <row r="9634" spans="1:12">
      <c r="A9634" s="228">
        <v>2015</v>
      </c>
      <c r="B9634" s="228" t="s">
        <v>192</v>
      </c>
      <c r="C9634" s="228" t="s">
        <v>63</v>
      </c>
      <c r="D9634" s="228" t="s">
        <v>206</v>
      </c>
      <c r="E9634" s="228">
        <v>55</v>
      </c>
      <c r="F9634" s="228">
        <v>80254</v>
      </c>
      <c r="G9634" s="228">
        <v>9296</v>
      </c>
      <c r="H9634" s="228">
        <v>19393</v>
      </c>
      <c r="I9634" s="228">
        <v>17580025.719999999</v>
      </c>
      <c r="J9634" s="228">
        <v>4399189.96</v>
      </c>
      <c r="K9634" s="228">
        <v>3560638.2</v>
      </c>
      <c r="L9634" s="228">
        <v>28842256.620000001</v>
      </c>
    </row>
    <row r="9635" spans="1:12">
      <c r="A9635" s="228">
        <v>2015</v>
      </c>
      <c r="B9635" s="228" t="s">
        <v>192</v>
      </c>
      <c r="C9635" s="228" t="s">
        <v>63</v>
      </c>
      <c r="D9635" s="228" t="s">
        <v>206</v>
      </c>
      <c r="E9635" s="228">
        <v>60</v>
      </c>
      <c r="F9635" s="228">
        <v>74364</v>
      </c>
      <c r="G9635" s="228">
        <v>11239</v>
      </c>
      <c r="H9635" s="228">
        <v>25602</v>
      </c>
      <c r="I9635" s="228">
        <v>22512535</v>
      </c>
      <c r="J9635" s="228">
        <v>5283752.8499999996</v>
      </c>
      <c r="K9635" s="228">
        <v>5401165.1600000001</v>
      </c>
      <c r="L9635" s="228">
        <v>36973064.5</v>
      </c>
    </row>
    <row r="9636" spans="1:12">
      <c r="A9636" s="228">
        <v>2015</v>
      </c>
      <c r="B9636" s="228" t="s">
        <v>192</v>
      </c>
      <c r="C9636" s="228" t="s">
        <v>63</v>
      </c>
      <c r="D9636" s="228" t="s">
        <v>206</v>
      </c>
      <c r="E9636" s="228">
        <v>65</v>
      </c>
      <c r="F9636" s="228">
        <v>66414</v>
      </c>
      <c r="G9636" s="228">
        <v>12736</v>
      </c>
      <c r="H9636" s="228">
        <v>30614</v>
      </c>
      <c r="I9636" s="228">
        <v>26905248.789999999</v>
      </c>
      <c r="J9636" s="228">
        <v>6295414.8200000003</v>
      </c>
      <c r="K9636" s="228">
        <v>6707830.3300000001</v>
      </c>
      <c r="L9636" s="228">
        <v>43764824.590000004</v>
      </c>
    </row>
    <row r="9637" spans="1:12">
      <c r="A9637" s="228">
        <v>2015</v>
      </c>
      <c r="B9637" s="228" t="s">
        <v>192</v>
      </c>
      <c r="C9637" s="228" t="s">
        <v>63</v>
      </c>
      <c r="D9637" s="228" t="s">
        <v>206</v>
      </c>
      <c r="E9637" s="228">
        <v>70</v>
      </c>
      <c r="F9637" s="228">
        <v>46185</v>
      </c>
      <c r="G9637" s="228">
        <v>11260</v>
      </c>
      <c r="H9637" s="228">
        <v>29954</v>
      </c>
      <c r="I9637" s="228">
        <v>25630455.219999999</v>
      </c>
      <c r="J9637" s="228">
        <v>5701489.75</v>
      </c>
      <c r="K9637" s="228">
        <v>6329666.4800000004</v>
      </c>
      <c r="L9637" s="228">
        <v>40776044.670000002</v>
      </c>
    </row>
    <row r="9638" spans="1:12">
      <c r="A9638" s="228">
        <v>2015</v>
      </c>
      <c r="B9638" s="228" t="s">
        <v>192</v>
      </c>
      <c r="C9638" s="228" t="s">
        <v>63</v>
      </c>
      <c r="D9638" s="228" t="s">
        <v>206</v>
      </c>
      <c r="E9638" s="228">
        <v>75</v>
      </c>
      <c r="F9638" s="228">
        <v>31852</v>
      </c>
      <c r="G9638" s="228">
        <v>9068</v>
      </c>
      <c r="H9638" s="228">
        <v>29570</v>
      </c>
      <c r="I9638" s="228">
        <v>23794804.280000001</v>
      </c>
      <c r="J9638" s="228">
        <v>4788899.67</v>
      </c>
      <c r="K9638" s="228">
        <v>5445687.7800000003</v>
      </c>
      <c r="L9638" s="228">
        <v>36188770.240000002</v>
      </c>
    </row>
    <row r="9639" spans="1:12">
      <c r="A9639" s="228">
        <v>2015</v>
      </c>
      <c r="B9639" s="228" t="s">
        <v>192</v>
      </c>
      <c r="C9639" s="228" t="s">
        <v>63</v>
      </c>
      <c r="D9639" s="228" t="s">
        <v>206</v>
      </c>
      <c r="E9639" s="228">
        <v>80</v>
      </c>
      <c r="F9639" s="228">
        <v>22207</v>
      </c>
      <c r="G9639" s="228">
        <v>7360</v>
      </c>
      <c r="H9639" s="228">
        <v>29861</v>
      </c>
      <c r="I9639" s="228">
        <v>21211186.390000001</v>
      </c>
      <c r="J9639" s="228">
        <v>3569218.18</v>
      </c>
      <c r="K9639" s="228">
        <v>3361404.48</v>
      </c>
      <c r="L9639" s="228">
        <v>29616209.710000001</v>
      </c>
    </row>
    <row r="9640" spans="1:12">
      <c r="A9640" s="228">
        <v>2015</v>
      </c>
      <c r="B9640" s="228" t="s">
        <v>192</v>
      </c>
      <c r="C9640" s="228" t="s">
        <v>63</v>
      </c>
      <c r="D9640" s="228" t="s">
        <v>206</v>
      </c>
      <c r="E9640" s="228">
        <v>85</v>
      </c>
      <c r="F9640" s="228">
        <v>13758</v>
      </c>
      <c r="G9640" s="228">
        <v>4420</v>
      </c>
      <c r="H9640" s="228">
        <v>23244</v>
      </c>
      <c r="I9640" s="228">
        <v>14853808.26</v>
      </c>
      <c r="J9640" s="228">
        <v>2107390.59</v>
      </c>
      <c r="K9640" s="228">
        <v>1694000.8</v>
      </c>
      <c r="L9640" s="228">
        <v>19556606.969999999</v>
      </c>
    </row>
    <row r="9641" spans="1:12">
      <c r="A9641" s="228">
        <v>2015</v>
      </c>
      <c r="B9641" s="228" t="s">
        <v>192</v>
      </c>
      <c r="C9641" s="228" t="s">
        <v>63</v>
      </c>
      <c r="D9641" s="228" t="s">
        <v>206</v>
      </c>
      <c r="E9641" s="228">
        <v>90</v>
      </c>
      <c r="F9641" s="228">
        <v>5527</v>
      </c>
      <c r="G9641" s="228">
        <v>1601</v>
      </c>
      <c r="H9641" s="228">
        <v>10625</v>
      </c>
      <c r="I9641" s="228">
        <v>6430605.8300000001</v>
      </c>
      <c r="J9641" s="228">
        <v>734247.77</v>
      </c>
      <c r="K9641" s="228">
        <v>337468</v>
      </c>
      <c r="L9641" s="228">
        <v>7834590.5800000001</v>
      </c>
    </row>
    <row r="9642" spans="1:12">
      <c r="A9642" s="228">
        <v>2015</v>
      </c>
      <c r="B9642" s="228" t="s">
        <v>192</v>
      </c>
      <c r="C9642" s="228" t="s">
        <v>63</v>
      </c>
      <c r="D9642" s="228" t="s">
        <v>206</v>
      </c>
      <c r="E9642" s="228">
        <v>95</v>
      </c>
      <c r="F9642" s="228">
        <v>1557</v>
      </c>
      <c r="G9642" s="228">
        <v>378</v>
      </c>
      <c r="H9642" s="228">
        <v>2765</v>
      </c>
      <c r="I9642" s="228">
        <v>1601567.01</v>
      </c>
      <c r="J9642" s="228">
        <v>162279.60999999999</v>
      </c>
      <c r="K9642" s="228">
        <v>53384</v>
      </c>
      <c r="L9642" s="228">
        <v>1869304.32</v>
      </c>
    </row>
    <row r="9643" spans="1:12">
      <c r="A9643" s="228">
        <v>2015</v>
      </c>
      <c r="B9643" s="228" t="s">
        <v>192</v>
      </c>
      <c r="C9643" s="228" t="s">
        <v>64</v>
      </c>
      <c r="D9643" s="228" t="s">
        <v>205</v>
      </c>
      <c r="E9643" s="228">
        <v>0</v>
      </c>
      <c r="F9643" s="228">
        <v>19907</v>
      </c>
      <c r="G9643" s="228">
        <v>685</v>
      </c>
      <c r="H9643" s="228">
        <v>2206</v>
      </c>
      <c r="I9643" s="228">
        <v>1315342.95</v>
      </c>
      <c r="J9643" s="228">
        <v>313978.3</v>
      </c>
      <c r="K9643" s="228">
        <v>29768</v>
      </c>
      <c r="L9643" s="228">
        <v>1721459.03</v>
      </c>
    </row>
    <row r="9644" spans="1:12">
      <c r="A9644" s="228">
        <v>2015</v>
      </c>
      <c r="B9644" s="228" t="s">
        <v>192</v>
      </c>
      <c r="C9644" s="228" t="s">
        <v>64</v>
      </c>
      <c r="D9644" s="228" t="s">
        <v>205</v>
      </c>
      <c r="E9644" s="228">
        <v>5</v>
      </c>
      <c r="F9644" s="228">
        <v>21914</v>
      </c>
      <c r="G9644" s="228">
        <v>333</v>
      </c>
      <c r="H9644" s="228">
        <v>409</v>
      </c>
      <c r="I9644" s="228">
        <v>381950.8</v>
      </c>
      <c r="J9644" s="228">
        <v>137395.87</v>
      </c>
      <c r="K9644" s="228">
        <v>15261</v>
      </c>
      <c r="L9644" s="228">
        <v>567587.81999999995</v>
      </c>
    </row>
    <row r="9645" spans="1:12">
      <c r="A9645" s="228">
        <v>2015</v>
      </c>
      <c r="B9645" s="228" t="s">
        <v>192</v>
      </c>
      <c r="C9645" s="228" t="s">
        <v>64</v>
      </c>
      <c r="D9645" s="228" t="s">
        <v>205</v>
      </c>
      <c r="E9645" s="228">
        <v>10</v>
      </c>
      <c r="F9645" s="228">
        <v>21143</v>
      </c>
      <c r="G9645" s="228">
        <v>211</v>
      </c>
      <c r="H9645" s="228">
        <v>258</v>
      </c>
      <c r="I9645" s="228">
        <v>222673.3</v>
      </c>
      <c r="J9645" s="228">
        <v>105556.96</v>
      </c>
      <c r="K9645" s="228">
        <v>112828</v>
      </c>
      <c r="L9645" s="228">
        <v>472686.83</v>
      </c>
    </row>
    <row r="9646" spans="1:12">
      <c r="A9646" s="228">
        <v>2015</v>
      </c>
      <c r="B9646" s="228" t="s">
        <v>192</v>
      </c>
      <c r="C9646" s="228" t="s">
        <v>64</v>
      </c>
      <c r="D9646" s="228" t="s">
        <v>205</v>
      </c>
      <c r="E9646" s="228">
        <v>15</v>
      </c>
      <c r="F9646" s="228">
        <v>22413</v>
      </c>
      <c r="G9646" s="228">
        <v>588</v>
      </c>
      <c r="H9646" s="228">
        <v>830</v>
      </c>
      <c r="I9646" s="228">
        <v>909149.02</v>
      </c>
      <c r="J9646" s="228">
        <v>312805.46999999997</v>
      </c>
      <c r="K9646" s="228">
        <v>215306</v>
      </c>
      <c r="L9646" s="228">
        <v>1494212.93</v>
      </c>
    </row>
    <row r="9647" spans="1:12">
      <c r="A9647" s="228">
        <v>2015</v>
      </c>
      <c r="B9647" s="228" t="s">
        <v>192</v>
      </c>
      <c r="C9647" s="228" t="s">
        <v>64</v>
      </c>
      <c r="D9647" s="228" t="s">
        <v>205</v>
      </c>
      <c r="E9647" s="228">
        <v>20</v>
      </c>
      <c r="F9647" s="228">
        <v>20989</v>
      </c>
      <c r="G9647" s="228">
        <v>685</v>
      </c>
      <c r="H9647" s="228">
        <v>928</v>
      </c>
      <c r="I9647" s="228">
        <v>1004358.68</v>
      </c>
      <c r="J9647" s="228">
        <v>380310.07</v>
      </c>
      <c r="K9647" s="228">
        <v>128871</v>
      </c>
      <c r="L9647" s="228">
        <v>1612332.88</v>
      </c>
    </row>
    <row r="9648" spans="1:12">
      <c r="A9648" s="228">
        <v>2015</v>
      </c>
      <c r="B9648" s="228" t="s">
        <v>192</v>
      </c>
      <c r="C9648" s="228" t="s">
        <v>64</v>
      </c>
      <c r="D9648" s="228" t="s">
        <v>205</v>
      </c>
      <c r="E9648" s="228">
        <v>25</v>
      </c>
      <c r="F9648" s="228">
        <v>17178</v>
      </c>
      <c r="G9648" s="228">
        <v>530</v>
      </c>
      <c r="H9648" s="228">
        <v>936</v>
      </c>
      <c r="I9648" s="228">
        <v>843304.11</v>
      </c>
      <c r="J9648" s="228">
        <v>316781.98</v>
      </c>
      <c r="K9648" s="228">
        <v>210828</v>
      </c>
      <c r="L9648" s="228">
        <v>1509834.64</v>
      </c>
    </row>
    <row r="9649" spans="1:12">
      <c r="A9649" s="228">
        <v>2015</v>
      </c>
      <c r="B9649" s="228" t="s">
        <v>192</v>
      </c>
      <c r="C9649" s="228" t="s">
        <v>64</v>
      </c>
      <c r="D9649" s="228" t="s">
        <v>205</v>
      </c>
      <c r="E9649" s="228">
        <v>30</v>
      </c>
      <c r="F9649" s="228">
        <v>22247</v>
      </c>
      <c r="G9649" s="228">
        <v>599</v>
      </c>
      <c r="H9649" s="228">
        <v>968</v>
      </c>
      <c r="I9649" s="228">
        <v>893524.53</v>
      </c>
      <c r="J9649" s="228">
        <v>327809.14</v>
      </c>
      <c r="K9649" s="228">
        <v>120264</v>
      </c>
      <c r="L9649" s="228">
        <v>1570778.95</v>
      </c>
    </row>
    <row r="9650" spans="1:12">
      <c r="A9650" s="228">
        <v>2015</v>
      </c>
      <c r="B9650" s="228" t="s">
        <v>192</v>
      </c>
      <c r="C9650" s="228" t="s">
        <v>64</v>
      </c>
      <c r="D9650" s="228" t="s">
        <v>205</v>
      </c>
      <c r="E9650" s="228">
        <v>35</v>
      </c>
      <c r="F9650" s="228">
        <v>22329</v>
      </c>
      <c r="G9650" s="228">
        <v>753</v>
      </c>
      <c r="H9650" s="228">
        <v>1314</v>
      </c>
      <c r="I9650" s="228">
        <v>1079556.49</v>
      </c>
      <c r="J9650" s="228">
        <v>396939.44</v>
      </c>
      <c r="K9650" s="228">
        <v>153054</v>
      </c>
      <c r="L9650" s="228">
        <v>1832779.49</v>
      </c>
    </row>
    <row r="9651" spans="1:12">
      <c r="A9651" s="228">
        <v>2015</v>
      </c>
      <c r="B9651" s="228" t="s">
        <v>192</v>
      </c>
      <c r="C9651" s="228" t="s">
        <v>64</v>
      </c>
      <c r="D9651" s="228" t="s">
        <v>205</v>
      </c>
      <c r="E9651" s="228">
        <v>40</v>
      </c>
      <c r="F9651" s="228">
        <v>24270</v>
      </c>
      <c r="G9651" s="228">
        <v>950</v>
      </c>
      <c r="H9651" s="228">
        <v>1595</v>
      </c>
      <c r="I9651" s="228">
        <v>1437806.84</v>
      </c>
      <c r="J9651" s="228">
        <v>539378.69999999995</v>
      </c>
      <c r="K9651" s="228">
        <v>272903.5</v>
      </c>
      <c r="L9651" s="228">
        <v>2506924.33</v>
      </c>
    </row>
    <row r="9652" spans="1:12">
      <c r="A9652" s="228">
        <v>2015</v>
      </c>
      <c r="B9652" s="228" t="s">
        <v>192</v>
      </c>
      <c r="C9652" s="228" t="s">
        <v>64</v>
      </c>
      <c r="D9652" s="228" t="s">
        <v>205</v>
      </c>
      <c r="E9652" s="228">
        <v>45</v>
      </c>
      <c r="F9652" s="228">
        <v>25050</v>
      </c>
      <c r="G9652" s="228">
        <v>1154</v>
      </c>
      <c r="H9652" s="228">
        <v>2457</v>
      </c>
      <c r="I9652" s="228">
        <v>2001219.27</v>
      </c>
      <c r="J9652" s="228">
        <v>704445.95</v>
      </c>
      <c r="K9652" s="228">
        <v>306768</v>
      </c>
      <c r="L9652" s="228">
        <v>3362691.96</v>
      </c>
    </row>
    <row r="9653" spans="1:12">
      <c r="A9653" s="228">
        <v>2015</v>
      </c>
      <c r="B9653" s="228" t="s">
        <v>192</v>
      </c>
      <c r="C9653" s="228" t="s">
        <v>64</v>
      </c>
      <c r="D9653" s="228" t="s">
        <v>205</v>
      </c>
      <c r="E9653" s="228">
        <v>50</v>
      </c>
      <c r="F9653" s="228">
        <v>27829</v>
      </c>
      <c r="G9653" s="228">
        <v>1889</v>
      </c>
      <c r="H9653" s="228">
        <v>3759</v>
      </c>
      <c r="I9653" s="228">
        <v>3210130.73</v>
      </c>
      <c r="J9653" s="228">
        <v>1172657.05</v>
      </c>
      <c r="K9653" s="228">
        <v>908324.35</v>
      </c>
      <c r="L9653" s="228">
        <v>5688014.54</v>
      </c>
    </row>
    <row r="9654" spans="1:12">
      <c r="A9654" s="228">
        <v>2015</v>
      </c>
      <c r="B9654" s="228" t="s">
        <v>192</v>
      </c>
      <c r="C9654" s="228" t="s">
        <v>64</v>
      </c>
      <c r="D9654" s="228" t="s">
        <v>205</v>
      </c>
      <c r="E9654" s="228">
        <v>55</v>
      </c>
      <c r="F9654" s="228">
        <v>29110</v>
      </c>
      <c r="G9654" s="228">
        <v>2587</v>
      </c>
      <c r="H9654" s="228">
        <v>5686</v>
      </c>
      <c r="I9654" s="228">
        <v>4926496.46</v>
      </c>
      <c r="J9654" s="228">
        <v>1591466.87</v>
      </c>
      <c r="K9654" s="228">
        <v>1254260</v>
      </c>
      <c r="L9654" s="228">
        <v>8250521.4699999997</v>
      </c>
    </row>
    <row r="9655" spans="1:12">
      <c r="A9655" s="228">
        <v>2015</v>
      </c>
      <c r="B9655" s="228" t="s">
        <v>192</v>
      </c>
      <c r="C9655" s="228" t="s">
        <v>64</v>
      </c>
      <c r="D9655" s="228" t="s">
        <v>205</v>
      </c>
      <c r="E9655" s="228">
        <v>60</v>
      </c>
      <c r="F9655" s="228">
        <v>28698</v>
      </c>
      <c r="G9655" s="228">
        <v>3791</v>
      </c>
      <c r="H9655" s="228">
        <v>7107</v>
      </c>
      <c r="I9655" s="228">
        <v>6984827.2400000002</v>
      </c>
      <c r="J9655" s="228">
        <v>2201535.2400000002</v>
      </c>
      <c r="K9655" s="228">
        <v>2225612.4500000002</v>
      </c>
      <c r="L9655" s="228">
        <v>12136355.26</v>
      </c>
    </row>
    <row r="9656" spans="1:12">
      <c r="A9656" s="228">
        <v>2015</v>
      </c>
      <c r="B9656" s="228" t="s">
        <v>192</v>
      </c>
      <c r="C9656" s="228" t="s">
        <v>64</v>
      </c>
      <c r="D9656" s="228" t="s">
        <v>205</v>
      </c>
      <c r="E9656" s="228">
        <v>65</v>
      </c>
      <c r="F9656" s="228">
        <v>26521</v>
      </c>
      <c r="G9656" s="228">
        <v>4754</v>
      </c>
      <c r="H9656" s="228">
        <v>10301</v>
      </c>
      <c r="I9656" s="228">
        <v>9524481.8499999996</v>
      </c>
      <c r="J9656" s="228">
        <v>2773449.75</v>
      </c>
      <c r="K9656" s="228">
        <v>2738845.95</v>
      </c>
      <c r="L9656" s="228">
        <v>15832996.57</v>
      </c>
    </row>
    <row r="9657" spans="1:12">
      <c r="A9657" s="228">
        <v>2015</v>
      </c>
      <c r="B9657" s="228" t="s">
        <v>192</v>
      </c>
      <c r="C9657" s="228" t="s">
        <v>64</v>
      </c>
      <c r="D9657" s="228" t="s">
        <v>205</v>
      </c>
      <c r="E9657" s="228">
        <v>70</v>
      </c>
      <c r="F9657" s="228">
        <v>18770</v>
      </c>
      <c r="G9657" s="228">
        <v>4817</v>
      </c>
      <c r="H9657" s="228">
        <v>10129</v>
      </c>
      <c r="I9657" s="228">
        <v>9455928.2799999993</v>
      </c>
      <c r="J9657" s="228">
        <v>2738686.17</v>
      </c>
      <c r="K9657" s="228">
        <v>2988630.35</v>
      </c>
      <c r="L9657" s="228">
        <v>15754187.050000001</v>
      </c>
    </row>
    <row r="9658" spans="1:12">
      <c r="A9658" s="228">
        <v>2015</v>
      </c>
      <c r="B9658" s="228" t="s">
        <v>192</v>
      </c>
      <c r="C9658" s="228" t="s">
        <v>64</v>
      </c>
      <c r="D9658" s="228" t="s">
        <v>205</v>
      </c>
      <c r="E9658" s="228">
        <v>75</v>
      </c>
      <c r="F9658" s="228">
        <v>13055</v>
      </c>
      <c r="G9658" s="228">
        <v>3979</v>
      </c>
      <c r="H9658" s="228">
        <v>9820</v>
      </c>
      <c r="I9658" s="228">
        <v>8016460.0999999996</v>
      </c>
      <c r="J9658" s="228">
        <v>2176860</v>
      </c>
      <c r="K9658" s="228">
        <v>1932431.1</v>
      </c>
      <c r="L9658" s="228">
        <v>12518283.449999999</v>
      </c>
    </row>
    <row r="9659" spans="1:12">
      <c r="A9659" s="228">
        <v>2015</v>
      </c>
      <c r="B9659" s="228" t="s">
        <v>192</v>
      </c>
      <c r="C9659" s="228" t="s">
        <v>64</v>
      </c>
      <c r="D9659" s="228" t="s">
        <v>205</v>
      </c>
      <c r="E9659" s="228">
        <v>80</v>
      </c>
      <c r="F9659" s="228">
        <v>8684</v>
      </c>
      <c r="G9659" s="228">
        <v>3298</v>
      </c>
      <c r="H9659" s="228">
        <v>8774</v>
      </c>
      <c r="I9659" s="228">
        <v>6360722.7999999998</v>
      </c>
      <c r="J9659" s="228">
        <v>1597864.18</v>
      </c>
      <c r="K9659" s="228">
        <v>1488347.25</v>
      </c>
      <c r="L9659" s="228">
        <v>9770228.8699999992</v>
      </c>
    </row>
    <row r="9660" spans="1:12">
      <c r="A9660" s="228">
        <v>2015</v>
      </c>
      <c r="B9660" s="228" t="s">
        <v>192</v>
      </c>
      <c r="C9660" s="228" t="s">
        <v>64</v>
      </c>
      <c r="D9660" s="228" t="s">
        <v>205</v>
      </c>
      <c r="E9660" s="228">
        <v>85</v>
      </c>
      <c r="F9660" s="228">
        <v>5339</v>
      </c>
      <c r="G9660" s="228">
        <v>2003</v>
      </c>
      <c r="H9660" s="228">
        <v>7196</v>
      </c>
      <c r="I9660" s="228">
        <v>4092737.35</v>
      </c>
      <c r="J9660" s="228">
        <v>880800.12</v>
      </c>
      <c r="K9660" s="228">
        <v>601581.25</v>
      </c>
      <c r="L9660" s="228">
        <v>5786865.1100000003</v>
      </c>
    </row>
    <row r="9661" spans="1:12">
      <c r="A9661" s="228">
        <v>2015</v>
      </c>
      <c r="B9661" s="228" t="s">
        <v>192</v>
      </c>
      <c r="C9661" s="228" t="s">
        <v>64</v>
      </c>
      <c r="D9661" s="228" t="s">
        <v>205</v>
      </c>
      <c r="E9661" s="228">
        <v>90</v>
      </c>
      <c r="F9661" s="228">
        <v>1310</v>
      </c>
      <c r="G9661" s="228">
        <v>286</v>
      </c>
      <c r="H9661" s="228">
        <v>1753</v>
      </c>
      <c r="I9661" s="228">
        <v>916643.25</v>
      </c>
      <c r="J9661" s="228">
        <v>178476.49</v>
      </c>
      <c r="K9661" s="228">
        <v>213405.8</v>
      </c>
      <c r="L9661" s="228">
        <v>1362667.44</v>
      </c>
    </row>
    <row r="9662" spans="1:12">
      <c r="A9662" s="228">
        <v>2015</v>
      </c>
      <c r="B9662" s="228" t="s">
        <v>192</v>
      </c>
      <c r="C9662" s="228" t="s">
        <v>64</v>
      </c>
      <c r="D9662" s="228" t="s">
        <v>205</v>
      </c>
      <c r="E9662" s="228">
        <v>95</v>
      </c>
      <c r="F9662" s="228">
        <v>238</v>
      </c>
      <c r="G9662" s="228">
        <v>68</v>
      </c>
      <c r="H9662" s="228">
        <v>568</v>
      </c>
      <c r="I9662" s="228">
        <v>205938.85</v>
      </c>
      <c r="J9662" s="228">
        <v>31274.37</v>
      </c>
      <c r="K9662" s="228">
        <v>424</v>
      </c>
      <c r="L9662" s="228">
        <v>250554.92</v>
      </c>
    </row>
    <row r="9663" spans="1:12">
      <c r="A9663" s="228">
        <v>2015</v>
      </c>
      <c r="B9663" s="228" t="s">
        <v>192</v>
      </c>
      <c r="C9663" s="228" t="s">
        <v>64</v>
      </c>
      <c r="D9663" s="228" t="s">
        <v>206</v>
      </c>
      <c r="E9663" s="228">
        <v>0</v>
      </c>
      <c r="F9663" s="228">
        <v>18573</v>
      </c>
      <c r="G9663" s="228">
        <v>485</v>
      </c>
      <c r="H9663" s="228">
        <v>1671</v>
      </c>
      <c r="I9663" s="228">
        <v>977994</v>
      </c>
      <c r="J9663" s="228">
        <v>210774.41</v>
      </c>
      <c r="K9663" s="228">
        <v>7026</v>
      </c>
      <c r="L9663" s="228">
        <v>1287958.46</v>
      </c>
    </row>
    <row r="9664" spans="1:12">
      <c r="A9664" s="228">
        <v>2015</v>
      </c>
      <c r="B9664" s="228" t="s">
        <v>192</v>
      </c>
      <c r="C9664" s="228" t="s">
        <v>64</v>
      </c>
      <c r="D9664" s="228" t="s">
        <v>206</v>
      </c>
      <c r="E9664" s="228">
        <v>5</v>
      </c>
      <c r="F9664" s="228">
        <v>21206</v>
      </c>
      <c r="G9664" s="228">
        <v>277</v>
      </c>
      <c r="H9664" s="228">
        <v>313</v>
      </c>
      <c r="I9664" s="228">
        <v>313809.2</v>
      </c>
      <c r="J9664" s="228">
        <v>111319.16</v>
      </c>
      <c r="K9664" s="228">
        <v>38864</v>
      </c>
      <c r="L9664" s="228">
        <v>495671.1</v>
      </c>
    </row>
    <row r="9665" spans="1:12">
      <c r="A9665" s="228">
        <v>2015</v>
      </c>
      <c r="B9665" s="228" t="s">
        <v>192</v>
      </c>
      <c r="C9665" s="228" t="s">
        <v>64</v>
      </c>
      <c r="D9665" s="228" t="s">
        <v>206</v>
      </c>
      <c r="E9665" s="228">
        <v>10</v>
      </c>
      <c r="F9665" s="228">
        <v>19981</v>
      </c>
      <c r="G9665" s="228">
        <v>238</v>
      </c>
      <c r="H9665" s="228">
        <v>329</v>
      </c>
      <c r="I9665" s="228">
        <v>323458.8</v>
      </c>
      <c r="J9665" s="228">
        <v>103806.88</v>
      </c>
      <c r="K9665" s="228">
        <v>73532</v>
      </c>
      <c r="L9665" s="228">
        <v>519402.42</v>
      </c>
    </row>
    <row r="9666" spans="1:12">
      <c r="A9666" s="228">
        <v>2015</v>
      </c>
      <c r="B9666" s="228" t="s">
        <v>192</v>
      </c>
      <c r="C9666" s="228" t="s">
        <v>64</v>
      </c>
      <c r="D9666" s="228" t="s">
        <v>206</v>
      </c>
      <c r="E9666" s="228">
        <v>15</v>
      </c>
      <c r="F9666" s="228">
        <v>21375</v>
      </c>
      <c r="G9666" s="228">
        <v>710</v>
      </c>
      <c r="H9666" s="228">
        <v>1032</v>
      </c>
      <c r="I9666" s="228">
        <v>995338.95</v>
      </c>
      <c r="J9666" s="228">
        <v>319068.92</v>
      </c>
      <c r="K9666" s="228">
        <v>94401</v>
      </c>
      <c r="L9666" s="228">
        <v>1501025.69</v>
      </c>
    </row>
    <row r="9667" spans="1:12">
      <c r="A9667" s="228">
        <v>2015</v>
      </c>
      <c r="B9667" s="228" t="s">
        <v>192</v>
      </c>
      <c r="C9667" s="228" t="s">
        <v>64</v>
      </c>
      <c r="D9667" s="228" t="s">
        <v>206</v>
      </c>
      <c r="E9667" s="228">
        <v>20</v>
      </c>
      <c r="F9667" s="228">
        <v>21016</v>
      </c>
      <c r="G9667" s="228">
        <v>1059</v>
      </c>
      <c r="H9667" s="228">
        <v>1985</v>
      </c>
      <c r="I9667" s="228">
        <v>1742805.61</v>
      </c>
      <c r="J9667" s="228">
        <v>465096.55</v>
      </c>
      <c r="K9667" s="228">
        <v>201414</v>
      </c>
      <c r="L9667" s="228">
        <v>2569142.7200000002</v>
      </c>
    </row>
    <row r="9668" spans="1:12">
      <c r="A9668" s="228">
        <v>2015</v>
      </c>
      <c r="B9668" s="228" t="s">
        <v>192</v>
      </c>
      <c r="C9668" s="228" t="s">
        <v>64</v>
      </c>
      <c r="D9668" s="228" t="s">
        <v>206</v>
      </c>
      <c r="E9668" s="228">
        <v>25</v>
      </c>
      <c r="F9668" s="228">
        <v>19239</v>
      </c>
      <c r="G9668" s="228">
        <v>1000</v>
      </c>
      <c r="H9668" s="228">
        <v>2649</v>
      </c>
      <c r="I9668" s="228">
        <v>2351090.46</v>
      </c>
      <c r="J9668" s="228">
        <v>818846.95</v>
      </c>
      <c r="K9668" s="228">
        <v>205950</v>
      </c>
      <c r="L9668" s="228">
        <v>3701858.77</v>
      </c>
    </row>
    <row r="9669" spans="1:12">
      <c r="A9669" s="228">
        <v>2015</v>
      </c>
      <c r="B9669" s="228" t="s">
        <v>192</v>
      </c>
      <c r="C9669" s="228" t="s">
        <v>64</v>
      </c>
      <c r="D9669" s="228" t="s">
        <v>206</v>
      </c>
      <c r="E9669" s="228">
        <v>30</v>
      </c>
      <c r="F9669" s="228">
        <v>25105</v>
      </c>
      <c r="G9669" s="228">
        <v>1877</v>
      </c>
      <c r="H9669" s="228">
        <v>5672</v>
      </c>
      <c r="I9669" s="228">
        <v>4502769.1500000004</v>
      </c>
      <c r="J9669" s="228">
        <v>1563818.76</v>
      </c>
      <c r="K9669" s="228">
        <v>247607</v>
      </c>
      <c r="L9669" s="228">
        <v>6937938.79</v>
      </c>
    </row>
    <row r="9670" spans="1:12">
      <c r="A9670" s="228">
        <v>2015</v>
      </c>
      <c r="B9670" s="228" t="s">
        <v>192</v>
      </c>
      <c r="C9670" s="228" t="s">
        <v>64</v>
      </c>
      <c r="D9670" s="228" t="s">
        <v>206</v>
      </c>
      <c r="E9670" s="228">
        <v>35</v>
      </c>
      <c r="F9670" s="228">
        <v>24066</v>
      </c>
      <c r="G9670" s="228">
        <v>1687</v>
      </c>
      <c r="H9670" s="228">
        <v>4360</v>
      </c>
      <c r="I9670" s="228">
        <v>3778838.81</v>
      </c>
      <c r="J9670" s="228">
        <v>1243391.3799999999</v>
      </c>
      <c r="K9670" s="228">
        <v>297054</v>
      </c>
      <c r="L9670" s="228">
        <v>5835444.8099999996</v>
      </c>
    </row>
    <row r="9671" spans="1:12">
      <c r="A9671" s="228">
        <v>2015</v>
      </c>
      <c r="B9671" s="228" t="s">
        <v>192</v>
      </c>
      <c r="C9671" s="228" t="s">
        <v>64</v>
      </c>
      <c r="D9671" s="228" t="s">
        <v>206</v>
      </c>
      <c r="E9671" s="228">
        <v>40</v>
      </c>
      <c r="F9671" s="228">
        <v>26547</v>
      </c>
      <c r="G9671" s="228">
        <v>1718</v>
      </c>
      <c r="H9671" s="228">
        <v>3741</v>
      </c>
      <c r="I9671" s="228">
        <v>3208760.47</v>
      </c>
      <c r="J9671" s="228">
        <v>1061062.07</v>
      </c>
      <c r="K9671" s="228">
        <v>393094</v>
      </c>
      <c r="L9671" s="228">
        <v>5111903.25</v>
      </c>
    </row>
    <row r="9672" spans="1:12">
      <c r="A9672" s="228">
        <v>2015</v>
      </c>
      <c r="B9672" s="228" t="s">
        <v>192</v>
      </c>
      <c r="C9672" s="228" t="s">
        <v>64</v>
      </c>
      <c r="D9672" s="228" t="s">
        <v>206</v>
      </c>
      <c r="E9672" s="228">
        <v>45</v>
      </c>
      <c r="F9672" s="228">
        <v>27507</v>
      </c>
      <c r="G9672" s="228">
        <v>1872</v>
      </c>
      <c r="H9672" s="228">
        <v>3772</v>
      </c>
      <c r="I9672" s="228">
        <v>3446851.65</v>
      </c>
      <c r="J9672" s="228">
        <v>1172538.04</v>
      </c>
      <c r="K9672" s="228">
        <v>634450</v>
      </c>
      <c r="L9672" s="228">
        <v>5697507.4100000001</v>
      </c>
    </row>
    <row r="9673" spans="1:12">
      <c r="A9673" s="228">
        <v>2015</v>
      </c>
      <c r="B9673" s="228" t="s">
        <v>192</v>
      </c>
      <c r="C9673" s="228" t="s">
        <v>64</v>
      </c>
      <c r="D9673" s="228" t="s">
        <v>206</v>
      </c>
      <c r="E9673" s="228">
        <v>50</v>
      </c>
      <c r="F9673" s="228">
        <v>30719</v>
      </c>
      <c r="G9673" s="228">
        <v>2670</v>
      </c>
      <c r="H9673" s="228">
        <v>5519</v>
      </c>
      <c r="I9673" s="228">
        <v>4804716.7699999996</v>
      </c>
      <c r="J9673" s="228">
        <v>1552012.48</v>
      </c>
      <c r="K9673" s="228">
        <v>888141.2</v>
      </c>
      <c r="L9673" s="228">
        <v>7831526.3700000001</v>
      </c>
    </row>
    <row r="9674" spans="1:12">
      <c r="A9674" s="228">
        <v>2015</v>
      </c>
      <c r="B9674" s="228" t="s">
        <v>192</v>
      </c>
      <c r="C9674" s="228" t="s">
        <v>64</v>
      </c>
      <c r="D9674" s="228" t="s">
        <v>206</v>
      </c>
      <c r="E9674" s="228">
        <v>55</v>
      </c>
      <c r="F9674" s="228">
        <v>32458</v>
      </c>
      <c r="G9674" s="228">
        <v>3400</v>
      </c>
      <c r="H9674" s="228">
        <v>6755</v>
      </c>
      <c r="I9674" s="228">
        <v>6200306.5700000003</v>
      </c>
      <c r="J9674" s="228">
        <v>1893281.54</v>
      </c>
      <c r="K9674" s="228">
        <v>1212024</v>
      </c>
      <c r="L9674" s="228">
        <v>9834270.6300000008</v>
      </c>
    </row>
    <row r="9675" spans="1:12">
      <c r="A9675" s="228">
        <v>2015</v>
      </c>
      <c r="B9675" s="228" t="s">
        <v>192</v>
      </c>
      <c r="C9675" s="228" t="s">
        <v>64</v>
      </c>
      <c r="D9675" s="228" t="s">
        <v>206</v>
      </c>
      <c r="E9675" s="228">
        <v>60</v>
      </c>
      <c r="F9675" s="228">
        <v>31730</v>
      </c>
      <c r="G9675" s="228">
        <v>4149</v>
      </c>
      <c r="H9675" s="228">
        <v>8497</v>
      </c>
      <c r="I9675" s="228">
        <v>7670906.1100000003</v>
      </c>
      <c r="J9675" s="228">
        <v>2272642.4300000002</v>
      </c>
      <c r="K9675" s="228">
        <v>2032938.65</v>
      </c>
      <c r="L9675" s="228">
        <v>12570265.619999999</v>
      </c>
    </row>
    <row r="9676" spans="1:12">
      <c r="A9676" s="228">
        <v>2015</v>
      </c>
      <c r="B9676" s="228" t="s">
        <v>192</v>
      </c>
      <c r="C9676" s="228" t="s">
        <v>64</v>
      </c>
      <c r="D9676" s="228" t="s">
        <v>206</v>
      </c>
      <c r="E9676" s="228">
        <v>65</v>
      </c>
      <c r="F9676" s="228">
        <v>28999</v>
      </c>
      <c r="G9676" s="228">
        <v>4754</v>
      </c>
      <c r="H9676" s="228">
        <v>10166</v>
      </c>
      <c r="I9676" s="228">
        <v>9275797.3200000003</v>
      </c>
      <c r="J9676" s="228">
        <v>2769483.73</v>
      </c>
      <c r="K9676" s="228">
        <v>2441444.5</v>
      </c>
      <c r="L9676" s="228">
        <v>15104150.35</v>
      </c>
    </row>
    <row r="9677" spans="1:12">
      <c r="A9677" s="228">
        <v>2015</v>
      </c>
      <c r="B9677" s="228" t="s">
        <v>192</v>
      </c>
      <c r="C9677" s="228" t="s">
        <v>64</v>
      </c>
      <c r="D9677" s="228" t="s">
        <v>206</v>
      </c>
      <c r="E9677" s="228">
        <v>70</v>
      </c>
      <c r="F9677" s="228">
        <v>20250</v>
      </c>
      <c r="G9677" s="228">
        <v>4030</v>
      </c>
      <c r="H9677" s="228">
        <v>9730</v>
      </c>
      <c r="I9677" s="228">
        <v>8081908.0099999998</v>
      </c>
      <c r="J9677" s="228">
        <v>2320072.0099999998</v>
      </c>
      <c r="K9677" s="228">
        <v>2334497.6</v>
      </c>
      <c r="L9677" s="228">
        <v>13224201.23</v>
      </c>
    </row>
    <row r="9678" spans="1:12">
      <c r="A9678" s="228">
        <v>2015</v>
      </c>
      <c r="B9678" s="228" t="s">
        <v>192</v>
      </c>
      <c r="C9678" s="228" t="s">
        <v>64</v>
      </c>
      <c r="D9678" s="228" t="s">
        <v>206</v>
      </c>
      <c r="E9678" s="228">
        <v>75</v>
      </c>
      <c r="F9678" s="228">
        <v>14550</v>
      </c>
      <c r="G9678" s="228">
        <v>3907</v>
      </c>
      <c r="H9678" s="228">
        <v>10365</v>
      </c>
      <c r="I9678" s="228">
        <v>7947157.4500000002</v>
      </c>
      <c r="J9678" s="228">
        <v>2125048.7200000002</v>
      </c>
      <c r="K9678" s="228">
        <v>2217865.0499999998</v>
      </c>
      <c r="L9678" s="228">
        <v>12717798.82</v>
      </c>
    </row>
    <row r="9679" spans="1:12">
      <c r="A9679" s="228">
        <v>2015</v>
      </c>
      <c r="B9679" s="228" t="s">
        <v>192</v>
      </c>
      <c r="C9679" s="228" t="s">
        <v>64</v>
      </c>
      <c r="D9679" s="228" t="s">
        <v>206</v>
      </c>
      <c r="E9679" s="228">
        <v>80</v>
      </c>
      <c r="F9679" s="228">
        <v>10666</v>
      </c>
      <c r="G9679" s="228">
        <v>3006</v>
      </c>
      <c r="H9679" s="228">
        <v>9656</v>
      </c>
      <c r="I9679" s="228">
        <v>6572789.54</v>
      </c>
      <c r="J9679" s="228">
        <v>1580008.89</v>
      </c>
      <c r="K9679" s="228">
        <v>1290496</v>
      </c>
      <c r="L9679" s="228">
        <v>9757608.1099999994</v>
      </c>
    </row>
    <row r="9680" spans="1:12">
      <c r="A9680" s="228">
        <v>2015</v>
      </c>
      <c r="B9680" s="228" t="s">
        <v>192</v>
      </c>
      <c r="C9680" s="228" t="s">
        <v>64</v>
      </c>
      <c r="D9680" s="228" t="s">
        <v>206</v>
      </c>
      <c r="E9680" s="228">
        <v>85</v>
      </c>
      <c r="F9680" s="228">
        <v>7670</v>
      </c>
      <c r="G9680" s="228">
        <v>2042</v>
      </c>
      <c r="H9680" s="228">
        <v>9417</v>
      </c>
      <c r="I9680" s="228">
        <v>5462183.2999999998</v>
      </c>
      <c r="J9680" s="228">
        <v>1072817.97</v>
      </c>
      <c r="K9680" s="228">
        <v>706516.9</v>
      </c>
      <c r="L9680" s="228">
        <v>7501639.21</v>
      </c>
    </row>
    <row r="9681" spans="1:12">
      <c r="A9681" s="228">
        <v>2015</v>
      </c>
      <c r="B9681" s="228" t="s">
        <v>192</v>
      </c>
      <c r="C9681" s="228" t="s">
        <v>64</v>
      </c>
      <c r="D9681" s="228" t="s">
        <v>206</v>
      </c>
      <c r="E9681" s="228">
        <v>90</v>
      </c>
      <c r="F9681" s="228">
        <v>3359</v>
      </c>
      <c r="G9681" s="228">
        <v>770</v>
      </c>
      <c r="H9681" s="228">
        <v>4225</v>
      </c>
      <c r="I9681" s="228">
        <v>2088238.55</v>
      </c>
      <c r="J9681" s="228">
        <v>350503.03</v>
      </c>
      <c r="K9681" s="228">
        <v>174143</v>
      </c>
      <c r="L9681" s="228">
        <v>2732261.59</v>
      </c>
    </row>
    <row r="9682" spans="1:12">
      <c r="A9682" s="228">
        <v>2015</v>
      </c>
      <c r="B9682" s="228" t="s">
        <v>192</v>
      </c>
      <c r="C9682" s="228" t="s">
        <v>64</v>
      </c>
      <c r="D9682" s="228" t="s">
        <v>206</v>
      </c>
      <c r="E9682" s="228">
        <v>95</v>
      </c>
      <c r="F9682" s="228">
        <v>871</v>
      </c>
      <c r="G9682" s="228">
        <v>187</v>
      </c>
      <c r="H9682" s="228">
        <v>1316</v>
      </c>
      <c r="I9682" s="228">
        <v>531079</v>
      </c>
      <c r="J9682" s="228">
        <v>82139.39</v>
      </c>
      <c r="K9682" s="228">
        <v>26735</v>
      </c>
      <c r="L9682" s="228">
        <v>671967.64</v>
      </c>
    </row>
    <row r="9683" spans="1:12">
      <c r="A9683" s="228">
        <v>2015</v>
      </c>
      <c r="B9683" s="228" t="s">
        <v>192</v>
      </c>
      <c r="C9683" s="228" t="s">
        <v>65</v>
      </c>
      <c r="D9683" s="228" t="s">
        <v>205</v>
      </c>
      <c r="E9683" s="228">
        <v>0</v>
      </c>
      <c r="F9683" s="228">
        <v>44676</v>
      </c>
      <c r="G9683" s="228">
        <v>1369</v>
      </c>
      <c r="H9683" s="228">
        <v>2458</v>
      </c>
      <c r="I9683" s="228">
        <v>2213244.7000000002</v>
      </c>
      <c r="J9683" s="228">
        <v>435689.2</v>
      </c>
      <c r="K9683" s="228">
        <v>23241</v>
      </c>
      <c r="L9683" s="228">
        <v>2932925.81</v>
      </c>
    </row>
    <row r="9684" spans="1:12">
      <c r="A9684" s="228">
        <v>2015</v>
      </c>
      <c r="B9684" s="228" t="s">
        <v>192</v>
      </c>
      <c r="C9684" s="228" t="s">
        <v>65</v>
      </c>
      <c r="D9684" s="228" t="s">
        <v>205</v>
      </c>
      <c r="E9684" s="228">
        <v>5</v>
      </c>
      <c r="F9684" s="228">
        <v>48184</v>
      </c>
      <c r="G9684" s="228">
        <v>686</v>
      </c>
      <c r="H9684" s="228">
        <v>752</v>
      </c>
      <c r="I9684" s="228">
        <v>959945.4</v>
      </c>
      <c r="J9684" s="228">
        <v>253159.05</v>
      </c>
      <c r="K9684" s="228">
        <v>24040</v>
      </c>
      <c r="L9684" s="228">
        <v>1366921.33</v>
      </c>
    </row>
    <row r="9685" spans="1:12">
      <c r="A9685" s="228">
        <v>2015</v>
      </c>
      <c r="B9685" s="228" t="s">
        <v>192</v>
      </c>
      <c r="C9685" s="228" t="s">
        <v>65</v>
      </c>
      <c r="D9685" s="228" t="s">
        <v>205</v>
      </c>
      <c r="E9685" s="228">
        <v>10</v>
      </c>
      <c r="F9685" s="228">
        <v>43723</v>
      </c>
      <c r="G9685" s="228">
        <v>473</v>
      </c>
      <c r="H9685" s="228">
        <v>571</v>
      </c>
      <c r="I9685" s="228">
        <v>658159.46</v>
      </c>
      <c r="J9685" s="228">
        <v>163596.09</v>
      </c>
      <c r="K9685" s="228">
        <v>77100</v>
      </c>
      <c r="L9685" s="228">
        <v>969609.67</v>
      </c>
    </row>
    <row r="9686" spans="1:12">
      <c r="A9686" s="228">
        <v>2015</v>
      </c>
      <c r="B9686" s="228" t="s">
        <v>192</v>
      </c>
      <c r="C9686" s="228" t="s">
        <v>65</v>
      </c>
      <c r="D9686" s="228" t="s">
        <v>205</v>
      </c>
      <c r="E9686" s="228">
        <v>15</v>
      </c>
      <c r="F9686" s="228">
        <v>44454</v>
      </c>
      <c r="G9686" s="228">
        <v>1210</v>
      </c>
      <c r="H9686" s="228">
        <v>1893</v>
      </c>
      <c r="I9686" s="228">
        <v>2128578.15</v>
      </c>
      <c r="J9686" s="228">
        <v>424364.92</v>
      </c>
      <c r="K9686" s="228">
        <v>288756</v>
      </c>
      <c r="L9686" s="228">
        <v>3077454.16</v>
      </c>
    </row>
    <row r="9687" spans="1:12">
      <c r="A9687" s="228">
        <v>2015</v>
      </c>
      <c r="B9687" s="228" t="s">
        <v>192</v>
      </c>
      <c r="C9687" s="228" t="s">
        <v>65</v>
      </c>
      <c r="D9687" s="228" t="s">
        <v>205</v>
      </c>
      <c r="E9687" s="228">
        <v>20</v>
      </c>
      <c r="F9687" s="228">
        <v>37462</v>
      </c>
      <c r="G9687" s="228">
        <v>1086</v>
      </c>
      <c r="H9687" s="228">
        <v>1882</v>
      </c>
      <c r="I9687" s="228">
        <v>1918413.87</v>
      </c>
      <c r="J9687" s="228">
        <v>410067.62</v>
      </c>
      <c r="K9687" s="228">
        <v>279336</v>
      </c>
      <c r="L9687" s="228">
        <v>2875271.46</v>
      </c>
    </row>
    <row r="9688" spans="1:12">
      <c r="A9688" s="228">
        <v>2015</v>
      </c>
      <c r="B9688" s="228" t="s">
        <v>192</v>
      </c>
      <c r="C9688" s="228" t="s">
        <v>65</v>
      </c>
      <c r="D9688" s="228" t="s">
        <v>205</v>
      </c>
      <c r="E9688" s="228">
        <v>25</v>
      </c>
      <c r="F9688" s="228">
        <v>41921</v>
      </c>
      <c r="G9688" s="228">
        <v>1053</v>
      </c>
      <c r="H9688" s="228">
        <v>1891</v>
      </c>
      <c r="I9688" s="228">
        <v>1936484</v>
      </c>
      <c r="J9688" s="228">
        <v>469338.77</v>
      </c>
      <c r="K9688" s="228">
        <v>314182.90000000002</v>
      </c>
      <c r="L9688" s="228">
        <v>3072930.68</v>
      </c>
    </row>
    <row r="9689" spans="1:12">
      <c r="A9689" s="228">
        <v>2015</v>
      </c>
      <c r="B9689" s="228" t="s">
        <v>192</v>
      </c>
      <c r="C9689" s="228" t="s">
        <v>65</v>
      </c>
      <c r="D9689" s="228" t="s">
        <v>205</v>
      </c>
      <c r="E9689" s="228">
        <v>30</v>
      </c>
      <c r="F9689" s="228">
        <v>54437</v>
      </c>
      <c r="G9689" s="228">
        <v>1577</v>
      </c>
      <c r="H9689" s="228">
        <v>2844</v>
      </c>
      <c r="I9689" s="228">
        <v>2798574.14</v>
      </c>
      <c r="J9689" s="228">
        <v>659542.72</v>
      </c>
      <c r="K9689" s="228">
        <v>594684</v>
      </c>
      <c r="L9689" s="228">
        <v>4509087.67</v>
      </c>
    </row>
    <row r="9690" spans="1:12">
      <c r="A9690" s="228">
        <v>2015</v>
      </c>
      <c r="B9690" s="228" t="s">
        <v>192</v>
      </c>
      <c r="C9690" s="228" t="s">
        <v>65</v>
      </c>
      <c r="D9690" s="228" t="s">
        <v>205</v>
      </c>
      <c r="E9690" s="228">
        <v>35</v>
      </c>
      <c r="F9690" s="228">
        <v>51388</v>
      </c>
      <c r="G9690" s="228">
        <v>1577</v>
      </c>
      <c r="H9690" s="228">
        <v>2728</v>
      </c>
      <c r="I9690" s="228">
        <v>2879157.89</v>
      </c>
      <c r="J9690" s="228">
        <v>741980.64</v>
      </c>
      <c r="K9690" s="228">
        <v>604090</v>
      </c>
      <c r="L9690" s="228">
        <v>4775419.8099999996</v>
      </c>
    </row>
    <row r="9691" spans="1:12">
      <c r="A9691" s="228">
        <v>2015</v>
      </c>
      <c r="B9691" s="228" t="s">
        <v>192</v>
      </c>
      <c r="C9691" s="228" t="s">
        <v>65</v>
      </c>
      <c r="D9691" s="228" t="s">
        <v>205</v>
      </c>
      <c r="E9691" s="228">
        <v>40</v>
      </c>
      <c r="F9691" s="228">
        <v>53718</v>
      </c>
      <c r="G9691" s="228">
        <v>2087</v>
      </c>
      <c r="H9691" s="228">
        <v>3842</v>
      </c>
      <c r="I9691" s="228">
        <v>4113206.28</v>
      </c>
      <c r="J9691" s="228">
        <v>1047706.46</v>
      </c>
      <c r="K9691" s="228">
        <v>791737.75</v>
      </c>
      <c r="L9691" s="228">
        <v>6612268.4699999997</v>
      </c>
    </row>
    <row r="9692" spans="1:12">
      <c r="A9692" s="228">
        <v>2015</v>
      </c>
      <c r="B9692" s="228" t="s">
        <v>192</v>
      </c>
      <c r="C9692" s="228" t="s">
        <v>65</v>
      </c>
      <c r="D9692" s="228" t="s">
        <v>205</v>
      </c>
      <c r="E9692" s="228">
        <v>45</v>
      </c>
      <c r="F9692" s="228">
        <v>51208</v>
      </c>
      <c r="G9692" s="228">
        <v>2316</v>
      </c>
      <c r="H9692" s="228">
        <v>4108</v>
      </c>
      <c r="I9692" s="228">
        <v>4655029.1500000004</v>
      </c>
      <c r="J9692" s="228">
        <v>1220767.69</v>
      </c>
      <c r="K9692" s="228">
        <v>1177800</v>
      </c>
      <c r="L9692" s="228">
        <v>7803356.1399999997</v>
      </c>
    </row>
    <row r="9693" spans="1:12">
      <c r="A9693" s="228">
        <v>2015</v>
      </c>
      <c r="B9693" s="228" t="s">
        <v>192</v>
      </c>
      <c r="C9693" s="228" t="s">
        <v>65</v>
      </c>
      <c r="D9693" s="228" t="s">
        <v>205</v>
      </c>
      <c r="E9693" s="228">
        <v>50</v>
      </c>
      <c r="F9693" s="228">
        <v>51800</v>
      </c>
      <c r="G9693" s="228">
        <v>3122</v>
      </c>
      <c r="H9693" s="228">
        <v>5353</v>
      </c>
      <c r="I9693" s="228">
        <v>6606012.3200000003</v>
      </c>
      <c r="J9693" s="228">
        <v>1678338.14</v>
      </c>
      <c r="K9693" s="228">
        <v>1650426.1</v>
      </c>
      <c r="L9693" s="228">
        <v>10832437.310000001</v>
      </c>
    </row>
    <row r="9694" spans="1:12">
      <c r="A9694" s="228">
        <v>2015</v>
      </c>
      <c r="B9694" s="228" t="s">
        <v>192</v>
      </c>
      <c r="C9694" s="228" t="s">
        <v>65</v>
      </c>
      <c r="D9694" s="228" t="s">
        <v>205</v>
      </c>
      <c r="E9694" s="228">
        <v>55</v>
      </c>
      <c r="F9694" s="228">
        <v>47618</v>
      </c>
      <c r="G9694" s="228">
        <v>3860</v>
      </c>
      <c r="H9694" s="228">
        <v>7225</v>
      </c>
      <c r="I9694" s="228">
        <v>8709354.1600000001</v>
      </c>
      <c r="J9694" s="228">
        <v>2251358.86</v>
      </c>
      <c r="K9694" s="228">
        <v>2763754.9</v>
      </c>
      <c r="L9694" s="228">
        <v>14742365.4</v>
      </c>
    </row>
    <row r="9695" spans="1:12">
      <c r="A9695" s="228">
        <v>2015</v>
      </c>
      <c r="B9695" s="228" t="s">
        <v>192</v>
      </c>
      <c r="C9695" s="228" t="s">
        <v>65</v>
      </c>
      <c r="D9695" s="228" t="s">
        <v>205</v>
      </c>
      <c r="E9695" s="228">
        <v>60</v>
      </c>
      <c r="F9695" s="228">
        <v>41889</v>
      </c>
      <c r="G9695" s="228">
        <v>4416</v>
      </c>
      <c r="H9695" s="228">
        <v>8412</v>
      </c>
      <c r="I9695" s="228">
        <v>10633757.91</v>
      </c>
      <c r="J9695" s="228">
        <v>2771903.79</v>
      </c>
      <c r="K9695" s="228">
        <v>2879900.3</v>
      </c>
      <c r="L9695" s="228">
        <v>17420543.609999999</v>
      </c>
    </row>
    <row r="9696" spans="1:12">
      <c r="A9696" s="228">
        <v>2015</v>
      </c>
      <c r="B9696" s="228" t="s">
        <v>192</v>
      </c>
      <c r="C9696" s="228" t="s">
        <v>65</v>
      </c>
      <c r="D9696" s="228" t="s">
        <v>205</v>
      </c>
      <c r="E9696" s="228">
        <v>65</v>
      </c>
      <c r="F9696" s="228">
        <v>35146</v>
      </c>
      <c r="G9696" s="228">
        <v>5181</v>
      </c>
      <c r="H9696" s="228">
        <v>10911</v>
      </c>
      <c r="I9696" s="228">
        <v>13647386.82</v>
      </c>
      <c r="J9696" s="228">
        <v>3326925.85</v>
      </c>
      <c r="K9696" s="228">
        <v>3951914.15</v>
      </c>
      <c r="L9696" s="228">
        <v>22111046.719999999</v>
      </c>
    </row>
    <row r="9697" spans="1:12">
      <c r="A9697" s="228">
        <v>2015</v>
      </c>
      <c r="B9697" s="228" t="s">
        <v>192</v>
      </c>
      <c r="C9697" s="228" t="s">
        <v>65</v>
      </c>
      <c r="D9697" s="228" t="s">
        <v>205</v>
      </c>
      <c r="E9697" s="228">
        <v>70</v>
      </c>
      <c r="F9697" s="228">
        <v>23434</v>
      </c>
      <c r="G9697" s="228">
        <v>4456</v>
      </c>
      <c r="H9697" s="228">
        <v>9827</v>
      </c>
      <c r="I9697" s="228">
        <v>12039373.51</v>
      </c>
      <c r="J9697" s="228">
        <v>2960813.7</v>
      </c>
      <c r="K9697" s="228">
        <v>3317539.95</v>
      </c>
      <c r="L9697" s="228">
        <v>19070964.109999999</v>
      </c>
    </row>
    <row r="9698" spans="1:12">
      <c r="A9698" s="228">
        <v>2015</v>
      </c>
      <c r="B9698" s="228" t="s">
        <v>192</v>
      </c>
      <c r="C9698" s="228" t="s">
        <v>65</v>
      </c>
      <c r="D9698" s="228" t="s">
        <v>205</v>
      </c>
      <c r="E9698" s="228">
        <v>75</v>
      </c>
      <c r="F9698" s="228">
        <v>15809</v>
      </c>
      <c r="G9698" s="228">
        <v>3842</v>
      </c>
      <c r="H9698" s="228">
        <v>10600</v>
      </c>
      <c r="I9698" s="228">
        <v>11432483.34</v>
      </c>
      <c r="J9698" s="228">
        <v>2436625.2999999998</v>
      </c>
      <c r="K9698" s="228">
        <v>3148050.45</v>
      </c>
      <c r="L9698" s="228">
        <v>17571364.84</v>
      </c>
    </row>
    <row r="9699" spans="1:12">
      <c r="A9699" s="228">
        <v>2015</v>
      </c>
      <c r="B9699" s="228" t="s">
        <v>192</v>
      </c>
      <c r="C9699" s="228" t="s">
        <v>65</v>
      </c>
      <c r="D9699" s="228" t="s">
        <v>205</v>
      </c>
      <c r="E9699" s="228">
        <v>80</v>
      </c>
      <c r="F9699" s="228">
        <v>9811</v>
      </c>
      <c r="G9699" s="228">
        <v>2708</v>
      </c>
      <c r="H9699" s="228">
        <v>9681</v>
      </c>
      <c r="I9699" s="228">
        <v>8667151.4900000002</v>
      </c>
      <c r="J9699" s="228">
        <v>1620690.64</v>
      </c>
      <c r="K9699" s="228">
        <v>1802220.6</v>
      </c>
      <c r="L9699" s="228">
        <v>12405788.699999999</v>
      </c>
    </row>
    <row r="9700" spans="1:12">
      <c r="A9700" s="228">
        <v>2015</v>
      </c>
      <c r="B9700" s="228" t="s">
        <v>192</v>
      </c>
      <c r="C9700" s="228" t="s">
        <v>65</v>
      </c>
      <c r="D9700" s="228" t="s">
        <v>205</v>
      </c>
      <c r="E9700" s="228">
        <v>85</v>
      </c>
      <c r="F9700" s="228">
        <v>5224</v>
      </c>
      <c r="G9700" s="228">
        <v>1515</v>
      </c>
      <c r="H9700" s="228">
        <v>6987</v>
      </c>
      <c r="I9700" s="228">
        <v>5273197.2</v>
      </c>
      <c r="J9700" s="228">
        <v>869399.99</v>
      </c>
      <c r="K9700" s="228">
        <v>947337.25</v>
      </c>
      <c r="L9700" s="228">
        <v>7257723.9699999997</v>
      </c>
    </row>
    <row r="9701" spans="1:12">
      <c r="A9701" s="228">
        <v>2015</v>
      </c>
      <c r="B9701" s="228" t="s">
        <v>192</v>
      </c>
      <c r="C9701" s="228" t="s">
        <v>65</v>
      </c>
      <c r="D9701" s="228" t="s">
        <v>205</v>
      </c>
      <c r="E9701" s="228">
        <v>90</v>
      </c>
      <c r="F9701" s="228">
        <v>1229</v>
      </c>
      <c r="G9701" s="228">
        <v>267</v>
      </c>
      <c r="H9701" s="228">
        <v>1826</v>
      </c>
      <c r="I9701" s="228">
        <v>1014219.2</v>
      </c>
      <c r="J9701" s="228">
        <v>138774.64000000001</v>
      </c>
      <c r="K9701" s="228">
        <v>42638</v>
      </c>
      <c r="L9701" s="228">
        <v>1239247.17</v>
      </c>
    </row>
    <row r="9702" spans="1:12">
      <c r="A9702" s="228">
        <v>2015</v>
      </c>
      <c r="B9702" s="228" t="s">
        <v>192</v>
      </c>
      <c r="C9702" s="228" t="s">
        <v>65</v>
      </c>
      <c r="D9702" s="228" t="s">
        <v>205</v>
      </c>
      <c r="E9702" s="228">
        <v>95</v>
      </c>
      <c r="F9702" s="228">
        <v>196</v>
      </c>
      <c r="G9702" s="228">
        <v>42</v>
      </c>
      <c r="H9702" s="228">
        <v>315</v>
      </c>
      <c r="I9702" s="228">
        <v>164254</v>
      </c>
      <c r="J9702" s="228">
        <v>22798.13</v>
      </c>
      <c r="K9702" s="228">
        <v>14884</v>
      </c>
      <c r="L9702" s="228">
        <v>211968.08</v>
      </c>
    </row>
    <row r="9703" spans="1:12">
      <c r="A9703" s="228">
        <v>2015</v>
      </c>
      <c r="B9703" s="228" t="s">
        <v>192</v>
      </c>
      <c r="C9703" s="228" t="s">
        <v>65</v>
      </c>
      <c r="D9703" s="228" t="s">
        <v>206</v>
      </c>
      <c r="E9703" s="228">
        <v>0</v>
      </c>
      <c r="F9703" s="228">
        <v>42033</v>
      </c>
      <c r="G9703" s="228">
        <v>856</v>
      </c>
      <c r="H9703" s="228">
        <v>2040</v>
      </c>
      <c r="I9703" s="228">
        <v>1588661.9</v>
      </c>
      <c r="J9703" s="228">
        <v>268961.93</v>
      </c>
      <c r="K9703" s="228">
        <v>70849</v>
      </c>
      <c r="L9703" s="228">
        <v>2061262.91</v>
      </c>
    </row>
    <row r="9704" spans="1:12">
      <c r="A9704" s="228">
        <v>2015</v>
      </c>
      <c r="B9704" s="228" t="s">
        <v>192</v>
      </c>
      <c r="C9704" s="228" t="s">
        <v>65</v>
      </c>
      <c r="D9704" s="228" t="s">
        <v>206</v>
      </c>
      <c r="E9704" s="228">
        <v>5</v>
      </c>
      <c r="F9704" s="228">
        <v>45415</v>
      </c>
      <c r="G9704" s="228">
        <v>577</v>
      </c>
      <c r="H9704" s="228">
        <v>639</v>
      </c>
      <c r="I9704" s="228">
        <v>809517.3</v>
      </c>
      <c r="J9704" s="228">
        <v>207076.19</v>
      </c>
      <c r="K9704" s="228">
        <v>47829</v>
      </c>
      <c r="L9704" s="228">
        <v>1162439.23</v>
      </c>
    </row>
    <row r="9705" spans="1:12">
      <c r="A9705" s="228">
        <v>2015</v>
      </c>
      <c r="B9705" s="228" t="s">
        <v>192</v>
      </c>
      <c r="C9705" s="228" t="s">
        <v>65</v>
      </c>
      <c r="D9705" s="228" t="s">
        <v>206</v>
      </c>
      <c r="E9705" s="228">
        <v>10</v>
      </c>
      <c r="F9705" s="228">
        <v>41485</v>
      </c>
      <c r="G9705" s="228">
        <v>409</v>
      </c>
      <c r="H9705" s="228">
        <v>564</v>
      </c>
      <c r="I9705" s="228">
        <v>590528.85</v>
      </c>
      <c r="J9705" s="228">
        <v>139537.73000000001</v>
      </c>
      <c r="K9705" s="228">
        <v>83100</v>
      </c>
      <c r="L9705" s="228">
        <v>880804.14</v>
      </c>
    </row>
    <row r="9706" spans="1:12">
      <c r="A9706" s="228">
        <v>2015</v>
      </c>
      <c r="B9706" s="228" t="s">
        <v>192</v>
      </c>
      <c r="C9706" s="228" t="s">
        <v>65</v>
      </c>
      <c r="D9706" s="228" t="s">
        <v>206</v>
      </c>
      <c r="E9706" s="228">
        <v>15</v>
      </c>
      <c r="F9706" s="228">
        <v>42459</v>
      </c>
      <c r="G9706" s="228">
        <v>1637</v>
      </c>
      <c r="H9706" s="228">
        <v>3188</v>
      </c>
      <c r="I9706" s="228">
        <v>3041361.3</v>
      </c>
      <c r="J9706" s="228">
        <v>517848.73</v>
      </c>
      <c r="K9706" s="228">
        <v>299344</v>
      </c>
      <c r="L9706" s="228">
        <v>4207855.3</v>
      </c>
    </row>
    <row r="9707" spans="1:12">
      <c r="A9707" s="228">
        <v>2015</v>
      </c>
      <c r="B9707" s="228" t="s">
        <v>192</v>
      </c>
      <c r="C9707" s="228" t="s">
        <v>65</v>
      </c>
      <c r="D9707" s="228" t="s">
        <v>206</v>
      </c>
      <c r="E9707" s="228">
        <v>20</v>
      </c>
      <c r="F9707" s="228">
        <v>38874</v>
      </c>
      <c r="G9707" s="228">
        <v>1753</v>
      </c>
      <c r="H9707" s="228">
        <v>3459</v>
      </c>
      <c r="I9707" s="228">
        <v>3449649.85</v>
      </c>
      <c r="J9707" s="228">
        <v>665713.18999999994</v>
      </c>
      <c r="K9707" s="228">
        <v>366704</v>
      </c>
      <c r="L9707" s="228">
        <v>4944116.91</v>
      </c>
    </row>
    <row r="9708" spans="1:12">
      <c r="A9708" s="228">
        <v>2015</v>
      </c>
      <c r="B9708" s="228" t="s">
        <v>192</v>
      </c>
      <c r="C9708" s="228" t="s">
        <v>65</v>
      </c>
      <c r="D9708" s="228" t="s">
        <v>206</v>
      </c>
      <c r="E9708" s="228">
        <v>25</v>
      </c>
      <c r="F9708" s="228">
        <v>45542</v>
      </c>
      <c r="G9708" s="228">
        <v>2512</v>
      </c>
      <c r="H9708" s="228">
        <v>6360</v>
      </c>
      <c r="I9708" s="228">
        <v>7060125.8499999996</v>
      </c>
      <c r="J9708" s="228">
        <v>1721134.25</v>
      </c>
      <c r="K9708" s="228">
        <v>438753</v>
      </c>
      <c r="L9708" s="228">
        <v>10022207.35</v>
      </c>
    </row>
    <row r="9709" spans="1:12">
      <c r="A9709" s="228">
        <v>2015</v>
      </c>
      <c r="B9709" s="228" t="s">
        <v>192</v>
      </c>
      <c r="C9709" s="228" t="s">
        <v>65</v>
      </c>
      <c r="D9709" s="228" t="s">
        <v>206</v>
      </c>
      <c r="E9709" s="228">
        <v>30</v>
      </c>
      <c r="F9709" s="228">
        <v>56763</v>
      </c>
      <c r="G9709" s="228">
        <v>3987</v>
      </c>
      <c r="H9709" s="228">
        <v>10618</v>
      </c>
      <c r="I9709" s="228">
        <v>12470717.85</v>
      </c>
      <c r="J9709" s="228">
        <v>3161041.91</v>
      </c>
      <c r="K9709" s="228">
        <v>667225</v>
      </c>
      <c r="L9709" s="228">
        <v>17644264.170000002</v>
      </c>
    </row>
    <row r="9710" spans="1:12">
      <c r="A9710" s="228">
        <v>2015</v>
      </c>
      <c r="B9710" s="228" t="s">
        <v>192</v>
      </c>
      <c r="C9710" s="228" t="s">
        <v>65</v>
      </c>
      <c r="D9710" s="228" t="s">
        <v>206</v>
      </c>
      <c r="E9710" s="228">
        <v>35</v>
      </c>
      <c r="F9710" s="228">
        <v>52295</v>
      </c>
      <c r="G9710" s="228">
        <v>3579</v>
      </c>
      <c r="H9710" s="228">
        <v>8581</v>
      </c>
      <c r="I9710" s="228">
        <v>9351310.5999999996</v>
      </c>
      <c r="J9710" s="228">
        <v>2404711.84</v>
      </c>
      <c r="K9710" s="228">
        <v>750415</v>
      </c>
      <c r="L9710" s="228">
        <v>13751157.26</v>
      </c>
    </row>
    <row r="9711" spans="1:12">
      <c r="A9711" s="228">
        <v>2015</v>
      </c>
      <c r="B9711" s="228" t="s">
        <v>192</v>
      </c>
      <c r="C9711" s="228" t="s">
        <v>65</v>
      </c>
      <c r="D9711" s="228" t="s">
        <v>206</v>
      </c>
      <c r="E9711" s="228">
        <v>40</v>
      </c>
      <c r="F9711" s="228">
        <v>54622</v>
      </c>
      <c r="G9711" s="228">
        <v>3438</v>
      </c>
      <c r="H9711" s="228">
        <v>7216</v>
      </c>
      <c r="I9711" s="228">
        <v>7549420.2999999998</v>
      </c>
      <c r="J9711" s="228">
        <v>1817690.66</v>
      </c>
      <c r="K9711" s="228">
        <v>1234906.5</v>
      </c>
      <c r="L9711" s="228">
        <v>11883593.82</v>
      </c>
    </row>
    <row r="9712" spans="1:12">
      <c r="A9712" s="228">
        <v>2015</v>
      </c>
      <c r="B9712" s="228" t="s">
        <v>192</v>
      </c>
      <c r="C9712" s="228" t="s">
        <v>65</v>
      </c>
      <c r="D9712" s="228" t="s">
        <v>206</v>
      </c>
      <c r="E9712" s="228">
        <v>45</v>
      </c>
      <c r="F9712" s="228">
        <v>52149</v>
      </c>
      <c r="G9712" s="228">
        <v>3566</v>
      </c>
      <c r="H9712" s="228">
        <v>6874</v>
      </c>
      <c r="I9712" s="228">
        <v>7336687.9000000004</v>
      </c>
      <c r="J9712" s="228">
        <v>1789980.53</v>
      </c>
      <c r="K9712" s="228">
        <v>1133579.5</v>
      </c>
      <c r="L9712" s="228">
        <v>11544425.140000001</v>
      </c>
    </row>
    <row r="9713" spans="1:12">
      <c r="A9713" s="228">
        <v>2015</v>
      </c>
      <c r="B9713" s="228" t="s">
        <v>192</v>
      </c>
      <c r="C9713" s="228" t="s">
        <v>65</v>
      </c>
      <c r="D9713" s="228" t="s">
        <v>206</v>
      </c>
      <c r="E9713" s="228">
        <v>50</v>
      </c>
      <c r="F9713" s="228">
        <v>52638</v>
      </c>
      <c r="G9713" s="228">
        <v>4208</v>
      </c>
      <c r="H9713" s="228">
        <v>8139</v>
      </c>
      <c r="I9713" s="228">
        <v>8731658.8699999992</v>
      </c>
      <c r="J9713" s="228">
        <v>2112436.79</v>
      </c>
      <c r="K9713" s="228">
        <v>1616835.25</v>
      </c>
      <c r="L9713" s="228">
        <v>13856530.24</v>
      </c>
    </row>
    <row r="9714" spans="1:12">
      <c r="A9714" s="228">
        <v>2015</v>
      </c>
      <c r="B9714" s="228" t="s">
        <v>192</v>
      </c>
      <c r="C9714" s="228" t="s">
        <v>65</v>
      </c>
      <c r="D9714" s="228" t="s">
        <v>206</v>
      </c>
      <c r="E9714" s="228">
        <v>55</v>
      </c>
      <c r="F9714" s="228">
        <v>49314</v>
      </c>
      <c r="G9714" s="228">
        <v>4470</v>
      </c>
      <c r="H9714" s="228">
        <v>8286</v>
      </c>
      <c r="I9714" s="228">
        <v>9425831.1799999997</v>
      </c>
      <c r="J9714" s="228">
        <v>2346692.09</v>
      </c>
      <c r="K9714" s="228">
        <v>1866495.25</v>
      </c>
      <c r="L9714" s="228">
        <v>14875391.82</v>
      </c>
    </row>
    <row r="9715" spans="1:12">
      <c r="A9715" s="228">
        <v>2015</v>
      </c>
      <c r="B9715" s="228" t="s">
        <v>192</v>
      </c>
      <c r="C9715" s="228" t="s">
        <v>65</v>
      </c>
      <c r="D9715" s="228" t="s">
        <v>206</v>
      </c>
      <c r="E9715" s="228">
        <v>60</v>
      </c>
      <c r="F9715" s="228">
        <v>43407</v>
      </c>
      <c r="G9715" s="228">
        <v>4759</v>
      </c>
      <c r="H9715" s="228">
        <v>9908</v>
      </c>
      <c r="I9715" s="228">
        <v>11103288.050000001</v>
      </c>
      <c r="J9715" s="228">
        <v>2765379.79</v>
      </c>
      <c r="K9715" s="228">
        <v>2861156.15</v>
      </c>
      <c r="L9715" s="228">
        <v>17888861.780000001</v>
      </c>
    </row>
    <row r="9716" spans="1:12">
      <c r="A9716" s="228">
        <v>2015</v>
      </c>
      <c r="B9716" s="228" t="s">
        <v>192</v>
      </c>
      <c r="C9716" s="228" t="s">
        <v>65</v>
      </c>
      <c r="D9716" s="228" t="s">
        <v>206</v>
      </c>
      <c r="E9716" s="228">
        <v>65</v>
      </c>
      <c r="F9716" s="228">
        <v>36028</v>
      </c>
      <c r="G9716" s="228">
        <v>4983</v>
      </c>
      <c r="H9716" s="228">
        <v>10448</v>
      </c>
      <c r="I9716" s="228">
        <v>12211621.75</v>
      </c>
      <c r="J9716" s="228">
        <v>3082394.43</v>
      </c>
      <c r="K9716" s="228">
        <v>3337228.5</v>
      </c>
      <c r="L9716" s="228">
        <v>19575214.960000001</v>
      </c>
    </row>
    <row r="9717" spans="1:12">
      <c r="A9717" s="228">
        <v>2015</v>
      </c>
      <c r="B9717" s="228" t="s">
        <v>192</v>
      </c>
      <c r="C9717" s="228" t="s">
        <v>65</v>
      </c>
      <c r="D9717" s="228" t="s">
        <v>206</v>
      </c>
      <c r="E9717" s="228">
        <v>70</v>
      </c>
      <c r="F9717" s="228">
        <v>24164</v>
      </c>
      <c r="G9717" s="228">
        <v>4079</v>
      </c>
      <c r="H9717" s="228">
        <v>10605</v>
      </c>
      <c r="I9717" s="228">
        <v>11371844.25</v>
      </c>
      <c r="J9717" s="228">
        <v>2771168.63</v>
      </c>
      <c r="K9717" s="228">
        <v>2874387.65</v>
      </c>
      <c r="L9717" s="228">
        <v>17653244.280000001</v>
      </c>
    </row>
    <row r="9718" spans="1:12">
      <c r="A9718" s="228">
        <v>2015</v>
      </c>
      <c r="B9718" s="228" t="s">
        <v>192</v>
      </c>
      <c r="C9718" s="228" t="s">
        <v>65</v>
      </c>
      <c r="D9718" s="228" t="s">
        <v>206</v>
      </c>
      <c r="E9718" s="228">
        <v>75</v>
      </c>
      <c r="F9718" s="228">
        <v>17105</v>
      </c>
      <c r="G9718" s="228">
        <v>3276</v>
      </c>
      <c r="H9718" s="228">
        <v>10080</v>
      </c>
      <c r="I9718" s="228">
        <v>9604556.75</v>
      </c>
      <c r="J9718" s="228">
        <v>2229520.81</v>
      </c>
      <c r="K9718" s="228">
        <v>2504197.75</v>
      </c>
      <c r="L9718" s="228">
        <v>14787675.85</v>
      </c>
    </row>
    <row r="9719" spans="1:12">
      <c r="A9719" s="228">
        <v>2015</v>
      </c>
      <c r="B9719" s="228" t="s">
        <v>192</v>
      </c>
      <c r="C9719" s="228" t="s">
        <v>65</v>
      </c>
      <c r="D9719" s="228" t="s">
        <v>206</v>
      </c>
      <c r="E9719" s="228">
        <v>80</v>
      </c>
      <c r="F9719" s="228">
        <v>11775</v>
      </c>
      <c r="G9719" s="228">
        <v>2313</v>
      </c>
      <c r="H9719" s="228">
        <v>10400</v>
      </c>
      <c r="I9719" s="228">
        <v>8278827.4199999999</v>
      </c>
      <c r="J9719" s="228">
        <v>1593791.52</v>
      </c>
      <c r="K9719" s="228">
        <v>1413556.05</v>
      </c>
      <c r="L9719" s="228">
        <v>11680292.310000001</v>
      </c>
    </row>
    <row r="9720" spans="1:12">
      <c r="A9720" s="228">
        <v>2015</v>
      </c>
      <c r="B9720" s="228" t="s">
        <v>192</v>
      </c>
      <c r="C9720" s="228" t="s">
        <v>65</v>
      </c>
      <c r="D9720" s="228" t="s">
        <v>206</v>
      </c>
      <c r="E9720" s="228">
        <v>85</v>
      </c>
      <c r="F9720" s="228">
        <v>7281</v>
      </c>
      <c r="G9720" s="228">
        <v>1530</v>
      </c>
      <c r="H9720" s="228">
        <v>9134</v>
      </c>
      <c r="I9720" s="228">
        <v>5854442.8300000001</v>
      </c>
      <c r="J9720" s="228">
        <v>816499.09</v>
      </c>
      <c r="K9720" s="228">
        <v>720482</v>
      </c>
      <c r="L9720" s="228">
        <v>7594036.9400000004</v>
      </c>
    </row>
    <row r="9721" spans="1:12">
      <c r="A9721" s="228">
        <v>2015</v>
      </c>
      <c r="B9721" s="228" t="s">
        <v>192</v>
      </c>
      <c r="C9721" s="228" t="s">
        <v>65</v>
      </c>
      <c r="D9721" s="228" t="s">
        <v>206</v>
      </c>
      <c r="E9721" s="228">
        <v>90</v>
      </c>
      <c r="F9721" s="228">
        <v>2986</v>
      </c>
      <c r="G9721" s="228">
        <v>640</v>
      </c>
      <c r="H9721" s="228">
        <v>4169</v>
      </c>
      <c r="I9721" s="228">
        <v>2674502.6</v>
      </c>
      <c r="J9721" s="228">
        <v>302247.71999999997</v>
      </c>
      <c r="K9721" s="228">
        <v>175602.7</v>
      </c>
      <c r="L9721" s="228">
        <v>3210698.09</v>
      </c>
    </row>
    <row r="9722" spans="1:12">
      <c r="A9722" s="228">
        <v>2015</v>
      </c>
      <c r="B9722" s="228" t="s">
        <v>192</v>
      </c>
      <c r="C9722" s="228" t="s">
        <v>65</v>
      </c>
      <c r="D9722" s="228" t="s">
        <v>206</v>
      </c>
      <c r="E9722" s="228">
        <v>95</v>
      </c>
      <c r="F9722" s="228">
        <v>731</v>
      </c>
      <c r="G9722" s="228">
        <v>136</v>
      </c>
      <c r="H9722" s="228">
        <v>1428</v>
      </c>
      <c r="I9722" s="228">
        <v>735179.5</v>
      </c>
      <c r="J9722" s="228">
        <v>61297.89</v>
      </c>
      <c r="K9722" s="228">
        <v>26239</v>
      </c>
      <c r="L9722" s="228">
        <v>846859.49</v>
      </c>
    </row>
    <row r="9723" spans="1:12">
      <c r="A9723" s="228">
        <v>2015</v>
      </c>
      <c r="B9723" s="228" t="s">
        <v>192</v>
      </c>
      <c r="C9723" s="228" t="s">
        <v>66</v>
      </c>
      <c r="D9723" s="228" t="s">
        <v>205</v>
      </c>
      <c r="E9723" s="228">
        <v>0</v>
      </c>
      <c r="F9723" s="228">
        <v>5206</v>
      </c>
      <c r="G9723" s="228">
        <v>180</v>
      </c>
      <c r="H9723" s="228">
        <v>888</v>
      </c>
      <c r="I9723" s="228">
        <v>498396.03</v>
      </c>
      <c r="J9723" s="228">
        <v>62691.9</v>
      </c>
      <c r="K9723" s="228">
        <v>2648</v>
      </c>
      <c r="L9723" s="228">
        <v>590269.68999999994</v>
      </c>
    </row>
    <row r="9724" spans="1:12">
      <c r="A9724" s="228">
        <v>2015</v>
      </c>
      <c r="B9724" s="228" t="s">
        <v>192</v>
      </c>
      <c r="C9724" s="228" t="s">
        <v>66</v>
      </c>
      <c r="D9724" s="228" t="s">
        <v>205</v>
      </c>
      <c r="E9724" s="228">
        <v>5</v>
      </c>
      <c r="F9724" s="228">
        <v>6303</v>
      </c>
      <c r="G9724" s="228">
        <v>100</v>
      </c>
      <c r="H9724" s="228">
        <v>139</v>
      </c>
      <c r="I9724" s="228">
        <v>131979.81</v>
      </c>
      <c r="J9724" s="228">
        <v>38669.94</v>
      </c>
      <c r="K9724" s="228">
        <v>10233</v>
      </c>
      <c r="L9724" s="228">
        <v>196678.22</v>
      </c>
    </row>
    <row r="9725" spans="1:12">
      <c r="A9725" s="228">
        <v>2015</v>
      </c>
      <c r="B9725" s="228" t="s">
        <v>192</v>
      </c>
      <c r="C9725" s="228" t="s">
        <v>66</v>
      </c>
      <c r="D9725" s="228" t="s">
        <v>205</v>
      </c>
      <c r="E9725" s="228">
        <v>10</v>
      </c>
      <c r="F9725" s="228">
        <v>6416</v>
      </c>
      <c r="G9725" s="228">
        <v>103</v>
      </c>
      <c r="H9725" s="228">
        <v>169</v>
      </c>
      <c r="I9725" s="228">
        <v>121988.72</v>
      </c>
      <c r="J9725" s="228">
        <v>28093.65</v>
      </c>
      <c r="K9725" s="228">
        <v>16044</v>
      </c>
      <c r="L9725" s="228">
        <v>175098.82</v>
      </c>
    </row>
    <row r="9726" spans="1:12">
      <c r="A9726" s="228">
        <v>2015</v>
      </c>
      <c r="B9726" s="228" t="s">
        <v>192</v>
      </c>
      <c r="C9726" s="228" t="s">
        <v>66</v>
      </c>
      <c r="D9726" s="228" t="s">
        <v>205</v>
      </c>
      <c r="E9726" s="228">
        <v>15</v>
      </c>
      <c r="F9726" s="228">
        <v>6944</v>
      </c>
      <c r="G9726" s="228">
        <v>151</v>
      </c>
      <c r="H9726" s="228">
        <v>238</v>
      </c>
      <c r="I9726" s="228">
        <v>254857.12</v>
      </c>
      <c r="J9726" s="228">
        <v>61228.07</v>
      </c>
      <c r="K9726" s="228">
        <v>61024</v>
      </c>
      <c r="L9726" s="228">
        <v>400324.9</v>
      </c>
    </row>
    <row r="9727" spans="1:12">
      <c r="A9727" s="228">
        <v>2015</v>
      </c>
      <c r="B9727" s="228" t="s">
        <v>192</v>
      </c>
      <c r="C9727" s="228" t="s">
        <v>66</v>
      </c>
      <c r="D9727" s="228" t="s">
        <v>205</v>
      </c>
      <c r="E9727" s="228">
        <v>20</v>
      </c>
      <c r="F9727" s="228">
        <v>6095</v>
      </c>
      <c r="G9727" s="228">
        <v>211</v>
      </c>
      <c r="H9727" s="228">
        <v>568</v>
      </c>
      <c r="I9727" s="228">
        <v>451510.02</v>
      </c>
      <c r="J9727" s="228">
        <v>93591.81</v>
      </c>
      <c r="K9727" s="228">
        <v>42152</v>
      </c>
      <c r="L9727" s="228">
        <v>628909.56000000006</v>
      </c>
    </row>
    <row r="9728" spans="1:12">
      <c r="A9728" s="228">
        <v>2015</v>
      </c>
      <c r="B9728" s="228" t="s">
        <v>192</v>
      </c>
      <c r="C9728" s="228" t="s">
        <v>66</v>
      </c>
      <c r="D9728" s="228" t="s">
        <v>205</v>
      </c>
      <c r="E9728" s="228">
        <v>25</v>
      </c>
      <c r="F9728" s="228">
        <v>4048</v>
      </c>
      <c r="G9728" s="228">
        <v>118</v>
      </c>
      <c r="H9728" s="228">
        <v>383</v>
      </c>
      <c r="I9728" s="228">
        <v>285719.75</v>
      </c>
      <c r="J9728" s="228">
        <v>49149.85</v>
      </c>
      <c r="K9728" s="228">
        <v>42114</v>
      </c>
      <c r="L9728" s="228">
        <v>414685.15</v>
      </c>
    </row>
    <row r="9729" spans="1:12">
      <c r="A9729" s="228">
        <v>2015</v>
      </c>
      <c r="B9729" s="228" t="s">
        <v>192</v>
      </c>
      <c r="C9729" s="228" t="s">
        <v>66</v>
      </c>
      <c r="D9729" s="228" t="s">
        <v>205</v>
      </c>
      <c r="E9729" s="228">
        <v>30</v>
      </c>
      <c r="F9729" s="228">
        <v>5411</v>
      </c>
      <c r="G9729" s="228">
        <v>200</v>
      </c>
      <c r="H9729" s="228">
        <v>357</v>
      </c>
      <c r="I9729" s="228">
        <v>328372.19</v>
      </c>
      <c r="J9729" s="228">
        <v>93602.54</v>
      </c>
      <c r="K9729" s="228">
        <v>106785</v>
      </c>
      <c r="L9729" s="228">
        <v>603171.75</v>
      </c>
    </row>
    <row r="9730" spans="1:12">
      <c r="A9730" s="228">
        <v>2015</v>
      </c>
      <c r="B9730" s="228" t="s">
        <v>192</v>
      </c>
      <c r="C9730" s="228" t="s">
        <v>66</v>
      </c>
      <c r="D9730" s="228" t="s">
        <v>205</v>
      </c>
      <c r="E9730" s="228">
        <v>35</v>
      </c>
      <c r="F9730" s="228">
        <v>5570</v>
      </c>
      <c r="G9730" s="228">
        <v>320</v>
      </c>
      <c r="H9730" s="228">
        <v>534</v>
      </c>
      <c r="I9730" s="228">
        <v>382837.73</v>
      </c>
      <c r="J9730" s="228">
        <v>111302.85</v>
      </c>
      <c r="K9730" s="228">
        <v>41148</v>
      </c>
      <c r="L9730" s="228">
        <v>616887.79</v>
      </c>
    </row>
    <row r="9731" spans="1:12">
      <c r="A9731" s="228">
        <v>2015</v>
      </c>
      <c r="B9731" s="228" t="s">
        <v>192</v>
      </c>
      <c r="C9731" s="228" t="s">
        <v>66</v>
      </c>
      <c r="D9731" s="228" t="s">
        <v>205</v>
      </c>
      <c r="E9731" s="228">
        <v>40</v>
      </c>
      <c r="F9731" s="228">
        <v>6754</v>
      </c>
      <c r="G9731" s="228">
        <v>303</v>
      </c>
      <c r="H9731" s="228">
        <v>757</v>
      </c>
      <c r="I9731" s="228">
        <v>596877.07999999996</v>
      </c>
      <c r="J9731" s="228">
        <v>157163.82</v>
      </c>
      <c r="K9731" s="228">
        <v>149732.5</v>
      </c>
      <c r="L9731" s="228">
        <v>1047826.3</v>
      </c>
    </row>
    <row r="9732" spans="1:12">
      <c r="A9732" s="228">
        <v>2015</v>
      </c>
      <c r="B9732" s="228" t="s">
        <v>192</v>
      </c>
      <c r="C9732" s="228" t="s">
        <v>66</v>
      </c>
      <c r="D9732" s="228" t="s">
        <v>205</v>
      </c>
      <c r="E9732" s="228">
        <v>45</v>
      </c>
      <c r="F9732" s="228">
        <v>7130</v>
      </c>
      <c r="G9732" s="228">
        <v>332</v>
      </c>
      <c r="H9732" s="228">
        <v>726</v>
      </c>
      <c r="I9732" s="228">
        <v>741334.35</v>
      </c>
      <c r="J9732" s="228">
        <v>176042.23999999999</v>
      </c>
      <c r="K9732" s="228">
        <v>167010</v>
      </c>
      <c r="L9732" s="228">
        <v>1187968.8600000001</v>
      </c>
    </row>
    <row r="9733" spans="1:12">
      <c r="A9733" s="228">
        <v>2015</v>
      </c>
      <c r="B9733" s="228" t="s">
        <v>192</v>
      </c>
      <c r="C9733" s="228" t="s">
        <v>66</v>
      </c>
      <c r="D9733" s="228" t="s">
        <v>205</v>
      </c>
      <c r="E9733" s="228">
        <v>50</v>
      </c>
      <c r="F9733" s="228">
        <v>8730</v>
      </c>
      <c r="G9733" s="228">
        <v>576</v>
      </c>
      <c r="H9733" s="228">
        <v>1207</v>
      </c>
      <c r="I9733" s="228">
        <v>1092070.99</v>
      </c>
      <c r="J9733" s="228">
        <v>301511.08</v>
      </c>
      <c r="K9733" s="228">
        <v>297707.25</v>
      </c>
      <c r="L9733" s="228">
        <v>1853608.12</v>
      </c>
    </row>
    <row r="9734" spans="1:12">
      <c r="A9734" s="228">
        <v>2015</v>
      </c>
      <c r="B9734" s="228" t="s">
        <v>192</v>
      </c>
      <c r="C9734" s="228" t="s">
        <v>66</v>
      </c>
      <c r="D9734" s="228" t="s">
        <v>205</v>
      </c>
      <c r="E9734" s="228">
        <v>55</v>
      </c>
      <c r="F9734" s="228">
        <v>9706</v>
      </c>
      <c r="G9734" s="228">
        <v>847</v>
      </c>
      <c r="H9734" s="228">
        <v>1998</v>
      </c>
      <c r="I9734" s="228">
        <v>1803911.82</v>
      </c>
      <c r="J9734" s="228">
        <v>462346</v>
      </c>
      <c r="K9734" s="228">
        <v>516642.2</v>
      </c>
      <c r="L9734" s="228">
        <v>3029689.84</v>
      </c>
    </row>
    <row r="9735" spans="1:12">
      <c r="A9735" s="228">
        <v>2015</v>
      </c>
      <c r="B9735" s="228" t="s">
        <v>192</v>
      </c>
      <c r="C9735" s="228" t="s">
        <v>66</v>
      </c>
      <c r="D9735" s="228" t="s">
        <v>205</v>
      </c>
      <c r="E9735" s="228">
        <v>60</v>
      </c>
      <c r="F9735" s="228">
        <v>9438</v>
      </c>
      <c r="G9735" s="228">
        <v>1242</v>
      </c>
      <c r="H9735" s="228">
        <v>2801</v>
      </c>
      <c r="I9735" s="228">
        <v>2640605.67</v>
      </c>
      <c r="J9735" s="228">
        <v>664879.43000000005</v>
      </c>
      <c r="K9735" s="228">
        <v>842542.25</v>
      </c>
      <c r="L9735" s="228">
        <v>4455804.46</v>
      </c>
    </row>
    <row r="9736" spans="1:12">
      <c r="A9736" s="228">
        <v>2015</v>
      </c>
      <c r="B9736" s="228" t="s">
        <v>192</v>
      </c>
      <c r="C9736" s="228" t="s">
        <v>66</v>
      </c>
      <c r="D9736" s="228" t="s">
        <v>205</v>
      </c>
      <c r="E9736" s="228">
        <v>65</v>
      </c>
      <c r="F9736" s="228">
        <v>8601</v>
      </c>
      <c r="G9736" s="228">
        <v>1452</v>
      </c>
      <c r="H9736" s="228">
        <v>2959</v>
      </c>
      <c r="I9736" s="228">
        <v>2933307.89</v>
      </c>
      <c r="J9736" s="228">
        <v>802857.83</v>
      </c>
      <c r="K9736" s="228">
        <v>1161075.1499999999</v>
      </c>
      <c r="L9736" s="228">
        <v>5268906.91</v>
      </c>
    </row>
    <row r="9737" spans="1:12">
      <c r="A9737" s="228">
        <v>2015</v>
      </c>
      <c r="B9737" s="228" t="s">
        <v>192</v>
      </c>
      <c r="C9737" s="228" t="s">
        <v>66</v>
      </c>
      <c r="D9737" s="228" t="s">
        <v>205</v>
      </c>
      <c r="E9737" s="228">
        <v>70</v>
      </c>
      <c r="F9737" s="228">
        <v>6180</v>
      </c>
      <c r="G9737" s="228">
        <v>1334</v>
      </c>
      <c r="H9737" s="228">
        <v>3479</v>
      </c>
      <c r="I9737" s="228">
        <v>3128490.55</v>
      </c>
      <c r="J9737" s="228">
        <v>737311.49</v>
      </c>
      <c r="K9737" s="228">
        <v>1149407</v>
      </c>
      <c r="L9737" s="228">
        <v>5288062.47</v>
      </c>
    </row>
    <row r="9738" spans="1:12">
      <c r="A9738" s="228">
        <v>2015</v>
      </c>
      <c r="B9738" s="228" t="s">
        <v>192</v>
      </c>
      <c r="C9738" s="228" t="s">
        <v>66</v>
      </c>
      <c r="D9738" s="228" t="s">
        <v>205</v>
      </c>
      <c r="E9738" s="228">
        <v>75</v>
      </c>
      <c r="F9738" s="228">
        <v>4086</v>
      </c>
      <c r="G9738" s="228">
        <v>1065</v>
      </c>
      <c r="H9738" s="228">
        <v>3257</v>
      </c>
      <c r="I9738" s="228">
        <v>2463929.86</v>
      </c>
      <c r="J9738" s="228">
        <v>547445.14</v>
      </c>
      <c r="K9738" s="228">
        <v>615678.69999999995</v>
      </c>
      <c r="L9738" s="228">
        <v>3829526.42</v>
      </c>
    </row>
    <row r="9739" spans="1:12">
      <c r="A9739" s="228">
        <v>2015</v>
      </c>
      <c r="B9739" s="228" t="s">
        <v>192</v>
      </c>
      <c r="C9739" s="228" t="s">
        <v>66</v>
      </c>
      <c r="D9739" s="228" t="s">
        <v>205</v>
      </c>
      <c r="E9739" s="228">
        <v>80</v>
      </c>
      <c r="F9739" s="228">
        <v>2743</v>
      </c>
      <c r="G9739" s="228">
        <v>1018</v>
      </c>
      <c r="H9739" s="228">
        <v>3119</v>
      </c>
      <c r="I9739" s="228">
        <v>2246860.65</v>
      </c>
      <c r="J9739" s="228">
        <v>461963.6</v>
      </c>
      <c r="K9739" s="228">
        <v>466202.25</v>
      </c>
      <c r="L9739" s="228">
        <v>3285648.17</v>
      </c>
    </row>
    <row r="9740" spans="1:12">
      <c r="A9740" s="228">
        <v>2015</v>
      </c>
      <c r="B9740" s="228" t="s">
        <v>192</v>
      </c>
      <c r="C9740" s="228" t="s">
        <v>66</v>
      </c>
      <c r="D9740" s="228" t="s">
        <v>205</v>
      </c>
      <c r="E9740" s="228">
        <v>85</v>
      </c>
      <c r="F9740" s="228">
        <v>1422</v>
      </c>
      <c r="G9740" s="228">
        <v>539</v>
      </c>
      <c r="H9740" s="228">
        <v>1847</v>
      </c>
      <c r="I9740" s="228">
        <v>1276489.04</v>
      </c>
      <c r="J9740" s="228">
        <v>227297.52</v>
      </c>
      <c r="K9740" s="228">
        <v>141364</v>
      </c>
      <c r="L9740" s="228">
        <v>1716834.73</v>
      </c>
    </row>
    <row r="9741" spans="1:12">
      <c r="A9741" s="228">
        <v>2015</v>
      </c>
      <c r="B9741" s="228" t="s">
        <v>192</v>
      </c>
      <c r="C9741" s="228" t="s">
        <v>66</v>
      </c>
      <c r="D9741" s="228" t="s">
        <v>205</v>
      </c>
      <c r="E9741" s="228">
        <v>90</v>
      </c>
      <c r="F9741" s="228">
        <v>278</v>
      </c>
      <c r="G9741" s="228">
        <v>56</v>
      </c>
      <c r="H9741" s="228">
        <v>405</v>
      </c>
      <c r="I9741" s="228">
        <v>225092.32</v>
      </c>
      <c r="J9741" s="228">
        <v>22455.47</v>
      </c>
      <c r="K9741" s="228">
        <v>15587</v>
      </c>
      <c r="L9741" s="228">
        <v>277198.69</v>
      </c>
    </row>
    <row r="9742" spans="1:12">
      <c r="A9742" s="228">
        <v>2015</v>
      </c>
      <c r="B9742" s="228" t="s">
        <v>192</v>
      </c>
      <c r="C9742" s="228" t="s">
        <v>66</v>
      </c>
      <c r="D9742" s="228" t="s">
        <v>205</v>
      </c>
      <c r="E9742" s="228">
        <v>95</v>
      </c>
      <c r="F9742" s="228">
        <v>38</v>
      </c>
      <c r="G9742" s="228">
        <v>9</v>
      </c>
      <c r="H9742" s="228">
        <v>193</v>
      </c>
      <c r="I9742" s="228">
        <v>73272.87</v>
      </c>
      <c r="J9742" s="228">
        <v>4806.2</v>
      </c>
      <c r="K9742" s="228">
        <v>0</v>
      </c>
      <c r="L9742" s="228">
        <v>78530.070000000007</v>
      </c>
    </row>
    <row r="9743" spans="1:12">
      <c r="A9743" s="228">
        <v>2015</v>
      </c>
      <c r="B9743" s="228" t="s">
        <v>192</v>
      </c>
      <c r="C9743" s="228" t="s">
        <v>66</v>
      </c>
      <c r="D9743" s="228" t="s">
        <v>206</v>
      </c>
      <c r="E9743" s="228">
        <v>0</v>
      </c>
      <c r="F9743" s="228">
        <v>4866</v>
      </c>
      <c r="G9743" s="228">
        <v>101</v>
      </c>
      <c r="H9743" s="228">
        <v>586</v>
      </c>
      <c r="I9743" s="228">
        <v>297346.27</v>
      </c>
      <c r="J9743" s="228">
        <v>42490.92</v>
      </c>
      <c r="K9743" s="228">
        <v>10235</v>
      </c>
      <c r="L9743" s="228">
        <v>363228.59</v>
      </c>
    </row>
    <row r="9744" spans="1:12">
      <c r="A9744" s="228">
        <v>2015</v>
      </c>
      <c r="B9744" s="228" t="s">
        <v>192</v>
      </c>
      <c r="C9744" s="228" t="s">
        <v>66</v>
      </c>
      <c r="D9744" s="228" t="s">
        <v>206</v>
      </c>
      <c r="E9744" s="228">
        <v>5</v>
      </c>
      <c r="F9744" s="228">
        <v>6041</v>
      </c>
      <c r="G9744" s="228">
        <v>85</v>
      </c>
      <c r="H9744" s="228">
        <v>116</v>
      </c>
      <c r="I9744" s="228">
        <v>87737.5</v>
      </c>
      <c r="J9744" s="228">
        <v>24952.55</v>
      </c>
      <c r="K9744" s="228">
        <v>11011</v>
      </c>
      <c r="L9744" s="228">
        <v>134304.6</v>
      </c>
    </row>
    <row r="9745" spans="1:12">
      <c r="A9745" s="228">
        <v>2015</v>
      </c>
      <c r="B9745" s="228" t="s">
        <v>192</v>
      </c>
      <c r="C9745" s="228" t="s">
        <v>66</v>
      </c>
      <c r="D9745" s="228" t="s">
        <v>206</v>
      </c>
      <c r="E9745" s="228">
        <v>10</v>
      </c>
      <c r="F9745" s="228">
        <v>5896</v>
      </c>
      <c r="G9745" s="228">
        <v>87</v>
      </c>
      <c r="H9745" s="228">
        <v>173</v>
      </c>
      <c r="I9745" s="228">
        <v>107852.13</v>
      </c>
      <c r="J9745" s="228">
        <v>29829.66</v>
      </c>
      <c r="K9745" s="228">
        <v>44893</v>
      </c>
      <c r="L9745" s="228">
        <v>194188.32</v>
      </c>
    </row>
    <row r="9746" spans="1:12">
      <c r="A9746" s="228">
        <v>2015</v>
      </c>
      <c r="B9746" s="228" t="s">
        <v>192</v>
      </c>
      <c r="C9746" s="228" t="s">
        <v>66</v>
      </c>
      <c r="D9746" s="228" t="s">
        <v>206</v>
      </c>
      <c r="E9746" s="228">
        <v>15</v>
      </c>
      <c r="F9746" s="228">
        <v>6587</v>
      </c>
      <c r="G9746" s="228">
        <v>202</v>
      </c>
      <c r="H9746" s="228">
        <v>446</v>
      </c>
      <c r="I9746" s="228">
        <v>363410.64</v>
      </c>
      <c r="J9746" s="228">
        <v>84926.89</v>
      </c>
      <c r="K9746" s="228">
        <v>35103</v>
      </c>
      <c r="L9746" s="228">
        <v>528934.66</v>
      </c>
    </row>
    <row r="9747" spans="1:12">
      <c r="A9747" s="228">
        <v>2015</v>
      </c>
      <c r="B9747" s="228" t="s">
        <v>192</v>
      </c>
      <c r="C9747" s="228" t="s">
        <v>66</v>
      </c>
      <c r="D9747" s="228" t="s">
        <v>206</v>
      </c>
      <c r="E9747" s="228">
        <v>20</v>
      </c>
      <c r="F9747" s="228">
        <v>6130</v>
      </c>
      <c r="G9747" s="228">
        <v>424</v>
      </c>
      <c r="H9747" s="228">
        <v>861</v>
      </c>
      <c r="I9747" s="228">
        <v>734978.46</v>
      </c>
      <c r="J9747" s="228">
        <v>144370.1</v>
      </c>
      <c r="K9747" s="228">
        <v>39028</v>
      </c>
      <c r="L9747" s="228">
        <v>995210.45</v>
      </c>
    </row>
    <row r="9748" spans="1:12">
      <c r="A9748" s="228">
        <v>2015</v>
      </c>
      <c r="B9748" s="228" t="s">
        <v>192</v>
      </c>
      <c r="C9748" s="228" t="s">
        <v>66</v>
      </c>
      <c r="D9748" s="228" t="s">
        <v>206</v>
      </c>
      <c r="E9748" s="228">
        <v>25</v>
      </c>
      <c r="F9748" s="228">
        <v>4842</v>
      </c>
      <c r="G9748" s="228">
        <v>445</v>
      </c>
      <c r="H9748" s="228">
        <v>1713</v>
      </c>
      <c r="I9748" s="228">
        <v>1262961.32</v>
      </c>
      <c r="J9748" s="228">
        <v>238772.54</v>
      </c>
      <c r="K9748" s="228">
        <v>87052</v>
      </c>
      <c r="L9748" s="228">
        <v>1739796.96</v>
      </c>
    </row>
    <row r="9749" spans="1:12">
      <c r="A9749" s="228">
        <v>2015</v>
      </c>
      <c r="B9749" s="228" t="s">
        <v>192</v>
      </c>
      <c r="C9749" s="228" t="s">
        <v>66</v>
      </c>
      <c r="D9749" s="228" t="s">
        <v>206</v>
      </c>
      <c r="E9749" s="228">
        <v>30</v>
      </c>
      <c r="F9749" s="228">
        <v>6451</v>
      </c>
      <c r="G9749" s="228">
        <v>655</v>
      </c>
      <c r="H9749" s="228">
        <v>2411</v>
      </c>
      <c r="I9749" s="228">
        <v>1865107.27</v>
      </c>
      <c r="J9749" s="228">
        <v>410581.83</v>
      </c>
      <c r="K9749" s="228">
        <v>85097.75</v>
      </c>
      <c r="L9749" s="228">
        <v>2575450.89</v>
      </c>
    </row>
    <row r="9750" spans="1:12">
      <c r="A9750" s="228">
        <v>2015</v>
      </c>
      <c r="B9750" s="228" t="s">
        <v>192</v>
      </c>
      <c r="C9750" s="228" t="s">
        <v>66</v>
      </c>
      <c r="D9750" s="228" t="s">
        <v>206</v>
      </c>
      <c r="E9750" s="228">
        <v>35</v>
      </c>
      <c r="F9750" s="228">
        <v>6501</v>
      </c>
      <c r="G9750" s="228">
        <v>610</v>
      </c>
      <c r="H9750" s="228">
        <v>1504</v>
      </c>
      <c r="I9750" s="228">
        <v>1224422.2</v>
      </c>
      <c r="J9750" s="228">
        <v>280287.03000000003</v>
      </c>
      <c r="K9750" s="228">
        <v>50965</v>
      </c>
      <c r="L9750" s="228">
        <v>1760638.92</v>
      </c>
    </row>
    <row r="9751" spans="1:12">
      <c r="A9751" s="228">
        <v>2015</v>
      </c>
      <c r="B9751" s="228" t="s">
        <v>192</v>
      </c>
      <c r="C9751" s="228" t="s">
        <v>66</v>
      </c>
      <c r="D9751" s="228" t="s">
        <v>206</v>
      </c>
      <c r="E9751" s="228">
        <v>40</v>
      </c>
      <c r="F9751" s="228">
        <v>7935</v>
      </c>
      <c r="G9751" s="228">
        <v>594</v>
      </c>
      <c r="H9751" s="228">
        <v>1326</v>
      </c>
      <c r="I9751" s="228">
        <v>1186520.22</v>
      </c>
      <c r="J9751" s="228">
        <v>291009.62</v>
      </c>
      <c r="K9751" s="228">
        <v>168135.25</v>
      </c>
      <c r="L9751" s="228">
        <v>1853530.35</v>
      </c>
    </row>
    <row r="9752" spans="1:12">
      <c r="A9752" s="228">
        <v>2015</v>
      </c>
      <c r="B9752" s="228" t="s">
        <v>192</v>
      </c>
      <c r="C9752" s="228" t="s">
        <v>66</v>
      </c>
      <c r="D9752" s="228" t="s">
        <v>206</v>
      </c>
      <c r="E9752" s="228">
        <v>45</v>
      </c>
      <c r="F9752" s="228">
        <v>8347</v>
      </c>
      <c r="G9752" s="228">
        <v>682</v>
      </c>
      <c r="H9752" s="228">
        <v>1737</v>
      </c>
      <c r="I9752" s="228">
        <v>1569628.33</v>
      </c>
      <c r="J9752" s="228">
        <v>365522.48</v>
      </c>
      <c r="K9752" s="228">
        <v>315031</v>
      </c>
      <c r="L9752" s="228">
        <v>2484213.88</v>
      </c>
    </row>
    <row r="9753" spans="1:12">
      <c r="A9753" s="228">
        <v>2015</v>
      </c>
      <c r="B9753" s="228" t="s">
        <v>192</v>
      </c>
      <c r="C9753" s="228" t="s">
        <v>66</v>
      </c>
      <c r="D9753" s="228" t="s">
        <v>206</v>
      </c>
      <c r="E9753" s="228">
        <v>50</v>
      </c>
      <c r="F9753" s="228">
        <v>10156</v>
      </c>
      <c r="G9753" s="228">
        <v>922</v>
      </c>
      <c r="H9753" s="228">
        <v>2230</v>
      </c>
      <c r="I9753" s="228">
        <v>1954012.34</v>
      </c>
      <c r="J9753" s="228">
        <v>459639.55</v>
      </c>
      <c r="K9753" s="228">
        <v>372896</v>
      </c>
      <c r="L9753" s="228">
        <v>3050726.8</v>
      </c>
    </row>
    <row r="9754" spans="1:12">
      <c r="A9754" s="228">
        <v>2015</v>
      </c>
      <c r="B9754" s="228" t="s">
        <v>192</v>
      </c>
      <c r="C9754" s="228" t="s">
        <v>66</v>
      </c>
      <c r="D9754" s="228" t="s">
        <v>206</v>
      </c>
      <c r="E9754" s="228">
        <v>55</v>
      </c>
      <c r="F9754" s="228">
        <v>10821</v>
      </c>
      <c r="G9754" s="228">
        <v>1306</v>
      </c>
      <c r="H9754" s="228">
        <v>2810</v>
      </c>
      <c r="I9754" s="228">
        <v>2525746.64</v>
      </c>
      <c r="J9754" s="228">
        <v>549966.24</v>
      </c>
      <c r="K9754" s="228">
        <v>821248</v>
      </c>
      <c r="L9754" s="228">
        <v>4150557.71</v>
      </c>
    </row>
    <row r="9755" spans="1:12">
      <c r="A9755" s="228">
        <v>2015</v>
      </c>
      <c r="B9755" s="228" t="s">
        <v>192</v>
      </c>
      <c r="C9755" s="228" t="s">
        <v>66</v>
      </c>
      <c r="D9755" s="228" t="s">
        <v>206</v>
      </c>
      <c r="E9755" s="228">
        <v>60</v>
      </c>
      <c r="F9755" s="228">
        <v>10358</v>
      </c>
      <c r="G9755" s="228">
        <v>1308</v>
      </c>
      <c r="H9755" s="228">
        <v>3204</v>
      </c>
      <c r="I9755" s="228">
        <v>2789937.47</v>
      </c>
      <c r="J9755" s="228">
        <v>655157.85</v>
      </c>
      <c r="K9755" s="228">
        <v>971107.25</v>
      </c>
      <c r="L9755" s="228">
        <v>4680623.6500000004</v>
      </c>
    </row>
    <row r="9756" spans="1:12">
      <c r="A9756" s="228">
        <v>2015</v>
      </c>
      <c r="B9756" s="228" t="s">
        <v>192</v>
      </c>
      <c r="C9756" s="228" t="s">
        <v>66</v>
      </c>
      <c r="D9756" s="228" t="s">
        <v>206</v>
      </c>
      <c r="E9756" s="228">
        <v>65</v>
      </c>
      <c r="F9756" s="228">
        <v>9453</v>
      </c>
      <c r="G9756" s="228">
        <v>1352</v>
      </c>
      <c r="H9756" s="228">
        <v>3647</v>
      </c>
      <c r="I9756" s="228">
        <v>3229113.86</v>
      </c>
      <c r="J9756" s="228">
        <v>782576.24</v>
      </c>
      <c r="K9756" s="228">
        <v>891633.4</v>
      </c>
      <c r="L9756" s="228">
        <v>5189781.5199999996</v>
      </c>
    </row>
    <row r="9757" spans="1:12">
      <c r="A9757" s="228">
        <v>2015</v>
      </c>
      <c r="B9757" s="228" t="s">
        <v>192</v>
      </c>
      <c r="C9757" s="228" t="s">
        <v>66</v>
      </c>
      <c r="D9757" s="228" t="s">
        <v>206</v>
      </c>
      <c r="E9757" s="228">
        <v>70</v>
      </c>
      <c r="F9757" s="228">
        <v>6468</v>
      </c>
      <c r="G9757" s="228">
        <v>1224</v>
      </c>
      <c r="H9757" s="228">
        <v>3048</v>
      </c>
      <c r="I9757" s="228">
        <v>2633712.58</v>
      </c>
      <c r="J9757" s="228">
        <v>612308.6</v>
      </c>
      <c r="K9757" s="228">
        <v>717149.25</v>
      </c>
      <c r="L9757" s="228">
        <v>4170505.33</v>
      </c>
    </row>
    <row r="9758" spans="1:12">
      <c r="A9758" s="228">
        <v>2015</v>
      </c>
      <c r="B9758" s="228" t="s">
        <v>192</v>
      </c>
      <c r="C9758" s="228" t="s">
        <v>66</v>
      </c>
      <c r="D9758" s="228" t="s">
        <v>206</v>
      </c>
      <c r="E9758" s="228">
        <v>75</v>
      </c>
      <c r="F9758" s="228">
        <v>4644</v>
      </c>
      <c r="G9758" s="228">
        <v>1036</v>
      </c>
      <c r="H9758" s="228">
        <v>3621</v>
      </c>
      <c r="I9758" s="228">
        <v>2884429.14</v>
      </c>
      <c r="J9758" s="228">
        <v>559782.57999999996</v>
      </c>
      <c r="K9758" s="228">
        <v>819334</v>
      </c>
      <c r="L9758" s="228">
        <v>4514766.8600000003</v>
      </c>
    </row>
    <row r="9759" spans="1:12">
      <c r="A9759" s="228">
        <v>2015</v>
      </c>
      <c r="B9759" s="228" t="s">
        <v>192</v>
      </c>
      <c r="C9759" s="228" t="s">
        <v>66</v>
      </c>
      <c r="D9759" s="228" t="s">
        <v>206</v>
      </c>
      <c r="E9759" s="228">
        <v>80</v>
      </c>
      <c r="F9759" s="228">
        <v>3297</v>
      </c>
      <c r="G9759" s="228">
        <v>787</v>
      </c>
      <c r="H9759" s="228">
        <v>3437</v>
      </c>
      <c r="I9759" s="228">
        <v>2259986.36</v>
      </c>
      <c r="J9759" s="228">
        <v>392363.3</v>
      </c>
      <c r="K9759" s="228">
        <v>370765.5</v>
      </c>
      <c r="L9759" s="228">
        <v>3130530.51</v>
      </c>
    </row>
    <row r="9760" spans="1:12">
      <c r="A9760" s="228">
        <v>2015</v>
      </c>
      <c r="B9760" s="228" t="s">
        <v>192</v>
      </c>
      <c r="C9760" s="228" t="s">
        <v>66</v>
      </c>
      <c r="D9760" s="228" t="s">
        <v>206</v>
      </c>
      <c r="E9760" s="228">
        <v>85</v>
      </c>
      <c r="F9760" s="228">
        <v>1970</v>
      </c>
      <c r="G9760" s="228">
        <v>545</v>
      </c>
      <c r="H9760" s="228">
        <v>2784</v>
      </c>
      <c r="I9760" s="228">
        <v>1610191.52</v>
      </c>
      <c r="J9760" s="228">
        <v>212771.04</v>
      </c>
      <c r="K9760" s="228">
        <v>172604</v>
      </c>
      <c r="L9760" s="228">
        <v>2077427.51</v>
      </c>
    </row>
    <row r="9761" spans="1:12">
      <c r="A9761" s="228">
        <v>2015</v>
      </c>
      <c r="B9761" s="228" t="s">
        <v>192</v>
      </c>
      <c r="C9761" s="228" t="s">
        <v>66</v>
      </c>
      <c r="D9761" s="228" t="s">
        <v>206</v>
      </c>
      <c r="E9761" s="228">
        <v>90</v>
      </c>
      <c r="F9761" s="228">
        <v>759</v>
      </c>
      <c r="G9761" s="228">
        <v>197</v>
      </c>
      <c r="H9761" s="228">
        <v>1086</v>
      </c>
      <c r="I9761" s="228">
        <v>688402.66</v>
      </c>
      <c r="J9761" s="228">
        <v>82725.72</v>
      </c>
      <c r="K9761" s="228">
        <v>50376</v>
      </c>
      <c r="L9761" s="228">
        <v>854783.33</v>
      </c>
    </row>
    <row r="9762" spans="1:12">
      <c r="A9762" s="228">
        <v>2015</v>
      </c>
      <c r="B9762" s="228" t="s">
        <v>192</v>
      </c>
      <c r="C9762" s="228" t="s">
        <v>66</v>
      </c>
      <c r="D9762" s="228" t="s">
        <v>206</v>
      </c>
      <c r="E9762" s="228">
        <v>95</v>
      </c>
      <c r="F9762" s="228">
        <v>159</v>
      </c>
      <c r="G9762" s="228">
        <v>31</v>
      </c>
      <c r="H9762" s="228">
        <v>191</v>
      </c>
      <c r="I9762" s="228">
        <v>105559</v>
      </c>
      <c r="J9762" s="228">
        <v>9689.0499999999993</v>
      </c>
      <c r="K9762" s="228">
        <v>0</v>
      </c>
      <c r="L9762" s="228">
        <v>120621.4</v>
      </c>
    </row>
    <row r="9763" spans="1:12">
      <c r="A9763" s="228">
        <v>2015</v>
      </c>
      <c r="B9763" s="228" t="s">
        <v>192</v>
      </c>
      <c r="C9763" s="228" t="s">
        <v>68</v>
      </c>
      <c r="D9763" s="228" t="s">
        <v>205</v>
      </c>
      <c r="E9763" s="228">
        <v>0</v>
      </c>
      <c r="F9763" s="228">
        <v>7470</v>
      </c>
      <c r="G9763" s="228">
        <v>209</v>
      </c>
      <c r="H9763" s="228">
        <v>1064</v>
      </c>
      <c r="I9763" s="228">
        <v>555651.6</v>
      </c>
      <c r="J9763" s="228">
        <v>48623.25</v>
      </c>
      <c r="K9763" s="228">
        <v>55128</v>
      </c>
      <c r="L9763" s="228">
        <v>711877.97</v>
      </c>
    </row>
    <row r="9764" spans="1:12">
      <c r="A9764" s="228">
        <v>2015</v>
      </c>
      <c r="B9764" s="228" t="s">
        <v>192</v>
      </c>
      <c r="C9764" s="228" t="s">
        <v>68</v>
      </c>
      <c r="D9764" s="228" t="s">
        <v>205</v>
      </c>
      <c r="E9764" s="228">
        <v>5</v>
      </c>
      <c r="F9764" s="228">
        <v>7717</v>
      </c>
      <c r="G9764" s="228">
        <v>105</v>
      </c>
      <c r="H9764" s="228">
        <v>148</v>
      </c>
      <c r="I9764" s="228">
        <v>112078.83</v>
      </c>
      <c r="J9764" s="228">
        <v>17349.46</v>
      </c>
      <c r="K9764" s="228">
        <v>20279</v>
      </c>
      <c r="L9764" s="228">
        <v>191133.94</v>
      </c>
    </row>
    <row r="9765" spans="1:12">
      <c r="A9765" s="228">
        <v>2015</v>
      </c>
      <c r="B9765" s="228" t="s">
        <v>192</v>
      </c>
      <c r="C9765" s="228" t="s">
        <v>68</v>
      </c>
      <c r="D9765" s="228" t="s">
        <v>205</v>
      </c>
      <c r="E9765" s="228">
        <v>10</v>
      </c>
      <c r="F9765" s="228">
        <v>6874</v>
      </c>
      <c r="G9765" s="228">
        <v>60</v>
      </c>
      <c r="H9765" s="228">
        <v>116</v>
      </c>
      <c r="I9765" s="228">
        <v>68017</v>
      </c>
      <c r="J9765" s="228">
        <v>19227.009999999998</v>
      </c>
      <c r="K9765" s="228">
        <v>19069</v>
      </c>
      <c r="L9765" s="228">
        <v>128228.42</v>
      </c>
    </row>
    <row r="9766" spans="1:12">
      <c r="A9766" s="228">
        <v>2015</v>
      </c>
      <c r="B9766" s="228" t="s">
        <v>192</v>
      </c>
      <c r="C9766" s="228" t="s">
        <v>68</v>
      </c>
      <c r="D9766" s="228" t="s">
        <v>205</v>
      </c>
      <c r="E9766" s="228">
        <v>15</v>
      </c>
      <c r="F9766" s="228">
        <v>6828</v>
      </c>
      <c r="G9766" s="228">
        <v>146</v>
      </c>
      <c r="H9766" s="228">
        <v>251</v>
      </c>
      <c r="I9766" s="228">
        <v>248408.02</v>
      </c>
      <c r="J9766" s="228">
        <v>40332.25</v>
      </c>
      <c r="K9766" s="228">
        <v>54341</v>
      </c>
      <c r="L9766" s="228">
        <v>433897.49</v>
      </c>
    </row>
    <row r="9767" spans="1:12">
      <c r="A9767" s="228">
        <v>2015</v>
      </c>
      <c r="B9767" s="228" t="s">
        <v>192</v>
      </c>
      <c r="C9767" s="228" t="s">
        <v>68</v>
      </c>
      <c r="D9767" s="228" t="s">
        <v>205</v>
      </c>
      <c r="E9767" s="228">
        <v>20</v>
      </c>
      <c r="F9767" s="228">
        <v>5592</v>
      </c>
      <c r="G9767" s="228">
        <v>127</v>
      </c>
      <c r="H9767" s="228">
        <v>228</v>
      </c>
      <c r="I9767" s="228">
        <v>264935.39</v>
      </c>
      <c r="J9767" s="228">
        <v>41883.96</v>
      </c>
      <c r="K9767" s="228">
        <v>58238</v>
      </c>
      <c r="L9767" s="228">
        <v>436208.83</v>
      </c>
    </row>
    <row r="9768" spans="1:12">
      <c r="A9768" s="228">
        <v>2015</v>
      </c>
      <c r="B9768" s="228" t="s">
        <v>192</v>
      </c>
      <c r="C9768" s="228" t="s">
        <v>68</v>
      </c>
      <c r="D9768" s="228" t="s">
        <v>205</v>
      </c>
      <c r="E9768" s="228">
        <v>25</v>
      </c>
      <c r="F9768" s="228">
        <v>5646</v>
      </c>
      <c r="G9768" s="228">
        <v>87</v>
      </c>
      <c r="H9768" s="228">
        <v>122</v>
      </c>
      <c r="I9768" s="228">
        <v>159102.5</v>
      </c>
      <c r="J9768" s="228">
        <v>43269.81</v>
      </c>
      <c r="K9768" s="228">
        <v>107827</v>
      </c>
      <c r="L9768" s="228">
        <v>422731.53</v>
      </c>
    </row>
    <row r="9769" spans="1:12">
      <c r="A9769" s="228">
        <v>2015</v>
      </c>
      <c r="B9769" s="228" t="s">
        <v>192</v>
      </c>
      <c r="C9769" s="228" t="s">
        <v>68</v>
      </c>
      <c r="D9769" s="228" t="s">
        <v>205</v>
      </c>
      <c r="E9769" s="228">
        <v>30</v>
      </c>
      <c r="F9769" s="228">
        <v>8998</v>
      </c>
      <c r="G9769" s="228">
        <v>153</v>
      </c>
      <c r="H9769" s="228">
        <v>344</v>
      </c>
      <c r="I9769" s="228">
        <v>318787.96999999997</v>
      </c>
      <c r="J9769" s="228">
        <v>63703.55</v>
      </c>
      <c r="K9769" s="228">
        <v>125043</v>
      </c>
      <c r="L9769" s="228">
        <v>682817.32</v>
      </c>
    </row>
    <row r="9770" spans="1:12">
      <c r="A9770" s="228">
        <v>2015</v>
      </c>
      <c r="B9770" s="228" t="s">
        <v>192</v>
      </c>
      <c r="C9770" s="228" t="s">
        <v>68</v>
      </c>
      <c r="D9770" s="228" t="s">
        <v>205</v>
      </c>
      <c r="E9770" s="228">
        <v>35</v>
      </c>
      <c r="F9770" s="228">
        <v>8287</v>
      </c>
      <c r="G9770" s="228">
        <v>147</v>
      </c>
      <c r="H9770" s="228">
        <v>260</v>
      </c>
      <c r="I9770" s="228">
        <v>231151.28</v>
      </c>
      <c r="J9770" s="228">
        <v>61465.72</v>
      </c>
      <c r="K9770" s="228">
        <v>95655</v>
      </c>
      <c r="L9770" s="228">
        <v>503487.17</v>
      </c>
    </row>
    <row r="9771" spans="1:12">
      <c r="A9771" s="228">
        <v>2015</v>
      </c>
      <c r="B9771" s="228" t="s">
        <v>192</v>
      </c>
      <c r="C9771" s="228" t="s">
        <v>68</v>
      </c>
      <c r="D9771" s="228" t="s">
        <v>205</v>
      </c>
      <c r="E9771" s="228">
        <v>40</v>
      </c>
      <c r="F9771" s="228">
        <v>8362</v>
      </c>
      <c r="G9771" s="228">
        <v>174</v>
      </c>
      <c r="H9771" s="228">
        <v>314</v>
      </c>
      <c r="I9771" s="228">
        <v>326585.11</v>
      </c>
      <c r="J9771" s="228">
        <v>87382.7</v>
      </c>
      <c r="K9771" s="228">
        <v>75945</v>
      </c>
      <c r="L9771" s="228">
        <v>691598.41</v>
      </c>
    </row>
    <row r="9772" spans="1:12">
      <c r="A9772" s="228">
        <v>2015</v>
      </c>
      <c r="B9772" s="228" t="s">
        <v>192</v>
      </c>
      <c r="C9772" s="228" t="s">
        <v>68</v>
      </c>
      <c r="D9772" s="228" t="s">
        <v>205</v>
      </c>
      <c r="E9772" s="228">
        <v>45</v>
      </c>
      <c r="F9772" s="228">
        <v>7642</v>
      </c>
      <c r="G9772" s="228">
        <v>275</v>
      </c>
      <c r="H9772" s="228">
        <v>545</v>
      </c>
      <c r="I9772" s="228">
        <v>581958.02</v>
      </c>
      <c r="J9772" s="228">
        <v>100920.45</v>
      </c>
      <c r="K9772" s="228">
        <v>203122.65</v>
      </c>
      <c r="L9772" s="228">
        <v>1085068.76</v>
      </c>
    </row>
    <row r="9773" spans="1:12">
      <c r="A9773" s="228">
        <v>2015</v>
      </c>
      <c r="B9773" s="228" t="s">
        <v>192</v>
      </c>
      <c r="C9773" s="228" t="s">
        <v>68</v>
      </c>
      <c r="D9773" s="228" t="s">
        <v>205</v>
      </c>
      <c r="E9773" s="228">
        <v>50</v>
      </c>
      <c r="F9773" s="228">
        <v>7759</v>
      </c>
      <c r="G9773" s="228">
        <v>298</v>
      </c>
      <c r="H9773" s="228">
        <v>579</v>
      </c>
      <c r="I9773" s="228">
        <v>634951.35</v>
      </c>
      <c r="J9773" s="228">
        <v>137845.07999999999</v>
      </c>
      <c r="K9773" s="228">
        <v>181574</v>
      </c>
      <c r="L9773" s="228">
        <v>1218098.56</v>
      </c>
    </row>
    <row r="9774" spans="1:12">
      <c r="A9774" s="228">
        <v>2015</v>
      </c>
      <c r="B9774" s="228" t="s">
        <v>192</v>
      </c>
      <c r="C9774" s="228" t="s">
        <v>68</v>
      </c>
      <c r="D9774" s="228" t="s">
        <v>205</v>
      </c>
      <c r="E9774" s="228">
        <v>55</v>
      </c>
      <c r="F9774" s="228">
        <v>7241</v>
      </c>
      <c r="G9774" s="228">
        <v>441</v>
      </c>
      <c r="H9774" s="228">
        <v>1087</v>
      </c>
      <c r="I9774" s="228">
        <v>916564.19</v>
      </c>
      <c r="J9774" s="228">
        <v>170623.29</v>
      </c>
      <c r="K9774" s="228">
        <v>214113.65</v>
      </c>
      <c r="L9774" s="228">
        <v>1640715.28</v>
      </c>
    </row>
    <row r="9775" spans="1:12">
      <c r="A9775" s="228">
        <v>2015</v>
      </c>
      <c r="B9775" s="228" t="s">
        <v>192</v>
      </c>
      <c r="C9775" s="228" t="s">
        <v>68</v>
      </c>
      <c r="D9775" s="228" t="s">
        <v>205</v>
      </c>
      <c r="E9775" s="228">
        <v>60</v>
      </c>
      <c r="F9775" s="228">
        <v>6580</v>
      </c>
      <c r="G9775" s="228">
        <v>617</v>
      </c>
      <c r="H9775" s="228">
        <v>950</v>
      </c>
      <c r="I9775" s="228">
        <v>903564.97</v>
      </c>
      <c r="J9775" s="228">
        <v>218258.25</v>
      </c>
      <c r="K9775" s="228">
        <v>335853.2</v>
      </c>
      <c r="L9775" s="228">
        <v>1969564.22</v>
      </c>
    </row>
    <row r="9776" spans="1:12">
      <c r="A9776" s="228">
        <v>2015</v>
      </c>
      <c r="B9776" s="228" t="s">
        <v>192</v>
      </c>
      <c r="C9776" s="228" t="s">
        <v>68</v>
      </c>
      <c r="D9776" s="228" t="s">
        <v>205</v>
      </c>
      <c r="E9776" s="228">
        <v>65</v>
      </c>
      <c r="F9776" s="228">
        <v>5812</v>
      </c>
      <c r="G9776" s="228">
        <v>769</v>
      </c>
      <c r="H9776" s="228">
        <v>1475</v>
      </c>
      <c r="I9776" s="228">
        <v>1682074.04</v>
      </c>
      <c r="J9776" s="228">
        <v>293467.49</v>
      </c>
      <c r="K9776" s="228">
        <v>692793.4</v>
      </c>
      <c r="L9776" s="228">
        <v>3092927.89</v>
      </c>
    </row>
    <row r="9777" spans="1:12">
      <c r="A9777" s="228">
        <v>2015</v>
      </c>
      <c r="B9777" s="228" t="s">
        <v>192</v>
      </c>
      <c r="C9777" s="228" t="s">
        <v>68</v>
      </c>
      <c r="D9777" s="228" t="s">
        <v>205</v>
      </c>
      <c r="E9777" s="228">
        <v>70</v>
      </c>
      <c r="F9777" s="228">
        <v>3355</v>
      </c>
      <c r="G9777" s="228">
        <v>646</v>
      </c>
      <c r="H9777" s="228">
        <v>1521</v>
      </c>
      <c r="I9777" s="228">
        <v>1488316.91</v>
      </c>
      <c r="J9777" s="228">
        <v>315317.71999999997</v>
      </c>
      <c r="K9777" s="228">
        <v>356273</v>
      </c>
      <c r="L9777" s="228">
        <v>2510100.7200000002</v>
      </c>
    </row>
    <row r="9778" spans="1:12">
      <c r="A9778" s="228">
        <v>2015</v>
      </c>
      <c r="B9778" s="228" t="s">
        <v>192</v>
      </c>
      <c r="C9778" s="228" t="s">
        <v>68</v>
      </c>
      <c r="D9778" s="228" t="s">
        <v>205</v>
      </c>
      <c r="E9778" s="228">
        <v>75</v>
      </c>
      <c r="F9778" s="228">
        <v>2163</v>
      </c>
      <c r="G9778" s="228">
        <v>619</v>
      </c>
      <c r="H9778" s="228">
        <v>1664</v>
      </c>
      <c r="I9778" s="228">
        <v>1221982.3500000001</v>
      </c>
      <c r="J9778" s="228">
        <v>192825.3</v>
      </c>
      <c r="K9778" s="228">
        <v>284599</v>
      </c>
      <c r="L9778" s="228">
        <v>1906656.97</v>
      </c>
    </row>
    <row r="9779" spans="1:12">
      <c r="A9779" s="228">
        <v>2015</v>
      </c>
      <c r="B9779" s="228" t="s">
        <v>192</v>
      </c>
      <c r="C9779" s="228" t="s">
        <v>68</v>
      </c>
      <c r="D9779" s="228" t="s">
        <v>205</v>
      </c>
      <c r="E9779" s="228">
        <v>80</v>
      </c>
      <c r="F9779" s="228">
        <v>1291</v>
      </c>
      <c r="G9779" s="228">
        <v>376</v>
      </c>
      <c r="H9779" s="228">
        <v>1294</v>
      </c>
      <c r="I9779" s="228">
        <v>886070.35</v>
      </c>
      <c r="J9779" s="228">
        <v>123835.59</v>
      </c>
      <c r="K9779" s="228">
        <v>202199.8</v>
      </c>
      <c r="L9779" s="228">
        <v>1332051.82</v>
      </c>
    </row>
    <row r="9780" spans="1:12">
      <c r="A9780" s="228">
        <v>2015</v>
      </c>
      <c r="B9780" s="228" t="s">
        <v>192</v>
      </c>
      <c r="C9780" s="228" t="s">
        <v>68</v>
      </c>
      <c r="D9780" s="228" t="s">
        <v>205</v>
      </c>
      <c r="E9780" s="228">
        <v>85</v>
      </c>
      <c r="F9780" s="228">
        <v>802</v>
      </c>
      <c r="G9780" s="228">
        <v>200</v>
      </c>
      <c r="H9780" s="228">
        <v>936</v>
      </c>
      <c r="I9780" s="228">
        <v>725427.57</v>
      </c>
      <c r="J9780" s="228">
        <v>87943.8</v>
      </c>
      <c r="K9780" s="228">
        <v>185466.75</v>
      </c>
      <c r="L9780" s="228">
        <v>1040119.61</v>
      </c>
    </row>
    <row r="9781" spans="1:12">
      <c r="A9781" s="228">
        <v>2015</v>
      </c>
      <c r="B9781" s="228" t="s">
        <v>192</v>
      </c>
      <c r="C9781" s="228" t="s">
        <v>68</v>
      </c>
      <c r="D9781" s="228" t="s">
        <v>205</v>
      </c>
      <c r="E9781" s="228">
        <v>90</v>
      </c>
      <c r="F9781" s="228">
        <v>203</v>
      </c>
      <c r="G9781" s="228">
        <v>52</v>
      </c>
      <c r="H9781" s="228">
        <v>138</v>
      </c>
      <c r="I9781" s="228">
        <v>90357.35</v>
      </c>
      <c r="J9781" s="228">
        <v>15025.74</v>
      </c>
      <c r="K9781" s="228">
        <v>26645</v>
      </c>
      <c r="L9781" s="228">
        <v>143822.76999999999</v>
      </c>
    </row>
    <row r="9782" spans="1:12">
      <c r="A9782" s="228">
        <v>2015</v>
      </c>
      <c r="B9782" s="228" t="s">
        <v>192</v>
      </c>
      <c r="C9782" s="228" t="s">
        <v>68</v>
      </c>
      <c r="D9782" s="228" t="s">
        <v>205</v>
      </c>
      <c r="E9782" s="228">
        <v>95</v>
      </c>
      <c r="F9782" s="228">
        <v>24</v>
      </c>
      <c r="G9782" s="228">
        <v>8</v>
      </c>
      <c r="H9782" s="228">
        <v>38</v>
      </c>
      <c r="I9782" s="228">
        <v>18283</v>
      </c>
      <c r="J9782" s="228">
        <v>3621</v>
      </c>
      <c r="K9782" s="228">
        <v>0</v>
      </c>
      <c r="L9782" s="228">
        <v>22405.7</v>
      </c>
    </row>
    <row r="9783" spans="1:12">
      <c r="A9783" s="228">
        <v>2015</v>
      </c>
      <c r="B9783" s="228" t="s">
        <v>192</v>
      </c>
      <c r="C9783" s="228" t="s">
        <v>68</v>
      </c>
      <c r="D9783" s="228" t="s">
        <v>206</v>
      </c>
      <c r="E9783" s="228">
        <v>0</v>
      </c>
      <c r="F9783" s="228">
        <v>6965</v>
      </c>
      <c r="G9783" s="228">
        <v>152</v>
      </c>
      <c r="H9783" s="228">
        <v>797</v>
      </c>
      <c r="I9783" s="228">
        <v>346253.15</v>
      </c>
      <c r="J9783" s="228">
        <v>34497.22</v>
      </c>
      <c r="K9783" s="228">
        <v>14865</v>
      </c>
      <c r="L9783" s="228">
        <v>438182.29</v>
      </c>
    </row>
    <row r="9784" spans="1:12">
      <c r="A9784" s="228">
        <v>2015</v>
      </c>
      <c r="B9784" s="228" t="s">
        <v>192</v>
      </c>
      <c r="C9784" s="228" t="s">
        <v>68</v>
      </c>
      <c r="D9784" s="228" t="s">
        <v>206</v>
      </c>
      <c r="E9784" s="228">
        <v>5</v>
      </c>
      <c r="F9784" s="228">
        <v>7458</v>
      </c>
      <c r="G9784" s="228">
        <v>74</v>
      </c>
      <c r="H9784" s="228">
        <v>79</v>
      </c>
      <c r="I9784" s="228">
        <v>69546.100000000006</v>
      </c>
      <c r="J9784" s="228">
        <v>14243.06</v>
      </c>
      <c r="K9784" s="228">
        <v>10865</v>
      </c>
      <c r="L9784" s="228">
        <v>126525.01</v>
      </c>
    </row>
    <row r="9785" spans="1:12">
      <c r="A9785" s="228">
        <v>2015</v>
      </c>
      <c r="B9785" s="228" t="s">
        <v>192</v>
      </c>
      <c r="C9785" s="228" t="s">
        <v>68</v>
      </c>
      <c r="D9785" s="228" t="s">
        <v>206</v>
      </c>
      <c r="E9785" s="228">
        <v>10</v>
      </c>
      <c r="F9785" s="228">
        <v>6496</v>
      </c>
      <c r="G9785" s="228">
        <v>112</v>
      </c>
      <c r="H9785" s="228">
        <v>195</v>
      </c>
      <c r="I9785" s="228">
        <v>113597.95</v>
      </c>
      <c r="J9785" s="228">
        <v>17911.990000000002</v>
      </c>
      <c r="K9785" s="228">
        <v>47957</v>
      </c>
      <c r="L9785" s="228">
        <v>223407.56</v>
      </c>
    </row>
    <row r="9786" spans="1:12">
      <c r="A9786" s="228">
        <v>2015</v>
      </c>
      <c r="B9786" s="228" t="s">
        <v>192</v>
      </c>
      <c r="C9786" s="228" t="s">
        <v>68</v>
      </c>
      <c r="D9786" s="228" t="s">
        <v>206</v>
      </c>
      <c r="E9786" s="228">
        <v>15</v>
      </c>
      <c r="F9786" s="228">
        <v>6700</v>
      </c>
      <c r="G9786" s="228">
        <v>167</v>
      </c>
      <c r="H9786" s="228">
        <v>226</v>
      </c>
      <c r="I9786" s="228">
        <v>244912</v>
      </c>
      <c r="J9786" s="228">
        <v>46254.84</v>
      </c>
      <c r="K9786" s="228">
        <v>31062</v>
      </c>
      <c r="L9786" s="228">
        <v>395561.06</v>
      </c>
    </row>
    <row r="9787" spans="1:12">
      <c r="A9787" s="228">
        <v>2015</v>
      </c>
      <c r="B9787" s="228" t="s">
        <v>192</v>
      </c>
      <c r="C9787" s="228" t="s">
        <v>68</v>
      </c>
      <c r="D9787" s="228" t="s">
        <v>206</v>
      </c>
      <c r="E9787" s="228">
        <v>20</v>
      </c>
      <c r="F9787" s="228">
        <v>5915</v>
      </c>
      <c r="G9787" s="228">
        <v>230</v>
      </c>
      <c r="H9787" s="228">
        <v>512</v>
      </c>
      <c r="I9787" s="228">
        <v>445564.99</v>
      </c>
      <c r="J9787" s="228">
        <v>76895.02</v>
      </c>
      <c r="K9787" s="228">
        <v>65361</v>
      </c>
      <c r="L9787" s="228">
        <v>731612.99</v>
      </c>
    </row>
    <row r="9788" spans="1:12">
      <c r="A9788" s="228">
        <v>2015</v>
      </c>
      <c r="B9788" s="228" t="s">
        <v>192</v>
      </c>
      <c r="C9788" s="228" t="s">
        <v>68</v>
      </c>
      <c r="D9788" s="228" t="s">
        <v>206</v>
      </c>
      <c r="E9788" s="228">
        <v>25</v>
      </c>
      <c r="F9788" s="228">
        <v>7067</v>
      </c>
      <c r="G9788" s="228">
        <v>261</v>
      </c>
      <c r="H9788" s="228">
        <v>657</v>
      </c>
      <c r="I9788" s="228">
        <v>513647.92</v>
      </c>
      <c r="J9788" s="228">
        <v>121864.06</v>
      </c>
      <c r="K9788" s="228">
        <v>44446</v>
      </c>
      <c r="L9788" s="228">
        <v>921283.35</v>
      </c>
    </row>
    <row r="9789" spans="1:12">
      <c r="A9789" s="228">
        <v>2015</v>
      </c>
      <c r="B9789" s="228" t="s">
        <v>192</v>
      </c>
      <c r="C9789" s="228" t="s">
        <v>68</v>
      </c>
      <c r="D9789" s="228" t="s">
        <v>206</v>
      </c>
      <c r="E9789" s="228">
        <v>30</v>
      </c>
      <c r="F9789" s="228">
        <v>10309</v>
      </c>
      <c r="G9789" s="228">
        <v>458</v>
      </c>
      <c r="H9789" s="228">
        <v>1401</v>
      </c>
      <c r="I9789" s="228">
        <v>1145392.8700000001</v>
      </c>
      <c r="J9789" s="228">
        <v>268957.5</v>
      </c>
      <c r="K9789" s="228">
        <v>48816</v>
      </c>
      <c r="L9789" s="228">
        <v>1785497.07</v>
      </c>
    </row>
    <row r="9790" spans="1:12">
      <c r="A9790" s="228">
        <v>2015</v>
      </c>
      <c r="B9790" s="228" t="s">
        <v>192</v>
      </c>
      <c r="C9790" s="228" t="s">
        <v>68</v>
      </c>
      <c r="D9790" s="228" t="s">
        <v>206</v>
      </c>
      <c r="E9790" s="228">
        <v>35</v>
      </c>
      <c r="F9790" s="228">
        <v>9382</v>
      </c>
      <c r="G9790" s="228">
        <v>504</v>
      </c>
      <c r="H9790" s="228">
        <v>1418</v>
      </c>
      <c r="I9790" s="228">
        <v>1135109.8899999999</v>
      </c>
      <c r="J9790" s="228">
        <v>258965.86</v>
      </c>
      <c r="K9790" s="228">
        <v>124605</v>
      </c>
      <c r="L9790" s="228">
        <v>2057024.67</v>
      </c>
    </row>
    <row r="9791" spans="1:12">
      <c r="A9791" s="228">
        <v>2015</v>
      </c>
      <c r="B9791" s="228" t="s">
        <v>192</v>
      </c>
      <c r="C9791" s="228" t="s">
        <v>68</v>
      </c>
      <c r="D9791" s="228" t="s">
        <v>206</v>
      </c>
      <c r="E9791" s="228">
        <v>40</v>
      </c>
      <c r="F9791" s="228">
        <v>9444</v>
      </c>
      <c r="G9791" s="228">
        <v>428</v>
      </c>
      <c r="H9791" s="228">
        <v>834</v>
      </c>
      <c r="I9791" s="228">
        <v>734120.27</v>
      </c>
      <c r="J9791" s="228">
        <v>165731.68</v>
      </c>
      <c r="K9791" s="228">
        <v>93928</v>
      </c>
      <c r="L9791" s="228">
        <v>1395044.87</v>
      </c>
    </row>
    <row r="9792" spans="1:12">
      <c r="A9792" s="228">
        <v>2015</v>
      </c>
      <c r="B9792" s="228" t="s">
        <v>192</v>
      </c>
      <c r="C9792" s="228" t="s">
        <v>68</v>
      </c>
      <c r="D9792" s="228" t="s">
        <v>206</v>
      </c>
      <c r="E9792" s="228">
        <v>45</v>
      </c>
      <c r="F9792" s="228">
        <v>8645</v>
      </c>
      <c r="G9792" s="228">
        <v>376</v>
      </c>
      <c r="H9792" s="228">
        <v>799</v>
      </c>
      <c r="I9792" s="228">
        <v>752346.21</v>
      </c>
      <c r="J9792" s="228">
        <v>167075.03</v>
      </c>
      <c r="K9792" s="228">
        <v>111185</v>
      </c>
      <c r="L9792" s="228">
        <v>1379825.39</v>
      </c>
    </row>
    <row r="9793" spans="1:12">
      <c r="A9793" s="228">
        <v>2015</v>
      </c>
      <c r="B9793" s="228" t="s">
        <v>192</v>
      </c>
      <c r="C9793" s="228" t="s">
        <v>68</v>
      </c>
      <c r="D9793" s="228" t="s">
        <v>206</v>
      </c>
      <c r="E9793" s="228">
        <v>50</v>
      </c>
      <c r="F9793" s="228">
        <v>8688</v>
      </c>
      <c r="G9793" s="228">
        <v>444</v>
      </c>
      <c r="H9793" s="228">
        <v>940</v>
      </c>
      <c r="I9793" s="228">
        <v>854320.84</v>
      </c>
      <c r="J9793" s="228">
        <v>178587.19</v>
      </c>
      <c r="K9793" s="228">
        <v>173173</v>
      </c>
      <c r="L9793" s="228">
        <v>1546109.21</v>
      </c>
    </row>
    <row r="9794" spans="1:12">
      <c r="A9794" s="228">
        <v>2015</v>
      </c>
      <c r="B9794" s="228" t="s">
        <v>192</v>
      </c>
      <c r="C9794" s="228" t="s">
        <v>68</v>
      </c>
      <c r="D9794" s="228" t="s">
        <v>206</v>
      </c>
      <c r="E9794" s="228">
        <v>55</v>
      </c>
      <c r="F9794" s="228">
        <v>8064</v>
      </c>
      <c r="G9794" s="228">
        <v>571</v>
      </c>
      <c r="H9794" s="228">
        <v>1261</v>
      </c>
      <c r="I9794" s="228">
        <v>1001068.33</v>
      </c>
      <c r="J9794" s="228">
        <v>213694.54</v>
      </c>
      <c r="K9794" s="228">
        <v>275734.3</v>
      </c>
      <c r="L9794" s="228">
        <v>1891058.98</v>
      </c>
    </row>
    <row r="9795" spans="1:12">
      <c r="A9795" s="228">
        <v>2015</v>
      </c>
      <c r="B9795" s="228" t="s">
        <v>192</v>
      </c>
      <c r="C9795" s="228" t="s">
        <v>68</v>
      </c>
      <c r="D9795" s="228" t="s">
        <v>206</v>
      </c>
      <c r="E9795" s="228">
        <v>60</v>
      </c>
      <c r="F9795" s="228">
        <v>7137</v>
      </c>
      <c r="G9795" s="228">
        <v>608</v>
      </c>
      <c r="H9795" s="228">
        <v>1301</v>
      </c>
      <c r="I9795" s="228">
        <v>1201241.3700000001</v>
      </c>
      <c r="J9795" s="228">
        <v>225961.42</v>
      </c>
      <c r="K9795" s="228">
        <v>323040</v>
      </c>
      <c r="L9795" s="228">
        <v>2169791.96</v>
      </c>
    </row>
    <row r="9796" spans="1:12">
      <c r="A9796" s="228">
        <v>2015</v>
      </c>
      <c r="B9796" s="228" t="s">
        <v>192</v>
      </c>
      <c r="C9796" s="228" t="s">
        <v>68</v>
      </c>
      <c r="D9796" s="228" t="s">
        <v>206</v>
      </c>
      <c r="E9796" s="228">
        <v>65</v>
      </c>
      <c r="F9796" s="228">
        <v>6052</v>
      </c>
      <c r="G9796" s="228">
        <v>825</v>
      </c>
      <c r="H9796" s="228">
        <v>1559</v>
      </c>
      <c r="I9796" s="228">
        <v>1508326.27</v>
      </c>
      <c r="J9796" s="228">
        <v>272126.28999999998</v>
      </c>
      <c r="K9796" s="228">
        <v>559472</v>
      </c>
      <c r="L9796" s="228">
        <v>2753351.67</v>
      </c>
    </row>
    <row r="9797" spans="1:12">
      <c r="A9797" s="228">
        <v>2015</v>
      </c>
      <c r="B9797" s="228" t="s">
        <v>192</v>
      </c>
      <c r="C9797" s="228" t="s">
        <v>68</v>
      </c>
      <c r="D9797" s="228" t="s">
        <v>206</v>
      </c>
      <c r="E9797" s="228">
        <v>70</v>
      </c>
      <c r="F9797" s="228">
        <v>3810</v>
      </c>
      <c r="G9797" s="228">
        <v>696</v>
      </c>
      <c r="H9797" s="228">
        <v>1456</v>
      </c>
      <c r="I9797" s="228">
        <v>1251987.54</v>
      </c>
      <c r="J9797" s="228">
        <v>215361.89</v>
      </c>
      <c r="K9797" s="228">
        <v>460853.8</v>
      </c>
      <c r="L9797" s="228">
        <v>2190108.58</v>
      </c>
    </row>
    <row r="9798" spans="1:12">
      <c r="A9798" s="228">
        <v>2015</v>
      </c>
      <c r="B9798" s="228" t="s">
        <v>192</v>
      </c>
      <c r="C9798" s="228" t="s">
        <v>68</v>
      </c>
      <c r="D9798" s="228" t="s">
        <v>206</v>
      </c>
      <c r="E9798" s="228">
        <v>75</v>
      </c>
      <c r="F9798" s="228">
        <v>2482</v>
      </c>
      <c r="G9798" s="228">
        <v>455</v>
      </c>
      <c r="H9798" s="228">
        <v>1595</v>
      </c>
      <c r="I9798" s="228">
        <v>1271170.6499999999</v>
      </c>
      <c r="J9798" s="228">
        <v>184424.34</v>
      </c>
      <c r="K9798" s="228">
        <v>325832</v>
      </c>
      <c r="L9798" s="228">
        <v>2015883.26</v>
      </c>
    </row>
    <row r="9799" spans="1:12">
      <c r="A9799" s="228">
        <v>2015</v>
      </c>
      <c r="B9799" s="228" t="s">
        <v>192</v>
      </c>
      <c r="C9799" s="228" t="s">
        <v>68</v>
      </c>
      <c r="D9799" s="228" t="s">
        <v>206</v>
      </c>
      <c r="E9799" s="228">
        <v>80</v>
      </c>
      <c r="F9799" s="228">
        <v>1606</v>
      </c>
      <c r="G9799" s="228">
        <v>331</v>
      </c>
      <c r="H9799" s="228">
        <v>1276</v>
      </c>
      <c r="I9799" s="228">
        <v>891212.57</v>
      </c>
      <c r="J9799" s="228">
        <v>131187.17000000001</v>
      </c>
      <c r="K9799" s="228">
        <v>169789</v>
      </c>
      <c r="L9799" s="228">
        <v>1300648.92</v>
      </c>
    </row>
    <row r="9800" spans="1:12">
      <c r="A9800" s="228">
        <v>2015</v>
      </c>
      <c r="B9800" s="228" t="s">
        <v>192</v>
      </c>
      <c r="C9800" s="228" t="s">
        <v>68</v>
      </c>
      <c r="D9800" s="228" t="s">
        <v>206</v>
      </c>
      <c r="E9800" s="228">
        <v>85</v>
      </c>
      <c r="F9800" s="228">
        <v>1047</v>
      </c>
      <c r="G9800" s="228">
        <v>242</v>
      </c>
      <c r="H9800" s="228">
        <v>1337</v>
      </c>
      <c r="I9800" s="228">
        <v>709037.52</v>
      </c>
      <c r="J9800" s="228">
        <v>77275.240000000005</v>
      </c>
      <c r="K9800" s="228">
        <v>58283</v>
      </c>
      <c r="L9800" s="228">
        <v>881927.51</v>
      </c>
    </row>
    <row r="9801" spans="1:12">
      <c r="A9801" s="228">
        <v>2015</v>
      </c>
      <c r="B9801" s="228" t="s">
        <v>192</v>
      </c>
      <c r="C9801" s="228" t="s">
        <v>68</v>
      </c>
      <c r="D9801" s="228" t="s">
        <v>206</v>
      </c>
      <c r="E9801" s="228">
        <v>90</v>
      </c>
      <c r="F9801" s="228">
        <v>434</v>
      </c>
      <c r="G9801" s="228">
        <v>85</v>
      </c>
      <c r="H9801" s="228">
        <v>1097</v>
      </c>
      <c r="I9801" s="228">
        <v>410417</v>
      </c>
      <c r="J9801" s="228">
        <v>35168.5</v>
      </c>
      <c r="K9801" s="228">
        <v>37891</v>
      </c>
      <c r="L9801" s="228">
        <v>500649.15</v>
      </c>
    </row>
    <row r="9802" spans="1:12">
      <c r="A9802" s="228">
        <v>2015</v>
      </c>
      <c r="B9802" s="228" t="s">
        <v>192</v>
      </c>
      <c r="C9802" s="228" t="s">
        <v>68</v>
      </c>
      <c r="D9802" s="228" t="s">
        <v>206</v>
      </c>
      <c r="E9802" s="228">
        <v>95</v>
      </c>
      <c r="F9802" s="228">
        <v>112</v>
      </c>
      <c r="G9802" s="228">
        <v>13</v>
      </c>
      <c r="H9802" s="228">
        <v>317</v>
      </c>
      <c r="I9802" s="228">
        <v>153766.25</v>
      </c>
      <c r="J9802" s="228">
        <v>6238.89</v>
      </c>
      <c r="K9802" s="228">
        <v>0</v>
      </c>
      <c r="L9802" s="228">
        <v>172120.71</v>
      </c>
    </row>
    <row r="9803" spans="1:12">
      <c r="A9803" s="228">
        <v>2015</v>
      </c>
      <c r="B9803" s="228" t="s">
        <v>192</v>
      </c>
      <c r="C9803" s="228" t="s">
        <v>67</v>
      </c>
      <c r="D9803" s="228" t="s">
        <v>205</v>
      </c>
      <c r="E9803" s="228">
        <v>0</v>
      </c>
      <c r="F9803" s="228">
        <v>3433</v>
      </c>
      <c r="G9803" s="228">
        <v>73</v>
      </c>
      <c r="H9803" s="228">
        <v>226</v>
      </c>
      <c r="I9803" s="228">
        <v>173107</v>
      </c>
      <c r="J9803" s="228">
        <v>30174.18</v>
      </c>
      <c r="K9803" s="228">
        <v>1922</v>
      </c>
      <c r="L9803" s="228">
        <v>227747.12</v>
      </c>
    </row>
    <row r="9804" spans="1:12">
      <c r="A9804" s="228">
        <v>2015</v>
      </c>
      <c r="B9804" s="228" t="s">
        <v>192</v>
      </c>
      <c r="C9804" s="228" t="s">
        <v>67</v>
      </c>
      <c r="D9804" s="228" t="s">
        <v>205</v>
      </c>
      <c r="E9804" s="228">
        <v>5</v>
      </c>
      <c r="F9804" s="228">
        <v>3497</v>
      </c>
      <c r="G9804" s="228">
        <v>34</v>
      </c>
      <c r="H9804" s="228">
        <v>39</v>
      </c>
      <c r="I9804" s="228">
        <v>19566</v>
      </c>
      <c r="J9804" s="228">
        <v>9927.85</v>
      </c>
      <c r="K9804" s="228">
        <v>260</v>
      </c>
      <c r="L9804" s="228">
        <v>37455.699999999997</v>
      </c>
    </row>
    <row r="9805" spans="1:12">
      <c r="A9805" s="228">
        <v>2015</v>
      </c>
      <c r="B9805" s="228" t="s">
        <v>192</v>
      </c>
      <c r="C9805" s="228" t="s">
        <v>67</v>
      </c>
      <c r="D9805" s="228" t="s">
        <v>205</v>
      </c>
      <c r="E9805" s="228">
        <v>10</v>
      </c>
      <c r="F9805" s="228">
        <v>3153</v>
      </c>
      <c r="G9805" s="228">
        <v>15</v>
      </c>
      <c r="H9805" s="228">
        <v>20</v>
      </c>
      <c r="I9805" s="228">
        <v>14785</v>
      </c>
      <c r="J9805" s="228">
        <v>9811.7000000000007</v>
      </c>
      <c r="K9805" s="228">
        <v>1706</v>
      </c>
      <c r="L9805" s="228">
        <v>32752.9</v>
      </c>
    </row>
    <row r="9806" spans="1:12">
      <c r="A9806" s="228">
        <v>2015</v>
      </c>
      <c r="B9806" s="228" t="s">
        <v>192</v>
      </c>
      <c r="C9806" s="228" t="s">
        <v>67</v>
      </c>
      <c r="D9806" s="228" t="s">
        <v>205</v>
      </c>
      <c r="E9806" s="228">
        <v>15</v>
      </c>
      <c r="F9806" s="228">
        <v>3254</v>
      </c>
      <c r="G9806" s="228">
        <v>40</v>
      </c>
      <c r="H9806" s="228">
        <v>90</v>
      </c>
      <c r="I9806" s="228">
        <v>84286.95</v>
      </c>
      <c r="J9806" s="228">
        <v>16871.650000000001</v>
      </c>
      <c r="K9806" s="228">
        <v>14853</v>
      </c>
      <c r="L9806" s="228">
        <v>124528.45</v>
      </c>
    </row>
    <row r="9807" spans="1:12">
      <c r="A9807" s="228">
        <v>2015</v>
      </c>
      <c r="B9807" s="228" t="s">
        <v>192</v>
      </c>
      <c r="C9807" s="228" t="s">
        <v>67</v>
      </c>
      <c r="D9807" s="228" t="s">
        <v>205</v>
      </c>
      <c r="E9807" s="228">
        <v>20</v>
      </c>
      <c r="F9807" s="228">
        <v>2593</v>
      </c>
      <c r="G9807" s="228">
        <v>44</v>
      </c>
      <c r="H9807" s="228">
        <v>60</v>
      </c>
      <c r="I9807" s="228">
        <v>76477.399999999994</v>
      </c>
      <c r="J9807" s="228">
        <v>22716.1</v>
      </c>
      <c r="K9807" s="228">
        <v>-1449</v>
      </c>
      <c r="L9807" s="228">
        <v>108192.28</v>
      </c>
    </row>
    <row r="9808" spans="1:12">
      <c r="A9808" s="228">
        <v>2015</v>
      </c>
      <c r="B9808" s="228" t="s">
        <v>192</v>
      </c>
      <c r="C9808" s="228" t="s">
        <v>67</v>
      </c>
      <c r="D9808" s="228" t="s">
        <v>205</v>
      </c>
      <c r="E9808" s="228">
        <v>25</v>
      </c>
      <c r="F9808" s="228">
        <v>2838</v>
      </c>
      <c r="G9808" s="228">
        <v>40</v>
      </c>
      <c r="H9808" s="228">
        <v>62</v>
      </c>
      <c r="I9808" s="228">
        <v>53173.599999999999</v>
      </c>
      <c r="J9808" s="228">
        <v>23417.279999999999</v>
      </c>
      <c r="K9808" s="228">
        <v>33224</v>
      </c>
      <c r="L9808" s="228">
        <v>141030.04</v>
      </c>
    </row>
    <row r="9809" spans="1:12">
      <c r="A9809" s="228">
        <v>2015</v>
      </c>
      <c r="B9809" s="228" t="s">
        <v>192</v>
      </c>
      <c r="C9809" s="228" t="s">
        <v>67</v>
      </c>
      <c r="D9809" s="228" t="s">
        <v>205</v>
      </c>
      <c r="E9809" s="228">
        <v>30</v>
      </c>
      <c r="F9809" s="228">
        <v>3884</v>
      </c>
      <c r="G9809" s="228">
        <v>74</v>
      </c>
      <c r="H9809" s="228">
        <v>130</v>
      </c>
      <c r="I9809" s="228">
        <v>113998.6</v>
      </c>
      <c r="J9809" s="228">
        <v>37759.53</v>
      </c>
      <c r="K9809" s="228">
        <v>7135</v>
      </c>
      <c r="L9809" s="228">
        <v>199942.77</v>
      </c>
    </row>
    <row r="9810" spans="1:12">
      <c r="A9810" s="228">
        <v>2015</v>
      </c>
      <c r="B9810" s="228" t="s">
        <v>192</v>
      </c>
      <c r="C9810" s="228" t="s">
        <v>67</v>
      </c>
      <c r="D9810" s="228" t="s">
        <v>205</v>
      </c>
      <c r="E9810" s="228">
        <v>35</v>
      </c>
      <c r="F9810" s="228">
        <v>3730</v>
      </c>
      <c r="G9810" s="228">
        <v>97</v>
      </c>
      <c r="H9810" s="228">
        <v>202</v>
      </c>
      <c r="I9810" s="228">
        <v>175760.6</v>
      </c>
      <c r="J9810" s="228">
        <v>43219.1</v>
      </c>
      <c r="K9810" s="228">
        <v>17319</v>
      </c>
      <c r="L9810" s="228">
        <v>303342.07</v>
      </c>
    </row>
    <row r="9811" spans="1:12">
      <c r="A9811" s="228">
        <v>2015</v>
      </c>
      <c r="B9811" s="228" t="s">
        <v>192</v>
      </c>
      <c r="C9811" s="228" t="s">
        <v>67</v>
      </c>
      <c r="D9811" s="228" t="s">
        <v>205</v>
      </c>
      <c r="E9811" s="228">
        <v>40</v>
      </c>
      <c r="F9811" s="228">
        <v>3789</v>
      </c>
      <c r="G9811" s="228">
        <v>107</v>
      </c>
      <c r="H9811" s="228">
        <v>158</v>
      </c>
      <c r="I9811" s="228">
        <v>155956.6</v>
      </c>
      <c r="J9811" s="228">
        <v>51385.06</v>
      </c>
      <c r="K9811" s="228">
        <v>29207.5</v>
      </c>
      <c r="L9811" s="228">
        <v>277694.63</v>
      </c>
    </row>
    <row r="9812" spans="1:12">
      <c r="A9812" s="228">
        <v>2015</v>
      </c>
      <c r="B9812" s="228" t="s">
        <v>192</v>
      </c>
      <c r="C9812" s="228" t="s">
        <v>67</v>
      </c>
      <c r="D9812" s="228" t="s">
        <v>205</v>
      </c>
      <c r="E9812" s="228">
        <v>45</v>
      </c>
      <c r="F9812" s="228">
        <v>3644</v>
      </c>
      <c r="G9812" s="228">
        <v>103</v>
      </c>
      <c r="H9812" s="228">
        <v>282</v>
      </c>
      <c r="I9812" s="228">
        <v>236398.85</v>
      </c>
      <c r="J9812" s="228">
        <v>58552.19</v>
      </c>
      <c r="K9812" s="228">
        <v>48844</v>
      </c>
      <c r="L9812" s="228">
        <v>392800.23</v>
      </c>
    </row>
    <row r="9813" spans="1:12">
      <c r="A9813" s="228">
        <v>2015</v>
      </c>
      <c r="B9813" s="228" t="s">
        <v>192</v>
      </c>
      <c r="C9813" s="228" t="s">
        <v>67</v>
      </c>
      <c r="D9813" s="228" t="s">
        <v>205</v>
      </c>
      <c r="E9813" s="228">
        <v>50</v>
      </c>
      <c r="F9813" s="228">
        <v>3865</v>
      </c>
      <c r="G9813" s="228">
        <v>174</v>
      </c>
      <c r="H9813" s="228">
        <v>493</v>
      </c>
      <c r="I9813" s="228">
        <v>416946.6</v>
      </c>
      <c r="J9813" s="228">
        <v>94499.07</v>
      </c>
      <c r="K9813" s="228">
        <v>119881</v>
      </c>
      <c r="L9813" s="228">
        <v>711550.77</v>
      </c>
    </row>
    <row r="9814" spans="1:12">
      <c r="A9814" s="228">
        <v>2015</v>
      </c>
      <c r="B9814" s="228" t="s">
        <v>192</v>
      </c>
      <c r="C9814" s="228" t="s">
        <v>67</v>
      </c>
      <c r="D9814" s="228" t="s">
        <v>205</v>
      </c>
      <c r="E9814" s="228">
        <v>55</v>
      </c>
      <c r="F9814" s="228">
        <v>3463</v>
      </c>
      <c r="G9814" s="228">
        <v>216</v>
      </c>
      <c r="H9814" s="228">
        <v>423</v>
      </c>
      <c r="I9814" s="228">
        <v>391033.85</v>
      </c>
      <c r="J9814" s="228">
        <v>100313.60000000001</v>
      </c>
      <c r="K9814" s="228">
        <v>123410</v>
      </c>
      <c r="L9814" s="228">
        <v>721697.95</v>
      </c>
    </row>
    <row r="9815" spans="1:12">
      <c r="A9815" s="228">
        <v>2015</v>
      </c>
      <c r="B9815" s="228" t="s">
        <v>192</v>
      </c>
      <c r="C9815" s="228" t="s">
        <v>67</v>
      </c>
      <c r="D9815" s="228" t="s">
        <v>205</v>
      </c>
      <c r="E9815" s="228">
        <v>60</v>
      </c>
      <c r="F9815" s="228">
        <v>2837</v>
      </c>
      <c r="G9815" s="228">
        <v>241</v>
      </c>
      <c r="H9815" s="228">
        <v>627</v>
      </c>
      <c r="I9815" s="228">
        <v>496013.3</v>
      </c>
      <c r="J9815" s="228">
        <v>129360.69</v>
      </c>
      <c r="K9815" s="228">
        <v>93280</v>
      </c>
      <c r="L9815" s="228">
        <v>850521.99</v>
      </c>
    </row>
    <row r="9816" spans="1:12">
      <c r="A9816" s="228">
        <v>2015</v>
      </c>
      <c r="B9816" s="228" t="s">
        <v>192</v>
      </c>
      <c r="C9816" s="228" t="s">
        <v>67</v>
      </c>
      <c r="D9816" s="228" t="s">
        <v>205</v>
      </c>
      <c r="E9816" s="228">
        <v>65</v>
      </c>
      <c r="F9816" s="228">
        <v>1940</v>
      </c>
      <c r="G9816" s="228">
        <v>237</v>
      </c>
      <c r="H9816" s="228">
        <v>910</v>
      </c>
      <c r="I9816" s="228">
        <v>873921.15</v>
      </c>
      <c r="J9816" s="228">
        <v>153010.14000000001</v>
      </c>
      <c r="K9816" s="228">
        <v>251124.8</v>
      </c>
      <c r="L9816" s="228">
        <v>1383465.99</v>
      </c>
    </row>
    <row r="9817" spans="1:12">
      <c r="A9817" s="228">
        <v>2015</v>
      </c>
      <c r="B9817" s="228" t="s">
        <v>192</v>
      </c>
      <c r="C9817" s="228" t="s">
        <v>67</v>
      </c>
      <c r="D9817" s="228" t="s">
        <v>205</v>
      </c>
      <c r="E9817" s="228">
        <v>70</v>
      </c>
      <c r="F9817" s="228">
        <v>1042</v>
      </c>
      <c r="G9817" s="228">
        <v>184</v>
      </c>
      <c r="H9817" s="228">
        <v>558</v>
      </c>
      <c r="I9817" s="228">
        <v>557346.18999999994</v>
      </c>
      <c r="J9817" s="228">
        <v>105233.63</v>
      </c>
      <c r="K9817" s="228">
        <v>170686</v>
      </c>
      <c r="L9817" s="228">
        <v>881510.1</v>
      </c>
    </row>
    <row r="9818" spans="1:12">
      <c r="A9818" s="228">
        <v>2015</v>
      </c>
      <c r="B9818" s="228" t="s">
        <v>192</v>
      </c>
      <c r="C9818" s="228" t="s">
        <v>67</v>
      </c>
      <c r="D9818" s="228" t="s">
        <v>205</v>
      </c>
      <c r="E9818" s="228">
        <v>75</v>
      </c>
      <c r="F9818" s="228">
        <v>498</v>
      </c>
      <c r="G9818" s="228">
        <v>84</v>
      </c>
      <c r="H9818" s="228">
        <v>302</v>
      </c>
      <c r="I9818" s="228">
        <v>293182.61</v>
      </c>
      <c r="J9818" s="228">
        <v>48340.43</v>
      </c>
      <c r="K9818" s="228">
        <v>122085.25</v>
      </c>
      <c r="L9818" s="228">
        <v>476864.01</v>
      </c>
    </row>
    <row r="9819" spans="1:12">
      <c r="A9819" s="228">
        <v>2015</v>
      </c>
      <c r="B9819" s="228" t="s">
        <v>192</v>
      </c>
      <c r="C9819" s="228" t="s">
        <v>67</v>
      </c>
      <c r="D9819" s="228" t="s">
        <v>205</v>
      </c>
      <c r="E9819" s="228">
        <v>80</v>
      </c>
      <c r="F9819" s="228">
        <v>209</v>
      </c>
      <c r="G9819" s="228">
        <v>38</v>
      </c>
      <c r="H9819" s="228">
        <v>204</v>
      </c>
      <c r="I9819" s="228">
        <v>132521.1</v>
      </c>
      <c r="J9819" s="228">
        <v>15774.77</v>
      </c>
      <c r="K9819" s="228">
        <v>18844</v>
      </c>
      <c r="L9819" s="228">
        <v>172339.92</v>
      </c>
    </row>
    <row r="9820" spans="1:12">
      <c r="A9820" s="228">
        <v>2015</v>
      </c>
      <c r="B9820" s="228" t="s">
        <v>192</v>
      </c>
      <c r="C9820" s="228" t="s">
        <v>67</v>
      </c>
      <c r="D9820" s="228" t="s">
        <v>205</v>
      </c>
      <c r="E9820" s="228">
        <v>85</v>
      </c>
      <c r="F9820" s="228">
        <v>72</v>
      </c>
      <c r="G9820" s="228">
        <v>16</v>
      </c>
      <c r="H9820" s="228">
        <v>47</v>
      </c>
      <c r="I9820" s="228">
        <v>35470</v>
      </c>
      <c r="J9820" s="228">
        <v>6741.55</v>
      </c>
      <c r="K9820" s="228">
        <v>2100</v>
      </c>
      <c r="L9820" s="228">
        <v>45392.9</v>
      </c>
    </row>
    <row r="9821" spans="1:12">
      <c r="A9821" s="228">
        <v>2015</v>
      </c>
      <c r="B9821" s="228" t="s">
        <v>192</v>
      </c>
      <c r="C9821" s="228" t="s">
        <v>67</v>
      </c>
      <c r="D9821" s="228" t="s">
        <v>205</v>
      </c>
      <c r="E9821" s="228">
        <v>90</v>
      </c>
      <c r="F9821" s="228">
        <v>13</v>
      </c>
      <c r="G9821" s="228">
        <v>2</v>
      </c>
      <c r="H9821" s="228">
        <v>3</v>
      </c>
      <c r="I9821" s="228">
        <v>1703</v>
      </c>
      <c r="J9821" s="228">
        <v>1949.5</v>
      </c>
      <c r="K9821" s="228">
        <v>0</v>
      </c>
      <c r="L9821" s="228">
        <v>3807.5</v>
      </c>
    </row>
    <row r="9822" spans="1:12">
      <c r="A9822" s="228">
        <v>2015</v>
      </c>
      <c r="B9822" s="228" t="s">
        <v>192</v>
      </c>
      <c r="C9822" s="228" t="s">
        <v>67</v>
      </c>
      <c r="D9822" s="228" t="s">
        <v>205</v>
      </c>
      <c r="E9822" s="228">
        <v>95</v>
      </c>
      <c r="F9822" s="228">
        <v>2</v>
      </c>
      <c r="G9822" s="228">
        <v>1</v>
      </c>
      <c r="H9822" s="228">
        <v>1</v>
      </c>
      <c r="I9822" s="228">
        <v>2287</v>
      </c>
      <c r="J9822" s="228">
        <v>872.8</v>
      </c>
      <c r="K9822" s="228">
        <v>0</v>
      </c>
      <c r="L9822" s="228">
        <v>3159.8</v>
      </c>
    </row>
    <row r="9823" spans="1:12">
      <c r="A9823" s="228">
        <v>2015</v>
      </c>
      <c r="B9823" s="228" t="s">
        <v>192</v>
      </c>
      <c r="C9823" s="228" t="s">
        <v>67</v>
      </c>
      <c r="D9823" s="228" t="s">
        <v>206</v>
      </c>
      <c r="E9823" s="228">
        <v>0</v>
      </c>
      <c r="F9823" s="228">
        <v>3290</v>
      </c>
      <c r="G9823" s="228">
        <v>37</v>
      </c>
      <c r="H9823" s="228">
        <v>128</v>
      </c>
      <c r="I9823" s="228">
        <v>79669.8</v>
      </c>
      <c r="J9823" s="228">
        <v>13039.23</v>
      </c>
      <c r="K9823" s="228">
        <v>50763</v>
      </c>
      <c r="L9823" s="228">
        <v>149648.73000000001</v>
      </c>
    </row>
    <row r="9824" spans="1:12">
      <c r="A9824" s="228">
        <v>2015</v>
      </c>
      <c r="B9824" s="228" t="s">
        <v>192</v>
      </c>
      <c r="C9824" s="228" t="s">
        <v>67</v>
      </c>
      <c r="D9824" s="228" t="s">
        <v>206</v>
      </c>
      <c r="E9824" s="228">
        <v>5</v>
      </c>
      <c r="F9824" s="228">
        <v>3380</v>
      </c>
      <c r="G9824" s="228">
        <v>23</v>
      </c>
      <c r="H9824" s="228">
        <v>46</v>
      </c>
      <c r="I9824" s="228">
        <v>46428.800000000003</v>
      </c>
      <c r="J9824" s="228">
        <v>11280.3</v>
      </c>
      <c r="K9824" s="228">
        <v>645</v>
      </c>
      <c r="L9824" s="228">
        <v>65784.69</v>
      </c>
    </row>
    <row r="9825" spans="1:12">
      <c r="A9825" s="228">
        <v>2015</v>
      </c>
      <c r="B9825" s="228" t="s">
        <v>192</v>
      </c>
      <c r="C9825" s="228" t="s">
        <v>67</v>
      </c>
      <c r="D9825" s="228" t="s">
        <v>206</v>
      </c>
      <c r="E9825" s="228">
        <v>10</v>
      </c>
      <c r="F9825" s="228">
        <v>3024</v>
      </c>
      <c r="G9825" s="228">
        <v>18</v>
      </c>
      <c r="H9825" s="228">
        <v>27</v>
      </c>
      <c r="I9825" s="228">
        <v>32182.95</v>
      </c>
      <c r="J9825" s="228">
        <v>4286.05</v>
      </c>
      <c r="K9825" s="228">
        <v>0</v>
      </c>
      <c r="L9825" s="228">
        <v>44901.1</v>
      </c>
    </row>
    <row r="9826" spans="1:12">
      <c r="A9826" s="228">
        <v>2015</v>
      </c>
      <c r="B9826" s="228" t="s">
        <v>192</v>
      </c>
      <c r="C9826" s="228" t="s">
        <v>67</v>
      </c>
      <c r="D9826" s="228" t="s">
        <v>206</v>
      </c>
      <c r="E9826" s="228">
        <v>15</v>
      </c>
      <c r="F9826" s="228">
        <v>2980</v>
      </c>
      <c r="G9826" s="228">
        <v>53</v>
      </c>
      <c r="H9826" s="228">
        <v>152</v>
      </c>
      <c r="I9826" s="228">
        <v>124490.65</v>
      </c>
      <c r="J9826" s="228">
        <v>18412.54</v>
      </c>
      <c r="K9826" s="228">
        <v>7035</v>
      </c>
      <c r="L9826" s="228">
        <v>179999.19</v>
      </c>
    </row>
    <row r="9827" spans="1:12">
      <c r="A9827" s="228">
        <v>2015</v>
      </c>
      <c r="B9827" s="228" t="s">
        <v>192</v>
      </c>
      <c r="C9827" s="228" t="s">
        <v>67</v>
      </c>
      <c r="D9827" s="228" t="s">
        <v>206</v>
      </c>
      <c r="E9827" s="228">
        <v>20</v>
      </c>
      <c r="F9827" s="228">
        <v>2863</v>
      </c>
      <c r="G9827" s="228">
        <v>91</v>
      </c>
      <c r="H9827" s="228">
        <v>212</v>
      </c>
      <c r="I9827" s="228">
        <v>181589.3</v>
      </c>
      <c r="J9827" s="228">
        <v>36856.61</v>
      </c>
      <c r="K9827" s="228">
        <v>19152</v>
      </c>
      <c r="L9827" s="228">
        <v>274316.59000000003</v>
      </c>
    </row>
    <row r="9828" spans="1:12">
      <c r="A9828" s="228">
        <v>2015</v>
      </c>
      <c r="B9828" s="228" t="s">
        <v>192</v>
      </c>
      <c r="C9828" s="228" t="s">
        <v>67</v>
      </c>
      <c r="D9828" s="228" t="s">
        <v>206</v>
      </c>
      <c r="E9828" s="228">
        <v>25</v>
      </c>
      <c r="F9828" s="228">
        <v>3555</v>
      </c>
      <c r="G9828" s="228">
        <v>123</v>
      </c>
      <c r="H9828" s="228">
        <v>372</v>
      </c>
      <c r="I9828" s="228">
        <v>320036.25</v>
      </c>
      <c r="J9828" s="228">
        <v>55927.39</v>
      </c>
      <c r="K9828" s="228">
        <v>23926</v>
      </c>
      <c r="L9828" s="228">
        <v>455351.98</v>
      </c>
    </row>
    <row r="9829" spans="1:12">
      <c r="A9829" s="228">
        <v>2015</v>
      </c>
      <c r="B9829" s="228" t="s">
        <v>192</v>
      </c>
      <c r="C9829" s="228" t="s">
        <v>67</v>
      </c>
      <c r="D9829" s="228" t="s">
        <v>206</v>
      </c>
      <c r="E9829" s="228">
        <v>30</v>
      </c>
      <c r="F9829" s="228">
        <v>4643</v>
      </c>
      <c r="G9829" s="228">
        <v>241</v>
      </c>
      <c r="H9829" s="228">
        <v>816</v>
      </c>
      <c r="I9829" s="228">
        <v>668169.21</v>
      </c>
      <c r="J9829" s="228">
        <v>108571.15</v>
      </c>
      <c r="K9829" s="228">
        <v>64912</v>
      </c>
      <c r="L9829" s="228">
        <v>969584.17</v>
      </c>
    </row>
    <row r="9830" spans="1:12">
      <c r="A9830" s="228">
        <v>2015</v>
      </c>
      <c r="B9830" s="228" t="s">
        <v>192</v>
      </c>
      <c r="C9830" s="228" t="s">
        <v>67</v>
      </c>
      <c r="D9830" s="228" t="s">
        <v>206</v>
      </c>
      <c r="E9830" s="228">
        <v>35</v>
      </c>
      <c r="F9830" s="228">
        <v>4094</v>
      </c>
      <c r="G9830" s="228">
        <v>153</v>
      </c>
      <c r="H9830" s="228">
        <v>440</v>
      </c>
      <c r="I9830" s="228">
        <v>390432.7</v>
      </c>
      <c r="J9830" s="228">
        <v>86032.14</v>
      </c>
      <c r="K9830" s="228">
        <v>62379</v>
      </c>
      <c r="L9830" s="228">
        <v>627613.12</v>
      </c>
    </row>
    <row r="9831" spans="1:12">
      <c r="A9831" s="228">
        <v>2015</v>
      </c>
      <c r="B9831" s="228" t="s">
        <v>192</v>
      </c>
      <c r="C9831" s="228" t="s">
        <v>67</v>
      </c>
      <c r="D9831" s="228" t="s">
        <v>206</v>
      </c>
      <c r="E9831" s="228">
        <v>40</v>
      </c>
      <c r="F9831" s="228">
        <v>4013</v>
      </c>
      <c r="G9831" s="228">
        <v>205</v>
      </c>
      <c r="H9831" s="228">
        <v>475</v>
      </c>
      <c r="I9831" s="228">
        <v>405348.55</v>
      </c>
      <c r="J9831" s="228">
        <v>89783.89</v>
      </c>
      <c r="K9831" s="228">
        <v>88905</v>
      </c>
      <c r="L9831" s="228">
        <v>690277.89</v>
      </c>
    </row>
    <row r="9832" spans="1:12">
      <c r="A9832" s="228">
        <v>2015</v>
      </c>
      <c r="B9832" s="228" t="s">
        <v>192</v>
      </c>
      <c r="C9832" s="228" t="s">
        <v>67</v>
      </c>
      <c r="D9832" s="228" t="s">
        <v>206</v>
      </c>
      <c r="E9832" s="228">
        <v>45</v>
      </c>
      <c r="F9832" s="228">
        <v>3793</v>
      </c>
      <c r="G9832" s="228">
        <v>178</v>
      </c>
      <c r="H9832" s="228">
        <v>436</v>
      </c>
      <c r="I9832" s="228">
        <v>409117.1</v>
      </c>
      <c r="J9832" s="228">
        <v>89293.72</v>
      </c>
      <c r="K9832" s="228">
        <v>58427</v>
      </c>
      <c r="L9832" s="228">
        <v>665780.41</v>
      </c>
    </row>
    <row r="9833" spans="1:12">
      <c r="A9833" s="228">
        <v>2015</v>
      </c>
      <c r="B9833" s="228" t="s">
        <v>192</v>
      </c>
      <c r="C9833" s="228" t="s">
        <v>67</v>
      </c>
      <c r="D9833" s="228" t="s">
        <v>206</v>
      </c>
      <c r="E9833" s="228">
        <v>50</v>
      </c>
      <c r="F9833" s="228">
        <v>3873</v>
      </c>
      <c r="G9833" s="228">
        <v>208</v>
      </c>
      <c r="H9833" s="228">
        <v>433</v>
      </c>
      <c r="I9833" s="228">
        <v>482819.6</v>
      </c>
      <c r="J9833" s="228">
        <v>111210.91</v>
      </c>
      <c r="K9833" s="228">
        <v>93398</v>
      </c>
      <c r="L9833" s="228">
        <v>805835.84</v>
      </c>
    </row>
    <row r="9834" spans="1:12">
      <c r="A9834" s="228">
        <v>2015</v>
      </c>
      <c r="B9834" s="228" t="s">
        <v>192</v>
      </c>
      <c r="C9834" s="228" t="s">
        <v>67</v>
      </c>
      <c r="D9834" s="228" t="s">
        <v>206</v>
      </c>
      <c r="E9834" s="228">
        <v>55</v>
      </c>
      <c r="F9834" s="228">
        <v>3363</v>
      </c>
      <c r="G9834" s="228">
        <v>274</v>
      </c>
      <c r="H9834" s="228">
        <v>700</v>
      </c>
      <c r="I9834" s="228">
        <v>603196.35</v>
      </c>
      <c r="J9834" s="228">
        <v>137621.56</v>
      </c>
      <c r="K9834" s="228">
        <v>85267</v>
      </c>
      <c r="L9834" s="228">
        <v>946307.04</v>
      </c>
    </row>
    <row r="9835" spans="1:12">
      <c r="A9835" s="228">
        <v>2015</v>
      </c>
      <c r="B9835" s="228" t="s">
        <v>192</v>
      </c>
      <c r="C9835" s="228" t="s">
        <v>67</v>
      </c>
      <c r="D9835" s="228" t="s">
        <v>206</v>
      </c>
      <c r="E9835" s="228">
        <v>60</v>
      </c>
      <c r="F9835" s="228">
        <v>2632</v>
      </c>
      <c r="G9835" s="228">
        <v>172</v>
      </c>
      <c r="H9835" s="228">
        <v>435</v>
      </c>
      <c r="I9835" s="228">
        <v>483300.95</v>
      </c>
      <c r="J9835" s="228">
        <v>104712.33</v>
      </c>
      <c r="K9835" s="228">
        <v>241515</v>
      </c>
      <c r="L9835" s="228">
        <v>936622.41</v>
      </c>
    </row>
    <row r="9836" spans="1:12">
      <c r="A9836" s="228">
        <v>2015</v>
      </c>
      <c r="B9836" s="228" t="s">
        <v>192</v>
      </c>
      <c r="C9836" s="228" t="s">
        <v>67</v>
      </c>
      <c r="D9836" s="228" t="s">
        <v>206</v>
      </c>
      <c r="E9836" s="228">
        <v>65</v>
      </c>
      <c r="F9836" s="228">
        <v>1679</v>
      </c>
      <c r="G9836" s="228">
        <v>171</v>
      </c>
      <c r="H9836" s="228">
        <v>378</v>
      </c>
      <c r="I9836" s="228">
        <v>337330.71</v>
      </c>
      <c r="J9836" s="228">
        <v>88545.33</v>
      </c>
      <c r="K9836" s="228">
        <v>177958</v>
      </c>
      <c r="L9836" s="228">
        <v>667034.49</v>
      </c>
    </row>
    <row r="9837" spans="1:12">
      <c r="A9837" s="228">
        <v>2015</v>
      </c>
      <c r="B9837" s="228" t="s">
        <v>192</v>
      </c>
      <c r="C9837" s="228" t="s">
        <v>67</v>
      </c>
      <c r="D9837" s="228" t="s">
        <v>206</v>
      </c>
      <c r="E9837" s="228">
        <v>70</v>
      </c>
      <c r="F9837" s="228">
        <v>864</v>
      </c>
      <c r="G9837" s="228">
        <v>130</v>
      </c>
      <c r="H9837" s="228">
        <v>455</v>
      </c>
      <c r="I9837" s="228">
        <v>387711.79</v>
      </c>
      <c r="J9837" s="228">
        <v>62287.87</v>
      </c>
      <c r="K9837" s="228">
        <v>63701</v>
      </c>
      <c r="L9837" s="228">
        <v>547117.42000000004</v>
      </c>
    </row>
    <row r="9838" spans="1:12">
      <c r="A9838" s="228">
        <v>2015</v>
      </c>
      <c r="B9838" s="228" t="s">
        <v>192</v>
      </c>
      <c r="C9838" s="228" t="s">
        <v>67</v>
      </c>
      <c r="D9838" s="228" t="s">
        <v>206</v>
      </c>
      <c r="E9838" s="228">
        <v>75</v>
      </c>
      <c r="F9838" s="228">
        <v>426</v>
      </c>
      <c r="G9838" s="228">
        <v>53</v>
      </c>
      <c r="H9838" s="228">
        <v>163</v>
      </c>
      <c r="I9838" s="228">
        <v>139168</v>
      </c>
      <c r="J9838" s="228">
        <v>31481.95</v>
      </c>
      <c r="K9838" s="228">
        <v>10382.25</v>
      </c>
      <c r="L9838" s="228">
        <v>191783.7</v>
      </c>
    </row>
    <row r="9839" spans="1:12">
      <c r="A9839" s="228">
        <v>2015</v>
      </c>
      <c r="B9839" s="228" t="s">
        <v>192</v>
      </c>
      <c r="C9839" s="228" t="s">
        <v>67</v>
      </c>
      <c r="D9839" s="228" t="s">
        <v>206</v>
      </c>
      <c r="E9839" s="228">
        <v>80</v>
      </c>
      <c r="F9839" s="228">
        <v>201</v>
      </c>
      <c r="G9839" s="228">
        <v>44</v>
      </c>
      <c r="H9839" s="228">
        <v>197</v>
      </c>
      <c r="I9839" s="228">
        <v>88431.1</v>
      </c>
      <c r="J9839" s="228">
        <v>19126.830000000002</v>
      </c>
      <c r="K9839" s="228">
        <v>9504</v>
      </c>
      <c r="L9839" s="228">
        <v>134511.37</v>
      </c>
    </row>
    <row r="9840" spans="1:12">
      <c r="A9840" s="228">
        <v>2015</v>
      </c>
      <c r="B9840" s="228" t="s">
        <v>192</v>
      </c>
      <c r="C9840" s="228" t="s">
        <v>67</v>
      </c>
      <c r="D9840" s="228" t="s">
        <v>206</v>
      </c>
      <c r="E9840" s="228">
        <v>85</v>
      </c>
      <c r="F9840" s="228">
        <v>116</v>
      </c>
      <c r="G9840" s="228">
        <v>15</v>
      </c>
      <c r="H9840" s="228">
        <v>145</v>
      </c>
      <c r="I9840" s="228">
        <v>95968</v>
      </c>
      <c r="J9840" s="228">
        <v>6328.15</v>
      </c>
      <c r="K9840" s="228">
        <v>19294</v>
      </c>
      <c r="L9840" s="228">
        <v>123443.55</v>
      </c>
    </row>
    <row r="9841" spans="1:12">
      <c r="A9841" s="228">
        <v>2015</v>
      </c>
      <c r="B9841" s="228" t="s">
        <v>192</v>
      </c>
      <c r="C9841" s="228" t="s">
        <v>67</v>
      </c>
      <c r="D9841" s="228" t="s">
        <v>206</v>
      </c>
      <c r="E9841" s="228">
        <v>90</v>
      </c>
      <c r="F9841" s="228">
        <v>31</v>
      </c>
      <c r="G9841" s="228">
        <v>5</v>
      </c>
      <c r="H9841" s="228">
        <v>100</v>
      </c>
      <c r="I9841" s="228">
        <v>44098</v>
      </c>
      <c r="J9841" s="228">
        <v>2747.9</v>
      </c>
      <c r="K9841" s="228">
        <v>1416</v>
      </c>
      <c r="L9841" s="228">
        <v>49070.400000000001</v>
      </c>
    </row>
    <row r="9842" spans="1:12">
      <c r="A9842" s="228">
        <v>2015</v>
      </c>
      <c r="B9842" s="228" t="s">
        <v>192</v>
      </c>
      <c r="C9842" s="228" t="s">
        <v>67</v>
      </c>
      <c r="D9842" s="228" t="s">
        <v>206</v>
      </c>
      <c r="E9842" s="228">
        <v>95</v>
      </c>
      <c r="F9842" s="228">
        <v>6</v>
      </c>
      <c r="G9842" s="228">
        <v>0</v>
      </c>
      <c r="H9842" s="228">
        <v>0</v>
      </c>
      <c r="I9842" s="228">
        <v>0</v>
      </c>
      <c r="J9842" s="228">
        <v>0</v>
      </c>
      <c r="K9842" s="228">
        <v>0</v>
      </c>
      <c r="L9842" s="228">
        <v>0</v>
      </c>
    </row>
    <row r="9843" spans="1:12">
      <c r="A9843" s="228">
        <v>2015</v>
      </c>
      <c r="B9843" s="228" t="s">
        <v>193</v>
      </c>
      <c r="C9843" s="228" t="s">
        <v>61</v>
      </c>
      <c r="D9843" s="228" t="s">
        <v>205</v>
      </c>
      <c r="E9843" s="228">
        <v>0</v>
      </c>
      <c r="F9843" s="228">
        <v>110297</v>
      </c>
      <c r="G9843" s="228">
        <v>5533</v>
      </c>
      <c r="H9843" s="228">
        <v>14534</v>
      </c>
      <c r="I9843" s="228">
        <v>8383893.2400000002</v>
      </c>
      <c r="J9843" s="228">
        <v>1386367.03</v>
      </c>
      <c r="K9843" s="228">
        <v>209838.75</v>
      </c>
      <c r="L9843" s="228">
        <v>11207057.220000001</v>
      </c>
    </row>
    <row r="9844" spans="1:12">
      <c r="A9844" s="228">
        <v>2015</v>
      </c>
      <c r="B9844" s="228" t="s">
        <v>193</v>
      </c>
      <c r="C9844" s="228" t="s">
        <v>61</v>
      </c>
      <c r="D9844" s="228" t="s">
        <v>205</v>
      </c>
      <c r="E9844" s="228">
        <v>5</v>
      </c>
      <c r="F9844" s="228">
        <v>121917</v>
      </c>
      <c r="G9844" s="228">
        <v>2603</v>
      </c>
      <c r="H9844" s="228">
        <v>3798</v>
      </c>
      <c r="I9844" s="228">
        <v>2736414.94</v>
      </c>
      <c r="J9844" s="228">
        <v>689367.59</v>
      </c>
      <c r="K9844" s="228">
        <v>249006.4</v>
      </c>
      <c r="L9844" s="228">
        <v>4430306.57</v>
      </c>
    </row>
    <row r="9845" spans="1:12">
      <c r="A9845" s="228">
        <v>2015</v>
      </c>
      <c r="B9845" s="228" t="s">
        <v>193</v>
      </c>
      <c r="C9845" s="228" t="s">
        <v>61</v>
      </c>
      <c r="D9845" s="228" t="s">
        <v>205</v>
      </c>
      <c r="E9845" s="228">
        <v>10</v>
      </c>
      <c r="F9845" s="228">
        <v>112533</v>
      </c>
      <c r="G9845" s="228">
        <v>1973</v>
      </c>
      <c r="H9845" s="228">
        <v>4069</v>
      </c>
      <c r="I9845" s="228">
        <v>2719354.12</v>
      </c>
      <c r="J9845" s="228">
        <v>637891.56000000006</v>
      </c>
      <c r="K9845" s="228">
        <v>391845.6</v>
      </c>
      <c r="L9845" s="228">
        <v>4270218.33</v>
      </c>
    </row>
    <row r="9846" spans="1:12">
      <c r="A9846" s="228">
        <v>2015</v>
      </c>
      <c r="B9846" s="228" t="s">
        <v>193</v>
      </c>
      <c r="C9846" s="228" t="s">
        <v>61</v>
      </c>
      <c r="D9846" s="228" t="s">
        <v>205</v>
      </c>
      <c r="E9846" s="228">
        <v>15</v>
      </c>
      <c r="F9846" s="228">
        <v>109881</v>
      </c>
      <c r="G9846" s="228">
        <v>2823</v>
      </c>
      <c r="H9846" s="228">
        <v>6069</v>
      </c>
      <c r="I9846" s="228">
        <v>5345457.51</v>
      </c>
      <c r="J9846" s="228">
        <v>1115954.48</v>
      </c>
      <c r="K9846" s="228">
        <v>1250221.8</v>
      </c>
      <c r="L9846" s="228">
        <v>8915733.75</v>
      </c>
    </row>
    <row r="9847" spans="1:12">
      <c r="A9847" s="228">
        <v>2015</v>
      </c>
      <c r="B9847" s="228" t="s">
        <v>193</v>
      </c>
      <c r="C9847" s="228" t="s">
        <v>61</v>
      </c>
      <c r="D9847" s="228" t="s">
        <v>205</v>
      </c>
      <c r="E9847" s="228">
        <v>20</v>
      </c>
      <c r="F9847" s="228">
        <v>89643</v>
      </c>
      <c r="G9847" s="228">
        <v>2855</v>
      </c>
      <c r="H9847" s="228">
        <v>6630</v>
      </c>
      <c r="I9847" s="228">
        <v>5731860.5800000001</v>
      </c>
      <c r="J9847" s="228">
        <v>1157217.5900000001</v>
      </c>
      <c r="K9847" s="228">
        <v>1064614.6000000001</v>
      </c>
      <c r="L9847" s="228">
        <v>9315280.9199999999</v>
      </c>
    </row>
    <row r="9848" spans="1:12">
      <c r="A9848" s="228">
        <v>2015</v>
      </c>
      <c r="B9848" s="228" t="s">
        <v>193</v>
      </c>
      <c r="C9848" s="228" t="s">
        <v>61</v>
      </c>
      <c r="D9848" s="228" t="s">
        <v>205</v>
      </c>
      <c r="E9848" s="228">
        <v>25</v>
      </c>
      <c r="F9848" s="228">
        <v>79151</v>
      </c>
      <c r="G9848" s="228">
        <v>2475</v>
      </c>
      <c r="H9848" s="228">
        <v>5351</v>
      </c>
      <c r="I9848" s="228">
        <v>4116857.02</v>
      </c>
      <c r="J9848" s="228">
        <v>999717.37</v>
      </c>
      <c r="K9848" s="228">
        <v>820209.6</v>
      </c>
      <c r="L9848" s="228">
        <v>7413778.9299999997</v>
      </c>
    </row>
    <row r="9849" spans="1:12">
      <c r="A9849" s="228">
        <v>2015</v>
      </c>
      <c r="B9849" s="228" t="s">
        <v>193</v>
      </c>
      <c r="C9849" s="228" t="s">
        <v>61</v>
      </c>
      <c r="D9849" s="228" t="s">
        <v>205</v>
      </c>
      <c r="E9849" s="228">
        <v>30</v>
      </c>
      <c r="F9849" s="228">
        <v>124209</v>
      </c>
      <c r="G9849" s="228">
        <v>3364</v>
      </c>
      <c r="H9849" s="228">
        <v>8386</v>
      </c>
      <c r="I9849" s="228">
        <v>6531193.2699999996</v>
      </c>
      <c r="J9849" s="228">
        <v>1493495.78</v>
      </c>
      <c r="K9849" s="228">
        <v>1498643.4</v>
      </c>
      <c r="L9849" s="228">
        <v>11516858.550000001</v>
      </c>
    </row>
    <row r="9850" spans="1:12">
      <c r="A9850" s="228">
        <v>2015</v>
      </c>
      <c r="B9850" s="228" t="s">
        <v>193</v>
      </c>
      <c r="C9850" s="228" t="s">
        <v>61</v>
      </c>
      <c r="D9850" s="228" t="s">
        <v>205</v>
      </c>
      <c r="E9850" s="228">
        <v>35</v>
      </c>
      <c r="F9850" s="228">
        <v>126324</v>
      </c>
      <c r="G9850" s="228">
        <v>4010</v>
      </c>
      <c r="H9850" s="228">
        <v>8928</v>
      </c>
      <c r="I9850" s="228">
        <v>7113166.3300000001</v>
      </c>
      <c r="J9850" s="228">
        <v>1723811.73</v>
      </c>
      <c r="K9850" s="228">
        <v>1263286.95</v>
      </c>
      <c r="L9850" s="228">
        <v>12330472.32</v>
      </c>
    </row>
    <row r="9851" spans="1:12">
      <c r="A9851" s="228">
        <v>2015</v>
      </c>
      <c r="B9851" s="228" t="s">
        <v>193</v>
      </c>
      <c r="C9851" s="228" t="s">
        <v>61</v>
      </c>
      <c r="D9851" s="228" t="s">
        <v>205</v>
      </c>
      <c r="E9851" s="228">
        <v>40</v>
      </c>
      <c r="F9851" s="228">
        <v>133297</v>
      </c>
      <c r="G9851" s="228">
        <v>5272</v>
      </c>
      <c r="H9851" s="228">
        <v>11719</v>
      </c>
      <c r="I9851" s="228">
        <v>9724936.5199999996</v>
      </c>
      <c r="J9851" s="228">
        <v>2409314.5099999998</v>
      </c>
      <c r="K9851" s="228">
        <v>2184463.7000000002</v>
      </c>
      <c r="L9851" s="228">
        <v>17137741.260000002</v>
      </c>
    </row>
    <row r="9852" spans="1:12">
      <c r="A9852" s="228">
        <v>2015</v>
      </c>
      <c r="B9852" s="228" t="s">
        <v>193</v>
      </c>
      <c r="C9852" s="228" t="s">
        <v>61</v>
      </c>
      <c r="D9852" s="228" t="s">
        <v>205</v>
      </c>
      <c r="E9852" s="228">
        <v>45</v>
      </c>
      <c r="F9852" s="228">
        <v>122611</v>
      </c>
      <c r="G9852" s="228">
        <v>6498</v>
      </c>
      <c r="H9852" s="228">
        <v>13979</v>
      </c>
      <c r="I9852" s="228">
        <v>12251614.77</v>
      </c>
      <c r="J9852" s="228">
        <v>3143057.76</v>
      </c>
      <c r="K9852" s="228">
        <v>2862087.15</v>
      </c>
      <c r="L9852" s="228">
        <v>21380992.949999999</v>
      </c>
    </row>
    <row r="9853" spans="1:12">
      <c r="A9853" s="228">
        <v>2015</v>
      </c>
      <c r="B9853" s="228" t="s">
        <v>193</v>
      </c>
      <c r="C9853" s="228" t="s">
        <v>61</v>
      </c>
      <c r="D9853" s="228" t="s">
        <v>205</v>
      </c>
      <c r="E9853" s="228">
        <v>50</v>
      </c>
      <c r="F9853" s="228">
        <v>128498</v>
      </c>
      <c r="G9853" s="228">
        <v>9277</v>
      </c>
      <c r="H9853" s="228">
        <v>19026</v>
      </c>
      <c r="I9853" s="228">
        <v>17611310.25</v>
      </c>
      <c r="J9853" s="228">
        <v>4473217.8</v>
      </c>
      <c r="K9853" s="228">
        <v>4159848.96</v>
      </c>
      <c r="L9853" s="228">
        <v>30472060.93</v>
      </c>
    </row>
    <row r="9854" spans="1:12">
      <c r="A9854" s="228">
        <v>2015</v>
      </c>
      <c r="B9854" s="228" t="s">
        <v>193</v>
      </c>
      <c r="C9854" s="228" t="s">
        <v>61</v>
      </c>
      <c r="D9854" s="228" t="s">
        <v>205</v>
      </c>
      <c r="E9854" s="228">
        <v>55</v>
      </c>
      <c r="F9854" s="228">
        <v>124297</v>
      </c>
      <c r="G9854" s="228">
        <v>12224</v>
      </c>
      <c r="H9854" s="228">
        <v>26971</v>
      </c>
      <c r="I9854" s="228">
        <v>25433455.5</v>
      </c>
      <c r="J9854" s="228">
        <v>6148899.5</v>
      </c>
      <c r="K9854" s="228">
        <v>6985258.75</v>
      </c>
      <c r="L9854" s="228">
        <v>43817951.890000001</v>
      </c>
    </row>
    <row r="9855" spans="1:12">
      <c r="A9855" s="228">
        <v>2015</v>
      </c>
      <c r="B9855" s="228" t="s">
        <v>193</v>
      </c>
      <c r="C9855" s="228" t="s">
        <v>61</v>
      </c>
      <c r="D9855" s="228" t="s">
        <v>205</v>
      </c>
      <c r="E9855" s="228">
        <v>60</v>
      </c>
      <c r="F9855" s="228">
        <v>114527</v>
      </c>
      <c r="G9855" s="228">
        <v>16557</v>
      </c>
      <c r="H9855" s="228">
        <v>37501</v>
      </c>
      <c r="I9855" s="228">
        <v>35939078.840000004</v>
      </c>
      <c r="J9855" s="228">
        <v>8292914.7800000003</v>
      </c>
      <c r="K9855" s="228">
        <v>10417681.15</v>
      </c>
      <c r="L9855" s="228">
        <v>61185270.359999999</v>
      </c>
    </row>
    <row r="9856" spans="1:12">
      <c r="A9856" s="228">
        <v>2015</v>
      </c>
      <c r="B9856" s="228" t="s">
        <v>193</v>
      </c>
      <c r="C9856" s="228" t="s">
        <v>61</v>
      </c>
      <c r="D9856" s="228" t="s">
        <v>205</v>
      </c>
      <c r="E9856" s="228">
        <v>65</v>
      </c>
      <c r="F9856" s="228">
        <v>103689</v>
      </c>
      <c r="G9856" s="228">
        <v>20830</v>
      </c>
      <c r="H9856" s="228">
        <v>50196</v>
      </c>
      <c r="I9856" s="228">
        <v>47183727.759999998</v>
      </c>
      <c r="J9856" s="228">
        <v>10761108.029999999</v>
      </c>
      <c r="K9856" s="228">
        <v>13963355.35</v>
      </c>
      <c r="L9856" s="228">
        <v>79616811.010000005</v>
      </c>
    </row>
    <row r="9857" spans="1:12">
      <c r="A9857" s="228">
        <v>2015</v>
      </c>
      <c r="B9857" s="228" t="s">
        <v>193</v>
      </c>
      <c r="C9857" s="228" t="s">
        <v>61</v>
      </c>
      <c r="D9857" s="228" t="s">
        <v>205</v>
      </c>
      <c r="E9857" s="228">
        <v>70</v>
      </c>
      <c r="F9857" s="228">
        <v>73960</v>
      </c>
      <c r="G9857" s="228">
        <v>20403</v>
      </c>
      <c r="H9857" s="228">
        <v>52061</v>
      </c>
      <c r="I9857" s="228">
        <v>46840326.329999998</v>
      </c>
      <c r="J9857" s="228">
        <v>10347772.810000001</v>
      </c>
      <c r="K9857" s="228">
        <v>14229089.75</v>
      </c>
      <c r="L9857" s="228">
        <v>77607813.269999996</v>
      </c>
    </row>
    <row r="9858" spans="1:12">
      <c r="A9858" s="228">
        <v>2015</v>
      </c>
      <c r="B9858" s="228" t="s">
        <v>193</v>
      </c>
      <c r="C9858" s="228" t="s">
        <v>61</v>
      </c>
      <c r="D9858" s="228" t="s">
        <v>205</v>
      </c>
      <c r="E9858" s="228">
        <v>75</v>
      </c>
      <c r="F9858" s="228">
        <v>50241</v>
      </c>
      <c r="G9858" s="228">
        <v>17917</v>
      </c>
      <c r="H9858" s="228">
        <v>51023</v>
      </c>
      <c r="I9858" s="228">
        <v>41791512.799999997</v>
      </c>
      <c r="J9858" s="228">
        <v>8717939.5999999996</v>
      </c>
      <c r="K9858" s="228">
        <v>12112514.4</v>
      </c>
      <c r="L9858" s="228">
        <v>66788150.719999999</v>
      </c>
    </row>
    <row r="9859" spans="1:12">
      <c r="A9859" s="228">
        <v>2015</v>
      </c>
      <c r="B9859" s="228" t="s">
        <v>193</v>
      </c>
      <c r="C9859" s="228" t="s">
        <v>61</v>
      </c>
      <c r="D9859" s="228" t="s">
        <v>205</v>
      </c>
      <c r="E9859" s="228">
        <v>80</v>
      </c>
      <c r="F9859" s="228">
        <v>32108</v>
      </c>
      <c r="G9859" s="228">
        <v>14032</v>
      </c>
      <c r="H9859" s="228">
        <v>47763</v>
      </c>
      <c r="I9859" s="228">
        <v>33944929.950000003</v>
      </c>
      <c r="J9859" s="228">
        <v>6141058.7300000004</v>
      </c>
      <c r="K9859" s="228">
        <v>7672568.25</v>
      </c>
      <c r="L9859" s="228">
        <v>50274560.609999999</v>
      </c>
    </row>
    <row r="9860" spans="1:12">
      <c r="A9860" s="228">
        <v>2015</v>
      </c>
      <c r="B9860" s="228" t="s">
        <v>193</v>
      </c>
      <c r="C9860" s="228" t="s">
        <v>61</v>
      </c>
      <c r="D9860" s="228" t="s">
        <v>205</v>
      </c>
      <c r="E9860" s="228">
        <v>85</v>
      </c>
      <c r="F9860" s="228">
        <v>18831</v>
      </c>
      <c r="G9860" s="228">
        <v>8038</v>
      </c>
      <c r="H9860" s="228">
        <v>37317</v>
      </c>
      <c r="I9860" s="228">
        <v>23682769.600000001</v>
      </c>
      <c r="J9860" s="228">
        <v>3666746.65</v>
      </c>
      <c r="K9860" s="228">
        <v>3852309.85</v>
      </c>
      <c r="L9860" s="228">
        <v>32302183.77</v>
      </c>
    </row>
    <row r="9861" spans="1:12">
      <c r="A9861" s="228">
        <v>2015</v>
      </c>
      <c r="B9861" s="228" t="s">
        <v>193</v>
      </c>
      <c r="C9861" s="228" t="s">
        <v>61</v>
      </c>
      <c r="D9861" s="228" t="s">
        <v>205</v>
      </c>
      <c r="E9861" s="228">
        <v>90</v>
      </c>
      <c r="F9861" s="228">
        <v>4417</v>
      </c>
      <c r="G9861" s="228">
        <v>1807</v>
      </c>
      <c r="H9861" s="228">
        <v>9372</v>
      </c>
      <c r="I9861" s="228">
        <v>5415401.4500000002</v>
      </c>
      <c r="J9861" s="228">
        <v>728430.07</v>
      </c>
      <c r="K9861" s="228">
        <v>499002</v>
      </c>
      <c r="L9861" s="228">
        <v>6892029.0800000001</v>
      </c>
    </row>
    <row r="9862" spans="1:12">
      <c r="A9862" s="228">
        <v>2015</v>
      </c>
      <c r="B9862" s="228" t="s">
        <v>193</v>
      </c>
      <c r="C9862" s="228" t="s">
        <v>61</v>
      </c>
      <c r="D9862" s="228" t="s">
        <v>205</v>
      </c>
      <c r="E9862" s="228">
        <v>95</v>
      </c>
      <c r="F9862" s="228">
        <v>771</v>
      </c>
      <c r="G9862" s="228">
        <v>225</v>
      </c>
      <c r="H9862" s="228">
        <v>1749</v>
      </c>
      <c r="I9862" s="228">
        <v>921236.47999999998</v>
      </c>
      <c r="J9862" s="228">
        <v>118287.36</v>
      </c>
      <c r="K9862" s="228">
        <v>43760</v>
      </c>
      <c r="L9862" s="228">
        <v>1132383.72</v>
      </c>
    </row>
    <row r="9863" spans="1:12">
      <c r="A9863" s="228">
        <v>2015</v>
      </c>
      <c r="B9863" s="228" t="s">
        <v>193</v>
      </c>
      <c r="C9863" s="228" t="s">
        <v>61</v>
      </c>
      <c r="D9863" s="228" t="s">
        <v>206</v>
      </c>
      <c r="E9863" s="228">
        <v>0</v>
      </c>
      <c r="F9863" s="228">
        <v>103077</v>
      </c>
      <c r="G9863" s="228">
        <v>3833</v>
      </c>
      <c r="H9863" s="228">
        <v>11012</v>
      </c>
      <c r="I9863" s="228">
        <v>6076212.9800000004</v>
      </c>
      <c r="J9863" s="228">
        <v>962888.57</v>
      </c>
      <c r="K9863" s="228">
        <v>166231.85</v>
      </c>
      <c r="L9863" s="228">
        <v>8057890.5099999998</v>
      </c>
    </row>
    <row r="9864" spans="1:12">
      <c r="A9864" s="228">
        <v>2015</v>
      </c>
      <c r="B9864" s="228" t="s">
        <v>193</v>
      </c>
      <c r="C9864" s="228" t="s">
        <v>61</v>
      </c>
      <c r="D9864" s="228" t="s">
        <v>206</v>
      </c>
      <c r="E9864" s="228">
        <v>5</v>
      </c>
      <c r="F9864" s="228">
        <v>115105</v>
      </c>
      <c r="G9864" s="228">
        <v>2134</v>
      </c>
      <c r="H9864" s="228">
        <v>3351</v>
      </c>
      <c r="I9864" s="228">
        <v>2323407.5299999998</v>
      </c>
      <c r="J9864" s="228">
        <v>505994.48</v>
      </c>
      <c r="K9864" s="228">
        <v>301812.5</v>
      </c>
      <c r="L9864" s="228">
        <v>3700333.35</v>
      </c>
    </row>
    <row r="9865" spans="1:12">
      <c r="A9865" s="228">
        <v>2015</v>
      </c>
      <c r="B9865" s="228" t="s">
        <v>193</v>
      </c>
      <c r="C9865" s="228" t="s">
        <v>61</v>
      </c>
      <c r="D9865" s="228" t="s">
        <v>206</v>
      </c>
      <c r="E9865" s="228">
        <v>10</v>
      </c>
      <c r="F9865" s="228">
        <v>105537</v>
      </c>
      <c r="G9865" s="228">
        <v>1684</v>
      </c>
      <c r="H9865" s="228">
        <v>3897</v>
      </c>
      <c r="I9865" s="228">
        <v>2741303.05</v>
      </c>
      <c r="J9865" s="228">
        <v>574573.66</v>
      </c>
      <c r="K9865" s="228">
        <v>912868.45</v>
      </c>
      <c r="L9865" s="228">
        <v>4750513.04</v>
      </c>
    </row>
    <row r="9866" spans="1:12">
      <c r="A9866" s="228">
        <v>2015</v>
      </c>
      <c r="B9866" s="228" t="s">
        <v>193</v>
      </c>
      <c r="C9866" s="228" t="s">
        <v>61</v>
      </c>
      <c r="D9866" s="228" t="s">
        <v>206</v>
      </c>
      <c r="E9866" s="228">
        <v>15</v>
      </c>
      <c r="F9866" s="228">
        <v>104024</v>
      </c>
      <c r="G9866" s="228">
        <v>3549</v>
      </c>
      <c r="H9866" s="228">
        <v>10712</v>
      </c>
      <c r="I9866" s="228">
        <v>7943232.5700000003</v>
      </c>
      <c r="J9866" s="228">
        <v>1133996.23</v>
      </c>
      <c r="K9866" s="228">
        <v>866160.2</v>
      </c>
      <c r="L9866" s="228">
        <v>11227905.439999999</v>
      </c>
    </row>
    <row r="9867" spans="1:12">
      <c r="A9867" s="228">
        <v>2015</v>
      </c>
      <c r="B9867" s="228" t="s">
        <v>193</v>
      </c>
      <c r="C9867" s="228" t="s">
        <v>61</v>
      </c>
      <c r="D9867" s="228" t="s">
        <v>206</v>
      </c>
      <c r="E9867" s="228">
        <v>20</v>
      </c>
      <c r="F9867" s="228">
        <v>91910</v>
      </c>
      <c r="G9867" s="228">
        <v>4564</v>
      </c>
      <c r="H9867" s="228">
        <v>11710</v>
      </c>
      <c r="I9867" s="228">
        <v>9033741.3000000007</v>
      </c>
      <c r="J9867" s="228">
        <v>1606282.68</v>
      </c>
      <c r="K9867" s="228">
        <v>818855</v>
      </c>
      <c r="L9867" s="228">
        <v>13077177.51</v>
      </c>
    </row>
    <row r="9868" spans="1:12">
      <c r="A9868" s="228">
        <v>2015</v>
      </c>
      <c r="B9868" s="228" t="s">
        <v>193</v>
      </c>
      <c r="C9868" s="228" t="s">
        <v>61</v>
      </c>
      <c r="D9868" s="228" t="s">
        <v>206</v>
      </c>
      <c r="E9868" s="228">
        <v>25</v>
      </c>
      <c r="F9868" s="228">
        <v>95663</v>
      </c>
      <c r="G9868" s="228">
        <v>6044</v>
      </c>
      <c r="H9868" s="228">
        <v>19727</v>
      </c>
      <c r="I9868" s="228">
        <v>15169855.859999999</v>
      </c>
      <c r="J9868" s="228">
        <v>3186642.42</v>
      </c>
      <c r="K9868" s="228">
        <v>1093770</v>
      </c>
      <c r="L9868" s="228">
        <v>22696618.739999998</v>
      </c>
    </row>
    <row r="9869" spans="1:12">
      <c r="A9869" s="228">
        <v>2015</v>
      </c>
      <c r="B9869" s="228" t="s">
        <v>193</v>
      </c>
      <c r="C9869" s="228" t="s">
        <v>61</v>
      </c>
      <c r="D9869" s="228" t="s">
        <v>206</v>
      </c>
      <c r="E9869" s="228">
        <v>30</v>
      </c>
      <c r="F9869" s="228">
        <v>141533</v>
      </c>
      <c r="G9869" s="228">
        <v>10494</v>
      </c>
      <c r="H9869" s="228">
        <v>34223</v>
      </c>
      <c r="I9869" s="228">
        <v>27991086.050000001</v>
      </c>
      <c r="J9869" s="228">
        <v>6198334.2000000002</v>
      </c>
      <c r="K9869" s="228">
        <v>1605192.7</v>
      </c>
      <c r="L9869" s="228">
        <v>41471698.289999999</v>
      </c>
    </row>
    <row r="9870" spans="1:12">
      <c r="A9870" s="228">
        <v>2015</v>
      </c>
      <c r="B9870" s="228" t="s">
        <v>193</v>
      </c>
      <c r="C9870" s="228" t="s">
        <v>61</v>
      </c>
      <c r="D9870" s="228" t="s">
        <v>206</v>
      </c>
      <c r="E9870" s="228">
        <v>35</v>
      </c>
      <c r="F9870" s="228">
        <v>137357</v>
      </c>
      <c r="G9870" s="228">
        <v>10346</v>
      </c>
      <c r="H9870" s="228">
        <v>28251</v>
      </c>
      <c r="I9870" s="228">
        <v>23548100.75</v>
      </c>
      <c r="J9870" s="228">
        <v>5199644.4800000004</v>
      </c>
      <c r="K9870" s="228">
        <v>1638887.3</v>
      </c>
      <c r="L9870" s="228">
        <v>36298707.280000001</v>
      </c>
    </row>
    <row r="9871" spans="1:12">
      <c r="A9871" s="228">
        <v>2015</v>
      </c>
      <c r="B9871" s="228" t="s">
        <v>193</v>
      </c>
      <c r="C9871" s="228" t="s">
        <v>61</v>
      </c>
      <c r="D9871" s="228" t="s">
        <v>206</v>
      </c>
      <c r="E9871" s="228">
        <v>40</v>
      </c>
      <c r="F9871" s="228">
        <v>143324</v>
      </c>
      <c r="G9871" s="228">
        <v>10116</v>
      </c>
      <c r="H9871" s="228">
        <v>23596</v>
      </c>
      <c r="I9871" s="228">
        <v>19780086.870000001</v>
      </c>
      <c r="J9871" s="228">
        <v>4372973.1100000003</v>
      </c>
      <c r="K9871" s="228">
        <v>2423032.75</v>
      </c>
      <c r="L9871" s="228">
        <v>32069761.719999999</v>
      </c>
    </row>
    <row r="9872" spans="1:12">
      <c r="A9872" s="228">
        <v>2015</v>
      </c>
      <c r="B9872" s="228" t="s">
        <v>193</v>
      </c>
      <c r="C9872" s="228" t="s">
        <v>61</v>
      </c>
      <c r="D9872" s="228" t="s">
        <v>206</v>
      </c>
      <c r="E9872" s="228">
        <v>45</v>
      </c>
      <c r="F9872" s="228">
        <v>132699</v>
      </c>
      <c r="G9872" s="228">
        <v>9327</v>
      </c>
      <c r="H9872" s="228">
        <v>20920</v>
      </c>
      <c r="I9872" s="228">
        <v>18805885.600000001</v>
      </c>
      <c r="J9872" s="228">
        <v>4228644.9400000004</v>
      </c>
      <c r="K9872" s="228">
        <v>3410718.95</v>
      </c>
      <c r="L9872" s="228">
        <v>31459044.260000002</v>
      </c>
    </row>
    <row r="9873" spans="1:12">
      <c r="A9873" s="228">
        <v>2015</v>
      </c>
      <c r="B9873" s="228" t="s">
        <v>193</v>
      </c>
      <c r="C9873" s="228" t="s">
        <v>61</v>
      </c>
      <c r="D9873" s="228" t="s">
        <v>206</v>
      </c>
      <c r="E9873" s="228">
        <v>50</v>
      </c>
      <c r="F9873" s="228">
        <v>138247</v>
      </c>
      <c r="G9873" s="228">
        <v>11556</v>
      </c>
      <c r="H9873" s="228">
        <v>25786</v>
      </c>
      <c r="I9873" s="228">
        <v>22287799.010000002</v>
      </c>
      <c r="J9873" s="228">
        <v>5232783.7699999996</v>
      </c>
      <c r="K9873" s="228">
        <v>4113286.3</v>
      </c>
      <c r="L9873" s="228">
        <v>37113828.619999997</v>
      </c>
    </row>
    <row r="9874" spans="1:12">
      <c r="A9874" s="228">
        <v>2015</v>
      </c>
      <c r="B9874" s="228" t="s">
        <v>193</v>
      </c>
      <c r="C9874" s="228" t="s">
        <v>61</v>
      </c>
      <c r="D9874" s="228" t="s">
        <v>206</v>
      </c>
      <c r="E9874" s="228">
        <v>55</v>
      </c>
      <c r="F9874" s="228">
        <v>134597</v>
      </c>
      <c r="G9874" s="228">
        <v>14034</v>
      </c>
      <c r="H9874" s="228">
        <v>30983</v>
      </c>
      <c r="I9874" s="228">
        <v>26983183.550000001</v>
      </c>
      <c r="J9874" s="228">
        <v>6153999.2999999998</v>
      </c>
      <c r="K9874" s="228">
        <v>6442845.5199999996</v>
      </c>
      <c r="L9874" s="228">
        <v>45140712.210000001</v>
      </c>
    </row>
    <row r="9875" spans="1:12">
      <c r="A9875" s="228">
        <v>2015</v>
      </c>
      <c r="B9875" s="228" t="s">
        <v>193</v>
      </c>
      <c r="C9875" s="228" t="s">
        <v>61</v>
      </c>
      <c r="D9875" s="228" t="s">
        <v>206</v>
      </c>
      <c r="E9875" s="228">
        <v>60</v>
      </c>
      <c r="F9875" s="228">
        <v>123784</v>
      </c>
      <c r="G9875" s="228">
        <v>17512</v>
      </c>
      <c r="H9875" s="228">
        <v>39808</v>
      </c>
      <c r="I9875" s="228">
        <v>35085860.420000002</v>
      </c>
      <c r="J9875" s="228">
        <v>7567271.1500000004</v>
      </c>
      <c r="K9875" s="228">
        <v>9262633.4499999993</v>
      </c>
      <c r="L9875" s="228">
        <v>58117184.630000003</v>
      </c>
    </row>
    <row r="9876" spans="1:12">
      <c r="A9876" s="228">
        <v>2015</v>
      </c>
      <c r="B9876" s="228" t="s">
        <v>193</v>
      </c>
      <c r="C9876" s="228" t="s">
        <v>61</v>
      </c>
      <c r="D9876" s="228" t="s">
        <v>206</v>
      </c>
      <c r="E9876" s="228">
        <v>65</v>
      </c>
      <c r="F9876" s="228">
        <v>110024</v>
      </c>
      <c r="G9876" s="228">
        <v>20873</v>
      </c>
      <c r="H9876" s="228">
        <v>52515</v>
      </c>
      <c r="I9876" s="228">
        <v>45136355.780000001</v>
      </c>
      <c r="J9876" s="228">
        <v>9349616.5</v>
      </c>
      <c r="K9876" s="228">
        <v>12448367.550000001</v>
      </c>
      <c r="L9876" s="228">
        <v>73485673.189999998</v>
      </c>
    </row>
    <row r="9877" spans="1:12">
      <c r="A9877" s="228">
        <v>2015</v>
      </c>
      <c r="B9877" s="228" t="s">
        <v>193</v>
      </c>
      <c r="C9877" s="228" t="s">
        <v>61</v>
      </c>
      <c r="D9877" s="228" t="s">
        <v>206</v>
      </c>
      <c r="E9877" s="228">
        <v>70</v>
      </c>
      <c r="F9877" s="228">
        <v>77855</v>
      </c>
      <c r="G9877" s="228">
        <v>19079</v>
      </c>
      <c r="H9877" s="228">
        <v>54101</v>
      </c>
      <c r="I9877" s="228">
        <v>43065620.509999998</v>
      </c>
      <c r="J9877" s="228">
        <v>8736423.4100000001</v>
      </c>
      <c r="K9877" s="228">
        <v>11902728.050000001</v>
      </c>
      <c r="L9877" s="228">
        <v>69106736.379999995</v>
      </c>
    </row>
    <row r="9878" spans="1:12">
      <c r="A9878" s="228">
        <v>2015</v>
      </c>
      <c r="B9878" s="228" t="s">
        <v>193</v>
      </c>
      <c r="C9878" s="228" t="s">
        <v>61</v>
      </c>
      <c r="D9878" s="228" t="s">
        <v>206</v>
      </c>
      <c r="E9878" s="228">
        <v>75</v>
      </c>
      <c r="F9878" s="228">
        <v>54608</v>
      </c>
      <c r="G9878" s="228">
        <v>16123</v>
      </c>
      <c r="H9878" s="228">
        <v>53991</v>
      </c>
      <c r="I9878" s="228">
        <v>40742588.950000003</v>
      </c>
      <c r="J9878" s="228">
        <v>7455406.8399999999</v>
      </c>
      <c r="K9878" s="228">
        <v>9574856</v>
      </c>
      <c r="L9878" s="228">
        <v>61533634.079999998</v>
      </c>
    </row>
    <row r="9879" spans="1:12">
      <c r="A9879" s="228">
        <v>2015</v>
      </c>
      <c r="B9879" s="228" t="s">
        <v>193</v>
      </c>
      <c r="C9879" s="228" t="s">
        <v>61</v>
      </c>
      <c r="D9879" s="228" t="s">
        <v>206</v>
      </c>
      <c r="E9879" s="228">
        <v>80</v>
      </c>
      <c r="F9879" s="228">
        <v>38048</v>
      </c>
      <c r="G9879" s="228">
        <v>12835</v>
      </c>
      <c r="H9879" s="228">
        <v>52278</v>
      </c>
      <c r="I9879" s="228">
        <v>35679378.549999997</v>
      </c>
      <c r="J9879" s="228">
        <v>5715479.1299999999</v>
      </c>
      <c r="K9879" s="228">
        <v>7143304.5300000003</v>
      </c>
      <c r="L9879" s="228">
        <v>50832906.890000001</v>
      </c>
    </row>
    <row r="9880" spans="1:12">
      <c r="A9880" s="228">
        <v>2015</v>
      </c>
      <c r="B9880" s="228" t="s">
        <v>193</v>
      </c>
      <c r="C9880" s="228" t="s">
        <v>61</v>
      </c>
      <c r="D9880" s="228" t="s">
        <v>206</v>
      </c>
      <c r="E9880" s="228">
        <v>85</v>
      </c>
      <c r="F9880" s="228">
        <v>24456</v>
      </c>
      <c r="G9880" s="228">
        <v>7832</v>
      </c>
      <c r="H9880" s="228">
        <v>42214</v>
      </c>
      <c r="I9880" s="228">
        <v>25084502.850000001</v>
      </c>
      <c r="J9880" s="228">
        <v>3475077.34</v>
      </c>
      <c r="K9880" s="228">
        <v>3296974.15</v>
      </c>
      <c r="L9880" s="228">
        <v>32993982.640000001</v>
      </c>
    </row>
    <row r="9881" spans="1:12">
      <c r="A9881" s="228">
        <v>2015</v>
      </c>
      <c r="B9881" s="228" t="s">
        <v>193</v>
      </c>
      <c r="C9881" s="228" t="s">
        <v>61</v>
      </c>
      <c r="D9881" s="228" t="s">
        <v>206</v>
      </c>
      <c r="E9881" s="228">
        <v>90</v>
      </c>
      <c r="F9881" s="228">
        <v>10280</v>
      </c>
      <c r="G9881" s="228">
        <v>2939</v>
      </c>
      <c r="H9881" s="228">
        <v>19955</v>
      </c>
      <c r="I9881" s="228">
        <v>10749661.77</v>
      </c>
      <c r="J9881" s="228">
        <v>1243535.81</v>
      </c>
      <c r="K9881" s="228">
        <v>705554</v>
      </c>
      <c r="L9881" s="228">
        <v>13082521.789999999</v>
      </c>
    </row>
    <row r="9882" spans="1:12">
      <c r="A9882" s="228">
        <v>2015</v>
      </c>
      <c r="B9882" s="228" t="s">
        <v>193</v>
      </c>
      <c r="C9882" s="228" t="s">
        <v>61</v>
      </c>
      <c r="D9882" s="228" t="s">
        <v>206</v>
      </c>
      <c r="E9882" s="228">
        <v>95</v>
      </c>
      <c r="F9882" s="228">
        <v>2624</v>
      </c>
      <c r="G9882" s="228">
        <v>611</v>
      </c>
      <c r="H9882" s="228">
        <v>5477</v>
      </c>
      <c r="I9882" s="228">
        <v>2849421.51</v>
      </c>
      <c r="J9882" s="228">
        <v>272530.31</v>
      </c>
      <c r="K9882" s="228">
        <v>171327</v>
      </c>
      <c r="L9882" s="228">
        <v>3378783.36</v>
      </c>
    </row>
    <row r="9883" spans="1:12">
      <c r="A9883" s="228">
        <v>2015</v>
      </c>
      <c r="B9883" s="228" t="s">
        <v>193</v>
      </c>
      <c r="C9883" s="228" t="s">
        <v>62</v>
      </c>
      <c r="D9883" s="228" t="s">
        <v>205</v>
      </c>
      <c r="E9883" s="228">
        <v>0</v>
      </c>
      <c r="F9883" s="228">
        <v>76642</v>
      </c>
      <c r="G9883" s="228">
        <v>3092</v>
      </c>
      <c r="H9883" s="228">
        <v>10270</v>
      </c>
      <c r="I9883" s="228">
        <v>6602111.5300000003</v>
      </c>
      <c r="J9883" s="228">
        <v>1105006.21</v>
      </c>
      <c r="K9883" s="228">
        <v>194833</v>
      </c>
      <c r="L9883" s="228">
        <v>8518971.3900000006</v>
      </c>
    </row>
    <row r="9884" spans="1:12">
      <c r="A9884" s="228">
        <v>2015</v>
      </c>
      <c r="B9884" s="228" t="s">
        <v>193</v>
      </c>
      <c r="C9884" s="228" t="s">
        <v>62</v>
      </c>
      <c r="D9884" s="228" t="s">
        <v>205</v>
      </c>
      <c r="E9884" s="228">
        <v>5</v>
      </c>
      <c r="F9884" s="228">
        <v>83706</v>
      </c>
      <c r="G9884" s="228">
        <v>1445</v>
      </c>
      <c r="H9884" s="228">
        <v>1929</v>
      </c>
      <c r="I9884" s="228">
        <v>1512897.9</v>
      </c>
      <c r="J9884" s="228">
        <v>485432.5</v>
      </c>
      <c r="K9884" s="228">
        <v>181788.5</v>
      </c>
      <c r="L9884" s="228">
        <v>2457572.11</v>
      </c>
    </row>
    <row r="9885" spans="1:12">
      <c r="A9885" s="228">
        <v>2015</v>
      </c>
      <c r="B9885" s="228" t="s">
        <v>193</v>
      </c>
      <c r="C9885" s="228" t="s">
        <v>62</v>
      </c>
      <c r="D9885" s="228" t="s">
        <v>205</v>
      </c>
      <c r="E9885" s="228">
        <v>10</v>
      </c>
      <c r="F9885" s="228">
        <v>77465</v>
      </c>
      <c r="G9885" s="228">
        <v>1324</v>
      </c>
      <c r="H9885" s="228">
        <v>2372</v>
      </c>
      <c r="I9885" s="228">
        <v>1730650</v>
      </c>
      <c r="J9885" s="228">
        <v>448369.91</v>
      </c>
      <c r="K9885" s="228">
        <v>338023.25</v>
      </c>
      <c r="L9885" s="228">
        <v>2750847.23</v>
      </c>
    </row>
    <row r="9886" spans="1:12">
      <c r="A9886" s="228">
        <v>2015</v>
      </c>
      <c r="B9886" s="228" t="s">
        <v>193</v>
      </c>
      <c r="C9886" s="228" t="s">
        <v>62</v>
      </c>
      <c r="D9886" s="228" t="s">
        <v>205</v>
      </c>
      <c r="E9886" s="228">
        <v>15</v>
      </c>
      <c r="F9886" s="228">
        <v>77636</v>
      </c>
      <c r="G9886" s="228">
        <v>2117</v>
      </c>
      <c r="H9886" s="228">
        <v>3727</v>
      </c>
      <c r="I9886" s="228">
        <v>3612481.85</v>
      </c>
      <c r="J9886" s="228">
        <v>973996.6</v>
      </c>
      <c r="K9886" s="228">
        <v>815524.32</v>
      </c>
      <c r="L9886" s="228">
        <v>5910764.4900000002</v>
      </c>
    </row>
    <row r="9887" spans="1:12">
      <c r="A9887" s="228">
        <v>2015</v>
      </c>
      <c r="B9887" s="228" t="s">
        <v>193</v>
      </c>
      <c r="C9887" s="228" t="s">
        <v>62</v>
      </c>
      <c r="D9887" s="228" t="s">
        <v>205</v>
      </c>
      <c r="E9887" s="228">
        <v>20</v>
      </c>
      <c r="F9887" s="228">
        <v>66104</v>
      </c>
      <c r="G9887" s="228">
        <v>2496</v>
      </c>
      <c r="H9887" s="228">
        <v>4511</v>
      </c>
      <c r="I9887" s="228">
        <v>4450079.2300000004</v>
      </c>
      <c r="J9887" s="228">
        <v>1162027.8600000001</v>
      </c>
      <c r="K9887" s="228">
        <v>846643.34</v>
      </c>
      <c r="L9887" s="228">
        <v>7091045.5899999999</v>
      </c>
    </row>
    <row r="9888" spans="1:12">
      <c r="A9888" s="228">
        <v>2015</v>
      </c>
      <c r="B9888" s="228" t="s">
        <v>193</v>
      </c>
      <c r="C9888" s="228" t="s">
        <v>62</v>
      </c>
      <c r="D9888" s="228" t="s">
        <v>205</v>
      </c>
      <c r="E9888" s="228">
        <v>25</v>
      </c>
      <c r="F9888" s="228">
        <v>56500</v>
      </c>
      <c r="G9888" s="228">
        <v>2122</v>
      </c>
      <c r="H9888" s="228">
        <v>4162</v>
      </c>
      <c r="I9888" s="228">
        <v>3408067.61</v>
      </c>
      <c r="J9888" s="228">
        <v>969768.3</v>
      </c>
      <c r="K9888" s="228">
        <v>670538.15</v>
      </c>
      <c r="L9888" s="228">
        <v>5934103.79</v>
      </c>
    </row>
    <row r="9889" spans="1:12">
      <c r="A9889" s="228">
        <v>2015</v>
      </c>
      <c r="B9889" s="228" t="s">
        <v>193</v>
      </c>
      <c r="C9889" s="228" t="s">
        <v>62</v>
      </c>
      <c r="D9889" s="228" t="s">
        <v>205</v>
      </c>
      <c r="E9889" s="228">
        <v>30</v>
      </c>
      <c r="F9889" s="228">
        <v>90266</v>
      </c>
      <c r="G9889" s="228">
        <v>2770</v>
      </c>
      <c r="H9889" s="228">
        <v>5044</v>
      </c>
      <c r="I9889" s="228">
        <v>4121069.53</v>
      </c>
      <c r="J9889" s="228">
        <v>1235702.08</v>
      </c>
      <c r="K9889" s="228">
        <v>849748</v>
      </c>
      <c r="L9889" s="228">
        <v>7244694.1399999997</v>
      </c>
    </row>
    <row r="9890" spans="1:12">
      <c r="A9890" s="228">
        <v>2015</v>
      </c>
      <c r="B9890" s="228" t="s">
        <v>193</v>
      </c>
      <c r="C9890" s="228" t="s">
        <v>62</v>
      </c>
      <c r="D9890" s="228" t="s">
        <v>205</v>
      </c>
      <c r="E9890" s="228">
        <v>35</v>
      </c>
      <c r="F9890" s="228">
        <v>90999</v>
      </c>
      <c r="G9890" s="228">
        <v>3597</v>
      </c>
      <c r="H9890" s="228">
        <v>7021</v>
      </c>
      <c r="I9890" s="228">
        <v>5635050.3799999999</v>
      </c>
      <c r="J9890" s="228">
        <v>1678060.35</v>
      </c>
      <c r="K9890" s="228">
        <v>828893</v>
      </c>
      <c r="L9890" s="228">
        <v>9420123.4499999993</v>
      </c>
    </row>
    <row r="9891" spans="1:12">
      <c r="A9891" s="228">
        <v>2015</v>
      </c>
      <c r="B9891" s="228" t="s">
        <v>193</v>
      </c>
      <c r="C9891" s="228" t="s">
        <v>62</v>
      </c>
      <c r="D9891" s="228" t="s">
        <v>205</v>
      </c>
      <c r="E9891" s="228">
        <v>40</v>
      </c>
      <c r="F9891" s="228">
        <v>94015</v>
      </c>
      <c r="G9891" s="228">
        <v>4442</v>
      </c>
      <c r="H9891" s="228">
        <v>8403</v>
      </c>
      <c r="I9891" s="228">
        <v>7132400.6200000001</v>
      </c>
      <c r="J9891" s="228">
        <v>2213034.4500000002</v>
      </c>
      <c r="K9891" s="228">
        <v>1492248.2</v>
      </c>
      <c r="L9891" s="228">
        <v>12345601.98</v>
      </c>
    </row>
    <row r="9892" spans="1:12">
      <c r="A9892" s="228">
        <v>2015</v>
      </c>
      <c r="B9892" s="228" t="s">
        <v>193</v>
      </c>
      <c r="C9892" s="228" t="s">
        <v>62</v>
      </c>
      <c r="D9892" s="228" t="s">
        <v>205</v>
      </c>
      <c r="E9892" s="228">
        <v>45</v>
      </c>
      <c r="F9892" s="228">
        <v>92730</v>
      </c>
      <c r="G9892" s="228">
        <v>5313</v>
      </c>
      <c r="H9892" s="228">
        <v>10669</v>
      </c>
      <c r="I9892" s="228">
        <v>9155933.3000000007</v>
      </c>
      <c r="J9892" s="228">
        <v>2862151.72</v>
      </c>
      <c r="K9892" s="228">
        <v>2002206.3</v>
      </c>
      <c r="L9892" s="228">
        <v>15792579.6</v>
      </c>
    </row>
    <row r="9893" spans="1:12">
      <c r="A9893" s="228">
        <v>2015</v>
      </c>
      <c r="B9893" s="228" t="s">
        <v>193</v>
      </c>
      <c r="C9893" s="228" t="s">
        <v>62</v>
      </c>
      <c r="D9893" s="228" t="s">
        <v>205</v>
      </c>
      <c r="E9893" s="228">
        <v>50</v>
      </c>
      <c r="F9893" s="228">
        <v>94073</v>
      </c>
      <c r="G9893" s="228">
        <v>7617</v>
      </c>
      <c r="H9893" s="228">
        <v>14866</v>
      </c>
      <c r="I9893" s="228">
        <v>13327742.33</v>
      </c>
      <c r="J9893" s="228">
        <v>4070473.74</v>
      </c>
      <c r="K9893" s="228">
        <v>3052789.2</v>
      </c>
      <c r="L9893" s="228">
        <v>22496225.48</v>
      </c>
    </row>
    <row r="9894" spans="1:12">
      <c r="A9894" s="228">
        <v>2015</v>
      </c>
      <c r="B9894" s="228" t="s">
        <v>193</v>
      </c>
      <c r="C9894" s="228" t="s">
        <v>62</v>
      </c>
      <c r="D9894" s="228" t="s">
        <v>205</v>
      </c>
      <c r="E9894" s="228">
        <v>55</v>
      </c>
      <c r="F9894" s="228">
        <v>92186</v>
      </c>
      <c r="G9894" s="228">
        <v>10293</v>
      </c>
      <c r="H9894" s="228">
        <v>19901</v>
      </c>
      <c r="I9894" s="228">
        <v>18912027.98</v>
      </c>
      <c r="J9894" s="228">
        <v>5508217.1100000003</v>
      </c>
      <c r="K9894" s="228">
        <v>5486013.8600000003</v>
      </c>
      <c r="L9894" s="228">
        <v>32619597.57</v>
      </c>
    </row>
    <row r="9895" spans="1:12">
      <c r="A9895" s="228">
        <v>2015</v>
      </c>
      <c r="B9895" s="228" t="s">
        <v>193</v>
      </c>
      <c r="C9895" s="228" t="s">
        <v>62</v>
      </c>
      <c r="D9895" s="228" t="s">
        <v>205</v>
      </c>
      <c r="E9895" s="228">
        <v>60</v>
      </c>
      <c r="F9895" s="228">
        <v>84527</v>
      </c>
      <c r="G9895" s="228">
        <v>11890</v>
      </c>
      <c r="H9895" s="228">
        <v>25702</v>
      </c>
      <c r="I9895" s="228">
        <v>26015450.949999999</v>
      </c>
      <c r="J9895" s="228">
        <v>7103678.2000000002</v>
      </c>
      <c r="K9895" s="228">
        <v>7163985.2999999998</v>
      </c>
      <c r="L9895" s="228">
        <v>43087891.090000004</v>
      </c>
    </row>
    <row r="9896" spans="1:12">
      <c r="A9896" s="228">
        <v>2015</v>
      </c>
      <c r="B9896" s="228" t="s">
        <v>193</v>
      </c>
      <c r="C9896" s="228" t="s">
        <v>62</v>
      </c>
      <c r="D9896" s="228" t="s">
        <v>205</v>
      </c>
      <c r="E9896" s="228">
        <v>65</v>
      </c>
      <c r="F9896" s="228">
        <v>75675</v>
      </c>
      <c r="G9896" s="228">
        <v>15799</v>
      </c>
      <c r="H9896" s="228">
        <v>34244</v>
      </c>
      <c r="I9896" s="228">
        <v>34264904.969999999</v>
      </c>
      <c r="J9896" s="228">
        <v>8915523.7200000007</v>
      </c>
      <c r="K9896" s="228">
        <v>9617749.7200000007</v>
      </c>
      <c r="L9896" s="228">
        <v>56005810.18</v>
      </c>
    </row>
    <row r="9897" spans="1:12">
      <c r="A9897" s="228">
        <v>2015</v>
      </c>
      <c r="B9897" s="228" t="s">
        <v>193</v>
      </c>
      <c r="C9897" s="228" t="s">
        <v>62</v>
      </c>
      <c r="D9897" s="228" t="s">
        <v>205</v>
      </c>
      <c r="E9897" s="228">
        <v>70</v>
      </c>
      <c r="F9897" s="228">
        <v>53993</v>
      </c>
      <c r="G9897" s="228">
        <v>15233</v>
      </c>
      <c r="H9897" s="228">
        <v>37647</v>
      </c>
      <c r="I9897" s="228">
        <v>35729040.509999998</v>
      </c>
      <c r="J9897" s="228">
        <v>8689938.1699999999</v>
      </c>
      <c r="K9897" s="228">
        <v>9413740.9700000007</v>
      </c>
      <c r="L9897" s="228">
        <v>56711089.740000002</v>
      </c>
    </row>
    <row r="9898" spans="1:12">
      <c r="A9898" s="228">
        <v>2015</v>
      </c>
      <c r="B9898" s="228" t="s">
        <v>193</v>
      </c>
      <c r="C9898" s="228" t="s">
        <v>62</v>
      </c>
      <c r="D9898" s="228" t="s">
        <v>205</v>
      </c>
      <c r="E9898" s="228">
        <v>75</v>
      </c>
      <c r="F9898" s="228">
        <v>37633</v>
      </c>
      <c r="G9898" s="228">
        <v>14066</v>
      </c>
      <c r="H9898" s="228">
        <v>38342</v>
      </c>
      <c r="I9898" s="228">
        <v>33870822.369999997</v>
      </c>
      <c r="J9898" s="228">
        <v>7777563.6399999997</v>
      </c>
      <c r="K9898" s="228">
        <v>8220083.5999999996</v>
      </c>
      <c r="L9898" s="228">
        <v>52198557.509999998</v>
      </c>
    </row>
    <row r="9899" spans="1:12">
      <c r="A9899" s="228">
        <v>2015</v>
      </c>
      <c r="B9899" s="228" t="s">
        <v>193</v>
      </c>
      <c r="C9899" s="228" t="s">
        <v>62</v>
      </c>
      <c r="D9899" s="228" t="s">
        <v>205</v>
      </c>
      <c r="E9899" s="228">
        <v>80</v>
      </c>
      <c r="F9899" s="228">
        <v>24992</v>
      </c>
      <c r="G9899" s="228">
        <v>10920</v>
      </c>
      <c r="H9899" s="228">
        <v>37120</v>
      </c>
      <c r="I9899" s="228">
        <v>29142153.719999999</v>
      </c>
      <c r="J9899" s="228">
        <v>6131071.1799999997</v>
      </c>
      <c r="K9899" s="228">
        <v>5677305.5499999998</v>
      </c>
      <c r="L9899" s="228">
        <v>42529718.630000003</v>
      </c>
    </row>
    <row r="9900" spans="1:12">
      <c r="A9900" s="228">
        <v>2015</v>
      </c>
      <c r="B9900" s="228" t="s">
        <v>193</v>
      </c>
      <c r="C9900" s="228" t="s">
        <v>62</v>
      </c>
      <c r="D9900" s="228" t="s">
        <v>205</v>
      </c>
      <c r="E9900" s="228">
        <v>85</v>
      </c>
      <c r="F9900" s="228">
        <v>15483</v>
      </c>
      <c r="G9900" s="228">
        <v>6393</v>
      </c>
      <c r="H9900" s="228">
        <v>28700</v>
      </c>
      <c r="I9900" s="228">
        <v>19859057.579999998</v>
      </c>
      <c r="J9900" s="228">
        <v>3661093.35</v>
      </c>
      <c r="K9900" s="228">
        <v>2985826.4</v>
      </c>
      <c r="L9900" s="228">
        <v>27364122.68</v>
      </c>
    </row>
    <row r="9901" spans="1:12">
      <c r="A9901" s="228">
        <v>2015</v>
      </c>
      <c r="B9901" s="228" t="s">
        <v>193</v>
      </c>
      <c r="C9901" s="228" t="s">
        <v>62</v>
      </c>
      <c r="D9901" s="228" t="s">
        <v>205</v>
      </c>
      <c r="E9901" s="228">
        <v>90</v>
      </c>
      <c r="F9901" s="228">
        <v>3745</v>
      </c>
      <c r="G9901" s="228">
        <v>1414</v>
      </c>
      <c r="H9901" s="228">
        <v>8302</v>
      </c>
      <c r="I9901" s="228">
        <v>5696117.9500000002</v>
      </c>
      <c r="J9901" s="228">
        <v>824693.41</v>
      </c>
      <c r="K9901" s="228">
        <v>719593</v>
      </c>
      <c r="L9901" s="228">
        <v>7460800.8300000001</v>
      </c>
    </row>
    <row r="9902" spans="1:12">
      <c r="A9902" s="228">
        <v>2015</v>
      </c>
      <c r="B9902" s="228" t="s">
        <v>193</v>
      </c>
      <c r="C9902" s="228" t="s">
        <v>62</v>
      </c>
      <c r="D9902" s="228" t="s">
        <v>205</v>
      </c>
      <c r="E9902" s="228">
        <v>95</v>
      </c>
      <c r="F9902" s="228">
        <v>663</v>
      </c>
      <c r="G9902" s="228">
        <v>212</v>
      </c>
      <c r="H9902" s="228">
        <v>1456</v>
      </c>
      <c r="I9902" s="228">
        <v>944382.08</v>
      </c>
      <c r="J9902" s="228">
        <v>124170.64</v>
      </c>
      <c r="K9902" s="228">
        <v>113770</v>
      </c>
      <c r="L9902" s="228">
        <v>1221569.48</v>
      </c>
    </row>
    <row r="9903" spans="1:12">
      <c r="A9903" s="228">
        <v>2015</v>
      </c>
      <c r="B9903" s="228" t="s">
        <v>193</v>
      </c>
      <c r="C9903" s="228" t="s">
        <v>62</v>
      </c>
      <c r="D9903" s="228" t="s">
        <v>206</v>
      </c>
      <c r="E9903" s="228">
        <v>0</v>
      </c>
      <c r="F9903" s="228">
        <v>72505</v>
      </c>
      <c r="G9903" s="228">
        <v>2134</v>
      </c>
      <c r="H9903" s="228">
        <v>8266</v>
      </c>
      <c r="I9903" s="228">
        <v>4935049.74</v>
      </c>
      <c r="J9903" s="228">
        <v>776366.3</v>
      </c>
      <c r="K9903" s="228">
        <v>205367.14</v>
      </c>
      <c r="L9903" s="228">
        <v>6435446.1799999997</v>
      </c>
    </row>
    <row r="9904" spans="1:12">
      <c r="A9904" s="228">
        <v>2015</v>
      </c>
      <c r="B9904" s="228" t="s">
        <v>193</v>
      </c>
      <c r="C9904" s="228" t="s">
        <v>62</v>
      </c>
      <c r="D9904" s="228" t="s">
        <v>206</v>
      </c>
      <c r="E9904" s="228">
        <v>5</v>
      </c>
      <c r="F9904" s="228">
        <v>79118</v>
      </c>
      <c r="G9904" s="228">
        <v>1233</v>
      </c>
      <c r="H9904" s="228">
        <v>1658</v>
      </c>
      <c r="I9904" s="228">
        <v>1421221.02</v>
      </c>
      <c r="J9904" s="228">
        <v>437675.81</v>
      </c>
      <c r="K9904" s="228">
        <v>174521</v>
      </c>
      <c r="L9904" s="228">
        <v>2289954.48</v>
      </c>
    </row>
    <row r="9905" spans="1:12">
      <c r="A9905" s="228">
        <v>2015</v>
      </c>
      <c r="B9905" s="228" t="s">
        <v>193</v>
      </c>
      <c r="C9905" s="228" t="s">
        <v>62</v>
      </c>
      <c r="D9905" s="228" t="s">
        <v>206</v>
      </c>
      <c r="E9905" s="228">
        <v>10</v>
      </c>
      <c r="F9905" s="228">
        <v>73478</v>
      </c>
      <c r="G9905" s="228">
        <v>1191</v>
      </c>
      <c r="H9905" s="228">
        <v>1943</v>
      </c>
      <c r="I9905" s="228">
        <v>1591876.45</v>
      </c>
      <c r="J9905" s="228">
        <v>422591.05</v>
      </c>
      <c r="K9905" s="228">
        <v>360513.8</v>
      </c>
      <c r="L9905" s="228">
        <v>2635893.87</v>
      </c>
    </row>
    <row r="9906" spans="1:12">
      <c r="A9906" s="228">
        <v>2015</v>
      </c>
      <c r="B9906" s="228" t="s">
        <v>193</v>
      </c>
      <c r="C9906" s="228" t="s">
        <v>62</v>
      </c>
      <c r="D9906" s="228" t="s">
        <v>206</v>
      </c>
      <c r="E9906" s="228">
        <v>15</v>
      </c>
      <c r="F9906" s="228">
        <v>73389</v>
      </c>
      <c r="G9906" s="228">
        <v>2822</v>
      </c>
      <c r="H9906" s="228">
        <v>5972</v>
      </c>
      <c r="I9906" s="228">
        <v>4811061.54</v>
      </c>
      <c r="J9906" s="228">
        <v>995192.17</v>
      </c>
      <c r="K9906" s="228">
        <v>616536</v>
      </c>
      <c r="L9906" s="228">
        <v>7079551.5599999996</v>
      </c>
    </row>
    <row r="9907" spans="1:12">
      <c r="A9907" s="228">
        <v>2015</v>
      </c>
      <c r="B9907" s="228" t="s">
        <v>193</v>
      </c>
      <c r="C9907" s="228" t="s">
        <v>62</v>
      </c>
      <c r="D9907" s="228" t="s">
        <v>206</v>
      </c>
      <c r="E9907" s="228">
        <v>20</v>
      </c>
      <c r="F9907" s="228">
        <v>66475</v>
      </c>
      <c r="G9907" s="228">
        <v>4401</v>
      </c>
      <c r="H9907" s="228">
        <v>9208</v>
      </c>
      <c r="I9907" s="228">
        <v>7112571.0999999996</v>
      </c>
      <c r="J9907" s="228">
        <v>1451307.59</v>
      </c>
      <c r="K9907" s="228">
        <v>704627</v>
      </c>
      <c r="L9907" s="228">
        <v>10337676.82</v>
      </c>
    </row>
    <row r="9908" spans="1:12">
      <c r="A9908" s="228">
        <v>2015</v>
      </c>
      <c r="B9908" s="228" t="s">
        <v>193</v>
      </c>
      <c r="C9908" s="228" t="s">
        <v>62</v>
      </c>
      <c r="D9908" s="228" t="s">
        <v>206</v>
      </c>
      <c r="E9908" s="228">
        <v>25</v>
      </c>
      <c r="F9908" s="228">
        <v>67631</v>
      </c>
      <c r="G9908" s="228">
        <v>4900</v>
      </c>
      <c r="H9908" s="228">
        <v>12578</v>
      </c>
      <c r="I9908" s="228">
        <v>10883657.65</v>
      </c>
      <c r="J9908" s="228">
        <v>2567122.17</v>
      </c>
      <c r="K9908" s="228">
        <v>872265</v>
      </c>
      <c r="L9908" s="228">
        <v>16053795.119999999</v>
      </c>
    </row>
    <row r="9909" spans="1:12">
      <c r="A9909" s="228">
        <v>2015</v>
      </c>
      <c r="B9909" s="228" t="s">
        <v>193</v>
      </c>
      <c r="C9909" s="228" t="s">
        <v>62</v>
      </c>
      <c r="D9909" s="228" t="s">
        <v>206</v>
      </c>
      <c r="E9909" s="228">
        <v>30</v>
      </c>
      <c r="F9909" s="228">
        <v>104329</v>
      </c>
      <c r="G9909" s="228">
        <v>8510</v>
      </c>
      <c r="H9909" s="228">
        <v>23156</v>
      </c>
      <c r="I9909" s="228">
        <v>23006435.739999998</v>
      </c>
      <c r="J9909" s="228">
        <v>5478619.1799999997</v>
      </c>
      <c r="K9909" s="228">
        <v>993943.68</v>
      </c>
      <c r="L9909" s="228">
        <v>32755763.550000001</v>
      </c>
    </row>
    <row r="9910" spans="1:12">
      <c r="A9910" s="228">
        <v>2015</v>
      </c>
      <c r="B9910" s="228" t="s">
        <v>193</v>
      </c>
      <c r="C9910" s="228" t="s">
        <v>62</v>
      </c>
      <c r="D9910" s="228" t="s">
        <v>206</v>
      </c>
      <c r="E9910" s="228">
        <v>35</v>
      </c>
      <c r="F9910" s="228">
        <v>99114</v>
      </c>
      <c r="G9910" s="228">
        <v>9335</v>
      </c>
      <c r="H9910" s="228">
        <v>21690</v>
      </c>
      <c r="I9910" s="228">
        <v>20816581.039999999</v>
      </c>
      <c r="J9910" s="228">
        <v>5273700.5</v>
      </c>
      <c r="K9910" s="228">
        <v>1617589.3</v>
      </c>
      <c r="L9910" s="228">
        <v>31145974.949999999</v>
      </c>
    </row>
    <row r="9911" spans="1:12">
      <c r="A9911" s="228">
        <v>2015</v>
      </c>
      <c r="B9911" s="228" t="s">
        <v>193</v>
      </c>
      <c r="C9911" s="228" t="s">
        <v>62</v>
      </c>
      <c r="D9911" s="228" t="s">
        <v>206</v>
      </c>
      <c r="E9911" s="228">
        <v>40</v>
      </c>
      <c r="F9911" s="228">
        <v>104391</v>
      </c>
      <c r="G9911" s="228">
        <v>9622</v>
      </c>
      <c r="H9911" s="228">
        <v>18575</v>
      </c>
      <c r="I9911" s="228">
        <v>16301092.119999999</v>
      </c>
      <c r="J9911" s="228">
        <v>4611092.47</v>
      </c>
      <c r="K9911" s="228">
        <v>1956524.5</v>
      </c>
      <c r="L9911" s="228">
        <v>26090419.469999999</v>
      </c>
    </row>
    <row r="9912" spans="1:12">
      <c r="A9912" s="228">
        <v>2015</v>
      </c>
      <c r="B9912" s="228" t="s">
        <v>193</v>
      </c>
      <c r="C9912" s="228" t="s">
        <v>62</v>
      </c>
      <c r="D9912" s="228" t="s">
        <v>206</v>
      </c>
      <c r="E9912" s="228">
        <v>45</v>
      </c>
      <c r="F9912" s="228">
        <v>101304</v>
      </c>
      <c r="G9912" s="228">
        <v>9179</v>
      </c>
      <c r="H9912" s="228">
        <v>18721</v>
      </c>
      <c r="I9912" s="228">
        <v>15908562.09</v>
      </c>
      <c r="J9912" s="228">
        <v>4478410.1500000004</v>
      </c>
      <c r="K9912" s="228">
        <v>2241925.7999999998</v>
      </c>
      <c r="L9912" s="228">
        <v>25562366.93</v>
      </c>
    </row>
    <row r="9913" spans="1:12">
      <c r="A9913" s="228">
        <v>2015</v>
      </c>
      <c r="B9913" s="228" t="s">
        <v>193</v>
      </c>
      <c r="C9913" s="228" t="s">
        <v>62</v>
      </c>
      <c r="D9913" s="228" t="s">
        <v>206</v>
      </c>
      <c r="E9913" s="228">
        <v>50</v>
      </c>
      <c r="F9913" s="228">
        <v>102177</v>
      </c>
      <c r="G9913" s="228">
        <v>10535</v>
      </c>
      <c r="H9913" s="228">
        <v>21234</v>
      </c>
      <c r="I9913" s="228">
        <v>18994659.289999999</v>
      </c>
      <c r="J9913" s="228">
        <v>5162671.34</v>
      </c>
      <c r="K9913" s="228">
        <v>3412143.48</v>
      </c>
      <c r="L9913" s="228">
        <v>30820423.969999999</v>
      </c>
    </row>
    <row r="9914" spans="1:12">
      <c r="A9914" s="228">
        <v>2015</v>
      </c>
      <c r="B9914" s="228" t="s">
        <v>193</v>
      </c>
      <c r="C9914" s="228" t="s">
        <v>62</v>
      </c>
      <c r="D9914" s="228" t="s">
        <v>206</v>
      </c>
      <c r="E9914" s="228">
        <v>55</v>
      </c>
      <c r="F9914" s="228">
        <v>99768</v>
      </c>
      <c r="G9914" s="228">
        <v>12586</v>
      </c>
      <c r="H9914" s="228">
        <v>26890</v>
      </c>
      <c r="I9914" s="228">
        <v>23092052.07</v>
      </c>
      <c r="J9914" s="228">
        <v>6134207.4699999997</v>
      </c>
      <c r="K9914" s="228">
        <v>4856122.3499999996</v>
      </c>
      <c r="L9914" s="228">
        <v>37475447.43</v>
      </c>
    </row>
    <row r="9915" spans="1:12">
      <c r="A9915" s="228">
        <v>2015</v>
      </c>
      <c r="B9915" s="228" t="s">
        <v>193</v>
      </c>
      <c r="C9915" s="228" t="s">
        <v>62</v>
      </c>
      <c r="D9915" s="228" t="s">
        <v>206</v>
      </c>
      <c r="E9915" s="228">
        <v>60</v>
      </c>
      <c r="F9915" s="228">
        <v>92649</v>
      </c>
      <c r="G9915" s="228">
        <v>13992</v>
      </c>
      <c r="H9915" s="228">
        <v>31261</v>
      </c>
      <c r="I9915" s="228">
        <v>27514369.289999999</v>
      </c>
      <c r="J9915" s="228">
        <v>7065880.3399999999</v>
      </c>
      <c r="K9915" s="228">
        <v>6805420.2000000002</v>
      </c>
      <c r="L9915" s="228">
        <v>44700894.520000003</v>
      </c>
    </row>
    <row r="9916" spans="1:12">
      <c r="A9916" s="228">
        <v>2015</v>
      </c>
      <c r="B9916" s="228" t="s">
        <v>193</v>
      </c>
      <c r="C9916" s="228" t="s">
        <v>62</v>
      </c>
      <c r="D9916" s="228" t="s">
        <v>206</v>
      </c>
      <c r="E9916" s="228">
        <v>65</v>
      </c>
      <c r="F9916" s="228">
        <v>82824</v>
      </c>
      <c r="G9916" s="228">
        <v>16042</v>
      </c>
      <c r="H9916" s="228">
        <v>37660</v>
      </c>
      <c r="I9916" s="228">
        <v>34400306.119999997</v>
      </c>
      <c r="J9916" s="228">
        <v>8497165.6899999995</v>
      </c>
      <c r="K9916" s="228">
        <v>9223390.3499999996</v>
      </c>
      <c r="L9916" s="228">
        <v>55649519.270000003</v>
      </c>
    </row>
    <row r="9917" spans="1:12">
      <c r="A9917" s="228">
        <v>2015</v>
      </c>
      <c r="B9917" s="228" t="s">
        <v>193</v>
      </c>
      <c r="C9917" s="228" t="s">
        <v>62</v>
      </c>
      <c r="D9917" s="228" t="s">
        <v>206</v>
      </c>
      <c r="E9917" s="228">
        <v>70</v>
      </c>
      <c r="F9917" s="228">
        <v>57819</v>
      </c>
      <c r="G9917" s="228">
        <v>13870</v>
      </c>
      <c r="H9917" s="228">
        <v>38317</v>
      </c>
      <c r="I9917" s="228">
        <v>33451250.760000002</v>
      </c>
      <c r="J9917" s="228">
        <v>7917028.3200000003</v>
      </c>
      <c r="K9917" s="228">
        <v>7839901.7000000002</v>
      </c>
      <c r="L9917" s="228">
        <v>51699589.990000002</v>
      </c>
    </row>
    <row r="9918" spans="1:12">
      <c r="A9918" s="228">
        <v>2015</v>
      </c>
      <c r="B9918" s="228" t="s">
        <v>193</v>
      </c>
      <c r="C9918" s="228" t="s">
        <v>62</v>
      </c>
      <c r="D9918" s="228" t="s">
        <v>206</v>
      </c>
      <c r="E9918" s="228">
        <v>75</v>
      </c>
      <c r="F9918" s="228">
        <v>42213</v>
      </c>
      <c r="G9918" s="228">
        <v>12857</v>
      </c>
      <c r="H9918" s="228">
        <v>40567</v>
      </c>
      <c r="I9918" s="228">
        <v>34172588.990000002</v>
      </c>
      <c r="J9918" s="228">
        <v>7303763.25</v>
      </c>
      <c r="K9918" s="228">
        <v>8333526.5300000003</v>
      </c>
      <c r="L9918" s="228">
        <v>51879858.93</v>
      </c>
    </row>
    <row r="9919" spans="1:12">
      <c r="A9919" s="228">
        <v>2015</v>
      </c>
      <c r="B9919" s="228" t="s">
        <v>193</v>
      </c>
      <c r="C9919" s="228" t="s">
        <v>62</v>
      </c>
      <c r="D9919" s="228" t="s">
        <v>206</v>
      </c>
      <c r="E9919" s="228">
        <v>80</v>
      </c>
      <c r="F9919" s="228">
        <v>31354</v>
      </c>
      <c r="G9919" s="228">
        <v>9915</v>
      </c>
      <c r="H9919" s="228">
        <v>42668</v>
      </c>
      <c r="I9919" s="228">
        <v>31344665.25</v>
      </c>
      <c r="J9919" s="228">
        <v>5651989.9800000004</v>
      </c>
      <c r="K9919" s="228">
        <v>5487236.0999999996</v>
      </c>
      <c r="L9919" s="228">
        <v>43889635.68</v>
      </c>
    </row>
    <row r="9920" spans="1:12">
      <c r="A9920" s="228">
        <v>2015</v>
      </c>
      <c r="B9920" s="228" t="s">
        <v>193</v>
      </c>
      <c r="C9920" s="228" t="s">
        <v>62</v>
      </c>
      <c r="D9920" s="228" t="s">
        <v>206</v>
      </c>
      <c r="E9920" s="228">
        <v>85</v>
      </c>
      <c r="F9920" s="228">
        <v>21290</v>
      </c>
      <c r="G9920" s="228">
        <v>6052</v>
      </c>
      <c r="H9920" s="228">
        <v>36131</v>
      </c>
      <c r="I9920" s="228">
        <v>24284186.699999999</v>
      </c>
      <c r="J9920" s="228">
        <v>3798393.67</v>
      </c>
      <c r="K9920" s="228">
        <v>2848071.25</v>
      </c>
      <c r="L9920" s="228">
        <v>32087613.629999999</v>
      </c>
    </row>
    <row r="9921" spans="1:12">
      <c r="A9921" s="228">
        <v>2015</v>
      </c>
      <c r="B9921" s="228" t="s">
        <v>193</v>
      </c>
      <c r="C9921" s="228" t="s">
        <v>62</v>
      </c>
      <c r="D9921" s="228" t="s">
        <v>206</v>
      </c>
      <c r="E9921" s="228">
        <v>90</v>
      </c>
      <c r="F9921" s="228">
        <v>9031</v>
      </c>
      <c r="G9921" s="228">
        <v>2341</v>
      </c>
      <c r="H9921" s="228">
        <v>17252</v>
      </c>
      <c r="I9921" s="228">
        <v>10559055.01</v>
      </c>
      <c r="J9921" s="228">
        <v>1359946.27</v>
      </c>
      <c r="K9921" s="228">
        <v>834820.8</v>
      </c>
      <c r="L9921" s="228">
        <v>13251955.35</v>
      </c>
    </row>
    <row r="9922" spans="1:12">
      <c r="A9922" s="228">
        <v>2015</v>
      </c>
      <c r="B9922" s="228" t="s">
        <v>193</v>
      </c>
      <c r="C9922" s="228" t="s">
        <v>62</v>
      </c>
      <c r="D9922" s="228" t="s">
        <v>206</v>
      </c>
      <c r="E9922" s="228">
        <v>95</v>
      </c>
      <c r="F9922" s="228">
        <v>2371</v>
      </c>
      <c r="G9922" s="228">
        <v>536</v>
      </c>
      <c r="H9922" s="228">
        <v>4422</v>
      </c>
      <c r="I9922" s="228">
        <v>2618046.5099999998</v>
      </c>
      <c r="J9922" s="228">
        <v>342674.47</v>
      </c>
      <c r="K9922" s="228">
        <v>134962</v>
      </c>
      <c r="L9922" s="228">
        <v>3198599.63</v>
      </c>
    </row>
    <row r="9923" spans="1:12">
      <c r="A9923" s="228">
        <v>2015</v>
      </c>
      <c r="B9923" s="228" t="s">
        <v>193</v>
      </c>
      <c r="C9923" s="228" t="s">
        <v>63</v>
      </c>
      <c r="D9923" s="228" t="s">
        <v>205</v>
      </c>
      <c r="E9923" s="228">
        <v>0</v>
      </c>
      <c r="F9923" s="228">
        <v>62597</v>
      </c>
      <c r="G9923" s="228">
        <v>2852</v>
      </c>
      <c r="H9923" s="228">
        <v>8318</v>
      </c>
      <c r="I9923" s="228">
        <v>6025131.46</v>
      </c>
      <c r="J9923" s="228">
        <v>817263.44</v>
      </c>
      <c r="K9923" s="228">
        <v>128488</v>
      </c>
      <c r="L9923" s="228">
        <v>7396450.96</v>
      </c>
    </row>
    <row r="9924" spans="1:12">
      <c r="A9924" s="228">
        <v>2015</v>
      </c>
      <c r="B9924" s="228" t="s">
        <v>193</v>
      </c>
      <c r="C9924" s="228" t="s">
        <v>63</v>
      </c>
      <c r="D9924" s="228" t="s">
        <v>205</v>
      </c>
      <c r="E9924" s="228">
        <v>5</v>
      </c>
      <c r="F9924" s="228">
        <v>72951</v>
      </c>
      <c r="G9924" s="228">
        <v>1418</v>
      </c>
      <c r="H9924" s="228">
        <v>1971</v>
      </c>
      <c r="I9924" s="228">
        <v>1672123.67</v>
      </c>
      <c r="J9924" s="228">
        <v>432425.97</v>
      </c>
      <c r="K9924" s="228">
        <v>122244</v>
      </c>
      <c r="L9924" s="228">
        <v>2476331.14</v>
      </c>
    </row>
    <row r="9925" spans="1:12">
      <c r="A9925" s="228">
        <v>2015</v>
      </c>
      <c r="B9925" s="228" t="s">
        <v>193</v>
      </c>
      <c r="C9925" s="228" t="s">
        <v>63</v>
      </c>
      <c r="D9925" s="228" t="s">
        <v>205</v>
      </c>
      <c r="E9925" s="228">
        <v>10</v>
      </c>
      <c r="F9925" s="228">
        <v>69811</v>
      </c>
      <c r="G9925" s="228">
        <v>1103</v>
      </c>
      <c r="H9925" s="228">
        <v>1940</v>
      </c>
      <c r="I9925" s="228">
        <v>1621597.58</v>
      </c>
      <c r="J9925" s="228">
        <v>371319.39</v>
      </c>
      <c r="K9925" s="228">
        <v>305133.05</v>
      </c>
      <c r="L9925" s="228">
        <v>2556360.29</v>
      </c>
    </row>
    <row r="9926" spans="1:12">
      <c r="A9926" s="228">
        <v>2015</v>
      </c>
      <c r="B9926" s="228" t="s">
        <v>193</v>
      </c>
      <c r="C9926" s="228" t="s">
        <v>63</v>
      </c>
      <c r="D9926" s="228" t="s">
        <v>205</v>
      </c>
      <c r="E9926" s="228">
        <v>15</v>
      </c>
      <c r="F9926" s="228">
        <v>68608</v>
      </c>
      <c r="G9926" s="228">
        <v>1782</v>
      </c>
      <c r="H9926" s="228">
        <v>3492</v>
      </c>
      <c r="I9926" s="228">
        <v>3164593.18</v>
      </c>
      <c r="J9926" s="228">
        <v>665978.76</v>
      </c>
      <c r="K9926" s="228">
        <v>668733</v>
      </c>
      <c r="L9926" s="228">
        <v>5096833.46</v>
      </c>
    </row>
    <row r="9927" spans="1:12">
      <c r="A9927" s="228">
        <v>2015</v>
      </c>
      <c r="B9927" s="228" t="s">
        <v>193</v>
      </c>
      <c r="C9927" s="228" t="s">
        <v>63</v>
      </c>
      <c r="D9927" s="228" t="s">
        <v>205</v>
      </c>
      <c r="E9927" s="228">
        <v>20</v>
      </c>
      <c r="F9927" s="228">
        <v>52653</v>
      </c>
      <c r="G9927" s="228">
        <v>1743</v>
      </c>
      <c r="H9927" s="228">
        <v>3221</v>
      </c>
      <c r="I9927" s="228">
        <v>3176263.3</v>
      </c>
      <c r="J9927" s="228">
        <v>669151.29</v>
      </c>
      <c r="K9927" s="228">
        <v>660063.75</v>
      </c>
      <c r="L9927" s="228">
        <v>5097298.2699999996</v>
      </c>
    </row>
    <row r="9928" spans="1:12">
      <c r="A9928" s="228">
        <v>2015</v>
      </c>
      <c r="B9928" s="228" t="s">
        <v>193</v>
      </c>
      <c r="C9928" s="228" t="s">
        <v>63</v>
      </c>
      <c r="D9928" s="228" t="s">
        <v>205</v>
      </c>
      <c r="E9928" s="228">
        <v>25</v>
      </c>
      <c r="F9928" s="228">
        <v>45698</v>
      </c>
      <c r="G9928" s="228">
        <v>1412</v>
      </c>
      <c r="H9928" s="228">
        <v>3171</v>
      </c>
      <c r="I9928" s="228">
        <v>2500301.8199999998</v>
      </c>
      <c r="J9928" s="228">
        <v>591002.49</v>
      </c>
      <c r="K9928" s="228">
        <v>564272</v>
      </c>
      <c r="L9928" s="228">
        <v>4363486.75</v>
      </c>
    </row>
    <row r="9929" spans="1:12">
      <c r="A9929" s="228">
        <v>2015</v>
      </c>
      <c r="B9929" s="228" t="s">
        <v>193</v>
      </c>
      <c r="C9929" s="228" t="s">
        <v>63</v>
      </c>
      <c r="D9929" s="228" t="s">
        <v>205</v>
      </c>
      <c r="E9929" s="228">
        <v>30</v>
      </c>
      <c r="F9929" s="228">
        <v>70492</v>
      </c>
      <c r="G9929" s="228">
        <v>2049</v>
      </c>
      <c r="H9929" s="228">
        <v>4175</v>
      </c>
      <c r="I9929" s="228">
        <v>3440247.57</v>
      </c>
      <c r="J9929" s="228">
        <v>890688.88</v>
      </c>
      <c r="K9929" s="228">
        <v>612729</v>
      </c>
      <c r="L9929" s="228">
        <v>5944503.21</v>
      </c>
    </row>
    <row r="9930" spans="1:12">
      <c r="A9930" s="228">
        <v>2015</v>
      </c>
      <c r="B9930" s="228" t="s">
        <v>193</v>
      </c>
      <c r="C9930" s="228" t="s">
        <v>63</v>
      </c>
      <c r="D9930" s="228" t="s">
        <v>205</v>
      </c>
      <c r="E9930" s="228">
        <v>35</v>
      </c>
      <c r="F9930" s="228">
        <v>69652</v>
      </c>
      <c r="G9930" s="228">
        <v>2632</v>
      </c>
      <c r="H9930" s="228">
        <v>5498</v>
      </c>
      <c r="I9930" s="228">
        <v>4486966.4800000004</v>
      </c>
      <c r="J9930" s="228">
        <v>1167884.6399999999</v>
      </c>
      <c r="K9930" s="228">
        <v>955695.3</v>
      </c>
      <c r="L9930" s="228">
        <v>7931559.4000000004</v>
      </c>
    </row>
    <row r="9931" spans="1:12">
      <c r="A9931" s="228">
        <v>2015</v>
      </c>
      <c r="B9931" s="228" t="s">
        <v>193</v>
      </c>
      <c r="C9931" s="228" t="s">
        <v>63</v>
      </c>
      <c r="D9931" s="228" t="s">
        <v>205</v>
      </c>
      <c r="E9931" s="228">
        <v>40</v>
      </c>
      <c r="F9931" s="228">
        <v>77628</v>
      </c>
      <c r="G9931" s="228">
        <v>3654</v>
      </c>
      <c r="H9931" s="228">
        <v>7507</v>
      </c>
      <c r="I9931" s="228">
        <v>6437846.9199999999</v>
      </c>
      <c r="J9931" s="228">
        <v>1692906.5</v>
      </c>
      <c r="K9931" s="228">
        <v>1843222</v>
      </c>
      <c r="L9931" s="228">
        <v>11740739.380000001</v>
      </c>
    </row>
    <row r="9932" spans="1:12">
      <c r="A9932" s="228">
        <v>2015</v>
      </c>
      <c r="B9932" s="228" t="s">
        <v>193</v>
      </c>
      <c r="C9932" s="228" t="s">
        <v>63</v>
      </c>
      <c r="D9932" s="228" t="s">
        <v>205</v>
      </c>
      <c r="E9932" s="228">
        <v>45</v>
      </c>
      <c r="F9932" s="228">
        <v>74168</v>
      </c>
      <c r="G9932" s="228">
        <v>4574</v>
      </c>
      <c r="H9932" s="228">
        <v>8716</v>
      </c>
      <c r="I9932" s="228">
        <v>7965903.6100000003</v>
      </c>
      <c r="J9932" s="228">
        <v>2133789.4</v>
      </c>
      <c r="K9932" s="228">
        <v>1941623.77</v>
      </c>
      <c r="L9932" s="228">
        <v>13897195.039999999</v>
      </c>
    </row>
    <row r="9933" spans="1:12">
      <c r="A9933" s="228">
        <v>2015</v>
      </c>
      <c r="B9933" s="228" t="s">
        <v>193</v>
      </c>
      <c r="C9933" s="228" t="s">
        <v>63</v>
      </c>
      <c r="D9933" s="228" t="s">
        <v>205</v>
      </c>
      <c r="E9933" s="228">
        <v>50</v>
      </c>
      <c r="F9933" s="228">
        <v>77106</v>
      </c>
      <c r="G9933" s="228">
        <v>6370</v>
      </c>
      <c r="H9933" s="228">
        <v>12780</v>
      </c>
      <c r="I9933" s="228">
        <v>11470082.73</v>
      </c>
      <c r="J9933" s="228">
        <v>3011575.87</v>
      </c>
      <c r="K9933" s="228">
        <v>2883702.1</v>
      </c>
      <c r="L9933" s="228">
        <v>20034284.899999999</v>
      </c>
    </row>
    <row r="9934" spans="1:12">
      <c r="A9934" s="228">
        <v>2015</v>
      </c>
      <c r="B9934" s="228" t="s">
        <v>193</v>
      </c>
      <c r="C9934" s="228" t="s">
        <v>63</v>
      </c>
      <c r="D9934" s="228" t="s">
        <v>205</v>
      </c>
      <c r="E9934" s="228">
        <v>55</v>
      </c>
      <c r="F9934" s="228">
        <v>73972</v>
      </c>
      <c r="G9934" s="228">
        <v>8416</v>
      </c>
      <c r="H9934" s="228">
        <v>17283</v>
      </c>
      <c r="I9934" s="228">
        <v>16697407.220000001</v>
      </c>
      <c r="J9934" s="228">
        <v>4318614.67</v>
      </c>
      <c r="K9934" s="228">
        <v>4888917.13</v>
      </c>
      <c r="L9934" s="228">
        <v>29128832.870000001</v>
      </c>
    </row>
    <row r="9935" spans="1:12">
      <c r="A9935" s="228">
        <v>2015</v>
      </c>
      <c r="B9935" s="228" t="s">
        <v>193</v>
      </c>
      <c r="C9935" s="228" t="s">
        <v>63</v>
      </c>
      <c r="D9935" s="228" t="s">
        <v>205</v>
      </c>
      <c r="E9935" s="228">
        <v>60</v>
      </c>
      <c r="F9935" s="228">
        <v>68771</v>
      </c>
      <c r="G9935" s="228">
        <v>10760</v>
      </c>
      <c r="H9935" s="228">
        <v>22689</v>
      </c>
      <c r="I9935" s="228">
        <v>21849839.140000001</v>
      </c>
      <c r="J9935" s="228">
        <v>5641466.6699999999</v>
      </c>
      <c r="K9935" s="228">
        <v>6600433.6500000004</v>
      </c>
      <c r="L9935" s="228">
        <v>38139202.340000004</v>
      </c>
    </row>
    <row r="9936" spans="1:12">
      <c r="A9936" s="228">
        <v>2015</v>
      </c>
      <c r="B9936" s="228" t="s">
        <v>193</v>
      </c>
      <c r="C9936" s="228" t="s">
        <v>63</v>
      </c>
      <c r="D9936" s="228" t="s">
        <v>205</v>
      </c>
      <c r="E9936" s="228">
        <v>65</v>
      </c>
      <c r="F9936" s="228">
        <v>61644</v>
      </c>
      <c r="G9936" s="228">
        <v>14147</v>
      </c>
      <c r="H9936" s="228">
        <v>32899</v>
      </c>
      <c r="I9936" s="228">
        <v>31390939.440000001</v>
      </c>
      <c r="J9936" s="228">
        <v>7339538.5899999999</v>
      </c>
      <c r="K9936" s="228">
        <v>8254479.04</v>
      </c>
      <c r="L9936" s="228">
        <v>51306985.869999997</v>
      </c>
    </row>
    <row r="9937" spans="1:12">
      <c r="A9937" s="228">
        <v>2015</v>
      </c>
      <c r="B9937" s="228" t="s">
        <v>193</v>
      </c>
      <c r="C9937" s="228" t="s">
        <v>63</v>
      </c>
      <c r="D9937" s="228" t="s">
        <v>205</v>
      </c>
      <c r="E9937" s="228">
        <v>70</v>
      </c>
      <c r="F9937" s="228">
        <v>43521</v>
      </c>
      <c r="G9937" s="228">
        <v>12684</v>
      </c>
      <c r="H9937" s="228">
        <v>32166</v>
      </c>
      <c r="I9937" s="228">
        <v>29911284.059999999</v>
      </c>
      <c r="J9937" s="228">
        <v>6723519.8499999996</v>
      </c>
      <c r="K9937" s="228">
        <v>8069066.5</v>
      </c>
      <c r="L9937" s="228">
        <v>48163505.560000002</v>
      </c>
    </row>
    <row r="9938" spans="1:12">
      <c r="A9938" s="228">
        <v>2015</v>
      </c>
      <c r="B9938" s="228" t="s">
        <v>193</v>
      </c>
      <c r="C9938" s="228" t="s">
        <v>63</v>
      </c>
      <c r="D9938" s="228" t="s">
        <v>205</v>
      </c>
      <c r="E9938" s="228">
        <v>75</v>
      </c>
      <c r="F9938" s="228">
        <v>29114</v>
      </c>
      <c r="G9938" s="228">
        <v>11254</v>
      </c>
      <c r="H9938" s="228">
        <v>31197</v>
      </c>
      <c r="I9938" s="228">
        <v>26147465.77</v>
      </c>
      <c r="J9938" s="228">
        <v>5785070.3099999996</v>
      </c>
      <c r="K9938" s="228">
        <v>7611404.7000000002</v>
      </c>
      <c r="L9938" s="228">
        <v>42072393.649999999</v>
      </c>
    </row>
    <row r="9939" spans="1:12">
      <c r="A9939" s="228">
        <v>2015</v>
      </c>
      <c r="B9939" s="228" t="s">
        <v>193</v>
      </c>
      <c r="C9939" s="228" t="s">
        <v>63</v>
      </c>
      <c r="D9939" s="228" t="s">
        <v>205</v>
      </c>
      <c r="E9939" s="228">
        <v>80</v>
      </c>
      <c r="F9939" s="228">
        <v>18057</v>
      </c>
      <c r="G9939" s="228">
        <v>8649</v>
      </c>
      <c r="H9939" s="228">
        <v>28212</v>
      </c>
      <c r="I9939" s="228">
        <v>21422564.760000002</v>
      </c>
      <c r="J9939" s="228">
        <v>4053951.76</v>
      </c>
      <c r="K9939" s="228">
        <v>4447298.95</v>
      </c>
      <c r="L9939" s="228">
        <v>31554071.120000001</v>
      </c>
    </row>
    <row r="9940" spans="1:12">
      <c r="A9940" s="228">
        <v>2015</v>
      </c>
      <c r="B9940" s="228" t="s">
        <v>193</v>
      </c>
      <c r="C9940" s="228" t="s">
        <v>63</v>
      </c>
      <c r="D9940" s="228" t="s">
        <v>205</v>
      </c>
      <c r="E9940" s="228">
        <v>85</v>
      </c>
      <c r="F9940" s="228">
        <v>10111</v>
      </c>
      <c r="G9940" s="228">
        <v>4899</v>
      </c>
      <c r="H9940" s="228">
        <v>20168</v>
      </c>
      <c r="I9940" s="228">
        <v>13240939.630000001</v>
      </c>
      <c r="J9940" s="228">
        <v>2175478.1</v>
      </c>
      <c r="K9940" s="228">
        <v>1638197</v>
      </c>
      <c r="L9940" s="228">
        <v>18031750.440000001</v>
      </c>
    </row>
    <row r="9941" spans="1:12">
      <c r="A9941" s="228">
        <v>2015</v>
      </c>
      <c r="B9941" s="228" t="s">
        <v>193</v>
      </c>
      <c r="C9941" s="228" t="s">
        <v>63</v>
      </c>
      <c r="D9941" s="228" t="s">
        <v>205</v>
      </c>
      <c r="E9941" s="228">
        <v>90</v>
      </c>
      <c r="F9941" s="228">
        <v>2247</v>
      </c>
      <c r="G9941" s="228">
        <v>703</v>
      </c>
      <c r="H9941" s="228">
        <v>4572</v>
      </c>
      <c r="I9941" s="228">
        <v>2978570.21</v>
      </c>
      <c r="J9941" s="228">
        <v>397315.47</v>
      </c>
      <c r="K9941" s="228">
        <v>275491</v>
      </c>
      <c r="L9941" s="228">
        <v>3808548.7</v>
      </c>
    </row>
    <row r="9942" spans="1:12">
      <c r="A9942" s="228">
        <v>2015</v>
      </c>
      <c r="B9942" s="228" t="s">
        <v>193</v>
      </c>
      <c r="C9942" s="228" t="s">
        <v>63</v>
      </c>
      <c r="D9942" s="228" t="s">
        <v>205</v>
      </c>
      <c r="E9942" s="228">
        <v>95</v>
      </c>
      <c r="F9942" s="228">
        <v>368</v>
      </c>
      <c r="G9942" s="228">
        <v>118</v>
      </c>
      <c r="H9942" s="228">
        <v>838</v>
      </c>
      <c r="I9942" s="228">
        <v>514952</v>
      </c>
      <c r="J9942" s="228">
        <v>58694.6</v>
      </c>
      <c r="K9942" s="228">
        <v>15126</v>
      </c>
      <c r="L9942" s="228">
        <v>619682.53</v>
      </c>
    </row>
    <row r="9943" spans="1:12">
      <c r="A9943" s="228">
        <v>2015</v>
      </c>
      <c r="B9943" s="228" t="s">
        <v>193</v>
      </c>
      <c r="C9943" s="228" t="s">
        <v>63</v>
      </c>
      <c r="D9943" s="228" t="s">
        <v>206</v>
      </c>
      <c r="E9943" s="228">
        <v>0</v>
      </c>
      <c r="F9943" s="228">
        <v>58659</v>
      </c>
      <c r="G9943" s="228">
        <v>1929</v>
      </c>
      <c r="H9943" s="228">
        <v>5663</v>
      </c>
      <c r="I9943" s="228">
        <v>4331551.66</v>
      </c>
      <c r="J9943" s="228">
        <v>519941.06</v>
      </c>
      <c r="K9943" s="228">
        <v>128723</v>
      </c>
      <c r="L9943" s="228">
        <v>5272211.04</v>
      </c>
    </row>
    <row r="9944" spans="1:12">
      <c r="A9944" s="228">
        <v>2015</v>
      </c>
      <c r="B9944" s="228" t="s">
        <v>193</v>
      </c>
      <c r="C9944" s="228" t="s">
        <v>63</v>
      </c>
      <c r="D9944" s="228" t="s">
        <v>206</v>
      </c>
      <c r="E9944" s="228">
        <v>5</v>
      </c>
      <c r="F9944" s="228">
        <v>68573</v>
      </c>
      <c r="G9944" s="228">
        <v>1165</v>
      </c>
      <c r="H9944" s="228">
        <v>1740</v>
      </c>
      <c r="I9944" s="228">
        <v>1422051.75</v>
      </c>
      <c r="J9944" s="228">
        <v>335569.88</v>
      </c>
      <c r="K9944" s="228">
        <v>70335</v>
      </c>
      <c r="L9944" s="228">
        <v>2075117.67</v>
      </c>
    </row>
    <row r="9945" spans="1:12">
      <c r="A9945" s="228">
        <v>2015</v>
      </c>
      <c r="B9945" s="228" t="s">
        <v>193</v>
      </c>
      <c r="C9945" s="228" t="s">
        <v>63</v>
      </c>
      <c r="D9945" s="228" t="s">
        <v>206</v>
      </c>
      <c r="E9945" s="228">
        <v>10</v>
      </c>
      <c r="F9945" s="228">
        <v>66070</v>
      </c>
      <c r="G9945" s="228">
        <v>1023</v>
      </c>
      <c r="H9945" s="228">
        <v>1921</v>
      </c>
      <c r="I9945" s="228">
        <v>1411642.85</v>
      </c>
      <c r="J9945" s="228">
        <v>306872.75</v>
      </c>
      <c r="K9945" s="228">
        <v>414206.35</v>
      </c>
      <c r="L9945" s="228">
        <v>2363030.79</v>
      </c>
    </row>
    <row r="9946" spans="1:12">
      <c r="A9946" s="228">
        <v>2015</v>
      </c>
      <c r="B9946" s="228" t="s">
        <v>193</v>
      </c>
      <c r="C9946" s="228" t="s">
        <v>63</v>
      </c>
      <c r="D9946" s="228" t="s">
        <v>206</v>
      </c>
      <c r="E9946" s="228">
        <v>15</v>
      </c>
      <c r="F9946" s="228">
        <v>65646</v>
      </c>
      <c r="G9946" s="228">
        <v>2554</v>
      </c>
      <c r="H9946" s="228">
        <v>5568</v>
      </c>
      <c r="I9946" s="228">
        <v>3989368.28</v>
      </c>
      <c r="J9946" s="228">
        <v>733702.25</v>
      </c>
      <c r="K9946" s="228">
        <v>435281.38</v>
      </c>
      <c r="L9946" s="228">
        <v>5829666.5899999999</v>
      </c>
    </row>
    <row r="9947" spans="1:12">
      <c r="A9947" s="228">
        <v>2015</v>
      </c>
      <c r="B9947" s="228" t="s">
        <v>193</v>
      </c>
      <c r="C9947" s="228" t="s">
        <v>63</v>
      </c>
      <c r="D9947" s="228" t="s">
        <v>206</v>
      </c>
      <c r="E9947" s="228">
        <v>20</v>
      </c>
      <c r="F9947" s="228">
        <v>55061</v>
      </c>
      <c r="G9947" s="228">
        <v>3079</v>
      </c>
      <c r="H9947" s="228">
        <v>8097</v>
      </c>
      <c r="I9947" s="228">
        <v>6366639.4699999997</v>
      </c>
      <c r="J9947" s="228">
        <v>1235978.6000000001</v>
      </c>
      <c r="K9947" s="228">
        <v>843541</v>
      </c>
      <c r="L9947" s="228">
        <v>9397603.5899999999</v>
      </c>
    </row>
    <row r="9948" spans="1:12">
      <c r="A9948" s="228">
        <v>2015</v>
      </c>
      <c r="B9948" s="228" t="s">
        <v>193</v>
      </c>
      <c r="C9948" s="228" t="s">
        <v>63</v>
      </c>
      <c r="D9948" s="228" t="s">
        <v>206</v>
      </c>
      <c r="E9948" s="228">
        <v>25</v>
      </c>
      <c r="F9948" s="228">
        <v>54420</v>
      </c>
      <c r="G9948" s="228">
        <v>3968</v>
      </c>
      <c r="H9948" s="228">
        <v>12195</v>
      </c>
      <c r="I9948" s="228">
        <v>9777089.4399999995</v>
      </c>
      <c r="J9948" s="228">
        <v>2432508.81</v>
      </c>
      <c r="K9948" s="228">
        <v>680853</v>
      </c>
      <c r="L9948" s="228">
        <v>14684756.689999999</v>
      </c>
    </row>
    <row r="9949" spans="1:12">
      <c r="A9949" s="228">
        <v>2015</v>
      </c>
      <c r="B9949" s="228" t="s">
        <v>193</v>
      </c>
      <c r="C9949" s="228" t="s">
        <v>63</v>
      </c>
      <c r="D9949" s="228" t="s">
        <v>206</v>
      </c>
      <c r="E9949" s="228">
        <v>30</v>
      </c>
      <c r="F9949" s="228">
        <v>78863</v>
      </c>
      <c r="G9949" s="228">
        <v>6995</v>
      </c>
      <c r="H9949" s="228">
        <v>21678</v>
      </c>
      <c r="I9949" s="228">
        <v>18226394.760000002</v>
      </c>
      <c r="J9949" s="228">
        <v>4564827.99</v>
      </c>
      <c r="K9949" s="228">
        <v>1263256</v>
      </c>
      <c r="L9949" s="228">
        <v>27164946.109999999</v>
      </c>
    </row>
    <row r="9950" spans="1:12">
      <c r="A9950" s="228">
        <v>2015</v>
      </c>
      <c r="B9950" s="228" t="s">
        <v>193</v>
      </c>
      <c r="C9950" s="228" t="s">
        <v>63</v>
      </c>
      <c r="D9950" s="228" t="s">
        <v>206</v>
      </c>
      <c r="E9950" s="228">
        <v>35</v>
      </c>
      <c r="F9950" s="228">
        <v>76451</v>
      </c>
      <c r="G9950" s="228">
        <v>6750</v>
      </c>
      <c r="H9950" s="228">
        <v>18331</v>
      </c>
      <c r="I9950" s="228">
        <v>15445562.34</v>
      </c>
      <c r="J9950" s="228">
        <v>3683070.37</v>
      </c>
      <c r="K9950" s="228">
        <v>1450048</v>
      </c>
      <c r="L9950" s="228">
        <v>23611985.879999999</v>
      </c>
    </row>
    <row r="9951" spans="1:12">
      <c r="A9951" s="228">
        <v>2015</v>
      </c>
      <c r="B9951" s="228" t="s">
        <v>193</v>
      </c>
      <c r="C9951" s="228" t="s">
        <v>63</v>
      </c>
      <c r="D9951" s="228" t="s">
        <v>206</v>
      </c>
      <c r="E9951" s="228">
        <v>40</v>
      </c>
      <c r="F9951" s="228">
        <v>84250</v>
      </c>
      <c r="G9951" s="228">
        <v>6807</v>
      </c>
      <c r="H9951" s="228">
        <v>14955</v>
      </c>
      <c r="I9951" s="228">
        <v>13471904.07</v>
      </c>
      <c r="J9951" s="228">
        <v>3133074.78</v>
      </c>
      <c r="K9951" s="228">
        <v>2061550.5</v>
      </c>
      <c r="L9951" s="228">
        <v>21726598.27</v>
      </c>
    </row>
    <row r="9952" spans="1:12">
      <c r="A9952" s="228">
        <v>2015</v>
      </c>
      <c r="B9952" s="228" t="s">
        <v>193</v>
      </c>
      <c r="C9952" s="228" t="s">
        <v>63</v>
      </c>
      <c r="D9952" s="228" t="s">
        <v>206</v>
      </c>
      <c r="E9952" s="228">
        <v>45</v>
      </c>
      <c r="F9952" s="228">
        <v>80520</v>
      </c>
      <c r="G9952" s="228">
        <v>7079</v>
      </c>
      <c r="H9952" s="228">
        <v>16069</v>
      </c>
      <c r="I9952" s="228">
        <v>13900020.17</v>
      </c>
      <c r="J9952" s="228">
        <v>3179109.83</v>
      </c>
      <c r="K9952" s="228">
        <v>2547916</v>
      </c>
      <c r="L9952" s="228">
        <v>22584185.16</v>
      </c>
    </row>
    <row r="9953" spans="1:12">
      <c r="A9953" s="228">
        <v>2015</v>
      </c>
      <c r="B9953" s="228" t="s">
        <v>193</v>
      </c>
      <c r="C9953" s="228" t="s">
        <v>63</v>
      </c>
      <c r="D9953" s="228" t="s">
        <v>206</v>
      </c>
      <c r="E9953" s="228">
        <v>50</v>
      </c>
      <c r="F9953" s="228">
        <v>83216</v>
      </c>
      <c r="G9953" s="228">
        <v>8964</v>
      </c>
      <c r="H9953" s="228">
        <v>18923</v>
      </c>
      <c r="I9953" s="228">
        <v>16385500.27</v>
      </c>
      <c r="J9953" s="228">
        <v>4115017.4</v>
      </c>
      <c r="K9953" s="228">
        <v>3251239</v>
      </c>
      <c r="L9953" s="228">
        <v>27401339.539999999</v>
      </c>
    </row>
    <row r="9954" spans="1:12">
      <c r="A9954" s="228">
        <v>2015</v>
      </c>
      <c r="B9954" s="228" t="s">
        <v>193</v>
      </c>
      <c r="C9954" s="228" t="s">
        <v>63</v>
      </c>
      <c r="D9954" s="228" t="s">
        <v>206</v>
      </c>
      <c r="E9954" s="228">
        <v>55</v>
      </c>
      <c r="F9954" s="228">
        <v>80228</v>
      </c>
      <c r="G9954" s="228">
        <v>10036</v>
      </c>
      <c r="H9954" s="228">
        <v>22079</v>
      </c>
      <c r="I9954" s="228">
        <v>18968975.02</v>
      </c>
      <c r="J9954" s="228">
        <v>4680651.2</v>
      </c>
      <c r="K9954" s="228">
        <v>4223831.3899999997</v>
      </c>
      <c r="L9954" s="228">
        <v>31557534.809999999</v>
      </c>
    </row>
    <row r="9955" spans="1:12">
      <c r="A9955" s="228">
        <v>2015</v>
      </c>
      <c r="B9955" s="228" t="s">
        <v>193</v>
      </c>
      <c r="C9955" s="228" t="s">
        <v>63</v>
      </c>
      <c r="D9955" s="228" t="s">
        <v>206</v>
      </c>
      <c r="E9955" s="228">
        <v>60</v>
      </c>
      <c r="F9955" s="228">
        <v>73993</v>
      </c>
      <c r="G9955" s="228">
        <v>12119</v>
      </c>
      <c r="H9955" s="228">
        <v>27667</v>
      </c>
      <c r="I9955" s="228">
        <v>24176980.5</v>
      </c>
      <c r="J9955" s="228">
        <v>5714034.1200000001</v>
      </c>
      <c r="K9955" s="228">
        <v>6422531.3399999999</v>
      </c>
      <c r="L9955" s="228">
        <v>40248636.350000001</v>
      </c>
    </row>
    <row r="9956" spans="1:12">
      <c r="A9956" s="228">
        <v>2015</v>
      </c>
      <c r="B9956" s="228" t="s">
        <v>193</v>
      </c>
      <c r="C9956" s="228" t="s">
        <v>63</v>
      </c>
      <c r="D9956" s="228" t="s">
        <v>206</v>
      </c>
      <c r="E9956" s="228">
        <v>65</v>
      </c>
      <c r="F9956" s="228">
        <v>66454</v>
      </c>
      <c r="G9956" s="228">
        <v>13376</v>
      </c>
      <c r="H9956" s="228">
        <v>32614</v>
      </c>
      <c r="I9956" s="228">
        <v>29147862.469999999</v>
      </c>
      <c r="J9956" s="228">
        <v>6843209.9299999997</v>
      </c>
      <c r="K9956" s="228">
        <v>7562093</v>
      </c>
      <c r="L9956" s="228">
        <v>47595235.719999999</v>
      </c>
    </row>
    <row r="9957" spans="1:12">
      <c r="A9957" s="228">
        <v>2015</v>
      </c>
      <c r="B9957" s="228" t="s">
        <v>193</v>
      </c>
      <c r="C9957" s="228" t="s">
        <v>63</v>
      </c>
      <c r="D9957" s="228" t="s">
        <v>206</v>
      </c>
      <c r="E9957" s="228">
        <v>70</v>
      </c>
      <c r="F9957" s="228">
        <v>46814</v>
      </c>
      <c r="G9957" s="228">
        <v>12312</v>
      </c>
      <c r="H9957" s="228">
        <v>31928</v>
      </c>
      <c r="I9957" s="228">
        <v>27081653.370000001</v>
      </c>
      <c r="J9957" s="228">
        <v>6256447.3799999999</v>
      </c>
      <c r="K9957" s="228">
        <v>7092932.75</v>
      </c>
      <c r="L9957" s="228">
        <v>43615788.369999997</v>
      </c>
    </row>
    <row r="9958" spans="1:12">
      <c r="A9958" s="228">
        <v>2015</v>
      </c>
      <c r="B9958" s="228" t="s">
        <v>193</v>
      </c>
      <c r="C9958" s="228" t="s">
        <v>63</v>
      </c>
      <c r="D9958" s="228" t="s">
        <v>206</v>
      </c>
      <c r="E9958" s="228">
        <v>75</v>
      </c>
      <c r="F9958" s="228">
        <v>32051</v>
      </c>
      <c r="G9958" s="228">
        <v>9579</v>
      </c>
      <c r="H9958" s="228">
        <v>31652</v>
      </c>
      <c r="I9958" s="228">
        <v>24846464.780000001</v>
      </c>
      <c r="J9958" s="228">
        <v>5312419.58</v>
      </c>
      <c r="K9958" s="228">
        <v>5675508.7999999998</v>
      </c>
      <c r="L9958" s="228">
        <v>38111091.450000003</v>
      </c>
    </row>
    <row r="9959" spans="1:12">
      <c r="A9959" s="228">
        <v>2015</v>
      </c>
      <c r="B9959" s="228" t="s">
        <v>193</v>
      </c>
      <c r="C9959" s="228" t="s">
        <v>63</v>
      </c>
      <c r="D9959" s="228" t="s">
        <v>206</v>
      </c>
      <c r="E9959" s="228">
        <v>80</v>
      </c>
      <c r="F9959" s="228">
        <v>22217</v>
      </c>
      <c r="G9959" s="228">
        <v>7823</v>
      </c>
      <c r="H9959" s="228">
        <v>31030</v>
      </c>
      <c r="I9959" s="228">
        <v>22420622.030000001</v>
      </c>
      <c r="J9959" s="228">
        <v>3928193.68</v>
      </c>
      <c r="K9959" s="228">
        <v>3775231.5</v>
      </c>
      <c r="L9959" s="228">
        <v>31753644.57</v>
      </c>
    </row>
    <row r="9960" spans="1:12">
      <c r="A9960" s="228">
        <v>2015</v>
      </c>
      <c r="B9960" s="228" t="s">
        <v>193</v>
      </c>
      <c r="C9960" s="228" t="s">
        <v>63</v>
      </c>
      <c r="D9960" s="228" t="s">
        <v>206</v>
      </c>
      <c r="E9960" s="228">
        <v>85</v>
      </c>
      <c r="F9960" s="228">
        <v>13920</v>
      </c>
      <c r="G9960" s="228">
        <v>4215</v>
      </c>
      <c r="H9960" s="228">
        <v>23927</v>
      </c>
      <c r="I9960" s="228">
        <v>15465722.17</v>
      </c>
      <c r="J9960" s="228">
        <v>2244932.81</v>
      </c>
      <c r="K9960" s="228">
        <v>1759072.2</v>
      </c>
      <c r="L9960" s="228">
        <v>20425267.510000002</v>
      </c>
    </row>
    <row r="9961" spans="1:12">
      <c r="A9961" s="228">
        <v>2015</v>
      </c>
      <c r="B9961" s="228" t="s">
        <v>193</v>
      </c>
      <c r="C9961" s="228" t="s">
        <v>63</v>
      </c>
      <c r="D9961" s="228" t="s">
        <v>206</v>
      </c>
      <c r="E9961" s="228">
        <v>90</v>
      </c>
      <c r="F9961" s="228">
        <v>5581</v>
      </c>
      <c r="G9961" s="228">
        <v>1727</v>
      </c>
      <c r="H9961" s="228">
        <v>11549</v>
      </c>
      <c r="I9961" s="228">
        <v>7051699.9800000004</v>
      </c>
      <c r="J9961" s="228">
        <v>892222.59</v>
      </c>
      <c r="K9961" s="228">
        <v>506608</v>
      </c>
      <c r="L9961" s="228">
        <v>8849423.7300000004</v>
      </c>
    </row>
    <row r="9962" spans="1:12">
      <c r="A9962" s="228">
        <v>2015</v>
      </c>
      <c r="B9962" s="228" t="s">
        <v>193</v>
      </c>
      <c r="C9962" s="228" t="s">
        <v>63</v>
      </c>
      <c r="D9962" s="228" t="s">
        <v>206</v>
      </c>
      <c r="E9962" s="228">
        <v>95</v>
      </c>
      <c r="F9962" s="228">
        <v>1553</v>
      </c>
      <c r="G9962" s="228">
        <v>391</v>
      </c>
      <c r="H9962" s="228">
        <v>3075</v>
      </c>
      <c r="I9962" s="228">
        <v>1743298.25</v>
      </c>
      <c r="J9962" s="228">
        <v>175803.7</v>
      </c>
      <c r="K9962" s="228">
        <v>20903</v>
      </c>
      <c r="L9962" s="228">
        <v>2038631.37</v>
      </c>
    </row>
    <row r="9963" spans="1:12">
      <c r="A9963" s="228">
        <v>2015</v>
      </c>
      <c r="B9963" s="228" t="s">
        <v>193</v>
      </c>
      <c r="C9963" s="228" t="s">
        <v>64</v>
      </c>
      <c r="D9963" s="228" t="s">
        <v>205</v>
      </c>
      <c r="E9963" s="228">
        <v>0</v>
      </c>
      <c r="F9963" s="228">
        <v>19961</v>
      </c>
      <c r="G9963" s="228">
        <v>763</v>
      </c>
      <c r="H9963" s="228">
        <v>2608</v>
      </c>
      <c r="I9963" s="228">
        <v>1454372.55</v>
      </c>
      <c r="J9963" s="228">
        <v>356522.43</v>
      </c>
      <c r="K9963" s="228">
        <v>64523.6</v>
      </c>
      <c r="L9963" s="228">
        <v>1963121.59</v>
      </c>
    </row>
    <row r="9964" spans="1:12">
      <c r="A9964" s="228">
        <v>2015</v>
      </c>
      <c r="B9964" s="228" t="s">
        <v>193</v>
      </c>
      <c r="C9964" s="228" t="s">
        <v>64</v>
      </c>
      <c r="D9964" s="228" t="s">
        <v>205</v>
      </c>
      <c r="E9964" s="228">
        <v>5</v>
      </c>
      <c r="F9964" s="228">
        <v>22117</v>
      </c>
      <c r="G9964" s="228">
        <v>368</v>
      </c>
      <c r="H9964" s="228">
        <v>452</v>
      </c>
      <c r="I9964" s="228">
        <v>412516.05</v>
      </c>
      <c r="J9964" s="228">
        <v>149463.28</v>
      </c>
      <c r="K9964" s="228">
        <v>31150</v>
      </c>
      <c r="L9964" s="228">
        <v>622833.25</v>
      </c>
    </row>
    <row r="9965" spans="1:12">
      <c r="A9965" s="228">
        <v>2015</v>
      </c>
      <c r="B9965" s="228" t="s">
        <v>193</v>
      </c>
      <c r="C9965" s="228" t="s">
        <v>64</v>
      </c>
      <c r="D9965" s="228" t="s">
        <v>205</v>
      </c>
      <c r="E9965" s="228">
        <v>10</v>
      </c>
      <c r="F9965" s="228">
        <v>21255</v>
      </c>
      <c r="G9965" s="228">
        <v>251</v>
      </c>
      <c r="H9965" s="228">
        <v>327</v>
      </c>
      <c r="I9965" s="228">
        <v>308727.05</v>
      </c>
      <c r="J9965" s="228">
        <v>126543.52</v>
      </c>
      <c r="K9965" s="228">
        <v>130906</v>
      </c>
      <c r="L9965" s="228">
        <v>588555.78</v>
      </c>
    </row>
    <row r="9966" spans="1:12">
      <c r="A9966" s="228">
        <v>2015</v>
      </c>
      <c r="B9966" s="228" t="s">
        <v>193</v>
      </c>
      <c r="C9966" s="228" t="s">
        <v>64</v>
      </c>
      <c r="D9966" s="228" t="s">
        <v>205</v>
      </c>
      <c r="E9966" s="228">
        <v>15</v>
      </c>
      <c r="F9966" s="228">
        <v>22361</v>
      </c>
      <c r="G9966" s="228">
        <v>558</v>
      </c>
      <c r="H9966" s="228">
        <v>734</v>
      </c>
      <c r="I9966" s="228">
        <v>902997.3</v>
      </c>
      <c r="J9966" s="228">
        <v>337970.68</v>
      </c>
      <c r="K9966" s="228">
        <v>241157</v>
      </c>
      <c r="L9966" s="228">
        <v>1536019.17</v>
      </c>
    </row>
    <row r="9967" spans="1:12">
      <c r="A9967" s="228">
        <v>2015</v>
      </c>
      <c r="B9967" s="228" t="s">
        <v>193</v>
      </c>
      <c r="C9967" s="228" t="s">
        <v>64</v>
      </c>
      <c r="D9967" s="228" t="s">
        <v>205</v>
      </c>
      <c r="E9967" s="228">
        <v>20</v>
      </c>
      <c r="F9967" s="228">
        <v>20850</v>
      </c>
      <c r="G9967" s="228">
        <v>787</v>
      </c>
      <c r="H9967" s="228">
        <v>1200</v>
      </c>
      <c r="I9967" s="228">
        <v>1275209.75</v>
      </c>
      <c r="J9967" s="228">
        <v>455963.96</v>
      </c>
      <c r="K9967" s="228">
        <v>229339</v>
      </c>
      <c r="L9967" s="228">
        <v>2045360.13</v>
      </c>
    </row>
    <row r="9968" spans="1:12">
      <c r="A9968" s="228">
        <v>2015</v>
      </c>
      <c r="B9968" s="228" t="s">
        <v>193</v>
      </c>
      <c r="C9968" s="228" t="s">
        <v>64</v>
      </c>
      <c r="D9968" s="228" t="s">
        <v>205</v>
      </c>
      <c r="E9968" s="228">
        <v>25</v>
      </c>
      <c r="F9968" s="228">
        <v>17313</v>
      </c>
      <c r="G9968" s="228">
        <v>588</v>
      </c>
      <c r="H9968" s="228">
        <v>1035</v>
      </c>
      <c r="I9968" s="228">
        <v>864294.28</v>
      </c>
      <c r="J9968" s="228">
        <v>308427.59999999998</v>
      </c>
      <c r="K9968" s="228">
        <v>102788</v>
      </c>
      <c r="L9968" s="228">
        <v>1414360.67</v>
      </c>
    </row>
    <row r="9969" spans="1:12">
      <c r="A9969" s="228">
        <v>2015</v>
      </c>
      <c r="B9969" s="228" t="s">
        <v>193</v>
      </c>
      <c r="C9969" s="228" t="s">
        <v>64</v>
      </c>
      <c r="D9969" s="228" t="s">
        <v>205</v>
      </c>
      <c r="E9969" s="228">
        <v>30</v>
      </c>
      <c r="F9969" s="228">
        <v>22840</v>
      </c>
      <c r="G9969" s="228">
        <v>574</v>
      </c>
      <c r="H9969" s="228">
        <v>1021</v>
      </c>
      <c r="I9969" s="228">
        <v>953099.4</v>
      </c>
      <c r="J9969" s="228">
        <v>369416.68</v>
      </c>
      <c r="K9969" s="228">
        <v>176358</v>
      </c>
      <c r="L9969" s="228">
        <v>1671571.44</v>
      </c>
    </row>
    <row r="9970" spans="1:12">
      <c r="A9970" s="228">
        <v>2015</v>
      </c>
      <c r="B9970" s="228" t="s">
        <v>193</v>
      </c>
      <c r="C9970" s="228" t="s">
        <v>64</v>
      </c>
      <c r="D9970" s="228" t="s">
        <v>205</v>
      </c>
      <c r="E9970" s="228">
        <v>35</v>
      </c>
      <c r="F9970" s="228">
        <v>22426</v>
      </c>
      <c r="G9970" s="228">
        <v>900</v>
      </c>
      <c r="H9970" s="228">
        <v>1646</v>
      </c>
      <c r="I9970" s="228">
        <v>1424945.15</v>
      </c>
      <c r="J9970" s="228">
        <v>488875.79</v>
      </c>
      <c r="K9970" s="228">
        <v>303882</v>
      </c>
      <c r="L9970" s="228">
        <v>2425674.5299999998</v>
      </c>
    </row>
    <row r="9971" spans="1:12">
      <c r="A9971" s="228">
        <v>2015</v>
      </c>
      <c r="B9971" s="228" t="s">
        <v>193</v>
      </c>
      <c r="C9971" s="228" t="s">
        <v>64</v>
      </c>
      <c r="D9971" s="228" t="s">
        <v>205</v>
      </c>
      <c r="E9971" s="228">
        <v>40</v>
      </c>
      <c r="F9971" s="228">
        <v>24293</v>
      </c>
      <c r="G9971" s="228">
        <v>1034</v>
      </c>
      <c r="H9971" s="228">
        <v>1959</v>
      </c>
      <c r="I9971" s="228">
        <v>1684503.15</v>
      </c>
      <c r="J9971" s="228">
        <v>646726.1</v>
      </c>
      <c r="K9971" s="228">
        <v>302268</v>
      </c>
      <c r="L9971" s="228">
        <v>2890583.64</v>
      </c>
    </row>
    <row r="9972" spans="1:12">
      <c r="A9972" s="228">
        <v>2015</v>
      </c>
      <c r="B9972" s="228" t="s">
        <v>193</v>
      </c>
      <c r="C9972" s="228" t="s">
        <v>64</v>
      </c>
      <c r="D9972" s="228" t="s">
        <v>205</v>
      </c>
      <c r="E9972" s="228">
        <v>45</v>
      </c>
      <c r="F9972" s="228">
        <v>25147</v>
      </c>
      <c r="G9972" s="228">
        <v>1340</v>
      </c>
      <c r="H9972" s="228">
        <v>2475</v>
      </c>
      <c r="I9972" s="228">
        <v>2510252.13</v>
      </c>
      <c r="J9972" s="228">
        <v>827463.54</v>
      </c>
      <c r="K9972" s="228">
        <v>545605.75</v>
      </c>
      <c r="L9972" s="228">
        <v>4175697.67</v>
      </c>
    </row>
    <row r="9973" spans="1:12">
      <c r="A9973" s="228">
        <v>2015</v>
      </c>
      <c r="B9973" s="228" t="s">
        <v>193</v>
      </c>
      <c r="C9973" s="228" t="s">
        <v>64</v>
      </c>
      <c r="D9973" s="228" t="s">
        <v>205</v>
      </c>
      <c r="E9973" s="228">
        <v>50</v>
      </c>
      <c r="F9973" s="228">
        <v>27762</v>
      </c>
      <c r="G9973" s="228">
        <v>1973</v>
      </c>
      <c r="H9973" s="228">
        <v>4063</v>
      </c>
      <c r="I9973" s="228">
        <v>3937054.02</v>
      </c>
      <c r="J9973" s="228">
        <v>1331491.5900000001</v>
      </c>
      <c r="K9973" s="228">
        <v>889347</v>
      </c>
      <c r="L9973" s="228">
        <v>6591393.5499999998</v>
      </c>
    </row>
    <row r="9974" spans="1:12">
      <c r="A9974" s="228">
        <v>2015</v>
      </c>
      <c r="B9974" s="228" t="s">
        <v>193</v>
      </c>
      <c r="C9974" s="228" t="s">
        <v>64</v>
      </c>
      <c r="D9974" s="228" t="s">
        <v>205</v>
      </c>
      <c r="E9974" s="228">
        <v>55</v>
      </c>
      <c r="F9974" s="228">
        <v>29067</v>
      </c>
      <c r="G9974" s="228">
        <v>2889</v>
      </c>
      <c r="H9974" s="228">
        <v>5697</v>
      </c>
      <c r="I9974" s="228">
        <v>5684375.8799999999</v>
      </c>
      <c r="J9974" s="228">
        <v>1755406.98</v>
      </c>
      <c r="K9974" s="228">
        <v>1461348</v>
      </c>
      <c r="L9974" s="228">
        <v>9455827.2300000004</v>
      </c>
    </row>
    <row r="9975" spans="1:12">
      <c r="A9975" s="228">
        <v>2015</v>
      </c>
      <c r="B9975" s="228" t="s">
        <v>193</v>
      </c>
      <c r="C9975" s="228" t="s">
        <v>64</v>
      </c>
      <c r="D9975" s="228" t="s">
        <v>205</v>
      </c>
      <c r="E9975" s="228">
        <v>60</v>
      </c>
      <c r="F9975" s="228">
        <v>28620</v>
      </c>
      <c r="G9975" s="228">
        <v>3944</v>
      </c>
      <c r="H9975" s="228">
        <v>8195</v>
      </c>
      <c r="I9975" s="228">
        <v>7780420.6799999997</v>
      </c>
      <c r="J9975" s="228">
        <v>2262962.42</v>
      </c>
      <c r="K9975" s="228">
        <v>1969003.05</v>
      </c>
      <c r="L9975" s="228">
        <v>12645096.609999999</v>
      </c>
    </row>
    <row r="9976" spans="1:12">
      <c r="A9976" s="228">
        <v>2015</v>
      </c>
      <c r="B9976" s="228" t="s">
        <v>193</v>
      </c>
      <c r="C9976" s="228" t="s">
        <v>64</v>
      </c>
      <c r="D9976" s="228" t="s">
        <v>205</v>
      </c>
      <c r="E9976" s="228">
        <v>65</v>
      </c>
      <c r="F9976" s="228">
        <v>26583</v>
      </c>
      <c r="G9976" s="228">
        <v>5083</v>
      </c>
      <c r="H9976" s="228">
        <v>10669</v>
      </c>
      <c r="I9976" s="228">
        <v>10197259.91</v>
      </c>
      <c r="J9976" s="228">
        <v>3011843.7</v>
      </c>
      <c r="K9976" s="228">
        <v>2698710.62</v>
      </c>
      <c r="L9976" s="228">
        <v>16806898.57</v>
      </c>
    </row>
    <row r="9977" spans="1:12">
      <c r="A9977" s="228">
        <v>2015</v>
      </c>
      <c r="B9977" s="228" t="s">
        <v>193</v>
      </c>
      <c r="C9977" s="228" t="s">
        <v>64</v>
      </c>
      <c r="D9977" s="228" t="s">
        <v>205</v>
      </c>
      <c r="E9977" s="228">
        <v>70</v>
      </c>
      <c r="F9977" s="228">
        <v>18903</v>
      </c>
      <c r="G9977" s="228">
        <v>4732</v>
      </c>
      <c r="H9977" s="228">
        <v>10459</v>
      </c>
      <c r="I9977" s="228">
        <v>10168621.4</v>
      </c>
      <c r="J9977" s="228">
        <v>2834006.51</v>
      </c>
      <c r="K9977" s="228">
        <v>3019202.5</v>
      </c>
      <c r="L9977" s="228">
        <v>16559112.6</v>
      </c>
    </row>
    <row r="9978" spans="1:12">
      <c r="A9978" s="228">
        <v>2015</v>
      </c>
      <c r="B9978" s="228" t="s">
        <v>193</v>
      </c>
      <c r="C9978" s="228" t="s">
        <v>64</v>
      </c>
      <c r="D9978" s="228" t="s">
        <v>205</v>
      </c>
      <c r="E9978" s="228">
        <v>75</v>
      </c>
      <c r="F9978" s="228">
        <v>13138</v>
      </c>
      <c r="G9978" s="228">
        <v>4456</v>
      </c>
      <c r="H9978" s="228">
        <v>11181</v>
      </c>
      <c r="I9978" s="228">
        <v>9681921</v>
      </c>
      <c r="J9978" s="228">
        <v>2470792.35</v>
      </c>
      <c r="K9978" s="228">
        <v>2632253.4</v>
      </c>
      <c r="L9978" s="228">
        <v>15189477.27</v>
      </c>
    </row>
    <row r="9979" spans="1:12">
      <c r="A9979" s="228">
        <v>2015</v>
      </c>
      <c r="B9979" s="228" t="s">
        <v>193</v>
      </c>
      <c r="C9979" s="228" t="s">
        <v>64</v>
      </c>
      <c r="D9979" s="228" t="s">
        <v>205</v>
      </c>
      <c r="E9979" s="228">
        <v>80</v>
      </c>
      <c r="F9979" s="228">
        <v>8617</v>
      </c>
      <c r="G9979" s="228">
        <v>3459</v>
      </c>
      <c r="H9979" s="228">
        <v>9790</v>
      </c>
      <c r="I9979" s="228">
        <v>7805274.9500000002</v>
      </c>
      <c r="J9979" s="228">
        <v>1771456.4</v>
      </c>
      <c r="K9979" s="228">
        <v>1811033.65</v>
      </c>
      <c r="L9979" s="228">
        <v>11668725.57</v>
      </c>
    </row>
    <row r="9980" spans="1:12">
      <c r="A9980" s="228">
        <v>2015</v>
      </c>
      <c r="B9980" s="228" t="s">
        <v>193</v>
      </c>
      <c r="C9980" s="228" t="s">
        <v>64</v>
      </c>
      <c r="D9980" s="228" t="s">
        <v>205</v>
      </c>
      <c r="E9980" s="228">
        <v>85</v>
      </c>
      <c r="F9980" s="228">
        <v>5416</v>
      </c>
      <c r="G9980" s="228">
        <v>2102</v>
      </c>
      <c r="H9980" s="228">
        <v>8556</v>
      </c>
      <c r="I9980" s="228">
        <v>4913179.1500000004</v>
      </c>
      <c r="J9980" s="228">
        <v>962392.83</v>
      </c>
      <c r="K9980" s="228">
        <v>817121.25</v>
      </c>
      <c r="L9980" s="228">
        <v>6924477.1699999999</v>
      </c>
    </row>
    <row r="9981" spans="1:12">
      <c r="A9981" s="228">
        <v>2015</v>
      </c>
      <c r="B9981" s="228" t="s">
        <v>193</v>
      </c>
      <c r="C9981" s="228" t="s">
        <v>64</v>
      </c>
      <c r="D9981" s="228" t="s">
        <v>205</v>
      </c>
      <c r="E9981" s="228">
        <v>90</v>
      </c>
      <c r="F9981" s="228">
        <v>1356</v>
      </c>
      <c r="G9981" s="228">
        <v>398</v>
      </c>
      <c r="H9981" s="228">
        <v>2521</v>
      </c>
      <c r="I9981" s="228">
        <v>1353566</v>
      </c>
      <c r="J9981" s="228">
        <v>201898.95</v>
      </c>
      <c r="K9981" s="228">
        <v>168110.2</v>
      </c>
      <c r="L9981" s="228">
        <v>1792236.49</v>
      </c>
    </row>
    <row r="9982" spans="1:12">
      <c r="A9982" s="228">
        <v>2015</v>
      </c>
      <c r="B9982" s="228" t="s">
        <v>193</v>
      </c>
      <c r="C9982" s="228" t="s">
        <v>64</v>
      </c>
      <c r="D9982" s="228" t="s">
        <v>205</v>
      </c>
      <c r="E9982" s="228">
        <v>95</v>
      </c>
      <c r="F9982" s="228">
        <v>249</v>
      </c>
      <c r="G9982" s="228">
        <v>70</v>
      </c>
      <c r="H9982" s="228">
        <v>489</v>
      </c>
      <c r="I9982" s="228">
        <v>193957</v>
      </c>
      <c r="J9982" s="228">
        <v>25780.59</v>
      </c>
      <c r="K9982" s="228">
        <v>11193</v>
      </c>
      <c r="L9982" s="228">
        <v>243650.74</v>
      </c>
    </row>
    <row r="9983" spans="1:12">
      <c r="A9983" s="228">
        <v>2015</v>
      </c>
      <c r="B9983" s="228" t="s">
        <v>193</v>
      </c>
      <c r="C9983" s="228" t="s">
        <v>64</v>
      </c>
      <c r="D9983" s="228" t="s">
        <v>206</v>
      </c>
      <c r="E9983" s="228">
        <v>0</v>
      </c>
      <c r="F9983" s="228">
        <v>18628</v>
      </c>
      <c r="G9983" s="228">
        <v>517</v>
      </c>
      <c r="H9983" s="228">
        <v>1981</v>
      </c>
      <c r="I9983" s="228">
        <v>1070124.47</v>
      </c>
      <c r="J9983" s="228">
        <v>223925.56</v>
      </c>
      <c r="K9983" s="228">
        <v>43737</v>
      </c>
      <c r="L9983" s="228">
        <v>1360610.69</v>
      </c>
    </row>
    <row r="9984" spans="1:12">
      <c r="A9984" s="228">
        <v>2015</v>
      </c>
      <c r="B9984" s="228" t="s">
        <v>193</v>
      </c>
      <c r="C9984" s="228" t="s">
        <v>64</v>
      </c>
      <c r="D9984" s="228" t="s">
        <v>206</v>
      </c>
      <c r="E9984" s="228">
        <v>5</v>
      </c>
      <c r="F9984" s="228">
        <v>21380</v>
      </c>
      <c r="G9984" s="228">
        <v>254</v>
      </c>
      <c r="H9984" s="228">
        <v>302</v>
      </c>
      <c r="I9984" s="228">
        <v>292351.90000000002</v>
      </c>
      <c r="J9984" s="228">
        <v>100891.8</v>
      </c>
      <c r="K9984" s="228">
        <v>30820</v>
      </c>
      <c r="L9984" s="228">
        <v>443305.85</v>
      </c>
    </row>
    <row r="9985" spans="1:12">
      <c r="A9985" s="228">
        <v>2015</v>
      </c>
      <c r="B9985" s="228" t="s">
        <v>193</v>
      </c>
      <c r="C9985" s="228" t="s">
        <v>64</v>
      </c>
      <c r="D9985" s="228" t="s">
        <v>206</v>
      </c>
      <c r="E9985" s="228">
        <v>10</v>
      </c>
      <c r="F9985" s="228">
        <v>20111</v>
      </c>
      <c r="G9985" s="228">
        <v>230</v>
      </c>
      <c r="H9985" s="228">
        <v>334</v>
      </c>
      <c r="I9985" s="228">
        <v>310445.8</v>
      </c>
      <c r="J9985" s="228">
        <v>131725.45000000001</v>
      </c>
      <c r="K9985" s="228">
        <v>173039.6</v>
      </c>
      <c r="L9985" s="228">
        <v>639070.19999999995</v>
      </c>
    </row>
    <row r="9986" spans="1:12">
      <c r="A9986" s="228">
        <v>2015</v>
      </c>
      <c r="B9986" s="228" t="s">
        <v>193</v>
      </c>
      <c r="C9986" s="228" t="s">
        <v>64</v>
      </c>
      <c r="D9986" s="228" t="s">
        <v>206</v>
      </c>
      <c r="E9986" s="228">
        <v>15</v>
      </c>
      <c r="F9986" s="228">
        <v>21396</v>
      </c>
      <c r="G9986" s="228">
        <v>677</v>
      </c>
      <c r="H9986" s="228">
        <v>1216</v>
      </c>
      <c r="I9986" s="228">
        <v>1022225.56</v>
      </c>
      <c r="J9986" s="228">
        <v>303192.59000000003</v>
      </c>
      <c r="K9986" s="228">
        <v>104580</v>
      </c>
      <c r="L9986" s="228">
        <v>1516826.24</v>
      </c>
    </row>
    <row r="9987" spans="1:12">
      <c r="A9987" s="228">
        <v>2015</v>
      </c>
      <c r="B9987" s="228" t="s">
        <v>193</v>
      </c>
      <c r="C9987" s="228" t="s">
        <v>64</v>
      </c>
      <c r="D9987" s="228" t="s">
        <v>206</v>
      </c>
      <c r="E9987" s="228">
        <v>20</v>
      </c>
      <c r="F9987" s="228">
        <v>20908</v>
      </c>
      <c r="G9987" s="228">
        <v>982</v>
      </c>
      <c r="H9987" s="228">
        <v>1669</v>
      </c>
      <c r="I9987" s="228">
        <v>1572002.67</v>
      </c>
      <c r="J9987" s="228">
        <v>523135.68</v>
      </c>
      <c r="K9987" s="228">
        <v>136154</v>
      </c>
      <c r="L9987" s="228">
        <v>2415806.48</v>
      </c>
    </row>
    <row r="9988" spans="1:12">
      <c r="A9988" s="228">
        <v>2015</v>
      </c>
      <c r="B9988" s="228" t="s">
        <v>193</v>
      </c>
      <c r="C9988" s="228" t="s">
        <v>64</v>
      </c>
      <c r="D9988" s="228" t="s">
        <v>206</v>
      </c>
      <c r="E9988" s="228">
        <v>25</v>
      </c>
      <c r="F9988" s="228">
        <v>19331</v>
      </c>
      <c r="G9988" s="228">
        <v>1090</v>
      </c>
      <c r="H9988" s="228">
        <v>3013</v>
      </c>
      <c r="I9988" s="228">
        <v>2589865.33</v>
      </c>
      <c r="J9988" s="228">
        <v>830320.97</v>
      </c>
      <c r="K9988" s="228">
        <v>204089</v>
      </c>
      <c r="L9988" s="228">
        <v>3984759.91</v>
      </c>
    </row>
    <row r="9989" spans="1:12">
      <c r="A9989" s="228">
        <v>2015</v>
      </c>
      <c r="B9989" s="228" t="s">
        <v>193</v>
      </c>
      <c r="C9989" s="228" t="s">
        <v>64</v>
      </c>
      <c r="D9989" s="228" t="s">
        <v>206</v>
      </c>
      <c r="E9989" s="228">
        <v>30</v>
      </c>
      <c r="F9989" s="228">
        <v>25568</v>
      </c>
      <c r="G9989" s="228">
        <v>1971</v>
      </c>
      <c r="H9989" s="228">
        <v>5353</v>
      </c>
      <c r="I9989" s="228">
        <v>4613983.83</v>
      </c>
      <c r="J9989" s="228">
        <v>1638388.12</v>
      </c>
      <c r="K9989" s="228">
        <v>339480</v>
      </c>
      <c r="L9989" s="228">
        <v>7285009.6699999999</v>
      </c>
    </row>
    <row r="9990" spans="1:12">
      <c r="A9990" s="228">
        <v>2015</v>
      </c>
      <c r="B9990" s="228" t="s">
        <v>193</v>
      </c>
      <c r="C9990" s="228" t="s">
        <v>64</v>
      </c>
      <c r="D9990" s="228" t="s">
        <v>206</v>
      </c>
      <c r="E9990" s="228">
        <v>35</v>
      </c>
      <c r="F9990" s="228">
        <v>24223</v>
      </c>
      <c r="G9990" s="228">
        <v>1749</v>
      </c>
      <c r="H9990" s="228">
        <v>4193</v>
      </c>
      <c r="I9990" s="228">
        <v>4002733.95</v>
      </c>
      <c r="J9990" s="228">
        <v>1318004.3400000001</v>
      </c>
      <c r="K9990" s="228">
        <v>356026</v>
      </c>
      <c r="L9990" s="228">
        <v>6292321.8799999999</v>
      </c>
    </row>
    <row r="9991" spans="1:12">
      <c r="A9991" s="228">
        <v>2015</v>
      </c>
      <c r="B9991" s="228" t="s">
        <v>193</v>
      </c>
      <c r="C9991" s="228" t="s">
        <v>64</v>
      </c>
      <c r="D9991" s="228" t="s">
        <v>206</v>
      </c>
      <c r="E9991" s="228">
        <v>40</v>
      </c>
      <c r="F9991" s="228">
        <v>26518</v>
      </c>
      <c r="G9991" s="228">
        <v>1888</v>
      </c>
      <c r="H9991" s="228">
        <v>4047</v>
      </c>
      <c r="I9991" s="228">
        <v>3625794.39</v>
      </c>
      <c r="J9991" s="228">
        <v>1198595.23</v>
      </c>
      <c r="K9991" s="228">
        <v>544970</v>
      </c>
      <c r="L9991" s="228">
        <v>5846869.4299999997</v>
      </c>
    </row>
    <row r="9992" spans="1:12">
      <c r="A9992" s="228">
        <v>2015</v>
      </c>
      <c r="B9992" s="228" t="s">
        <v>193</v>
      </c>
      <c r="C9992" s="228" t="s">
        <v>64</v>
      </c>
      <c r="D9992" s="228" t="s">
        <v>206</v>
      </c>
      <c r="E9992" s="228">
        <v>45</v>
      </c>
      <c r="F9992" s="228">
        <v>27644</v>
      </c>
      <c r="G9992" s="228">
        <v>2087</v>
      </c>
      <c r="H9992" s="228">
        <v>4013</v>
      </c>
      <c r="I9992" s="228">
        <v>3845861.75</v>
      </c>
      <c r="J9992" s="228">
        <v>1206206.3</v>
      </c>
      <c r="K9992" s="228">
        <v>593529.25</v>
      </c>
      <c r="L9992" s="228">
        <v>6156209.1600000001</v>
      </c>
    </row>
    <row r="9993" spans="1:12">
      <c r="A9993" s="228">
        <v>2015</v>
      </c>
      <c r="B9993" s="228" t="s">
        <v>193</v>
      </c>
      <c r="C9993" s="228" t="s">
        <v>64</v>
      </c>
      <c r="D9993" s="228" t="s">
        <v>206</v>
      </c>
      <c r="E9993" s="228">
        <v>50</v>
      </c>
      <c r="F9993" s="228">
        <v>30555</v>
      </c>
      <c r="G9993" s="228">
        <v>2839</v>
      </c>
      <c r="H9993" s="228">
        <v>5356</v>
      </c>
      <c r="I9993" s="228">
        <v>5283947.1399999997</v>
      </c>
      <c r="J9993" s="228">
        <v>1633439.35</v>
      </c>
      <c r="K9993" s="228">
        <v>979011</v>
      </c>
      <c r="L9993" s="228">
        <v>8464304.0999999996</v>
      </c>
    </row>
    <row r="9994" spans="1:12">
      <c r="A9994" s="228">
        <v>2015</v>
      </c>
      <c r="B9994" s="228" t="s">
        <v>193</v>
      </c>
      <c r="C9994" s="228" t="s">
        <v>64</v>
      </c>
      <c r="D9994" s="228" t="s">
        <v>206</v>
      </c>
      <c r="E9994" s="228">
        <v>55</v>
      </c>
      <c r="F9994" s="228">
        <v>32523</v>
      </c>
      <c r="G9994" s="228">
        <v>3430</v>
      </c>
      <c r="H9994" s="228">
        <v>6381</v>
      </c>
      <c r="I9994" s="228">
        <v>6063712.3200000003</v>
      </c>
      <c r="J9994" s="228">
        <v>2087316.68</v>
      </c>
      <c r="K9994" s="228">
        <v>1458814</v>
      </c>
      <c r="L9994" s="228">
        <v>10169499.880000001</v>
      </c>
    </row>
    <row r="9995" spans="1:12">
      <c r="A9995" s="228">
        <v>2015</v>
      </c>
      <c r="B9995" s="228" t="s">
        <v>193</v>
      </c>
      <c r="C9995" s="228" t="s">
        <v>64</v>
      </c>
      <c r="D9995" s="228" t="s">
        <v>206</v>
      </c>
      <c r="E9995" s="228">
        <v>60</v>
      </c>
      <c r="F9995" s="228">
        <v>31611</v>
      </c>
      <c r="G9995" s="228">
        <v>4608</v>
      </c>
      <c r="H9995" s="228">
        <v>9504</v>
      </c>
      <c r="I9995" s="228">
        <v>8533995.8499999996</v>
      </c>
      <c r="J9995" s="228">
        <v>2531986.4300000002</v>
      </c>
      <c r="K9995" s="228">
        <v>2231907.2000000002</v>
      </c>
      <c r="L9995" s="228">
        <v>13923008.92</v>
      </c>
    </row>
    <row r="9996" spans="1:12">
      <c r="A9996" s="228">
        <v>2015</v>
      </c>
      <c r="B9996" s="228" t="s">
        <v>193</v>
      </c>
      <c r="C9996" s="228" t="s">
        <v>64</v>
      </c>
      <c r="D9996" s="228" t="s">
        <v>206</v>
      </c>
      <c r="E9996" s="228">
        <v>65</v>
      </c>
      <c r="F9996" s="228">
        <v>29084</v>
      </c>
      <c r="G9996" s="228">
        <v>5243</v>
      </c>
      <c r="H9996" s="228">
        <v>10882</v>
      </c>
      <c r="I9996" s="228">
        <v>10616154.77</v>
      </c>
      <c r="J9996" s="228">
        <v>3125698.38</v>
      </c>
      <c r="K9996" s="228">
        <v>2818765.95</v>
      </c>
      <c r="L9996" s="228">
        <v>17288877.140000001</v>
      </c>
    </row>
    <row r="9997" spans="1:12">
      <c r="A9997" s="228">
        <v>2015</v>
      </c>
      <c r="B9997" s="228" t="s">
        <v>193</v>
      </c>
      <c r="C9997" s="228" t="s">
        <v>64</v>
      </c>
      <c r="D9997" s="228" t="s">
        <v>206</v>
      </c>
      <c r="E9997" s="228">
        <v>70</v>
      </c>
      <c r="F9997" s="228">
        <v>20450</v>
      </c>
      <c r="G9997" s="228">
        <v>4318</v>
      </c>
      <c r="H9997" s="228">
        <v>11133</v>
      </c>
      <c r="I9997" s="228">
        <v>10019174.01</v>
      </c>
      <c r="J9997" s="228">
        <v>2847972.57</v>
      </c>
      <c r="K9997" s="228">
        <v>2738467.25</v>
      </c>
      <c r="L9997" s="228">
        <v>16091580.810000001</v>
      </c>
    </row>
    <row r="9998" spans="1:12">
      <c r="A9998" s="228">
        <v>2015</v>
      </c>
      <c r="B9998" s="228" t="s">
        <v>193</v>
      </c>
      <c r="C9998" s="228" t="s">
        <v>64</v>
      </c>
      <c r="D9998" s="228" t="s">
        <v>206</v>
      </c>
      <c r="E9998" s="228">
        <v>75</v>
      </c>
      <c r="F9998" s="228">
        <v>14659</v>
      </c>
      <c r="G9998" s="228">
        <v>4193</v>
      </c>
      <c r="H9998" s="228">
        <v>11875</v>
      </c>
      <c r="I9998" s="228">
        <v>9658719.3499999996</v>
      </c>
      <c r="J9998" s="228">
        <v>2378353.65</v>
      </c>
      <c r="K9998" s="228">
        <v>2470379.25</v>
      </c>
      <c r="L9998" s="228">
        <v>14938376.460000001</v>
      </c>
    </row>
    <row r="9999" spans="1:12">
      <c r="A9999" s="228">
        <v>2015</v>
      </c>
      <c r="B9999" s="228" t="s">
        <v>193</v>
      </c>
      <c r="C9999" s="228" t="s">
        <v>64</v>
      </c>
      <c r="D9999" s="228" t="s">
        <v>206</v>
      </c>
      <c r="E9999" s="228">
        <v>80</v>
      </c>
      <c r="F9999" s="228">
        <v>10663</v>
      </c>
      <c r="G9999" s="228">
        <v>3139</v>
      </c>
      <c r="H9999" s="228">
        <v>11996</v>
      </c>
      <c r="I9999" s="228">
        <v>8308030.8099999996</v>
      </c>
      <c r="J9999" s="228">
        <v>1791939.79</v>
      </c>
      <c r="K9999" s="228">
        <v>1476899.95</v>
      </c>
      <c r="L9999" s="228">
        <v>11915834.24</v>
      </c>
    </row>
    <row r="10000" spans="1:12">
      <c r="A10000" s="228">
        <v>2015</v>
      </c>
      <c r="B10000" s="228" t="s">
        <v>193</v>
      </c>
      <c r="C10000" s="228" t="s">
        <v>64</v>
      </c>
      <c r="D10000" s="228" t="s">
        <v>206</v>
      </c>
      <c r="E10000" s="228">
        <v>85</v>
      </c>
      <c r="F10000" s="228">
        <v>7679</v>
      </c>
      <c r="G10000" s="228">
        <v>2149</v>
      </c>
      <c r="H10000" s="228">
        <v>10275</v>
      </c>
      <c r="I10000" s="228">
        <v>6045706.7999999998</v>
      </c>
      <c r="J10000" s="228">
        <v>1131682.02</v>
      </c>
      <c r="K10000" s="228">
        <v>1015716.05</v>
      </c>
      <c r="L10000" s="228">
        <v>8467110.4900000002</v>
      </c>
    </row>
    <row r="10001" spans="1:12">
      <c r="A10001" s="228">
        <v>2015</v>
      </c>
      <c r="B10001" s="228" t="s">
        <v>193</v>
      </c>
      <c r="C10001" s="228" t="s">
        <v>64</v>
      </c>
      <c r="D10001" s="228" t="s">
        <v>206</v>
      </c>
      <c r="E10001" s="228">
        <v>90</v>
      </c>
      <c r="F10001" s="228">
        <v>3373</v>
      </c>
      <c r="G10001" s="228">
        <v>797</v>
      </c>
      <c r="H10001" s="228">
        <v>4691</v>
      </c>
      <c r="I10001" s="228">
        <v>2450051.35</v>
      </c>
      <c r="J10001" s="228">
        <v>391013.92</v>
      </c>
      <c r="K10001" s="228">
        <v>242510</v>
      </c>
      <c r="L10001" s="228">
        <v>3189372.52</v>
      </c>
    </row>
    <row r="10002" spans="1:12">
      <c r="A10002" s="228">
        <v>2015</v>
      </c>
      <c r="B10002" s="228" t="s">
        <v>193</v>
      </c>
      <c r="C10002" s="228" t="s">
        <v>64</v>
      </c>
      <c r="D10002" s="228" t="s">
        <v>206</v>
      </c>
      <c r="E10002" s="228">
        <v>95</v>
      </c>
      <c r="F10002" s="228">
        <v>886</v>
      </c>
      <c r="G10002" s="228">
        <v>158</v>
      </c>
      <c r="H10002" s="228">
        <v>1157</v>
      </c>
      <c r="I10002" s="228">
        <v>531840.19999999995</v>
      </c>
      <c r="J10002" s="228">
        <v>79306.350000000006</v>
      </c>
      <c r="K10002" s="228">
        <v>17295</v>
      </c>
      <c r="L10002" s="228">
        <v>662573.43000000005</v>
      </c>
    </row>
    <row r="10003" spans="1:12">
      <c r="A10003" s="228">
        <v>2015</v>
      </c>
      <c r="B10003" s="228" t="s">
        <v>193</v>
      </c>
      <c r="C10003" s="228" t="s">
        <v>65</v>
      </c>
      <c r="D10003" s="228" t="s">
        <v>205</v>
      </c>
      <c r="E10003" s="228">
        <v>0</v>
      </c>
      <c r="F10003" s="228">
        <v>45088</v>
      </c>
      <c r="G10003" s="228">
        <v>1537</v>
      </c>
      <c r="H10003" s="228">
        <v>3437</v>
      </c>
      <c r="I10003" s="228">
        <v>2789064.2</v>
      </c>
      <c r="J10003" s="228">
        <v>442259.24</v>
      </c>
      <c r="K10003" s="228">
        <v>49979</v>
      </c>
      <c r="L10003" s="228">
        <v>3544229.82</v>
      </c>
    </row>
    <row r="10004" spans="1:12">
      <c r="A10004" s="228">
        <v>2015</v>
      </c>
      <c r="B10004" s="228" t="s">
        <v>193</v>
      </c>
      <c r="C10004" s="228" t="s">
        <v>65</v>
      </c>
      <c r="D10004" s="228" t="s">
        <v>205</v>
      </c>
      <c r="E10004" s="228">
        <v>5</v>
      </c>
      <c r="F10004" s="228">
        <v>48945</v>
      </c>
      <c r="G10004" s="228">
        <v>785</v>
      </c>
      <c r="H10004" s="228">
        <v>897</v>
      </c>
      <c r="I10004" s="228">
        <v>1032568.85</v>
      </c>
      <c r="J10004" s="228">
        <v>270290.06</v>
      </c>
      <c r="K10004" s="228">
        <v>31915</v>
      </c>
      <c r="L10004" s="228">
        <v>1481642.37</v>
      </c>
    </row>
    <row r="10005" spans="1:12">
      <c r="A10005" s="228">
        <v>2015</v>
      </c>
      <c r="B10005" s="228" t="s">
        <v>193</v>
      </c>
      <c r="C10005" s="228" t="s">
        <v>65</v>
      </c>
      <c r="D10005" s="228" t="s">
        <v>205</v>
      </c>
      <c r="E10005" s="228">
        <v>10</v>
      </c>
      <c r="F10005" s="228">
        <v>44391</v>
      </c>
      <c r="G10005" s="228">
        <v>493</v>
      </c>
      <c r="H10005" s="228">
        <v>681</v>
      </c>
      <c r="I10005" s="228">
        <v>710520.55</v>
      </c>
      <c r="J10005" s="228">
        <v>176053.28</v>
      </c>
      <c r="K10005" s="228">
        <v>53730</v>
      </c>
      <c r="L10005" s="228">
        <v>1024474.56</v>
      </c>
    </row>
    <row r="10006" spans="1:12">
      <c r="A10006" s="228">
        <v>2015</v>
      </c>
      <c r="B10006" s="228" t="s">
        <v>193</v>
      </c>
      <c r="C10006" s="228" t="s">
        <v>65</v>
      </c>
      <c r="D10006" s="228" t="s">
        <v>205</v>
      </c>
      <c r="E10006" s="228">
        <v>15</v>
      </c>
      <c r="F10006" s="228">
        <v>44146</v>
      </c>
      <c r="G10006" s="228">
        <v>1145</v>
      </c>
      <c r="H10006" s="228">
        <v>1834</v>
      </c>
      <c r="I10006" s="228">
        <v>2009844.38</v>
      </c>
      <c r="J10006" s="228">
        <v>450110.63</v>
      </c>
      <c r="K10006" s="228">
        <v>389135</v>
      </c>
      <c r="L10006" s="228">
        <v>3065532.65</v>
      </c>
    </row>
    <row r="10007" spans="1:12">
      <c r="A10007" s="228">
        <v>2015</v>
      </c>
      <c r="B10007" s="228" t="s">
        <v>193</v>
      </c>
      <c r="C10007" s="228" t="s">
        <v>65</v>
      </c>
      <c r="D10007" s="228" t="s">
        <v>205</v>
      </c>
      <c r="E10007" s="228">
        <v>20</v>
      </c>
      <c r="F10007" s="228">
        <v>36970</v>
      </c>
      <c r="G10007" s="228">
        <v>1254</v>
      </c>
      <c r="H10007" s="228">
        <v>2188</v>
      </c>
      <c r="I10007" s="228">
        <v>2356181.9700000002</v>
      </c>
      <c r="J10007" s="228">
        <v>459582.38</v>
      </c>
      <c r="K10007" s="228">
        <v>449700</v>
      </c>
      <c r="L10007" s="228">
        <v>3526241.84</v>
      </c>
    </row>
    <row r="10008" spans="1:12">
      <c r="A10008" s="228">
        <v>2015</v>
      </c>
      <c r="B10008" s="228" t="s">
        <v>193</v>
      </c>
      <c r="C10008" s="228" t="s">
        <v>65</v>
      </c>
      <c r="D10008" s="228" t="s">
        <v>205</v>
      </c>
      <c r="E10008" s="228">
        <v>25</v>
      </c>
      <c r="F10008" s="228">
        <v>42188</v>
      </c>
      <c r="G10008" s="228">
        <v>1287</v>
      </c>
      <c r="H10008" s="228">
        <v>2134</v>
      </c>
      <c r="I10008" s="228">
        <v>2278500.65</v>
      </c>
      <c r="J10008" s="228">
        <v>516501.58</v>
      </c>
      <c r="K10008" s="228">
        <v>582396.80000000005</v>
      </c>
      <c r="L10008" s="228">
        <v>3726518.61</v>
      </c>
    </row>
    <row r="10009" spans="1:12">
      <c r="A10009" s="228">
        <v>2015</v>
      </c>
      <c r="B10009" s="228" t="s">
        <v>193</v>
      </c>
      <c r="C10009" s="228" t="s">
        <v>65</v>
      </c>
      <c r="D10009" s="228" t="s">
        <v>205</v>
      </c>
      <c r="E10009" s="228">
        <v>30</v>
      </c>
      <c r="F10009" s="228">
        <v>55956</v>
      </c>
      <c r="G10009" s="228">
        <v>1558</v>
      </c>
      <c r="H10009" s="228">
        <v>2670</v>
      </c>
      <c r="I10009" s="228">
        <v>2649429.7999999998</v>
      </c>
      <c r="J10009" s="228">
        <v>648102.27</v>
      </c>
      <c r="K10009" s="228">
        <v>395463.6</v>
      </c>
      <c r="L10009" s="228">
        <v>4130420.54</v>
      </c>
    </row>
    <row r="10010" spans="1:12">
      <c r="A10010" s="228">
        <v>2015</v>
      </c>
      <c r="B10010" s="228" t="s">
        <v>193</v>
      </c>
      <c r="C10010" s="228" t="s">
        <v>65</v>
      </c>
      <c r="D10010" s="228" t="s">
        <v>205</v>
      </c>
      <c r="E10010" s="228">
        <v>35</v>
      </c>
      <c r="F10010" s="228">
        <v>52172</v>
      </c>
      <c r="G10010" s="228">
        <v>1671</v>
      </c>
      <c r="H10010" s="228">
        <v>2990</v>
      </c>
      <c r="I10010" s="228">
        <v>3160911.05</v>
      </c>
      <c r="J10010" s="228">
        <v>749558.2</v>
      </c>
      <c r="K10010" s="228">
        <v>584614.5</v>
      </c>
      <c r="L10010" s="228">
        <v>5047541.45</v>
      </c>
    </row>
    <row r="10011" spans="1:12">
      <c r="A10011" s="228">
        <v>2015</v>
      </c>
      <c r="B10011" s="228" t="s">
        <v>193</v>
      </c>
      <c r="C10011" s="228" t="s">
        <v>65</v>
      </c>
      <c r="D10011" s="228" t="s">
        <v>205</v>
      </c>
      <c r="E10011" s="228">
        <v>40</v>
      </c>
      <c r="F10011" s="228">
        <v>53970</v>
      </c>
      <c r="G10011" s="228">
        <v>2268</v>
      </c>
      <c r="H10011" s="228">
        <v>4087</v>
      </c>
      <c r="I10011" s="228">
        <v>4367628.8899999997</v>
      </c>
      <c r="J10011" s="228">
        <v>1027005.19</v>
      </c>
      <c r="K10011" s="228">
        <v>874396.5</v>
      </c>
      <c r="L10011" s="228">
        <v>6945762.4800000004</v>
      </c>
    </row>
    <row r="10012" spans="1:12">
      <c r="A10012" s="228">
        <v>2015</v>
      </c>
      <c r="B10012" s="228" t="s">
        <v>193</v>
      </c>
      <c r="C10012" s="228" t="s">
        <v>65</v>
      </c>
      <c r="D10012" s="228" t="s">
        <v>205</v>
      </c>
      <c r="E10012" s="228">
        <v>45</v>
      </c>
      <c r="F10012" s="228">
        <v>51755</v>
      </c>
      <c r="G10012" s="228">
        <v>2515</v>
      </c>
      <c r="H10012" s="228">
        <v>4435</v>
      </c>
      <c r="I10012" s="228">
        <v>5305758.07</v>
      </c>
      <c r="J10012" s="228">
        <v>1365382.52</v>
      </c>
      <c r="K10012" s="228">
        <v>1285630</v>
      </c>
      <c r="L10012" s="228">
        <v>8729767</v>
      </c>
    </row>
    <row r="10013" spans="1:12">
      <c r="A10013" s="228">
        <v>2015</v>
      </c>
      <c r="B10013" s="228" t="s">
        <v>193</v>
      </c>
      <c r="C10013" s="228" t="s">
        <v>65</v>
      </c>
      <c r="D10013" s="228" t="s">
        <v>205</v>
      </c>
      <c r="E10013" s="228">
        <v>50</v>
      </c>
      <c r="F10013" s="228">
        <v>51772</v>
      </c>
      <c r="G10013" s="228">
        <v>3296</v>
      </c>
      <c r="H10013" s="228">
        <v>6142</v>
      </c>
      <c r="I10013" s="228">
        <v>7098146.6699999999</v>
      </c>
      <c r="J10013" s="228">
        <v>1803858.64</v>
      </c>
      <c r="K10013" s="228">
        <v>1863791.75</v>
      </c>
      <c r="L10013" s="228">
        <v>11727580.74</v>
      </c>
    </row>
    <row r="10014" spans="1:12">
      <c r="A10014" s="228">
        <v>2015</v>
      </c>
      <c r="B10014" s="228" t="s">
        <v>193</v>
      </c>
      <c r="C10014" s="228" t="s">
        <v>65</v>
      </c>
      <c r="D10014" s="228" t="s">
        <v>205</v>
      </c>
      <c r="E10014" s="228">
        <v>55</v>
      </c>
      <c r="F10014" s="228">
        <v>48030</v>
      </c>
      <c r="G10014" s="228">
        <v>3820</v>
      </c>
      <c r="H10014" s="228">
        <v>7038</v>
      </c>
      <c r="I10014" s="228">
        <v>9252349.0999999996</v>
      </c>
      <c r="J10014" s="228">
        <v>2346737.04</v>
      </c>
      <c r="K10014" s="228">
        <v>2754634.9</v>
      </c>
      <c r="L10014" s="228">
        <v>15433408.619999999</v>
      </c>
    </row>
    <row r="10015" spans="1:12">
      <c r="A10015" s="228">
        <v>2015</v>
      </c>
      <c r="B10015" s="228" t="s">
        <v>193</v>
      </c>
      <c r="C10015" s="228" t="s">
        <v>65</v>
      </c>
      <c r="D10015" s="228" t="s">
        <v>205</v>
      </c>
      <c r="E10015" s="228">
        <v>60</v>
      </c>
      <c r="F10015" s="228">
        <v>42018</v>
      </c>
      <c r="G10015" s="228">
        <v>4770</v>
      </c>
      <c r="H10015" s="228">
        <v>9026</v>
      </c>
      <c r="I10015" s="228">
        <v>12431799.27</v>
      </c>
      <c r="J10015" s="228">
        <v>2962063.49</v>
      </c>
      <c r="K10015" s="228">
        <v>3849175.45</v>
      </c>
      <c r="L10015" s="228">
        <v>20440289.989999998</v>
      </c>
    </row>
    <row r="10016" spans="1:12">
      <c r="A10016" s="228">
        <v>2015</v>
      </c>
      <c r="B10016" s="228" t="s">
        <v>193</v>
      </c>
      <c r="C10016" s="228" t="s">
        <v>65</v>
      </c>
      <c r="D10016" s="228" t="s">
        <v>205</v>
      </c>
      <c r="E10016" s="228">
        <v>65</v>
      </c>
      <c r="F10016" s="228">
        <v>35279</v>
      </c>
      <c r="G10016" s="228">
        <v>5475</v>
      </c>
      <c r="H10016" s="228">
        <v>11122</v>
      </c>
      <c r="I10016" s="228">
        <v>14027215.359999999</v>
      </c>
      <c r="J10016" s="228">
        <v>3476446.89</v>
      </c>
      <c r="K10016" s="228">
        <v>3755625.5</v>
      </c>
      <c r="L10016" s="228">
        <v>22466240.390000001</v>
      </c>
    </row>
    <row r="10017" spans="1:12">
      <c r="A10017" s="228">
        <v>2015</v>
      </c>
      <c r="B10017" s="228" t="s">
        <v>193</v>
      </c>
      <c r="C10017" s="228" t="s">
        <v>65</v>
      </c>
      <c r="D10017" s="228" t="s">
        <v>205</v>
      </c>
      <c r="E10017" s="228">
        <v>70</v>
      </c>
      <c r="F10017" s="228">
        <v>23619</v>
      </c>
      <c r="G10017" s="228">
        <v>4727</v>
      </c>
      <c r="H10017" s="228">
        <v>11093</v>
      </c>
      <c r="I10017" s="228">
        <v>13904211.800000001</v>
      </c>
      <c r="J10017" s="228">
        <v>3273940.34</v>
      </c>
      <c r="K10017" s="228">
        <v>3967710.55</v>
      </c>
      <c r="L10017" s="228">
        <v>22056843.579999998</v>
      </c>
    </row>
    <row r="10018" spans="1:12">
      <c r="A10018" s="228">
        <v>2015</v>
      </c>
      <c r="B10018" s="228" t="s">
        <v>193</v>
      </c>
      <c r="C10018" s="228" t="s">
        <v>65</v>
      </c>
      <c r="D10018" s="228" t="s">
        <v>205</v>
      </c>
      <c r="E10018" s="228">
        <v>75</v>
      </c>
      <c r="F10018" s="228">
        <v>15858</v>
      </c>
      <c r="G10018" s="228">
        <v>3999</v>
      </c>
      <c r="H10018" s="228">
        <v>10192</v>
      </c>
      <c r="I10018" s="228">
        <v>11856985.550000001</v>
      </c>
      <c r="J10018" s="228">
        <v>2700134.19</v>
      </c>
      <c r="K10018" s="228">
        <v>3327223</v>
      </c>
      <c r="L10018" s="228">
        <v>18436418.239999998</v>
      </c>
    </row>
    <row r="10019" spans="1:12">
      <c r="A10019" s="228">
        <v>2015</v>
      </c>
      <c r="B10019" s="228" t="s">
        <v>193</v>
      </c>
      <c r="C10019" s="228" t="s">
        <v>65</v>
      </c>
      <c r="D10019" s="228" t="s">
        <v>205</v>
      </c>
      <c r="E10019" s="228">
        <v>80</v>
      </c>
      <c r="F10019" s="228">
        <v>9825</v>
      </c>
      <c r="G10019" s="228">
        <v>2880</v>
      </c>
      <c r="H10019" s="228">
        <v>9865</v>
      </c>
      <c r="I10019" s="228">
        <v>9517422.6500000004</v>
      </c>
      <c r="J10019" s="228">
        <v>1871740.06</v>
      </c>
      <c r="K10019" s="228">
        <v>2289235.25</v>
      </c>
      <c r="L10019" s="228">
        <v>14033673.6</v>
      </c>
    </row>
    <row r="10020" spans="1:12">
      <c r="A10020" s="228">
        <v>2015</v>
      </c>
      <c r="B10020" s="228" t="s">
        <v>193</v>
      </c>
      <c r="C10020" s="228" t="s">
        <v>65</v>
      </c>
      <c r="D10020" s="228" t="s">
        <v>205</v>
      </c>
      <c r="E10020" s="228">
        <v>85</v>
      </c>
      <c r="F10020" s="228">
        <v>5367</v>
      </c>
      <c r="G10020" s="228">
        <v>1512</v>
      </c>
      <c r="H10020" s="228">
        <v>6443</v>
      </c>
      <c r="I10020" s="228">
        <v>5336624.05</v>
      </c>
      <c r="J10020" s="228">
        <v>902704.45</v>
      </c>
      <c r="K10020" s="228">
        <v>1004197.9</v>
      </c>
      <c r="L10020" s="228">
        <v>7457903.2400000002</v>
      </c>
    </row>
    <row r="10021" spans="1:12">
      <c r="A10021" s="228">
        <v>2015</v>
      </c>
      <c r="B10021" s="228" t="s">
        <v>193</v>
      </c>
      <c r="C10021" s="228" t="s">
        <v>65</v>
      </c>
      <c r="D10021" s="228" t="s">
        <v>205</v>
      </c>
      <c r="E10021" s="228">
        <v>90</v>
      </c>
      <c r="F10021" s="228">
        <v>1270</v>
      </c>
      <c r="G10021" s="228">
        <v>351</v>
      </c>
      <c r="H10021" s="228">
        <v>2344</v>
      </c>
      <c r="I10021" s="228">
        <v>1462264.15</v>
      </c>
      <c r="J10021" s="228">
        <v>175714.84</v>
      </c>
      <c r="K10021" s="228">
        <v>78972</v>
      </c>
      <c r="L10021" s="228">
        <v>1748254.79</v>
      </c>
    </row>
    <row r="10022" spans="1:12">
      <c r="A10022" s="228">
        <v>2015</v>
      </c>
      <c r="B10022" s="228" t="s">
        <v>193</v>
      </c>
      <c r="C10022" s="228" t="s">
        <v>65</v>
      </c>
      <c r="D10022" s="228" t="s">
        <v>205</v>
      </c>
      <c r="E10022" s="228">
        <v>95</v>
      </c>
      <c r="F10022" s="228">
        <v>205</v>
      </c>
      <c r="G10022" s="228">
        <v>48</v>
      </c>
      <c r="H10022" s="228">
        <v>410</v>
      </c>
      <c r="I10022" s="228">
        <v>218156</v>
      </c>
      <c r="J10022" s="228">
        <v>26604.48</v>
      </c>
      <c r="K10022" s="228">
        <v>31507</v>
      </c>
      <c r="L10022" s="228">
        <v>289245.40000000002</v>
      </c>
    </row>
    <row r="10023" spans="1:12">
      <c r="A10023" s="228">
        <v>2015</v>
      </c>
      <c r="B10023" s="228" t="s">
        <v>193</v>
      </c>
      <c r="C10023" s="228" t="s">
        <v>65</v>
      </c>
      <c r="D10023" s="228" t="s">
        <v>206</v>
      </c>
      <c r="E10023" s="228">
        <v>0</v>
      </c>
      <c r="F10023" s="228">
        <v>42486</v>
      </c>
      <c r="G10023" s="228">
        <v>1084</v>
      </c>
      <c r="H10023" s="228">
        <v>2656</v>
      </c>
      <c r="I10023" s="228">
        <v>2049900.2</v>
      </c>
      <c r="J10023" s="228">
        <v>297257.59999999998</v>
      </c>
      <c r="K10023" s="228">
        <v>49085</v>
      </c>
      <c r="L10023" s="228">
        <v>2561505.2599999998</v>
      </c>
    </row>
    <row r="10024" spans="1:12">
      <c r="A10024" s="228">
        <v>2015</v>
      </c>
      <c r="B10024" s="228" t="s">
        <v>193</v>
      </c>
      <c r="C10024" s="228" t="s">
        <v>65</v>
      </c>
      <c r="D10024" s="228" t="s">
        <v>206</v>
      </c>
      <c r="E10024" s="228">
        <v>5</v>
      </c>
      <c r="F10024" s="228">
        <v>46086</v>
      </c>
      <c r="G10024" s="228">
        <v>588</v>
      </c>
      <c r="H10024" s="228">
        <v>715</v>
      </c>
      <c r="I10024" s="228">
        <v>791502.5</v>
      </c>
      <c r="J10024" s="228">
        <v>218626.42</v>
      </c>
      <c r="K10024" s="228">
        <v>12351</v>
      </c>
      <c r="L10024" s="228">
        <v>1132872.54</v>
      </c>
    </row>
    <row r="10025" spans="1:12">
      <c r="A10025" s="228">
        <v>2015</v>
      </c>
      <c r="B10025" s="228" t="s">
        <v>193</v>
      </c>
      <c r="C10025" s="228" t="s">
        <v>65</v>
      </c>
      <c r="D10025" s="228" t="s">
        <v>206</v>
      </c>
      <c r="E10025" s="228">
        <v>10</v>
      </c>
      <c r="F10025" s="228">
        <v>41910</v>
      </c>
      <c r="G10025" s="228">
        <v>449</v>
      </c>
      <c r="H10025" s="228">
        <v>519</v>
      </c>
      <c r="I10025" s="228">
        <v>587679.85</v>
      </c>
      <c r="J10025" s="228">
        <v>142377.92000000001</v>
      </c>
      <c r="K10025" s="228">
        <v>66314</v>
      </c>
      <c r="L10025" s="228">
        <v>871135.62</v>
      </c>
    </row>
    <row r="10026" spans="1:12">
      <c r="A10026" s="228">
        <v>2015</v>
      </c>
      <c r="B10026" s="228" t="s">
        <v>193</v>
      </c>
      <c r="C10026" s="228" t="s">
        <v>65</v>
      </c>
      <c r="D10026" s="228" t="s">
        <v>206</v>
      </c>
      <c r="E10026" s="228">
        <v>15</v>
      </c>
      <c r="F10026" s="228">
        <v>42310</v>
      </c>
      <c r="G10026" s="228">
        <v>1545</v>
      </c>
      <c r="H10026" s="228">
        <v>3049</v>
      </c>
      <c r="I10026" s="228">
        <v>2838549.89</v>
      </c>
      <c r="J10026" s="228">
        <v>443739.75</v>
      </c>
      <c r="K10026" s="228">
        <v>276874</v>
      </c>
      <c r="L10026" s="228">
        <v>3829138.73</v>
      </c>
    </row>
    <row r="10027" spans="1:12">
      <c r="A10027" s="228">
        <v>2015</v>
      </c>
      <c r="B10027" s="228" t="s">
        <v>193</v>
      </c>
      <c r="C10027" s="228" t="s">
        <v>65</v>
      </c>
      <c r="D10027" s="228" t="s">
        <v>206</v>
      </c>
      <c r="E10027" s="228">
        <v>20</v>
      </c>
      <c r="F10027" s="228">
        <v>38240</v>
      </c>
      <c r="G10027" s="228">
        <v>1890</v>
      </c>
      <c r="H10027" s="228">
        <v>4109</v>
      </c>
      <c r="I10027" s="228">
        <v>3879652.65</v>
      </c>
      <c r="J10027" s="228">
        <v>723116.24</v>
      </c>
      <c r="K10027" s="228">
        <v>560380</v>
      </c>
      <c r="L10027" s="228">
        <v>5630691.75</v>
      </c>
    </row>
    <row r="10028" spans="1:12">
      <c r="A10028" s="228">
        <v>2015</v>
      </c>
      <c r="B10028" s="228" t="s">
        <v>193</v>
      </c>
      <c r="C10028" s="228" t="s">
        <v>65</v>
      </c>
      <c r="D10028" s="228" t="s">
        <v>206</v>
      </c>
      <c r="E10028" s="228">
        <v>25</v>
      </c>
      <c r="F10028" s="228">
        <v>45921</v>
      </c>
      <c r="G10028" s="228">
        <v>2727</v>
      </c>
      <c r="H10028" s="228">
        <v>6991</v>
      </c>
      <c r="I10028" s="228">
        <v>7527359.4500000002</v>
      </c>
      <c r="J10028" s="228">
        <v>1782228.92</v>
      </c>
      <c r="K10028" s="228">
        <v>591261</v>
      </c>
      <c r="L10028" s="228">
        <v>10841646.16</v>
      </c>
    </row>
    <row r="10029" spans="1:12">
      <c r="A10029" s="228">
        <v>2015</v>
      </c>
      <c r="B10029" s="228" t="s">
        <v>193</v>
      </c>
      <c r="C10029" s="228" t="s">
        <v>65</v>
      </c>
      <c r="D10029" s="228" t="s">
        <v>206</v>
      </c>
      <c r="E10029" s="228">
        <v>30</v>
      </c>
      <c r="F10029" s="228">
        <v>58213</v>
      </c>
      <c r="G10029" s="228">
        <v>4395</v>
      </c>
      <c r="H10029" s="228">
        <v>11599</v>
      </c>
      <c r="I10029" s="228">
        <v>13232241.6</v>
      </c>
      <c r="J10029" s="228">
        <v>3186094.15</v>
      </c>
      <c r="K10029" s="228">
        <v>918435.5</v>
      </c>
      <c r="L10029" s="228">
        <v>18603539.530000001</v>
      </c>
    </row>
    <row r="10030" spans="1:12">
      <c r="A10030" s="228">
        <v>2015</v>
      </c>
      <c r="B10030" s="228" t="s">
        <v>193</v>
      </c>
      <c r="C10030" s="228" t="s">
        <v>65</v>
      </c>
      <c r="D10030" s="228" t="s">
        <v>206</v>
      </c>
      <c r="E10030" s="228">
        <v>35</v>
      </c>
      <c r="F10030" s="228">
        <v>53050</v>
      </c>
      <c r="G10030" s="228">
        <v>4056</v>
      </c>
      <c r="H10030" s="228">
        <v>9674</v>
      </c>
      <c r="I10030" s="228">
        <v>11155215.710000001</v>
      </c>
      <c r="J10030" s="228">
        <v>2543933.15</v>
      </c>
      <c r="K10030" s="228">
        <v>978935.5</v>
      </c>
      <c r="L10030" s="228">
        <v>16040729.109999999</v>
      </c>
    </row>
    <row r="10031" spans="1:12">
      <c r="A10031" s="228">
        <v>2015</v>
      </c>
      <c r="B10031" s="228" t="s">
        <v>193</v>
      </c>
      <c r="C10031" s="228" t="s">
        <v>65</v>
      </c>
      <c r="D10031" s="228" t="s">
        <v>206</v>
      </c>
      <c r="E10031" s="228">
        <v>40</v>
      </c>
      <c r="F10031" s="228">
        <v>54816</v>
      </c>
      <c r="G10031" s="228">
        <v>3901</v>
      </c>
      <c r="H10031" s="228">
        <v>7840</v>
      </c>
      <c r="I10031" s="228">
        <v>8947062.5</v>
      </c>
      <c r="J10031" s="228">
        <v>2027267.64</v>
      </c>
      <c r="K10031" s="228">
        <v>1525984</v>
      </c>
      <c r="L10031" s="228">
        <v>13926501.029999999</v>
      </c>
    </row>
    <row r="10032" spans="1:12">
      <c r="A10032" s="228">
        <v>2015</v>
      </c>
      <c r="B10032" s="228" t="s">
        <v>193</v>
      </c>
      <c r="C10032" s="228" t="s">
        <v>65</v>
      </c>
      <c r="D10032" s="228" t="s">
        <v>206</v>
      </c>
      <c r="E10032" s="228">
        <v>45</v>
      </c>
      <c r="F10032" s="228">
        <v>52659</v>
      </c>
      <c r="G10032" s="228">
        <v>3921</v>
      </c>
      <c r="H10032" s="228">
        <v>7357</v>
      </c>
      <c r="I10032" s="228">
        <v>8620695.9499999993</v>
      </c>
      <c r="J10032" s="228">
        <v>2011221.6</v>
      </c>
      <c r="K10032" s="228">
        <v>1657210</v>
      </c>
      <c r="L10032" s="228">
        <v>13570543.890000001</v>
      </c>
    </row>
    <row r="10033" spans="1:12">
      <c r="A10033" s="228">
        <v>2015</v>
      </c>
      <c r="B10033" s="228" t="s">
        <v>193</v>
      </c>
      <c r="C10033" s="228" t="s">
        <v>65</v>
      </c>
      <c r="D10033" s="228" t="s">
        <v>206</v>
      </c>
      <c r="E10033" s="228">
        <v>50</v>
      </c>
      <c r="F10033" s="228">
        <v>52626</v>
      </c>
      <c r="G10033" s="228">
        <v>4612</v>
      </c>
      <c r="H10033" s="228">
        <v>8828</v>
      </c>
      <c r="I10033" s="228">
        <v>9667595.5999999996</v>
      </c>
      <c r="J10033" s="228">
        <v>2314840.39</v>
      </c>
      <c r="K10033" s="228">
        <v>1900185.25</v>
      </c>
      <c r="L10033" s="228">
        <v>15283836.42</v>
      </c>
    </row>
    <row r="10034" spans="1:12">
      <c r="A10034" s="228">
        <v>2015</v>
      </c>
      <c r="B10034" s="228" t="s">
        <v>193</v>
      </c>
      <c r="C10034" s="228" t="s">
        <v>65</v>
      </c>
      <c r="D10034" s="228" t="s">
        <v>206</v>
      </c>
      <c r="E10034" s="228">
        <v>55</v>
      </c>
      <c r="F10034" s="228">
        <v>49524</v>
      </c>
      <c r="G10034" s="228">
        <v>4546</v>
      </c>
      <c r="H10034" s="228">
        <v>9020</v>
      </c>
      <c r="I10034" s="228">
        <v>10041305.300000001</v>
      </c>
      <c r="J10034" s="228">
        <v>2396852.96</v>
      </c>
      <c r="K10034" s="228">
        <v>2344361</v>
      </c>
      <c r="L10034" s="228">
        <v>16119041.390000001</v>
      </c>
    </row>
    <row r="10035" spans="1:12">
      <c r="A10035" s="228">
        <v>2015</v>
      </c>
      <c r="B10035" s="228" t="s">
        <v>193</v>
      </c>
      <c r="C10035" s="228" t="s">
        <v>65</v>
      </c>
      <c r="D10035" s="228" t="s">
        <v>206</v>
      </c>
      <c r="E10035" s="228">
        <v>60</v>
      </c>
      <c r="F10035" s="228">
        <v>43713</v>
      </c>
      <c r="G10035" s="228">
        <v>5189</v>
      </c>
      <c r="H10035" s="228">
        <v>10902</v>
      </c>
      <c r="I10035" s="228">
        <v>12162560.66</v>
      </c>
      <c r="J10035" s="228">
        <v>2922069.62</v>
      </c>
      <c r="K10035" s="228">
        <v>3194747</v>
      </c>
      <c r="L10035" s="228">
        <v>19471873.960000001</v>
      </c>
    </row>
    <row r="10036" spans="1:12">
      <c r="A10036" s="228">
        <v>2015</v>
      </c>
      <c r="B10036" s="228" t="s">
        <v>193</v>
      </c>
      <c r="C10036" s="228" t="s">
        <v>65</v>
      </c>
      <c r="D10036" s="228" t="s">
        <v>206</v>
      </c>
      <c r="E10036" s="228">
        <v>65</v>
      </c>
      <c r="F10036" s="228">
        <v>36221</v>
      </c>
      <c r="G10036" s="228">
        <v>5368</v>
      </c>
      <c r="H10036" s="228">
        <v>11265</v>
      </c>
      <c r="I10036" s="228">
        <v>13203399.720000001</v>
      </c>
      <c r="J10036" s="228">
        <v>3366877.59</v>
      </c>
      <c r="K10036" s="228">
        <v>3707814.7</v>
      </c>
      <c r="L10036" s="228">
        <v>21344048.68</v>
      </c>
    </row>
    <row r="10037" spans="1:12">
      <c r="A10037" s="228">
        <v>2015</v>
      </c>
      <c r="B10037" s="228" t="s">
        <v>193</v>
      </c>
      <c r="C10037" s="228" t="s">
        <v>65</v>
      </c>
      <c r="D10037" s="228" t="s">
        <v>206</v>
      </c>
      <c r="E10037" s="228">
        <v>70</v>
      </c>
      <c r="F10037" s="228">
        <v>24311</v>
      </c>
      <c r="G10037" s="228">
        <v>4382</v>
      </c>
      <c r="H10037" s="228">
        <v>10588</v>
      </c>
      <c r="I10037" s="228">
        <v>11396892.66</v>
      </c>
      <c r="J10037" s="228">
        <v>2903264.55</v>
      </c>
      <c r="K10037" s="228">
        <v>3264738</v>
      </c>
      <c r="L10037" s="228">
        <v>18233260.489999998</v>
      </c>
    </row>
    <row r="10038" spans="1:12">
      <c r="A10038" s="228">
        <v>2015</v>
      </c>
      <c r="B10038" s="228" t="s">
        <v>193</v>
      </c>
      <c r="C10038" s="228" t="s">
        <v>65</v>
      </c>
      <c r="D10038" s="228" t="s">
        <v>206</v>
      </c>
      <c r="E10038" s="228">
        <v>75</v>
      </c>
      <c r="F10038" s="228">
        <v>17202</v>
      </c>
      <c r="G10038" s="228">
        <v>3718</v>
      </c>
      <c r="H10038" s="228">
        <v>10488</v>
      </c>
      <c r="I10038" s="228">
        <v>10940944.73</v>
      </c>
      <c r="J10038" s="228">
        <v>2471485.21</v>
      </c>
      <c r="K10038" s="228">
        <v>2711883.1</v>
      </c>
      <c r="L10038" s="228">
        <v>16626079.17</v>
      </c>
    </row>
    <row r="10039" spans="1:12">
      <c r="A10039" s="228">
        <v>2015</v>
      </c>
      <c r="B10039" s="228" t="s">
        <v>193</v>
      </c>
      <c r="C10039" s="228" t="s">
        <v>65</v>
      </c>
      <c r="D10039" s="228" t="s">
        <v>206</v>
      </c>
      <c r="E10039" s="228">
        <v>80</v>
      </c>
      <c r="F10039" s="228">
        <v>11858</v>
      </c>
      <c r="G10039" s="228">
        <v>2638</v>
      </c>
      <c r="H10039" s="228">
        <v>10551</v>
      </c>
      <c r="I10039" s="228">
        <v>9164239.2400000002</v>
      </c>
      <c r="J10039" s="228">
        <v>1730424.86</v>
      </c>
      <c r="K10039" s="228">
        <v>2016323.25</v>
      </c>
      <c r="L10039" s="228">
        <v>13308230.51</v>
      </c>
    </row>
    <row r="10040" spans="1:12">
      <c r="A10040" s="228">
        <v>2015</v>
      </c>
      <c r="B10040" s="228" t="s">
        <v>193</v>
      </c>
      <c r="C10040" s="228" t="s">
        <v>65</v>
      </c>
      <c r="D10040" s="228" t="s">
        <v>206</v>
      </c>
      <c r="E10040" s="228">
        <v>85</v>
      </c>
      <c r="F10040" s="228">
        <v>7338</v>
      </c>
      <c r="G10040" s="228">
        <v>1688</v>
      </c>
      <c r="H10040" s="228">
        <v>10056</v>
      </c>
      <c r="I10040" s="228">
        <v>6607395.1799999997</v>
      </c>
      <c r="J10040" s="228">
        <v>973897.03</v>
      </c>
      <c r="K10040" s="228">
        <v>1025674</v>
      </c>
      <c r="L10040" s="228">
        <v>8869913.2300000004</v>
      </c>
    </row>
    <row r="10041" spans="1:12">
      <c r="A10041" s="228">
        <v>2015</v>
      </c>
      <c r="B10041" s="228" t="s">
        <v>193</v>
      </c>
      <c r="C10041" s="228" t="s">
        <v>65</v>
      </c>
      <c r="D10041" s="228" t="s">
        <v>206</v>
      </c>
      <c r="E10041" s="228">
        <v>90</v>
      </c>
      <c r="F10041" s="228">
        <v>3022</v>
      </c>
      <c r="G10041" s="228">
        <v>702</v>
      </c>
      <c r="H10041" s="228">
        <v>4548</v>
      </c>
      <c r="I10041" s="228">
        <v>2780444.32</v>
      </c>
      <c r="J10041" s="228">
        <v>316516.33</v>
      </c>
      <c r="K10041" s="228">
        <v>232749.25</v>
      </c>
      <c r="L10041" s="228">
        <v>3428139.79</v>
      </c>
    </row>
    <row r="10042" spans="1:12">
      <c r="A10042" s="228">
        <v>2015</v>
      </c>
      <c r="B10042" s="228" t="s">
        <v>193</v>
      </c>
      <c r="C10042" s="228" t="s">
        <v>65</v>
      </c>
      <c r="D10042" s="228" t="s">
        <v>206</v>
      </c>
      <c r="E10042" s="228">
        <v>95</v>
      </c>
      <c r="F10042" s="228">
        <v>774</v>
      </c>
      <c r="G10042" s="228">
        <v>123</v>
      </c>
      <c r="H10042" s="228">
        <v>1014</v>
      </c>
      <c r="I10042" s="228">
        <v>516428.75</v>
      </c>
      <c r="J10042" s="228">
        <v>59283.51</v>
      </c>
      <c r="K10042" s="228">
        <v>47326</v>
      </c>
      <c r="L10042" s="228">
        <v>645979.22</v>
      </c>
    </row>
    <row r="10043" spans="1:12">
      <c r="A10043" s="228">
        <v>2015</v>
      </c>
      <c r="B10043" s="228" t="s">
        <v>193</v>
      </c>
      <c r="C10043" s="228" t="s">
        <v>66</v>
      </c>
      <c r="D10043" s="228" t="s">
        <v>205</v>
      </c>
      <c r="E10043" s="228">
        <v>0</v>
      </c>
      <c r="F10043" s="228">
        <v>5236</v>
      </c>
      <c r="G10043" s="228">
        <v>194</v>
      </c>
      <c r="H10043" s="228">
        <v>720</v>
      </c>
      <c r="I10043" s="228">
        <v>401076.52</v>
      </c>
      <c r="J10043" s="228">
        <v>78848.91</v>
      </c>
      <c r="K10043" s="228">
        <v>1580</v>
      </c>
      <c r="L10043" s="228">
        <v>498505.97</v>
      </c>
    </row>
    <row r="10044" spans="1:12">
      <c r="A10044" s="228">
        <v>2015</v>
      </c>
      <c r="B10044" s="228" t="s">
        <v>193</v>
      </c>
      <c r="C10044" s="228" t="s">
        <v>66</v>
      </c>
      <c r="D10044" s="228" t="s">
        <v>205</v>
      </c>
      <c r="E10044" s="228">
        <v>5</v>
      </c>
      <c r="F10044" s="228">
        <v>6359</v>
      </c>
      <c r="G10044" s="228">
        <v>106</v>
      </c>
      <c r="H10044" s="228">
        <v>159</v>
      </c>
      <c r="I10044" s="228">
        <v>117630.71</v>
      </c>
      <c r="J10044" s="228">
        <v>34478.43</v>
      </c>
      <c r="K10044" s="228">
        <v>611</v>
      </c>
      <c r="L10044" s="228">
        <v>167161.14000000001</v>
      </c>
    </row>
    <row r="10045" spans="1:12">
      <c r="A10045" s="228">
        <v>2015</v>
      </c>
      <c r="B10045" s="228" t="s">
        <v>193</v>
      </c>
      <c r="C10045" s="228" t="s">
        <v>66</v>
      </c>
      <c r="D10045" s="228" t="s">
        <v>205</v>
      </c>
      <c r="E10045" s="228">
        <v>10</v>
      </c>
      <c r="F10045" s="228">
        <v>6394</v>
      </c>
      <c r="G10045" s="228">
        <v>98</v>
      </c>
      <c r="H10045" s="228">
        <v>136</v>
      </c>
      <c r="I10045" s="228">
        <v>106651.17</v>
      </c>
      <c r="J10045" s="228">
        <v>34429.54</v>
      </c>
      <c r="K10045" s="228">
        <v>24622</v>
      </c>
      <c r="L10045" s="228">
        <v>176522.82</v>
      </c>
    </row>
    <row r="10046" spans="1:12">
      <c r="A10046" s="228">
        <v>2015</v>
      </c>
      <c r="B10046" s="228" t="s">
        <v>193</v>
      </c>
      <c r="C10046" s="228" t="s">
        <v>66</v>
      </c>
      <c r="D10046" s="228" t="s">
        <v>205</v>
      </c>
      <c r="E10046" s="228">
        <v>15</v>
      </c>
      <c r="F10046" s="228">
        <v>6891</v>
      </c>
      <c r="G10046" s="228">
        <v>151</v>
      </c>
      <c r="H10046" s="228">
        <v>270</v>
      </c>
      <c r="I10046" s="228">
        <v>256992.37</v>
      </c>
      <c r="J10046" s="228">
        <v>65208.45</v>
      </c>
      <c r="K10046" s="228">
        <v>63503</v>
      </c>
      <c r="L10046" s="228">
        <v>418358.22</v>
      </c>
    </row>
    <row r="10047" spans="1:12">
      <c r="A10047" s="228">
        <v>2015</v>
      </c>
      <c r="B10047" s="228" t="s">
        <v>193</v>
      </c>
      <c r="C10047" s="228" t="s">
        <v>66</v>
      </c>
      <c r="D10047" s="228" t="s">
        <v>205</v>
      </c>
      <c r="E10047" s="228">
        <v>20</v>
      </c>
      <c r="F10047" s="228">
        <v>6041</v>
      </c>
      <c r="G10047" s="228">
        <v>203</v>
      </c>
      <c r="H10047" s="228">
        <v>367</v>
      </c>
      <c r="I10047" s="228">
        <v>367662.58</v>
      </c>
      <c r="J10047" s="228">
        <v>97394.25</v>
      </c>
      <c r="K10047" s="228">
        <v>56214</v>
      </c>
      <c r="L10047" s="228">
        <v>555132.82999999996</v>
      </c>
    </row>
    <row r="10048" spans="1:12">
      <c r="A10048" s="228">
        <v>2015</v>
      </c>
      <c r="B10048" s="228" t="s">
        <v>193</v>
      </c>
      <c r="C10048" s="228" t="s">
        <v>66</v>
      </c>
      <c r="D10048" s="228" t="s">
        <v>205</v>
      </c>
      <c r="E10048" s="228">
        <v>25</v>
      </c>
      <c r="F10048" s="228">
        <v>4054</v>
      </c>
      <c r="G10048" s="228">
        <v>128</v>
      </c>
      <c r="H10048" s="228">
        <v>170</v>
      </c>
      <c r="I10048" s="228">
        <v>186468.35</v>
      </c>
      <c r="J10048" s="228">
        <v>70357.100000000006</v>
      </c>
      <c r="K10048" s="228">
        <v>21175</v>
      </c>
      <c r="L10048" s="228">
        <v>329775.78999999998</v>
      </c>
    </row>
    <row r="10049" spans="1:12">
      <c r="A10049" s="228">
        <v>2015</v>
      </c>
      <c r="B10049" s="228" t="s">
        <v>193</v>
      </c>
      <c r="C10049" s="228" t="s">
        <v>66</v>
      </c>
      <c r="D10049" s="228" t="s">
        <v>205</v>
      </c>
      <c r="E10049" s="228">
        <v>30</v>
      </c>
      <c r="F10049" s="228">
        <v>5523</v>
      </c>
      <c r="G10049" s="228">
        <v>173</v>
      </c>
      <c r="H10049" s="228">
        <v>441</v>
      </c>
      <c r="I10049" s="228">
        <v>421277.04</v>
      </c>
      <c r="J10049" s="228">
        <v>96980.02</v>
      </c>
      <c r="K10049" s="228">
        <v>100295</v>
      </c>
      <c r="L10049" s="228">
        <v>687256.6</v>
      </c>
    </row>
    <row r="10050" spans="1:12">
      <c r="A10050" s="228">
        <v>2015</v>
      </c>
      <c r="B10050" s="228" t="s">
        <v>193</v>
      </c>
      <c r="C10050" s="228" t="s">
        <v>66</v>
      </c>
      <c r="D10050" s="228" t="s">
        <v>205</v>
      </c>
      <c r="E10050" s="228">
        <v>35</v>
      </c>
      <c r="F10050" s="228">
        <v>5628</v>
      </c>
      <c r="G10050" s="228">
        <v>327</v>
      </c>
      <c r="H10050" s="228">
        <v>513</v>
      </c>
      <c r="I10050" s="228">
        <v>379952.5</v>
      </c>
      <c r="J10050" s="228">
        <v>112557.89</v>
      </c>
      <c r="K10050" s="228">
        <v>36011</v>
      </c>
      <c r="L10050" s="228">
        <v>627753.98</v>
      </c>
    </row>
    <row r="10051" spans="1:12">
      <c r="A10051" s="228">
        <v>2015</v>
      </c>
      <c r="B10051" s="228" t="s">
        <v>193</v>
      </c>
      <c r="C10051" s="228" t="s">
        <v>66</v>
      </c>
      <c r="D10051" s="228" t="s">
        <v>205</v>
      </c>
      <c r="E10051" s="228">
        <v>40</v>
      </c>
      <c r="F10051" s="228">
        <v>6715</v>
      </c>
      <c r="G10051" s="228">
        <v>304</v>
      </c>
      <c r="H10051" s="228">
        <v>569</v>
      </c>
      <c r="I10051" s="228">
        <v>518251.95</v>
      </c>
      <c r="J10051" s="228">
        <v>161907.47</v>
      </c>
      <c r="K10051" s="228">
        <v>109977.75</v>
      </c>
      <c r="L10051" s="228">
        <v>896423.24</v>
      </c>
    </row>
    <row r="10052" spans="1:12">
      <c r="A10052" s="228">
        <v>2015</v>
      </c>
      <c r="B10052" s="228" t="s">
        <v>193</v>
      </c>
      <c r="C10052" s="228" t="s">
        <v>66</v>
      </c>
      <c r="D10052" s="228" t="s">
        <v>205</v>
      </c>
      <c r="E10052" s="228">
        <v>45</v>
      </c>
      <c r="F10052" s="228">
        <v>7170</v>
      </c>
      <c r="G10052" s="228">
        <v>398</v>
      </c>
      <c r="H10052" s="228">
        <v>857</v>
      </c>
      <c r="I10052" s="228">
        <v>869613.4</v>
      </c>
      <c r="J10052" s="228">
        <v>267167.78000000003</v>
      </c>
      <c r="K10052" s="228">
        <v>221686.5</v>
      </c>
      <c r="L10052" s="228">
        <v>1489290.27</v>
      </c>
    </row>
    <row r="10053" spans="1:12">
      <c r="A10053" s="228">
        <v>2015</v>
      </c>
      <c r="B10053" s="228" t="s">
        <v>193</v>
      </c>
      <c r="C10053" s="228" t="s">
        <v>66</v>
      </c>
      <c r="D10053" s="228" t="s">
        <v>205</v>
      </c>
      <c r="E10053" s="228">
        <v>50</v>
      </c>
      <c r="F10053" s="228">
        <v>8652</v>
      </c>
      <c r="G10053" s="228">
        <v>698</v>
      </c>
      <c r="H10053" s="228">
        <v>1240</v>
      </c>
      <c r="I10053" s="228">
        <v>1280732.55</v>
      </c>
      <c r="J10053" s="228">
        <v>356845.63</v>
      </c>
      <c r="K10053" s="228">
        <v>421090.5</v>
      </c>
      <c r="L10053" s="228">
        <v>2279762.94</v>
      </c>
    </row>
    <row r="10054" spans="1:12">
      <c r="A10054" s="228">
        <v>2015</v>
      </c>
      <c r="B10054" s="228" t="s">
        <v>193</v>
      </c>
      <c r="C10054" s="228" t="s">
        <v>66</v>
      </c>
      <c r="D10054" s="228" t="s">
        <v>205</v>
      </c>
      <c r="E10054" s="228">
        <v>55</v>
      </c>
      <c r="F10054" s="228">
        <v>9664</v>
      </c>
      <c r="G10054" s="228">
        <v>1064</v>
      </c>
      <c r="H10054" s="228">
        <v>1935</v>
      </c>
      <c r="I10054" s="228">
        <v>1810431.03</v>
      </c>
      <c r="J10054" s="228">
        <v>545976.35</v>
      </c>
      <c r="K10054" s="228">
        <v>654956.25</v>
      </c>
      <c r="L10054" s="228">
        <v>3325706.91</v>
      </c>
    </row>
    <row r="10055" spans="1:12">
      <c r="A10055" s="228">
        <v>2015</v>
      </c>
      <c r="B10055" s="228" t="s">
        <v>193</v>
      </c>
      <c r="C10055" s="228" t="s">
        <v>66</v>
      </c>
      <c r="D10055" s="228" t="s">
        <v>205</v>
      </c>
      <c r="E10055" s="228">
        <v>60</v>
      </c>
      <c r="F10055" s="228">
        <v>9412</v>
      </c>
      <c r="G10055" s="228">
        <v>1264</v>
      </c>
      <c r="H10055" s="228">
        <v>2665</v>
      </c>
      <c r="I10055" s="228">
        <v>2697809.57</v>
      </c>
      <c r="J10055" s="228">
        <v>801387.12</v>
      </c>
      <c r="K10055" s="228">
        <v>935930.35</v>
      </c>
      <c r="L10055" s="228">
        <v>4718451.5599999996</v>
      </c>
    </row>
    <row r="10056" spans="1:12">
      <c r="A10056" s="228">
        <v>2015</v>
      </c>
      <c r="B10056" s="228" t="s">
        <v>193</v>
      </c>
      <c r="C10056" s="228" t="s">
        <v>66</v>
      </c>
      <c r="D10056" s="228" t="s">
        <v>205</v>
      </c>
      <c r="E10056" s="228">
        <v>65</v>
      </c>
      <c r="F10056" s="228">
        <v>8558</v>
      </c>
      <c r="G10056" s="228">
        <v>1558</v>
      </c>
      <c r="H10056" s="228">
        <v>3517</v>
      </c>
      <c r="I10056" s="228">
        <v>3463712.57</v>
      </c>
      <c r="J10056" s="228">
        <v>923040.15</v>
      </c>
      <c r="K10056" s="228">
        <v>1194470.75</v>
      </c>
      <c r="L10056" s="228">
        <v>5912186.8300000001</v>
      </c>
    </row>
    <row r="10057" spans="1:12">
      <c r="A10057" s="228">
        <v>2015</v>
      </c>
      <c r="B10057" s="228" t="s">
        <v>193</v>
      </c>
      <c r="C10057" s="228" t="s">
        <v>66</v>
      </c>
      <c r="D10057" s="228" t="s">
        <v>205</v>
      </c>
      <c r="E10057" s="228">
        <v>70</v>
      </c>
      <c r="F10057" s="228">
        <v>6202</v>
      </c>
      <c r="G10057" s="228">
        <v>1436</v>
      </c>
      <c r="H10057" s="228">
        <v>3557</v>
      </c>
      <c r="I10057" s="228">
        <v>3390332.87</v>
      </c>
      <c r="J10057" s="228">
        <v>905666.4</v>
      </c>
      <c r="K10057" s="228">
        <v>1225694.8999999999</v>
      </c>
      <c r="L10057" s="228">
        <v>5796199.04</v>
      </c>
    </row>
    <row r="10058" spans="1:12">
      <c r="A10058" s="228">
        <v>2015</v>
      </c>
      <c r="B10058" s="228" t="s">
        <v>193</v>
      </c>
      <c r="C10058" s="228" t="s">
        <v>66</v>
      </c>
      <c r="D10058" s="228" t="s">
        <v>205</v>
      </c>
      <c r="E10058" s="228">
        <v>75</v>
      </c>
      <c r="F10058" s="228">
        <v>4157</v>
      </c>
      <c r="G10058" s="228">
        <v>1292</v>
      </c>
      <c r="H10058" s="228">
        <v>3983</v>
      </c>
      <c r="I10058" s="228">
        <v>3074693.14</v>
      </c>
      <c r="J10058" s="228">
        <v>698822.41</v>
      </c>
      <c r="K10058" s="228">
        <v>773543.8</v>
      </c>
      <c r="L10058" s="228">
        <v>4745494.9800000004</v>
      </c>
    </row>
    <row r="10059" spans="1:12">
      <c r="A10059" s="228">
        <v>2015</v>
      </c>
      <c r="B10059" s="228" t="s">
        <v>193</v>
      </c>
      <c r="C10059" s="228" t="s">
        <v>66</v>
      </c>
      <c r="D10059" s="228" t="s">
        <v>205</v>
      </c>
      <c r="E10059" s="228">
        <v>80</v>
      </c>
      <c r="F10059" s="228">
        <v>2723</v>
      </c>
      <c r="G10059" s="228">
        <v>980</v>
      </c>
      <c r="H10059" s="228">
        <v>2900</v>
      </c>
      <c r="I10059" s="228">
        <v>2123552.67</v>
      </c>
      <c r="J10059" s="228">
        <v>501925.36</v>
      </c>
      <c r="K10059" s="228">
        <v>573612</v>
      </c>
      <c r="L10059" s="228">
        <v>3326150.93</v>
      </c>
    </row>
    <row r="10060" spans="1:12">
      <c r="A10060" s="228">
        <v>2015</v>
      </c>
      <c r="B10060" s="228" t="s">
        <v>193</v>
      </c>
      <c r="C10060" s="228" t="s">
        <v>66</v>
      </c>
      <c r="D10060" s="228" t="s">
        <v>205</v>
      </c>
      <c r="E10060" s="228">
        <v>85</v>
      </c>
      <c r="F10060" s="228">
        <v>1430</v>
      </c>
      <c r="G10060" s="228">
        <v>598</v>
      </c>
      <c r="H10060" s="228">
        <v>2312</v>
      </c>
      <c r="I10060" s="228">
        <v>1488229.11</v>
      </c>
      <c r="J10060" s="228">
        <v>261409.81</v>
      </c>
      <c r="K10060" s="228">
        <v>236792.8</v>
      </c>
      <c r="L10060" s="228">
        <v>2053702.65</v>
      </c>
    </row>
    <row r="10061" spans="1:12">
      <c r="A10061" s="228">
        <v>2015</v>
      </c>
      <c r="B10061" s="228" t="s">
        <v>193</v>
      </c>
      <c r="C10061" s="228" t="s">
        <v>66</v>
      </c>
      <c r="D10061" s="228" t="s">
        <v>205</v>
      </c>
      <c r="E10061" s="228">
        <v>90</v>
      </c>
      <c r="F10061" s="228">
        <v>296</v>
      </c>
      <c r="G10061" s="228">
        <v>73</v>
      </c>
      <c r="H10061" s="228">
        <v>256</v>
      </c>
      <c r="I10061" s="228">
        <v>165065.24</v>
      </c>
      <c r="J10061" s="228">
        <v>33562.58</v>
      </c>
      <c r="K10061" s="228">
        <v>21437</v>
      </c>
      <c r="L10061" s="228">
        <v>228938.47</v>
      </c>
    </row>
    <row r="10062" spans="1:12">
      <c r="A10062" s="228">
        <v>2015</v>
      </c>
      <c r="B10062" s="228" t="s">
        <v>193</v>
      </c>
      <c r="C10062" s="228" t="s">
        <v>66</v>
      </c>
      <c r="D10062" s="228" t="s">
        <v>205</v>
      </c>
      <c r="E10062" s="228">
        <v>95</v>
      </c>
      <c r="F10062" s="228">
        <v>39</v>
      </c>
      <c r="G10062" s="228">
        <v>13</v>
      </c>
      <c r="H10062" s="228">
        <v>96</v>
      </c>
      <c r="I10062" s="228">
        <v>35874.35</v>
      </c>
      <c r="J10062" s="228">
        <v>6394.98</v>
      </c>
      <c r="K10062" s="228">
        <v>0</v>
      </c>
      <c r="L10062" s="228">
        <v>43380.03</v>
      </c>
    </row>
    <row r="10063" spans="1:12">
      <c r="A10063" s="228">
        <v>2015</v>
      </c>
      <c r="B10063" s="228" t="s">
        <v>193</v>
      </c>
      <c r="C10063" s="228" t="s">
        <v>66</v>
      </c>
      <c r="D10063" s="228" t="s">
        <v>206</v>
      </c>
      <c r="E10063" s="228">
        <v>0</v>
      </c>
      <c r="F10063" s="228">
        <v>4898</v>
      </c>
      <c r="G10063" s="228">
        <v>107</v>
      </c>
      <c r="H10063" s="228">
        <v>459</v>
      </c>
      <c r="I10063" s="228">
        <v>291570.05</v>
      </c>
      <c r="J10063" s="228">
        <v>40889.919999999998</v>
      </c>
      <c r="K10063" s="228">
        <v>12254</v>
      </c>
      <c r="L10063" s="228">
        <v>362975.57</v>
      </c>
    </row>
    <row r="10064" spans="1:12">
      <c r="A10064" s="228">
        <v>2015</v>
      </c>
      <c r="B10064" s="228" t="s">
        <v>193</v>
      </c>
      <c r="C10064" s="228" t="s">
        <v>66</v>
      </c>
      <c r="D10064" s="228" t="s">
        <v>206</v>
      </c>
      <c r="E10064" s="228">
        <v>5</v>
      </c>
      <c r="F10064" s="228">
        <v>6032</v>
      </c>
      <c r="G10064" s="228">
        <v>100</v>
      </c>
      <c r="H10064" s="228">
        <v>146</v>
      </c>
      <c r="I10064" s="228">
        <v>103960</v>
      </c>
      <c r="J10064" s="228">
        <v>29930.12</v>
      </c>
      <c r="K10064" s="228">
        <v>13784</v>
      </c>
      <c r="L10064" s="228">
        <v>159735.07</v>
      </c>
    </row>
    <row r="10065" spans="1:12">
      <c r="A10065" s="228">
        <v>2015</v>
      </c>
      <c r="B10065" s="228" t="s">
        <v>193</v>
      </c>
      <c r="C10065" s="228" t="s">
        <v>66</v>
      </c>
      <c r="D10065" s="228" t="s">
        <v>206</v>
      </c>
      <c r="E10065" s="228">
        <v>10</v>
      </c>
      <c r="F10065" s="228">
        <v>5902</v>
      </c>
      <c r="G10065" s="228">
        <v>110</v>
      </c>
      <c r="H10065" s="228">
        <v>278</v>
      </c>
      <c r="I10065" s="228">
        <v>183068.21</v>
      </c>
      <c r="J10065" s="228">
        <v>47357.54</v>
      </c>
      <c r="K10065" s="228">
        <v>28809</v>
      </c>
      <c r="L10065" s="228">
        <v>273806.81</v>
      </c>
    </row>
    <row r="10066" spans="1:12">
      <c r="A10066" s="228">
        <v>2015</v>
      </c>
      <c r="B10066" s="228" t="s">
        <v>193</v>
      </c>
      <c r="C10066" s="228" t="s">
        <v>66</v>
      </c>
      <c r="D10066" s="228" t="s">
        <v>206</v>
      </c>
      <c r="E10066" s="228">
        <v>15</v>
      </c>
      <c r="F10066" s="228">
        <v>6548</v>
      </c>
      <c r="G10066" s="228">
        <v>252</v>
      </c>
      <c r="H10066" s="228">
        <v>889</v>
      </c>
      <c r="I10066" s="228">
        <v>606545.41</v>
      </c>
      <c r="J10066" s="228">
        <v>107922.3</v>
      </c>
      <c r="K10066" s="228">
        <v>118178</v>
      </c>
      <c r="L10066" s="228">
        <v>873535.73</v>
      </c>
    </row>
    <row r="10067" spans="1:12">
      <c r="A10067" s="228">
        <v>2015</v>
      </c>
      <c r="B10067" s="228" t="s">
        <v>193</v>
      </c>
      <c r="C10067" s="228" t="s">
        <v>66</v>
      </c>
      <c r="D10067" s="228" t="s">
        <v>206</v>
      </c>
      <c r="E10067" s="228">
        <v>20</v>
      </c>
      <c r="F10067" s="228">
        <v>6081</v>
      </c>
      <c r="G10067" s="228">
        <v>377</v>
      </c>
      <c r="H10067" s="228">
        <v>943</v>
      </c>
      <c r="I10067" s="228">
        <v>742391.1</v>
      </c>
      <c r="J10067" s="228">
        <v>153857.45000000001</v>
      </c>
      <c r="K10067" s="228">
        <v>54094</v>
      </c>
      <c r="L10067" s="228">
        <v>1021087.57</v>
      </c>
    </row>
    <row r="10068" spans="1:12">
      <c r="A10068" s="228">
        <v>2015</v>
      </c>
      <c r="B10068" s="228" t="s">
        <v>193</v>
      </c>
      <c r="C10068" s="228" t="s">
        <v>66</v>
      </c>
      <c r="D10068" s="228" t="s">
        <v>206</v>
      </c>
      <c r="E10068" s="228">
        <v>25</v>
      </c>
      <c r="F10068" s="228">
        <v>4841</v>
      </c>
      <c r="G10068" s="228">
        <v>440</v>
      </c>
      <c r="H10068" s="228">
        <v>1655</v>
      </c>
      <c r="I10068" s="228">
        <v>1199398.3999999999</v>
      </c>
      <c r="J10068" s="228">
        <v>270632.09999999998</v>
      </c>
      <c r="K10068" s="228">
        <v>88222</v>
      </c>
      <c r="L10068" s="228">
        <v>1723438</v>
      </c>
    </row>
    <row r="10069" spans="1:12">
      <c r="A10069" s="228">
        <v>2015</v>
      </c>
      <c r="B10069" s="228" t="s">
        <v>193</v>
      </c>
      <c r="C10069" s="228" t="s">
        <v>66</v>
      </c>
      <c r="D10069" s="228" t="s">
        <v>206</v>
      </c>
      <c r="E10069" s="228">
        <v>30</v>
      </c>
      <c r="F10069" s="228">
        <v>6565</v>
      </c>
      <c r="G10069" s="228">
        <v>671</v>
      </c>
      <c r="H10069" s="228">
        <v>2095</v>
      </c>
      <c r="I10069" s="228">
        <v>1702025.11</v>
      </c>
      <c r="J10069" s="228">
        <v>416754.01</v>
      </c>
      <c r="K10069" s="228">
        <v>84222.25</v>
      </c>
      <c r="L10069" s="228">
        <v>2415000.87</v>
      </c>
    </row>
    <row r="10070" spans="1:12">
      <c r="A10070" s="228">
        <v>2015</v>
      </c>
      <c r="B10070" s="228" t="s">
        <v>193</v>
      </c>
      <c r="C10070" s="228" t="s">
        <v>66</v>
      </c>
      <c r="D10070" s="228" t="s">
        <v>206</v>
      </c>
      <c r="E10070" s="228">
        <v>35</v>
      </c>
      <c r="F10070" s="228">
        <v>6505</v>
      </c>
      <c r="G10070" s="228">
        <v>702</v>
      </c>
      <c r="H10070" s="228">
        <v>1858</v>
      </c>
      <c r="I10070" s="228">
        <v>1591098.66</v>
      </c>
      <c r="J10070" s="228">
        <v>381356.54</v>
      </c>
      <c r="K10070" s="228">
        <v>153119</v>
      </c>
      <c r="L10070" s="228">
        <v>2331770.0299999998</v>
      </c>
    </row>
    <row r="10071" spans="1:12">
      <c r="A10071" s="228">
        <v>2015</v>
      </c>
      <c r="B10071" s="228" t="s">
        <v>193</v>
      </c>
      <c r="C10071" s="228" t="s">
        <v>66</v>
      </c>
      <c r="D10071" s="228" t="s">
        <v>206</v>
      </c>
      <c r="E10071" s="228">
        <v>40</v>
      </c>
      <c r="F10071" s="228">
        <v>7876</v>
      </c>
      <c r="G10071" s="228">
        <v>721</v>
      </c>
      <c r="H10071" s="228">
        <v>1587</v>
      </c>
      <c r="I10071" s="228">
        <v>1392090.49</v>
      </c>
      <c r="J10071" s="228">
        <v>346045</v>
      </c>
      <c r="K10071" s="228">
        <v>150228</v>
      </c>
      <c r="L10071" s="228">
        <v>2089052.18</v>
      </c>
    </row>
    <row r="10072" spans="1:12">
      <c r="A10072" s="228">
        <v>2015</v>
      </c>
      <c r="B10072" s="228" t="s">
        <v>193</v>
      </c>
      <c r="C10072" s="228" t="s">
        <v>66</v>
      </c>
      <c r="D10072" s="228" t="s">
        <v>206</v>
      </c>
      <c r="E10072" s="228">
        <v>45</v>
      </c>
      <c r="F10072" s="228">
        <v>8404</v>
      </c>
      <c r="G10072" s="228">
        <v>696</v>
      </c>
      <c r="H10072" s="228">
        <v>1978</v>
      </c>
      <c r="I10072" s="228">
        <v>1760467.1</v>
      </c>
      <c r="J10072" s="228">
        <v>382512.79</v>
      </c>
      <c r="K10072" s="228">
        <v>348252</v>
      </c>
      <c r="L10072" s="228">
        <v>2724299.86</v>
      </c>
    </row>
    <row r="10073" spans="1:12">
      <c r="A10073" s="228">
        <v>2015</v>
      </c>
      <c r="B10073" s="228" t="s">
        <v>193</v>
      </c>
      <c r="C10073" s="228" t="s">
        <v>66</v>
      </c>
      <c r="D10073" s="228" t="s">
        <v>206</v>
      </c>
      <c r="E10073" s="228">
        <v>50</v>
      </c>
      <c r="F10073" s="228">
        <v>10023</v>
      </c>
      <c r="G10073" s="228">
        <v>892</v>
      </c>
      <c r="H10073" s="228">
        <v>2450</v>
      </c>
      <c r="I10073" s="228">
        <v>2170392.9300000002</v>
      </c>
      <c r="J10073" s="228">
        <v>510794.77</v>
      </c>
      <c r="K10073" s="228">
        <v>510841</v>
      </c>
      <c r="L10073" s="228">
        <v>3425977.4</v>
      </c>
    </row>
    <row r="10074" spans="1:12">
      <c r="A10074" s="228">
        <v>2015</v>
      </c>
      <c r="B10074" s="228" t="s">
        <v>193</v>
      </c>
      <c r="C10074" s="228" t="s">
        <v>66</v>
      </c>
      <c r="D10074" s="228" t="s">
        <v>206</v>
      </c>
      <c r="E10074" s="228">
        <v>55</v>
      </c>
      <c r="F10074" s="228">
        <v>10803</v>
      </c>
      <c r="G10074" s="228">
        <v>1415</v>
      </c>
      <c r="H10074" s="228">
        <v>3158</v>
      </c>
      <c r="I10074" s="228">
        <v>2822452.02</v>
      </c>
      <c r="J10074" s="228">
        <v>703779.07</v>
      </c>
      <c r="K10074" s="228">
        <v>656241</v>
      </c>
      <c r="L10074" s="228">
        <v>4528845.3499999996</v>
      </c>
    </row>
    <row r="10075" spans="1:12">
      <c r="A10075" s="228">
        <v>2015</v>
      </c>
      <c r="B10075" s="228" t="s">
        <v>193</v>
      </c>
      <c r="C10075" s="228" t="s">
        <v>66</v>
      </c>
      <c r="D10075" s="228" t="s">
        <v>206</v>
      </c>
      <c r="E10075" s="228">
        <v>60</v>
      </c>
      <c r="F10075" s="228">
        <v>10330</v>
      </c>
      <c r="G10075" s="228">
        <v>1584</v>
      </c>
      <c r="H10075" s="228">
        <v>3600</v>
      </c>
      <c r="I10075" s="228">
        <v>3447864.1</v>
      </c>
      <c r="J10075" s="228">
        <v>828914.09</v>
      </c>
      <c r="K10075" s="228">
        <v>1300007</v>
      </c>
      <c r="L10075" s="228">
        <v>5904599.3600000003</v>
      </c>
    </row>
    <row r="10076" spans="1:12">
      <c r="A10076" s="228">
        <v>2015</v>
      </c>
      <c r="B10076" s="228" t="s">
        <v>193</v>
      </c>
      <c r="C10076" s="228" t="s">
        <v>66</v>
      </c>
      <c r="D10076" s="228" t="s">
        <v>206</v>
      </c>
      <c r="E10076" s="228">
        <v>65</v>
      </c>
      <c r="F10076" s="228">
        <v>9425</v>
      </c>
      <c r="G10076" s="228">
        <v>1495</v>
      </c>
      <c r="H10076" s="228">
        <v>3748</v>
      </c>
      <c r="I10076" s="228">
        <v>3854506.65</v>
      </c>
      <c r="J10076" s="228">
        <v>896598.92</v>
      </c>
      <c r="K10076" s="228">
        <v>1541986</v>
      </c>
      <c r="L10076" s="228">
        <v>6673299.5700000003</v>
      </c>
    </row>
    <row r="10077" spans="1:12">
      <c r="A10077" s="228">
        <v>2015</v>
      </c>
      <c r="B10077" s="228" t="s">
        <v>193</v>
      </c>
      <c r="C10077" s="228" t="s">
        <v>66</v>
      </c>
      <c r="D10077" s="228" t="s">
        <v>206</v>
      </c>
      <c r="E10077" s="228">
        <v>70</v>
      </c>
      <c r="F10077" s="228">
        <v>6543</v>
      </c>
      <c r="G10077" s="228">
        <v>1555</v>
      </c>
      <c r="H10077" s="228">
        <v>3702</v>
      </c>
      <c r="I10077" s="228">
        <v>3303615.05</v>
      </c>
      <c r="J10077" s="228">
        <v>836365.64</v>
      </c>
      <c r="K10077" s="228">
        <v>1279097.5</v>
      </c>
      <c r="L10077" s="228">
        <v>5660965.0300000003</v>
      </c>
    </row>
    <row r="10078" spans="1:12">
      <c r="A10078" s="228">
        <v>2015</v>
      </c>
      <c r="B10078" s="228" t="s">
        <v>193</v>
      </c>
      <c r="C10078" s="228" t="s">
        <v>66</v>
      </c>
      <c r="D10078" s="228" t="s">
        <v>206</v>
      </c>
      <c r="E10078" s="228">
        <v>75</v>
      </c>
      <c r="F10078" s="228">
        <v>4715</v>
      </c>
      <c r="G10078" s="228">
        <v>1191</v>
      </c>
      <c r="H10078" s="228">
        <v>4216</v>
      </c>
      <c r="I10078" s="228">
        <v>3300853.48</v>
      </c>
      <c r="J10078" s="228">
        <v>666058.39</v>
      </c>
      <c r="K10078" s="228">
        <v>949835.5</v>
      </c>
      <c r="L10078" s="228">
        <v>5177322.95</v>
      </c>
    </row>
    <row r="10079" spans="1:12">
      <c r="A10079" s="228">
        <v>2015</v>
      </c>
      <c r="B10079" s="228" t="s">
        <v>193</v>
      </c>
      <c r="C10079" s="228" t="s">
        <v>66</v>
      </c>
      <c r="D10079" s="228" t="s">
        <v>206</v>
      </c>
      <c r="E10079" s="228">
        <v>80</v>
      </c>
      <c r="F10079" s="228">
        <v>3279</v>
      </c>
      <c r="G10079" s="228">
        <v>980</v>
      </c>
      <c r="H10079" s="228">
        <v>4106</v>
      </c>
      <c r="I10079" s="228">
        <v>2727682.24</v>
      </c>
      <c r="J10079" s="228">
        <v>505380.13</v>
      </c>
      <c r="K10079" s="228">
        <v>525179</v>
      </c>
      <c r="L10079" s="228">
        <v>3891604.02</v>
      </c>
    </row>
    <row r="10080" spans="1:12">
      <c r="A10080" s="228">
        <v>2015</v>
      </c>
      <c r="B10080" s="228" t="s">
        <v>193</v>
      </c>
      <c r="C10080" s="228" t="s">
        <v>66</v>
      </c>
      <c r="D10080" s="228" t="s">
        <v>206</v>
      </c>
      <c r="E10080" s="228">
        <v>85</v>
      </c>
      <c r="F10080" s="228">
        <v>1985</v>
      </c>
      <c r="G10080" s="228">
        <v>595</v>
      </c>
      <c r="H10080" s="228">
        <v>3163</v>
      </c>
      <c r="I10080" s="228">
        <v>1847042.19</v>
      </c>
      <c r="J10080" s="228">
        <v>266645.53000000003</v>
      </c>
      <c r="K10080" s="228">
        <v>153006</v>
      </c>
      <c r="L10080" s="228">
        <v>2339905.0299999998</v>
      </c>
    </row>
    <row r="10081" spans="1:12">
      <c r="A10081" s="228">
        <v>2015</v>
      </c>
      <c r="B10081" s="228" t="s">
        <v>193</v>
      </c>
      <c r="C10081" s="228" t="s">
        <v>66</v>
      </c>
      <c r="D10081" s="228" t="s">
        <v>206</v>
      </c>
      <c r="E10081" s="228">
        <v>90</v>
      </c>
      <c r="F10081" s="228">
        <v>763</v>
      </c>
      <c r="G10081" s="228">
        <v>243</v>
      </c>
      <c r="H10081" s="228">
        <v>1350</v>
      </c>
      <c r="I10081" s="228">
        <v>802338.49</v>
      </c>
      <c r="J10081" s="228">
        <v>113230.45</v>
      </c>
      <c r="K10081" s="228">
        <v>74972</v>
      </c>
      <c r="L10081" s="228">
        <v>1023529.69</v>
      </c>
    </row>
    <row r="10082" spans="1:12">
      <c r="A10082" s="228">
        <v>2015</v>
      </c>
      <c r="B10082" s="228" t="s">
        <v>193</v>
      </c>
      <c r="C10082" s="228" t="s">
        <v>66</v>
      </c>
      <c r="D10082" s="228" t="s">
        <v>206</v>
      </c>
      <c r="E10082" s="228">
        <v>95</v>
      </c>
      <c r="F10082" s="228">
        <v>165</v>
      </c>
      <c r="G10082" s="228">
        <v>38</v>
      </c>
      <c r="H10082" s="228">
        <v>286</v>
      </c>
      <c r="I10082" s="228">
        <v>160343</v>
      </c>
      <c r="J10082" s="228">
        <v>14577.42</v>
      </c>
      <c r="K10082" s="228">
        <v>11676</v>
      </c>
      <c r="L10082" s="228">
        <v>197526.5</v>
      </c>
    </row>
    <row r="10083" spans="1:12">
      <c r="A10083" s="228">
        <v>2015</v>
      </c>
      <c r="B10083" s="228" t="s">
        <v>193</v>
      </c>
      <c r="C10083" s="228" t="s">
        <v>68</v>
      </c>
      <c r="D10083" s="228" t="s">
        <v>205</v>
      </c>
      <c r="E10083" s="228">
        <v>0</v>
      </c>
      <c r="F10083" s="228">
        <v>7476</v>
      </c>
      <c r="G10083" s="228">
        <v>241</v>
      </c>
      <c r="H10083" s="228">
        <v>1046</v>
      </c>
      <c r="I10083" s="228">
        <v>573360.93000000005</v>
      </c>
      <c r="J10083" s="228">
        <v>71643.210000000006</v>
      </c>
      <c r="K10083" s="228">
        <v>13913</v>
      </c>
      <c r="L10083" s="228">
        <v>738793.81</v>
      </c>
    </row>
    <row r="10084" spans="1:12">
      <c r="A10084" s="228">
        <v>2015</v>
      </c>
      <c r="B10084" s="228" t="s">
        <v>193</v>
      </c>
      <c r="C10084" s="228" t="s">
        <v>68</v>
      </c>
      <c r="D10084" s="228" t="s">
        <v>205</v>
      </c>
      <c r="E10084" s="228">
        <v>5</v>
      </c>
      <c r="F10084" s="228">
        <v>7812</v>
      </c>
      <c r="G10084" s="228">
        <v>102</v>
      </c>
      <c r="H10084" s="228">
        <v>139</v>
      </c>
      <c r="I10084" s="228">
        <v>132013.79999999999</v>
      </c>
      <c r="J10084" s="228">
        <v>22646.85</v>
      </c>
      <c r="K10084" s="228">
        <v>87104</v>
      </c>
      <c r="L10084" s="228">
        <v>281765.48</v>
      </c>
    </row>
    <row r="10085" spans="1:12">
      <c r="A10085" s="228">
        <v>2015</v>
      </c>
      <c r="B10085" s="228" t="s">
        <v>193</v>
      </c>
      <c r="C10085" s="228" t="s">
        <v>68</v>
      </c>
      <c r="D10085" s="228" t="s">
        <v>205</v>
      </c>
      <c r="E10085" s="228">
        <v>10</v>
      </c>
      <c r="F10085" s="228">
        <v>6904</v>
      </c>
      <c r="G10085" s="228">
        <v>80</v>
      </c>
      <c r="H10085" s="228">
        <v>98</v>
      </c>
      <c r="I10085" s="228">
        <v>88869.9</v>
      </c>
      <c r="J10085" s="228">
        <v>21198.18</v>
      </c>
      <c r="K10085" s="228">
        <v>63242</v>
      </c>
      <c r="L10085" s="228">
        <v>196967.82</v>
      </c>
    </row>
    <row r="10086" spans="1:12">
      <c r="A10086" s="228">
        <v>2015</v>
      </c>
      <c r="B10086" s="228" t="s">
        <v>193</v>
      </c>
      <c r="C10086" s="228" t="s">
        <v>68</v>
      </c>
      <c r="D10086" s="228" t="s">
        <v>205</v>
      </c>
      <c r="E10086" s="228">
        <v>15</v>
      </c>
      <c r="F10086" s="228">
        <v>6835</v>
      </c>
      <c r="G10086" s="228">
        <v>138</v>
      </c>
      <c r="H10086" s="228">
        <v>211</v>
      </c>
      <c r="I10086" s="228">
        <v>215311.9</v>
      </c>
      <c r="J10086" s="228">
        <v>50529.45</v>
      </c>
      <c r="K10086" s="228">
        <v>45439</v>
      </c>
      <c r="L10086" s="228">
        <v>403734.56</v>
      </c>
    </row>
    <row r="10087" spans="1:12">
      <c r="A10087" s="228">
        <v>2015</v>
      </c>
      <c r="B10087" s="228" t="s">
        <v>193</v>
      </c>
      <c r="C10087" s="228" t="s">
        <v>68</v>
      </c>
      <c r="D10087" s="228" t="s">
        <v>205</v>
      </c>
      <c r="E10087" s="228">
        <v>20</v>
      </c>
      <c r="F10087" s="228">
        <v>5592</v>
      </c>
      <c r="G10087" s="228">
        <v>127</v>
      </c>
      <c r="H10087" s="228">
        <v>212</v>
      </c>
      <c r="I10087" s="228">
        <v>253825.63</v>
      </c>
      <c r="J10087" s="228">
        <v>51703.6</v>
      </c>
      <c r="K10087" s="228">
        <v>84553</v>
      </c>
      <c r="L10087" s="228">
        <v>494694.95</v>
      </c>
    </row>
    <row r="10088" spans="1:12">
      <c r="A10088" s="228">
        <v>2015</v>
      </c>
      <c r="B10088" s="228" t="s">
        <v>193</v>
      </c>
      <c r="C10088" s="228" t="s">
        <v>68</v>
      </c>
      <c r="D10088" s="228" t="s">
        <v>205</v>
      </c>
      <c r="E10088" s="228">
        <v>25</v>
      </c>
      <c r="F10088" s="228">
        <v>5580</v>
      </c>
      <c r="G10088" s="228">
        <v>102</v>
      </c>
      <c r="H10088" s="228">
        <v>270</v>
      </c>
      <c r="I10088" s="228">
        <v>220939.6</v>
      </c>
      <c r="J10088" s="228">
        <v>39195.89</v>
      </c>
      <c r="K10088" s="228">
        <v>61806</v>
      </c>
      <c r="L10088" s="228">
        <v>432558.56</v>
      </c>
    </row>
    <row r="10089" spans="1:12">
      <c r="A10089" s="228">
        <v>2015</v>
      </c>
      <c r="B10089" s="228" t="s">
        <v>193</v>
      </c>
      <c r="C10089" s="228" t="s">
        <v>68</v>
      </c>
      <c r="D10089" s="228" t="s">
        <v>205</v>
      </c>
      <c r="E10089" s="228">
        <v>30</v>
      </c>
      <c r="F10089" s="228">
        <v>9154</v>
      </c>
      <c r="G10089" s="228">
        <v>169</v>
      </c>
      <c r="H10089" s="228">
        <v>278</v>
      </c>
      <c r="I10089" s="228">
        <v>288439.26</v>
      </c>
      <c r="J10089" s="228">
        <v>82615.56</v>
      </c>
      <c r="K10089" s="228">
        <v>72972</v>
      </c>
      <c r="L10089" s="228">
        <v>667657.18999999994</v>
      </c>
    </row>
    <row r="10090" spans="1:12">
      <c r="A10090" s="228">
        <v>2015</v>
      </c>
      <c r="B10090" s="228" t="s">
        <v>193</v>
      </c>
      <c r="C10090" s="228" t="s">
        <v>68</v>
      </c>
      <c r="D10090" s="228" t="s">
        <v>205</v>
      </c>
      <c r="E10090" s="228">
        <v>35</v>
      </c>
      <c r="F10090" s="228">
        <v>8413</v>
      </c>
      <c r="G10090" s="228">
        <v>165</v>
      </c>
      <c r="H10090" s="228">
        <v>296</v>
      </c>
      <c r="I10090" s="228">
        <v>293483.7</v>
      </c>
      <c r="J10090" s="228">
        <v>62615.48</v>
      </c>
      <c r="K10090" s="228">
        <v>90234</v>
      </c>
      <c r="L10090" s="228">
        <v>600082.85</v>
      </c>
    </row>
    <row r="10091" spans="1:12">
      <c r="A10091" s="228">
        <v>2015</v>
      </c>
      <c r="B10091" s="228" t="s">
        <v>193</v>
      </c>
      <c r="C10091" s="228" t="s">
        <v>68</v>
      </c>
      <c r="D10091" s="228" t="s">
        <v>205</v>
      </c>
      <c r="E10091" s="228">
        <v>40</v>
      </c>
      <c r="F10091" s="228">
        <v>8346</v>
      </c>
      <c r="G10091" s="228">
        <v>222</v>
      </c>
      <c r="H10091" s="228">
        <v>549</v>
      </c>
      <c r="I10091" s="228">
        <v>461967.68</v>
      </c>
      <c r="J10091" s="228">
        <v>89092.65</v>
      </c>
      <c r="K10091" s="228">
        <v>167694</v>
      </c>
      <c r="L10091" s="228">
        <v>956725.06</v>
      </c>
    </row>
    <row r="10092" spans="1:12">
      <c r="A10092" s="228">
        <v>2015</v>
      </c>
      <c r="B10092" s="228" t="s">
        <v>193</v>
      </c>
      <c r="C10092" s="228" t="s">
        <v>68</v>
      </c>
      <c r="D10092" s="228" t="s">
        <v>205</v>
      </c>
      <c r="E10092" s="228">
        <v>45</v>
      </c>
      <c r="F10092" s="228">
        <v>7711</v>
      </c>
      <c r="G10092" s="228">
        <v>266</v>
      </c>
      <c r="H10092" s="228">
        <v>391</v>
      </c>
      <c r="I10092" s="228">
        <v>438993.83</v>
      </c>
      <c r="J10092" s="228">
        <v>101286.39999999999</v>
      </c>
      <c r="K10092" s="228">
        <v>133097.25</v>
      </c>
      <c r="L10092" s="228">
        <v>909739.14</v>
      </c>
    </row>
    <row r="10093" spans="1:12">
      <c r="A10093" s="228">
        <v>2015</v>
      </c>
      <c r="B10093" s="228" t="s">
        <v>193</v>
      </c>
      <c r="C10093" s="228" t="s">
        <v>68</v>
      </c>
      <c r="D10093" s="228" t="s">
        <v>205</v>
      </c>
      <c r="E10093" s="228">
        <v>50</v>
      </c>
      <c r="F10093" s="228">
        <v>7744</v>
      </c>
      <c r="G10093" s="228">
        <v>380</v>
      </c>
      <c r="H10093" s="228">
        <v>552</v>
      </c>
      <c r="I10093" s="228">
        <v>570206.46</v>
      </c>
      <c r="J10093" s="228">
        <v>155570.37</v>
      </c>
      <c r="K10093" s="228">
        <v>286086</v>
      </c>
      <c r="L10093" s="228">
        <v>1336732.7</v>
      </c>
    </row>
    <row r="10094" spans="1:12">
      <c r="A10094" s="228">
        <v>2015</v>
      </c>
      <c r="B10094" s="228" t="s">
        <v>193</v>
      </c>
      <c r="C10094" s="228" t="s">
        <v>68</v>
      </c>
      <c r="D10094" s="228" t="s">
        <v>205</v>
      </c>
      <c r="E10094" s="228">
        <v>55</v>
      </c>
      <c r="F10094" s="228">
        <v>7313</v>
      </c>
      <c r="G10094" s="228">
        <v>473</v>
      </c>
      <c r="H10094" s="228">
        <v>1077</v>
      </c>
      <c r="I10094" s="228">
        <v>1024947.01</v>
      </c>
      <c r="J10094" s="228">
        <v>222038.69</v>
      </c>
      <c r="K10094" s="228">
        <v>394916</v>
      </c>
      <c r="L10094" s="228">
        <v>1965412.9</v>
      </c>
    </row>
    <row r="10095" spans="1:12">
      <c r="A10095" s="228">
        <v>2015</v>
      </c>
      <c r="B10095" s="228" t="s">
        <v>193</v>
      </c>
      <c r="C10095" s="228" t="s">
        <v>68</v>
      </c>
      <c r="D10095" s="228" t="s">
        <v>205</v>
      </c>
      <c r="E10095" s="228">
        <v>60</v>
      </c>
      <c r="F10095" s="228">
        <v>6480</v>
      </c>
      <c r="G10095" s="228">
        <v>693</v>
      </c>
      <c r="H10095" s="228">
        <v>1219</v>
      </c>
      <c r="I10095" s="228">
        <v>1319261.6499999999</v>
      </c>
      <c r="J10095" s="228">
        <v>280088.78999999998</v>
      </c>
      <c r="K10095" s="228">
        <v>476227.85</v>
      </c>
      <c r="L10095" s="228">
        <v>2557781.06</v>
      </c>
    </row>
    <row r="10096" spans="1:12">
      <c r="A10096" s="228">
        <v>2015</v>
      </c>
      <c r="B10096" s="228" t="s">
        <v>193</v>
      </c>
      <c r="C10096" s="228" t="s">
        <v>68</v>
      </c>
      <c r="D10096" s="228" t="s">
        <v>205</v>
      </c>
      <c r="E10096" s="228">
        <v>65</v>
      </c>
      <c r="F10096" s="228">
        <v>5832</v>
      </c>
      <c r="G10096" s="228">
        <v>836</v>
      </c>
      <c r="H10096" s="228">
        <v>1561</v>
      </c>
      <c r="I10096" s="228">
        <v>1665219.21</v>
      </c>
      <c r="J10096" s="228">
        <v>326836.51</v>
      </c>
      <c r="K10096" s="228">
        <v>634478.25</v>
      </c>
      <c r="L10096" s="228">
        <v>3198956.62</v>
      </c>
    </row>
    <row r="10097" spans="1:12">
      <c r="A10097" s="228">
        <v>2015</v>
      </c>
      <c r="B10097" s="228" t="s">
        <v>193</v>
      </c>
      <c r="C10097" s="228" t="s">
        <v>68</v>
      </c>
      <c r="D10097" s="228" t="s">
        <v>205</v>
      </c>
      <c r="E10097" s="228">
        <v>70</v>
      </c>
      <c r="F10097" s="228">
        <v>3394</v>
      </c>
      <c r="G10097" s="228">
        <v>634</v>
      </c>
      <c r="H10097" s="228">
        <v>1824</v>
      </c>
      <c r="I10097" s="228">
        <v>1799540.42</v>
      </c>
      <c r="J10097" s="228">
        <v>313871.03000000003</v>
      </c>
      <c r="K10097" s="228">
        <v>444930.15</v>
      </c>
      <c r="L10097" s="228">
        <v>2958082.47</v>
      </c>
    </row>
    <row r="10098" spans="1:12">
      <c r="A10098" s="228">
        <v>2015</v>
      </c>
      <c r="B10098" s="228" t="s">
        <v>193</v>
      </c>
      <c r="C10098" s="228" t="s">
        <v>68</v>
      </c>
      <c r="D10098" s="228" t="s">
        <v>205</v>
      </c>
      <c r="E10098" s="228">
        <v>75</v>
      </c>
      <c r="F10098" s="228">
        <v>2169</v>
      </c>
      <c r="G10098" s="228">
        <v>692</v>
      </c>
      <c r="H10098" s="228">
        <v>1872</v>
      </c>
      <c r="I10098" s="228">
        <v>1540338.71</v>
      </c>
      <c r="J10098" s="228">
        <v>283011.61</v>
      </c>
      <c r="K10098" s="228">
        <v>455940.65</v>
      </c>
      <c r="L10098" s="228">
        <v>2542959.73</v>
      </c>
    </row>
    <row r="10099" spans="1:12">
      <c r="A10099" s="228">
        <v>2015</v>
      </c>
      <c r="B10099" s="228" t="s">
        <v>193</v>
      </c>
      <c r="C10099" s="228" t="s">
        <v>68</v>
      </c>
      <c r="D10099" s="228" t="s">
        <v>205</v>
      </c>
      <c r="E10099" s="228">
        <v>80</v>
      </c>
      <c r="F10099" s="228">
        <v>1308</v>
      </c>
      <c r="G10099" s="228">
        <v>481</v>
      </c>
      <c r="H10099" s="228">
        <v>1540</v>
      </c>
      <c r="I10099" s="228">
        <v>1054387.6000000001</v>
      </c>
      <c r="J10099" s="228">
        <v>184720.42</v>
      </c>
      <c r="K10099" s="228">
        <v>291173</v>
      </c>
      <c r="L10099" s="228">
        <v>1765093.8</v>
      </c>
    </row>
    <row r="10100" spans="1:12">
      <c r="A10100" s="228">
        <v>2015</v>
      </c>
      <c r="B10100" s="228" t="s">
        <v>193</v>
      </c>
      <c r="C10100" s="228" t="s">
        <v>68</v>
      </c>
      <c r="D10100" s="228" t="s">
        <v>205</v>
      </c>
      <c r="E10100" s="228">
        <v>85</v>
      </c>
      <c r="F10100" s="228">
        <v>810</v>
      </c>
      <c r="G10100" s="228">
        <v>270</v>
      </c>
      <c r="H10100" s="228">
        <v>1331</v>
      </c>
      <c r="I10100" s="228">
        <v>772904.05</v>
      </c>
      <c r="J10100" s="228">
        <v>96531.77</v>
      </c>
      <c r="K10100" s="228">
        <v>94318.7</v>
      </c>
      <c r="L10100" s="228">
        <v>1049683.8799999999</v>
      </c>
    </row>
    <row r="10101" spans="1:12">
      <c r="A10101" s="228">
        <v>2015</v>
      </c>
      <c r="B10101" s="228" t="s">
        <v>193</v>
      </c>
      <c r="C10101" s="228" t="s">
        <v>68</v>
      </c>
      <c r="D10101" s="228" t="s">
        <v>205</v>
      </c>
      <c r="E10101" s="228">
        <v>90</v>
      </c>
      <c r="F10101" s="228">
        <v>205</v>
      </c>
      <c r="G10101" s="228">
        <v>42</v>
      </c>
      <c r="H10101" s="228">
        <v>252</v>
      </c>
      <c r="I10101" s="228">
        <v>197537.14</v>
      </c>
      <c r="J10101" s="228">
        <v>30286.49</v>
      </c>
      <c r="K10101" s="228">
        <v>13643</v>
      </c>
      <c r="L10101" s="228">
        <v>249347.99</v>
      </c>
    </row>
    <row r="10102" spans="1:12">
      <c r="A10102" s="228">
        <v>2015</v>
      </c>
      <c r="B10102" s="228" t="s">
        <v>193</v>
      </c>
      <c r="C10102" s="228" t="s">
        <v>68</v>
      </c>
      <c r="D10102" s="228" t="s">
        <v>205</v>
      </c>
      <c r="E10102" s="228">
        <v>95</v>
      </c>
      <c r="F10102" s="228">
        <v>26</v>
      </c>
      <c r="G10102" s="228">
        <v>1</v>
      </c>
      <c r="H10102" s="228">
        <v>1</v>
      </c>
      <c r="I10102" s="228">
        <v>1434</v>
      </c>
      <c r="J10102" s="228">
        <v>1370.05</v>
      </c>
      <c r="K10102" s="228">
        <v>0</v>
      </c>
      <c r="L10102" s="228">
        <v>3260.85</v>
      </c>
    </row>
    <row r="10103" spans="1:12">
      <c r="A10103" s="228">
        <v>2015</v>
      </c>
      <c r="B10103" s="228" t="s">
        <v>193</v>
      </c>
      <c r="C10103" s="228" t="s">
        <v>68</v>
      </c>
      <c r="D10103" s="228" t="s">
        <v>206</v>
      </c>
      <c r="E10103" s="228">
        <v>0</v>
      </c>
      <c r="F10103" s="228">
        <v>7036</v>
      </c>
      <c r="G10103" s="228">
        <v>179</v>
      </c>
      <c r="H10103" s="228">
        <v>599</v>
      </c>
      <c r="I10103" s="228">
        <v>323101.18</v>
      </c>
      <c r="J10103" s="228">
        <v>57993.77</v>
      </c>
      <c r="K10103" s="228">
        <v>27663</v>
      </c>
      <c r="L10103" s="228">
        <v>461882.04</v>
      </c>
    </row>
    <row r="10104" spans="1:12">
      <c r="A10104" s="228">
        <v>2015</v>
      </c>
      <c r="B10104" s="228" t="s">
        <v>193</v>
      </c>
      <c r="C10104" s="228" t="s">
        <v>68</v>
      </c>
      <c r="D10104" s="228" t="s">
        <v>206</v>
      </c>
      <c r="E10104" s="228">
        <v>5</v>
      </c>
      <c r="F10104" s="228">
        <v>7516</v>
      </c>
      <c r="G10104" s="228">
        <v>102</v>
      </c>
      <c r="H10104" s="228">
        <v>141</v>
      </c>
      <c r="I10104" s="228">
        <v>101278.35</v>
      </c>
      <c r="J10104" s="228">
        <v>19650.04</v>
      </c>
      <c r="K10104" s="228">
        <v>23664</v>
      </c>
      <c r="L10104" s="228">
        <v>170408.48</v>
      </c>
    </row>
    <row r="10105" spans="1:12">
      <c r="A10105" s="228">
        <v>2015</v>
      </c>
      <c r="B10105" s="228" t="s">
        <v>193</v>
      </c>
      <c r="C10105" s="228" t="s">
        <v>68</v>
      </c>
      <c r="D10105" s="228" t="s">
        <v>206</v>
      </c>
      <c r="E10105" s="228">
        <v>10</v>
      </c>
      <c r="F10105" s="228">
        <v>6548</v>
      </c>
      <c r="G10105" s="228">
        <v>75</v>
      </c>
      <c r="H10105" s="228">
        <v>162</v>
      </c>
      <c r="I10105" s="228">
        <v>118815.79</v>
      </c>
      <c r="J10105" s="228">
        <v>15689.5</v>
      </c>
      <c r="K10105" s="228">
        <v>45362</v>
      </c>
      <c r="L10105" s="228">
        <v>268063.07</v>
      </c>
    </row>
    <row r="10106" spans="1:12">
      <c r="A10106" s="228">
        <v>2015</v>
      </c>
      <c r="B10106" s="228" t="s">
        <v>193</v>
      </c>
      <c r="C10106" s="228" t="s">
        <v>68</v>
      </c>
      <c r="D10106" s="228" t="s">
        <v>206</v>
      </c>
      <c r="E10106" s="228">
        <v>15</v>
      </c>
      <c r="F10106" s="228">
        <v>6738</v>
      </c>
      <c r="G10106" s="228">
        <v>162</v>
      </c>
      <c r="H10106" s="228">
        <v>267</v>
      </c>
      <c r="I10106" s="228">
        <v>262975.59999999998</v>
      </c>
      <c r="J10106" s="228">
        <v>46673.66</v>
      </c>
      <c r="K10106" s="228">
        <v>68868</v>
      </c>
      <c r="L10106" s="228">
        <v>466774.82</v>
      </c>
    </row>
    <row r="10107" spans="1:12">
      <c r="A10107" s="228">
        <v>2015</v>
      </c>
      <c r="B10107" s="228" t="s">
        <v>193</v>
      </c>
      <c r="C10107" s="228" t="s">
        <v>68</v>
      </c>
      <c r="D10107" s="228" t="s">
        <v>206</v>
      </c>
      <c r="E10107" s="228">
        <v>20</v>
      </c>
      <c r="F10107" s="228">
        <v>5901</v>
      </c>
      <c r="G10107" s="228">
        <v>228</v>
      </c>
      <c r="H10107" s="228">
        <v>518</v>
      </c>
      <c r="I10107" s="228">
        <v>388889.08</v>
      </c>
      <c r="J10107" s="228">
        <v>69329.22</v>
      </c>
      <c r="K10107" s="228">
        <v>33724</v>
      </c>
      <c r="L10107" s="228">
        <v>587010.35</v>
      </c>
    </row>
    <row r="10108" spans="1:12">
      <c r="A10108" s="228">
        <v>2015</v>
      </c>
      <c r="B10108" s="228" t="s">
        <v>193</v>
      </c>
      <c r="C10108" s="228" t="s">
        <v>68</v>
      </c>
      <c r="D10108" s="228" t="s">
        <v>206</v>
      </c>
      <c r="E10108" s="228">
        <v>25</v>
      </c>
      <c r="F10108" s="228">
        <v>7043</v>
      </c>
      <c r="G10108" s="228">
        <v>294</v>
      </c>
      <c r="H10108" s="228">
        <v>775</v>
      </c>
      <c r="I10108" s="228">
        <v>671222.21</v>
      </c>
      <c r="J10108" s="228">
        <v>135392.07999999999</v>
      </c>
      <c r="K10108" s="228">
        <v>60058</v>
      </c>
      <c r="L10108" s="228">
        <v>1091478.95</v>
      </c>
    </row>
    <row r="10109" spans="1:12">
      <c r="A10109" s="228">
        <v>2015</v>
      </c>
      <c r="B10109" s="228" t="s">
        <v>193</v>
      </c>
      <c r="C10109" s="228" t="s">
        <v>68</v>
      </c>
      <c r="D10109" s="228" t="s">
        <v>206</v>
      </c>
      <c r="E10109" s="228">
        <v>30</v>
      </c>
      <c r="F10109" s="228">
        <v>10577</v>
      </c>
      <c r="G10109" s="228">
        <v>540</v>
      </c>
      <c r="H10109" s="228">
        <v>1623</v>
      </c>
      <c r="I10109" s="228">
        <v>1271645.73</v>
      </c>
      <c r="J10109" s="228">
        <v>266212.05</v>
      </c>
      <c r="K10109" s="228">
        <v>42225</v>
      </c>
      <c r="L10109" s="228">
        <v>1943802.66</v>
      </c>
    </row>
    <row r="10110" spans="1:12">
      <c r="A10110" s="228">
        <v>2015</v>
      </c>
      <c r="B10110" s="228" t="s">
        <v>193</v>
      </c>
      <c r="C10110" s="228" t="s">
        <v>68</v>
      </c>
      <c r="D10110" s="228" t="s">
        <v>206</v>
      </c>
      <c r="E10110" s="228">
        <v>35</v>
      </c>
      <c r="F10110" s="228">
        <v>9407</v>
      </c>
      <c r="G10110" s="228">
        <v>562</v>
      </c>
      <c r="H10110" s="228">
        <v>1528</v>
      </c>
      <c r="I10110" s="228">
        <v>1253636.25</v>
      </c>
      <c r="J10110" s="228">
        <v>242262.48</v>
      </c>
      <c r="K10110" s="228">
        <v>163899</v>
      </c>
      <c r="L10110" s="228">
        <v>2069369.27</v>
      </c>
    </row>
    <row r="10111" spans="1:12">
      <c r="A10111" s="228">
        <v>2015</v>
      </c>
      <c r="B10111" s="228" t="s">
        <v>193</v>
      </c>
      <c r="C10111" s="228" t="s">
        <v>68</v>
      </c>
      <c r="D10111" s="228" t="s">
        <v>206</v>
      </c>
      <c r="E10111" s="228">
        <v>40</v>
      </c>
      <c r="F10111" s="228">
        <v>9437</v>
      </c>
      <c r="G10111" s="228">
        <v>510</v>
      </c>
      <c r="H10111" s="228">
        <v>1006</v>
      </c>
      <c r="I10111" s="228">
        <v>925614.9</v>
      </c>
      <c r="J10111" s="228">
        <v>205876.62</v>
      </c>
      <c r="K10111" s="228">
        <v>141552</v>
      </c>
      <c r="L10111" s="228">
        <v>1673500.74</v>
      </c>
    </row>
    <row r="10112" spans="1:12">
      <c r="A10112" s="228">
        <v>2015</v>
      </c>
      <c r="B10112" s="228" t="s">
        <v>193</v>
      </c>
      <c r="C10112" s="228" t="s">
        <v>68</v>
      </c>
      <c r="D10112" s="228" t="s">
        <v>206</v>
      </c>
      <c r="E10112" s="228">
        <v>45</v>
      </c>
      <c r="F10112" s="228">
        <v>8690</v>
      </c>
      <c r="G10112" s="228">
        <v>434</v>
      </c>
      <c r="H10112" s="228">
        <v>823</v>
      </c>
      <c r="I10112" s="228">
        <v>831096.1</v>
      </c>
      <c r="J10112" s="228">
        <v>185344.94</v>
      </c>
      <c r="K10112" s="228">
        <v>133686.25</v>
      </c>
      <c r="L10112" s="228">
        <v>1468551.66</v>
      </c>
    </row>
    <row r="10113" spans="1:12">
      <c r="A10113" s="228">
        <v>2015</v>
      </c>
      <c r="B10113" s="228" t="s">
        <v>193</v>
      </c>
      <c r="C10113" s="228" t="s">
        <v>68</v>
      </c>
      <c r="D10113" s="228" t="s">
        <v>206</v>
      </c>
      <c r="E10113" s="228">
        <v>50</v>
      </c>
      <c r="F10113" s="228">
        <v>8652</v>
      </c>
      <c r="G10113" s="228">
        <v>538</v>
      </c>
      <c r="H10113" s="228">
        <v>1022</v>
      </c>
      <c r="I10113" s="228">
        <v>901756.46</v>
      </c>
      <c r="J10113" s="228">
        <v>218387.83</v>
      </c>
      <c r="K10113" s="228">
        <v>225678.5</v>
      </c>
      <c r="L10113" s="228">
        <v>1828561.42</v>
      </c>
    </row>
    <row r="10114" spans="1:12">
      <c r="A10114" s="228">
        <v>2015</v>
      </c>
      <c r="B10114" s="228" t="s">
        <v>193</v>
      </c>
      <c r="C10114" s="228" t="s">
        <v>68</v>
      </c>
      <c r="D10114" s="228" t="s">
        <v>206</v>
      </c>
      <c r="E10114" s="228">
        <v>55</v>
      </c>
      <c r="F10114" s="228">
        <v>8137</v>
      </c>
      <c r="G10114" s="228">
        <v>589</v>
      </c>
      <c r="H10114" s="228">
        <v>1144</v>
      </c>
      <c r="I10114" s="228">
        <v>1007552.54</v>
      </c>
      <c r="J10114" s="228">
        <v>223777.26</v>
      </c>
      <c r="K10114" s="228">
        <v>223530.4</v>
      </c>
      <c r="L10114" s="228">
        <v>1933327.93</v>
      </c>
    </row>
    <row r="10115" spans="1:12">
      <c r="A10115" s="228">
        <v>2015</v>
      </c>
      <c r="B10115" s="228" t="s">
        <v>193</v>
      </c>
      <c r="C10115" s="228" t="s">
        <v>68</v>
      </c>
      <c r="D10115" s="228" t="s">
        <v>206</v>
      </c>
      <c r="E10115" s="228">
        <v>60</v>
      </c>
      <c r="F10115" s="228">
        <v>7088</v>
      </c>
      <c r="G10115" s="228">
        <v>710</v>
      </c>
      <c r="H10115" s="228">
        <v>1612</v>
      </c>
      <c r="I10115" s="228">
        <v>1457976.71</v>
      </c>
      <c r="J10115" s="228">
        <v>294367.90000000002</v>
      </c>
      <c r="K10115" s="228">
        <v>520783</v>
      </c>
      <c r="L10115" s="228">
        <v>2718690.24</v>
      </c>
    </row>
    <row r="10116" spans="1:12">
      <c r="A10116" s="228">
        <v>2015</v>
      </c>
      <c r="B10116" s="228" t="s">
        <v>193</v>
      </c>
      <c r="C10116" s="228" t="s">
        <v>68</v>
      </c>
      <c r="D10116" s="228" t="s">
        <v>206</v>
      </c>
      <c r="E10116" s="228">
        <v>65</v>
      </c>
      <c r="F10116" s="228">
        <v>6069</v>
      </c>
      <c r="G10116" s="228">
        <v>879</v>
      </c>
      <c r="H10116" s="228">
        <v>1761</v>
      </c>
      <c r="I10116" s="228">
        <v>1538942.7</v>
      </c>
      <c r="J10116" s="228">
        <v>302229.67</v>
      </c>
      <c r="K10116" s="228">
        <v>497952</v>
      </c>
      <c r="L10116" s="228">
        <v>2885343.02</v>
      </c>
    </row>
    <row r="10117" spans="1:12">
      <c r="A10117" s="228">
        <v>2015</v>
      </c>
      <c r="B10117" s="228" t="s">
        <v>193</v>
      </c>
      <c r="C10117" s="228" t="s">
        <v>68</v>
      </c>
      <c r="D10117" s="228" t="s">
        <v>206</v>
      </c>
      <c r="E10117" s="228">
        <v>70</v>
      </c>
      <c r="F10117" s="228">
        <v>3863</v>
      </c>
      <c r="G10117" s="228">
        <v>775</v>
      </c>
      <c r="H10117" s="228">
        <v>1614</v>
      </c>
      <c r="I10117" s="228">
        <v>1396509.99</v>
      </c>
      <c r="J10117" s="228">
        <v>290064</v>
      </c>
      <c r="K10117" s="228">
        <v>592391.25</v>
      </c>
      <c r="L10117" s="228">
        <v>2654683.56</v>
      </c>
    </row>
    <row r="10118" spans="1:12">
      <c r="A10118" s="228">
        <v>2015</v>
      </c>
      <c r="B10118" s="228" t="s">
        <v>193</v>
      </c>
      <c r="C10118" s="228" t="s">
        <v>68</v>
      </c>
      <c r="D10118" s="228" t="s">
        <v>206</v>
      </c>
      <c r="E10118" s="228">
        <v>75</v>
      </c>
      <c r="F10118" s="228">
        <v>2496</v>
      </c>
      <c r="G10118" s="228">
        <v>537</v>
      </c>
      <c r="H10118" s="228">
        <v>1592</v>
      </c>
      <c r="I10118" s="228">
        <v>1355070.23</v>
      </c>
      <c r="J10118" s="228">
        <v>229135.99</v>
      </c>
      <c r="K10118" s="228">
        <v>356867</v>
      </c>
      <c r="L10118" s="228">
        <v>2134040.96</v>
      </c>
    </row>
    <row r="10119" spans="1:12">
      <c r="A10119" s="228">
        <v>2015</v>
      </c>
      <c r="B10119" s="228" t="s">
        <v>193</v>
      </c>
      <c r="C10119" s="228" t="s">
        <v>68</v>
      </c>
      <c r="D10119" s="228" t="s">
        <v>206</v>
      </c>
      <c r="E10119" s="228">
        <v>80</v>
      </c>
      <c r="F10119" s="228">
        <v>1598</v>
      </c>
      <c r="G10119" s="228">
        <v>442</v>
      </c>
      <c r="H10119" s="228">
        <v>1932</v>
      </c>
      <c r="I10119" s="228">
        <v>1219663.75</v>
      </c>
      <c r="J10119" s="228">
        <v>161595.45000000001</v>
      </c>
      <c r="K10119" s="228">
        <v>160849</v>
      </c>
      <c r="L10119" s="228">
        <v>1661147.1</v>
      </c>
    </row>
    <row r="10120" spans="1:12">
      <c r="A10120" s="228">
        <v>2015</v>
      </c>
      <c r="B10120" s="228" t="s">
        <v>193</v>
      </c>
      <c r="C10120" s="228" t="s">
        <v>68</v>
      </c>
      <c r="D10120" s="228" t="s">
        <v>206</v>
      </c>
      <c r="E10120" s="228">
        <v>85</v>
      </c>
      <c r="F10120" s="228">
        <v>1067</v>
      </c>
      <c r="G10120" s="228">
        <v>215</v>
      </c>
      <c r="H10120" s="228">
        <v>996</v>
      </c>
      <c r="I10120" s="228">
        <v>665580.26</v>
      </c>
      <c r="J10120" s="228">
        <v>103383.66</v>
      </c>
      <c r="K10120" s="228">
        <v>92904</v>
      </c>
      <c r="L10120" s="228">
        <v>919261.12</v>
      </c>
    </row>
    <row r="10121" spans="1:12">
      <c r="A10121" s="228">
        <v>2015</v>
      </c>
      <c r="B10121" s="228" t="s">
        <v>193</v>
      </c>
      <c r="C10121" s="228" t="s">
        <v>68</v>
      </c>
      <c r="D10121" s="228" t="s">
        <v>206</v>
      </c>
      <c r="E10121" s="228">
        <v>90</v>
      </c>
      <c r="F10121" s="228">
        <v>434</v>
      </c>
      <c r="G10121" s="228">
        <v>86</v>
      </c>
      <c r="H10121" s="228">
        <v>647</v>
      </c>
      <c r="I10121" s="228">
        <v>322052.7</v>
      </c>
      <c r="J10121" s="228">
        <v>34221.58</v>
      </c>
      <c r="K10121" s="228">
        <v>54114</v>
      </c>
      <c r="L10121" s="228">
        <v>436914.72</v>
      </c>
    </row>
    <row r="10122" spans="1:12">
      <c r="A10122" s="228">
        <v>2015</v>
      </c>
      <c r="B10122" s="228" t="s">
        <v>193</v>
      </c>
      <c r="C10122" s="228" t="s">
        <v>68</v>
      </c>
      <c r="D10122" s="228" t="s">
        <v>206</v>
      </c>
      <c r="E10122" s="228">
        <v>95</v>
      </c>
      <c r="F10122" s="228">
        <v>109</v>
      </c>
      <c r="G10122" s="228">
        <v>14</v>
      </c>
      <c r="H10122" s="228">
        <v>154</v>
      </c>
      <c r="I10122" s="228">
        <v>83064</v>
      </c>
      <c r="J10122" s="228">
        <v>11607.76</v>
      </c>
      <c r="K10122" s="228">
        <v>1063</v>
      </c>
      <c r="L10122" s="228">
        <v>101944.86</v>
      </c>
    </row>
    <row r="10123" spans="1:12">
      <c r="A10123" s="228">
        <v>2015</v>
      </c>
      <c r="B10123" s="228" t="s">
        <v>193</v>
      </c>
      <c r="C10123" s="228" t="s">
        <v>67</v>
      </c>
      <c r="D10123" s="228" t="s">
        <v>205</v>
      </c>
      <c r="E10123" s="228">
        <v>0</v>
      </c>
      <c r="F10123" s="228">
        <v>3513</v>
      </c>
      <c r="G10123" s="228">
        <v>92</v>
      </c>
      <c r="H10123" s="228">
        <v>301</v>
      </c>
      <c r="I10123" s="228">
        <v>205937.05</v>
      </c>
      <c r="J10123" s="228">
        <v>29059.040000000001</v>
      </c>
      <c r="K10123" s="228">
        <v>2758</v>
      </c>
      <c r="L10123" s="228">
        <v>259714.69</v>
      </c>
    </row>
    <row r="10124" spans="1:12">
      <c r="A10124" s="228">
        <v>2015</v>
      </c>
      <c r="B10124" s="228" t="s">
        <v>193</v>
      </c>
      <c r="C10124" s="228" t="s">
        <v>67</v>
      </c>
      <c r="D10124" s="228" t="s">
        <v>205</v>
      </c>
      <c r="E10124" s="228">
        <v>5</v>
      </c>
      <c r="F10124" s="228">
        <v>3526</v>
      </c>
      <c r="G10124" s="228">
        <v>33</v>
      </c>
      <c r="H10124" s="228">
        <v>49</v>
      </c>
      <c r="I10124" s="228">
        <v>51605.35</v>
      </c>
      <c r="J10124" s="228">
        <v>9594.5</v>
      </c>
      <c r="K10124" s="228">
        <v>908</v>
      </c>
      <c r="L10124" s="228">
        <v>69644.91</v>
      </c>
    </row>
    <row r="10125" spans="1:12">
      <c r="A10125" s="228">
        <v>2015</v>
      </c>
      <c r="B10125" s="228" t="s">
        <v>193</v>
      </c>
      <c r="C10125" s="228" t="s">
        <v>67</v>
      </c>
      <c r="D10125" s="228" t="s">
        <v>205</v>
      </c>
      <c r="E10125" s="228">
        <v>10</v>
      </c>
      <c r="F10125" s="228">
        <v>3166</v>
      </c>
      <c r="G10125" s="228">
        <v>34</v>
      </c>
      <c r="H10125" s="228">
        <v>72</v>
      </c>
      <c r="I10125" s="228">
        <v>42369</v>
      </c>
      <c r="J10125" s="228">
        <v>10742.88</v>
      </c>
      <c r="K10125" s="228">
        <v>28141</v>
      </c>
      <c r="L10125" s="228">
        <v>85563.68</v>
      </c>
    </row>
    <row r="10126" spans="1:12">
      <c r="A10126" s="228">
        <v>2015</v>
      </c>
      <c r="B10126" s="228" t="s">
        <v>193</v>
      </c>
      <c r="C10126" s="228" t="s">
        <v>67</v>
      </c>
      <c r="D10126" s="228" t="s">
        <v>205</v>
      </c>
      <c r="E10126" s="228">
        <v>15</v>
      </c>
      <c r="F10126" s="228">
        <v>3242</v>
      </c>
      <c r="G10126" s="228">
        <v>50</v>
      </c>
      <c r="H10126" s="228">
        <v>118</v>
      </c>
      <c r="I10126" s="228">
        <v>89621</v>
      </c>
      <c r="J10126" s="228">
        <v>26756.47</v>
      </c>
      <c r="K10126" s="228">
        <v>29591</v>
      </c>
      <c r="L10126" s="228">
        <v>165415.24</v>
      </c>
    </row>
    <row r="10127" spans="1:12">
      <c r="A10127" s="228">
        <v>2015</v>
      </c>
      <c r="B10127" s="228" t="s">
        <v>193</v>
      </c>
      <c r="C10127" s="228" t="s">
        <v>67</v>
      </c>
      <c r="D10127" s="228" t="s">
        <v>205</v>
      </c>
      <c r="E10127" s="228">
        <v>20</v>
      </c>
      <c r="F10127" s="228">
        <v>2593</v>
      </c>
      <c r="G10127" s="228">
        <v>54</v>
      </c>
      <c r="H10127" s="228">
        <v>91</v>
      </c>
      <c r="I10127" s="228">
        <v>79017.75</v>
      </c>
      <c r="J10127" s="228">
        <v>26037.51</v>
      </c>
      <c r="K10127" s="228">
        <v>15213</v>
      </c>
      <c r="L10127" s="228">
        <v>134642.29</v>
      </c>
    </row>
    <row r="10128" spans="1:12">
      <c r="A10128" s="228">
        <v>2015</v>
      </c>
      <c r="B10128" s="228" t="s">
        <v>193</v>
      </c>
      <c r="C10128" s="228" t="s">
        <v>67</v>
      </c>
      <c r="D10128" s="228" t="s">
        <v>205</v>
      </c>
      <c r="E10128" s="228">
        <v>25</v>
      </c>
      <c r="F10128" s="228">
        <v>2870</v>
      </c>
      <c r="G10128" s="228">
        <v>55</v>
      </c>
      <c r="H10128" s="228">
        <v>76</v>
      </c>
      <c r="I10128" s="228">
        <v>72192.5</v>
      </c>
      <c r="J10128" s="228">
        <v>20871.259999999998</v>
      </c>
      <c r="K10128" s="228">
        <v>56886</v>
      </c>
      <c r="L10128" s="228">
        <v>176802.43</v>
      </c>
    </row>
    <row r="10129" spans="1:12">
      <c r="A10129" s="228">
        <v>2015</v>
      </c>
      <c r="B10129" s="228" t="s">
        <v>193</v>
      </c>
      <c r="C10129" s="228" t="s">
        <v>67</v>
      </c>
      <c r="D10129" s="228" t="s">
        <v>205</v>
      </c>
      <c r="E10129" s="228">
        <v>30</v>
      </c>
      <c r="F10129" s="228">
        <v>3982</v>
      </c>
      <c r="G10129" s="228">
        <v>79</v>
      </c>
      <c r="H10129" s="228">
        <v>208</v>
      </c>
      <c r="I10129" s="228">
        <v>158143</v>
      </c>
      <c r="J10129" s="228">
        <v>39438.81</v>
      </c>
      <c r="K10129" s="228">
        <v>27689</v>
      </c>
      <c r="L10129" s="228">
        <v>268278.03999999998</v>
      </c>
    </row>
    <row r="10130" spans="1:12">
      <c r="A10130" s="228">
        <v>2015</v>
      </c>
      <c r="B10130" s="228" t="s">
        <v>193</v>
      </c>
      <c r="C10130" s="228" t="s">
        <v>67</v>
      </c>
      <c r="D10130" s="228" t="s">
        <v>205</v>
      </c>
      <c r="E10130" s="228">
        <v>35</v>
      </c>
      <c r="F10130" s="228">
        <v>3773</v>
      </c>
      <c r="G10130" s="228">
        <v>84</v>
      </c>
      <c r="H10130" s="228">
        <v>138</v>
      </c>
      <c r="I10130" s="228">
        <v>123016.8</v>
      </c>
      <c r="J10130" s="228">
        <v>38496.28</v>
      </c>
      <c r="K10130" s="228">
        <v>10038</v>
      </c>
      <c r="L10130" s="228">
        <v>223629.96</v>
      </c>
    </row>
    <row r="10131" spans="1:12">
      <c r="A10131" s="228">
        <v>2015</v>
      </c>
      <c r="B10131" s="228" t="s">
        <v>193</v>
      </c>
      <c r="C10131" s="228" t="s">
        <v>67</v>
      </c>
      <c r="D10131" s="228" t="s">
        <v>205</v>
      </c>
      <c r="E10131" s="228">
        <v>40</v>
      </c>
      <c r="F10131" s="228">
        <v>3801</v>
      </c>
      <c r="G10131" s="228">
        <v>125</v>
      </c>
      <c r="H10131" s="228">
        <v>254</v>
      </c>
      <c r="I10131" s="228">
        <v>254664.75</v>
      </c>
      <c r="J10131" s="228">
        <v>61717.2</v>
      </c>
      <c r="K10131" s="228">
        <v>97086</v>
      </c>
      <c r="L10131" s="228">
        <v>492606.11</v>
      </c>
    </row>
    <row r="10132" spans="1:12">
      <c r="A10132" s="228">
        <v>2015</v>
      </c>
      <c r="B10132" s="228" t="s">
        <v>193</v>
      </c>
      <c r="C10132" s="228" t="s">
        <v>67</v>
      </c>
      <c r="D10132" s="228" t="s">
        <v>205</v>
      </c>
      <c r="E10132" s="228">
        <v>45</v>
      </c>
      <c r="F10132" s="228">
        <v>3690</v>
      </c>
      <c r="G10132" s="228">
        <v>131</v>
      </c>
      <c r="H10132" s="228">
        <v>228</v>
      </c>
      <c r="I10132" s="228">
        <v>197434</v>
      </c>
      <c r="J10132" s="228">
        <v>68492.28</v>
      </c>
      <c r="K10132" s="228">
        <v>62170</v>
      </c>
      <c r="L10132" s="228">
        <v>384950.15</v>
      </c>
    </row>
    <row r="10133" spans="1:12">
      <c r="A10133" s="228">
        <v>2015</v>
      </c>
      <c r="B10133" s="228" t="s">
        <v>193</v>
      </c>
      <c r="C10133" s="228" t="s">
        <v>67</v>
      </c>
      <c r="D10133" s="228" t="s">
        <v>205</v>
      </c>
      <c r="E10133" s="228">
        <v>50</v>
      </c>
      <c r="F10133" s="228">
        <v>3881</v>
      </c>
      <c r="G10133" s="228">
        <v>185</v>
      </c>
      <c r="H10133" s="228">
        <v>449</v>
      </c>
      <c r="I10133" s="228">
        <v>401882.75</v>
      </c>
      <c r="J10133" s="228">
        <v>108788.69</v>
      </c>
      <c r="K10133" s="228">
        <v>71546</v>
      </c>
      <c r="L10133" s="228">
        <v>668326.40000000002</v>
      </c>
    </row>
    <row r="10134" spans="1:12">
      <c r="A10134" s="228">
        <v>2015</v>
      </c>
      <c r="B10134" s="228" t="s">
        <v>193</v>
      </c>
      <c r="C10134" s="228" t="s">
        <v>67</v>
      </c>
      <c r="D10134" s="228" t="s">
        <v>205</v>
      </c>
      <c r="E10134" s="228">
        <v>55</v>
      </c>
      <c r="F10134" s="228">
        <v>3441</v>
      </c>
      <c r="G10134" s="228">
        <v>236</v>
      </c>
      <c r="H10134" s="228">
        <v>461</v>
      </c>
      <c r="I10134" s="228">
        <v>438380.4</v>
      </c>
      <c r="J10134" s="228">
        <v>124733.24</v>
      </c>
      <c r="K10134" s="228">
        <v>136194</v>
      </c>
      <c r="L10134" s="228">
        <v>808455.21</v>
      </c>
    </row>
    <row r="10135" spans="1:12">
      <c r="A10135" s="228">
        <v>2015</v>
      </c>
      <c r="B10135" s="228" t="s">
        <v>193</v>
      </c>
      <c r="C10135" s="228" t="s">
        <v>67</v>
      </c>
      <c r="D10135" s="228" t="s">
        <v>205</v>
      </c>
      <c r="E10135" s="228">
        <v>60</v>
      </c>
      <c r="F10135" s="228">
        <v>2860</v>
      </c>
      <c r="G10135" s="228">
        <v>248</v>
      </c>
      <c r="H10135" s="228">
        <v>604</v>
      </c>
      <c r="I10135" s="228">
        <v>529093.4</v>
      </c>
      <c r="J10135" s="228">
        <v>135304.78</v>
      </c>
      <c r="K10135" s="228">
        <v>131493</v>
      </c>
      <c r="L10135" s="228">
        <v>884651.95</v>
      </c>
    </row>
    <row r="10136" spans="1:12">
      <c r="A10136" s="228">
        <v>2015</v>
      </c>
      <c r="B10136" s="228" t="s">
        <v>193</v>
      </c>
      <c r="C10136" s="228" t="s">
        <v>67</v>
      </c>
      <c r="D10136" s="228" t="s">
        <v>205</v>
      </c>
      <c r="E10136" s="228">
        <v>65</v>
      </c>
      <c r="F10136" s="228">
        <v>1977</v>
      </c>
      <c r="G10136" s="228">
        <v>260</v>
      </c>
      <c r="H10136" s="228">
        <v>702</v>
      </c>
      <c r="I10136" s="228">
        <v>652160.30000000005</v>
      </c>
      <c r="J10136" s="228">
        <v>180456.34</v>
      </c>
      <c r="K10136" s="228">
        <v>134497</v>
      </c>
      <c r="L10136" s="228">
        <v>1067926.19</v>
      </c>
    </row>
    <row r="10137" spans="1:12">
      <c r="A10137" s="228">
        <v>2015</v>
      </c>
      <c r="B10137" s="228" t="s">
        <v>193</v>
      </c>
      <c r="C10137" s="228" t="s">
        <v>67</v>
      </c>
      <c r="D10137" s="228" t="s">
        <v>205</v>
      </c>
      <c r="E10137" s="228">
        <v>70</v>
      </c>
      <c r="F10137" s="228">
        <v>1050</v>
      </c>
      <c r="G10137" s="228">
        <v>178</v>
      </c>
      <c r="H10137" s="228">
        <v>586</v>
      </c>
      <c r="I10137" s="228">
        <v>552895.85</v>
      </c>
      <c r="J10137" s="228">
        <v>136909.37</v>
      </c>
      <c r="K10137" s="228">
        <v>94021</v>
      </c>
      <c r="L10137" s="228">
        <v>821422.63</v>
      </c>
    </row>
    <row r="10138" spans="1:12">
      <c r="A10138" s="228">
        <v>2015</v>
      </c>
      <c r="B10138" s="228" t="s">
        <v>193</v>
      </c>
      <c r="C10138" s="228" t="s">
        <v>67</v>
      </c>
      <c r="D10138" s="228" t="s">
        <v>205</v>
      </c>
      <c r="E10138" s="228">
        <v>75</v>
      </c>
      <c r="F10138" s="228">
        <v>513</v>
      </c>
      <c r="G10138" s="228">
        <v>105</v>
      </c>
      <c r="H10138" s="228">
        <v>575</v>
      </c>
      <c r="I10138" s="228">
        <v>416678.55</v>
      </c>
      <c r="J10138" s="228">
        <v>66700.27</v>
      </c>
      <c r="K10138" s="228">
        <v>40083</v>
      </c>
      <c r="L10138" s="228">
        <v>544960.35</v>
      </c>
    </row>
    <row r="10139" spans="1:12">
      <c r="A10139" s="228">
        <v>2015</v>
      </c>
      <c r="B10139" s="228" t="s">
        <v>193</v>
      </c>
      <c r="C10139" s="228" t="s">
        <v>67</v>
      </c>
      <c r="D10139" s="228" t="s">
        <v>205</v>
      </c>
      <c r="E10139" s="228">
        <v>80</v>
      </c>
      <c r="F10139" s="228">
        <v>207</v>
      </c>
      <c r="G10139" s="228">
        <v>45</v>
      </c>
      <c r="H10139" s="228">
        <v>294</v>
      </c>
      <c r="I10139" s="228">
        <v>199740.4</v>
      </c>
      <c r="J10139" s="228">
        <v>30491.98</v>
      </c>
      <c r="K10139" s="228">
        <v>14858</v>
      </c>
      <c r="L10139" s="228">
        <v>256706.24</v>
      </c>
    </row>
    <row r="10140" spans="1:12">
      <c r="A10140" s="228">
        <v>2015</v>
      </c>
      <c r="B10140" s="228" t="s">
        <v>193</v>
      </c>
      <c r="C10140" s="228" t="s">
        <v>67</v>
      </c>
      <c r="D10140" s="228" t="s">
        <v>205</v>
      </c>
      <c r="E10140" s="228">
        <v>85</v>
      </c>
      <c r="F10140" s="228">
        <v>80</v>
      </c>
      <c r="G10140" s="228">
        <v>7</v>
      </c>
      <c r="H10140" s="228">
        <v>13</v>
      </c>
      <c r="I10140" s="228">
        <v>16735.7</v>
      </c>
      <c r="J10140" s="228">
        <v>7280.72</v>
      </c>
      <c r="K10140" s="228">
        <v>0</v>
      </c>
      <c r="L10140" s="228">
        <v>26080.52</v>
      </c>
    </row>
    <row r="10141" spans="1:12">
      <c r="A10141" s="228">
        <v>2015</v>
      </c>
      <c r="B10141" s="228" t="s">
        <v>193</v>
      </c>
      <c r="C10141" s="228" t="s">
        <v>67</v>
      </c>
      <c r="D10141" s="228" t="s">
        <v>205</v>
      </c>
      <c r="E10141" s="228">
        <v>90</v>
      </c>
      <c r="F10141" s="228">
        <v>13</v>
      </c>
      <c r="G10141" s="228">
        <v>0</v>
      </c>
      <c r="H10141" s="228">
        <v>0</v>
      </c>
      <c r="I10141" s="228">
        <v>0</v>
      </c>
      <c r="J10141" s="228">
        <v>664.25</v>
      </c>
      <c r="K10141" s="228">
        <v>0</v>
      </c>
      <c r="L10141" s="228">
        <v>1932.25</v>
      </c>
    </row>
    <row r="10142" spans="1:12">
      <c r="A10142" s="228">
        <v>2015</v>
      </c>
      <c r="B10142" s="228" t="s">
        <v>193</v>
      </c>
      <c r="C10142" s="228" t="s">
        <v>67</v>
      </c>
      <c r="D10142" s="228" t="s">
        <v>205</v>
      </c>
      <c r="E10142" s="228">
        <v>95</v>
      </c>
      <c r="F10142" s="228">
        <v>2</v>
      </c>
      <c r="G10142" s="228">
        <v>1</v>
      </c>
      <c r="H10142" s="228">
        <v>1</v>
      </c>
      <c r="I10142" s="228">
        <v>2841</v>
      </c>
      <c r="J10142" s="228">
        <v>400.6</v>
      </c>
      <c r="K10142" s="228">
        <v>0</v>
      </c>
      <c r="L10142" s="228">
        <v>3241.6</v>
      </c>
    </row>
    <row r="10143" spans="1:12">
      <c r="A10143" s="228">
        <v>2015</v>
      </c>
      <c r="B10143" s="228" t="s">
        <v>193</v>
      </c>
      <c r="C10143" s="228" t="s">
        <v>67</v>
      </c>
      <c r="D10143" s="228" t="s">
        <v>206</v>
      </c>
      <c r="E10143" s="228">
        <v>0</v>
      </c>
      <c r="F10143" s="228">
        <v>3347</v>
      </c>
      <c r="G10143" s="228">
        <v>55</v>
      </c>
      <c r="H10143" s="228">
        <v>166</v>
      </c>
      <c r="I10143" s="228">
        <v>145869</v>
      </c>
      <c r="J10143" s="228">
        <v>19261.34</v>
      </c>
      <c r="K10143" s="228">
        <v>651</v>
      </c>
      <c r="L10143" s="228">
        <v>179974.2</v>
      </c>
    </row>
    <row r="10144" spans="1:12">
      <c r="A10144" s="228">
        <v>2015</v>
      </c>
      <c r="B10144" s="228" t="s">
        <v>193</v>
      </c>
      <c r="C10144" s="228" t="s">
        <v>67</v>
      </c>
      <c r="D10144" s="228" t="s">
        <v>206</v>
      </c>
      <c r="E10144" s="228">
        <v>5</v>
      </c>
      <c r="F10144" s="228">
        <v>3401</v>
      </c>
      <c r="G10144" s="228">
        <v>36</v>
      </c>
      <c r="H10144" s="228">
        <v>75</v>
      </c>
      <c r="I10144" s="228">
        <v>45345</v>
      </c>
      <c r="J10144" s="228">
        <v>8794.4</v>
      </c>
      <c r="K10144" s="228">
        <v>505</v>
      </c>
      <c r="L10144" s="228">
        <v>57795.9</v>
      </c>
    </row>
    <row r="10145" spans="1:12">
      <c r="A10145" s="228">
        <v>2015</v>
      </c>
      <c r="B10145" s="228" t="s">
        <v>193</v>
      </c>
      <c r="C10145" s="228" t="s">
        <v>67</v>
      </c>
      <c r="D10145" s="228" t="s">
        <v>206</v>
      </c>
      <c r="E10145" s="228">
        <v>10</v>
      </c>
      <c r="F10145" s="228">
        <v>3059</v>
      </c>
      <c r="G10145" s="228">
        <v>16</v>
      </c>
      <c r="H10145" s="228">
        <v>38</v>
      </c>
      <c r="I10145" s="228">
        <v>28392</v>
      </c>
      <c r="J10145" s="228">
        <v>7145.7</v>
      </c>
      <c r="K10145" s="228">
        <v>470</v>
      </c>
      <c r="L10145" s="228">
        <v>41897.910000000003</v>
      </c>
    </row>
    <row r="10146" spans="1:12">
      <c r="A10146" s="228">
        <v>2015</v>
      </c>
      <c r="B10146" s="228" t="s">
        <v>193</v>
      </c>
      <c r="C10146" s="228" t="s">
        <v>67</v>
      </c>
      <c r="D10146" s="228" t="s">
        <v>206</v>
      </c>
      <c r="E10146" s="228">
        <v>15</v>
      </c>
      <c r="F10146" s="228">
        <v>2998</v>
      </c>
      <c r="G10146" s="228">
        <v>66</v>
      </c>
      <c r="H10146" s="228">
        <v>129</v>
      </c>
      <c r="I10146" s="228">
        <v>113947.6</v>
      </c>
      <c r="J10146" s="228">
        <v>38650.46</v>
      </c>
      <c r="K10146" s="228">
        <v>52602</v>
      </c>
      <c r="L10146" s="228">
        <v>217903.01</v>
      </c>
    </row>
    <row r="10147" spans="1:12">
      <c r="A10147" s="228">
        <v>2015</v>
      </c>
      <c r="B10147" s="228" t="s">
        <v>193</v>
      </c>
      <c r="C10147" s="228" t="s">
        <v>67</v>
      </c>
      <c r="D10147" s="228" t="s">
        <v>206</v>
      </c>
      <c r="E10147" s="228">
        <v>20</v>
      </c>
      <c r="F10147" s="228">
        <v>2866</v>
      </c>
      <c r="G10147" s="228">
        <v>92</v>
      </c>
      <c r="H10147" s="228">
        <v>310</v>
      </c>
      <c r="I10147" s="228">
        <v>225168</v>
      </c>
      <c r="J10147" s="228">
        <v>46038.63</v>
      </c>
      <c r="K10147" s="228">
        <v>17457</v>
      </c>
      <c r="L10147" s="228">
        <v>350302.33</v>
      </c>
    </row>
    <row r="10148" spans="1:12">
      <c r="A10148" s="228">
        <v>2015</v>
      </c>
      <c r="B10148" s="228" t="s">
        <v>193</v>
      </c>
      <c r="C10148" s="228" t="s">
        <v>67</v>
      </c>
      <c r="D10148" s="228" t="s">
        <v>206</v>
      </c>
      <c r="E10148" s="228">
        <v>25</v>
      </c>
      <c r="F10148" s="228">
        <v>3597</v>
      </c>
      <c r="G10148" s="228">
        <v>151</v>
      </c>
      <c r="H10148" s="228">
        <v>498</v>
      </c>
      <c r="I10148" s="228">
        <v>379481.05</v>
      </c>
      <c r="J10148" s="228">
        <v>70131.199999999997</v>
      </c>
      <c r="K10148" s="228">
        <v>38259</v>
      </c>
      <c r="L10148" s="228">
        <v>589121.18999999994</v>
      </c>
    </row>
    <row r="10149" spans="1:12">
      <c r="A10149" s="228">
        <v>2015</v>
      </c>
      <c r="B10149" s="228" t="s">
        <v>193</v>
      </c>
      <c r="C10149" s="228" t="s">
        <v>67</v>
      </c>
      <c r="D10149" s="228" t="s">
        <v>206</v>
      </c>
      <c r="E10149" s="228">
        <v>30</v>
      </c>
      <c r="F10149" s="228">
        <v>4719</v>
      </c>
      <c r="G10149" s="228">
        <v>214</v>
      </c>
      <c r="H10149" s="228">
        <v>779</v>
      </c>
      <c r="I10149" s="228">
        <v>683441.3</v>
      </c>
      <c r="J10149" s="228">
        <v>108188.02</v>
      </c>
      <c r="K10149" s="228">
        <v>17712</v>
      </c>
      <c r="L10149" s="228">
        <v>940227.16</v>
      </c>
    </row>
    <row r="10150" spans="1:12">
      <c r="A10150" s="228">
        <v>2015</v>
      </c>
      <c r="B10150" s="228" t="s">
        <v>193</v>
      </c>
      <c r="C10150" s="228" t="s">
        <v>67</v>
      </c>
      <c r="D10150" s="228" t="s">
        <v>206</v>
      </c>
      <c r="E10150" s="228">
        <v>35</v>
      </c>
      <c r="F10150" s="228">
        <v>4190</v>
      </c>
      <c r="G10150" s="228">
        <v>218</v>
      </c>
      <c r="H10150" s="228">
        <v>656</v>
      </c>
      <c r="I10150" s="228">
        <v>520813.85</v>
      </c>
      <c r="J10150" s="228">
        <v>102625.85</v>
      </c>
      <c r="K10150" s="228">
        <v>35882</v>
      </c>
      <c r="L10150" s="228">
        <v>776163.19</v>
      </c>
    </row>
    <row r="10151" spans="1:12">
      <c r="A10151" s="228">
        <v>2015</v>
      </c>
      <c r="B10151" s="228" t="s">
        <v>193</v>
      </c>
      <c r="C10151" s="228" t="s">
        <v>67</v>
      </c>
      <c r="D10151" s="228" t="s">
        <v>206</v>
      </c>
      <c r="E10151" s="228">
        <v>40</v>
      </c>
      <c r="F10151" s="228">
        <v>4009</v>
      </c>
      <c r="G10151" s="228">
        <v>191</v>
      </c>
      <c r="H10151" s="228">
        <v>439</v>
      </c>
      <c r="I10151" s="228">
        <v>425567.3</v>
      </c>
      <c r="J10151" s="228">
        <v>107223.18</v>
      </c>
      <c r="K10151" s="228">
        <v>61363</v>
      </c>
      <c r="L10151" s="228">
        <v>709654.48</v>
      </c>
    </row>
    <row r="10152" spans="1:12">
      <c r="A10152" s="228">
        <v>2015</v>
      </c>
      <c r="B10152" s="228" t="s">
        <v>193</v>
      </c>
      <c r="C10152" s="228" t="s">
        <v>67</v>
      </c>
      <c r="D10152" s="228" t="s">
        <v>206</v>
      </c>
      <c r="E10152" s="228">
        <v>45</v>
      </c>
      <c r="F10152" s="228">
        <v>3840</v>
      </c>
      <c r="G10152" s="228">
        <v>184</v>
      </c>
      <c r="H10152" s="228">
        <v>562</v>
      </c>
      <c r="I10152" s="228">
        <v>493399.75</v>
      </c>
      <c r="J10152" s="228">
        <v>105152.63</v>
      </c>
      <c r="K10152" s="228">
        <v>104730</v>
      </c>
      <c r="L10152" s="228">
        <v>828889.82</v>
      </c>
    </row>
    <row r="10153" spans="1:12">
      <c r="A10153" s="228">
        <v>2015</v>
      </c>
      <c r="B10153" s="228" t="s">
        <v>193</v>
      </c>
      <c r="C10153" s="228" t="s">
        <v>67</v>
      </c>
      <c r="D10153" s="228" t="s">
        <v>206</v>
      </c>
      <c r="E10153" s="228">
        <v>50</v>
      </c>
      <c r="F10153" s="228">
        <v>3845</v>
      </c>
      <c r="G10153" s="228">
        <v>212</v>
      </c>
      <c r="H10153" s="228">
        <v>596</v>
      </c>
      <c r="I10153" s="228">
        <v>509513.9</v>
      </c>
      <c r="J10153" s="228">
        <v>127928.99</v>
      </c>
      <c r="K10153" s="228">
        <v>76513</v>
      </c>
      <c r="L10153" s="228">
        <v>814675.26</v>
      </c>
    </row>
    <row r="10154" spans="1:12">
      <c r="A10154" s="228">
        <v>2015</v>
      </c>
      <c r="B10154" s="228" t="s">
        <v>193</v>
      </c>
      <c r="C10154" s="228" t="s">
        <v>67</v>
      </c>
      <c r="D10154" s="228" t="s">
        <v>206</v>
      </c>
      <c r="E10154" s="228">
        <v>55</v>
      </c>
      <c r="F10154" s="228">
        <v>3397</v>
      </c>
      <c r="G10154" s="228">
        <v>234</v>
      </c>
      <c r="H10154" s="228">
        <v>532</v>
      </c>
      <c r="I10154" s="228">
        <v>516504.5</v>
      </c>
      <c r="J10154" s="228">
        <v>126018.31</v>
      </c>
      <c r="K10154" s="228">
        <v>107945</v>
      </c>
      <c r="L10154" s="228">
        <v>864066.36</v>
      </c>
    </row>
    <row r="10155" spans="1:12">
      <c r="A10155" s="228">
        <v>2015</v>
      </c>
      <c r="B10155" s="228" t="s">
        <v>193</v>
      </c>
      <c r="C10155" s="228" t="s">
        <v>67</v>
      </c>
      <c r="D10155" s="228" t="s">
        <v>206</v>
      </c>
      <c r="E10155" s="228">
        <v>60</v>
      </c>
      <c r="F10155" s="228">
        <v>2679</v>
      </c>
      <c r="G10155" s="228">
        <v>234</v>
      </c>
      <c r="H10155" s="228">
        <v>596</v>
      </c>
      <c r="I10155" s="228">
        <v>567671.35</v>
      </c>
      <c r="J10155" s="228">
        <v>125408.06</v>
      </c>
      <c r="K10155" s="228">
        <v>158234</v>
      </c>
      <c r="L10155" s="228">
        <v>957771.96</v>
      </c>
    </row>
    <row r="10156" spans="1:12">
      <c r="A10156" s="228">
        <v>2015</v>
      </c>
      <c r="B10156" s="228" t="s">
        <v>193</v>
      </c>
      <c r="C10156" s="228" t="s">
        <v>67</v>
      </c>
      <c r="D10156" s="228" t="s">
        <v>206</v>
      </c>
      <c r="E10156" s="228">
        <v>65</v>
      </c>
      <c r="F10156" s="228">
        <v>1666</v>
      </c>
      <c r="G10156" s="228">
        <v>215</v>
      </c>
      <c r="H10156" s="228">
        <v>554</v>
      </c>
      <c r="I10156" s="228">
        <v>575851.6</v>
      </c>
      <c r="J10156" s="228">
        <v>115384.15</v>
      </c>
      <c r="K10156" s="228">
        <v>202878</v>
      </c>
      <c r="L10156" s="228">
        <v>972099.64</v>
      </c>
    </row>
    <row r="10157" spans="1:12">
      <c r="A10157" s="228">
        <v>2015</v>
      </c>
      <c r="B10157" s="228" t="s">
        <v>193</v>
      </c>
      <c r="C10157" s="228" t="s">
        <v>67</v>
      </c>
      <c r="D10157" s="228" t="s">
        <v>206</v>
      </c>
      <c r="E10157" s="228">
        <v>70</v>
      </c>
      <c r="F10157" s="228">
        <v>907</v>
      </c>
      <c r="G10157" s="228">
        <v>133</v>
      </c>
      <c r="H10157" s="228">
        <v>354</v>
      </c>
      <c r="I10157" s="228">
        <v>338516.9</v>
      </c>
      <c r="J10157" s="228">
        <v>82415.710000000006</v>
      </c>
      <c r="K10157" s="228">
        <v>67935</v>
      </c>
      <c r="L10157" s="228">
        <v>511280.14</v>
      </c>
    </row>
    <row r="10158" spans="1:12">
      <c r="A10158" s="228">
        <v>2015</v>
      </c>
      <c r="B10158" s="228" t="s">
        <v>193</v>
      </c>
      <c r="C10158" s="228" t="s">
        <v>67</v>
      </c>
      <c r="D10158" s="228" t="s">
        <v>206</v>
      </c>
      <c r="E10158" s="228">
        <v>75</v>
      </c>
      <c r="F10158" s="228">
        <v>431</v>
      </c>
      <c r="G10158" s="228">
        <v>74</v>
      </c>
      <c r="H10158" s="228">
        <v>241</v>
      </c>
      <c r="I10158" s="228">
        <v>199440.3</v>
      </c>
      <c r="J10158" s="228">
        <v>41500.519999999997</v>
      </c>
      <c r="K10158" s="228">
        <v>80191</v>
      </c>
      <c r="L10158" s="228">
        <v>334812.51</v>
      </c>
    </row>
    <row r="10159" spans="1:12">
      <c r="A10159" s="228">
        <v>2015</v>
      </c>
      <c r="B10159" s="228" t="s">
        <v>193</v>
      </c>
      <c r="C10159" s="228" t="s">
        <v>67</v>
      </c>
      <c r="D10159" s="228" t="s">
        <v>206</v>
      </c>
      <c r="E10159" s="228">
        <v>80</v>
      </c>
      <c r="F10159" s="228">
        <v>211</v>
      </c>
      <c r="G10159" s="228">
        <v>37</v>
      </c>
      <c r="H10159" s="228">
        <v>343</v>
      </c>
      <c r="I10159" s="228">
        <v>163615.29999999999</v>
      </c>
      <c r="J10159" s="228">
        <v>27501.49</v>
      </c>
      <c r="K10159" s="228">
        <v>28074</v>
      </c>
      <c r="L10159" s="228">
        <v>241328.44</v>
      </c>
    </row>
    <row r="10160" spans="1:12">
      <c r="A10160" s="228">
        <v>2015</v>
      </c>
      <c r="B10160" s="228" t="s">
        <v>193</v>
      </c>
      <c r="C10160" s="228" t="s">
        <v>67</v>
      </c>
      <c r="D10160" s="228" t="s">
        <v>206</v>
      </c>
      <c r="E10160" s="228">
        <v>85</v>
      </c>
      <c r="F10160" s="228">
        <v>119</v>
      </c>
      <c r="G10160" s="228">
        <v>14</v>
      </c>
      <c r="H10160" s="228">
        <v>163</v>
      </c>
      <c r="I10160" s="228">
        <v>93602</v>
      </c>
      <c r="J10160" s="228">
        <v>5734.7</v>
      </c>
      <c r="K10160" s="228">
        <v>4790</v>
      </c>
      <c r="L10160" s="228">
        <v>105445.9</v>
      </c>
    </row>
    <row r="10161" spans="1:12">
      <c r="A10161" s="228">
        <v>2015</v>
      </c>
      <c r="B10161" s="228" t="s">
        <v>193</v>
      </c>
      <c r="C10161" s="228" t="s">
        <v>67</v>
      </c>
      <c r="D10161" s="228" t="s">
        <v>206</v>
      </c>
      <c r="E10161" s="228">
        <v>90</v>
      </c>
      <c r="F10161" s="228">
        <v>30</v>
      </c>
      <c r="G10161" s="228">
        <v>7</v>
      </c>
      <c r="H10161" s="228">
        <v>43</v>
      </c>
      <c r="I10161" s="228">
        <v>25747</v>
      </c>
      <c r="J10161" s="228">
        <v>3049.5</v>
      </c>
      <c r="K10161" s="228">
        <v>0</v>
      </c>
      <c r="L10161" s="228">
        <v>29968.9</v>
      </c>
    </row>
    <row r="10162" spans="1:12">
      <c r="A10162" s="228">
        <v>2015</v>
      </c>
      <c r="B10162" s="228" t="s">
        <v>193</v>
      </c>
      <c r="C10162" s="228" t="s">
        <v>67</v>
      </c>
      <c r="D10162" s="228" t="s">
        <v>206</v>
      </c>
      <c r="E10162" s="228">
        <v>95</v>
      </c>
      <c r="F10162" s="228">
        <v>6</v>
      </c>
      <c r="G10162" s="228">
        <v>1</v>
      </c>
      <c r="H10162" s="228">
        <v>1</v>
      </c>
      <c r="I10162" s="228">
        <v>326</v>
      </c>
      <c r="J10162" s="228">
        <v>202</v>
      </c>
      <c r="K10162" s="228">
        <v>0</v>
      </c>
      <c r="L10162" s="228">
        <v>528</v>
      </c>
    </row>
    <row r="10163" spans="1:12">
      <c r="A10163" s="228">
        <v>2015</v>
      </c>
      <c r="B10163" s="228" t="s">
        <v>194</v>
      </c>
      <c r="C10163" s="228" t="s">
        <v>61</v>
      </c>
      <c r="D10163" s="228" t="s">
        <v>205</v>
      </c>
      <c r="E10163" s="228">
        <v>0</v>
      </c>
      <c r="F10163" s="228">
        <v>110221</v>
      </c>
      <c r="G10163" s="228">
        <v>5989</v>
      </c>
      <c r="H10163" s="228">
        <v>16235</v>
      </c>
      <c r="I10163" s="228">
        <v>9353366.5500000007</v>
      </c>
      <c r="J10163" s="228">
        <v>1571986.99</v>
      </c>
      <c r="K10163" s="228">
        <v>235301.75</v>
      </c>
      <c r="L10163" s="228">
        <v>12627198.310000001</v>
      </c>
    </row>
    <row r="10164" spans="1:12">
      <c r="A10164" s="228">
        <v>2015</v>
      </c>
      <c r="B10164" s="228" t="s">
        <v>194</v>
      </c>
      <c r="C10164" s="228" t="s">
        <v>61</v>
      </c>
      <c r="D10164" s="228" t="s">
        <v>205</v>
      </c>
      <c r="E10164" s="228">
        <v>5</v>
      </c>
      <c r="F10164" s="228">
        <v>122378</v>
      </c>
      <c r="G10164" s="228">
        <v>2679</v>
      </c>
      <c r="H10164" s="228">
        <v>3938</v>
      </c>
      <c r="I10164" s="228">
        <v>2931971.62</v>
      </c>
      <c r="J10164" s="228">
        <v>738769.84</v>
      </c>
      <c r="K10164" s="228">
        <v>182972.6</v>
      </c>
      <c r="L10164" s="228">
        <v>4749159.67</v>
      </c>
    </row>
    <row r="10165" spans="1:12">
      <c r="A10165" s="228">
        <v>2015</v>
      </c>
      <c r="B10165" s="228" t="s">
        <v>194</v>
      </c>
      <c r="C10165" s="228" t="s">
        <v>61</v>
      </c>
      <c r="D10165" s="228" t="s">
        <v>205</v>
      </c>
      <c r="E10165" s="228">
        <v>10</v>
      </c>
      <c r="F10165" s="228">
        <v>113109</v>
      </c>
      <c r="G10165" s="228">
        <v>1988</v>
      </c>
      <c r="H10165" s="228">
        <v>3861</v>
      </c>
      <c r="I10165" s="228">
        <v>2864629.73</v>
      </c>
      <c r="J10165" s="228">
        <v>725718.67</v>
      </c>
      <c r="K10165" s="228">
        <v>664015</v>
      </c>
      <c r="L10165" s="228">
        <v>4858201.5999999996</v>
      </c>
    </row>
    <row r="10166" spans="1:12">
      <c r="A10166" s="228">
        <v>2015</v>
      </c>
      <c r="B10166" s="228" t="s">
        <v>194</v>
      </c>
      <c r="C10166" s="228" t="s">
        <v>61</v>
      </c>
      <c r="D10166" s="228" t="s">
        <v>205</v>
      </c>
      <c r="E10166" s="228">
        <v>15</v>
      </c>
      <c r="F10166" s="228">
        <v>109955</v>
      </c>
      <c r="G10166" s="228">
        <v>3218</v>
      </c>
      <c r="H10166" s="228">
        <v>7264</v>
      </c>
      <c r="I10166" s="228">
        <v>6425422.8899999997</v>
      </c>
      <c r="J10166" s="228">
        <v>1371602.01</v>
      </c>
      <c r="K10166" s="228">
        <v>1439269.4</v>
      </c>
      <c r="L10166" s="228">
        <v>10756513.279999999</v>
      </c>
    </row>
    <row r="10167" spans="1:12">
      <c r="A10167" s="228">
        <v>2015</v>
      </c>
      <c r="B10167" s="228" t="s">
        <v>194</v>
      </c>
      <c r="C10167" s="228" t="s">
        <v>61</v>
      </c>
      <c r="D10167" s="228" t="s">
        <v>205</v>
      </c>
      <c r="E10167" s="228">
        <v>20</v>
      </c>
      <c r="F10167" s="228">
        <v>90427</v>
      </c>
      <c r="G10167" s="228">
        <v>2837</v>
      </c>
      <c r="H10167" s="228">
        <v>6304</v>
      </c>
      <c r="I10167" s="228">
        <v>5908408.7400000002</v>
      </c>
      <c r="J10167" s="228">
        <v>1236109.06</v>
      </c>
      <c r="K10167" s="228">
        <v>1023856</v>
      </c>
      <c r="L10167" s="228">
        <v>9742876.5299999993</v>
      </c>
    </row>
    <row r="10168" spans="1:12">
      <c r="A10168" s="228">
        <v>2015</v>
      </c>
      <c r="B10168" s="228" t="s">
        <v>194</v>
      </c>
      <c r="C10168" s="228" t="s">
        <v>61</v>
      </c>
      <c r="D10168" s="228" t="s">
        <v>205</v>
      </c>
      <c r="E10168" s="228">
        <v>25</v>
      </c>
      <c r="F10168" s="228">
        <v>78926</v>
      </c>
      <c r="G10168" s="228">
        <v>2424</v>
      </c>
      <c r="H10168" s="228">
        <v>5454</v>
      </c>
      <c r="I10168" s="228">
        <v>4351515.99</v>
      </c>
      <c r="J10168" s="228">
        <v>984973.02</v>
      </c>
      <c r="K10168" s="228">
        <v>836625.6</v>
      </c>
      <c r="L10168" s="228">
        <v>7718623.6600000001</v>
      </c>
    </row>
    <row r="10169" spans="1:12">
      <c r="A10169" s="228">
        <v>2015</v>
      </c>
      <c r="B10169" s="228" t="s">
        <v>194</v>
      </c>
      <c r="C10169" s="228" t="s">
        <v>61</v>
      </c>
      <c r="D10169" s="228" t="s">
        <v>205</v>
      </c>
      <c r="E10169" s="228">
        <v>30</v>
      </c>
      <c r="F10169" s="228">
        <v>123789</v>
      </c>
      <c r="G10169" s="228">
        <v>3462</v>
      </c>
      <c r="H10169" s="228">
        <v>8817</v>
      </c>
      <c r="I10169" s="228">
        <v>6817526.75</v>
      </c>
      <c r="J10169" s="228">
        <v>1656653.42</v>
      </c>
      <c r="K10169" s="228">
        <v>1399750.63</v>
      </c>
      <c r="L10169" s="228">
        <v>12109028.93</v>
      </c>
    </row>
    <row r="10170" spans="1:12">
      <c r="A10170" s="228">
        <v>2015</v>
      </c>
      <c r="B10170" s="228" t="s">
        <v>194</v>
      </c>
      <c r="C10170" s="228" t="s">
        <v>61</v>
      </c>
      <c r="D10170" s="228" t="s">
        <v>205</v>
      </c>
      <c r="E10170" s="228">
        <v>35</v>
      </c>
      <c r="F10170" s="228">
        <v>126921</v>
      </c>
      <c r="G10170" s="228">
        <v>4303</v>
      </c>
      <c r="H10170" s="228">
        <v>9926</v>
      </c>
      <c r="I10170" s="228">
        <v>7913425.2599999998</v>
      </c>
      <c r="J10170" s="228">
        <v>1912842.03</v>
      </c>
      <c r="K10170" s="228">
        <v>1426950.75</v>
      </c>
      <c r="L10170" s="228">
        <v>13826514.91</v>
      </c>
    </row>
    <row r="10171" spans="1:12">
      <c r="A10171" s="228">
        <v>2015</v>
      </c>
      <c r="B10171" s="228" t="s">
        <v>194</v>
      </c>
      <c r="C10171" s="228" t="s">
        <v>61</v>
      </c>
      <c r="D10171" s="228" t="s">
        <v>205</v>
      </c>
      <c r="E10171" s="228">
        <v>40</v>
      </c>
      <c r="F10171" s="228">
        <v>133325</v>
      </c>
      <c r="G10171" s="228">
        <v>5713</v>
      </c>
      <c r="H10171" s="228">
        <v>11572</v>
      </c>
      <c r="I10171" s="228">
        <v>9668534.3599999994</v>
      </c>
      <c r="J10171" s="228">
        <v>2556967.35</v>
      </c>
      <c r="K10171" s="228">
        <v>1874820.95</v>
      </c>
      <c r="L10171" s="228">
        <v>17758463.199999999</v>
      </c>
    </row>
    <row r="10172" spans="1:12">
      <c r="A10172" s="228">
        <v>2015</v>
      </c>
      <c r="B10172" s="228" t="s">
        <v>194</v>
      </c>
      <c r="C10172" s="228" t="s">
        <v>61</v>
      </c>
      <c r="D10172" s="228" t="s">
        <v>205</v>
      </c>
      <c r="E10172" s="228">
        <v>45</v>
      </c>
      <c r="F10172" s="228">
        <v>123007</v>
      </c>
      <c r="G10172" s="228">
        <v>6628</v>
      </c>
      <c r="H10172" s="228">
        <v>13828</v>
      </c>
      <c r="I10172" s="228">
        <v>12385869.74</v>
      </c>
      <c r="J10172" s="228">
        <v>3183421.34</v>
      </c>
      <c r="K10172" s="228">
        <v>2953700.65</v>
      </c>
      <c r="L10172" s="228">
        <v>22094295.879999999</v>
      </c>
    </row>
    <row r="10173" spans="1:12">
      <c r="A10173" s="228">
        <v>2015</v>
      </c>
      <c r="B10173" s="228" t="s">
        <v>194</v>
      </c>
      <c r="C10173" s="228" t="s">
        <v>61</v>
      </c>
      <c r="D10173" s="228" t="s">
        <v>205</v>
      </c>
      <c r="E10173" s="228">
        <v>50</v>
      </c>
      <c r="F10173" s="228">
        <v>127969</v>
      </c>
      <c r="G10173" s="228">
        <v>9414</v>
      </c>
      <c r="H10173" s="228">
        <v>19660</v>
      </c>
      <c r="I10173" s="228">
        <v>17978225.09</v>
      </c>
      <c r="J10173" s="228">
        <v>4544904.99</v>
      </c>
      <c r="K10173" s="228">
        <v>4594037.2</v>
      </c>
      <c r="L10173" s="228">
        <v>31476514.75</v>
      </c>
    </row>
    <row r="10174" spans="1:12">
      <c r="A10174" s="228">
        <v>2015</v>
      </c>
      <c r="B10174" s="228" t="s">
        <v>194</v>
      </c>
      <c r="C10174" s="228" t="s">
        <v>61</v>
      </c>
      <c r="D10174" s="228" t="s">
        <v>205</v>
      </c>
      <c r="E10174" s="228">
        <v>55</v>
      </c>
      <c r="F10174" s="228">
        <v>124430</v>
      </c>
      <c r="G10174" s="228">
        <v>12729</v>
      </c>
      <c r="H10174" s="228">
        <v>26985</v>
      </c>
      <c r="I10174" s="228">
        <v>25875597</v>
      </c>
      <c r="J10174" s="228">
        <v>6312438.7300000004</v>
      </c>
      <c r="K10174" s="228">
        <v>7331439.4500000002</v>
      </c>
      <c r="L10174" s="228">
        <v>44939199.039999999</v>
      </c>
    </row>
    <row r="10175" spans="1:12">
      <c r="A10175" s="228">
        <v>2015</v>
      </c>
      <c r="B10175" s="228" t="s">
        <v>194</v>
      </c>
      <c r="C10175" s="228" t="s">
        <v>61</v>
      </c>
      <c r="D10175" s="228" t="s">
        <v>205</v>
      </c>
      <c r="E10175" s="228">
        <v>60</v>
      </c>
      <c r="F10175" s="228">
        <v>114573</v>
      </c>
      <c r="G10175" s="228">
        <v>16383</v>
      </c>
      <c r="H10175" s="228">
        <v>37285</v>
      </c>
      <c r="I10175" s="228">
        <v>35727800</v>
      </c>
      <c r="J10175" s="228">
        <v>8273444.5099999998</v>
      </c>
      <c r="K10175" s="228">
        <v>10484110.85</v>
      </c>
      <c r="L10175" s="228">
        <v>59894471.68</v>
      </c>
    </row>
    <row r="10176" spans="1:12">
      <c r="A10176" s="228">
        <v>2015</v>
      </c>
      <c r="B10176" s="228" t="s">
        <v>194</v>
      </c>
      <c r="C10176" s="228" t="s">
        <v>61</v>
      </c>
      <c r="D10176" s="228" t="s">
        <v>205</v>
      </c>
      <c r="E10176" s="228">
        <v>65</v>
      </c>
      <c r="F10176" s="228">
        <v>104890</v>
      </c>
      <c r="G10176" s="228">
        <v>20681</v>
      </c>
      <c r="H10176" s="228">
        <v>50093</v>
      </c>
      <c r="I10176" s="228">
        <v>47417710.590000004</v>
      </c>
      <c r="J10176" s="228">
        <v>10608995.57</v>
      </c>
      <c r="K10176" s="228">
        <v>13522873.5</v>
      </c>
      <c r="L10176" s="228">
        <v>79292140.769999996</v>
      </c>
    </row>
    <row r="10177" spans="1:12">
      <c r="A10177" s="228">
        <v>2015</v>
      </c>
      <c r="B10177" s="228" t="s">
        <v>194</v>
      </c>
      <c r="C10177" s="228" t="s">
        <v>61</v>
      </c>
      <c r="D10177" s="228" t="s">
        <v>205</v>
      </c>
      <c r="E10177" s="228">
        <v>70</v>
      </c>
      <c r="F10177" s="228">
        <v>74853</v>
      </c>
      <c r="G10177" s="228">
        <v>19965</v>
      </c>
      <c r="H10177" s="228">
        <v>53988</v>
      </c>
      <c r="I10177" s="228">
        <v>49155208.829999998</v>
      </c>
      <c r="J10177" s="228">
        <v>10681406.949999999</v>
      </c>
      <c r="K10177" s="228">
        <v>13792964</v>
      </c>
      <c r="L10177" s="228">
        <v>79734529.269999996</v>
      </c>
    </row>
    <row r="10178" spans="1:12">
      <c r="A10178" s="228">
        <v>2015</v>
      </c>
      <c r="B10178" s="228" t="s">
        <v>194</v>
      </c>
      <c r="C10178" s="228" t="s">
        <v>61</v>
      </c>
      <c r="D10178" s="228" t="s">
        <v>205</v>
      </c>
      <c r="E10178" s="228">
        <v>75</v>
      </c>
      <c r="F10178" s="228">
        <v>51029</v>
      </c>
      <c r="G10178" s="228">
        <v>18098</v>
      </c>
      <c r="H10178" s="228">
        <v>52867</v>
      </c>
      <c r="I10178" s="228">
        <v>43914649.670000002</v>
      </c>
      <c r="J10178" s="228">
        <v>8938762.0800000001</v>
      </c>
      <c r="K10178" s="228">
        <v>11516032.300000001</v>
      </c>
      <c r="L10178" s="228">
        <v>68698180.650000006</v>
      </c>
    </row>
    <row r="10179" spans="1:12">
      <c r="A10179" s="228">
        <v>2015</v>
      </c>
      <c r="B10179" s="228" t="s">
        <v>194</v>
      </c>
      <c r="C10179" s="228" t="s">
        <v>61</v>
      </c>
      <c r="D10179" s="228" t="s">
        <v>205</v>
      </c>
      <c r="E10179" s="228">
        <v>80</v>
      </c>
      <c r="F10179" s="228">
        <v>32219</v>
      </c>
      <c r="G10179" s="228">
        <v>13972</v>
      </c>
      <c r="H10179" s="228">
        <v>51574</v>
      </c>
      <c r="I10179" s="228">
        <v>36874272.380000003</v>
      </c>
      <c r="J10179" s="228">
        <v>6250232.0800000001</v>
      </c>
      <c r="K10179" s="228">
        <v>7536958.5499999998</v>
      </c>
      <c r="L10179" s="228">
        <v>53224376.25</v>
      </c>
    </row>
    <row r="10180" spans="1:12">
      <c r="A10180" s="228">
        <v>2015</v>
      </c>
      <c r="B10180" s="228" t="s">
        <v>194</v>
      </c>
      <c r="C10180" s="228" t="s">
        <v>61</v>
      </c>
      <c r="D10180" s="228" t="s">
        <v>205</v>
      </c>
      <c r="E10180" s="228">
        <v>85</v>
      </c>
      <c r="F10180" s="228">
        <v>19196</v>
      </c>
      <c r="G10180" s="228">
        <v>8786</v>
      </c>
      <c r="H10180" s="228">
        <v>41974</v>
      </c>
      <c r="I10180" s="228">
        <v>26283980.73</v>
      </c>
      <c r="J10180" s="228">
        <v>3920043.6</v>
      </c>
      <c r="K10180" s="228">
        <v>4130126.1</v>
      </c>
      <c r="L10180" s="228">
        <v>35726912.82</v>
      </c>
    </row>
    <row r="10181" spans="1:12">
      <c r="A10181" s="228">
        <v>2015</v>
      </c>
      <c r="B10181" s="228" t="s">
        <v>194</v>
      </c>
      <c r="C10181" s="228" t="s">
        <v>61</v>
      </c>
      <c r="D10181" s="228" t="s">
        <v>205</v>
      </c>
      <c r="E10181" s="228">
        <v>90</v>
      </c>
      <c r="F10181" s="228">
        <v>4535</v>
      </c>
      <c r="G10181" s="228">
        <v>1809</v>
      </c>
      <c r="H10181" s="228">
        <v>10708</v>
      </c>
      <c r="I10181" s="228">
        <v>6197492.7599999998</v>
      </c>
      <c r="J10181" s="228">
        <v>759091.4</v>
      </c>
      <c r="K10181" s="228">
        <v>561247</v>
      </c>
      <c r="L10181" s="228">
        <v>7781926.5300000003</v>
      </c>
    </row>
    <row r="10182" spans="1:12">
      <c r="A10182" s="228">
        <v>2015</v>
      </c>
      <c r="B10182" s="228" t="s">
        <v>194</v>
      </c>
      <c r="C10182" s="228" t="s">
        <v>61</v>
      </c>
      <c r="D10182" s="228" t="s">
        <v>205</v>
      </c>
      <c r="E10182" s="228">
        <v>95</v>
      </c>
      <c r="F10182" s="228">
        <v>789</v>
      </c>
      <c r="G10182" s="228">
        <v>256</v>
      </c>
      <c r="H10182" s="228">
        <v>2104</v>
      </c>
      <c r="I10182" s="228">
        <v>1088659.1599999999</v>
      </c>
      <c r="J10182" s="228">
        <v>133920.47</v>
      </c>
      <c r="K10182" s="228">
        <v>31787</v>
      </c>
      <c r="L10182" s="228">
        <v>1289794.0900000001</v>
      </c>
    </row>
    <row r="10183" spans="1:12">
      <c r="A10183" s="228">
        <v>2015</v>
      </c>
      <c r="B10183" s="228" t="s">
        <v>194</v>
      </c>
      <c r="C10183" s="228" t="s">
        <v>61</v>
      </c>
      <c r="D10183" s="228" t="s">
        <v>206</v>
      </c>
      <c r="E10183" s="228">
        <v>0</v>
      </c>
      <c r="F10183" s="228">
        <v>102932</v>
      </c>
      <c r="G10183" s="228">
        <v>4179</v>
      </c>
      <c r="H10183" s="228">
        <v>13300</v>
      </c>
      <c r="I10183" s="228">
        <v>7480544.71</v>
      </c>
      <c r="J10183" s="228">
        <v>1114384.8700000001</v>
      </c>
      <c r="K10183" s="228">
        <v>319036</v>
      </c>
      <c r="L10183" s="228">
        <v>9981306.6699999999</v>
      </c>
    </row>
    <row r="10184" spans="1:12">
      <c r="A10184" s="228">
        <v>2015</v>
      </c>
      <c r="B10184" s="228" t="s">
        <v>194</v>
      </c>
      <c r="C10184" s="228" t="s">
        <v>61</v>
      </c>
      <c r="D10184" s="228" t="s">
        <v>206</v>
      </c>
      <c r="E10184" s="228">
        <v>5</v>
      </c>
      <c r="F10184" s="228">
        <v>115762</v>
      </c>
      <c r="G10184" s="228">
        <v>2093</v>
      </c>
      <c r="H10184" s="228">
        <v>3297</v>
      </c>
      <c r="I10184" s="228">
        <v>2495785.16</v>
      </c>
      <c r="J10184" s="228">
        <v>543667.12</v>
      </c>
      <c r="K10184" s="228">
        <v>179104</v>
      </c>
      <c r="L10184" s="228">
        <v>3945116.13</v>
      </c>
    </row>
    <row r="10185" spans="1:12">
      <c r="A10185" s="228">
        <v>2015</v>
      </c>
      <c r="B10185" s="228" t="s">
        <v>194</v>
      </c>
      <c r="C10185" s="228" t="s">
        <v>61</v>
      </c>
      <c r="D10185" s="228" t="s">
        <v>206</v>
      </c>
      <c r="E10185" s="228">
        <v>10</v>
      </c>
      <c r="F10185" s="228">
        <v>106300</v>
      </c>
      <c r="G10185" s="228">
        <v>1639</v>
      </c>
      <c r="H10185" s="228">
        <v>3545</v>
      </c>
      <c r="I10185" s="228">
        <v>2418622.85</v>
      </c>
      <c r="J10185" s="228">
        <v>534727.71</v>
      </c>
      <c r="K10185" s="228">
        <v>766499</v>
      </c>
      <c r="L10185" s="228">
        <v>4210812.7300000004</v>
      </c>
    </row>
    <row r="10186" spans="1:12">
      <c r="A10186" s="228">
        <v>2015</v>
      </c>
      <c r="B10186" s="228" t="s">
        <v>194</v>
      </c>
      <c r="C10186" s="228" t="s">
        <v>61</v>
      </c>
      <c r="D10186" s="228" t="s">
        <v>206</v>
      </c>
      <c r="E10186" s="228">
        <v>15</v>
      </c>
      <c r="F10186" s="228">
        <v>103953</v>
      </c>
      <c r="G10186" s="228">
        <v>3770</v>
      </c>
      <c r="H10186" s="228">
        <v>10337</v>
      </c>
      <c r="I10186" s="228">
        <v>7662142.9299999997</v>
      </c>
      <c r="J10186" s="228">
        <v>1276467.95</v>
      </c>
      <c r="K10186" s="228">
        <v>966807</v>
      </c>
      <c r="L10186" s="228">
        <v>11499483.060000001</v>
      </c>
    </row>
    <row r="10187" spans="1:12">
      <c r="A10187" s="228">
        <v>2015</v>
      </c>
      <c r="B10187" s="228" t="s">
        <v>194</v>
      </c>
      <c r="C10187" s="228" t="s">
        <v>61</v>
      </c>
      <c r="D10187" s="228" t="s">
        <v>206</v>
      </c>
      <c r="E10187" s="228">
        <v>20</v>
      </c>
      <c r="F10187" s="228">
        <v>92514</v>
      </c>
      <c r="G10187" s="228">
        <v>4809</v>
      </c>
      <c r="H10187" s="228">
        <v>11834</v>
      </c>
      <c r="I10187" s="228">
        <v>9351770.6099999994</v>
      </c>
      <c r="J10187" s="228">
        <v>1738391.39</v>
      </c>
      <c r="K10187" s="228">
        <v>940280</v>
      </c>
      <c r="L10187" s="228">
        <v>14276310.25</v>
      </c>
    </row>
    <row r="10188" spans="1:12">
      <c r="A10188" s="228">
        <v>2015</v>
      </c>
      <c r="B10188" s="228" t="s">
        <v>194</v>
      </c>
      <c r="C10188" s="228" t="s">
        <v>61</v>
      </c>
      <c r="D10188" s="228" t="s">
        <v>206</v>
      </c>
      <c r="E10188" s="228">
        <v>25</v>
      </c>
      <c r="F10188" s="228">
        <v>94990</v>
      </c>
      <c r="G10188" s="228">
        <v>5729</v>
      </c>
      <c r="H10188" s="228">
        <v>17999</v>
      </c>
      <c r="I10188" s="228">
        <v>14367548.68</v>
      </c>
      <c r="J10188" s="228">
        <v>3379908.1</v>
      </c>
      <c r="K10188" s="228">
        <v>977342</v>
      </c>
      <c r="L10188" s="228">
        <v>22184710.010000002</v>
      </c>
    </row>
    <row r="10189" spans="1:12">
      <c r="A10189" s="228">
        <v>2015</v>
      </c>
      <c r="B10189" s="228" t="s">
        <v>194</v>
      </c>
      <c r="C10189" s="228" t="s">
        <v>61</v>
      </c>
      <c r="D10189" s="228" t="s">
        <v>206</v>
      </c>
      <c r="E10189" s="228">
        <v>30</v>
      </c>
      <c r="F10189" s="228">
        <v>141969</v>
      </c>
      <c r="G10189" s="228">
        <v>10900</v>
      </c>
      <c r="H10189" s="228">
        <v>35745</v>
      </c>
      <c r="I10189" s="228">
        <v>30069277.120000001</v>
      </c>
      <c r="J10189" s="228">
        <v>6755619.5599999996</v>
      </c>
      <c r="K10189" s="228">
        <v>1578163</v>
      </c>
      <c r="L10189" s="228">
        <v>44642828.789999999</v>
      </c>
    </row>
    <row r="10190" spans="1:12">
      <c r="A10190" s="228">
        <v>2015</v>
      </c>
      <c r="B10190" s="228" t="s">
        <v>194</v>
      </c>
      <c r="C10190" s="228" t="s">
        <v>61</v>
      </c>
      <c r="D10190" s="228" t="s">
        <v>206</v>
      </c>
      <c r="E10190" s="228">
        <v>35</v>
      </c>
      <c r="F10190" s="228">
        <v>137658</v>
      </c>
      <c r="G10190" s="228">
        <v>10908</v>
      </c>
      <c r="H10190" s="228">
        <v>29371</v>
      </c>
      <c r="I10190" s="228">
        <v>25010888.93</v>
      </c>
      <c r="J10190" s="228">
        <v>5578931.75</v>
      </c>
      <c r="K10190" s="228">
        <v>2359273</v>
      </c>
      <c r="L10190" s="228">
        <v>39393234.189999998</v>
      </c>
    </row>
    <row r="10191" spans="1:12">
      <c r="A10191" s="228">
        <v>2015</v>
      </c>
      <c r="B10191" s="228" t="s">
        <v>194</v>
      </c>
      <c r="C10191" s="228" t="s">
        <v>61</v>
      </c>
      <c r="D10191" s="228" t="s">
        <v>206</v>
      </c>
      <c r="E10191" s="228">
        <v>40</v>
      </c>
      <c r="F10191" s="228">
        <v>143065</v>
      </c>
      <c r="G10191" s="228">
        <v>10620</v>
      </c>
      <c r="H10191" s="228">
        <v>24141</v>
      </c>
      <c r="I10191" s="228">
        <v>21220733.350000001</v>
      </c>
      <c r="J10191" s="228">
        <v>4779171.8099999996</v>
      </c>
      <c r="K10191" s="228">
        <v>2766149.47</v>
      </c>
      <c r="L10191" s="228">
        <v>35058546.18</v>
      </c>
    </row>
    <row r="10192" spans="1:12">
      <c r="A10192" s="228">
        <v>2015</v>
      </c>
      <c r="B10192" s="228" t="s">
        <v>194</v>
      </c>
      <c r="C10192" s="228" t="s">
        <v>61</v>
      </c>
      <c r="D10192" s="228" t="s">
        <v>206</v>
      </c>
      <c r="E10192" s="228">
        <v>45</v>
      </c>
      <c r="F10192" s="228">
        <v>133252</v>
      </c>
      <c r="G10192" s="228">
        <v>9400</v>
      </c>
      <c r="H10192" s="228">
        <v>20471</v>
      </c>
      <c r="I10192" s="228">
        <v>18406902.43</v>
      </c>
      <c r="J10192" s="228">
        <v>4393997.63</v>
      </c>
      <c r="K10192" s="228">
        <v>3051105</v>
      </c>
      <c r="L10192" s="228">
        <v>31202955.289999999</v>
      </c>
    </row>
    <row r="10193" spans="1:12">
      <c r="A10193" s="228">
        <v>2015</v>
      </c>
      <c r="B10193" s="228" t="s">
        <v>194</v>
      </c>
      <c r="C10193" s="228" t="s">
        <v>61</v>
      </c>
      <c r="D10193" s="228" t="s">
        <v>206</v>
      </c>
      <c r="E10193" s="228">
        <v>50</v>
      </c>
      <c r="F10193" s="228">
        <v>137737</v>
      </c>
      <c r="G10193" s="228">
        <v>12076</v>
      </c>
      <c r="H10193" s="228">
        <v>27320</v>
      </c>
      <c r="I10193" s="228">
        <v>23885546.879999999</v>
      </c>
      <c r="J10193" s="228">
        <v>5651594.6799999997</v>
      </c>
      <c r="K10193" s="228">
        <v>4560928.7</v>
      </c>
      <c r="L10193" s="228">
        <v>39964582.479999997</v>
      </c>
    </row>
    <row r="10194" spans="1:12">
      <c r="A10194" s="228">
        <v>2015</v>
      </c>
      <c r="B10194" s="228" t="s">
        <v>194</v>
      </c>
      <c r="C10194" s="228" t="s">
        <v>61</v>
      </c>
      <c r="D10194" s="228" t="s">
        <v>206</v>
      </c>
      <c r="E10194" s="228">
        <v>55</v>
      </c>
      <c r="F10194" s="228">
        <v>134550</v>
      </c>
      <c r="G10194" s="228">
        <v>14021</v>
      </c>
      <c r="H10194" s="228">
        <v>31723</v>
      </c>
      <c r="I10194" s="228">
        <v>27802360.25</v>
      </c>
      <c r="J10194" s="228">
        <v>6449095.9299999997</v>
      </c>
      <c r="K10194" s="228">
        <v>6316453.7000000002</v>
      </c>
      <c r="L10194" s="228">
        <v>46694296.57</v>
      </c>
    </row>
    <row r="10195" spans="1:12">
      <c r="A10195" s="228">
        <v>2015</v>
      </c>
      <c r="B10195" s="228" t="s">
        <v>194</v>
      </c>
      <c r="C10195" s="228" t="s">
        <v>61</v>
      </c>
      <c r="D10195" s="228" t="s">
        <v>206</v>
      </c>
      <c r="E10195" s="228">
        <v>60</v>
      </c>
      <c r="F10195" s="228">
        <v>124214</v>
      </c>
      <c r="G10195" s="228">
        <v>17217</v>
      </c>
      <c r="H10195" s="228">
        <v>40337</v>
      </c>
      <c r="I10195" s="228">
        <v>35073660.170000002</v>
      </c>
      <c r="J10195" s="228">
        <v>7689839.0800000001</v>
      </c>
      <c r="K10195" s="228">
        <v>8439886.4299999997</v>
      </c>
      <c r="L10195" s="228">
        <v>57354447.25</v>
      </c>
    </row>
    <row r="10196" spans="1:12">
      <c r="A10196" s="228">
        <v>2015</v>
      </c>
      <c r="B10196" s="228" t="s">
        <v>194</v>
      </c>
      <c r="C10196" s="228" t="s">
        <v>61</v>
      </c>
      <c r="D10196" s="228" t="s">
        <v>206</v>
      </c>
      <c r="E10196" s="228">
        <v>65</v>
      </c>
      <c r="F10196" s="228">
        <v>111339</v>
      </c>
      <c r="G10196" s="228">
        <v>19987</v>
      </c>
      <c r="H10196" s="228">
        <v>50644</v>
      </c>
      <c r="I10196" s="228">
        <v>44753470.119999997</v>
      </c>
      <c r="J10196" s="228">
        <v>9335285.6699999999</v>
      </c>
      <c r="K10196" s="228">
        <v>12208424.85</v>
      </c>
      <c r="L10196" s="228">
        <v>73250433.25</v>
      </c>
    </row>
    <row r="10197" spans="1:12">
      <c r="A10197" s="228">
        <v>2015</v>
      </c>
      <c r="B10197" s="228" t="s">
        <v>194</v>
      </c>
      <c r="C10197" s="228" t="s">
        <v>61</v>
      </c>
      <c r="D10197" s="228" t="s">
        <v>206</v>
      </c>
      <c r="E10197" s="228">
        <v>70</v>
      </c>
      <c r="F10197" s="228">
        <v>78997</v>
      </c>
      <c r="G10197" s="228">
        <v>19332</v>
      </c>
      <c r="H10197" s="228">
        <v>55303</v>
      </c>
      <c r="I10197" s="228">
        <v>45702676.539999999</v>
      </c>
      <c r="J10197" s="228">
        <v>9096493.7300000004</v>
      </c>
      <c r="K10197" s="228">
        <v>12084260.65</v>
      </c>
      <c r="L10197" s="228">
        <v>72101590.549999997</v>
      </c>
    </row>
    <row r="10198" spans="1:12">
      <c r="A10198" s="228">
        <v>2015</v>
      </c>
      <c r="B10198" s="228" t="s">
        <v>194</v>
      </c>
      <c r="C10198" s="228" t="s">
        <v>61</v>
      </c>
      <c r="D10198" s="228" t="s">
        <v>206</v>
      </c>
      <c r="E10198" s="228">
        <v>75</v>
      </c>
      <c r="F10198" s="228">
        <v>55308</v>
      </c>
      <c r="G10198" s="228">
        <v>16509</v>
      </c>
      <c r="H10198" s="228">
        <v>57213</v>
      </c>
      <c r="I10198" s="228">
        <v>43414341.369999997</v>
      </c>
      <c r="J10198" s="228">
        <v>7682833.9299999997</v>
      </c>
      <c r="K10198" s="228">
        <v>10220140.25</v>
      </c>
      <c r="L10198" s="228">
        <v>65306726.520000003</v>
      </c>
    </row>
    <row r="10199" spans="1:12">
      <c r="A10199" s="228">
        <v>2015</v>
      </c>
      <c r="B10199" s="228" t="s">
        <v>194</v>
      </c>
      <c r="C10199" s="228" t="s">
        <v>61</v>
      </c>
      <c r="D10199" s="228" t="s">
        <v>206</v>
      </c>
      <c r="E10199" s="228">
        <v>80</v>
      </c>
      <c r="F10199" s="228">
        <v>38065</v>
      </c>
      <c r="G10199" s="228">
        <v>12805</v>
      </c>
      <c r="H10199" s="228">
        <v>54364</v>
      </c>
      <c r="I10199" s="228">
        <v>36087384.649999999</v>
      </c>
      <c r="J10199" s="228">
        <v>5584144.3499999996</v>
      </c>
      <c r="K10199" s="228">
        <v>5941826.7000000002</v>
      </c>
      <c r="L10199" s="228">
        <v>50098551.329999998</v>
      </c>
    </row>
    <row r="10200" spans="1:12">
      <c r="A10200" s="228">
        <v>2015</v>
      </c>
      <c r="B10200" s="228" t="s">
        <v>194</v>
      </c>
      <c r="C10200" s="228" t="s">
        <v>61</v>
      </c>
      <c r="D10200" s="228" t="s">
        <v>206</v>
      </c>
      <c r="E10200" s="228">
        <v>85</v>
      </c>
      <c r="F10200" s="228">
        <v>24731</v>
      </c>
      <c r="G10200" s="228">
        <v>8193</v>
      </c>
      <c r="H10200" s="228">
        <v>48784</v>
      </c>
      <c r="I10200" s="228">
        <v>28397178.309999999</v>
      </c>
      <c r="J10200" s="228">
        <v>3529724.22</v>
      </c>
      <c r="K10200" s="228">
        <v>3184764.2</v>
      </c>
      <c r="L10200" s="228">
        <v>36458932.469999999</v>
      </c>
    </row>
    <row r="10201" spans="1:12">
      <c r="A10201" s="228">
        <v>2015</v>
      </c>
      <c r="B10201" s="228" t="s">
        <v>194</v>
      </c>
      <c r="C10201" s="228" t="s">
        <v>61</v>
      </c>
      <c r="D10201" s="228" t="s">
        <v>206</v>
      </c>
      <c r="E10201" s="228">
        <v>90</v>
      </c>
      <c r="F10201" s="228">
        <v>10361</v>
      </c>
      <c r="G10201" s="228">
        <v>3200</v>
      </c>
      <c r="H10201" s="228">
        <v>24576</v>
      </c>
      <c r="I10201" s="228">
        <v>13437948.43</v>
      </c>
      <c r="J10201" s="228">
        <v>1384463.09</v>
      </c>
      <c r="K10201" s="228">
        <v>1100264.8</v>
      </c>
      <c r="L10201" s="228">
        <v>16275984.84</v>
      </c>
    </row>
    <row r="10202" spans="1:12">
      <c r="A10202" s="228">
        <v>2015</v>
      </c>
      <c r="B10202" s="228" t="s">
        <v>194</v>
      </c>
      <c r="C10202" s="228" t="s">
        <v>61</v>
      </c>
      <c r="D10202" s="228" t="s">
        <v>206</v>
      </c>
      <c r="E10202" s="228">
        <v>95</v>
      </c>
      <c r="F10202" s="228">
        <v>2628</v>
      </c>
      <c r="G10202" s="228">
        <v>718</v>
      </c>
      <c r="H10202" s="228">
        <v>6056</v>
      </c>
      <c r="I10202" s="228">
        <v>3308151.59</v>
      </c>
      <c r="J10202" s="228">
        <v>319034.33</v>
      </c>
      <c r="K10202" s="228">
        <v>147196</v>
      </c>
      <c r="L10202" s="228">
        <v>3865145.91</v>
      </c>
    </row>
    <row r="10203" spans="1:12">
      <c r="A10203" s="228">
        <v>2015</v>
      </c>
      <c r="B10203" s="228" t="s">
        <v>194</v>
      </c>
      <c r="C10203" s="228" t="s">
        <v>62</v>
      </c>
      <c r="D10203" s="228" t="s">
        <v>205</v>
      </c>
      <c r="E10203" s="228">
        <v>0</v>
      </c>
      <c r="F10203" s="228">
        <v>76655</v>
      </c>
      <c r="G10203" s="228">
        <v>3184</v>
      </c>
      <c r="H10203" s="228">
        <v>9856</v>
      </c>
      <c r="I10203" s="228">
        <v>5938924.1100000003</v>
      </c>
      <c r="J10203" s="228">
        <v>1232718.17</v>
      </c>
      <c r="K10203" s="228">
        <v>204916.48000000001</v>
      </c>
      <c r="L10203" s="228">
        <v>8125603.2000000002</v>
      </c>
    </row>
    <row r="10204" spans="1:12">
      <c r="A10204" s="228">
        <v>2015</v>
      </c>
      <c r="B10204" s="228" t="s">
        <v>194</v>
      </c>
      <c r="C10204" s="228" t="s">
        <v>62</v>
      </c>
      <c r="D10204" s="228" t="s">
        <v>205</v>
      </c>
      <c r="E10204" s="228">
        <v>5</v>
      </c>
      <c r="F10204" s="228">
        <v>84054</v>
      </c>
      <c r="G10204" s="228">
        <v>1407</v>
      </c>
      <c r="H10204" s="228">
        <v>2029</v>
      </c>
      <c r="I10204" s="228">
        <v>1571387.24</v>
      </c>
      <c r="J10204" s="228">
        <v>526167.4</v>
      </c>
      <c r="K10204" s="228">
        <v>123106.5</v>
      </c>
      <c r="L10204" s="228">
        <v>2543035.2599999998</v>
      </c>
    </row>
    <row r="10205" spans="1:12">
      <c r="A10205" s="228">
        <v>2015</v>
      </c>
      <c r="B10205" s="228" t="s">
        <v>194</v>
      </c>
      <c r="C10205" s="228" t="s">
        <v>62</v>
      </c>
      <c r="D10205" s="228" t="s">
        <v>205</v>
      </c>
      <c r="E10205" s="228">
        <v>10</v>
      </c>
      <c r="F10205" s="228">
        <v>77581</v>
      </c>
      <c r="G10205" s="228">
        <v>1326</v>
      </c>
      <c r="H10205" s="228">
        <v>1994</v>
      </c>
      <c r="I10205" s="228">
        <v>1636006.91</v>
      </c>
      <c r="J10205" s="228">
        <v>501481.71</v>
      </c>
      <c r="K10205" s="228">
        <v>371206.6</v>
      </c>
      <c r="L10205" s="228">
        <v>2786929.82</v>
      </c>
    </row>
    <row r="10206" spans="1:12">
      <c r="A10206" s="228">
        <v>2015</v>
      </c>
      <c r="B10206" s="228" t="s">
        <v>194</v>
      </c>
      <c r="C10206" s="228" t="s">
        <v>62</v>
      </c>
      <c r="D10206" s="228" t="s">
        <v>205</v>
      </c>
      <c r="E10206" s="228">
        <v>15</v>
      </c>
      <c r="F10206" s="228">
        <v>77475</v>
      </c>
      <c r="G10206" s="228">
        <v>2382</v>
      </c>
      <c r="H10206" s="228">
        <v>4061</v>
      </c>
      <c r="I10206" s="228">
        <v>4047180.75</v>
      </c>
      <c r="J10206" s="228">
        <v>1118526.42</v>
      </c>
      <c r="K10206" s="228">
        <v>799203</v>
      </c>
      <c r="L10206" s="228">
        <v>6738173.5899999999</v>
      </c>
    </row>
    <row r="10207" spans="1:12">
      <c r="A10207" s="228">
        <v>2015</v>
      </c>
      <c r="B10207" s="228" t="s">
        <v>194</v>
      </c>
      <c r="C10207" s="228" t="s">
        <v>62</v>
      </c>
      <c r="D10207" s="228" t="s">
        <v>205</v>
      </c>
      <c r="E10207" s="228">
        <v>20</v>
      </c>
      <c r="F10207" s="228">
        <v>66296</v>
      </c>
      <c r="G10207" s="228">
        <v>2650</v>
      </c>
      <c r="H10207" s="228">
        <v>5051</v>
      </c>
      <c r="I10207" s="228">
        <v>4879794.28</v>
      </c>
      <c r="J10207" s="228">
        <v>1223523.1299999999</v>
      </c>
      <c r="K10207" s="228">
        <v>997872</v>
      </c>
      <c r="L10207" s="228">
        <v>8014590.5099999998</v>
      </c>
    </row>
    <row r="10208" spans="1:12">
      <c r="A10208" s="228">
        <v>2015</v>
      </c>
      <c r="B10208" s="228" t="s">
        <v>194</v>
      </c>
      <c r="C10208" s="228" t="s">
        <v>62</v>
      </c>
      <c r="D10208" s="228" t="s">
        <v>205</v>
      </c>
      <c r="E10208" s="228">
        <v>25</v>
      </c>
      <c r="F10208" s="228">
        <v>56101</v>
      </c>
      <c r="G10208" s="228">
        <v>2004</v>
      </c>
      <c r="H10208" s="228">
        <v>4086</v>
      </c>
      <c r="I10208" s="228">
        <v>3426768.12</v>
      </c>
      <c r="J10208" s="228">
        <v>906204.55</v>
      </c>
      <c r="K10208" s="228">
        <v>611760</v>
      </c>
      <c r="L10208" s="228">
        <v>5747003.9900000002</v>
      </c>
    </row>
    <row r="10209" spans="1:12">
      <c r="A10209" s="228">
        <v>2015</v>
      </c>
      <c r="B10209" s="228" t="s">
        <v>194</v>
      </c>
      <c r="C10209" s="228" t="s">
        <v>62</v>
      </c>
      <c r="D10209" s="228" t="s">
        <v>205</v>
      </c>
      <c r="E10209" s="228">
        <v>30</v>
      </c>
      <c r="F10209" s="228">
        <v>90086</v>
      </c>
      <c r="G10209" s="228">
        <v>2641</v>
      </c>
      <c r="H10209" s="228">
        <v>5083</v>
      </c>
      <c r="I10209" s="228">
        <v>4235095.95</v>
      </c>
      <c r="J10209" s="228">
        <v>1369963.44</v>
      </c>
      <c r="K10209" s="228">
        <v>844158</v>
      </c>
      <c r="L10209" s="228">
        <v>7470633.4699999997</v>
      </c>
    </row>
    <row r="10210" spans="1:12">
      <c r="A10210" s="228">
        <v>2015</v>
      </c>
      <c r="B10210" s="228" t="s">
        <v>194</v>
      </c>
      <c r="C10210" s="228" t="s">
        <v>62</v>
      </c>
      <c r="D10210" s="228" t="s">
        <v>205</v>
      </c>
      <c r="E10210" s="228">
        <v>35</v>
      </c>
      <c r="F10210" s="228">
        <v>91194</v>
      </c>
      <c r="G10210" s="228">
        <v>3471</v>
      </c>
      <c r="H10210" s="228">
        <v>7380</v>
      </c>
      <c r="I10210" s="228">
        <v>5605957.5499999998</v>
      </c>
      <c r="J10210" s="228">
        <v>1699719.63</v>
      </c>
      <c r="K10210" s="228">
        <v>1188294</v>
      </c>
      <c r="L10210" s="228">
        <v>9810580.6699999999</v>
      </c>
    </row>
    <row r="10211" spans="1:12">
      <c r="A10211" s="228">
        <v>2015</v>
      </c>
      <c r="B10211" s="228" t="s">
        <v>194</v>
      </c>
      <c r="C10211" s="228" t="s">
        <v>62</v>
      </c>
      <c r="D10211" s="228" t="s">
        <v>205</v>
      </c>
      <c r="E10211" s="228">
        <v>40</v>
      </c>
      <c r="F10211" s="228">
        <v>93717</v>
      </c>
      <c r="G10211" s="228">
        <v>4631</v>
      </c>
      <c r="H10211" s="228">
        <v>8538</v>
      </c>
      <c r="I10211" s="228">
        <v>7280531.46</v>
      </c>
      <c r="J10211" s="228">
        <v>2329962.27</v>
      </c>
      <c r="K10211" s="228">
        <v>1424744.25</v>
      </c>
      <c r="L10211" s="228">
        <v>12502448.380000001</v>
      </c>
    </row>
    <row r="10212" spans="1:12">
      <c r="A10212" s="228">
        <v>2015</v>
      </c>
      <c r="B10212" s="228" t="s">
        <v>194</v>
      </c>
      <c r="C10212" s="228" t="s">
        <v>62</v>
      </c>
      <c r="D10212" s="228" t="s">
        <v>205</v>
      </c>
      <c r="E10212" s="228">
        <v>45</v>
      </c>
      <c r="F10212" s="228">
        <v>93102</v>
      </c>
      <c r="G10212" s="228">
        <v>5517</v>
      </c>
      <c r="H10212" s="228">
        <v>9880</v>
      </c>
      <c r="I10212" s="228">
        <v>8830480.3100000005</v>
      </c>
      <c r="J10212" s="228">
        <v>2998208.94</v>
      </c>
      <c r="K10212" s="228">
        <v>1685224</v>
      </c>
      <c r="L10212" s="228">
        <v>15385516.48</v>
      </c>
    </row>
    <row r="10213" spans="1:12">
      <c r="A10213" s="228">
        <v>2015</v>
      </c>
      <c r="B10213" s="228" t="s">
        <v>194</v>
      </c>
      <c r="C10213" s="228" t="s">
        <v>62</v>
      </c>
      <c r="D10213" s="228" t="s">
        <v>205</v>
      </c>
      <c r="E10213" s="228">
        <v>50</v>
      </c>
      <c r="F10213" s="228">
        <v>93666</v>
      </c>
      <c r="G10213" s="228">
        <v>7642</v>
      </c>
      <c r="H10213" s="228">
        <v>14116</v>
      </c>
      <c r="I10213" s="228">
        <v>12854945.67</v>
      </c>
      <c r="J10213" s="228">
        <v>4129685.91</v>
      </c>
      <c r="K10213" s="228">
        <v>2741780.05</v>
      </c>
      <c r="L10213" s="228">
        <v>21843543.66</v>
      </c>
    </row>
    <row r="10214" spans="1:12">
      <c r="A10214" s="228">
        <v>2015</v>
      </c>
      <c r="B10214" s="228" t="s">
        <v>194</v>
      </c>
      <c r="C10214" s="228" t="s">
        <v>62</v>
      </c>
      <c r="D10214" s="228" t="s">
        <v>205</v>
      </c>
      <c r="E10214" s="228">
        <v>55</v>
      </c>
      <c r="F10214" s="228">
        <v>92159</v>
      </c>
      <c r="G10214" s="228">
        <v>9928</v>
      </c>
      <c r="H10214" s="228">
        <v>20169</v>
      </c>
      <c r="I10214" s="228">
        <v>18903960.690000001</v>
      </c>
      <c r="J10214" s="228">
        <v>5672924.0300000003</v>
      </c>
      <c r="K10214" s="228">
        <v>4849435.42</v>
      </c>
      <c r="L10214" s="228">
        <v>32177952.34</v>
      </c>
    </row>
    <row r="10215" spans="1:12">
      <c r="A10215" s="228">
        <v>2015</v>
      </c>
      <c r="B10215" s="228" t="s">
        <v>194</v>
      </c>
      <c r="C10215" s="228" t="s">
        <v>62</v>
      </c>
      <c r="D10215" s="228" t="s">
        <v>205</v>
      </c>
      <c r="E10215" s="228">
        <v>60</v>
      </c>
      <c r="F10215" s="228">
        <v>84617</v>
      </c>
      <c r="G10215" s="228">
        <v>12174</v>
      </c>
      <c r="H10215" s="228">
        <v>25660</v>
      </c>
      <c r="I10215" s="228">
        <v>25563615.739999998</v>
      </c>
      <c r="J10215" s="228">
        <v>7188150.2999999998</v>
      </c>
      <c r="K10215" s="228">
        <v>7068770.25</v>
      </c>
      <c r="L10215" s="228">
        <v>42954312.420000002</v>
      </c>
    </row>
    <row r="10216" spans="1:12">
      <c r="A10216" s="228">
        <v>2015</v>
      </c>
      <c r="B10216" s="228" t="s">
        <v>194</v>
      </c>
      <c r="C10216" s="228" t="s">
        <v>62</v>
      </c>
      <c r="D10216" s="228" t="s">
        <v>205</v>
      </c>
      <c r="E10216" s="228">
        <v>65</v>
      </c>
      <c r="F10216" s="228">
        <v>76804</v>
      </c>
      <c r="G10216" s="228">
        <v>15327</v>
      </c>
      <c r="H10216" s="228">
        <v>33656</v>
      </c>
      <c r="I10216" s="228">
        <v>33266695.289999999</v>
      </c>
      <c r="J10216" s="228">
        <v>8853649.5</v>
      </c>
      <c r="K10216" s="228">
        <v>8156779.7300000004</v>
      </c>
      <c r="L10216" s="228">
        <v>53778240.43</v>
      </c>
    </row>
    <row r="10217" spans="1:12">
      <c r="A10217" s="228">
        <v>2015</v>
      </c>
      <c r="B10217" s="228" t="s">
        <v>194</v>
      </c>
      <c r="C10217" s="228" t="s">
        <v>62</v>
      </c>
      <c r="D10217" s="228" t="s">
        <v>205</v>
      </c>
      <c r="E10217" s="228">
        <v>70</v>
      </c>
      <c r="F10217" s="228">
        <v>54581</v>
      </c>
      <c r="G10217" s="228">
        <v>14325</v>
      </c>
      <c r="H10217" s="228">
        <v>36990</v>
      </c>
      <c r="I10217" s="228">
        <v>33882199.079999998</v>
      </c>
      <c r="J10217" s="228">
        <v>8674220.7100000009</v>
      </c>
      <c r="K10217" s="228">
        <v>8993807.8000000007</v>
      </c>
      <c r="L10217" s="228">
        <v>54327465.479999997</v>
      </c>
    </row>
    <row r="10218" spans="1:12">
      <c r="A10218" s="228">
        <v>2015</v>
      </c>
      <c r="B10218" s="228" t="s">
        <v>194</v>
      </c>
      <c r="C10218" s="228" t="s">
        <v>62</v>
      </c>
      <c r="D10218" s="228" t="s">
        <v>205</v>
      </c>
      <c r="E10218" s="228">
        <v>75</v>
      </c>
      <c r="F10218" s="228">
        <v>38229</v>
      </c>
      <c r="G10218" s="228">
        <v>14273</v>
      </c>
      <c r="H10218" s="228">
        <v>39258</v>
      </c>
      <c r="I10218" s="228">
        <v>33498600.129999999</v>
      </c>
      <c r="J10218" s="228">
        <v>7760037.1699999999</v>
      </c>
      <c r="K10218" s="228">
        <v>7781270.5999999996</v>
      </c>
      <c r="L10218" s="228">
        <v>51328798.369999997</v>
      </c>
    </row>
    <row r="10219" spans="1:12">
      <c r="A10219" s="228">
        <v>2015</v>
      </c>
      <c r="B10219" s="228" t="s">
        <v>194</v>
      </c>
      <c r="C10219" s="228" t="s">
        <v>62</v>
      </c>
      <c r="D10219" s="228" t="s">
        <v>205</v>
      </c>
      <c r="E10219" s="228">
        <v>80</v>
      </c>
      <c r="F10219" s="228">
        <v>25101</v>
      </c>
      <c r="G10219" s="228">
        <v>10911</v>
      </c>
      <c r="H10219" s="228">
        <v>38081</v>
      </c>
      <c r="I10219" s="228">
        <v>29471794.359999999</v>
      </c>
      <c r="J10219" s="228">
        <v>6076402.2199999997</v>
      </c>
      <c r="K10219" s="228">
        <v>5525489.75</v>
      </c>
      <c r="L10219" s="228">
        <v>42633053.170000002</v>
      </c>
    </row>
    <row r="10220" spans="1:12">
      <c r="A10220" s="228">
        <v>2015</v>
      </c>
      <c r="B10220" s="228" t="s">
        <v>194</v>
      </c>
      <c r="C10220" s="228" t="s">
        <v>62</v>
      </c>
      <c r="D10220" s="228" t="s">
        <v>205</v>
      </c>
      <c r="E10220" s="228">
        <v>85</v>
      </c>
      <c r="F10220" s="228">
        <v>15601</v>
      </c>
      <c r="G10220" s="228">
        <v>6484</v>
      </c>
      <c r="H10220" s="228">
        <v>31028</v>
      </c>
      <c r="I10220" s="228">
        <v>21762066.329999998</v>
      </c>
      <c r="J10220" s="228">
        <v>3813251.76</v>
      </c>
      <c r="K10220" s="228">
        <v>3246272.85</v>
      </c>
      <c r="L10220" s="228">
        <v>29874123.359999999</v>
      </c>
    </row>
    <row r="10221" spans="1:12">
      <c r="A10221" s="228">
        <v>2015</v>
      </c>
      <c r="B10221" s="228" t="s">
        <v>194</v>
      </c>
      <c r="C10221" s="228" t="s">
        <v>62</v>
      </c>
      <c r="D10221" s="228" t="s">
        <v>205</v>
      </c>
      <c r="E10221" s="228">
        <v>90</v>
      </c>
      <c r="F10221" s="228">
        <v>3874</v>
      </c>
      <c r="G10221" s="228">
        <v>1426</v>
      </c>
      <c r="H10221" s="228">
        <v>9144</v>
      </c>
      <c r="I10221" s="228">
        <v>5856957.75</v>
      </c>
      <c r="J10221" s="228">
        <v>891518.15</v>
      </c>
      <c r="K10221" s="228">
        <v>541482</v>
      </c>
      <c r="L10221" s="228">
        <v>7529838.4100000001</v>
      </c>
    </row>
    <row r="10222" spans="1:12">
      <c r="A10222" s="228">
        <v>2015</v>
      </c>
      <c r="B10222" s="228" t="s">
        <v>194</v>
      </c>
      <c r="C10222" s="228" t="s">
        <v>62</v>
      </c>
      <c r="D10222" s="228" t="s">
        <v>205</v>
      </c>
      <c r="E10222" s="228">
        <v>95</v>
      </c>
      <c r="F10222" s="228">
        <v>661</v>
      </c>
      <c r="G10222" s="228">
        <v>246</v>
      </c>
      <c r="H10222" s="228">
        <v>1861</v>
      </c>
      <c r="I10222" s="228">
        <v>1110960.9099999999</v>
      </c>
      <c r="J10222" s="228">
        <v>128027.4</v>
      </c>
      <c r="K10222" s="228">
        <v>28617</v>
      </c>
      <c r="L10222" s="228">
        <v>1310422.6499999999</v>
      </c>
    </row>
    <row r="10223" spans="1:12">
      <c r="A10223" s="228">
        <v>2015</v>
      </c>
      <c r="B10223" s="228" t="s">
        <v>194</v>
      </c>
      <c r="C10223" s="228" t="s">
        <v>62</v>
      </c>
      <c r="D10223" s="228" t="s">
        <v>206</v>
      </c>
      <c r="E10223" s="228">
        <v>0</v>
      </c>
      <c r="F10223" s="228">
        <v>72399</v>
      </c>
      <c r="G10223" s="228">
        <v>2207</v>
      </c>
      <c r="H10223" s="228">
        <v>7847</v>
      </c>
      <c r="I10223" s="228">
        <v>4701357.72</v>
      </c>
      <c r="J10223" s="228">
        <v>853439.43</v>
      </c>
      <c r="K10223" s="228">
        <v>163719.88</v>
      </c>
      <c r="L10223" s="228">
        <v>6317948.5999999996</v>
      </c>
    </row>
    <row r="10224" spans="1:12">
      <c r="A10224" s="228">
        <v>2015</v>
      </c>
      <c r="B10224" s="228" t="s">
        <v>194</v>
      </c>
      <c r="C10224" s="228" t="s">
        <v>62</v>
      </c>
      <c r="D10224" s="228" t="s">
        <v>206</v>
      </c>
      <c r="E10224" s="228">
        <v>5</v>
      </c>
      <c r="F10224" s="228">
        <v>79378</v>
      </c>
      <c r="G10224" s="228">
        <v>1216</v>
      </c>
      <c r="H10224" s="228">
        <v>1823</v>
      </c>
      <c r="I10224" s="228">
        <v>1486672.35</v>
      </c>
      <c r="J10224" s="228">
        <v>464116.64</v>
      </c>
      <c r="K10224" s="228">
        <v>239191.88</v>
      </c>
      <c r="L10224" s="228">
        <v>2500125.2200000002</v>
      </c>
    </row>
    <row r="10225" spans="1:12">
      <c r="A10225" s="228">
        <v>2015</v>
      </c>
      <c r="B10225" s="228" t="s">
        <v>194</v>
      </c>
      <c r="C10225" s="228" t="s">
        <v>62</v>
      </c>
      <c r="D10225" s="228" t="s">
        <v>206</v>
      </c>
      <c r="E10225" s="228">
        <v>10</v>
      </c>
      <c r="F10225" s="228">
        <v>73930</v>
      </c>
      <c r="G10225" s="228">
        <v>1132</v>
      </c>
      <c r="H10225" s="228">
        <v>1989</v>
      </c>
      <c r="I10225" s="228">
        <v>1530824.24</v>
      </c>
      <c r="J10225" s="228">
        <v>434279.17</v>
      </c>
      <c r="K10225" s="228">
        <v>397971</v>
      </c>
      <c r="L10225" s="228">
        <v>2670608.5299999998</v>
      </c>
    </row>
    <row r="10226" spans="1:12">
      <c r="A10226" s="228">
        <v>2015</v>
      </c>
      <c r="B10226" s="228" t="s">
        <v>194</v>
      </c>
      <c r="C10226" s="228" t="s">
        <v>62</v>
      </c>
      <c r="D10226" s="228" t="s">
        <v>206</v>
      </c>
      <c r="E10226" s="228">
        <v>15</v>
      </c>
      <c r="F10226" s="228">
        <v>73324</v>
      </c>
      <c r="G10226" s="228">
        <v>3050</v>
      </c>
      <c r="H10226" s="228">
        <v>6343</v>
      </c>
      <c r="I10226" s="228">
        <v>5258823.17</v>
      </c>
      <c r="J10226" s="228">
        <v>1106059.1499999999</v>
      </c>
      <c r="K10226" s="228">
        <v>683768</v>
      </c>
      <c r="L10226" s="228">
        <v>7898515.25</v>
      </c>
    </row>
    <row r="10227" spans="1:12">
      <c r="A10227" s="228">
        <v>2015</v>
      </c>
      <c r="B10227" s="228" t="s">
        <v>194</v>
      </c>
      <c r="C10227" s="228" t="s">
        <v>62</v>
      </c>
      <c r="D10227" s="228" t="s">
        <v>206</v>
      </c>
      <c r="E10227" s="228">
        <v>20</v>
      </c>
      <c r="F10227" s="228">
        <v>66716</v>
      </c>
      <c r="G10227" s="228">
        <v>4380</v>
      </c>
      <c r="H10227" s="228">
        <v>9511</v>
      </c>
      <c r="I10227" s="228">
        <v>7540899.8499999996</v>
      </c>
      <c r="J10227" s="228">
        <v>1527200.3</v>
      </c>
      <c r="K10227" s="228">
        <v>707491</v>
      </c>
      <c r="L10227" s="228">
        <v>10684952.34</v>
      </c>
    </row>
    <row r="10228" spans="1:12">
      <c r="A10228" s="228">
        <v>2015</v>
      </c>
      <c r="B10228" s="228" t="s">
        <v>194</v>
      </c>
      <c r="C10228" s="228" t="s">
        <v>62</v>
      </c>
      <c r="D10228" s="228" t="s">
        <v>206</v>
      </c>
      <c r="E10228" s="228">
        <v>25</v>
      </c>
      <c r="F10228" s="228">
        <v>67047</v>
      </c>
      <c r="G10228" s="228">
        <v>4937</v>
      </c>
      <c r="H10228" s="228">
        <v>12188</v>
      </c>
      <c r="I10228" s="228">
        <v>10679222.550000001</v>
      </c>
      <c r="J10228" s="228">
        <v>2536204.5</v>
      </c>
      <c r="K10228" s="228">
        <v>838188</v>
      </c>
      <c r="L10228" s="228">
        <v>15838559.380000001</v>
      </c>
    </row>
    <row r="10229" spans="1:12">
      <c r="A10229" s="228">
        <v>2015</v>
      </c>
      <c r="B10229" s="228" t="s">
        <v>194</v>
      </c>
      <c r="C10229" s="228" t="s">
        <v>62</v>
      </c>
      <c r="D10229" s="228" t="s">
        <v>206</v>
      </c>
      <c r="E10229" s="228">
        <v>30</v>
      </c>
      <c r="F10229" s="228">
        <v>104244</v>
      </c>
      <c r="G10229" s="228">
        <v>8883</v>
      </c>
      <c r="H10229" s="228">
        <v>23093</v>
      </c>
      <c r="I10229" s="228">
        <v>22878447.510000002</v>
      </c>
      <c r="J10229" s="228">
        <v>5673582.3799999999</v>
      </c>
      <c r="K10229" s="228">
        <v>1069650.25</v>
      </c>
      <c r="L10229" s="228">
        <v>33135884.899999999</v>
      </c>
    </row>
    <row r="10230" spans="1:12">
      <c r="A10230" s="228">
        <v>2015</v>
      </c>
      <c r="B10230" s="228" t="s">
        <v>194</v>
      </c>
      <c r="C10230" s="228" t="s">
        <v>62</v>
      </c>
      <c r="D10230" s="228" t="s">
        <v>206</v>
      </c>
      <c r="E10230" s="228">
        <v>35</v>
      </c>
      <c r="F10230" s="228">
        <v>99524</v>
      </c>
      <c r="G10230" s="228">
        <v>9334</v>
      </c>
      <c r="H10230" s="228">
        <v>21799</v>
      </c>
      <c r="I10230" s="228">
        <v>20958082.940000001</v>
      </c>
      <c r="J10230" s="228">
        <v>5310143.2699999996</v>
      </c>
      <c r="K10230" s="228">
        <v>1500822.5</v>
      </c>
      <c r="L10230" s="228">
        <v>31309758.510000002</v>
      </c>
    </row>
    <row r="10231" spans="1:12">
      <c r="A10231" s="228">
        <v>2015</v>
      </c>
      <c r="B10231" s="228" t="s">
        <v>194</v>
      </c>
      <c r="C10231" s="228" t="s">
        <v>62</v>
      </c>
      <c r="D10231" s="228" t="s">
        <v>206</v>
      </c>
      <c r="E10231" s="228">
        <v>40</v>
      </c>
      <c r="F10231" s="228">
        <v>103731</v>
      </c>
      <c r="G10231" s="228">
        <v>9407</v>
      </c>
      <c r="H10231" s="228">
        <v>18213</v>
      </c>
      <c r="I10231" s="228">
        <v>16381513.59</v>
      </c>
      <c r="J10231" s="228">
        <v>4597208.62</v>
      </c>
      <c r="K10231" s="228">
        <v>2020304</v>
      </c>
      <c r="L10231" s="228">
        <v>26324045.129999999</v>
      </c>
    </row>
    <row r="10232" spans="1:12">
      <c r="A10232" s="228">
        <v>2015</v>
      </c>
      <c r="B10232" s="228" t="s">
        <v>194</v>
      </c>
      <c r="C10232" s="228" t="s">
        <v>62</v>
      </c>
      <c r="D10232" s="228" t="s">
        <v>206</v>
      </c>
      <c r="E10232" s="228">
        <v>45</v>
      </c>
      <c r="F10232" s="228">
        <v>101662</v>
      </c>
      <c r="G10232" s="228">
        <v>9410</v>
      </c>
      <c r="H10232" s="228">
        <v>18529</v>
      </c>
      <c r="I10232" s="228">
        <v>16602124.369999999</v>
      </c>
      <c r="J10232" s="228">
        <v>4622803.72</v>
      </c>
      <c r="K10232" s="228">
        <v>2840347.34</v>
      </c>
      <c r="L10232" s="228">
        <v>27136927.050000001</v>
      </c>
    </row>
    <row r="10233" spans="1:12">
      <c r="A10233" s="228">
        <v>2015</v>
      </c>
      <c r="B10233" s="228" t="s">
        <v>194</v>
      </c>
      <c r="C10233" s="228" t="s">
        <v>62</v>
      </c>
      <c r="D10233" s="228" t="s">
        <v>206</v>
      </c>
      <c r="E10233" s="228">
        <v>50</v>
      </c>
      <c r="F10233" s="228">
        <v>101815</v>
      </c>
      <c r="G10233" s="228">
        <v>10632</v>
      </c>
      <c r="H10233" s="228">
        <v>21108</v>
      </c>
      <c r="I10233" s="228">
        <v>18886171.170000002</v>
      </c>
      <c r="J10233" s="228">
        <v>5395660.8499999996</v>
      </c>
      <c r="K10233" s="228">
        <v>3215657.2</v>
      </c>
      <c r="L10233" s="228">
        <v>30745738.120000001</v>
      </c>
    </row>
    <row r="10234" spans="1:12">
      <c r="A10234" s="228">
        <v>2015</v>
      </c>
      <c r="B10234" s="228" t="s">
        <v>194</v>
      </c>
      <c r="C10234" s="228" t="s">
        <v>62</v>
      </c>
      <c r="D10234" s="228" t="s">
        <v>206</v>
      </c>
      <c r="E10234" s="228">
        <v>55</v>
      </c>
      <c r="F10234" s="228">
        <v>99893</v>
      </c>
      <c r="G10234" s="228">
        <v>12286</v>
      </c>
      <c r="H10234" s="228">
        <v>26564</v>
      </c>
      <c r="I10234" s="228">
        <v>22715525.98</v>
      </c>
      <c r="J10234" s="228">
        <v>6085034.4699999997</v>
      </c>
      <c r="K10234" s="228">
        <v>4172673</v>
      </c>
      <c r="L10234" s="228">
        <v>36407069.009999998</v>
      </c>
    </row>
    <row r="10235" spans="1:12">
      <c r="A10235" s="228">
        <v>2015</v>
      </c>
      <c r="B10235" s="228" t="s">
        <v>194</v>
      </c>
      <c r="C10235" s="228" t="s">
        <v>62</v>
      </c>
      <c r="D10235" s="228" t="s">
        <v>206</v>
      </c>
      <c r="E10235" s="228">
        <v>60</v>
      </c>
      <c r="F10235" s="228">
        <v>92794</v>
      </c>
      <c r="G10235" s="228">
        <v>13676</v>
      </c>
      <c r="H10235" s="228">
        <v>30100</v>
      </c>
      <c r="I10235" s="228">
        <v>27026754.260000002</v>
      </c>
      <c r="J10235" s="228">
        <v>7182385.4900000002</v>
      </c>
      <c r="K10235" s="228">
        <v>6718133.4000000004</v>
      </c>
      <c r="L10235" s="228">
        <v>44310509.630000003</v>
      </c>
    </row>
    <row r="10236" spans="1:12">
      <c r="A10236" s="228">
        <v>2015</v>
      </c>
      <c r="B10236" s="228" t="s">
        <v>194</v>
      </c>
      <c r="C10236" s="228" t="s">
        <v>62</v>
      </c>
      <c r="D10236" s="228" t="s">
        <v>206</v>
      </c>
      <c r="E10236" s="228">
        <v>65</v>
      </c>
      <c r="F10236" s="228">
        <v>83988</v>
      </c>
      <c r="G10236" s="228">
        <v>15534</v>
      </c>
      <c r="H10236" s="228">
        <v>36493</v>
      </c>
      <c r="I10236" s="228">
        <v>33700577.979999997</v>
      </c>
      <c r="J10236" s="228">
        <v>8465872.9900000002</v>
      </c>
      <c r="K10236" s="228">
        <v>8659130.4000000004</v>
      </c>
      <c r="L10236" s="228">
        <v>54425898.359999999</v>
      </c>
    </row>
    <row r="10237" spans="1:12">
      <c r="A10237" s="228">
        <v>2015</v>
      </c>
      <c r="B10237" s="228" t="s">
        <v>194</v>
      </c>
      <c r="C10237" s="228" t="s">
        <v>62</v>
      </c>
      <c r="D10237" s="228" t="s">
        <v>206</v>
      </c>
      <c r="E10237" s="228">
        <v>70</v>
      </c>
      <c r="F10237" s="228">
        <v>58615</v>
      </c>
      <c r="G10237" s="228">
        <v>13636</v>
      </c>
      <c r="H10237" s="228">
        <v>36806</v>
      </c>
      <c r="I10237" s="228">
        <v>32944842.010000002</v>
      </c>
      <c r="J10237" s="228">
        <v>7920069.3099999996</v>
      </c>
      <c r="K10237" s="228">
        <v>8573254.8499999996</v>
      </c>
      <c r="L10237" s="228">
        <v>52181854.829999998</v>
      </c>
    </row>
    <row r="10238" spans="1:12">
      <c r="A10238" s="228">
        <v>2015</v>
      </c>
      <c r="B10238" s="228" t="s">
        <v>194</v>
      </c>
      <c r="C10238" s="228" t="s">
        <v>62</v>
      </c>
      <c r="D10238" s="228" t="s">
        <v>206</v>
      </c>
      <c r="E10238" s="228">
        <v>75</v>
      </c>
      <c r="F10238" s="228">
        <v>42806</v>
      </c>
      <c r="G10238" s="228">
        <v>12707</v>
      </c>
      <c r="H10238" s="228">
        <v>41656</v>
      </c>
      <c r="I10238" s="228">
        <v>33715693.32</v>
      </c>
      <c r="J10238" s="228">
        <v>7226734.6500000004</v>
      </c>
      <c r="K10238" s="228">
        <v>6941479.2000000002</v>
      </c>
      <c r="L10238" s="228">
        <v>50090654.170000002</v>
      </c>
    </row>
    <row r="10239" spans="1:12">
      <c r="A10239" s="228">
        <v>2015</v>
      </c>
      <c r="B10239" s="228" t="s">
        <v>194</v>
      </c>
      <c r="C10239" s="228" t="s">
        <v>62</v>
      </c>
      <c r="D10239" s="228" t="s">
        <v>206</v>
      </c>
      <c r="E10239" s="228">
        <v>80</v>
      </c>
      <c r="F10239" s="228">
        <v>31338</v>
      </c>
      <c r="G10239" s="228">
        <v>9543</v>
      </c>
      <c r="H10239" s="228">
        <v>41486</v>
      </c>
      <c r="I10239" s="228">
        <v>30729313.960000001</v>
      </c>
      <c r="J10239" s="228">
        <v>5694342.8200000003</v>
      </c>
      <c r="K10239" s="228">
        <v>5084088</v>
      </c>
      <c r="L10239" s="228">
        <v>43024291.600000001</v>
      </c>
    </row>
    <row r="10240" spans="1:12">
      <c r="A10240" s="228">
        <v>2015</v>
      </c>
      <c r="B10240" s="228" t="s">
        <v>194</v>
      </c>
      <c r="C10240" s="228" t="s">
        <v>62</v>
      </c>
      <c r="D10240" s="228" t="s">
        <v>206</v>
      </c>
      <c r="E10240" s="228">
        <v>85</v>
      </c>
      <c r="F10240" s="228">
        <v>21508</v>
      </c>
      <c r="G10240" s="228">
        <v>6375</v>
      </c>
      <c r="H10240" s="228">
        <v>35631</v>
      </c>
      <c r="I10240" s="228">
        <v>23756017.98</v>
      </c>
      <c r="J10240" s="228">
        <v>3933934.72</v>
      </c>
      <c r="K10240" s="228">
        <v>2529810.65</v>
      </c>
      <c r="L10240" s="228">
        <v>30926843.989999998</v>
      </c>
    </row>
    <row r="10241" spans="1:12">
      <c r="A10241" s="228">
        <v>2015</v>
      </c>
      <c r="B10241" s="228" t="s">
        <v>194</v>
      </c>
      <c r="C10241" s="228" t="s">
        <v>62</v>
      </c>
      <c r="D10241" s="228" t="s">
        <v>206</v>
      </c>
      <c r="E10241" s="228">
        <v>90</v>
      </c>
      <c r="F10241" s="228">
        <v>9070</v>
      </c>
      <c r="G10241" s="228">
        <v>2509</v>
      </c>
      <c r="H10241" s="228">
        <v>18910</v>
      </c>
      <c r="I10241" s="228">
        <v>11469343.800000001</v>
      </c>
      <c r="J10241" s="228">
        <v>1581465.41</v>
      </c>
      <c r="K10241" s="228">
        <v>923115</v>
      </c>
      <c r="L10241" s="228">
        <v>14484765.5</v>
      </c>
    </row>
    <row r="10242" spans="1:12">
      <c r="A10242" s="228">
        <v>2015</v>
      </c>
      <c r="B10242" s="228" t="s">
        <v>194</v>
      </c>
      <c r="C10242" s="228" t="s">
        <v>62</v>
      </c>
      <c r="D10242" s="228" t="s">
        <v>206</v>
      </c>
      <c r="E10242" s="228">
        <v>95</v>
      </c>
      <c r="F10242" s="228">
        <v>2361</v>
      </c>
      <c r="G10242" s="228">
        <v>582</v>
      </c>
      <c r="H10242" s="228">
        <v>5009</v>
      </c>
      <c r="I10242" s="228">
        <v>2958965.45</v>
      </c>
      <c r="J10242" s="228">
        <v>331656.73</v>
      </c>
      <c r="K10242" s="228">
        <v>111961</v>
      </c>
      <c r="L10242" s="228">
        <v>3523338.12</v>
      </c>
    </row>
    <row r="10243" spans="1:12">
      <c r="A10243" s="228">
        <v>2015</v>
      </c>
      <c r="B10243" s="228" t="s">
        <v>194</v>
      </c>
      <c r="C10243" s="228" t="s">
        <v>63</v>
      </c>
      <c r="D10243" s="228" t="s">
        <v>205</v>
      </c>
      <c r="E10243" s="228">
        <v>0</v>
      </c>
      <c r="F10243" s="228">
        <v>62423</v>
      </c>
      <c r="G10243" s="228">
        <v>2948</v>
      </c>
      <c r="H10243" s="228">
        <v>9348</v>
      </c>
      <c r="I10243" s="228">
        <v>7577964.6600000001</v>
      </c>
      <c r="J10243" s="228">
        <v>1020238.79</v>
      </c>
      <c r="K10243" s="228">
        <v>124344</v>
      </c>
      <c r="L10243" s="228">
        <v>9312841.8599999994</v>
      </c>
    </row>
    <row r="10244" spans="1:12">
      <c r="A10244" s="228">
        <v>2015</v>
      </c>
      <c r="B10244" s="228" t="s">
        <v>194</v>
      </c>
      <c r="C10244" s="228" t="s">
        <v>63</v>
      </c>
      <c r="D10244" s="228" t="s">
        <v>205</v>
      </c>
      <c r="E10244" s="228">
        <v>5</v>
      </c>
      <c r="F10244" s="228">
        <v>72839</v>
      </c>
      <c r="G10244" s="228">
        <v>1522</v>
      </c>
      <c r="H10244" s="228">
        <v>2116</v>
      </c>
      <c r="I10244" s="228">
        <v>1857531.81</v>
      </c>
      <c r="J10244" s="228">
        <v>476944.21</v>
      </c>
      <c r="K10244" s="228">
        <v>189877</v>
      </c>
      <c r="L10244" s="228">
        <v>2830781.99</v>
      </c>
    </row>
    <row r="10245" spans="1:12">
      <c r="A10245" s="228">
        <v>2015</v>
      </c>
      <c r="B10245" s="228" t="s">
        <v>194</v>
      </c>
      <c r="C10245" s="228" t="s">
        <v>63</v>
      </c>
      <c r="D10245" s="228" t="s">
        <v>205</v>
      </c>
      <c r="E10245" s="228">
        <v>10</v>
      </c>
      <c r="F10245" s="228">
        <v>70000</v>
      </c>
      <c r="G10245" s="228">
        <v>1260</v>
      </c>
      <c r="H10245" s="228">
        <v>2299</v>
      </c>
      <c r="I10245" s="228">
        <v>1916248.85</v>
      </c>
      <c r="J10245" s="228">
        <v>459225.39</v>
      </c>
      <c r="K10245" s="228">
        <v>356859</v>
      </c>
      <c r="L10245" s="228">
        <v>3094676.12</v>
      </c>
    </row>
    <row r="10246" spans="1:12">
      <c r="A10246" s="228">
        <v>2015</v>
      </c>
      <c r="B10246" s="228" t="s">
        <v>194</v>
      </c>
      <c r="C10246" s="228" t="s">
        <v>63</v>
      </c>
      <c r="D10246" s="228" t="s">
        <v>205</v>
      </c>
      <c r="E10246" s="228">
        <v>15</v>
      </c>
      <c r="F10246" s="228">
        <v>68516</v>
      </c>
      <c r="G10246" s="228">
        <v>1861</v>
      </c>
      <c r="H10246" s="228">
        <v>3177</v>
      </c>
      <c r="I10246" s="228">
        <v>3266112.1</v>
      </c>
      <c r="J10246" s="228">
        <v>773347.48</v>
      </c>
      <c r="K10246" s="228">
        <v>619883</v>
      </c>
      <c r="L10246" s="228">
        <v>5351346.93</v>
      </c>
    </row>
    <row r="10247" spans="1:12">
      <c r="A10247" s="228">
        <v>2015</v>
      </c>
      <c r="B10247" s="228" t="s">
        <v>194</v>
      </c>
      <c r="C10247" s="228" t="s">
        <v>63</v>
      </c>
      <c r="D10247" s="228" t="s">
        <v>205</v>
      </c>
      <c r="E10247" s="228">
        <v>20</v>
      </c>
      <c r="F10247" s="228">
        <v>52595</v>
      </c>
      <c r="G10247" s="228">
        <v>1780</v>
      </c>
      <c r="H10247" s="228">
        <v>3495</v>
      </c>
      <c r="I10247" s="228">
        <v>3281042.23</v>
      </c>
      <c r="J10247" s="228">
        <v>741601.93</v>
      </c>
      <c r="K10247" s="228">
        <v>724790.45</v>
      </c>
      <c r="L10247" s="228">
        <v>5429827.1299999999</v>
      </c>
    </row>
    <row r="10248" spans="1:12">
      <c r="A10248" s="228">
        <v>2015</v>
      </c>
      <c r="B10248" s="228" t="s">
        <v>194</v>
      </c>
      <c r="C10248" s="228" t="s">
        <v>63</v>
      </c>
      <c r="D10248" s="228" t="s">
        <v>205</v>
      </c>
      <c r="E10248" s="228">
        <v>25</v>
      </c>
      <c r="F10248" s="228">
        <v>45324</v>
      </c>
      <c r="G10248" s="228">
        <v>1350</v>
      </c>
      <c r="H10248" s="228">
        <v>2738</v>
      </c>
      <c r="I10248" s="228">
        <v>2344039.6</v>
      </c>
      <c r="J10248" s="228">
        <v>644338.84</v>
      </c>
      <c r="K10248" s="228">
        <v>536090.76</v>
      </c>
      <c r="L10248" s="228">
        <v>4230859.3</v>
      </c>
    </row>
    <row r="10249" spans="1:12">
      <c r="A10249" s="228">
        <v>2015</v>
      </c>
      <c r="B10249" s="228" t="s">
        <v>194</v>
      </c>
      <c r="C10249" s="228" t="s">
        <v>63</v>
      </c>
      <c r="D10249" s="228" t="s">
        <v>205</v>
      </c>
      <c r="E10249" s="228">
        <v>30</v>
      </c>
      <c r="F10249" s="228">
        <v>70027</v>
      </c>
      <c r="G10249" s="228">
        <v>2258</v>
      </c>
      <c r="H10249" s="228">
        <v>4747</v>
      </c>
      <c r="I10249" s="228">
        <v>3807233.21</v>
      </c>
      <c r="J10249" s="228">
        <v>972950.44</v>
      </c>
      <c r="K10249" s="228">
        <v>893793</v>
      </c>
      <c r="L10249" s="228">
        <v>6718455.9900000002</v>
      </c>
    </row>
    <row r="10250" spans="1:12">
      <c r="A10250" s="228">
        <v>2015</v>
      </c>
      <c r="B10250" s="228" t="s">
        <v>194</v>
      </c>
      <c r="C10250" s="228" t="s">
        <v>63</v>
      </c>
      <c r="D10250" s="228" t="s">
        <v>205</v>
      </c>
      <c r="E10250" s="228">
        <v>35</v>
      </c>
      <c r="F10250" s="228">
        <v>69718</v>
      </c>
      <c r="G10250" s="228">
        <v>2543</v>
      </c>
      <c r="H10250" s="228">
        <v>5358</v>
      </c>
      <c r="I10250" s="228">
        <v>4598922.5199999996</v>
      </c>
      <c r="J10250" s="228">
        <v>1195412.3600000001</v>
      </c>
      <c r="K10250" s="228">
        <v>1125318</v>
      </c>
      <c r="L10250" s="228">
        <v>8188772.3200000003</v>
      </c>
    </row>
    <row r="10251" spans="1:12">
      <c r="A10251" s="228">
        <v>2015</v>
      </c>
      <c r="B10251" s="228" t="s">
        <v>194</v>
      </c>
      <c r="C10251" s="228" t="s">
        <v>63</v>
      </c>
      <c r="D10251" s="228" t="s">
        <v>205</v>
      </c>
      <c r="E10251" s="228">
        <v>40</v>
      </c>
      <c r="F10251" s="228">
        <v>77224</v>
      </c>
      <c r="G10251" s="228">
        <v>3724</v>
      </c>
      <c r="H10251" s="228">
        <v>7215</v>
      </c>
      <c r="I10251" s="228">
        <v>6339632.5499999998</v>
      </c>
      <c r="J10251" s="228">
        <v>1735555.69</v>
      </c>
      <c r="K10251" s="228">
        <v>1336639.6599999999</v>
      </c>
      <c r="L10251" s="228">
        <v>11020269.210000001</v>
      </c>
    </row>
    <row r="10252" spans="1:12">
      <c r="A10252" s="228">
        <v>2015</v>
      </c>
      <c r="B10252" s="228" t="s">
        <v>194</v>
      </c>
      <c r="C10252" s="228" t="s">
        <v>63</v>
      </c>
      <c r="D10252" s="228" t="s">
        <v>205</v>
      </c>
      <c r="E10252" s="228">
        <v>45</v>
      </c>
      <c r="F10252" s="228">
        <v>74286</v>
      </c>
      <c r="G10252" s="228">
        <v>4478</v>
      </c>
      <c r="H10252" s="228">
        <v>8908</v>
      </c>
      <c r="I10252" s="228">
        <v>7905798.0300000003</v>
      </c>
      <c r="J10252" s="228">
        <v>2194250.5699999998</v>
      </c>
      <c r="K10252" s="228">
        <v>1864961</v>
      </c>
      <c r="L10252" s="228">
        <v>13923651.77</v>
      </c>
    </row>
    <row r="10253" spans="1:12">
      <c r="A10253" s="228">
        <v>2015</v>
      </c>
      <c r="B10253" s="228" t="s">
        <v>194</v>
      </c>
      <c r="C10253" s="228" t="s">
        <v>63</v>
      </c>
      <c r="D10253" s="228" t="s">
        <v>205</v>
      </c>
      <c r="E10253" s="228">
        <v>50</v>
      </c>
      <c r="F10253" s="228">
        <v>76586</v>
      </c>
      <c r="G10253" s="228">
        <v>6245</v>
      </c>
      <c r="H10253" s="228">
        <v>12074</v>
      </c>
      <c r="I10253" s="228">
        <v>11323933.01</v>
      </c>
      <c r="J10253" s="228">
        <v>3158576</v>
      </c>
      <c r="K10253" s="228">
        <v>3114268.25</v>
      </c>
      <c r="L10253" s="228">
        <v>19950918.609999999</v>
      </c>
    </row>
    <row r="10254" spans="1:12">
      <c r="A10254" s="228">
        <v>2015</v>
      </c>
      <c r="B10254" s="228" t="s">
        <v>194</v>
      </c>
      <c r="C10254" s="228" t="s">
        <v>63</v>
      </c>
      <c r="D10254" s="228" t="s">
        <v>205</v>
      </c>
      <c r="E10254" s="228">
        <v>55</v>
      </c>
      <c r="F10254" s="228">
        <v>74044</v>
      </c>
      <c r="G10254" s="228">
        <v>8431</v>
      </c>
      <c r="H10254" s="228">
        <v>16649</v>
      </c>
      <c r="I10254" s="228">
        <v>16369523.859999999</v>
      </c>
      <c r="J10254" s="228">
        <v>4279809.55</v>
      </c>
      <c r="K10254" s="228">
        <v>5194811.3</v>
      </c>
      <c r="L10254" s="228">
        <v>29158638.98</v>
      </c>
    </row>
    <row r="10255" spans="1:12">
      <c r="A10255" s="228">
        <v>2015</v>
      </c>
      <c r="B10255" s="228" t="s">
        <v>194</v>
      </c>
      <c r="C10255" s="228" t="s">
        <v>63</v>
      </c>
      <c r="D10255" s="228" t="s">
        <v>205</v>
      </c>
      <c r="E10255" s="228">
        <v>60</v>
      </c>
      <c r="F10255" s="228">
        <v>68755</v>
      </c>
      <c r="G10255" s="228">
        <v>10976</v>
      </c>
      <c r="H10255" s="228">
        <v>23782</v>
      </c>
      <c r="I10255" s="228">
        <v>22750851.309999999</v>
      </c>
      <c r="J10255" s="228">
        <v>5736393.8600000003</v>
      </c>
      <c r="K10255" s="228">
        <v>6469264.6500000004</v>
      </c>
      <c r="L10255" s="228">
        <v>38820460.57</v>
      </c>
    </row>
    <row r="10256" spans="1:12">
      <c r="A10256" s="228">
        <v>2015</v>
      </c>
      <c r="B10256" s="228" t="s">
        <v>194</v>
      </c>
      <c r="C10256" s="228" t="s">
        <v>63</v>
      </c>
      <c r="D10256" s="228" t="s">
        <v>205</v>
      </c>
      <c r="E10256" s="228">
        <v>65</v>
      </c>
      <c r="F10256" s="228">
        <v>62315</v>
      </c>
      <c r="G10256" s="228">
        <v>14203</v>
      </c>
      <c r="H10256" s="228">
        <v>30741</v>
      </c>
      <c r="I10256" s="228">
        <v>30095174.649999999</v>
      </c>
      <c r="J10256" s="228">
        <v>7424733.4000000004</v>
      </c>
      <c r="K10256" s="228">
        <v>8099900.1299999999</v>
      </c>
      <c r="L10256" s="228">
        <v>49867375.960000001</v>
      </c>
    </row>
    <row r="10257" spans="1:12">
      <c r="A10257" s="228">
        <v>2015</v>
      </c>
      <c r="B10257" s="228" t="s">
        <v>194</v>
      </c>
      <c r="C10257" s="228" t="s">
        <v>63</v>
      </c>
      <c r="D10257" s="228" t="s">
        <v>205</v>
      </c>
      <c r="E10257" s="228">
        <v>70</v>
      </c>
      <c r="F10257" s="228">
        <v>43999</v>
      </c>
      <c r="G10257" s="228">
        <v>13156</v>
      </c>
      <c r="H10257" s="228">
        <v>32649</v>
      </c>
      <c r="I10257" s="228">
        <v>29474414.960000001</v>
      </c>
      <c r="J10257" s="228">
        <v>6948412.6799999997</v>
      </c>
      <c r="K10257" s="228">
        <v>6956400.29</v>
      </c>
      <c r="L10257" s="228">
        <v>46709152.189999998</v>
      </c>
    </row>
    <row r="10258" spans="1:12">
      <c r="A10258" s="228">
        <v>2015</v>
      </c>
      <c r="B10258" s="228" t="s">
        <v>194</v>
      </c>
      <c r="C10258" s="228" t="s">
        <v>63</v>
      </c>
      <c r="D10258" s="228" t="s">
        <v>205</v>
      </c>
      <c r="E10258" s="228">
        <v>75</v>
      </c>
      <c r="F10258" s="228">
        <v>29664</v>
      </c>
      <c r="G10258" s="228">
        <v>11544</v>
      </c>
      <c r="H10258" s="228">
        <v>32091</v>
      </c>
      <c r="I10258" s="228">
        <v>26512714.370000001</v>
      </c>
      <c r="J10258" s="228">
        <v>5981039.96</v>
      </c>
      <c r="K10258" s="228">
        <v>6183958</v>
      </c>
      <c r="L10258" s="228">
        <v>41064060.82</v>
      </c>
    </row>
    <row r="10259" spans="1:12">
      <c r="A10259" s="228">
        <v>2015</v>
      </c>
      <c r="B10259" s="228" t="s">
        <v>194</v>
      </c>
      <c r="C10259" s="228" t="s">
        <v>63</v>
      </c>
      <c r="D10259" s="228" t="s">
        <v>205</v>
      </c>
      <c r="E10259" s="228">
        <v>80</v>
      </c>
      <c r="F10259" s="228">
        <v>18145</v>
      </c>
      <c r="G10259" s="228">
        <v>8282</v>
      </c>
      <c r="H10259" s="228">
        <v>28276</v>
      </c>
      <c r="I10259" s="228">
        <v>21226925.390000001</v>
      </c>
      <c r="J10259" s="228">
        <v>4172315.76</v>
      </c>
      <c r="K10259" s="228">
        <v>4431861.7</v>
      </c>
      <c r="L10259" s="228">
        <v>31464657.210000001</v>
      </c>
    </row>
    <row r="10260" spans="1:12">
      <c r="A10260" s="228">
        <v>2015</v>
      </c>
      <c r="B10260" s="228" t="s">
        <v>194</v>
      </c>
      <c r="C10260" s="228" t="s">
        <v>63</v>
      </c>
      <c r="D10260" s="228" t="s">
        <v>205</v>
      </c>
      <c r="E10260" s="228">
        <v>85</v>
      </c>
      <c r="F10260" s="228">
        <v>10288</v>
      </c>
      <c r="G10260" s="228">
        <v>5219</v>
      </c>
      <c r="H10260" s="228">
        <v>21201</v>
      </c>
      <c r="I10260" s="228">
        <v>13988570.23</v>
      </c>
      <c r="J10260" s="228">
        <v>2299137.8199999998</v>
      </c>
      <c r="K10260" s="228">
        <v>2031806.25</v>
      </c>
      <c r="L10260" s="228">
        <v>19205732.469999999</v>
      </c>
    </row>
    <row r="10261" spans="1:12">
      <c r="A10261" s="228">
        <v>2015</v>
      </c>
      <c r="B10261" s="228" t="s">
        <v>194</v>
      </c>
      <c r="C10261" s="228" t="s">
        <v>63</v>
      </c>
      <c r="D10261" s="228" t="s">
        <v>205</v>
      </c>
      <c r="E10261" s="228">
        <v>90</v>
      </c>
      <c r="F10261" s="228">
        <v>2326</v>
      </c>
      <c r="G10261" s="228">
        <v>914</v>
      </c>
      <c r="H10261" s="228">
        <v>5541</v>
      </c>
      <c r="I10261" s="228">
        <v>3328099.36</v>
      </c>
      <c r="J10261" s="228">
        <v>465521.6</v>
      </c>
      <c r="K10261" s="228">
        <v>379083</v>
      </c>
      <c r="L10261" s="228">
        <v>4348412.45</v>
      </c>
    </row>
    <row r="10262" spans="1:12">
      <c r="A10262" s="228">
        <v>2015</v>
      </c>
      <c r="B10262" s="228" t="s">
        <v>194</v>
      </c>
      <c r="C10262" s="228" t="s">
        <v>63</v>
      </c>
      <c r="D10262" s="228" t="s">
        <v>205</v>
      </c>
      <c r="E10262" s="228">
        <v>95</v>
      </c>
      <c r="F10262" s="228">
        <v>373</v>
      </c>
      <c r="G10262" s="228">
        <v>123</v>
      </c>
      <c r="H10262" s="228">
        <v>966</v>
      </c>
      <c r="I10262" s="228">
        <v>535172.82999999996</v>
      </c>
      <c r="J10262" s="228">
        <v>57082.74</v>
      </c>
      <c r="K10262" s="228">
        <v>14604</v>
      </c>
      <c r="L10262" s="228">
        <v>639020.19999999995</v>
      </c>
    </row>
    <row r="10263" spans="1:12">
      <c r="A10263" s="228">
        <v>2015</v>
      </c>
      <c r="B10263" s="228" t="s">
        <v>194</v>
      </c>
      <c r="C10263" s="228" t="s">
        <v>63</v>
      </c>
      <c r="D10263" s="228" t="s">
        <v>206</v>
      </c>
      <c r="E10263" s="228">
        <v>0</v>
      </c>
      <c r="F10263" s="228">
        <v>58340</v>
      </c>
      <c r="G10263" s="228">
        <v>2087</v>
      </c>
      <c r="H10263" s="228">
        <v>6645</v>
      </c>
      <c r="I10263" s="228">
        <v>5331911.28</v>
      </c>
      <c r="J10263" s="228">
        <v>683550.59</v>
      </c>
      <c r="K10263" s="228">
        <v>116541.75</v>
      </c>
      <c r="L10263" s="228">
        <v>6532112.8799999999</v>
      </c>
    </row>
    <row r="10264" spans="1:12">
      <c r="A10264" s="228">
        <v>2015</v>
      </c>
      <c r="B10264" s="228" t="s">
        <v>194</v>
      </c>
      <c r="C10264" s="228" t="s">
        <v>63</v>
      </c>
      <c r="D10264" s="228" t="s">
        <v>206</v>
      </c>
      <c r="E10264" s="228">
        <v>5</v>
      </c>
      <c r="F10264" s="228">
        <v>68522</v>
      </c>
      <c r="G10264" s="228">
        <v>1223</v>
      </c>
      <c r="H10264" s="228">
        <v>1879</v>
      </c>
      <c r="I10264" s="228">
        <v>1528652.58</v>
      </c>
      <c r="J10264" s="228">
        <v>410535.81</v>
      </c>
      <c r="K10264" s="228">
        <v>167580</v>
      </c>
      <c r="L10264" s="228">
        <v>2397785.27</v>
      </c>
    </row>
    <row r="10265" spans="1:12">
      <c r="A10265" s="228">
        <v>2015</v>
      </c>
      <c r="B10265" s="228" t="s">
        <v>194</v>
      </c>
      <c r="C10265" s="228" t="s">
        <v>63</v>
      </c>
      <c r="D10265" s="228" t="s">
        <v>206</v>
      </c>
      <c r="E10265" s="228">
        <v>10</v>
      </c>
      <c r="F10265" s="228">
        <v>66219</v>
      </c>
      <c r="G10265" s="228">
        <v>1089</v>
      </c>
      <c r="H10265" s="228">
        <v>2230</v>
      </c>
      <c r="I10265" s="228">
        <v>1719673.28</v>
      </c>
      <c r="J10265" s="228">
        <v>386577.32</v>
      </c>
      <c r="K10265" s="228">
        <v>536917</v>
      </c>
      <c r="L10265" s="228">
        <v>2955583.41</v>
      </c>
    </row>
    <row r="10266" spans="1:12">
      <c r="A10266" s="228">
        <v>2015</v>
      </c>
      <c r="B10266" s="228" t="s">
        <v>194</v>
      </c>
      <c r="C10266" s="228" t="s">
        <v>63</v>
      </c>
      <c r="D10266" s="228" t="s">
        <v>206</v>
      </c>
      <c r="E10266" s="228">
        <v>15</v>
      </c>
      <c r="F10266" s="228">
        <v>65523</v>
      </c>
      <c r="G10266" s="228">
        <v>2611</v>
      </c>
      <c r="H10266" s="228">
        <v>5438</v>
      </c>
      <c r="I10266" s="228">
        <v>4293771.16</v>
      </c>
      <c r="J10266" s="228">
        <v>873843.63</v>
      </c>
      <c r="K10266" s="228">
        <v>453941</v>
      </c>
      <c r="L10266" s="228">
        <v>6393696.2699999996</v>
      </c>
    </row>
    <row r="10267" spans="1:12">
      <c r="A10267" s="228">
        <v>2015</v>
      </c>
      <c r="B10267" s="228" t="s">
        <v>194</v>
      </c>
      <c r="C10267" s="228" t="s">
        <v>63</v>
      </c>
      <c r="D10267" s="228" t="s">
        <v>206</v>
      </c>
      <c r="E10267" s="228">
        <v>20</v>
      </c>
      <c r="F10267" s="228">
        <v>55112</v>
      </c>
      <c r="G10267" s="228">
        <v>3269</v>
      </c>
      <c r="H10267" s="228">
        <v>7899</v>
      </c>
      <c r="I10267" s="228">
        <v>6135495.6299999999</v>
      </c>
      <c r="J10267" s="228">
        <v>1268731.1000000001</v>
      </c>
      <c r="K10267" s="228">
        <v>588996</v>
      </c>
      <c r="L10267" s="228">
        <v>8983265.6999999993</v>
      </c>
    </row>
    <row r="10268" spans="1:12">
      <c r="A10268" s="228">
        <v>2015</v>
      </c>
      <c r="B10268" s="228" t="s">
        <v>194</v>
      </c>
      <c r="C10268" s="228" t="s">
        <v>63</v>
      </c>
      <c r="D10268" s="228" t="s">
        <v>206</v>
      </c>
      <c r="E10268" s="228">
        <v>25</v>
      </c>
      <c r="F10268" s="228">
        <v>54119</v>
      </c>
      <c r="G10268" s="228">
        <v>4058</v>
      </c>
      <c r="H10268" s="228">
        <v>12608</v>
      </c>
      <c r="I10268" s="228">
        <v>10246681.33</v>
      </c>
      <c r="J10268" s="228">
        <v>2605918.17</v>
      </c>
      <c r="K10268" s="228">
        <v>711493</v>
      </c>
      <c r="L10268" s="228">
        <v>15424051.210000001</v>
      </c>
    </row>
    <row r="10269" spans="1:12">
      <c r="A10269" s="228">
        <v>2015</v>
      </c>
      <c r="B10269" s="228" t="s">
        <v>194</v>
      </c>
      <c r="C10269" s="228" t="s">
        <v>63</v>
      </c>
      <c r="D10269" s="228" t="s">
        <v>206</v>
      </c>
      <c r="E10269" s="228">
        <v>30</v>
      </c>
      <c r="F10269" s="228">
        <v>78639</v>
      </c>
      <c r="G10269" s="228">
        <v>6969</v>
      </c>
      <c r="H10269" s="228">
        <v>21536</v>
      </c>
      <c r="I10269" s="228">
        <v>18369311.940000001</v>
      </c>
      <c r="J10269" s="228">
        <v>4812484.87</v>
      </c>
      <c r="K10269" s="228">
        <v>1152230.8</v>
      </c>
      <c r="L10269" s="228">
        <v>27473787.129999999</v>
      </c>
    </row>
    <row r="10270" spans="1:12">
      <c r="A10270" s="228">
        <v>2015</v>
      </c>
      <c r="B10270" s="228" t="s">
        <v>194</v>
      </c>
      <c r="C10270" s="228" t="s">
        <v>63</v>
      </c>
      <c r="D10270" s="228" t="s">
        <v>206</v>
      </c>
      <c r="E10270" s="228">
        <v>35</v>
      </c>
      <c r="F10270" s="228">
        <v>76481</v>
      </c>
      <c r="G10270" s="228">
        <v>6650</v>
      </c>
      <c r="H10270" s="228">
        <v>17512</v>
      </c>
      <c r="I10270" s="228">
        <v>15214760.24</v>
      </c>
      <c r="J10270" s="228">
        <v>3921773.55</v>
      </c>
      <c r="K10270" s="228">
        <v>1602420.29</v>
      </c>
      <c r="L10270" s="228">
        <v>23895204.460000001</v>
      </c>
    </row>
    <row r="10271" spans="1:12">
      <c r="A10271" s="228">
        <v>2015</v>
      </c>
      <c r="B10271" s="228" t="s">
        <v>194</v>
      </c>
      <c r="C10271" s="228" t="s">
        <v>63</v>
      </c>
      <c r="D10271" s="228" t="s">
        <v>206</v>
      </c>
      <c r="E10271" s="228">
        <v>40</v>
      </c>
      <c r="F10271" s="228">
        <v>83747</v>
      </c>
      <c r="G10271" s="228">
        <v>6741</v>
      </c>
      <c r="H10271" s="228">
        <v>14676</v>
      </c>
      <c r="I10271" s="228">
        <v>13271084.130000001</v>
      </c>
      <c r="J10271" s="228">
        <v>3336784.23</v>
      </c>
      <c r="K10271" s="228">
        <v>2110781</v>
      </c>
      <c r="L10271" s="228">
        <v>22001169.030000001</v>
      </c>
    </row>
    <row r="10272" spans="1:12">
      <c r="A10272" s="228">
        <v>2015</v>
      </c>
      <c r="B10272" s="228" t="s">
        <v>194</v>
      </c>
      <c r="C10272" s="228" t="s">
        <v>63</v>
      </c>
      <c r="D10272" s="228" t="s">
        <v>206</v>
      </c>
      <c r="E10272" s="228">
        <v>45</v>
      </c>
      <c r="F10272" s="228">
        <v>80754</v>
      </c>
      <c r="G10272" s="228">
        <v>6904</v>
      </c>
      <c r="H10272" s="228">
        <v>14854</v>
      </c>
      <c r="I10272" s="228">
        <v>13138239.800000001</v>
      </c>
      <c r="J10272" s="228">
        <v>3209915.64</v>
      </c>
      <c r="K10272" s="228">
        <v>2501703</v>
      </c>
      <c r="L10272" s="228">
        <v>21829340</v>
      </c>
    </row>
    <row r="10273" spans="1:12">
      <c r="A10273" s="228">
        <v>2015</v>
      </c>
      <c r="B10273" s="228" t="s">
        <v>194</v>
      </c>
      <c r="C10273" s="228" t="s">
        <v>63</v>
      </c>
      <c r="D10273" s="228" t="s">
        <v>206</v>
      </c>
      <c r="E10273" s="228">
        <v>50</v>
      </c>
      <c r="F10273" s="228">
        <v>82774</v>
      </c>
      <c r="G10273" s="228">
        <v>8862</v>
      </c>
      <c r="H10273" s="228">
        <v>18234</v>
      </c>
      <c r="I10273" s="228">
        <v>16287331.289999999</v>
      </c>
      <c r="J10273" s="228">
        <v>4115863.4</v>
      </c>
      <c r="K10273" s="228">
        <v>3240399.45</v>
      </c>
      <c r="L10273" s="228">
        <v>27100795.300000001</v>
      </c>
    </row>
    <row r="10274" spans="1:12">
      <c r="A10274" s="228">
        <v>2015</v>
      </c>
      <c r="B10274" s="228" t="s">
        <v>194</v>
      </c>
      <c r="C10274" s="228" t="s">
        <v>63</v>
      </c>
      <c r="D10274" s="228" t="s">
        <v>206</v>
      </c>
      <c r="E10274" s="228">
        <v>55</v>
      </c>
      <c r="F10274" s="228">
        <v>80118</v>
      </c>
      <c r="G10274" s="228">
        <v>10269</v>
      </c>
      <c r="H10274" s="228">
        <v>20882</v>
      </c>
      <c r="I10274" s="228">
        <v>18253627.649999999</v>
      </c>
      <c r="J10274" s="228">
        <v>4668626.97</v>
      </c>
      <c r="K10274" s="228">
        <v>3956277</v>
      </c>
      <c r="L10274" s="228">
        <v>30421997.800000001</v>
      </c>
    </row>
    <row r="10275" spans="1:12">
      <c r="A10275" s="228">
        <v>2015</v>
      </c>
      <c r="B10275" s="228" t="s">
        <v>194</v>
      </c>
      <c r="C10275" s="228" t="s">
        <v>63</v>
      </c>
      <c r="D10275" s="228" t="s">
        <v>206</v>
      </c>
      <c r="E10275" s="228">
        <v>60</v>
      </c>
      <c r="F10275" s="228">
        <v>74304</v>
      </c>
      <c r="G10275" s="228">
        <v>11754</v>
      </c>
      <c r="H10275" s="228">
        <v>25607</v>
      </c>
      <c r="I10275" s="228">
        <v>22368905.960000001</v>
      </c>
      <c r="J10275" s="228">
        <v>5595415.75</v>
      </c>
      <c r="K10275" s="228">
        <v>5599556</v>
      </c>
      <c r="L10275" s="228">
        <v>37318256.619999997</v>
      </c>
    </row>
    <row r="10276" spans="1:12">
      <c r="A10276" s="228">
        <v>2015</v>
      </c>
      <c r="B10276" s="228" t="s">
        <v>194</v>
      </c>
      <c r="C10276" s="228" t="s">
        <v>63</v>
      </c>
      <c r="D10276" s="228" t="s">
        <v>206</v>
      </c>
      <c r="E10276" s="228">
        <v>65</v>
      </c>
      <c r="F10276" s="228">
        <v>67083</v>
      </c>
      <c r="G10276" s="228">
        <v>13310</v>
      </c>
      <c r="H10276" s="228">
        <v>30361</v>
      </c>
      <c r="I10276" s="228">
        <v>27057966.960000001</v>
      </c>
      <c r="J10276" s="228">
        <v>6646002.8099999996</v>
      </c>
      <c r="K10276" s="228">
        <v>6810481.7599999998</v>
      </c>
      <c r="L10276" s="228">
        <v>44464474.770000003</v>
      </c>
    </row>
    <row r="10277" spans="1:12">
      <c r="A10277" s="228">
        <v>2015</v>
      </c>
      <c r="B10277" s="228" t="s">
        <v>194</v>
      </c>
      <c r="C10277" s="228" t="s">
        <v>63</v>
      </c>
      <c r="D10277" s="228" t="s">
        <v>206</v>
      </c>
      <c r="E10277" s="228">
        <v>70</v>
      </c>
      <c r="F10277" s="228">
        <v>47511</v>
      </c>
      <c r="G10277" s="228">
        <v>12402</v>
      </c>
      <c r="H10277" s="228">
        <v>31727</v>
      </c>
      <c r="I10277" s="228">
        <v>26861861.82</v>
      </c>
      <c r="J10277" s="228">
        <v>6243561.2699999996</v>
      </c>
      <c r="K10277" s="228">
        <v>6636290.1299999999</v>
      </c>
      <c r="L10277" s="228">
        <v>42842376.890000001</v>
      </c>
    </row>
    <row r="10278" spans="1:12">
      <c r="A10278" s="228">
        <v>2015</v>
      </c>
      <c r="B10278" s="228" t="s">
        <v>194</v>
      </c>
      <c r="C10278" s="228" t="s">
        <v>63</v>
      </c>
      <c r="D10278" s="228" t="s">
        <v>206</v>
      </c>
      <c r="E10278" s="228">
        <v>75</v>
      </c>
      <c r="F10278" s="228">
        <v>32530</v>
      </c>
      <c r="G10278" s="228">
        <v>9586</v>
      </c>
      <c r="H10278" s="228">
        <v>32109</v>
      </c>
      <c r="I10278" s="228">
        <v>25277921.699999999</v>
      </c>
      <c r="J10278" s="228">
        <v>5269107.3499999996</v>
      </c>
      <c r="K10278" s="228">
        <v>5391537.7999999998</v>
      </c>
      <c r="L10278" s="228">
        <v>38132115</v>
      </c>
    </row>
    <row r="10279" spans="1:12">
      <c r="A10279" s="228">
        <v>2015</v>
      </c>
      <c r="B10279" s="228" t="s">
        <v>194</v>
      </c>
      <c r="C10279" s="228" t="s">
        <v>63</v>
      </c>
      <c r="D10279" s="228" t="s">
        <v>206</v>
      </c>
      <c r="E10279" s="228">
        <v>80</v>
      </c>
      <c r="F10279" s="228">
        <v>22257</v>
      </c>
      <c r="G10279" s="228">
        <v>7994</v>
      </c>
      <c r="H10279" s="228">
        <v>31739</v>
      </c>
      <c r="I10279" s="228">
        <v>22461266.260000002</v>
      </c>
      <c r="J10279" s="228">
        <v>3993573.87</v>
      </c>
      <c r="K10279" s="228">
        <v>3730518.94</v>
      </c>
      <c r="L10279" s="228">
        <v>31669459.030000001</v>
      </c>
    </row>
    <row r="10280" spans="1:12">
      <c r="A10280" s="228">
        <v>2015</v>
      </c>
      <c r="B10280" s="228" t="s">
        <v>194</v>
      </c>
      <c r="C10280" s="228" t="s">
        <v>63</v>
      </c>
      <c r="D10280" s="228" t="s">
        <v>206</v>
      </c>
      <c r="E10280" s="228">
        <v>85</v>
      </c>
      <c r="F10280" s="228">
        <v>14021</v>
      </c>
      <c r="G10280" s="228">
        <v>4675</v>
      </c>
      <c r="H10280" s="228">
        <v>25387</v>
      </c>
      <c r="I10280" s="228">
        <v>16434953.609999999</v>
      </c>
      <c r="J10280" s="228">
        <v>2378712.64</v>
      </c>
      <c r="K10280" s="228">
        <v>1749184.4</v>
      </c>
      <c r="L10280" s="228">
        <v>21575181.010000002</v>
      </c>
    </row>
    <row r="10281" spans="1:12">
      <c r="A10281" s="228">
        <v>2015</v>
      </c>
      <c r="B10281" s="228" t="s">
        <v>194</v>
      </c>
      <c r="C10281" s="228" t="s">
        <v>63</v>
      </c>
      <c r="D10281" s="228" t="s">
        <v>206</v>
      </c>
      <c r="E10281" s="228">
        <v>90</v>
      </c>
      <c r="F10281" s="228">
        <v>5671</v>
      </c>
      <c r="G10281" s="228">
        <v>1874</v>
      </c>
      <c r="H10281" s="228">
        <v>13280</v>
      </c>
      <c r="I10281" s="228">
        <v>7596966.5899999999</v>
      </c>
      <c r="J10281" s="228">
        <v>943452.14</v>
      </c>
      <c r="K10281" s="228">
        <v>385761</v>
      </c>
      <c r="L10281" s="228">
        <v>9413831.0099999998</v>
      </c>
    </row>
    <row r="10282" spans="1:12">
      <c r="A10282" s="228">
        <v>2015</v>
      </c>
      <c r="B10282" s="228" t="s">
        <v>194</v>
      </c>
      <c r="C10282" s="228" t="s">
        <v>63</v>
      </c>
      <c r="D10282" s="228" t="s">
        <v>206</v>
      </c>
      <c r="E10282" s="228">
        <v>95</v>
      </c>
      <c r="F10282" s="228">
        <v>1535</v>
      </c>
      <c r="G10282" s="228">
        <v>433</v>
      </c>
      <c r="H10282" s="228">
        <v>3580</v>
      </c>
      <c r="I10282" s="228">
        <v>2234608.5499999998</v>
      </c>
      <c r="J10282" s="228">
        <v>242140.78</v>
      </c>
      <c r="K10282" s="228">
        <v>171571</v>
      </c>
      <c r="L10282" s="228">
        <v>2740456.68</v>
      </c>
    </row>
    <row r="10283" spans="1:12">
      <c r="A10283" s="228">
        <v>2015</v>
      </c>
      <c r="B10283" s="228" t="s">
        <v>194</v>
      </c>
      <c r="C10283" s="228" t="s">
        <v>64</v>
      </c>
      <c r="D10283" s="228" t="s">
        <v>205</v>
      </c>
      <c r="E10283" s="228">
        <v>0</v>
      </c>
      <c r="F10283" s="228">
        <v>19933</v>
      </c>
      <c r="G10283" s="228">
        <v>933</v>
      </c>
      <c r="H10283" s="228">
        <v>2781</v>
      </c>
      <c r="I10283" s="228">
        <v>1590647.25</v>
      </c>
      <c r="J10283" s="228">
        <v>381102.56</v>
      </c>
      <c r="K10283" s="228">
        <v>16620</v>
      </c>
      <c r="L10283" s="228">
        <v>2083752.56</v>
      </c>
    </row>
    <row r="10284" spans="1:12">
      <c r="A10284" s="228">
        <v>2015</v>
      </c>
      <c r="B10284" s="228" t="s">
        <v>194</v>
      </c>
      <c r="C10284" s="228" t="s">
        <v>64</v>
      </c>
      <c r="D10284" s="228" t="s">
        <v>205</v>
      </c>
      <c r="E10284" s="228">
        <v>5</v>
      </c>
      <c r="F10284" s="228">
        <v>22193</v>
      </c>
      <c r="G10284" s="228">
        <v>393</v>
      </c>
      <c r="H10284" s="228">
        <v>432</v>
      </c>
      <c r="I10284" s="228">
        <v>424210.7</v>
      </c>
      <c r="J10284" s="228">
        <v>162682.14000000001</v>
      </c>
      <c r="K10284" s="228">
        <v>6213</v>
      </c>
      <c r="L10284" s="228">
        <v>632349.68000000005</v>
      </c>
    </row>
    <row r="10285" spans="1:12">
      <c r="A10285" s="228">
        <v>2015</v>
      </c>
      <c r="B10285" s="228" t="s">
        <v>194</v>
      </c>
      <c r="C10285" s="228" t="s">
        <v>64</v>
      </c>
      <c r="D10285" s="228" t="s">
        <v>205</v>
      </c>
      <c r="E10285" s="228">
        <v>10</v>
      </c>
      <c r="F10285" s="228">
        <v>21330</v>
      </c>
      <c r="G10285" s="228">
        <v>280</v>
      </c>
      <c r="H10285" s="228">
        <v>338</v>
      </c>
      <c r="I10285" s="228">
        <v>305712.25</v>
      </c>
      <c r="J10285" s="228">
        <v>129052.9</v>
      </c>
      <c r="K10285" s="228">
        <v>161651</v>
      </c>
      <c r="L10285" s="228">
        <v>623608.41</v>
      </c>
    </row>
    <row r="10286" spans="1:12">
      <c r="A10286" s="228">
        <v>2015</v>
      </c>
      <c r="B10286" s="228" t="s">
        <v>194</v>
      </c>
      <c r="C10286" s="228" t="s">
        <v>64</v>
      </c>
      <c r="D10286" s="228" t="s">
        <v>205</v>
      </c>
      <c r="E10286" s="228">
        <v>15</v>
      </c>
      <c r="F10286" s="228">
        <v>22189</v>
      </c>
      <c r="G10286" s="228">
        <v>519</v>
      </c>
      <c r="H10286" s="228">
        <v>775</v>
      </c>
      <c r="I10286" s="228">
        <v>867573.3</v>
      </c>
      <c r="J10286" s="228">
        <v>352578.49</v>
      </c>
      <c r="K10286" s="228">
        <v>311667</v>
      </c>
      <c r="L10286" s="228">
        <v>1609575.76</v>
      </c>
    </row>
    <row r="10287" spans="1:12">
      <c r="A10287" s="228">
        <v>2015</v>
      </c>
      <c r="B10287" s="228" t="s">
        <v>194</v>
      </c>
      <c r="C10287" s="228" t="s">
        <v>64</v>
      </c>
      <c r="D10287" s="228" t="s">
        <v>205</v>
      </c>
      <c r="E10287" s="228">
        <v>20</v>
      </c>
      <c r="F10287" s="228">
        <v>20901</v>
      </c>
      <c r="G10287" s="228">
        <v>755</v>
      </c>
      <c r="H10287" s="228">
        <v>1113</v>
      </c>
      <c r="I10287" s="228">
        <v>1203001.7</v>
      </c>
      <c r="J10287" s="228">
        <v>435373.78</v>
      </c>
      <c r="K10287" s="228">
        <v>206490</v>
      </c>
      <c r="L10287" s="228">
        <v>1936298.64</v>
      </c>
    </row>
    <row r="10288" spans="1:12">
      <c r="A10288" s="228">
        <v>2015</v>
      </c>
      <c r="B10288" s="228" t="s">
        <v>194</v>
      </c>
      <c r="C10288" s="228" t="s">
        <v>64</v>
      </c>
      <c r="D10288" s="228" t="s">
        <v>205</v>
      </c>
      <c r="E10288" s="228">
        <v>25</v>
      </c>
      <c r="F10288" s="228">
        <v>17116</v>
      </c>
      <c r="G10288" s="228">
        <v>653</v>
      </c>
      <c r="H10288" s="228">
        <v>1023</v>
      </c>
      <c r="I10288" s="228">
        <v>968540.35</v>
      </c>
      <c r="J10288" s="228">
        <v>377671.87</v>
      </c>
      <c r="K10288" s="228">
        <v>198746</v>
      </c>
      <c r="L10288" s="228">
        <v>1703124.95</v>
      </c>
    </row>
    <row r="10289" spans="1:12">
      <c r="A10289" s="228">
        <v>2015</v>
      </c>
      <c r="B10289" s="228" t="s">
        <v>194</v>
      </c>
      <c r="C10289" s="228" t="s">
        <v>64</v>
      </c>
      <c r="D10289" s="228" t="s">
        <v>205</v>
      </c>
      <c r="E10289" s="228">
        <v>30</v>
      </c>
      <c r="F10289" s="228">
        <v>22900</v>
      </c>
      <c r="G10289" s="228">
        <v>641</v>
      </c>
      <c r="H10289" s="228">
        <v>997</v>
      </c>
      <c r="I10289" s="228">
        <v>1061130.25</v>
      </c>
      <c r="J10289" s="228">
        <v>426798.2</v>
      </c>
      <c r="K10289" s="228">
        <v>207901</v>
      </c>
      <c r="L10289" s="228">
        <v>1870420.95</v>
      </c>
    </row>
    <row r="10290" spans="1:12">
      <c r="A10290" s="228">
        <v>2015</v>
      </c>
      <c r="B10290" s="228" t="s">
        <v>194</v>
      </c>
      <c r="C10290" s="228" t="s">
        <v>64</v>
      </c>
      <c r="D10290" s="228" t="s">
        <v>205</v>
      </c>
      <c r="E10290" s="228">
        <v>35</v>
      </c>
      <c r="F10290" s="228">
        <v>22582</v>
      </c>
      <c r="G10290" s="228">
        <v>943</v>
      </c>
      <c r="H10290" s="228">
        <v>1543</v>
      </c>
      <c r="I10290" s="228">
        <v>1301685.3</v>
      </c>
      <c r="J10290" s="228">
        <v>498796.92</v>
      </c>
      <c r="K10290" s="228">
        <v>237092</v>
      </c>
      <c r="L10290" s="228">
        <v>2244945.0699999998</v>
      </c>
    </row>
    <row r="10291" spans="1:12">
      <c r="A10291" s="228">
        <v>2015</v>
      </c>
      <c r="B10291" s="228" t="s">
        <v>194</v>
      </c>
      <c r="C10291" s="228" t="s">
        <v>64</v>
      </c>
      <c r="D10291" s="228" t="s">
        <v>205</v>
      </c>
      <c r="E10291" s="228">
        <v>40</v>
      </c>
      <c r="F10291" s="228">
        <v>24056</v>
      </c>
      <c r="G10291" s="228">
        <v>996</v>
      </c>
      <c r="H10291" s="228">
        <v>1808</v>
      </c>
      <c r="I10291" s="228">
        <v>1583487.38</v>
      </c>
      <c r="J10291" s="228">
        <v>587176.12</v>
      </c>
      <c r="K10291" s="228">
        <v>387338</v>
      </c>
      <c r="L10291" s="228">
        <v>2806231.44</v>
      </c>
    </row>
    <row r="10292" spans="1:12">
      <c r="A10292" s="228">
        <v>2015</v>
      </c>
      <c r="B10292" s="228" t="s">
        <v>194</v>
      </c>
      <c r="C10292" s="228" t="s">
        <v>64</v>
      </c>
      <c r="D10292" s="228" t="s">
        <v>205</v>
      </c>
      <c r="E10292" s="228">
        <v>45</v>
      </c>
      <c r="F10292" s="228">
        <v>25185</v>
      </c>
      <c r="G10292" s="228">
        <v>1321</v>
      </c>
      <c r="H10292" s="228">
        <v>2214</v>
      </c>
      <c r="I10292" s="228">
        <v>2079683.45</v>
      </c>
      <c r="J10292" s="228">
        <v>814795.96</v>
      </c>
      <c r="K10292" s="228">
        <v>511257</v>
      </c>
      <c r="L10292" s="228">
        <v>3691502.92</v>
      </c>
    </row>
    <row r="10293" spans="1:12">
      <c r="A10293" s="228">
        <v>2015</v>
      </c>
      <c r="B10293" s="228" t="s">
        <v>194</v>
      </c>
      <c r="C10293" s="228" t="s">
        <v>64</v>
      </c>
      <c r="D10293" s="228" t="s">
        <v>205</v>
      </c>
      <c r="E10293" s="228">
        <v>50</v>
      </c>
      <c r="F10293" s="228">
        <v>27525</v>
      </c>
      <c r="G10293" s="228">
        <v>1965</v>
      </c>
      <c r="H10293" s="228">
        <v>3857</v>
      </c>
      <c r="I10293" s="228">
        <v>4104442.1</v>
      </c>
      <c r="J10293" s="228">
        <v>1289806.77</v>
      </c>
      <c r="K10293" s="228">
        <v>892105.9</v>
      </c>
      <c r="L10293" s="228">
        <v>6663966.0999999996</v>
      </c>
    </row>
    <row r="10294" spans="1:12">
      <c r="A10294" s="228">
        <v>2015</v>
      </c>
      <c r="B10294" s="228" t="s">
        <v>194</v>
      </c>
      <c r="C10294" s="228" t="s">
        <v>64</v>
      </c>
      <c r="D10294" s="228" t="s">
        <v>205</v>
      </c>
      <c r="E10294" s="228">
        <v>55</v>
      </c>
      <c r="F10294" s="228">
        <v>28968</v>
      </c>
      <c r="G10294" s="228">
        <v>2828</v>
      </c>
      <c r="H10294" s="228">
        <v>5326</v>
      </c>
      <c r="I10294" s="228">
        <v>5193803.67</v>
      </c>
      <c r="J10294" s="228">
        <v>1741872.84</v>
      </c>
      <c r="K10294" s="228">
        <v>1742261.15</v>
      </c>
      <c r="L10294" s="228">
        <v>9175150.7799999993</v>
      </c>
    </row>
    <row r="10295" spans="1:12">
      <c r="A10295" s="228">
        <v>2015</v>
      </c>
      <c r="B10295" s="228" t="s">
        <v>194</v>
      </c>
      <c r="C10295" s="228" t="s">
        <v>64</v>
      </c>
      <c r="D10295" s="228" t="s">
        <v>205</v>
      </c>
      <c r="E10295" s="228">
        <v>60</v>
      </c>
      <c r="F10295" s="228">
        <v>28692</v>
      </c>
      <c r="G10295" s="228">
        <v>3813</v>
      </c>
      <c r="H10295" s="228">
        <v>7760</v>
      </c>
      <c r="I10295" s="228">
        <v>7595707.4100000001</v>
      </c>
      <c r="J10295" s="228">
        <v>2362441.75</v>
      </c>
      <c r="K10295" s="228">
        <v>2405206.65</v>
      </c>
      <c r="L10295" s="228">
        <v>12921504.18</v>
      </c>
    </row>
    <row r="10296" spans="1:12">
      <c r="A10296" s="228">
        <v>2015</v>
      </c>
      <c r="B10296" s="228" t="s">
        <v>194</v>
      </c>
      <c r="C10296" s="228" t="s">
        <v>64</v>
      </c>
      <c r="D10296" s="228" t="s">
        <v>205</v>
      </c>
      <c r="E10296" s="228">
        <v>65</v>
      </c>
      <c r="F10296" s="228">
        <v>26838</v>
      </c>
      <c r="G10296" s="228">
        <v>4983</v>
      </c>
      <c r="H10296" s="228">
        <v>10785</v>
      </c>
      <c r="I10296" s="228">
        <v>10602078.74</v>
      </c>
      <c r="J10296" s="228">
        <v>3059638.61</v>
      </c>
      <c r="K10296" s="228">
        <v>2761495.65</v>
      </c>
      <c r="L10296" s="228">
        <v>16989413.870000001</v>
      </c>
    </row>
    <row r="10297" spans="1:12">
      <c r="A10297" s="228">
        <v>2015</v>
      </c>
      <c r="B10297" s="228" t="s">
        <v>194</v>
      </c>
      <c r="C10297" s="228" t="s">
        <v>64</v>
      </c>
      <c r="D10297" s="228" t="s">
        <v>205</v>
      </c>
      <c r="E10297" s="228">
        <v>70</v>
      </c>
      <c r="F10297" s="228">
        <v>19187</v>
      </c>
      <c r="G10297" s="228">
        <v>4608</v>
      </c>
      <c r="H10297" s="228">
        <v>10456</v>
      </c>
      <c r="I10297" s="228">
        <v>9410082.0199999996</v>
      </c>
      <c r="J10297" s="228">
        <v>2766432.39</v>
      </c>
      <c r="K10297" s="228">
        <v>2430157.25</v>
      </c>
      <c r="L10297" s="228">
        <v>15101727.939999999</v>
      </c>
    </row>
    <row r="10298" spans="1:12">
      <c r="A10298" s="228">
        <v>2015</v>
      </c>
      <c r="B10298" s="228" t="s">
        <v>194</v>
      </c>
      <c r="C10298" s="228" t="s">
        <v>64</v>
      </c>
      <c r="D10298" s="228" t="s">
        <v>205</v>
      </c>
      <c r="E10298" s="228">
        <v>75</v>
      </c>
      <c r="F10298" s="228">
        <v>13344</v>
      </c>
      <c r="G10298" s="228">
        <v>4317</v>
      </c>
      <c r="H10298" s="228">
        <v>10927</v>
      </c>
      <c r="I10298" s="228">
        <v>9017906.3499999996</v>
      </c>
      <c r="J10298" s="228">
        <v>2376140.66</v>
      </c>
      <c r="K10298" s="228">
        <v>2243771.65</v>
      </c>
      <c r="L10298" s="228">
        <v>13982696.23</v>
      </c>
    </row>
    <row r="10299" spans="1:12">
      <c r="A10299" s="228">
        <v>2015</v>
      </c>
      <c r="B10299" s="228" t="s">
        <v>194</v>
      </c>
      <c r="C10299" s="228" t="s">
        <v>64</v>
      </c>
      <c r="D10299" s="228" t="s">
        <v>205</v>
      </c>
      <c r="E10299" s="228">
        <v>80</v>
      </c>
      <c r="F10299" s="228">
        <v>8619</v>
      </c>
      <c r="G10299" s="228">
        <v>3525</v>
      </c>
      <c r="H10299" s="228">
        <v>9482</v>
      </c>
      <c r="I10299" s="228">
        <v>6978647.0499999998</v>
      </c>
      <c r="J10299" s="228">
        <v>1657925.88</v>
      </c>
      <c r="K10299" s="228">
        <v>2244824.85</v>
      </c>
      <c r="L10299" s="228">
        <v>11152977.949999999</v>
      </c>
    </row>
    <row r="10300" spans="1:12">
      <c r="A10300" s="228">
        <v>2015</v>
      </c>
      <c r="B10300" s="228" t="s">
        <v>194</v>
      </c>
      <c r="C10300" s="228" t="s">
        <v>64</v>
      </c>
      <c r="D10300" s="228" t="s">
        <v>205</v>
      </c>
      <c r="E10300" s="228">
        <v>85</v>
      </c>
      <c r="F10300" s="228">
        <v>5495</v>
      </c>
      <c r="G10300" s="228">
        <v>2231</v>
      </c>
      <c r="H10300" s="228">
        <v>8346</v>
      </c>
      <c r="I10300" s="228">
        <v>4996893.75</v>
      </c>
      <c r="J10300" s="228">
        <v>1046007.29</v>
      </c>
      <c r="K10300" s="228">
        <v>790280</v>
      </c>
      <c r="L10300" s="228">
        <v>7030627.6299999999</v>
      </c>
    </row>
    <row r="10301" spans="1:12">
      <c r="A10301" s="228">
        <v>2015</v>
      </c>
      <c r="B10301" s="228" t="s">
        <v>194</v>
      </c>
      <c r="C10301" s="228" t="s">
        <v>64</v>
      </c>
      <c r="D10301" s="228" t="s">
        <v>205</v>
      </c>
      <c r="E10301" s="228">
        <v>90</v>
      </c>
      <c r="F10301" s="228">
        <v>1392</v>
      </c>
      <c r="G10301" s="228">
        <v>466</v>
      </c>
      <c r="H10301" s="228">
        <v>2958</v>
      </c>
      <c r="I10301" s="228">
        <v>1396872.45</v>
      </c>
      <c r="J10301" s="228">
        <v>245598.57</v>
      </c>
      <c r="K10301" s="228">
        <v>186153</v>
      </c>
      <c r="L10301" s="228">
        <v>1894638.34</v>
      </c>
    </row>
    <row r="10302" spans="1:12">
      <c r="A10302" s="228">
        <v>2015</v>
      </c>
      <c r="B10302" s="228" t="s">
        <v>194</v>
      </c>
      <c r="C10302" s="228" t="s">
        <v>64</v>
      </c>
      <c r="D10302" s="228" t="s">
        <v>205</v>
      </c>
      <c r="E10302" s="228">
        <v>95</v>
      </c>
      <c r="F10302" s="228">
        <v>243</v>
      </c>
      <c r="G10302" s="228">
        <v>78</v>
      </c>
      <c r="H10302" s="228">
        <v>763</v>
      </c>
      <c r="I10302" s="228">
        <v>286061.40000000002</v>
      </c>
      <c r="J10302" s="228">
        <v>40903.599999999999</v>
      </c>
      <c r="K10302" s="228">
        <v>9798</v>
      </c>
      <c r="L10302" s="228">
        <v>355877.75</v>
      </c>
    </row>
    <row r="10303" spans="1:12">
      <c r="A10303" s="228">
        <v>2015</v>
      </c>
      <c r="B10303" s="228" t="s">
        <v>194</v>
      </c>
      <c r="C10303" s="228" t="s">
        <v>64</v>
      </c>
      <c r="D10303" s="228" t="s">
        <v>206</v>
      </c>
      <c r="E10303" s="228">
        <v>0</v>
      </c>
      <c r="F10303" s="228">
        <v>18610</v>
      </c>
      <c r="G10303" s="228">
        <v>612</v>
      </c>
      <c r="H10303" s="228">
        <v>2087</v>
      </c>
      <c r="I10303" s="228">
        <v>1254978.8999999999</v>
      </c>
      <c r="J10303" s="228">
        <v>264537.86</v>
      </c>
      <c r="K10303" s="228">
        <v>58023</v>
      </c>
      <c r="L10303" s="228">
        <v>1621544.41</v>
      </c>
    </row>
    <row r="10304" spans="1:12">
      <c r="A10304" s="228">
        <v>2015</v>
      </c>
      <c r="B10304" s="228" t="s">
        <v>194</v>
      </c>
      <c r="C10304" s="228" t="s">
        <v>64</v>
      </c>
      <c r="D10304" s="228" t="s">
        <v>206</v>
      </c>
      <c r="E10304" s="228">
        <v>5</v>
      </c>
      <c r="F10304" s="228">
        <v>21359</v>
      </c>
      <c r="G10304" s="228">
        <v>301</v>
      </c>
      <c r="H10304" s="228">
        <v>380</v>
      </c>
      <c r="I10304" s="228">
        <v>357133.12</v>
      </c>
      <c r="J10304" s="228">
        <v>121336.64</v>
      </c>
      <c r="K10304" s="228">
        <v>49721</v>
      </c>
      <c r="L10304" s="228">
        <v>555688.48</v>
      </c>
    </row>
    <row r="10305" spans="1:12">
      <c r="A10305" s="228">
        <v>2015</v>
      </c>
      <c r="B10305" s="228" t="s">
        <v>194</v>
      </c>
      <c r="C10305" s="228" t="s">
        <v>64</v>
      </c>
      <c r="D10305" s="228" t="s">
        <v>206</v>
      </c>
      <c r="E10305" s="228">
        <v>10</v>
      </c>
      <c r="F10305" s="228">
        <v>20178</v>
      </c>
      <c r="G10305" s="228">
        <v>244</v>
      </c>
      <c r="H10305" s="228">
        <v>371</v>
      </c>
      <c r="I10305" s="228">
        <v>384774.45</v>
      </c>
      <c r="J10305" s="228">
        <v>142799.65</v>
      </c>
      <c r="K10305" s="228">
        <v>265179</v>
      </c>
      <c r="L10305" s="228">
        <v>815606.48</v>
      </c>
    </row>
    <row r="10306" spans="1:12">
      <c r="A10306" s="228">
        <v>2015</v>
      </c>
      <c r="B10306" s="228" t="s">
        <v>194</v>
      </c>
      <c r="C10306" s="228" t="s">
        <v>64</v>
      </c>
      <c r="D10306" s="228" t="s">
        <v>206</v>
      </c>
      <c r="E10306" s="228">
        <v>15</v>
      </c>
      <c r="F10306" s="228">
        <v>21280</v>
      </c>
      <c r="G10306" s="228">
        <v>729</v>
      </c>
      <c r="H10306" s="228">
        <v>1009</v>
      </c>
      <c r="I10306" s="228">
        <v>1087773.6100000001</v>
      </c>
      <c r="J10306" s="228">
        <v>359510.14</v>
      </c>
      <c r="K10306" s="228">
        <v>126194</v>
      </c>
      <c r="L10306" s="228">
        <v>1642569.48</v>
      </c>
    </row>
    <row r="10307" spans="1:12">
      <c r="A10307" s="228">
        <v>2015</v>
      </c>
      <c r="B10307" s="228" t="s">
        <v>194</v>
      </c>
      <c r="C10307" s="228" t="s">
        <v>64</v>
      </c>
      <c r="D10307" s="228" t="s">
        <v>206</v>
      </c>
      <c r="E10307" s="228">
        <v>20</v>
      </c>
      <c r="F10307" s="228">
        <v>20921</v>
      </c>
      <c r="G10307" s="228">
        <v>966</v>
      </c>
      <c r="H10307" s="228">
        <v>1761</v>
      </c>
      <c r="I10307" s="228">
        <v>1688741.93</v>
      </c>
      <c r="J10307" s="228">
        <v>536332.12</v>
      </c>
      <c r="K10307" s="228">
        <v>209103</v>
      </c>
      <c r="L10307" s="228">
        <v>2594190.66</v>
      </c>
    </row>
    <row r="10308" spans="1:12">
      <c r="A10308" s="228">
        <v>2015</v>
      </c>
      <c r="B10308" s="228" t="s">
        <v>194</v>
      </c>
      <c r="C10308" s="228" t="s">
        <v>64</v>
      </c>
      <c r="D10308" s="228" t="s">
        <v>206</v>
      </c>
      <c r="E10308" s="228">
        <v>25</v>
      </c>
      <c r="F10308" s="228">
        <v>19202</v>
      </c>
      <c r="G10308" s="228">
        <v>1112</v>
      </c>
      <c r="H10308" s="228">
        <v>2607</v>
      </c>
      <c r="I10308" s="228">
        <v>2432054.59</v>
      </c>
      <c r="J10308" s="228">
        <v>883128.3</v>
      </c>
      <c r="K10308" s="228">
        <v>212973</v>
      </c>
      <c r="L10308" s="228">
        <v>3896687.52</v>
      </c>
    </row>
    <row r="10309" spans="1:12">
      <c r="A10309" s="228">
        <v>2015</v>
      </c>
      <c r="B10309" s="228" t="s">
        <v>194</v>
      </c>
      <c r="C10309" s="228" t="s">
        <v>64</v>
      </c>
      <c r="D10309" s="228" t="s">
        <v>206</v>
      </c>
      <c r="E10309" s="228">
        <v>30</v>
      </c>
      <c r="F10309" s="228">
        <v>25641</v>
      </c>
      <c r="G10309" s="228">
        <v>1818</v>
      </c>
      <c r="H10309" s="228">
        <v>5127</v>
      </c>
      <c r="I10309" s="228">
        <v>4599024.8499999996</v>
      </c>
      <c r="J10309" s="228">
        <v>1536534.85</v>
      </c>
      <c r="K10309" s="228">
        <v>373446</v>
      </c>
      <c r="L10309" s="228">
        <v>7092403.6200000001</v>
      </c>
    </row>
    <row r="10310" spans="1:12">
      <c r="A10310" s="228">
        <v>2015</v>
      </c>
      <c r="B10310" s="228" t="s">
        <v>194</v>
      </c>
      <c r="C10310" s="228" t="s">
        <v>64</v>
      </c>
      <c r="D10310" s="228" t="s">
        <v>206</v>
      </c>
      <c r="E10310" s="228">
        <v>35</v>
      </c>
      <c r="F10310" s="228">
        <v>24332</v>
      </c>
      <c r="G10310" s="228">
        <v>1763</v>
      </c>
      <c r="H10310" s="228">
        <v>4197</v>
      </c>
      <c r="I10310" s="228">
        <v>3909317.96</v>
      </c>
      <c r="J10310" s="228">
        <v>1337311.5</v>
      </c>
      <c r="K10310" s="228">
        <v>381337</v>
      </c>
      <c r="L10310" s="228">
        <v>6112981.0199999996</v>
      </c>
    </row>
    <row r="10311" spans="1:12">
      <c r="A10311" s="228">
        <v>2015</v>
      </c>
      <c r="B10311" s="228" t="s">
        <v>194</v>
      </c>
      <c r="C10311" s="228" t="s">
        <v>64</v>
      </c>
      <c r="D10311" s="228" t="s">
        <v>206</v>
      </c>
      <c r="E10311" s="228">
        <v>40</v>
      </c>
      <c r="F10311" s="228">
        <v>26247</v>
      </c>
      <c r="G10311" s="228">
        <v>1856</v>
      </c>
      <c r="H10311" s="228">
        <v>3745</v>
      </c>
      <c r="I10311" s="228">
        <v>3541569.71</v>
      </c>
      <c r="J10311" s="228">
        <v>1186851.57</v>
      </c>
      <c r="K10311" s="228">
        <v>619622</v>
      </c>
      <c r="L10311" s="228">
        <v>5885666.5300000003</v>
      </c>
    </row>
    <row r="10312" spans="1:12">
      <c r="A10312" s="228">
        <v>2015</v>
      </c>
      <c r="B10312" s="228" t="s">
        <v>194</v>
      </c>
      <c r="C10312" s="228" t="s">
        <v>64</v>
      </c>
      <c r="D10312" s="228" t="s">
        <v>206</v>
      </c>
      <c r="E10312" s="228">
        <v>45</v>
      </c>
      <c r="F10312" s="228">
        <v>27621</v>
      </c>
      <c r="G10312" s="228">
        <v>2177</v>
      </c>
      <c r="H10312" s="228">
        <v>4607</v>
      </c>
      <c r="I10312" s="228">
        <v>4322765.8</v>
      </c>
      <c r="J10312" s="228">
        <v>1358604.06</v>
      </c>
      <c r="K10312" s="228">
        <v>625767</v>
      </c>
      <c r="L10312" s="228">
        <v>6812843.96</v>
      </c>
    </row>
    <row r="10313" spans="1:12">
      <c r="A10313" s="228">
        <v>2015</v>
      </c>
      <c r="B10313" s="228" t="s">
        <v>194</v>
      </c>
      <c r="C10313" s="228" t="s">
        <v>64</v>
      </c>
      <c r="D10313" s="228" t="s">
        <v>206</v>
      </c>
      <c r="E10313" s="228">
        <v>50</v>
      </c>
      <c r="F10313" s="228">
        <v>30422</v>
      </c>
      <c r="G10313" s="228">
        <v>2629</v>
      </c>
      <c r="H10313" s="228">
        <v>5042</v>
      </c>
      <c r="I10313" s="228">
        <v>4656400.3499999996</v>
      </c>
      <c r="J10313" s="228">
        <v>1642993.94</v>
      </c>
      <c r="K10313" s="228">
        <v>928943.95</v>
      </c>
      <c r="L10313" s="228">
        <v>7755339.5499999998</v>
      </c>
    </row>
    <row r="10314" spans="1:12">
      <c r="A10314" s="228">
        <v>2015</v>
      </c>
      <c r="B10314" s="228" t="s">
        <v>194</v>
      </c>
      <c r="C10314" s="228" t="s">
        <v>64</v>
      </c>
      <c r="D10314" s="228" t="s">
        <v>206</v>
      </c>
      <c r="E10314" s="228">
        <v>55</v>
      </c>
      <c r="F10314" s="228">
        <v>32434</v>
      </c>
      <c r="G10314" s="228">
        <v>3550</v>
      </c>
      <c r="H10314" s="228">
        <v>7280</v>
      </c>
      <c r="I10314" s="228">
        <v>6501696.8399999999</v>
      </c>
      <c r="J10314" s="228">
        <v>2037447.02</v>
      </c>
      <c r="K10314" s="228">
        <v>1645770.85</v>
      </c>
      <c r="L10314" s="228">
        <v>10773964.060000001</v>
      </c>
    </row>
    <row r="10315" spans="1:12">
      <c r="A10315" s="228">
        <v>2015</v>
      </c>
      <c r="B10315" s="228" t="s">
        <v>194</v>
      </c>
      <c r="C10315" s="228" t="s">
        <v>64</v>
      </c>
      <c r="D10315" s="228" t="s">
        <v>206</v>
      </c>
      <c r="E10315" s="228">
        <v>60</v>
      </c>
      <c r="F10315" s="228">
        <v>31589</v>
      </c>
      <c r="G10315" s="228">
        <v>4199</v>
      </c>
      <c r="H10315" s="228">
        <v>8219</v>
      </c>
      <c r="I10315" s="228">
        <v>8062632.1900000004</v>
      </c>
      <c r="J10315" s="228">
        <v>2558926.4300000002</v>
      </c>
      <c r="K10315" s="228">
        <v>2230235.17</v>
      </c>
      <c r="L10315" s="228">
        <v>13432813.68</v>
      </c>
    </row>
    <row r="10316" spans="1:12">
      <c r="A10316" s="228">
        <v>2015</v>
      </c>
      <c r="B10316" s="228" t="s">
        <v>194</v>
      </c>
      <c r="C10316" s="228" t="s">
        <v>64</v>
      </c>
      <c r="D10316" s="228" t="s">
        <v>206</v>
      </c>
      <c r="E10316" s="228">
        <v>65</v>
      </c>
      <c r="F10316" s="228">
        <v>29532</v>
      </c>
      <c r="G10316" s="228">
        <v>5097</v>
      </c>
      <c r="H10316" s="228">
        <v>10335</v>
      </c>
      <c r="I10316" s="228">
        <v>9472583.6999999993</v>
      </c>
      <c r="J10316" s="228">
        <v>3041203.1</v>
      </c>
      <c r="K10316" s="228">
        <v>2931709.5</v>
      </c>
      <c r="L10316" s="228">
        <v>16054818.390000001</v>
      </c>
    </row>
    <row r="10317" spans="1:12">
      <c r="A10317" s="228">
        <v>2015</v>
      </c>
      <c r="B10317" s="228" t="s">
        <v>194</v>
      </c>
      <c r="C10317" s="228" t="s">
        <v>64</v>
      </c>
      <c r="D10317" s="228" t="s">
        <v>206</v>
      </c>
      <c r="E10317" s="228">
        <v>70</v>
      </c>
      <c r="F10317" s="228">
        <v>20762</v>
      </c>
      <c r="G10317" s="228">
        <v>4026</v>
      </c>
      <c r="H10317" s="228">
        <v>9990</v>
      </c>
      <c r="I10317" s="228">
        <v>9537826.2400000002</v>
      </c>
      <c r="J10317" s="228">
        <v>2863726.32</v>
      </c>
      <c r="K10317" s="228">
        <v>2840999.5</v>
      </c>
      <c r="L10317" s="228">
        <v>15683122.58</v>
      </c>
    </row>
    <row r="10318" spans="1:12">
      <c r="A10318" s="228">
        <v>2015</v>
      </c>
      <c r="B10318" s="228" t="s">
        <v>194</v>
      </c>
      <c r="C10318" s="228" t="s">
        <v>64</v>
      </c>
      <c r="D10318" s="228" t="s">
        <v>206</v>
      </c>
      <c r="E10318" s="228">
        <v>75</v>
      </c>
      <c r="F10318" s="228">
        <v>14861</v>
      </c>
      <c r="G10318" s="228">
        <v>3984</v>
      </c>
      <c r="H10318" s="228">
        <v>11654</v>
      </c>
      <c r="I10318" s="228">
        <v>9050486.5999999996</v>
      </c>
      <c r="J10318" s="228">
        <v>2403388.5699999998</v>
      </c>
      <c r="K10318" s="228">
        <v>2039308.1</v>
      </c>
      <c r="L10318" s="228">
        <v>13889488.960000001</v>
      </c>
    </row>
    <row r="10319" spans="1:12">
      <c r="A10319" s="228">
        <v>2015</v>
      </c>
      <c r="B10319" s="228" t="s">
        <v>194</v>
      </c>
      <c r="C10319" s="228" t="s">
        <v>64</v>
      </c>
      <c r="D10319" s="228" t="s">
        <v>206</v>
      </c>
      <c r="E10319" s="228">
        <v>80</v>
      </c>
      <c r="F10319" s="228">
        <v>10613</v>
      </c>
      <c r="G10319" s="228">
        <v>3144</v>
      </c>
      <c r="H10319" s="228">
        <v>10979</v>
      </c>
      <c r="I10319" s="228">
        <v>7581212.0700000003</v>
      </c>
      <c r="J10319" s="228">
        <v>1785464.42</v>
      </c>
      <c r="K10319" s="228">
        <v>1808296</v>
      </c>
      <c r="L10319" s="228">
        <v>11451343.08</v>
      </c>
    </row>
    <row r="10320" spans="1:12">
      <c r="A10320" s="228">
        <v>2015</v>
      </c>
      <c r="B10320" s="228" t="s">
        <v>194</v>
      </c>
      <c r="C10320" s="228" t="s">
        <v>64</v>
      </c>
      <c r="D10320" s="228" t="s">
        <v>206</v>
      </c>
      <c r="E10320" s="228">
        <v>85</v>
      </c>
      <c r="F10320" s="228">
        <v>7756</v>
      </c>
      <c r="G10320" s="228">
        <v>2183</v>
      </c>
      <c r="H10320" s="228">
        <v>10974</v>
      </c>
      <c r="I10320" s="228">
        <v>6403013</v>
      </c>
      <c r="J10320" s="228">
        <v>1248801.1499999999</v>
      </c>
      <c r="K10320" s="228">
        <v>850019.4</v>
      </c>
      <c r="L10320" s="228">
        <v>8731326.25</v>
      </c>
    </row>
    <row r="10321" spans="1:12">
      <c r="A10321" s="228">
        <v>2015</v>
      </c>
      <c r="B10321" s="228" t="s">
        <v>194</v>
      </c>
      <c r="C10321" s="228" t="s">
        <v>64</v>
      </c>
      <c r="D10321" s="228" t="s">
        <v>206</v>
      </c>
      <c r="E10321" s="228">
        <v>90</v>
      </c>
      <c r="F10321" s="228">
        <v>3369</v>
      </c>
      <c r="G10321" s="228">
        <v>912</v>
      </c>
      <c r="H10321" s="228">
        <v>5581</v>
      </c>
      <c r="I10321" s="228">
        <v>2857973.38</v>
      </c>
      <c r="J10321" s="228">
        <v>448555.26</v>
      </c>
      <c r="K10321" s="228">
        <v>221638</v>
      </c>
      <c r="L10321" s="228">
        <v>3629948.52</v>
      </c>
    </row>
    <row r="10322" spans="1:12">
      <c r="A10322" s="228">
        <v>2015</v>
      </c>
      <c r="B10322" s="228" t="s">
        <v>194</v>
      </c>
      <c r="C10322" s="228" t="s">
        <v>64</v>
      </c>
      <c r="D10322" s="228" t="s">
        <v>206</v>
      </c>
      <c r="E10322" s="228">
        <v>95</v>
      </c>
      <c r="F10322" s="228">
        <v>858</v>
      </c>
      <c r="G10322" s="228">
        <v>158</v>
      </c>
      <c r="H10322" s="228">
        <v>1063</v>
      </c>
      <c r="I10322" s="228">
        <v>485042.1</v>
      </c>
      <c r="J10322" s="228">
        <v>69205.13</v>
      </c>
      <c r="K10322" s="228">
        <v>25847</v>
      </c>
      <c r="L10322" s="228">
        <v>605679.91</v>
      </c>
    </row>
    <row r="10323" spans="1:12">
      <c r="A10323" s="228">
        <v>2015</v>
      </c>
      <c r="B10323" s="228" t="s">
        <v>194</v>
      </c>
      <c r="C10323" s="228" t="s">
        <v>65</v>
      </c>
      <c r="D10323" s="228" t="s">
        <v>205</v>
      </c>
      <c r="E10323" s="228">
        <v>0</v>
      </c>
      <c r="F10323" s="228">
        <v>45258</v>
      </c>
      <c r="G10323" s="228">
        <v>1686</v>
      </c>
      <c r="H10323" s="228">
        <v>3939</v>
      </c>
      <c r="I10323" s="228">
        <v>3236912.95</v>
      </c>
      <c r="J10323" s="228">
        <v>576416.30000000005</v>
      </c>
      <c r="K10323" s="228">
        <v>80107</v>
      </c>
      <c r="L10323" s="228">
        <v>4204918.41</v>
      </c>
    </row>
    <row r="10324" spans="1:12">
      <c r="A10324" s="228">
        <v>2015</v>
      </c>
      <c r="B10324" s="228" t="s">
        <v>194</v>
      </c>
      <c r="C10324" s="228" t="s">
        <v>65</v>
      </c>
      <c r="D10324" s="228" t="s">
        <v>205</v>
      </c>
      <c r="E10324" s="228">
        <v>5</v>
      </c>
      <c r="F10324" s="228">
        <v>49208</v>
      </c>
      <c r="G10324" s="228">
        <v>853</v>
      </c>
      <c r="H10324" s="228">
        <v>1156</v>
      </c>
      <c r="I10324" s="228">
        <v>1180716.5</v>
      </c>
      <c r="J10324" s="228">
        <v>314708.15000000002</v>
      </c>
      <c r="K10324" s="228">
        <v>82149</v>
      </c>
      <c r="L10324" s="228">
        <v>1730806.22</v>
      </c>
    </row>
    <row r="10325" spans="1:12">
      <c r="A10325" s="228">
        <v>2015</v>
      </c>
      <c r="B10325" s="228" t="s">
        <v>194</v>
      </c>
      <c r="C10325" s="228" t="s">
        <v>65</v>
      </c>
      <c r="D10325" s="228" t="s">
        <v>205</v>
      </c>
      <c r="E10325" s="228">
        <v>10</v>
      </c>
      <c r="F10325" s="228">
        <v>44547</v>
      </c>
      <c r="G10325" s="228">
        <v>543</v>
      </c>
      <c r="H10325" s="228">
        <v>710</v>
      </c>
      <c r="I10325" s="228">
        <v>758431</v>
      </c>
      <c r="J10325" s="228">
        <v>217493.05</v>
      </c>
      <c r="K10325" s="228">
        <v>156030.6</v>
      </c>
      <c r="L10325" s="228">
        <v>1240374.8999999999</v>
      </c>
    </row>
    <row r="10326" spans="1:12">
      <c r="A10326" s="228">
        <v>2015</v>
      </c>
      <c r="B10326" s="228" t="s">
        <v>194</v>
      </c>
      <c r="C10326" s="228" t="s">
        <v>65</v>
      </c>
      <c r="D10326" s="228" t="s">
        <v>205</v>
      </c>
      <c r="E10326" s="228">
        <v>15</v>
      </c>
      <c r="F10326" s="228">
        <v>44298</v>
      </c>
      <c r="G10326" s="228">
        <v>1088</v>
      </c>
      <c r="H10326" s="228">
        <v>1839</v>
      </c>
      <c r="I10326" s="228">
        <v>2051999.55</v>
      </c>
      <c r="J10326" s="228">
        <v>483093.17</v>
      </c>
      <c r="K10326" s="228">
        <v>377334.75</v>
      </c>
      <c r="L10326" s="228">
        <v>3161547.26</v>
      </c>
    </row>
    <row r="10327" spans="1:12">
      <c r="A10327" s="228">
        <v>2015</v>
      </c>
      <c r="B10327" s="228" t="s">
        <v>194</v>
      </c>
      <c r="C10327" s="228" t="s">
        <v>65</v>
      </c>
      <c r="D10327" s="228" t="s">
        <v>205</v>
      </c>
      <c r="E10327" s="228">
        <v>20</v>
      </c>
      <c r="F10327" s="228">
        <v>37191</v>
      </c>
      <c r="G10327" s="228">
        <v>1128</v>
      </c>
      <c r="H10327" s="228">
        <v>2277</v>
      </c>
      <c r="I10327" s="228">
        <v>2415307.65</v>
      </c>
      <c r="J10327" s="228">
        <v>493371.82</v>
      </c>
      <c r="K10327" s="228">
        <v>469655</v>
      </c>
      <c r="L10327" s="228">
        <v>3678657.87</v>
      </c>
    </row>
    <row r="10328" spans="1:12">
      <c r="A10328" s="228">
        <v>2015</v>
      </c>
      <c r="B10328" s="228" t="s">
        <v>194</v>
      </c>
      <c r="C10328" s="228" t="s">
        <v>65</v>
      </c>
      <c r="D10328" s="228" t="s">
        <v>205</v>
      </c>
      <c r="E10328" s="228">
        <v>25</v>
      </c>
      <c r="F10328" s="228">
        <v>41906</v>
      </c>
      <c r="G10328" s="228">
        <v>1246</v>
      </c>
      <c r="H10328" s="228">
        <v>2221</v>
      </c>
      <c r="I10328" s="228">
        <v>2308196.75</v>
      </c>
      <c r="J10328" s="228">
        <v>542859.56000000006</v>
      </c>
      <c r="K10328" s="228">
        <v>368888</v>
      </c>
      <c r="L10328" s="228">
        <v>3604702.69</v>
      </c>
    </row>
    <row r="10329" spans="1:12">
      <c r="A10329" s="228">
        <v>2015</v>
      </c>
      <c r="B10329" s="228" t="s">
        <v>194</v>
      </c>
      <c r="C10329" s="228" t="s">
        <v>65</v>
      </c>
      <c r="D10329" s="228" t="s">
        <v>205</v>
      </c>
      <c r="E10329" s="228">
        <v>30</v>
      </c>
      <c r="F10329" s="228">
        <v>55938</v>
      </c>
      <c r="G10329" s="228">
        <v>1622</v>
      </c>
      <c r="H10329" s="228">
        <v>2847</v>
      </c>
      <c r="I10329" s="228">
        <v>2982772.71</v>
      </c>
      <c r="J10329" s="228">
        <v>731956.33</v>
      </c>
      <c r="K10329" s="228">
        <v>526384</v>
      </c>
      <c r="L10329" s="228">
        <v>4688301.6100000003</v>
      </c>
    </row>
    <row r="10330" spans="1:12">
      <c r="A10330" s="228">
        <v>2015</v>
      </c>
      <c r="B10330" s="228" t="s">
        <v>194</v>
      </c>
      <c r="C10330" s="228" t="s">
        <v>65</v>
      </c>
      <c r="D10330" s="228" t="s">
        <v>205</v>
      </c>
      <c r="E10330" s="228">
        <v>35</v>
      </c>
      <c r="F10330" s="228">
        <v>52411</v>
      </c>
      <c r="G10330" s="228">
        <v>1770</v>
      </c>
      <c r="H10330" s="228">
        <v>2980</v>
      </c>
      <c r="I10330" s="228">
        <v>3117457.8</v>
      </c>
      <c r="J10330" s="228">
        <v>850235.79</v>
      </c>
      <c r="K10330" s="228">
        <v>779398.25</v>
      </c>
      <c r="L10330" s="228">
        <v>5286437.6500000004</v>
      </c>
    </row>
    <row r="10331" spans="1:12">
      <c r="A10331" s="228">
        <v>2015</v>
      </c>
      <c r="B10331" s="228" t="s">
        <v>194</v>
      </c>
      <c r="C10331" s="228" t="s">
        <v>65</v>
      </c>
      <c r="D10331" s="228" t="s">
        <v>205</v>
      </c>
      <c r="E10331" s="228">
        <v>40</v>
      </c>
      <c r="F10331" s="228">
        <v>53622</v>
      </c>
      <c r="G10331" s="228">
        <v>2157</v>
      </c>
      <c r="H10331" s="228">
        <v>3565</v>
      </c>
      <c r="I10331" s="228">
        <v>3841513.26</v>
      </c>
      <c r="J10331" s="228">
        <v>1042460.46</v>
      </c>
      <c r="K10331" s="228">
        <v>911349</v>
      </c>
      <c r="L10331" s="228">
        <v>6448509.6900000004</v>
      </c>
    </row>
    <row r="10332" spans="1:12">
      <c r="A10332" s="228">
        <v>2015</v>
      </c>
      <c r="B10332" s="228" t="s">
        <v>194</v>
      </c>
      <c r="C10332" s="228" t="s">
        <v>65</v>
      </c>
      <c r="D10332" s="228" t="s">
        <v>205</v>
      </c>
      <c r="E10332" s="228">
        <v>45</v>
      </c>
      <c r="F10332" s="228">
        <v>52099</v>
      </c>
      <c r="G10332" s="228">
        <v>2527</v>
      </c>
      <c r="H10332" s="228">
        <v>4481</v>
      </c>
      <c r="I10332" s="228">
        <v>5129433.5</v>
      </c>
      <c r="J10332" s="228">
        <v>1388518.61</v>
      </c>
      <c r="K10332" s="228">
        <v>1425718.25</v>
      </c>
      <c r="L10332" s="228">
        <v>8795401.3100000005</v>
      </c>
    </row>
    <row r="10333" spans="1:12">
      <c r="A10333" s="228">
        <v>2015</v>
      </c>
      <c r="B10333" s="228" t="s">
        <v>194</v>
      </c>
      <c r="C10333" s="228" t="s">
        <v>65</v>
      </c>
      <c r="D10333" s="228" t="s">
        <v>205</v>
      </c>
      <c r="E10333" s="228">
        <v>50</v>
      </c>
      <c r="F10333" s="228">
        <v>51528</v>
      </c>
      <c r="G10333" s="228">
        <v>3473</v>
      </c>
      <c r="H10333" s="228">
        <v>6612</v>
      </c>
      <c r="I10333" s="228">
        <v>7794511.4400000004</v>
      </c>
      <c r="J10333" s="228">
        <v>1996782.85</v>
      </c>
      <c r="K10333" s="228">
        <v>1896342.25</v>
      </c>
      <c r="L10333" s="228">
        <v>12598562.609999999</v>
      </c>
    </row>
    <row r="10334" spans="1:12">
      <c r="A10334" s="228">
        <v>2015</v>
      </c>
      <c r="B10334" s="228" t="s">
        <v>194</v>
      </c>
      <c r="C10334" s="228" t="s">
        <v>65</v>
      </c>
      <c r="D10334" s="228" t="s">
        <v>205</v>
      </c>
      <c r="E10334" s="228">
        <v>55</v>
      </c>
      <c r="F10334" s="228">
        <v>48211</v>
      </c>
      <c r="G10334" s="228">
        <v>4031</v>
      </c>
      <c r="H10334" s="228">
        <v>7409</v>
      </c>
      <c r="I10334" s="228">
        <v>9256006.0899999999</v>
      </c>
      <c r="J10334" s="228">
        <v>2445479.2200000002</v>
      </c>
      <c r="K10334" s="228">
        <v>2603984.5</v>
      </c>
      <c r="L10334" s="228">
        <v>15414453.050000001</v>
      </c>
    </row>
    <row r="10335" spans="1:12">
      <c r="A10335" s="228">
        <v>2015</v>
      </c>
      <c r="B10335" s="228" t="s">
        <v>194</v>
      </c>
      <c r="C10335" s="228" t="s">
        <v>65</v>
      </c>
      <c r="D10335" s="228" t="s">
        <v>205</v>
      </c>
      <c r="E10335" s="228">
        <v>60</v>
      </c>
      <c r="F10335" s="228">
        <v>42113</v>
      </c>
      <c r="G10335" s="228">
        <v>4847</v>
      </c>
      <c r="H10335" s="228">
        <v>9338</v>
      </c>
      <c r="I10335" s="228">
        <v>12295441.210000001</v>
      </c>
      <c r="J10335" s="228">
        <v>3191434.04</v>
      </c>
      <c r="K10335" s="228">
        <v>3652946</v>
      </c>
      <c r="L10335" s="228">
        <v>20407017.75</v>
      </c>
    </row>
    <row r="10336" spans="1:12">
      <c r="A10336" s="228">
        <v>2015</v>
      </c>
      <c r="B10336" s="228" t="s">
        <v>194</v>
      </c>
      <c r="C10336" s="228" t="s">
        <v>65</v>
      </c>
      <c r="D10336" s="228" t="s">
        <v>205</v>
      </c>
      <c r="E10336" s="228">
        <v>65</v>
      </c>
      <c r="F10336" s="228">
        <v>35931</v>
      </c>
      <c r="G10336" s="228">
        <v>5325</v>
      </c>
      <c r="H10336" s="228">
        <v>11109</v>
      </c>
      <c r="I10336" s="228">
        <v>14606016.800000001</v>
      </c>
      <c r="J10336" s="228">
        <v>3649161.09</v>
      </c>
      <c r="K10336" s="228">
        <v>4362091.45</v>
      </c>
      <c r="L10336" s="228">
        <v>23842149.329999998</v>
      </c>
    </row>
    <row r="10337" spans="1:12">
      <c r="A10337" s="228">
        <v>2015</v>
      </c>
      <c r="B10337" s="228" t="s">
        <v>194</v>
      </c>
      <c r="C10337" s="228" t="s">
        <v>65</v>
      </c>
      <c r="D10337" s="228" t="s">
        <v>205</v>
      </c>
      <c r="E10337" s="228">
        <v>70</v>
      </c>
      <c r="F10337" s="228">
        <v>23939</v>
      </c>
      <c r="G10337" s="228">
        <v>4756</v>
      </c>
      <c r="H10337" s="228">
        <v>11152</v>
      </c>
      <c r="I10337" s="228">
        <v>13722496.699999999</v>
      </c>
      <c r="J10337" s="228">
        <v>3327648.07</v>
      </c>
      <c r="K10337" s="228">
        <v>4372395.6500000004</v>
      </c>
      <c r="L10337" s="228">
        <v>22347313</v>
      </c>
    </row>
    <row r="10338" spans="1:12">
      <c r="A10338" s="228">
        <v>2015</v>
      </c>
      <c r="B10338" s="228" t="s">
        <v>194</v>
      </c>
      <c r="C10338" s="228" t="s">
        <v>65</v>
      </c>
      <c r="D10338" s="228" t="s">
        <v>205</v>
      </c>
      <c r="E10338" s="228">
        <v>75</v>
      </c>
      <c r="F10338" s="228">
        <v>16106</v>
      </c>
      <c r="G10338" s="228">
        <v>3936</v>
      </c>
      <c r="H10338" s="228">
        <v>10447</v>
      </c>
      <c r="I10338" s="228">
        <v>11643397.9</v>
      </c>
      <c r="J10338" s="228">
        <v>2735798.29</v>
      </c>
      <c r="K10338" s="228">
        <v>3238220.8</v>
      </c>
      <c r="L10338" s="228">
        <v>18246684.140000001</v>
      </c>
    </row>
    <row r="10339" spans="1:12">
      <c r="A10339" s="228">
        <v>2015</v>
      </c>
      <c r="B10339" s="228" t="s">
        <v>194</v>
      </c>
      <c r="C10339" s="228" t="s">
        <v>65</v>
      </c>
      <c r="D10339" s="228" t="s">
        <v>205</v>
      </c>
      <c r="E10339" s="228">
        <v>80</v>
      </c>
      <c r="F10339" s="228">
        <v>9883</v>
      </c>
      <c r="G10339" s="228">
        <v>2917</v>
      </c>
      <c r="H10339" s="228">
        <v>10106</v>
      </c>
      <c r="I10339" s="228">
        <v>10264943.4</v>
      </c>
      <c r="J10339" s="228">
        <v>2034789.18</v>
      </c>
      <c r="K10339" s="228">
        <v>2123129.5</v>
      </c>
      <c r="L10339" s="228">
        <v>14837322.66</v>
      </c>
    </row>
    <row r="10340" spans="1:12">
      <c r="A10340" s="228">
        <v>2015</v>
      </c>
      <c r="B10340" s="228" t="s">
        <v>194</v>
      </c>
      <c r="C10340" s="228" t="s">
        <v>65</v>
      </c>
      <c r="D10340" s="228" t="s">
        <v>205</v>
      </c>
      <c r="E10340" s="228">
        <v>85</v>
      </c>
      <c r="F10340" s="228">
        <v>5481</v>
      </c>
      <c r="G10340" s="228">
        <v>1601</v>
      </c>
      <c r="H10340" s="228">
        <v>7163</v>
      </c>
      <c r="I10340" s="228">
        <v>5884782.5499999998</v>
      </c>
      <c r="J10340" s="228">
        <v>1015562.56</v>
      </c>
      <c r="K10340" s="228">
        <v>1085491</v>
      </c>
      <c r="L10340" s="228">
        <v>8200694.7300000004</v>
      </c>
    </row>
    <row r="10341" spans="1:12">
      <c r="A10341" s="228">
        <v>2015</v>
      </c>
      <c r="B10341" s="228" t="s">
        <v>194</v>
      </c>
      <c r="C10341" s="228" t="s">
        <v>65</v>
      </c>
      <c r="D10341" s="228" t="s">
        <v>205</v>
      </c>
      <c r="E10341" s="228">
        <v>90</v>
      </c>
      <c r="F10341" s="228">
        <v>1301</v>
      </c>
      <c r="G10341" s="228">
        <v>338</v>
      </c>
      <c r="H10341" s="228">
        <v>2214</v>
      </c>
      <c r="I10341" s="228">
        <v>1505381.25</v>
      </c>
      <c r="J10341" s="228">
        <v>221348.41</v>
      </c>
      <c r="K10341" s="228">
        <v>233158</v>
      </c>
      <c r="L10341" s="228">
        <v>1999437.33</v>
      </c>
    </row>
    <row r="10342" spans="1:12">
      <c r="A10342" s="228">
        <v>2015</v>
      </c>
      <c r="B10342" s="228" t="s">
        <v>194</v>
      </c>
      <c r="C10342" s="228" t="s">
        <v>65</v>
      </c>
      <c r="D10342" s="228" t="s">
        <v>205</v>
      </c>
      <c r="E10342" s="228">
        <v>95</v>
      </c>
      <c r="F10342" s="228">
        <v>216</v>
      </c>
      <c r="G10342" s="228">
        <v>63</v>
      </c>
      <c r="H10342" s="228">
        <v>636</v>
      </c>
      <c r="I10342" s="228">
        <v>322532</v>
      </c>
      <c r="J10342" s="228">
        <v>32483.71</v>
      </c>
      <c r="K10342" s="228">
        <v>7186</v>
      </c>
      <c r="L10342" s="228">
        <v>378098.97</v>
      </c>
    </row>
    <row r="10343" spans="1:12">
      <c r="A10343" s="228">
        <v>2015</v>
      </c>
      <c r="B10343" s="228" t="s">
        <v>194</v>
      </c>
      <c r="C10343" s="228" t="s">
        <v>65</v>
      </c>
      <c r="D10343" s="228" t="s">
        <v>206</v>
      </c>
      <c r="E10343" s="228">
        <v>0</v>
      </c>
      <c r="F10343" s="228">
        <v>42500</v>
      </c>
      <c r="G10343" s="228">
        <v>1184</v>
      </c>
      <c r="H10343" s="228">
        <v>2908</v>
      </c>
      <c r="I10343" s="228">
        <v>2250991.65</v>
      </c>
      <c r="J10343" s="228">
        <v>355315.22</v>
      </c>
      <c r="K10343" s="228">
        <v>24608</v>
      </c>
      <c r="L10343" s="228">
        <v>2825326.63</v>
      </c>
    </row>
    <row r="10344" spans="1:12">
      <c r="A10344" s="228">
        <v>2015</v>
      </c>
      <c r="B10344" s="228" t="s">
        <v>194</v>
      </c>
      <c r="C10344" s="228" t="s">
        <v>65</v>
      </c>
      <c r="D10344" s="228" t="s">
        <v>206</v>
      </c>
      <c r="E10344" s="228">
        <v>5</v>
      </c>
      <c r="F10344" s="228">
        <v>46344</v>
      </c>
      <c r="G10344" s="228">
        <v>693</v>
      </c>
      <c r="H10344" s="228">
        <v>901</v>
      </c>
      <c r="I10344" s="228">
        <v>1000132.05</v>
      </c>
      <c r="J10344" s="228">
        <v>264428.65999999997</v>
      </c>
      <c r="K10344" s="228">
        <v>56590</v>
      </c>
      <c r="L10344" s="228">
        <v>1447159.01</v>
      </c>
    </row>
    <row r="10345" spans="1:12">
      <c r="A10345" s="228">
        <v>2015</v>
      </c>
      <c r="B10345" s="228" t="s">
        <v>194</v>
      </c>
      <c r="C10345" s="228" t="s">
        <v>65</v>
      </c>
      <c r="D10345" s="228" t="s">
        <v>206</v>
      </c>
      <c r="E10345" s="228">
        <v>10</v>
      </c>
      <c r="F10345" s="228">
        <v>41997</v>
      </c>
      <c r="G10345" s="228">
        <v>496</v>
      </c>
      <c r="H10345" s="228">
        <v>677</v>
      </c>
      <c r="I10345" s="228">
        <v>737368.2</v>
      </c>
      <c r="J10345" s="228">
        <v>178451.45</v>
      </c>
      <c r="K10345" s="228">
        <v>28579</v>
      </c>
      <c r="L10345" s="228">
        <v>1042741.83</v>
      </c>
    </row>
    <row r="10346" spans="1:12">
      <c r="A10346" s="228">
        <v>2015</v>
      </c>
      <c r="B10346" s="228" t="s">
        <v>194</v>
      </c>
      <c r="C10346" s="228" t="s">
        <v>65</v>
      </c>
      <c r="D10346" s="228" t="s">
        <v>206</v>
      </c>
      <c r="E10346" s="228">
        <v>15</v>
      </c>
      <c r="F10346" s="228">
        <v>42614</v>
      </c>
      <c r="G10346" s="228">
        <v>1573</v>
      </c>
      <c r="H10346" s="228">
        <v>3179</v>
      </c>
      <c r="I10346" s="228">
        <v>2987498.25</v>
      </c>
      <c r="J10346" s="228">
        <v>505382.96</v>
      </c>
      <c r="K10346" s="228">
        <v>321945</v>
      </c>
      <c r="L10346" s="228">
        <v>4162485.84</v>
      </c>
    </row>
    <row r="10347" spans="1:12">
      <c r="A10347" s="228">
        <v>2015</v>
      </c>
      <c r="B10347" s="228" t="s">
        <v>194</v>
      </c>
      <c r="C10347" s="228" t="s">
        <v>65</v>
      </c>
      <c r="D10347" s="228" t="s">
        <v>206</v>
      </c>
      <c r="E10347" s="228">
        <v>20</v>
      </c>
      <c r="F10347" s="228">
        <v>38497</v>
      </c>
      <c r="G10347" s="228">
        <v>1921</v>
      </c>
      <c r="H10347" s="228">
        <v>4395</v>
      </c>
      <c r="I10347" s="228">
        <v>4245740.47</v>
      </c>
      <c r="J10347" s="228">
        <v>797821.36</v>
      </c>
      <c r="K10347" s="228">
        <v>481065</v>
      </c>
      <c r="L10347" s="228">
        <v>6089989.4900000002</v>
      </c>
    </row>
    <row r="10348" spans="1:12">
      <c r="A10348" s="228">
        <v>2015</v>
      </c>
      <c r="B10348" s="228" t="s">
        <v>194</v>
      </c>
      <c r="C10348" s="228" t="s">
        <v>65</v>
      </c>
      <c r="D10348" s="228" t="s">
        <v>206</v>
      </c>
      <c r="E10348" s="228">
        <v>25</v>
      </c>
      <c r="F10348" s="228">
        <v>45572</v>
      </c>
      <c r="G10348" s="228">
        <v>2693</v>
      </c>
      <c r="H10348" s="228">
        <v>6937</v>
      </c>
      <c r="I10348" s="228">
        <v>7450778.5800000001</v>
      </c>
      <c r="J10348" s="228">
        <v>1832360.42</v>
      </c>
      <c r="K10348" s="228">
        <v>730440</v>
      </c>
      <c r="L10348" s="228">
        <v>10801436.73</v>
      </c>
    </row>
    <row r="10349" spans="1:12">
      <c r="A10349" s="228">
        <v>2015</v>
      </c>
      <c r="B10349" s="228" t="s">
        <v>194</v>
      </c>
      <c r="C10349" s="228" t="s">
        <v>65</v>
      </c>
      <c r="D10349" s="228" t="s">
        <v>206</v>
      </c>
      <c r="E10349" s="228">
        <v>30</v>
      </c>
      <c r="F10349" s="228">
        <v>58397</v>
      </c>
      <c r="G10349" s="228">
        <v>4549</v>
      </c>
      <c r="H10349" s="228">
        <v>11643</v>
      </c>
      <c r="I10349" s="228">
        <v>13522350.68</v>
      </c>
      <c r="J10349" s="228">
        <v>3579680.16</v>
      </c>
      <c r="K10349" s="228">
        <v>923254</v>
      </c>
      <c r="L10349" s="228">
        <v>19530797.039999999</v>
      </c>
    </row>
    <row r="10350" spans="1:12">
      <c r="A10350" s="228">
        <v>2015</v>
      </c>
      <c r="B10350" s="228" t="s">
        <v>194</v>
      </c>
      <c r="C10350" s="228" t="s">
        <v>65</v>
      </c>
      <c r="D10350" s="228" t="s">
        <v>206</v>
      </c>
      <c r="E10350" s="228">
        <v>35</v>
      </c>
      <c r="F10350" s="228">
        <v>53384</v>
      </c>
      <c r="G10350" s="228">
        <v>4080</v>
      </c>
      <c r="H10350" s="228">
        <v>9321</v>
      </c>
      <c r="I10350" s="228">
        <v>10607266.25</v>
      </c>
      <c r="J10350" s="228">
        <v>2723785.08</v>
      </c>
      <c r="K10350" s="228">
        <v>1084326.5</v>
      </c>
      <c r="L10350" s="228">
        <v>15999729.560000001</v>
      </c>
    </row>
    <row r="10351" spans="1:12">
      <c r="A10351" s="228">
        <v>2015</v>
      </c>
      <c r="B10351" s="228" t="s">
        <v>194</v>
      </c>
      <c r="C10351" s="228" t="s">
        <v>65</v>
      </c>
      <c r="D10351" s="228" t="s">
        <v>206</v>
      </c>
      <c r="E10351" s="228">
        <v>40</v>
      </c>
      <c r="F10351" s="228">
        <v>54541</v>
      </c>
      <c r="G10351" s="228">
        <v>4032</v>
      </c>
      <c r="H10351" s="228">
        <v>7736</v>
      </c>
      <c r="I10351" s="228">
        <v>8798344.1199999992</v>
      </c>
      <c r="J10351" s="228">
        <v>2196032.7599999998</v>
      </c>
      <c r="K10351" s="228">
        <v>1361628</v>
      </c>
      <c r="L10351" s="228">
        <v>13837741.02</v>
      </c>
    </row>
    <row r="10352" spans="1:12">
      <c r="A10352" s="228">
        <v>2015</v>
      </c>
      <c r="B10352" s="228" t="s">
        <v>194</v>
      </c>
      <c r="C10352" s="228" t="s">
        <v>65</v>
      </c>
      <c r="D10352" s="228" t="s">
        <v>206</v>
      </c>
      <c r="E10352" s="228">
        <v>45</v>
      </c>
      <c r="F10352" s="228">
        <v>52885</v>
      </c>
      <c r="G10352" s="228">
        <v>3858</v>
      </c>
      <c r="H10352" s="228">
        <v>6841</v>
      </c>
      <c r="I10352" s="228">
        <v>8065525.3200000003</v>
      </c>
      <c r="J10352" s="228">
        <v>2019105.53</v>
      </c>
      <c r="K10352" s="228">
        <v>1511395</v>
      </c>
      <c r="L10352" s="228">
        <v>13007437.039999999</v>
      </c>
    </row>
    <row r="10353" spans="1:12">
      <c r="A10353" s="228">
        <v>2015</v>
      </c>
      <c r="B10353" s="228" t="s">
        <v>194</v>
      </c>
      <c r="C10353" s="228" t="s">
        <v>65</v>
      </c>
      <c r="D10353" s="228" t="s">
        <v>206</v>
      </c>
      <c r="E10353" s="228">
        <v>50</v>
      </c>
      <c r="F10353" s="228">
        <v>52538</v>
      </c>
      <c r="G10353" s="228">
        <v>4662</v>
      </c>
      <c r="H10353" s="228">
        <v>8877</v>
      </c>
      <c r="I10353" s="228">
        <v>9958449.1699999999</v>
      </c>
      <c r="J10353" s="228">
        <v>2464440.25</v>
      </c>
      <c r="K10353" s="228">
        <v>1939303</v>
      </c>
      <c r="L10353" s="228">
        <v>15824863.890000001</v>
      </c>
    </row>
    <row r="10354" spans="1:12">
      <c r="A10354" s="228">
        <v>2015</v>
      </c>
      <c r="B10354" s="228" t="s">
        <v>194</v>
      </c>
      <c r="C10354" s="228" t="s">
        <v>65</v>
      </c>
      <c r="D10354" s="228" t="s">
        <v>206</v>
      </c>
      <c r="E10354" s="228">
        <v>55</v>
      </c>
      <c r="F10354" s="228">
        <v>49648</v>
      </c>
      <c r="G10354" s="228">
        <v>4713</v>
      </c>
      <c r="H10354" s="228">
        <v>9154</v>
      </c>
      <c r="I10354" s="228">
        <v>10546974.869999999</v>
      </c>
      <c r="J10354" s="228">
        <v>2630818.25</v>
      </c>
      <c r="K10354" s="228">
        <v>2604651.4</v>
      </c>
      <c r="L10354" s="228">
        <v>17125897.940000001</v>
      </c>
    </row>
    <row r="10355" spans="1:12">
      <c r="A10355" s="228">
        <v>2015</v>
      </c>
      <c r="B10355" s="228" t="s">
        <v>194</v>
      </c>
      <c r="C10355" s="228" t="s">
        <v>65</v>
      </c>
      <c r="D10355" s="228" t="s">
        <v>206</v>
      </c>
      <c r="E10355" s="228">
        <v>60</v>
      </c>
      <c r="F10355" s="228">
        <v>44027</v>
      </c>
      <c r="G10355" s="228">
        <v>5021</v>
      </c>
      <c r="H10355" s="228">
        <v>10301</v>
      </c>
      <c r="I10355" s="228">
        <v>11723359.75</v>
      </c>
      <c r="J10355" s="228">
        <v>2897464.55</v>
      </c>
      <c r="K10355" s="228">
        <v>3074046.25</v>
      </c>
      <c r="L10355" s="228">
        <v>18931762.030000001</v>
      </c>
    </row>
    <row r="10356" spans="1:12">
      <c r="A10356" s="228">
        <v>2015</v>
      </c>
      <c r="B10356" s="228" t="s">
        <v>194</v>
      </c>
      <c r="C10356" s="228" t="s">
        <v>65</v>
      </c>
      <c r="D10356" s="228" t="s">
        <v>206</v>
      </c>
      <c r="E10356" s="228">
        <v>65</v>
      </c>
      <c r="F10356" s="228">
        <v>36825</v>
      </c>
      <c r="G10356" s="228">
        <v>5140</v>
      </c>
      <c r="H10356" s="228">
        <v>11323</v>
      </c>
      <c r="I10356" s="228">
        <v>13581980.359999999</v>
      </c>
      <c r="J10356" s="228">
        <v>3367601.83</v>
      </c>
      <c r="K10356" s="228">
        <v>4119556.25</v>
      </c>
      <c r="L10356" s="228">
        <v>22108450.57</v>
      </c>
    </row>
    <row r="10357" spans="1:12">
      <c r="A10357" s="228">
        <v>2015</v>
      </c>
      <c r="B10357" s="228" t="s">
        <v>194</v>
      </c>
      <c r="C10357" s="228" t="s">
        <v>65</v>
      </c>
      <c r="D10357" s="228" t="s">
        <v>206</v>
      </c>
      <c r="E10357" s="228">
        <v>70</v>
      </c>
      <c r="F10357" s="228">
        <v>24664</v>
      </c>
      <c r="G10357" s="228">
        <v>4587</v>
      </c>
      <c r="H10357" s="228">
        <v>12035</v>
      </c>
      <c r="I10357" s="228">
        <v>12775849.01</v>
      </c>
      <c r="J10357" s="228">
        <v>3084893.9</v>
      </c>
      <c r="K10357" s="228">
        <v>3677165.4</v>
      </c>
      <c r="L10357" s="228">
        <v>20279176.27</v>
      </c>
    </row>
    <row r="10358" spans="1:12">
      <c r="A10358" s="228">
        <v>2015</v>
      </c>
      <c r="B10358" s="228" t="s">
        <v>194</v>
      </c>
      <c r="C10358" s="228" t="s">
        <v>65</v>
      </c>
      <c r="D10358" s="228" t="s">
        <v>206</v>
      </c>
      <c r="E10358" s="228">
        <v>75</v>
      </c>
      <c r="F10358" s="228">
        <v>17421</v>
      </c>
      <c r="G10358" s="228">
        <v>3735</v>
      </c>
      <c r="H10358" s="228">
        <v>12221</v>
      </c>
      <c r="I10358" s="228">
        <v>12264952.130000001</v>
      </c>
      <c r="J10358" s="228">
        <v>2739923.09</v>
      </c>
      <c r="K10358" s="228">
        <v>3379076.65</v>
      </c>
      <c r="L10358" s="228">
        <v>18876878.640000001</v>
      </c>
    </row>
    <row r="10359" spans="1:12">
      <c r="A10359" s="228">
        <v>2015</v>
      </c>
      <c r="B10359" s="228" t="s">
        <v>194</v>
      </c>
      <c r="C10359" s="228" t="s">
        <v>65</v>
      </c>
      <c r="D10359" s="228" t="s">
        <v>206</v>
      </c>
      <c r="E10359" s="228">
        <v>80</v>
      </c>
      <c r="F10359" s="228">
        <v>11956</v>
      </c>
      <c r="G10359" s="228">
        <v>2671</v>
      </c>
      <c r="H10359" s="228">
        <v>11413</v>
      </c>
      <c r="I10359" s="228">
        <v>9742249.6099999994</v>
      </c>
      <c r="J10359" s="228">
        <v>1796146.01</v>
      </c>
      <c r="K10359" s="228">
        <v>1602987</v>
      </c>
      <c r="L10359" s="228">
        <v>13498551.869999999</v>
      </c>
    </row>
    <row r="10360" spans="1:12">
      <c r="A10360" s="228">
        <v>2015</v>
      </c>
      <c r="B10360" s="228" t="s">
        <v>194</v>
      </c>
      <c r="C10360" s="228" t="s">
        <v>65</v>
      </c>
      <c r="D10360" s="228" t="s">
        <v>206</v>
      </c>
      <c r="E10360" s="228">
        <v>85</v>
      </c>
      <c r="F10360" s="228">
        <v>7425</v>
      </c>
      <c r="G10360" s="228">
        <v>1703</v>
      </c>
      <c r="H10360" s="228">
        <v>10197</v>
      </c>
      <c r="I10360" s="228">
        <v>6949706.5199999996</v>
      </c>
      <c r="J10360" s="228">
        <v>1035606.82</v>
      </c>
      <c r="K10360" s="228">
        <v>1030422.78</v>
      </c>
      <c r="L10360" s="228">
        <v>9231049.2100000009</v>
      </c>
    </row>
    <row r="10361" spans="1:12">
      <c r="A10361" s="228">
        <v>2015</v>
      </c>
      <c r="B10361" s="228" t="s">
        <v>194</v>
      </c>
      <c r="C10361" s="228" t="s">
        <v>65</v>
      </c>
      <c r="D10361" s="228" t="s">
        <v>206</v>
      </c>
      <c r="E10361" s="228">
        <v>90</v>
      </c>
      <c r="F10361" s="228">
        <v>3078</v>
      </c>
      <c r="G10361" s="228">
        <v>643</v>
      </c>
      <c r="H10361" s="228">
        <v>4624</v>
      </c>
      <c r="I10361" s="228">
        <v>2744164.05</v>
      </c>
      <c r="J10361" s="228">
        <v>352673.73</v>
      </c>
      <c r="K10361" s="228">
        <v>223162.05</v>
      </c>
      <c r="L10361" s="228">
        <v>3392163.02</v>
      </c>
    </row>
    <row r="10362" spans="1:12">
      <c r="A10362" s="228">
        <v>2015</v>
      </c>
      <c r="B10362" s="228" t="s">
        <v>194</v>
      </c>
      <c r="C10362" s="228" t="s">
        <v>65</v>
      </c>
      <c r="D10362" s="228" t="s">
        <v>206</v>
      </c>
      <c r="E10362" s="228">
        <v>95</v>
      </c>
      <c r="F10362" s="228">
        <v>811</v>
      </c>
      <c r="G10362" s="228">
        <v>146</v>
      </c>
      <c r="H10362" s="228">
        <v>1483</v>
      </c>
      <c r="I10362" s="228">
        <v>873226.05</v>
      </c>
      <c r="J10362" s="228">
        <v>72421.73</v>
      </c>
      <c r="K10362" s="228">
        <v>43163</v>
      </c>
      <c r="L10362" s="228">
        <v>1016899.59</v>
      </c>
    </row>
    <row r="10363" spans="1:12">
      <c r="A10363" s="228">
        <v>2015</v>
      </c>
      <c r="B10363" s="228" t="s">
        <v>194</v>
      </c>
      <c r="C10363" s="228" t="s">
        <v>66</v>
      </c>
      <c r="D10363" s="228" t="s">
        <v>205</v>
      </c>
      <c r="E10363" s="228">
        <v>0</v>
      </c>
      <c r="F10363" s="228">
        <v>5251</v>
      </c>
      <c r="G10363" s="228">
        <v>259</v>
      </c>
      <c r="H10363" s="228">
        <v>1063</v>
      </c>
      <c r="I10363" s="228">
        <v>485089.42</v>
      </c>
      <c r="J10363" s="228">
        <v>87869.68</v>
      </c>
      <c r="K10363" s="228">
        <v>3869</v>
      </c>
      <c r="L10363" s="228">
        <v>607651.29</v>
      </c>
    </row>
    <row r="10364" spans="1:12">
      <c r="A10364" s="228">
        <v>2015</v>
      </c>
      <c r="B10364" s="228" t="s">
        <v>194</v>
      </c>
      <c r="C10364" s="228" t="s">
        <v>66</v>
      </c>
      <c r="D10364" s="228" t="s">
        <v>205</v>
      </c>
      <c r="E10364" s="228">
        <v>5</v>
      </c>
      <c r="F10364" s="228">
        <v>6340</v>
      </c>
      <c r="G10364" s="228">
        <v>113</v>
      </c>
      <c r="H10364" s="228">
        <v>175</v>
      </c>
      <c r="I10364" s="228">
        <v>137302.1</v>
      </c>
      <c r="J10364" s="228">
        <v>41910.410000000003</v>
      </c>
      <c r="K10364" s="228">
        <v>27919</v>
      </c>
      <c r="L10364" s="228">
        <v>219291.82</v>
      </c>
    </row>
    <row r="10365" spans="1:12">
      <c r="A10365" s="228">
        <v>2015</v>
      </c>
      <c r="B10365" s="228" t="s">
        <v>194</v>
      </c>
      <c r="C10365" s="228" t="s">
        <v>66</v>
      </c>
      <c r="D10365" s="228" t="s">
        <v>205</v>
      </c>
      <c r="E10365" s="228">
        <v>10</v>
      </c>
      <c r="F10365" s="228">
        <v>6419</v>
      </c>
      <c r="G10365" s="228">
        <v>81</v>
      </c>
      <c r="H10365" s="228">
        <v>148</v>
      </c>
      <c r="I10365" s="228">
        <v>95085</v>
      </c>
      <c r="J10365" s="228">
        <v>30029.56</v>
      </c>
      <c r="K10365" s="228">
        <v>2980</v>
      </c>
      <c r="L10365" s="228">
        <v>135443.31</v>
      </c>
    </row>
    <row r="10366" spans="1:12">
      <c r="A10366" s="228">
        <v>2015</v>
      </c>
      <c r="B10366" s="228" t="s">
        <v>194</v>
      </c>
      <c r="C10366" s="228" t="s">
        <v>66</v>
      </c>
      <c r="D10366" s="228" t="s">
        <v>205</v>
      </c>
      <c r="E10366" s="228">
        <v>15</v>
      </c>
      <c r="F10366" s="228">
        <v>6826</v>
      </c>
      <c r="G10366" s="228">
        <v>215</v>
      </c>
      <c r="H10366" s="228">
        <v>318</v>
      </c>
      <c r="I10366" s="228">
        <v>292805.48</v>
      </c>
      <c r="J10366" s="228">
        <v>88814.54</v>
      </c>
      <c r="K10366" s="228">
        <v>76703</v>
      </c>
      <c r="L10366" s="228">
        <v>488598.64</v>
      </c>
    </row>
    <row r="10367" spans="1:12">
      <c r="A10367" s="228">
        <v>2015</v>
      </c>
      <c r="B10367" s="228" t="s">
        <v>194</v>
      </c>
      <c r="C10367" s="228" t="s">
        <v>66</v>
      </c>
      <c r="D10367" s="228" t="s">
        <v>205</v>
      </c>
      <c r="E10367" s="228">
        <v>20</v>
      </c>
      <c r="F10367" s="228">
        <v>6038</v>
      </c>
      <c r="G10367" s="228">
        <v>215</v>
      </c>
      <c r="H10367" s="228">
        <v>530</v>
      </c>
      <c r="I10367" s="228">
        <v>493932.7</v>
      </c>
      <c r="J10367" s="228">
        <v>110571.44</v>
      </c>
      <c r="K10367" s="228">
        <v>56046</v>
      </c>
      <c r="L10367" s="228">
        <v>703086.56</v>
      </c>
    </row>
    <row r="10368" spans="1:12">
      <c r="A10368" s="228">
        <v>2015</v>
      </c>
      <c r="B10368" s="228" t="s">
        <v>194</v>
      </c>
      <c r="C10368" s="228" t="s">
        <v>66</v>
      </c>
      <c r="D10368" s="228" t="s">
        <v>205</v>
      </c>
      <c r="E10368" s="228">
        <v>25</v>
      </c>
      <c r="F10368" s="228">
        <v>4024</v>
      </c>
      <c r="G10368" s="228">
        <v>125</v>
      </c>
      <c r="H10368" s="228">
        <v>319</v>
      </c>
      <c r="I10368" s="228">
        <v>275307.67</v>
      </c>
      <c r="J10368" s="228">
        <v>67163.67</v>
      </c>
      <c r="K10368" s="228">
        <v>35643</v>
      </c>
      <c r="L10368" s="228">
        <v>418981.14</v>
      </c>
    </row>
    <row r="10369" spans="1:12">
      <c r="A10369" s="228">
        <v>2015</v>
      </c>
      <c r="B10369" s="228" t="s">
        <v>194</v>
      </c>
      <c r="C10369" s="228" t="s">
        <v>66</v>
      </c>
      <c r="D10369" s="228" t="s">
        <v>205</v>
      </c>
      <c r="E10369" s="228">
        <v>30</v>
      </c>
      <c r="F10369" s="228">
        <v>5579</v>
      </c>
      <c r="G10369" s="228">
        <v>202</v>
      </c>
      <c r="H10369" s="228">
        <v>432</v>
      </c>
      <c r="I10369" s="228">
        <v>374938.47</v>
      </c>
      <c r="J10369" s="228">
        <v>93644.61</v>
      </c>
      <c r="K10369" s="228">
        <v>93411</v>
      </c>
      <c r="L10369" s="228">
        <v>634946.66</v>
      </c>
    </row>
    <row r="10370" spans="1:12">
      <c r="A10370" s="228">
        <v>2015</v>
      </c>
      <c r="B10370" s="228" t="s">
        <v>194</v>
      </c>
      <c r="C10370" s="228" t="s">
        <v>66</v>
      </c>
      <c r="D10370" s="228" t="s">
        <v>205</v>
      </c>
      <c r="E10370" s="228">
        <v>35</v>
      </c>
      <c r="F10370" s="228">
        <v>5624</v>
      </c>
      <c r="G10370" s="228">
        <v>328</v>
      </c>
      <c r="H10370" s="228">
        <v>509</v>
      </c>
      <c r="I10370" s="228">
        <v>465719.06</v>
      </c>
      <c r="J10370" s="228">
        <v>126008.42</v>
      </c>
      <c r="K10370" s="228">
        <v>127098</v>
      </c>
      <c r="L10370" s="228">
        <v>809509.33</v>
      </c>
    </row>
    <row r="10371" spans="1:12">
      <c r="A10371" s="228">
        <v>2015</v>
      </c>
      <c r="B10371" s="228" t="s">
        <v>194</v>
      </c>
      <c r="C10371" s="228" t="s">
        <v>66</v>
      </c>
      <c r="D10371" s="228" t="s">
        <v>205</v>
      </c>
      <c r="E10371" s="228">
        <v>40</v>
      </c>
      <c r="F10371" s="228">
        <v>6661</v>
      </c>
      <c r="G10371" s="228">
        <v>365</v>
      </c>
      <c r="H10371" s="228">
        <v>738</v>
      </c>
      <c r="I10371" s="228">
        <v>603100.57999999996</v>
      </c>
      <c r="J10371" s="228">
        <v>193882.71</v>
      </c>
      <c r="K10371" s="228">
        <v>193290</v>
      </c>
      <c r="L10371" s="228">
        <v>1129601.72</v>
      </c>
    </row>
    <row r="10372" spans="1:12">
      <c r="A10372" s="228">
        <v>2015</v>
      </c>
      <c r="B10372" s="228" t="s">
        <v>194</v>
      </c>
      <c r="C10372" s="228" t="s">
        <v>66</v>
      </c>
      <c r="D10372" s="228" t="s">
        <v>205</v>
      </c>
      <c r="E10372" s="228">
        <v>45</v>
      </c>
      <c r="F10372" s="228">
        <v>7203</v>
      </c>
      <c r="G10372" s="228">
        <v>423</v>
      </c>
      <c r="H10372" s="228">
        <v>1004</v>
      </c>
      <c r="I10372" s="228">
        <v>973137.33</v>
      </c>
      <c r="J10372" s="228">
        <v>255532.02</v>
      </c>
      <c r="K10372" s="228">
        <v>319791.5</v>
      </c>
      <c r="L10372" s="228">
        <v>1721183.76</v>
      </c>
    </row>
    <row r="10373" spans="1:12">
      <c r="A10373" s="228">
        <v>2015</v>
      </c>
      <c r="B10373" s="228" t="s">
        <v>194</v>
      </c>
      <c r="C10373" s="228" t="s">
        <v>66</v>
      </c>
      <c r="D10373" s="228" t="s">
        <v>205</v>
      </c>
      <c r="E10373" s="228">
        <v>50</v>
      </c>
      <c r="F10373" s="228">
        <v>8557</v>
      </c>
      <c r="G10373" s="228">
        <v>685</v>
      </c>
      <c r="H10373" s="228">
        <v>1396</v>
      </c>
      <c r="I10373" s="228">
        <v>1363612.11</v>
      </c>
      <c r="J10373" s="228">
        <v>390404.37</v>
      </c>
      <c r="K10373" s="228">
        <v>398004.15</v>
      </c>
      <c r="L10373" s="228">
        <v>2373945.2200000002</v>
      </c>
    </row>
    <row r="10374" spans="1:12">
      <c r="A10374" s="228">
        <v>2015</v>
      </c>
      <c r="B10374" s="228" t="s">
        <v>194</v>
      </c>
      <c r="C10374" s="228" t="s">
        <v>66</v>
      </c>
      <c r="D10374" s="228" t="s">
        <v>205</v>
      </c>
      <c r="E10374" s="228">
        <v>55</v>
      </c>
      <c r="F10374" s="228">
        <v>9677</v>
      </c>
      <c r="G10374" s="228">
        <v>1020</v>
      </c>
      <c r="H10374" s="228">
        <v>1966</v>
      </c>
      <c r="I10374" s="228">
        <v>1945832.81</v>
      </c>
      <c r="J10374" s="228">
        <v>590406.73</v>
      </c>
      <c r="K10374" s="228">
        <v>585489.25</v>
      </c>
      <c r="L10374" s="228">
        <v>3334021.52</v>
      </c>
    </row>
    <row r="10375" spans="1:12">
      <c r="A10375" s="228">
        <v>2015</v>
      </c>
      <c r="B10375" s="228" t="s">
        <v>194</v>
      </c>
      <c r="C10375" s="228" t="s">
        <v>66</v>
      </c>
      <c r="D10375" s="228" t="s">
        <v>205</v>
      </c>
      <c r="E10375" s="228">
        <v>60</v>
      </c>
      <c r="F10375" s="228">
        <v>9396</v>
      </c>
      <c r="G10375" s="228">
        <v>1355</v>
      </c>
      <c r="H10375" s="228">
        <v>2736</v>
      </c>
      <c r="I10375" s="228">
        <v>2906093.38</v>
      </c>
      <c r="J10375" s="228">
        <v>819112.97</v>
      </c>
      <c r="K10375" s="228">
        <v>929387.9</v>
      </c>
      <c r="L10375" s="228">
        <v>4929282.8</v>
      </c>
    </row>
    <row r="10376" spans="1:12">
      <c r="A10376" s="228">
        <v>2015</v>
      </c>
      <c r="B10376" s="228" t="s">
        <v>194</v>
      </c>
      <c r="C10376" s="228" t="s">
        <v>66</v>
      </c>
      <c r="D10376" s="228" t="s">
        <v>205</v>
      </c>
      <c r="E10376" s="228">
        <v>65</v>
      </c>
      <c r="F10376" s="228">
        <v>8736</v>
      </c>
      <c r="G10376" s="228">
        <v>1617</v>
      </c>
      <c r="H10376" s="228">
        <v>3889</v>
      </c>
      <c r="I10376" s="228">
        <v>3727454.83</v>
      </c>
      <c r="J10376" s="228">
        <v>961834.28</v>
      </c>
      <c r="K10376" s="228">
        <v>1502492.25</v>
      </c>
      <c r="L10376" s="228">
        <v>6528041.9500000002</v>
      </c>
    </row>
    <row r="10377" spans="1:12">
      <c r="A10377" s="228">
        <v>2015</v>
      </c>
      <c r="B10377" s="228" t="s">
        <v>194</v>
      </c>
      <c r="C10377" s="228" t="s">
        <v>66</v>
      </c>
      <c r="D10377" s="228" t="s">
        <v>205</v>
      </c>
      <c r="E10377" s="228">
        <v>70</v>
      </c>
      <c r="F10377" s="228">
        <v>6213</v>
      </c>
      <c r="G10377" s="228">
        <v>1567</v>
      </c>
      <c r="H10377" s="228">
        <v>4088</v>
      </c>
      <c r="I10377" s="228">
        <v>3669822.56</v>
      </c>
      <c r="J10377" s="228">
        <v>941573.76</v>
      </c>
      <c r="K10377" s="228">
        <v>861805.6</v>
      </c>
      <c r="L10377" s="228">
        <v>5698164.3200000003</v>
      </c>
    </row>
    <row r="10378" spans="1:12">
      <c r="A10378" s="228">
        <v>2015</v>
      </c>
      <c r="B10378" s="228" t="s">
        <v>194</v>
      </c>
      <c r="C10378" s="228" t="s">
        <v>66</v>
      </c>
      <c r="D10378" s="228" t="s">
        <v>205</v>
      </c>
      <c r="E10378" s="228">
        <v>75</v>
      </c>
      <c r="F10378" s="228">
        <v>4268</v>
      </c>
      <c r="G10378" s="228">
        <v>1340</v>
      </c>
      <c r="H10378" s="228">
        <v>3436</v>
      </c>
      <c r="I10378" s="228">
        <v>2703992.02</v>
      </c>
      <c r="J10378" s="228">
        <v>707103.15</v>
      </c>
      <c r="K10378" s="228">
        <v>808949.4</v>
      </c>
      <c r="L10378" s="228">
        <v>4425243.34</v>
      </c>
    </row>
    <row r="10379" spans="1:12">
      <c r="A10379" s="228">
        <v>2015</v>
      </c>
      <c r="B10379" s="228" t="s">
        <v>194</v>
      </c>
      <c r="C10379" s="228" t="s">
        <v>66</v>
      </c>
      <c r="D10379" s="228" t="s">
        <v>205</v>
      </c>
      <c r="E10379" s="228">
        <v>80</v>
      </c>
      <c r="F10379" s="228">
        <v>2673</v>
      </c>
      <c r="G10379" s="228">
        <v>1026</v>
      </c>
      <c r="H10379" s="228">
        <v>3407</v>
      </c>
      <c r="I10379" s="228">
        <v>2630318.2999999998</v>
      </c>
      <c r="J10379" s="228">
        <v>527771.23</v>
      </c>
      <c r="K10379" s="228">
        <v>571792.80000000005</v>
      </c>
      <c r="L10379" s="228">
        <v>3863356.05</v>
      </c>
    </row>
    <row r="10380" spans="1:12">
      <c r="A10380" s="228">
        <v>2015</v>
      </c>
      <c r="B10380" s="228" t="s">
        <v>194</v>
      </c>
      <c r="C10380" s="228" t="s">
        <v>66</v>
      </c>
      <c r="D10380" s="228" t="s">
        <v>205</v>
      </c>
      <c r="E10380" s="228">
        <v>85</v>
      </c>
      <c r="F10380" s="228">
        <v>1479</v>
      </c>
      <c r="G10380" s="228">
        <v>564</v>
      </c>
      <c r="H10380" s="228">
        <v>2274</v>
      </c>
      <c r="I10380" s="228">
        <v>1465298.74</v>
      </c>
      <c r="J10380" s="228">
        <v>258633.04</v>
      </c>
      <c r="K10380" s="228">
        <v>270348</v>
      </c>
      <c r="L10380" s="228">
        <v>2063377.33</v>
      </c>
    </row>
    <row r="10381" spans="1:12">
      <c r="A10381" s="228">
        <v>2015</v>
      </c>
      <c r="B10381" s="228" t="s">
        <v>194</v>
      </c>
      <c r="C10381" s="228" t="s">
        <v>66</v>
      </c>
      <c r="D10381" s="228" t="s">
        <v>205</v>
      </c>
      <c r="E10381" s="228">
        <v>90</v>
      </c>
      <c r="F10381" s="228">
        <v>299</v>
      </c>
      <c r="G10381" s="228">
        <v>88</v>
      </c>
      <c r="H10381" s="228">
        <v>631</v>
      </c>
      <c r="I10381" s="228">
        <v>305796.74</v>
      </c>
      <c r="J10381" s="228">
        <v>36973.86</v>
      </c>
      <c r="K10381" s="228">
        <v>5352</v>
      </c>
      <c r="L10381" s="228">
        <v>356680.9</v>
      </c>
    </row>
    <row r="10382" spans="1:12">
      <c r="A10382" s="228">
        <v>2015</v>
      </c>
      <c r="B10382" s="228" t="s">
        <v>194</v>
      </c>
      <c r="C10382" s="228" t="s">
        <v>66</v>
      </c>
      <c r="D10382" s="228" t="s">
        <v>205</v>
      </c>
      <c r="E10382" s="228">
        <v>95</v>
      </c>
      <c r="F10382" s="228">
        <v>37</v>
      </c>
      <c r="G10382" s="228">
        <v>13</v>
      </c>
      <c r="H10382" s="228">
        <v>69</v>
      </c>
      <c r="I10382" s="228">
        <v>37440.86</v>
      </c>
      <c r="J10382" s="228">
        <v>5260.7</v>
      </c>
      <c r="K10382" s="228">
        <v>155</v>
      </c>
      <c r="L10382" s="228">
        <v>43453.81</v>
      </c>
    </row>
    <row r="10383" spans="1:12">
      <c r="A10383" s="228">
        <v>2015</v>
      </c>
      <c r="B10383" s="228" t="s">
        <v>194</v>
      </c>
      <c r="C10383" s="228" t="s">
        <v>66</v>
      </c>
      <c r="D10383" s="228" t="s">
        <v>206</v>
      </c>
      <c r="E10383" s="228">
        <v>0</v>
      </c>
      <c r="F10383" s="228">
        <v>4897</v>
      </c>
      <c r="G10383" s="228">
        <v>129</v>
      </c>
      <c r="H10383" s="228">
        <v>780</v>
      </c>
      <c r="I10383" s="228">
        <v>360734.36</v>
      </c>
      <c r="J10383" s="228">
        <v>52452.32</v>
      </c>
      <c r="K10383" s="228">
        <v>4293</v>
      </c>
      <c r="L10383" s="228">
        <v>428006.03</v>
      </c>
    </row>
    <row r="10384" spans="1:12">
      <c r="A10384" s="228">
        <v>2015</v>
      </c>
      <c r="B10384" s="228" t="s">
        <v>194</v>
      </c>
      <c r="C10384" s="228" t="s">
        <v>66</v>
      </c>
      <c r="D10384" s="228" t="s">
        <v>206</v>
      </c>
      <c r="E10384" s="228">
        <v>5</v>
      </c>
      <c r="F10384" s="228">
        <v>6018</v>
      </c>
      <c r="G10384" s="228">
        <v>80</v>
      </c>
      <c r="H10384" s="228">
        <v>120</v>
      </c>
      <c r="I10384" s="228">
        <v>106629.55</v>
      </c>
      <c r="J10384" s="228">
        <v>30137.18</v>
      </c>
      <c r="K10384" s="228">
        <v>38930</v>
      </c>
      <c r="L10384" s="228">
        <v>191402.6</v>
      </c>
    </row>
    <row r="10385" spans="1:12">
      <c r="A10385" s="228">
        <v>2015</v>
      </c>
      <c r="B10385" s="228" t="s">
        <v>194</v>
      </c>
      <c r="C10385" s="228" t="s">
        <v>66</v>
      </c>
      <c r="D10385" s="228" t="s">
        <v>206</v>
      </c>
      <c r="E10385" s="228">
        <v>10</v>
      </c>
      <c r="F10385" s="228">
        <v>5961</v>
      </c>
      <c r="G10385" s="228">
        <v>99</v>
      </c>
      <c r="H10385" s="228">
        <v>274</v>
      </c>
      <c r="I10385" s="228">
        <v>185689.04</v>
      </c>
      <c r="J10385" s="228">
        <v>38562.86</v>
      </c>
      <c r="K10385" s="228">
        <v>9119</v>
      </c>
      <c r="L10385" s="228">
        <v>251691.38</v>
      </c>
    </row>
    <row r="10386" spans="1:12">
      <c r="A10386" s="228">
        <v>2015</v>
      </c>
      <c r="B10386" s="228" t="s">
        <v>194</v>
      </c>
      <c r="C10386" s="228" t="s">
        <v>66</v>
      </c>
      <c r="D10386" s="228" t="s">
        <v>206</v>
      </c>
      <c r="E10386" s="228">
        <v>15</v>
      </c>
      <c r="F10386" s="228">
        <v>6473</v>
      </c>
      <c r="G10386" s="228">
        <v>245</v>
      </c>
      <c r="H10386" s="228">
        <v>442</v>
      </c>
      <c r="I10386" s="228">
        <v>410656.06</v>
      </c>
      <c r="J10386" s="228">
        <v>102213.81</v>
      </c>
      <c r="K10386" s="228">
        <v>41821</v>
      </c>
      <c r="L10386" s="228">
        <v>592259.05000000005</v>
      </c>
    </row>
    <row r="10387" spans="1:12">
      <c r="A10387" s="228">
        <v>2015</v>
      </c>
      <c r="B10387" s="228" t="s">
        <v>194</v>
      </c>
      <c r="C10387" s="228" t="s">
        <v>66</v>
      </c>
      <c r="D10387" s="228" t="s">
        <v>206</v>
      </c>
      <c r="E10387" s="228">
        <v>20</v>
      </c>
      <c r="F10387" s="228">
        <v>6098</v>
      </c>
      <c r="G10387" s="228">
        <v>411</v>
      </c>
      <c r="H10387" s="228">
        <v>994</v>
      </c>
      <c r="I10387" s="228">
        <v>829089.38</v>
      </c>
      <c r="J10387" s="228">
        <v>169054.14</v>
      </c>
      <c r="K10387" s="228">
        <v>107555</v>
      </c>
      <c r="L10387" s="228">
        <v>1182323.99</v>
      </c>
    </row>
    <row r="10388" spans="1:12">
      <c r="A10388" s="228">
        <v>2015</v>
      </c>
      <c r="B10388" s="228" t="s">
        <v>194</v>
      </c>
      <c r="C10388" s="228" t="s">
        <v>66</v>
      </c>
      <c r="D10388" s="228" t="s">
        <v>206</v>
      </c>
      <c r="E10388" s="228">
        <v>25</v>
      </c>
      <c r="F10388" s="228">
        <v>4785</v>
      </c>
      <c r="G10388" s="228">
        <v>508</v>
      </c>
      <c r="H10388" s="228">
        <v>1844</v>
      </c>
      <c r="I10388" s="228">
        <v>1304173.78</v>
      </c>
      <c r="J10388" s="228">
        <v>280362.5</v>
      </c>
      <c r="K10388" s="228">
        <v>52533</v>
      </c>
      <c r="L10388" s="228">
        <v>1765609.1</v>
      </c>
    </row>
    <row r="10389" spans="1:12">
      <c r="A10389" s="228">
        <v>2015</v>
      </c>
      <c r="B10389" s="228" t="s">
        <v>194</v>
      </c>
      <c r="C10389" s="228" t="s">
        <v>66</v>
      </c>
      <c r="D10389" s="228" t="s">
        <v>206</v>
      </c>
      <c r="E10389" s="228">
        <v>30</v>
      </c>
      <c r="F10389" s="228">
        <v>6620</v>
      </c>
      <c r="G10389" s="228">
        <v>745</v>
      </c>
      <c r="H10389" s="228">
        <v>2041</v>
      </c>
      <c r="I10389" s="228">
        <v>1719647.49</v>
      </c>
      <c r="J10389" s="228">
        <v>458349.7</v>
      </c>
      <c r="K10389" s="228">
        <v>122279</v>
      </c>
      <c r="L10389" s="228">
        <v>2551990.9500000002</v>
      </c>
    </row>
    <row r="10390" spans="1:12">
      <c r="A10390" s="228">
        <v>2015</v>
      </c>
      <c r="B10390" s="228" t="s">
        <v>194</v>
      </c>
      <c r="C10390" s="228" t="s">
        <v>66</v>
      </c>
      <c r="D10390" s="228" t="s">
        <v>206</v>
      </c>
      <c r="E10390" s="228">
        <v>35</v>
      </c>
      <c r="F10390" s="228">
        <v>6507</v>
      </c>
      <c r="G10390" s="228">
        <v>726</v>
      </c>
      <c r="H10390" s="228">
        <v>1875</v>
      </c>
      <c r="I10390" s="228">
        <v>1625319.88</v>
      </c>
      <c r="J10390" s="228">
        <v>388424.11</v>
      </c>
      <c r="K10390" s="228">
        <v>212655</v>
      </c>
      <c r="L10390" s="228">
        <v>2424089.08</v>
      </c>
    </row>
    <row r="10391" spans="1:12">
      <c r="A10391" s="228">
        <v>2015</v>
      </c>
      <c r="B10391" s="228" t="s">
        <v>194</v>
      </c>
      <c r="C10391" s="228" t="s">
        <v>66</v>
      </c>
      <c r="D10391" s="228" t="s">
        <v>206</v>
      </c>
      <c r="E10391" s="228">
        <v>40</v>
      </c>
      <c r="F10391" s="228">
        <v>7799</v>
      </c>
      <c r="G10391" s="228">
        <v>736</v>
      </c>
      <c r="H10391" s="228">
        <v>1359</v>
      </c>
      <c r="I10391" s="228">
        <v>1226736.74</v>
      </c>
      <c r="J10391" s="228">
        <v>344734.76</v>
      </c>
      <c r="K10391" s="228">
        <v>151294</v>
      </c>
      <c r="L10391" s="228">
        <v>1926157.4</v>
      </c>
    </row>
    <row r="10392" spans="1:12">
      <c r="A10392" s="228">
        <v>2015</v>
      </c>
      <c r="B10392" s="228" t="s">
        <v>194</v>
      </c>
      <c r="C10392" s="228" t="s">
        <v>66</v>
      </c>
      <c r="D10392" s="228" t="s">
        <v>206</v>
      </c>
      <c r="E10392" s="228">
        <v>45</v>
      </c>
      <c r="F10392" s="228">
        <v>8436</v>
      </c>
      <c r="G10392" s="228">
        <v>749</v>
      </c>
      <c r="H10392" s="228">
        <v>2005</v>
      </c>
      <c r="I10392" s="228">
        <v>1686206.37</v>
      </c>
      <c r="J10392" s="228">
        <v>390569.21</v>
      </c>
      <c r="K10392" s="228">
        <v>223524</v>
      </c>
      <c r="L10392" s="228">
        <v>2486734.7200000002</v>
      </c>
    </row>
    <row r="10393" spans="1:12">
      <c r="A10393" s="228">
        <v>2015</v>
      </c>
      <c r="B10393" s="228" t="s">
        <v>194</v>
      </c>
      <c r="C10393" s="228" t="s">
        <v>66</v>
      </c>
      <c r="D10393" s="228" t="s">
        <v>206</v>
      </c>
      <c r="E10393" s="228">
        <v>50</v>
      </c>
      <c r="F10393" s="228">
        <v>9911</v>
      </c>
      <c r="G10393" s="228">
        <v>936</v>
      </c>
      <c r="H10393" s="228">
        <v>2033</v>
      </c>
      <c r="I10393" s="228">
        <v>1906009.83</v>
      </c>
      <c r="J10393" s="228">
        <v>513362.2</v>
      </c>
      <c r="K10393" s="228">
        <v>455430</v>
      </c>
      <c r="L10393" s="228">
        <v>3141144.3</v>
      </c>
    </row>
    <row r="10394" spans="1:12">
      <c r="A10394" s="228">
        <v>2015</v>
      </c>
      <c r="B10394" s="228" t="s">
        <v>194</v>
      </c>
      <c r="C10394" s="228" t="s">
        <v>66</v>
      </c>
      <c r="D10394" s="228" t="s">
        <v>206</v>
      </c>
      <c r="E10394" s="228">
        <v>55</v>
      </c>
      <c r="F10394" s="228">
        <v>10860</v>
      </c>
      <c r="G10394" s="228">
        <v>1336</v>
      </c>
      <c r="H10394" s="228">
        <v>3336</v>
      </c>
      <c r="I10394" s="228">
        <v>2669984.9</v>
      </c>
      <c r="J10394" s="228">
        <v>636182.13</v>
      </c>
      <c r="K10394" s="228">
        <v>573958</v>
      </c>
      <c r="L10394" s="228">
        <v>4133788.32</v>
      </c>
    </row>
    <row r="10395" spans="1:12">
      <c r="A10395" s="228">
        <v>2015</v>
      </c>
      <c r="B10395" s="228" t="s">
        <v>194</v>
      </c>
      <c r="C10395" s="228" t="s">
        <v>66</v>
      </c>
      <c r="D10395" s="228" t="s">
        <v>206</v>
      </c>
      <c r="E10395" s="228">
        <v>60</v>
      </c>
      <c r="F10395" s="228">
        <v>10393</v>
      </c>
      <c r="G10395" s="228">
        <v>1444</v>
      </c>
      <c r="H10395" s="228">
        <v>3489</v>
      </c>
      <c r="I10395" s="228">
        <v>3131145.91</v>
      </c>
      <c r="J10395" s="228">
        <v>758578.98</v>
      </c>
      <c r="K10395" s="228">
        <v>1084195.3999999999</v>
      </c>
      <c r="L10395" s="228">
        <v>5272109.43</v>
      </c>
    </row>
    <row r="10396" spans="1:12">
      <c r="A10396" s="228">
        <v>2015</v>
      </c>
      <c r="B10396" s="228" t="s">
        <v>194</v>
      </c>
      <c r="C10396" s="228" t="s">
        <v>66</v>
      </c>
      <c r="D10396" s="228" t="s">
        <v>206</v>
      </c>
      <c r="E10396" s="228">
        <v>65</v>
      </c>
      <c r="F10396" s="228">
        <v>9508</v>
      </c>
      <c r="G10396" s="228">
        <v>1418</v>
      </c>
      <c r="H10396" s="228">
        <v>3630</v>
      </c>
      <c r="I10396" s="228">
        <v>3445194.51</v>
      </c>
      <c r="J10396" s="228">
        <v>894923.37</v>
      </c>
      <c r="K10396" s="228">
        <v>1097316.6000000001</v>
      </c>
      <c r="L10396" s="228">
        <v>5729735.1500000004</v>
      </c>
    </row>
    <row r="10397" spans="1:12">
      <c r="A10397" s="228">
        <v>2015</v>
      </c>
      <c r="B10397" s="228" t="s">
        <v>194</v>
      </c>
      <c r="C10397" s="228" t="s">
        <v>66</v>
      </c>
      <c r="D10397" s="228" t="s">
        <v>206</v>
      </c>
      <c r="E10397" s="228">
        <v>70</v>
      </c>
      <c r="F10397" s="228">
        <v>6666</v>
      </c>
      <c r="G10397" s="228">
        <v>1463</v>
      </c>
      <c r="H10397" s="228">
        <v>4041</v>
      </c>
      <c r="I10397" s="228">
        <v>3439106.95</v>
      </c>
      <c r="J10397" s="228">
        <v>830314.9</v>
      </c>
      <c r="K10397" s="228">
        <v>1148410.6000000001</v>
      </c>
      <c r="L10397" s="228">
        <v>5630142.2300000004</v>
      </c>
    </row>
    <row r="10398" spans="1:12">
      <c r="A10398" s="228">
        <v>2015</v>
      </c>
      <c r="B10398" s="228" t="s">
        <v>194</v>
      </c>
      <c r="C10398" s="228" t="s">
        <v>66</v>
      </c>
      <c r="D10398" s="228" t="s">
        <v>206</v>
      </c>
      <c r="E10398" s="228">
        <v>75</v>
      </c>
      <c r="F10398" s="228">
        <v>4751</v>
      </c>
      <c r="G10398" s="228">
        <v>1190</v>
      </c>
      <c r="H10398" s="228">
        <v>3612</v>
      </c>
      <c r="I10398" s="228">
        <v>2969672.85</v>
      </c>
      <c r="J10398" s="228">
        <v>688946.77</v>
      </c>
      <c r="K10398" s="228">
        <v>1035671.8</v>
      </c>
      <c r="L10398" s="228">
        <v>4872445.09</v>
      </c>
    </row>
    <row r="10399" spans="1:12">
      <c r="A10399" s="228">
        <v>2015</v>
      </c>
      <c r="B10399" s="228" t="s">
        <v>194</v>
      </c>
      <c r="C10399" s="228" t="s">
        <v>66</v>
      </c>
      <c r="D10399" s="228" t="s">
        <v>206</v>
      </c>
      <c r="E10399" s="228">
        <v>80</v>
      </c>
      <c r="F10399" s="228">
        <v>3291</v>
      </c>
      <c r="G10399" s="228">
        <v>942</v>
      </c>
      <c r="H10399" s="228">
        <v>4282</v>
      </c>
      <c r="I10399" s="228">
        <v>2676212.11</v>
      </c>
      <c r="J10399" s="228">
        <v>480379.28</v>
      </c>
      <c r="K10399" s="228">
        <v>380578.1</v>
      </c>
      <c r="L10399" s="228">
        <v>3682393.05</v>
      </c>
    </row>
    <row r="10400" spans="1:12">
      <c r="A10400" s="228">
        <v>2015</v>
      </c>
      <c r="B10400" s="228" t="s">
        <v>194</v>
      </c>
      <c r="C10400" s="228" t="s">
        <v>66</v>
      </c>
      <c r="D10400" s="228" t="s">
        <v>206</v>
      </c>
      <c r="E10400" s="228">
        <v>85</v>
      </c>
      <c r="F10400" s="228">
        <v>2028</v>
      </c>
      <c r="G10400" s="228">
        <v>574</v>
      </c>
      <c r="H10400" s="228">
        <v>3100</v>
      </c>
      <c r="I10400" s="228">
        <v>1927489.21</v>
      </c>
      <c r="J10400" s="228">
        <v>273495.64</v>
      </c>
      <c r="K10400" s="228">
        <v>245738</v>
      </c>
      <c r="L10400" s="228">
        <v>2535762.91</v>
      </c>
    </row>
    <row r="10401" spans="1:12">
      <c r="A10401" s="228">
        <v>2015</v>
      </c>
      <c r="B10401" s="228" t="s">
        <v>194</v>
      </c>
      <c r="C10401" s="228" t="s">
        <v>66</v>
      </c>
      <c r="D10401" s="228" t="s">
        <v>206</v>
      </c>
      <c r="E10401" s="228">
        <v>90</v>
      </c>
      <c r="F10401" s="228">
        <v>759</v>
      </c>
      <c r="G10401" s="228">
        <v>213</v>
      </c>
      <c r="H10401" s="228">
        <v>1313</v>
      </c>
      <c r="I10401" s="228">
        <v>721259.57</v>
      </c>
      <c r="J10401" s="228">
        <v>96495.72</v>
      </c>
      <c r="K10401" s="228">
        <v>71544</v>
      </c>
      <c r="L10401" s="228">
        <v>920090.39</v>
      </c>
    </row>
    <row r="10402" spans="1:12">
      <c r="A10402" s="228">
        <v>2015</v>
      </c>
      <c r="B10402" s="228" t="s">
        <v>194</v>
      </c>
      <c r="C10402" s="228" t="s">
        <v>66</v>
      </c>
      <c r="D10402" s="228" t="s">
        <v>206</v>
      </c>
      <c r="E10402" s="228">
        <v>95</v>
      </c>
      <c r="F10402" s="228">
        <v>163</v>
      </c>
      <c r="G10402" s="228">
        <v>39</v>
      </c>
      <c r="H10402" s="228">
        <v>226</v>
      </c>
      <c r="I10402" s="228">
        <v>124214.6</v>
      </c>
      <c r="J10402" s="228">
        <v>16232.17</v>
      </c>
      <c r="K10402" s="228">
        <v>3660</v>
      </c>
      <c r="L10402" s="228">
        <v>150360.89000000001</v>
      </c>
    </row>
    <row r="10403" spans="1:12">
      <c r="A10403" s="228">
        <v>2015</v>
      </c>
      <c r="B10403" s="228" t="s">
        <v>194</v>
      </c>
      <c r="C10403" s="228" t="s">
        <v>68</v>
      </c>
      <c r="D10403" s="228" t="s">
        <v>205</v>
      </c>
      <c r="E10403" s="228">
        <v>0</v>
      </c>
      <c r="F10403" s="228">
        <v>7524</v>
      </c>
      <c r="G10403" s="228">
        <v>243</v>
      </c>
      <c r="H10403" s="228">
        <v>733</v>
      </c>
      <c r="I10403" s="228">
        <v>524543.1</v>
      </c>
      <c r="J10403" s="228">
        <v>99911.74</v>
      </c>
      <c r="K10403" s="228">
        <v>7313</v>
      </c>
      <c r="L10403" s="228">
        <v>730062.56</v>
      </c>
    </row>
    <row r="10404" spans="1:12">
      <c r="A10404" s="228">
        <v>2015</v>
      </c>
      <c r="B10404" s="228" t="s">
        <v>194</v>
      </c>
      <c r="C10404" s="228" t="s">
        <v>68</v>
      </c>
      <c r="D10404" s="228" t="s">
        <v>205</v>
      </c>
      <c r="E10404" s="228">
        <v>5</v>
      </c>
      <c r="F10404" s="228">
        <v>7893</v>
      </c>
      <c r="G10404" s="228">
        <v>93</v>
      </c>
      <c r="H10404" s="228">
        <v>131</v>
      </c>
      <c r="I10404" s="228">
        <v>124175.3</v>
      </c>
      <c r="J10404" s="228">
        <v>25664.45</v>
      </c>
      <c r="K10404" s="228">
        <v>14674</v>
      </c>
      <c r="L10404" s="228">
        <v>212551.29</v>
      </c>
    </row>
    <row r="10405" spans="1:12">
      <c r="A10405" s="228">
        <v>2015</v>
      </c>
      <c r="B10405" s="228" t="s">
        <v>194</v>
      </c>
      <c r="C10405" s="228" t="s">
        <v>68</v>
      </c>
      <c r="D10405" s="228" t="s">
        <v>205</v>
      </c>
      <c r="E10405" s="228">
        <v>10</v>
      </c>
      <c r="F10405" s="228">
        <v>6923</v>
      </c>
      <c r="G10405" s="228">
        <v>64</v>
      </c>
      <c r="H10405" s="228">
        <v>74</v>
      </c>
      <c r="I10405" s="228">
        <v>79375.649999999994</v>
      </c>
      <c r="J10405" s="228">
        <v>13687.84</v>
      </c>
      <c r="K10405" s="228">
        <v>22913</v>
      </c>
      <c r="L10405" s="228">
        <v>143566.68</v>
      </c>
    </row>
    <row r="10406" spans="1:12">
      <c r="A10406" s="228">
        <v>2015</v>
      </c>
      <c r="B10406" s="228" t="s">
        <v>194</v>
      </c>
      <c r="C10406" s="228" t="s">
        <v>68</v>
      </c>
      <c r="D10406" s="228" t="s">
        <v>205</v>
      </c>
      <c r="E10406" s="228">
        <v>15</v>
      </c>
      <c r="F10406" s="228">
        <v>6876</v>
      </c>
      <c r="G10406" s="228">
        <v>158</v>
      </c>
      <c r="H10406" s="228">
        <v>247</v>
      </c>
      <c r="I10406" s="228">
        <v>250352.64000000001</v>
      </c>
      <c r="J10406" s="228">
        <v>53341.55</v>
      </c>
      <c r="K10406" s="228">
        <v>68545</v>
      </c>
      <c r="L10406" s="228">
        <v>487426.66</v>
      </c>
    </row>
    <row r="10407" spans="1:12">
      <c r="A10407" s="228">
        <v>2015</v>
      </c>
      <c r="B10407" s="228" t="s">
        <v>194</v>
      </c>
      <c r="C10407" s="228" t="s">
        <v>68</v>
      </c>
      <c r="D10407" s="228" t="s">
        <v>205</v>
      </c>
      <c r="E10407" s="228">
        <v>20</v>
      </c>
      <c r="F10407" s="228">
        <v>5508</v>
      </c>
      <c r="G10407" s="228">
        <v>123</v>
      </c>
      <c r="H10407" s="228">
        <v>240</v>
      </c>
      <c r="I10407" s="228">
        <v>251925.17</v>
      </c>
      <c r="J10407" s="228">
        <v>45250.7</v>
      </c>
      <c r="K10407" s="228">
        <v>63619</v>
      </c>
      <c r="L10407" s="228">
        <v>430578.45</v>
      </c>
    </row>
    <row r="10408" spans="1:12">
      <c r="A10408" s="228">
        <v>2015</v>
      </c>
      <c r="B10408" s="228" t="s">
        <v>194</v>
      </c>
      <c r="C10408" s="228" t="s">
        <v>68</v>
      </c>
      <c r="D10408" s="228" t="s">
        <v>205</v>
      </c>
      <c r="E10408" s="228">
        <v>25</v>
      </c>
      <c r="F10408" s="228">
        <v>5587</v>
      </c>
      <c r="G10408" s="228">
        <v>117</v>
      </c>
      <c r="H10408" s="228">
        <v>254</v>
      </c>
      <c r="I10408" s="228">
        <v>211133.44</v>
      </c>
      <c r="J10408" s="228">
        <v>54691.17</v>
      </c>
      <c r="K10408" s="228">
        <v>75934</v>
      </c>
      <c r="L10408" s="228">
        <v>460054.33</v>
      </c>
    </row>
    <row r="10409" spans="1:12">
      <c r="A10409" s="228">
        <v>2015</v>
      </c>
      <c r="B10409" s="228" t="s">
        <v>194</v>
      </c>
      <c r="C10409" s="228" t="s">
        <v>68</v>
      </c>
      <c r="D10409" s="228" t="s">
        <v>205</v>
      </c>
      <c r="E10409" s="228">
        <v>30</v>
      </c>
      <c r="F10409" s="228">
        <v>9080</v>
      </c>
      <c r="G10409" s="228">
        <v>162</v>
      </c>
      <c r="H10409" s="228">
        <v>302</v>
      </c>
      <c r="I10409" s="228">
        <v>281398.92</v>
      </c>
      <c r="J10409" s="228">
        <v>75925.740000000005</v>
      </c>
      <c r="K10409" s="228">
        <v>52542</v>
      </c>
      <c r="L10409" s="228">
        <v>579885.04</v>
      </c>
    </row>
    <row r="10410" spans="1:12">
      <c r="A10410" s="228">
        <v>2015</v>
      </c>
      <c r="B10410" s="228" t="s">
        <v>194</v>
      </c>
      <c r="C10410" s="228" t="s">
        <v>68</v>
      </c>
      <c r="D10410" s="228" t="s">
        <v>205</v>
      </c>
      <c r="E10410" s="228">
        <v>35</v>
      </c>
      <c r="F10410" s="228">
        <v>8517</v>
      </c>
      <c r="G10410" s="228">
        <v>190</v>
      </c>
      <c r="H10410" s="228">
        <v>381</v>
      </c>
      <c r="I10410" s="228">
        <v>336087.35</v>
      </c>
      <c r="J10410" s="228">
        <v>80175.12</v>
      </c>
      <c r="K10410" s="228">
        <v>49729</v>
      </c>
      <c r="L10410" s="228">
        <v>658719.61</v>
      </c>
    </row>
    <row r="10411" spans="1:12">
      <c r="A10411" s="228">
        <v>2015</v>
      </c>
      <c r="B10411" s="228" t="s">
        <v>194</v>
      </c>
      <c r="C10411" s="228" t="s">
        <v>68</v>
      </c>
      <c r="D10411" s="228" t="s">
        <v>205</v>
      </c>
      <c r="E10411" s="228">
        <v>40</v>
      </c>
      <c r="F10411" s="228">
        <v>8385</v>
      </c>
      <c r="G10411" s="228">
        <v>209</v>
      </c>
      <c r="H10411" s="228">
        <v>346</v>
      </c>
      <c r="I10411" s="228">
        <v>313474.95</v>
      </c>
      <c r="J10411" s="228">
        <v>88600.05</v>
      </c>
      <c r="K10411" s="228">
        <v>61333</v>
      </c>
      <c r="L10411" s="228">
        <v>702221.09</v>
      </c>
    </row>
    <row r="10412" spans="1:12">
      <c r="A10412" s="228">
        <v>2015</v>
      </c>
      <c r="B10412" s="228" t="s">
        <v>194</v>
      </c>
      <c r="C10412" s="228" t="s">
        <v>68</v>
      </c>
      <c r="D10412" s="228" t="s">
        <v>205</v>
      </c>
      <c r="E10412" s="228">
        <v>45</v>
      </c>
      <c r="F10412" s="228">
        <v>7757</v>
      </c>
      <c r="G10412" s="228">
        <v>264</v>
      </c>
      <c r="H10412" s="228">
        <v>400</v>
      </c>
      <c r="I10412" s="228">
        <v>353430.45</v>
      </c>
      <c r="J10412" s="228">
        <v>108871.02</v>
      </c>
      <c r="K10412" s="228">
        <v>102585.25</v>
      </c>
      <c r="L10412" s="228">
        <v>770036.53</v>
      </c>
    </row>
    <row r="10413" spans="1:12">
      <c r="A10413" s="228">
        <v>2015</v>
      </c>
      <c r="B10413" s="228" t="s">
        <v>194</v>
      </c>
      <c r="C10413" s="228" t="s">
        <v>68</v>
      </c>
      <c r="D10413" s="228" t="s">
        <v>205</v>
      </c>
      <c r="E10413" s="228">
        <v>50</v>
      </c>
      <c r="F10413" s="228">
        <v>7698</v>
      </c>
      <c r="G10413" s="228">
        <v>375</v>
      </c>
      <c r="H10413" s="228">
        <v>681</v>
      </c>
      <c r="I10413" s="228">
        <v>598093.81000000006</v>
      </c>
      <c r="J10413" s="228">
        <v>161629.26</v>
      </c>
      <c r="K10413" s="228">
        <v>224462.25</v>
      </c>
      <c r="L10413" s="228">
        <v>1362077.12</v>
      </c>
    </row>
    <row r="10414" spans="1:12">
      <c r="A10414" s="228">
        <v>2015</v>
      </c>
      <c r="B10414" s="228" t="s">
        <v>194</v>
      </c>
      <c r="C10414" s="228" t="s">
        <v>68</v>
      </c>
      <c r="D10414" s="228" t="s">
        <v>205</v>
      </c>
      <c r="E10414" s="228">
        <v>55</v>
      </c>
      <c r="F10414" s="228">
        <v>7364</v>
      </c>
      <c r="G10414" s="228">
        <v>549</v>
      </c>
      <c r="H10414" s="228">
        <v>1021</v>
      </c>
      <c r="I10414" s="228">
        <v>948971.97</v>
      </c>
      <c r="J10414" s="228">
        <v>201215.15</v>
      </c>
      <c r="K10414" s="228">
        <v>233248</v>
      </c>
      <c r="L10414" s="228">
        <v>1733147.48</v>
      </c>
    </row>
    <row r="10415" spans="1:12">
      <c r="A10415" s="228">
        <v>2015</v>
      </c>
      <c r="B10415" s="228" t="s">
        <v>194</v>
      </c>
      <c r="C10415" s="228" t="s">
        <v>68</v>
      </c>
      <c r="D10415" s="228" t="s">
        <v>205</v>
      </c>
      <c r="E10415" s="228">
        <v>60</v>
      </c>
      <c r="F10415" s="228">
        <v>6470</v>
      </c>
      <c r="G10415" s="228">
        <v>636</v>
      </c>
      <c r="H10415" s="228">
        <v>1267</v>
      </c>
      <c r="I10415" s="228">
        <v>1338098.42</v>
      </c>
      <c r="J10415" s="228">
        <v>265542.45</v>
      </c>
      <c r="K10415" s="228">
        <v>571191.75</v>
      </c>
      <c r="L10415" s="228">
        <v>2597217.39</v>
      </c>
    </row>
    <row r="10416" spans="1:12">
      <c r="A10416" s="228">
        <v>2015</v>
      </c>
      <c r="B10416" s="228" t="s">
        <v>194</v>
      </c>
      <c r="C10416" s="228" t="s">
        <v>68</v>
      </c>
      <c r="D10416" s="228" t="s">
        <v>205</v>
      </c>
      <c r="E10416" s="228">
        <v>65</v>
      </c>
      <c r="F10416" s="228">
        <v>5872</v>
      </c>
      <c r="G10416" s="228">
        <v>789</v>
      </c>
      <c r="H10416" s="228">
        <v>1543</v>
      </c>
      <c r="I10416" s="228">
        <v>1607687.13</v>
      </c>
      <c r="J10416" s="228">
        <v>339037.45</v>
      </c>
      <c r="K10416" s="228">
        <v>610647</v>
      </c>
      <c r="L10416" s="228">
        <v>3100763.98</v>
      </c>
    </row>
    <row r="10417" spans="1:12">
      <c r="A10417" s="228">
        <v>2015</v>
      </c>
      <c r="B10417" s="228" t="s">
        <v>194</v>
      </c>
      <c r="C10417" s="228" t="s">
        <v>68</v>
      </c>
      <c r="D10417" s="228" t="s">
        <v>205</v>
      </c>
      <c r="E10417" s="228">
        <v>70</v>
      </c>
      <c r="F10417" s="228">
        <v>3499</v>
      </c>
      <c r="G10417" s="228">
        <v>731</v>
      </c>
      <c r="H10417" s="228">
        <v>1474</v>
      </c>
      <c r="I10417" s="228">
        <v>1451010.85</v>
      </c>
      <c r="J10417" s="228">
        <v>296757.93</v>
      </c>
      <c r="K10417" s="228">
        <v>535960</v>
      </c>
      <c r="L10417" s="228">
        <v>2653198.3199999998</v>
      </c>
    </row>
    <row r="10418" spans="1:12">
      <c r="A10418" s="228">
        <v>2015</v>
      </c>
      <c r="B10418" s="228" t="s">
        <v>194</v>
      </c>
      <c r="C10418" s="228" t="s">
        <v>68</v>
      </c>
      <c r="D10418" s="228" t="s">
        <v>205</v>
      </c>
      <c r="E10418" s="228">
        <v>75</v>
      </c>
      <c r="F10418" s="228">
        <v>2214</v>
      </c>
      <c r="G10418" s="228">
        <v>595</v>
      </c>
      <c r="H10418" s="228">
        <v>1435</v>
      </c>
      <c r="I10418" s="228">
        <v>1321670.45</v>
      </c>
      <c r="J10418" s="228">
        <v>241731.03</v>
      </c>
      <c r="K10418" s="228">
        <v>391682</v>
      </c>
      <c r="L10418" s="228">
        <v>2242455.06</v>
      </c>
    </row>
    <row r="10419" spans="1:12">
      <c r="A10419" s="228">
        <v>2015</v>
      </c>
      <c r="B10419" s="228" t="s">
        <v>194</v>
      </c>
      <c r="C10419" s="228" t="s">
        <v>68</v>
      </c>
      <c r="D10419" s="228" t="s">
        <v>205</v>
      </c>
      <c r="E10419" s="228">
        <v>80</v>
      </c>
      <c r="F10419" s="228">
        <v>1308</v>
      </c>
      <c r="G10419" s="228">
        <v>363</v>
      </c>
      <c r="H10419" s="228">
        <v>1006</v>
      </c>
      <c r="I10419" s="228">
        <v>748795.16</v>
      </c>
      <c r="J10419" s="228">
        <v>122941.35</v>
      </c>
      <c r="K10419" s="228">
        <v>187829</v>
      </c>
      <c r="L10419" s="228">
        <v>1184016.98</v>
      </c>
    </row>
    <row r="10420" spans="1:12">
      <c r="A10420" s="228">
        <v>2015</v>
      </c>
      <c r="B10420" s="228" t="s">
        <v>194</v>
      </c>
      <c r="C10420" s="228" t="s">
        <v>68</v>
      </c>
      <c r="D10420" s="228" t="s">
        <v>205</v>
      </c>
      <c r="E10420" s="228">
        <v>85</v>
      </c>
      <c r="F10420" s="228">
        <v>826</v>
      </c>
      <c r="G10420" s="228">
        <v>261</v>
      </c>
      <c r="H10420" s="228">
        <v>988</v>
      </c>
      <c r="I10420" s="228">
        <v>609085.47</v>
      </c>
      <c r="J10420" s="228">
        <v>95190.83</v>
      </c>
      <c r="K10420" s="228">
        <v>76133.25</v>
      </c>
      <c r="L10420" s="228">
        <v>846072.94</v>
      </c>
    </row>
    <row r="10421" spans="1:12">
      <c r="A10421" s="228">
        <v>2015</v>
      </c>
      <c r="B10421" s="228" t="s">
        <v>194</v>
      </c>
      <c r="C10421" s="228" t="s">
        <v>68</v>
      </c>
      <c r="D10421" s="228" t="s">
        <v>205</v>
      </c>
      <c r="E10421" s="228">
        <v>90</v>
      </c>
      <c r="F10421" s="228">
        <v>212</v>
      </c>
      <c r="G10421" s="228">
        <v>38</v>
      </c>
      <c r="H10421" s="228">
        <v>242</v>
      </c>
      <c r="I10421" s="228">
        <v>129732.7</v>
      </c>
      <c r="J10421" s="228">
        <v>18539.650000000001</v>
      </c>
      <c r="K10421" s="228">
        <v>820</v>
      </c>
      <c r="L10421" s="228">
        <v>152018.20000000001</v>
      </c>
    </row>
    <row r="10422" spans="1:12">
      <c r="A10422" s="228">
        <v>2015</v>
      </c>
      <c r="B10422" s="228" t="s">
        <v>194</v>
      </c>
      <c r="C10422" s="228" t="s">
        <v>68</v>
      </c>
      <c r="D10422" s="228" t="s">
        <v>205</v>
      </c>
      <c r="E10422" s="228">
        <v>95</v>
      </c>
      <c r="F10422" s="228">
        <v>32</v>
      </c>
      <c r="G10422" s="228">
        <v>9</v>
      </c>
      <c r="H10422" s="228">
        <v>97</v>
      </c>
      <c r="I10422" s="228">
        <v>77081</v>
      </c>
      <c r="J10422" s="228">
        <v>4614.6400000000003</v>
      </c>
      <c r="K10422" s="228">
        <v>11780</v>
      </c>
      <c r="L10422" s="228">
        <v>95248.35</v>
      </c>
    </row>
    <row r="10423" spans="1:12">
      <c r="A10423" s="228">
        <v>2015</v>
      </c>
      <c r="B10423" s="228" t="s">
        <v>194</v>
      </c>
      <c r="C10423" s="228" t="s">
        <v>68</v>
      </c>
      <c r="D10423" s="228" t="s">
        <v>206</v>
      </c>
      <c r="E10423" s="228">
        <v>0</v>
      </c>
      <c r="F10423" s="228">
        <v>7056</v>
      </c>
      <c r="G10423" s="228">
        <v>183</v>
      </c>
      <c r="H10423" s="228">
        <v>627</v>
      </c>
      <c r="I10423" s="228">
        <v>351303.27</v>
      </c>
      <c r="J10423" s="228">
        <v>57529.01</v>
      </c>
      <c r="K10423" s="228">
        <v>2155</v>
      </c>
      <c r="L10423" s="228">
        <v>464833.4</v>
      </c>
    </row>
    <row r="10424" spans="1:12">
      <c r="A10424" s="228">
        <v>2015</v>
      </c>
      <c r="B10424" s="228" t="s">
        <v>194</v>
      </c>
      <c r="C10424" s="228" t="s">
        <v>68</v>
      </c>
      <c r="D10424" s="228" t="s">
        <v>206</v>
      </c>
      <c r="E10424" s="228">
        <v>5</v>
      </c>
      <c r="F10424" s="228">
        <v>7574</v>
      </c>
      <c r="G10424" s="228">
        <v>107</v>
      </c>
      <c r="H10424" s="228">
        <v>165</v>
      </c>
      <c r="I10424" s="228">
        <v>130435.75</v>
      </c>
      <c r="J10424" s="228">
        <v>26383.33</v>
      </c>
      <c r="K10424" s="228">
        <v>5161</v>
      </c>
      <c r="L10424" s="228">
        <v>206358.74</v>
      </c>
    </row>
    <row r="10425" spans="1:12">
      <c r="A10425" s="228">
        <v>2015</v>
      </c>
      <c r="B10425" s="228" t="s">
        <v>194</v>
      </c>
      <c r="C10425" s="228" t="s">
        <v>68</v>
      </c>
      <c r="D10425" s="228" t="s">
        <v>206</v>
      </c>
      <c r="E10425" s="228">
        <v>10</v>
      </c>
      <c r="F10425" s="228">
        <v>6635</v>
      </c>
      <c r="G10425" s="228">
        <v>60</v>
      </c>
      <c r="H10425" s="228">
        <v>142</v>
      </c>
      <c r="I10425" s="228">
        <v>108936.6</v>
      </c>
      <c r="J10425" s="228">
        <v>16490.169999999998</v>
      </c>
      <c r="K10425" s="228">
        <v>16522</v>
      </c>
      <c r="L10425" s="228">
        <v>132579.35999999999</v>
      </c>
    </row>
    <row r="10426" spans="1:12">
      <c r="A10426" s="228">
        <v>2015</v>
      </c>
      <c r="B10426" s="228" t="s">
        <v>194</v>
      </c>
      <c r="C10426" s="228" t="s">
        <v>68</v>
      </c>
      <c r="D10426" s="228" t="s">
        <v>206</v>
      </c>
      <c r="E10426" s="228">
        <v>15</v>
      </c>
      <c r="F10426" s="228">
        <v>6726</v>
      </c>
      <c r="G10426" s="228">
        <v>183</v>
      </c>
      <c r="H10426" s="228">
        <v>460</v>
      </c>
      <c r="I10426" s="228">
        <v>415844.16</v>
      </c>
      <c r="J10426" s="228">
        <v>67884.42</v>
      </c>
      <c r="K10426" s="228">
        <v>85192</v>
      </c>
      <c r="L10426" s="228">
        <v>695567.07</v>
      </c>
    </row>
    <row r="10427" spans="1:12">
      <c r="A10427" s="228">
        <v>2015</v>
      </c>
      <c r="B10427" s="228" t="s">
        <v>194</v>
      </c>
      <c r="C10427" s="228" t="s">
        <v>68</v>
      </c>
      <c r="D10427" s="228" t="s">
        <v>206</v>
      </c>
      <c r="E10427" s="228">
        <v>20</v>
      </c>
      <c r="F10427" s="228">
        <v>5906</v>
      </c>
      <c r="G10427" s="228">
        <v>216</v>
      </c>
      <c r="H10427" s="228">
        <v>471</v>
      </c>
      <c r="I10427" s="228">
        <v>388209.25</v>
      </c>
      <c r="J10427" s="228">
        <v>76425.37</v>
      </c>
      <c r="K10427" s="228">
        <v>31750</v>
      </c>
      <c r="L10427" s="228">
        <v>617573.30000000005</v>
      </c>
    </row>
    <row r="10428" spans="1:12">
      <c r="A10428" s="228">
        <v>2015</v>
      </c>
      <c r="B10428" s="228" t="s">
        <v>194</v>
      </c>
      <c r="C10428" s="228" t="s">
        <v>68</v>
      </c>
      <c r="D10428" s="228" t="s">
        <v>206</v>
      </c>
      <c r="E10428" s="228">
        <v>25</v>
      </c>
      <c r="F10428" s="228">
        <v>6941</v>
      </c>
      <c r="G10428" s="228">
        <v>278</v>
      </c>
      <c r="H10428" s="228">
        <v>716</v>
      </c>
      <c r="I10428" s="228">
        <v>559832.12</v>
      </c>
      <c r="J10428" s="228">
        <v>147255.65</v>
      </c>
      <c r="K10428" s="228">
        <v>123760</v>
      </c>
      <c r="L10428" s="228">
        <v>1088709.76</v>
      </c>
    </row>
    <row r="10429" spans="1:12">
      <c r="A10429" s="228">
        <v>2015</v>
      </c>
      <c r="B10429" s="228" t="s">
        <v>194</v>
      </c>
      <c r="C10429" s="228" t="s">
        <v>68</v>
      </c>
      <c r="D10429" s="228" t="s">
        <v>206</v>
      </c>
      <c r="E10429" s="228">
        <v>30</v>
      </c>
      <c r="F10429" s="228">
        <v>10526</v>
      </c>
      <c r="G10429" s="228">
        <v>538</v>
      </c>
      <c r="H10429" s="228">
        <v>1718</v>
      </c>
      <c r="I10429" s="228">
        <v>1408612.22</v>
      </c>
      <c r="J10429" s="228">
        <v>364799.66</v>
      </c>
      <c r="K10429" s="228">
        <v>160420.75</v>
      </c>
      <c r="L10429" s="228">
        <v>2364482.75</v>
      </c>
    </row>
    <row r="10430" spans="1:12">
      <c r="A10430" s="228">
        <v>2015</v>
      </c>
      <c r="B10430" s="228" t="s">
        <v>194</v>
      </c>
      <c r="C10430" s="228" t="s">
        <v>68</v>
      </c>
      <c r="D10430" s="228" t="s">
        <v>206</v>
      </c>
      <c r="E10430" s="228">
        <v>35</v>
      </c>
      <c r="F10430" s="228">
        <v>9541</v>
      </c>
      <c r="G10430" s="228">
        <v>523</v>
      </c>
      <c r="H10430" s="228">
        <v>1288</v>
      </c>
      <c r="I10430" s="228">
        <v>1069360.77</v>
      </c>
      <c r="J10430" s="228">
        <v>232426.27</v>
      </c>
      <c r="K10430" s="228">
        <v>104482</v>
      </c>
      <c r="L10430" s="228">
        <v>1834853.5</v>
      </c>
    </row>
    <row r="10431" spans="1:12">
      <c r="A10431" s="228">
        <v>2015</v>
      </c>
      <c r="B10431" s="228" t="s">
        <v>194</v>
      </c>
      <c r="C10431" s="228" t="s">
        <v>68</v>
      </c>
      <c r="D10431" s="228" t="s">
        <v>206</v>
      </c>
      <c r="E10431" s="228">
        <v>40</v>
      </c>
      <c r="F10431" s="228">
        <v>9438</v>
      </c>
      <c r="G10431" s="228">
        <v>512</v>
      </c>
      <c r="H10431" s="228">
        <v>965</v>
      </c>
      <c r="I10431" s="228">
        <v>924371.7</v>
      </c>
      <c r="J10431" s="228">
        <v>197863.67</v>
      </c>
      <c r="K10431" s="228">
        <v>101854</v>
      </c>
      <c r="L10431" s="228">
        <v>1568049.63</v>
      </c>
    </row>
    <row r="10432" spans="1:12">
      <c r="A10432" s="228">
        <v>2015</v>
      </c>
      <c r="B10432" s="228" t="s">
        <v>194</v>
      </c>
      <c r="C10432" s="228" t="s">
        <v>68</v>
      </c>
      <c r="D10432" s="228" t="s">
        <v>206</v>
      </c>
      <c r="E10432" s="228">
        <v>45</v>
      </c>
      <c r="F10432" s="228">
        <v>8741</v>
      </c>
      <c r="G10432" s="228">
        <v>426</v>
      </c>
      <c r="H10432" s="228">
        <v>757</v>
      </c>
      <c r="I10432" s="228">
        <v>694233.2</v>
      </c>
      <c r="J10432" s="228">
        <v>196610.05</v>
      </c>
      <c r="K10432" s="228">
        <v>167991</v>
      </c>
      <c r="L10432" s="228">
        <v>1484205.81</v>
      </c>
    </row>
    <row r="10433" spans="1:12">
      <c r="A10433" s="228">
        <v>2015</v>
      </c>
      <c r="B10433" s="228" t="s">
        <v>194</v>
      </c>
      <c r="C10433" s="228" t="s">
        <v>68</v>
      </c>
      <c r="D10433" s="228" t="s">
        <v>206</v>
      </c>
      <c r="E10433" s="228">
        <v>50</v>
      </c>
      <c r="F10433" s="228">
        <v>8594</v>
      </c>
      <c r="G10433" s="228">
        <v>521</v>
      </c>
      <c r="H10433" s="228">
        <v>1032</v>
      </c>
      <c r="I10433" s="228">
        <v>922396.36</v>
      </c>
      <c r="J10433" s="228">
        <v>242520.69</v>
      </c>
      <c r="K10433" s="228">
        <v>279191</v>
      </c>
      <c r="L10433" s="228">
        <v>1913522.92</v>
      </c>
    </row>
    <row r="10434" spans="1:12">
      <c r="A10434" s="228">
        <v>2015</v>
      </c>
      <c r="B10434" s="228" t="s">
        <v>194</v>
      </c>
      <c r="C10434" s="228" t="s">
        <v>68</v>
      </c>
      <c r="D10434" s="228" t="s">
        <v>206</v>
      </c>
      <c r="E10434" s="228">
        <v>55</v>
      </c>
      <c r="F10434" s="228">
        <v>8155</v>
      </c>
      <c r="G10434" s="228">
        <v>609</v>
      </c>
      <c r="H10434" s="228">
        <v>1080</v>
      </c>
      <c r="I10434" s="228">
        <v>976915.38</v>
      </c>
      <c r="J10434" s="228">
        <v>245550.79</v>
      </c>
      <c r="K10434" s="228">
        <v>319872</v>
      </c>
      <c r="L10434" s="228">
        <v>1998067.51</v>
      </c>
    </row>
    <row r="10435" spans="1:12">
      <c r="A10435" s="228">
        <v>2015</v>
      </c>
      <c r="B10435" s="228" t="s">
        <v>194</v>
      </c>
      <c r="C10435" s="228" t="s">
        <v>68</v>
      </c>
      <c r="D10435" s="228" t="s">
        <v>206</v>
      </c>
      <c r="E10435" s="228">
        <v>60</v>
      </c>
      <c r="F10435" s="228">
        <v>7118</v>
      </c>
      <c r="G10435" s="228">
        <v>759</v>
      </c>
      <c r="H10435" s="228">
        <v>1369</v>
      </c>
      <c r="I10435" s="228">
        <v>1193232.53</v>
      </c>
      <c r="J10435" s="228">
        <v>287283.90999999997</v>
      </c>
      <c r="K10435" s="228">
        <v>407572</v>
      </c>
      <c r="L10435" s="228">
        <v>2408522.31</v>
      </c>
    </row>
    <row r="10436" spans="1:12">
      <c r="A10436" s="228">
        <v>2015</v>
      </c>
      <c r="B10436" s="228" t="s">
        <v>194</v>
      </c>
      <c r="C10436" s="228" t="s">
        <v>68</v>
      </c>
      <c r="D10436" s="228" t="s">
        <v>206</v>
      </c>
      <c r="E10436" s="228">
        <v>65</v>
      </c>
      <c r="F10436" s="228">
        <v>6174</v>
      </c>
      <c r="G10436" s="228">
        <v>821</v>
      </c>
      <c r="H10436" s="228">
        <v>1609</v>
      </c>
      <c r="I10436" s="228">
        <v>1560107.45</v>
      </c>
      <c r="J10436" s="228">
        <v>323686.75</v>
      </c>
      <c r="K10436" s="228">
        <v>553282</v>
      </c>
      <c r="L10436" s="228">
        <v>2961539.44</v>
      </c>
    </row>
    <row r="10437" spans="1:12">
      <c r="A10437" s="228">
        <v>2015</v>
      </c>
      <c r="B10437" s="228" t="s">
        <v>194</v>
      </c>
      <c r="C10437" s="228" t="s">
        <v>68</v>
      </c>
      <c r="D10437" s="228" t="s">
        <v>206</v>
      </c>
      <c r="E10437" s="228">
        <v>70</v>
      </c>
      <c r="F10437" s="228">
        <v>3941</v>
      </c>
      <c r="G10437" s="228">
        <v>651</v>
      </c>
      <c r="H10437" s="228">
        <v>1603</v>
      </c>
      <c r="I10437" s="228">
        <v>1383209.08</v>
      </c>
      <c r="J10437" s="228">
        <v>306108.88</v>
      </c>
      <c r="K10437" s="228">
        <v>417226</v>
      </c>
      <c r="L10437" s="228">
        <v>2432371.11</v>
      </c>
    </row>
    <row r="10438" spans="1:12">
      <c r="A10438" s="228">
        <v>2015</v>
      </c>
      <c r="B10438" s="228" t="s">
        <v>194</v>
      </c>
      <c r="C10438" s="228" t="s">
        <v>68</v>
      </c>
      <c r="D10438" s="228" t="s">
        <v>206</v>
      </c>
      <c r="E10438" s="228">
        <v>75</v>
      </c>
      <c r="F10438" s="228">
        <v>2544</v>
      </c>
      <c r="G10438" s="228">
        <v>482</v>
      </c>
      <c r="H10438" s="228">
        <v>1689</v>
      </c>
      <c r="I10438" s="228">
        <v>1309684.9099999999</v>
      </c>
      <c r="J10438" s="228">
        <v>221826.2</v>
      </c>
      <c r="K10438" s="228">
        <v>360645</v>
      </c>
      <c r="L10438" s="228">
        <v>2116678.25</v>
      </c>
    </row>
    <row r="10439" spans="1:12">
      <c r="A10439" s="228">
        <v>2015</v>
      </c>
      <c r="B10439" s="228" t="s">
        <v>194</v>
      </c>
      <c r="C10439" s="228" t="s">
        <v>68</v>
      </c>
      <c r="D10439" s="228" t="s">
        <v>206</v>
      </c>
      <c r="E10439" s="228">
        <v>80</v>
      </c>
      <c r="F10439" s="228">
        <v>1610</v>
      </c>
      <c r="G10439" s="228">
        <v>361</v>
      </c>
      <c r="H10439" s="228">
        <v>1193</v>
      </c>
      <c r="I10439" s="228">
        <v>887429.25</v>
      </c>
      <c r="J10439" s="228">
        <v>128716.82</v>
      </c>
      <c r="K10439" s="228">
        <v>265491</v>
      </c>
      <c r="L10439" s="228">
        <v>1402349.85</v>
      </c>
    </row>
    <row r="10440" spans="1:12">
      <c r="A10440" s="228">
        <v>2015</v>
      </c>
      <c r="B10440" s="228" t="s">
        <v>194</v>
      </c>
      <c r="C10440" s="228" t="s">
        <v>68</v>
      </c>
      <c r="D10440" s="228" t="s">
        <v>206</v>
      </c>
      <c r="E10440" s="228">
        <v>85</v>
      </c>
      <c r="F10440" s="228">
        <v>1087</v>
      </c>
      <c r="G10440" s="228">
        <v>228</v>
      </c>
      <c r="H10440" s="228">
        <v>857</v>
      </c>
      <c r="I10440" s="228">
        <v>651063.76</v>
      </c>
      <c r="J10440" s="228">
        <v>82511.89</v>
      </c>
      <c r="K10440" s="228">
        <v>71710.649999999994</v>
      </c>
      <c r="L10440" s="228">
        <v>849812.68</v>
      </c>
    </row>
    <row r="10441" spans="1:12">
      <c r="A10441" s="228">
        <v>2015</v>
      </c>
      <c r="B10441" s="228" t="s">
        <v>194</v>
      </c>
      <c r="C10441" s="228" t="s">
        <v>68</v>
      </c>
      <c r="D10441" s="228" t="s">
        <v>206</v>
      </c>
      <c r="E10441" s="228">
        <v>90</v>
      </c>
      <c r="F10441" s="228">
        <v>439</v>
      </c>
      <c r="G10441" s="228">
        <v>98</v>
      </c>
      <c r="H10441" s="228">
        <v>675</v>
      </c>
      <c r="I10441" s="228">
        <v>329843.84999999998</v>
      </c>
      <c r="J10441" s="228">
        <v>26481.05</v>
      </c>
      <c r="K10441" s="228">
        <v>13936</v>
      </c>
      <c r="L10441" s="228">
        <v>383216.25</v>
      </c>
    </row>
    <row r="10442" spans="1:12">
      <c r="A10442" s="228">
        <v>2015</v>
      </c>
      <c r="B10442" s="228" t="s">
        <v>194</v>
      </c>
      <c r="C10442" s="228" t="s">
        <v>68</v>
      </c>
      <c r="D10442" s="228" t="s">
        <v>206</v>
      </c>
      <c r="E10442" s="228">
        <v>95</v>
      </c>
      <c r="F10442" s="228">
        <v>108</v>
      </c>
      <c r="G10442" s="228">
        <v>27</v>
      </c>
      <c r="H10442" s="228">
        <v>264</v>
      </c>
      <c r="I10442" s="228">
        <v>105928.7</v>
      </c>
      <c r="J10442" s="228">
        <v>8079.31</v>
      </c>
      <c r="K10442" s="228">
        <v>0</v>
      </c>
      <c r="L10442" s="228">
        <v>126446.41</v>
      </c>
    </row>
    <row r="10443" spans="1:12">
      <c r="A10443" s="228">
        <v>2015</v>
      </c>
      <c r="B10443" s="228" t="s">
        <v>194</v>
      </c>
      <c r="C10443" s="228" t="s">
        <v>67</v>
      </c>
      <c r="D10443" s="228" t="s">
        <v>205</v>
      </c>
      <c r="E10443" s="228">
        <v>0</v>
      </c>
      <c r="F10443" s="228">
        <v>3582</v>
      </c>
      <c r="G10443" s="228">
        <v>101</v>
      </c>
      <c r="H10443" s="228">
        <v>205</v>
      </c>
      <c r="I10443" s="228">
        <v>156804</v>
      </c>
      <c r="J10443" s="228">
        <v>26197.52</v>
      </c>
      <c r="K10443" s="228">
        <v>2170</v>
      </c>
      <c r="L10443" s="228">
        <v>209796.77</v>
      </c>
    </row>
    <row r="10444" spans="1:12">
      <c r="A10444" s="228">
        <v>2015</v>
      </c>
      <c r="B10444" s="228" t="s">
        <v>194</v>
      </c>
      <c r="C10444" s="228" t="s">
        <v>67</v>
      </c>
      <c r="D10444" s="228" t="s">
        <v>205</v>
      </c>
      <c r="E10444" s="228">
        <v>5</v>
      </c>
      <c r="F10444" s="228">
        <v>3563</v>
      </c>
      <c r="G10444" s="228">
        <v>43</v>
      </c>
      <c r="H10444" s="228">
        <v>66</v>
      </c>
      <c r="I10444" s="228">
        <v>47818.6</v>
      </c>
      <c r="J10444" s="228">
        <v>8091.8</v>
      </c>
      <c r="K10444" s="228">
        <v>820</v>
      </c>
      <c r="L10444" s="228">
        <v>63199.76</v>
      </c>
    </row>
    <row r="10445" spans="1:12">
      <c r="A10445" s="228">
        <v>2015</v>
      </c>
      <c r="B10445" s="228" t="s">
        <v>194</v>
      </c>
      <c r="C10445" s="228" t="s">
        <v>67</v>
      </c>
      <c r="D10445" s="228" t="s">
        <v>205</v>
      </c>
      <c r="E10445" s="228">
        <v>10</v>
      </c>
      <c r="F10445" s="228">
        <v>3263</v>
      </c>
      <c r="G10445" s="228">
        <v>26</v>
      </c>
      <c r="H10445" s="228">
        <v>37</v>
      </c>
      <c r="I10445" s="228">
        <v>34586</v>
      </c>
      <c r="J10445" s="228">
        <v>11172.52</v>
      </c>
      <c r="K10445" s="228">
        <v>10313</v>
      </c>
      <c r="L10445" s="228">
        <v>63531.519999999997</v>
      </c>
    </row>
    <row r="10446" spans="1:12">
      <c r="A10446" s="228">
        <v>2015</v>
      </c>
      <c r="B10446" s="228" t="s">
        <v>194</v>
      </c>
      <c r="C10446" s="228" t="s">
        <v>67</v>
      </c>
      <c r="D10446" s="228" t="s">
        <v>205</v>
      </c>
      <c r="E10446" s="228">
        <v>15</v>
      </c>
      <c r="F10446" s="228">
        <v>3210</v>
      </c>
      <c r="G10446" s="228">
        <v>45</v>
      </c>
      <c r="H10446" s="228">
        <v>83</v>
      </c>
      <c r="I10446" s="228">
        <v>72208.2</v>
      </c>
      <c r="J10446" s="228">
        <v>22666.55</v>
      </c>
      <c r="K10446" s="228">
        <v>6411</v>
      </c>
      <c r="L10446" s="228">
        <v>109484.9</v>
      </c>
    </row>
    <row r="10447" spans="1:12">
      <c r="A10447" s="228">
        <v>2015</v>
      </c>
      <c r="B10447" s="228" t="s">
        <v>194</v>
      </c>
      <c r="C10447" s="228" t="s">
        <v>67</v>
      </c>
      <c r="D10447" s="228" t="s">
        <v>205</v>
      </c>
      <c r="E10447" s="228">
        <v>20</v>
      </c>
      <c r="F10447" s="228">
        <v>2630</v>
      </c>
      <c r="G10447" s="228">
        <v>53</v>
      </c>
      <c r="H10447" s="228">
        <v>142</v>
      </c>
      <c r="I10447" s="228">
        <v>86708</v>
      </c>
      <c r="J10447" s="228">
        <v>21370.6</v>
      </c>
      <c r="K10447" s="228">
        <v>18167</v>
      </c>
      <c r="L10447" s="228">
        <v>142677.15</v>
      </c>
    </row>
    <row r="10448" spans="1:12">
      <c r="A10448" s="228">
        <v>2015</v>
      </c>
      <c r="B10448" s="228" t="s">
        <v>194</v>
      </c>
      <c r="C10448" s="228" t="s">
        <v>67</v>
      </c>
      <c r="D10448" s="228" t="s">
        <v>205</v>
      </c>
      <c r="E10448" s="228">
        <v>25</v>
      </c>
      <c r="F10448" s="228">
        <v>2928</v>
      </c>
      <c r="G10448" s="228">
        <v>73</v>
      </c>
      <c r="H10448" s="228">
        <v>143</v>
      </c>
      <c r="I10448" s="228">
        <v>130725.8</v>
      </c>
      <c r="J10448" s="228">
        <v>34684.53</v>
      </c>
      <c r="K10448" s="228">
        <v>19073</v>
      </c>
      <c r="L10448" s="228">
        <v>224965.99</v>
      </c>
    </row>
    <row r="10449" spans="1:12">
      <c r="A10449" s="228">
        <v>2015</v>
      </c>
      <c r="B10449" s="228" t="s">
        <v>194</v>
      </c>
      <c r="C10449" s="228" t="s">
        <v>67</v>
      </c>
      <c r="D10449" s="228" t="s">
        <v>205</v>
      </c>
      <c r="E10449" s="228">
        <v>30</v>
      </c>
      <c r="F10449" s="228">
        <v>4082</v>
      </c>
      <c r="G10449" s="228">
        <v>102</v>
      </c>
      <c r="H10449" s="228">
        <v>166</v>
      </c>
      <c r="I10449" s="228">
        <v>175511.45</v>
      </c>
      <c r="J10449" s="228">
        <v>48972.55</v>
      </c>
      <c r="K10449" s="228">
        <v>22874</v>
      </c>
      <c r="L10449" s="228">
        <v>290478.15999999997</v>
      </c>
    </row>
    <row r="10450" spans="1:12">
      <c r="A10450" s="228">
        <v>2015</v>
      </c>
      <c r="B10450" s="228" t="s">
        <v>194</v>
      </c>
      <c r="C10450" s="228" t="s">
        <v>67</v>
      </c>
      <c r="D10450" s="228" t="s">
        <v>205</v>
      </c>
      <c r="E10450" s="228">
        <v>35</v>
      </c>
      <c r="F10450" s="228">
        <v>3838</v>
      </c>
      <c r="G10450" s="228">
        <v>85</v>
      </c>
      <c r="H10450" s="228">
        <v>230</v>
      </c>
      <c r="I10450" s="228">
        <v>168829.65</v>
      </c>
      <c r="J10450" s="228">
        <v>37132.25</v>
      </c>
      <c r="K10450" s="228">
        <v>19244</v>
      </c>
      <c r="L10450" s="228">
        <v>261199.1</v>
      </c>
    </row>
    <row r="10451" spans="1:12">
      <c r="A10451" s="228">
        <v>2015</v>
      </c>
      <c r="B10451" s="228" t="s">
        <v>194</v>
      </c>
      <c r="C10451" s="228" t="s">
        <v>67</v>
      </c>
      <c r="D10451" s="228" t="s">
        <v>205</v>
      </c>
      <c r="E10451" s="228">
        <v>40</v>
      </c>
      <c r="F10451" s="228">
        <v>3790</v>
      </c>
      <c r="G10451" s="228">
        <v>113</v>
      </c>
      <c r="H10451" s="228">
        <v>206</v>
      </c>
      <c r="I10451" s="228">
        <v>190827.6</v>
      </c>
      <c r="J10451" s="228">
        <v>54825.03</v>
      </c>
      <c r="K10451" s="228">
        <v>44759</v>
      </c>
      <c r="L10451" s="228">
        <v>341061.74</v>
      </c>
    </row>
    <row r="10452" spans="1:12">
      <c r="A10452" s="228">
        <v>2015</v>
      </c>
      <c r="B10452" s="228" t="s">
        <v>194</v>
      </c>
      <c r="C10452" s="228" t="s">
        <v>67</v>
      </c>
      <c r="D10452" s="228" t="s">
        <v>205</v>
      </c>
      <c r="E10452" s="228">
        <v>45</v>
      </c>
      <c r="F10452" s="228">
        <v>3714</v>
      </c>
      <c r="G10452" s="228">
        <v>144</v>
      </c>
      <c r="H10452" s="228">
        <v>218</v>
      </c>
      <c r="I10452" s="228">
        <v>274955.02</v>
      </c>
      <c r="J10452" s="228">
        <v>67142.509999999995</v>
      </c>
      <c r="K10452" s="228">
        <v>124057</v>
      </c>
      <c r="L10452" s="228">
        <v>524128.63</v>
      </c>
    </row>
    <row r="10453" spans="1:12">
      <c r="A10453" s="228">
        <v>2015</v>
      </c>
      <c r="B10453" s="228" t="s">
        <v>194</v>
      </c>
      <c r="C10453" s="228" t="s">
        <v>67</v>
      </c>
      <c r="D10453" s="228" t="s">
        <v>205</v>
      </c>
      <c r="E10453" s="228">
        <v>50</v>
      </c>
      <c r="F10453" s="228">
        <v>3880</v>
      </c>
      <c r="G10453" s="228">
        <v>203</v>
      </c>
      <c r="H10453" s="228">
        <v>446</v>
      </c>
      <c r="I10453" s="228">
        <v>422781.55</v>
      </c>
      <c r="J10453" s="228">
        <v>99240.55</v>
      </c>
      <c r="K10453" s="228">
        <v>100655</v>
      </c>
      <c r="L10453" s="228">
        <v>698811.21</v>
      </c>
    </row>
    <row r="10454" spans="1:12">
      <c r="A10454" s="228">
        <v>2015</v>
      </c>
      <c r="B10454" s="228" t="s">
        <v>194</v>
      </c>
      <c r="C10454" s="228" t="s">
        <v>67</v>
      </c>
      <c r="D10454" s="228" t="s">
        <v>205</v>
      </c>
      <c r="E10454" s="228">
        <v>55</v>
      </c>
      <c r="F10454" s="228">
        <v>3458</v>
      </c>
      <c r="G10454" s="228">
        <v>271</v>
      </c>
      <c r="H10454" s="228">
        <v>637</v>
      </c>
      <c r="I10454" s="228">
        <v>534396.80000000005</v>
      </c>
      <c r="J10454" s="228">
        <v>148398.45000000001</v>
      </c>
      <c r="K10454" s="228">
        <v>169079.25</v>
      </c>
      <c r="L10454" s="228">
        <v>947054.95</v>
      </c>
    </row>
    <row r="10455" spans="1:12">
      <c r="A10455" s="228">
        <v>2015</v>
      </c>
      <c r="B10455" s="228" t="s">
        <v>194</v>
      </c>
      <c r="C10455" s="228" t="s">
        <v>67</v>
      </c>
      <c r="D10455" s="228" t="s">
        <v>205</v>
      </c>
      <c r="E10455" s="228">
        <v>60</v>
      </c>
      <c r="F10455" s="228">
        <v>2857</v>
      </c>
      <c r="G10455" s="228">
        <v>216</v>
      </c>
      <c r="H10455" s="228">
        <v>401</v>
      </c>
      <c r="I10455" s="228">
        <v>409445.9</v>
      </c>
      <c r="J10455" s="228">
        <v>109948.42</v>
      </c>
      <c r="K10455" s="228">
        <v>111415</v>
      </c>
      <c r="L10455" s="228">
        <v>713139.57</v>
      </c>
    </row>
    <row r="10456" spans="1:12">
      <c r="A10456" s="228">
        <v>2015</v>
      </c>
      <c r="B10456" s="228" t="s">
        <v>194</v>
      </c>
      <c r="C10456" s="228" t="s">
        <v>67</v>
      </c>
      <c r="D10456" s="228" t="s">
        <v>205</v>
      </c>
      <c r="E10456" s="228">
        <v>65</v>
      </c>
      <c r="F10456" s="228">
        <v>2062</v>
      </c>
      <c r="G10456" s="228">
        <v>314</v>
      </c>
      <c r="H10456" s="228">
        <v>1149</v>
      </c>
      <c r="I10456" s="228">
        <v>942399.7</v>
      </c>
      <c r="J10456" s="228">
        <v>207589.2</v>
      </c>
      <c r="K10456" s="228">
        <v>304863</v>
      </c>
      <c r="L10456" s="228">
        <v>1541391.27</v>
      </c>
    </row>
    <row r="10457" spans="1:12">
      <c r="A10457" s="228">
        <v>2015</v>
      </c>
      <c r="B10457" s="228" t="s">
        <v>194</v>
      </c>
      <c r="C10457" s="228" t="s">
        <v>67</v>
      </c>
      <c r="D10457" s="228" t="s">
        <v>205</v>
      </c>
      <c r="E10457" s="228">
        <v>70</v>
      </c>
      <c r="F10457" s="228">
        <v>1066</v>
      </c>
      <c r="G10457" s="228">
        <v>178</v>
      </c>
      <c r="H10457" s="228">
        <v>605</v>
      </c>
      <c r="I10457" s="228">
        <v>463138.75</v>
      </c>
      <c r="J10457" s="228">
        <v>96794.95</v>
      </c>
      <c r="K10457" s="228">
        <v>178496</v>
      </c>
      <c r="L10457" s="228">
        <v>775811.26</v>
      </c>
    </row>
    <row r="10458" spans="1:12">
      <c r="A10458" s="228">
        <v>2015</v>
      </c>
      <c r="B10458" s="228" t="s">
        <v>194</v>
      </c>
      <c r="C10458" s="228" t="s">
        <v>67</v>
      </c>
      <c r="D10458" s="228" t="s">
        <v>205</v>
      </c>
      <c r="E10458" s="228">
        <v>75</v>
      </c>
      <c r="F10458" s="228">
        <v>521</v>
      </c>
      <c r="G10458" s="228">
        <v>103</v>
      </c>
      <c r="H10458" s="228">
        <v>325</v>
      </c>
      <c r="I10458" s="228">
        <v>296447.45</v>
      </c>
      <c r="J10458" s="228">
        <v>62462.55</v>
      </c>
      <c r="K10458" s="228">
        <v>77428</v>
      </c>
      <c r="L10458" s="228">
        <v>456766.7</v>
      </c>
    </row>
    <row r="10459" spans="1:12">
      <c r="A10459" s="228">
        <v>2015</v>
      </c>
      <c r="B10459" s="228" t="s">
        <v>194</v>
      </c>
      <c r="C10459" s="228" t="s">
        <v>67</v>
      </c>
      <c r="D10459" s="228" t="s">
        <v>205</v>
      </c>
      <c r="E10459" s="228">
        <v>80</v>
      </c>
      <c r="F10459" s="228">
        <v>212</v>
      </c>
      <c r="G10459" s="228">
        <v>50</v>
      </c>
      <c r="H10459" s="228">
        <v>344</v>
      </c>
      <c r="I10459" s="228">
        <v>171555</v>
      </c>
      <c r="J10459" s="228">
        <v>23053.759999999998</v>
      </c>
      <c r="K10459" s="228">
        <v>16925</v>
      </c>
      <c r="L10459" s="228">
        <v>219716.84</v>
      </c>
    </row>
    <row r="10460" spans="1:12">
      <c r="A10460" s="228">
        <v>2015</v>
      </c>
      <c r="B10460" s="228" t="s">
        <v>194</v>
      </c>
      <c r="C10460" s="228" t="s">
        <v>67</v>
      </c>
      <c r="D10460" s="228" t="s">
        <v>205</v>
      </c>
      <c r="E10460" s="228">
        <v>85</v>
      </c>
      <c r="F10460" s="228">
        <v>83</v>
      </c>
      <c r="G10460" s="228">
        <v>15</v>
      </c>
      <c r="H10460" s="228">
        <v>125</v>
      </c>
      <c r="I10460" s="228">
        <v>59572</v>
      </c>
      <c r="J10460" s="228">
        <v>8364.7800000000007</v>
      </c>
      <c r="K10460" s="228">
        <v>490</v>
      </c>
      <c r="L10460" s="228">
        <v>69404.78</v>
      </c>
    </row>
    <row r="10461" spans="1:12">
      <c r="A10461" s="228">
        <v>2015</v>
      </c>
      <c r="B10461" s="228" t="s">
        <v>194</v>
      </c>
      <c r="C10461" s="228" t="s">
        <v>67</v>
      </c>
      <c r="D10461" s="228" t="s">
        <v>205</v>
      </c>
      <c r="E10461" s="228">
        <v>90</v>
      </c>
      <c r="F10461" s="228">
        <v>13</v>
      </c>
      <c r="G10461" s="228">
        <v>0</v>
      </c>
      <c r="H10461" s="228">
        <v>0</v>
      </c>
      <c r="I10461" s="228">
        <v>0</v>
      </c>
      <c r="J10461" s="228">
        <v>0</v>
      </c>
      <c r="K10461" s="228">
        <v>0</v>
      </c>
      <c r="L10461" s="228">
        <v>0</v>
      </c>
    </row>
    <row r="10462" spans="1:12">
      <c r="A10462" s="228">
        <v>2015</v>
      </c>
      <c r="B10462" s="228" t="s">
        <v>194</v>
      </c>
      <c r="C10462" s="228" t="s">
        <v>67</v>
      </c>
      <c r="D10462" s="228" t="s">
        <v>205</v>
      </c>
      <c r="E10462" s="228">
        <v>95</v>
      </c>
      <c r="F10462" s="228">
        <v>2</v>
      </c>
      <c r="G10462" s="228">
        <v>1</v>
      </c>
      <c r="H10462" s="228">
        <v>1</v>
      </c>
      <c r="I10462" s="228">
        <v>2800</v>
      </c>
      <c r="J10462" s="228">
        <v>802.95</v>
      </c>
      <c r="K10462" s="228">
        <v>0</v>
      </c>
      <c r="L10462" s="228">
        <v>3602.95</v>
      </c>
    </row>
    <row r="10463" spans="1:12">
      <c r="A10463" s="228">
        <v>2015</v>
      </c>
      <c r="B10463" s="228" t="s">
        <v>194</v>
      </c>
      <c r="C10463" s="228" t="s">
        <v>67</v>
      </c>
      <c r="D10463" s="228" t="s">
        <v>206</v>
      </c>
      <c r="E10463" s="228">
        <v>0</v>
      </c>
      <c r="F10463" s="228">
        <v>3398</v>
      </c>
      <c r="G10463" s="228">
        <v>73</v>
      </c>
      <c r="H10463" s="228">
        <v>247</v>
      </c>
      <c r="I10463" s="228">
        <v>144002.85</v>
      </c>
      <c r="J10463" s="228">
        <v>19888.43</v>
      </c>
      <c r="K10463" s="228">
        <v>2321</v>
      </c>
      <c r="L10463" s="228">
        <v>174639.88</v>
      </c>
    </row>
    <row r="10464" spans="1:12">
      <c r="A10464" s="228">
        <v>2015</v>
      </c>
      <c r="B10464" s="228" t="s">
        <v>194</v>
      </c>
      <c r="C10464" s="228" t="s">
        <v>67</v>
      </c>
      <c r="D10464" s="228" t="s">
        <v>206</v>
      </c>
      <c r="E10464" s="228">
        <v>5</v>
      </c>
      <c r="F10464" s="228">
        <v>3461</v>
      </c>
      <c r="G10464" s="228">
        <v>34</v>
      </c>
      <c r="H10464" s="228">
        <v>53</v>
      </c>
      <c r="I10464" s="228">
        <v>31569.45</v>
      </c>
      <c r="J10464" s="228">
        <v>6054.51</v>
      </c>
      <c r="K10464" s="228">
        <v>1610</v>
      </c>
      <c r="L10464" s="228">
        <v>44409.11</v>
      </c>
    </row>
    <row r="10465" spans="1:12">
      <c r="A10465" s="228">
        <v>2015</v>
      </c>
      <c r="B10465" s="228" t="s">
        <v>194</v>
      </c>
      <c r="C10465" s="228" t="s">
        <v>67</v>
      </c>
      <c r="D10465" s="228" t="s">
        <v>206</v>
      </c>
      <c r="E10465" s="228">
        <v>10</v>
      </c>
      <c r="F10465" s="228">
        <v>3116</v>
      </c>
      <c r="G10465" s="228">
        <v>31</v>
      </c>
      <c r="H10465" s="228">
        <v>58</v>
      </c>
      <c r="I10465" s="228">
        <v>47075.03</v>
      </c>
      <c r="J10465" s="228">
        <v>7520.72</v>
      </c>
      <c r="K10465" s="228">
        <v>30</v>
      </c>
      <c r="L10465" s="228">
        <v>55684.4</v>
      </c>
    </row>
    <row r="10466" spans="1:12">
      <c r="A10466" s="228">
        <v>2015</v>
      </c>
      <c r="B10466" s="228" t="s">
        <v>194</v>
      </c>
      <c r="C10466" s="228" t="s">
        <v>67</v>
      </c>
      <c r="D10466" s="228" t="s">
        <v>206</v>
      </c>
      <c r="E10466" s="228">
        <v>15</v>
      </c>
      <c r="F10466" s="228">
        <v>3036</v>
      </c>
      <c r="G10466" s="228">
        <v>71</v>
      </c>
      <c r="H10466" s="228">
        <v>141</v>
      </c>
      <c r="I10466" s="228">
        <v>115025.67</v>
      </c>
      <c r="J10466" s="228">
        <v>25638.01</v>
      </c>
      <c r="K10466" s="228">
        <v>20825</v>
      </c>
      <c r="L10466" s="228">
        <v>174948.09</v>
      </c>
    </row>
    <row r="10467" spans="1:12">
      <c r="A10467" s="228">
        <v>2015</v>
      </c>
      <c r="B10467" s="228" t="s">
        <v>194</v>
      </c>
      <c r="C10467" s="228" t="s">
        <v>67</v>
      </c>
      <c r="D10467" s="228" t="s">
        <v>206</v>
      </c>
      <c r="E10467" s="228">
        <v>20</v>
      </c>
      <c r="F10467" s="228">
        <v>2874</v>
      </c>
      <c r="G10467" s="228">
        <v>139</v>
      </c>
      <c r="H10467" s="228">
        <v>344</v>
      </c>
      <c r="I10467" s="228">
        <v>274747.75</v>
      </c>
      <c r="J10467" s="228">
        <v>48112.36</v>
      </c>
      <c r="K10467" s="228">
        <v>82486</v>
      </c>
      <c r="L10467" s="228">
        <v>462524.49</v>
      </c>
    </row>
    <row r="10468" spans="1:12">
      <c r="A10468" s="228">
        <v>2015</v>
      </c>
      <c r="B10468" s="228" t="s">
        <v>194</v>
      </c>
      <c r="C10468" s="228" t="s">
        <v>67</v>
      </c>
      <c r="D10468" s="228" t="s">
        <v>206</v>
      </c>
      <c r="E10468" s="228">
        <v>25</v>
      </c>
      <c r="F10468" s="228">
        <v>3664</v>
      </c>
      <c r="G10468" s="228">
        <v>151</v>
      </c>
      <c r="H10468" s="228">
        <v>432</v>
      </c>
      <c r="I10468" s="228">
        <v>383964.55</v>
      </c>
      <c r="J10468" s="228">
        <v>77568.210000000006</v>
      </c>
      <c r="K10468" s="228">
        <v>31180</v>
      </c>
      <c r="L10468" s="228">
        <v>569325.04</v>
      </c>
    </row>
    <row r="10469" spans="1:12">
      <c r="A10469" s="228">
        <v>2015</v>
      </c>
      <c r="B10469" s="228" t="s">
        <v>194</v>
      </c>
      <c r="C10469" s="228" t="s">
        <v>67</v>
      </c>
      <c r="D10469" s="228" t="s">
        <v>206</v>
      </c>
      <c r="E10469" s="228">
        <v>30</v>
      </c>
      <c r="F10469" s="228">
        <v>4819</v>
      </c>
      <c r="G10469" s="228">
        <v>231</v>
      </c>
      <c r="H10469" s="228">
        <v>714</v>
      </c>
      <c r="I10469" s="228">
        <v>648366.19999999995</v>
      </c>
      <c r="J10469" s="228">
        <v>116347.38</v>
      </c>
      <c r="K10469" s="228">
        <v>43555</v>
      </c>
      <c r="L10469" s="228">
        <v>899404.61</v>
      </c>
    </row>
    <row r="10470" spans="1:12">
      <c r="A10470" s="228">
        <v>2015</v>
      </c>
      <c r="B10470" s="228" t="s">
        <v>194</v>
      </c>
      <c r="C10470" s="228" t="s">
        <v>67</v>
      </c>
      <c r="D10470" s="228" t="s">
        <v>206</v>
      </c>
      <c r="E10470" s="228">
        <v>35</v>
      </c>
      <c r="F10470" s="228">
        <v>4218</v>
      </c>
      <c r="G10470" s="228">
        <v>214</v>
      </c>
      <c r="H10470" s="228">
        <v>575</v>
      </c>
      <c r="I10470" s="228">
        <v>566640.75</v>
      </c>
      <c r="J10470" s="228">
        <v>130375.89</v>
      </c>
      <c r="K10470" s="228">
        <v>35480</v>
      </c>
      <c r="L10470" s="228">
        <v>851074.14</v>
      </c>
    </row>
    <row r="10471" spans="1:12">
      <c r="A10471" s="228">
        <v>2015</v>
      </c>
      <c r="B10471" s="228" t="s">
        <v>194</v>
      </c>
      <c r="C10471" s="228" t="s">
        <v>67</v>
      </c>
      <c r="D10471" s="228" t="s">
        <v>206</v>
      </c>
      <c r="E10471" s="228">
        <v>40</v>
      </c>
      <c r="F10471" s="228">
        <v>4011</v>
      </c>
      <c r="G10471" s="228">
        <v>220</v>
      </c>
      <c r="H10471" s="228">
        <v>622</v>
      </c>
      <c r="I10471" s="228">
        <v>515008.7</v>
      </c>
      <c r="J10471" s="228">
        <v>110658.06</v>
      </c>
      <c r="K10471" s="228">
        <v>101487</v>
      </c>
      <c r="L10471" s="228">
        <v>848225.53</v>
      </c>
    </row>
    <row r="10472" spans="1:12">
      <c r="A10472" s="228">
        <v>2015</v>
      </c>
      <c r="B10472" s="228" t="s">
        <v>194</v>
      </c>
      <c r="C10472" s="228" t="s">
        <v>67</v>
      </c>
      <c r="D10472" s="228" t="s">
        <v>206</v>
      </c>
      <c r="E10472" s="228">
        <v>45</v>
      </c>
      <c r="F10472" s="228">
        <v>3856</v>
      </c>
      <c r="G10472" s="228">
        <v>183</v>
      </c>
      <c r="H10472" s="228">
        <v>480</v>
      </c>
      <c r="I10472" s="228">
        <v>476987.8</v>
      </c>
      <c r="J10472" s="228">
        <v>103156.98</v>
      </c>
      <c r="K10472" s="228">
        <v>54309</v>
      </c>
      <c r="L10472" s="228">
        <v>754969.1</v>
      </c>
    </row>
    <row r="10473" spans="1:12">
      <c r="A10473" s="228">
        <v>2015</v>
      </c>
      <c r="B10473" s="228" t="s">
        <v>194</v>
      </c>
      <c r="C10473" s="228" t="s">
        <v>67</v>
      </c>
      <c r="D10473" s="228" t="s">
        <v>206</v>
      </c>
      <c r="E10473" s="228">
        <v>50</v>
      </c>
      <c r="F10473" s="228">
        <v>3874</v>
      </c>
      <c r="G10473" s="228">
        <v>204</v>
      </c>
      <c r="H10473" s="228">
        <v>491</v>
      </c>
      <c r="I10473" s="228">
        <v>499593.6</v>
      </c>
      <c r="J10473" s="228">
        <v>114317.49</v>
      </c>
      <c r="K10473" s="228">
        <v>64821</v>
      </c>
      <c r="L10473" s="228">
        <v>774997.21</v>
      </c>
    </row>
    <row r="10474" spans="1:12">
      <c r="A10474" s="228">
        <v>2015</v>
      </c>
      <c r="B10474" s="228" t="s">
        <v>194</v>
      </c>
      <c r="C10474" s="228" t="s">
        <v>67</v>
      </c>
      <c r="D10474" s="228" t="s">
        <v>206</v>
      </c>
      <c r="E10474" s="228">
        <v>55</v>
      </c>
      <c r="F10474" s="228">
        <v>3438</v>
      </c>
      <c r="G10474" s="228">
        <v>220</v>
      </c>
      <c r="H10474" s="228">
        <v>573</v>
      </c>
      <c r="I10474" s="228">
        <v>516233.75</v>
      </c>
      <c r="J10474" s="228">
        <v>114698</v>
      </c>
      <c r="K10474" s="228">
        <v>143418</v>
      </c>
      <c r="L10474" s="228">
        <v>880161.22</v>
      </c>
    </row>
    <row r="10475" spans="1:12">
      <c r="A10475" s="228">
        <v>2015</v>
      </c>
      <c r="B10475" s="228" t="s">
        <v>194</v>
      </c>
      <c r="C10475" s="228" t="s">
        <v>67</v>
      </c>
      <c r="D10475" s="228" t="s">
        <v>206</v>
      </c>
      <c r="E10475" s="228">
        <v>60</v>
      </c>
      <c r="F10475" s="228">
        <v>2671</v>
      </c>
      <c r="G10475" s="228">
        <v>228</v>
      </c>
      <c r="H10475" s="228">
        <v>590</v>
      </c>
      <c r="I10475" s="228">
        <v>584791.23</v>
      </c>
      <c r="J10475" s="228">
        <v>124910.83</v>
      </c>
      <c r="K10475" s="228">
        <v>162352</v>
      </c>
      <c r="L10475" s="228">
        <v>968985.93</v>
      </c>
    </row>
    <row r="10476" spans="1:12">
      <c r="A10476" s="228">
        <v>2015</v>
      </c>
      <c r="B10476" s="228" t="s">
        <v>194</v>
      </c>
      <c r="C10476" s="228" t="s">
        <v>67</v>
      </c>
      <c r="D10476" s="228" t="s">
        <v>206</v>
      </c>
      <c r="E10476" s="228">
        <v>65</v>
      </c>
      <c r="F10476" s="228">
        <v>1718</v>
      </c>
      <c r="G10476" s="228">
        <v>222</v>
      </c>
      <c r="H10476" s="228">
        <v>632</v>
      </c>
      <c r="I10476" s="228">
        <v>588804.65</v>
      </c>
      <c r="J10476" s="228">
        <v>107591.67</v>
      </c>
      <c r="K10476" s="228">
        <v>162694.25</v>
      </c>
      <c r="L10476" s="228">
        <v>944893.96</v>
      </c>
    </row>
    <row r="10477" spans="1:12">
      <c r="A10477" s="228">
        <v>2015</v>
      </c>
      <c r="B10477" s="228" t="s">
        <v>194</v>
      </c>
      <c r="C10477" s="228" t="s">
        <v>67</v>
      </c>
      <c r="D10477" s="228" t="s">
        <v>206</v>
      </c>
      <c r="E10477" s="228">
        <v>70</v>
      </c>
      <c r="F10477" s="228">
        <v>907</v>
      </c>
      <c r="G10477" s="228">
        <v>127</v>
      </c>
      <c r="H10477" s="228">
        <v>411</v>
      </c>
      <c r="I10477" s="228">
        <v>367907</v>
      </c>
      <c r="J10477" s="228">
        <v>64041.72</v>
      </c>
      <c r="K10477" s="228">
        <v>106004</v>
      </c>
      <c r="L10477" s="228">
        <v>589774.25</v>
      </c>
    </row>
    <row r="10478" spans="1:12">
      <c r="A10478" s="228">
        <v>2015</v>
      </c>
      <c r="B10478" s="228" t="s">
        <v>194</v>
      </c>
      <c r="C10478" s="228" t="s">
        <v>67</v>
      </c>
      <c r="D10478" s="228" t="s">
        <v>206</v>
      </c>
      <c r="E10478" s="228">
        <v>75</v>
      </c>
      <c r="F10478" s="228">
        <v>443</v>
      </c>
      <c r="G10478" s="228">
        <v>89</v>
      </c>
      <c r="H10478" s="228">
        <v>328</v>
      </c>
      <c r="I10478" s="228">
        <v>279800.3</v>
      </c>
      <c r="J10478" s="228">
        <v>47249.57</v>
      </c>
      <c r="K10478" s="228">
        <v>56381</v>
      </c>
      <c r="L10478" s="228">
        <v>399774.17</v>
      </c>
    </row>
    <row r="10479" spans="1:12">
      <c r="A10479" s="228">
        <v>2015</v>
      </c>
      <c r="B10479" s="228" t="s">
        <v>194</v>
      </c>
      <c r="C10479" s="228" t="s">
        <v>67</v>
      </c>
      <c r="D10479" s="228" t="s">
        <v>206</v>
      </c>
      <c r="E10479" s="228">
        <v>80</v>
      </c>
      <c r="F10479" s="228">
        <v>212</v>
      </c>
      <c r="G10479" s="228">
        <v>24</v>
      </c>
      <c r="H10479" s="228">
        <v>166</v>
      </c>
      <c r="I10479" s="228">
        <v>122166.1</v>
      </c>
      <c r="J10479" s="228">
        <v>16906.86</v>
      </c>
      <c r="K10479" s="228">
        <v>89655</v>
      </c>
      <c r="L10479" s="228">
        <v>234846.81</v>
      </c>
    </row>
    <row r="10480" spans="1:12">
      <c r="A10480" s="228">
        <v>2015</v>
      </c>
      <c r="B10480" s="228" t="s">
        <v>194</v>
      </c>
      <c r="C10480" s="228" t="s">
        <v>67</v>
      </c>
      <c r="D10480" s="228" t="s">
        <v>206</v>
      </c>
      <c r="E10480" s="228">
        <v>85</v>
      </c>
      <c r="F10480" s="228">
        <v>117</v>
      </c>
      <c r="G10480" s="228">
        <v>22</v>
      </c>
      <c r="H10480" s="228">
        <v>76</v>
      </c>
      <c r="I10480" s="228">
        <v>72456</v>
      </c>
      <c r="J10480" s="228">
        <v>29654.36</v>
      </c>
      <c r="K10480" s="228">
        <v>25004</v>
      </c>
      <c r="L10480" s="228">
        <v>128582.21</v>
      </c>
    </row>
    <row r="10481" spans="1:12">
      <c r="A10481" s="228">
        <v>2015</v>
      </c>
      <c r="B10481" s="228" t="s">
        <v>194</v>
      </c>
      <c r="C10481" s="228" t="s">
        <v>67</v>
      </c>
      <c r="D10481" s="228" t="s">
        <v>206</v>
      </c>
      <c r="E10481" s="228">
        <v>90</v>
      </c>
      <c r="F10481" s="228">
        <v>33</v>
      </c>
      <c r="G10481" s="228">
        <v>4</v>
      </c>
      <c r="H10481" s="228">
        <v>80</v>
      </c>
      <c r="I10481" s="228">
        <v>35758</v>
      </c>
      <c r="J10481" s="228">
        <v>3827.85</v>
      </c>
      <c r="K10481" s="228">
        <v>0</v>
      </c>
      <c r="L10481" s="228">
        <v>39530.300000000003</v>
      </c>
    </row>
    <row r="10482" spans="1:12">
      <c r="A10482" s="228">
        <v>2015</v>
      </c>
      <c r="B10482" s="228" t="s">
        <v>194</v>
      </c>
      <c r="C10482" s="228" t="s">
        <v>67</v>
      </c>
      <c r="D10482" s="228" t="s">
        <v>206</v>
      </c>
      <c r="E10482" s="228">
        <v>95</v>
      </c>
      <c r="F10482" s="228">
        <v>6</v>
      </c>
      <c r="G10482" s="228">
        <v>0</v>
      </c>
      <c r="H10482" s="228">
        <v>0</v>
      </c>
      <c r="I10482" s="228">
        <v>0</v>
      </c>
      <c r="J10482" s="228">
        <v>0</v>
      </c>
      <c r="K10482" s="228">
        <v>0</v>
      </c>
      <c r="L10482" s="228">
        <v>0</v>
      </c>
    </row>
    <row r="10483" spans="1:12">
      <c r="A10483" s="228">
        <v>2015</v>
      </c>
      <c r="B10483" s="228" t="s">
        <v>195</v>
      </c>
      <c r="C10483" s="228" t="s">
        <v>61</v>
      </c>
      <c r="D10483" s="228" t="s">
        <v>205</v>
      </c>
      <c r="E10483" s="228">
        <v>0</v>
      </c>
      <c r="F10483" s="228">
        <v>109856</v>
      </c>
      <c r="G10483" s="228">
        <v>5557</v>
      </c>
      <c r="H10483" s="228">
        <v>15509</v>
      </c>
      <c r="I10483" s="228">
        <v>9385340.9600000009</v>
      </c>
      <c r="J10483" s="228">
        <v>1561251.56</v>
      </c>
      <c r="K10483" s="228">
        <v>271646</v>
      </c>
      <c r="L10483" s="228">
        <v>12782992.9</v>
      </c>
    </row>
    <row r="10484" spans="1:12">
      <c r="A10484" s="228">
        <v>2015</v>
      </c>
      <c r="B10484" s="228" t="s">
        <v>195</v>
      </c>
      <c r="C10484" s="228" t="s">
        <v>61</v>
      </c>
      <c r="D10484" s="228" t="s">
        <v>205</v>
      </c>
      <c r="E10484" s="228">
        <v>5</v>
      </c>
      <c r="F10484" s="228">
        <v>122263</v>
      </c>
      <c r="G10484" s="228">
        <v>2737</v>
      </c>
      <c r="H10484" s="228">
        <v>3753</v>
      </c>
      <c r="I10484" s="228">
        <v>3080488.87</v>
      </c>
      <c r="J10484" s="228">
        <v>787372.82</v>
      </c>
      <c r="K10484" s="228">
        <v>237623.2</v>
      </c>
      <c r="L10484" s="228">
        <v>5034812.1399999997</v>
      </c>
    </row>
    <row r="10485" spans="1:12">
      <c r="A10485" s="228">
        <v>2015</v>
      </c>
      <c r="B10485" s="228" t="s">
        <v>195</v>
      </c>
      <c r="C10485" s="228" t="s">
        <v>61</v>
      </c>
      <c r="D10485" s="228" t="s">
        <v>205</v>
      </c>
      <c r="E10485" s="228">
        <v>10</v>
      </c>
      <c r="F10485" s="228">
        <v>113054</v>
      </c>
      <c r="G10485" s="228">
        <v>2000</v>
      </c>
      <c r="H10485" s="228">
        <v>3978</v>
      </c>
      <c r="I10485" s="228">
        <v>2735312.06</v>
      </c>
      <c r="J10485" s="228">
        <v>710529.14</v>
      </c>
      <c r="K10485" s="228">
        <v>441855.5</v>
      </c>
      <c r="L10485" s="228">
        <v>4576286.6399999997</v>
      </c>
    </row>
    <row r="10486" spans="1:12">
      <c r="A10486" s="228">
        <v>2015</v>
      </c>
      <c r="B10486" s="228" t="s">
        <v>195</v>
      </c>
      <c r="C10486" s="228" t="s">
        <v>61</v>
      </c>
      <c r="D10486" s="228" t="s">
        <v>205</v>
      </c>
      <c r="E10486" s="228">
        <v>15</v>
      </c>
      <c r="F10486" s="228">
        <v>110023</v>
      </c>
      <c r="G10486" s="228">
        <v>2910</v>
      </c>
      <c r="H10486" s="228">
        <v>6492</v>
      </c>
      <c r="I10486" s="228">
        <v>6165833.1399999997</v>
      </c>
      <c r="J10486" s="228">
        <v>1218286.28</v>
      </c>
      <c r="K10486" s="228">
        <v>1180877.8</v>
      </c>
      <c r="L10486" s="228">
        <v>9896613.7699999996</v>
      </c>
    </row>
    <row r="10487" spans="1:12">
      <c r="A10487" s="228">
        <v>2015</v>
      </c>
      <c r="B10487" s="228" t="s">
        <v>195</v>
      </c>
      <c r="C10487" s="228" t="s">
        <v>61</v>
      </c>
      <c r="D10487" s="228" t="s">
        <v>205</v>
      </c>
      <c r="E10487" s="228">
        <v>20</v>
      </c>
      <c r="F10487" s="228">
        <v>90466</v>
      </c>
      <c r="G10487" s="228">
        <v>2883</v>
      </c>
      <c r="H10487" s="228">
        <v>7227</v>
      </c>
      <c r="I10487" s="228">
        <v>6346275.2300000004</v>
      </c>
      <c r="J10487" s="228">
        <v>1206843.3600000001</v>
      </c>
      <c r="K10487" s="228">
        <v>1040963</v>
      </c>
      <c r="L10487" s="228">
        <v>10206070.140000001</v>
      </c>
    </row>
    <row r="10488" spans="1:12">
      <c r="A10488" s="228">
        <v>2015</v>
      </c>
      <c r="B10488" s="228" t="s">
        <v>195</v>
      </c>
      <c r="C10488" s="228" t="s">
        <v>61</v>
      </c>
      <c r="D10488" s="228" t="s">
        <v>205</v>
      </c>
      <c r="E10488" s="228">
        <v>25</v>
      </c>
      <c r="F10488" s="228">
        <v>78114</v>
      </c>
      <c r="G10488" s="228">
        <v>2452</v>
      </c>
      <c r="H10488" s="228">
        <v>5516</v>
      </c>
      <c r="I10488" s="228">
        <v>4425430.26</v>
      </c>
      <c r="J10488" s="228">
        <v>1015334.98</v>
      </c>
      <c r="K10488" s="228">
        <v>807616.75</v>
      </c>
      <c r="L10488" s="228">
        <v>7865295.9400000004</v>
      </c>
    </row>
    <row r="10489" spans="1:12">
      <c r="A10489" s="228">
        <v>2015</v>
      </c>
      <c r="B10489" s="228" t="s">
        <v>195</v>
      </c>
      <c r="C10489" s="228" t="s">
        <v>61</v>
      </c>
      <c r="D10489" s="228" t="s">
        <v>205</v>
      </c>
      <c r="E10489" s="228">
        <v>30</v>
      </c>
      <c r="F10489" s="228">
        <v>123030</v>
      </c>
      <c r="G10489" s="228">
        <v>3425</v>
      </c>
      <c r="H10489" s="228">
        <v>8233</v>
      </c>
      <c r="I10489" s="228">
        <v>6455454.7199999997</v>
      </c>
      <c r="J10489" s="228">
        <v>1492593.79</v>
      </c>
      <c r="K10489" s="228">
        <v>1070215.25</v>
      </c>
      <c r="L10489" s="228">
        <v>11010536.880000001</v>
      </c>
    </row>
    <row r="10490" spans="1:12">
      <c r="A10490" s="228">
        <v>2015</v>
      </c>
      <c r="B10490" s="228" t="s">
        <v>195</v>
      </c>
      <c r="C10490" s="228" t="s">
        <v>61</v>
      </c>
      <c r="D10490" s="228" t="s">
        <v>205</v>
      </c>
      <c r="E10490" s="228">
        <v>35</v>
      </c>
      <c r="F10490" s="228">
        <v>127206</v>
      </c>
      <c r="G10490" s="228">
        <v>4140</v>
      </c>
      <c r="H10490" s="228">
        <v>9198</v>
      </c>
      <c r="I10490" s="228">
        <v>7433404.5700000003</v>
      </c>
      <c r="J10490" s="228">
        <v>1874575.08</v>
      </c>
      <c r="K10490" s="228">
        <v>1418594.85</v>
      </c>
      <c r="L10490" s="228">
        <v>13253796.92</v>
      </c>
    </row>
    <row r="10491" spans="1:12">
      <c r="A10491" s="228">
        <v>2015</v>
      </c>
      <c r="B10491" s="228" t="s">
        <v>195</v>
      </c>
      <c r="C10491" s="228" t="s">
        <v>61</v>
      </c>
      <c r="D10491" s="228" t="s">
        <v>205</v>
      </c>
      <c r="E10491" s="228">
        <v>40</v>
      </c>
      <c r="F10491" s="228">
        <v>132565</v>
      </c>
      <c r="G10491" s="228">
        <v>5529</v>
      </c>
      <c r="H10491" s="228">
        <v>12127</v>
      </c>
      <c r="I10491" s="228">
        <v>10359548.279999999</v>
      </c>
      <c r="J10491" s="228">
        <v>2576112.9</v>
      </c>
      <c r="K10491" s="228">
        <v>2101538.15</v>
      </c>
      <c r="L10491" s="228">
        <v>17982798.27</v>
      </c>
    </row>
    <row r="10492" spans="1:12">
      <c r="A10492" s="228">
        <v>2015</v>
      </c>
      <c r="B10492" s="228" t="s">
        <v>195</v>
      </c>
      <c r="C10492" s="228" t="s">
        <v>61</v>
      </c>
      <c r="D10492" s="228" t="s">
        <v>205</v>
      </c>
      <c r="E10492" s="228">
        <v>45</v>
      </c>
      <c r="F10492" s="228">
        <v>123401</v>
      </c>
      <c r="G10492" s="228">
        <v>6393</v>
      </c>
      <c r="H10492" s="228">
        <v>13788</v>
      </c>
      <c r="I10492" s="228">
        <v>12373144.189999999</v>
      </c>
      <c r="J10492" s="228">
        <v>3058314.6</v>
      </c>
      <c r="K10492" s="228">
        <v>2807154.05</v>
      </c>
      <c r="L10492" s="228">
        <v>21471437.399999999</v>
      </c>
    </row>
    <row r="10493" spans="1:12">
      <c r="A10493" s="228">
        <v>2015</v>
      </c>
      <c r="B10493" s="228" t="s">
        <v>195</v>
      </c>
      <c r="C10493" s="228" t="s">
        <v>61</v>
      </c>
      <c r="D10493" s="228" t="s">
        <v>205</v>
      </c>
      <c r="E10493" s="228">
        <v>50</v>
      </c>
      <c r="F10493" s="228">
        <v>127479</v>
      </c>
      <c r="G10493" s="228">
        <v>9109</v>
      </c>
      <c r="H10493" s="228">
        <v>19167</v>
      </c>
      <c r="I10493" s="228">
        <v>18012167.850000001</v>
      </c>
      <c r="J10493" s="228">
        <v>4304155.37</v>
      </c>
      <c r="K10493" s="228">
        <v>4162733.26</v>
      </c>
      <c r="L10493" s="228">
        <v>30528118.079999998</v>
      </c>
    </row>
    <row r="10494" spans="1:12">
      <c r="A10494" s="228">
        <v>2015</v>
      </c>
      <c r="B10494" s="228" t="s">
        <v>195</v>
      </c>
      <c r="C10494" s="228" t="s">
        <v>61</v>
      </c>
      <c r="D10494" s="228" t="s">
        <v>205</v>
      </c>
      <c r="E10494" s="228">
        <v>55</v>
      </c>
      <c r="F10494" s="228">
        <v>124743</v>
      </c>
      <c r="G10494" s="228">
        <v>12456</v>
      </c>
      <c r="H10494" s="228">
        <v>26274</v>
      </c>
      <c r="I10494" s="228">
        <v>25820528.059999999</v>
      </c>
      <c r="J10494" s="228">
        <v>6089043.3600000003</v>
      </c>
      <c r="K10494" s="228">
        <v>6999926.2699999996</v>
      </c>
      <c r="L10494" s="228">
        <v>44081248.32</v>
      </c>
    </row>
    <row r="10495" spans="1:12">
      <c r="A10495" s="228">
        <v>2015</v>
      </c>
      <c r="B10495" s="228" t="s">
        <v>195</v>
      </c>
      <c r="C10495" s="228" t="s">
        <v>61</v>
      </c>
      <c r="D10495" s="228" t="s">
        <v>205</v>
      </c>
      <c r="E10495" s="228">
        <v>60</v>
      </c>
      <c r="F10495" s="228">
        <v>114793</v>
      </c>
      <c r="G10495" s="228">
        <v>15985</v>
      </c>
      <c r="H10495" s="228">
        <v>36653</v>
      </c>
      <c r="I10495" s="228">
        <v>36727721.390000001</v>
      </c>
      <c r="J10495" s="228">
        <v>8167148.9000000004</v>
      </c>
      <c r="K10495" s="228">
        <v>10942545.300000001</v>
      </c>
      <c r="L10495" s="228">
        <v>62446964.460000001</v>
      </c>
    </row>
    <row r="10496" spans="1:12">
      <c r="A10496" s="228">
        <v>2015</v>
      </c>
      <c r="B10496" s="228" t="s">
        <v>195</v>
      </c>
      <c r="C10496" s="228" t="s">
        <v>61</v>
      </c>
      <c r="D10496" s="228" t="s">
        <v>205</v>
      </c>
      <c r="E10496" s="228">
        <v>65</v>
      </c>
      <c r="F10496" s="228">
        <v>106137</v>
      </c>
      <c r="G10496" s="228">
        <v>20396</v>
      </c>
      <c r="H10496" s="228">
        <v>49768</v>
      </c>
      <c r="I10496" s="228">
        <v>48497899.700000003</v>
      </c>
      <c r="J10496" s="228">
        <v>10478701.59</v>
      </c>
      <c r="K10496" s="228">
        <v>13910947.74</v>
      </c>
      <c r="L10496" s="228">
        <v>80253514.209999993</v>
      </c>
    </row>
    <row r="10497" spans="1:12">
      <c r="A10497" s="228">
        <v>2015</v>
      </c>
      <c r="B10497" s="228" t="s">
        <v>195</v>
      </c>
      <c r="C10497" s="228" t="s">
        <v>61</v>
      </c>
      <c r="D10497" s="228" t="s">
        <v>205</v>
      </c>
      <c r="E10497" s="228">
        <v>70</v>
      </c>
      <c r="F10497" s="228">
        <v>75674</v>
      </c>
      <c r="G10497" s="228">
        <v>19906</v>
      </c>
      <c r="H10497" s="228">
        <v>51751</v>
      </c>
      <c r="I10497" s="228">
        <v>48922273.57</v>
      </c>
      <c r="J10497" s="228">
        <v>10319161.560000001</v>
      </c>
      <c r="K10497" s="228">
        <v>13814396.949999999</v>
      </c>
      <c r="L10497" s="228">
        <v>79057196.959999993</v>
      </c>
    </row>
    <row r="10498" spans="1:12">
      <c r="A10498" s="228">
        <v>2015</v>
      </c>
      <c r="B10498" s="228" t="s">
        <v>195</v>
      </c>
      <c r="C10498" s="228" t="s">
        <v>61</v>
      </c>
      <c r="D10498" s="228" t="s">
        <v>205</v>
      </c>
      <c r="E10498" s="228">
        <v>75</v>
      </c>
      <c r="F10498" s="228">
        <v>52001</v>
      </c>
      <c r="G10498" s="228">
        <v>17926</v>
      </c>
      <c r="H10498" s="228">
        <v>52601</v>
      </c>
      <c r="I10498" s="228">
        <v>45108607.18</v>
      </c>
      <c r="J10498" s="228">
        <v>8932877.1699999999</v>
      </c>
      <c r="K10498" s="228">
        <v>12715874.199999999</v>
      </c>
      <c r="L10498" s="228">
        <v>70986703.010000005</v>
      </c>
    </row>
    <row r="10499" spans="1:12">
      <c r="A10499" s="228">
        <v>2015</v>
      </c>
      <c r="B10499" s="228" t="s">
        <v>195</v>
      </c>
      <c r="C10499" s="228" t="s">
        <v>61</v>
      </c>
      <c r="D10499" s="228" t="s">
        <v>205</v>
      </c>
      <c r="E10499" s="228">
        <v>80</v>
      </c>
      <c r="F10499" s="228">
        <v>32525</v>
      </c>
      <c r="G10499" s="228">
        <v>13605</v>
      </c>
      <c r="H10499" s="228">
        <v>47504</v>
      </c>
      <c r="I10499" s="228">
        <v>35331814.530000001</v>
      </c>
      <c r="J10499" s="228">
        <v>6224192.0099999998</v>
      </c>
      <c r="K10499" s="228">
        <v>7941719.5999999996</v>
      </c>
      <c r="L10499" s="228">
        <v>51980861.329999998</v>
      </c>
    </row>
    <row r="10500" spans="1:12">
      <c r="A10500" s="228">
        <v>2015</v>
      </c>
      <c r="B10500" s="228" t="s">
        <v>195</v>
      </c>
      <c r="C10500" s="228" t="s">
        <v>61</v>
      </c>
      <c r="D10500" s="228" t="s">
        <v>205</v>
      </c>
      <c r="E10500" s="228">
        <v>85</v>
      </c>
      <c r="F10500" s="228">
        <v>19557</v>
      </c>
      <c r="G10500" s="228">
        <v>8860</v>
      </c>
      <c r="H10500" s="228">
        <v>39529</v>
      </c>
      <c r="I10500" s="228">
        <v>26006851.640000001</v>
      </c>
      <c r="J10500" s="228">
        <v>3822328.07</v>
      </c>
      <c r="K10500" s="228">
        <v>4037308.2</v>
      </c>
      <c r="L10500" s="228">
        <v>34988347.32</v>
      </c>
    </row>
    <row r="10501" spans="1:12">
      <c r="A10501" s="228">
        <v>2015</v>
      </c>
      <c r="B10501" s="228" t="s">
        <v>195</v>
      </c>
      <c r="C10501" s="228" t="s">
        <v>61</v>
      </c>
      <c r="D10501" s="228" t="s">
        <v>205</v>
      </c>
      <c r="E10501" s="228">
        <v>90</v>
      </c>
      <c r="F10501" s="228">
        <v>4786</v>
      </c>
      <c r="G10501" s="228">
        <v>1773</v>
      </c>
      <c r="H10501" s="228">
        <v>11203</v>
      </c>
      <c r="I10501" s="228">
        <v>6476815.9800000004</v>
      </c>
      <c r="J10501" s="228">
        <v>724739.11</v>
      </c>
      <c r="K10501" s="228">
        <v>603578.25</v>
      </c>
      <c r="L10501" s="228">
        <v>8039851.3099999996</v>
      </c>
    </row>
    <row r="10502" spans="1:12">
      <c r="A10502" s="228">
        <v>2015</v>
      </c>
      <c r="B10502" s="228" t="s">
        <v>195</v>
      </c>
      <c r="C10502" s="228" t="s">
        <v>61</v>
      </c>
      <c r="D10502" s="228" t="s">
        <v>205</v>
      </c>
      <c r="E10502" s="228">
        <v>95</v>
      </c>
      <c r="F10502" s="228">
        <v>812</v>
      </c>
      <c r="G10502" s="228">
        <v>264</v>
      </c>
      <c r="H10502" s="228">
        <v>2169</v>
      </c>
      <c r="I10502" s="228">
        <v>1216982.6200000001</v>
      </c>
      <c r="J10502" s="228">
        <v>120967.27</v>
      </c>
      <c r="K10502" s="228">
        <v>77755</v>
      </c>
      <c r="L10502" s="228">
        <v>1439336.82</v>
      </c>
    </row>
    <row r="10503" spans="1:12">
      <c r="A10503" s="228">
        <v>2015</v>
      </c>
      <c r="B10503" s="228" t="s">
        <v>195</v>
      </c>
      <c r="C10503" s="228" t="s">
        <v>61</v>
      </c>
      <c r="D10503" s="228" t="s">
        <v>206</v>
      </c>
      <c r="E10503" s="228">
        <v>0</v>
      </c>
      <c r="F10503" s="228">
        <v>102496</v>
      </c>
      <c r="G10503" s="228">
        <v>3826</v>
      </c>
      <c r="H10503" s="228">
        <v>11313</v>
      </c>
      <c r="I10503" s="228">
        <v>6872717.8499999996</v>
      </c>
      <c r="J10503" s="228">
        <v>1036629.75</v>
      </c>
      <c r="K10503" s="228">
        <v>336609</v>
      </c>
      <c r="L10503" s="228">
        <v>9233025.0700000003</v>
      </c>
    </row>
    <row r="10504" spans="1:12">
      <c r="A10504" s="228">
        <v>2015</v>
      </c>
      <c r="B10504" s="228" t="s">
        <v>195</v>
      </c>
      <c r="C10504" s="228" t="s">
        <v>61</v>
      </c>
      <c r="D10504" s="228" t="s">
        <v>206</v>
      </c>
      <c r="E10504" s="228">
        <v>5</v>
      </c>
      <c r="F10504" s="228">
        <v>115696</v>
      </c>
      <c r="G10504" s="228">
        <v>2163</v>
      </c>
      <c r="H10504" s="228">
        <v>3219</v>
      </c>
      <c r="I10504" s="228">
        <v>2515914.83</v>
      </c>
      <c r="J10504" s="228">
        <v>578094.49</v>
      </c>
      <c r="K10504" s="228">
        <v>246306.6</v>
      </c>
      <c r="L10504" s="228">
        <v>4084927.85</v>
      </c>
    </row>
    <row r="10505" spans="1:12">
      <c r="A10505" s="228">
        <v>2015</v>
      </c>
      <c r="B10505" s="228" t="s">
        <v>195</v>
      </c>
      <c r="C10505" s="228" t="s">
        <v>61</v>
      </c>
      <c r="D10505" s="228" t="s">
        <v>206</v>
      </c>
      <c r="E10505" s="228">
        <v>10</v>
      </c>
      <c r="F10505" s="228">
        <v>106597</v>
      </c>
      <c r="G10505" s="228">
        <v>1595</v>
      </c>
      <c r="H10505" s="228">
        <v>3776</v>
      </c>
      <c r="I10505" s="228">
        <v>2603856.33</v>
      </c>
      <c r="J10505" s="228">
        <v>564805.93999999994</v>
      </c>
      <c r="K10505" s="228">
        <v>733897</v>
      </c>
      <c r="L10505" s="228">
        <v>4516462.66</v>
      </c>
    </row>
    <row r="10506" spans="1:12">
      <c r="A10506" s="228">
        <v>2015</v>
      </c>
      <c r="B10506" s="228" t="s">
        <v>195</v>
      </c>
      <c r="C10506" s="228" t="s">
        <v>61</v>
      </c>
      <c r="D10506" s="228" t="s">
        <v>206</v>
      </c>
      <c r="E10506" s="228">
        <v>15</v>
      </c>
      <c r="F10506" s="228">
        <v>103932</v>
      </c>
      <c r="G10506" s="228">
        <v>3636</v>
      </c>
      <c r="H10506" s="228">
        <v>10441</v>
      </c>
      <c r="I10506" s="228">
        <v>8235548.0099999998</v>
      </c>
      <c r="J10506" s="228">
        <v>1310900.96</v>
      </c>
      <c r="K10506" s="228">
        <v>1012657</v>
      </c>
      <c r="L10506" s="228">
        <v>12201942.17</v>
      </c>
    </row>
    <row r="10507" spans="1:12">
      <c r="A10507" s="228">
        <v>2015</v>
      </c>
      <c r="B10507" s="228" t="s">
        <v>195</v>
      </c>
      <c r="C10507" s="228" t="s">
        <v>61</v>
      </c>
      <c r="D10507" s="228" t="s">
        <v>206</v>
      </c>
      <c r="E10507" s="228">
        <v>20</v>
      </c>
      <c r="F10507" s="228">
        <v>92387</v>
      </c>
      <c r="G10507" s="228">
        <v>5020</v>
      </c>
      <c r="H10507" s="228">
        <v>12293</v>
      </c>
      <c r="I10507" s="228">
        <v>9816777.9900000002</v>
      </c>
      <c r="J10507" s="228">
        <v>1701750.58</v>
      </c>
      <c r="K10507" s="228">
        <v>988239.05</v>
      </c>
      <c r="L10507" s="228">
        <v>14536403.890000001</v>
      </c>
    </row>
    <row r="10508" spans="1:12">
      <c r="A10508" s="228">
        <v>2015</v>
      </c>
      <c r="B10508" s="228" t="s">
        <v>195</v>
      </c>
      <c r="C10508" s="228" t="s">
        <v>61</v>
      </c>
      <c r="D10508" s="228" t="s">
        <v>206</v>
      </c>
      <c r="E10508" s="228">
        <v>25</v>
      </c>
      <c r="F10508" s="228">
        <v>94291</v>
      </c>
      <c r="G10508" s="228">
        <v>5690</v>
      </c>
      <c r="H10508" s="228">
        <v>17988</v>
      </c>
      <c r="I10508" s="228">
        <v>14440333.52</v>
      </c>
      <c r="J10508" s="228">
        <v>3239416.18</v>
      </c>
      <c r="K10508" s="228">
        <v>1192913.3999999999</v>
      </c>
      <c r="L10508" s="228">
        <v>22132326.960000001</v>
      </c>
    </row>
    <row r="10509" spans="1:12">
      <c r="A10509" s="228">
        <v>2015</v>
      </c>
      <c r="B10509" s="228" t="s">
        <v>195</v>
      </c>
      <c r="C10509" s="228" t="s">
        <v>61</v>
      </c>
      <c r="D10509" s="228" t="s">
        <v>206</v>
      </c>
      <c r="E10509" s="228">
        <v>30</v>
      </c>
      <c r="F10509" s="228">
        <v>141426</v>
      </c>
      <c r="G10509" s="228">
        <v>10773</v>
      </c>
      <c r="H10509" s="228">
        <v>33977</v>
      </c>
      <c r="I10509" s="228">
        <v>28979500.23</v>
      </c>
      <c r="J10509" s="228">
        <v>6551048.8700000001</v>
      </c>
      <c r="K10509" s="228">
        <v>1644650.72</v>
      </c>
      <c r="L10509" s="228">
        <v>43126050.140000001</v>
      </c>
    </row>
    <row r="10510" spans="1:12">
      <c r="A10510" s="228">
        <v>2015</v>
      </c>
      <c r="B10510" s="228" t="s">
        <v>195</v>
      </c>
      <c r="C10510" s="228" t="s">
        <v>61</v>
      </c>
      <c r="D10510" s="228" t="s">
        <v>206</v>
      </c>
      <c r="E10510" s="228">
        <v>35</v>
      </c>
      <c r="F10510" s="228">
        <v>137907</v>
      </c>
      <c r="G10510" s="228">
        <v>10872</v>
      </c>
      <c r="H10510" s="228">
        <v>29699</v>
      </c>
      <c r="I10510" s="228">
        <v>25427622.379999999</v>
      </c>
      <c r="J10510" s="228">
        <v>5635798.3600000003</v>
      </c>
      <c r="K10510" s="228">
        <v>2129367.9500000002</v>
      </c>
      <c r="L10510" s="228">
        <v>39533436.039999999</v>
      </c>
    </row>
    <row r="10511" spans="1:12">
      <c r="A10511" s="228">
        <v>2015</v>
      </c>
      <c r="B10511" s="228" t="s">
        <v>195</v>
      </c>
      <c r="C10511" s="228" t="s">
        <v>61</v>
      </c>
      <c r="D10511" s="228" t="s">
        <v>206</v>
      </c>
      <c r="E10511" s="228">
        <v>40</v>
      </c>
      <c r="F10511" s="228">
        <v>142266</v>
      </c>
      <c r="G10511" s="228">
        <v>10177</v>
      </c>
      <c r="H10511" s="228">
        <v>23239</v>
      </c>
      <c r="I10511" s="228">
        <v>20752855.059999999</v>
      </c>
      <c r="J10511" s="228">
        <v>4575037.4400000004</v>
      </c>
      <c r="K10511" s="228">
        <v>2601395.25</v>
      </c>
      <c r="L10511" s="228">
        <v>34094706.619999997</v>
      </c>
    </row>
    <row r="10512" spans="1:12">
      <c r="A10512" s="228">
        <v>2015</v>
      </c>
      <c r="B10512" s="228" t="s">
        <v>195</v>
      </c>
      <c r="C10512" s="228" t="s">
        <v>61</v>
      </c>
      <c r="D10512" s="228" t="s">
        <v>206</v>
      </c>
      <c r="E10512" s="228">
        <v>45</v>
      </c>
      <c r="F10512" s="228">
        <v>134211</v>
      </c>
      <c r="G10512" s="228">
        <v>9407</v>
      </c>
      <c r="H10512" s="228">
        <v>20769</v>
      </c>
      <c r="I10512" s="228">
        <v>19422403.98</v>
      </c>
      <c r="J10512" s="228">
        <v>4326061.0199999996</v>
      </c>
      <c r="K10512" s="228">
        <v>3644757.59</v>
      </c>
      <c r="L10512" s="228">
        <v>32646523.66</v>
      </c>
    </row>
    <row r="10513" spans="1:12">
      <c r="A10513" s="228">
        <v>2015</v>
      </c>
      <c r="B10513" s="228" t="s">
        <v>195</v>
      </c>
      <c r="C10513" s="228" t="s">
        <v>61</v>
      </c>
      <c r="D10513" s="228" t="s">
        <v>206</v>
      </c>
      <c r="E10513" s="228">
        <v>50</v>
      </c>
      <c r="F10513" s="228">
        <v>137003</v>
      </c>
      <c r="G10513" s="228">
        <v>11949</v>
      </c>
      <c r="H10513" s="228">
        <v>26961</v>
      </c>
      <c r="I10513" s="228">
        <v>24074774.530000001</v>
      </c>
      <c r="J10513" s="228">
        <v>5365369.3499999996</v>
      </c>
      <c r="K10513" s="228">
        <v>4401580.6500000004</v>
      </c>
      <c r="L10513" s="228">
        <v>39479379.640000001</v>
      </c>
    </row>
    <row r="10514" spans="1:12">
      <c r="A10514" s="228">
        <v>2015</v>
      </c>
      <c r="B10514" s="228" t="s">
        <v>195</v>
      </c>
      <c r="C10514" s="228" t="s">
        <v>61</v>
      </c>
      <c r="D10514" s="228" t="s">
        <v>206</v>
      </c>
      <c r="E10514" s="228">
        <v>55</v>
      </c>
      <c r="F10514" s="228">
        <v>135055</v>
      </c>
      <c r="G10514" s="228">
        <v>14092</v>
      </c>
      <c r="H10514" s="228">
        <v>31737</v>
      </c>
      <c r="I10514" s="228">
        <v>28668351.800000001</v>
      </c>
      <c r="J10514" s="228">
        <v>6247024.2000000002</v>
      </c>
      <c r="K10514" s="228">
        <v>7079023.75</v>
      </c>
      <c r="L10514" s="228">
        <v>47956898.689999998</v>
      </c>
    </row>
    <row r="10515" spans="1:12">
      <c r="A10515" s="228">
        <v>2015</v>
      </c>
      <c r="B10515" s="228" t="s">
        <v>195</v>
      </c>
      <c r="C10515" s="228" t="s">
        <v>61</v>
      </c>
      <c r="D10515" s="228" t="s">
        <v>206</v>
      </c>
      <c r="E10515" s="228">
        <v>60</v>
      </c>
      <c r="F10515" s="228">
        <v>124450</v>
      </c>
      <c r="G10515" s="228">
        <v>17475</v>
      </c>
      <c r="H10515" s="228">
        <v>41040</v>
      </c>
      <c r="I10515" s="228">
        <v>37488847.939999998</v>
      </c>
      <c r="J10515" s="228">
        <v>7587534.6100000003</v>
      </c>
      <c r="K10515" s="228">
        <v>9949337.5999999996</v>
      </c>
      <c r="L10515" s="228">
        <v>61470876.200000003</v>
      </c>
    </row>
    <row r="10516" spans="1:12">
      <c r="A10516" s="228">
        <v>2015</v>
      </c>
      <c r="B10516" s="228" t="s">
        <v>195</v>
      </c>
      <c r="C10516" s="228" t="s">
        <v>61</v>
      </c>
      <c r="D10516" s="228" t="s">
        <v>206</v>
      </c>
      <c r="E10516" s="228">
        <v>65</v>
      </c>
      <c r="F10516" s="228">
        <v>112829</v>
      </c>
      <c r="G10516" s="228">
        <v>20408</v>
      </c>
      <c r="H10516" s="228">
        <v>51491</v>
      </c>
      <c r="I10516" s="228">
        <v>45749877.659999996</v>
      </c>
      <c r="J10516" s="228">
        <v>9413627.0500000007</v>
      </c>
      <c r="K10516" s="228">
        <v>12999528.699999999</v>
      </c>
      <c r="L10516" s="228">
        <v>75023528.920000002</v>
      </c>
    </row>
    <row r="10517" spans="1:12">
      <c r="A10517" s="228">
        <v>2015</v>
      </c>
      <c r="B10517" s="228" t="s">
        <v>195</v>
      </c>
      <c r="C10517" s="228" t="s">
        <v>61</v>
      </c>
      <c r="D10517" s="228" t="s">
        <v>206</v>
      </c>
      <c r="E10517" s="228">
        <v>70</v>
      </c>
      <c r="F10517" s="228">
        <v>80347</v>
      </c>
      <c r="G10517" s="228">
        <v>19833</v>
      </c>
      <c r="H10517" s="228">
        <v>55163</v>
      </c>
      <c r="I10517" s="228">
        <v>47773991.359999999</v>
      </c>
      <c r="J10517" s="228">
        <v>8996546.2899999991</v>
      </c>
      <c r="K10517" s="228">
        <v>13084604.779999999</v>
      </c>
      <c r="L10517" s="228">
        <v>75077132.409999996</v>
      </c>
    </row>
    <row r="10518" spans="1:12">
      <c r="A10518" s="228">
        <v>2015</v>
      </c>
      <c r="B10518" s="228" t="s">
        <v>195</v>
      </c>
      <c r="C10518" s="228" t="s">
        <v>61</v>
      </c>
      <c r="D10518" s="228" t="s">
        <v>206</v>
      </c>
      <c r="E10518" s="228">
        <v>75</v>
      </c>
      <c r="F10518" s="228">
        <v>55991</v>
      </c>
      <c r="G10518" s="228">
        <v>16171</v>
      </c>
      <c r="H10518" s="228">
        <v>53741</v>
      </c>
      <c r="I10518" s="228">
        <v>42774778.829999998</v>
      </c>
      <c r="J10518" s="228">
        <v>7569851.1600000001</v>
      </c>
      <c r="K10518" s="228">
        <v>10669853.5</v>
      </c>
      <c r="L10518" s="228">
        <v>64996152.32</v>
      </c>
    </row>
    <row r="10519" spans="1:12">
      <c r="A10519" s="228">
        <v>2015</v>
      </c>
      <c r="B10519" s="228" t="s">
        <v>195</v>
      </c>
      <c r="C10519" s="228" t="s">
        <v>61</v>
      </c>
      <c r="D10519" s="228" t="s">
        <v>206</v>
      </c>
      <c r="E10519" s="228">
        <v>80</v>
      </c>
      <c r="F10519" s="228">
        <v>38408</v>
      </c>
      <c r="G10519" s="228">
        <v>11854</v>
      </c>
      <c r="H10519" s="228">
        <v>49612</v>
      </c>
      <c r="I10519" s="228">
        <v>36136910.770000003</v>
      </c>
      <c r="J10519" s="228">
        <v>5546905.8499999996</v>
      </c>
      <c r="K10519" s="228">
        <v>6601525.25</v>
      </c>
      <c r="L10519" s="228">
        <v>50564293.240000002</v>
      </c>
    </row>
    <row r="10520" spans="1:12">
      <c r="A10520" s="228">
        <v>2015</v>
      </c>
      <c r="B10520" s="228" t="s">
        <v>195</v>
      </c>
      <c r="C10520" s="228" t="s">
        <v>61</v>
      </c>
      <c r="D10520" s="228" t="s">
        <v>206</v>
      </c>
      <c r="E10520" s="228">
        <v>85</v>
      </c>
      <c r="F10520" s="228">
        <v>25100</v>
      </c>
      <c r="G10520" s="228">
        <v>7935</v>
      </c>
      <c r="H10520" s="228">
        <v>43447</v>
      </c>
      <c r="I10520" s="228">
        <v>26113304.809999999</v>
      </c>
      <c r="J10520" s="228">
        <v>3354518.19</v>
      </c>
      <c r="K10520" s="228">
        <v>2920728.15</v>
      </c>
      <c r="L10520" s="228">
        <v>33602949.18</v>
      </c>
    </row>
    <row r="10521" spans="1:12">
      <c r="A10521" s="228">
        <v>2015</v>
      </c>
      <c r="B10521" s="228" t="s">
        <v>195</v>
      </c>
      <c r="C10521" s="228" t="s">
        <v>61</v>
      </c>
      <c r="D10521" s="228" t="s">
        <v>206</v>
      </c>
      <c r="E10521" s="228">
        <v>90</v>
      </c>
      <c r="F10521" s="228">
        <v>10479</v>
      </c>
      <c r="G10521" s="228">
        <v>2856</v>
      </c>
      <c r="H10521" s="228">
        <v>22068</v>
      </c>
      <c r="I10521" s="228">
        <v>12206102.07</v>
      </c>
      <c r="J10521" s="228">
        <v>1245617.43</v>
      </c>
      <c r="K10521" s="228">
        <v>725039.25</v>
      </c>
      <c r="L10521" s="228">
        <v>14624250.810000001</v>
      </c>
    </row>
    <row r="10522" spans="1:12">
      <c r="A10522" s="228">
        <v>2015</v>
      </c>
      <c r="B10522" s="228" t="s">
        <v>195</v>
      </c>
      <c r="C10522" s="228" t="s">
        <v>61</v>
      </c>
      <c r="D10522" s="228" t="s">
        <v>206</v>
      </c>
      <c r="E10522" s="228">
        <v>95</v>
      </c>
      <c r="F10522" s="228">
        <v>2674</v>
      </c>
      <c r="G10522" s="228">
        <v>612</v>
      </c>
      <c r="H10522" s="228">
        <v>5365</v>
      </c>
      <c r="I10522" s="228">
        <v>2892310.16</v>
      </c>
      <c r="J10522" s="228">
        <v>249358.6</v>
      </c>
      <c r="K10522" s="228">
        <v>159400</v>
      </c>
      <c r="L10522" s="228">
        <v>3364034.5</v>
      </c>
    </row>
    <row r="10523" spans="1:12">
      <c r="A10523" s="228">
        <v>2015</v>
      </c>
      <c r="B10523" s="228" t="s">
        <v>195</v>
      </c>
      <c r="C10523" s="228" t="s">
        <v>62</v>
      </c>
      <c r="D10523" s="228" t="s">
        <v>205</v>
      </c>
      <c r="E10523" s="228">
        <v>0</v>
      </c>
      <c r="F10523" s="228">
        <v>76253</v>
      </c>
      <c r="G10523" s="228">
        <v>3050</v>
      </c>
      <c r="H10523" s="228">
        <v>9360</v>
      </c>
      <c r="I10523" s="228">
        <v>6075831.04</v>
      </c>
      <c r="J10523" s="228">
        <v>1091941.8400000001</v>
      </c>
      <c r="K10523" s="228">
        <v>95153.12</v>
      </c>
      <c r="L10523" s="228">
        <v>7931807.1500000004</v>
      </c>
    </row>
    <row r="10524" spans="1:12">
      <c r="A10524" s="228">
        <v>2015</v>
      </c>
      <c r="B10524" s="228" t="s">
        <v>195</v>
      </c>
      <c r="C10524" s="228" t="s">
        <v>62</v>
      </c>
      <c r="D10524" s="228" t="s">
        <v>205</v>
      </c>
      <c r="E10524" s="228">
        <v>5</v>
      </c>
      <c r="F10524" s="228">
        <v>84166</v>
      </c>
      <c r="G10524" s="228">
        <v>1547</v>
      </c>
      <c r="H10524" s="228">
        <v>2162</v>
      </c>
      <c r="I10524" s="228">
        <v>1805246.5</v>
      </c>
      <c r="J10524" s="228">
        <v>568634.23</v>
      </c>
      <c r="K10524" s="228">
        <v>101135</v>
      </c>
      <c r="L10524" s="228">
        <v>2827289.56</v>
      </c>
    </row>
    <row r="10525" spans="1:12">
      <c r="A10525" s="228">
        <v>2015</v>
      </c>
      <c r="B10525" s="228" t="s">
        <v>195</v>
      </c>
      <c r="C10525" s="228" t="s">
        <v>62</v>
      </c>
      <c r="D10525" s="228" t="s">
        <v>205</v>
      </c>
      <c r="E10525" s="228">
        <v>10</v>
      </c>
      <c r="F10525" s="228">
        <v>77731</v>
      </c>
      <c r="G10525" s="228">
        <v>1228</v>
      </c>
      <c r="H10525" s="228">
        <v>1951</v>
      </c>
      <c r="I10525" s="228">
        <v>1668326.1</v>
      </c>
      <c r="J10525" s="228">
        <v>497195.71</v>
      </c>
      <c r="K10525" s="228">
        <v>215485</v>
      </c>
      <c r="L10525" s="228">
        <v>2675736.1</v>
      </c>
    </row>
    <row r="10526" spans="1:12">
      <c r="A10526" s="228">
        <v>2015</v>
      </c>
      <c r="B10526" s="228" t="s">
        <v>195</v>
      </c>
      <c r="C10526" s="228" t="s">
        <v>62</v>
      </c>
      <c r="D10526" s="228" t="s">
        <v>205</v>
      </c>
      <c r="E10526" s="228">
        <v>15</v>
      </c>
      <c r="F10526" s="228">
        <v>77589</v>
      </c>
      <c r="G10526" s="228">
        <v>2418</v>
      </c>
      <c r="H10526" s="228">
        <v>3642</v>
      </c>
      <c r="I10526" s="228">
        <v>4278645.91</v>
      </c>
      <c r="J10526" s="228">
        <v>1077021.72</v>
      </c>
      <c r="K10526" s="228">
        <v>853697</v>
      </c>
      <c r="L10526" s="228">
        <v>6957229.6500000004</v>
      </c>
    </row>
    <row r="10527" spans="1:12">
      <c r="A10527" s="228">
        <v>2015</v>
      </c>
      <c r="B10527" s="228" t="s">
        <v>195</v>
      </c>
      <c r="C10527" s="228" t="s">
        <v>62</v>
      </c>
      <c r="D10527" s="228" t="s">
        <v>205</v>
      </c>
      <c r="E10527" s="228">
        <v>20</v>
      </c>
      <c r="F10527" s="228">
        <v>66106</v>
      </c>
      <c r="G10527" s="228">
        <v>2507</v>
      </c>
      <c r="H10527" s="228">
        <v>5125</v>
      </c>
      <c r="I10527" s="228">
        <v>5174290.0199999996</v>
      </c>
      <c r="J10527" s="228">
        <v>1241667.68</v>
      </c>
      <c r="K10527" s="228">
        <v>907840.75</v>
      </c>
      <c r="L10527" s="228">
        <v>8201216.5</v>
      </c>
    </row>
    <row r="10528" spans="1:12">
      <c r="A10528" s="228">
        <v>2015</v>
      </c>
      <c r="B10528" s="228" t="s">
        <v>195</v>
      </c>
      <c r="C10528" s="228" t="s">
        <v>62</v>
      </c>
      <c r="D10528" s="228" t="s">
        <v>205</v>
      </c>
      <c r="E10528" s="228">
        <v>25</v>
      </c>
      <c r="F10528" s="228">
        <v>55400</v>
      </c>
      <c r="G10528" s="228">
        <v>2044</v>
      </c>
      <c r="H10528" s="228">
        <v>4032</v>
      </c>
      <c r="I10528" s="228">
        <v>3426956.93</v>
      </c>
      <c r="J10528" s="228">
        <v>899372.52</v>
      </c>
      <c r="K10528" s="228">
        <v>602381</v>
      </c>
      <c r="L10528" s="228">
        <v>5807851.2400000002</v>
      </c>
    </row>
    <row r="10529" spans="1:12">
      <c r="A10529" s="228">
        <v>2015</v>
      </c>
      <c r="B10529" s="228" t="s">
        <v>195</v>
      </c>
      <c r="C10529" s="228" t="s">
        <v>62</v>
      </c>
      <c r="D10529" s="228" t="s">
        <v>205</v>
      </c>
      <c r="E10529" s="228">
        <v>30</v>
      </c>
      <c r="F10529" s="228">
        <v>89300</v>
      </c>
      <c r="G10529" s="228">
        <v>2643</v>
      </c>
      <c r="H10529" s="228">
        <v>5012</v>
      </c>
      <c r="I10529" s="228">
        <v>4127268.93</v>
      </c>
      <c r="J10529" s="228">
        <v>1206477.04</v>
      </c>
      <c r="K10529" s="228">
        <v>826730</v>
      </c>
      <c r="L10529" s="228">
        <v>7186954.9299999997</v>
      </c>
    </row>
    <row r="10530" spans="1:12">
      <c r="A10530" s="228">
        <v>2015</v>
      </c>
      <c r="B10530" s="228" t="s">
        <v>195</v>
      </c>
      <c r="C10530" s="228" t="s">
        <v>62</v>
      </c>
      <c r="D10530" s="228" t="s">
        <v>205</v>
      </c>
      <c r="E10530" s="228">
        <v>35</v>
      </c>
      <c r="F10530" s="228">
        <v>91472</v>
      </c>
      <c r="G10530" s="228">
        <v>3294</v>
      </c>
      <c r="H10530" s="228">
        <v>6965</v>
      </c>
      <c r="I10530" s="228">
        <v>5729090.04</v>
      </c>
      <c r="J10530" s="228">
        <v>1642211.2</v>
      </c>
      <c r="K10530" s="228">
        <v>1042730.6</v>
      </c>
      <c r="L10530" s="228">
        <v>9671883.3599999994</v>
      </c>
    </row>
    <row r="10531" spans="1:12">
      <c r="A10531" s="228">
        <v>2015</v>
      </c>
      <c r="B10531" s="228" t="s">
        <v>195</v>
      </c>
      <c r="C10531" s="228" t="s">
        <v>62</v>
      </c>
      <c r="D10531" s="228" t="s">
        <v>205</v>
      </c>
      <c r="E10531" s="228">
        <v>40</v>
      </c>
      <c r="F10531" s="228">
        <v>93334</v>
      </c>
      <c r="G10531" s="228">
        <v>4495</v>
      </c>
      <c r="H10531" s="228">
        <v>8142</v>
      </c>
      <c r="I10531" s="228">
        <v>7233160.0199999996</v>
      </c>
      <c r="J10531" s="228">
        <v>2208528.42</v>
      </c>
      <c r="K10531" s="228">
        <v>1421692.25</v>
      </c>
      <c r="L10531" s="228">
        <v>12436050.550000001</v>
      </c>
    </row>
    <row r="10532" spans="1:12">
      <c r="A10532" s="228">
        <v>2015</v>
      </c>
      <c r="B10532" s="228" t="s">
        <v>195</v>
      </c>
      <c r="C10532" s="228" t="s">
        <v>62</v>
      </c>
      <c r="D10532" s="228" t="s">
        <v>205</v>
      </c>
      <c r="E10532" s="228">
        <v>45</v>
      </c>
      <c r="F10532" s="228">
        <v>93322</v>
      </c>
      <c r="G10532" s="228">
        <v>5234</v>
      </c>
      <c r="H10532" s="228">
        <v>9842</v>
      </c>
      <c r="I10532" s="228">
        <v>9023104.5700000003</v>
      </c>
      <c r="J10532" s="228">
        <v>2873961.68</v>
      </c>
      <c r="K10532" s="228">
        <v>2029902.9</v>
      </c>
      <c r="L10532" s="228">
        <v>15610447.26</v>
      </c>
    </row>
    <row r="10533" spans="1:12">
      <c r="A10533" s="228">
        <v>2015</v>
      </c>
      <c r="B10533" s="228" t="s">
        <v>195</v>
      </c>
      <c r="C10533" s="228" t="s">
        <v>62</v>
      </c>
      <c r="D10533" s="228" t="s">
        <v>205</v>
      </c>
      <c r="E10533" s="228">
        <v>50</v>
      </c>
      <c r="F10533" s="228">
        <v>93224</v>
      </c>
      <c r="G10533" s="228">
        <v>7332</v>
      </c>
      <c r="H10533" s="228">
        <v>13569</v>
      </c>
      <c r="I10533" s="228">
        <v>13333796.84</v>
      </c>
      <c r="J10533" s="228">
        <v>3973190.33</v>
      </c>
      <c r="K10533" s="228">
        <v>3526194.08</v>
      </c>
      <c r="L10533" s="228">
        <v>22925613.41</v>
      </c>
    </row>
    <row r="10534" spans="1:12">
      <c r="A10534" s="228">
        <v>2015</v>
      </c>
      <c r="B10534" s="228" t="s">
        <v>195</v>
      </c>
      <c r="C10534" s="228" t="s">
        <v>62</v>
      </c>
      <c r="D10534" s="228" t="s">
        <v>205</v>
      </c>
      <c r="E10534" s="228">
        <v>55</v>
      </c>
      <c r="F10534" s="228">
        <v>92365</v>
      </c>
      <c r="G10534" s="228">
        <v>9537</v>
      </c>
      <c r="H10534" s="228">
        <v>18277</v>
      </c>
      <c r="I10534" s="228">
        <v>18657621.289999999</v>
      </c>
      <c r="J10534" s="228">
        <v>5487505.3200000003</v>
      </c>
      <c r="K10534" s="228">
        <v>5050203</v>
      </c>
      <c r="L10534" s="228">
        <v>31898255.66</v>
      </c>
    </row>
    <row r="10535" spans="1:12">
      <c r="A10535" s="228">
        <v>2015</v>
      </c>
      <c r="B10535" s="228" t="s">
        <v>195</v>
      </c>
      <c r="C10535" s="228" t="s">
        <v>62</v>
      </c>
      <c r="D10535" s="228" t="s">
        <v>205</v>
      </c>
      <c r="E10535" s="228">
        <v>60</v>
      </c>
      <c r="F10535" s="228">
        <v>84860</v>
      </c>
      <c r="G10535" s="228">
        <v>11535</v>
      </c>
      <c r="H10535" s="228">
        <v>24107</v>
      </c>
      <c r="I10535" s="228">
        <v>24962913.48</v>
      </c>
      <c r="J10535" s="228">
        <v>6956700.0099999998</v>
      </c>
      <c r="K10535" s="228">
        <v>6995744.7999999998</v>
      </c>
      <c r="L10535" s="228">
        <v>41901994.119999997</v>
      </c>
    </row>
    <row r="10536" spans="1:12">
      <c r="A10536" s="228">
        <v>2015</v>
      </c>
      <c r="B10536" s="228" t="s">
        <v>195</v>
      </c>
      <c r="C10536" s="228" t="s">
        <v>62</v>
      </c>
      <c r="D10536" s="228" t="s">
        <v>205</v>
      </c>
      <c r="E10536" s="228">
        <v>65</v>
      </c>
      <c r="F10536" s="228">
        <v>77772</v>
      </c>
      <c r="G10536" s="228">
        <v>14871</v>
      </c>
      <c r="H10536" s="228">
        <v>31651</v>
      </c>
      <c r="I10536" s="228">
        <v>33155086.940000001</v>
      </c>
      <c r="J10536" s="228">
        <v>8831694.1199999992</v>
      </c>
      <c r="K10536" s="228">
        <v>9047368.1300000008</v>
      </c>
      <c r="L10536" s="228">
        <v>54359884.329999998</v>
      </c>
    </row>
    <row r="10537" spans="1:12">
      <c r="A10537" s="228">
        <v>2015</v>
      </c>
      <c r="B10537" s="228" t="s">
        <v>195</v>
      </c>
      <c r="C10537" s="228" t="s">
        <v>62</v>
      </c>
      <c r="D10537" s="228" t="s">
        <v>205</v>
      </c>
      <c r="E10537" s="228">
        <v>70</v>
      </c>
      <c r="F10537" s="228">
        <v>55366</v>
      </c>
      <c r="G10537" s="228">
        <v>14371</v>
      </c>
      <c r="H10537" s="228">
        <v>35962</v>
      </c>
      <c r="I10537" s="228">
        <v>35756292.170000002</v>
      </c>
      <c r="J10537" s="228">
        <v>8765817.2899999991</v>
      </c>
      <c r="K10537" s="228">
        <v>9580722.8499999996</v>
      </c>
      <c r="L10537" s="228">
        <v>57187054.369999997</v>
      </c>
    </row>
    <row r="10538" spans="1:12">
      <c r="A10538" s="228">
        <v>2015</v>
      </c>
      <c r="B10538" s="228" t="s">
        <v>195</v>
      </c>
      <c r="C10538" s="228" t="s">
        <v>62</v>
      </c>
      <c r="D10538" s="228" t="s">
        <v>205</v>
      </c>
      <c r="E10538" s="228">
        <v>75</v>
      </c>
      <c r="F10538" s="228">
        <v>38917</v>
      </c>
      <c r="G10538" s="228">
        <v>14224</v>
      </c>
      <c r="H10538" s="228">
        <v>36714</v>
      </c>
      <c r="I10538" s="228">
        <v>34411307.450000003</v>
      </c>
      <c r="J10538" s="228">
        <v>8077153.71</v>
      </c>
      <c r="K10538" s="228">
        <v>8744662.7300000004</v>
      </c>
      <c r="L10538" s="228">
        <v>53237829.060000002</v>
      </c>
    </row>
    <row r="10539" spans="1:12">
      <c r="A10539" s="228">
        <v>2015</v>
      </c>
      <c r="B10539" s="228" t="s">
        <v>195</v>
      </c>
      <c r="C10539" s="228" t="s">
        <v>62</v>
      </c>
      <c r="D10539" s="228" t="s">
        <v>205</v>
      </c>
      <c r="E10539" s="228">
        <v>80</v>
      </c>
      <c r="F10539" s="228">
        <v>25300</v>
      </c>
      <c r="G10539" s="228">
        <v>11051</v>
      </c>
      <c r="H10539" s="228">
        <v>35834</v>
      </c>
      <c r="I10539" s="228">
        <v>28801079.010000002</v>
      </c>
      <c r="J10539" s="228">
        <v>5981327.7000000002</v>
      </c>
      <c r="K10539" s="228">
        <v>5582341.5</v>
      </c>
      <c r="L10539" s="228">
        <v>41914064.43</v>
      </c>
    </row>
    <row r="10540" spans="1:12">
      <c r="A10540" s="228">
        <v>2015</v>
      </c>
      <c r="B10540" s="228" t="s">
        <v>195</v>
      </c>
      <c r="C10540" s="228" t="s">
        <v>62</v>
      </c>
      <c r="D10540" s="228" t="s">
        <v>205</v>
      </c>
      <c r="E10540" s="228">
        <v>85</v>
      </c>
      <c r="F10540" s="228">
        <v>15927</v>
      </c>
      <c r="G10540" s="228">
        <v>6365</v>
      </c>
      <c r="H10540" s="228">
        <v>28488</v>
      </c>
      <c r="I10540" s="228">
        <v>20439839.039999999</v>
      </c>
      <c r="J10540" s="228">
        <v>3792659.75</v>
      </c>
      <c r="K10540" s="228">
        <v>2942420.2</v>
      </c>
      <c r="L10540" s="228">
        <v>28128078.579999998</v>
      </c>
    </row>
    <row r="10541" spans="1:12">
      <c r="A10541" s="228">
        <v>2015</v>
      </c>
      <c r="B10541" s="228" t="s">
        <v>195</v>
      </c>
      <c r="C10541" s="228" t="s">
        <v>62</v>
      </c>
      <c r="D10541" s="228" t="s">
        <v>205</v>
      </c>
      <c r="E10541" s="228">
        <v>90</v>
      </c>
      <c r="F10541" s="228">
        <v>4008</v>
      </c>
      <c r="G10541" s="228">
        <v>1326</v>
      </c>
      <c r="H10541" s="228">
        <v>7862</v>
      </c>
      <c r="I10541" s="228">
        <v>5336797.6399999997</v>
      </c>
      <c r="J10541" s="228">
        <v>784669.9</v>
      </c>
      <c r="K10541" s="228">
        <v>545818.30000000005</v>
      </c>
      <c r="L10541" s="228">
        <v>6877238.7300000004</v>
      </c>
    </row>
    <row r="10542" spans="1:12">
      <c r="A10542" s="228">
        <v>2015</v>
      </c>
      <c r="B10542" s="228" t="s">
        <v>195</v>
      </c>
      <c r="C10542" s="228" t="s">
        <v>62</v>
      </c>
      <c r="D10542" s="228" t="s">
        <v>205</v>
      </c>
      <c r="E10542" s="228">
        <v>95</v>
      </c>
      <c r="F10542" s="228">
        <v>685</v>
      </c>
      <c r="G10542" s="228">
        <v>194</v>
      </c>
      <c r="H10542" s="228">
        <v>1420</v>
      </c>
      <c r="I10542" s="228">
        <v>875651.58</v>
      </c>
      <c r="J10542" s="228">
        <v>116954.92</v>
      </c>
      <c r="K10542" s="228">
        <v>54564.2</v>
      </c>
      <c r="L10542" s="228">
        <v>1088721.8600000001</v>
      </c>
    </row>
    <row r="10543" spans="1:12">
      <c r="A10543" s="228">
        <v>2015</v>
      </c>
      <c r="B10543" s="228" t="s">
        <v>195</v>
      </c>
      <c r="C10543" s="228" t="s">
        <v>62</v>
      </c>
      <c r="D10543" s="228" t="s">
        <v>206</v>
      </c>
      <c r="E10543" s="228">
        <v>0</v>
      </c>
      <c r="F10543" s="228">
        <v>72004</v>
      </c>
      <c r="G10543" s="228">
        <v>2137</v>
      </c>
      <c r="H10543" s="228">
        <v>7317</v>
      </c>
      <c r="I10543" s="228">
        <v>4375330.67</v>
      </c>
      <c r="J10543" s="228">
        <v>759674.98</v>
      </c>
      <c r="K10543" s="228">
        <v>152166</v>
      </c>
      <c r="L10543" s="228">
        <v>5794682.4100000001</v>
      </c>
    </row>
    <row r="10544" spans="1:12">
      <c r="A10544" s="228">
        <v>2015</v>
      </c>
      <c r="B10544" s="228" t="s">
        <v>195</v>
      </c>
      <c r="C10544" s="228" t="s">
        <v>62</v>
      </c>
      <c r="D10544" s="228" t="s">
        <v>206</v>
      </c>
      <c r="E10544" s="228">
        <v>5</v>
      </c>
      <c r="F10544" s="228">
        <v>79278</v>
      </c>
      <c r="G10544" s="228">
        <v>1223</v>
      </c>
      <c r="H10544" s="228">
        <v>1615</v>
      </c>
      <c r="I10544" s="228">
        <v>1450844.08</v>
      </c>
      <c r="J10544" s="228">
        <v>430417.15</v>
      </c>
      <c r="K10544" s="228">
        <v>134184.24</v>
      </c>
      <c r="L10544" s="228">
        <v>2312051.2599999998</v>
      </c>
    </row>
    <row r="10545" spans="1:12">
      <c r="A10545" s="228">
        <v>2015</v>
      </c>
      <c r="B10545" s="228" t="s">
        <v>195</v>
      </c>
      <c r="C10545" s="228" t="s">
        <v>62</v>
      </c>
      <c r="D10545" s="228" t="s">
        <v>206</v>
      </c>
      <c r="E10545" s="228">
        <v>10</v>
      </c>
      <c r="F10545" s="228">
        <v>74161</v>
      </c>
      <c r="G10545" s="228">
        <v>1158</v>
      </c>
      <c r="H10545" s="228">
        <v>2064</v>
      </c>
      <c r="I10545" s="228">
        <v>1793572.81</v>
      </c>
      <c r="J10545" s="228">
        <v>481228.65</v>
      </c>
      <c r="K10545" s="228">
        <v>490784</v>
      </c>
      <c r="L10545" s="228">
        <v>3083477.4</v>
      </c>
    </row>
    <row r="10546" spans="1:12">
      <c r="A10546" s="228">
        <v>2015</v>
      </c>
      <c r="B10546" s="228" t="s">
        <v>195</v>
      </c>
      <c r="C10546" s="228" t="s">
        <v>62</v>
      </c>
      <c r="D10546" s="228" t="s">
        <v>206</v>
      </c>
      <c r="E10546" s="228">
        <v>15</v>
      </c>
      <c r="F10546" s="228">
        <v>73244</v>
      </c>
      <c r="G10546" s="228">
        <v>2960</v>
      </c>
      <c r="H10546" s="228">
        <v>6990</v>
      </c>
      <c r="I10546" s="228">
        <v>5899340.3200000003</v>
      </c>
      <c r="J10546" s="228">
        <v>1140741.6100000001</v>
      </c>
      <c r="K10546" s="228">
        <v>886670</v>
      </c>
      <c r="L10546" s="228">
        <v>8966600.3100000005</v>
      </c>
    </row>
    <row r="10547" spans="1:12">
      <c r="A10547" s="228">
        <v>2015</v>
      </c>
      <c r="B10547" s="228" t="s">
        <v>195</v>
      </c>
      <c r="C10547" s="228" t="s">
        <v>62</v>
      </c>
      <c r="D10547" s="228" t="s">
        <v>206</v>
      </c>
      <c r="E10547" s="228">
        <v>20</v>
      </c>
      <c r="F10547" s="228">
        <v>66481</v>
      </c>
      <c r="G10547" s="228">
        <v>4233</v>
      </c>
      <c r="H10547" s="228">
        <v>8862</v>
      </c>
      <c r="I10547" s="228">
        <v>7036063.8200000003</v>
      </c>
      <c r="J10547" s="228">
        <v>1532674.21</v>
      </c>
      <c r="K10547" s="228">
        <v>744689</v>
      </c>
      <c r="L10547" s="228">
        <v>10415102.24</v>
      </c>
    </row>
    <row r="10548" spans="1:12">
      <c r="A10548" s="228">
        <v>2015</v>
      </c>
      <c r="B10548" s="228" t="s">
        <v>195</v>
      </c>
      <c r="C10548" s="228" t="s">
        <v>62</v>
      </c>
      <c r="D10548" s="228" t="s">
        <v>206</v>
      </c>
      <c r="E10548" s="228">
        <v>25</v>
      </c>
      <c r="F10548" s="228">
        <v>66328</v>
      </c>
      <c r="G10548" s="228">
        <v>4862</v>
      </c>
      <c r="H10548" s="228">
        <v>11906</v>
      </c>
      <c r="I10548" s="228">
        <v>10434625.74</v>
      </c>
      <c r="J10548" s="228">
        <v>2474428.08</v>
      </c>
      <c r="K10548" s="228">
        <v>800176</v>
      </c>
      <c r="L10548" s="228">
        <v>15432215.619999999</v>
      </c>
    </row>
    <row r="10549" spans="1:12">
      <c r="A10549" s="228">
        <v>2015</v>
      </c>
      <c r="B10549" s="228" t="s">
        <v>195</v>
      </c>
      <c r="C10549" s="228" t="s">
        <v>62</v>
      </c>
      <c r="D10549" s="228" t="s">
        <v>206</v>
      </c>
      <c r="E10549" s="228">
        <v>30</v>
      </c>
      <c r="F10549" s="228">
        <v>103950</v>
      </c>
      <c r="G10549" s="228">
        <v>8820</v>
      </c>
      <c r="H10549" s="228">
        <v>23065</v>
      </c>
      <c r="I10549" s="228">
        <v>23782199.32</v>
      </c>
      <c r="J10549" s="228">
        <v>5718140.6200000001</v>
      </c>
      <c r="K10549" s="228">
        <v>1340475</v>
      </c>
      <c r="L10549" s="228">
        <v>34235462.82</v>
      </c>
    </row>
    <row r="10550" spans="1:12">
      <c r="A10550" s="228">
        <v>2015</v>
      </c>
      <c r="B10550" s="228" t="s">
        <v>195</v>
      </c>
      <c r="C10550" s="228" t="s">
        <v>62</v>
      </c>
      <c r="D10550" s="228" t="s">
        <v>206</v>
      </c>
      <c r="E10550" s="228">
        <v>35</v>
      </c>
      <c r="F10550" s="228">
        <v>99792</v>
      </c>
      <c r="G10550" s="228">
        <v>9640</v>
      </c>
      <c r="H10550" s="228">
        <v>22294</v>
      </c>
      <c r="I10550" s="228">
        <v>22224461.780000001</v>
      </c>
      <c r="J10550" s="228">
        <v>5535859.1600000001</v>
      </c>
      <c r="K10550" s="228">
        <v>1409883</v>
      </c>
      <c r="L10550" s="228">
        <v>32578651.32</v>
      </c>
    </row>
    <row r="10551" spans="1:12">
      <c r="A10551" s="228">
        <v>2015</v>
      </c>
      <c r="B10551" s="228" t="s">
        <v>195</v>
      </c>
      <c r="C10551" s="228" t="s">
        <v>62</v>
      </c>
      <c r="D10551" s="228" t="s">
        <v>206</v>
      </c>
      <c r="E10551" s="228">
        <v>40</v>
      </c>
      <c r="F10551" s="228">
        <v>102920</v>
      </c>
      <c r="G10551" s="228">
        <v>9165</v>
      </c>
      <c r="H10551" s="228">
        <v>17057</v>
      </c>
      <c r="I10551" s="228">
        <v>15904567.01</v>
      </c>
      <c r="J10551" s="228">
        <v>4395289.63</v>
      </c>
      <c r="K10551" s="228">
        <v>2039326</v>
      </c>
      <c r="L10551" s="228">
        <v>25650498.809999999</v>
      </c>
    </row>
    <row r="10552" spans="1:12">
      <c r="A10552" s="228">
        <v>2015</v>
      </c>
      <c r="B10552" s="228" t="s">
        <v>195</v>
      </c>
      <c r="C10552" s="228" t="s">
        <v>62</v>
      </c>
      <c r="D10552" s="228" t="s">
        <v>206</v>
      </c>
      <c r="E10552" s="228">
        <v>45</v>
      </c>
      <c r="F10552" s="228">
        <v>102560</v>
      </c>
      <c r="G10552" s="228">
        <v>8870</v>
      </c>
      <c r="H10552" s="228">
        <v>17842</v>
      </c>
      <c r="I10552" s="228">
        <v>16134565.51</v>
      </c>
      <c r="J10552" s="228">
        <v>4410881.03</v>
      </c>
      <c r="K10552" s="228">
        <v>2625441.3199999998</v>
      </c>
      <c r="L10552" s="228">
        <v>26202373.66</v>
      </c>
    </row>
    <row r="10553" spans="1:12">
      <c r="A10553" s="228">
        <v>2015</v>
      </c>
      <c r="B10553" s="228" t="s">
        <v>195</v>
      </c>
      <c r="C10553" s="228" t="s">
        <v>62</v>
      </c>
      <c r="D10553" s="228" t="s">
        <v>206</v>
      </c>
      <c r="E10553" s="228">
        <v>50</v>
      </c>
      <c r="F10553" s="228">
        <v>101344</v>
      </c>
      <c r="G10553" s="228">
        <v>10186</v>
      </c>
      <c r="H10553" s="228">
        <v>20613</v>
      </c>
      <c r="I10553" s="228">
        <v>19157867.510000002</v>
      </c>
      <c r="J10553" s="228">
        <v>5271771.3899999997</v>
      </c>
      <c r="K10553" s="228">
        <v>3451233</v>
      </c>
      <c r="L10553" s="228">
        <v>30982965.420000002</v>
      </c>
    </row>
    <row r="10554" spans="1:12">
      <c r="A10554" s="228">
        <v>2015</v>
      </c>
      <c r="B10554" s="228" t="s">
        <v>195</v>
      </c>
      <c r="C10554" s="228" t="s">
        <v>62</v>
      </c>
      <c r="D10554" s="228" t="s">
        <v>206</v>
      </c>
      <c r="E10554" s="228">
        <v>55</v>
      </c>
      <c r="F10554" s="228">
        <v>100187</v>
      </c>
      <c r="G10554" s="228">
        <v>11804</v>
      </c>
      <c r="H10554" s="228">
        <v>24512</v>
      </c>
      <c r="I10554" s="228">
        <v>21952050.02</v>
      </c>
      <c r="J10554" s="228">
        <v>5918727.8399999999</v>
      </c>
      <c r="K10554" s="228">
        <v>5145997.4000000004</v>
      </c>
      <c r="L10554" s="228">
        <v>36320283.869999997</v>
      </c>
    </row>
    <row r="10555" spans="1:12">
      <c r="A10555" s="228">
        <v>2015</v>
      </c>
      <c r="B10555" s="228" t="s">
        <v>195</v>
      </c>
      <c r="C10555" s="228" t="s">
        <v>62</v>
      </c>
      <c r="D10555" s="228" t="s">
        <v>206</v>
      </c>
      <c r="E10555" s="228">
        <v>60</v>
      </c>
      <c r="F10555" s="228">
        <v>93126</v>
      </c>
      <c r="G10555" s="228">
        <v>13158</v>
      </c>
      <c r="H10555" s="228">
        <v>28802</v>
      </c>
      <c r="I10555" s="228">
        <v>27752329.739999998</v>
      </c>
      <c r="J10555" s="228">
        <v>7119760.7199999997</v>
      </c>
      <c r="K10555" s="228">
        <v>7473988.1399999997</v>
      </c>
      <c r="L10555" s="228">
        <v>45848555.200000003</v>
      </c>
    </row>
    <row r="10556" spans="1:12">
      <c r="A10556" s="228">
        <v>2015</v>
      </c>
      <c r="B10556" s="228" t="s">
        <v>195</v>
      </c>
      <c r="C10556" s="228" t="s">
        <v>62</v>
      </c>
      <c r="D10556" s="228" t="s">
        <v>206</v>
      </c>
      <c r="E10556" s="228">
        <v>65</v>
      </c>
      <c r="F10556" s="228">
        <v>85092</v>
      </c>
      <c r="G10556" s="228">
        <v>15259</v>
      </c>
      <c r="H10556" s="228">
        <v>37031</v>
      </c>
      <c r="I10556" s="228">
        <v>34665326.530000001</v>
      </c>
      <c r="J10556" s="228">
        <v>8524371.7400000002</v>
      </c>
      <c r="K10556" s="228">
        <v>9596276.0999999996</v>
      </c>
      <c r="L10556" s="228">
        <v>56637031.229999997</v>
      </c>
    </row>
    <row r="10557" spans="1:12">
      <c r="A10557" s="228">
        <v>2015</v>
      </c>
      <c r="B10557" s="228" t="s">
        <v>195</v>
      </c>
      <c r="C10557" s="228" t="s">
        <v>62</v>
      </c>
      <c r="D10557" s="228" t="s">
        <v>206</v>
      </c>
      <c r="E10557" s="228">
        <v>70</v>
      </c>
      <c r="F10557" s="228">
        <v>59509</v>
      </c>
      <c r="G10557" s="228">
        <v>13745</v>
      </c>
      <c r="H10557" s="228">
        <v>36999</v>
      </c>
      <c r="I10557" s="228">
        <v>34246917.409999996</v>
      </c>
      <c r="J10557" s="228">
        <v>8223598.9000000004</v>
      </c>
      <c r="K10557" s="228">
        <v>8868440.9800000004</v>
      </c>
      <c r="L10557" s="228">
        <v>54282662.990000002</v>
      </c>
    </row>
    <row r="10558" spans="1:12">
      <c r="A10558" s="228">
        <v>2015</v>
      </c>
      <c r="B10558" s="228" t="s">
        <v>195</v>
      </c>
      <c r="C10558" s="228" t="s">
        <v>62</v>
      </c>
      <c r="D10558" s="228" t="s">
        <v>206</v>
      </c>
      <c r="E10558" s="228">
        <v>75</v>
      </c>
      <c r="F10558" s="228">
        <v>43394</v>
      </c>
      <c r="G10558" s="228">
        <v>12568</v>
      </c>
      <c r="H10558" s="228">
        <v>39266</v>
      </c>
      <c r="I10558" s="228">
        <v>33476738.579999998</v>
      </c>
      <c r="J10558" s="228">
        <v>7157370.9199999999</v>
      </c>
      <c r="K10558" s="228">
        <v>7655166.4199999999</v>
      </c>
      <c r="L10558" s="228">
        <v>50465089.020000003</v>
      </c>
    </row>
    <row r="10559" spans="1:12">
      <c r="A10559" s="228">
        <v>2015</v>
      </c>
      <c r="B10559" s="228" t="s">
        <v>195</v>
      </c>
      <c r="C10559" s="228" t="s">
        <v>62</v>
      </c>
      <c r="D10559" s="228" t="s">
        <v>206</v>
      </c>
      <c r="E10559" s="228">
        <v>80</v>
      </c>
      <c r="F10559" s="228">
        <v>31474</v>
      </c>
      <c r="G10559" s="228">
        <v>9554</v>
      </c>
      <c r="H10559" s="228">
        <v>39035</v>
      </c>
      <c r="I10559" s="228">
        <v>30001689.66</v>
      </c>
      <c r="J10559" s="228">
        <v>5515424.96</v>
      </c>
      <c r="K10559" s="228">
        <v>5380740.8499999996</v>
      </c>
      <c r="L10559" s="228">
        <v>42605993.350000001</v>
      </c>
    </row>
    <row r="10560" spans="1:12">
      <c r="A10560" s="228">
        <v>2015</v>
      </c>
      <c r="B10560" s="228" t="s">
        <v>195</v>
      </c>
      <c r="C10560" s="228" t="s">
        <v>62</v>
      </c>
      <c r="D10560" s="228" t="s">
        <v>206</v>
      </c>
      <c r="E10560" s="228">
        <v>85</v>
      </c>
      <c r="F10560" s="228">
        <v>21782</v>
      </c>
      <c r="G10560" s="228">
        <v>6107</v>
      </c>
      <c r="H10560" s="228">
        <v>34846</v>
      </c>
      <c r="I10560" s="228">
        <v>24738668.530000001</v>
      </c>
      <c r="J10560" s="228">
        <v>3811111.04</v>
      </c>
      <c r="K10560" s="228">
        <v>2911172.6</v>
      </c>
      <c r="L10560" s="228">
        <v>32623790</v>
      </c>
    </row>
    <row r="10561" spans="1:12">
      <c r="A10561" s="228">
        <v>2015</v>
      </c>
      <c r="B10561" s="228" t="s">
        <v>195</v>
      </c>
      <c r="C10561" s="228" t="s">
        <v>62</v>
      </c>
      <c r="D10561" s="228" t="s">
        <v>206</v>
      </c>
      <c r="E10561" s="228">
        <v>90</v>
      </c>
      <c r="F10561" s="228">
        <v>9167</v>
      </c>
      <c r="G10561" s="228">
        <v>2335</v>
      </c>
      <c r="H10561" s="228">
        <v>16863</v>
      </c>
      <c r="I10561" s="228">
        <v>11012660.15</v>
      </c>
      <c r="J10561" s="228">
        <v>1420505.61</v>
      </c>
      <c r="K10561" s="228">
        <v>828387</v>
      </c>
      <c r="L10561" s="228">
        <v>13663771.640000001</v>
      </c>
    </row>
    <row r="10562" spans="1:12">
      <c r="A10562" s="228">
        <v>2015</v>
      </c>
      <c r="B10562" s="228" t="s">
        <v>195</v>
      </c>
      <c r="C10562" s="228" t="s">
        <v>62</v>
      </c>
      <c r="D10562" s="228" t="s">
        <v>206</v>
      </c>
      <c r="E10562" s="228">
        <v>95</v>
      </c>
      <c r="F10562" s="228">
        <v>2445</v>
      </c>
      <c r="G10562" s="228">
        <v>453</v>
      </c>
      <c r="H10562" s="228">
        <v>4136</v>
      </c>
      <c r="I10562" s="228">
        <v>2421670.9500000002</v>
      </c>
      <c r="J10562" s="228">
        <v>291095.8</v>
      </c>
      <c r="K10562" s="228">
        <v>174941</v>
      </c>
      <c r="L10562" s="228">
        <v>2961680.43</v>
      </c>
    </row>
    <row r="10563" spans="1:12">
      <c r="A10563" s="228">
        <v>2015</v>
      </c>
      <c r="B10563" s="228" t="s">
        <v>195</v>
      </c>
      <c r="C10563" s="228" t="s">
        <v>63</v>
      </c>
      <c r="D10563" s="228" t="s">
        <v>205</v>
      </c>
      <c r="E10563" s="228">
        <v>0</v>
      </c>
      <c r="F10563" s="228">
        <v>61658</v>
      </c>
      <c r="G10563" s="228">
        <v>3075</v>
      </c>
      <c r="H10563" s="228">
        <v>8449</v>
      </c>
      <c r="I10563" s="228">
        <v>8146535.7999999998</v>
      </c>
      <c r="J10563" s="228">
        <v>975790.43</v>
      </c>
      <c r="K10563" s="228">
        <v>119062.5</v>
      </c>
      <c r="L10563" s="228">
        <v>9776507.0399999991</v>
      </c>
    </row>
    <row r="10564" spans="1:12">
      <c r="A10564" s="228">
        <v>2015</v>
      </c>
      <c r="B10564" s="228" t="s">
        <v>195</v>
      </c>
      <c r="C10564" s="228" t="s">
        <v>63</v>
      </c>
      <c r="D10564" s="228" t="s">
        <v>205</v>
      </c>
      <c r="E10564" s="228">
        <v>5</v>
      </c>
      <c r="F10564" s="228">
        <v>72316</v>
      </c>
      <c r="G10564" s="228">
        <v>1573</v>
      </c>
      <c r="H10564" s="228">
        <v>2360</v>
      </c>
      <c r="I10564" s="228">
        <v>2042320.57</v>
      </c>
      <c r="J10564" s="228">
        <v>484754.12</v>
      </c>
      <c r="K10564" s="228">
        <v>187253</v>
      </c>
      <c r="L10564" s="228">
        <v>3068970.73</v>
      </c>
    </row>
    <row r="10565" spans="1:12">
      <c r="A10565" s="228">
        <v>2015</v>
      </c>
      <c r="B10565" s="228" t="s">
        <v>195</v>
      </c>
      <c r="C10565" s="228" t="s">
        <v>63</v>
      </c>
      <c r="D10565" s="228" t="s">
        <v>205</v>
      </c>
      <c r="E10565" s="228">
        <v>10</v>
      </c>
      <c r="F10565" s="228">
        <v>69807</v>
      </c>
      <c r="G10565" s="228">
        <v>1199</v>
      </c>
      <c r="H10565" s="228">
        <v>1952</v>
      </c>
      <c r="I10565" s="228">
        <v>1795362.58</v>
      </c>
      <c r="J10565" s="228">
        <v>420616.63</v>
      </c>
      <c r="K10565" s="228">
        <v>397581</v>
      </c>
      <c r="L10565" s="228">
        <v>2932440.35</v>
      </c>
    </row>
    <row r="10566" spans="1:12">
      <c r="A10566" s="228">
        <v>2015</v>
      </c>
      <c r="B10566" s="228" t="s">
        <v>195</v>
      </c>
      <c r="C10566" s="228" t="s">
        <v>63</v>
      </c>
      <c r="D10566" s="228" t="s">
        <v>205</v>
      </c>
      <c r="E10566" s="228">
        <v>15</v>
      </c>
      <c r="F10566" s="228">
        <v>68472</v>
      </c>
      <c r="G10566" s="228">
        <v>1895</v>
      </c>
      <c r="H10566" s="228">
        <v>3326</v>
      </c>
      <c r="I10566" s="228">
        <v>3439678.59</v>
      </c>
      <c r="J10566" s="228">
        <v>777810.52</v>
      </c>
      <c r="K10566" s="228">
        <v>800005</v>
      </c>
      <c r="L10566" s="228">
        <v>5649550.5599999996</v>
      </c>
    </row>
    <row r="10567" spans="1:12">
      <c r="A10567" s="228">
        <v>2015</v>
      </c>
      <c r="B10567" s="228" t="s">
        <v>195</v>
      </c>
      <c r="C10567" s="228" t="s">
        <v>63</v>
      </c>
      <c r="D10567" s="228" t="s">
        <v>205</v>
      </c>
      <c r="E10567" s="228">
        <v>20</v>
      </c>
      <c r="F10567" s="228">
        <v>52349</v>
      </c>
      <c r="G10567" s="228">
        <v>1748</v>
      </c>
      <c r="H10567" s="228">
        <v>4094</v>
      </c>
      <c r="I10567" s="228">
        <v>3492388.95</v>
      </c>
      <c r="J10567" s="228">
        <v>760102.53</v>
      </c>
      <c r="K10567" s="228">
        <v>572358</v>
      </c>
      <c r="L10567" s="228">
        <v>5500958.3300000001</v>
      </c>
    </row>
    <row r="10568" spans="1:12">
      <c r="A10568" s="228">
        <v>2015</v>
      </c>
      <c r="B10568" s="228" t="s">
        <v>195</v>
      </c>
      <c r="C10568" s="228" t="s">
        <v>63</v>
      </c>
      <c r="D10568" s="228" t="s">
        <v>205</v>
      </c>
      <c r="E10568" s="228">
        <v>25</v>
      </c>
      <c r="F10568" s="228">
        <v>44337</v>
      </c>
      <c r="G10568" s="228">
        <v>1305</v>
      </c>
      <c r="H10568" s="228">
        <v>2945</v>
      </c>
      <c r="I10568" s="228">
        <v>2613967.5299999998</v>
      </c>
      <c r="J10568" s="228">
        <v>565228.64</v>
      </c>
      <c r="K10568" s="228">
        <v>505668</v>
      </c>
      <c r="L10568" s="228">
        <v>4350553.5</v>
      </c>
    </row>
    <row r="10569" spans="1:12">
      <c r="A10569" s="228">
        <v>2015</v>
      </c>
      <c r="B10569" s="228" t="s">
        <v>195</v>
      </c>
      <c r="C10569" s="228" t="s">
        <v>63</v>
      </c>
      <c r="D10569" s="228" t="s">
        <v>205</v>
      </c>
      <c r="E10569" s="228">
        <v>30</v>
      </c>
      <c r="F10569" s="228">
        <v>69060</v>
      </c>
      <c r="G10569" s="228">
        <v>2186</v>
      </c>
      <c r="H10569" s="228">
        <v>4661</v>
      </c>
      <c r="I10569" s="228">
        <v>3835801.7</v>
      </c>
      <c r="J10569" s="228">
        <v>923636.5</v>
      </c>
      <c r="K10569" s="228">
        <v>896329</v>
      </c>
      <c r="L10569" s="228">
        <v>6741362.8200000003</v>
      </c>
    </row>
    <row r="10570" spans="1:12">
      <c r="A10570" s="228">
        <v>2015</v>
      </c>
      <c r="B10570" s="228" t="s">
        <v>195</v>
      </c>
      <c r="C10570" s="228" t="s">
        <v>63</v>
      </c>
      <c r="D10570" s="228" t="s">
        <v>205</v>
      </c>
      <c r="E10570" s="228">
        <v>35</v>
      </c>
      <c r="F10570" s="228">
        <v>69406</v>
      </c>
      <c r="G10570" s="228">
        <v>2547</v>
      </c>
      <c r="H10570" s="228">
        <v>4989</v>
      </c>
      <c r="I10570" s="228">
        <v>4592816.7300000004</v>
      </c>
      <c r="J10570" s="228">
        <v>1242915.3999999999</v>
      </c>
      <c r="K10570" s="228">
        <v>942792.5</v>
      </c>
      <c r="L10570" s="228">
        <v>8094817.7199999997</v>
      </c>
    </row>
    <row r="10571" spans="1:12">
      <c r="A10571" s="228">
        <v>2015</v>
      </c>
      <c r="B10571" s="228" t="s">
        <v>195</v>
      </c>
      <c r="C10571" s="228" t="s">
        <v>63</v>
      </c>
      <c r="D10571" s="228" t="s">
        <v>205</v>
      </c>
      <c r="E10571" s="228">
        <v>40</v>
      </c>
      <c r="F10571" s="228">
        <v>76518</v>
      </c>
      <c r="G10571" s="228">
        <v>3571</v>
      </c>
      <c r="H10571" s="228">
        <v>7527</v>
      </c>
      <c r="I10571" s="228">
        <v>6516172.8399999999</v>
      </c>
      <c r="J10571" s="228">
        <v>1734468.66</v>
      </c>
      <c r="K10571" s="228">
        <v>1631961.25</v>
      </c>
      <c r="L10571" s="228">
        <v>11586737.84</v>
      </c>
    </row>
    <row r="10572" spans="1:12">
      <c r="A10572" s="228">
        <v>2015</v>
      </c>
      <c r="B10572" s="228" t="s">
        <v>195</v>
      </c>
      <c r="C10572" s="228" t="s">
        <v>63</v>
      </c>
      <c r="D10572" s="228" t="s">
        <v>205</v>
      </c>
      <c r="E10572" s="228">
        <v>45</v>
      </c>
      <c r="F10572" s="228">
        <v>74506</v>
      </c>
      <c r="G10572" s="228">
        <v>4441</v>
      </c>
      <c r="H10572" s="228">
        <v>8749</v>
      </c>
      <c r="I10572" s="228">
        <v>7891952.3499999996</v>
      </c>
      <c r="J10572" s="228">
        <v>2152749.7799999998</v>
      </c>
      <c r="K10572" s="228">
        <v>1742778.65</v>
      </c>
      <c r="L10572" s="228">
        <v>13656471.66</v>
      </c>
    </row>
    <row r="10573" spans="1:12">
      <c r="A10573" s="228">
        <v>2015</v>
      </c>
      <c r="B10573" s="228" t="s">
        <v>195</v>
      </c>
      <c r="C10573" s="228" t="s">
        <v>63</v>
      </c>
      <c r="D10573" s="228" t="s">
        <v>205</v>
      </c>
      <c r="E10573" s="228">
        <v>50</v>
      </c>
      <c r="F10573" s="228">
        <v>75917</v>
      </c>
      <c r="G10573" s="228">
        <v>6169</v>
      </c>
      <c r="H10573" s="228">
        <v>13055</v>
      </c>
      <c r="I10573" s="228">
        <v>12163833.619999999</v>
      </c>
      <c r="J10573" s="228">
        <v>3179976.1</v>
      </c>
      <c r="K10573" s="228">
        <v>3235907.2</v>
      </c>
      <c r="L10573" s="228">
        <v>21199369.91</v>
      </c>
    </row>
    <row r="10574" spans="1:12">
      <c r="A10574" s="228">
        <v>2015</v>
      </c>
      <c r="B10574" s="228" t="s">
        <v>195</v>
      </c>
      <c r="C10574" s="228" t="s">
        <v>63</v>
      </c>
      <c r="D10574" s="228" t="s">
        <v>205</v>
      </c>
      <c r="E10574" s="228">
        <v>55</v>
      </c>
      <c r="F10574" s="228">
        <v>74102</v>
      </c>
      <c r="G10574" s="228">
        <v>8191</v>
      </c>
      <c r="H10574" s="228">
        <v>16664</v>
      </c>
      <c r="I10574" s="228">
        <v>16442692.85</v>
      </c>
      <c r="J10574" s="228">
        <v>4340549.3600000003</v>
      </c>
      <c r="K10574" s="228">
        <v>4220249.3499999996</v>
      </c>
      <c r="L10574" s="228">
        <v>28193241.789999999</v>
      </c>
    </row>
    <row r="10575" spans="1:12">
      <c r="A10575" s="228">
        <v>2015</v>
      </c>
      <c r="B10575" s="228" t="s">
        <v>195</v>
      </c>
      <c r="C10575" s="228" t="s">
        <v>63</v>
      </c>
      <c r="D10575" s="228" t="s">
        <v>205</v>
      </c>
      <c r="E10575" s="228">
        <v>60</v>
      </c>
      <c r="F10575" s="228">
        <v>68662</v>
      </c>
      <c r="G10575" s="228">
        <v>11066</v>
      </c>
      <c r="H10575" s="228">
        <v>22831</v>
      </c>
      <c r="I10575" s="228">
        <v>23818550.93</v>
      </c>
      <c r="J10575" s="228">
        <v>5830711.7199999997</v>
      </c>
      <c r="K10575" s="228">
        <v>7018271.7199999997</v>
      </c>
      <c r="L10575" s="228">
        <v>40281519.490000002</v>
      </c>
    </row>
    <row r="10576" spans="1:12">
      <c r="A10576" s="228">
        <v>2015</v>
      </c>
      <c r="B10576" s="228" t="s">
        <v>195</v>
      </c>
      <c r="C10576" s="228" t="s">
        <v>63</v>
      </c>
      <c r="D10576" s="228" t="s">
        <v>205</v>
      </c>
      <c r="E10576" s="228">
        <v>65</v>
      </c>
      <c r="F10576" s="228">
        <v>62976</v>
      </c>
      <c r="G10576" s="228">
        <v>13860</v>
      </c>
      <c r="H10576" s="228">
        <v>31838</v>
      </c>
      <c r="I10576" s="228">
        <v>32326454.84</v>
      </c>
      <c r="J10576" s="228">
        <v>7655624.3200000003</v>
      </c>
      <c r="K10576" s="228">
        <v>8960302.6999999993</v>
      </c>
      <c r="L10576" s="228">
        <v>53289192.390000001</v>
      </c>
    </row>
    <row r="10577" spans="1:12">
      <c r="A10577" s="228">
        <v>2015</v>
      </c>
      <c r="B10577" s="228" t="s">
        <v>195</v>
      </c>
      <c r="C10577" s="228" t="s">
        <v>63</v>
      </c>
      <c r="D10577" s="228" t="s">
        <v>205</v>
      </c>
      <c r="E10577" s="228">
        <v>70</v>
      </c>
      <c r="F10577" s="228">
        <v>44598</v>
      </c>
      <c r="G10577" s="228">
        <v>12924</v>
      </c>
      <c r="H10577" s="228">
        <v>31981</v>
      </c>
      <c r="I10577" s="228">
        <v>30152630.739999998</v>
      </c>
      <c r="J10577" s="228">
        <v>7249886.1299999999</v>
      </c>
      <c r="K10577" s="228">
        <v>8348467.4000000004</v>
      </c>
      <c r="L10577" s="228">
        <v>48922325.119999997</v>
      </c>
    </row>
    <row r="10578" spans="1:12">
      <c r="A10578" s="228">
        <v>2015</v>
      </c>
      <c r="B10578" s="228" t="s">
        <v>195</v>
      </c>
      <c r="C10578" s="228" t="s">
        <v>63</v>
      </c>
      <c r="D10578" s="228" t="s">
        <v>205</v>
      </c>
      <c r="E10578" s="228">
        <v>75</v>
      </c>
      <c r="F10578" s="228">
        <v>29973</v>
      </c>
      <c r="G10578" s="228">
        <v>11468</v>
      </c>
      <c r="H10578" s="228">
        <v>31962</v>
      </c>
      <c r="I10578" s="228">
        <v>28027181.760000002</v>
      </c>
      <c r="J10578" s="228">
        <v>6017451.5800000001</v>
      </c>
      <c r="K10578" s="228">
        <v>7073402.2000000002</v>
      </c>
      <c r="L10578" s="228">
        <v>43376249.439999998</v>
      </c>
    </row>
    <row r="10579" spans="1:12">
      <c r="A10579" s="228">
        <v>2015</v>
      </c>
      <c r="B10579" s="228" t="s">
        <v>195</v>
      </c>
      <c r="C10579" s="228" t="s">
        <v>63</v>
      </c>
      <c r="D10579" s="228" t="s">
        <v>205</v>
      </c>
      <c r="E10579" s="228">
        <v>80</v>
      </c>
      <c r="F10579" s="228">
        <v>18381</v>
      </c>
      <c r="G10579" s="228">
        <v>7932</v>
      </c>
      <c r="H10579" s="228">
        <v>27615</v>
      </c>
      <c r="I10579" s="228">
        <v>21282792.039999999</v>
      </c>
      <c r="J10579" s="228">
        <v>4028577.15</v>
      </c>
      <c r="K10579" s="228">
        <v>4305644</v>
      </c>
      <c r="L10579" s="228">
        <v>31058493.370000001</v>
      </c>
    </row>
    <row r="10580" spans="1:12">
      <c r="A10580" s="228">
        <v>2015</v>
      </c>
      <c r="B10580" s="228" t="s">
        <v>195</v>
      </c>
      <c r="C10580" s="228" t="s">
        <v>63</v>
      </c>
      <c r="D10580" s="228" t="s">
        <v>205</v>
      </c>
      <c r="E10580" s="228">
        <v>85</v>
      </c>
      <c r="F10580" s="228">
        <v>10492</v>
      </c>
      <c r="G10580" s="228">
        <v>4884</v>
      </c>
      <c r="H10580" s="228">
        <v>20131</v>
      </c>
      <c r="I10580" s="228">
        <v>13573637.83</v>
      </c>
      <c r="J10580" s="228">
        <v>2183961.2599999998</v>
      </c>
      <c r="K10580" s="228">
        <v>1688570.25</v>
      </c>
      <c r="L10580" s="228">
        <v>18217817.329999998</v>
      </c>
    </row>
    <row r="10581" spans="1:12">
      <c r="A10581" s="228">
        <v>2015</v>
      </c>
      <c r="B10581" s="228" t="s">
        <v>195</v>
      </c>
      <c r="C10581" s="228" t="s">
        <v>63</v>
      </c>
      <c r="D10581" s="228" t="s">
        <v>205</v>
      </c>
      <c r="E10581" s="228">
        <v>90</v>
      </c>
      <c r="F10581" s="228">
        <v>2452</v>
      </c>
      <c r="G10581" s="228">
        <v>911</v>
      </c>
      <c r="H10581" s="228">
        <v>5432</v>
      </c>
      <c r="I10581" s="228">
        <v>3530374.93</v>
      </c>
      <c r="J10581" s="228">
        <v>479443.89</v>
      </c>
      <c r="K10581" s="228">
        <v>406164</v>
      </c>
      <c r="L10581" s="228">
        <v>4615247.99</v>
      </c>
    </row>
    <row r="10582" spans="1:12">
      <c r="A10582" s="228">
        <v>2015</v>
      </c>
      <c r="B10582" s="228" t="s">
        <v>195</v>
      </c>
      <c r="C10582" s="228" t="s">
        <v>63</v>
      </c>
      <c r="D10582" s="228" t="s">
        <v>205</v>
      </c>
      <c r="E10582" s="228">
        <v>95</v>
      </c>
      <c r="F10582" s="228">
        <v>377</v>
      </c>
      <c r="G10582" s="228">
        <v>98</v>
      </c>
      <c r="H10582" s="228">
        <v>589</v>
      </c>
      <c r="I10582" s="228">
        <v>411129</v>
      </c>
      <c r="J10582" s="228">
        <v>72222.47</v>
      </c>
      <c r="K10582" s="228">
        <v>27918</v>
      </c>
      <c r="L10582" s="228">
        <v>526148.73</v>
      </c>
    </row>
    <row r="10583" spans="1:12">
      <c r="A10583" s="228">
        <v>2015</v>
      </c>
      <c r="B10583" s="228" t="s">
        <v>195</v>
      </c>
      <c r="C10583" s="228" t="s">
        <v>63</v>
      </c>
      <c r="D10583" s="228" t="s">
        <v>206</v>
      </c>
      <c r="E10583" s="228">
        <v>0</v>
      </c>
      <c r="F10583" s="228">
        <v>57745</v>
      </c>
      <c r="G10583" s="228">
        <v>2081</v>
      </c>
      <c r="H10583" s="228">
        <v>6109</v>
      </c>
      <c r="I10583" s="228">
        <v>5040330.38</v>
      </c>
      <c r="J10583" s="228">
        <v>640815.81000000006</v>
      </c>
      <c r="K10583" s="228">
        <v>169338.1</v>
      </c>
      <c r="L10583" s="228">
        <v>6272914.6500000004</v>
      </c>
    </row>
    <row r="10584" spans="1:12">
      <c r="A10584" s="228">
        <v>2015</v>
      </c>
      <c r="B10584" s="228" t="s">
        <v>195</v>
      </c>
      <c r="C10584" s="228" t="s">
        <v>63</v>
      </c>
      <c r="D10584" s="228" t="s">
        <v>206</v>
      </c>
      <c r="E10584" s="228">
        <v>5</v>
      </c>
      <c r="F10584" s="228">
        <v>68050</v>
      </c>
      <c r="G10584" s="228">
        <v>1310</v>
      </c>
      <c r="H10584" s="228">
        <v>1803</v>
      </c>
      <c r="I10584" s="228">
        <v>1594812.71</v>
      </c>
      <c r="J10584" s="228">
        <v>394055.72</v>
      </c>
      <c r="K10584" s="228">
        <v>160384</v>
      </c>
      <c r="L10584" s="228">
        <v>2408712.92</v>
      </c>
    </row>
    <row r="10585" spans="1:12">
      <c r="A10585" s="228">
        <v>2015</v>
      </c>
      <c r="B10585" s="228" t="s">
        <v>195</v>
      </c>
      <c r="C10585" s="228" t="s">
        <v>63</v>
      </c>
      <c r="D10585" s="228" t="s">
        <v>206</v>
      </c>
      <c r="E10585" s="228">
        <v>10</v>
      </c>
      <c r="F10585" s="228">
        <v>66133</v>
      </c>
      <c r="G10585" s="228">
        <v>1075</v>
      </c>
      <c r="H10585" s="228">
        <v>1971</v>
      </c>
      <c r="I10585" s="228">
        <v>1759328.86</v>
      </c>
      <c r="J10585" s="228">
        <v>401833.13</v>
      </c>
      <c r="K10585" s="228">
        <v>650675</v>
      </c>
      <c r="L10585" s="228">
        <v>3152519.27</v>
      </c>
    </row>
    <row r="10586" spans="1:12">
      <c r="A10586" s="228">
        <v>2015</v>
      </c>
      <c r="B10586" s="228" t="s">
        <v>195</v>
      </c>
      <c r="C10586" s="228" t="s">
        <v>63</v>
      </c>
      <c r="D10586" s="228" t="s">
        <v>206</v>
      </c>
      <c r="E10586" s="228">
        <v>15</v>
      </c>
      <c r="F10586" s="228">
        <v>65389</v>
      </c>
      <c r="G10586" s="228">
        <v>2502</v>
      </c>
      <c r="H10586" s="228">
        <v>5236</v>
      </c>
      <c r="I10586" s="228">
        <v>4254523.5599999996</v>
      </c>
      <c r="J10586" s="228">
        <v>861170.09</v>
      </c>
      <c r="K10586" s="228">
        <v>520024</v>
      </c>
      <c r="L10586" s="228">
        <v>6414187.5999999996</v>
      </c>
    </row>
    <row r="10587" spans="1:12">
      <c r="A10587" s="228">
        <v>2015</v>
      </c>
      <c r="B10587" s="228" t="s">
        <v>195</v>
      </c>
      <c r="C10587" s="228" t="s">
        <v>63</v>
      </c>
      <c r="D10587" s="228" t="s">
        <v>206</v>
      </c>
      <c r="E10587" s="228">
        <v>20</v>
      </c>
      <c r="F10587" s="228">
        <v>54770</v>
      </c>
      <c r="G10587" s="228">
        <v>3059</v>
      </c>
      <c r="H10587" s="228">
        <v>7672</v>
      </c>
      <c r="I10587" s="228">
        <v>6009888.4100000001</v>
      </c>
      <c r="J10587" s="228">
        <v>1167912.77</v>
      </c>
      <c r="K10587" s="228">
        <v>510106</v>
      </c>
      <c r="L10587" s="228">
        <v>8605473.9900000002</v>
      </c>
    </row>
    <row r="10588" spans="1:12">
      <c r="A10588" s="228">
        <v>2015</v>
      </c>
      <c r="B10588" s="228" t="s">
        <v>195</v>
      </c>
      <c r="C10588" s="228" t="s">
        <v>63</v>
      </c>
      <c r="D10588" s="228" t="s">
        <v>206</v>
      </c>
      <c r="E10588" s="228">
        <v>25</v>
      </c>
      <c r="F10588" s="228">
        <v>53159</v>
      </c>
      <c r="G10588" s="228">
        <v>4039</v>
      </c>
      <c r="H10588" s="228">
        <v>12437</v>
      </c>
      <c r="I10588" s="228">
        <v>10264734.51</v>
      </c>
      <c r="J10588" s="228">
        <v>2341387.08</v>
      </c>
      <c r="K10588" s="228">
        <v>709326</v>
      </c>
      <c r="L10588" s="228">
        <v>15036239.34</v>
      </c>
    </row>
    <row r="10589" spans="1:12">
      <c r="A10589" s="228">
        <v>2015</v>
      </c>
      <c r="B10589" s="228" t="s">
        <v>195</v>
      </c>
      <c r="C10589" s="228" t="s">
        <v>63</v>
      </c>
      <c r="D10589" s="228" t="s">
        <v>206</v>
      </c>
      <c r="E10589" s="228">
        <v>30</v>
      </c>
      <c r="F10589" s="228">
        <v>78107</v>
      </c>
      <c r="G10589" s="228">
        <v>7074</v>
      </c>
      <c r="H10589" s="228">
        <v>21236</v>
      </c>
      <c r="I10589" s="228">
        <v>19171701.960000001</v>
      </c>
      <c r="J10589" s="228">
        <v>4621009.3600000003</v>
      </c>
      <c r="K10589" s="228">
        <v>1294585</v>
      </c>
      <c r="L10589" s="228">
        <v>28193157.850000001</v>
      </c>
    </row>
    <row r="10590" spans="1:12">
      <c r="A10590" s="228">
        <v>2015</v>
      </c>
      <c r="B10590" s="228" t="s">
        <v>195</v>
      </c>
      <c r="C10590" s="228" t="s">
        <v>63</v>
      </c>
      <c r="D10590" s="228" t="s">
        <v>206</v>
      </c>
      <c r="E10590" s="228">
        <v>35</v>
      </c>
      <c r="F10590" s="228">
        <v>76174</v>
      </c>
      <c r="G10590" s="228">
        <v>6981</v>
      </c>
      <c r="H10590" s="228">
        <v>18268</v>
      </c>
      <c r="I10590" s="228">
        <v>16534974.619999999</v>
      </c>
      <c r="J10590" s="228">
        <v>3742439.17</v>
      </c>
      <c r="K10590" s="228">
        <v>1487498</v>
      </c>
      <c r="L10590" s="228">
        <v>24920834.789999999</v>
      </c>
    </row>
    <row r="10591" spans="1:12">
      <c r="A10591" s="228">
        <v>2015</v>
      </c>
      <c r="B10591" s="228" t="s">
        <v>195</v>
      </c>
      <c r="C10591" s="228" t="s">
        <v>63</v>
      </c>
      <c r="D10591" s="228" t="s">
        <v>206</v>
      </c>
      <c r="E10591" s="228">
        <v>40</v>
      </c>
      <c r="F10591" s="228">
        <v>83029</v>
      </c>
      <c r="G10591" s="228">
        <v>7020</v>
      </c>
      <c r="H10591" s="228">
        <v>15960</v>
      </c>
      <c r="I10591" s="228">
        <v>14246416.630000001</v>
      </c>
      <c r="J10591" s="228">
        <v>3342014.15</v>
      </c>
      <c r="K10591" s="228">
        <v>2166032.5</v>
      </c>
      <c r="L10591" s="228">
        <v>23135044.739999998</v>
      </c>
    </row>
    <row r="10592" spans="1:12">
      <c r="A10592" s="228">
        <v>2015</v>
      </c>
      <c r="B10592" s="228" t="s">
        <v>195</v>
      </c>
      <c r="C10592" s="228" t="s">
        <v>63</v>
      </c>
      <c r="D10592" s="228" t="s">
        <v>206</v>
      </c>
      <c r="E10592" s="228">
        <v>45</v>
      </c>
      <c r="F10592" s="228">
        <v>81064</v>
      </c>
      <c r="G10592" s="228">
        <v>6949</v>
      </c>
      <c r="H10592" s="228">
        <v>15661</v>
      </c>
      <c r="I10592" s="228">
        <v>14171545.35</v>
      </c>
      <c r="J10592" s="228">
        <v>3356140.16</v>
      </c>
      <c r="K10592" s="228">
        <v>2263746.4500000002</v>
      </c>
      <c r="L10592" s="228">
        <v>22991142.309999999</v>
      </c>
    </row>
    <row r="10593" spans="1:12">
      <c r="A10593" s="228">
        <v>2015</v>
      </c>
      <c r="B10593" s="228" t="s">
        <v>195</v>
      </c>
      <c r="C10593" s="228" t="s">
        <v>63</v>
      </c>
      <c r="D10593" s="228" t="s">
        <v>206</v>
      </c>
      <c r="E10593" s="228">
        <v>50</v>
      </c>
      <c r="F10593" s="228">
        <v>82192</v>
      </c>
      <c r="G10593" s="228">
        <v>8539</v>
      </c>
      <c r="H10593" s="228">
        <v>18054</v>
      </c>
      <c r="I10593" s="228">
        <v>16076958.189999999</v>
      </c>
      <c r="J10593" s="228">
        <v>4031001.15</v>
      </c>
      <c r="K10593" s="228">
        <v>3273482</v>
      </c>
      <c r="L10593" s="228">
        <v>26714260.280000001</v>
      </c>
    </row>
    <row r="10594" spans="1:12">
      <c r="A10594" s="228">
        <v>2015</v>
      </c>
      <c r="B10594" s="228" t="s">
        <v>195</v>
      </c>
      <c r="C10594" s="228" t="s">
        <v>63</v>
      </c>
      <c r="D10594" s="228" t="s">
        <v>206</v>
      </c>
      <c r="E10594" s="228">
        <v>55</v>
      </c>
      <c r="F10594" s="228">
        <v>80320</v>
      </c>
      <c r="G10594" s="228">
        <v>9834</v>
      </c>
      <c r="H10594" s="228">
        <v>20320</v>
      </c>
      <c r="I10594" s="228">
        <v>18493186.379999999</v>
      </c>
      <c r="J10594" s="228">
        <v>4618991.62</v>
      </c>
      <c r="K10594" s="228">
        <v>3924999.3</v>
      </c>
      <c r="L10594" s="228">
        <v>30644620.77</v>
      </c>
    </row>
    <row r="10595" spans="1:12">
      <c r="A10595" s="228">
        <v>2015</v>
      </c>
      <c r="B10595" s="228" t="s">
        <v>195</v>
      </c>
      <c r="C10595" s="228" t="s">
        <v>63</v>
      </c>
      <c r="D10595" s="228" t="s">
        <v>206</v>
      </c>
      <c r="E10595" s="228">
        <v>60</v>
      </c>
      <c r="F10595" s="228">
        <v>74304</v>
      </c>
      <c r="G10595" s="228">
        <v>11762</v>
      </c>
      <c r="H10595" s="228">
        <v>26347</v>
      </c>
      <c r="I10595" s="228">
        <v>24537672.32</v>
      </c>
      <c r="J10595" s="228">
        <v>5802448.6900000004</v>
      </c>
      <c r="K10595" s="228">
        <v>6109819.6500000004</v>
      </c>
      <c r="L10595" s="228">
        <v>40362841.109999999</v>
      </c>
    </row>
    <row r="10596" spans="1:12">
      <c r="A10596" s="228">
        <v>2015</v>
      </c>
      <c r="B10596" s="228" t="s">
        <v>195</v>
      </c>
      <c r="C10596" s="228" t="s">
        <v>63</v>
      </c>
      <c r="D10596" s="228" t="s">
        <v>206</v>
      </c>
      <c r="E10596" s="228">
        <v>65</v>
      </c>
      <c r="F10596" s="228">
        <v>67931</v>
      </c>
      <c r="G10596" s="228">
        <v>13523</v>
      </c>
      <c r="H10596" s="228">
        <v>30356</v>
      </c>
      <c r="I10596" s="228">
        <v>28100473.23</v>
      </c>
      <c r="J10596" s="228">
        <v>6654362.2999999998</v>
      </c>
      <c r="K10596" s="228">
        <v>7133063.25</v>
      </c>
      <c r="L10596" s="228">
        <v>45722935.810000002</v>
      </c>
    </row>
    <row r="10597" spans="1:12">
      <c r="A10597" s="228">
        <v>2015</v>
      </c>
      <c r="B10597" s="228" t="s">
        <v>195</v>
      </c>
      <c r="C10597" s="228" t="s">
        <v>63</v>
      </c>
      <c r="D10597" s="228" t="s">
        <v>206</v>
      </c>
      <c r="E10597" s="228">
        <v>70</v>
      </c>
      <c r="F10597" s="228">
        <v>48158</v>
      </c>
      <c r="G10597" s="228">
        <v>12513</v>
      </c>
      <c r="H10597" s="228">
        <v>32024</v>
      </c>
      <c r="I10597" s="228">
        <v>29109947.190000001</v>
      </c>
      <c r="J10597" s="228">
        <v>6413090.6699999999</v>
      </c>
      <c r="K10597" s="228">
        <v>6921498.1299999999</v>
      </c>
      <c r="L10597" s="228">
        <v>45431235.32</v>
      </c>
    </row>
    <row r="10598" spans="1:12">
      <c r="A10598" s="228">
        <v>2015</v>
      </c>
      <c r="B10598" s="228" t="s">
        <v>195</v>
      </c>
      <c r="C10598" s="228" t="s">
        <v>63</v>
      </c>
      <c r="D10598" s="228" t="s">
        <v>206</v>
      </c>
      <c r="E10598" s="228">
        <v>75</v>
      </c>
      <c r="F10598" s="228">
        <v>32978</v>
      </c>
      <c r="G10598" s="228">
        <v>9522</v>
      </c>
      <c r="H10598" s="228">
        <v>29071</v>
      </c>
      <c r="I10598" s="228">
        <v>24942857.350000001</v>
      </c>
      <c r="J10598" s="228">
        <v>5169651.3600000003</v>
      </c>
      <c r="K10598" s="228">
        <v>5181198.95</v>
      </c>
      <c r="L10598" s="228">
        <v>37385988.93</v>
      </c>
    </row>
    <row r="10599" spans="1:12">
      <c r="A10599" s="228">
        <v>2015</v>
      </c>
      <c r="B10599" s="228" t="s">
        <v>195</v>
      </c>
      <c r="C10599" s="228" t="s">
        <v>63</v>
      </c>
      <c r="D10599" s="228" t="s">
        <v>206</v>
      </c>
      <c r="E10599" s="228">
        <v>80</v>
      </c>
      <c r="F10599" s="228">
        <v>22329</v>
      </c>
      <c r="G10599" s="228">
        <v>7509</v>
      </c>
      <c r="H10599" s="228">
        <v>28528</v>
      </c>
      <c r="I10599" s="228">
        <v>21147121.829999998</v>
      </c>
      <c r="J10599" s="228">
        <v>3888925.22</v>
      </c>
      <c r="K10599" s="228">
        <v>3385706.3</v>
      </c>
      <c r="L10599" s="228">
        <v>29878448.199999999</v>
      </c>
    </row>
    <row r="10600" spans="1:12">
      <c r="A10600" s="228">
        <v>2015</v>
      </c>
      <c r="B10600" s="228" t="s">
        <v>195</v>
      </c>
      <c r="C10600" s="228" t="s">
        <v>63</v>
      </c>
      <c r="D10600" s="228" t="s">
        <v>206</v>
      </c>
      <c r="E10600" s="228">
        <v>85</v>
      </c>
      <c r="F10600" s="228">
        <v>14197</v>
      </c>
      <c r="G10600" s="228">
        <v>4285</v>
      </c>
      <c r="H10600" s="228">
        <v>22840</v>
      </c>
      <c r="I10600" s="228">
        <v>15079820.91</v>
      </c>
      <c r="J10600" s="228">
        <v>2305402.35</v>
      </c>
      <c r="K10600" s="228">
        <v>1608365</v>
      </c>
      <c r="L10600" s="228">
        <v>19837193.989999998</v>
      </c>
    </row>
    <row r="10601" spans="1:12">
      <c r="A10601" s="228">
        <v>2015</v>
      </c>
      <c r="B10601" s="228" t="s">
        <v>195</v>
      </c>
      <c r="C10601" s="228" t="s">
        <v>63</v>
      </c>
      <c r="D10601" s="228" t="s">
        <v>206</v>
      </c>
      <c r="E10601" s="228">
        <v>90</v>
      </c>
      <c r="F10601" s="228">
        <v>5745</v>
      </c>
      <c r="G10601" s="228">
        <v>1644</v>
      </c>
      <c r="H10601" s="228">
        <v>10945</v>
      </c>
      <c r="I10601" s="228">
        <v>6832634.4199999999</v>
      </c>
      <c r="J10601" s="228">
        <v>873315.34</v>
      </c>
      <c r="K10601" s="228">
        <v>423038</v>
      </c>
      <c r="L10601" s="228">
        <v>8412771.3000000007</v>
      </c>
    </row>
    <row r="10602" spans="1:12">
      <c r="A10602" s="228">
        <v>2015</v>
      </c>
      <c r="B10602" s="228" t="s">
        <v>195</v>
      </c>
      <c r="C10602" s="228" t="s">
        <v>63</v>
      </c>
      <c r="D10602" s="228" t="s">
        <v>206</v>
      </c>
      <c r="E10602" s="228">
        <v>95</v>
      </c>
      <c r="F10602" s="228">
        <v>1575</v>
      </c>
      <c r="G10602" s="228">
        <v>362</v>
      </c>
      <c r="H10602" s="228">
        <v>2981</v>
      </c>
      <c r="I10602" s="228">
        <v>1833898.58</v>
      </c>
      <c r="J10602" s="228">
        <v>167016.24</v>
      </c>
      <c r="K10602" s="228">
        <v>51610</v>
      </c>
      <c r="L10602" s="228">
        <v>2109669.0499999998</v>
      </c>
    </row>
    <row r="10603" spans="1:12">
      <c r="A10603" s="228">
        <v>2015</v>
      </c>
      <c r="B10603" s="228" t="s">
        <v>195</v>
      </c>
      <c r="C10603" s="228" t="s">
        <v>64</v>
      </c>
      <c r="D10603" s="228" t="s">
        <v>205</v>
      </c>
      <c r="E10603" s="228">
        <v>0</v>
      </c>
      <c r="F10603" s="228">
        <v>19850</v>
      </c>
      <c r="G10603" s="228">
        <v>816</v>
      </c>
      <c r="H10603" s="228">
        <v>2058</v>
      </c>
      <c r="I10603" s="228">
        <v>1349862.6</v>
      </c>
      <c r="J10603" s="228">
        <v>405234.07</v>
      </c>
      <c r="K10603" s="228">
        <v>10970</v>
      </c>
      <c r="L10603" s="228">
        <v>1798067.27</v>
      </c>
    </row>
    <row r="10604" spans="1:12">
      <c r="A10604" s="228">
        <v>2015</v>
      </c>
      <c r="B10604" s="228" t="s">
        <v>195</v>
      </c>
      <c r="C10604" s="228" t="s">
        <v>64</v>
      </c>
      <c r="D10604" s="228" t="s">
        <v>205</v>
      </c>
      <c r="E10604" s="228">
        <v>5</v>
      </c>
      <c r="F10604" s="228">
        <v>22154</v>
      </c>
      <c r="G10604" s="228">
        <v>381</v>
      </c>
      <c r="H10604" s="228">
        <v>452</v>
      </c>
      <c r="I10604" s="228">
        <v>450915.09</v>
      </c>
      <c r="J10604" s="228">
        <v>167284.34</v>
      </c>
      <c r="K10604" s="228">
        <v>43376</v>
      </c>
      <c r="L10604" s="228">
        <v>698677.86</v>
      </c>
    </row>
    <row r="10605" spans="1:12">
      <c r="A10605" s="228">
        <v>2015</v>
      </c>
      <c r="B10605" s="228" t="s">
        <v>195</v>
      </c>
      <c r="C10605" s="228" t="s">
        <v>64</v>
      </c>
      <c r="D10605" s="228" t="s">
        <v>205</v>
      </c>
      <c r="E10605" s="228">
        <v>10</v>
      </c>
      <c r="F10605" s="228">
        <v>21334</v>
      </c>
      <c r="G10605" s="228">
        <v>232</v>
      </c>
      <c r="H10605" s="228">
        <v>301</v>
      </c>
      <c r="I10605" s="228">
        <v>291953.95</v>
      </c>
      <c r="J10605" s="228">
        <v>127524.99</v>
      </c>
      <c r="K10605" s="228">
        <v>93644</v>
      </c>
      <c r="L10605" s="228">
        <v>1694267.01</v>
      </c>
    </row>
    <row r="10606" spans="1:12">
      <c r="A10606" s="228">
        <v>2015</v>
      </c>
      <c r="B10606" s="228" t="s">
        <v>195</v>
      </c>
      <c r="C10606" s="228" t="s">
        <v>64</v>
      </c>
      <c r="D10606" s="228" t="s">
        <v>205</v>
      </c>
      <c r="E10606" s="228">
        <v>15</v>
      </c>
      <c r="F10606" s="228">
        <v>22160</v>
      </c>
      <c r="G10606" s="228">
        <v>565</v>
      </c>
      <c r="H10606" s="228">
        <v>727</v>
      </c>
      <c r="I10606" s="228">
        <v>958089</v>
      </c>
      <c r="J10606" s="228">
        <v>347095.27</v>
      </c>
      <c r="K10606" s="228">
        <v>214831</v>
      </c>
      <c r="L10606" s="228">
        <v>1594862.75</v>
      </c>
    </row>
    <row r="10607" spans="1:12">
      <c r="A10607" s="228">
        <v>2015</v>
      </c>
      <c r="B10607" s="228" t="s">
        <v>195</v>
      </c>
      <c r="C10607" s="228" t="s">
        <v>64</v>
      </c>
      <c r="D10607" s="228" t="s">
        <v>205</v>
      </c>
      <c r="E10607" s="228">
        <v>20</v>
      </c>
      <c r="F10607" s="228">
        <v>20744</v>
      </c>
      <c r="G10607" s="228">
        <v>710</v>
      </c>
      <c r="H10607" s="228">
        <v>995</v>
      </c>
      <c r="I10607" s="228">
        <v>1169107.72</v>
      </c>
      <c r="J10607" s="228">
        <v>448888.44</v>
      </c>
      <c r="K10607" s="228">
        <v>217137.26</v>
      </c>
      <c r="L10607" s="228">
        <v>1943051</v>
      </c>
    </row>
    <row r="10608" spans="1:12">
      <c r="A10608" s="228">
        <v>2015</v>
      </c>
      <c r="B10608" s="228" t="s">
        <v>195</v>
      </c>
      <c r="C10608" s="228" t="s">
        <v>64</v>
      </c>
      <c r="D10608" s="228" t="s">
        <v>205</v>
      </c>
      <c r="E10608" s="228">
        <v>25</v>
      </c>
      <c r="F10608" s="228">
        <v>16946</v>
      </c>
      <c r="G10608" s="228">
        <v>657</v>
      </c>
      <c r="H10608" s="228">
        <v>997</v>
      </c>
      <c r="I10608" s="228">
        <v>942059.35</v>
      </c>
      <c r="J10608" s="228">
        <v>367970.71</v>
      </c>
      <c r="K10608" s="228">
        <v>152744</v>
      </c>
      <c r="L10608" s="228">
        <v>1610537</v>
      </c>
    </row>
    <row r="10609" spans="1:12">
      <c r="A10609" s="228">
        <v>2015</v>
      </c>
      <c r="B10609" s="228" t="s">
        <v>195</v>
      </c>
      <c r="C10609" s="228" t="s">
        <v>64</v>
      </c>
      <c r="D10609" s="228" t="s">
        <v>205</v>
      </c>
      <c r="E10609" s="228">
        <v>30</v>
      </c>
      <c r="F10609" s="228">
        <v>22773</v>
      </c>
      <c r="G10609" s="228">
        <v>612</v>
      </c>
      <c r="H10609" s="228">
        <v>1034</v>
      </c>
      <c r="I10609" s="228">
        <v>974718.35</v>
      </c>
      <c r="J10609" s="228">
        <v>403896.04</v>
      </c>
      <c r="K10609" s="228">
        <v>225627</v>
      </c>
      <c r="L10609" s="228">
        <v>1878616.44</v>
      </c>
    </row>
    <row r="10610" spans="1:12">
      <c r="A10610" s="228">
        <v>2015</v>
      </c>
      <c r="B10610" s="228" t="s">
        <v>195</v>
      </c>
      <c r="C10610" s="228" t="s">
        <v>64</v>
      </c>
      <c r="D10610" s="228" t="s">
        <v>205</v>
      </c>
      <c r="E10610" s="228">
        <v>35</v>
      </c>
      <c r="F10610" s="228">
        <v>22404</v>
      </c>
      <c r="G10610" s="228">
        <v>782</v>
      </c>
      <c r="H10610" s="228">
        <v>1312</v>
      </c>
      <c r="I10610" s="228">
        <v>1185768.57</v>
      </c>
      <c r="J10610" s="228">
        <v>453950.71999999997</v>
      </c>
      <c r="K10610" s="228">
        <v>235064</v>
      </c>
      <c r="L10610" s="228">
        <v>2065718.1</v>
      </c>
    </row>
    <row r="10611" spans="1:12">
      <c r="A10611" s="228">
        <v>2015</v>
      </c>
      <c r="B10611" s="228" t="s">
        <v>195</v>
      </c>
      <c r="C10611" s="228" t="s">
        <v>64</v>
      </c>
      <c r="D10611" s="228" t="s">
        <v>205</v>
      </c>
      <c r="E10611" s="228">
        <v>40</v>
      </c>
      <c r="F10611" s="228">
        <v>23826</v>
      </c>
      <c r="G10611" s="228">
        <v>1047</v>
      </c>
      <c r="H10611" s="228">
        <v>1703</v>
      </c>
      <c r="I10611" s="228">
        <v>1689844.65</v>
      </c>
      <c r="J10611" s="228">
        <v>649574.46</v>
      </c>
      <c r="K10611" s="228">
        <v>505144.5</v>
      </c>
      <c r="L10611" s="228">
        <v>3100850.96</v>
      </c>
    </row>
    <row r="10612" spans="1:12">
      <c r="A10612" s="228">
        <v>2015</v>
      </c>
      <c r="B10612" s="228" t="s">
        <v>195</v>
      </c>
      <c r="C10612" s="228" t="s">
        <v>64</v>
      </c>
      <c r="D10612" s="228" t="s">
        <v>205</v>
      </c>
      <c r="E10612" s="228">
        <v>45</v>
      </c>
      <c r="F10612" s="228">
        <v>25237</v>
      </c>
      <c r="G10612" s="228">
        <v>1440</v>
      </c>
      <c r="H10612" s="228">
        <v>3002</v>
      </c>
      <c r="I10612" s="228">
        <v>2617816.2999999998</v>
      </c>
      <c r="J10612" s="228">
        <v>829109.3</v>
      </c>
      <c r="K10612" s="228">
        <v>586710</v>
      </c>
      <c r="L10612" s="228">
        <v>4417498.5199999996</v>
      </c>
    </row>
    <row r="10613" spans="1:12">
      <c r="A10613" s="228">
        <v>2015</v>
      </c>
      <c r="B10613" s="228" t="s">
        <v>195</v>
      </c>
      <c r="C10613" s="228" t="s">
        <v>64</v>
      </c>
      <c r="D10613" s="228" t="s">
        <v>205</v>
      </c>
      <c r="E10613" s="228">
        <v>50</v>
      </c>
      <c r="F10613" s="228">
        <v>27306</v>
      </c>
      <c r="G10613" s="228">
        <v>2058</v>
      </c>
      <c r="H10613" s="228">
        <v>3832</v>
      </c>
      <c r="I10613" s="228">
        <v>3862717.66</v>
      </c>
      <c r="J10613" s="228">
        <v>1309295.99</v>
      </c>
      <c r="K10613" s="228">
        <v>1190886.25</v>
      </c>
      <c r="L10613" s="228">
        <v>6727597.8899999997</v>
      </c>
    </row>
    <row r="10614" spans="1:12">
      <c r="A10614" s="228">
        <v>2015</v>
      </c>
      <c r="B10614" s="228" t="s">
        <v>195</v>
      </c>
      <c r="C10614" s="228" t="s">
        <v>64</v>
      </c>
      <c r="D10614" s="228" t="s">
        <v>205</v>
      </c>
      <c r="E10614" s="228">
        <v>55</v>
      </c>
      <c r="F10614" s="228">
        <v>28964</v>
      </c>
      <c r="G10614" s="228">
        <v>2695</v>
      </c>
      <c r="H10614" s="228">
        <v>5647</v>
      </c>
      <c r="I10614" s="228">
        <v>5859281.1100000003</v>
      </c>
      <c r="J10614" s="228">
        <v>1803362.07</v>
      </c>
      <c r="K10614" s="228">
        <v>1861503.5</v>
      </c>
      <c r="L10614" s="228">
        <v>10120766.970000001</v>
      </c>
    </row>
    <row r="10615" spans="1:12">
      <c r="A10615" s="228">
        <v>2015</v>
      </c>
      <c r="B10615" s="228" t="s">
        <v>195</v>
      </c>
      <c r="C10615" s="228" t="s">
        <v>64</v>
      </c>
      <c r="D10615" s="228" t="s">
        <v>205</v>
      </c>
      <c r="E10615" s="228">
        <v>60</v>
      </c>
      <c r="F10615" s="228">
        <v>28600</v>
      </c>
      <c r="G10615" s="228">
        <v>4040</v>
      </c>
      <c r="H10615" s="228">
        <v>8001</v>
      </c>
      <c r="I10615" s="228">
        <v>8240183.5599999996</v>
      </c>
      <c r="J10615" s="228">
        <v>2441723.4</v>
      </c>
      <c r="K10615" s="228">
        <v>2318792.0499999998</v>
      </c>
      <c r="L10615" s="228">
        <v>13537920.58</v>
      </c>
    </row>
    <row r="10616" spans="1:12">
      <c r="A10616" s="228">
        <v>2015</v>
      </c>
      <c r="B10616" s="228" t="s">
        <v>195</v>
      </c>
      <c r="C10616" s="228" t="s">
        <v>64</v>
      </c>
      <c r="D10616" s="228" t="s">
        <v>205</v>
      </c>
      <c r="E10616" s="228">
        <v>65</v>
      </c>
      <c r="F10616" s="228">
        <v>27249</v>
      </c>
      <c r="G10616" s="228">
        <v>4636</v>
      </c>
      <c r="H10616" s="228">
        <v>9722</v>
      </c>
      <c r="I10616" s="228">
        <v>10613375.1</v>
      </c>
      <c r="J10616" s="228">
        <v>2978575.09</v>
      </c>
      <c r="K10616" s="228">
        <v>3051484</v>
      </c>
      <c r="L10616" s="228">
        <v>17283947.800000001</v>
      </c>
    </row>
    <row r="10617" spans="1:12">
      <c r="A10617" s="228">
        <v>2015</v>
      </c>
      <c r="B10617" s="228" t="s">
        <v>195</v>
      </c>
      <c r="C10617" s="228" t="s">
        <v>64</v>
      </c>
      <c r="D10617" s="228" t="s">
        <v>205</v>
      </c>
      <c r="E10617" s="228">
        <v>70</v>
      </c>
      <c r="F10617" s="228">
        <v>19476</v>
      </c>
      <c r="G10617" s="228">
        <v>4519</v>
      </c>
      <c r="H10617" s="228">
        <v>10083</v>
      </c>
      <c r="I10617" s="228">
        <v>9793600.5199999996</v>
      </c>
      <c r="J10617" s="228">
        <v>2903943.8</v>
      </c>
      <c r="K10617" s="228">
        <v>3596814.2</v>
      </c>
      <c r="L10617" s="228">
        <v>16919125.82</v>
      </c>
    </row>
    <row r="10618" spans="1:12">
      <c r="A10618" s="228">
        <v>2015</v>
      </c>
      <c r="B10618" s="228" t="s">
        <v>195</v>
      </c>
      <c r="C10618" s="228" t="s">
        <v>64</v>
      </c>
      <c r="D10618" s="228" t="s">
        <v>205</v>
      </c>
      <c r="E10618" s="228">
        <v>75</v>
      </c>
      <c r="F10618" s="228">
        <v>13483</v>
      </c>
      <c r="G10618" s="228">
        <v>4361</v>
      </c>
      <c r="H10618" s="228">
        <v>10760</v>
      </c>
      <c r="I10618" s="228">
        <v>9598473.1400000006</v>
      </c>
      <c r="J10618" s="228">
        <v>2387449.25</v>
      </c>
      <c r="K10618" s="228">
        <v>2716776</v>
      </c>
      <c r="L10618" s="228">
        <v>15020994.68</v>
      </c>
    </row>
    <row r="10619" spans="1:12">
      <c r="A10619" s="228">
        <v>2015</v>
      </c>
      <c r="B10619" s="228" t="s">
        <v>195</v>
      </c>
      <c r="C10619" s="228" t="s">
        <v>64</v>
      </c>
      <c r="D10619" s="228" t="s">
        <v>205</v>
      </c>
      <c r="E10619" s="228">
        <v>80</v>
      </c>
      <c r="F10619" s="228">
        <v>8722</v>
      </c>
      <c r="G10619" s="228">
        <v>3548</v>
      </c>
      <c r="H10619" s="228">
        <v>9718</v>
      </c>
      <c r="I10619" s="228">
        <v>6899559.25</v>
      </c>
      <c r="J10619" s="228">
        <v>1648831.74</v>
      </c>
      <c r="K10619" s="228">
        <v>1611432.3</v>
      </c>
      <c r="L10619" s="228">
        <v>10374729.130000001</v>
      </c>
    </row>
    <row r="10620" spans="1:12">
      <c r="A10620" s="228">
        <v>2015</v>
      </c>
      <c r="B10620" s="228" t="s">
        <v>195</v>
      </c>
      <c r="C10620" s="228" t="s">
        <v>64</v>
      </c>
      <c r="D10620" s="228" t="s">
        <v>205</v>
      </c>
      <c r="E10620" s="228">
        <v>85</v>
      </c>
      <c r="F10620" s="228">
        <v>5551</v>
      </c>
      <c r="G10620" s="228">
        <v>2379</v>
      </c>
      <c r="H10620" s="228">
        <v>8342</v>
      </c>
      <c r="I10620" s="228">
        <v>4965025.1900000004</v>
      </c>
      <c r="J10620" s="228">
        <v>1006997.3</v>
      </c>
      <c r="K10620" s="228">
        <v>801988.35</v>
      </c>
      <c r="L10620" s="228">
        <v>6957578.8399999999</v>
      </c>
    </row>
    <row r="10621" spans="1:12">
      <c r="A10621" s="228">
        <v>2015</v>
      </c>
      <c r="B10621" s="228" t="s">
        <v>195</v>
      </c>
      <c r="C10621" s="228" t="s">
        <v>64</v>
      </c>
      <c r="D10621" s="228" t="s">
        <v>205</v>
      </c>
      <c r="E10621" s="228">
        <v>90</v>
      </c>
      <c r="F10621" s="228">
        <v>1444</v>
      </c>
      <c r="G10621" s="228">
        <v>437</v>
      </c>
      <c r="H10621" s="228">
        <v>2525</v>
      </c>
      <c r="I10621" s="228">
        <v>1300555.3600000001</v>
      </c>
      <c r="J10621" s="228">
        <v>233806.04</v>
      </c>
      <c r="K10621" s="228">
        <v>182934</v>
      </c>
      <c r="L10621" s="228">
        <v>1770744.31</v>
      </c>
    </row>
    <row r="10622" spans="1:12">
      <c r="A10622" s="228">
        <v>2015</v>
      </c>
      <c r="B10622" s="228" t="s">
        <v>195</v>
      </c>
      <c r="C10622" s="228" t="s">
        <v>64</v>
      </c>
      <c r="D10622" s="228" t="s">
        <v>205</v>
      </c>
      <c r="E10622" s="228">
        <v>95</v>
      </c>
      <c r="F10622" s="228">
        <v>243</v>
      </c>
      <c r="G10622" s="228">
        <v>125</v>
      </c>
      <c r="H10622" s="228">
        <v>821</v>
      </c>
      <c r="I10622" s="228">
        <v>302225.40000000002</v>
      </c>
      <c r="J10622" s="228">
        <v>38954.79</v>
      </c>
      <c r="K10622" s="228">
        <v>3392</v>
      </c>
      <c r="L10622" s="228">
        <v>370878.14</v>
      </c>
    </row>
    <row r="10623" spans="1:12">
      <c r="A10623" s="228">
        <v>2015</v>
      </c>
      <c r="B10623" s="228" t="s">
        <v>195</v>
      </c>
      <c r="C10623" s="228" t="s">
        <v>64</v>
      </c>
      <c r="D10623" s="228" t="s">
        <v>206</v>
      </c>
      <c r="E10623" s="228">
        <v>0</v>
      </c>
      <c r="F10623" s="228">
        <v>18438</v>
      </c>
      <c r="G10623" s="228">
        <v>515</v>
      </c>
      <c r="H10623" s="228">
        <v>1451</v>
      </c>
      <c r="I10623" s="228">
        <v>882044.9</v>
      </c>
      <c r="J10623" s="228">
        <v>236741.1</v>
      </c>
      <c r="K10623" s="228">
        <v>8550</v>
      </c>
      <c r="L10623" s="228">
        <v>1198727.6299999999</v>
      </c>
    </row>
    <row r="10624" spans="1:12">
      <c r="A10624" s="228">
        <v>2015</v>
      </c>
      <c r="B10624" s="228" t="s">
        <v>195</v>
      </c>
      <c r="C10624" s="228" t="s">
        <v>64</v>
      </c>
      <c r="D10624" s="228" t="s">
        <v>206</v>
      </c>
      <c r="E10624" s="228">
        <v>5</v>
      </c>
      <c r="F10624" s="228">
        <v>21322</v>
      </c>
      <c r="G10624" s="228">
        <v>322</v>
      </c>
      <c r="H10624" s="228">
        <v>478</v>
      </c>
      <c r="I10624" s="228">
        <v>438528.9</v>
      </c>
      <c r="J10624" s="228">
        <v>146018.29999999999</v>
      </c>
      <c r="K10624" s="228">
        <v>64507</v>
      </c>
      <c r="L10624" s="228">
        <v>682464.76</v>
      </c>
    </row>
    <row r="10625" spans="1:12">
      <c r="A10625" s="228">
        <v>2015</v>
      </c>
      <c r="B10625" s="228" t="s">
        <v>195</v>
      </c>
      <c r="C10625" s="228" t="s">
        <v>64</v>
      </c>
      <c r="D10625" s="228" t="s">
        <v>206</v>
      </c>
      <c r="E10625" s="228">
        <v>10</v>
      </c>
      <c r="F10625" s="228">
        <v>20141</v>
      </c>
      <c r="G10625" s="228">
        <v>231</v>
      </c>
      <c r="H10625" s="228">
        <v>372</v>
      </c>
      <c r="I10625" s="228">
        <v>383059.8</v>
      </c>
      <c r="J10625" s="228">
        <v>132157.41</v>
      </c>
      <c r="K10625" s="228">
        <v>122894</v>
      </c>
      <c r="L10625" s="228">
        <v>663442.07999999996</v>
      </c>
    </row>
    <row r="10626" spans="1:12">
      <c r="A10626" s="228">
        <v>2015</v>
      </c>
      <c r="B10626" s="228" t="s">
        <v>195</v>
      </c>
      <c r="C10626" s="228" t="s">
        <v>64</v>
      </c>
      <c r="D10626" s="228" t="s">
        <v>206</v>
      </c>
      <c r="E10626" s="228">
        <v>15</v>
      </c>
      <c r="F10626" s="228">
        <v>21152</v>
      </c>
      <c r="G10626" s="228">
        <v>713</v>
      </c>
      <c r="H10626" s="228">
        <v>1185</v>
      </c>
      <c r="I10626" s="228">
        <v>1170607.3</v>
      </c>
      <c r="J10626" s="228">
        <v>383287.97</v>
      </c>
      <c r="K10626" s="228">
        <v>156092</v>
      </c>
      <c r="L10626" s="228">
        <v>1781704.57</v>
      </c>
    </row>
    <row r="10627" spans="1:12">
      <c r="A10627" s="228">
        <v>2015</v>
      </c>
      <c r="B10627" s="228" t="s">
        <v>195</v>
      </c>
      <c r="C10627" s="228" t="s">
        <v>64</v>
      </c>
      <c r="D10627" s="228" t="s">
        <v>206</v>
      </c>
      <c r="E10627" s="228">
        <v>20</v>
      </c>
      <c r="F10627" s="228">
        <v>20783</v>
      </c>
      <c r="G10627" s="228">
        <v>939</v>
      </c>
      <c r="H10627" s="228">
        <v>1592</v>
      </c>
      <c r="I10627" s="228">
        <v>1652612.03</v>
      </c>
      <c r="J10627" s="228">
        <v>517995.93</v>
      </c>
      <c r="K10627" s="228">
        <v>191415</v>
      </c>
      <c r="L10627" s="228">
        <v>2528348.39</v>
      </c>
    </row>
    <row r="10628" spans="1:12">
      <c r="A10628" s="228">
        <v>2015</v>
      </c>
      <c r="B10628" s="228" t="s">
        <v>195</v>
      </c>
      <c r="C10628" s="228" t="s">
        <v>64</v>
      </c>
      <c r="D10628" s="228" t="s">
        <v>206</v>
      </c>
      <c r="E10628" s="228">
        <v>25</v>
      </c>
      <c r="F10628" s="228">
        <v>19048</v>
      </c>
      <c r="G10628" s="228">
        <v>1031</v>
      </c>
      <c r="H10628" s="228">
        <v>2608</v>
      </c>
      <c r="I10628" s="228">
        <v>2350648.52</v>
      </c>
      <c r="J10628" s="228">
        <v>861163.41</v>
      </c>
      <c r="K10628" s="228">
        <v>223488</v>
      </c>
      <c r="L10628" s="228">
        <v>3750677.95</v>
      </c>
    </row>
    <row r="10629" spans="1:12">
      <c r="A10629" s="228">
        <v>2015</v>
      </c>
      <c r="B10629" s="228" t="s">
        <v>195</v>
      </c>
      <c r="C10629" s="228" t="s">
        <v>64</v>
      </c>
      <c r="D10629" s="228" t="s">
        <v>206</v>
      </c>
      <c r="E10629" s="228">
        <v>30</v>
      </c>
      <c r="F10629" s="228">
        <v>25494</v>
      </c>
      <c r="G10629" s="228">
        <v>1840</v>
      </c>
      <c r="H10629" s="228">
        <v>4949</v>
      </c>
      <c r="I10629" s="228">
        <v>4479370.32</v>
      </c>
      <c r="J10629" s="228">
        <v>1672169.8</v>
      </c>
      <c r="K10629" s="228">
        <v>270572</v>
      </c>
      <c r="L10629" s="228">
        <v>6973450.6799999997</v>
      </c>
    </row>
    <row r="10630" spans="1:12">
      <c r="A10630" s="228">
        <v>2015</v>
      </c>
      <c r="B10630" s="228" t="s">
        <v>195</v>
      </c>
      <c r="C10630" s="228" t="s">
        <v>64</v>
      </c>
      <c r="D10630" s="228" t="s">
        <v>206</v>
      </c>
      <c r="E10630" s="228">
        <v>35</v>
      </c>
      <c r="F10630" s="228">
        <v>24347</v>
      </c>
      <c r="G10630" s="228">
        <v>1698</v>
      </c>
      <c r="H10630" s="228">
        <v>4100</v>
      </c>
      <c r="I10630" s="228">
        <v>3720181.43</v>
      </c>
      <c r="J10630" s="228">
        <v>1321765.56</v>
      </c>
      <c r="K10630" s="228">
        <v>350987</v>
      </c>
      <c r="L10630" s="228">
        <v>5956110.4900000002</v>
      </c>
    </row>
    <row r="10631" spans="1:12">
      <c r="A10631" s="228">
        <v>2015</v>
      </c>
      <c r="B10631" s="228" t="s">
        <v>195</v>
      </c>
      <c r="C10631" s="228" t="s">
        <v>64</v>
      </c>
      <c r="D10631" s="228" t="s">
        <v>206</v>
      </c>
      <c r="E10631" s="228">
        <v>40</v>
      </c>
      <c r="F10631" s="228">
        <v>26044</v>
      </c>
      <c r="G10631" s="228">
        <v>1768</v>
      </c>
      <c r="H10631" s="228">
        <v>3569</v>
      </c>
      <c r="I10631" s="228">
        <v>3329783.73</v>
      </c>
      <c r="J10631" s="228">
        <v>1116356.7</v>
      </c>
      <c r="K10631" s="228">
        <v>439002</v>
      </c>
      <c r="L10631" s="228">
        <v>5296598.8099999996</v>
      </c>
    </row>
    <row r="10632" spans="1:12">
      <c r="A10632" s="228">
        <v>2015</v>
      </c>
      <c r="B10632" s="228" t="s">
        <v>195</v>
      </c>
      <c r="C10632" s="228" t="s">
        <v>64</v>
      </c>
      <c r="D10632" s="228" t="s">
        <v>206</v>
      </c>
      <c r="E10632" s="228">
        <v>45</v>
      </c>
      <c r="F10632" s="228">
        <v>27563</v>
      </c>
      <c r="G10632" s="228">
        <v>2107</v>
      </c>
      <c r="H10632" s="228">
        <v>3981</v>
      </c>
      <c r="I10632" s="228">
        <v>3790591.75</v>
      </c>
      <c r="J10632" s="228">
        <v>1227031.26</v>
      </c>
      <c r="K10632" s="228">
        <v>752554</v>
      </c>
      <c r="L10632" s="228">
        <v>6200828.1699999999</v>
      </c>
    </row>
    <row r="10633" spans="1:12">
      <c r="A10633" s="228">
        <v>2015</v>
      </c>
      <c r="B10633" s="228" t="s">
        <v>195</v>
      </c>
      <c r="C10633" s="228" t="s">
        <v>64</v>
      </c>
      <c r="D10633" s="228" t="s">
        <v>206</v>
      </c>
      <c r="E10633" s="228">
        <v>50</v>
      </c>
      <c r="F10633" s="228">
        <v>30229</v>
      </c>
      <c r="G10633" s="228">
        <v>2586</v>
      </c>
      <c r="H10633" s="228">
        <v>5087</v>
      </c>
      <c r="I10633" s="228">
        <v>4972383.88</v>
      </c>
      <c r="J10633" s="228">
        <v>1608000.63</v>
      </c>
      <c r="K10633" s="228">
        <v>1076417</v>
      </c>
      <c r="L10633" s="228">
        <v>8162300.79</v>
      </c>
    </row>
    <row r="10634" spans="1:12">
      <c r="A10634" s="228">
        <v>2015</v>
      </c>
      <c r="B10634" s="228" t="s">
        <v>195</v>
      </c>
      <c r="C10634" s="228" t="s">
        <v>64</v>
      </c>
      <c r="D10634" s="228" t="s">
        <v>206</v>
      </c>
      <c r="E10634" s="228">
        <v>55</v>
      </c>
      <c r="F10634" s="228">
        <v>32412</v>
      </c>
      <c r="G10634" s="228">
        <v>3309</v>
      </c>
      <c r="H10634" s="228">
        <v>6717</v>
      </c>
      <c r="I10634" s="228">
        <v>6556425.2300000004</v>
      </c>
      <c r="J10634" s="228">
        <v>2063747.93</v>
      </c>
      <c r="K10634" s="228">
        <v>1706739.4</v>
      </c>
      <c r="L10634" s="228">
        <v>10859273.91</v>
      </c>
    </row>
    <row r="10635" spans="1:12">
      <c r="A10635" s="228">
        <v>2015</v>
      </c>
      <c r="B10635" s="228" t="s">
        <v>195</v>
      </c>
      <c r="C10635" s="228" t="s">
        <v>64</v>
      </c>
      <c r="D10635" s="228" t="s">
        <v>206</v>
      </c>
      <c r="E10635" s="228">
        <v>60</v>
      </c>
      <c r="F10635" s="228">
        <v>31673</v>
      </c>
      <c r="G10635" s="228">
        <v>4414</v>
      </c>
      <c r="H10635" s="228">
        <v>8730</v>
      </c>
      <c r="I10635" s="228">
        <v>8307869.6600000001</v>
      </c>
      <c r="J10635" s="228">
        <v>2496662.9</v>
      </c>
      <c r="K10635" s="228">
        <v>2244663.4</v>
      </c>
      <c r="L10635" s="228">
        <v>13634878.939999999</v>
      </c>
    </row>
    <row r="10636" spans="1:12">
      <c r="A10636" s="228">
        <v>2015</v>
      </c>
      <c r="B10636" s="228" t="s">
        <v>195</v>
      </c>
      <c r="C10636" s="228" t="s">
        <v>64</v>
      </c>
      <c r="D10636" s="228" t="s">
        <v>206</v>
      </c>
      <c r="E10636" s="228">
        <v>65</v>
      </c>
      <c r="F10636" s="228">
        <v>29916</v>
      </c>
      <c r="G10636" s="228">
        <v>5264</v>
      </c>
      <c r="H10636" s="228">
        <v>10784</v>
      </c>
      <c r="I10636" s="228">
        <v>10297935.140000001</v>
      </c>
      <c r="J10636" s="228">
        <v>3157954.84</v>
      </c>
      <c r="K10636" s="228">
        <v>3144593.3</v>
      </c>
      <c r="L10636" s="228">
        <v>17177937.59</v>
      </c>
    </row>
    <row r="10637" spans="1:12">
      <c r="A10637" s="228">
        <v>2015</v>
      </c>
      <c r="B10637" s="228" t="s">
        <v>195</v>
      </c>
      <c r="C10637" s="228" t="s">
        <v>64</v>
      </c>
      <c r="D10637" s="228" t="s">
        <v>206</v>
      </c>
      <c r="E10637" s="228">
        <v>70</v>
      </c>
      <c r="F10637" s="228">
        <v>21200</v>
      </c>
      <c r="G10637" s="228">
        <v>4408</v>
      </c>
      <c r="H10637" s="228">
        <v>10486</v>
      </c>
      <c r="I10637" s="228">
        <v>9636295.6699999999</v>
      </c>
      <c r="J10637" s="228">
        <v>2788838.98</v>
      </c>
      <c r="K10637" s="228">
        <v>2782241.5</v>
      </c>
      <c r="L10637" s="228">
        <v>15676292.890000001</v>
      </c>
    </row>
    <row r="10638" spans="1:12">
      <c r="A10638" s="228">
        <v>2015</v>
      </c>
      <c r="B10638" s="228" t="s">
        <v>195</v>
      </c>
      <c r="C10638" s="228" t="s">
        <v>64</v>
      </c>
      <c r="D10638" s="228" t="s">
        <v>206</v>
      </c>
      <c r="E10638" s="228">
        <v>75</v>
      </c>
      <c r="F10638" s="228">
        <v>15078</v>
      </c>
      <c r="G10638" s="228">
        <v>4009</v>
      </c>
      <c r="H10638" s="228">
        <v>10690</v>
      </c>
      <c r="I10638" s="228">
        <v>8597554.8699999992</v>
      </c>
      <c r="J10638" s="228">
        <v>2313343.65</v>
      </c>
      <c r="K10638" s="228">
        <v>2504889</v>
      </c>
      <c r="L10638" s="228">
        <v>13866412.65</v>
      </c>
    </row>
    <row r="10639" spans="1:12">
      <c r="A10639" s="228">
        <v>2015</v>
      </c>
      <c r="B10639" s="228" t="s">
        <v>195</v>
      </c>
      <c r="C10639" s="228" t="s">
        <v>64</v>
      </c>
      <c r="D10639" s="228" t="s">
        <v>206</v>
      </c>
      <c r="E10639" s="228">
        <v>80</v>
      </c>
      <c r="F10639" s="228">
        <v>10641</v>
      </c>
      <c r="G10639" s="228">
        <v>2970</v>
      </c>
      <c r="H10639" s="228">
        <v>10568</v>
      </c>
      <c r="I10639" s="228">
        <v>7864628.1500000004</v>
      </c>
      <c r="J10639" s="228">
        <v>1721679.56</v>
      </c>
      <c r="K10639" s="228">
        <v>1739803.75</v>
      </c>
      <c r="L10639" s="228">
        <v>12050539.1</v>
      </c>
    </row>
    <row r="10640" spans="1:12">
      <c r="A10640" s="228">
        <v>2015</v>
      </c>
      <c r="B10640" s="228" t="s">
        <v>195</v>
      </c>
      <c r="C10640" s="228" t="s">
        <v>64</v>
      </c>
      <c r="D10640" s="228" t="s">
        <v>206</v>
      </c>
      <c r="E10640" s="228">
        <v>85</v>
      </c>
      <c r="F10640" s="228">
        <v>7812</v>
      </c>
      <c r="G10640" s="228">
        <v>2127</v>
      </c>
      <c r="H10640" s="228">
        <v>10037</v>
      </c>
      <c r="I10640" s="228">
        <v>6123769.6100000003</v>
      </c>
      <c r="J10640" s="228">
        <v>1243422.6599999999</v>
      </c>
      <c r="K10640" s="228">
        <v>1003390</v>
      </c>
      <c r="L10640" s="228">
        <v>8546903.75</v>
      </c>
    </row>
    <row r="10641" spans="1:12">
      <c r="A10641" s="228">
        <v>2015</v>
      </c>
      <c r="B10641" s="228" t="s">
        <v>195</v>
      </c>
      <c r="C10641" s="228" t="s">
        <v>64</v>
      </c>
      <c r="D10641" s="228" t="s">
        <v>206</v>
      </c>
      <c r="E10641" s="228">
        <v>90</v>
      </c>
      <c r="F10641" s="228">
        <v>3399</v>
      </c>
      <c r="G10641" s="228">
        <v>764</v>
      </c>
      <c r="H10641" s="228">
        <v>4483</v>
      </c>
      <c r="I10641" s="228">
        <v>2437612.5</v>
      </c>
      <c r="J10641" s="228">
        <v>418754.07</v>
      </c>
      <c r="K10641" s="228">
        <v>274064.2</v>
      </c>
      <c r="L10641" s="228">
        <v>3223310.61</v>
      </c>
    </row>
    <row r="10642" spans="1:12">
      <c r="A10642" s="228">
        <v>2015</v>
      </c>
      <c r="B10642" s="228" t="s">
        <v>195</v>
      </c>
      <c r="C10642" s="228" t="s">
        <v>64</v>
      </c>
      <c r="D10642" s="228" t="s">
        <v>206</v>
      </c>
      <c r="E10642" s="228">
        <v>95</v>
      </c>
      <c r="F10642" s="228">
        <v>872</v>
      </c>
      <c r="G10642" s="228">
        <v>193</v>
      </c>
      <c r="H10642" s="228">
        <v>1271</v>
      </c>
      <c r="I10642" s="228">
        <v>731150.65</v>
      </c>
      <c r="J10642" s="228">
        <v>105411.79</v>
      </c>
      <c r="K10642" s="228">
        <v>102607</v>
      </c>
      <c r="L10642" s="228">
        <v>956739.39</v>
      </c>
    </row>
    <row r="10643" spans="1:12">
      <c r="A10643" s="228">
        <v>2015</v>
      </c>
      <c r="B10643" s="228" t="s">
        <v>195</v>
      </c>
      <c r="C10643" s="228" t="s">
        <v>65</v>
      </c>
      <c r="D10643" s="228" t="s">
        <v>205</v>
      </c>
      <c r="E10643" s="228">
        <v>0</v>
      </c>
      <c r="F10643" s="228">
        <v>45101</v>
      </c>
      <c r="G10643" s="228">
        <v>1778</v>
      </c>
      <c r="H10643" s="228">
        <v>4111</v>
      </c>
      <c r="I10643" s="228">
        <v>3365883.85</v>
      </c>
      <c r="J10643" s="228">
        <v>589416.13</v>
      </c>
      <c r="K10643" s="228">
        <v>67434</v>
      </c>
      <c r="L10643" s="228">
        <v>4327013.8899999997</v>
      </c>
    </row>
    <row r="10644" spans="1:12">
      <c r="A10644" s="228">
        <v>2015</v>
      </c>
      <c r="B10644" s="228" t="s">
        <v>195</v>
      </c>
      <c r="C10644" s="228" t="s">
        <v>65</v>
      </c>
      <c r="D10644" s="228" t="s">
        <v>205</v>
      </c>
      <c r="E10644" s="228">
        <v>5</v>
      </c>
      <c r="F10644" s="228">
        <v>49215</v>
      </c>
      <c r="G10644" s="228">
        <v>856</v>
      </c>
      <c r="H10644" s="228">
        <v>1044</v>
      </c>
      <c r="I10644" s="228">
        <v>1217172</v>
      </c>
      <c r="J10644" s="228">
        <v>313751.11</v>
      </c>
      <c r="K10644" s="228">
        <v>111127</v>
      </c>
      <c r="L10644" s="228">
        <v>1822428.82</v>
      </c>
    </row>
    <row r="10645" spans="1:12">
      <c r="A10645" s="228">
        <v>2015</v>
      </c>
      <c r="B10645" s="228" t="s">
        <v>195</v>
      </c>
      <c r="C10645" s="228" t="s">
        <v>65</v>
      </c>
      <c r="D10645" s="228" t="s">
        <v>205</v>
      </c>
      <c r="E10645" s="228">
        <v>10</v>
      </c>
      <c r="F10645" s="228">
        <v>44686</v>
      </c>
      <c r="G10645" s="228">
        <v>562</v>
      </c>
      <c r="H10645" s="228">
        <v>722</v>
      </c>
      <c r="I10645" s="228">
        <v>890834.3</v>
      </c>
      <c r="J10645" s="228">
        <v>209582.4</v>
      </c>
      <c r="K10645" s="228">
        <v>155935</v>
      </c>
      <c r="L10645" s="228">
        <v>1362923.51</v>
      </c>
    </row>
    <row r="10646" spans="1:12">
      <c r="A10646" s="228">
        <v>2015</v>
      </c>
      <c r="B10646" s="228" t="s">
        <v>195</v>
      </c>
      <c r="C10646" s="228" t="s">
        <v>65</v>
      </c>
      <c r="D10646" s="228" t="s">
        <v>205</v>
      </c>
      <c r="E10646" s="228">
        <v>15</v>
      </c>
      <c r="F10646" s="228">
        <v>44423</v>
      </c>
      <c r="G10646" s="228">
        <v>1129</v>
      </c>
      <c r="H10646" s="228">
        <v>1925</v>
      </c>
      <c r="I10646" s="228">
        <v>2238654.4</v>
      </c>
      <c r="J10646" s="228">
        <v>444071.31</v>
      </c>
      <c r="K10646" s="228">
        <v>404380</v>
      </c>
      <c r="L10646" s="228">
        <v>3342781.85</v>
      </c>
    </row>
    <row r="10647" spans="1:12">
      <c r="A10647" s="228">
        <v>2015</v>
      </c>
      <c r="B10647" s="228" t="s">
        <v>195</v>
      </c>
      <c r="C10647" s="228" t="s">
        <v>65</v>
      </c>
      <c r="D10647" s="228" t="s">
        <v>205</v>
      </c>
      <c r="E10647" s="228">
        <v>20</v>
      </c>
      <c r="F10647" s="228">
        <v>37045</v>
      </c>
      <c r="G10647" s="228">
        <v>1153</v>
      </c>
      <c r="H10647" s="228">
        <v>2282</v>
      </c>
      <c r="I10647" s="228">
        <v>2601017.34</v>
      </c>
      <c r="J10647" s="228">
        <v>483466.37</v>
      </c>
      <c r="K10647" s="228">
        <v>390106</v>
      </c>
      <c r="L10647" s="228">
        <v>3776948.48</v>
      </c>
    </row>
    <row r="10648" spans="1:12">
      <c r="A10648" s="228">
        <v>2015</v>
      </c>
      <c r="B10648" s="228" t="s">
        <v>195</v>
      </c>
      <c r="C10648" s="228" t="s">
        <v>65</v>
      </c>
      <c r="D10648" s="228" t="s">
        <v>205</v>
      </c>
      <c r="E10648" s="228">
        <v>25</v>
      </c>
      <c r="F10648" s="228">
        <v>41310</v>
      </c>
      <c r="G10648" s="228">
        <v>1103</v>
      </c>
      <c r="H10648" s="228">
        <v>1846</v>
      </c>
      <c r="I10648" s="228">
        <v>2132041.9</v>
      </c>
      <c r="J10648" s="228">
        <v>466132.44</v>
      </c>
      <c r="K10648" s="228">
        <v>454188</v>
      </c>
      <c r="L10648" s="228">
        <v>3407827.12</v>
      </c>
    </row>
    <row r="10649" spans="1:12">
      <c r="A10649" s="228">
        <v>2015</v>
      </c>
      <c r="B10649" s="228" t="s">
        <v>195</v>
      </c>
      <c r="C10649" s="228" t="s">
        <v>65</v>
      </c>
      <c r="D10649" s="228" t="s">
        <v>205</v>
      </c>
      <c r="E10649" s="228">
        <v>30</v>
      </c>
      <c r="F10649" s="228">
        <v>55701</v>
      </c>
      <c r="G10649" s="228">
        <v>1709</v>
      </c>
      <c r="H10649" s="228">
        <v>2716</v>
      </c>
      <c r="I10649" s="228">
        <v>3008667.55</v>
      </c>
      <c r="J10649" s="228">
        <v>699410.79</v>
      </c>
      <c r="K10649" s="228">
        <v>586226</v>
      </c>
      <c r="L10649" s="228">
        <v>4782348.76</v>
      </c>
    </row>
    <row r="10650" spans="1:12">
      <c r="A10650" s="228">
        <v>2015</v>
      </c>
      <c r="B10650" s="228" t="s">
        <v>195</v>
      </c>
      <c r="C10650" s="228" t="s">
        <v>65</v>
      </c>
      <c r="D10650" s="228" t="s">
        <v>205</v>
      </c>
      <c r="E10650" s="228">
        <v>35</v>
      </c>
      <c r="F10650" s="228">
        <v>52602</v>
      </c>
      <c r="G10650" s="228">
        <v>1799</v>
      </c>
      <c r="H10650" s="228">
        <v>3033</v>
      </c>
      <c r="I10650" s="228">
        <v>3441583.95</v>
      </c>
      <c r="J10650" s="228">
        <v>817122.39</v>
      </c>
      <c r="K10650" s="228">
        <v>777655.5</v>
      </c>
      <c r="L10650" s="228">
        <v>5598219.7699999996</v>
      </c>
    </row>
    <row r="10651" spans="1:12">
      <c r="A10651" s="228">
        <v>2015</v>
      </c>
      <c r="B10651" s="228" t="s">
        <v>195</v>
      </c>
      <c r="C10651" s="228" t="s">
        <v>65</v>
      </c>
      <c r="D10651" s="228" t="s">
        <v>205</v>
      </c>
      <c r="E10651" s="228">
        <v>40</v>
      </c>
      <c r="F10651" s="228">
        <v>53268</v>
      </c>
      <c r="G10651" s="228">
        <v>2256</v>
      </c>
      <c r="H10651" s="228">
        <v>3869</v>
      </c>
      <c r="I10651" s="228">
        <v>4225201.97</v>
      </c>
      <c r="J10651" s="228">
        <v>1065357.3600000001</v>
      </c>
      <c r="K10651" s="228">
        <v>1167108.25</v>
      </c>
      <c r="L10651" s="228">
        <v>7156361.7699999996</v>
      </c>
    </row>
    <row r="10652" spans="1:12">
      <c r="A10652" s="228">
        <v>2015</v>
      </c>
      <c r="B10652" s="228" t="s">
        <v>195</v>
      </c>
      <c r="C10652" s="228" t="s">
        <v>65</v>
      </c>
      <c r="D10652" s="228" t="s">
        <v>205</v>
      </c>
      <c r="E10652" s="228">
        <v>45</v>
      </c>
      <c r="F10652" s="228">
        <v>52346</v>
      </c>
      <c r="G10652" s="228">
        <v>2786</v>
      </c>
      <c r="H10652" s="228">
        <v>4803</v>
      </c>
      <c r="I10652" s="228">
        <v>5933094.5300000003</v>
      </c>
      <c r="J10652" s="228">
        <v>1413303.41</v>
      </c>
      <c r="K10652" s="228">
        <v>1292625.25</v>
      </c>
      <c r="L10652" s="228">
        <v>9418368.6400000006</v>
      </c>
    </row>
    <row r="10653" spans="1:12">
      <c r="A10653" s="228">
        <v>2015</v>
      </c>
      <c r="B10653" s="228" t="s">
        <v>195</v>
      </c>
      <c r="C10653" s="228" t="s">
        <v>65</v>
      </c>
      <c r="D10653" s="228" t="s">
        <v>205</v>
      </c>
      <c r="E10653" s="228">
        <v>50</v>
      </c>
      <c r="F10653" s="228">
        <v>51287</v>
      </c>
      <c r="G10653" s="228">
        <v>3401</v>
      </c>
      <c r="H10653" s="228">
        <v>6047</v>
      </c>
      <c r="I10653" s="228">
        <v>7435848.5800000001</v>
      </c>
      <c r="J10653" s="228">
        <v>1871306.54</v>
      </c>
      <c r="K10653" s="228">
        <v>1828582.65</v>
      </c>
      <c r="L10653" s="228">
        <v>12041535.77</v>
      </c>
    </row>
    <row r="10654" spans="1:12">
      <c r="A10654" s="228">
        <v>2015</v>
      </c>
      <c r="B10654" s="228" t="s">
        <v>195</v>
      </c>
      <c r="C10654" s="228" t="s">
        <v>65</v>
      </c>
      <c r="D10654" s="228" t="s">
        <v>205</v>
      </c>
      <c r="E10654" s="228">
        <v>55</v>
      </c>
      <c r="F10654" s="228">
        <v>48363</v>
      </c>
      <c r="G10654" s="228">
        <v>4249</v>
      </c>
      <c r="H10654" s="228">
        <v>7899</v>
      </c>
      <c r="I10654" s="228">
        <v>10535069.17</v>
      </c>
      <c r="J10654" s="228">
        <v>2474079.27</v>
      </c>
      <c r="K10654" s="228">
        <v>2917377.8</v>
      </c>
      <c r="L10654" s="228">
        <v>17052402.550000001</v>
      </c>
    </row>
    <row r="10655" spans="1:12">
      <c r="A10655" s="228">
        <v>2015</v>
      </c>
      <c r="B10655" s="228" t="s">
        <v>195</v>
      </c>
      <c r="C10655" s="228" t="s">
        <v>65</v>
      </c>
      <c r="D10655" s="228" t="s">
        <v>205</v>
      </c>
      <c r="E10655" s="228">
        <v>60</v>
      </c>
      <c r="F10655" s="228">
        <v>42220</v>
      </c>
      <c r="G10655" s="228">
        <v>5022</v>
      </c>
      <c r="H10655" s="228">
        <v>9811</v>
      </c>
      <c r="I10655" s="228">
        <v>13475816.35</v>
      </c>
      <c r="J10655" s="228">
        <v>3077200.43</v>
      </c>
      <c r="K10655" s="228">
        <v>3472736.65</v>
      </c>
      <c r="L10655" s="228">
        <v>21182332.620000001</v>
      </c>
    </row>
    <row r="10656" spans="1:12">
      <c r="A10656" s="228">
        <v>2015</v>
      </c>
      <c r="B10656" s="228" t="s">
        <v>195</v>
      </c>
      <c r="C10656" s="228" t="s">
        <v>65</v>
      </c>
      <c r="D10656" s="228" t="s">
        <v>205</v>
      </c>
      <c r="E10656" s="228">
        <v>65</v>
      </c>
      <c r="F10656" s="228">
        <v>36543</v>
      </c>
      <c r="G10656" s="228">
        <v>5850</v>
      </c>
      <c r="H10656" s="228">
        <v>12443</v>
      </c>
      <c r="I10656" s="228">
        <v>17124737.02</v>
      </c>
      <c r="J10656" s="228">
        <v>3864661.35</v>
      </c>
      <c r="K10656" s="228">
        <v>4957428.5</v>
      </c>
      <c r="L10656" s="228">
        <v>27313201.960000001</v>
      </c>
    </row>
    <row r="10657" spans="1:12">
      <c r="A10657" s="228">
        <v>2015</v>
      </c>
      <c r="B10657" s="228" t="s">
        <v>195</v>
      </c>
      <c r="C10657" s="228" t="s">
        <v>65</v>
      </c>
      <c r="D10657" s="228" t="s">
        <v>205</v>
      </c>
      <c r="E10657" s="228">
        <v>70</v>
      </c>
      <c r="F10657" s="228">
        <v>24251</v>
      </c>
      <c r="G10657" s="228">
        <v>5128</v>
      </c>
      <c r="H10657" s="228">
        <v>11819</v>
      </c>
      <c r="I10657" s="228">
        <v>14993124.67</v>
      </c>
      <c r="J10657" s="228">
        <v>3469889.35</v>
      </c>
      <c r="K10657" s="228">
        <v>4160611.05</v>
      </c>
      <c r="L10657" s="228">
        <v>23535901.789999999</v>
      </c>
    </row>
    <row r="10658" spans="1:12">
      <c r="A10658" s="228">
        <v>2015</v>
      </c>
      <c r="B10658" s="228" t="s">
        <v>195</v>
      </c>
      <c r="C10658" s="228" t="s">
        <v>65</v>
      </c>
      <c r="D10658" s="228" t="s">
        <v>205</v>
      </c>
      <c r="E10658" s="228">
        <v>75</v>
      </c>
      <c r="F10658" s="228">
        <v>16437</v>
      </c>
      <c r="G10658" s="228">
        <v>4182</v>
      </c>
      <c r="H10658" s="228">
        <v>12446</v>
      </c>
      <c r="I10658" s="228">
        <v>14090408.65</v>
      </c>
      <c r="J10658" s="228">
        <v>2887588.24</v>
      </c>
      <c r="K10658" s="228">
        <v>3663063.7</v>
      </c>
      <c r="L10658" s="228">
        <v>21289353.920000002</v>
      </c>
    </row>
    <row r="10659" spans="1:12">
      <c r="A10659" s="228">
        <v>2015</v>
      </c>
      <c r="B10659" s="228" t="s">
        <v>195</v>
      </c>
      <c r="C10659" s="228" t="s">
        <v>65</v>
      </c>
      <c r="D10659" s="228" t="s">
        <v>205</v>
      </c>
      <c r="E10659" s="228">
        <v>80</v>
      </c>
      <c r="F10659" s="228">
        <v>9964</v>
      </c>
      <c r="G10659" s="228">
        <v>3011</v>
      </c>
      <c r="H10659" s="228">
        <v>10084</v>
      </c>
      <c r="I10659" s="228">
        <v>10507828.73</v>
      </c>
      <c r="J10659" s="228">
        <v>1897372.08</v>
      </c>
      <c r="K10659" s="228">
        <v>2143818.5</v>
      </c>
      <c r="L10659" s="228">
        <v>14892074.449999999</v>
      </c>
    </row>
    <row r="10660" spans="1:12">
      <c r="A10660" s="228">
        <v>2015</v>
      </c>
      <c r="B10660" s="228" t="s">
        <v>195</v>
      </c>
      <c r="C10660" s="228" t="s">
        <v>65</v>
      </c>
      <c r="D10660" s="228" t="s">
        <v>205</v>
      </c>
      <c r="E10660" s="228">
        <v>85</v>
      </c>
      <c r="F10660" s="228">
        <v>5619</v>
      </c>
      <c r="G10660" s="228">
        <v>1796</v>
      </c>
      <c r="H10660" s="228">
        <v>8339</v>
      </c>
      <c r="I10660" s="228">
        <v>6490875.9500000002</v>
      </c>
      <c r="J10660" s="228">
        <v>1045410.6</v>
      </c>
      <c r="K10660" s="228">
        <v>1080325</v>
      </c>
      <c r="L10660" s="228">
        <v>8820632.0999999996</v>
      </c>
    </row>
    <row r="10661" spans="1:12">
      <c r="A10661" s="228">
        <v>2015</v>
      </c>
      <c r="B10661" s="228" t="s">
        <v>195</v>
      </c>
      <c r="C10661" s="228" t="s">
        <v>65</v>
      </c>
      <c r="D10661" s="228" t="s">
        <v>205</v>
      </c>
      <c r="E10661" s="228">
        <v>90</v>
      </c>
      <c r="F10661" s="228">
        <v>1353</v>
      </c>
      <c r="G10661" s="228">
        <v>376</v>
      </c>
      <c r="H10661" s="228">
        <v>2277</v>
      </c>
      <c r="I10661" s="228">
        <v>1645381</v>
      </c>
      <c r="J10661" s="228">
        <v>214043.83</v>
      </c>
      <c r="K10661" s="228">
        <v>203956</v>
      </c>
      <c r="L10661" s="228">
        <v>2099777.48</v>
      </c>
    </row>
    <row r="10662" spans="1:12">
      <c r="A10662" s="228">
        <v>2015</v>
      </c>
      <c r="B10662" s="228" t="s">
        <v>195</v>
      </c>
      <c r="C10662" s="228" t="s">
        <v>65</v>
      </c>
      <c r="D10662" s="228" t="s">
        <v>205</v>
      </c>
      <c r="E10662" s="228">
        <v>95</v>
      </c>
      <c r="F10662" s="228">
        <v>222</v>
      </c>
      <c r="G10662" s="228">
        <v>49</v>
      </c>
      <c r="H10662" s="228">
        <v>558</v>
      </c>
      <c r="I10662" s="228">
        <v>271484.2</v>
      </c>
      <c r="J10662" s="228">
        <v>24592.95</v>
      </c>
      <c r="K10662" s="228">
        <v>21613</v>
      </c>
      <c r="L10662" s="228">
        <v>318853.45</v>
      </c>
    </row>
    <row r="10663" spans="1:12">
      <c r="A10663" s="228">
        <v>2015</v>
      </c>
      <c r="B10663" s="228" t="s">
        <v>195</v>
      </c>
      <c r="C10663" s="228" t="s">
        <v>65</v>
      </c>
      <c r="D10663" s="228" t="s">
        <v>206</v>
      </c>
      <c r="E10663" s="228">
        <v>0</v>
      </c>
      <c r="F10663" s="228">
        <v>42247</v>
      </c>
      <c r="G10663" s="228">
        <v>1202</v>
      </c>
      <c r="H10663" s="228">
        <v>2876</v>
      </c>
      <c r="I10663" s="228">
        <v>2277857.65</v>
      </c>
      <c r="J10663" s="228">
        <v>371974.19</v>
      </c>
      <c r="K10663" s="228">
        <v>34784</v>
      </c>
      <c r="L10663" s="228">
        <v>2879086.43</v>
      </c>
    </row>
    <row r="10664" spans="1:12">
      <c r="A10664" s="228">
        <v>2015</v>
      </c>
      <c r="B10664" s="228" t="s">
        <v>195</v>
      </c>
      <c r="C10664" s="228" t="s">
        <v>65</v>
      </c>
      <c r="D10664" s="228" t="s">
        <v>206</v>
      </c>
      <c r="E10664" s="228">
        <v>5</v>
      </c>
      <c r="F10664" s="228">
        <v>46444</v>
      </c>
      <c r="G10664" s="228">
        <v>689</v>
      </c>
      <c r="H10664" s="228">
        <v>795</v>
      </c>
      <c r="I10664" s="228">
        <v>972769.25</v>
      </c>
      <c r="J10664" s="228">
        <v>261677.92</v>
      </c>
      <c r="K10664" s="228">
        <v>103481</v>
      </c>
      <c r="L10664" s="228">
        <v>1462321.36</v>
      </c>
    </row>
    <row r="10665" spans="1:12">
      <c r="A10665" s="228">
        <v>2015</v>
      </c>
      <c r="B10665" s="228" t="s">
        <v>195</v>
      </c>
      <c r="C10665" s="228" t="s">
        <v>65</v>
      </c>
      <c r="D10665" s="228" t="s">
        <v>206</v>
      </c>
      <c r="E10665" s="228">
        <v>10</v>
      </c>
      <c r="F10665" s="228">
        <v>42071</v>
      </c>
      <c r="G10665" s="228">
        <v>485</v>
      </c>
      <c r="H10665" s="228">
        <v>691</v>
      </c>
      <c r="I10665" s="228">
        <v>754329.7</v>
      </c>
      <c r="J10665" s="228">
        <v>195847</v>
      </c>
      <c r="K10665" s="228">
        <v>204037</v>
      </c>
      <c r="L10665" s="228">
        <v>1244450.01</v>
      </c>
    </row>
    <row r="10666" spans="1:12">
      <c r="A10666" s="228">
        <v>2015</v>
      </c>
      <c r="B10666" s="228" t="s">
        <v>195</v>
      </c>
      <c r="C10666" s="228" t="s">
        <v>65</v>
      </c>
      <c r="D10666" s="228" t="s">
        <v>206</v>
      </c>
      <c r="E10666" s="228">
        <v>15</v>
      </c>
      <c r="F10666" s="228">
        <v>42663</v>
      </c>
      <c r="G10666" s="228">
        <v>1591</v>
      </c>
      <c r="H10666" s="228">
        <v>3219</v>
      </c>
      <c r="I10666" s="228">
        <v>3121304.9</v>
      </c>
      <c r="J10666" s="228">
        <v>529761.87</v>
      </c>
      <c r="K10666" s="228">
        <v>551843.5</v>
      </c>
      <c r="L10666" s="228">
        <v>4578803.79</v>
      </c>
    </row>
    <row r="10667" spans="1:12">
      <c r="A10667" s="228">
        <v>2015</v>
      </c>
      <c r="B10667" s="228" t="s">
        <v>195</v>
      </c>
      <c r="C10667" s="228" t="s">
        <v>65</v>
      </c>
      <c r="D10667" s="228" t="s">
        <v>206</v>
      </c>
      <c r="E10667" s="228">
        <v>20</v>
      </c>
      <c r="F10667" s="228">
        <v>38393</v>
      </c>
      <c r="G10667" s="228">
        <v>1863</v>
      </c>
      <c r="H10667" s="228">
        <v>4224</v>
      </c>
      <c r="I10667" s="228">
        <v>4370278.45</v>
      </c>
      <c r="J10667" s="228">
        <v>760163.28</v>
      </c>
      <c r="K10667" s="228">
        <v>504227</v>
      </c>
      <c r="L10667" s="228">
        <v>6138632.1500000004</v>
      </c>
    </row>
    <row r="10668" spans="1:12">
      <c r="A10668" s="228">
        <v>2015</v>
      </c>
      <c r="B10668" s="228" t="s">
        <v>195</v>
      </c>
      <c r="C10668" s="228" t="s">
        <v>65</v>
      </c>
      <c r="D10668" s="228" t="s">
        <v>206</v>
      </c>
      <c r="E10668" s="228">
        <v>25</v>
      </c>
      <c r="F10668" s="228">
        <v>45000</v>
      </c>
      <c r="G10668" s="228">
        <v>2792</v>
      </c>
      <c r="H10668" s="228">
        <v>6981</v>
      </c>
      <c r="I10668" s="228">
        <v>7761072.4500000002</v>
      </c>
      <c r="J10668" s="228">
        <v>1801783.55</v>
      </c>
      <c r="K10668" s="228">
        <v>575110.5</v>
      </c>
      <c r="L10668" s="228">
        <v>11015340.35</v>
      </c>
    </row>
    <row r="10669" spans="1:12">
      <c r="A10669" s="228">
        <v>2015</v>
      </c>
      <c r="B10669" s="228" t="s">
        <v>195</v>
      </c>
      <c r="C10669" s="228" t="s">
        <v>65</v>
      </c>
      <c r="D10669" s="228" t="s">
        <v>206</v>
      </c>
      <c r="E10669" s="228">
        <v>30</v>
      </c>
      <c r="F10669" s="228">
        <v>58413</v>
      </c>
      <c r="G10669" s="228">
        <v>4571</v>
      </c>
      <c r="H10669" s="228">
        <v>11525</v>
      </c>
      <c r="I10669" s="228">
        <v>14068933.91</v>
      </c>
      <c r="J10669" s="228">
        <v>3518367.39</v>
      </c>
      <c r="K10669" s="228">
        <v>986436</v>
      </c>
      <c r="L10669" s="228">
        <v>20119542.25</v>
      </c>
    </row>
    <row r="10670" spans="1:12">
      <c r="A10670" s="228">
        <v>2015</v>
      </c>
      <c r="B10670" s="228" t="s">
        <v>195</v>
      </c>
      <c r="C10670" s="228" t="s">
        <v>65</v>
      </c>
      <c r="D10670" s="228" t="s">
        <v>206</v>
      </c>
      <c r="E10670" s="228">
        <v>35</v>
      </c>
      <c r="F10670" s="228">
        <v>53688</v>
      </c>
      <c r="G10670" s="228">
        <v>4359</v>
      </c>
      <c r="H10670" s="228">
        <v>10336</v>
      </c>
      <c r="I10670" s="228">
        <v>12110649.060000001</v>
      </c>
      <c r="J10670" s="228">
        <v>2760139.71</v>
      </c>
      <c r="K10670" s="228">
        <v>1199540</v>
      </c>
      <c r="L10670" s="228">
        <v>17638640.510000002</v>
      </c>
    </row>
    <row r="10671" spans="1:12">
      <c r="A10671" s="228">
        <v>2015</v>
      </c>
      <c r="B10671" s="228" t="s">
        <v>195</v>
      </c>
      <c r="C10671" s="228" t="s">
        <v>65</v>
      </c>
      <c r="D10671" s="228" t="s">
        <v>206</v>
      </c>
      <c r="E10671" s="228">
        <v>40</v>
      </c>
      <c r="F10671" s="228">
        <v>54151</v>
      </c>
      <c r="G10671" s="228">
        <v>4043</v>
      </c>
      <c r="H10671" s="228">
        <v>8091</v>
      </c>
      <c r="I10671" s="228">
        <v>9475883.1799999997</v>
      </c>
      <c r="J10671" s="228">
        <v>2073701.42</v>
      </c>
      <c r="K10671" s="228">
        <v>1642992.25</v>
      </c>
      <c r="L10671" s="228">
        <v>14801331.66</v>
      </c>
    </row>
    <row r="10672" spans="1:12">
      <c r="A10672" s="228">
        <v>2015</v>
      </c>
      <c r="B10672" s="228" t="s">
        <v>195</v>
      </c>
      <c r="C10672" s="228" t="s">
        <v>65</v>
      </c>
      <c r="D10672" s="228" t="s">
        <v>206</v>
      </c>
      <c r="E10672" s="228">
        <v>45</v>
      </c>
      <c r="F10672" s="228">
        <v>53149</v>
      </c>
      <c r="G10672" s="228">
        <v>4145</v>
      </c>
      <c r="H10672" s="228">
        <v>7793</v>
      </c>
      <c r="I10672" s="228">
        <v>9273012.9100000001</v>
      </c>
      <c r="J10672" s="228">
        <v>2047281.74</v>
      </c>
      <c r="K10672" s="228">
        <v>1829961</v>
      </c>
      <c r="L10672" s="228">
        <v>14748435.74</v>
      </c>
    </row>
    <row r="10673" spans="1:12">
      <c r="A10673" s="228">
        <v>2015</v>
      </c>
      <c r="B10673" s="228" t="s">
        <v>195</v>
      </c>
      <c r="C10673" s="228" t="s">
        <v>65</v>
      </c>
      <c r="D10673" s="228" t="s">
        <v>206</v>
      </c>
      <c r="E10673" s="228">
        <v>50</v>
      </c>
      <c r="F10673" s="228">
        <v>52472</v>
      </c>
      <c r="G10673" s="228">
        <v>4653</v>
      </c>
      <c r="H10673" s="228">
        <v>8656</v>
      </c>
      <c r="I10673" s="228">
        <v>10454706.48</v>
      </c>
      <c r="J10673" s="228">
        <v>2455150.4900000002</v>
      </c>
      <c r="K10673" s="228">
        <v>2256317.75</v>
      </c>
      <c r="L10673" s="228">
        <v>16647954.470000001</v>
      </c>
    </row>
    <row r="10674" spans="1:12">
      <c r="A10674" s="228">
        <v>2015</v>
      </c>
      <c r="B10674" s="228" t="s">
        <v>195</v>
      </c>
      <c r="C10674" s="228" t="s">
        <v>65</v>
      </c>
      <c r="D10674" s="228" t="s">
        <v>206</v>
      </c>
      <c r="E10674" s="228">
        <v>55</v>
      </c>
      <c r="F10674" s="228">
        <v>49662</v>
      </c>
      <c r="G10674" s="228">
        <v>5045</v>
      </c>
      <c r="H10674" s="228">
        <v>10008</v>
      </c>
      <c r="I10674" s="228">
        <v>11718048.51</v>
      </c>
      <c r="J10674" s="228">
        <v>2695830.18</v>
      </c>
      <c r="K10674" s="228">
        <v>2973871</v>
      </c>
      <c r="L10674" s="228">
        <v>18815595.460000001</v>
      </c>
    </row>
    <row r="10675" spans="1:12">
      <c r="A10675" s="228">
        <v>2015</v>
      </c>
      <c r="B10675" s="228" t="s">
        <v>195</v>
      </c>
      <c r="C10675" s="228" t="s">
        <v>65</v>
      </c>
      <c r="D10675" s="228" t="s">
        <v>206</v>
      </c>
      <c r="E10675" s="228">
        <v>60</v>
      </c>
      <c r="F10675" s="228">
        <v>44303</v>
      </c>
      <c r="G10675" s="228">
        <v>5325</v>
      </c>
      <c r="H10675" s="228">
        <v>10802</v>
      </c>
      <c r="I10675" s="228">
        <v>12895818.84</v>
      </c>
      <c r="J10675" s="228">
        <v>2944793.9</v>
      </c>
      <c r="K10675" s="228">
        <v>3732607.5</v>
      </c>
      <c r="L10675" s="228">
        <v>20887207.829999998</v>
      </c>
    </row>
    <row r="10676" spans="1:12">
      <c r="A10676" s="228">
        <v>2015</v>
      </c>
      <c r="B10676" s="228" t="s">
        <v>195</v>
      </c>
      <c r="C10676" s="228" t="s">
        <v>65</v>
      </c>
      <c r="D10676" s="228" t="s">
        <v>206</v>
      </c>
      <c r="E10676" s="228">
        <v>65</v>
      </c>
      <c r="F10676" s="228">
        <v>37542</v>
      </c>
      <c r="G10676" s="228">
        <v>5560</v>
      </c>
      <c r="H10676" s="228">
        <v>12770</v>
      </c>
      <c r="I10676" s="228">
        <v>15454865.91</v>
      </c>
      <c r="J10676" s="228">
        <v>3561528.15</v>
      </c>
      <c r="K10676" s="228">
        <v>3769431.25</v>
      </c>
      <c r="L10676" s="228">
        <v>23872679.579999998</v>
      </c>
    </row>
    <row r="10677" spans="1:12">
      <c r="A10677" s="228">
        <v>2015</v>
      </c>
      <c r="B10677" s="228" t="s">
        <v>195</v>
      </c>
      <c r="C10677" s="228" t="s">
        <v>65</v>
      </c>
      <c r="D10677" s="228" t="s">
        <v>206</v>
      </c>
      <c r="E10677" s="228">
        <v>70</v>
      </c>
      <c r="F10677" s="228">
        <v>25008</v>
      </c>
      <c r="G10677" s="228">
        <v>4760</v>
      </c>
      <c r="H10677" s="228">
        <v>11685</v>
      </c>
      <c r="I10677" s="228">
        <v>13532319</v>
      </c>
      <c r="J10677" s="228">
        <v>3107260.93</v>
      </c>
      <c r="K10677" s="228">
        <v>3933583.75</v>
      </c>
      <c r="L10677" s="228">
        <v>21392242.370000001</v>
      </c>
    </row>
    <row r="10678" spans="1:12">
      <c r="A10678" s="228">
        <v>2015</v>
      </c>
      <c r="B10678" s="228" t="s">
        <v>195</v>
      </c>
      <c r="C10678" s="228" t="s">
        <v>65</v>
      </c>
      <c r="D10678" s="228" t="s">
        <v>206</v>
      </c>
      <c r="E10678" s="228">
        <v>75</v>
      </c>
      <c r="F10678" s="228">
        <v>17699</v>
      </c>
      <c r="G10678" s="228">
        <v>4120</v>
      </c>
      <c r="H10678" s="228">
        <v>12505</v>
      </c>
      <c r="I10678" s="228">
        <v>12941669.880000001</v>
      </c>
      <c r="J10678" s="228">
        <v>2672678.6</v>
      </c>
      <c r="K10678" s="228">
        <v>3259330</v>
      </c>
      <c r="L10678" s="228">
        <v>19402520.129999999</v>
      </c>
    </row>
    <row r="10679" spans="1:12">
      <c r="A10679" s="228">
        <v>2015</v>
      </c>
      <c r="B10679" s="228" t="s">
        <v>195</v>
      </c>
      <c r="C10679" s="228" t="s">
        <v>65</v>
      </c>
      <c r="D10679" s="228" t="s">
        <v>206</v>
      </c>
      <c r="E10679" s="228">
        <v>80</v>
      </c>
      <c r="F10679" s="228">
        <v>12057</v>
      </c>
      <c r="G10679" s="228">
        <v>2754</v>
      </c>
      <c r="H10679" s="228">
        <v>11374</v>
      </c>
      <c r="I10679" s="228">
        <v>10175948.560000001</v>
      </c>
      <c r="J10679" s="228">
        <v>1722126.5</v>
      </c>
      <c r="K10679" s="228">
        <v>1805162.4</v>
      </c>
      <c r="L10679" s="228">
        <v>13995982.529999999</v>
      </c>
    </row>
    <row r="10680" spans="1:12">
      <c r="A10680" s="228">
        <v>2015</v>
      </c>
      <c r="B10680" s="228" t="s">
        <v>195</v>
      </c>
      <c r="C10680" s="228" t="s">
        <v>65</v>
      </c>
      <c r="D10680" s="228" t="s">
        <v>206</v>
      </c>
      <c r="E10680" s="228">
        <v>85</v>
      </c>
      <c r="F10680" s="228">
        <v>7544</v>
      </c>
      <c r="G10680" s="228">
        <v>1719</v>
      </c>
      <c r="H10680" s="228">
        <v>10737</v>
      </c>
      <c r="I10680" s="228">
        <v>6901633.1399999997</v>
      </c>
      <c r="J10680" s="228">
        <v>994120.14</v>
      </c>
      <c r="K10680" s="228">
        <v>834963.25</v>
      </c>
      <c r="L10680" s="228">
        <v>8914953.5500000007</v>
      </c>
    </row>
    <row r="10681" spans="1:12">
      <c r="A10681" s="228">
        <v>2015</v>
      </c>
      <c r="B10681" s="228" t="s">
        <v>195</v>
      </c>
      <c r="C10681" s="228" t="s">
        <v>65</v>
      </c>
      <c r="D10681" s="228" t="s">
        <v>206</v>
      </c>
      <c r="E10681" s="228">
        <v>90</v>
      </c>
      <c r="F10681" s="228">
        <v>3117</v>
      </c>
      <c r="G10681" s="228">
        <v>620</v>
      </c>
      <c r="H10681" s="228">
        <v>4325</v>
      </c>
      <c r="I10681" s="228">
        <v>2860553.65</v>
      </c>
      <c r="J10681" s="228">
        <v>316327.93</v>
      </c>
      <c r="K10681" s="228">
        <v>257480</v>
      </c>
      <c r="L10681" s="228">
        <v>3507494.53</v>
      </c>
    </row>
    <row r="10682" spans="1:12">
      <c r="A10682" s="228">
        <v>2015</v>
      </c>
      <c r="B10682" s="228" t="s">
        <v>195</v>
      </c>
      <c r="C10682" s="228" t="s">
        <v>65</v>
      </c>
      <c r="D10682" s="228" t="s">
        <v>206</v>
      </c>
      <c r="E10682" s="228">
        <v>95</v>
      </c>
      <c r="F10682" s="228">
        <v>811</v>
      </c>
      <c r="G10682" s="228">
        <v>150</v>
      </c>
      <c r="H10682" s="228">
        <v>1451</v>
      </c>
      <c r="I10682" s="228">
        <v>816392</v>
      </c>
      <c r="J10682" s="228">
        <v>75833.990000000005</v>
      </c>
      <c r="K10682" s="228">
        <v>12563</v>
      </c>
      <c r="L10682" s="228">
        <v>919703.12</v>
      </c>
    </row>
    <row r="10683" spans="1:12">
      <c r="A10683" s="228">
        <v>2015</v>
      </c>
      <c r="B10683" s="228" t="s">
        <v>195</v>
      </c>
      <c r="C10683" s="228" t="s">
        <v>66</v>
      </c>
      <c r="D10683" s="228" t="s">
        <v>205</v>
      </c>
      <c r="E10683" s="228">
        <v>0</v>
      </c>
      <c r="F10683" s="228">
        <v>5173</v>
      </c>
      <c r="G10683" s="228">
        <v>227</v>
      </c>
      <c r="H10683" s="228">
        <v>1333</v>
      </c>
      <c r="I10683" s="228">
        <v>720151.97</v>
      </c>
      <c r="J10683" s="228">
        <v>99629.83</v>
      </c>
      <c r="K10683" s="228">
        <v>28582</v>
      </c>
      <c r="L10683" s="228">
        <v>880362.01</v>
      </c>
    </row>
    <row r="10684" spans="1:12">
      <c r="A10684" s="228">
        <v>2015</v>
      </c>
      <c r="B10684" s="228" t="s">
        <v>195</v>
      </c>
      <c r="C10684" s="228" t="s">
        <v>66</v>
      </c>
      <c r="D10684" s="228" t="s">
        <v>205</v>
      </c>
      <c r="E10684" s="228">
        <v>5</v>
      </c>
      <c r="F10684" s="228">
        <v>6358</v>
      </c>
      <c r="G10684" s="228">
        <v>112</v>
      </c>
      <c r="H10684" s="228">
        <v>159</v>
      </c>
      <c r="I10684" s="228">
        <v>120584.73</v>
      </c>
      <c r="J10684" s="228">
        <v>37951.42</v>
      </c>
      <c r="K10684" s="228">
        <v>11805</v>
      </c>
      <c r="L10684" s="228">
        <v>184715.95</v>
      </c>
    </row>
    <row r="10685" spans="1:12">
      <c r="A10685" s="228">
        <v>2015</v>
      </c>
      <c r="B10685" s="228" t="s">
        <v>195</v>
      </c>
      <c r="C10685" s="228" t="s">
        <v>66</v>
      </c>
      <c r="D10685" s="228" t="s">
        <v>205</v>
      </c>
      <c r="E10685" s="228">
        <v>10</v>
      </c>
      <c r="F10685" s="228">
        <v>6385</v>
      </c>
      <c r="G10685" s="228">
        <v>85</v>
      </c>
      <c r="H10685" s="228">
        <v>121</v>
      </c>
      <c r="I10685" s="228">
        <v>112236.25</v>
      </c>
      <c r="J10685" s="228">
        <v>30742.69</v>
      </c>
      <c r="K10685" s="228">
        <v>24706</v>
      </c>
      <c r="L10685" s="228">
        <v>179539.23</v>
      </c>
    </row>
    <row r="10686" spans="1:12">
      <c r="A10686" s="228">
        <v>2015</v>
      </c>
      <c r="B10686" s="228" t="s">
        <v>195</v>
      </c>
      <c r="C10686" s="228" t="s">
        <v>66</v>
      </c>
      <c r="D10686" s="228" t="s">
        <v>205</v>
      </c>
      <c r="E10686" s="228">
        <v>15</v>
      </c>
      <c r="F10686" s="228">
        <v>6786</v>
      </c>
      <c r="G10686" s="228">
        <v>152</v>
      </c>
      <c r="H10686" s="228">
        <v>261</v>
      </c>
      <c r="I10686" s="228">
        <v>266637.76</v>
      </c>
      <c r="J10686" s="228">
        <v>74723.679999999993</v>
      </c>
      <c r="K10686" s="228">
        <v>34046</v>
      </c>
      <c r="L10686" s="228">
        <v>392404.53</v>
      </c>
    </row>
    <row r="10687" spans="1:12">
      <c r="A10687" s="228">
        <v>2015</v>
      </c>
      <c r="B10687" s="228" t="s">
        <v>195</v>
      </c>
      <c r="C10687" s="228" t="s">
        <v>66</v>
      </c>
      <c r="D10687" s="228" t="s">
        <v>205</v>
      </c>
      <c r="E10687" s="228">
        <v>20</v>
      </c>
      <c r="F10687" s="228">
        <v>5965</v>
      </c>
      <c r="G10687" s="228">
        <v>208</v>
      </c>
      <c r="H10687" s="228">
        <v>494</v>
      </c>
      <c r="I10687" s="228">
        <v>482139.25</v>
      </c>
      <c r="J10687" s="228">
        <v>100968.15</v>
      </c>
      <c r="K10687" s="228">
        <v>113023</v>
      </c>
      <c r="L10687" s="228">
        <v>741095.88</v>
      </c>
    </row>
    <row r="10688" spans="1:12">
      <c r="A10688" s="228">
        <v>2015</v>
      </c>
      <c r="B10688" s="228" t="s">
        <v>195</v>
      </c>
      <c r="C10688" s="228" t="s">
        <v>66</v>
      </c>
      <c r="D10688" s="228" t="s">
        <v>205</v>
      </c>
      <c r="E10688" s="228">
        <v>25</v>
      </c>
      <c r="F10688" s="228">
        <v>4010</v>
      </c>
      <c r="G10688" s="228">
        <v>124</v>
      </c>
      <c r="H10688" s="228">
        <v>198</v>
      </c>
      <c r="I10688" s="228">
        <v>217341.91</v>
      </c>
      <c r="J10688" s="228">
        <v>83052.27</v>
      </c>
      <c r="K10688" s="228">
        <v>48927</v>
      </c>
      <c r="L10688" s="228">
        <v>402416.12</v>
      </c>
    </row>
    <row r="10689" spans="1:12">
      <c r="A10689" s="228">
        <v>2015</v>
      </c>
      <c r="B10689" s="228" t="s">
        <v>195</v>
      </c>
      <c r="C10689" s="228" t="s">
        <v>66</v>
      </c>
      <c r="D10689" s="228" t="s">
        <v>205</v>
      </c>
      <c r="E10689" s="228">
        <v>30</v>
      </c>
      <c r="F10689" s="228">
        <v>5537</v>
      </c>
      <c r="G10689" s="228">
        <v>208</v>
      </c>
      <c r="H10689" s="228">
        <v>431</v>
      </c>
      <c r="I10689" s="228">
        <v>403057.12</v>
      </c>
      <c r="J10689" s="228">
        <v>101124.64</v>
      </c>
      <c r="K10689" s="228">
        <v>58085</v>
      </c>
      <c r="L10689" s="228">
        <v>633361.42000000004</v>
      </c>
    </row>
    <row r="10690" spans="1:12">
      <c r="A10690" s="228">
        <v>2015</v>
      </c>
      <c r="B10690" s="228" t="s">
        <v>195</v>
      </c>
      <c r="C10690" s="228" t="s">
        <v>66</v>
      </c>
      <c r="D10690" s="228" t="s">
        <v>205</v>
      </c>
      <c r="E10690" s="228">
        <v>35</v>
      </c>
      <c r="F10690" s="228">
        <v>5610</v>
      </c>
      <c r="G10690" s="228">
        <v>316</v>
      </c>
      <c r="H10690" s="228">
        <v>569</v>
      </c>
      <c r="I10690" s="228">
        <v>461189.15</v>
      </c>
      <c r="J10690" s="228">
        <v>109655.65</v>
      </c>
      <c r="K10690" s="228">
        <v>78118</v>
      </c>
      <c r="L10690" s="228">
        <v>737702.61</v>
      </c>
    </row>
    <row r="10691" spans="1:12">
      <c r="A10691" s="228">
        <v>2015</v>
      </c>
      <c r="B10691" s="228" t="s">
        <v>195</v>
      </c>
      <c r="C10691" s="228" t="s">
        <v>66</v>
      </c>
      <c r="D10691" s="228" t="s">
        <v>205</v>
      </c>
      <c r="E10691" s="228">
        <v>40</v>
      </c>
      <c r="F10691" s="228">
        <v>6569</v>
      </c>
      <c r="G10691" s="228">
        <v>366</v>
      </c>
      <c r="H10691" s="228">
        <v>597</v>
      </c>
      <c r="I10691" s="228">
        <v>585718.11</v>
      </c>
      <c r="J10691" s="228">
        <v>165258.75</v>
      </c>
      <c r="K10691" s="228">
        <v>135597.75</v>
      </c>
      <c r="L10691" s="228">
        <v>997611.66</v>
      </c>
    </row>
    <row r="10692" spans="1:12">
      <c r="A10692" s="228">
        <v>2015</v>
      </c>
      <c r="B10692" s="228" t="s">
        <v>195</v>
      </c>
      <c r="C10692" s="228" t="s">
        <v>66</v>
      </c>
      <c r="D10692" s="228" t="s">
        <v>205</v>
      </c>
      <c r="E10692" s="228">
        <v>45</v>
      </c>
      <c r="F10692" s="228">
        <v>7227</v>
      </c>
      <c r="G10692" s="228">
        <v>412</v>
      </c>
      <c r="H10692" s="228">
        <v>852</v>
      </c>
      <c r="I10692" s="228">
        <v>846504.55</v>
      </c>
      <c r="J10692" s="228">
        <v>263061.49</v>
      </c>
      <c r="K10692" s="228">
        <v>309773.25</v>
      </c>
      <c r="L10692" s="228">
        <v>1564894.1</v>
      </c>
    </row>
    <row r="10693" spans="1:12">
      <c r="A10693" s="228">
        <v>2015</v>
      </c>
      <c r="B10693" s="228" t="s">
        <v>195</v>
      </c>
      <c r="C10693" s="228" t="s">
        <v>66</v>
      </c>
      <c r="D10693" s="228" t="s">
        <v>205</v>
      </c>
      <c r="E10693" s="228">
        <v>50</v>
      </c>
      <c r="F10693" s="228">
        <v>8432</v>
      </c>
      <c r="G10693" s="228">
        <v>554</v>
      </c>
      <c r="H10693" s="228">
        <v>1318</v>
      </c>
      <c r="I10693" s="228">
        <v>1312871.8400000001</v>
      </c>
      <c r="J10693" s="228">
        <v>371643.89</v>
      </c>
      <c r="K10693" s="228">
        <v>435779.5</v>
      </c>
      <c r="L10693" s="228">
        <v>2273889.36</v>
      </c>
    </row>
    <row r="10694" spans="1:12">
      <c r="A10694" s="228">
        <v>2015</v>
      </c>
      <c r="B10694" s="228" t="s">
        <v>195</v>
      </c>
      <c r="C10694" s="228" t="s">
        <v>66</v>
      </c>
      <c r="D10694" s="228" t="s">
        <v>205</v>
      </c>
      <c r="E10694" s="228">
        <v>55</v>
      </c>
      <c r="F10694" s="228">
        <v>9646</v>
      </c>
      <c r="G10694" s="228">
        <v>954</v>
      </c>
      <c r="H10694" s="228">
        <v>2199</v>
      </c>
      <c r="I10694" s="228">
        <v>2087977.48</v>
      </c>
      <c r="J10694" s="228">
        <v>550134.81999999995</v>
      </c>
      <c r="K10694" s="228">
        <v>767403</v>
      </c>
      <c r="L10694" s="228">
        <v>3658867.01</v>
      </c>
    </row>
    <row r="10695" spans="1:12">
      <c r="A10695" s="228">
        <v>2015</v>
      </c>
      <c r="B10695" s="228" t="s">
        <v>195</v>
      </c>
      <c r="C10695" s="228" t="s">
        <v>66</v>
      </c>
      <c r="D10695" s="228" t="s">
        <v>205</v>
      </c>
      <c r="E10695" s="228">
        <v>60</v>
      </c>
      <c r="F10695" s="228">
        <v>9453</v>
      </c>
      <c r="G10695" s="228">
        <v>1281</v>
      </c>
      <c r="H10695" s="228">
        <v>3179</v>
      </c>
      <c r="I10695" s="228">
        <v>3352268.22</v>
      </c>
      <c r="J10695" s="228">
        <v>861259.56</v>
      </c>
      <c r="K10695" s="228">
        <v>1262567.5</v>
      </c>
      <c r="L10695" s="228">
        <v>5811635.96</v>
      </c>
    </row>
    <row r="10696" spans="1:12">
      <c r="A10696" s="228">
        <v>2015</v>
      </c>
      <c r="B10696" s="228" t="s">
        <v>195</v>
      </c>
      <c r="C10696" s="228" t="s">
        <v>66</v>
      </c>
      <c r="D10696" s="228" t="s">
        <v>205</v>
      </c>
      <c r="E10696" s="228">
        <v>65</v>
      </c>
      <c r="F10696" s="228">
        <v>8887</v>
      </c>
      <c r="G10696" s="228">
        <v>1470</v>
      </c>
      <c r="H10696" s="228">
        <v>3537</v>
      </c>
      <c r="I10696" s="228">
        <v>3411648.24</v>
      </c>
      <c r="J10696" s="228">
        <v>877979.25</v>
      </c>
      <c r="K10696" s="228">
        <v>1320774.3999999999</v>
      </c>
      <c r="L10696" s="228">
        <v>6035053.1600000001</v>
      </c>
    </row>
    <row r="10697" spans="1:12">
      <c r="A10697" s="228">
        <v>2015</v>
      </c>
      <c r="B10697" s="228" t="s">
        <v>195</v>
      </c>
      <c r="C10697" s="228" t="s">
        <v>66</v>
      </c>
      <c r="D10697" s="228" t="s">
        <v>205</v>
      </c>
      <c r="E10697" s="228">
        <v>70</v>
      </c>
      <c r="F10697" s="228">
        <v>6277</v>
      </c>
      <c r="G10697" s="228">
        <v>1489</v>
      </c>
      <c r="H10697" s="228">
        <v>3575</v>
      </c>
      <c r="I10697" s="228">
        <v>3215150.23</v>
      </c>
      <c r="J10697" s="228">
        <v>838454</v>
      </c>
      <c r="K10697" s="228">
        <v>782427.15</v>
      </c>
      <c r="L10697" s="228">
        <v>5072794.42</v>
      </c>
    </row>
    <row r="10698" spans="1:12">
      <c r="A10698" s="228">
        <v>2015</v>
      </c>
      <c r="B10698" s="228" t="s">
        <v>195</v>
      </c>
      <c r="C10698" s="228" t="s">
        <v>66</v>
      </c>
      <c r="D10698" s="228" t="s">
        <v>205</v>
      </c>
      <c r="E10698" s="228">
        <v>75</v>
      </c>
      <c r="F10698" s="228">
        <v>4347</v>
      </c>
      <c r="G10698" s="228">
        <v>1309</v>
      </c>
      <c r="H10698" s="228">
        <v>3770</v>
      </c>
      <c r="I10698" s="228">
        <v>3079059.2</v>
      </c>
      <c r="J10698" s="228">
        <v>706085.39</v>
      </c>
      <c r="K10698" s="228">
        <v>805974.9</v>
      </c>
      <c r="L10698" s="228">
        <v>4765856.43</v>
      </c>
    </row>
    <row r="10699" spans="1:12">
      <c r="A10699" s="228">
        <v>2015</v>
      </c>
      <c r="B10699" s="228" t="s">
        <v>195</v>
      </c>
      <c r="C10699" s="228" t="s">
        <v>66</v>
      </c>
      <c r="D10699" s="228" t="s">
        <v>205</v>
      </c>
      <c r="E10699" s="228">
        <v>80</v>
      </c>
      <c r="F10699" s="228">
        <v>2706</v>
      </c>
      <c r="G10699" s="228">
        <v>1024</v>
      </c>
      <c r="H10699" s="228">
        <v>3463</v>
      </c>
      <c r="I10699" s="228">
        <v>2385083.34</v>
      </c>
      <c r="J10699" s="228">
        <v>482170.35</v>
      </c>
      <c r="K10699" s="228">
        <v>455857.8</v>
      </c>
      <c r="L10699" s="228">
        <v>3459617.28</v>
      </c>
    </row>
    <row r="10700" spans="1:12">
      <c r="A10700" s="228">
        <v>2015</v>
      </c>
      <c r="B10700" s="228" t="s">
        <v>195</v>
      </c>
      <c r="C10700" s="228" t="s">
        <v>66</v>
      </c>
      <c r="D10700" s="228" t="s">
        <v>205</v>
      </c>
      <c r="E10700" s="228">
        <v>85</v>
      </c>
      <c r="F10700" s="228">
        <v>1499</v>
      </c>
      <c r="G10700" s="228">
        <v>547</v>
      </c>
      <c r="H10700" s="228">
        <v>2198</v>
      </c>
      <c r="I10700" s="228">
        <v>1462174.37</v>
      </c>
      <c r="J10700" s="228">
        <v>242429.32</v>
      </c>
      <c r="K10700" s="228">
        <v>217873</v>
      </c>
      <c r="L10700" s="228">
        <v>1996967.39</v>
      </c>
    </row>
    <row r="10701" spans="1:12">
      <c r="A10701" s="228">
        <v>2015</v>
      </c>
      <c r="B10701" s="228" t="s">
        <v>195</v>
      </c>
      <c r="C10701" s="228" t="s">
        <v>66</v>
      </c>
      <c r="D10701" s="228" t="s">
        <v>205</v>
      </c>
      <c r="E10701" s="228">
        <v>90</v>
      </c>
      <c r="F10701" s="228">
        <v>301</v>
      </c>
      <c r="G10701" s="228">
        <v>76</v>
      </c>
      <c r="H10701" s="228">
        <v>355</v>
      </c>
      <c r="I10701" s="228">
        <v>227819.22</v>
      </c>
      <c r="J10701" s="228">
        <v>45996.13</v>
      </c>
      <c r="K10701" s="228">
        <v>34516</v>
      </c>
      <c r="L10701" s="228">
        <v>318978.12</v>
      </c>
    </row>
    <row r="10702" spans="1:12">
      <c r="A10702" s="228">
        <v>2015</v>
      </c>
      <c r="B10702" s="228" t="s">
        <v>195</v>
      </c>
      <c r="C10702" s="228" t="s">
        <v>66</v>
      </c>
      <c r="D10702" s="228" t="s">
        <v>205</v>
      </c>
      <c r="E10702" s="228">
        <v>95</v>
      </c>
      <c r="F10702" s="228">
        <v>37</v>
      </c>
      <c r="G10702" s="228">
        <v>8</v>
      </c>
      <c r="H10702" s="228">
        <v>61</v>
      </c>
      <c r="I10702" s="228">
        <v>34807</v>
      </c>
      <c r="J10702" s="228">
        <v>1892.65</v>
      </c>
      <c r="K10702" s="228">
        <v>0</v>
      </c>
      <c r="L10702" s="228">
        <v>37394.65</v>
      </c>
    </row>
    <row r="10703" spans="1:12">
      <c r="A10703" s="228">
        <v>2015</v>
      </c>
      <c r="B10703" s="228" t="s">
        <v>195</v>
      </c>
      <c r="C10703" s="228" t="s">
        <v>66</v>
      </c>
      <c r="D10703" s="228" t="s">
        <v>206</v>
      </c>
      <c r="E10703" s="228">
        <v>0</v>
      </c>
      <c r="F10703" s="228">
        <v>4891</v>
      </c>
      <c r="G10703" s="228">
        <v>142</v>
      </c>
      <c r="H10703" s="228">
        <v>623</v>
      </c>
      <c r="I10703" s="228">
        <v>409658.6</v>
      </c>
      <c r="J10703" s="228">
        <v>62538.73</v>
      </c>
      <c r="K10703" s="228">
        <v>2091</v>
      </c>
      <c r="L10703" s="228">
        <v>495345.71</v>
      </c>
    </row>
    <row r="10704" spans="1:12">
      <c r="A10704" s="228">
        <v>2015</v>
      </c>
      <c r="B10704" s="228" t="s">
        <v>195</v>
      </c>
      <c r="C10704" s="228" t="s">
        <v>66</v>
      </c>
      <c r="D10704" s="228" t="s">
        <v>206</v>
      </c>
      <c r="E10704" s="228">
        <v>5</v>
      </c>
      <c r="F10704" s="228">
        <v>5979</v>
      </c>
      <c r="G10704" s="228">
        <v>88</v>
      </c>
      <c r="H10704" s="228">
        <v>148</v>
      </c>
      <c r="I10704" s="228">
        <v>113661.89</v>
      </c>
      <c r="J10704" s="228">
        <v>30317.49</v>
      </c>
      <c r="K10704" s="228">
        <v>7474</v>
      </c>
      <c r="L10704" s="228">
        <v>164833.13</v>
      </c>
    </row>
    <row r="10705" spans="1:12">
      <c r="A10705" s="228">
        <v>2015</v>
      </c>
      <c r="B10705" s="228" t="s">
        <v>195</v>
      </c>
      <c r="C10705" s="228" t="s">
        <v>66</v>
      </c>
      <c r="D10705" s="228" t="s">
        <v>206</v>
      </c>
      <c r="E10705" s="228">
        <v>10</v>
      </c>
      <c r="F10705" s="228">
        <v>5938</v>
      </c>
      <c r="G10705" s="228">
        <v>93</v>
      </c>
      <c r="H10705" s="228">
        <v>172</v>
      </c>
      <c r="I10705" s="228">
        <v>130029.21</v>
      </c>
      <c r="J10705" s="228">
        <v>37370.019999999997</v>
      </c>
      <c r="K10705" s="228">
        <v>27662</v>
      </c>
      <c r="L10705" s="228">
        <v>216806.81</v>
      </c>
    </row>
    <row r="10706" spans="1:12">
      <c r="A10706" s="228">
        <v>2015</v>
      </c>
      <c r="B10706" s="228" t="s">
        <v>195</v>
      </c>
      <c r="C10706" s="228" t="s">
        <v>66</v>
      </c>
      <c r="D10706" s="228" t="s">
        <v>206</v>
      </c>
      <c r="E10706" s="228">
        <v>15</v>
      </c>
      <c r="F10706" s="228">
        <v>6473</v>
      </c>
      <c r="G10706" s="228">
        <v>228</v>
      </c>
      <c r="H10706" s="228">
        <v>458</v>
      </c>
      <c r="I10706" s="228">
        <v>397408.59</v>
      </c>
      <c r="J10706" s="228">
        <v>91703.84</v>
      </c>
      <c r="K10706" s="228">
        <v>80400</v>
      </c>
      <c r="L10706" s="228">
        <v>617380.99</v>
      </c>
    </row>
    <row r="10707" spans="1:12">
      <c r="A10707" s="228">
        <v>2015</v>
      </c>
      <c r="B10707" s="228" t="s">
        <v>195</v>
      </c>
      <c r="C10707" s="228" t="s">
        <v>66</v>
      </c>
      <c r="D10707" s="228" t="s">
        <v>206</v>
      </c>
      <c r="E10707" s="228">
        <v>20</v>
      </c>
      <c r="F10707" s="228">
        <v>6030</v>
      </c>
      <c r="G10707" s="228">
        <v>343</v>
      </c>
      <c r="H10707" s="228">
        <v>736</v>
      </c>
      <c r="I10707" s="228">
        <v>690003.84</v>
      </c>
      <c r="J10707" s="228">
        <v>163160</v>
      </c>
      <c r="K10707" s="228">
        <v>83465</v>
      </c>
      <c r="L10707" s="228">
        <v>1001570.36</v>
      </c>
    </row>
    <row r="10708" spans="1:12">
      <c r="A10708" s="228">
        <v>2015</v>
      </c>
      <c r="B10708" s="228" t="s">
        <v>195</v>
      </c>
      <c r="C10708" s="228" t="s">
        <v>66</v>
      </c>
      <c r="D10708" s="228" t="s">
        <v>206</v>
      </c>
      <c r="E10708" s="228">
        <v>25</v>
      </c>
      <c r="F10708" s="228">
        <v>4763</v>
      </c>
      <c r="G10708" s="228">
        <v>464</v>
      </c>
      <c r="H10708" s="228">
        <v>1602</v>
      </c>
      <c r="I10708" s="228">
        <v>1175711.1499999999</v>
      </c>
      <c r="J10708" s="228">
        <v>265566.44</v>
      </c>
      <c r="K10708" s="228">
        <v>42542</v>
      </c>
      <c r="L10708" s="228">
        <v>1586145.22</v>
      </c>
    </row>
    <row r="10709" spans="1:12">
      <c r="A10709" s="228">
        <v>2015</v>
      </c>
      <c r="B10709" s="228" t="s">
        <v>195</v>
      </c>
      <c r="C10709" s="228" t="s">
        <v>66</v>
      </c>
      <c r="D10709" s="228" t="s">
        <v>206</v>
      </c>
      <c r="E10709" s="228">
        <v>30</v>
      </c>
      <c r="F10709" s="228">
        <v>6587</v>
      </c>
      <c r="G10709" s="228">
        <v>761</v>
      </c>
      <c r="H10709" s="228">
        <v>2530</v>
      </c>
      <c r="I10709" s="228">
        <v>2007486.47</v>
      </c>
      <c r="J10709" s="228">
        <v>444981.39</v>
      </c>
      <c r="K10709" s="228">
        <v>168859</v>
      </c>
      <c r="L10709" s="228">
        <v>2862333.9</v>
      </c>
    </row>
    <row r="10710" spans="1:12">
      <c r="A10710" s="228">
        <v>2015</v>
      </c>
      <c r="B10710" s="228" t="s">
        <v>195</v>
      </c>
      <c r="C10710" s="228" t="s">
        <v>66</v>
      </c>
      <c r="D10710" s="228" t="s">
        <v>206</v>
      </c>
      <c r="E10710" s="228">
        <v>35</v>
      </c>
      <c r="F10710" s="228">
        <v>6495</v>
      </c>
      <c r="G10710" s="228">
        <v>685</v>
      </c>
      <c r="H10710" s="228">
        <v>1782</v>
      </c>
      <c r="I10710" s="228">
        <v>1504237.34</v>
      </c>
      <c r="J10710" s="228">
        <v>355569.84</v>
      </c>
      <c r="K10710" s="228">
        <v>142086</v>
      </c>
      <c r="L10710" s="228">
        <v>2201870.56</v>
      </c>
    </row>
    <row r="10711" spans="1:12">
      <c r="A10711" s="228">
        <v>2015</v>
      </c>
      <c r="B10711" s="228" t="s">
        <v>195</v>
      </c>
      <c r="C10711" s="228" t="s">
        <v>66</v>
      </c>
      <c r="D10711" s="228" t="s">
        <v>206</v>
      </c>
      <c r="E10711" s="228">
        <v>40</v>
      </c>
      <c r="F10711" s="228">
        <v>7681</v>
      </c>
      <c r="G10711" s="228">
        <v>768</v>
      </c>
      <c r="H10711" s="228">
        <v>1688</v>
      </c>
      <c r="I10711" s="228">
        <v>1495473.32</v>
      </c>
      <c r="J10711" s="228">
        <v>336214.6</v>
      </c>
      <c r="K10711" s="228">
        <v>161370</v>
      </c>
      <c r="L10711" s="228">
        <v>2288267.0699999998</v>
      </c>
    </row>
    <row r="10712" spans="1:12">
      <c r="A10712" s="228">
        <v>2015</v>
      </c>
      <c r="B10712" s="228" t="s">
        <v>195</v>
      </c>
      <c r="C10712" s="228" t="s">
        <v>66</v>
      </c>
      <c r="D10712" s="228" t="s">
        <v>206</v>
      </c>
      <c r="E10712" s="228">
        <v>45</v>
      </c>
      <c r="F10712" s="228">
        <v>8446</v>
      </c>
      <c r="G10712" s="228">
        <v>706</v>
      </c>
      <c r="H10712" s="228">
        <v>1702</v>
      </c>
      <c r="I10712" s="228">
        <v>1630674.71</v>
      </c>
      <c r="J10712" s="228">
        <v>386849.59</v>
      </c>
      <c r="K10712" s="228">
        <v>460002</v>
      </c>
      <c r="L10712" s="228">
        <v>2705416.95</v>
      </c>
    </row>
    <row r="10713" spans="1:12">
      <c r="A10713" s="228">
        <v>2015</v>
      </c>
      <c r="B10713" s="228" t="s">
        <v>195</v>
      </c>
      <c r="C10713" s="228" t="s">
        <v>66</v>
      </c>
      <c r="D10713" s="228" t="s">
        <v>206</v>
      </c>
      <c r="E10713" s="228">
        <v>50</v>
      </c>
      <c r="F10713" s="228">
        <v>9782</v>
      </c>
      <c r="G10713" s="228">
        <v>918</v>
      </c>
      <c r="H10713" s="228">
        <v>2502</v>
      </c>
      <c r="I10713" s="228">
        <v>2200791.5</v>
      </c>
      <c r="J10713" s="228">
        <v>517049.65</v>
      </c>
      <c r="K10713" s="228">
        <v>737531</v>
      </c>
      <c r="L10713" s="228">
        <v>3722236.3</v>
      </c>
    </row>
    <row r="10714" spans="1:12">
      <c r="A10714" s="228">
        <v>2015</v>
      </c>
      <c r="B10714" s="228" t="s">
        <v>195</v>
      </c>
      <c r="C10714" s="228" t="s">
        <v>66</v>
      </c>
      <c r="D10714" s="228" t="s">
        <v>206</v>
      </c>
      <c r="E10714" s="228">
        <v>55</v>
      </c>
      <c r="F10714" s="228">
        <v>10904</v>
      </c>
      <c r="G10714" s="228">
        <v>1090</v>
      </c>
      <c r="H10714" s="228">
        <v>2930</v>
      </c>
      <c r="I10714" s="228">
        <v>2407978.08</v>
      </c>
      <c r="J10714" s="228">
        <v>564345.31000000006</v>
      </c>
      <c r="K10714" s="228">
        <v>656034</v>
      </c>
      <c r="L10714" s="228">
        <v>3867102.69</v>
      </c>
    </row>
    <row r="10715" spans="1:12">
      <c r="A10715" s="228">
        <v>2015</v>
      </c>
      <c r="B10715" s="228" t="s">
        <v>195</v>
      </c>
      <c r="C10715" s="228" t="s">
        <v>66</v>
      </c>
      <c r="D10715" s="228" t="s">
        <v>206</v>
      </c>
      <c r="E10715" s="228">
        <v>60</v>
      </c>
      <c r="F10715" s="228">
        <v>10418</v>
      </c>
      <c r="G10715" s="228">
        <v>1293</v>
      </c>
      <c r="H10715" s="228">
        <v>3671</v>
      </c>
      <c r="I10715" s="228">
        <v>3105830.6</v>
      </c>
      <c r="J10715" s="228">
        <v>766792.63</v>
      </c>
      <c r="K10715" s="228">
        <v>945937.25</v>
      </c>
      <c r="L10715" s="228">
        <v>5095171.82</v>
      </c>
    </row>
    <row r="10716" spans="1:12">
      <c r="A10716" s="228">
        <v>2015</v>
      </c>
      <c r="B10716" s="228" t="s">
        <v>195</v>
      </c>
      <c r="C10716" s="228" t="s">
        <v>66</v>
      </c>
      <c r="D10716" s="228" t="s">
        <v>206</v>
      </c>
      <c r="E10716" s="228">
        <v>65</v>
      </c>
      <c r="F10716" s="228">
        <v>9669</v>
      </c>
      <c r="G10716" s="228">
        <v>1408</v>
      </c>
      <c r="H10716" s="228">
        <v>3619</v>
      </c>
      <c r="I10716" s="228">
        <v>3378844.63</v>
      </c>
      <c r="J10716" s="228">
        <v>831084.03</v>
      </c>
      <c r="K10716" s="228">
        <v>1069927</v>
      </c>
      <c r="L10716" s="228">
        <v>5661180.8600000003</v>
      </c>
    </row>
    <row r="10717" spans="1:12">
      <c r="A10717" s="228">
        <v>2015</v>
      </c>
      <c r="B10717" s="228" t="s">
        <v>195</v>
      </c>
      <c r="C10717" s="228" t="s">
        <v>66</v>
      </c>
      <c r="D10717" s="228" t="s">
        <v>206</v>
      </c>
      <c r="E10717" s="228">
        <v>70</v>
      </c>
      <c r="F10717" s="228">
        <v>6771</v>
      </c>
      <c r="G10717" s="228">
        <v>1331</v>
      </c>
      <c r="H10717" s="228">
        <v>3881</v>
      </c>
      <c r="I10717" s="228">
        <v>3307917.75</v>
      </c>
      <c r="J10717" s="228">
        <v>762984.12</v>
      </c>
      <c r="K10717" s="228">
        <v>1195810</v>
      </c>
      <c r="L10717" s="228">
        <v>5575788.6799999997</v>
      </c>
    </row>
    <row r="10718" spans="1:12">
      <c r="A10718" s="228">
        <v>2015</v>
      </c>
      <c r="B10718" s="228" t="s">
        <v>195</v>
      </c>
      <c r="C10718" s="228" t="s">
        <v>66</v>
      </c>
      <c r="D10718" s="228" t="s">
        <v>206</v>
      </c>
      <c r="E10718" s="228">
        <v>75</v>
      </c>
      <c r="F10718" s="228">
        <v>4811</v>
      </c>
      <c r="G10718" s="228">
        <v>1137</v>
      </c>
      <c r="H10718" s="228">
        <v>3937</v>
      </c>
      <c r="I10718" s="228">
        <v>3200753.7</v>
      </c>
      <c r="J10718" s="228">
        <v>648895.49</v>
      </c>
      <c r="K10718" s="228">
        <v>1020723.35</v>
      </c>
      <c r="L10718" s="228">
        <v>5064338.2699999996</v>
      </c>
    </row>
    <row r="10719" spans="1:12">
      <c r="A10719" s="228">
        <v>2015</v>
      </c>
      <c r="B10719" s="228" t="s">
        <v>195</v>
      </c>
      <c r="C10719" s="228" t="s">
        <v>66</v>
      </c>
      <c r="D10719" s="228" t="s">
        <v>206</v>
      </c>
      <c r="E10719" s="228">
        <v>80</v>
      </c>
      <c r="F10719" s="228">
        <v>3350</v>
      </c>
      <c r="G10719" s="228">
        <v>802</v>
      </c>
      <c r="H10719" s="228">
        <v>3224</v>
      </c>
      <c r="I10719" s="228">
        <v>2511244.2200000002</v>
      </c>
      <c r="J10719" s="228">
        <v>443796.33</v>
      </c>
      <c r="K10719" s="228">
        <v>581505.80000000005</v>
      </c>
      <c r="L10719" s="228">
        <v>3658063.01</v>
      </c>
    </row>
    <row r="10720" spans="1:12">
      <c r="A10720" s="228">
        <v>2015</v>
      </c>
      <c r="B10720" s="228" t="s">
        <v>195</v>
      </c>
      <c r="C10720" s="228" t="s">
        <v>66</v>
      </c>
      <c r="D10720" s="228" t="s">
        <v>206</v>
      </c>
      <c r="E10720" s="228">
        <v>85</v>
      </c>
      <c r="F10720" s="228">
        <v>2037</v>
      </c>
      <c r="G10720" s="228">
        <v>618</v>
      </c>
      <c r="H10720" s="228">
        <v>2687</v>
      </c>
      <c r="I10720" s="228">
        <v>1711197.75</v>
      </c>
      <c r="J10720" s="228">
        <v>264874.86</v>
      </c>
      <c r="K10720" s="228">
        <v>196568</v>
      </c>
      <c r="L10720" s="228">
        <v>3488887</v>
      </c>
    </row>
    <row r="10721" spans="1:12">
      <c r="A10721" s="228">
        <v>2015</v>
      </c>
      <c r="B10721" s="228" t="s">
        <v>195</v>
      </c>
      <c r="C10721" s="228" t="s">
        <v>66</v>
      </c>
      <c r="D10721" s="228" t="s">
        <v>206</v>
      </c>
      <c r="E10721" s="228">
        <v>90</v>
      </c>
      <c r="F10721" s="228">
        <v>780</v>
      </c>
      <c r="G10721" s="228">
        <v>179</v>
      </c>
      <c r="H10721" s="228">
        <v>1171</v>
      </c>
      <c r="I10721" s="228">
        <v>597769.52</v>
      </c>
      <c r="J10721" s="228">
        <v>76044.88</v>
      </c>
      <c r="K10721" s="228">
        <v>29781</v>
      </c>
      <c r="L10721" s="228">
        <v>730323.68</v>
      </c>
    </row>
    <row r="10722" spans="1:12">
      <c r="A10722" s="228">
        <v>2015</v>
      </c>
      <c r="B10722" s="228" t="s">
        <v>195</v>
      </c>
      <c r="C10722" s="228" t="s">
        <v>66</v>
      </c>
      <c r="D10722" s="228" t="s">
        <v>206</v>
      </c>
      <c r="E10722" s="228">
        <v>95</v>
      </c>
      <c r="F10722" s="228">
        <v>171</v>
      </c>
      <c r="G10722" s="228">
        <v>35</v>
      </c>
      <c r="H10722" s="228">
        <v>226</v>
      </c>
      <c r="I10722" s="228">
        <v>143422</v>
      </c>
      <c r="J10722" s="228">
        <v>12824.02</v>
      </c>
      <c r="K10722" s="228">
        <v>8404</v>
      </c>
      <c r="L10722" s="228">
        <v>167538.22</v>
      </c>
    </row>
    <row r="10723" spans="1:12">
      <c r="A10723" s="228">
        <v>2015</v>
      </c>
      <c r="B10723" s="228" t="s">
        <v>195</v>
      </c>
      <c r="C10723" s="228" t="s">
        <v>68</v>
      </c>
      <c r="D10723" s="228" t="s">
        <v>205</v>
      </c>
      <c r="E10723" s="228">
        <v>0</v>
      </c>
      <c r="F10723" s="228">
        <v>7571</v>
      </c>
      <c r="G10723" s="228">
        <v>241</v>
      </c>
      <c r="H10723" s="228">
        <v>948</v>
      </c>
      <c r="I10723" s="228">
        <v>537925.62</v>
      </c>
      <c r="J10723" s="228">
        <v>113089.49</v>
      </c>
      <c r="K10723" s="228">
        <v>29724</v>
      </c>
      <c r="L10723" s="228">
        <v>784424.79</v>
      </c>
    </row>
    <row r="10724" spans="1:12">
      <c r="A10724" s="228">
        <v>2015</v>
      </c>
      <c r="B10724" s="228" t="s">
        <v>195</v>
      </c>
      <c r="C10724" s="228" t="s">
        <v>68</v>
      </c>
      <c r="D10724" s="228" t="s">
        <v>205</v>
      </c>
      <c r="E10724" s="228">
        <v>5</v>
      </c>
      <c r="F10724" s="228">
        <v>7930</v>
      </c>
      <c r="G10724" s="228">
        <v>113</v>
      </c>
      <c r="H10724" s="228">
        <v>146</v>
      </c>
      <c r="I10724" s="228">
        <v>145468.79999999999</v>
      </c>
      <c r="J10724" s="228">
        <v>28878.400000000001</v>
      </c>
      <c r="K10724" s="228">
        <v>12199</v>
      </c>
      <c r="L10724" s="228">
        <v>244296.7</v>
      </c>
    </row>
    <row r="10725" spans="1:12">
      <c r="A10725" s="228">
        <v>2015</v>
      </c>
      <c r="B10725" s="228" t="s">
        <v>195</v>
      </c>
      <c r="C10725" s="228" t="s">
        <v>68</v>
      </c>
      <c r="D10725" s="228" t="s">
        <v>205</v>
      </c>
      <c r="E10725" s="228">
        <v>10</v>
      </c>
      <c r="F10725" s="228">
        <v>6927</v>
      </c>
      <c r="G10725" s="228">
        <v>61</v>
      </c>
      <c r="H10725" s="228">
        <v>84</v>
      </c>
      <c r="I10725" s="228">
        <v>78274.45</v>
      </c>
      <c r="J10725" s="228">
        <v>23515.16</v>
      </c>
      <c r="K10725" s="228">
        <v>15603</v>
      </c>
      <c r="L10725" s="228">
        <v>159640.28</v>
      </c>
    </row>
    <row r="10726" spans="1:12">
      <c r="A10726" s="228">
        <v>2015</v>
      </c>
      <c r="B10726" s="228" t="s">
        <v>195</v>
      </c>
      <c r="C10726" s="228" t="s">
        <v>68</v>
      </c>
      <c r="D10726" s="228" t="s">
        <v>205</v>
      </c>
      <c r="E10726" s="228">
        <v>15</v>
      </c>
      <c r="F10726" s="228">
        <v>6896</v>
      </c>
      <c r="G10726" s="228">
        <v>139</v>
      </c>
      <c r="H10726" s="228">
        <v>227</v>
      </c>
      <c r="I10726" s="228">
        <v>275701.2</v>
      </c>
      <c r="J10726" s="228">
        <v>49377.58</v>
      </c>
      <c r="K10726" s="228">
        <v>77461</v>
      </c>
      <c r="L10726" s="228">
        <v>475710.53</v>
      </c>
    </row>
    <row r="10727" spans="1:12">
      <c r="A10727" s="228">
        <v>2015</v>
      </c>
      <c r="B10727" s="228" t="s">
        <v>195</v>
      </c>
      <c r="C10727" s="228" t="s">
        <v>68</v>
      </c>
      <c r="D10727" s="228" t="s">
        <v>205</v>
      </c>
      <c r="E10727" s="228">
        <v>20</v>
      </c>
      <c r="F10727" s="228">
        <v>5502</v>
      </c>
      <c r="G10727" s="228">
        <v>106</v>
      </c>
      <c r="H10727" s="228">
        <v>194</v>
      </c>
      <c r="I10727" s="228">
        <v>192019.15</v>
      </c>
      <c r="J10727" s="228">
        <v>38761.43</v>
      </c>
      <c r="K10727" s="228">
        <v>51965</v>
      </c>
      <c r="L10727" s="228">
        <v>362371.15</v>
      </c>
    </row>
    <row r="10728" spans="1:12">
      <c r="A10728" s="228">
        <v>2015</v>
      </c>
      <c r="B10728" s="228" t="s">
        <v>195</v>
      </c>
      <c r="C10728" s="228" t="s">
        <v>68</v>
      </c>
      <c r="D10728" s="228" t="s">
        <v>205</v>
      </c>
      <c r="E10728" s="228">
        <v>25</v>
      </c>
      <c r="F10728" s="228">
        <v>5477</v>
      </c>
      <c r="G10728" s="228">
        <v>102</v>
      </c>
      <c r="H10728" s="228">
        <v>196</v>
      </c>
      <c r="I10728" s="228">
        <v>248661.45</v>
      </c>
      <c r="J10728" s="228">
        <v>55657.93</v>
      </c>
      <c r="K10728" s="228">
        <v>135871</v>
      </c>
      <c r="L10728" s="228">
        <v>565167.59</v>
      </c>
    </row>
    <row r="10729" spans="1:12">
      <c r="A10729" s="228">
        <v>2015</v>
      </c>
      <c r="B10729" s="228" t="s">
        <v>195</v>
      </c>
      <c r="C10729" s="228" t="s">
        <v>68</v>
      </c>
      <c r="D10729" s="228" t="s">
        <v>205</v>
      </c>
      <c r="E10729" s="228">
        <v>30</v>
      </c>
      <c r="F10729" s="228">
        <v>8968</v>
      </c>
      <c r="G10729" s="228">
        <v>141</v>
      </c>
      <c r="H10729" s="228">
        <v>242</v>
      </c>
      <c r="I10729" s="228">
        <v>272585.7</v>
      </c>
      <c r="J10729" s="228">
        <v>58457.9</v>
      </c>
      <c r="K10729" s="228">
        <v>49538</v>
      </c>
      <c r="L10729" s="228">
        <v>541091.04</v>
      </c>
    </row>
    <row r="10730" spans="1:12">
      <c r="A10730" s="228">
        <v>2015</v>
      </c>
      <c r="B10730" s="228" t="s">
        <v>195</v>
      </c>
      <c r="C10730" s="228" t="s">
        <v>68</v>
      </c>
      <c r="D10730" s="228" t="s">
        <v>205</v>
      </c>
      <c r="E10730" s="228">
        <v>35</v>
      </c>
      <c r="F10730" s="228">
        <v>8588</v>
      </c>
      <c r="G10730" s="228">
        <v>165</v>
      </c>
      <c r="H10730" s="228">
        <v>308</v>
      </c>
      <c r="I10730" s="228">
        <v>302069.52</v>
      </c>
      <c r="J10730" s="228">
        <v>63845.45</v>
      </c>
      <c r="K10730" s="228">
        <v>67491</v>
      </c>
      <c r="L10730" s="228">
        <v>595754.54</v>
      </c>
    </row>
    <row r="10731" spans="1:12">
      <c r="A10731" s="228">
        <v>2015</v>
      </c>
      <c r="B10731" s="228" t="s">
        <v>195</v>
      </c>
      <c r="C10731" s="228" t="s">
        <v>68</v>
      </c>
      <c r="D10731" s="228" t="s">
        <v>205</v>
      </c>
      <c r="E10731" s="228">
        <v>40</v>
      </c>
      <c r="F10731" s="228">
        <v>8306</v>
      </c>
      <c r="G10731" s="228">
        <v>217</v>
      </c>
      <c r="H10731" s="228">
        <v>337</v>
      </c>
      <c r="I10731" s="228">
        <v>345568.9</v>
      </c>
      <c r="J10731" s="228">
        <v>96969.13</v>
      </c>
      <c r="K10731" s="228">
        <v>96766</v>
      </c>
      <c r="L10731" s="228">
        <v>716823.43</v>
      </c>
    </row>
    <row r="10732" spans="1:12">
      <c r="A10732" s="228">
        <v>2015</v>
      </c>
      <c r="B10732" s="228" t="s">
        <v>195</v>
      </c>
      <c r="C10732" s="228" t="s">
        <v>68</v>
      </c>
      <c r="D10732" s="228" t="s">
        <v>205</v>
      </c>
      <c r="E10732" s="228">
        <v>45</v>
      </c>
      <c r="F10732" s="228">
        <v>7838</v>
      </c>
      <c r="G10732" s="228">
        <v>268</v>
      </c>
      <c r="H10732" s="228">
        <v>433</v>
      </c>
      <c r="I10732" s="228">
        <v>471055.5</v>
      </c>
      <c r="J10732" s="228">
        <v>118558.55</v>
      </c>
      <c r="K10732" s="228">
        <v>215400</v>
      </c>
      <c r="L10732" s="228">
        <v>998783.21</v>
      </c>
    </row>
    <row r="10733" spans="1:12">
      <c r="A10733" s="228">
        <v>2015</v>
      </c>
      <c r="B10733" s="228" t="s">
        <v>195</v>
      </c>
      <c r="C10733" s="228" t="s">
        <v>68</v>
      </c>
      <c r="D10733" s="228" t="s">
        <v>205</v>
      </c>
      <c r="E10733" s="228">
        <v>50</v>
      </c>
      <c r="F10733" s="228">
        <v>7660</v>
      </c>
      <c r="G10733" s="228">
        <v>320</v>
      </c>
      <c r="H10733" s="228">
        <v>561</v>
      </c>
      <c r="I10733" s="228">
        <v>739578.75</v>
      </c>
      <c r="J10733" s="228">
        <v>166721.92000000001</v>
      </c>
      <c r="K10733" s="228">
        <v>279562.18</v>
      </c>
      <c r="L10733" s="228">
        <v>1485736.43</v>
      </c>
    </row>
    <row r="10734" spans="1:12">
      <c r="A10734" s="228">
        <v>2015</v>
      </c>
      <c r="B10734" s="228" t="s">
        <v>195</v>
      </c>
      <c r="C10734" s="228" t="s">
        <v>68</v>
      </c>
      <c r="D10734" s="228" t="s">
        <v>205</v>
      </c>
      <c r="E10734" s="228">
        <v>55</v>
      </c>
      <c r="F10734" s="228">
        <v>7416</v>
      </c>
      <c r="G10734" s="228">
        <v>483</v>
      </c>
      <c r="H10734" s="228">
        <v>819</v>
      </c>
      <c r="I10734" s="228">
        <v>898688.13</v>
      </c>
      <c r="J10734" s="228">
        <v>213802.12</v>
      </c>
      <c r="K10734" s="228">
        <v>383953</v>
      </c>
      <c r="L10734" s="228">
        <v>1940002.56</v>
      </c>
    </row>
    <row r="10735" spans="1:12">
      <c r="A10735" s="228">
        <v>2015</v>
      </c>
      <c r="B10735" s="228" t="s">
        <v>195</v>
      </c>
      <c r="C10735" s="228" t="s">
        <v>68</v>
      </c>
      <c r="D10735" s="228" t="s">
        <v>205</v>
      </c>
      <c r="E10735" s="228">
        <v>60</v>
      </c>
      <c r="F10735" s="228">
        <v>6444</v>
      </c>
      <c r="G10735" s="228">
        <v>621</v>
      </c>
      <c r="H10735" s="228">
        <v>1146</v>
      </c>
      <c r="I10735" s="228">
        <v>1077496.08</v>
      </c>
      <c r="J10735" s="228">
        <v>251010.23</v>
      </c>
      <c r="K10735" s="228">
        <v>299915</v>
      </c>
      <c r="L10735" s="228">
        <v>2114418.81</v>
      </c>
    </row>
    <row r="10736" spans="1:12">
      <c r="A10736" s="228">
        <v>2015</v>
      </c>
      <c r="B10736" s="228" t="s">
        <v>195</v>
      </c>
      <c r="C10736" s="228" t="s">
        <v>68</v>
      </c>
      <c r="D10736" s="228" t="s">
        <v>205</v>
      </c>
      <c r="E10736" s="228">
        <v>65</v>
      </c>
      <c r="F10736" s="228">
        <v>5958</v>
      </c>
      <c r="G10736" s="228">
        <v>765</v>
      </c>
      <c r="H10736" s="228">
        <v>1448</v>
      </c>
      <c r="I10736" s="228">
        <v>1623316.06</v>
      </c>
      <c r="J10736" s="228">
        <v>365263.58</v>
      </c>
      <c r="K10736" s="228">
        <v>440351</v>
      </c>
      <c r="L10736" s="228">
        <v>2961447.84</v>
      </c>
    </row>
    <row r="10737" spans="1:12">
      <c r="A10737" s="228">
        <v>2015</v>
      </c>
      <c r="B10737" s="228" t="s">
        <v>195</v>
      </c>
      <c r="C10737" s="228" t="s">
        <v>68</v>
      </c>
      <c r="D10737" s="228" t="s">
        <v>205</v>
      </c>
      <c r="E10737" s="228">
        <v>70</v>
      </c>
      <c r="F10737" s="228">
        <v>3565</v>
      </c>
      <c r="G10737" s="228">
        <v>658</v>
      </c>
      <c r="H10737" s="228">
        <v>1324</v>
      </c>
      <c r="I10737" s="228">
        <v>1372166.46</v>
      </c>
      <c r="J10737" s="228">
        <v>268994.46000000002</v>
      </c>
      <c r="K10737" s="228">
        <v>436630</v>
      </c>
      <c r="L10737" s="228">
        <v>2425217.08</v>
      </c>
    </row>
    <row r="10738" spans="1:12">
      <c r="A10738" s="228">
        <v>2015</v>
      </c>
      <c r="B10738" s="228" t="s">
        <v>195</v>
      </c>
      <c r="C10738" s="228" t="s">
        <v>68</v>
      </c>
      <c r="D10738" s="228" t="s">
        <v>205</v>
      </c>
      <c r="E10738" s="228">
        <v>75</v>
      </c>
      <c r="F10738" s="228">
        <v>2235</v>
      </c>
      <c r="G10738" s="228">
        <v>532</v>
      </c>
      <c r="H10738" s="228">
        <v>1401</v>
      </c>
      <c r="I10738" s="228">
        <v>1269778.94</v>
      </c>
      <c r="J10738" s="228">
        <v>237367.27</v>
      </c>
      <c r="K10738" s="228">
        <v>309611</v>
      </c>
      <c r="L10738" s="228">
        <v>2117084.2999999998</v>
      </c>
    </row>
    <row r="10739" spans="1:12">
      <c r="A10739" s="228">
        <v>2015</v>
      </c>
      <c r="B10739" s="228" t="s">
        <v>195</v>
      </c>
      <c r="C10739" s="228" t="s">
        <v>68</v>
      </c>
      <c r="D10739" s="228" t="s">
        <v>205</v>
      </c>
      <c r="E10739" s="228">
        <v>80</v>
      </c>
      <c r="F10739" s="228">
        <v>1327</v>
      </c>
      <c r="G10739" s="228">
        <v>342</v>
      </c>
      <c r="H10739" s="228">
        <v>1166</v>
      </c>
      <c r="I10739" s="228">
        <v>1011418.32</v>
      </c>
      <c r="J10739" s="228">
        <v>165559.64000000001</v>
      </c>
      <c r="K10739" s="228">
        <v>264380</v>
      </c>
      <c r="L10739" s="228">
        <v>1577550.41</v>
      </c>
    </row>
    <row r="10740" spans="1:12">
      <c r="A10740" s="228">
        <v>2015</v>
      </c>
      <c r="B10740" s="228" t="s">
        <v>195</v>
      </c>
      <c r="C10740" s="228" t="s">
        <v>68</v>
      </c>
      <c r="D10740" s="228" t="s">
        <v>205</v>
      </c>
      <c r="E10740" s="228">
        <v>85</v>
      </c>
      <c r="F10740" s="228">
        <v>851</v>
      </c>
      <c r="G10740" s="228">
        <v>259</v>
      </c>
      <c r="H10740" s="228">
        <v>882</v>
      </c>
      <c r="I10740" s="228">
        <v>558631.9</v>
      </c>
      <c r="J10740" s="228">
        <v>88685.32</v>
      </c>
      <c r="K10740" s="228">
        <v>64659</v>
      </c>
      <c r="L10740" s="228">
        <v>764122.17</v>
      </c>
    </row>
    <row r="10741" spans="1:12">
      <c r="A10741" s="228">
        <v>2015</v>
      </c>
      <c r="B10741" s="228" t="s">
        <v>195</v>
      </c>
      <c r="C10741" s="228" t="s">
        <v>68</v>
      </c>
      <c r="D10741" s="228" t="s">
        <v>205</v>
      </c>
      <c r="E10741" s="228">
        <v>90</v>
      </c>
      <c r="F10741" s="228">
        <v>219</v>
      </c>
      <c r="G10741" s="228">
        <v>40</v>
      </c>
      <c r="H10741" s="228">
        <v>143</v>
      </c>
      <c r="I10741" s="228">
        <v>98169.15</v>
      </c>
      <c r="J10741" s="228">
        <v>13860.13</v>
      </c>
      <c r="K10741" s="228">
        <v>32622</v>
      </c>
      <c r="L10741" s="228">
        <v>154471.5</v>
      </c>
    </row>
    <row r="10742" spans="1:12">
      <c r="A10742" s="228">
        <v>2015</v>
      </c>
      <c r="B10742" s="228" t="s">
        <v>195</v>
      </c>
      <c r="C10742" s="228" t="s">
        <v>68</v>
      </c>
      <c r="D10742" s="228" t="s">
        <v>205</v>
      </c>
      <c r="E10742" s="228">
        <v>95</v>
      </c>
      <c r="F10742" s="228">
        <v>34</v>
      </c>
      <c r="G10742" s="228">
        <v>6</v>
      </c>
      <c r="H10742" s="228">
        <v>29</v>
      </c>
      <c r="I10742" s="228">
        <v>18641.45</v>
      </c>
      <c r="J10742" s="228">
        <v>1983.35</v>
      </c>
      <c r="K10742" s="228">
        <v>0</v>
      </c>
      <c r="L10742" s="228">
        <v>22417.85</v>
      </c>
    </row>
    <row r="10743" spans="1:12">
      <c r="A10743" s="228">
        <v>2015</v>
      </c>
      <c r="B10743" s="228" t="s">
        <v>195</v>
      </c>
      <c r="C10743" s="228" t="s">
        <v>68</v>
      </c>
      <c r="D10743" s="228" t="s">
        <v>206</v>
      </c>
      <c r="E10743" s="228">
        <v>0</v>
      </c>
      <c r="F10743" s="228">
        <v>7031</v>
      </c>
      <c r="G10743" s="228">
        <v>154</v>
      </c>
      <c r="H10743" s="228">
        <v>466</v>
      </c>
      <c r="I10743" s="228">
        <v>300509.5</v>
      </c>
      <c r="J10743" s="228">
        <v>56683.7</v>
      </c>
      <c r="K10743" s="228">
        <v>27590.880000000001</v>
      </c>
      <c r="L10743" s="228">
        <v>453373.72</v>
      </c>
    </row>
    <row r="10744" spans="1:12">
      <c r="A10744" s="228">
        <v>2015</v>
      </c>
      <c r="B10744" s="228" t="s">
        <v>195</v>
      </c>
      <c r="C10744" s="228" t="s">
        <v>68</v>
      </c>
      <c r="D10744" s="228" t="s">
        <v>206</v>
      </c>
      <c r="E10744" s="228">
        <v>5</v>
      </c>
      <c r="F10744" s="228">
        <v>7575</v>
      </c>
      <c r="G10744" s="228">
        <v>91</v>
      </c>
      <c r="H10744" s="228">
        <v>139</v>
      </c>
      <c r="I10744" s="228">
        <v>106879.55</v>
      </c>
      <c r="J10744" s="228">
        <v>23406.84</v>
      </c>
      <c r="K10744" s="228">
        <v>10602</v>
      </c>
      <c r="L10744" s="228">
        <v>177903.17</v>
      </c>
    </row>
    <row r="10745" spans="1:12">
      <c r="A10745" s="228">
        <v>2015</v>
      </c>
      <c r="B10745" s="228" t="s">
        <v>195</v>
      </c>
      <c r="C10745" s="228" t="s">
        <v>68</v>
      </c>
      <c r="D10745" s="228" t="s">
        <v>206</v>
      </c>
      <c r="E10745" s="228">
        <v>10</v>
      </c>
      <c r="F10745" s="228">
        <v>6658</v>
      </c>
      <c r="G10745" s="228">
        <v>66</v>
      </c>
      <c r="H10745" s="228">
        <v>118</v>
      </c>
      <c r="I10745" s="228">
        <v>112886.95</v>
      </c>
      <c r="J10745" s="228">
        <v>21037.8</v>
      </c>
      <c r="K10745" s="228">
        <v>63794</v>
      </c>
      <c r="L10745" s="228">
        <v>249807.96</v>
      </c>
    </row>
    <row r="10746" spans="1:12">
      <c r="A10746" s="228">
        <v>2015</v>
      </c>
      <c r="B10746" s="228" t="s">
        <v>195</v>
      </c>
      <c r="C10746" s="228" t="s">
        <v>68</v>
      </c>
      <c r="D10746" s="228" t="s">
        <v>206</v>
      </c>
      <c r="E10746" s="228">
        <v>15</v>
      </c>
      <c r="F10746" s="228">
        <v>6703</v>
      </c>
      <c r="G10746" s="228">
        <v>183</v>
      </c>
      <c r="H10746" s="228">
        <v>411</v>
      </c>
      <c r="I10746" s="228">
        <v>414533.99</v>
      </c>
      <c r="J10746" s="228">
        <v>67998.7</v>
      </c>
      <c r="K10746" s="228">
        <v>111293</v>
      </c>
      <c r="L10746" s="228">
        <v>721125.12</v>
      </c>
    </row>
    <row r="10747" spans="1:12">
      <c r="A10747" s="228">
        <v>2015</v>
      </c>
      <c r="B10747" s="228" t="s">
        <v>195</v>
      </c>
      <c r="C10747" s="228" t="s">
        <v>68</v>
      </c>
      <c r="D10747" s="228" t="s">
        <v>206</v>
      </c>
      <c r="E10747" s="228">
        <v>20</v>
      </c>
      <c r="F10747" s="228">
        <v>5853</v>
      </c>
      <c r="G10747" s="228">
        <v>182</v>
      </c>
      <c r="H10747" s="228">
        <v>405</v>
      </c>
      <c r="I10747" s="228">
        <v>422094.14</v>
      </c>
      <c r="J10747" s="228">
        <v>77600.13</v>
      </c>
      <c r="K10747" s="228">
        <v>73176</v>
      </c>
      <c r="L10747" s="228">
        <v>686114.91</v>
      </c>
    </row>
    <row r="10748" spans="1:12">
      <c r="A10748" s="228">
        <v>2015</v>
      </c>
      <c r="B10748" s="228" t="s">
        <v>195</v>
      </c>
      <c r="C10748" s="228" t="s">
        <v>68</v>
      </c>
      <c r="D10748" s="228" t="s">
        <v>206</v>
      </c>
      <c r="E10748" s="228">
        <v>25</v>
      </c>
      <c r="F10748" s="228">
        <v>6847</v>
      </c>
      <c r="G10748" s="228">
        <v>257</v>
      </c>
      <c r="H10748" s="228">
        <v>799</v>
      </c>
      <c r="I10748" s="228">
        <v>672463.91</v>
      </c>
      <c r="J10748" s="228">
        <v>127585.96</v>
      </c>
      <c r="K10748" s="228">
        <v>33855</v>
      </c>
      <c r="L10748" s="228">
        <v>1000117.08</v>
      </c>
    </row>
    <row r="10749" spans="1:12">
      <c r="A10749" s="228">
        <v>2015</v>
      </c>
      <c r="B10749" s="228" t="s">
        <v>195</v>
      </c>
      <c r="C10749" s="228" t="s">
        <v>68</v>
      </c>
      <c r="D10749" s="228" t="s">
        <v>206</v>
      </c>
      <c r="E10749" s="228">
        <v>30</v>
      </c>
      <c r="F10749" s="228">
        <v>10455</v>
      </c>
      <c r="G10749" s="228">
        <v>490</v>
      </c>
      <c r="H10749" s="228">
        <v>1407</v>
      </c>
      <c r="I10749" s="228">
        <v>1186878.82</v>
      </c>
      <c r="J10749" s="228">
        <v>268947.56</v>
      </c>
      <c r="K10749" s="228">
        <v>77257</v>
      </c>
      <c r="L10749" s="228">
        <v>1975022.73</v>
      </c>
    </row>
    <row r="10750" spans="1:12">
      <c r="A10750" s="228">
        <v>2015</v>
      </c>
      <c r="B10750" s="228" t="s">
        <v>195</v>
      </c>
      <c r="C10750" s="228" t="s">
        <v>68</v>
      </c>
      <c r="D10750" s="228" t="s">
        <v>206</v>
      </c>
      <c r="E10750" s="228">
        <v>35</v>
      </c>
      <c r="F10750" s="228">
        <v>9704</v>
      </c>
      <c r="G10750" s="228">
        <v>544</v>
      </c>
      <c r="H10750" s="228">
        <v>1116</v>
      </c>
      <c r="I10750" s="228">
        <v>1064162.25</v>
      </c>
      <c r="J10750" s="228">
        <v>278831.73</v>
      </c>
      <c r="K10750" s="228">
        <v>105585</v>
      </c>
      <c r="L10750" s="228">
        <v>1891133.46</v>
      </c>
    </row>
    <row r="10751" spans="1:12">
      <c r="A10751" s="228">
        <v>2015</v>
      </c>
      <c r="B10751" s="228" t="s">
        <v>195</v>
      </c>
      <c r="C10751" s="228" t="s">
        <v>68</v>
      </c>
      <c r="D10751" s="228" t="s">
        <v>206</v>
      </c>
      <c r="E10751" s="228">
        <v>40</v>
      </c>
      <c r="F10751" s="228">
        <v>9345</v>
      </c>
      <c r="G10751" s="228">
        <v>465</v>
      </c>
      <c r="H10751" s="228">
        <v>982</v>
      </c>
      <c r="I10751" s="228">
        <v>939117.95</v>
      </c>
      <c r="J10751" s="228">
        <v>195479.8</v>
      </c>
      <c r="K10751" s="228">
        <v>136504</v>
      </c>
      <c r="L10751" s="228">
        <v>1704650.97</v>
      </c>
    </row>
    <row r="10752" spans="1:12">
      <c r="A10752" s="228">
        <v>2015</v>
      </c>
      <c r="B10752" s="228" t="s">
        <v>195</v>
      </c>
      <c r="C10752" s="228" t="s">
        <v>68</v>
      </c>
      <c r="D10752" s="228" t="s">
        <v>206</v>
      </c>
      <c r="E10752" s="228">
        <v>45</v>
      </c>
      <c r="F10752" s="228">
        <v>8815</v>
      </c>
      <c r="G10752" s="228">
        <v>493</v>
      </c>
      <c r="H10752" s="228">
        <v>905</v>
      </c>
      <c r="I10752" s="228">
        <v>922571.87</v>
      </c>
      <c r="J10752" s="228">
        <v>196640.53</v>
      </c>
      <c r="K10752" s="228">
        <v>182916</v>
      </c>
      <c r="L10752" s="228">
        <v>1698819.95</v>
      </c>
    </row>
    <row r="10753" spans="1:12">
      <c r="A10753" s="228">
        <v>2015</v>
      </c>
      <c r="B10753" s="228" t="s">
        <v>195</v>
      </c>
      <c r="C10753" s="228" t="s">
        <v>68</v>
      </c>
      <c r="D10753" s="228" t="s">
        <v>206</v>
      </c>
      <c r="E10753" s="228">
        <v>50</v>
      </c>
      <c r="F10753" s="228">
        <v>8585</v>
      </c>
      <c r="G10753" s="228">
        <v>558</v>
      </c>
      <c r="H10753" s="228">
        <v>1034</v>
      </c>
      <c r="I10753" s="228">
        <v>1046553.27</v>
      </c>
      <c r="J10753" s="228">
        <v>268251.93</v>
      </c>
      <c r="K10753" s="228">
        <v>312322</v>
      </c>
      <c r="L10753" s="228">
        <v>2067849.25</v>
      </c>
    </row>
    <row r="10754" spans="1:12">
      <c r="A10754" s="228">
        <v>2015</v>
      </c>
      <c r="B10754" s="228" t="s">
        <v>195</v>
      </c>
      <c r="C10754" s="228" t="s">
        <v>68</v>
      </c>
      <c r="D10754" s="228" t="s">
        <v>206</v>
      </c>
      <c r="E10754" s="228">
        <v>55</v>
      </c>
      <c r="F10754" s="228">
        <v>8148</v>
      </c>
      <c r="G10754" s="228">
        <v>635</v>
      </c>
      <c r="H10754" s="228">
        <v>1217</v>
      </c>
      <c r="I10754" s="228">
        <v>1183290.69</v>
      </c>
      <c r="J10754" s="228">
        <v>271805.21999999997</v>
      </c>
      <c r="K10754" s="228">
        <v>434209</v>
      </c>
      <c r="L10754" s="228">
        <v>2365598.2400000002</v>
      </c>
    </row>
    <row r="10755" spans="1:12">
      <c r="A10755" s="228">
        <v>2015</v>
      </c>
      <c r="B10755" s="228" t="s">
        <v>195</v>
      </c>
      <c r="C10755" s="228" t="s">
        <v>68</v>
      </c>
      <c r="D10755" s="228" t="s">
        <v>206</v>
      </c>
      <c r="E10755" s="228">
        <v>60</v>
      </c>
      <c r="F10755" s="228">
        <v>7135</v>
      </c>
      <c r="G10755" s="228">
        <v>709</v>
      </c>
      <c r="H10755" s="228">
        <v>1694</v>
      </c>
      <c r="I10755" s="228">
        <v>1522902.21</v>
      </c>
      <c r="J10755" s="228">
        <v>305342.34999999998</v>
      </c>
      <c r="K10755" s="228">
        <v>495491</v>
      </c>
      <c r="L10755" s="228">
        <v>2849019.56</v>
      </c>
    </row>
    <row r="10756" spans="1:12">
      <c r="A10756" s="228">
        <v>2015</v>
      </c>
      <c r="B10756" s="228" t="s">
        <v>195</v>
      </c>
      <c r="C10756" s="228" t="s">
        <v>68</v>
      </c>
      <c r="D10756" s="228" t="s">
        <v>206</v>
      </c>
      <c r="E10756" s="228">
        <v>65</v>
      </c>
      <c r="F10756" s="228">
        <v>6263</v>
      </c>
      <c r="G10756" s="228">
        <v>865</v>
      </c>
      <c r="H10756" s="228">
        <v>1663</v>
      </c>
      <c r="I10756" s="228">
        <v>1632057.32</v>
      </c>
      <c r="J10756" s="228">
        <v>377763.56</v>
      </c>
      <c r="K10756" s="228">
        <v>582154</v>
      </c>
      <c r="L10756" s="228">
        <v>3136262.89</v>
      </c>
    </row>
    <row r="10757" spans="1:12">
      <c r="A10757" s="228">
        <v>2015</v>
      </c>
      <c r="B10757" s="228" t="s">
        <v>195</v>
      </c>
      <c r="C10757" s="228" t="s">
        <v>68</v>
      </c>
      <c r="D10757" s="228" t="s">
        <v>206</v>
      </c>
      <c r="E10757" s="228">
        <v>70</v>
      </c>
      <c r="F10757" s="228">
        <v>3968</v>
      </c>
      <c r="G10757" s="228">
        <v>684</v>
      </c>
      <c r="H10757" s="228">
        <v>1557</v>
      </c>
      <c r="I10757" s="228">
        <v>1582787.35</v>
      </c>
      <c r="J10757" s="228">
        <v>265269.65999999997</v>
      </c>
      <c r="K10757" s="228">
        <v>434355</v>
      </c>
      <c r="L10757" s="228">
        <v>2559022.9</v>
      </c>
    </row>
    <row r="10758" spans="1:12">
      <c r="A10758" s="228">
        <v>2015</v>
      </c>
      <c r="B10758" s="228" t="s">
        <v>195</v>
      </c>
      <c r="C10758" s="228" t="s">
        <v>68</v>
      </c>
      <c r="D10758" s="228" t="s">
        <v>206</v>
      </c>
      <c r="E10758" s="228">
        <v>75</v>
      </c>
      <c r="F10758" s="228">
        <v>2635</v>
      </c>
      <c r="G10758" s="228">
        <v>480</v>
      </c>
      <c r="H10758" s="228">
        <v>1285</v>
      </c>
      <c r="I10758" s="228">
        <v>1046637.12</v>
      </c>
      <c r="J10758" s="228">
        <v>203727.52</v>
      </c>
      <c r="K10758" s="228">
        <v>269633</v>
      </c>
      <c r="L10758" s="228">
        <v>1746524.33</v>
      </c>
    </row>
    <row r="10759" spans="1:12">
      <c r="A10759" s="228">
        <v>2015</v>
      </c>
      <c r="B10759" s="228" t="s">
        <v>195</v>
      </c>
      <c r="C10759" s="228" t="s">
        <v>68</v>
      </c>
      <c r="D10759" s="228" t="s">
        <v>206</v>
      </c>
      <c r="E10759" s="228">
        <v>80</v>
      </c>
      <c r="F10759" s="228">
        <v>1613</v>
      </c>
      <c r="G10759" s="228">
        <v>341</v>
      </c>
      <c r="H10759" s="228">
        <v>1264</v>
      </c>
      <c r="I10759" s="228">
        <v>826254.9</v>
      </c>
      <c r="J10759" s="228">
        <v>131315.37</v>
      </c>
      <c r="K10759" s="228">
        <v>82223</v>
      </c>
      <c r="L10759" s="228">
        <v>1194477.6599999999</v>
      </c>
    </row>
    <row r="10760" spans="1:12">
      <c r="A10760" s="228">
        <v>2015</v>
      </c>
      <c r="B10760" s="228" t="s">
        <v>195</v>
      </c>
      <c r="C10760" s="228" t="s">
        <v>68</v>
      </c>
      <c r="D10760" s="228" t="s">
        <v>206</v>
      </c>
      <c r="E10760" s="228">
        <v>85</v>
      </c>
      <c r="F10760" s="228">
        <v>1091</v>
      </c>
      <c r="G10760" s="228">
        <v>163</v>
      </c>
      <c r="H10760" s="228">
        <v>1059</v>
      </c>
      <c r="I10760" s="228">
        <v>706553.51</v>
      </c>
      <c r="J10760" s="228">
        <v>87026.17</v>
      </c>
      <c r="K10760" s="228">
        <v>85207</v>
      </c>
      <c r="L10760" s="228">
        <v>923559.55</v>
      </c>
    </row>
    <row r="10761" spans="1:12">
      <c r="A10761" s="228">
        <v>2015</v>
      </c>
      <c r="B10761" s="228" t="s">
        <v>195</v>
      </c>
      <c r="C10761" s="228" t="s">
        <v>68</v>
      </c>
      <c r="D10761" s="228" t="s">
        <v>206</v>
      </c>
      <c r="E10761" s="228">
        <v>90</v>
      </c>
      <c r="F10761" s="228">
        <v>453</v>
      </c>
      <c r="G10761" s="228">
        <v>97</v>
      </c>
      <c r="H10761" s="228">
        <v>586</v>
      </c>
      <c r="I10761" s="228">
        <v>312055.2</v>
      </c>
      <c r="J10761" s="228">
        <v>32313.49</v>
      </c>
      <c r="K10761" s="228">
        <v>3982</v>
      </c>
      <c r="L10761" s="228">
        <v>364131.69</v>
      </c>
    </row>
    <row r="10762" spans="1:12">
      <c r="A10762" s="228">
        <v>2015</v>
      </c>
      <c r="B10762" s="228" t="s">
        <v>195</v>
      </c>
      <c r="C10762" s="228" t="s">
        <v>68</v>
      </c>
      <c r="D10762" s="228" t="s">
        <v>206</v>
      </c>
      <c r="E10762" s="228">
        <v>95</v>
      </c>
      <c r="F10762" s="228">
        <v>113</v>
      </c>
      <c r="G10762" s="228">
        <v>9</v>
      </c>
      <c r="H10762" s="228">
        <v>56</v>
      </c>
      <c r="I10762" s="228">
        <v>29678.3</v>
      </c>
      <c r="J10762" s="228">
        <v>3456.34</v>
      </c>
      <c r="K10762" s="228">
        <v>1844</v>
      </c>
      <c r="L10762" s="228">
        <v>36003.519999999997</v>
      </c>
    </row>
    <row r="10763" spans="1:12">
      <c r="A10763" s="228">
        <v>2015</v>
      </c>
      <c r="B10763" s="228" t="s">
        <v>195</v>
      </c>
      <c r="C10763" s="228" t="s">
        <v>67</v>
      </c>
      <c r="D10763" s="228" t="s">
        <v>205</v>
      </c>
      <c r="E10763" s="228">
        <v>0</v>
      </c>
      <c r="F10763" s="228">
        <v>3571</v>
      </c>
      <c r="G10763" s="228">
        <v>98</v>
      </c>
      <c r="H10763" s="228">
        <v>233</v>
      </c>
      <c r="I10763" s="228">
        <v>160323</v>
      </c>
      <c r="J10763" s="228">
        <v>36854.61</v>
      </c>
      <c r="K10763" s="228">
        <v>1005</v>
      </c>
      <c r="L10763" s="228">
        <v>230788.56</v>
      </c>
    </row>
    <row r="10764" spans="1:12">
      <c r="A10764" s="228">
        <v>2015</v>
      </c>
      <c r="B10764" s="228" t="s">
        <v>195</v>
      </c>
      <c r="C10764" s="228" t="s">
        <v>67</v>
      </c>
      <c r="D10764" s="228" t="s">
        <v>205</v>
      </c>
      <c r="E10764" s="228">
        <v>5</v>
      </c>
      <c r="F10764" s="228">
        <v>3620</v>
      </c>
      <c r="G10764" s="228">
        <v>44</v>
      </c>
      <c r="H10764" s="228">
        <v>56</v>
      </c>
      <c r="I10764" s="228">
        <v>47554.7</v>
      </c>
      <c r="J10764" s="228">
        <v>14353.9</v>
      </c>
      <c r="K10764" s="228">
        <v>176</v>
      </c>
      <c r="L10764" s="228">
        <v>69833.149999999994</v>
      </c>
    </row>
    <row r="10765" spans="1:12">
      <c r="A10765" s="228">
        <v>2015</v>
      </c>
      <c r="B10765" s="228" t="s">
        <v>195</v>
      </c>
      <c r="C10765" s="228" t="s">
        <v>67</v>
      </c>
      <c r="D10765" s="228" t="s">
        <v>205</v>
      </c>
      <c r="E10765" s="228">
        <v>10</v>
      </c>
      <c r="F10765" s="228">
        <v>3283</v>
      </c>
      <c r="G10765" s="228">
        <v>35</v>
      </c>
      <c r="H10765" s="228">
        <v>45</v>
      </c>
      <c r="I10765" s="228">
        <v>34990.050000000003</v>
      </c>
      <c r="J10765" s="228">
        <v>6969.91</v>
      </c>
      <c r="K10765" s="228">
        <v>6773</v>
      </c>
      <c r="L10765" s="228">
        <v>51711.67</v>
      </c>
    </row>
    <row r="10766" spans="1:12">
      <c r="A10766" s="228">
        <v>2015</v>
      </c>
      <c r="B10766" s="228" t="s">
        <v>195</v>
      </c>
      <c r="C10766" s="228" t="s">
        <v>67</v>
      </c>
      <c r="D10766" s="228" t="s">
        <v>205</v>
      </c>
      <c r="E10766" s="228">
        <v>15</v>
      </c>
      <c r="F10766" s="228">
        <v>3192</v>
      </c>
      <c r="G10766" s="228">
        <v>56</v>
      </c>
      <c r="H10766" s="228">
        <v>86</v>
      </c>
      <c r="I10766" s="228">
        <v>125132</v>
      </c>
      <c r="J10766" s="228">
        <v>28878.95</v>
      </c>
      <c r="K10766" s="228">
        <v>24377</v>
      </c>
      <c r="L10766" s="228">
        <v>192733.75</v>
      </c>
    </row>
    <row r="10767" spans="1:12">
      <c r="A10767" s="228">
        <v>2015</v>
      </c>
      <c r="B10767" s="228" t="s">
        <v>195</v>
      </c>
      <c r="C10767" s="228" t="s">
        <v>67</v>
      </c>
      <c r="D10767" s="228" t="s">
        <v>205</v>
      </c>
      <c r="E10767" s="228">
        <v>20</v>
      </c>
      <c r="F10767" s="228">
        <v>2610</v>
      </c>
      <c r="G10767" s="228">
        <v>51</v>
      </c>
      <c r="H10767" s="228">
        <v>88</v>
      </c>
      <c r="I10767" s="228">
        <v>106453.4</v>
      </c>
      <c r="J10767" s="228">
        <v>25813.8</v>
      </c>
      <c r="K10767" s="228">
        <v>16793</v>
      </c>
      <c r="L10767" s="228">
        <v>167432.17000000001</v>
      </c>
    </row>
    <row r="10768" spans="1:12">
      <c r="A10768" s="228">
        <v>2015</v>
      </c>
      <c r="B10768" s="228" t="s">
        <v>195</v>
      </c>
      <c r="C10768" s="228" t="s">
        <v>67</v>
      </c>
      <c r="D10768" s="228" t="s">
        <v>205</v>
      </c>
      <c r="E10768" s="228">
        <v>25</v>
      </c>
      <c r="F10768" s="228">
        <v>2924</v>
      </c>
      <c r="G10768" s="228">
        <v>67</v>
      </c>
      <c r="H10768" s="228">
        <v>90</v>
      </c>
      <c r="I10768" s="228">
        <v>85514</v>
      </c>
      <c r="J10768" s="228">
        <v>35059.32</v>
      </c>
      <c r="K10768" s="228">
        <v>20553</v>
      </c>
      <c r="L10768" s="228">
        <v>170812.55</v>
      </c>
    </row>
    <row r="10769" spans="1:12">
      <c r="A10769" s="228">
        <v>2015</v>
      </c>
      <c r="B10769" s="228" t="s">
        <v>195</v>
      </c>
      <c r="C10769" s="228" t="s">
        <v>67</v>
      </c>
      <c r="D10769" s="228" t="s">
        <v>205</v>
      </c>
      <c r="E10769" s="228">
        <v>30</v>
      </c>
      <c r="F10769" s="228">
        <v>4096</v>
      </c>
      <c r="G10769" s="228">
        <v>113</v>
      </c>
      <c r="H10769" s="228">
        <v>146</v>
      </c>
      <c r="I10769" s="228">
        <v>125163.2</v>
      </c>
      <c r="J10769" s="228">
        <v>42007.91</v>
      </c>
      <c r="K10769" s="228">
        <v>19603</v>
      </c>
      <c r="L10769" s="228">
        <v>229275.41</v>
      </c>
    </row>
    <row r="10770" spans="1:12">
      <c r="A10770" s="228">
        <v>2015</v>
      </c>
      <c r="B10770" s="228" t="s">
        <v>195</v>
      </c>
      <c r="C10770" s="228" t="s">
        <v>67</v>
      </c>
      <c r="D10770" s="228" t="s">
        <v>205</v>
      </c>
      <c r="E10770" s="228">
        <v>35</v>
      </c>
      <c r="F10770" s="228">
        <v>3886</v>
      </c>
      <c r="G10770" s="228">
        <v>99</v>
      </c>
      <c r="H10770" s="228">
        <v>184</v>
      </c>
      <c r="I10770" s="228">
        <v>155210.1</v>
      </c>
      <c r="J10770" s="228">
        <v>52480.1</v>
      </c>
      <c r="K10770" s="228">
        <v>25233</v>
      </c>
      <c r="L10770" s="228">
        <v>273944.21999999997</v>
      </c>
    </row>
    <row r="10771" spans="1:12">
      <c r="A10771" s="228">
        <v>2015</v>
      </c>
      <c r="B10771" s="228" t="s">
        <v>195</v>
      </c>
      <c r="C10771" s="228" t="s">
        <v>67</v>
      </c>
      <c r="D10771" s="228" t="s">
        <v>205</v>
      </c>
      <c r="E10771" s="228">
        <v>40</v>
      </c>
      <c r="F10771" s="228">
        <v>3795</v>
      </c>
      <c r="G10771" s="228">
        <v>124</v>
      </c>
      <c r="H10771" s="228">
        <v>234</v>
      </c>
      <c r="I10771" s="228">
        <v>201628.3</v>
      </c>
      <c r="J10771" s="228">
        <v>55306.17</v>
      </c>
      <c r="K10771" s="228">
        <v>21505</v>
      </c>
      <c r="L10771" s="228">
        <v>350212.75</v>
      </c>
    </row>
    <row r="10772" spans="1:12">
      <c r="A10772" s="228">
        <v>2015</v>
      </c>
      <c r="B10772" s="228" t="s">
        <v>195</v>
      </c>
      <c r="C10772" s="228" t="s">
        <v>67</v>
      </c>
      <c r="D10772" s="228" t="s">
        <v>205</v>
      </c>
      <c r="E10772" s="228">
        <v>45</v>
      </c>
      <c r="F10772" s="228">
        <v>3746</v>
      </c>
      <c r="G10772" s="228">
        <v>147</v>
      </c>
      <c r="H10772" s="228">
        <v>333</v>
      </c>
      <c r="I10772" s="228">
        <v>287577.40000000002</v>
      </c>
      <c r="J10772" s="228">
        <v>83757.36</v>
      </c>
      <c r="K10772" s="228">
        <v>69598</v>
      </c>
      <c r="L10772" s="228">
        <v>517841.45</v>
      </c>
    </row>
    <row r="10773" spans="1:12">
      <c r="A10773" s="228">
        <v>2015</v>
      </c>
      <c r="B10773" s="228" t="s">
        <v>195</v>
      </c>
      <c r="C10773" s="228" t="s">
        <v>67</v>
      </c>
      <c r="D10773" s="228" t="s">
        <v>205</v>
      </c>
      <c r="E10773" s="228">
        <v>50</v>
      </c>
      <c r="F10773" s="228">
        <v>3906</v>
      </c>
      <c r="G10773" s="228">
        <v>209</v>
      </c>
      <c r="H10773" s="228">
        <v>449</v>
      </c>
      <c r="I10773" s="228">
        <v>425530.8</v>
      </c>
      <c r="J10773" s="228">
        <v>128716.72</v>
      </c>
      <c r="K10773" s="228">
        <v>138913</v>
      </c>
      <c r="L10773" s="228">
        <v>778267.03</v>
      </c>
    </row>
    <row r="10774" spans="1:12">
      <c r="A10774" s="228">
        <v>2015</v>
      </c>
      <c r="B10774" s="228" t="s">
        <v>195</v>
      </c>
      <c r="C10774" s="228" t="s">
        <v>67</v>
      </c>
      <c r="D10774" s="228" t="s">
        <v>205</v>
      </c>
      <c r="E10774" s="228">
        <v>55</v>
      </c>
      <c r="F10774" s="228">
        <v>3442</v>
      </c>
      <c r="G10774" s="228">
        <v>268</v>
      </c>
      <c r="H10774" s="228">
        <v>663</v>
      </c>
      <c r="I10774" s="228">
        <v>746936.23</v>
      </c>
      <c r="J10774" s="228">
        <v>150884.74</v>
      </c>
      <c r="K10774" s="228">
        <v>173405</v>
      </c>
      <c r="L10774" s="228">
        <v>1170957.3899999999</v>
      </c>
    </row>
    <row r="10775" spans="1:12">
      <c r="A10775" s="228">
        <v>2015</v>
      </c>
      <c r="B10775" s="228" t="s">
        <v>195</v>
      </c>
      <c r="C10775" s="228" t="s">
        <v>67</v>
      </c>
      <c r="D10775" s="228" t="s">
        <v>205</v>
      </c>
      <c r="E10775" s="228">
        <v>60</v>
      </c>
      <c r="F10775" s="228">
        <v>2863</v>
      </c>
      <c r="G10775" s="228">
        <v>237</v>
      </c>
      <c r="H10775" s="228">
        <v>544</v>
      </c>
      <c r="I10775" s="228">
        <v>527194.94999999995</v>
      </c>
      <c r="J10775" s="228">
        <v>131969.94</v>
      </c>
      <c r="K10775" s="228">
        <v>143368</v>
      </c>
      <c r="L10775" s="228">
        <v>884970.84</v>
      </c>
    </row>
    <row r="10776" spans="1:12">
      <c r="A10776" s="228">
        <v>2015</v>
      </c>
      <c r="B10776" s="228" t="s">
        <v>195</v>
      </c>
      <c r="C10776" s="228" t="s">
        <v>67</v>
      </c>
      <c r="D10776" s="228" t="s">
        <v>205</v>
      </c>
      <c r="E10776" s="228">
        <v>65</v>
      </c>
      <c r="F10776" s="228">
        <v>2078</v>
      </c>
      <c r="G10776" s="228">
        <v>269</v>
      </c>
      <c r="H10776" s="228">
        <v>843</v>
      </c>
      <c r="I10776" s="228">
        <v>839345.85</v>
      </c>
      <c r="J10776" s="228">
        <v>165315.22</v>
      </c>
      <c r="K10776" s="228">
        <v>253106</v>
      </c>
      <c r="L10776" s="228">
        <v>1379688.03</v>
      </c>
    </row>
    <row r="10777" spans="1:12">
      <c r="A10777" s="228">
        <v>2015</v>
      </c>
      <c r="B10777" s="228" t="s">
        <v>195</v>
      </c>
      <c r="C10777" s="228" t="s">
        <v>67</v>
      </c>
      <c r="D10777" s="228" t="s">
        <v>205</v>
      </c>
      <c r="E10777" s="228">
        <v>70</v>
      </c>
      <c r="F10777" s="228">
        <v>1069</v>
      </c>
      <c r="G10777" s="228">
        <v>209</v>
      </c>
      <c r="H10777" s="228">
        <v>805</v>
      </c>
      <c r="I10777" s="228">
        <v>597338.30000000005</v>
      </c>
      <c r="J10777" s="228">
        <v>136720.04999999999</v>
      </c>
      <c r="K10777" s="228">
        <v>87400</v>
      </c>
      <c r="L10777" s="228">
        <v>854821.89</v>
      </c>
    </row>
    <row r="10778" spans="1:12">
      <c r="A10778" s="228">
        <v>2015</v>
      </c>
      <c r="B10778" s="228" t="s">
        <v>195</v>
      </c>
      <c r="C10778" s="228" t="s">
        <v>67</v>
      </c>
      <c r="D10778" s="228" t="s">
        <v>205</v>
      </c>
      <c r="E10778" s="228">
        <v>75</v>
      </c>
      <c r="F10778" s="228">
        <v>550</v>
      </c>
      <c r="G10778" s="228">
        <v>113</v>
      </c>
      <c r="H10778" s="228">
        <v>458</v>
      </c>
      <c r="I10778" s="228">
        <v>410727</v>
      </c>
      <c r="J10778" s="228">
        <v>69108.27</v>
      </c>
      <c r="K10778" s="228">
        <v>130285</v>
      </c>
      <c r="L10778" s="228">
        <v>636043.68999999994</v>
      </c>
    </row>
    <row r="10779" spans="1:12">
      <c r="A10779" s="228">
        <v>2015</v>
      </c>
      <c r="B10779" s="228" t="s">
        <v>195</v>
      </c>
      <c r="C10779" s="228" t="s">
        <v>67</v>
      </c>
      <c r="D10779" s="228" t="s">
        <v>205</v>
      </c>
      <c r="E10779" s="228">
        <v>80</v>
      </c>
      <c r="F10779" s="228">
        <v>213</v>
      </c>
      <c r="G10779" s="228">
        <v>59</v>
      </c>
      <c r="H10779" s="228">
        <v>357</v>
      </c>
      <c r="I10779" s="228">
        <v>224317.45</v>
      </c>
      <c r="J10779" s="228">
        <v>18864.009999999998</v>
      </c>
      <c r="K10779" s="228">
        <v>15883</v>
      </c>
      <c r="L10779" s="228">
        <v>272261.26</v>
      </c>
    </row>
    <row r="10780" spans="1:12">
      <c r="A10780" s="228">
        <v>2015</v>
      </c>
      <c r="B10780" s="228" t="s">
        <v>195</v>
      </c>
      <c r="C10780" s="228" t="s">
        <v>67</v>
      </c>
      <c r="D10780" s="228" t="s">
        <v>205</v>
      </c>
      <c r="E10780" s="228">
        <v>85</v>
      </c>
      <c r="F10780" s="228">
        <v>86</v>
      </c>
      <c r="G10780" s="228">
        <v>29</v>
      </c>
      <c r="H10780" s="228">
        <v>92</v>
      </c>
      <c r="I10780" s="228">
        <v>79178</v>
      </c>
      <c r="J10780" s="228">
        <v>13706.05</v>
      </c>
      <c r="K10780" s="228">
        <v>27820</v>
      </c>
      <c r="L10780" s="228">
        <v>122096.1</v>
      </c>
    </row>
    <row r="10781" spans="1:12">
      <c r="A10781" s="228">
        <v>2015</v>
      </c>
      <c r="B10781" s="228" t="s">
        <v>195</v>
      </c>
      <c r="C10781" s="228" t="s">
        <v>67</v>
      </c>
      <c r="D10781" s="228" t="s">
        <v>205</v>
      </c>
      <c r="E10781" s="228">
        <v>90</v>
      </c>
      <c r="F10781" s="228">
        <v>16</v>
      </c>
      <c r="G10781" s="228">
        <v>2</v>
      </c>
      <c r="H10781" s="228">
        <v>65</v>
      </c>
      <c r="I10781" s="228">
        <v>23235.3</v>
      </c>
      <c r="J10781" s="228">
        <v>1615.9</v>
      </c>
      <c r="K10781" s="228">
        <v>0</v>
      </c>
      <c r="L10781" s="228">
        <v>31131.200000000001</v>
      </c>
    </row>
    <row r="10782" spans="1:12">
      <c r="A10782" s="228">
        <v>2015</v>
      </c>
      <c r="B10782" s="228" t="s">
        <v>195</v>
      </c>
      <c r="C10782" s="228" t="s">
        <v>67</v>
      </c>
      <c r="D10782" s="228" t="s">
        <v>205</v>
      </c>
      <c r="E10782" s="228">
        <v>95</v>
      </c>
      <c r="F10782" s="228">
        <v>2</v>
      </c>
      <c r="G10782" s="228">
        <v>0</v>
      </c>
      <c r="H10782" s="228">
        <v>0</v>
      </c>
      <c r="I10782" s="228">
        <v>0</v>
      </c>
      <c r="J10782" s="228">
        <v>24.8</v>
      </c>
      <c r="K10782" s="228">
        <v>0</v>
      </c>
      <c r="L10782" s="228">
        <v>25.28</v>
      </c>
    </row>
    <row r="10783" spans="1:12">
      <c r="A10783" s="228">
        <v>2015</v>
      </c>
      <c r="B10783" s="228" t="s">
        <v>195</v>
      </c>
      <c r="C10783" s="228" t="s">
        <v>67</v>
      </c>
      <c r="D10783" s="228" t="s">
        <v>206</v>
      </c>
      <c r="E10783" s="228">
        <v>0</v>
      </c>
      <c r="F10783" s="228">
        <v>3448</v>
      </c>
      <c r="G10783" s="228">
        <v>80</v>
      </c>
      <c r="H10783" s="228">
        <v>315</v>
      </c>
      <c r="I10783" s="228">
        <v>195068.51</v>
      </c>
      <c r="J10783" s="228">
        <v>24930.62</v>
      </c>
      <c r="K10783" s="228">
        <v>16590</v>
      </c>
      <c r="L10783" s="228">
        <v>246372.08</v>
      </c>
    </row>
    <row r="10784" spans="1:12">
      <c r="A10784" s="228">
        <v>2015</v>
      </c>
      <c r="B10784" s="228" t="s">
        <v>195</v>
      </c>
      <c r="C10784" s="228" t="s">
        <v>67</v>
      </c>
      <c r="D10784" s="228" t="s">
        <v>206</v>
      </c>
      <c r="E10784" s="228">
        <v>5</v>
      </c>
      <c r="F10784" s="228">
        <v>3406</v>
      </c>
      <c r="G10784" s="228">
        <v>24</v>
      </c>
      <c r="H10784" s="228">
        <v>31</v>
      </c>
      <c r="I10784" s="228">
        <v>22859</v>
      </c>
      <c r="J10784" s="228">
        <v>7710.98</v>
      </c>
      <c r="K10784" s="228">
        <v>0</v>
      </c>
      <c r="L10784" s="228">
        <v>35780.480000000003</v>
      </c>
    </row>
    <row r="10785" spans="1:12">
      <c r="A10785" s="228">
        <v>2015</v>
      </c>
      <c r="B10785" s="228" t="s">
        <v>195</v>
      </c>
      <c r="C10785" s="228" t="s">
        <v>67</v>
      </c>
      <c r="D10785" s="228" t="s">
        <v>206</v>
      </c>
      <c r="E10785" s="228">
        <v>10</v>
      </c>
      <c r="F10785" s="228">
        <v>3174</v>
      </c>
      <c r="G10785" s="228">
        <v>23</v>
      </c>
      <c r="H10785" s="228">
        <v>28</v>
      </c>
      <c r="I10785" s="228">
        <v>27695</v>
      </c>
      <c r="J10785" s="228">
        <v>7600.8</v>
      </c>
      <c r="K10785" s="228">
        <v>2021</v>
      </c>
      <c r="L10785" s="228">
        <v>40315.5</v>
      </c>
    </row>
    <row r="10786" spans="1:12">
      <c r="A10786" s="228">
        <v>2015</v>
      </c>
      <c r="B10786" s="228" t="s">
        <v>195</v>
      </c>
      <c r="C10786" s="228" t="s">
        <v>67</v>
      </c>
      <c r="D10786" s="228" t="s">
        <v>206</v>
      </c>
      <c r="E10786" s="228">
        <v>15</v>
      </c>
      <c r="F10786" s="228">
        <v>3041</v>
      </c>
      <c r="G10786" s="228">
        <v>77</v>
      </c>
      <c r="H10786" s="228">
        <v>152</v>
      </c>
      <c r="I10786" s="228">
        <v>128991</v>
      </c>
      <c r="J10786" s="228">
        <v>33150.33</v>
      </c>
      <c r="K10786" s="228">
        <v>20498</v>
      </c>
      <c r="L10786" s="228">
        <v>221350.99</v>
      </c>
    </row>
    <row r="10787" spans="1:12">
      <c r="A10787" s="228">
        <v>2015</v>
      </c>
      <c r="B10787" s="228" t="s">
        <v>195</v>
      </c>
      <c r="C10787" s="228" t="s">
        <v>67</v>
      </c>
      <c r="D10787" s="228" t="s">
        <v>206</v>
      </c>
      <c r="E10787" s="228">
        <v>20</v>
      </c>
      <c r="F10787" s="228">
        <v>2871</v>
      </c>
      <c r="G10787" s="228">
        <v>114</v>
      </c>
      <c r="H10787" s="228">
        <v>232</v>
      </c>
      <c r="I10787" s="228">
        <v>190104</v>
      </c>
      <c r="J10787" s="228">
        <v>45305.04</v>
      </c>
      <c r="K10787" s="228">
        <v>10364</v>
      </c>
      <c r="L10787" s="228">
        <v>280395.78000000003</v>
      </c>
    </row>
    <row r="10788" spans="1:12">
      <c r="A10788" s="228">
        <v>2015</v>
      </c>
      <c r="B10788" s="228" t="s">
        <v>195</v>
      </c>
      <c r="C10788" s="228" t="s">
        <v>67</v>
      </c>
      <c r="D10788" s="228" t="s">
        <v>206</v>
      </c>
      <c r="E10788" s="228">
        <v>25</v>
      </c>
      <c r="F10788" s="228">
        <v>3668</v>
      </c>
      <c r="G10788" s="228">
        <v>139</v>
      </c>
      <c r="H10788" s="228">
        <v>429</v>
      </c>
      <c r="I10788" s="228">
        <v>386914.4</v>
      </c>
      <c r="J10788" s="228">
        <v>71241.91</v>
      </c>
      <c r="K10788" s="228">
        <v>45707</v>
      </c>
      <c r="L10788" s="228">
        <v>583927.02</v>
      </c>
    </row>
    <row r="10789" spans="1:12">
      <c r="A10789" s="228">
        <v>2015</v>
      </c>
      <c r="B10789" s="228" t="s">
        <v>195</v>
      </c>
      <c r="C10789" s="228" t="s">
        <v>67</v>
      </c>
      <c r="D10789" s="228" t="s">
        <v>206</v>
      </c>
      <c r="E10789" s="228">
        <v>30</v>
      </c>
      <c r="F10789" s="228">
        <v>4825</v>
      </c>
      <c r="G10789" s="228">
        <v>260</v>
      </c>
      <c r="H10789" s="228">
        <v>887</v>
      </c>
      <c r="I10789" s="228">
        <v>757926.8</v>
      </c>
      <c r="J10789" s="228">
        <v>116062.87</v>
      </c>
      <c r="K10789" s="228">
        <v>22574</v>
      </c>
      <c r="L10789" s="228">
        <v>1025609.8</v>
      </c>
    </row>
    <row r="10790" spans="1:12">
      <c r="A10790" s="228">
        <v>2015</v>
      </c>
      <c r="B10790" s="228" t="s">
        <v>195</v>
      </c>
      <c r="C10790" s="228" t="s">
        <v>67</v>
      </c>
      <c r="D10790" s="228" t="s">
        <v>206</v>
      </c>
      <c r="E10790" s="228">
        <v>35</v>
      </c>
      <c r="F10790" s="228">
        <v>4274</v>
      </c>
      <c r="G10790" s="228">
        <v>194</v>
      </c>
      <c r="H10790" s="228">
        <v>571</v>
      </c>
      <c r="I10790" s="228">
        <v>467649.25</v>
      </c>
      <c r="J10790" s="228">
        <v>99238.76</v>
      </c>
      <c r="K10790" s="228">
        <v>31994</v>
      </c>
      <c r="L10790" s="228">
        <v>717182.38</v>
      </c>
    </row>
    <row r="10791" spans="1:12">
      <c r="A10791" s="228">
        <v>2015</v>
      </c>
      <c r="B10791" s="228" t="s">
        <v>195</v>
      </c>
      <c r="C10791" s="228" t="s">
        <v>67</v>
      </c>
      <c r="D10791" s="228" t="s">
        <v>206</v>
      </c>
      <c r="E10791" s="228">
        <v>40</v>
      </c>
      <c r="F10791" s="228">
        <v>4029</v>
      </c>
      <c r="G10791" s="228">
        <v>214</v>
      </c>
      <c r="H10791" s="228">
        <v>509</v>
      </c>
      <c r="I10791" s="228">
        <v>460736.3</v>
      </c>
      <c r="J10791" s="228">
        <v>101360.95</v>
      </c>
      <c r="K10791" s="228">
        <v>63871</v>
      </c>
      <c r="L10791" s="228">
        <v>709176.71</v>
      </c>
    </row>
    <row r="10792" spans="1:12">
      <c r="A10792" s="228">
        <v>2015</v>
      </c>
      <c r="B10792" s="228" t="s">
        <v>195</v>
      </c>
      <c r="C10792" s="228" t="s">
        <v>67</v>
      </c>
      <c r="D10792" s="228" t="s">
        <v>206</v>
      </c>
      <c r="E10792" s="228">
        <v>45</v>
      </c>
      <c r="F10792" s="228">
        <v>3872</v>
      </c>
      <c r="G10792" s="228">
        <v>189</v>
      </c>
      <c r="H10792" s="228">
        <v>388</v>
      </c>
      <c r="I10792" s="228">
        <v>449152.9</v>
      </c>
      <c r="J10792" s="228">
        <v>103891.14</v>
      </c>
      <c r="K10792" s="228">
        <v>75227</v>
      </c>
      <c r="L10792" s="228">
        <v>712605.85</v>
      </c>
    </row>
    <row r="10793" spans="1:12">
      <c r="A10793" s="228">
        <v>2015</v>
      </c>
      <c r="B10793" s="228" t="s">
        <v>195</v>
      </c>
      <c r="C10793" s="228" t="s">
        <v>67</v>
      </c>
      <c r="D10793" s="228" t="s">
        <v>206</v>
      </c>
      <c r="E10793" s="228">
        <v>50</v>
      </c>
      <c r="F10793" s="228">
        <v>3860</v>
      </c>
      <c r="G10793" s="228">
        <v>231</v>
      </c>
      <c r="H10793" s="228">
        <v>639</v>
      </c>
      <c r="I10793" s="228">
        <v>629959.55000000005</v>
      </c>
      <c r="J10793" s="228">
        <v>127766.98</v>
      </c>
      <c r="K10793" s="228">
        <v>175954.25</v>
      </c>
      <c r="L10793" s="228">
        <v>1046509.35</v>
      </c>
    </row>
    <row r="10794" spans="1:12">
      <c r="A10794" s="228">
        <v>2015</v>
      </c>
      <c r="B10794" s="228" t="s">
        <v>195</v>
      </c>
      <c r="C10794" s="228" t="s">
        <v>67</v>
      </c>
      <c r="D10794" s="228" t="s">
        <v>206</v>
      </c>
      <c r="E10794" s="228">
        <v>55</v>
      </c>
      <c r="F10794" s="228">
        <v>3506</v>
      </c>
      <c r="G10794" s="228">
        <v>246</v>
      </c>
      <c r="H10794" s="228">
        <v>596</v>
      </c>
      <c r="I10794" s="228">
        <v>627321.19999999995</v>
      </c>
      <c r="J10794" s="228">
        <v>148164.63</v>
      </c>
      <c r="K10794" s="228">
        <v>169985</v>
      </c>
      <c r="L10794" s="228">
        <v>1043420.32</v>
      </c>
    </row>
    <row r="10795" spans="1:12">
      <c r="A10795" s="228">
        <v>2015</v>
      </c>
      <c r="B10795" s="228" t="s">
        <v>195</v>
      </c>
      <c r="C10795" s="228" t="s">
        <v>67</v>
      </c>
      <c r="D10795" s="228" t="s">
        <v>206</v>
      </c>
      <c r="E10795" s="228">
        <v>60</v>
      </c>
      <c r="F10795" s="228">
        <v>2629</v>
      </c>
      <c r="G10795" s="228">
        <v>230</v>
      </c>
      <c r="H10795" s="228">
        <v>629</v>
      </c>
      <c r="I10795" s="228">
        <v>561346.63</v>
      </c>
      <c r="J10795" s="228">
        <v>123348.16</v>
      </c>
      <c r="K10795" s="228">
        <v>125334</v>
      </c>
      <c r="L10795" s="228">
        <v>916137.95</v>
      </c>
    </row>
    <row r="10796" spans="1:12">
      <c r="A10796" s="228">
        <v>2015</v>
      </c>
      <c r="B10796" s="228" t="s">
        <v>195</v>
      </c>
      <c r="C10796" s="228" t="s">
        <v>67</v>
      </c>
      <c r="D10796" s="228" t="s">
        <v>206</v>
      </c>
      <c r="E10796" s="228">
        <v>65</v>
      </c>
      <c r="F10796" s="228">
        <v>1777</v>
      </c>
      <c r="G10796" s="228">
        <v>178</v>
      </c>
      <c r="H10796" s="228">
        <v>498</v>
      </c>
      <c r="I10796" s="228">
        <v>485843.3</v>
      </c>
      <c r="J10796" s="228">
        <v>100792.24</v>
      </c>
      <c r="K10796" s="228">
        <v>103065</v>
      </c>
      <c r="L10796" s="228">
        <v>770946.33</v>
      </c>
    </row>
    <row r="10797" spans="1:12">
      <c r="A10797" s="228">
        <v>2015</v>
      </c>
      <c r="B10797" s="228" t="s">
        <v>195</v>
      </c>
      <c r="C10797" s="228" t="s">
        <v>67</v>
      </c>
      <c r="D10797" s="228" t="s">
        <v>206</v>
      </c>
      <c r="E10797" s="228">
        <v>70</v>
      </c>
      <c r="F10797" s="228">
        <v>919</v>
      </c>
      <c r="G10797" s="228">
        <v>190</v>
      </c>
      <c r="H10797" s="228">
        <v>591</v>
      </c>
      <c r="I10797" s="228">
        <v>474478.75</v>
      </c>
      <c r="J10797" s="228">
        <v>92095.34</v>
      </c>
      <c r="K10797" s="228">
        <v>91424</v>
      </c>
      <c r="L10797" s="228">
        <v>692143.63</v>
      </c>
    </row>
    <row r="10798" spans="1:12">
      <c r="A10798" s="228">
        <v>2015</v>
      </c>
      <c r="B10798" s="228" t="s">
        <v>195</v>
      </c>
      <c r="C10798" s="228" t="s">
        <v>67</v>
      </c>
      <c r="D10798" s="228" t="s">
        <v>206</v>
      </c>
      <c r="E10798" s="228">
        <v>75</v>
      </c>
      <c r="F10798" s="228">
        <v>464</v>
      </c>
      <c r="G10798" s="228">
        <v>96</v>
      </c>
      <c r="H10798" s="228">
        <v>292</v>
      </c>
      <c r="I10798" s="228">
        <v>231104.4</v>
      </c>
      <c r="J10798" s="228">
        <v>42587.98</v>
      </c>
      <c r="K10798" s="228">
        <v>86518</v>
      </c>
      <c r="L10798" s="228">
        <v>377715.75</v>
      </c>
    </row>
    <row r="10799" spans="1:12">
      <c r="A10799" s="228">
        <v>2015</v>
      </c>
      <c r="B10799" s="228" t="s">
        <v>195</v>
      </c>
      <c r="C10799" s="228" t="s">
        <v>67</v>
      </c>
      <c r="D10799" s="228" t="s">
        <v>206</v>
      </c>
      <c r="E10799" s="228">
        <v>80</v>
      </c>
      <c r="F10799" s="228">
        <v>218</v>
      </c>
      <c r="G10799" s="228">
        <v>47</v>
      </c>
      <c r="H10799" s="228">
        <v>299</v>
      </c>
      <c r="I10799" s="228">
        <v>189571</v>
      </c>
      <c r="J10799" s="228">
        <v>36332.699999999997</v>
      </c>
      <c r="K10799" s="228">
        <v>68979</v>
      </c>
      <c r="L10799" s="228">
        <v>306079.2</v>
      </c>
    </row>
    <row r="10800" spans="1:12">
      <c r="A10800" s="228">
        <v>2015</v>
      </c>
      <c r="B10800" s="228" t="s">
        <v>195</v>
      </c>
      <c r="C10800" s="228" t="s">
        <v>67</v>
      </c>
      <c r="D10800" s="228" t="s">
        <v>206</v>
      </c>
      <c r="E10800" s="228">
        <v>85</v>
      </c>
      <c r="F10800" s="228">
        <v>120</v>
      </c>
      <c r="G10800" s="228">
        <v>16</v>
      </c>
      <c r="H10800" s="228">
        <v>238</v>
      </c>
      <c r="I10800" s="228">
        <v>192935</v>
      </c>
      <c r="J10800" s="228">
        <v>21269.200000000001</v>
      </c>
      <c r="K10800" s="228">
        <v>18335</v>
      </c>
      <c r="L10800" s="228">
        <v>234062.68</v>
      </c>
    </row>
    <row r="10801" spans="1:12">
      <c r="A10801" s="228">
        <v>2015</v>
      </c>
      <c r="B10801" s="228" t="s">
        <v>195</v>
      </c>
      <c r="C10801" s="228" t="s">
        <v>67</v>
      </c>
      <c r="D10801" s="228" t="s">
        <v>206</v>
      </c>
      <c r="E10801" s="228">
        <v>90</v>
      </c>
      <c r="F10801" s="228">
        <v>33</v>
      </c>
      <c r="G10801" s="228">
        <v>7</v>
      </c>
      <c r="H10801" s="228">
        <v>96</v>
      </c>
      <c r="I10801" s="228">
        <v>76241.649999999994</v>
      </c>
      <c r="J10801" s="228">
        <v>2234.1</v>
      </c>
      <c r="K10801" s="228">
        <v>5318</v>
      </c>
      <c r="L10801" s="228">
        <v>84379.65</v>
      </c>
    </row>
    <row r="10802" spans="1:12">
      <c r="A10802" s="228">
        <v>2015</v>
      </c>
      <c r="B10802" s="228" t="s">
        <v>195</v>
      </c>
      <c r="C10802" s="228" t="s">
        <v>67</v>
      </c>
      <c r="D10802" s="228" t="s">
        <v>206</v>
      </c>
      <c r="E10802" s="228">
        <v>95</v>
      </c>
      <c r="F10802" s="228">
        <v>7</v>
      </c>
      <c r="G10802" s="228">
        <v>0</v>
      </c>
      <c r="H10802" s="228">
        <v>0</v>
      </c>
      <c r="I10802" s="228">
        <v>0</v>
      </c>
      <c r="J10802" s="228">
        <v>0</v>
      </c>
      <c r="K10802" s="228">
        <v>0</v>
      </c>
      <c r="L10802" s="228">
        <v>0</v>
      </c>
    </row>
    <row r="10803" spans="1:12">
      <c r="A10803" s="228">
        <v>2016</v>
      </c>
      <c r="B10803" s="228" t="s">
        <v>192</v>
      </c>
      <c r="C10803" s="228" t="s">
        <v>61</v>
      </c>
      <c r="D10803" s="228" t="s">
        <v>205</v>
      </c>
      <c r="E10803" s="228">
        <v>0</v>
      </c>
      <c r="F10803" s="228">
        <v>110021</v>
      </c>
      <c r="G10803" s="228">
        <v>4887</v>
      </c>
      <c r="H10803" s="228">
        <v>13352</v>
      </c>
      <c r="I10803" s="228">
        <v>7964416.6200000001</v>
      </c>
      <c r="J10803" s="228">
        <v>1394241.52</v>
      </c>
      <c r="K10803" s="228">
        <v>118062.3</v>
      </c>
      <c r="L10803" s="228">
        <v>10873520.67</v>
      </c>
    </row>
    <row r="10804" spans="1:12">
      <c r="A10804" s="228">
        <v>2016</v>
      </c>
      <c r="B10804" s="228" t="s">
        <v>192</v>
      </c>
      <c r="C10804" s="228" t="s">
        <v>61</v>
      </c>
      <c r="D10804" s="228" t="s">
        <v>205</v>
      </c>
      <c r="E10804" s="228">
        <v>5</v>
      </c>
      <c r="F10804" s="228">
        <v>122926</v>
      </c>
      <c r="G10804" s="228">
        <v>2248</v>
      </c>
      <c r="H10804" s="228">
        <v>3470</v>
      </c>
      <c r="I10804" s="228">
        <v>2574282.2400000002</v>
      </c>
      <c r="J10804" s="228">
        <v>618929.86</v>
      </c>
      <c r="K10804" s="228">
        <v>296173.75</v>
      </c>
      <c r="L10804" s="228">
        <v>4167769.76</v>
      </c>
    </row>
    <row r="10805" spans="1:12">
      <c r="A10805" s="228">
        <v>2016</v>
      </c>
      <c r="B10805" s="228" t="s">
        <v>192</v>
      </c>
      <c r="C10805" s="228" t="s">
        <v>61</v>
      </c>
      <c r="D10805" s="228" t="s">
        <v>205</v>
      </c>
      <c r="E10805" s="228">
        <v>10</v>
      </c>
      <c r="F10805" s="228">
        <v>113710</v>
      </c>
      <c r="G10805" s="228">
        <v>1775</v>
      </c>
      <c r="H10805" s="228">
        <v>4094</v>
      </c>
      <c r="I10805" s="228">
        <v>2682969.77</v>
      </c>
      <c r="J10805" s="228">
        <v>586459.65</v>
      </c>
      <c r="K10805" s="228">
        <v>471950.29</v>
      </c>
      <c r="L10805" s="228">
        <v>4236285.78</v>
      </c>
    </row>
    <row r="10806" spans="1:12">
      <c r="A10806" s="228">
        <v>2016</v>
      </c>
      <c r="B10806" s="228" t="s">
        <v>192</v>
      </c>
      <c r="C10806" s="228" t="s">
        <v>61</v>
      </c>
      <c r="D10806" s="228" t="s">
        <v>205</v>
      </c>
      <c r="E10806" s="228">
        <v>15</v>
      </c>
      <c r="F10806" s="228">
        <v>110489</v>
      </c>
      <c r="G10806" s="228">
        <v>2955</v>
      </c>
      <c r="H10806" s="228">
        <v>6635</v>
      </c>
      <c r="I10806" s="228">
        <v>5913156.2699999996</v>
      </c>
      <c r="J10806" s="228">
        <v>1100956.21</v>
      </c>
      <c r="K10806" s="228">
        <v>1123512.75</v>
      </c>
      <c r="L10806" s="228">
        <v>9360321.2100000009</v>
      </c>
    </row>
    <row r="10807" spans="1:12">
      <c r="A10807" s="228">
        <v>2016</v>
      </c>
      <c r="B10807" s="228" t="s">
        <v>192</v>
      </c>
      <c r="C10807" s="228" t="s">
        <v>61</v>
      </c>
      <c r="D10807" s="228" t="s">
        <v>205</v>
      </c>
      <c r="E10807" s="228">
        <v>20</v>
      </c>
      <c r="F10807" s="228">
        <v>89998</v>
      </c>
      <c r="G10807" s="228">
        <v>2874</v>
      </c>
      <c r="H10807" s="228">
        <v>6504</v>
      </c>
      <c r="I10807" s="228">
        <v>6019275.1100000003</v>
      </c>
      <c r="J10807" s="228">
        <v>1088149.98</v>
      </c>
      <c r="K10807" s="228">
        <v>1035148.4</v>
      </c>
      <c r="L10807" s="228">
        <v>9463112.1099999994</v>
      </c>
    </row>
    <row r="10808" spans="1:12">
      <c r="A10808" s="228">
        <v>2016</v>
      </c>
      <c r="B10808" s="228" t="s">
        <v>192</v>
      </c>
      <c r="C10808" s="228" t="s">
        <v>61</v>
      </c>
      <c r="D10808" s="228" t="s">
        <v>205</v>
      </c>
      <c r="E10808" s="228">
        <v>25</v>
      </c>
      <c r="F10808" s="228">
        <v>77867</v>
      </c>
      <c r="G10808" s="228">
        <v>2214</v>
      </c>
      <c r="H10808" s="228">
        <v>5746</v>
      </c>
      <c r="I10808" s="228">
        <v>4808688.6500000004</v>
      </c>
      <c r="J10808" s="228">
        <v>865910.52</v>
      </c>
      <c r="K10808" s="228">
        <v>718482.8</v>
      </c>
      <c r="L10808" s="228">
        <v>7802195.4699999997</v>
      </c>
    </row>
    <row r="10809" spans="1:12">
      <c r="A10809" s="228">
        <v>2016</v>
      </c>
      <c r="B10809" s="228" t="s">
        <v>192</v>
      </c>
      <c r="C10809" s="228" t="s">
        <v>61</v>
      </c>
      <c r="D10809" s="228" t="s">
        <v>205</v>
      </c>
      <c r="E10809" s="228">
        <v>30</v>
      </c>
      <c r="F10809" s="228">
        <v>122215</v>
      </c>
      <c r="G10809" s="228">
        <v>3011</v>
      </c>
      <c r="H10809" s="228">
        <v>7869</v>
      </c>
      <c r="I10809" s="228">
        <v>5994672.71</v>
      </c>
      <c r="J10809" s="228">
        <v>1318144.3500000001</v>
      </c>
      <c r="K10809" s="228">
        <v>859277</v>
      </c>
      <c r="L10809" s="228">
        <v>9987192.2100000009</v>
      </c>
    </row>
    <row r="10810" spans="1:12">
      <c r="A10810" s="228">
        <v>2016</v>
      </c>
      <c r="B10810" s="228" t="s">
        <v>192</v>
      </c>
      <c r="C10810" s="228" t="s">
        <v>61</v>
      </c>
      <c r="D10810" s="228" t="s">
        <v>205</v>
      </c>
      <c r="E10810" s="228">
        <v>35</v>
      </c>
      <c r="F10810" s="228">
        <v>128138</v>
      </c>
      <c r="G10810" s="228">
        <v>3912</v>
      </c>
      <c r="H10810" s="228">
        <v>8789</v>
      </c>
      <c r="I10810" s="228">
        <v>7065556.8899999997</v>
      </c>
      <c r="J10810" s="228">
        <v>1700159.16</v>
      </c>
      <c r="K10810" s="228">
        <v>1405028.78</v>
      </c>
      <c r="L10810" s="228">
        <v>12454333.939999999</v>
      </c>
    </row>
    <row r="10811" spans="1:12">
      <c r="A10811" s="228">
        <v>2016</v>
      </c>
      <c r="B10811" s="228" t="s">
        <v>192</v>
      </c>
      <c r="C10811" s="228" t="s">
        <v>61</v>
      </c>
      <c r="D10811" s="228" t="s">
        <v>205</v>
      </c>
      <c r="E10811" s="228">
        <v>40</v>
      </c>
      <c r="F10811" s="228">
        <v>132001</v>
      </c>
      <c r="G10811" s="228">
        <v>4828</v>
      </c>
      <c r="H10811" s="228">
        <v>11306</v>
      </c>
      <c r="I10811" s="228">
        <v>9437671.3900000006</v>
      </c>
      <c r="J10811" s="228">
        <v>2335755.54</v>
      </c>
      <c r="K10811" s="228">
        <v>1890894.9</v>
      </c>
      <c r="L10811" s="228">
        <v>16350477.050000001</v>
      </c>
    </row>
    <row r="10812" spans="1:12">
      <c r="A10812" s="228">
        <v>2016</v>
      </c>
      <c r="B10812" s="228" t="s">
        <v>192</v>
      </c>
      <c r="C10812" s="228" t="s">
        <v>61</v>
      </c>
      <c r="D10812" s="228" t="s">
        <v>205</v>
      </c>
      <c r="E10812" s="228">
        <v>45</v>
      </c>
      <c r="F10812" s="228">
        <v>124541</v>
      </c>
      <c r="G10812" s="228">
        <v>5877</v>
      </c>
      <c r="H10812" s="228">
        <v>12605</v>
      </c>
      <c r="I10812" s="228">
        <v>11021465.57</v>
      </c>
      <c r="J10812" s="228">
        <v>2722255.48</v>
      </c>
      <c r="K10812" s="228">
        <v>2456514.69</v>
      </c>
      <c r="L10812" s="228">
        <v>19327563.300000001</v>
      </c>
    </row>
    <row r="10813" spans="1:12">
      <c r="A10813" s="228">
        <v>2016</v>
      </c>
      <c r="B10813" s="228" t="s">
        <v>192</v>
      </c>
      <c r="C10813" s="228" t="s">
        <v>61</v>
      </c>
      <c r="D10813" s="228" t="s">
        <v>205</v>
      </c>
      <c r="E10813" s="228">
        <v>50</v>
      </c>
      <c r="F10813" s="228">
        <v>126888</v>
      </c>
      <c r="G10813" s="228">
        <v>8354</v>
      </c>
      <c r="H10813" s="228">
        <v>18099</v>
      </c>
      <c r="I10813" s="228">
        <v>16195923.51</v>
      </c>
      <c r="J10813" s="228">
        <v>4009283.76</v>
      </c>
      <c r="K10813" s="228">
        <v>4279832.3</v>
      </c>
      <c r="L10813" s="228">
        <v>28346080.460000001</v>
      </c>
    </row>
    <row r="10814" spans="1:12">
      <c r="A10814" s="228">
        <v>2016</v>
      </c>
      <c r="B10814" s="228" t="s">
        <v>192</v>
      </c>
      <c r="C10814" s="228" t="s">
        <v>61</v>
      </c>
      <c r="D10814" s="228" t="s">
        <v>205</v>
      </c>
      <c r="E10814" s="228">
        <v>55</v>
      </c>
      <c r="F10814" s="228">
        <v>125160</v>
      </c>
      <c r="G10814" s="228">
        <v>11107</v>
      </c>
      <c r="H10814" s="228">
        <v>23891</v>
      </c>
      <c r="I10814" s="228">
        <v>23275021.629999999</v>
      </c>
      <c r="J10814" s="228">
        <v>5318877</v>
      </c>
      <c r="K10814" s="228">
        <v>5789095.8499999996</v>
      </c>
      <c r="L10814" s="228">
        <v>39445800.710000001</v>
      </c>
    </row>
    <row r="10815" spans="1:12">
      <c r="A10815" s="228">
        <v>2016</v>
      </c>
      <c r="B10815" s="228" t="s">
        <v>192</v>
      </c>
      <c r="C10815" s="228" t="s">
        <v>61</v>
      </c>
      <c r="D10815" s="228" t="s">
        <v>205</v>
      </c>
      <c r="E10815" s="228">
        <v>60</v>
      </c>
      <c r="F10815" s="228">
        <v>115164</v>
      </c>
      <c r="G10815" s="228">
        <v>14922</v>
      </c>
      <c r="H10815" s="228">
        <v>34753</v>
      </c>
      <c r="I10815" s="228">
        <v>33998435.850000001</v>
      </c>
      <c r="J10815" s="228">
        <v>7306210.0899999999</v>
      </c>
      <c r="K10815" s="228">
        <v>9754908.1500000004</v>
      </c>
      <c r="L10815" s="228">
        <v>57289729.719999999</v>
      </c>
    </row>
    <row r="10816" spans="1:12">
      <c r="A10816" s="228">
        <v>2016</v>
      </c>
      <c r="B10816" s="228" t="s">
        <v>192</v>
      </c>
      <c r="C10816" s="228" t="s">
        <v>61</v>
      </c>
      <c r="D10816" s="228" t="s">
        <v>205</v>
      </c>
      <c r="E10816" s="228">
        <v>65</v>
      </c>
      <c r="F10816" s="228">
        <v>107177</v>
      </c>
      <c r="G10816" s="228">
        <v>18871</v>
      </c>
      <c r="H10816" s="228">
        <v>46749</v>
      </c>
      <c r="I10816" s="228">
        <v>44027900.259999998</v>
      </c>
      <c r="J10816" s="228">
        <v>9449976.4199999999</v>
      </c>
      <c r="K10816" s="228">
        <v>11994838.949999999</v>
      </c>
      <c r="L10816" s="228">
        <v>72468168.359999999</v>
      </c>
    </row>
    <row r="10817" spans="1:12">
      <c r="A10817" s="228">
        <v>2016</v>
      </c>
      <c r="B10817" s="228" t="s">
        <v>192</v>
      </c>
      <c r="C10817" s="228" t="s">
        <v>61</v>
      </c>
      <c r="D10817" s="228" t="s">
        <v>205</v>
      </c>
      <c r="E10817" s="228">
        <v>70</v>
      </c>
      <c r="F10817" s="228">
        <v>76791</v>
      </c>
      <c r="G10817" s="228">
        <v>18701</v>
      </c>
      <c r="H10817" s="228">
        <v>50110</v>
      </c>
      <c r="I10817" s="228">
        <v>45127047.950000003</v>
      </c>
      <c r="J10817" s="228">
        <v>9466988.7599999998</v>
      </c>
      <c r="K10817" s="228">
        <v>13916355.25</v>
      </c>
      <c r="L10817" s="228">
        <v>74799426.930000007</v>
      </c>
    </row>
    <row r="10818" spans="1:12">
      <c r="A10818" s="228">
        <v>2016</v>
      </c>
      <c r="B10818" s="228" t="s">
        <v>192</v>
      </c>
      <c r="C10818" s="228" t="s">
        <v>61</v>
      </c>
      <c r="D10818" s="228" t="s">
        <v>205</v>
      </c>
      <c r="E10818" s="228">
        <v>75</v>
      </c>
      <c r="F10818" s="228">
        <v>52378</v>
      </c>
      <c r="G10818" s="228">
        <v>17254</v>
      </c>
      <c r="H10818" s="228">
        <v>49114</v>
      </c>
      <c r="I10818" s="228">
        <v>40022424.68</v>
      </c>
      <c r="J10818" s="228">
        <v>7962934.75</v>
      </c>
      <c r="K10818" s="228">
        <v>10877252.35</v>
      </c>
      <c r="L10818" s="228">
        <v>62948711.880000003</v>
      </c>
    </row>
    <row r="10819" spans="1:12">
      <c r="A10819" s="228">
        <v>2016</v>
      </c>
      <c r="B10819" s="228" t="s">
        <v>192</v>
      </c>
      <c r="C10819" s="228" t="s">
        <v>61</v>
      </c>
      <c r="D10819" s="228" t="s">
        <v>205</v>
      </c>
      <c r="E10819" s="228">
        <v>80</v>
      </c>
      <c r="F10819" s="228">
        <v>32914</v>
      </c>
      <c r="G10819" s="228">
        <v>12865</v>
      </c>
      <c r="H10819" s="228">
        <v>42377</v>
      </c>
      <c r="I10819" s="228">
        <v>31539835.760000002</v>
      </c>
      <c r="J10819" s="228">
        <v>5637427.2699999996</v>
      </c>
      <c r="K10819" s="228">
        <v>7154909.7999999998</v>
      </c>
      <c r="L10819" s="228">
        <v>46765043.960000001</v>
      </c>
    </row>
    <row r="10820" spans="1:12">
      <c r="A10820" s="228">
        <v>2016</v>
      </c>
      <c r="B10820" s="228" t="s">
        <v>192</v>
      </c>
      <c r="C10820" s="228" t="s">
        <v>61</v>
      </c>
      <c r="D10820" s="228" t="s">
        <v>205</v>
      </c>
      <c r="E10820" s="228">
        <v>85</v>
      </c>
      <c r="F10820" s="228">
        <v>19821</v>
      </c>
      <c r="G10820" s="228">
        <v>8356</v>
      </c>
      <c r="H10820" s="228">
        <v>36765</v>
      </c>
      <c r="I10820" s="228">
        <v>23506680.43</v>
      </c>
      <c r="J10820" s="228">
        <v>3453783.97</v>
      </c>
      <c r="K10820" s="228">
        <v>3672128.05</v>
      </c>
      <c r="L10820" s="228">
        <v>31989240.620000001</v>
      </c>
    </row>
    <row r="10821" spans="1:12">
      <c r="A10821" s="228">
        <v>2016</v>
      </c>
      <c r="B10821" s="228" t="s">
        <v>192</v>
      </c>
      <c r="C10821" s="228" t="s">
        <v>61</v>
      </c>
      <c r="D10821" s="228" t="s">
        <v>205</v>
      </c>
      <c r="E10821" s="228">
        <v>90</v>
      </c>
      <c r="F10821" s="228">
        <v>4977</v>
      </c>
      <c r="G10821" s="228">
        <v>1761</v>
      </c>
      <c r="H10821" s="228">
        <v>9326</v>
      </c>
      <c r="I10821" s="228">
        <v>5406350.9500000002</v>
      </c>
      <c r="J10821" s="228">
        <v>754480.72</v>
      </c>
      <c r="K10821" s="228">
        <v>567683.6</v>
      </c>
      <c r="L10821" s="228">
        <v>7021596.7300000004</v>
      </c>
    </row>
    <row r="10822" spans="1:12">
      <c r="A10822" s="228">
        <v>2016</v>
      </c>
      <c r="B10822" s="228" t="s">
        <v>192</v>
      </c>
      <c r="C10822" s="228" t="s">
        <v>61</v>
      </c>
      <c r="D10822" s="228" t="s">
        <v>205</v>
      </c>
      <c r="E10822" s="228">
        <v>95</v>
      </c>
      <c r="F10822" s="228">
        <v>831</v>
      </c>
      <c r="G10822" s="228">
        <v>262</v>
      </c>
      <c r="H10822" s="228">
        <v>1887</v>
      </c>
      <c r="I10822" s="228">
        <v>1076696.8899999999</v>
      </c>
      <c r="J10822" s="228">
        <v>113213.58</v>
      </c>
      <c r="K10822" s="228">
        <v>46649</v>
      </c>
      <c r="L10822" s="228">
        <v>1272125.45</v>
      </c>
    </row>
    <row r="10823" spans="1:12">
      <c r="A10823" s="228">
        <v>2016</v>
      </c>
      <c r="B10823" s="228" t="s">
        <v>192</v>
      </c>
      <c r="C10823" s="228" t="s">
        <v>61</v>
      </c>
      <c r="D10823" s="228" t="s">
        <v>206</v>
      </c>
      <c r="E10823" s="228">
        <v>0</v>
      </c>
      <c r="F10823" s="228">
        <v>102671</v>
      </c>
      <c r="G10823" s="228">
        <v>3270</v>
      </c>
      <c r="H10823" s="228">
        <v>11026</v>
      </c>
      <c r="I10823" s="228">
        <v>6253320.1299999999</v>
      </c>
      <c r="J10823" s="228">
        <v>883003.3</v>
      </c>
      <c r="K10823" s="228">
        <v>219139</v>
      </c>
      <c r="L10823" s="228">
        <v>8151612.0199999996</v>
      </c>
    </row>
    <row r="10824" spans="1:12">
      <c r="A10824" s="228">
        <v>2016</v>
      </c>
      <c r="B10824" s="228" t="s">
        <v>192</v>
      </c>
      <c r="C10824" s="228" t="s">
        <v>61</v>
      </c>
      <c r="D10824" s="228" t="s">
        <v>206</v>
      </c>
      <c r="E10824" s="228">
        <v>5</v>
      </c>
      <c r="F10824" s="228">
        <v>116268</v>
      </c>
      <c r="G10824" s="228">
        <v>1852</v>
      </c>
      <c r="H10824" s="228">
        <v>3108</v>
      </c>
      <c r="I10824" s="228">
        <v>2217413.69</v>
      </c>
      <c r="J10824" s="228">
        <v>500018.7</v>
      </c>
      <c r="K10824" s="228">
        <v>152875</v>
      </c>
      <c r="L10824" s="228">
        <v>3401530.58</v>
      </c>
    </row>
    <row r="10825" spans="1:12">
      <c r="A10825" s="228">
        <v>2016</v>
      </c>
      <c r="B10825" s="228" t="s">
        <v>192</v>
      </c>
      <c r="C10825" s="228" t="s">
        <v>61</v>
      </c>
      <c r="D10825" s="228" t="s">
        <v>206</v>
      </c>
      <c r="E10825" s="228">
        <v>10</v>
      </c>
      <c r="F10825" s="228">
        <v>107247</v>
      </c>
      <c r="G10825" s="228">
        <v>1471</v>
      </c>
      <c r="H10825" s="228">
        <v>3615</v>
      </c>
      <c r="I10825" s="228">
        <v>2503006.81</v>
      </c>
      <c r="J10825" s="228">
        <v>454140.33</v>
      </c>
      <c r="K10825" s="228">
        <v>498978</v>
      </c>
      <c r="L10825" s="228">
        <v>3871977.18</v>
      </c>
    </row>
    <row r="10826" spans="1:12">
      <c r="A10826" s="228">
        <v>2016</v>
      </c>
      <c r="B10826" s="228" t="s">
        <v>192</v>
      </c>
      <c r="C10826" s="228" t="s">
        <v>61</v>
      </c>
      <c r="D10826" s="228" t="s">
        <v>206</v>
      </c>
      <c r="E10826" s="228">
        <v>15</v>
      </c>
      <c r="F10826" s="228">
        <v>103888</v>
      </c>
      <c r="G10826" s="228">
        <v>3493</v>
      </c>
      <c r="H10826" s="228">
        <v>9054</v>
      </c>
      <c r="I10826" s="228">
        <v>7341038.75</v>
      </c>
      <c r="J10826" s="228">
        <v>1142157.6599999999</v>
      </c>
      <c r="K10826" s="228">
        <v>893437</v>
      </c>
      <c r="L10826" s="228">
        <v>10824556.060000001</v>
      </c>
    </row>
    <row r="10827" spans="1:12">
      <c r="A10827" s="228">
        <v>2016</v>
      </c>
      <c r="B10827" s="228" t="s">
        <v>192</v>
      </c>
      <c r="C10827" s="228" t="s">
        <v>61</v>
      </c>
      <c r="D10827" s="228" t="s">
        <v>206</v>
      </c>
      <c r="E10827" s="228">
        <v>20</v>
      </c>
      <c r="F10827" s="228">
        <v>91953</v>
      </c>
      <c r="G10827" s="228">
        <v>4563</v>
      </c>
      <c r="H10827" s="228">
        <v>11198</v>
      </c>
      <c r="I10827" s="228">
        <v>9108723.6199999992</v>
      </c>
      <c r="J10827" s="228">
        <v>1528814.6</v>
      </c>
      <c r="K10827" s="228">
        <v>844344.5</v>
      </c>
      <c r="L10827" s="228">
        <v>13420594.109999999</v>
      </c>
    </row>
    <row r="10828" spans="1:12">
      <c r="A10828" s="228">
        <v>2016</v>
      </c>
      <c r="B10828" s="228" t="s">
        <v>192</v>
      </c>
      <c r="C10828" s="228" t="s">
        <v>61</v>
      </c>
      <c r="D10828" s="228" t="s">
        <v>206</v>
      </c>
      <c r="E10828" s="228">
        <v>25</v>
      </c>
      <c r="F10828" s="228">
        <v>94200</v>
      </c>
      <c r="G10828" s="228">
        <v>5192</v>
      </c>
      <c r="H10828" s="228">
        <v>18041</v>
      </c>
      <c r="I10828" s="228">
        <v>13961450.92</v>
      </c>
      <c r="J10828" s="228">
        <v>3009335.76</v>
      </c>
      <c r="K10828" s="228">
        <v>1022783</v>
      </c>
      <c r="L10828" s="228">
        <v>20882106.739999998</v>
      </c>
    </row>
    <row r="10829" spans="1:12">
      <c r="A10829" s="228">
        <v>2016</v>
      </c>
      <c r="B10829" s="228" t="s">
        <v>192</v>
      </c>
      <c r="C10829" s="228" t="s">
        <v>61</v>
      </c>
      <c r="D10829" s="228" t="s">
        <v>206</v>
      </c>
      <c r="E10829" s="228">
        <v>30</v>
      </c>
      <c r="F10829" s="228">
        <v>141224</v>
      </c>
      <c r="G10829" s="228">
        <v>10065</v>
      </c>
      <c r="H10829" s="228">
        <v>33530</v>
      </c>
      <c r="I10829" s="228">
        <v>28667386.399999999</v>
      </c>
      <c r="J10829" s="228">
        <v>6405519.7300000004</v>
      </c>
      <c r="K10829" s="228">
        <v>1378581.4</v>
      </c>
      <c r="L10829" s="228">
        <v>42221733.200000003</v>
      </c>
    </row>
    <row r="10830" spans="1:12">
      <c r="A10830" s="228">
        <v>2016</v>
      </c>
      <c r="B10830" s="228" t="s">
        <v>192</v>
      </c>
      <c r="C10830" s="228" t="s">
        <v>61</v>
      </c>
      <c r="D10830" s="228" t="s">
        <v>206</v>
      </c>
      <c r="E10830" s="228">
        <v>35</v>
      </c>
      <c r="F10830" s="228">
        <v>138870</v>
      </c>
      <c r="G10830" s="228">
        <v>9515</v>
      </c>
      <c r="H10830" s="228">
        <v>27152</v>
      </c>
      <c r="I10830" s="228">
        <v>23410670.370000001</v>
      </c>
      <c r="J10830" s="228">
        <v>5154736.43</v>
      </c>
      <c r="K10830" s="228">
        <v>1792036</v>
      </c>
      <c r="L10830" s="228">
        <v>36098681.460000001</v>
      </c>
    </row>
    <row r="10831" spans="1:12">
      <c r="A10831" s="228">
        <v>2016</v>
      </c>
      <c r="B10831" s="228" t="s">
        <v>192</v>
      </c>
      <c r="C10831" s="228" t="s">
        <v>61</v>
      </c>
      <c r="D10831" s="228" t="s">
        <v>206</v>
      </c>
      <c r="E10831" s="228">
        <v>40</v>
      </c>
      <c r="F10831" s="228">
        <v>141803</v>
      </c>
      <c r="G10831" s="228">
        <v>8601</v>
      </c>
      <c r="H10831" s="228">
        <v>20168</v>
      </c>
      <c r="I10831" s="228">
        <v>18300952.329999998</v>
      </c>
      <c r="J10831" s="228">
        <v>3883921.63</v>
      </c>
      <c r="K10831" s="228">
        <v>2465403.7000000002</v>
      </c>
      <c r="L10831" s="228">
        <v>29934580.239999998</v>
      </c>
    </row>
    <row r="10832" spans="1:12">
      <c r="A10832" s="228">
        <v>2016</v>
      </c>
      <c r="B10832" s="228" t="s">
        <v>192</v>
      </c>
      <c r="C10832" s="228" t="s">
        <v>61</v>
      </c>
      <c r="D10832" s="228" t="s">
        <v>206</v>
      </c>
      <c r="E10832" s="228">
        <v>45</v>
      </c>
      <c r="F10832" s="228">
        <v>135732</v>
      </c>
      <c r="G10832" s="228">
        <v>8293</v>
      </c>
      <c r="H10832" s="228">
        <v>19079</v>
      </c>
      <c r="I10832" s="228">
        <v>17445386.23</v>
      </c>
      <c r="J10832" s="228">
        <v>3899958.69</v>
      </c>
      <c r="K10832" s="228">
        <v>3093539</v>
      </c>
      <c r="L10832" s="228">
        <v>29489216.09</v>
      </c>
    </row>
    <row r="10833" spans="1:12">
      <c r="A10833" s="228">
        <v>2016</v>
      </c>
      <c r="B10833" s="228" t="s">
        <v>192</v>
      </c>
      <c r="C10833" s="228" t="s">
        <v>61</v>
      </c>
      <c r="D10833" s="228" t="s">
        <v>206</v>
      </c>
      <c r="E10833" s="228">
        <v>50</v>
      </c>
      <c r="F10833" s="228">
        <v>136378</v>
      </c>
      <c r="G10833" s="228">
        <v>10448</v>
      </c>
      <c r="H10833" s="228">
        <v>24065</v>
      </c>
      <c r="I10833" s="228">
        <v>20986731.309999999</v>
      </c>
      <c r="J10833" s="228">
        <v>4706159.59</v>
      </c>
      <c r="K10833" s="228">
        <v>4111220.9</v>
      </c>
      <c r="L10833" s="228">
        <v>35004572.950000003</v>
      </c>
    </row>
    <row r="10834" spans="1:12">
      <c r="A10834" s="228">
        <v>2016</v>
      </c>
      <c r="B10834" s="228" t="s">
        <v>192</v>
      </c>
      <c r="C10834" s="228" t="s">
        <v>61</v>
      </c>
      <c r="D10834" s="228" t="s">
        <v>206</v>
      </c>
      <c r="E10834" s="228">
        <v>55</v>
      </c>
      <c r="F10834" s="228">
        <v>135805</v>
      </c>
      <c r="G10834" s="228">
        <v>12864</v>
      </c>
      <c r="H10834" s="228">
        <v>28494</v>
      </c>
      <c r="I10834" s="228">
        <v>25615247.16</v>
      </c>
      <c r="J10834" s="228">
        <v>5551809.6200000001</v>
      </c>
      <c r="K10834" s="228">
        <v>6117472.5999999996</v>
      </c>
      <c r="L10834" s="228">
        <v>42742991.689999998</v>
      </c>
    </row>
    <row r="10835" spans="1:12">
      <c r="A10835" s="228">
        <v>2016</v>
      </c>
      <c r="B10835" s="228" t="s">
        <v>192</v>
      </c>
      <c r="C10835" s="228" t="s">
        <v>61</v>
      </c>
      <c r="D10835" s="228" t="s">
        <v>206</v>
      </c>
      <c r="E10835" s="228">
        <v>60</v>
      </c>
      <c r="F10835" s="228">
        <v>124979</v>
      </c>
      <c r="G10835" s="228">
        <v>15999</v>
      </c>
      <c r="H10835" s="228">
        <v>37239</v>
      </c>
      <c r="I10835" s="228">
        <v>31771912.41</v>
      </c>
      <c r="J10835" s="228">
        <v>6819081.6799999997</v>
      </c>
      <c r="K10835" s="228">
        <v>8253685.5499999998</v>
      </c>
      <c r="L10835" s="228">
        <v>52799119.979999997</v>
      </c>
    </row>
    <row r="10836" spans="1:12">
      <c r="A10836" s="228">
        <v>2016</v>
      </c>
      <c r="B10836" s="228" t="s">
        <v>192</v>
      </c>
      <c r="C10836" s="228" t="s">
        <v>61</v>
      </c>
      <c r="D10836" s="228" t="s">
        <v>206</v>
      </c>
      <c r="E10836" s="228">
        <v>65</v>
      </c>
      <c r="F10836" s="228">
        <v>113736</v>
      </c>
      <c r="G10836" s="228">
        <v>19114</v>
      </c>
      <c r="H10836" s="228">
        <v>48800</v>
      </c>
      <c r="I10836" s="228">
        <v>42878517.689999998</v>
      </c>
      <c r="J10836" s="228">
        <v>8351995.54</v>
      </c>
      <c r="K10836" s="228">
        <v>11645377.25</v>
      </c>
      <c r="L10836" s="228">
        <v>69458428.510000005</v>
      </c>
    </row>
    <row r="10837" spans="1:12">
      <c r="A10837" s="228">
        <v>2016</v>
      </c>
      <c r="B10837" s="228" t="s">
        <v>192</v>
      </c>
      <c r="C10837" s="228" t="s">
        <v>61</v>
      </c>
      <c r="D10837" s="228" t="s">
        <v>206</v>
      </c>
      <c r="E10837" s="228">
        <v>70</v>
      </c>
      <c r="F10837" s="228">
        <v>81710</v>
      </c>
      <c r="G10837" s="228">
        <v>17816</v>
      </c>
      <c r="H10837" s="228">
        <v>47723</v>
      </c>
      <c r="I10837" s="228">
        <v>39968906.82</v>
      </c>
      <c r="J10837" s="228">
        <v>7882842.9000000004</v>
      </c>
      <c r="K10837" s="228">
        <v>11102138.9</v>
      </c>
      <c r="L10837" s="228">
        <v>64064984.950000003</v>
      </c>
    </row>
    <row r="10838" spans="1:12">
      <c r="A10838" s="228">
        <v>2016</v>
      </c>
      <c r="B10838" s="228" t="s">
        <v>192</v>
      </c>
      <c r="C10838" s="228" t="s">
        <v>61</v>
      </c>
      <c r="D10838" s="228" t="s">
        <v>206</v>
      </c>
      <c r="E10838" s="228">
        <v>75</v>
      </c>
      <c r="F10838" s="228">
        <v>56583</v>
      </c>
      <c r="G10838" s="228">
        <v>15406</v>
      </c>
      <c r="H10838" s="228">
        <v>51075</v>
      </c>
      <c r="I10838" s="228">
        <v>38829534.119999997</v>
      </c>
      <c r="J10838" s="228">
        <v>6823673.0199999996</v>
      </c>
      <c r="K10838" s="228">
        <v>9044421.3499999996</v>
      </c>
      <c r="L10838" s="228">
        <v>58473417.399999999</v>
      </c>
    </row>
    <row r="10839" spans="1:12">
      <c r="A10839" s="228">
        <v>2016</v>
      </c>
      <c r="B10839" s="228" t="s">
        <v>192</v>
      </c>
      <c r="C10839" s="228" t="s">
        <v>61</v>
      </c>
      <c r="D10839" s="228" t="s">
        <v>206</v>
      </c>
      <c r="E10839" s="228">
        <v>80</v>
      </c>
      <c r="F10839" s="228">
        <v>38680</v>
      </c>
      <c r="G10839" s="228">
        <v>11805</v>
      </c>
      <c r="H10839" s="228">
        <v>48005</v>
      </c>
      <c r="I10839" s="228">
        <v>33082179.440000001</v>
      </c>
      <c r="J10839" s="228">
        <v>4983743.1500000004</v>
      </c>
      <c r="K10839" s="228">
        <v>6340106.9000000004</v>
      </c>
      <c r="L10839" s="228">
        <v>47161695.659999996</v>
      </c>
    </row>
    <row r="10840" spans="1:12">
      <c r="A10840" s="228">
        <v>2016</v>
      </c>
      <c r="B10840" s="228" t="s">
        <v>192</v>
      </c>
      <c r="C10840" s="228" t="s">
        <v>61</v>
      </c>
      <c r="D10840" s="228" t="s">
        <v>206</v>
      </c>
      <c r="E10840" s="228">
        <v>85</v>
      </c>
      <c r="F10840" s="228">
        <v>25429</v>
      </c>
      <c r="G10840" s="228">
        <v>7953</v>
      </c>
      <c r="H10840" s="228">
        <v>40800</v>
      </c>
      <c r="I10840" s="228">
        <v>24764418.050000001</v>
      </c>
      <c r="J10840" s="228">
        <v>3081098.08</v>
      </c>
      <c r="K10840" s="228">
        <v>2955183.1</v>
      </c>
      <c r="L10840" s="228">
        <v>32087654.739999998</v>
      </c>
    </row>
    <row r="10841" spans="1:12">
      <c r="A10841" s="228">
        <v>2016</v>
      </c>
      <c r="B10841" s="228" t="s">
        <v>192</v>
      </c>
      <c r="C10841" s="228" t="s">
        <v>61</v>
      </c>
      <c r="D10841" s="228" t="s">
        <v>206</v>
      </c>
      <c r="E10841" s="228">
        <v>90</v>
      </c>
      <c r="F10841" s="228">
        <v>10593</v>
      </c>
      <c r="G10841" s="228">
        <v>2893</v>
      </c>
      <c r="H10841" s="228">
        <v>18496</v>
      </c>
      <c r="I10841" s="228">
        <v>10504122.07</v>
      </c>
      <c r="J10841" s="228">
        <v>1142347.1000000001</v>
      </c>
      <c r="K10841" s="228">
        <v>979128.65</v>
      </c>
      <c r="L10841" s="228">
        <v>13009593.970000001</v>
      </c>
    </row>
    <row r="10842" spans="1:12">
      <c r="A10842" s="228">
        <v>2016</v>
      </c>
      <c r="B10842" s="228" t="s">
        <v>192</v>
      </c>
      <c r="C10842" s="228" t="s">
        <v>61</v>
      </c>
      <c r="D10842" s="228" t="s">
        <v>206</v>
      </c>
      <c r="E10842" s="228">
        <v>95</v>
      </c>
      <c r="F10842" s="228">
        <v>2721</v>
      </c>
      <c r="G10842" s="228">
        <v>582</v>
      </c>
      <c r="H10842" s="228">
        <v>4658</v>
      </c>
      <c r="I10842" s="228">
        <v>2545829.09</v>
      </c>
      <c r="J10842" s="228">
        <v>265690.84000000003</v>
      </c>
      <c r="K10842" s="228">
        <v>134784.6</v>
      </c>
      <c r="L10842" s="228">
        <v>3018803.34</v>
      </c>
    </row>
    <row r="10843" spans="1:12">
      <c r="A10843" s="228">
        <v>2016</v>
      </c>
      <c r="B10843" s="228" t="s">
        <v>192</v>
      </c>
      <c r="C10843" s="228" t="s">
        <v>62</v>
      </c>
      <c r="D10843" s="228" t="s">
        <v>205</v>
      </c>
      <c r="E10843" s="228">
        <v>0</v>
      </c>
      <c r="F10843" s="228">
        <v>76418</v>
      </c>
      <c r="G10843" s="228">
        <v>2688</v>
      </c>
      <c r="H10843" s="228">
        <v>8407</v>
      </c>
      <c r="I10843" s="228">
        <v>5410048.6100000003</v>
      </c>
      <c r="J10843" s="228">
        <v>954399.54</v>
      </c>
      <c r="K10843" s="228">
        <v>114320.88</v>
      </c>
      <c r="L10843" s="228">
        <v>7057136.5800000001</v>
      </c>
    </row>
    <row r="10844" spans="1:12">
      <c r="A10844" s="228">
        <v>2016</v>
      </c>
      <c r="B10844" s="228" t="s">
        <v>192</v>
      </c>
      <c r="C10844" s="228" t="s">
        <v>62</v>
      </c>
      <c r="D10844" s="228" t="s">
        <v>205</v>
      </c>
      <c r="E10844" s="228">
        <v>5</v>
      </c>
      <c r="F10844" s="228">
        <v>84637</v>
      </c>
      <c r="G10844" s="228">
        <v>1298</v>
      </c>
      <c r="H10844" s="228">
        <v>2066</v>
      </c>
      <c r="I10844" s="228">
        <v>1488665.6000000001</v>
      </c>
      <c r="J10844" s="228">
        <v>463894.39</v>
      </c>
      <c r="K10844" s="228">
        <v>181738</v>
      </c>
      <c r="L10844" s="228">
        <v>2433715.5699999998</v>
      </c>
    </row>
    <row r="10845" spans="1:12">
      <c r="A10845" s="228">
        <v>2016</v>
      </c>
      <c r="B10845" s="228" t="s">
        <v>192</v>
      </c>
      <c r="C10845" s="228" t="s">
        <v>62</v>
      </c>
      <c r="D10845" s="228" t="s">
        <v>205</v>
      </c>
      <c r="E10845" s="228">
        <v>10</v>
      </c>
      <c r="F10845" s="228">
        <v>78398</v>
      </c>
      <c r="G10845" s="228">
        <v>1076</v>
      </c>
      <c r="H10845" s="228">
        <v>1764</v>
      </c>
      <c r="I10845" s="228">
        <v>1399014.25</v>
      </c>
      <c r="J10845" s="228">
        <v>395037.96</v>
      </c>
      <c r="K10845" s="228">
        <v>254363.9</v>
      </c>
      <c r="L10845" s="228">
        <v>2286621.7400000002</v>
      </c>
    </row>
    <row r="10846" spans="1:12">
      <c r="A10846" s="228">
        <v>2016</v>
      </c>
      <c r="B10846" s="228" t="s">
        <v>192</v>
      </c>
      <c r="C10846" s="228" t="s">
        <v>62</v>
      </c>
      <c r="D10846" s="228" t="s">
        <v>205</v>
      </c>
      <c r="E10846" s="228">
        <v>15</v>
      </c>
      <c r="F10846" s="228">
        <v>77526</v>
      </c>
      <c r="G10846" s="228">
        <v>2324</v>
      </c>
      <c r="H10846" s="228">
        <v>3538</v>
      </c>
      <c r="I10846" s="228">
        <v>3759444.53</v>
      </c>
      <c r="J10846" s="228">
        <v>987367.65</v>
      </c>
      <c r="K10846" s="228">
        <v>779021.02</v>
      </c>
      <c r="L10846" s="228">
        <v>6268205.2999999998</v>
      </c>
    </row>
    <row r="10847" spans="1:12">
      <c r="A10847" s="228">
        <v>2016</v>
      </c>
      <c r="B10847" s="228" t="s">
        <v>192</v>
      </c>
      <c r="C10847" s="228" t="s">
        <v>62</v>
      </c>
      <c r="D10847" s="228" t="s">
        <v>205</v>
      </c>
      <c r="E10847" s="228">
        <v>20</v>
      </c>
      <c r="F10847" s="228">
        <v>66086</v>
      </c>
      <c r="G10847" s="228">
        <v>2402</v>
      </c>
      <c r="H10847" s="228">
        <v>4533</v>
      </c>
      <c r="I10847" s="228">
        <v>4445716.57</v>
      </c>
      <c r="J10847" s="228">
        <v>1083688.8</v>
      </c>
      <c r="K10847" s="228">
        <v>709406.3</v>
      </c>
      <c r="L10847" s="228">
        <v>6947493.21</v>
      </c>
    </row>
    <row r="10848" spans="1:12">
      <c r="A10848" s="228">
        <v>2016</v>
      </c>
      <c r="B10848" s="228" t="s">
        <v>192</v>
      </c>
      <c r="C10848" s="228" t="s">
        <v>62</v>
      </c>
      <c r="D10848" s="228" t="s">
        <v>205</v>
      </c>
      <c r="E10848" s="228">
        <v>25</v>
      </c>
      <c r="F10848" s="228">
        <v>55399</v>
      </c>
      <c r="G10848" s="228">
        <v>1749</v>
      </c>
      <c r="H10848" s="228">
        <v>3733</v>
      </c>
      <c r="I10848" s="228">
        <v>2929156.76</v>
      </c>
      <c r="J10848" s="228">
        <v>768028.16000000003</v>
      </c>
      <c r="K10848" s="228">
        <v>571025.9</v>
      </c>
      <c r="L10848" s="228">
        <v>5001741.04</v>
      </c>
    </row>
    <row r="10849" spans="1:12">
      <c r="A10849" s="228">
        <v>2016</v>
      </c>
      <c r="B10849" s="228" t="s">
        <v>192</v>
      </c>
      <c r="C10849" s="228" t="s">
        <v>62</v>
      </c>
      <c r="D10849" s="228" t="s">
        <v>205</v>
      </c>
      <c r="E10849" s="228">
        <v>30</v>
      </c>
      <c r="F10849" s="228">
        <v>89113</v>
      </c>
      <c r="G10849" s="228">
        <v>2449</v>
      </c>
      <c r="H10849" s="228">
        <v>4983</v>
      </c>
      <c r="I10849" s="228">
        <v>4013509.91</v>
      </c>
      <c r="J10849" s="228">
        <v>1148108.1499999999</v>
      </c>
      <c r="K10849" s="228">
        <v>688132</v>
      </c>
      <c r="L10849" s="228">
        <v>6870378.4100000001</v>
      </c>
    </row>
    <row r="10850" spans="1:12">
      <c r="A10850" s="228">
        <v>2016</v>
      </c>
      <c r="B10850" s="228" t="s">
        <v>192</v>
      </c>
      <c r="C10850" s="228" t="s">
        <v>62</v>
      </c>
      <c r="D10850" s="228" t="s">
        <v>205</v>
      </c>
      <c r="E10850" s="228">
        <v>35</v>
      </c>
      <c r="F10850" s="228">
        <v>91905</v>
      </c>
      <c r="G10850" s="228">
        <v>2793</v>
      </c>
      <c r="H10850" s="228">
        <v>5832</v>
      </c>
      <c r="I10850" s="228">
        <v>4624839.84</v>
      </c>
      <c r="J10850" s="228">
        <v>1461383.95</v>
      </c>
      <c r="K10850" s="228">
        <v>726726.25</v>
      </c>
      <c r="L10850" s="228">
        <v>8047625.9199999999</v>
      </c>
    </row>
    <row r="10851" spans="1:12">
      <c r="A10851" s="228">
        <v>2016</v>
      </c>
      <c r="B10851" s="228" t="s">
        <v>192</v>
      </c>
      <c r="C10851" s="228" t="s">
        <v>62</v>
      </c>
      <c r="D10851" s="228" t="s">
        <v>205</v>
      </c>
      <c r="E10851" s="228">
        <v>40</v>
      </c>
      <c r="F10851" s="228">
        <v>93343</v>
      </c>
      <c r="G10851" s="228">
        <v>3931</v>
      </c>
      <c r="H10851" s="228">
        <v>7396</v>
      </c>
      <c r="I10851" s="228">
        <v>6461795.0700000003</v>
      </c>
      <c r="J10851" s="228">
        <v>2014316.27</v>
      </c>
      <c r="K10851" s="228">
        <v>1106084.68</v>
      </c>
      <c r="L10851" s="228">
        <v>11116922.43</v>
      </c>
    </row>
    <row r="10852" spans="1:12">
      <c r="A10852" s="228">
        <v>2016</v>
      </c>
      <c r="B10852" s="228" t="s">
        <v>192</v>
      </c>
      <c r="C10852" s="228" t="s">
        <v>62</v>
      </c>
      <c r="D10852" s="228" t="s">
        <v>205</v>
      </c>
      <c r="E10852" s="228">
        <v>45</v>
      </c>
      <c r="F10852" s="228">
        <v>93959</v>
      </c>
      <c r="G10852" s="228">
        <v>4943</v>
      </c>
      <c r="H10852" s="228">
        <v>9204</v>
      </c>
      <c r="I10852" s="228">
        <v>8348807.8099999996</v>
      </c>
      <c r="J10852" s="228">
        <v>2596252.16</v>
      </c>
      <c r="K10852" s="228">
        <v>1878644</v>
      </c>
      <c r="L10852" s="228">
        <v>14506882.15</v>
      </c>
    </row>
    <row r="10853" spans="1:12">
      <c r="A10853" s="228">
        <v>2016</v>
      </c>
      <c r="B10853" s="228" t="s">
        <v>192</v>
      </c>
      <c r="C10853" s="228" t="s">
        <v>62</v>
      </c>
      <c r="D10853" s="228" t="s">
        <v>205</v>
      </c>
      <c r="E10853" s="228">
        <v>50</v>
      </c>
      <c r="F10853" s="228">
        <v>92898</v>
      </c>
      <c r="G10853" s="228">
        <v>6569</v>
      </c>
      <c r="H10853" s="228">
        <v>12707</v>
      </c>
      <c r="I10853" s="228">
        <v>11986203.24</v>
      </c>
      <c r="J10853" s="228">
        <v>3659415.61</v>
      </c>
      <c r="K10853" s="228">
        <v>3163623.5</v>
      </c>
      <c r="L10853" s="228">
        <v>20952163.579999998</v>
      </c>
    </row>
    <row r="10854" spans="1:12">
      <c r="A10854" s="228">
        <v>2016</v>
      </c>
      <c r="B10854" s="228" t="s">
        <v>192</v>
      </c>
      <c r="C10854" s="228" t="s">
        <v>62</v>
      </c>
      <c r="D10854" s="228" t="s">
        <v>205</v>
      </c>
      <c r="E10854" s="228">
        <v>55</v>
      </c>
      <c r="F10854" s="228">
        <v>92590</v>
      </c>
      <c r="G10854" s="228">
        <v>9031</v>
      </c>
      <c r="H10854" s="228">
        <v>17914</v>
      </c>
      <c r="I10854" s="228">
        <v>17574227.359999999</v>
      </c>
      <c r="J10854" s="228">
        <v>5147798.5</v>
      </c>
      <c r="K10854" s="228">
        <v>4331857.8499999996</v>
      </c>
      <c r="L10854" s="228">
        <v>29778360.829999998</v>
      </c>
    </row>
    <row r="10855" spans="1:12">
      <c r="A10855" s="228">
        <v>2016</v>
      </c>
      <c r="B10855" s="228" t="s">
        <v>192</v>
      </c>
      <c r="C10855" s="228" t="s">
        <v>62</v>
      </c>
      <c r="D10855" s="228" t="s">
        <v>205</v>
      </c>
      <c r="E10855" s="228">
        <v>60</v>
      </c>
      <c r="F10855" s="228">
        <v>85374</v>
      </c>
      <c r="G10855" s="228">
        <v>11091</v>
      </c>
      <c r="H10855" s="228">
        <v>23324</v>
      </c>
      <c r="I10855" s="228">
        <v>22377536.98</v>
      </c>
      <c r="J10855" s="228">
        <v>6525483.0300000003</v>
      </c>
      <c r="K10855" s="228">
        <v>5942607.7699999996</v>
      </c>
      <c r="L10855" s="228">
        <v>38085743.880000003</v>
      </c>
    </row>
    <row r="10856" spans="1:12">
      <c r="A10856" s="228">
        <v>2016</v>
      </c>
      <c r="B10856" s="228" t="s">
        <v>192</v>
      </c>
      <c r="C10856" s="228" t="s">
        <v>62</v>
      </c>
      <c r="D10856" s="228" t="s">
        <v>205</v>
      </c>
      <c r="E10856" s="228">
        <v>65</v>
      </c>
      <c r="F10856" s="228">
        <v>78452</v>
      </c>
      <c r="G10856" s="228">
        <v>14094</v>
      </c>
      <c r="H10856" s="228">
        <v>32321</v>
      </c>
      <c r="I10856" s="228">
        <v>31603909.210000001</v>
      </c>
      <c r="J10856" s="228">
        <v>8360955.3799999999</v>
      </c>
      <c r="K10856" s="228">
        <v>8209432.0999999996</v>
      </c>
      <c r="L10856" s="228">
        <v>52004576.990000002</v>
      </c>
    </row>
    <row r="10857" spans="1:12">
      <c r="A10857" s="228">
        <v>2016</v>
      </c>
      <c r="B10857" s="228" t="s">
        <v>192</v>
      </c>
      <c r="C10857" s="228" t="s">
        <v>62</v>
      </c>
      <c r="D10857" s="228" t="s">
        <v>205</v>
      </c>
      <c r="E10857" s="228">
        <v>70</v>
      </c>
      <c r="F10857" s="228">
        <v>56143</v>
      </c>
      <c r="G10857" s="228">
        <v>14291</v>
      </c>
      <c r="H10857" s="228">
        <v>33746</v>
      </c>
      <c r="I10857" s="228">
        <v>31117850.84</v>
      </c>
      <c r="J10857" s="228">
        <v>8092396.6799999997</v>
      </c>
      <c r="K10857" s="228">
        <v>8146915.7000000002</v>
      </c>
      <c r="L10857" s="228">
        <v>50496733.670000002</v>
      </c>
    </row>
    <row r="10858" spans="1:12">
      <c r="A10858" s="228">
        <v>2016</v>
      </c>
      <c r="B10858" s="228" t="s">
        <v>192</v>
      </c>
      <c r="C10858" s="228" t="s">
        <v>62</v>
      </c>
      <c r="D10858" s="228" t="s">
        <v>205</v>
      </c>
      <c r="E10858" s="228">
        <v>75</v>
      </c>
      <c r="F10858" s="228">
        <v>39383</v>
      </c>
      <c r="G10858" s="228">
        <v>13748</v>
      </c>
      <c r="H10858" s="228">
        <v>35769</v>
      </c>
      <c r="I10858" s="228">
        <v>31569462.789999999</v>
      </c>
      <c r="J10858" s="228">
        <v>7349934.3200000003</v>
      </c>
      <c r="K10858" s="228">
        <v>7851484.7000000002</v>
      </c>
      <c r="L10858" s="228">
        <v>49334417.899999999</v>
      </c>
    </row>
    <row r="10859" spans="1:12">
      <c r="A10859" s="228">
        <v>2016</v>
      </c>
      <c r="B10859" s="228" t="s">
        <v>192</v>
      </c>
      <c r="C10859" s="228" t="s">
        <v>62</v>
      </c>
      <c r="D10859" s="228" t="s">
        <v>205</v>
      </c>
      <c r="E10859" s="228">
        <v>80</v>
      </c>
      <c r="F10859" s="228">
        <v>25472</v>
      </c>
      <c r="G10859" s="228">
        <v>10673</v>
      </c>
      <c r="H10859" s="228">
        <v>33054</v>
      </c>
      <c r="I10859" s="228">
        <v>26236784.829999998</v>
      </c>
      <c r="J10859" s="228">
        <v>5341125.2300000004</v>
      </c>
      <c r="K10859" s="228">
        <v>5510884.9000000004</v>
      </c>
      <c r="L10859" s="228">
        <v>38775152.420000002</v>
      </c>
    </row>
    <row r="10860" spans="1:12">
      <c r="A10860" s="228">
        <v>2016</v>
      </c>
      <c r="B10860" s="228" t="s">
        <v>192</v>
      </c>
      <c r="C10860" s="228" t="s">
        <v>62</v>
      </c>
      <c r="D10860" s="228" t="s">
        <v>205</v>
      </c>
      <c r="E10860" s="228">
        <v>85</v>
      </c>
      <c r="F10860" s="228">
        <v>16141</v>
      </c>
      <c r="G10860" s="228">
        <v>6248</v>
      </c>
      <c r="H10860" s="228">
        <v>26190</v>
      </c>
      <c r="I10860" s="228">
        <v>18910819.440000001</v>
      </c>
      <c r="J10860" s="228">
        <v>3405371.39</v>
      </c>
      <c r="K10860" s="228">
        <v>3280551.48</v>
      </c>
      <c r="L10860" s="228">
        <v>26677024.699999999</v>
      </c>
    </row>
    <row r="10861" spans="1:12">
      <c r="A10861" s="228">
        <v>2016</v>
      </c>
      <c r="B10861" s="228" t="s">
        <v>192</v>
      </c>
      <c r="C10861" s="228" t="s">
        <v>62</v>
      </c>
      <c r="D10861" s="228" t="s">
        <v>205</v>
      </c>
      <c r="E10861" s="228">
        <v>90</v>
      </c>
      <c r="F10861" s="228">
        <v>4208</v>
      </c>
      <c r="G10861" s="228">
        <v>1350</v>
      </c>
      <c r="H10861" s="228">
        <v>7893</v>
      </c>
      <c r="I10861" s="228">
        <v>4944037.1900000004</v>
      </c>
      <c r="J10861" s="228">
        <v>747675.83</v>
      </c>
      <c r="K10861" s="228">
        <v>456349</v>
      </c>
      <c r="L10861" s="228">
        <v>6454091.7300000004</v>
      </c>
    </row>
    <row r="10862" spans="1:12">
      <c r="A10862" s="228">
        <v>2016</v>
      </c>
      <c r="B10862" s="228" t="s">
        <v>192</v>
      </c>
      <c r="C10862" s="228" t="s">
        <v>62</v>
      </c>
      <c r="D10862" s="228" t="s">
        <v>205</v>
      </c>
      <c r="E10862" s="228">
        <v>95</v>
      </c>
      <c r="F10862" s="228">
        <v>698</v>
      </c>
      <c r="G10862" s="228">
        <v>190</v>
      </c>
      <c r="H10862" s="228">
        <v>1362</v>
      </c>
      <c r="I10862" s="228">
        <v>900173.25</v>
      </c>
      <c r="J10862" s="228">
        <v>133501.47</v>
      </c>
      <c r="K10862" s="228">
        <v>76031.8</v>
      </c>
      <c r="L10862" s="228">
        <v>1152183.1599999999</v>
      </c>
    </row>
    <row r="10863" spans="1:12">
      <c r="A10863" s="228">
        <v>2016</v>
      </c>
      <c r="B10863" s="228" t="s">
        <v>192</v>
      </c>
      <c r="C10863" s="228" t="s">
        <v>62</v>
      </c>
      <c r="D10863" s="228" t="s">
        <v>206</v>
      </c>
      <c r="E10863" s="228">
        <v>0</v>
      </c>
      <c r="F10863" s="228">
        <v>72488</v>
      </c>
      <c r="G10863" s="228">
        <v>1820</v>
      </c>
      <c r="H10863" s="228">
        <v>6963</v>
      </c>
      <c r="I10863" s="228">
        <v>4535833.25</v>
      </c>
      <c r="J10863" s="228">
        <v>633503.26</v>
      </c>
      <c r="K10863" s="228">
        <v>120749.9</v>
      </c>
      <c r="L10863" s="228">
        <v>5692825.0800000001</v>
      </c>
    </row>
    <row r="10864" spans="1:12">
      <c r="A10864" s="228">
        <v>2016</v>
      </c>
      <c r="B10864" s="228" t="s">
        <v>192</v>
      </c>
      <c r="C10864" s="228" t="s">
        <v>62</v>
      </c>
      <c r="D10864" s="228" t="s">
        <v>206</v>
      </c>
      <c r="E10864" s="228">
        <v>5</v>
      </c>
      <c r="F10864" s="228">
        <v>79523</v>
      </c>
      <c r="G10864" s="228">
        <v>1013</v>
      </c>
      <c r="H10864" s="228">
        <v>1593</v>
      </c>
      <c r="I10864" s="228">
        <v>1226894.17</v>
      </c>
      <c r="J10864" s="228">
        <v>382598.15</v>
      </c>
      <c r="K10864" s="228">
        <v>94273</v>
      </c>
      <c r="L10864" s="228">
        <v>1921386.45</v>
      </c>
    </row>
    <row r="10865" spans="1:12">
      <c r="A10865" s="228">
        <v>2016</v>
      </c>
      <c r="B10865" s="228" t="s">
        <v>192</v>
      </c>
      <c r="C10865" s="228" t="s">
        <v>62</v>
      </c>
      <c r="D10865" s="228" t="s">
        <v>206</v>
      </c>
      <c r="E10865" s="228">
        <v>10</v>
      </c>
      <c r="F10865" s="228">
        <v>74672</v>
      </c>
      <c r="G10865" s="228">
        <v>962</v>
      </c>
      <c r="H10865" s="228">
        <v>1993</v>
      </c>
      <c r="I10865" s="228">
        <v>1496555.05</v>
      </c>
      <c r="J10865" s="228">
        <v>395230.52</v>
      </c>
      <c r="K10865" s="228">
        <v>558866</v>
      </c>
      <c r="L10865" s="228">
        <v>2697001.11</v>
      </c>
    </row>
    <row r="10866" spans="1:12">
      <c r="A10866" s="228">
        <v>2016</v>
      </c>
      <c r="B10866" s="228" t="s">
        <v>192</v>
      </c>
      <c r="C10866" s="228" t="s">
        <v>62</v>
      </c>
      <c r="D10866" s="228" t="s">
        <v>206</v>
      </c>
      <c r="E10866" s="228">
        <v>15</v>
      </c>
      <c r="F10866" s="228">
        <v>73217</v>
      </c>
      <c r="G10866" s="228">
        <v>3034</v>
      </c>
      <c r="H10866" s="228">
        <v>5916</v>
      </c>
      <c r="I10866" s="228">
        <v>5084580.4000000004</v>
      </c>
      <c r="J10866" s="228">
        <v>1102874.44</v>
      </c>
      <c r="K10866" s="228">
        <v>810946</v>
      </c>
      <c r="L10866" s="228">
        <v>7948588.1399999997</v>
      </c>
    </row>
    <row r="10867" spans="1:12">
      <c r="A10867" s="228">
        <v>2016</v>
      </c>
      <c r="B10867" s="228" t="s">
        <v>192</v>
      </c>
      <c r="C10867" s="228" t="s">
        <v>62</v>
      </c>
      <c r="D10867" s="228" t="s">
        <v>206</v>
      </c>
      <c r="E10867" s="228">
        <v>20</v>
      </c>
      <c r="F10867" s="228">
        <v>66450</v>
      </c>
      <c r="G10867" s="228">
        <v>3985</v>
      </c>
      <c r="H10867" s="228">
        <v>8802</v>
      </c>
      <c r="I10867" s="228">
        <v>7151778.6200000001</v>
      </c>
      <c r="J10867" s="228">
        <v>1447067.09</v>
      </c>
      <c r="K10867" s="228">
        <v>563503.52</v>
      </c>
      <c r="L10867" s="228">
        <v>10271208.359999999</v>
      </c>
    </row>
    <row r="10868" spans="1:12">
      <c r="A10868" s="228">
        <v>2016</v>
      </c>
      <c r="B10868" s="228" t="s">
        <v>192</v>
      </c>
      <c r="C10868" s="228" t="s">
        <v>62</v>
      </c>
      <c r="D10868" s="228" t="s">
        <v>206</v>
      </c>
      <c r="E10868" s="228">
        <v>25</v>
      </c>
      <c r="F10868" s="228">
        <v>66215</v>
      </c>
      <c r="G10868" s="228">
        <v>4282</v>
      </c>
      <c r="H10868" s="228">
        <v>11437</v>
      </c>
      <c r="I10868" s="228">
        <v>10333725.99</v>
      </c>
      <c r="J10868" s="228">
        <v>2245482.59</v>
      </c>
      <c r="K10868" s="228">
        <v>726237</v>
      </c>
      <c r="L10868" s="228">
        <v>15083997.449999999</v>
      </c>
    </row>
    <row r="10869" spans="1:12">
      <c r="A10869" s="228">
        <v>2016</v>
      </c>
      <c r="B10869" s="228" t="s">
        <v>192</v>
      </c>
      <c r="C10869" s="228" t="s">
        <v>62</v>
      </c>
      <c r="D10869" s="228" t="s">
        <v>206</v>
      </c>
      <c r="E10869" s="228">
        <v>30</v>
      </c>
      <c r="F10869" s="228">
        <v>103743</v>
      </c>
      <c r="G10869" s="228">
        <v>7868</v>
      </c>
      <c r="H10869" s="228">
        <v>21642</v>
      </c>
      <c r="I10869" s="228">
        <v>22219866.760000002</v>
      </c>
      <c r="J10869" s="228">
        <v>5317600.82</v>
      </c>
      <c r="K10869" s="228">
        <v>1013591</v>
      </c>
      <c r="L10869" s="228">
        <v>31982159.34</v>
      </c>
    </row>
    <row r="10870" spans="1:12">
      <c r="A10870" s="228">
        <v>2016</v>
      </c>
      <c r="B10870" s="228" t="s">
        <v>192</v>
      </c>
      <c r="C10870" s="228" t="s">
        <v>62</v>
      </c>
      <c r="D10870" s="228" t="s">
        <v>206</v>
      </c>
      <c r="E10870" s="228">
        <v>35</v>
      </c>
      <c r="F10870" s="228">
        <v>100825</v>
      </c>
      <c r="G10870" s="228">
        <v>8073</v>
      </c>
      <c r="H10870" s="228">
        <v>18999</v>
      </c>
      <c r="I10870" s="228">
        <v>19063995.170000002</v>
      </c>
      <c r="J10870" s="228">
        <v>4738127.54</v>
      </c>
      <c r="K10870" s="228">
        <v>1032746</v>
      </c>
      <c r="L10870" s="228">
        <v>28303896.02</v>
      </c>
    </row>
    <row r="10871" spans="1:12">
      <c r="A10871" s="228">
        <v>2016</v>
      </c>
      <c r="B10871" s="228" t="s">
        <v>192</v>
      </c>
      <c r="C10871" s="228" t="s">
        <v>62</v>
      </c>
      <c r="D10871" s="228" t="s">
        <v>206</v>
      </c>
      <c r="E10871" s="228">
        <v>40</v>
      </c>
      <c r="F10871" s="228">
        <v>102523</v>
      </c>
      <c r="G10871" s="228">
        <v>7708</v>
      </c>
      <c r="H10871" s="228">
        <v>15380</v>
      </c>
      <c r="I10871" s="228">
        <v>13914316.73</v>
      </c>
      <c r="J10871" s="228">
        <v>3826346.86</v>
      </c>
      <c r="K10871" s="228">
        <v>1608475.6</v>
      </c>
      <c r="L10871" s="228">
        <v>22324698.460000001</v>
      </c>
    </row>
    <row r="10872" spans="1:12">
      <c r="A10872" s="228">
        <v>2016</v>
      </c>
      <c r="B10872" s="228" t="s">
        <v>192</v>
      </c>
      <c r="C10872" s="228" t="s">
        <v>62</v>
      </c>
      <c r="D10872" s="228" t="s">
        <v>206</v>
      </c>
      <c r="E10872" s="228">
        <v>45</v>
      </c>
      <c r="F10872" s="228">
        <v>103462</v>
      </c>
      <c r="G10872" s="228">
        <v>8189</v>
      </c>
      <c r="H10872" s="228">
        <v>16563</v>
      </c>
      <c r="I10872" s="228">
        <v>14495253.560000001</v>
      </c>
      <c r="J10872" s="228">
        <v>3994780.32</v>
      </c>
      <c r="K10872" s="228">
        <v>2106028.5</v>
      </c>
      <c r="L10872" s="228">
        <v>23679223.969999999</v>
      </c>
    </row>
    <row r="10873" spans="1:12">
      <c r="A10873" s="228">
        <v>2016</v>
      </c>
      <c r="B10873" s="228" t="s">
        <v>192</v>
      </c>
      <c r="C10873" s="228" t="s">
        <v>62</v>
      </c>
      <c r="D10873" s="228" t="s">
        <v>206</v>
      </c>
      <c r="E10873" s="228">
        <v>50</v>
      </c>
      <c r="F10873" s="228">
        <v>101134</v>
      </c>
      <c r="G10873" s="228">
        <v>8796</v>
      </c>
      <c r="H10873" s="228">
        <v>17851</v>
      </c>
      <c r="I10873" s="228">
        <v>15930282.609999999</v>
      </c>
      <c r="J10873" s="228">
        <v>4434347.67</v>
      </c>
      <c r="K10873" s="228">
        <v>2728792.15</v>
      </c>
      <c r="L10873" s="228">
        <v>26159717.109999999</v>
      </c>
    </row>
    <row r="10874" spans="1:12">
      <c r="A10874" s="228">
        <v>2016</v>
      </c>
      <c r="B10874" s="228" t="s">
        <v>192</v>
      </c>
      <c r="C10874" s="228" t="s">
        <v>62</v>
      </c>
      <c r="D10874" s="228" t="s">
        <v>206</v>
      </c>
      <c r="E10874" s="228">
        <v>55</v>
      </c>
      <c r="F10874" s="228">
        <v>100761</v>
      </c>
      <c r="G10874" s="228">
        <v>10730</v>
      </c>
      <c r="H10874" s="228">
        <v>23157</v>
      </c>
      <c r="I10874" s="228">
        <v>20259021.219999999</v>
      </c>
      <c r="J10874" s="228">
        <v>5341639.7300000004</v>
      </c>
      <c r="K10874" s="228">
        <v>3752788.73</v>
      </c>
      <c r="L10874" s="228">
        <v>32609586.010000002</v>
      </c>
    </row>
    <row r="10875" spans="1:12">
      <c r="A10875" s="228">
        <v>2016</v>
      </c>
      <c r="B10875" s="228" t="s">
        <v>192</v>
      </c>
      <c r="C10875" s="228" t="s">
        <v>62</v>
      </c>
      <c r="D10875" s="228" t="s">
        <v>206</v>
      </c>
      <c r="E10875" s="228">
        <v>60</v>
      </c>
      <c r="F10875" s="228">
        <v>93542</v>
      </c>
      <c r="G10875" s="228">
        <v>11989</v>
      </c>
      <c r="H10875" s="228">
        <v>26408</v>
      </c>
      <c r="I10875" s="228">
        <v>24363768.859999999</v>
      </c>
      <c r="J10875" s="228">
        <v>6380503.6299999999</v>
      </c>
      <c r="K10875" s="228">
        <v>6092357.9000000004</v>
      </c>
      <c r="L10875" s="228">
        <v>40368522.840000004</v>
      </c>
    </row>
    <row r="10876" spans="1:12">
      <c r="A10876" s="228">
        <v>2016</v>
      </c>
      <c r="B10876" s="228" t="s">
        <v>192</v>
      </c>
      <c r="C10876" s="228" t="s">
        <v>62</v>
      </c>
      <c r="D10876" s="228" t="s">
        <v>206</v>
      </c>
      <c r="E10876" s="228">
        <v>65</v>
      </c>
      <c r="F10876" s="228">
        <v>86098</v>
      </c>
      <c r="G10876" s="228">
        <v>14142</v>
      </c>
      <c r="H10876" s="228">
        <v>32082</v>
      </c>
      <c r="I10876" s="228">
        <v>29754284.84</v>
      </c>
      <c r="J10876" s="228">
        <v>7678002.6500000004</v>
      </c>
      <c r="K10876" s="228">
        <v>7386900.5</v>
      </c>
      <c r="L10876" s="228">
        <v>48586449.119999997</v>
      </c>
    </row>
    <row r="10877" spans="1:12">
      <c r="A10877" s="228">
        <v>2016</v>
      </c>
      <c r="B10877" s="228" t="s">
        <v>192</v>
      </c>
      <c r="C10877" s="228" t="s">
        <v>62</v>
      </c>
      <c r="D10877" s="228" t="s">
        <v>206</v>
      </c>
      <c r="E10877" s="228">
        <v>70</v>
      </c>
      <c r="F10877" s="228">
        <v>60539</v>
      </c>
      <c r="G10877" s="228">
        <v>13167</v>
      </c>
      <c r="H10877" s="228">
        <v>35682</v>
      </c>
      <c r="I10877" s="228">
        <v>31337894.629999999</v>
      </c>
      <c r="J10877" s="228">
        <v>7451174.75</v>
      </c>
      <c r="K10877" s="228">
        <v>7413759.2000000002</v>
      </c>
      <c r="L10877" s="228">
        <v>49356856.390000001</v>
      </c>
    </row>
    <row r="10878" spans="1:12">
      <c r="A10878" s="228">
        <v>2016</v>
      </c>
      <c r="B10878" s="228" t="s">
        <v>192</v>
      </c>
      <c r="C10878" s="228" t="s">
        <v>62</v>
      </c>
      <c r="D10878" s="228" t="s">
        <v>206</v>
      </c>
      <c r="E10878" s="228">
        <v>75</v>
      </c>
      <c r="F10878" s="228">
        <v>43843</v>
      </c>
      <c r="G10878" s="228">
        <v>11922</v>
      </c>
      <c r="H10878" s="228">
        <v>37405</v>
      </c>
      <c r="I10878" s="228">
        <v>30250590.93</v>
      </c>
      <c r="J10878" s="228">
        <v>6539655.0499999998</v>
      </c>
      <c r="K10878" s="228">
        <v>6597412.6500000004</v>
      </c>
      <c r="L10878" s="228">
        <v>45956727.770000003</v>
      </c>
    </row>
    <row r="10879" spans="1:12">
      <c r="A10879" s="228">
        <v>2016</v>
      </c>
      <c r="B10879" s="228" t="s">
        <v>192</v>
      </c>
      <c r="C10879" s="228" t="s">
        <v>62</v>
      </c>
      <c r="D10879" s="228" t="s">
        <v>206</v>
      </c>
      <c r="E10879" s="228">
        <v>80</v>
      </c>
      <c r="F10879" s="228">
        <v>31544</v>
      </c>
      <c r="G10879" s="228">
        <v>9082</v>
      </c>
      <c r="H10879" s="228">
        <v>37787</v>
      </c>
      <c r="I10879" s="228">
        <v>29318111.48</v>
      </c>
      <c r="J10879" s="228">
        <v>5344960.76</v>
      </c>
      <c r="K10879" s="228">
        <v>5055789.2</v>
      </c>
      <c r="L10879" s="228">
        <v>41583872.649999999</v>
      </c>
    </row>
    <row r="10880" spans="1:12">
      <c r="A10880" s="228">
        <v>2016</v>
      </c>
      <c r="B10880" s="228" t="s">
        <v>192</v>
      </c>
      <c r="C10880" s="228" t="s">
        <v>62</v>
      </c>
      <c r="D10880" s="228" t="s">
        <v>206</v>
      </c>
      <c r="E10880" s="228">
        <v>85</v>
      </c>
      <c r="F10880" s="228">
        <v>21996</v>
      </c>
      <c r="G10880" s="228">
        <v>5807</v>
      </c>
      <c r="H10880" s="228">
        <v>32287</v>
      </c>
      <c r="I10880" s="228">
        <v>21950751.190000001</v>
      </c>
      <c r="J10880" s="228">
        <v>3523658.18</v>
      </c>
      <c r="K10880" s="228">
        <v>2481906</v>
      </c>
      <c r="L10880" s="228">
        <v>29132209.43</v>
      </c>
    </row>
    <row r="10881" spans="1:12">
      <c r="A10881" s="228">
        <v>2016</v>
      </c>
      <c r="B10881" s="228" t="s">
        <v>192</v>
      </c>
      <c r="C10881" s="228" t="s">
        <v>62</v>
      </c>
      <c r="D10881" s="228" t="s">
        <v>206</v>
      </c>
      <c r="E10881" s="228">
        <v>90</v>
      </c>
      <c r="F10881" s="228">
        <v>9268</v>
      </c>
      <c r="G10881" s="228">
        <v>2158</v>
      </c>
      <c r="H10881" s="228">
        <v>15017</v>
      </c>
      <c r="I10881" s="228">
        <v>9678796.0500000007</v>
      </c>
      <c r="J10881" s="228">
        <v>1341574.24</v>
      </c>
      <c r="K10881" s="228">
        <v>880943.4</v>
      </c>
      <c r="L10881" s="228">
        <v>12481657.33</v>
      </c>
    </row>
    <row r="10882" spans="1:12">
      <c r="A10882" s="228">
        <v>2016</v>
      </c>
      <c r="B10882" s="228" t="s">
        <v>192</v>
      </c>
      <c r="C10882" s="228" t="s">
        <v>62</v>
      </c>
      <c r="D10882" s="228" t="s">
        <v>206</v>
      </c>
      <c r="E10882" s="228">
        <v>95</v>
      </c>
      <c r="F10882" s="228">
        <v>2518</v>
      </c>
      <c r="G10882" s="228">
        <v>478</v>
      </c>
      <c r="H10882" s="228">
        <v>4144</v>
      </c>
      <c r="I10882" s="228">
        <v>2360117.77</v>
      </c>
      <c r="J10882" s="228">
        <v>300386.15000000002</v>
      </c>
      <c r="K10882" s="228">
        <v>168829</v>
      </c>
      <c r="L10882" s="228">
        <v>2904227.3</v>
      </c>
    </row>
    <row r="10883" spans="1:12">
      <c r="A10883" s="228">
        <v>2016</v>
      </c>
      <c r="B10883" s="228" t="s">
        <v>192</v>
      </c>
      <c r="C10883" s="228" t="s">
        <v>63</v>
      </c>
      <c r="D10883" s="228" t="s">
        <v>205</v>
      </c>
      <c r="E10883" s="228">
        <v>0</v>
      </c>
      <c r="F10883" s="228">
        <v>61001</v>
      </c>
      <c r="G10883" s="228">
        <v>2514</v>
      </c>
      <c r="H10883" s="228">
        <v>7655</v>
      </c>
      <c r="I10883" s="228">
        <v>5825605.0800000001</v>
      </c>
      <c r="J10883" s="228">
        <v>811321.92</v>
      </c>
      <c r="K10883" s="228">
        <v>161485</v>
      </c>
      <c r="L10883" s="228">
        <v>7307786.9400000004</v>
      </c>
    </row>
    <row r="10884" spans="1:12">
      <c r="A10884" s="228">
        <v>2016</v>
      </c>
      <c r="B10884" s="228" t="s">
        <v>192</v>
      </c>
      <c r="C10884" s="228" t="s">
        <v>63</v>
      </c>
      <c r="D10884" s="228" t="s">
        <v>205</v>
      </c>
      <c r="E10884" s="228">
        <v>5</v>
      </c>
      <c r="F10884" s="228">
        <v>72165</v>
      </c>
      <c r="G10884" s="228">
        <v>1329</v>
      </c>
      <c r="H10884" s="228">
        <v>1838</v>
      </c>
      <c r="I10884" s="228">
        <v>1528733.51</v>
      </c>
      <c r="J10884" s="228">
        <v>403567.33</v>
      </c>
      <c r="K10884" s="228">
        <v>128521</v>
      </c>
      <c r="L10884" s="228">
        <v>2351516.75</v>
      </c>
    </row>
    <row r="10885" spans="1:12">
      <c r="A10885" s="228">
        <v>2016</v>
      </c>
      <c r="B10885" s="228" t="s">
        <v>192</v>
      </c>
      <c r="C10885" s="228" t="s">
        <v>63</v>
      </c>
      <c r="D10885" s="228" t="s">
        <v>205</v>
      </c>
      <c r="E10885" s="228">
        <v>10</v>
      </c>
      <c r="F10885" s="228">
        <v>70177</v>
      </c>
      <c r="G10885" s="228">
        <v>1093</v>
      </c>
      <c r="H10885" s="228">
        <v>2000</v>
      </c>
      <c r="I10885" s="228">
        <v>1584965.38</v>
      </c>
      <c r="J10885" s="228">
        <v>368272.56</v>
      </c>
      <c r="K10885" s="228">
        <v>396361</v>
      </c>
      <c r="L10885" s="228">
        <v>2578527.5099999998</v>
      </c>
    </row>
    <row r="10886" spans="1:12">
      <c r="A10886" s="228">
        <v>2016</v>
      </c>
      <c r="B10886" s="228" t="s">
        <v>192</v>
      </c>
      <c r="C10886" s="228" t="s">
        <v>63</v>
      </c>
      <c r="D10886" s="228" t="s">
        <v>205</v>
      </c>
      <c r="E10886" s="228">
        <v>15</v>
      </c>
      <c r="F10886" s="228">
        <v>68356</v>
      </c>
      <c r="G10886" s="228">
        <v>1799</v>
      </c>
      <c r="H10886" s="228">
        <v>3269</v>
      </c>
      <c r="I10886" s="228">
        <v>3153763.44</v>
      </c>
      <c r="J10886" s="228">
        <v>743053.51</v>
      </c>
      <c r="K10886" s="228">
        <v>541660</v>
      </c>
      <c r="L10886" s="228">
        <v>5131862.3099999996</v>
      </c>
    </row>
    <row r="10887" spans="1:12">
      <c r="A10887" s="228">
        <v>2016</v>
      </c>
      <c r="B10887" s="228" t="s">
        <v>192</v>
      </c>
      <c r="C10887" s="228" t="s">
        <v>63</v>
      </c>
      <c r="D10887" s="228" t="s">
        <v>205</v>
      </c>
      <c r="E10887" s="228">
        <v>20</v>
      </c>
      <c r="F10887" s="228">
        <v>51987</v>
      </c>
      <c r="G10887" s="228">
        <v>1656</v>
      </c>
      <c r="H10887" s="228">
        <v>3175</v>
      </c>
      <c r="I10887" s="228">
        <v>2911185.71</v>
      </c>
      <c r="J10887" s="228">
        <v>632444.88</v>
      </c>
      <c r="K10887" s="228">
        <v>373255</v>
      </c>
      <c r="L10887" s="228">
        <v>4509737.4400000004</v>
      </c>
    </row>
    <row r="10888" spans="1:12">
      <c r="A10888" s="228">
        <v>2016</v>
      </c>
      <c r="B10888" s="228" t="s">
        <v>192</v>
      </c>
      <c r="C10888" s="228" t="s">
        <v>63</v>
      </c>
      <c r="D10888" s="228" t="s">
        <v>205</v>
      </c>
      <c r="E10888" s="228">
        <v>25</v>
      </c>
      <c r="F10888" s="228">
        <v>43549</v>
      </c>
      <c r="G10888" s="228">
        <v>1169</v>
      </c>
      <c r="H10888" s="228">
        <v>2773</v>
      </c>
      <c r="I10888" s="228">
        <v>2226069.98</v>
      </c>
      <c r="J10888" s="228">
        <v>530051.47</v>
      </c>
      <c r="K10888" s="228">
        <v>499856</v>
      </c>
      <c r="L10888" s="228">
        <v>3931485.58</v>
      </c>
    </row>
    <row r="10889" spans="1:12">
      <c r="A10889" s="228">
        <v>2016</v>
      </c>
      <c r="B10889" s="228" t="s">
        <v>192</v>
      </c>
      <c r="C10889" s="228" t="s">
        <v>63</v>
      </c>
      <c r="D10889" s="228" t="s">
        <v>205</v>
      </c>
      <c r="E10889" s="228">
        <v>30</v>
      </c>
      <c r="F10889" s="228">
        <v>68232</v>
      </c>
      <c r="G10889" s="228">
        <v>1876</v>
      </c>
      <c r="H10889" s="228">
        <v>4026</v>
      </c>
      <c r="I10889" s="228">
        <v>3360524.71</v>
      </c>
      <c r="J10889" s="228">
        <v>849172.1</v>
      </c>
      <c r="K10889" s="228">
        <v>558619</v>
      </c>
      <c r="L10889" s="228">
        <v>5868992.8399999999</v>
      </c>
    </row>
    <row r="10890" spans="1:12">
      <c r="A10890" s="228">
        <v>2016</v>
      </c>
      <c r="B10890" s="228" t="s">
        <v>192</v>
      </c>
      <c r="C10890" s="228" t="s">
        <v>63</v>
      </c>
      <c r="D10890" s="228" t="s">
        <v>205</v>
      </c>
      <c r="E10890" s="228">
        <v>35</v>
      </c>
      <c r="F10890" s="228">
        <v>69294</v>
      </c>
      <c r="G10890" s="228">
        <v>2541</v>
      </c>
      <c r="H10890" s="228">
        <v>5167</v>
      </c>
      <c r="I10890" s="228">
        <v>4260161.92</v>
      </c>
      <c r="J10890" s="228">
        <v>1078659.1000000001</v>
      </c>
      <c r="K10890" s="228">
        <v>951284</v>
      </c>
      <c r="L10890" s="228">
        <v>7585102.3300000001</v>
      </c>
    </row>
    <row r="10891" spans="1:12">
      <c r="A10891" s="228">
        <v>2016</v>
      </c>
      <c r="B10891" s="228" t="s">
        <v>192</v>
      </c>
      <c r="C10891" s="228" t="s">
        <v>63</v>
      </c>
      <c r="D10891" s="228" t="s">
        <v>205</v>
      </c>
      <c r="E10891" s="228">
        <v>40</v>
      </c>
      <c r="F10891" s="228">
        <v>75834</v>
      </c>
      <c r="G10891" s="228">
        <v>3380</v>
      </c>
      <c r="H10891" s="228">
        <v>7594</v>
      </c>
      <c r="I10891" s="228">
        <v>6502849.5099999998</v>
      </c>
      <c r="J10891" s="228">
        <v>1587965.25</v>
      </c>
      <c r="K10891" s="228">
        <v>1408218</v>
      </c>
      <c r="L10891" s="228">
        <v>11200087.59</v>
      </c>
    </row>
    <row r="10892" spans="1:12">
      <c r="A10892" s="228">
        <v>2016</v>
      </c>
      <c r="B10892" s="228" t="s">
        <v>192</v>
      </c>
      <c r="C10892" s="228" t="s">
        <v>63</v>
      </c>
      <c r="D10892" s="228" t="s">
        <v>205</v>
      </c>
      <c r="E10892" s="228">
        <v>45</v>
      </c>
      <c r="F10892" s="228">
        <v>75041</v>
      </c>
      <c r="G10892" s="228">
        <v>4246</v>
      </c>
      <c r="H10892" s="228">
        <v>8827</v>
      </c>
      <c r="I10892" s="228">
        <v>8060700.4100000001</v>
      </c>
      <c r="J10892" s="228">
        <v>2064920.93</v>
      </c>
      <c r="K10892" s="228">
        <v>1803116.4</v>
      </c>
      <c r="L10892" s="228">
        <v>13929466.550000001</v>
      </c>
    </row>
    <row r="10893" spans="1:12">
      <c r="A10893" s="228">
        <v>2016</v>
      </c>
      <c r="B10893" s="228" t="s">
        <v>192</v>
      </c>
      <c r="C10893" s="228" t="s">
        <v>63</v>
      </c>
      <c r="D10893" s="228" t="s">
        <v>205</v>
      </c>
      <c r="E10893" s="228">
        <v>50</v>
      </c>
      <c r="F10893" s="228">
        <v>75463</v>
      </c>
      <c r="G10893" s="228">
        <v>5792</v>
      </c>
      <c r="H10893" s="228">
        <v>11398</v>
      </c>
      <c r="I10893" s="228">
        <v>10529140.529999999</v>
      </c>
      <c r="J10893" s="228">
        <v>2909292.06</v>
      </c>
      <c r="K10893" s="228">
        <v>2612104.1</v>
      </c>
      <c r="L10893" s="228">
        <v>18568135.59</v>
      </c>
    </row>
    <row r="10894" spans="1:12">
      <c r="A10894" s="228">
        <v>2016</v>
      </c>
      <c r="B10894" s="228" t="s">
        <v>192</v>
      </c>
      <c r="C10894" s="228" t="s">
        <v>63</v>
      </c>
      <c r="D10894" s="228" t="s">
        <v>205</v>
      </c>
      <c r="E10894" s="228">
        <v>55</v>
      </c>
      <c r="F10894" s="228">
        <v>74161</v>
      </c>
      <c r="G10894" s="228">
        <v>7953</v>
      </c>
      <c r="H10894" s="228">
        <v>16270</v>
      </c>
      <c r="I10894" s="228">
        <v>15995552.25</v>
      </c>
      <c r="J10894" s="228">
        <v>4145034.06</v>
      </c>
      <c r="K10894" s="228">
        <v>4400457.9000000004</v>
      </c>
      <c r="L10894" s="228">
        <v>27729944.460000001</v>
      </c>
    </row>
    <row r="10895" spans="1:12">
      <c r="A10895" s="228">
        <v>2016</v>
      </c>
      <c r="B10895" s="228" t="s">
        <v>192</v>
      </c>
      <c r="C10895" s="228" t="s">
        <v>63</v>
      </c>
      <c r="D10895" s="228" t="s">
        <v>205</v>
      </c>
      <c r="E10895" s="228">
        <v>60</v>
      </c>
      <c r="F10895" s="228">
        <v>68729</v>
      </c>
      <c r="G10895" s="228">
        <v>10527</v>
      </c>
      <c r="H10895" s="228">
        <v>22414</v>
      </c>
      <c r="I10895" s="228">
        <v>22920649.359999999</v>
      </c>
      <c r="J10895" s="228">
        <v>5552211.9699999997</v>
      </c>
      <c r="K10895" s="228">
        <v>6797836.25</v>
      </c>
      <c r="L10895" s="228">
        <v>38949688.729999997</v>
      </c>
    </row>
    <row r="10896" spans="1:12">
      <c r="A10896" s="228">
        <v>2016</v>
      </c>
      <c r="B10896" s="228" t="s">
        <v>192</v>
      </c>
      <c r="C10896" s="228" t="s">
        <v>63</v>
      </c>
      <c r="D10896" s="228" t="s">
        <v>205</v>
      </c>
      <c r="E10896" s="228">
        <v>65</v>
      </c>
      <c r="F10896" s="228">
        <v>63362</v>
      </c>
      <c r="G10896" s="228">
        <v>13854</v>
      </c>
      <c r="H10896" s="228">
        <v>31056</v>
      </c>
      <c r="I10896" s="228">
        <v>29768434.68</v>
      </c>
      <c r="J10896" s="228">
        <v>6974342.8700000001</v>
      </c>
      <c r="K10896" s="228">
        <v>7845667.1500000004</v>
      </c>
      <c r="L10896" s="228">
        <v>48922700.950000003</v>
      </c>
    </row>
    <row r="10897" spans="1:12">
      <c r="A10897" s="228">
        <v>2016</v>
      </c>
      <c r="B10897" s="228" t="s">
        <v>192</v>
      </c>
      <c r="C10897" s="228" t="s">
        <v>63</v>
      </c>
      <c r="D10897" s="228" t="s">
        <v>205</v>
      </c>
      <c r="E10897" s="228">
        <v>70</v>
      </c>
      <c r="F10897" s="228">
        <v>45152</v>
      </c>
      <c r="G10897" s="228">
        <v>12899</v>
      </c>
      <c r="H10897" s="228">
        <v>31212</v>
      </c>
      <c r="I10897" s="228">
        <v>28474533.77</v>
      </c>
      <c r="J10897" s="228">
        <v>6820196.2599999998</v>
      </c>
      <c r="K10897" s="228">
        <v>7121830.3499999996</v>
      </c>
      <c r="L10897" s="228">
        <v>45999846.420000002</v>
      </c>
    </row>
    <row r="10898" spans="1:12">
      <c r="A10898" s="228">
        <v>2016</v>
      </c>
      <c r="B10898" s="228" t="s">
        <v>192</v>
      </c>
      <c r="C10898" s="228" t="s">
        <v>63</v>
      </c>
      <c r="D10898" s="228" t="s">
        <v>205</v>
      </c>
      <c r="E10898" s="228">
        <v>75</v>
      </c>
      <c r="F10898" s="228">
        <v>30307</v>
      </c>
      <c r="G10898" s="228">
        <v>11459</v>
      </c>
      <c r="H10898" s="228">
        <v>30455</v>
      </c>
      <c r="I10898" s="228">
        <v>25718713.809999999</v>
      </c>
      <c r="J10898" s="228">
        <v>5715671.5899999999</v>
      </c>
      <c r="K10898" s="228">
        <v>6443310.7999999998</v>
      </c>
      <c r="L10898" s="228">
        <v>40422859.049999997</v>
      </c>
    </row>
    <row r="10899" spans="1:12">
      <c r="A10899" s="228">
        <v>2016</v>
      </c>
      <c r="B10899" s="228" t="s">
        <v>192</v>
      </c>
      <c r="C10899" s="228" t="s">
        <v>63</v>
      </c>
      <c r="D10899" s="228" t="s">
        <v>205</v>
      </c>
      <c r="E10899" s="228">
        <v>80</v>
      </c>
      <c r="F10899" s="228">
        <v>18596</v>
      </c>
      <c r="G10899" s="228">
        <v>7549</v>
      </c>
      <c r="H10899" s="228">
        <v>24458</v>
      </c>
      <c r="I10899" s="228">
        <v>19354529.440000001</v>
      </c>
      <c r="J10899" s="228">
        <v>3771150.32</v>
      </c>
      <c r="K10899" s="228">
        <v>4318995.1500000004</v>
      </c>
      <c r="L10899" s="228">
        <v>29489553.100000001</v>
      </c>
    </row>
    <row r="10900" spans="1:12">
      <c r="A10900" s="228">
        <v>2016</v>
      </c>
      <c r="B10900" s="228" t="s">
        <v>192</v>
      </c>
      <c r="C10900" s="228" t="s">
        <v>63</v>
      </c>
      <c r="D10900" s="228" t="s">
        <v>205</v>
      </c>
      <c r="E10900" s="228">
        <v>85</v>
      </c>
      <c r="F10900" s="228">
        <v>10631</v>
      </c>
      <c r="G10900" s="228">
        <v>4470</v>
      </c>
      <c r="H10900" s="228">
        <v>18100</v>
      </c>
      <c r="I10900" s="228">
        <v>12434233.43</v>
      </c>
      <c r="J10900" s="228">
        <v>2002762.15</v>
      </c>
      <c r="K10900" s="228">
        <v>1694894</v>
      </c>
      <c r="L10900" s="228">
        <v>16924209.649999999</v>
      </c>
    </row>
    <row r="10901" spans="1:12">
      <c r="A10901" s="228">
        <v>2016</v>
      </c>
      <c r="B10901" s="228" t="s">
        <v>192</v>
      </c>
      <c r="C10901" s="228" t="s">
        <v>63</v>
      </c>
      <c r="D10901" s="228" t="s">
        <v>205</v>
      </c>
      <c r="E10901" s="228">
        <v>90</v>
      </c>
      <c r="F10901" s="228">
        <v>2576</v>
      </c>
      <c r="G10901" s="228">
        <v>847</v>
      </c>
      <c r="H10901" s="228">
        <v>5358</v>
      </c>
      <c r="I10901" s="228">
        <v>3217613.49</v>
      </c>
      <c r="J10901" s="228">
        <v>442458.08</v>
      </c>
      <c r="K10901" s="228">
        <v>285522</v>
      </c>
      <c r="L10901" s="228">
        <v>4162971.97</v>
      </c>
    </row>
    <row r="10902" spans="1:12">
      <c r="A10902" s="228">
        <v>2016</v>
      </c>
      <c r="B10902" s="228" t="s">
        <v>192</v>
      </c>
      <c r="C10902" s="228" t="s">
        <v>63</v>
      </c>
      <c r="D10902" s="228" t="s">
        <v>205</v>
      </c>
      <c r="E10902" s="228">
        <v>95</v>
      </c>
      <c r="F10902" s="228">
        <v>386</v>
      </c>
      <c r="G10902" s="228">
        <v>110</v>
      </c>
      <c r="H10902" s="228">
        <v>924</v>
      </c>
      <c r="I10902" s="228">
        <v>579050.5</v>
      </c>
      <c r="J10902" s="228">
        <v>71400.600000000006</v>
      </c>
      <c r="K10902" s="228">
        <v>30466</v>
      </c>
      <c r="L10902" s="228">
        <v>706033.24</v>
      </c>
    </row>
    <row r="10903" spans="1:12">
      <c r="A10903" s="228">
        <v>2016</v>
      </c>
      <c r="B10903" s="228" t="s">
        <v>192</v>
      </c>
      <c r="C10903" s="228" t="s">
        <v>63</v>
      </c>
      <c r="D10903" s="228" t="s">
        <v>206</v>
      </c>
      <c r="E10903" s="228">
        <v>0</v>
      </c>
      <c r="F10903" s="228">
        <v>57241</v>
      </c>
      <c r="G10903" s="228">
        <v>1780</v>
      </c>
      <c r="H10903" s="228">
        <v>5284</v>
      </c>
      <c r="I10903" s="228">
        <v>3826297.56</v>
      </c>
      <c r="J10903" s="228">
        <v>487844.05</v>
      </c>
      <c r="K10903" s="228">
        <v>93133.03</v>
      </c>
      <c r="L10903" s="228">
        <v>4724756.62</v>
      </c>
    </row>
    <row r="10904" spans="1:12">
      <c r="A10904" s="228">
        <v>2016</v>
      </c>
      <c r="B10904" s="228" t="s">
        <v>192</v>
      </c>
      <c r="C10904" s="228" t="s">
        <v>63</v>
      </c>
      <c r="D10904" s="228" t="s">
        <v>206</v>
      </c>
      <c r="E10904" s="228">
        <v>5</v>
      </c>
      <c r="F10904" s="228">
        <v>68007</v>
      </c>
      <c r="G10904" s="228">
        <v>1101</v>
      </c>
      <c r="H10904" s="228">
        <v>1627</v>
      </c>
      <c r="I10904" s="228">
        <v>1358898.81</v>
      </c>
      <c r="J10904" s="228">
        <v>337102.39</v>
      </c>
      <c r="K10904" s="228">
        <v>92066.75</v>
      </c>
      <c r="L10904" s="228">
        <v>2040036.72</v>
      </c>
    </row>
    <row r="10905" spans="1:12">
      <c r="A10905" s="228">
        <v>2016</v>
      </c>
      <c r="B10905" s="228" t="s">
        <v>192</v>
      </c>
      <c r="C10905" s="228" t="s">
        <v>63</v>
      </c>
      <c r="D10905" s="228" t="s">
        <v>206</v>
      </c>
      <c r="E10905" s="228">
        <v>10</v>
      </c>
      <c r="F10905" s="228">
        <v>66138</v>
      </c>
      <c r="G10905" s="228">
        <v>962</v>
      </c>
      <c r="H10905" s="228">
        <v>1757</v>
      </c>
      <c r="I10905" s="228">
        <v>1421529.25</v>
      </c>
      <c r="J10905" s="228">
        <v>297845.33</v>
      </c>
      <c r="K10905" s="228">
        <v>331508</v>
      </c>
      <c r="L10905" s="228">
        <v>2353247.69</v>
      </c>
    </row>
    <row r="10906" spans="1:12">
      <c r="A10906" s="228">
        <v>2016</v>
      </c>
      <c r="B10906" s="228" t="s">
        <v>192</v>
      </c>
      <c r="C10906" s="228" t="s">
        <v>63</v>
      </c>
      <c r="D10906" s="228" t="s">
        <v>206</v>
      </c>
      <c r="E10906" s="228">
        <v>15</v>
      </c>
      <c r="F10906" s="228">
        <v>65391</v>
      </c>
      <c r="G10906" s="228">
        <v>2570</v>
      </c>
      <c r="H10906" s="228">
        <v>4962</v>
      </c>
      <c r="I10906" s="228">
        <v>4059480.24</v>
      </c>
      <c r="J10906" s="228">
        <v>827163.43</v>
      </c>
      <c r="K10906" s="228">
        <v>387777</v>
      </c>
      <c r="L10906" s="228">
        <v>5951981.8799999999</v>
      </c>
    </row>
    <row r="10907" spans="1:12">
      <c r="A10907" s="228">
        <v>2016</v>
      </c>
      <c r="B10907" s="228" t="s">
        <v>192</v>
      </c>
      <c r="C10907" s="228" t="s">
        <v>63</v>
      </c>
      <c r="D10907" s="228" t="s">
        <v>206</v>
      </c>
      <c r="E10907" s="228">
        <v>20</v>
      </c>
      <c r="F10907" s="228">
        <v>54305</v>
      </c>
      <c r="G10907" s="228">
        <v>2984</v>
      </c>
      <c r="H10907" s="228">
        <v>6807</v>
      </c>
      <c r="I10907" s="228">
        <v>5553541.1500000004</v>
      </c>
      <c r="J10907" s="228">
        <v>1174593.17</v>
      </c>
      <c r="K10907" s="228">
        <v>492027</v>
      </c>
      <c r="L10907" s="228">
        <v>8191936.5099999998</v>
      </c>
    </row>
    <row r="10908" spans="1:12">
      <c r="A10908" s="228">
        <v>2016</v>
      </c>
      <c r="B10908" s="228" t="s">
        <v>192</v>
      </c>
      <c r="C10908" s="228" t="s">
        <v>63</v>
      </c>
      <c r="D10908" s="228" t="s">
        <v>206</v>
      </c>
      <c r="E10908" s="228">
        <v>25</v>
      </c>
      <c r="F10908" s="228">
        <v>52458</v>
      </c>
      <c r="G10908" s="228">
        <v>3894</v>
      </c>
      <c r="H10908" s="228">
        <v>11547</v>
      </c>
      <c r="I10908" s="228">
        <v>9851579.7599999998</v>
      </c>
      <c r="J10908" s="228">
        <v>2415145.52</v>
      </c>
      <c r="K10908" s="228">
        <v>638203</v>
      </c>
      <c r="L10908" s="228">
        <v>14705241.369999999</v>
      </c>
    </row>
    <row r="10909" spans="1:12">
      <c r="A10909" s="228">
        <v>2016</v>
      </c>
      <c r="B10909" s="228" t="s">
        <v>192</v>
      </c>
      <c r="C10909" s="228" t="s">
        <v>63</v>
      </c>
      <c r="D10909" s="228" t="s">
        <v>206</v>
      </c>
      <c r="E10909" s="228">
        <v>30</v>
      </c>
      <c r="F10909" s="228">
        <v>77276</v>
      </c>
      <c r="G10909" s="228">
        <v>6301</v>
      </c>
      <c r="H10909" s="228">
        <v>20272</v>
      </c>
      <c r="I10909" s="228">
        <v>17815237.010000002</v>
      </c>
      <c r="J10909" s="228">
        <v>4468386.6900000004</v>
      </c>
      <c r="K10909" s="228">
        <v>1159796</v>
      </c>
      <c r="L10909" s="228">
        <v>26585966.449999999</v>
      </c>
    </row>
    <row r="10910" spans="1:12">
      <c r="A10910" s="228">
        <v>2016</v>
      </c>
      <c r="B10910" s="228" t="s">
        <v>192</v>
      </c>
      <c r="C10910" s="228" t="s">
        <v>63</v>
      </c>
      <c r="D10910" s="228" t="s">
        <v>206</v>
      </c>
      <c r="E10910" s="228">
        <v>35</v>
      </c>
      <c r="F10910" s="228">
        <v>76561</v>
      </c>
      <c r="G10910" s="228">
        <v>6012</v>
      </c>
      <c r="H10910" s="228">
        <v>15645</v>
      </c>
      <c r="I10910" s="228">
        <v>14158657.699999999</v>
      </c>
      <c r="J10910" s="228">
        <v>3577354.02</v>
      </c>
      <c r="K10910" s="228">
        <v>1468636</v>
      </c>
      <c r="L10910" s="228">
        <v>22239572.530000001</v>
      </c>
    </row>
    <row r="10911" spans="1:12">
      <c r="A10911" s="228">
        <v>2016</v>
      </c>
      <c r="B10911" s="228" t="s">
        <v>192</v>
      </c>
      <c r="C10911" s="228" t="s">
        <v>63</v>
      </c>
      <c r="D10911" s="228" t="s">
        <v>206</v>
      </c>
      <c r="E10911" s="228">
        <v>40</v>
      </c>
      <c r="F10911" s="228">
        <v>82299</v>
      </c>
      <c r="G10911" s="228">
        <v>6374</v>
      </c>
      <c r="H10911" s="228">
        <v>14411</v>
      </c>
      <c r="I10911" s="228">
        <v>12529997.470000001</v>
      </c>
      <c r="J10911" s="228">
        <v>2896423.38</v>
      </c>
      <c r="K10911" s="228">
        <v>1608896.4</v>
      </c>
      <c r="L10911" s="228">
        <v>20158842.25</v>
      </c>
    </row>
    <row r="10912" spans="1:12">
      <c r="A10912" s="228">
        <v>2016</v>
      </c>
      <c r="B10912" s="228" t="s">
        <v>192</v>
      </c>
      <c r="C10912" s="228" t="s">
        <v>63</v>
      </c>
      <c r="D10912" s="228" t="s">
        <v>206</v>
      </c>
      <c r="E10912" s="228">
        <v>45</v>
      </c>
      <c r="F10912" s="228">
        <v>81775</v>
      </c>
      <c r="G10912" s="228">
        <v>6456</v>
      </c>
      <c r="H10912" s="228">
        <v>14590</v>
      </c>
      <c r="I10912" s="228">
        <v>12874559.380000001</v>
      </c>
      <c r="J10912" s="228">
        <v>3035895.76</v>
      </c>
      <c r="K10912" s="228">
        <v>2047471</v>
      </c>
      <c r="L10912" s="228">
        <v>20841274.699999999</v>
      </c>
    </row>
    <row r="10913" spans="1:12">
      <c r="A10913" s="228">
        <v>2016</v>
      </c>
      <c r="B10913" s="228" t="s">
        <v>192</v>
      </c>
      <c r="C10913" s="228" t="s">
        <v>63</v>
      </c>
      <c r="D10913" s="228" t="s">
        <v>206</v>
      </c>
      <c r="E10913" s="228">
        <v>50</v>
      </c>
      <c r="F10913" s="228">
        <v>81689</v>
      </c>
      <c r="G10913" s="228">
        <v>7933</v>
      </c>
      <c r="H10913" s="228">
        <v>16652</v>
      </c>
      <c r="I10913" s="228">
        <v>15058504.710000001</v>
      </c>
      <c r="J10913" s="228">
        <v>3711615.84</v>
      </c>
      <c r="K10913" s="228">
        <v>2785096.75</v>
      </c>
      <c r="L10913" s="228">
        <v>24857532.399999999</v>
      </c>
    </row>
    <row r="10914" spans="1:12">
      <c r="A10914" s="228">
        <v>2016</v>
      </c>
      <c r="B10914" s="228" t="s">
        <v>192</v>
      </c>
      <c r="C10914" s="228" t="s">
        <v>63</v>
      </c>
      <c r="D10914" s="228" t="s">
        <v>206</v>
      </c>
      <c r="E10914" s="228">
        <v>55</v>
      </c>
      <c r="F10914" s="228">
        <v>80565</v>
      </c>
      <c r="G10914" s="228">
        <v>9197</v>
      </c>
      <c r="H10914" s="228">
        <v>19824</v>
      </c>
      <c r="I10914" s="228">
        <v>17168839.460000001</v>
      </c>
      <c r="J10914" s="228">
        <v>4258915.04</v>
      </c>
      <c r="K10914" s="228">
        <v>3894780.12</v>
      </c>
      <c r="L10914" s="228">
        <v>28739394.359999999</v>
      </c>
    </row>
    <row r="10915" spans="1:12">
      <c r="A10915" s="228">
        <v>2016</v>
      </c>
      <c r="B10915" s="228" t="s">
        <v>192</v>
      </c>
      <c r="C10915" s="228" t="s">
        <v>63</v>
      </c>
      <c r="D10915" s="228" t="s">
        <v>206</v>
      </c>
      <c r="E10915" s="228">
        <v>60</v>
      </c>
      <c r="F10915" s="228">
        <v>74463</v>
      </c>
      <c r="G10915" s="228">
        <v>11186</v>
      </c>
      <c r="H10915" s="228">
        <v>24607</v>
      </c>
      <c r="I10915" s="228">
        <v>21789833.32</v>
      </c>
      <c r="J10915" s="228">
        <v>5148418.92</v>
      </c>
      <c r="K10915" s="228">
        <v>4877889</v>
      </c>
      <c r="L10915" s="228">
        <v>35671403.829999998</v>
      </c>
    </row>
    <row r="10916" spans="1:12">
      <c r="A10916" s="228">
        <v>2016</v>
      </c>
      <c r="B10916" s="228" t="s">
        <v>192</v>
      </c>
      <c r="C10916" s="228" t="s">
        <v>63</v>
      </c>
      <c r="D10916" s="228" t="s">
        <v>206</v>
      </c>
      <c r="E10916" s="228">
        <v>65</v>
      </c>
      <c r="F10916" s="228">
        <v>68565</v>
      </c>
      <c r="G10916" s="228">
        <v>12739</v>
      </c>
      <c r="H10916" s="228">
        <v>29703</v>
      </c>
      <c r="I10916" s="228">
        <v>26829538.93</v>
      </c>
      <c r="J10916" s="228">
        <v>6326765.6900000004</v>
      </c>
      <c r="K10916" s="228">
        <v>6606090.4500000002</v>
      </c>
      <c r="L10916" s="228">
        <v>43643318.460000001</v>
      </c>
    </row>
    <row r="10917" spans="1:12">
      <c r="A10917" s="228">
        <v>2016</v>
      </c>
      <c r="B10917" s="228" t="s">
        <v>192</v>
      </c>
      <c r="C10917" s="228" t="s">
        <v>63</v>
      </c>
      <c r="D10917" s="228" t="s">
        <v>206</v>
      </c>
      <c r="E10917" s="228">
        <v>70</v>
      </c>
      <c r="F10917" s="228">
        <v>48916</v>
      </c>
      <c r="G10917" s="228">
        <v>11790</v>
      </c>
      <c r="H10917" s="228">
        <v>28724</v>
      </c>
      <c r="I10917" s="228">
        <v>24975163.25</v>
      </c>
      <c r="J10917" s="228">
        <v>6015934.25</v>
      </c>
      <c r="K10917" s="228">
        <v>6645195.6500000004</v>
      </c>
      <c r="L10917" s="228">
        <v>40782523</v>
      </c>
    </row>
    <row r="10918" spans="1:12">
      <c r="A10918" s="228">
        <v>2016</v>
      </c>
      <c r="B10918" s="228" t="s">
        <v>192</v>
      </c>
      <c r="C10918" s="228" t="s">
        <v>63</v>
      </c>
      <c r="D10918" s="228" t="s">
        <v>206</v>
      </c>
      <c r="E10918" s="228">
        <v>75</v>
      </c>
      <c r="F10918" s="228">
        <v>33399</v>
      </c>
      <c r="G10918" s="228">
        <v>9121</v>
      </c>
      <c r="H10918" s="228">
        <v>28209</v>
      </c>
      <c r="I10918" s="228">
        <v>22613317.530000001</v>
      </c>
      <c r="J10918" s="228">
        <v>4740967.3499999996</v>
      </c>
      <c r="K10918" s="228">
        <v>5059370.8</v>
      </c>
      <c r="L10918" s="228">
        <v>34764474.640000001</v>
      </c>
    </row>
    <row r="10919" spans="1:12">
      <c r="A10919" s="228">
        <v>2016</v>
      </c>
      <c r="B10919" s="228" t="s">
        <v>192</v>
      </c>
      <c r="C10919" s="228" t="s">
        <v>63</v>
      </c>
      <c r="D10919" s="228" t="s">
        <v>206</v>
      </c>
      <c r="E10919" s="228">
        <v>80</v>
      </c>
      <c r="F10919" s="228">
        <v>22526</v>
      </c>
      <c r="G10919" s="228">
        <v>7172</v>
      </c>
      <c r="H10919" s="228">
        <v>27474</v>
      </c>
      <c r="I10919" s="228">
        <v>20419392.640000001</v>
      </c>
      <c r="J10919" s="228">
        <v>3636148.34</v>
      </c>
      <c r="K10919" s="228">
        <v>2889874.25</v>
      </c>
      <c r="L10919" s="228">
        <v>28492681.809999999</v>
      </c>
    </row>
    <row r="10920" spans="1:12">
      <c r="A10920" s="228">
        <v>2016</v>
      </c>
      <c r="B10920" s="228" t="s">
        <v>192</v>
      </c>
      <c r="C10920" s="228" t="s">
        <v>63</v>
      </c>
      <c r="D10920" s="228" t="s">
        <v>206</v>
      </c>
      <c r="E10920" s="228">
        <v>85</v>
      </c>
      <c r="F10920" s="228">
        <v>14325</v>
      </c>
      <c r="G10920" s="228">
        <v>4349</v>
      </c>
      <c r="H10920" s="228">
        <v>22322</v>
      </c>
      <c r="I10920" s="228">
        <v>14851381.689999999</v>
      </c>
      <c r="J10920" s="228">
        <v>2220758.7999999998</v>
      </c>
      <c r="K10920" s="228">
        <v>1671651</v>
      </c>
      <c r="L10920" s="228">
        <v>19650297.149999999</v>
      </c>
    </row>
    <row r="10921" spans="1:12">
      <c r="A10921" s="228">
        <v>2016</v>
      </c>
      <c r="B10921" s="228" t="s">
        <v>192</v>
      </c>
      <c r="C10921" s="228" t="s">
        <v>63</v>
      </c>
      <c r="D10921" s="228" t="s">
        <v>206</v>
      </c>
      <c r="E10921" s="228">
        <v>90</v>
      </c>
      <c r="F10921" s="228">
        <v>5771</v>
      </c>
      <c r="G10921" s="228">
        <v>1688</v>
      </c>
      <c r="H10921" s="228">
        <v>10384</v>
      </c>
      <c r="I10921" s="228">
        <v>6633020.8700000001</v>
      </c>
      <c r="J10921" s="228">
        <v>879497.56</v>
      </c>
      <c r="K10921" s="228">
        <v>642925</v>
      </c>
      <c r="L10921" s="228">
        <v>8831178.5600000005</v>
      </c>
    </row>
    <row r="10922" spans="1:12">
      <c r="A10922" s="228">
        <v>2016</v>
      </c>
      <c r="B10922" s="228" t="s">
        <v>192</v>
      </c>
      <c r="C10922" s="228" t="s">
        <v>63</v>
      </c>
      <c r="D10922" s="228" t="s">
        <v>206</v>
      </c>
      <c r="E10922" s="228">
        <v>95</v>
      </c>
      <c r="F10922" s="228">
        <v>1599</v>
      </c>
      <c r="G10922" s="228">
        <v>330</v>
      </c>
      <c r="H10922" s="228">
        <v>2429</v>
      </c>
      <c r="I10922" s="228">
        <v>1555847.3</v>
      </c>
      <c r="J10922" s="228">
        <v>170641.86</v>
      </c>
      <c r="K10922" s="228">
        <v>69596</v>
      </c>
      <c r="L10922" s="228">
        <v>1859264.48</v>
      </c>
    </row>
    <row r="10923" spans="1:12">
      <c r="A10923" s="228">
        <v>2016</v>
      </c>
      <c r="B10923" s="228" t="s">
        <v>192</v>
      </c>
      <c r="C10923" s="228" t="s">
        <v>64</v>
      </c>
      <c r="D10923" s="228" t="s">
        <v>205</v>
      </c>
      <c r="E10923" s="228">
        <v>0</v>
      </c>
      <c r="F10923" s="228">
        <v>19867</v>
      </c>
      <c r="G10923" s="228">
        <v>652</v>
      </c>
      <c r="H10923" s="228">
        <v>2369</v>
      </c>
      <c r="I10923" s="228">
        <v>1428505.8</v>
      </c>
      <c r="J10923" s="228">
        <v>340031.28</v>
      </c>
      <c r="K10923" s="228">
        <v>7174</v>
      </c>
      <c r="L10923" s="228">
        <v>1837861.75</v>
      </c>
    </row>
    <row r="10924" spans="1:12">
      <c r="A10924" s="228">
        <v>2016</v>
      </c>
      <c r="B10924" s="228" t="s">
        <v>192</v>
      </c>
      <c r="C10924" s="228" t="s">
        <v>64</v>
      </c>
      <c r="D10924" s="228" t="s">
        <v>205</v>
      </c>
      <c r="E10924" s="228">
        <v>5</v>
      </c>
      <c r="F10924" s="228">
        <v>22092</v>
      </c>
      <c r="G10924" s="228">
        <v>324</v>
      </c>
      <c r="H10924" s="228">
        <v>380</v>
      </c>
      <c r="I10924" s="228">
        <v>354344.3</v>
      </c>
      <c r="J10924" s="228">
        <v>152671.16</v>
      </c>
      <c r="K10924" s="228">
        <v>34074</v>
      </c>
      <c r="L10924" s="228">
        <v>577424.22</v>
      </c>
    </row>
    <row r="10925" spans="1:12">
      <c r="A10925" s="228">
        <v>2016</v>
      </c>
      <c r="B10925" s="228" t="s">
        <v>192</v>
      </c>
      <c r="C10925" s="228" t="s">
        <v>64</v>
      </c>
      <c r="D10925" s="228" t="s">
        <v>205</v>
      </c>
      <c r="E10925" s="228">
        <v>10</v>
      </c>
      <c r="F10925" s="228">
        <v>21335</v>
      </c>
      <c r="G10925" s="228">
        <v>216</v>
      </c>
      <c r="H10925" s="228">
        <v>291</v>
      </c>
      <c r="I10925" s="228">
        <v>265089.8</v>
      </c>
      <c r="J10925" s="228">
        <v>101172.56</v>
      </c>
      <c r="K10925" s="228">
        <v>55288</v>
      </c>
      <c r="L10925" s="228">
        <v>447141.19</v>
      </c>
    </row>
    <row r="10926" spans="1:12">
      <c r="A10926" s="228">
        <v>2016</v>
      </c>
      <c r="B10926" s="228" t="s">
        <v>192</v>
      </c>
      <c r="C10926" s="228" t="s">
        <v>64</v>
      </c>
      <c r="D10926" s="228" t="s">
        <v>205</v>
      </c>
      <c r="E10926" s="228">
        <v>15</v>
      </c>
      <c r="F10926" s="228">
        <v>22048</v>
      </c>
      <c r="G10926" s="228">
        <v>544</v>
      </c>
      <c r="H10926" s="228">
        <v>824</v>
      </c>
      <c r="I10926" s="228">
        <v>930918.15</v>
      </c>
      <c r="J10926" s="228">
        <v>316574.86</v>
      </c>
      <c r="K10926" s="228">
        <v>158648</v>
      </c>
      <c r="L10926" s="228">
        <v>1479239.94</v>
      </c>
    </row>
    <row r="10927" spans="1:12">
      <c r="A10927" s="228">
        <v>2016</v>
      </c>
      <c r="B10927" s="228" t="s">
        <v>192</v>
      </c>
      <c r="C10927" s="228" t="s">
        <v>64</v>
      </c>
      <c r="D10927" s="228" t="s">
        <v>205</v>
      </c>
      <c r="E10927" s="228">
        <v>20</v>
      </c>
      <c r="F10927" s="228">
        <v>20596</v>
      </c>
      <c r="G10927" s="228">
        <v>629</v>
      </c>
      <c r="H10927" s="228">
        <v>1009</v>
      </c>
      <c r="I10927" s="228">
        <v>1065683.8799999999</v>
      </c>
      <c r="J10927" s="228">
        <v>396063.78</v>
      </c>
      <c r="K10927" s="228">
        <v>117346</v>
      </c>
      <c r="L10927" s="228">
        <v>1672130.83</v>
      </c>
    </row>
    <row r="10928" spans="1:12">
      <c r="A10928" s="228">
        <v>2016</v>
      </c>
      <c r="B10928" s="228" t="s">
        <v>192</v>
      </c>
      <c r="C10928" s="228" t="s">
        <v>64</v>
      </c>
      <c r="D10928" s="228" t="s">
        <v>205</v>
      </c>
      <c r="E10928" s="228">
        <v>25</v>
      </c>
      <c r="F10928" s="228">
        <v>16814</v>
      </c>
      <c r="G10928" s="228">
        <v>558</v>
      </c>
      <c r="H10928" s="228">
        <v>954</v>
      </c>
      <c r="I10928" s="228">
        <v>957386.92</v>
      </c>
      <c r="J10928" s="228">
        <v>290187.21999999997</v>
      </c>
      <c r="K10928" s="228">
        <v>131980</v>
      </c>
      <c r="L10928" s="228">
        <v>1526006.83</v>
      </c>
    </row>
    <row r="10929" spans="1:12">
      <c r="A10929" s="228">
        <v>2016</v>
      </c>
      <c r="B10929" s="228" t="s">
        <v>192</v>
      </c>
      <c r="C10929" s="228" t="s">
        <v>64</v>
      </c>
      <c r="D10929" s="228" t="s">
        <v>205</v>
      </c>
      <c r="E10929" s="228">
        <v>30</v>
      </c>
      <c r="F10929" s="228">
        <v>22576</v>
      </c>
      <c r="G10929" s="228">
        <v>573</v>
      </c>
      <c r="H10929" s="228">
        <v>1027</v>
      </c>
      <c r="I10929" s="228">
        <v>1040379.3</v>
      </c>
      <c r="J10929" s="228">
        <v>405884.83</v>
      </c>
      <c r="K10929" s="228">
        <v>186419</v>
      </c>
      <c r="L10929" s="228">
        <v>1839222.71</v>
      </c>
    </row>
    <row r="10930" spans="1:12">
      <c r="A10930" s="228">
        <v>2016</v>
      </c>
      <c r="B10930" s="228" t="s">
        <v>192</v>
      </c>
      <c r="C10930" s="228" t="s">
        <v>64</v>
      </c>
      <c r="D10930" s="228" t="s">
        <v>205</v>
      </c>
      <c r="E10930" s="228">
        <v>35</v>
      </c>
      <c r="F10930" s="228">
        <v>22365</v>
      </c>
      <c r="G10930" s="228">
        <v>682</v>
      </c>
      <c r="H10930" s="228">
        <v>1113</v>
      </c>
      <c r="I10930" s="228">
        <v>997197.8</v>
      </c>
      <c r="J10930" s="228">
        <v>396924.95</v>
      </c>
      <c r="K10930" s="228">
        <v>137178.5</v>
      </c>
      <c r="L10930" s="228">
        <v>1724631.93</v>
      </c>
    </row>
    <row r="10931" spans="1:12">
      <c r="A10931" s="228">
        <v>2016</v>
      </c>
      <c r="B10931" s="228" t="s">
        <v>192</v>
      </c>
      <c r="C10931" s="228" t="s">
        <v>64</v>
      </c>
      <c r="D10931" s="228" t="s">
        <v>205</v>
      </c>
      <c r="E10931" s="228">
        <v>40</v>
      </c>
      <c r="F10931" s="228">
        <v>23600</v>
      </c>
      <c r="G10931" s="228">
        <v>884</v>
      </c>
      <c r="H10931" s="228">
        <v>1858</v>
      </c>
      <c r="I10931" s="228">
        <v>1504272.78</v>
      </c>
      <c r="J10931" s="228">
        <v>575330.85</v>
      </c>
      <c r="K10931" s="228">
        <v>282903</v>
      </c>
      <c r="L10931" s="228">
        <v>2605508.17</v>
      </c>
    </row>
    <row r="10932" spans="1:12">
      <c r="A10932" s="228">
        <v>2016</v>
      </c>
      <c r="B10932" s="228" t="s">
        <v>192</v>
      </c>
      <c r="C10932" s="228" t="s">
        <v>64</v>
      </c>
      <c r="D10932" s="228" t="s">
        <v>205</v>
      </c>
      <c r="E10932" s="228">
        <v>45</v>
      </c>
      <c r="F10932" s="228">
        <v>25310</v>
      </c>
      <c r="G10932" s="228">
        <v>1301</v>
      </c>
      <c r="H10932" s="228">
        <v>2418</v>
      </c>
      <c r="I10932" s="228">
        <v>1988435.8</v>
      </c>
      <c r="J10932" s="228">
        <v>680627.84</v>
      </c>
      <c r="K10932" s="228">
        <v>502122.25</v>
      </c>
      <c r="L10932" s="228">
        <v>3471818.08</v>
      </c>
    </row>
    <row r="10933" spans="1:12">
      <c r="A10933" s="228">
        <v>2016</v>
      </c>
      <c r="B10933" s="228" t="s">
        <v>192</v>
      </c>
      <c r="C10933" s="228" t="s">
        <v>64</v>
      </c>
      <c r="D10933" s="228" t="s">
        <v>205</v>
      </c>
      <c r="E10933" s="228">
        <v>50</v>
      </c>
      <c r="F10933" s="228">
        <v>27004</v>
      </c>
      <c r="G10933" s="228">
        <v>1719</v>
      </c>
      <c r="H10933" s="228">
        <v>3135</v>
      </c>
      <c r="I10933" s="228">
        <v>2966269.3</v>
      </c>
      <c r="J10933" s="228">
        <v>1019305.9</v>
      </c>
      <c r="K10933" s="228">
        <v>715155.5</v>
      </c>
      <c r="L10933" s="228">
        <v>5088164.37</v>
      </c>
    </row>
    <row r="10934" spans="1:12">
      <c r="A10934" s="228">
        <v>2016</v>
      </c>
      <c r="B10934" s="228" t="s">
        <v>192</v>
      </c>
      <c r="C10934" s="228" t="s">
        <v>64</v>
      </c>
      <c r="D10934" s="228" t="s">
        <v>205</v>
      </c>
      <c r="E10934" s="228">
        <v>55</v>
      </c>
      <c r="F10934" s="228">
        <v>28947</v>
      </c>
      <c r="G10934" s="228">
        <v>2780</v>
      </c>
      <c r="H10934" s="228">
        <v>5179</v>
      </c>
      <c r="I10934" s="228">
        <v>5117986.0599999996</v>
      </c>
      <c r="J10934" s="228">
        <v>1517872.94</v>
      </c>
      <c r="K10934" s="228">
        <v>1274219</v>
      </c>
      <c r="L10934" s="228">
        <v>8406943.8699999992</v>
      </c>
    </row>
    <row r="10935" spans="1:12">
      <c r="A10935" s="228">
        <v>2016</v>
      </c>
      <c r="B10935" s="228" t="s">
        <v>192</v>
      </c>
      <c r="C10935" s="228" t="s">
        <v>64</v>
      </c>
      <c r="D10935" s="228" t="s">
        <v>205</v>
      </c>
      <c r="E10935" s="228">
        <v>60</v>
      </c>
      <c r="F10935" s="228">
        <v>28491</v>
      </c>
      <c r="G10935" s="228">
        <v>3912</v>
      </c>
      <c r="H10935" s="228">
        <v>7890</v>
      </c>
      <c r="I10935" s="228">
        <v>7490051.5999999996</v>
      </c>
      <c r="J10935" s="228">
        <v>2254732.38</v>
      </c>
      <c r="K10935" s="228">
        <v>1997950.75</v>
      </c>
      <c r="L10935" s="228">
        <v>12371415.029999999</v>
      </c>
    </row>
    <row r="10936" spans="1:12">
      <c r="A10936" s="228">
        <v>2016</v>
      </c>
      <c r="B10936" s="228" t="s">
        <v>192</v>
      </c>
      <c r="C10936" s="228" t="s">
        <v>64</v>
      </c>
      <c r="D10936" s="228" t="s">
        <v>205</v>
      </c>
      <c r="E10936" s="228">
        <v>65</v>
      </c>
      <c r="F10936" s="228">
        <v>27504</v>
      </c>
      <c r="G10936" s="228">
        <v>4331</v>
      </c>
      <c r="H10936" s="228">
        <v>9282</v>
      </c>
      <c r="I10936" s="228">
        <v>9246247.8200000003</v>
      </c>
      <c r="J10936" s="228">
        <v>2707227.58</v>
      </c>
      <c r="K10936" s="228">
        <v>2629514.2999999998</v>
      </c>
      <c r="L10936" s="228">
        <v>15251999.42</v>
      </c>
    </row>
    <row r="10937" spans="1:12">
      <c r="A10937" s="228">
        <v>2016</v>
      </c>
      <c r="B10937" s="228" t="s">
        <v>192</v>
      </c>
      <c r="C10937" s="228" t="s">
        <v>64</v>
      </c>
      <c r="D10937" s="228" t="s">
        <v>205</v>
      </c>
      <c r="E10937" s="228">
        <v>70</v>
      </c>
      <c r="F10937" s="228">
        <v>19749</v>
      </c>
      <c r="G10937" s="228">
        <v>4448</v>
      </c>
      <c r="H10937" s="228">
        <v>10474</v>
      </c>
      <c r="I10937" s="228">
        <v>10070881.57</v>
      </c>
      <c r="J10937" s="228">
        <v>2727229.2</v>
      </c>
      <c r="K10937" s="228">
        <v>2706549.25</v>
      </c>
      <c r="L10937" s="228">
        <v>16045339.060000001</v>
      </c>
    </row>
    <row r="10938" spans="1:12">
      <c r="A10938" s="228">
        <v>2016</v>
      </c>
      <c r="B10938" s="228" t="s">
        <v>192</v>
      </c>
      <c r="C10938" s="228" t="s">
        <v>64</v>
      </c>
      <c r="D10938" s="228" t="s">
        <v>205</v>
      </c>
      <c r="E10938" s="228">
        <v>75</v>
      </c>
      <c r="F10938" s="228">
        <v>13597</v>
      </c>
      <c r="G10938" s="228">
        <v>4154</v>
      </c>
      <c r="H10938" s="228">
        <v>9656</v>
      </c>
      <c r="I10938" s="228">
        <v>8117909.9699999997</v>
      </c>
      <c r="J10938" s="228">
        <v>2103176.27</v>
      </c>
      <c r="K10938" s="228">
        <v>2307983.6</v>
      </c>
      <c r="L10938" s="228">
        <v>12907826.92</v>
      </c>
    </row>
    <row r="10939" spans="1:12">
      <c r="A10939" s="228">
        <v>2016</v>
      </c>
      <c r="B10939" s="228" t="s">
        <v>192</v>
      </c>
      <c r="C10939" s="228" t="s">
        <v>64</v>
      </c>
      <c r="D10939" s="228" t="s">
        <v>205</v>
      </c>
      <c r="E10939" s="228">
        <v>80</v>
      </c>
      <c r="F10939" s="228">
        <v>8815</v>
      </c>
      <c r="G10939" s="228">
        <v>3483</v>
      </c>
      <c r="H10939" s="228">
        <v>9576</v>
      </c>
      <c r="I10939" s="228">
        <v>6763235.4000000004</v>
      </c>
      <c r="J10939" s="228">
        <v>1487684.18</v>
      </c>
      <c r="K10939" s="228">
        <v>1448416.1</v>
      </c>
      <c r="L10939" s="228">
        <v>10224415.91</v>
      </c>
    </row>
    <row r="10940" spans="1:12">
      <c r="A10940" s="228">
        <v>2016</v>
      </c>
      <c r="B10940" s="228" t="s">
        <v>192</v>
      </c>
      <c r="C10940" s="228" t="s">
        <v>64</v>
      </c>
      <c r="D10940" s="228" t="s">
        <v>205</v>
      </c>
      <c r="E10940" s="228">
        <v>85</v>
      </c>
      <c r="F10940" s="228">
        <v>5571</v>
      </c>
      <c r="G10940" s="228">
        <v>2093</v>
      </c>
      <c r="H10940" s="228">
        <v>7895</v>
      </c>
      <c r="I10940" s="228">
        <v>4741589.7</v>
      </c>
      <c r="J10940" s="228">
        <v>931421.6</v>
      </c>
      <c r="K10940" s="228">
        <v>829428.75</v>
      </c>
      <c r="L10940" s="228">
        <v>6671631.6299999999</v>
      </c>
    </row>
    <row r="10941" spans="1:12">
      <c r="A10941" s="228">
        <v>2016</v>
      </c>
      <c r="B10941" s="228" t="s">
        <v>192</v>
      </c>
      <c r="C10941" s="228" t="s">
        <v>64</v>
      </c>
      <c r="D10941" s="228" t="s">
        <v>205</v>
      </c>
      <c r="E10941" s="228">
        <v>90</v>
      </c>
      <c r="F10941" s="228">
        <v>1506</v>
      </c>
      <c r="G10941" s="228">
        <v>455</v>
      </c>
      <c r="H10941" s="228">
        <v>2830</v>
      </c>
      <c r="I10941" s="228">
        <v>1377812</v>
      </c>
      <c r="J10941" s="228">
        <v>224552.17</v>
      </c>
      <c r="K10941" s="228">
        <v>224637.4</v>
      </c>
      <c r="L10941" s="228">
        <v>1908846.21</v>
      </c>
    </row>
    <row r="10942" spans="1:12">
      <c r="A10942" s="228">
        <v>2016</v>
      </c>
      <c r="B10942" s="228" t="s">
        <v>192</v>
      </c>
      <c r="C10942" s="228" t="s">
        <v>64</v>
      </c>
      <c r="D10942" s="228" t="s">
        <v>205</v>
      </c>
      <c r="E10942" s="228">
        <v>95</v>
      </c>
      <c r="F10942" s="228">
        <v>248</v>
      </c>
      <c r="G10942" s="228">
        <v>144</v>
      </c>
      <c r="H10942" s="228">
        <v>586</v>
      </c>
      <c r="I10942" s="228">
        <v>227278.8</v>
      </c>
      <c r="J10942" s="228">
        <v>32544.39</v>
      </c>
      <c r="K10942" s="228">
        <v>32201</v>
      </c>
      <c r="L10942" s="228">
        <v>304763.24</v>
      </c>
    </row>
    <row r="10943" spans="1:12">
      <c r="A10943" s="228">
        <v>2016</v>
      </c>
      <c r="B10943" s="228" t="s">
        <v>192</v>
      </c>
      <c r="C10943" s="228" t="s">
        <v>64</v>
      </c>
      <c r="D10943" s="228" t="s">
        <v>206</v>
      </c>
      <c r="E10943" s="228">
        <v>0</v>
      </c>
      <c r="F10943" s="228">
        <v>18328</v>
      </c>
      <c r="G10943" s="228">
        <v>408</v>
      </c>
      <c r="H10943" s="228">
        <v>1464</v>
      </c>
      <c r="I10943" s="228">
        <v>914375</v>
      </c>
      <c r="J10943" s="228">
        <v>187812.01</v>
      </c>
      <c r="K10943" s="228">
        <v>21884</v>
      </c>
      <c r="L10943" s="228">
        <v>1150269.1200000001</v>
      </c>
    </row>
    <row r="10944" spans="1:12">
      <c r="A10944" s="228">
        <v>2016</v>
      </c>
      <c r="B10944" s="228" t="s">
        <v>192</v>
      </c>
      <c r="C10944" s="228" t="s">
        <v>64</v>
      </c>
      <c r="D10944" s="228" t="s">
        <v>206</v>
      </c>
      <c r="E10944" s="228">
        <v>5</v>
      </c>
      <c r="F10944" s="228">
        <v>21322</v>
      </c>
      <c r="G10944" s="228">
        <v>224</v>
      </c>
      <c r="H10944" s="228">
        <v>340</v>
      </c>
      <c r="I10944" s="228">
        <v>263619.28999999998</v>
      </c>
      <c r="J10944" s="228">
        <v>92365.6</v>
      </c>
      <c r="K10944" s="228">
        <v>9434</v>
      </c>
      <c r="L10944" s="228">
        <v>385096.39</v>
      </c>
    </row>
    <row r="10945" spans="1:12">
      <c r="A10945" s="228">
        <v>2016</v>
      </c>
      <c r="B10945" s="228" t="s">
        <v>192</v>
      </c>
      <c r="C10945" s="228" t="s">
        <v>64</v>
      </c>
      <c r="D10945" s="228" t="s">
        <v>206</v>
      </c>
      <c r="E10945" s="228">
        <v>10</v>
      </c>
      <c r="F10945" s="228">
        <v>20182</v>
      </c>
      <c r="G10945" s="228">
        <v>209</v>
      </c>
      <c r="H10945" s="228">
        <v>359</v>
      </c>
      <c r="I10945" s="228">
        <v>288135.40000000002</v>
      </c>
      <c r="J10945" s="228">
        <v>103349</v>
      </c>
      <c r="K10945" s="228">
        <v>72284</v>
      </c>
      <c r="L10945" s="228">
        <v>488095.26</v>
      </c>
    </row>
    <row r="10946" spans="1:12">
      <c r="A10946" s="228">
        <v>2016</v>
      </c>
      <c r="B10946" s="228" t="s">
        <v>192</v>
      </c>
      <c r="C10946" s="228" t="s">
        <v>64</v>
      </c>
      <c r="D10946" s="228" t="s">
        <v>206</v>
      </c>
      <c r="E10946" s="228">
        <v>15</v>
      </c>
      <c r="F10946" s="228">
        <v>21122</v>
      </c>
      <c r="G10946" s="228">
        <v>697</v>
      </c>
      <c r="H10946" s="228">
        <v>1334</v>
      </c>
      <c r="I10946" s="228">
        <v>1249531.07</v>
      </c>
      <c r="J10946" s="228">
        <v>327008.12</v>
      </c>
      <c r="K10946" s="228">
        <v>272934</v>
      </c>
      <c r="L10946" s="228">
        <v>1934736.45</v>
      </c>
    </row>
    <row r="10947" spans="1:12">
      <c r="A10947" s="228">
        <v>2016</v>
      </c>
      <c r="B10947" s="228" t="s">
        <v>192</v>
      </c>
      <c r="C10947" s="228" t="s">
        <v>64</v>
      </c>
      <c r="D10947" s="228" t="s">
        <v>206</v>
      </c>
      <c r="E10947" s="228">
        <v>20</v>
      </c>
      <c r="F10947" s="228">
        <v>20586</v>
      </c>
      <c r="G10947" s="228">
        <v>934</v>
      </c>
      <c r="H10947" s="228">
        <v>1630</v>
      </c>
      <c r="I10947" s="228">
        <v>1623314.25</v>
      </c>
      <c r="J10947" s="228">
        <v>457613.62</v>
      </c>
      <c r="K10947" s="228">
        <v>196831</v>
      </c>
      <c r="L10947" s="228">
        <v>2444621.1</v>
      </c>
    </row>
    <row r="10948" spans="1:12">
      <c r="A10948" s="228">
        <v>2016</v>
      </c>
      <c r="B10948" s="228" t="s">
        <v>192</v>
      </c>
      <c r="C10948" s="228" t="s">
        <v>64</v>
      </c>
      <c r="D10948" s="228" t="s">
        <v>206</v>
      </c>
      <c r="E10948" s="228">
        <v>25</v>
      </c>
      <c r="F10948" s="228">
        <v>18812</v>
      </c>
      <c r="G10948" s="228">
        <v>962</v>
      </c>
      <c r="H10948" s="228">
        <v>2726</v>
      </c>
      <c r="I10948" s="228">
        <v>2466180.64</v>
      </c>
      <c r="J10948" s="228">
        <v>789740.89</v>
      </c>
      <c r="K10948" s="228">
        <v>208173</v>
      </c>
      <c r="L10948" s="228">
        <v>3801990.66</v>
      </c>
    </row>
    <row r="10949" spans="1:12">
      <c r="A10949" s="228">
        <v>2016</v>
      </c>
      <c r="B10949" s="228" t="s">
        <v>192</v>
      </c>
      <c r="C10949" s="228" t="s">
        <v>64</v>
      </c>
      <c r="D10949" s="228" t="s">
        <v>206</v>
      </c>
      <c r="E10949" s="228">
        <v>30</v>
      </c>
      <c r="F10949" s="228">
        <v>25424</v>
      </c>
      <c r="G10949" s="228">
        <v>1725</v>
      </c>
      <c r="H10949" s="228">
        <v>4795</v>
      </c>
      <c r="I10949" s="228">
        <v>4341523.26</v>
      </c>
      <c r="J10949" s="228">
        <v>1493066.79</v>
      </c>
      <c r="K10949" s="228">
        <v>191510</v>
      </c>
      <c r="L10949" s="228">
        <v>6572819.2400000002</v>
      </c>
    </row>
    <row r="10950" spans="1:12">
      <c r="A10950" s="228">
        <v>2016</v>
      </c>
      <c r="B10950" s="228" t="s">
        <v>192</v>
      </c>
      <c r="C10950" s="228" t="s">
        <v>64</v>
      </c>
      <c r="D10950" s="228" t="s">
        <v>206</v>
      </c>
      <c r="E10950" s="228">
        <v>35</v>
      </c>
      <c r="F10950" s="228">
        <v>24401</v>
      </c>
      <c r="G10950" s="228">
        <v>1570</v>
      </c>
      <c r="H10950" s="228">
        <v>3808</v>
      </c>
      <c r="I10950" s="228">
        <v>3722563.21</v>
      </c>
      <c r="J10950" s="228">
        <v>1215499.73</v>
      </c>
      <c r="K10950" s="228">
        <v>298864</v>
      </c>
      <c r="L10950" s="228">
        <v>5740431.9000000004</v>
      </c>
    </row>
    <row r="10951" spans="1:12">
      <c r="A10951" s="228">
        <v>2016</v>
      </c>
      <c r="B10951" s="228" t="s">
        <v>192</v>
      </c>
      <c r="C10951" s="228" t="s">
        <v>64</v>
      </c>
      <c r="D10951" s="228" t="s">
        <v>206</v>
      </c>
      <c r="E10951" s="228">
        <v>40</v>
      </c>
      <c r="F10951" s="228">
        <v>25745</v>
      </c>
      <c r="G10951" s="228">
        <v>1552</v>
      </c>
      <c r="H10951" s="228">
        <v>3005</v>
      </c>
      <c r="I10951" s="228">
        <v>2929998.44</v>
      </c>
      <c r="J10951" s="228">
        <v>974828.51</v>
      </c>
      <c r="K10951" s="228">
        <v>364722</v>
      </c>
      <c r="L10951" s="228">
        <v>4713364.32</v>
      </c>
    </row>
    <row r="10952" spans="1:12">
      <c r="A10952" s="228">
        <v>2016</v>
      </c>
      <c r="B10952" s="228" t="s">
        <v>192</v>
      </c>
      <c r="C10952" s="228" t="s">
        <v>64</v>
      </c>
      <c r="D10952" s="228" t="s">
        <v>206</v>
      </c>
      <c r="E10952" s="228">
        <v>45</v>
      </c>
      <c r="F10952" s="228">
        <v>27641</v>
      </c>
      <c r="G10952" s="228">
        <v>1818</v>
      </c>
      <c r="H10952" s="228">
        <v>3306</v>
      </c>
      <c r="I10952" s="228">
        <v>3104052.43</v>
      </c>
      <c r="J10952" s="228">
        <v>1032133.07</v>
      </c>
      <c r="K10952" s="228">
        <v>402076</v>
      </c>
      <c r="L10952" s="228">
        <v>4984410.75</v>
      </c>
    </row>
    <row r="10953" spans="1:12">
      <c r="A10953" s="228">
        <v>2016</v>
      </c>
      <c r="B10953" s="228" t="s">
        <v>192</v>
      </c>
      <c r="C10953" s="228" t="s">
        <v>64</v>
      </c>
      <c r="D10953" s="228" t="s">
        <v>206</v>
      </c>
      <c r="E10953" s="228">
        <v>50</v>
      </c>
      <c r="F10953" s="228">
        <v>29936</v>
      </c>
      <c r="G10953" s="228">
        <v>2301</v>
      </c>
      <c r="H10953" s="228">
        <v>4795</v>
      </c>
      <c r="I10953" s="228">
        <v>4446587.01</v>
      </c>
      <c r="J10953" s="228">
        <v>1438896.09</v>
      </c>
      <c r="K10953" s="228">
        <v>968023.5</v>
      </c>
      <c r="L10953" s="228">
        <v>7400417.9900000002</v>
      </c>
    </row>
    <row r="10954" spans="1:12">
      <c r="A10954" s="228">
        <v>2016</v>
      </c>
      <c r="B10954" s="228" t="s">
        <v>192</v>
      </c>
      <c r="C10954" s="228" t="s">
        <v>64</v>
      </c>
      <c r="D10954" s="228" t="s">
        <v>206</v>
      </c>
      <c r="E10954" s="228">
        <v>55</v>
      </c>
      <c r="F10954" s="228">
        <v>32377</v>
      </c>
      <c r="G10954" s="228">
        <v>3156</v>
      </c>
      <c r="H10954" s="228">
        <v>6306</v>
      </c>
      <c r="I10954" s="228">
        <v>5956244.0300000003</v>
      </c>
      <c r="J10954" s="228">
        <v>1852577.54</v>
      </c>
      <c r="K10954" s="228">
        <v>1450100.65</v>
      </c>
      <c r="L10954" s="228">
        <v>9848909.1799999997</v>
      </c>
    </row>
    <row r="10955" spans="1:12">
      <c r="A10955" s="228">
        <v>2016</v>
      </c>
      <c r="B10955" s="228" t="s">
        <v>192</v>
      </c>
      <c r="C10955" s="228" t="s">
        <v>64</v>
      </c>
      <c r="D10955" s="228" t="s">
        <v>206</v>
      </c>
      <c r="E10955" s="228">
        <v>60</v>
      </c>
      <c r="F10955" s="228">
        <v>31715</v>
      </c>
      <c r="G10955" s="228">
        <v>3930</v>
      </c>
      <c r="H10955" s="228">
        <v>7973</v>
      </c>
      <c r="I10955" s="228">
        <v>7184964.0499999998</v>
      </c>
      <c r="J10955" s="228">
        <v>2226148.91</v>
      </c>
      <c r="K10955" s="228">
        <v>2120450.6</v>
      </c>
      <c r="L10955" s="228">
        <v>12156538.359999999</v>
      </c>
    </row>
    <row r="10956" spans="1:12">
      <c r="A10956" s="228">
        <v>2016</v>
      </c>
      <c r="B10956" s="228" t="s">
        <v>192</v>
      </c>
      <c r="C10956" s="228" t="s">
        <v>64</v>
      </c>
      <c r="D10956" s="228" t="s">
        <v>206</v>
      </c>
      <c r="E10956" s="228">
        <v>65</v>
      </c>
      <c r="F10956" s="228">
        <v>30075</v>
      </c>
      <c r="G10956" s="228">
        <v>4879</v>
      </c>
      <c r="H10956" s="228">
        <v>11058</v>
      </c>
      <c r="I10956" s="228">
        <v>10101860.67</v>
      </c>
      <c r="J10956" s="228">
        <v>2865831.56</v>
      </c>
      <c r="K10956" s="228">
        <v>3044385.95</v>
      </c>
      <c r="L10956" s="228">
        <v>16747483</v>
      </c>
    </row>
    <row r="10957" spans="1:12">
      <c r="A10957" s="228">
        <v>2016</v>
      </c>
      <c r="B10957" s="228" t="s">
        <v>192</v>
      </c>
      <c r="C10957" s="228" t="s">
        <v>64</v>
      </c>
      <c r="D10957" s="228" t="s">
        <v>206</v>
      </c>
      <c r="E10957" s="228">
        <v>70</v>
      </c>
      <c r="F10957" s="228">
        <v>21587</v>
      </c>
      <c r="G10957" s="228">
        <v>4218</v>
      </c>
      <c r="H10957" s="228">
        <v>10051</v>
      </c>
      <c r="I10957" s="228">
        <v>9022821.9800000004</v>
      </c>
      <c r="J10957" s="228">
        <v>2608654.56</v>
      </c>
      <c r="K10957" s="228">
        <v>2706414.3</v>
      </c>
      <c r="L10957" s="228">
        <v>14839238.41</v>
      </c>
    </row>
    <row r="10958" spans="1:12">
      <c r="A10958" s="228">
        <v>2016</v>
      </c>
      <c r="B10958" s="228" t="s">
        <v>192</v>
      </c>
      <c r="C10958" s="228" t="s">
        <v>64</v>
      </c>
      <c r="D10958" s="228" t="s">
        <v>206</v>
      </c>
      <c r="E10958" s="228">
        <v>75</v>
      </c>
      <c r="F10958" s="228">
        <v>15199</v>
      </c>
      <c r="G10958" s="228">
        <v>3740</v>
      </c>
      <c r="H10958" s="228">
        <v>10262</v>
      </c>
      <c r="I10958" s="228">
        <v>8694655.1300000008</v>
      </c>
      <c r="J10958" s="228">
        <v>2165616.02</v>
      </c>
      <c r="K10958" s="228">
        <v>2442809.5</v>
      </c>
      <c r="L10958" s="228">
        <v>13708960.220000001</v>
      </c>
    </row>
    <row r="10959" spans="1:12">
      <c r="A10959" s="228">
        <v>2016</v>
      </c>
      <c r="B10959" s="228" t="s">
        <v>192</v>
      </c>
      <c r="C10959" s="228" t="s">
        <v>64</v>
      </c>
      <c r="D10959" s="228" t="s">
        <v>206</v>
      </c>
      <c r="E10959" s="228">
        <v>80</v>
      </c>
      <c r="F10959" s="228">
        <v>10674</v>
      </c>
      <c r="G10959" s="228">
        <v>2762</v>
      </c>
      <c r="H10959" s="228">
        <v>10186</v>
      </c>
      <c r="I10959" s="228">
        <v>7080079.2000000002</v>
      </c>
      <c r="J10959" s="228">
        <v>1559010.55</v>
      </c>
      <c r="K10959" s="228">
        <v>1273140</v>
      </c>
      <c r="L10959" s="228">
        <v>10330767.390000001</v>
      </c>
    </row>
    <row r="10960" spans="1:12">
      <c r="A10960" s="228">
        <v>2016</v>
      </c>
      <c r="B10960" s="228" t="s">
        <v>192</v>
      </c>
      <c r="C10960" s="228" t="s">
        <v>64</v>
      </c>
      <c r="D10960" s="228" t="s">
        <v>206</v>
      </c>
      <c r="E10960" s="228">
        <v>85</v>
      </c>
      <c r="F10960" s="228">
        <v>7839</v>
      </c>
      <c r="G10960" s="228">
        <v>2113</v>
      </c>
      <c r="H10960" s="228">
        <v>10067</v>
      </c>
      <c r="I10960" s="228">
        <v>5890913.7999999998</v>
      </c>
      <c r="J10960" s="228">
        <v>1077065.8899999999</v>
      </c>
      <c r="K10960" s="228">
        <v>783310.8</v>
      </c>
      <c r="L10960" s="228">
        <v>7939690.3600000003</v>
      </c>
    </row>
    <row r="10961" spans="1:12">
      <c r="A10961" s="228">
        <v>2016</v>
      </c>
      <c r="B10961" s="228" t="s">
        <v>192</v>
      </c>
      <c r="C10961" s="228" t="s">
        <v>64</v>
      </c>
      <c r="D10961" s="228" t="s">
        <v>206</v>
      </c>
      <c r="E10961" s="228">
        <v>90</v>
      </c>
      <c r="F10961" s="228">
        <v>3441</v>
      </c>
      <c r="G10961" s="228">
        <v>767</v>
      </c>
      <c r="H10961" s="228">
        <v>4630</v>
      </c>
      <c r="I10961" s="228">
        <v>2417005.12</v>
      </c>
      <c r="J10961" s="228">
        <v>395174.03</v>
      </c>
      <c r="K10961" s="228">
        <v>206820</v>
      </c>
      <c r="L10961" s="228">
        <v>3086646.79</v>
      </c>
    </row>
    <row r="10962" spans="1:12">
      <c r="A10962" s="228">
        <v>2016</v>
      </c>
      <c r="B10962" s="228" t="s">
        <v>192</v>
      </c>
      <c r="C10962" s="228" t="s">
        <v>64</v>
      </c>
      <c r="D10962" s="228" t="s">
        <v>206</v>
      </c>
      <c r="E10962" s="228">
        <v>95</v>
      </c>
      <c r="F10962" s="228">
        <v>886</v>
      </c>
      <c r="G10962" s="228">
        <v>129</v>
      </c>
      <c r="H10962" s="228">
        <v>829</v>
      </c>
      <c r="I10962" s="228">
        <v>386044.35</v>
      </c>
      <c r="J10962" s="228">
        <v>68267.429999999993</v>
      </c>
      <c r="K10962" s="228">
        <v>20534</v>
      </c>
      <c r="L10962" s="228">
        <v>492212.89</v>
      </c>
    </row>
    <row r="10963" spans="1:12">
      <c r="A10963" s="228">
        <v>2016</v>
      </c>
      <c r="B10963" s="228" t="s">
        <v>192</v>
      </c>
      <c r="C10963" s="228" t="s">
        <v>65</v>
      </c>
      <c r="D10963" s="228" t="s">
        <v>205</v>
      </c>
      <c r="E10963" s="228">
        <v>0</v>
      </c>
      <c r="F10963" s="228">
        <v>44915</v>
      </c>
      <c r="G10963" s="228">
        <v>1607</v>
      </c>
      <c r="H10963" s="228">
        <v>3758</v>
      </c>
      <c r="I10963" s="228">
        <v>2876810.86</v>
      </c>
      <c r="J10963" s="228">
        <v>451126.94</v>
      </c>
      <c r="K10963" s="228">
        <v>33031</v>
      </c>
      <c r="L10963" s="228">
        <v>3606109.78</v>
      </c>
    </row>
    <row r="10964" spans="1:12">
      <c r="A10964" s="228">
        <v>2016</v>
      </c>
      <c r="B10964" s="228" t="s">
        <v>192</v>
      </c>
      <c r="C10964" s="228" t="s">
        <v>65</v>
      </c>
      <c r="D10964" s="228" t="s">
        <v>205</v>
      </c>
      <c r="E10964" s="228">
        <v>5</v>
      </c>
      <c r="F10964" s="228">
        <v>49390</v>
      </c>
      <c r="G10964" s="228">
        <v>846</v>
      </c>
      <c r="H10964" s="228">
        <v>1132</v>
      </c>
      <c r="I10964" s="228">
        <v>1122063.8500000001</v>
      </c>
      <c r="J10964" s="228">
        <v>259393.84</v>
      </c>
      <c r="K10964" s="228">
        <v>23447</v>
      </c>
      <c r="L10964" s="228">
        <v>1522334.95</v>
      </c>
    </row>
    <row r="10965" spans="1:12">
      <c r="A10965" s="228">
        <v>2016</v>
      </c>
      <c r="B10965" s="228" t="s">
        <v>192</v>
      </c>
      <c r="C10965" s="228" t="s">
        <v>65</v>
      </c>
      <c r="D10965" s="228" t="s">
        <v>205</v>
      </c>
      <c r="E10965" s="228">
        <v>10</v>
      </c>
      <c r="F10965" s="228">
        <v>44937</v>
      </c>
      <c r="G10965" s="228">
        <v>556</v>
      </c>
      <c r="H10965" s="228">
        <v>794</v>
      </c>
      <c r="I10965" s="228">
        <v>737975.7</v>
      </c>
      <c r="J10965" s="228">
        <v>165456.95000000001</v>
      </c>
      <c r="K10965" s="228">
        <v>118810</v>
      </c>
      <c r="L10965" s="228">
        <v>1105934.25</v>
      </c>
    </row>
    <row r="10966" spans="1:12">
      <c r="A10966" s="228">
        <v>2016</v>
      </c>
      <c r="B10966" s="228" t="s">
        <v>192</v>
      </c>
      <c r="C10966" s="228" t="s">
        <v>65</v>
      </c>
      <c r="D10966" s="228" t="s">
        <v>205</v>
      </c>
      <c r="E10966" s="228">
        <v>15</v>
      </c>
      <c r="F10966" s="228">
        <v>44350</v>
      </c>
      <c r="G10966" s="228">
        <v>1142</v>
      </c>
      <c r="H10966" s="228">
        <v>1772</v>
      </c>
      <c r="I10966" s="228">
        <v>2151314.4700000002</v>
      </c>
      <c r="J10966" s="228">
        <v>417184.4</v>
      </c>
      <c r="K10966" s="228">
        <v>424773</v>
      </c>
      <c r="L10966" s="228">
        <v>3204376.1</v>
      </c>
    </row>
    <row r="10967" spans="1:12">
      <c r="A10967" s="228">
        <v>2016</v>
      </c>
      <c r="B10967" s="228" t="s">
        <v>192</v>
      </c>
      <c r="C10967" s="228" t="s">
        <v>65</v>
      </c>
      <c r="D10967" s="228" t="s">
        <v>205</v>
      </c>
      <c r="E10967" s="228">
        <v>20</v>
      </c>
      <c r="F10967" s="228">
        <v>36935</v>
      </c>
      <c r="G10967" s="228">
        <v>1121</v>
      </c>
      <c r="H10967" s="228">
        <v>1936</v>
      </c>
      <c r="I10967" s="228">
        <v>2164063.5699999998</v>
      </c>
      <c r="J10967" s="228">
        <v>420497.06</v>
      </c>
      <c r="K10967" s="228">
        <v>258618</v>
      </c>
      <c r="L10967" s="228">
        <v>3079537.25</v>
      </c>
    </row>
    <row r="10968" spans="1:12">
      <c r="A10968" s="228">
        <v>2016</v>
      </c>
      <c r="B10968" s="228" t="s">
        <v>192</v>
      </c>
      <c r="C10968" s="228" t="s">
        <v>65</v>
      </c>
      <c r="D10968" s="228" t="s">
        <v>205</v>
      </c>
      <c r="E10968" s="228">
        <v>25</v>
      </c>
      <c r="F10968" s="228">
        <v>40513</v>
      </c>
      <c r="G10968" s="228">
        <v>1030</v>
      </c>
      <c r="H10968" s="228">
        <v>2072</v>
      </c>
      <c r="I10968" s="228">
        <v>1988825.3</v>
      </c>
      <c r="J10968" s="228">
        <v>452638.77</v>
      </c>
      <c r="K10968" s="228">
        <v>299083</v>
      </c>
      <c r="L10968" s="228">
        <v>3117076.18</v>
      </c>
    </row>
    <row r="10969" spans="1:12">
      <c r="A10969" s="228">
        <v>2016</v>
      </c>
      <c r="B10969" s="228" t="s">
        <v>192</v>
      </c>
      <c r="C10969" s="228" t="s">
        <v>65</v>
      </c>
      <c r="D10969" s="228" t="s">
        <v>205</v>
      </c>
      <c r="E10969" s="228">
        <v>30</v>
      </c>
      <c r="F10969" s="228">
        <v>55519</v>
      </c>
      <c r="G10969" s="228">
        <v>1403</v>
      </c>
      <c r="H10969" s="228">
        <v>2767</v>
      </c>
      <c r="I10969" s="228">
        <v>3070854.1</v>
      </c>
      <c r="J10969" s="228">
        <v>696120.91</v>
      </c>
      <c r="K10969" s="228">
        <v>476753</v>
      </c>
      <c r="L10969" s="228">
        <v>4687768.4400000004</v>
      </c>
    </row>
    <row r="10970" spans="1:12">
      <c r="A10970" s="228">
        <v>2016</v>
      </c>
      <c r="B10970" s="228" t="s">
        <v>192</v>
      </c>
      <c r="C10970" s="228" t="s">
        <v>65</v>
      </c>
      <c r="D10970" s="228" t="s">
        <v>205</v>
      </c>
      <c r="E10970" s="228">
        <v>35</v>
      </c>
      <c r="F10970" s="228">
        <v>52527</v>
      </c>
      <c r="G10970" s="228">
        <v>1552</v>
      </c>
      <c r="H10970" s="228">
        <v>2867</v>
      </c>
      <c r="I10970" s="228">
        <v>2975481.64</v>
      </c>
      <c r="J10970" s="228">
        <v>718982.13</v>
      </c>
      <c r="K10970" s="228">
        <v>557437.15</v>
      </c>
      <c r="L10970" s="228">
        <v>4780656.54</v>
      </c>
    </row>
    <row r="10971" spans="1:12">
      <c r="A10971" s="228">
        <v>2016</v>
      </c>
      <c r="B10971" s="228" t="s">
        <v>192</v>
      </c>
      <c r="C10971" s="228" t="s">
        <v>65</v>
      </c>
      <c r="D10971" s="228" t="s">
        <v>205</v>
      </c>
      <c r="E10971" s="228">
        <v>40</v>
      </c>
      <c r="F10971" s="228">
        <v>52877</v>
      </c>
      <c r="G10971" s="228">
        <v>1974</v>
      </c>
      <c r="H10971" s="228">
        <v>3318</v>
      </c>
      <c r="I10971" s="228">
        <v>3689794.21</v>
      </c>
      <c r="J10971" s="228">
        <v>973634.13</v>
      </c>
      <c r="K10971" s="228">
        <v>863786</v>
      </c>
      <c r="L10971" s="228">
        <v>6074121.2300000004</v>
      </c>
    </row>
    <row r="10972" spans="1:12">
      <c r="A10972" s="228">
        <v>2016</v>
      </c>
      <c r="B10972" s="228" t="s">
        <v>192</v>
      </c>
      <c r="C10972" s="228" t="s">
        <v>65</v>
      </c>
      <c r="D10972" s="228" t="s">
        <v>205</v>
      </c>
      <c r="E10972" s="228">
        <v>45</v>
      </c>
      <c r="F10972" s="228">
        <v>52751</v>
      </c>
      <c r="G10972" s="228">
        <v>2253</v>
      </c>
      <c r="H10972" s="228">
        <v>3863</v>
      </c>
      <c r="I10972" s="228">
        <v>4601756.28</v>
      </c>
      <c r="J10972" s="228">
        <v>1189551.81</v>
      </c>
      <c r="K10972" s="228">
        <v>979537.5</v>
      </c>
      <c r="L10972" s="228">
        <v>7509377.5999999996</v>
      </c>
    </row>
    <row r="10973" spans="1:12">
      <c r="A10973" s="228">
        <v>2016</v>
      </c>
      <c r="B10973" s="228" t="s">
        <v>192</v>
      </c>
      <c r="C10973" s="228" t="s">
        <v>65</v>
      </c>
      <c r="D10973" s="228" t="s">
        <v>205</v>
      </c>
      <c r="E10973" s="228">
        <v>50</v>
      </c>
      <c r="F10973" s="228">
        <v>50969</v>
      </c>
      <c r="G10973" s="228">
        <v>2807</v>
      </c>
      <c r="H10973" s="228">
        <v>5000</v>
      </c>
      <c r="I10973" s="228">
        <v>6326624.0800000001</v>
      </c>
      <c r="J10973" s="228">
        <v>1669602.88</v>
      </c>
      <c r="K10973" s="228">
        <v>1627488.5</v>
      </c>
      <c r="L10973" s="228">
        <v>10521175.49</v>
      </c>
    </row>
    <row r="10974" spans="1:12">
      <c r="A10974" s="228">
        <v>2016</v>
      </c>
      <c r="B10974" s="228" t="s">
        <v>192</v>
      </c>
      <c r="C10974" s="228" t="s">
        <v>65</v>
      </c>
      <c r="D10974" s="228" t="s">
        <v>205</v>
      </c>
      <c r="E10974" s="228">
        <v>55</v>
      </c>
      <c r="F10974" s="228">
        <v>48398</v>
      </c>
      <c r="G10974" s="228">
        <v>3743</v>
      </c>
      <c r="H10974" s="228">
        <v>6849</v>
      </c>
      <c r="I10974" s="228">
        <v>9334946.1099999994</v>
      </c>
      <c r="J10974" s="228">
        <v>2329016.4500000002</v>
      </c>
      <c r="K10974" s="228">
        <v>3090205.15</v>
      </c>
      <c r="L10974" s="228">
        <v>15812104.57</v>
      </c>
    </row>
    <row r="10975" spans="1:12">
      <c r="A10975" s="228">
        <v>2016</v>
      </c>
      <c r="B10975" s="228" t="s">
        <v>192</v>
      </c>
      <c r="C10975" s="228" t="s">
        <v>65</v>
      </c>
      <c r="D10975" s="228" t="s">
        <v>205</v>
      </c>
      <c r="E10975" s="228">
        <v>60</v>
      </c>
      <c r="F10975" s="228">
        <v>42345</v>
      </c>
      <c r="G10975" s="228">
        <v>4433</v>
      </c>
      <c r="H10975" s="228">
        <v>8686</v>
      </c>
      <c r="I10975" s="228">
        <v>11615269.109999999</v>
      </c>
      <c r="J10975" s="228">
        <v>2912138.13</v>
      </c>
      <c r="K10975" s="228">
        <v>3235236</v>
      </c>
      <c r="L10975" s="228">
        <v>18959724.899999999</v>
      </c>
    </row>
    <row r="10976" spans="1:12">
      <c r="A10976" s="228">
        <v>2016</v>
      </c>
      <c r="B10976" s="228" t="s">
        <v>192</v>
      </c>
      <c r="C10976" s="228" t="s">
        <v>65</v>
      </c>
      <c r="D10976" s="228" t="s">
        <v>205</v>
      </c>
      <c r="E10976" s="228">
        <v>65</v>
      </c>
      <c r="F10976" s="228">
        <v>37042</v>
      </c>
      <c r="G10976" s="228">
        <v>5418</v>
      </c>
      <c r="H10976" s="228">
        <v>11274</v>
      </c>
      <c r="I10976" s="228">
        <v>15152971.029999999</v>
      </c>
      <c r="J10976" s="228">
        <v>3609810.68</v>
      </c>
      <c r="K10976" s="228">
        <v>4448656.8</v>
      </c>
      <c r="L10976" s="228">
        <v>24580814.859999999</v>
      </c>
    </row>
    <row r="10977" spans="1:12">
      <c r="A10977" s="228">
        <v>2016</v>
      </c>
      <c r="B10977" s="228" t="s">
        <v>192</v>
      </c>
      <c r="C10977" s="228" t="s">
        <v>65</v>
      </c>
      <c r="D10977" s="228" t="s">
        <v>205</v>
      </c>
      <c r="E10977" s="228">
        <v>70</v>
      </c>
      <c r="F10977" s="228">
        <v>24491</v>
      </c>
      <c r="G10977" s="228">
        <v>4589</v>
      </c>
      <c r="H10977" s="228">
        <v>9740</v>
      </c>
      <c r="I10977" s="228">
        <v>12616599.66</v>
      </c>
      <c r="J10977" s="228">
        <v>3210683.41</v>
      </c>
      <c r="K10977" s="228">
        <v>4012594.75</v>
      </c>
      <c r="L10977" s="228">
        <v>20744630.780000001</v>
      </c>
    </row>
    <row r="10978" spans="1:12">
      <c r="A10978" s="228">
        <v>2016</v>
      </c>
      <c r="B10978" s="228" t="s">
        <v>192</v>
      </c>
      <c r="C10978" s="228" t="s">
        <v>65</v>
      </c>
      <c r="D10978" s="228" t="s">
        <v>205</v>
      </c>
      <c r="E10978" s="228">
        <v>75</v>
      </c>
      <c r="F10978" s="228">
        <v>16685</v>
      </c>
      <c r="G10978" s="228">
        <v>3932</v>
      </c>
      <c r="H10978" s="228">
        <v>10446</v>
      </c>
      <c r="I10978" s="228">
        <v>12309216.470000001</v>
      </c>
      <c r="J10978" s="228">
        <v>2754943.31</v>
      </c>
      <c r="K10978" s="228">
        <v>3267658.55</v>
      </c>
      <c r="L10978" s="228">
        <v>18995265.109999999</v>
      </c>
    </row>
    <row r="10979" spans="1:12">
      <c r="A10979" s="228">
        <v>2016</v>
      </c>
      <c r="B10979" s="228" t="s">
        <v>192</v>
      </c>
      <c r="C10979" s="228" t="s">
        <v>65</v>
      </c>
      <c r="D10979" s="228" t="s">
        <v>205</v>
      </c>
      <c r="E10979" s="228">
        <v>80</v>
      </c>
      <c r="F10979" s="228">
        <v>10042</v>
      </c>
      <c r="G10979" s="228">
        <v>2804</v>
      </c>
      <c r="H10979" s="228">
        <v>9560</v>
      </c>
      <c r="I10979" s="228">
        <v>9262688.9499999993</v>
      </c>
      <c r="J10979" s="228">
        <v>1763069.73</v>
      </c>
      <c r="K10979" s="228">
        <v>2105815.0499999998</v>
      </c>
      <c r="L10979" s="228">
        <v>13491351.199999999</v>
      </c>
    </row>
    <row r="10980" spans="1:12">
      <c r="A10980" s="228">
        <v>2016</v>
      </c>
      <c r="B10980" s="228" t="s">
        <v>192</v>
      </c>
      <c r="C10980" s="228" t="s">
        <v>65</v>
      </c>
      <c r="D10980" s="228" t="s">
        <v>205</v>
      </c>
      <c r="E10980" s="228">
        <v>85</v>
      </c>
      <c r="F10980" s="228">
        <v>5717</v>
      </c>
      <c r="G10980" s="228">
        <v>1701</v>
      </c>
      <c r="H10980" s="228">
        <v>6454</v>
      </c>
      <c r="I10980" s="228">
        <v>5654761</v>
      </c>
      <c r="J10980" s="228">
        <v>960411.75</v>
      </c>
      <c r="K10980" s="228">
        <v>1039702.2</v>
      </c>
      <c r="L10980" s="228">
        <v>7834075.5599999996</v>
      </c>
    </row>
    <row r="10981" spans="1:12">
      <c r="A10981" s="228">
        <v>2016</v>
      </c>
      <c r="B10981" s="228" t="s">
        <v>192</v>
      </c>
      <c r="C10981" s="228" t="s">
        <v>65</v>
      </c>
      <c r="D10981" s="228" t="s">
        <v>205</v>
      </c>
      <c r="E10981" s="228">
        <v>90</v>
      </c>
      <c r="F10981" s="228">
        <v>1411</v>
      </c>
      <c r="G10981" s="228">
        <v>381</v>
      </c>
      <c r="H10981" s="228">
        <v>1914</v>
      </c>
      <c r="I10981" s="228">
        <v>1376996.25</v>
      </c>
      <c r="J10981" s="228">
        <v>166223.96</v>
      </c>
      <c r="K10981" s="228">
        <v>143629</v>
      </c>
      <c r="L10981" s="228">
        <v>1723199.14</v>
      </c>
    </row>
    <row r="10982" spans="1:12">
      <c r="A10982" s="228">
        <v>2016</v>
      </c>
      <c r="B10982" s="228" t="s">
        <v>192</v>
      </c>
      <c r="C10982" s="228" t="s">
        <v>65</v>
      </c>
      <c r="D10982" s="228" t="s">
        <v>205</v>
      </c>
      <c r="E10982" s="228">
        <v>95</v>
      </c>
      <c r="F10982" s="228">
        <v>233</v>
      </c>
      <c r="G10982" s="228">
        <v>55</v>
      </c>
      <c r="H10982" s="228">
        <v>295</v>
      </c>
      <c r="I10982" s="228">
        <v>161489</v>
      </c>
      <c r="J10982" s="228">
        <v>24775.05</v>
      </c>
      <c r="K10982" s="228">
        <v>14373</v>
      </c>
      <c r="L10982" s="228">
        <v>203531.85</v>
      </c>
    </row>
    <row r="10983" spans="1:12">
      <c r="A10983" s="228">
        <v>2016</v>
      </c>
      <c r="B10983" s="228" t="s">
        <v>192</v>
      </c>
      <c r="C10983" s="228" t="s">
        <v>65</v>
      </c>
      <c r="D10983" s="228" t="s">
        <v>206</v>
      </c>
      <c r="E10983" s="228">
        <v>0</v>
      </c>
      <c r="F10983" s="228">
        <v>42151</v>
      </c>
      <c r="G10983" s="228">
        <v>1079</v>
      </c>
      <c r="H10983" s="228">
        <v>2517</v>
      </c>
      <c r="I10983" s="228">
        <v>1856037.05</v>
      </c>
      <c r="J10983" s="228">
        <v>295468.42</v>
      </c>
      <c r="K10983" s="228">
        <v>15868</v>
      </c>
      <c r="L10983" s="228">
        <v>2313256.9500000002</v>
      </c>
    </row>
    <row r="10984" spans="1:12">
      <c r="A10984" s="228">
        <v>2016</v>
      </c>
      <c r="B10984" s="228" t="s">
        <v>192</v>
      </c>
      <c r="C10984" s="228" t="s">
        <v>65</v>
      </c>
      <c r="D10984" s="228" t="s">
        <v>206</v>
      </c>
      <c r="E10984" s="228">
        <v>5</v>
      </c>
      <c r="F10984" s="228">
        <v>46512</v>
      </c>
      <c r="G10984" s="228">
        <v>691</v>
      </c>
      <c r="H10984" s="228">
        <v>874</v>
      </c>
      <c r="I10984" s="228">
        <v>961988.1</v>
      </c>
      <c r="J10984" s="228">
        <v>239214.77</v>
      </c>
      <c r="K10984" s="228">
        <v>82340</v>
      </c>
      <c r="L10984" s="228">
        <v>1396187.11</v>
      </c>
    </row>
    <row r="10985" spans="1:12">
      <c r="A10985" s="228">
        <v>2016</v>
      </c>
      <c r="B10985" s="228" t="s">
        <v>192</v>
      </c>
      <c r="C10985" s="228" t="s">
        <v>65</v>
      </c>
      <c r="D10985" s="228" t="s">
        <v>206</v>
      </c>
      <c r="E10985" s="228">
        <v>10</v>
      </c>
      <c r="F10985" s="228">
        <v>42243</v>
      </c>
      <c r="G10985" s="228">
        <v>502</v>
      </c>
      <c r="H10985" s="228">
        <v>822</v>
      </c>
      <c r="I10985" s="228">
        <v>764681.75</v>
      </c>
      <c r="J10985" s="228">
        <v>169065.84</v>
      </c>
      <c r="K10985" s="228">
        <v>83995.5</v>
      </c>
      <c r="L10985" s="228">
        <v>1098777.06</v>
      </c>
    </row>
    <row r="10986" spans="1:12">
      <c r="A10986" s="228">
        <v>2016</v>
      </c>
      <c r="B10986" s="228" t="s">
        <v>192</v>
      </c>
      <c r="C10986" s="228" t="s">
        <v>65</v>
      </c>
      <c r="D10986" s="228" t="s">
        <v>206</v>
      </c>
      <c r="E10986" s="228">
        <v>15</v>
      </c>
      <c r="F10986" s="228">
        <v>42735</v>
      </c>
      <c r="G10986" s="228">
        <v>1646</v>
      </c>
      <c r="H10986" s="228">
        <v>3369</v>
      </c>
      <c r="I10986" s="228">
        <v>3123670.95</v>
      </c>
      <c r="J10986" s="228">
        <v>474144.32</v>
      </c>
      <c r="K10986" s="228">
        <v>365816</v>
      </c>
      <c r="L10986" s="228">
        <v>4330052.33</v>
      </c>
    </row>
    <row r="10987" spans="1:12">
      <c r="A10987" s="228">
        <v>2016</v>
      </c>
      <c r="B10987" s="228" t="s">
        <v>192</v>
      </c>
      <c r="C10987" s="228" t="s">
        <v>65</v>
      </c>
      <c r="D10987" s="228" t="s">
        <v>206</v>
      </c>
      <c r="E10987" s="228">
        <v>20</v>
      </c>
      <c r="F10987" s="228">
        <v>38160</v>
      </c>
      <c r="G10987" s="228">
        <v>1735</v>
      </c>
      <c r="H10987" s="228">
        <v>3974</v>
      </c>
      <c r="I10987" s="228">
        <v>3982832.75</v>
      </c>
      <c r="J10987" s="228">
        <v>735099.1</v>
      </c>
      <c r="K10987" s="228">
        <v>498386</v>
      </c>
      <c r="L10987" s="228">
        <v>5708441.79</v>
      </c>
    </row>
    <row r="10988" spans="1:12">
      <c r="A10988" s="228">
        <v>2016</v>
      </c>
      <c r="B10988" s="228" t="s">
        <v>192</v>
      </c>
      <c r="C10988" s="228" t="s">
        <v>65</v>
      </c>
      <c r="D10988" s="228" t="s">
        <v>206</v>
      </c>
      <c r="E10988" s="228">
        <v>25</v>
      </c>
      <c r="F10988" s="228">
        <v>44472</v>
      </c>
      <c r="G10988" s="228">
        <v>2553</v>
      </c>
      <c r="H10988" s="228">
        <v>7052</v>
      </c>
      <c r="I10988" s="228">
        <v>7789440.21</v>
      </c>
      <c r="J10988" s="228">
        <v>1761823.49</v>
      </c>
      <c r="K10988" s="228">
        <v>685903</v>
      </c>
      <c r="L10988" s="228">
        <v>11073961.16</v>
      </c>
    </row>
    <row r="10989" spans="1:12">
      <c r="A10989" s="228">
        <v>2016</v>
      </c>
      <c r="B10989" s="228" t="s">
        <v>192</v>
      </c>
      <c r="C10989" s="228" t="s">
        <v>65</v>
      </c>
      <c r="D10989" s="228" t="s">
        <v>206</v>
      </c>
      <c r="E10989" s="228">
        <v>30</v>
      </c>
      <c r="F10989" s="228">
        <v>58394</v>
      </c>
      <c r="G10989" s="228">
        <v>4370</v>
      </c>
      <c r="H10989" s="228">
        <v>11736</v>
      </c>
      <c r="I10989" s="228">
        <v>13972152.949999999</v>
      </c>
      <c r="J10989" s="228">
        <v>3260708.43</v>
      </c>
      <c r="K10989" s="228">
        <v>1070588</v>
      </c>
      <c r="L10989" s="228">
        <v>19703855.550000001</v>
      </c>
    </row>
    <row r="10990" spans="1:12">
      <c r="A10990" s="228">
        <v>2016</v>
      </c>
      <c r="B10990" s="228" t="s">
        <v>192</v>
      </c>
      <c r="C10990" s="228" t="s">
        <v>65</v>
      </c>
      <c r="D10990" s="228" t="s">
        <v>206</v>
      </c>
      <c r="E10990" s="228">
        <v>35</v>
      </c>
      <c r="F10990" s="228">
        <v>53984</v>
      </c>
      <c r="G10990" s="228">
        <v>3622</v>
      </c>
      <c r="H10990" s="228">
        <v>9145</v>
      </c>
      <c r="I10990" s="228">
        <v>10819411.460000001</v>
      </c>
      <c r="J10990" s="228">
        <v>2532594.09</v>
      </c>
      <c r="K10990" s="228">
        <v>996229.31</v>
      </c>
      <c r="L10990" s="228">
        <v>15633893.98</v>
      </c>
    </row>
    <row r="10991" spans="1:12">
      <c r="A10991" s="228">
        <v>2016</v>
      </c>
      <c r="B10991" s="228" t="s">
        <v>192</v>
      </c>
      <c r="C10991" s="228" t="s">
        <v>65</v>
      </c>
      <c r="D10991" s="228" t="s">
        <v>206</v>
      </c>
      <c r="E10991" s="228">
        <v>40</v>
      </c>
      <c r="F10991" s="228">
        <v>53794</v>
      </c>
      <c r="G10991" s="228">
        <v>3331</v>
      </c>
      <c r="H10991" s="228">
        <v>6602</v>
      </c>
      <c r="I10991" s="228">
        <v>7709998.0199999996</v>
      </c>
      <c r="J10991" s="228">
        <v>1827465.11</v>
      </c>
      <c r="K10991" s="228">
        <v>1385926</v>
      </c>
      <c r="L10991" s="228">
        <v>12161021.76</v>
      </c>
    </row>
    <row r="10992" spans="1:12">
      <c r="A10992" s="228">
        <v>2016</v>
      </c>
      <c r="B10992" s="228" t="s">
        <v>192</v>
      </c>
      <c r="C10992" s="228" t="s">
        <v>65</v>
      </c>
      <c r="D10992" s="228" t="s">
        <v>206</v>
      </c>
      <c r="E10992" s="228">
        <v>45</v>
      </c>
      <c r="F10992" s="228">
        <v>53543</v>
      </c>
      <c r="G10992" s="228">
        <v>3417</v>
      </c>
      <c r="H10992" s="228">
        <v>6329</v>
      </c>
      <c r="I10992" s="228">
        <v>7687755.4500000002</v>
      </c>
      <c r="J10992" s="228">
        <v>1824360.59</v>
      </c>
      <c r="K10992" s="228">
        <v>1601037.8</v>
      </c>
      <c r="L10992" s="228">
        <v>12406769.359999999</v>
      </c>
    </row>
    <row r="10993" spans="1:12">
      <c r="A10993" s="228">
        <v>2016</v>
      </c>
      <c r="B10993" s="228" t="s">
        <v>192</v>
      </c>
      <c r="C10993" s="228" t="s">
        <v>65</v>
      </c>
      <c r="D10993" s="228" t="s">
        <v>206</v>
      </c>
      <c r="E10993" s="228">
        <v>50</v>
      </c>
      <c r="F10993" s="228">
        <v>52193</v>
      </c>
      <c r="G10993" s="228">
        <v>4109</v>
      </c>
      <c r="H10993" s="228">
        <v>8105</v>
      </c>
      <c r="I10993" s="228">
        <v>9827496.3100000005</v>
      </c>
      <c r="J10993" s="228">
        <v>2265152.58</v>
      </c>
      <c r="K10993" s="228">
        <v>2045933</v>
      </c>
      <c r="L10993" s="228">
        <v>15560543.279999999</v>
      </c>
    </row>
    <row r="10994" spans="1:12">
      <c r="A10994" s="228">
        <v>2016</v>
      </c>
      <c r="B10994" s="228" t="s">
        <v>192</v>
      </c>
      <c r="C10994" s="228" t="s">
        <v>65</v>
      </c>
      <c r="D10994" s="228" t="s">
        <v>206</v>
      </c>
      <c r="E10994" s="228">
        <v>55</v>
      </c>
      <c r="F10994" s="228">
        <v>49834</v>
      </c>
      <c r="G10994" s="228">
        <v>4402</v>
      </c>
      <c r="H10994" s="228">
        <v>8775</v>
      </c>
      <c r="I10994" s="228">
        <v>10271277.869999999</v>
      </c>
      <c r="J10994" s="228">
        <v>2479410.3199999998</v>
      </c>
      <c r="K10994" s="228">
        <v>2418254</v>
      </c>
      <c r="L10994" s="228">
        <v>16543843.310000001</v>
      </c>
    </row>
    <row r="10995" spans="1:12">
      <c r="A10995" s="228">
        <v>2016</v>
      </c>
      <c r="B10995" s="228" t="s">
        <v>192</v>
      </c>
      <c r="C10995" s="228" t="s">
        <v>65</v>
      </c>
      <c r="D10995" s="228" t="s">
        <v>206</v>
      </c>
      <c r="E10995" s="228">
        <v>60</v>
      </c>
      <c r="F10995" s="228">
        <v>44595</v>
      </c>
      <c r="G10995" s="228">
        <v>4462</v>
      </c>
      <c r="H10995" s="228">
        <v>9817</v>
      </c>
      <c r="I10995" s="228">
        <v>11358940.609999999</v>
      </c>
      <c r="J10995" s="228">
        <v>2771542.81</v>
      </c>
      <c r="K10995" s="228">
        <v>3568521.65</v>
      </c>
      <c r="L10995" s="228">
        <v>18780295.16</v>
      </c>
    </row>
    <row r="10996" spans="1:12">
      <c r="A10996" s="228">
        <v>2016</v>
      </c>
      <c r="B10996" s="228" t="s">
        <v>192</v>
      </c>
      <c r="C10996" s="228" t="s">
        <v>65</v>
      </c>
      <c r="D10996" s="228" t="s">
        <v>206</v>
      </c>
      <c r="E10996" s="228">
        <v>65</v>
      </c>
      <c r="F10996" s="228">
        <v>38085</v>
      </c>
      <c r="G10996" s="228">
        <v>5194</v>
      </c>
      <c r="H10996" s="228">
        <v>11433</v>
      </c>
      <c r="I10996" s="228">
        <v>13707350.779999999</v>
      </c>
      <c r="J10996" s="228">
        <v>3179438.72</v>
      </c>
      <c r="K10996" s="228">
        <v>3864205.23</v>
      </c>
      <c r="L10996" s="228">
        <v>21907531.039999999</v>
      </c>
    </row>
    <row r="10997" spans="1:12">
      <c r="A10997" s="228">
        <v>2016</v>
      </c>
      <c r="B10997" s="228" t="s">
        <v>192</v>
      </c>
      <c r="C10997" s="228" t="s">
        <v>65</v>
      </c>
      <c r="D10997" s="228" t="s">
        <v>206</v>
      </c>
      <c r="E10997" s="228">
        <v>70</v>
      </c>
      <c r="F10997" s="228">
        <v>25285</v>
      </c>
      <c r="G10997" s="228">
        <v>4253</v>
      </c>
      <c r="H10997" s="228">
        <v>10143</v>
      </c>
      <c r="I10997" s="228">
        <v>11820017.689999999</v>
      </c>
      <c r="J10997" s="228">
        <v>2884396.63</v>
      </c>
      <c r="K10997" s="228">
        <v>4004222.3</v>
      </c>
      <c r="L10997" s="228">
        <v>19462614.420000002</v>
      </c>
    </row>
    <row r="10998" spans="1:12">
      <c r="A10998" s="228">
        <v>2016</v>
      </c>
      <c r="B10998" s="228" t="s">
        <v>192</v>
      </c>
      <c r="C10998" s="228" t="s">
        <v>65</v>
      </c>
      <c r="D10998" s="228" t="s">
        <v>206</v>
      </c>
      <c r="E10998" s="228">
        <v>75</v>
      </c>
      <c r="F10998" s="228">
        <v>17886</v>
      </c>
      <c r="G10998" s="228">
        <v>3556</v>
      </c>
      <c r="H10998" s="228">
        <v>10726</v>
      </c>
      <c r="I10998" s="228">
        <v>11293786.32</v>
      </c>
      <c r="J10998" s="228">
        <v>2449744.91</v>
      </c>
      <c r="K10998" s="228">
        <v>2794700.7999999998</v>
      </c>
      <c r="L10998" s="228">
        <v>17005793.07</v>
      </c>
    </row>
    <row r="10999" spans="1:12">
      <c r="A10999" s="228">
        <v>2016</v>
      </c>
      <c r="B10999" s="228" t="s">
        <v>192</v>
      </c>
      <c r="C10999" s="228" t="s">
        <v>65</v>
      </c>
      <c r="D10999" s="228" t="s">
        <v>206</v>
      </c>
      <c r="E10999" s="228">
        <v>80</v>
      </c>
      <c r="F10999" s="228">
        <v>12148</v>
      </c>
      <c r="G10999" s="228">
        <v>2512</v>
      </c>
      <c r="H10999" s="228">
        <v>10163</v>
      </c>
      <c r="I10999" s="228">
        <v>9195658.1500000004</v>
      </c>
      <c r="J10999" s="228">
        <v>1605987.38</v>
      </c>
      <c r="K10999" s="228">
        <v>1609826.05</v>
      </c>
      <c r="L10999" s="228">
        <v>12767251.109999999</v>
      </c>
    </row>
    <row r="11000" spans="1:12">
      <c r="A11000" s="228">
        <v>2016</v>
      </c>
      <c r="B11000" s="228" t="s">
        <v>192</v>
      </c>
      <c r="C11000" s="228" t="s">
        <v>65</v>
      </c>
      <c r="D11000" s="228" t="s">
        <v>206</v>
      </c>
      <c r="E11000" s="228">
        <v>85</v>
      </c>
      <c r="F11000" s="228">
        <v>7649</v>
      </c>
      <c r="G11000" s="228">
        <v>1631</v>
      </c>
      <c r="H11000" s="228">
        <v>10267</v>
      </c>
      <c r="I11000" s="228">
        <v>7041168.8899999997</v>
      </c>
      <c r="J11000" s="228">
        <v>944196.84</v>
      </c>
      <c r="K11000" s="228">
        <v>1096912.05</v>
      </c>
      <c r="L11000" s="228">
        <v>9264649.0800000001</v>
      </c>
    </row>
    <row r="11001" spans="1:12">
      <c r="A11001" s="228">
        <v>2016</v>
      </c>
      <c r="B11001" s="228" t="s">
        <v>192</v>
      </c>
      <c r="C11001" s="228" t="s">
        <v>65</v>
      </c>
      <c r="D11001" s="228" t="s">
        <v>206</v>
      </c>
      <c r="E11001" s="228">
        <v>90</v>
      </c>
      <c r="F11001" s="228">
        <v>3133</v>
      </c>
      <c r="G11001" s="228">
        <v>644</v>
      </c>
      <c r="H11001" s="228">
        <v>4718</v>
      </c>
      <c r="I11001" s="228">
        <v>2855364.93</v>
      </c>
      <c r="J11001" s="228">
        <v>296849.36</v>
      </c>
      <c r="K11001" s="228">
        <v>216061</v>
      </c>
      <c r="L11001" s="228">
        <v>3436357.99</v>
      </c>
    </row>
    <row r="11002" spans="1:12">
      <c r="A11002" s="228">
        <v>2016</v>
      </c>
      <c r="B11002" s="228" t="s">
        <v>192</v>
      </c>
      <c r="C11002" s="228" t="s">
        <v>65</v>
      </c>
      <c r="D11002" s="228" t="s">
        <v>206</v>
      </c>
      <c r="E11002" s="228">
        <v>95</v>
      </c>
      <c r="F11002" s="228">
        <v>841</v>
      </c>
      <c r="G11002" s="228">
        <v>136</v>
      </c>
      <c r="H11002" s="228">
        <v>1215</v>
      </c>
      <c r="I11002" s="228">
        <v>638234.63</v>
      </c>
      <c r="J11002" s="228">
        <v>84913.59</v>
      </c>
      <c r="K11002" s="228">
        <v>23978</v>
      </c>
      <c r="L11002" s="228">
        <v>762723.7</v>
      </c>
    </row>
    <row r="11003" spans="1:12">
      <c r="A11003" s="228">
        <v>2016</v>
      </c>
      <c r="B11003" s="228" t="s">
        <v>192</v>
      </c>
      <c r="C11003" s="228" t="s">
        <v>66</v>
      </c>
      <c r="D11003" s="228" t="s">
        <v>205</v>
      </c>
      <c r="E11003" s="228">
        <v>0</v>
      </c>
      <c r="F11003" s="228">
        <v>5133</v>
      </c>
      <c r="G11003" s="228">
        <v>143</v>
      </c>
      <c r="H11003" s="228">
        <v>602</v>
      </c>
      <c r="I11003" s="228">
        <v>402250.1</v>
      </c>
      <c r="J11003" s="228">
        <v>65049.17</v>
      </c>
      <c r="K11003" s="228">
        <v>26418</v>
      </c>
      <c r="L11003" s="228">
        <v>507026.62</v>
      </c>
    </row>
    <row r="11004" spans="1:12">
      <c r="A11004" s="228">
        <v>2016</v>
      </c>
      <c r="B11004" s="228" t="s">
        <v>192</v>
      </c>
      <c r="C11004" s="228" t="s">
        <v>66</v>
      </c>
      <c r="D11004" s="228" t="s">
        <v>205</v>
      </c>
      <c r="E11004" s="228">
        <v>5</v>
      </c>
      <c r="F11004" s="228">
        <v>6317</v>
      </c>
      <c r="G11004" s="228">
        <v>97</v>
      </c>
      <c r="H11004" s="228">
        <v>131</v>
      </c>
      <c r="I11004" s="228">
        <v>99443.47</v>
      </c>
      <c r="J11004" s="228">
        <v>31679.1</v>
      </c>
      <c r="K11004" s="228">
        <v>10303</v>
      </c>
      <c r="L11004" s="228">
        <v>150412.53</v>
      </c>
    </row>
    <row r="11005" spans="1:12">
      <c r="A11005" s="228">
        <v>2016</v>
      </c>
      <c r="B11005" s="228" t="s">
        <v>192</v>
      </c>
      <c r="C11005" s="228" t="s">
        <v>66</v>
      </c>
      <c r="D11005" s="228" t="s">
        <v>205</v>
      </c>
      <c r="E11005" s="228">
        <v>10</v>
      </c>
      <c r="F11005" s="228">
        <v>6387</v>
      </c>
      <c r="G11005" s="228">
        <v>70</v>
      </c>
      <c r="H11005" s="228">
        <v>153</v>
      </c>
      <c r="I11005" s="228">
        <v>108629.36</v>
      </c>
      <c r="J11005" s="228">
        <v>29899.360000000001</v>
      </c>
      <c r="K11005" s="228">
        <v>21379</v>
      </c>
      <c r="L11005" s="228">
        <v>170126.57</v>
      </c>
    </row>
    <row r="11006" spans="1:12">
      <c r="A11006" s="228">
        <v>2016</v>
      </c>
      <c r="B11006" s="228" t="s">
        <v>192</v>
      </c>
      <c r="C11006" s="228" t="s">
        <v>66</v>
      </c>
      <c r="D11006" s="228" t="s">
        <v>205</v>
      </c>
      <c r="E11006" s="228">
        <v>15</v>
      </c>
      <c r="F11006" s="228">
        <v>6724</v>
      </c>
      <c r="G11006" s="228">
        <v>142</v>
      </c>
      <c r="H11006" s="228">
        <v>277</v>
      </c>
      <c r="I11006" s="228">
        <v>308378.38</v>
      </c>
      <c r="J11006" s="228">
        <v>74293.3</v>
      </c>
      <c r="K11006" s="228">
        <v>36978.050000000003</v>
      </c>
      <c r="L11006" s="228">
        <v>447337.2</v>
      </c>
    </row>
    <row r="11007" spans="1:12">
      <c r="A11007" s="228">
        <v>2016</v>
      </c>
      <c r="B11007" s="228" t="s">
        <v>192</v>
      </c>
      <c r="C11007" s="228" t="s">
        <v>66</v>
      </c>
      <c r="D11007" s="228" t="s">
        <v>205</v>
      </c>
      <c r="E11007" s="228">
        <v>20</v>
      </c>
      <c r="F11007" s="228">
        <v>5867</v>
      </c>
      <c r="G11007" s="228">
        <v>191</v>
      </c>
      <c r="H11007" s="228">
        <v>353</v>
      </c>
      <c r="I11007" s="228">
        <v>348547.51</v>
      </c>
      <c r="J11007" s="228">
        <v>81279.08</v>
      </c>
      <c r="K11007" s="228">
        <v>37360</v>
      </c>
      <c r="L11007" s="228">
        <v>517813.8</v>
      </c>
    </row>
    <row r="11008" spans="1:12">
      <c r="A11008" s="228">
        <v>2016</v>
      </c>
      <c r="B11008" s="228" t="s">
        <v>192</v>
      </c>
      <c r="C11008" s="228" t="s">
        <v>66</v>
      </c>
      <c r="D11008" s="228" t="s">
        <v>205</v>
      </c>
      <c r="E11008" s="228">
        <v>25</v>
      </c>
      <c r="F11008" s="228">
        <v>3954</v>
      </c>
      <c r="G11008" s="228">
        <v>129</v>
      </c>
      <c r="H11008" s="228">
        <v>439</v>
      </c>
      <c r="I11008" s="228">
        <v>403801.86</v>
      </c>
      <c r="J11008" s="228">
        <v>74448.86</v>
      </c>
      <c r="K11008" s="228">
        <v>84174</v>
      </c>
      <c r="L11008" s="228">
        <v>625181.54</v>
      </c>
    </row>
    <row r="11009" spans="1:12">
      <c r="A11009" s="228">
        <v>2016</v>
      </c>
      <c r="B11009" s="228" t="s">
        <v>192</v>
      </c>
      <c r="C11009" s="228" t="s">
        <v>66</v>
      </c>
      <c r="D11009" s="228" t="s">
        <v>205</v>
      </c>
      <c r="E11009" s="228">
        <v>30</v>
      </c>
      <c r="F11009" s="228">
        <v>5482</v>
      </c>
      <c r="G11009" s="228">
        <v>180</v>
      </c>
      <c r="H11009" s="228">
        <v>273</v>
      </c>
      <c r="I11009" s="228">
        <v>265271.71000000002</v>
      </c>
      <c r="J11009" s="228">
        <v>88262.11</v>
      </c>
      <c r="K11009" s="228">
        <v>39571</v>
      </c>
      <c r="L11009" s="228">
        <v>456393.18</v>
      </c>
    </row>
    <row r="11010" spans="1:12">
      <c r="A11010" s="228">
        <v>2016</v>
      </c>
      <c r="B11010" s="228" t="s">
        <v>192</v>
      </c>
      <c r="C11010" s="228" t="s">
        <v>66</v>
      </c>
      <c r="D11010" s="228" t="s">
        <v>205</v>
      </c>
      <c r="E11010" s="228">
        <v>35</v>
      </c>
      <c r="F11010" s="228">
        <v>5578</v>
      </c>
      <c r="G11010" s="228">
        <v>217</v>
      </c>
      <c r="H11010" s="228">
        <v>352</v>
      </c>
      <c r="I11010" s="228">
        <v>293397.83</v>
      </c>
      <c r="J11010" s="228">
        <v>96097.48</v>
      </c>
      <c r="K11010" s="228">
        <v>110437</v>
      </c>
      <c r="L11010" s="228">
        <v>581966.29</v>
      </c>
    </row>
    <row r="11011" spans="1:12">
      <c r="A11011" s="228">
        <v>2016</v>
      </c>
      <c r="B11011" s="228" t="s">
        <v>192</v>
      </c>
      <c r="C11011" s="228" t="s">
        <v>66</v>
      </c>
      <c r="D11011" s="228" t="s">
        <v>205</v>
      </c>
      <c r="E11011" s="228">
        <v>40</v>
      </c>
      <c r="F11011" s="228">
        <v>6450</v>
      </c>
      <c r="G11011" s="228">
        <v>273</v>
      </c>
      <c r="H11011" s="228">
        <v>566</v>
      </c>
      <c r="I11011" s="228">
        <v>524051.38</v>
      </c>
      <c r="J11011" s="228">
        <v>142156.20000000001</v>
      </c>
      <c r="K11011" s="228">
        <v>176552.25</v>
      </c>
      <c r="L11011" s="228">
        <v>943992</v>
      </c>
    </row>
    <row r="11012" spans="1:12">
      <c r="A11012" s="228">
        <v>2016</v>
      </c>
      <c r="B11012" s="228" t="s">
        <v>192</v>
      </c>
      <c r="C11012" s="228" t="s">
        <v>66</v>
      </c>
      <c r="D11012" s="228" t="s">
        <v>205</v>
      </c>
      <c r="E11012" s="228">
        <v>45</v>
      </c>
      <c r="F11012" s="228">
        <v>7275</v>
      </c>
      <c r="G11012" s="228">
        <v>369</v>
      </c>
      <c r="H11012" s="228">
        <v>722</v>
      </c>
      <c r="I11012" s="228">
        <v>724900.19</v>
      </c>
      <c r="J11012" s="228">
        <v>206654.2</v>
      </c>
      <c r="K11012" s="228">
        <v>297631</v>
      </c>
      <c r="L11012" s="228">
        <v>1363942.57</v>
      </c>
    </row>
    <row r="11013" spans="1:12">
      <c r="A11013" s="228">
        <v>2016</v>
      </c>
      <c r="B11013" s="228" t="s">
        <v>192</v>
      </c>
      <c r="C11013" s="228" t="s">
        <v>66</v>
      </c>
      <c r="D11013" s="228" t="s">
        <v>205</v>
      </c>
      <c r="E11013" s="228">
        <v>50</v>
      </c>
      <c r="F11013" s="228">
        <v>8296</v>
      </c>
      <c r="G11013" s="228">
        <v>480</v>
      </c>
      <c r="H11013" s="228">
        <v>1080</v>
      </c>
      <c r="I11013" s="228">
        <v>994745.1</v>
      </c>
      <c r="J11013" s="228">
        <v>280729.24</v>
      </c>
      <c r="K11013" s="228">
        <v>374394.5</v>
      </c>
      <c r="L11013" s="228">
        <v>1794806.02</v>
      </c>
    </row>
    <row r="11014" spans="1:12">
      <c r="A11014" s="228">
        <v>2016</v>
      </c>
      <c r="B11014" s="228" t="s">
        <v>192</v>
      </c>
      <c r="C11014" s="228" t="s">
        <v>66</v>
      </c>
      <c r="D11014" s="228" t="s">
        <v>205</v>
      </c>
      <c r="E11014" s="228">
        <v>55</v>
      </c>
      <c r="F11014" s="228">
        <v>9597</v>
      </c>
      <c r="G11014" s="228">
        <v>896</v>
      </c>
      <c r="H11014" s="228">
        <v>1608</v>
      </c>
      <c r="I11014" s="228">
        <v>1602223.24</v>
      </c>
      <c r="J11014" s="228">
        <v>457310.34</v>
      </c>
      <c r="K11014" s="228">
        <v>481879</v>
      </c>
      <c r="L11014" s="228">
        <v>2758204.89</v>
      </c>
    </row>
    <row r="11015" spans="1:12">
      <c r="A11015" s="228">
        <v>2016</v>
      </c>
      <c r="B11015" s="228" t="s">
        <v>192</v>
      </c>
      <c r="C11015" s="228" t="s">
        <v>66</v>
      </c>
      <c r="D11015" s="228" t="s">
        <v>205</v>
      </c>
      <c r="E11015" s="228">
        <v>60</v>
      </c>
      <c r="F11015" s="228">
        <v>9463</v>
      </c>
      <c r="G11015" s="228">
        <v>1061</v>
      </c>
      <c r="H11015" s="228">
        <v>2479</v>
      </c>
      <c r="I11015" s="228">
        <v>2212843.23</v>
      </c>
      <c r="J11015" s="228">
        <v>629814.68999999994</v>
      </c>
      <c r="K11015" s="228">
        <v>884862.8</v>
      </c>
      <c r="L11015" s="228">
        <v>3986055.76</v>
      </c>
    </row>
    <row r="11016" spans="1:12">
      <c r="A11016" s="228">
        <v>2016</v>
      </c>
      <c r="B11016" s="228" t="s">
        <v>192</v>
      </c>
      <c r="C11016" s="228" t="s">
        <v>66</v>
      </c>
      <c r="D11016" s="228" t="s">
        <v>205</v>
      </c>
      <c r="E11016" s="228">
        <v>65</v>
      </c>
      <c r="F11016" s="228">
        <v>8957</v>
      </c>
      <c r="G11016" s="228">
        <v>1352</v>
      </c>
      <c r="H11016" s="228">
        <v>2830</v>
      </c>
      <c r="I11016" s="228">
        <v>2925553.06</v>
      </c>
      <c r="J11016" s="228">
        <v>831577.3</v>
      </c>
      <c r="K11016" s="228">
        <v>871906.5</v>
      </c>
      <c r="L11016" s="228">
        <v>4902415.3499999996</v>
      </c>
    </row>
    <row r="11017" spans="1:12">
      <c r="A11017" s="228">
        <v>2016</v>
      </c>
      <c r="B11017" s="228" t="s">
        <v>192</v>
      </c>
      <c r="C11017" s="228" t="s">
        <v>66</v>
      </c>
      <c r="D11017" s="228" t="s">
        <v>205</v>
      </c>
      <c r="E11017" s="228">
        <v>70</v>
      </c>
      <c r="F11017" s="228">
        <v>6315</v>
      </c>
      <c r="G11017" s="228">
        <v>1201</v>
      </c>
      <c r="H11017" s="228">
        <v>2820</v>
      </c>
      <c r="I11017" s="228">
        <v>2635248.04</v>
      </c>
      <c r="J11017" s="228">
        <v>763653.26</v>
      </c>
      <c r="K11017" s="228">
        <v>956972.05</v>
      </c>
      <c r="L11017" s="228">
        <v>4592733.01</v>
      </c>
    </row>
    <row r="11018" spans="1:12">
      <c r="A11018" s="228">
        <v>2016</v>
      </c>
      <c r="B11018" s="228" t="s">
        <v>192</v>
      </c>
      <c r="C11018" s="228" t="s">
        <v>66</v>
      </c>
      <c r="D11018" s="228" t="s">
        <v>205</v>
      </c>
      <c r="E11018" s="228">
        <v>75</v>
      </c>
      <c r="F11018" s="228">
        <v>4379</v>
      </c>
      <c r="G11018" s="228">
        <v>1280</v>
      </c>
      <c r="H11018" s="228">
        <v>3266</v>
      </c>
      <c r="I11018" s="228">
        <v>2715356.76</v>
      </c>
      <c r="J11018" s="228">
        <v>666216.17000000004</v>
      </c>
      <c r="K11018" s="228">
        <v>749916.8</v>
      </c>
      <c r="L11018" s="228">
        <v>4342425.3499999996</v>
      </c>
    </row>
    <row r="11019" spans="1:12">
      <c r="A11019" s="228">
        <v>2016</v>
      </c>
      <c r="B11019" s="228" t="s">
        <v>192</v>
      </c>
      <c r="C11019" s="228" t="s">
        <v>66</v>
      </c>
      <c r="D11019" s="228" t="s">
        <v>205</v>
      </c>
      <c r="E11019" s="228">
        <v>80</v>
      </c>
      <c r="F11019" s="228">
        <v>2699</v>
      </c>
      <c r="G11019" s="228">
        <v>908</v>
      </c>
      <c r="H11019" s="228">
        <v>3111</v>
      </c>
      <c r="I11019" s="228">
        <v>2180848.6400000001</v>
      </c>
      <c r="J11019" s="228">
        <v>451561.97</v>
      </c>
      <c r="K11019" s="228">
        <v>502285.5</v>
      </c>
      <c r="L11019" s="228">
        <v>3249527.03</v>
      </c>
    </row>
    <row r="11020" spans="1:12">
      <c r="A11020" s="228">
        <v>2016</v>
      </c>
      <c r="B11020" s="228" t="s">
        <v>192</v>
      </c>
      <c r="C11020" s="228" t="s">
        <v>66</v>
      </c>
      <c r="D11020" s="228" t="s">
        <v>205</v>
      </c>
      <c r="E11020" s="228">
        <v>85</v>
      </c>
      <c r="F11020" s="228">
        <v>1549</v>
      </c>
      <c r="G11020" s="228">
        <v>486</v>
      </c>
      <c r="H11020" s="228">
        <v>1666</v>
      </c>
      <c r="I11020" s="228">
        <v>1279518.44</v>
      </c>
      <c r="J11020" s="228">
        <v>251819.38</v>
      </c>
      <c r="K11020" s="228">
        <v>294826</v>
      </c>
      <c r="L11020" s="228">
        <v>1887221.41</v>
      </c>
    </row>
    <row r="11021" spans="1:12">
      <c r="A11021" s="228">
        <v>2016</v>
      </c>
      <c r="B11021" s="228" t="s">
        <v>192</v>
      </c>
      <c r="C11021" s="228" t="s">
        <v>66</v>
      </c>
      <c r="D11021" s="228" t="s">
        <v>205</v>
      </c>
      <c r="E11021" s="228">
        <v>90</v>
      </c>
      <c r="F11021" s="228">
        <v>319</v>
      </c>
      <c r="G11021" s="228">
        <v>87</v>
      </c>
      <c r="H11021" s="228">
        <v>409</v>
      </c>
      <c r="I11021" s="228">
        <v>277619.53000000003</v>
      </c>
      <c r="J11021" s="228">
        <v>34200.400000000001</v>
      </c>
      <c r="K11021" s="228">
        <v>21154</v>
      </c>
      <c r="L11021" s="228">
        <v>343383.98</v>
      </c>
    </row>
    <row r="11022" spans="1:12">
      <c r="A11022" s="228">
        <v>2016</v>
      </c>
      <c r="B11022" s="228" t="s">
        <v>192</v>
      </c>
      <c r="C11022" s="228" t="s">
        <v>66</v>
      </c>
      <c r="D11022" s="228" t="s">
        <v>205</v>
      </c>
      <c r="E11022" s="228">
        <v>95</v>
      </c>
      <c r="F11022" s="228">
        <v>40</v>
      </c>
      <c r="G11022" s="228">
        <v>5</v>
      </c>
      <c r="H11022" s="228">
        <v>44</v>
      </c>
      <c r="I11022" s="228">
        <v>24534</v>
      </c>
      <c r="J11022" s="228">
        <v>1349.85</v>
      </c>
      <c r="K11022" s="228">
        <v>1063</v>
      </c>
      <c r="L11022" s="228">
        <v>27158.85</v>
      </c>
    </row>
    <row r="11023" spans="1:12">
      <c r="A11023" s="228">
        <v>2016</v>
      </c>
      <c r="B11023" s="228" t="s">
        <v>192</v>
      </c>
      <c r="C11023" s="228" t="s">
        <v>66</v>
      </c>
      <c r="D11023" s="228" t="s">
        <v>206</v>
      </c>
      <c r="E11023" s="228">
        <v>0</v>
      </c>
      <c r="F11023" s="228">
        <v>4814</v>
      </c>
      <c r="G11023" s="228">
        <v>112</v>
      </c>
      <c r="H11023" s="228">
        <v>670</v>
      </c>
      <c r="I11023" s="228">
        <v>382617.31</v>
      </c>
      <c r="J11023" s="228">
        <v>47793.57</v>
      </c>
      <c r="K11023" s="228">
        <v>4837</v>
      </c>
      <c r="L11023" s="228">
        <v>451117.87</v>
      </c>
    </row>
    <row r="11024" spans="1:12">
      <c r="A11024" s="228">
        <v>2016</v>
      </c>
      <c r="B11024" s="228" t="s">
        <v>192</v>
      </c>
      <c r="C11024" s="228" t="s">
        <v>66</v>
      </c>
      <c r="D11024" s="228" t="s">
        <v>206</v>
      </c>
      <c r="E11024" s="228">
        <v>5</v>
      </c>
      <c r="F11024" s="228">
        <v>5955</v>
      </c>
      <c r="G11024" s="228">
        <v>68</v>
      </c>
      <c r="H11024" s="228">
        <v>83</v>
      </c>
      <c r="I11024" s="228">
        <v>73699.48</v>
      </c>
      <c r="J11024" s="228">
        <v>23050.5</v>
      </c>
      <c r="K11024" s="228">
        <v>10018</v>
      </c>
      <c r="L11024" s="228">
        <v>116447.37</v>
      </c>
    </row>
    <row r="11025" spans="1:12">
      <c r="A11025" s="228">
        <v>2016</v>
      </c>
      <c r="B11025" s="228" t="s">
        <v>192</v>
      </c>
      <c r="C11025" s="228" t="s">
        <v>66</v>
      </c>
      <c r="D11025" s="228" t="s">
        <v>206</v>
      </c>
      <c r="E11025" s="228">
        <v>10</v>
      </c>
      <c r="F11025" s="228">
        <v>5925</v>
      </c>
      <c r="G11025" s="228">
        <v>61</v>
      </c>
      <c r="H11025" s="228">
        <v>168</v>
      </c>
      <c r="I11025" s="228">
        <v>122184.37</v>
      </c>
      <c r="J11025" s="228">
        <v>29420.95</v>
      </c>
      <c r="K11025" s="228">
        <v>54946</v>
      </c>
      <c r="L11025" s="228">
        <v>222122.28</v>
      </c>
    </row>
    <row r="11026" spans="1:12">
      <c r="A11026" s="228">
        <v>2016</v>
      </c>
      <c r="B11026" s="228" t="s">
        <v>192</v>
      </c>
      <c r="C11026" s="228" t="s">
        <v>66</v>
      </c>
      <c r="D11026" s="228" t="s">
        <v>206</v>
      </c>
      <c r="E11026" s="228">
        <v>15</v>
      </c>
      <c r="F11026" s="228">
        <v>6422</v>
      </c>
      <c r="G11026" s="228">
        <v>211</v>
      </c>
      <c r="H11026" s="228">
        <v>397</v>
      </c>
      <c r="I11026" s="228">
        <v>414553.75</v>
      </c>
      <c r="J11026" s="228">
        <v>95158.38</v>
      </c>
      <c r="K11026" s="228">
        <v>49419</v>
      </c>
      <c r="L11026" s="228">
        <v>620650.67000000004</v>
      </c>
    </row>
    <row r="11027" spans="1:12">
      <c r="A11027" s="228">
        <v>2016</v>
      </c>
      <c r="B11027" s="228" t="s">
        <v>192</v>
      </c>
      <c r="C11027" s="228" t="s">
        <v>66</v>
      </c>
      <c r="D11027" s="228" t="s">
        <v>206</v>
      </c>
      <c r="E11027" s="228">
        <v>20</v>
      </c>
      <c r="F11027" s="228">
        <v>5950</v>
      </c>
      <c r="G11027" s="228">
        <v>306</v>
      </c>
      <c r="H11027" s="228">
        <v>760</v>
      </c>
      <c r="I11027" s="228">
        <v>614337.1</v>
      </c>
      <c r="J11027" s="228">
        <v>135073.67000000001</v>
      </c>
      <c r="K11027" s="228">
        <v>59407</v>
      </c>
      <c r="L11027" s="228">
        <v>876418.18</v>
      </c>
    </row>
    <row r="11028" spans="1:12">
      <c r="A11028" s="228">
        <v>2016</v>
      </c>
      <c r="B11028" s="228" t="s">
        <v>192</v>
      </c>
      <c r="C11028" s="228" t="s">
        <v>66</v>
      </c>
      <c r="D11028" s="228" t="s">
        <v>206</v>
      </c>
      <c r="E11028" s="228">
        <v>25</v>
      </c>
      <c r="F11028" s="228">
        <v>4724</v>
      </c>
      <c r="G11028" s="228">
        <v>407</v>
      </c>
      <c r="H11028" s="228">
        <v>1307</v>
      </c>
      <c r="I11028" s="228">
        <v>922119.69</v>
      </c>
      <c r="J11028" s="228">
        <v>196177.02</v>
      </c>
      <c r="K11028" s="228">
        <v>40846</v>
      </c>
      <c r="L11028" s="228">
        <v>1266348.1399999999</v>
      </c>
    </row>
    <row r="11029" spans="1:12">
      <c r="A11029" s="228">
        <v>2016</v>
      </c>
      <c r="B11029" s="228" t="s">
        <v>192</v>
      </c>
      <c r="C11029" s="228" t="s">
        <v>66</v>
      </c>
      <c r="D11029" s="228" t="s">
        <v>206</v>
      </c>
      <c r="E11029" s="228">
        <v>30</v>
      </c>
      <c r="F11029" s="228">
        <v>6459</v>
      </c>
      <c r="G11029" s="228">
        <v>712</v>
      </c>
      <c r="H11029" s="228">
        <v>2463</v>
      </c>
      <c r="I11029" s="228">
        <v>1872265.95</v>
      </c>
      <c r="J11029" s="228">
        <v>414235.34</v>
      </c>
      <c r="K11029" s="228">
        <v>156900</v>
      </c>
      <c r="L11029" s="228">
        <v>2682822.91</v>
      </c>
    </row>
    <row r="11030" spans="1:12">
      <c r="A11030" s="228">
        <v>2016</v>
      </c>
      <c r="B11030" s="228" t="s">
        <v>192</v>
      </c>
      <c r="C11030" s="228" t="s">
        <v>66</v>
      </c>
      <c r="D11030" s="228" t="s">
        <v>206</v>
      </c>
      <c r="E11030" s="228">
        <v>35</v>
      </c>
      <c r="F11030" s="228">
        <v>6521</v>
      </c>
      <c r="G11030" s="228">
        <v>550</v>
      </c>
      <c r="H11030" s="228">
        <v>1470</v>
      </c>
      <c r="I11030" s="228">
        <v>1262128.45</v>
      </c>
      <c r="J11030" s="228">
        <v>300842.78000000003</v>
      </c>
      <c r="K11030" s="228">
        <v>158853</v>
      </c>
      <c r="L11030" s="228">
        <v>1939247.9</v>
      </c>
    </row>
    <row r="11031" spans="1:12">
      <c r="A11031" s="228">
        <v>2016</v>
      </c>
      <c r="B11031" s="228" t="s">
        <v>192</v>
      </c>
      <c r="C11031" s="228" t="s">
        <v>66</v>
      </c>
      <c r="D11031" s="228" t="s">
        <v>206</v>
      </c>
      <c r="E11031" s="228">
        <v>40</v>
      </c>
      <c r="F11031" s="228">
        <v>7540</v>
      </c>
      <c r="G11031" s="228">
        <v>546</v>
      </c>
      <c r="H11031" s="228">
        <v>1183</v>
      </c>
      <c r="I11031" s="228">
        <v>1119992.3899999999</v>
      </c>
      <c r="J11031" s="228">
        <v>271217.65000000002</v>
      </c>
      <c r="K11031" s="228">
        <v>164882</v>
      </c>
      <c r="L11031" s="228">
        <v>1718283.63</v>
      </c>
    </row>
    <row r="11032" spans="1:12">
      <c r="A11032" s="228">
        <v>2016</v>
      </c>
      <c r="B11032" s="228" t="s">
        <v>192</v>
      </c>
      <c r="C11032" s="228" t="s">
        <v>66</v>
      </c>
      <c r="D11032" s="228" t="s">
        <v>206</v>
      </c>
      <c r="E11032" s="228">
        <v>45</v>
      </c>
      <c r="F11032" s="228">
        <v>8504</v>
      </c>
      <c r="G11032" s="228">
        <v>654</v>
      </c>
      <c r="H11032" s="228">
        <v>1465</v>
      </c>
      <c r="I11032" s="228">
        <v>1343947.26</v>
      </c>
      <c r="J11032" s="228">
        <v>319182.77</v>
      </c>
      <c r="K11032" s="228">
        <v>265931</v>
      </c>
      <c r="L11032" s="228">
        <v>2175385.83</v>
      </c>
    </row>
    <row r="11033" spans="1:12">
      <c r="A11033" s="228">
        <v>2016</v>
      </c>
      <c r="B11033" s="228" t="s">
        <v>192</v>
      </c>
      <c r="C11033" s="228" t="s">
        <v>66</v>
      </c>
      <c r="D11033" s="228" t="s">
        <v>206</v>
      </c>
      <c r="E11033" s="228">
        <v>50</v>
      </c>
      <c r="F11033" s="228">
        <v>9628</v>
      </c>
      <c r="G11033" s="228">
        <v>782</v>
      </c>
      <c r="H11033" s="228">
        <v>2232</v>
      </c>
      <c r="I11033" s="228">
        <v>1964778.41</v>
      </c>
      <c r="J11033" s="228">
        <v>431153.26</v>
      </c>
      <c r="K11033" s="228">
        <v>420068</v>
      </c>
      <c r="L11033" s="228">
        <v>3093360.04</v>
      </c>
    </row>
    <row r="11034" spans="1:12">
      <c r="A11034" s="228">
        <v>2016</v>
      </c>
      <c r="B11034" s="228" t="s">
        <v>192</v>
      </c>
      <c r="C11034" s="228" t="s">
        <v>66</v>
      </c>
      <c r="D11034" s="228" t="s">
        <v>206</v>
      </c>
      <c r="E11034" s="228">
        <v>55</v>
      </c>
      <c r="F11034" s="228">
        <v>10905</v>
      </c>
      <c r="G11034" s="228">
        <v>1017</v>
      </c>
      <c r="H11034" s="228">
        <v>2418</v>
      </c>
      <c r="I11034" s="228">
        <v>2247690.73</v>
      </c>
      <c r="J11034" s="228">
        <v>543024.23</v>
      </c>
      <c r="K11034" s="228">
        <v>660068</v>
      </c>
      <c r="L11034" s="228">
        <v>3736311.34</v>
      </c>
    </row>
    <row r="11035" spans="1:12">
      <c r="A11035" s="228">
        <v>2016</v>
      </c>
      <c r="B11035" s="228" t="s">
        <v>192</v>
      </c>
      <c r="C11035" s="228" t="s">
        <v>66</v>
      </c>
      <c r="D11035" s="228" t="s">
        <v>206</v>
      </c>
      <c r="E11035" s="228">
        <v>60</v>
      </c>
      <c r="F11035" s="228">
        <v>10432</v>
      </c>
      <c r="G11035" s="228">
        <v>1231</v>
      </c>
      <c r="H11035" s="228">
        <v>2870</v>
      </c>
      <c r="I11035" s="228">
        <v>2761774.74</v>
      </c>
      <c r="J11035" s="228">
        <v>682291.81</v>
      </c>
      <c r="K11035" s="228">
        <v>892759.75</v>
      </c>
      <c r="L11035" s="228">
        <v>4608557.79</v>
      </c>
    </row>
    <row r="11036" spans="1:12">
      <c r="A11036" s="228">
        <v>2016</v>
      </c>
      <c r="B11036" s="228" t="s">
        <v>192</v>
      </c>
      <c r="C11036" s="228" t="s">
        <v>66</v>
      </c>
      <c r="D11036" s="228" t="s">
        <v>206</v>
      </c>
      <c r="E11036" s="228">
        <v>65</v>
      </c>
      <c r="F11036" s="228">
        <v>9701</v>
      </c>
      <c r="G11036" s="228">
        <v>1372</v>
      </c>
      <c r="H11036" s="228">
        <v>3524</v>
      </c>
      <c r="I11036" s="228">
        <v>3403392.17</v>
      </c>
      <c r="J11036" s="228">
        <v>855294.96</v>
      </c>
      <c r="K11036" s="228">
        <v>1359209</v>
      </c>
      <c r="L11036" s="228">
        <v>5859701.5300000003</v>
      </c>
    </row>
    <row r="11037" spans="1:12">
      <c r="A11037" s="228">
        <v>2016</v>
      </c>
      <c r="B11037" s="228" t="s">
        <v>192</v>
      </c>
      <c r="C11037" s="228" t="s">
        <v>66</v>
      </c>
      <c r="D11037" s="228" t="s">
        <v>206</v>
      </c>
      <c r="E11037" s="228">
        <v>70</v>
      </c>
      <c r="F11037" s="228">
        <v>6846</v>
      </c>
      <c r="G11037" s="228">
        <v>1210</v>
      </c>
      <c r="H11037" s="228">
        <v>3284</v>
      </c>
      <c r="I11037" s="228">
        <v>3040372.51</v>
      </c>
      <c r="J11037" s="228">
        <v>748021.32</v>
      </c>
      <c r="K11037" s="228">
        <v>1073221</v>
      </c>
      <c r="L11037" s="228">
        <v>5152402.3</v>
      </c>
    </row>
    <row r="11038" spans="1:12">
      <c r="A11038" s="228">
        <v>2016</v>
      </c>
      <c r="B11038" s="228" t="s">
        <v>192</v>
      </c>
      <c r="C11038" s="228" t="s">
        <v>66</v>
      </c>
      <c r="D11038" s="228" t="s">
        <v>206</v>
      </c>
      <c r="E11038" s="228">
        <v>75</v>
      </c>
      <c r="F11038" s="228">
        <v>4845</v>
      </c>
      <c r="G11038" s="228">
        <v>947</v>
      </c>
      <c r="H11038" s="228">
        <v>3015</v>
      </c>
      <c r="I11038" s="228">
        <v>2585356.5299999998</v>
      </c>
      <c r="J11038" s="228">
        <v>585927.71</v>
      </c>
      <c r="K11038" s="228">
        <v>713539.03</v>
      </c>
      <c r="L11038" s="228">
        <v>4033508.58</v>
      </c>
    </row>
    <row r="11039" spans="1:12">
      <c r="A11039" s="228">
        <v>2016</v>
      </c>
      <c r="B11039" s="228" t="s">
        <v>192</v>
      </c>
      <c r="C11039" s="228" t="s">
        <v>66</v>
      </c>
      <c r="D11039" s="228" t="s">
        <v>206</v>
      </c>
      <c r="E11039" s="228">
        <v>80</v>
      </c>
      <c r="F11039" s="228">
        <v>3327</v>
      </c>
      <c r="G11039" s="228">
        <v>767</v>
      </c>
      <c r="H11039" s="228">
        <v>3419</v>
      </c>
      <c r="I11039" s="228">
        <v>2409131.33</v>
      </c>
      <c r="J11039" s="228">
        <v>462622.93</v>
      </c>
      <c r="K11039" s="228">
        <v>505789.25</v>
      </c>
      <c r="L11039" s="228">
        <v>3502695.19</v>
      </c>
    </row>
    <row r="11040" spans="1:12">
      <c r="A11040" s="228">
        <v>2016</v>
      </c>
      <c r="B11040" s="228" t="s">
        <v>192</v>
      </c>
      <c r="C11040" s="228" t="s">
        <v>66</v>
      </c>
      <c r="D11040" s="228" t="s">
        <v>206</v>
      </c>
      <c r="E11040" s="228">
        <v>85</v>
      </c>
      <c r="F11040" s="228">
        <v>2058</v>
      </c>
      <c r="G11040" s="228">
        <v>617</v>
      </c>
      <c r="H11040" s="228">
        <v>2643</v>
      </c>
      <c r="I11040" s="228">
        <v>1633889.86</v>
      </c>
      <c r="J11040" s="228">
        <v>251593.75</v>
      </c>
      <c r="K11040" s="228">
        <v>180382</v>
      </c>
      <c r="L11040" s="228">
        <v>2132324.66</v>
      </c>
    </row>
    <row r="11041" spans="1:12">
      <c r="A11041" s="228">
        <v>2016</v>
      </c>
      <c r="B11041" s="228" t="s">
        <v>192</v>
      </c>
      <c r="C11041" s="228" t="s">
        <v>66</v>
      </c>
      <c r="D11041" s="228" t="s">
        <v>206</v>
      </c>
      <c r="E11041" s="228">
        <v>90</v>
      </c>
      <c r="F11041" s="228">
        <v>792</v>
      </c>
      <c r="G11041" s="228">
        <v>235</v>
      </c>
      <c r="H11041" s="228">
        <v>1155</v>
      </c>
      <c r="I11041" s="228">
        <v>639499.53</v>
      </c>
      <c r="J11041" s="228">
        <v>87870.14</v>
      </c>
      <c r="K11041" s="228">
        <v>27926</v>
      </c>
      <c r="L11041" s="228">
        <v>799164.34</v>
      </c>
    </row>
    <row r="11042" spans="1:12">
      <c r="A11042" s="228">
        <v>2016</v>
      </c>
      <c r="B11042" s="228" t="s">
        <v>192</v>
      </c>
      <c r="C11042" s="228" t="s">
        <v>66</v>
      </c>
      <c r="D11042" s="228" t="s">
        <v>206</v>
      </c>
      <c r="E11042" s="228">
        <v>95</v>
      </c>
      <c r="F11042" s="228">
        <v>176</v>
      </c>
      <c r="G11042" s="228">
        <v>27</v>
      </c>
      <c r="H11042" s="228">
        <v>127</v>
      </c>
      <c r="I11042" s="228">
        <v>57337</v>
      </c>
      <c r="J11042" s="228">
        <v>15576.82</v>
      </c>
      <c r="K11042" s="228">
        <v>11857</v>
      </c>
      <c r="L11042" s="228">
        <v>89264.77</v>
      </c>
    </row>
    <row r="11043" spans="1:12">
      <c r="A11043" s="228">
        <v>2016</v>
      </c>
      <c r="B11043" s="228" t="s">
        <v>192</v>
      </c>
      <c r="C11043" s="228" t="s">
        <v>68</v>
      </c>
      <c r="D11043" s="228" t="s">
        <v>205</v>
      </c>
      <c r="E11043" s="228">
        <v>0</v>
      </c>
      <c r="F11043" s="228">
        <v>7539</v>
      </c>
      <c r="G11043" s="228">
        <v>219</v>
      </c>
      <c r="H11043" s="228">
        <v>789</v>
      </c>
      <c r="I11043" s="228">
        <v>441070.06</v>
      </c>
      <c r="J11043" s="228">
        <v>74495.22</v>
      </c>
      <c r="K11043" s="228">
        <v>2512</v>
      </c>
      <c r="L11043" s="228">
        <v>579404.43999999994</v>
      </c>
    </row>
    <row r="11044" spans="1:12">
      <c r="A11044" s="228">
        <v>2016</v>
      </c>
      <c r="B11044" s="228" t="s">
        <v>192</v>
      </c>
      <c r="C11044" s="228" t="s">
        <v>68</v>
      </c>
      <c r="D11044" s="228" t="s">
        <v>205</v>
      </c>
      <c r="E11044" s="228">
        <v>5</v>
      </c>
      <c r="F11044" s="228">
        <v>8017</v>
      </c>
      <c r="G11044" s="228">
        <v>108</v>
      </c>
      <c r="H11044" s="228">
        <v>175</v>
      </c>
      <c r="I11044" s="228">
        <v>124488.55</v>
      </c>
      <c r="J11044" s="228">
        <v>22662.78</v>
      </c>
      <c r="K11044" s="228">
        <v>11055</v>
      </c>
      <c r="L11044" s="228">
        <v>193970.38</v>
      </c>
    </row>
    <row r="11045" spans="1:12">
      <c r="A11045" s="228">
        <v>2016</v>
      </c>
      <c r="B11045" s="228" t="s">
        <v>192</v>
      </c>
      <c r="C11045" s="228" t="s">
        <v>68</v>
      </c>
      <c r="D11045" s="228" t="s">
        <v>205</v>
      </c>
      <c r="E11045" s="228">
        <v>10</v>
      </c>
      <c r="F11045" s="228">
        <v>7058</v>
      </c>
      <c r="G11045" s="228">
        <v>114</v>
      </c>
      <c r="H11045" s="228">
        <v>258</v>
      </c>
      <c r="I11045" s="228">
        <v>124228.05</v>
      </c>
      <c r="J11045" s="228">
        <v>24127.200000000001</v>
      </c>
      <c r="K11045" s="228">
        <v>19592.5</v>
      </c>
      <c r="L11045" s="228">
        <v>201457.9</v>
      </c>
    </row>
    <row r="11046" spans="1:12">
      <c r="A11046" s="228">
        <v>2016</v>
      </c>
      <c r="B11046" s="228" t="s">
        <v>192</v>
      </c>
      <c r="C11046" s="228" t="s">
        <v>68</v>
      </c>
      <c r="D11046" s="228" t="s">
        <v>205</v>
      </c>
      <c r="E11046" s="228">
        <v>15</v>
      </c>
      <c r="F11046" s="228">
        <v>6861</v>
      </c>
      <c r="G11046" s="228">
        <v>171</v>
      </c>
      <c r="H11046" s="228">
        <v>237</v>
      </c>
      <c r="I11046" s="228">
        <v>265116.71999999997</v>
      </c>
      <c r="J11046" s="228">
        <v>48514.28</v>
      </c>
      <c r="K11046" s="228">
        <v>44500</v>
      </c>
      <c r="L11046" s="228">
        <v>468438.94</v>
      </c>
    </row>
    <row r="11047" spans="1:12">
      <c r="A11047" s="228">
        <v>2016</v>
      </c>
      <c r="B11047" s="228" t="s">
        <v>192</v>
      </c>
      <c r="C11047" s="228" t="s">
        <v>68</v>
      </c>
      <c r="D11047" s="228" t="s">
        <v>205</v>
      </c>
      <c r="E11047" s="228">
        <v>20</v>
      </c>
      <c r="F11047" s="228">
        <v>5469</v>
      </c>
      <c r="G11047" s="228">
        <v>121</v>
      </c>
      <c r="H11047" s="228">
        <v>199</v>
      </c>
      <c r="I11047" s="228">
        <v>237434.99</v>
      </c>
      <c r="J11047" s="228">
        <v>44148.05</v>
      </c>
      <c r="K11047" s="228">
        <v>74918</v>
      </c>
      <c r="L11047" s="228">
        <v>449205.61</v>
      </c>
    </row>
    <row r="11048" spans="1:12">
      <c r="A11048" s="228">
        <v>2016</v>
      </c>
      <c r="B11048" s="228" t="s">
        <v>192</v>
      </c>
      <c r="C11048" s="228" t="s">
        <v>68</v>
      </c>
      <c r="D11048" s="228" t="s">
        <v>205</v>
      </c>
      <c r="E11048" s="228">
        <v>25</v>
      </c>
      <c r="F11048" s="228">
        <v>5433</v>
      </c>
      <c r="G11048" s="228">
        <v>77</v>
      </c>
      <c r="H11048" s="228">
        <v>92</v>
      </c>
      <c r="I11048" s="228">
        <v>114293.2</v>
      </c>
      <c r="J11048" s="228">
        <v>37493.94</v>
      </c>
      <c r="K11048" s="228">
        <v>55129</v>
      </c>
      <c r="L11048" s="228">
        <v>315497.3</v>
      </c>
    </row>
    <row r="11049" spans="1:12">
      <c r="A11049" s="228">
        <v>2016</v>
      </c>
      <c r="B11049" s="228" t="s">
        <v>192</v>
      </c>
      <c r="C11049" s="228" t="s">
        <v>68</v>
      </c>
      <c r="D11049" s="228" t="s">
        <v>205</v>
      </c>
      <c r="E11049" s="228">
        <v>30</v>
      </c>
      <c r="F11049" s="228">
        <v>8923</v>
      </c>
      <c r="G11049" s="228">
        <v>125</v>
      </c>
      <c r="H11049" s="228">
        <v>420</v>
      </c>
      <c r="I11049" s="228">
        <v>312207.77</v>
      </c>
      <c r="J11049" s="228">
        <v>58361.8</v>
      </c>
      <c r="K11049" s="228">
        <v>50872</v>
      </c>
      <c r="L11049" s="228">
        <v>582537.27</v>
      </c>
    </row>
    <row r="11050" spans="1:12">
      <c r="A11050" s="228">
        <v>2016</v>
      </c>
      <c r="B11050" s="228" t="s">
        <v>192</v>
      </c>
      <c r="C11050" s="228" t="s">
        <v>68</v>
      </c>
      <c r="D11050" s="228" t="s">
        <v>205</v>
      </c>
      <c r="E11050" s="228">
        <v>35</v>
      </c>
      <c r="F11050" s="228">
        <v>8656</v>
      </c>
      <c r="G11050" s="228">
        <v>182</v>
      </c>
      <c r="H11050" s="228">
        <v>274</v>
      </c>
      <c r="I11050" s="228">
        <v>216295.17</v>
      </c>
      <c r="J11050" s="228">
        <v>58668.86</v>
      </c>
      <c r="K11050" s="228">
        <v>44310</v>
      </c>
      <c r="L11050" s="228">
        <v>461607.47</v>
      </c>
    </row>
    <row r="11051" spans="1:12">
      <c r="A11051" s="228">
        <v>2016</v>
      </c>
      <c r="B11051" s="228" t="s">
        <v>192</v>
      </c>
      <c r="C11051" s="228" t="s">
        <v>68</v>
      </c>
      <c r="D11051" s="228" t="s">
        <v>205</v>
      </c>
      <c r="E11051" s="228">
        <v>40</v>
      </c>
      <c r="F11051" s="228">
        <v>8309</v>
      </c>
      <c r="G11051" s="228">
        <v>281</v>
      </c>
      <c r="H11051" s="228">
        <v>556</v>
      </c>
      <c r="I11051" s="228">
        <v>435394.22</v>
      </c>
      <c r="J11051" s="228">
        <v>80939.7</v>
      </c>
      <c r="K11051" s="228">
        <v>91694</v>
      </c>
      <c r="L11051" s="228">
        <v>795580.85</v>
      </c>
    </row>
    <row r="11052" spans="1:12">
      <c r="A11052" s="228">
        <v>2016</v>
      </c>
      <c r="B11052" s="228" t="s">
        <v>192</v>
      </c>
      <c r="C11052" s="228" t="s">
        <v>68</v>
      </c>
      <c r="D11052" s="228" t="s">
        <v>205</v>
      </c>
      <c r="E11052" s="228">
        <v>45</v>
      </c>
      <c r="F11052" s="228">
        <v>7929</v>
      </c>
      <c r="G11052" s="228">
        <v>258</v>
      </c>
      <c r="H11052" s="228">
        <v>385</v>
      </c>
      <c r="I11052" s="228">
        <v>300949.09000000003</v>
      </c>
      <c r="J11052" s="228">
        <v>89750.02</v>
      </c>
      <c r="K11052" s="228">
        <v>126805</v>
      </c>
      <c r="L11052" s="228">
        <v>721297.39</v>
      </c>
    </row>
    <row r="11053" spans="1:12">
      <c r="A11053" s="228">
        <v>2016</v>
      </c>
      <c r="B11053" s="228" t="s">
        <v>192</v>
      </c>
      <c r="C11053" s="228" t="s">
        <v>68</v>
      </c>
      <c r="D11053" s="228" t="s">
        <v>205</v>
      </c>
      <c r="E11053" s="228">
        <v>50</v>
      </c>
      <c r="F11053" s="228">
        <v>7681</v>
      </c>
      <c r="G11053" s="228">
        <v>310</v>
      </c>
      <c r="H11053" s="228">
        <v>653</v>
      </c>
      <c r="I11053" s="228">
        <v>530936.85</v>
      </c>
      <c r="J11053" s="228">
        <v>129762.84</v>
      </c>
      <c r="K11053" s="228">
        <v>262423</v>
      </c>
      <c r="L11053" s="228">
        <v>1217023.26</v>
      </c>
    </row>
    <row r="11054" spans="1:12">
      <c r="A11054" s="228">
        <v>2016</v>
      </c>
      <c r="B11054" s="228" t="s">
        <v>192</v>
      </c>
      <c r="C11054" s="228" t="s">
        <v>68</v>
      </c>
      <c r="D11054" s="228" t="s">
        <v>205</v>
      </c>
      <c r="E11054" s="228">
        <v>55</v>
      </c>
      <c r="F11054" s="228">
        <v>7393</v>
      </c>
      <c r="G11054" s="228">
        <v>576</v>
      </c>
      <c r="H11054" s="228">
        <v>1094</v>
      </c>
      <c r="I11054" s="228">
        <v>1021554.28</v>
      </c>
      <c r="J11054" s="228">
        <v>189002.55</v>
      </c>
      <c r="K11054" s="228">
        <v>297481.5</v>
      </c>
      <c r="L11054" s="228">
        <v>1845288.88</v>
      </c>
    </row>
    <row r="11055" spans="1:12">
      <c r="A11055" s="228">
        <v>2016</v>
      </c>
      <c r="B11055" s="228" t="s">
        <v>192</v>
      </c>
      <c r="C11055" s="228" t="s">
        <v>68</v>
      </c>
      <c r="D11055" s="228" t="s">
        <v>205</v>
      </c>
      <c r="E11055" s="228">
        <v>60</v>
      </c>
      <c r="F11055" s="228">
        <v>6476</v>
      </c>
      <c r="G11055" s="228">
        <v>621</v>
      </c>
      <c r="H11055" s="228">
        <v>1053</v>
      </c>
      <c r="I11055" s="228">
        <v>1058269.6299999999</v>
      </c>
      <c r="J11055" s="228">
        <v>219966.3</v>
      </c>
      <c r="K11055" s="228">
        <v>339908</v>
      </c>
      <c r="L11055" s="228">
        <v>1940027.67</v>
      </c>
    </row>
    <row r="11056" spans="1:12">
      <c r="A11056" s="228">
        <v>2016</v>
      </c>
      <c r="B11056" s="228" t="s">
        <v>192</v>
      </c>
      <c r="C11056" s="228" t="s">
        <v>68</v>
      </c>
      <c r="D11056" s="228" t="s">
        <v>205</v>
      </c>
      <c r="E11056" s="228">
        <v>65</v>
      </c>
      <c r="F11056" s="228">
        <v>6009</v>
      </c>
      <c r="G11056" s="228">
        <v>836</v>
      </c>
      <c r="H11056" s="228">
        <v>1791</v>
      </c>
      <c r="I11056" s="228">
        <v>1808933.7</v>
      </c>
      <c r="J11056" s="228">
        <v>305084.65000000002</v>
      </c>
      <c r="K11056" s="228">
        <v>443131.8</v>
      </c>
      <c r="L11056" s="228">
        <v>3041429.86</v>
      </c>
    </row>
    <row r="11057" spans="1:12">
      <c r="A11057" s="228">
        <v>2016</v>
      </c>
      <c r="B11057" s="228" t="s">
        <v>192</v>
      </c>
      <c r="C11057" s="228" t="s">
        <v>68</v>
      </c>
      <c r="D11057" s="228" t="s">
        <v>205</v>
      </c>
      <c r="E11057" s="228">
        <v>70</v>
      </c>
      <c r="F11057" s="228">
        <v>3626</v>
      </c>
      <c r="G11057" s="228">
        <v>886</v>
      </c>
      <c r="H11057" s="228">
        <v>1893</v>
      </c>
      <c r="I11057" s="228">
        <v>1471111.83</v>
      </c>
      <c r="J11057" s="228">
        <v>239717.35</v>
      </c>
      <c r="K11057" s="228">
        <v>445753</v>
      </c>
      <c r="L11057" s="228">
        <v>2474173.7000000002</v>
      </c>
    </row>
    <row r="11058" spans="1:12">
      <c r="A11058" s="228">
        <v>2016</v>
      </c>
      <c r="B11058" s="228" t="s">
        <v>192</v>
      </c>
      <c r="C11058" s="228" t="s">
        <v>68</v>
      </c>
      <c r="D11058" s="228" t="s">
        <v>205</v>
      </c>
      <c r="E11058" s="228">
        <v>75</v>
      </c>
      <c r="F11058" s="228">
        <v>2271</v>
      </c>
      <c r="G11058" s="228">
        <v>564</v>
      </c>
      <c r="H11058" s="228">
        <v>1724</v>
      </c>
      <c r="I11058" s="228">
        <v>1424886.68</v>
      </c>
      <c r="J11058" s="228">
        <v>217282.81</v>
      </c>
      <c r="K11058" s="228">
        <v>353518</v>
      </c>
      <c r="L11058" s="228">
        <v>2217726.65</v>
      </c>
    </row>
    <row r="11059" spans="1:12">
      <c r="A11059" s="228">
        <v>2016</v>
      </c>
      <c r="B11059" s="228" t="s">
        <v>192</v>
      </c>
      <c r="C11059" s="228" t="s">
        <v>68</v>
      </c>
      <c r="D11059" s="228" t="s">
        <v>205</v>
      </c>
      <c r="E11059" s="228">
        <v>80</v>
      </c>
      <c r="F11059" s="228">
        <v>1328</v>
      </c>
      <c r="G11059" s="228">
        <v>548</v>
      </c>
      <c r="H11059" s="228">
        <v>1365</v>
      </c>
      <c r="I11059" s="228">
        <v>968803.75</v>
      </c>
      <c r="J11059" s="228">
        <v>135147.28</v>
      </c>
      <c r="K11059" s="228">
        <v>132674</v>
      </c>
      <c r="L11059" s="228">
        <v>1387269.46</v>
      </c>
    </row>
    <row r="11060" spans="1:12">
      <c r="A11060" s="228">
        <v>2016</v>
      </c>
      <c r="B11060" s="228" t="s">
        <v>192</v>
      </c>
      <c r="C11060" s="228" t="s">
        <v>68</v>
      </c>
      <c r="D11060" s="228" t="s">
        <v>205</v>
      </c>
      <c r="E11060" s="228">
        <v>85</v>
      </c>
      <c r="F11060" s="228">
        <v>865</v>
      </c>
      <c r="G11060" s="228">
        <v>273</v>
      </c>
      <c r="H11060" s="228">
        <v>1051</v>
      </c>
      <c r="I11060" s="228">
        <v>705878.58</v>
      </c>
      <c r="J11060" s="228">
        <v>81025.73</v>
      </c>
      <c r="K11060" s="228">
        <v>121604.2</v>
      </c>
      <c r="L11060" s="228">
        <v>1257233.1299999999</v>
      </c>
    </row>
    <row r="11061" spans="1:12">
      <c r="A11061" s="228">
        <v>2016</v>
      </c>
      <c r="B11061" s="228" t="s">
        <v>192</v>
      </c>
      <c r="C11061" s="228" t="s">
        <v>68</v>
      </c>
      <c r="D11061" s="228" t="s">
        <v>205</v>
      </c>
      <c r="E11061" s="228">
        <v>90</v>
      </c>
      <c r="F11061" s="228">
        <v>232</v>
      </c>
      <c r="G11061" s="228">
        <v>84</v>
      </c>
      <c r="H11061" s="228">
        <v>356</v>
      </c>
      <c r="I11061" s="228">
        <v>156657</v>
      </c>
      <c r="J11061" s="228">
        <v>9302.16</v>
      </c>
      <c r="K11061" s="228">
        <v>9659</v>
      </c>
      <c r="L11061" s="228">
        <v>190895.96</v>
      </c>
    </row>
    <row r="11062" spans="1:12">
      <c r="A11062" s="228">
        <v>2016</v>
      </c>
      <c r="B11062" s="228" t="s">
        <v>192</v>
      </c>
      <c r="C11062" s="228" t="s">
        <v>68</v>
      </c>
      <c r="D11062" s="228" t="s">
        <v>205</v>
      </c>
      <c r="E11062" s="228">
        <v>95</v>
      </c>
      <c r="F11062" s="228">
        <v>35</v>
      </c>
      <c r="G11062" s="228">
        <v>9</v>
      </c>
      <c r="H11062" s="228">
        <v>54</v>
      </c>
      <c r="I11062" s="228">
        <v>31133</v>
      </c>
      <c r="J11062" s="228">
        <v>4773.01</v>
      </c>
      <c r="K11062" s="228">
        <v>0</v>
      </c>
      <c r="L11062" s="228">
        <v>39721.599999999999</v>
      </c>
    </row>
    <row r="11063" spans="1:12">
      <c r="A11063" s="228">
        <v>2016</v>
      </c>
      <c r="B11063" s="228" t="s">
        <v>192</v>
      </c>
      <c r="C11063" s="228" t="s">
        <v>68</v>
      </c>
      <c r="D11063" s="228" t="s">
        <v>206</v>
      </c>
      <c r="E11063" s="228">
        <v>0</v>
      </c>
      <c r="F11063" s="228">
        <v>7063</v>
      </c>
      <c r="G11063" s="228">
        <v>194</v>
      </c>
      <c r="H11063" s="228">
        <v>582</v>
      </c>
      <c r="I11063" s="228">
        <v>350928.31</v>
      </c>
      <c r="J11063" s="228">
        <v>46611.98</v>
      </c>
      <c r="K11063" s="228">
        <v>973.12</v>
      </c>
      <c r="L11063" s="228">
        <v>445094.69</v>
      </c>
    </row>
    <row r="11064" spans="1:12">
      <c r="A11064" s="228">
        <v>2016</v>
      </c>
      <c r="B11064" s="228" t="s">
        <v>192</v>
      </c>
      <c r="C11064" s="228" t="s">
        <v>68</v>
      </c>
      <c r="D11064" s="228" t="s">
        <v>206</v>
      </c>
      <c r="E11064" s="228">
        <v>5</v>
      </c>
      <c r="F11064" s="228">
        <v>7639</v>
      </c>
      <c r="G11064" s="228">
        <v>106</v>
      </c>
      <c r="H11064" s="228">
        <v>159</v>
      </c>
      <c r="I11064" s="228">
        <v>101733</v>
      </c>
      <c r="J11064" s="228">
        <v>22749.96</v>
      </c>
      <c r="K11064" s="228">
        <v>524</v>
      </c>
      <c r="L11064" s="228">
        <v>156129.04</v>
      </c>
    </row>
    <row r="11065" spans="1:12">
      <c r="A11065" s="228">
        <v>2016</v>
      </c>
      <c r="B11065" s="228" t="s">
        <v>192</v>
      </c>
      <c r="C11065" s="228" t="s">
        <v>68</v>
      </c>
      <c r="D11065" s="228" t="s">
        <v>206</v>
      </c>
      <c r="E11065" s="228">
        <v>10</v>
      </c>
      <c r="F11065" s="228">
        <v>6752</v>
      </c>
      <c r="G11065" s="228">
        <v>96</v>
      </c>
      <c r="H11065" s="228">
        <v>147</v>
      </c>
      <c r="I11065" s="228">
        <v>113916.05</v>
      </c>
      <c r="J11065" s="228">
        <v>29651.31</v>
      </c>
      <c r="K11065" s="228">
        <v>84371</v>
      </c>
      <c r="L11065" s="228">
        <v>262493.2</v>
      </c>
    </row>
    <row r="11066" spans="1:12">
      <c r="A11066" s="228">
        <v>2016</v>
      </c>
      <c r="B11066" s="228" t="s">
        <v>192</v>
      </c>
      <c r="C11066" s="228" t="s">
        <v>68</v>
      </c>
      <c r="D11066" s="228" t="s">
        <v>206</v>
      </c>
      <c r="E11066" s="228">
        <v>15</v>
      </c>
      <c r="F11066" s="228">
        <v>6693</v>
      </c>
      <c r="G11066" s="228">
        <v>180</v>
      </c>
      <c r="H11066" s="228">
        <v>296</v>
      </c>
      <c r="I11066" s="228">
        <v>258248.56</v>
      </c>
      <c r="J11066" s="228">
        <v>50271.64</v>
      </c>
      <c r="K11066" s="228">
        <v>26570</v>
      </c>
      <c r="L11066" s="228">
        <v>409381.74</v>
      </c>
    </row>
    <row r="11067" spans="1:12">
      <c r="A11067" s="228">
        <v>2016</v>
      </c>
      <c r="B11067" s="228" t="s">
        <v>192</v>
      </c>
      <c r="C11067" s="228" t="s">
        <v>68</v>
      </c>
      <c r="D11067" s="228" t="s">
        <v>206</v>
      </c>
      <c r="E11067" s="228">
        <v>20</v>
      </c>
      <c r="F11067" s="228">
        <v>5831</v>
      </c>
      <c r="G11067" s="228">
        <v>188</v>
      </c>
      <c r="H11067" s="228">
        <v>342</v>
      </c>
      <c r="I11067" s="228">
        <v>328354.3</v>
      </c>
      <c r="J11067" s="228">
        <v>65789.119999999995</v>
      </c>
      <c r="K11067" s="228">
        <v>26577</v>
      </c>
      <c r="L11067" s="228">
        <v>558180.68000000005</v>
      </c>
    </row>
    <row r="11068" spans="1:12">
      <c r="A11068" s="228">
        <v>2016</v>
      </c>
      <c r="B11068" s="228" t="s">
        <v>192</v>
      </c>
      <c r="C11068" s="228" t="s">
        <v>68</v>
      </c>
      <c r="D11068" s="228" t="s">
        <v>206</v>
      </c>
      <c r="E11068" s="228">
        <v>25</v>
      </c>
      <c r="F11068" s="228">
        <v>6753</v>
      </c>
      <c r="G11068" s="228">
        <v>258</v>
      </c>
      <c r="H11068" s="228">
        <v>690</v>
      </c>
      <c r="I11068" s="228">
        <v>482396.57</v>
      </c>
      <c r="J11068" s="228">
        <v>97639.86</v>
      </c>
      <c r="K11068" s="228">
        <v>56218</v>
      </c>
      <c r="L11068" s="228">
        <v>834241.72</v>
      </c>
    </row>
    <row r="11069" spans="1:12">
      <c r="A11069" s="228">
        <v>2016</v>
      </c>
      <c r="B11069" s="228" t="s">
        <v>192</v>
      </c>
      <c r="C11069" s="228" t="s">
        <v>68</v>
      </c>
      <c r="D11069" s="228" t="s">
        <v>206</v>
      </c>
      <c r="E11069" s="228">
        <v>30</v>
      </c>
      <c r="F11069" s="228">
        <v>10454</v>
      </c>
      <c r="G11069" s="228">
        <v>472</v>
      </c>
      <c r="H11069" s="228">
        <v>1608</v>
      </c>
      <c r="I11069" s="228">
        <v>1377573.78</v>
      </c>
      <c r="J11069" s="228">
        <v>276212.03999999998</v>
      </c>
      <c r="K11069" s="228">
        <v>106869.25</v>
      </c>
      <c r="L11069" s="228">
        <v>2094139.3</v>
      </c>
    </row>
    <row r="11070" spans="1:12">
      <c r="A11070" s="228">
        <v>2016</v>
      </c>
      <c r="B11070" s="228" t="s">
        <v>192</v>
      </c>
      <c r="C11070" s="228" t="s">
        <v>68</v>
      </c>
      <c r="D11070" s="228" t="s">
        <v>206</v>
      </c>
      <c r="E11070" s="228">
        <v>35</v>
      </c>
      <c r="F11070" s="228">
        <v>9854</v>
      </c>
      <c r="G11070" s="228">
        <v>462</v>
      </c>
      <c r="H11070" s="228">
        <v>1197</v>
      </c>
      <c r="I11070" s="228">
        <v>1056488.5</v>
      </c>
      <c r="J11070" s="228">
        <v>199156.85</v>
      </c>
      <c r="K11070" s="228">
        <v>100389.48</v>
      </c>
      <c r="L11070" s="228">
        <v>1701053.9</v>
      </c>
    </row>
    <row r="11071" spans="1:12">
      <c r="A11071" s="228">
        <v>2016</v>
      </c>
      <c r="B11071" s="228" t="s">
        <v>192</v>
      </c>
      <c r="C11071" s="228" t="s">
        <v>68</v>
      </c>
      <c r="D11071" s="228" t="s">
        <v>206</v>
      </c>
      <c r="E11071" s="228">
        <v>40</v>
      </c>
      <c r="F11071" s="228">
        <v>9286</v>
      </c>
      <c r="G11071" s="228">
        <v>409</v>
      </c>
      <c r="H11071" s="228">
        <v>835</v>
      </c>
      <c r="I11071" s="228">
        <v>723344.09</v>
      </c>
      <c r="J11071" s="228">
        <v>151410.03</v>
      </c>
      <c r="K11071" s="228">
        <v>59560</v>
      </c>
      <c r="L11071" s="228">
        <v>1246505.3400000001</v>
      </c>
    </row>
    <row r="11072" spans="1:12">
      <c r="A11072" s="228">
        <v>2016</v>
      </c>
      <c r="B11072" s="228" t="s">
        <v>192</v>
      </c>
      <c r="C11072" s="228" t="s">
        <v>68</v>
      </c>
      <c r="D11072" s="228" t="s">
        <v>206</v>
      </c>
      <c r="E11072" s="228">
        <v>45</v>
      </c>
      <c r="F11072" s="228">
        <v>8871</v>
      </c>
      <c r="G11072" s="228">
        <v>510</v>
      </c>
      <c r="H11072" s="228">
        <v>814</v>
      </c>
      <c r="I11072" s="228">
        <v>719906.19</v>
      </c>
      <c r="J11072" s="228">
        <v>169270.02</v>
      </c>
      <c r="K11072" s="228">
        <v>124929</v>
      </c>
      <c r="L11072" s="228">
        <v>1316798.3400000001</v>
      </c>
    </row>
    <row r="11073" spans="1:12">
      <c r="A11073" s="228">
        <v>2016</v>
      </c>
      <c r="B11073" s="228" t="s">
        <v>192</v>
      </c>
      <c r="C11073" s="228" t="s">
        <v>68</v>
      </c>
      <c r="D11073" s="228" t="s">
        <v>206</v>
      </c>
      <c r="E11073" s="228">
        <v>50</v>
      </c>
      <c r="F11073" s="228">
        <v>8567</v>
      </c>
      <c r="G11073" s="228">
        <v>550</v>
      </c>
      <c r="H11073" s="228">
        <v>1072</v>
      </c>
      <c r="I11073" s="228">
        <v>900890.02</v>
      </c>
      <c r="J11073" s="228">
        <v>197375.97</v>
      </c>
      <c r="K11073" s="228">
        <v>148025</v>
      </c>
      <c r="L11073" s="228">
        <v>1601177.35</v>
      </c>
    </row>
    <row r="11074" spans="1:12">
      <c r="A11074" s="228">
        <v>2016</v>
      </c>
      <c r="B11074" s="228" t="s">
        <v>192</v>
      </c>
      <c r="C11074" s="228" t="s">
        <v>68</v>
      </c>
      <c r="D11074" s="228" t="s">
        <v>206</v>
      </c>
      <c r="E11074" s="228">
        <v>55</v>
      </c>
      <c r="F11074" s="228">
        <v>8137</v>
      </c>
      <c r="G11074" s="228">
        <v>669</v>
      </c>
      <c r="H11074" s="228">
        <v>1236</v>
      </c>
      <c r="I11074" s="228">
        <v>1011439.36</v>
      </c>
      <c r="J11074" s="228">
        <v>209274.9</v>
      </c>
      <c r="K11074" s="228">
        <v>337228</v>
      </c>
      <c r="L11074" s="228">
        <v>1942565.17</v>
      </c>
    </row>
    <row r="11075" spans="1:12">
      <c r="A11075" s="228">
        <v>2016</v>
      </c>
      <c r="B11075" s="228" t="s">
        <v>192</v>
      </c>
      <c r="C11075" s="228" t="s">
        <v>68</v>
      </c>
      <c r="D11075" s="228" t="s">
        <v>206</v>
      </c>
      <c r="E11075" s="228">
        <v>60</v>
      </c>
      <c r="F11075" s="228">
        <v>7201</v>
      </c>
      <c r="G11075" s="228">
        <v>781</v>
      </c>
      <c r="H11075" s="228">
        <v>1746</v>
      </c>
      <c r="I11075" s="228">
        <v>1291330.46</v>
      </c>
      <c r="J11075" s="228">
        <v>266425.23</v>
      </c>
      <c r="K11075" s="228">
        <v>281209</v>
      </c>
      <c r="L11075" s="228">
        <v>2305447.46</v>
      </c>
    </row>
    <row r="11076" spans="1:12">
      <c r="A11076" s="228">
        <v>2016</v>
      </c>
      <c r="B11076" s="228" t="s">
        <v>192</v>
      </c>
      <c r="C11076" s="228" t="s">
        <v>68</v>
      </c>
      <c r="D11076" s="228" t="s">
        <v>206</v>
      </c>
      <c r="E11076" s="228">
        <v>65</v>
      </c>
      <c r="F11076" s="228">
        <v>6341</v>
      </c>
      <c r="G11076" s="228">
        <v>894</v>
      </c>
      <c r="H11076" s="228">
        <v>2061</v>
      </c>
      <c r="I11076" s="228">
        <v>1746800.95</v>
      </c>
      <c r="J11076" s="228">
        <v>324376.48</v>
      </c>
      <c r="K11076" s="228">
        <v>553659</v>
      </c>
      <c r="L11076" s="228">
        <v>3074124.05</v>
      </c>
    </row>
    <row r="11077" spans="1:12">
      <c r="A11077" s="228">
        <v>2016</v>
      </c>
      <c r="B11077" s="228" t="s">
        <v>192</v>
      </c>
      <c r="C11077" s="228" t="s">
        <v>68</v>
      </c>
      <c r="D11077" s="228" t="s">
        <v>206</v>
      </c>
      <c r="E11077" s="228">
        <v>70</v>
      </c>
      <c r="F11077" s="228">
        <v>4068</v>
      </c>
      <c r="G11077" s="228">
        <v>776</v>
      </c>
      <c r="H11077" s="228">
        <v>1592</v>
      </c>
      <c r="I11077" s="228">
        <v>1255744.69</v>
      </c>
      <c r="J11077" s="228">
        <v>248601.87</v>
      </c>
      <c r="K11077" s="228">
        <v>356623</v>
      </c>
      <c r="L11077" s="228">
        <v>2193299.62</v>
      </c>
    </row>
    <row r="11078" spans="1:12">
      <c r="A11078" s="228">
        <v>2016</v>
      </c>
      <c r="B11078" s="228" t="s">
        <v>192</v>
      </c>
      <c r="C11078" s="228" t="s">
        <v>68</v>
      </c>
      <c r="D11078" s="228" t="s">
        <v>206</v>
      </c>
      <c r="E11078" s="228">
        <v>75</v>
      </c>
      <c r="F11078" s="228">
        <v>2643</v>
      </c>
      <c r="G11078" s="228">
        <v>523</v>
      </c>
      <c r="H11078" s="228">
        <v>1721</v>
      </c>
      <c r="I11078" s="228">
        <v>1328663.72</v>
      </c>
      <c r="J11078" s="228">
        <v>199853.26</v>
      </c>
      <c r="K11078" s="228">
        <v>411704</v>
      </c>
      <c r="L11078" s="228">
        <v>2172339.37</v>
      </c>
    </row>
    <row r="11079" spans="1:12">
      <c r="A11079" s="228">
        <v>2016</v>
      </c>
      <c r="B11079" s="228" t="s">
        <v>192</v>
      </c>
      <c r="C11079" s="228" t="s">
        <v>68</v>
      </c>
      <c r="D11079" s="228" t="s">
        <v>206</v>
      </c>
      <c r="E11079" s="228">
        <v>80</v>
      </c>
      <c r="F11079" s="228">
        <v>1637</v>
      </c>
      <c r="G11079" s="228">
        <v>412</v>
      </c>
      <c r="H11079" s="228">
        <v>1444</v>
      </c>
      <c r="I11079" s="228">
        <v>919024.36</v>
      </c>
      <c r="J11079" s="228">
        <v>137488.71</v>
      </c>
      <c r="K11079" s="228">
        <v>201406</v>
      </c>
      <c r="L11079" s="228">
        <v>1376941</v>
      </c>
    </row>
    <row r="11080" spans="1:12">
      <c r="A11080" s="228">
        <v>2016</v>
      </c>
      <c r="B11080" s="228" t="s">
        <v>192</v>
      </c>
      <c r="C11080" s="228" t="s">
        <v>68</v>
      </c>
      <c r="D11080" s="228" t="s">
        <v>206</v>
      </c>
      <c r="E11080" s="228">
        <v>85</v>
      </c>
      <c r="F11080" s="228">
        <v>1083</v>
      </c>
      <c r="G11080" s="228">
        <v>338</v>
      </c>
      <c r="H11080" s="228">
        <v>1173</v>
      </c>
      <c r="I11080" s="228">
        <v>645835.07999999996</v>
      </c>
      <c r="J11080" s="228">
        <v>75941.279999999999</v>
      </c>
      <c r="K11080" s="228">
        <v>157962</v>
      </c>
      <c r="L11080" s="228">
        <v>930072.71</v>
      </c>
    </row>
    <row r="11081" spans="1:12">
      <c r="A11081" s="228">
        <v>2016</v>
      </c>
      <c r="B11081" s="228" t="s">
        <v>192</v>
      </c>
      <c r="C11081" s="228" t="s">
        <v>68</v>
      </c>
      <c r="D11081" s="228" t="s">
        <v>206</v>
      </c>
      <c r="E11081" s="228">
        <v>90</v>
      </c>
      <c r="F11081" s="228">
        <v>466</v>
      </c>
      <c r="G11081" s="228">
        <v>133</v>
      </c>
      <c r="H11081" s="228">
        <v>891</v>
      </c>
      <c r="I11081" s="228">
        <v>332642</v>
      </c>
      <c r="J11081" s="228">
        <v>34248.17</v>
      </c>
      <c r="K11081" s="228">
        <v>1300</v>
      </c>
      <c r="L11081" s="228">
        <v>401632.92</v>
      </c>
    </row>
    <row r="11082" spans="1:12">
      <c r="A11082" s="228">
        <v>2016</v>
      </c>
      <c r="B11082" s="228" t="s">
        <v>192</v>
      </c>
      <c r="C11082" s="228" t="s">
        <v>68</v>
      </c>
      <c r="D11082" s="228" t="s">
        <v>206</v>
      </c>
      <c r="E11082" s="228">
        <v>95</v>
      </c>
      <c r="F11082" s="228">
        <v>117</v>
      </c>
      <c r="G11082" s="228">
        <v>20</v>
      </c>
      <c r="H11082" s="228">
        <v>593</v>
      </c>
      <c r="I11082" s="228">
        <v>157744.45000000001</v>
      </c>
      <c r="J11082" s="228">
        <v>6450.9</v>
      </c>
      <c r="K11082" s="228">
        <v>0</v>
      </c>
      <c r="L11082" s="228">
        <v>205243.75</v>
      </c>
    </row>
    <row r="11083" spans="1:12">
      <c r="A11083" s="228">
        <v>2016</v>
      </c>
      <c r="B11083" s="228" t="s">
        <v>192</v>
      </c>
      <c r="C11083" s="228" t="s">
        <v>67</v>
      </c>
      <c r="D11083" s="228" t="s">
        <v>205</v>
      </c>
      <c r="E11083" s="228">
        <v>0</v>
      </c>
      <c r="F11083" s="228">
        <v>3605</v>
      </c>
      <c r="G11083" s="228">
        <v>108</v>
      </c>
      <c r="H11083" s="228">
        <v>401</v>
      </c>
      <c r="I11083" s="228">
        <v>256425</v>
      </c>
      <c r="J11083" s="228">
        <v>43521.56</v>
      </c>
      <c r="K11083" s="228">
        <v>722</v>
      </c>
      <c r="L11083" s="228">
        <v>316216.58</v>
      </c>
    </row>
    <row r="11084" spans="1:12">
      <c r="A11084" s="228">
        <v>2016</v>
      </c>
      <c r="B11084" s="228" t="s">
        <v>192</v>
      </c>
      <c r="C11084" s="228" t="s">
        <v>67</v>
      </c>
      <c r="D11084" s="228" t="s">
        <v>205</v>
      </c>
      <c r="E11084" s="228">
        <v>5</v>
      </c>
      <c r="F11084" s="228">
        <v>3660</v>
      </c>
      <c r="G11084" s="228">
        <v>36</v>
      </c>
      <c r="H11084" s="228">
        <v>42</v>
      </c>
      <c r="I11084" s="228">
        <v>37753</v>
      </c>
      <c r="J11084" s="228">
        <v>9296.85</v>
      </c>
      <c r="K11084" s="228">
        <v>120</v>
      </c>
      <c r="L11084" s="228">
        <v>58569.25</v>
      </c>
    </row>
    <row r="11085" spans="1:12">
      <c r="A11085" s="228">
        <v>2016</v>
      </c>
      <c r="B11085" s="228" t="s">
        <v>192</v>
      </c>
      <c r="C11085" s="228" t="s">
        <v>67</v>
      </c>
      <c r="D11085" s="228" t="s">
        <v>205</v>
      </c>
      <c r="E11085" s="228">
        <v>10</v>
      </c>
      <c r="F11085" s="228">
        <v>3267</v>
      </c>
      <c r="G11085" s="228">
        <v>37</v>
      </c>
      <c r="H11085" s="228">
        <v>58</v>
      </c>
      <c r="I11085" s="228">
        <v>53264.4</v>
      </c>
      <c r="J11085" s="228">
        <v>12491.59</v>
      </c>
      <c r="K11085" s="228">
        <v>13024</v>
      </c>
      <c r="L11085" s="228">
        <v>81804.84</v>
      </c>
    </row>
    <row r="11086" spans="1:12">
      <c r="A11086" s="228">
        <v>2016</v>
      </c>
      <c r="B11086" s="228" t="s">
        <v>192</v>
      </c>
      <c r="C11086" s="228" t="s">
        <v>67</v>
      </c>
      <c r="D11086" s="228" t="s">
        <v>205</v>
      </c>
      <c r="E11086" s="228">
        <v>15</v>
      </c>
      <c r="F11086" s="228">
        <v>3192</v>
      </c>
      <c r="G11086" s="228">
        <v>52</v>
      </c>
      <c r="H11086" s="228">
        <v>127</v>
      </c>
      <c r="I11086" s="228">
        <v>121501.1</v>
      </c>
      <c r="J11086" s="228">
        <v>28386.720000000001</v>
      </c>
      <c r="K11086" s="228">
        <v>25458</v>
      </c>
      <c r="L11086" s="228">
        <v>191162.45</v>
      </c>
    </row>
    <row r="11087" spans="1:12">
      <c r="A11087" s="228">
        <v>2016</v>
      </c>
      <c r="B11087" s="228" t="s">
        <v>192</v>
      </c>
      <c r="C11087" s="228" t="s">
        <v>67</v>
      </c>
      <c r="D11087" s="228" t="s">
        <v>205</v>
      </c>
      <c r="E11087" s="228">
        <v>20</v>
      </c>
      <c r="F11087" s="228">
        <v>2588</v>
      </c>
      <c r="G11087" s="228">
        <v>53</v>
      </c>
      <c r="H11087" s="228">
        <v>144</v>
      </c>
      <c r="I11087" s="228">
        <v>112493.6</v>
      </c>
      <c r="J11087" s="228">
        <v>22613.98</v>
      </c>
      <c r="K11087" s="228">
        <v>16091</v>
      </c>
      <c r="L11087" s="228">
        <v>176097.23</v>
      </c>
    </row>
    <row r="11088" spans="1:12">
      <c r="A11088" s="228">
        <v>2016</v>
      </c>
      <c r="B11088" s="228" t="s">
        <v>192</v>
      </c>
      <c r="C11088" s="228" t="s">
        <v>67</v>
      </c>
      <c r="D11088" s="228" t="s">
        <v>205</v>
      </c>
      <c r="E11088" s="228">
        <v>25</v>
      </c>
      <c r="F11088" s="228">
        <v>2925</v>
      </c>
      <c r="G11088" s="228">
        <v>54</v>
      </c>
      <c r="H11088" s="228">
        <v>93</v>
      </c>
      <c r="I11088" s="228">
        <v>89497.75</v>
      </c>
      <c r="J11088" s="228">
        <v>26047.73</v>
      </c>
      <c r="K11088" s="228">
        <v>19174</v>
      </c>
      <c r="L11088" s="228">
        <v>163237.87</v>
      </c>
    </row>
    <row r="11089" spans="1:12">
      <c r="A11089" s="228">
        <v>2016</v>
      </c>
      <c r="B11089" s="228" t="s">
        <v>192</v>
      </c>
      <c r="C11089" s="228" t="s">
        <v>67</v>
      </c>
      <c r="D11089" s="228" t="s">
        <v>205</v>
      </c>
      <c r="E11089" s="228">
        <v>30</v>
      </c>
      <c r="F11089" s="228">
        <v>4122</v>
      </c>
      <c r="G11089" s="228">
        <v>86</v>
      </c>
      <c r="H11089" s="228">
        <v>160</v>
      </c>
      <c r="I11089" s="228">
        <v>156414.25</v>
      </c>
      <c r="J11089" s="228">
        <v>41068.97</v>
      </c>
      <c r="K11089" s="228">
        <v>92850</v>
      </c>
      <c r="L11089" s="228">
        <v>331115</v>
      </c>
    </row>
    <row r="11090" spans="1:12">
      <c r="A11090" s="228">
        <v>2016</v>
      </c>
      <c r="B11090" s="228" t="s">
        <v>192</v>
      </c>
      <c r="C11090" s="228" t="s">
        <v>67</v>
      </c>
      <c r="D11090" s="228" t="s">
        <v>205</v>
      </c>
      <c r="E11090" s="228">
        <v>35</v>
      </c>
      <c r="F11090" s="228">
        <v>3923</v>
      </c>
      <c r="G11090" s="228">
        <v>68</v>
      </c>
      <c r="H11090" s="228">
        <v>140</v>
      </c>
      <c r="I11090" s="228">
        <v>116326.5</v>
      </c>
      <c r="J11090" s="228">
        <v>33426.14</v>
      </c>
      <c r="K11090" s="228">
        <v>20131</v>
      </c>
      <c r="L11090" s="228">
        <v>205834.39</v>
      </c>
    </row>
    <row r="11091" spans="1:12">
      <c r="A11091" s="228">
        <v>2016</v>
      </c>
      <c r="B11091" s="228" t="s">
        <v>192</v>
      </c>
      <c r="C11091" s="228" t="s">
        <v>67</v>
      </c>
      <c r="D11091" s="228" t="s">
        <v>205</v>
      </c>
      <c r="E11091" s="228">
        <v>40</v>
      </c>
      <c r="F11091" s="228">
        <v>3759</v>
      </c>
      <c r="G11091" s="228">
        <v>120</v>
      </c>
      <c r="H11091" s="228">
        <v>197</v>
      </c>
      <c r="I11091" s="228">
        <v>150309.1</v>
      </c>
      <c r="J11091" s="228">
        <v>49873.7</v>
      </c>
      <c r="K11091" s="228">
        <v>45230</v>
      </c>
      <c r="L11091" s="228">
        <v>320698.59999999998</v>
      </c>
    </row>
    <row r="11092" spans="1:12">
      <c r="A11092" s="228">
        <v>2016</v>
      </c>
      <c r="B11092" s="228" t="s">
        <v>192</v>
      </c>
      <c r="C11092" s="228" t="s">
        <v>67</v>
      </c>
      <c r="D11092" s="228" t="s">
        <v>205</v>
      </c>
      <c r="E11092" s="228">
        <v>45</v>
      </c>
      <c r="F11092" s="228">
        <v>3773</v>
      </c>
      <c r="G11092" s="228">
        <v>143</v>
      </c>
      <c r="H11092" s="228">
        <v>243</v>
      </c>
      <c r="I11092" s="228">
        <v>246533.6</v>
      </c>
      <c r="J11092" s="228">
        <v>57321.26</v>
      </c>
      <c r="K11092" s="228">
        <v>62410</v>
      </c>
      <c r="L11092" s="228">
        <v>420360.59</v>
      </c>
    </row>
    <row r="11093" spans="1:12">
      <c r="A11093" s="228">
        <v>2016</v>
      </c>
      <c r="B11093" s="228" t="s">
        <v>192</v>
      </c>
      <c r="C11093" s="228" t="s">
        <v>67</v>
      </c>
      <c r="D11093" s="228" t="s">
        <v>205</v>
      </c>
      <c r="E11093" s="228">
        <v>50</v>
      </c>
      <c r="F11093" s="228">
        <v>3871</v>
      </c>
      <c r="G11093" s="228">
        <v>187</v>
      </c>
      <c r="H11093" s="228">
        <v>395</v>
      </c>
      <c r="I11093" s="228">
        <v>415286</v>
      </c>
      <c r="J11093" s="228">
        <v>87897.5</v>
      </c>
      <c r="K11093" s="228">
        <v>87410</v>
      </c>
      <c r="L11093" s="228">
        <v>659563.94999999995</v>
      </c>
    </row>
    <row r="11094" spans="1:12">
      <c r="A11094" s="228">
        <v>2016</v>
      </c>
      <c r="B11094" s="228" t="s">
        <v>192</v>
      </c>
      <c r="C11094" s="228" t="s">
        <v>67</v>
      </c>
      <c r="D11094" s="228" t="s">
        <v>205</v>
      </c>
      <c r="E11094" s="228">
        <v>55</v>
      </c>
      <c r="F11094" s="228">
        <v>3454</v>
      </c>
      <c r="G11094" s="228">
        <v>267</v>
      </c>
      <c r="H11094" s="228">
        <v>546</v>
      </c>
      <c r="I11094" s="228">
        <v>513584.1</v>
      </c>
      <c r="J11094" s="228">
        <v>137175.37</v>
      </c>
      <c r="K11094" s="228">
        <v>123926.39999999999</v>
      </c>
      <c r="L11094" s="228">
        <v>878938.2</v>
      </c>
    </row>
    <row r="11095" spans="1:12">
      <c r="A11095" s="228">
        <v>2016</v>
      </c>
      <c r="B11095" s="228" t="s">
        <v>192</v>
      </c>
      <c r="C11095" s="228" t="s">
        <v>67</v>
      </c>
      <c r="D11095" s="228" t="s">
        <v>205</v>
      </c>
      <c r="E11095" s="228">
        <v>60</v>
      </c>
      <c r="F11095" s="228">
        <v>2904</v>
      </c>
      <c r="G11095" s="228">
        <v>229</v>
      </c>
      <c r="H11095" s="228">
        <v>503</v>
      </c>
      <c r="I11095" s="228">
        <v>558764.65</v>
      </c>
      <c r="J11095" s="228">
        <v>123565.56</v>
      </c>
      <c r="K11095" s="228">
        <v>107941</v>
      </c>
      <c r="L11095" s="228">
        <v>874669.75</v>
      </c>
    </row>
    <row r="11096" spans="1:12">
      <c r="A11096" s="228">
        <v>2016</v>
      </c>
      <c r="B11096" s="228" t="s">
        <v>192</v>
      </c>
      <c r="C11096" s="228" t="s">
        <v>67</v>
      </c>
      <c r="D11096" s="228" t="s">
        <v>205</v>
      </c>
      <c r="E11096" s="228">
        <v>65</v>
      </c>
      <c r="F11096" s="228">
        <v>2079</v>
      </c>
      <c r="G11096" s="228">
        <v>246</v>
      </c>
      <c r="H11096" s="228">
        <v>626</v>
      </c>
      <c r="I11096" s="228">
        <v>544721.94999999995</v>
      </c>
      <c r="J11096" s="228">
        <v>131365.19</v>
      </c>
      <c r="K11096" s="228">
        <v>138467</v>
      </c>
      <c r="L11096" s="228">
        <v>918692.77</v>
      </c>
    </row>
    <row r="11097" spans="1:12">
      <c r="A11097" s="228">
        <v>2016</v>
      </c>
      <c r="B11097" s="228" t="s">
        <v>192</v>
      </c>
      <c r="C11097" s="228" t="s">
        <v>67</v>
      </c>
      <c r="D11097" s="228" t="s">
        <v>205</v>
      </c>
      <c r="E11097" s="228">
        <v>70</v>
      </c>
      <c r="F11097" s="228">
        <v>1099</v>
      </c>
      <c r="G11097" s="228">
        <v>226</v>
      </c>
      <c r="H11097" s="228">
        <v>637</v>
      </c>
      <c r="I11097" s="228">
        <v>556753.75</v>
      </c>
      <c r="J11097" s="228">
        <v>124143.71</v>
      </c>
      <c r="K11097" s="228">
        <v>172718</v>
      </c>
      <c r="L11097" s="228">
        <v>918689.82</v>
      </c>
    </row>
    <row r="11098" spans="1:12">
      <c r="A11098" s="228">
        <v>2016</v>
      </c>
      <c r="B11098" s="228" t="s">
        <v>192</v>
      </c>
      <c r="C11098" s="228" t="s">
        <v>67</v>
      </c>
      <c r="D11098" s="228" t="s">
        <v>205</v>
      </c>
      <c r="E11098" s="228">
        <v>75</v>
      </c>
      <c r="F11098" s="228">
        <v>569</v>
      </c>
      <c r="G11098" s="228">
        <v>91</v>
      </c>
      <c r="H11098" s="228">
        <v>528</v>
      </c>
      <c r="I11098" s="228">
        <v>398628</v>
      </c>
      <c r="J11098" s="228">
        <v>62710.87</v>
      </c>
      <c r="K11098" s="228">
        <v>38881</v>
      </c>
      <c r="L11098" s="228">
        <v>525083.18999999994</v>
      </c>
    </row>
    <row r="11099" spans="1:12">
      <c r="A11099" s="228">
        <v>2016</v>
      </c>
      <c r="B11099" s="228" t="s">
        <v>192</v>
      </c>
      <c r="C11099" s="228" t="s">
        <v>67</v>
      </c>
      <c r="D11099" s="228" t="s">
        <v>205</v>
      </c>
      <c r="E11099" s="228">
        <v>80</v>
      </c>
      <c r="F11099" s="228">
        <v>214</v>
      </c>
      <c r="G11099" s="228">
        <v>52</v>
      </c>
      <c r="H11099" s="228">
        <v>373</v>
      </c>
      <c r="I11099" s="228">
        <v>188573</v>
      </c>
      <c r="J11099" s="228">
        <v>19870.8</v>
      </c>
      <c r="K11099" s="228">
        <v>29123</v>
      </c>
      <c r="L11099" s="228">
        <v>245383.13</v>
      </c>
    </row>
    <row r="11100" spans="1:12">
      <c r="A11100" s="228">
        <v>2016</v>
      </c>
      <c r="B11100" s="228" t="s">
        <v>192</v>
      </c>
      <c r="C11100" s="228" t="s">
        <v>67</v>
      </c>
      <c r="D11100" s="228" t="s">
        <v>205</v>
      </c>
      <c r="E11100" s="228">
        <v>85</v>
      </c>
      <c r="F11100" s="228">
        <v>90</v>
      </c>
      <c r="G11100" s="228">
        <v>23</v>
      </c>
      <c r="H11100" s="228">
        <v>141</v>
      </c>
      <c r="I11100" s="228">
        <v>65531</v>
      </c>
      <c r="J11100" s="228">
        <v>8122.53</v>
      </c>
      <c r="K11100" s="228">
        <v>7557</v>
      </c>
      <c r="L11100" s="228">
        <v>86316.18</v>
      </c>
    </row>
    <row r="11101" spans="1:12">
      <c r="A11101" s="228">
        <v>2016</v>
      </c>
      <c r="B11101" s="228" t="s">
        <v>192</v>
      </c>
      <c r="C11101" s="228" t="s">
        <v>67</v>
      </c>
      <c r="D11101" s="228" t="s">
        <v>205</v>
      </c>
      <c r="E11101" s="228">
        <v>90</v>
      </c>
      <c r="F11101" s="228">
        <v>16</v>
      </c>
      <c r="G11101" s="228">
        <v>2</v>
      </c>
      <c r="H11101" s="228">
        <v>45</v>
      </c>
      <c r="I11101" s="228">
        <v>10867.75</v>
      </c>
      <c r="J11101" s="228">
        <v>2048.1999999999998</v>
      </c>
      <c r="K11101" s="228">
        <v>0</v>
      </c>
      <c r="L11101" s="228">
        <v>13066.45</v>
      </c>
    </row>
    <row r="11102" spans="1:12">
      <c r="A11102" s="228">
        <v>2016</v>
      </c>
      <c r="B11102" s="228" t="s">
        <v>192</v>
      </c>
      <c r="C11102" s="228" t="s">
        <v>67</v>
      </c>
      <c r="D11102" s="228" t="s">
        <v>205</v>
      </c>
      <c r="E11102" s="228">
        <v>95</v>
      </c>
      <c r="F11102" s="228">
        <v>2</v>
      </c>
      <c r="G11102" s="228">
        <v>0</v>
      </c>
      <c r="H11102" s="228">
        <v>0</v>
      </c>
      <c r="I11102" s="228">
        <v>0</v>
      </c>
      <c r="J11102" s="228">
        <v>0</v>
      </c>
      <c r="K11102" s="228">
        <v>0</v>
      </c>
      <c r="L11102" s="228">
        <v>0</v>
      </c>
    </row>
    <row r="11103" spans="1:12">
      <c r="A11103" s="228">
        <v>2016</v>
      </c>
      <c r="B11103" s="228" t="s">
        <v>192</v>
      </c>
      <c r="C11103" s="228" t="s">
        <v>67</v>
      </c>
      <c r="D11103" s="228" t="s">
        <v>206</v>
      </c>
      <c r="E11103" s="228">
        <v>0</v>
      </c>
      <c r="F11103" s="228">
        <v>3449</v>
      </c>
      <c r="G11103" s="228">
        <v>79</v>
      </c>
      <c r="H11103" s="228">
        <v>385</v>
      </c>
      <c r="I11103" s="228">
        <v>202167.5</v>
      </c>
      <c r="J11103" s="228">
        <v>26851.93</v>
      </c>
      <c r="K11103" s="228">
        <v>480</v>
      </c>
      <c r="L11103" s="228">
        <v>236393.35</v>
      </c>
    </row>
    <row r="11104" spans="1:12">
      <c r="A11104" s="228">
        <v>2016</v>
      </c>
      <c r="B11104" s="228" t="s">
        <v>192</v>
      </c>
      <c r="C11104" s="228" t="s">
        <v>67</v>
      </c>
      <c r="D11104" s="228" t="s">
        <v>206</v>
      </c>
      <c r="E11104" s="228">
        <v>5</v>
      </c>
      <c r="F11104" s="228">
        <v>3424</v>
      </c>
      <c r="G11104" s="228">
        <v>34</v>
      </c>
      <c r="H11104" s="228">
        <v>44</v>
      </c>
      <c r="I11104" s="228">
        <v>36021</v>
      </c>
      <c r="J11104" s="228">
        <v>8033.15</v>
      </c>
      <c r="K11104" s="228">
        <v>531.6</v>
      </c>
      <c r="L11104" s="228">
        <v>47936</v>
      </c>
    </row>
    <row r="11105" spans="1:12">
      <c r="A11105" s="228">
        <v>2016</v>
      </c>
      <c r="B11105" s="228" t="s">
        <v>192</v>
      </c>
      <c r="C11105" s="228" t="s">
        <v>67</v>
      </c>
      <c r="D11105" s="228" t="s">
        <v>206</v>
      </c>
      <c r="E11105" s="228">
        <v>10</v>
      </c>
      <c r="F11105" s="228">
        <v>3161</v>
      </c>
      <c r="G11105" s="228">
        <v>28</v>
      </c>
      <c r="H11105" s="228">
        <v>50</v>
      </c>
      <c r="I11105" s="228">
        <v>43029</v>
      </c>
      <c r="J11105" s="228">
        <v>6123.9</v>
      </c>
      <c r="K11105" s="228">
        <v>27244</v>
      </c>
      <c r="L11105" s="228">
        <v>77801.78</v>
      </c>
    </row>
    <row r="11106" spans="1:12">
      <c r="A11106" s="228">
        <v>2016</v>
      </c>
      <c r="B11106" s="228" t="s">
        <v>192</v>
      </c>
      <c r="C11106" s="228" t="s">
        <v>67</v>
      </c>
      <c r="D11106" s="228" t="s">
        <v>206</v>
      </c>
      <c r="E11106" s="228">
        <v>15</v>
      </c>
      <c r="F11106" s="228">
        <v>3044</v>
      </c>
      <c r="G11106" s="228">
        <v>71</v>
      </c>
      <c r="H11106" s="228">
        <v>193</v>
      </c>
      <c r="I11106" s="228">
        <v>133949</v>
      </c>
      <c r="J11106" s="228">
        <v>25867.02</v>
      </c>
      <c r="K11106" s="228">
        <v>2592</v>
      </c>
      <c r="L11106" s="228">
        <v>180122.31</v>
      </c>
    </row>
    <row r="11107" spans="1:12">
      <c r="A11107" s="228">
        <v>2016</v>
      </c>
      <c r="B11107" s="228" t="s">
        <v>192</v>
      </c>
      <c r="C11107" s="228" t="s">
        <v>67</v>
      </c>
      <c r="D11107" s="228" t="s">
        <v>206</v>
      </c>
      <c r="E11107" s="228">
        <v>20</v>
      </c>
      <c r="F11107" s="228">
        <v>2854</v>
      </c>
      <c r="G11107" s="228">
        <v>109</v>
      </c>
      <c r="H11107" s="228">
        <v>339</v>
      </c>
      <c r="I11107" s="228">
        <v>266772.8</v>
      </c>
      <c r="J11107" s="228">
        <v>29063.91</v>
      </c>
      <c r="K11107" s="228">
        <v>27376</v>
      </c>
      <c r="L11107" s="228">
        <v>352571.23</v>
      </c>
    </row>
    <row r="11108" spans="1:12">
      <c r="A11108" s="228">
        <v>2016</v>
      </c>
      <c r="B11108" s="228" t="s">
        <v>192</v>
      </c>
      <c r="C11108" s="228" t="s">
        <v>67</v>
      </c>
      <c r="D11108" s="228" t="s">
        <v>206</v>
      </c>
      <c r="E11108" s="228">
        <v>25</v>
      </c>
      <c r="F11108" s="228">
        <v>3667</v>
      </c>
      <c r="G11108" s="228">
        <v>122</v>
      </c>
      <c r="H11108" s="228">
        <v>409</v>
      </c>
      <c r="I11108" s="228">
        <v>329840.25</v>
      </c>
      <c r="J11108" s="228">
        <v>54724.3</v>
      </c>
      <c r="K11108" s="228">
        <v>13230</v>
      </c>
      <c r="L11108" s="228">
        <v>460924.61</v>
      </c>
    </row>
    <row r="11109" spans="1:12">
      <c r="A11109" s="228">
        <v>2016</v>
      </c>
      <c r="B11109" s="228" t="s">
        <v>192</v>
      </c>
      <c r="C11109" s="228" t="s">
        <v>67</v>
      </c>
      <c r="D11109" s="228" t="s">
        <v>206</v>
      </c>
      <c r="E11109" s="228">
        <v>30</v>
      </c>
      <c r="F11109" s="228">
        <v>4848</v>
      </c>
      <c r="G11109" s="228">
        <v>191</v>
      </c>
      <c r="H11109" s="228">
        <v>568</v>
      </c>
      <c r="I11109" s="228">
        <v>493636.6</v>
      </c>
      <c r="J11109" s="228">
        <v>101651.77</v>
      </c>
      <c r="K11109" s="228">
        <v>42183</v>
      </c>
      <c r="L11109" s="228">
        <v>742340.96</v>
      </c>
    </row>
    <row r="11110" spans="1:12">
      <c r="A11110" s="228">
        <v>2016</v>
      </c>
      <c r="B11110" s="228" t="s">
        <v>192</v>
      </c>
      <c r="C11110" s="228" t="s">
        <v>67</v>
      </c>
      <c r="D11110" s="228" t="s">
        <v>206</v>
      </c>
      <c r="E11110" s="228">
        <v>35</v>
      </c>
      <c r="F11110" s="228">
        <v>4326</v>
      </c>
      <c r="G11110" s="228">
        <v>211</v>
      </c>
      <c r="H11110" s="228">
        <v>617</v>
      </c>
      <c r="I11110" s="228">
        <v>521666.3</v>
      </c>
      <c r="J11110" s="228">
        <v>88715.98</v>
      </c>
      <c r="K11110" s="228">
        <v>64132</v>
      </c>
      <c r="L11110" s="228">
        <v>761707.11</v>
      </c>
    </row>
    <row r="11111" spans="1:12">
      <c r="A11111" s="228">
        <v>2016</v>
      </c>
      <c r="B11111" s="228" t="s">
        <v>192</v>
      </c>
      <c r="C11111" s="228" t="s">
        <v>67</v>
      </c>
      <c r="D11111" s="228" t="s">
        <v>206</v>
      </c>
      <c r="E11111" s="228">
        <v>40</v>
      </c>
      <c r="F11111" s="228">
        <v>4024</v>
      </c>
      <c r="G11111" s="228">
        <v>141</v>
      </c>
      <c r="H11111" s="228">
        <v>452</v>
      </c>
      <c r="I11111" s="228">
        <v>394173.7</v>
      </c>
      <c r="J11111" s="228">
        <v>81619.490000000005</v>
      </c>
      <c r="K11111" s="228">
        <v>88283</v>
      </c>
      <c r="L11111" s="228">
        <v>649494.61</v>
      </c>
    </row>
    <row r="11112" spans="1:12">
      <c r="A11112" s="228">
        <v>2016</v>
      </c>
      <c r="B11112" s="228" t="s">
        <v>192</v>
      </c>
      <c r="C11112" s="228" t="s">
        <v>67</v>
      </c>
      <c r="D11112" s="228" t="s">
        <v>206</v>
      </c>
      <c r="E11112" s="228">
        <v>45</v>
      </c>
      <c r="F11112" s="228">
        <v>3911</v>
      </c>
      <c r="G11112" s="228">
        <v>184</v>
      </c>
      <c r="H11112" s="228">
        <v>597</v>
      </c>
      <c r="I11112" s="228">
        <v>458474.2</v>
      </c>
      <c r="J11112" s="228">
        <v>101503.78</v>
      </c>
      <c r="K11112" s="228">
        <v>33152</v>
      </c>
      <c r="L11112" s="228">
        <v>670701.31000000006</v>
      </c>
    </row>
    <row r="11113" spans="1:12">
      <c r="A11113" s="228">
        <v>2016</v>
      </c>
      <c r="B11113" s="228" t="s">
        <v>192</v>
      </c>
      <c r="C11113" s="228" t="s">
        <v>67</v>
      </c>
      <c r="D11113" s="228" t="s">
        <v>206</v>
      </c>
      <c r="E11113" s="228">
        <v>50</v>
      </c>
      <c r="F11113" s="228">
        <v>3818</v>
      </c>
      <c r="G11113" s="228">
        <v>200</v>
      </c>
      <c r="H11113" s="228">
        <v>340</v>
      </c>
      <c r="I11113" s="228">
        <v>309730.3</v>
      </c>
      <c r="J11113" s="228">
        <v>98115.89</v>
      </c>
      <c r="K11113" s="228">
        <v>105223</v>
      </c>
      <c r="L11113" s="228">
        <v>603781.98</v>
      </c>
    </row>
    <row r="11114" spans="1:12">
      <c r="A11114" s="228">
        <v>2016</v>
      </c>
      <c r="B11114" s="228" t="s">
        <v>192</v>
      </c>
      <c r="C11114" s="228" t="s">
        <v>67</v>
      </c>
      <c r="D11114" s="228" t="s">
        <v>206</v>
      </c>
      <c r="E11114" s="228">
        <v>55</v>
      </c>
      <c r="F11114" s="228">
        <v>3494</v>
      </c>
      <c r="G11114" s="228">
        <v>219</v>
      </c>
      <c r="H11114" s="228">
        <v>496</v>
      </c>
      <c r="I11114" s="228">
        <v>393413.46</v>
      </c>
      <c r="J11114" s="228">
        <v>109206.8</v>
      </c>
      <c r="K11114" s="228">
        <v>88631</v>
      </c>
      <c r="L11114" s="228">
        <v>689028.45</v>
      </c>
    </row>
    <row r="11115" spans="1:12">
      <c r="A11115" s="228">
        <v>2016</v>
      </c>
      <c r="B11115" s="228" t="s">
        <v>192</v>
      </c>
      <c r="C11115" s="228" t="s">
        <v>67</v>
      </c>
      <c r="D11115" s="228" t="s">
        <v>206</v>
      </c>
      <c r="E11115" s="228">
        <v>60</v>
      </c>
      <c r="F11115" s="228">
        <v>2676</v>
      </c>
      <c r="G11115" s="228">
        <v>205</v>
      </c>
      <c r="H11115" s="228">
        <v>434</v>
      </c>
      <c r="I11115" s="228">
        <v>339233.2</v>
      </c>
      <c r="J11115" s="228">
        <v>95831.73</v>
      </c>
      <c r="K11115" s="228">
        <v>55599</v>
      </c>
      <c r="L11115" s="228">
        <v>578473.74</v>
      </c>
    </row>
    <row r="11116" spans="1:12">
      <c r="A11116" s="228">
        <v>2016</v>
      </c>
      <c r="B11116" s="228" t="s">
        <v>192</v>
      </c>
      <c r="C11116" s="228" t="s">
        <v>67</v>
      </c>
      <c r="D11116" s="228" t="s">
        <v>206</v>
      </c>
      <c r="E11116" s="228">
        <v>65</v>
      </c>
      <c r="F11116" s="228">
        <v>1803</v>
      </c>
      <c r="G11116" s="228">
        <v>198</v>
      </c>
      <c r="H11116" s="228">
        <v>592</v>
      </c>
      <c r="I11116" s="228">
        <v>570525.4</v>
      </c>
      <c r="J11116" s="228">
        <v>120567.05</v>
      </c>
      <c r="K11116" s="228">
        <v>128879</v>
      </c>
      <c r="L11116" s="228">
        <v>898773.91</v>
      </c>
    </row>
    <row r="11117" spans="1:12">
      <c r="A11117" s="228">
        <v>2016</v>
      </c>
      <c r="B11117" s="228" t="s">
        <v>192</v>
      </c>
      <c r="C11117" s="228" t="s">
        <v>67</v>
      </c>
      <c r="D11117" s="228" t="s">
        <v>206</v>
      </c>
      <c r="E11117" s="228">
        <v>70</v>
      </c>
      <c r="F11117" s="228">
        <v>927</v>
      </c>
      <c r="G11117" s="228">
        <v>120</v>
      </c>
      <c r="H11117" s="228">
        <v>478</v>
      </c>
      <c r="I11117" s="228">
        <v>378525.3</v>
      </c>
      <c r="J11117" s="228">
        <v>62905.23</v>
      </c>
      <c r="K11117" s="228">
        <v>68698</v>
      </c>
      <c r="L11117" s="228">
        <v>535781.78</v>
      </c>
    </row>
    <row r="11118" spans="1:12">
      <c r="A11118" s="228">
        <v>2016</v>
      </c>
      <c r="B11118" s="228" t="s">
        <v>192</v>
      </c>
      <c r="C11118" s="228" t="s">
        <v>67</v>
      </c>
      <c r="D11118" s="228" t="s">
        <v>206</v>
      </c>
      <c r="E11118" s="228">
        <v>75</v>
      </c>
      <c r="F11118" s="228">
        <v>484</v>
      </c>
      <c r="G11118" s="228">
        <v>96</v>
      </c>
      <c r="H11118" s="228">
        <v>399</v>
      </c>
      <c r="I11118" s="228">
        <v>271809</v>
      </c>
      <c r="J11118" s="228">
        <v>31315.599999999999</v>
      </c>
      <c r="K11118" s="228">
        <v>51586</v>
      </c>
      <c r="L11118" s="228">
        <v>369817.25</v>
      </c>
    </row>
    <row r="11119" spans="1:12">
      <c r="A11119" s="228">
        <v>2016</v>
      </c>
      <c r="B11119" s="228" t="s">
        <v>192</v>
      </c>
      <c r="C11119" s="228" t="s">
        <v>67</v>
      </c>
      <c r="D11119" s="228" t="s">
        <v>206</v>
      </c>
      <c r="E11119" s="228">
        <v>80</v>
      </c>
      <c r="F11119" s="228">
        <v>215</v>
      </c>
      <c r="G11119" s="228">
        <v>30</v>
      </c>
      <c r="H11119" s="228">
        <v>231</v>
      </c>
      <c r="I11119" s="228">
        <v>137576</v>
      </c>
      <c r="J11119" s="228">
        <v>14295.3</v>
      </c>
      <c r="K11119" s="228">
        <v>27600</v>
      </c>
      <c r="L11119" s="228">
        <v>186457.91</v>
      </c>
    </row>
    <row r="11120" spans="1:12">
      <c r="A11120" s="228">
        <v>2016</v>
      </c>
      <c r="B11120" s="228" t="s">
        <v>192</v>
      </c>
      <c r="C11120" s="228" t="s">
        <v>67</v>
      </c>
      <c r="D11120" s="228" t="s">
        <v>206</v>
      </c>
      <c r="E11120" s="228">
        <v>85</v>
      </c>
      <c r="F11120" s="228">
        <v>124</v>
      </c>
      <c r="G11120" s="228">
        <v>13</v>
      </c>
      <c r="H11120" s="228">
        <v>86</v>
      </c>
      <c r="I11120" s="228">
        <v>63814</v>
      </c>
      <c r="J11120" s="228">
        <v>10044.950000000001</v>
      </c>
      <c r="K11120" s="228">
        <v>-2420.8000000000002</v>
      </c>
      <c r="L11120" s="228">
        <v>74045.88</v>
      </c>
    </row>
    <row r="11121" spans="1:12">
      <c r="A11121" s="228">
        <v>2016</v>
      </c>
      <c r="B11121" s="228" t="s">
        <v>192</v>
      </c>
      <c r="C11121" s="228" t="s">
        <v>67</v>
      </c>
      <c r="D11121" s="228" t="s">
        <v>206</v>
      </c>
      <c r="E11121" s="228">
        <v>90</v>
      </c>
      <c r="F11121" s="228">
        <v>36</v>
      </c>
      <c r="G11121" s="228">
        <v>5</v>
      </c>
      <c r="H11121" s="228">
        <v>118</v>
      </c>
      <c r="I11121" s="228">
        <v>52590</v>
      </c>
      <c r="J11121" s="228">
        <v>2016.8</v>
      </c>
      <c r="K11121" s="228">
        <v>0</v>
      </c>
      <c r="L11121" s="228">
        <v>54856.800000000003</v>
      </c>
    </row>
    <row r="11122" spans="1:12">
      <c r="A11122" s="228">
        <v>2016</v>
      </c>
      <c r="B11122" s="228" t="s">
        <v>192</v>
      </c>
      <c r="C11122" s="228" t="s">
        <v>67</v>
      </c>
      <c r="D11122" s="228" t="s">
        <v>206</v>
      </c>
      <c r="E11122" s="228">
        <v>95</v>
      </c>
      <c r="F11122" s="228">
        <v>7</v>
      </c>
      <c r="G11122" s="228">
        <v>2</v>
      </c>
      <c r="H11122" s="228">
        <v>48</v>
      </c>
      <c r="I11122" s="228">
        <v>23240</v>
      </c>
      <c r="J11122" s="228">
        <v>196.75</v>
      </c>
      <c r="K11122" s="228">
        <v>0</v>
      </c>
      <c r="L11122" s="228">
        <v>23603.75</v>
      </c>
    </row>
    <row r="11123" spans="1:12">
      <c r="A11123" s="228">
        <v>2016</v>
      </c>
      <c r="B11123" s="228" t="s">
        <v>193</v>
      </c>
      <c r="C11123" s="228" t="s">
        <v>61</v>
      </c>
      <c r="D11123" s="228" t="s">
        <v>205</v>
      </c>
      <c r="E11123" s="228">
        <v>0</v>
      </c>
      <c r="F11123" s="228">
        <v>109844</v>
      </c>
      <c r="G11123" s="228">
        <v>5689</v>
      </c>
      <c r="H11123" s="228">
        <v>16293</v>
      </c>
      <c r="I11123" s="228">
        <v>9307092.6099999994</v>
      </c>
      <c r="J11123" s="228">
        <v>1602082.04</v>
      </c>
      <c r="K11123" s="228">
        <v>302896</v>
      </c>
      <c r="L11123" s="228">
        <v>12520917.67</v>
      </c>
    </row>
    <row r="11124" spans="1:12">
      <c r="A11124" s="228">
        <v>2016</v>
      </c>
      <c r="B11124" s="228" t="s">
        <v>193</v>
      </c>
      <c r="C11124" s="228" t="s">
        <v>61</v>
      </c>
      <c r="D11124" s="228" t="s">
        <v>205</v>
      </c>
      <c r="E11124" s="228">
        <v>5</v>
      </c>
      <c r="F11124" s="228">
        <v>123730</v>
      </c>
      <c r="G11124" s="228">
        <v>2563</v>
      </c>
      <c r="H11124" s="228">
        <v>3530</v>
      </c>
      <c r="I11124" s="228">
        <v>2799484.52</v>
      </c>
      <c r="J11124" s="228">
        <v>749198.37</v>
      </c>
      <c r="K11124" s="228">
        <v>211542.75</v>
      </c>
      <c r="L11124" s="228">
        <v>4521273.42</v>
      </c>
    </row>
    <row r="11125" spans="1:12">
      <c r="A11125" s="228">
        <v>2016</v>
      </c>
      <c r="B11125" s="228" t="s">
        <v>193</v>
      </c>
      <c r="C11125" s="228" t="s">
        <v>61</v>
      </c>
      <c r="D11125" s="228" t="s">
        <v>205</v>
      </c>
      <c r="E11125" s="228">
        <v>10</v>
      </c>
      <c r="F11125" s="228">
        <v>114216</v>
      </c>
      <c r="G11125" s="228">
        <v>1982</v>
      </c>
      <c r="H11125" s="228">
        <v>3816</v>
      </c>
      <c r="I11125" s="228">
        <v>2720686.15</v>
      </c>
      <c r="J11125" s="228">
        <v>652165.85</v>
      </c>
      <c r="K11125" s="228">
        <v>508514.1</v>
      </c>
      <c r="L11125" s="228">
        <v>4548639.47</v>
      </c>
    </row>
    <row r="11126" spans="1:12">
      <c r="A11126" s="228">
        <v>2016</v>
      </c>
      <c r="B11126" s="228" t="s">
        <v>193</v>
      </c>
      <c r="C11126" s="228" t="s">
        <v>61</v>
      </c>
      <c r="D11126" s="228" t="s">
        <v>205</v>
      </c>
      <c r="E11126" s="228">
        <v>15</v>
      </c>
      <c r="F11126" s="228">
        <v>110452</v>
      </c>
      <c r="G11126" s="228">
        <v>3186</v>
      </c>
      <c r="H11126" s="228">
        <v>6610</v>
      </c>
      <c r="I11126" s="228">
        <v>6003510.7000000002</v>
      </c>
      <c r="J11126" s="228">
        <v>1251741.74</v>
      </c>
      <c r="K11126" s="228">
        <v>1271231.2</v>
      </c>
      <c r="L11126" s="228">
        <v>10014030.26</v>
      </c>
    </row>
    <row r="11127" spans="1:12">
      <c r="A11127" s="228">
        <v>2016</v>
      </c>
      <c r="B11127" s="228" t="s">
        <v>193</v>
      </c>
      <c r="C11127" s="228" t="s">
        <v>61</v>
      </c>
      <c r="D11127" s="228" t="s">
        <v>205</v>
      </c>
      <c r="E11127" s="228">
        <v>20</v>
      </c>
      <c r="F11127" s="228">
        <v>89272</v>
      </c>
      <c r="G11127" s="228">
        <v>2798</v>
      </c>
      <c r="H11127" s="228">
        <v>6914</v>
      </c>
      <c r="I11127" s="228">
        <v>6212220.2999999998</v>
      </c>
      <c r="J11127" s="228">
        <v>1244896.31</v>
      </c>
      <c r="K11127" s="228">
        <v>1155824.8999999999</v>
      </c>
      <c r="L11127" s="228">
        <v>10207699.640000001</v>
      </c>
    </row>
    <row r="11128" spans="1:12">
      <c r="A11128" s="228">
        <v>2016</v>
      </c>
      <c r="B11128" s="228" t="s">
        <v>193</v>
      </c>
      <c r="C11128" s="228" t="s">
        <v>61</v>
      </c>
      <c r="D11128" s="228" t="s">
        <v>205</v>
      </c>
      <c r="E11128" s="228">
        <v>25</v>
      </c>
      <c r="F11128" s="228">
        <v>77876</v>
      </c>
      <c r="G11128" s="228">
        <v>2364</v>
      </c>
      <c r="H11128" s="228">
        <v>6026</v>
      </c>
      <c r="I11128" s="228">
        <v>4684662.67</v>
      </c>
      <c r="J11128" s="228">
        <v>1036137.74</v>
      </c>
      <c r="K11128" s="228">
        <v>978550</v>
      </c>
      <c r="L11128" s="228">
        <v>8373693.04</v>
      </c>
    </row>
    <row r="11129" spans="1:12">
      <c r="A11129" s="228">
        <v>2016</v>
      </c>
      <c r="B11129" s="228" t="s">
        <v>193</v>
      </c>
      <c r="C11129" s="228" t="s">
        <v>61</v>
      </c>
      <c r="D11129" s="228" t="s">
        <v>205</v>
      </c>
      <c r="E11129" s="228">
        <v>30</v>
      </c>
      <c r="F11129" s="228">
        <v>123718</v>
      </c>
      <c r="G11129" s="228">
        <v>3489</v>
      </c>
      <c r="H11129" s="228">
        <v>8022</v>
      </c>
      <c r="I11129" s="228">
        <v>6226463.7800000003</v>
      </c>
      <c r="J11129" s="228">
        <v>1558282.95</v>
      </c>
      <c r="K11129" s="228">
        <v>1214935.5</v>
      </c>
      <c r="L11129" s="228">
        <v>11140786.060000001</v>
      </c>
    </row>
    <row r="11130" spans="1:12">
      <c r="A11130" s="228">
        <v>2016</v>
      </c>
      <c r="B11130" s="228" t="s">
        <v>193</v>
      </c>
      <c r="C11130" s="228" t="s">
        <v>61</v>
      </c>
      <c r="D11130" s="228" t="s">
        <v>205</v>
      </c>
      <c r="E11130" s="228">
        <v>35</v>
      </c>
      <c r="F11130" s="228">
        <v>129097</v>
      </c>
      <c r="G11130" s="228">
        <v>4364</v>
      </c>
      <c r="H11130" s="228">
        <v>10247</v>
      </c>
      <c r="I11130" s="228">
        <v>8640725.6799999997</v>
      </c>
      <c r="J11130" s="228">
        <v>2024380.3</v>
      </c>
      <c r="K11130" s="228">
        <v>1716869.5</v>
      </c>
      <c r="L11130" s="228">
        <v>15045699.789999999</v>
      </c>
    </row>
    <row r="11131" spans="1:12">
      <c r="A11131" s="228">
        <v>2016</v>
      </c>
      <c r="B11131" s="228" t="s">
        <v>193</v>
      </c>
      <c r="C11131" s="228" t="s">
        <v>61</v>
      </c>
      <c r="D11131" s="228" t="s">
        <v>205</v>
      </c>
      <c r="E11131" s="228">
        <v>40</v>
      </c>
      <c r="F11131" s="228">
        <v>131639</v>
      </c>
      <c r="G11131" s="228">
        <v>5636</v>
      </c>
      <c r="H11131" s="228">
        <v>12542</v>
      </c>
      <c r="I11131" s="228">
        <v>10814315.220000001</v>
      </c>
      <c r="J11131" s="228">
        <v>2620021.59</v>
      </c>
      <c r="K11131" s="228">
        <v>2391473.5</v>
      </c>
      <c r="L11131" s="228">
        <v>18937531.489999998</v>
      </c>
    </row>
    <row r="11132" spans="1:12">
      <c r="A11132" s="228">
        <v>2016</v>
      </c>
      <c r="B11132" s="228" t="s">
        <v>193</v>
      </c>
      <c r="C11132" s="228" t="s">
        <v>61</v>
      </c>
      <c r="D11132" s="228" t="s">
        <v>205</v>
      </c>
      <c r="E11132" s="228">
        <v>45</v>
      </c>
      <c r="F11132" s="228">
        <v>125435</v>
      </c>
      <c r="G11132" s="228">
        <v>6569</v>
      </c>
      <c r="H11132" s="228">
        <v>13976</v>
      </c>
      <c r="I11132" s="228">
        <v>12765314.539999999</v>
      </c>
      <c r="J11132" s="228">
        <v>3046297.72</v>
      </c>
      <c r="K11132" s="228">
        <v>2889668.25</v>
      </c>
      <c r="L11132" s="228">
        <v>21950055.350000001</v>
      </c>
    </row>
    <row r="11133" spans="1:12">
      <c r="A11133" s="228">
        <v>2016</v>
      </c>
      <c r="B11133" s="228" t="s">
        <v>193</v>
      </c>
      <c r="C11133" s="228" t="s">
        <v>61</v>
      </c>
      <c r="D11133" s="228" t="s">
        <v>205</v>
      </c>
      <c r="E11133" s="228">
        <v>50</v>
      </c>
      <c r="F11133" s="228">
        <v>126049</v>
      </c>
      <c r="G11133" s="228">
        <v>9549</v>
      </c>
      <c r="H11133" s="228">
        <v>19441</v>
      </c>
      <c r="I11133" s="228">
        <v>18028353.170000002</v>
      </c>
      <c r="J11133" s="228">
        <v>4522875.16</v>
      </c>
      <c r="K11133" s="228">
        <v>4785621.6500000004</v>
      </c>
      <c r="L11133" s="228">
        <v>31786991.350000001</v>
      </c>
    </row>
    <row r="11134" spans="1:12">
      <c r="A11134" s="228">
        <v>2016</v>
      </c>
      <c r="B11134" s="228" t="s">
        <v>193</v>
      </c>
      <c r="C11134" s="228" t="s">
        <v>61</v>
      </c>
      <c r="D11134" s="228" t="s">
        <v>205</v>
      </c>
      <c r="E11134" s="228">
        <v>55</v>
      </c>
      <c r="F11134" s="228">
        <v>125125</v>
      </c>
      <c r="G11134" s="228">
        <v>12197</v>
      </c>
      <c r="H11134" s="228">
        <v>27271</v>
      </c>
      <c r="I11134" s="228">
        <v>26307630.710000001</v>
      </c>
      <c r="J11134" s="228">
        <v>6328992.4299999997</v>
      </c>
      <c r="K11134" s="228">
        <v>7556934.0499999998</v>
      </c>
      <c r="L11134" s="228">
        <v>45705267.079999998</v>
      </c>
    </row>
    <row r="11135" spans="1:12">
      <c r="A11135" s="228">
        <v>2016</v>
      </c>
      <c r="B11135" s="228" t="s">
        <v>193</v>
      </c>
      <c r="C11135" s="228" t="s">
        <v>61</v>
      </c>
      <c r="D11135" s="228" t="s">
        <v>205</v>
      </c>
      <c r="E11135" s="228">
        <v>60</v>
      </c>
      <c r="F11135" s="228">
        <v>114848</v>
      </c>
      <c r="G11135" s="228">
        <v>16399</v>
      </c>
      <c r="H11135" s="228">
        <v>37167</v>
      </c>
      <c r="I11135" s="228">
        <v>37102376.030000001</v>
      </c>
      <c r="J11135" s="228">
        <v>8506875.6400000006</v>
      </c>
      <c r="K11135" s="228">
        <v>10744119.699999999</v>
      </c>
      <c r="L11135" s="228">
        <v>63628583.899999999</v>
      </c>
    </row>
    <row r="11136" spans="1:12">
      <c r="A11136" s="228">
        <v>2016</v>
      </c>
      <c r="B11136" s="228" t="s">
        <v>193</v>
      </c>
      <c r="C11136" s="228" t="s">
        <v>61</v>
      </c>
      <c r="D11136" s="228" t="s">
        <v>205</v>
      </c>
      <c r="E11136" s="228">
        <v>65</v>
      </c>
      <c r="F11136" s="228">
        <v>106099</v>
      </c>
      <c r="G11136" s="228">
        <v>23604</v>
      </c>
      <c r="H11136" s="228">
        <v>51608</v>
      </c>
      <c r="I11136" s="228">
        <v>50272528.359999999</v>
      </c>
      <c r="J11136" s="228">
        <v>10856995.279999999</v>
      </c>
      <c r="K11136" s="228">
        <v>14638552.800000001</v>
      </c>
      <c r="L11136" s="228">
        <v>86022003.349999994</v>
      </c>
    </row>
    <row r="11137" spans="1:12">
      <c r="A11137" s="228">
        <v>2016</v>
      </c>
      <c r="B11137" s="228" t="s">
        <v>193</v>
      </c>
      <c r="C11137" s="228" t="s">
        <v>61</v>
      </c>
      <c r="D11137" s="228" t="s">
        <v>205</v>
      </c>
      <c r="E11137" s="228">
        <v>70</v>
      </c>
      <c r="F11137" s="228">
        <v>77225</v>
      </c>
      <c r="G11137" s="228">
        <v>20873</v>
      </c>
      <c r="H11137" s="228">
        <v>55658</v>
      </c>
      <c r="I11137" s="228">
        <v>52631806.93</v>
      </c>
      <c r="J11137" s="228">
        <v>11180175.76</v>
      </c>
      <c r="K11137" s="228">
        <v>15360468.07</v>
      </c>
      <c r="L11137" s="228">
        <v>85075750.810000002</v>
      </c>
    </row>
    <row r="11138" spans="1:12">
      <c r="A11138" s="228">
        <v>2016</v>
      </c>
      <c r="B11138" s="228" t="s">
        <v>193</v>
      </c>
      <c r="C11138" s="228" t="s">
        <v>61</v>
      </c>
      <c r="D11138" s="228" t="s">
        <v>205</v>
      </c>
      <c r="E11138" s="228">
        <v>75</v>
      </c>
      <c r="F11138" s="228">
        <v>52535</v>
      </c>
      <c r="G11138" s="228">
        <v>19260</v>
      </c>
      <c r="H11138" s="228">
        <v>56071</v>
      </c>
      <c r="I11138" s="228">
        <v>48135267.640000001</v>
      </c>
      <c r="J11138" s="228">
        <v>9342958.3800000008</v>
      </c>
      <c r="K11138" s="228">
        <v>12356798.15</v>
      </c>
      <c r="L11138" s="228">
        <v>74704095.5</v>
      </c>
    </row>
    <row r="11139" spans="1:12">
      <c r="A11139" s="228">
        <v>2016</v>
      </c>
      <c r="B11139" s="228" t="s">
        <v>193</v>
      </c>
      <c r="C11139" s="228" t="s">
        <v>61</v>
      </c>
      <c r="D11139" s="228" t="s">
        <v>205</v>
      </c>
      <c r="E11139" s="228">
        <v>80</v>
      </c>
      <c r="F11139" s="228">
        <v>32894</v>
      </c>
      <c r="G11139" s="228">
        <v>13701</v>
      </c>
      <c r="H11139" s="228">
        <v>48588</v>
      </c>
      <c r="I11139" s="228">
        <v>36844987.68</v>
      </c>
      <c r="J11139" s="228">
        <v>6519409.6299999999</v>
      </c>
      <c r="K11139" s="228">
        <v>8421577.9000000004</v>
      </c>
      <c r="L11139" s="228">
        <v>54649268.280000001</v>
      </c>
    </row>
    <row r="11140" spans="1:12">
      <c r="A11140" s="228">
        <v>2016</v>
      </c>
      <c r="B11140" s="228" t="s">
        <v>193</v>
      </c>
      <c r="C11140" s="228" t="s">
        <v>61</v>
      </c>
      <c r="D11140" s="228" t="s">
        <v>205</v>
      </c>
      <c r="E11140" s="228">
        <v>85</v>
      </c>
      <c r="F11140" s="228">
        <v>19908</v>
      </c>
      <c r="G11140" s="228">
        <v>8824</v>
      </c>
      <c r="H11140" s="228">
        <v>38351</v>
      </c>
      <c r="I11140" s="228">
        <v>26009736.949999999</v>
      </c>
      <c r="J11140" s="228">
        <v>3932541.97</v>
      </c>
      <c r="K11140" s="228">
        <v>4700642.8499999996</v>
      </c>
      <c r="L11140" s="228">
        <v>36135333.5</v>
      </c>
    </row>
    <row r="11141" spans="1:12">
      <c r="A11141" s="228">
        <v>2016</v>
      </c>
      <c r="B11141" s="228" t="s">
        <v>193</v>
      </c>
      <c r="C11141" s="228" t="s">
        <v>61</v>
      </c>
      <c r="D11141" s="228" t="s">
        <v>205</v>
      </c>
      <c r="E11141" s="228">
        <v>90</v>
      </c>
      <c r="F11141" s="228">
        <v>5180</v>
      </c>
      <c r="G11141" s="228">
        <v>1989</v>
      </c>
      <c r="H11141" s="228">
        <v>11098</v>
      </c>
      <c r="I11141" s="228">
        <v>6736546.6900000004</v>
      </c>
      <c r="J11141" s="228">
        <v>844930.44</v>
      </c>
      <c r="K11141" s="228">
        <v>839252.95</v>
      </c>
      <c r="L11141" s="228">
        <v>8684199.7100000009</v>
      </c>
    </row>
    <row r="11142" spans="1:12">
      <c r="A11142" s="228">
        <v>2016</v>
      </c>
      <c r="B11142" s="228" t="s">
        <v>193</v>
      </c>
      <c r="C11142" s="228" t="s">
        <v>61</v>
      </c>
      <c r="D11142" s="228" t="s">
        <v>205</v>
      </c>
      <c r="E11142" s="228">
        <v>95</v>
      </c>
      <c r="F11142" s="228">
        <v>849</v>
      </c>
      <c r="G11142" s="228">
        <v>294</v>
      </c>
      <c r="H11142" s="228">
        <v>2091</v>
      </c>
      <c r="I11142" s="228">
        <v>1170202.1100000001</v>
      </c>
      <c r="J11142" s="228">
        <v>123971.76</v>
      </c>
      <c r="K11142" s="228">
        <v>85609</v>
      </c>
      <c r="L11142" s="228">
        <v>1410349.43</v>
      </c>
    </row>
    <row r="11143" spans="1:12">
      <c r="A11143" s="228">
        <v>2016</v>
      </c>
      <c r="B11143" s="228" t="s">
        <v>193</v>
      </c>
      <c r="C11143" s="228" t="s">
        <v>61</v>
      </c>
      <c r="D11143" s="228" t="s">
        <v>206</v>
      </c>
      <c r="E11143" s="228">
        <v>0</v>
      </c>
      <c r="F11143" s="228">
        <v>102518</v>
      </c>
      <c r="G11143" s="228">
        <v>3701</v>
      </c>
      <c r="H11143" s="228">
        <v>11402</v>
      </c>
      <c r="I11143" s="228">
        <v>6588952.25</v>
      </c>
      <c r="J11143" s="228">
        <v>931526.08</v>
      </c>
      <c r="K11143" s="228">
        <v>322147</v>
      </c>
      <c r="L11143" s="228">
        <v>8647610.1699999999</v>
      </c>
    </row>
    <row r="11144" spans="1:12">
      <c r="A11144" s="228">
        <v>2016</v>
      </c>
      <c r="B11144" s="228" t="s">
        <v>193</v>
      </c>
      <c r="C11144" s="228" t="s">
        <v>61</v>
      </c>
      <c r="D11144" s="228" t="s">
        <v>206</v>
      </c>
      <c r="E11144" s="228">
        <v>5</v>
      </c>
      <c r="F11144" s="228">
        <v>116830</v>
      </c>
      <c r="G11144" s="228">
        <v>2077</v>
      </c>
      <c r="H11144" s="228">
        <v>3633</v>
      </c>
      <c r="I11144" s="228">
        <v>2610109.19</v>
      </c>
      <c r="J11144" s="228">
        <v>610056.81999999995</v>
      </c>
      <c r="K11144" s="228">
        <v>255242.75</v>
      </c>
      <c r="L11144" s="228">
        <v>4107307.47</v>
      </c>
    </row>
    <row r="11145" spans="1:12">
      <c r="A11145" s="228">
        <v>2016</v>
      </c>
      <c r="B11145" s="228" t="s">
        <v>193</v>
      </c>
      <c r="C11145" s="228" t="s">
        <v>61</v>
      </c>
      <c r="D11145" s="228" t="s">
        <v>206</v>
      </c>
      <c r="E11145" s="228">
        <v>10</v>
      </c>
      <c r="F11145" s="228">
        <v>107962</v>
      </c>
      <c r="G11145" s="228">
        <v>1697</v>
      </c>
      <c r="H11145" s="228">
        <v>4066</v>
      </c>
      <c r="I11145" s="228">
        <v>2760706.97</v>
      </c>
      <c r="J11145" s="228">
        <v>545729.18999999994</v>
      </c>
      <c r="K11145" s="228">
        <v>651165</v>
      </c>
      <c r="L11145" s="228">
        <v>4546980.6500000004</v>
      </c>
    </row>
    <row r="11146" spans="1:12">
      <c r="A11146" s="228">
        <v>2016</v>
      </c>
      <c r="B11146" s="228" t="s">
        <v>193</v>
      </c>
      <c r="C11146" s="228" t="s">
        <v>61</v>
      </c>
      <c r="D11146" s="228" t="s">
        <v>206</v>
      </c>
      <c r="E11146" s="228">
        <v>15</v>
      </c>
      <c r="F11146" s="228">
        <v>103890</v>
      </c>
      <c r="G11146" s="228">
        <v>3614</v>
      </c>
      <c r="H11146" s="228">
        <v>10858</v>
      </c>
      <c r="I11146" s="228">
        <v>8311299.8200000003</v>
      </c>
      <c r="J11146" s="228">
        <v>1204940.3600000001</v>
      </c>
      <c r="K11146" s="228">
        <v>838439</v>
      </c>
      <c r="L11146" s="228">
        <v>11757750.050000001</v>
      </c>
    </row>
    <row r="11147" spans="1:12">
      <c r="A11147" s="228">
        <v>2016</v>
      </c>
      <c r="B11147" s="228" t="s">
        <v>193</v>
      </c>
      <c r="C11147" s="228" t="s">
        <v>61</v>
      </c>
      <c r="D11147" s="228" t="s">
        <v>206</v>
      </c>
      <c r="E11147" s="228">
        <v>20</v>
      </c>
      <c r="F11147" s="228">
        <v>91265</v>
      </c>
      <c r="G11147" s="228">
        <v>4785</v>
      </c>
      <c r="H11147" s="228">
        <v>11320</v>
      </c>
      <c r="I11147" s="228">
        <v>9401524.9499999993</v>
      </c>
      <c r="J11147" s="228">
        <v>1741144.92</v>
      </c>
      <c r="K11147" s="228">
        <v>931209</v>
      </c>
      <c r="L11147" s="228">
        <v>14179919.91</v>
      </c>
    </row>
    <row r="11148" spans="1:12">
      <c r="A11148" s="228">
        <v>2016</v>
      </c>
      <c r="B11148" s="228" t="s">
        <v>193</v>
      </c>
      <c r="C11148" s="228" t="s">
        <v>61</v>
      </c>
      <c r="D11148" s="228" t="s">
        <v>206</v>
      </c>
      <c r="E11148" s="228">
        <v>25</v>
      </c>
      <c r="F11148" s="228">
        <v>93887</v>
      </c>
      <c r="G11148" s="228">
        <v>6078</v>
      </c>
      <c r="H11148" s="228">
        <v>19541</v>
      </c>
      <c r="I11148" s="228">
        <v>15368632.289999999</v>
      </c>
      <c r="J11148" s="228">
        <v>3267204.79</v>
      </c>
      <c r="K11148" s="228">
        <v>1145415</v>
      </c>
      <c r="L11148" s="228">
        <v>23161740.989999998</v>
      </c>
    </row>
    <row r="11149" spans="1:12">
      <c r="A11149" s="228">
        <v>2016</v>
      </c>
      <c r="B11149" s="228" t="s">
        <v>193</v>
      </c>
      <c r="C11149" s="228" t="s">
        <v>61</v>
      </c>
      <c r="D11149" s="228" t="s">
        <v>206</v>
      </c>
      <c r="E11149" s="228">
        <v>30</v>
      </c>
      <c r="F11149" s="228">
        <v>142400</v>
      </c>
      <c r="G11149" s="228">
        <v>11650</v>
      </c>
      <c r="H11149" s="228">
        <v>38519</v>
      </c>
      <c r="I11149" s="228">
        <v>32383847.670000002</v>
      </c>
      <c r="J11149" s="228">
        <v>6920901.8300000001</v>
      </c>
      <c r="K11149" s="228">
        <v>1700040.5</v>
      </c>
      <c r="L11149" s="228">
        <v>47653087.75</v>
      </c>
    </row>
    <row r="11150" spans="1:12">
      <c r="A11150" s="228">
        <v>2016</v>
      </c>
      <c r="B11150" s="228" t="s">
        <v>193</v>
      </c>
      <c r="C11150" s="228" t="s">
        <v>61</v>
      </c>
      <c r="D11150" s="228" t="s">
        <v>206</v>
      </c>
      <c r="E11150" s="228">
        <v>35</v>
      </c>
      <c r="F11150" s="228">
        <v>139855</v>
      </c>
      <c r="G11150" s="228">
        <v>11253</v>
      </c>
      <c r="H11150" s="228">
        <v>31540</v>
      </c>
      <c r="I11150" s="228">
        <v>26933956.780000001</v>
      </c>
      <c r="J11150" s="228">
        <v>5739985.3200000003</v>
      </c>
      <c r="K11150" s="228">
        <v>2183785.4</v>
      </c>
      <c r="L11150" s="228">
        <v>41229853.789999999</v>
      </c>
    </row>
    <row r="11151" spans="1:12">
      <c r="A11151" s="228">
        <v>2016</v>
      </c>
      <c r="B11151" s="228" t="s">
        <v>193</v>
      </c>
      <c r="C11151" s="228" t="s">
        <v>61</v>
      </c>
      <c r="D11151" s="228" t="s">
        <v>206</v>
      </c>
      <c r="E11151" s="228">
        <v>40</v>
      </c>
      <c r="F11151" s="228">
        <v>141252</v>
      </c>
      <c r="G11151" s="228">
        <v>10289</v>
      </c>
      <c r="H11151" s="228">
        <v>22750</v>
      </c>
      <c r="I11151" s="228">
        <v>20763002.489999998</v>
      </c>
      <c r="J11151" s="228">
        <v>4625264.87</v>
      </c>
      <c r="K11151" s="228">
        <v>2937344.25</v>
      </c>
      <c r="L11151" s="228">
        <v>34365339.060000002</v>
      </c>
    </row>
    <row r="11152" spans="1:12">
      <c r="A11152" s="228">
        <v>2016</v>
      </c>
      <c r="B11152" s="228" t="s">
        <v>193</v>
      </c>
      <c r="C11152" s="228" t="s">
        <v>61</v>
      </c>
      <c r="D11152" s="228" t="s">
        <v>206</v>
      </c>
      <c r="E11152" s="228">
        <v>45</v>
      </c>
      <c r="F11152" s="228">
        <v>136656</v>
      </c>
      <c r="G11152" s="228">
        <v>9828</v>
      </c>
      <c r="H11152" s="228">
        <v>22656</v>
      </c>
      <c r="I11152" s="228">
        <v>20545822.32</v>
      </c>
      <c r="J11152" s="228">
        <v>4535133.4800000004</v>
      </c>
      <c r="K11152" s="228">
        <v>3166907.83</v>
      </c>
      <c r="L11152" s="228">
        <v>33931955.729999997</v>
      </c>
    </row>
    <row r="11153" spans="1:12">
      <c r="A11153" s="228">
        <v>2016</v>
      </c>
      <c r="B11153" s="228" t="s">
        <v>193</v>
      </c>
      <c r="C11153" s="228" t="s">
        <v>61</v>
      </c>
      <c r="D11153" s="228" t="s">
        <v>206</v>
      </c>
      <c r="E11153" s="228">
        <v>50</v>
      </c>
      <c r="F11153" s="228">
        <v>135261</v>
      </c>
      <c r="G11153" s="228">
        <v>11705</v>
      </c>
      <c r="H11153" s="228">
        <v>25961</v>
      </c>
      <c r="I11153" s="228">
        <v>23800515.899999999</v>
      </c>
      <c r="J11153" s="228">
        <v>5381592.0199999996</v>
      </c>
      <c r="K11153" s="228">
        <v>5131049.38</v>
      </c>
      <c r="L11153" s="228">
        <v>40289256.549999997</v>
      </c>
    </row>
    <row r="11154" spans="1:12">
      <c r="A11154" s="228">
        <v>2016</v>
      </c>
      <c r="B11154" s="228" t="s">
        <v>193</v>
      </c>
      <c r="C11154" s="228" t="s">
        <v>61</v>
      </c>
      <c r="D11154" s="228" t="s">
        <v>206</v>
      </c>
      <c r="E11154" s="228">
        <v>55</v>
      </c>
      <c r="F11154" s="228">
        <v>135788</v>
      </c>
      <c r="G11154" s="228">
        <v>14513</v>
      </c>
      <c r="H11154" s="228">
        <v>31299</v>
      </c>
      <c r="I11154" s="228">
        <v>28335331.02</v>
      </c>
      <c r="J11154" s="228">
        <v>6357117.4199999999</v>
      </c>
      <c r="K11154" s="228">
        <v>7263712</v>
      </c>
      <c r="L11154" s="228">
        <v>48196675.490000002</v>
      </c>
    </row>
    <row r="11155" spans="1:12">
      <c r="A11155" s="228">
        <v>2016</v>
      </c>
      <c r="B11155" s="228" t="s">
        <v>193</v>
      </c>
      <c r="C11155" s="228" t="s">
        <v>61</v>
      </c>
      <c r="D11155" s="228" t="s">
        <v>206</v>
      </c>
      <c r="E11155" s="228">
        <v>60</v>
      </c>
      <c r="F11155" s="228">
        <v>124703</v>
      </c>
      <c r="G11155" s="228">
        <v>17631</v>
      </c>
      <c r="H11155" s="228">
        <v>42324</v>
      </c>
      <c r="I11155" s="228">
        <v>37831995.280000001</v>
      </c>
      <c r="J11155" s="228">
        <v>7948974.4500000002</v>
      </c>
      <c r="K11155" s="228">
        <v>9750933.4299999997</v>
      </c>
      <c r="L11155" s="228">
        <v>62297715.030000001</v>
      </c>
    </row>
    <row r="11156" spans="1:12">
      <c r="A11156" s="228">
        <v>2016</v>
      </c>
      <c r="B11156" s="228" t="s">
        <v>193</v>
      </c>
      <c r="C11156" s="228" t="s">
        <v>61</v>
      </c>
      <c r="D11156" s="228" t="s">
        <v>206</v>
      </c>
      <c r="E11156" s="228">
        <v>65</v>
      </c>
      <c r="F11156" s="228">
        <v>113388</v>
      </c>
      <c r="G11156" s="228">
        <v>21019</v>
      </c>
      <c r="H11156" s="228">
        <v>52626</v>
      </c>
      <c r="I11156" s="228">
        <v>46436390.469999999</v>
      </c>
      <c r="J11156" s="228">
        <v>9965666.4800000004</v>
      </c>
      <c r="K11156" s="228">
        <v>13173169.59</v>
      </c>
      <c r="L11156" s="228">
        <v>76699738.180000007</v>
      </c>
    </row>
    <row r="11157" spans="1:12">
      <c r="A11157" s="228">
        <v>2016</v>
      </c>
      <c r="B11157" s="228" t="s">
        <v>193</v>
      </c>
      <c r="C11157" s="228" t="s">
        <v>61</v>
      </c>
      <c r="D11157" s="228" t="s">
        <v>206</v>
      </c>
      <c r="E11157" s="228">
        <v>70</v>
      </c>
      <c r="F11157" s="228">
        <v>82221</v>
      </c>
      <c r="G11157" s="228">
        <v>20539</v>
      </c>
      <c r="H11157" s="228">
        <v>57108</v>
      </c>
      <c r="I11157" s="228">
        <v>48898301.229999997</v>
      </c>
      <c r="J11157" s="228">
        <v>9694496.9399999995</v>
      </c>
      <c r="K11157" s="228">
        <v>13487628</v>
      </c>
      <c r="L11157" s="228">
        <v>77961121.549999997</v>
      </c>
    </row>
    <row r="11158" spans="1:12">
      <c r="A11158" s="228">
        <v>2016</v>
      </c>
      <c r="B11158" s="228" t="s">
        <v>193</v>
      </c>
      <c r="C11158" s="228" t="s">
        <v>61</v>
      </c>
      <c r="D11158" s="228" t="s">
        <v>206</v>
      </c>
      <c r="E11158" s="228">
        <v>75</v>
      </c>
      <c r="F11158" s="228">
        <v>56849</v>
      </c>
      <c r="G11158" s="228">
        <v>16557</v>
      </c>
      <c r="H11158" s="228">
        <v>57283</v>
      </c>
      <c r="I11158" s="228">
        <v>45005747.079999998</v>
      </c>
      <c r="J11158" s="228">
        <v>8029318.8799999999</v>
      </c>
      <c r="K11158" s="228">
        <v>10624869.699999999</v>
      </c>
      <c r="L11158" s="228">
        <v>68008234.840000004</v>
      </c>
    </row>
    <row r="11159" spans="1:12">
      <c r="A11159" s="228">
        <v>2016</v>
      </c>
      <c r="B11159" s="228" t="s">
        <v>193</v>
      </c>
      <c r="C11159" s="228" t="s">
        <v>61</v>
      </c>
      <c r="D11159" s="228" t="s">
        <v>206</v>
      </c>
      <c r="E11159" s="228">
        <v>80</v>
      </c>
      <c r="F11159" s="228">
        <v>38799</v>
      </c>
      <c r="G11159" s="228">
        <v>12355</v>
      </c>
      <c r="H11159" s="228">
        <v>52378</v>
      </c>
      <c r="I11159" s="228">
        <v>37263034.340000004</v>
      </c>
      <c r="J11159" s="228">
        <v>5888967.7999999998</v>
      </c>
      <c r="K11159" s="228">
        <v>7077281.7999999998</v>
      </c>
      <c r="L11159" s="228">
        <v>53072425.039999999</v>
      </c>
    </row>
    <row r="11160" spans="1:12">
      <c r="A11160" s="228">
        <v>2016</v>
      </c>
      <c r="B11160" s="228" t="s">
        <v>193</v>
      </c>
      <c r="C11160" s="228" t="s">
        <v>61</v>
      </c>
      <c r="D11160" s="228" t="s">
        <v>206</v>
      </c>
      <c r="E11160" s="228">
        <v>85</v>
      </c>
      <c r="F11160" s="228">
        <v>25548</v>
      </c>
      <c r="G11160" s="228">
        <v>8278</v>
      </c>
      <c r="H11160" s="228">
        <v>45930</v>
      </c>
      <c r="I11160" s="228">
        <v>28288788.98</v>
      </c>
      <c r="J11160" s="228">
        <v>3662323.06</v>
      </c>
      <c r="K11160" s="228">
        <v>3522805.4</v>
      </c>
      <c r="L11160" s="228">
        <v>37118339.369999997</v>
      </c>
    </row>
    <row r="11161" spans="1:12">
      <c r="A11161" s="228">
        <v>2016</v>
      </c>
      <c r="B11161" s="228" t="s">
        <v>193</v>
      </c>
      <c r="C11161" s="228" t="s">
        <v>61</v>
      </c>
      <c r="D11161" s="228" t="s">
        <v>206</v>
      </c>
      <c r="E11161" s="228">
        <v>90</v>
      </c>
      <c r="F11161" s="228">
        <v>10710</v>
      </c>
      <c r="G11161" s="228">
        <v>2869</v>
      </c>
      <c r="H11161" s="228">
        <v>20420</v>
      </c>
      <c r="I11161" s="228">
        <v>11718878.59</v>
      </c>
      <c r="J11161" s="228">
        <v>1331014.53</v>
      </c>
      <c r="K11161" s="228">
        <v>881896.8</v>
      </c>
      <c r="L11161" s="228">
        <v>14439284.59</v>
      </c>
    </row>
    <row r="11162" spans="1:12">
      <c r="A11162" s="228">
        <v>2016</v>
      </c>
      <c r="B11162" s="228" t="s">
        <v>193</v>
      </c>
      <c r="C11162" s="228" t="s">
        <v>61</v>
      </c>
      <c r="D11162" s="228" t="s">
        <v>206</v>
      </c>
      <c r="E11162" s="228">
        <v>95</v>
      </c>
      <c r="F11162" s="228">
        <v>2771</v>
      </c>
      <c r="G11162" s="228">
        <v>627</v>
      </c>
      <c r="H11162" s="228">
        <v>5578</v>
      </c>
      <c r="I11162" s="228">
        <v>3027269.91</v>
      </c>
      <c r="J11162" s="228">
        <v>283564.64</v>
      </c>
      <c r="K11162" s="228">
        <v>151136.75</v>
      </c>
      <c r="L11162" s="228">
        <v>3578492.2</v>
      </c>
    </row>
    <row r="11163" spans="1:12">
      <c r="A11163" s="228">
        <v>2016</v>
      </c>
      <c r="B11163" s="228" t="s">
        <v>193</v>
      </c>
      <c r="C11163" s="228" t="s">
        <v>62</v>
      </c>
      <c r="D11163" s="228" t="s">
        <v>205</v>
      </c>
      <c r="E11163" s="228">
        <v>0</v>
      </c>
      <c r="F11163" s="228">
        <v>76237</v>
      </c>
      <c r="G11163" s="228">
        <v>3208</v>
      </c>
      <c r="H11163" s="228">
        <v>10379</v>
      </c>
      <c r="I11163" s="228">
        <v>6296458.8300000001</v>
      </c>
      <c r="J11163" s="228">
        <v>1078673.3899999999</v>
      </c>
      <c r="K11163" s="228">
        <v>165927</v>
      </c>
      <c r="L11163" s="228">
        <v>8287308.0099999998</v>
      </c>
    </row>
    <row r="11164" spans="1:12">
      <c r="A11164" s="228">
        <v>2016</v>
      </c>
      <c r="B11164" s="228" t="s">
        <v>193</v>
      </c>
      <c r="C11164" s="228" t="s">
        <v>62</v>
      </c>
      <c r="D11164" s="228" t="s">
        <v>205</v>
      </c>
      <c r="E11164" s="228">
        <v>5</v>
      </c>
      <c r="F11164" s="228">
        <v>84561</v>
      </c>
      <c r="G11164" s="228">
        <v>1542</v>
      </c>
      <c r="H11164" s="228">
        <v>2205</v>
      </c>
      <c r="I11164" s="228">
        <v>1708884.05</v>
      </c>
      <c r="J11164" s="228">
        <v>518830.31</v>
      </c>
      <c r="K11164" s="228">
        <v>120550.88</v>
      </c>
      <c r="L11164" s="228">
        <v>2670899.12</v>
      </c>
    </row>
    <row r="11165" spans="1:12">
      <c r="A11165" s="228">
        <v>2016</v>
      </c>
      <c r="B11165" s="228" t="s">
        <v>193</v>
      </c>
      <c r="C11165" s="228" t="s">
        <v>62</v>
      </c>
      <c r="D11165" s="228" t="s">
        <v>205</v>
      </c>
      <c r="E11165" s="228">
        <v>10</v>
      </c>
      <c r="F11165" s="228">
        <v>78854</v>
      </c>
      <c r="G11165" s="228">
        <v>1381</v>
      </c>
      <c r="H11165" s="228">
        <v>2171</v>
      </c>
      <c r="I11165" s="228">
        <v>1825001.09</v>
      </c>
      <c r="J11165" s="228">
        <v>472091.6</v>
      </c>
      <c r="K11165" s="228">
        <v>220747</v>
      </c>
      <c r="L11165" s="228">
        <v>2775941.71</v>
      </c>
    </row>
    <row r="11166" spans="1:12">
      <c r="A11166" s="228">
        <v>2016</v>
      </c>
      <c r="B11166" s="228" t="s">
        <v>193</v>
      </c>
      <c r="C11166" s="228" t="s">
        <v>62</v>
      </c>
      <c r="D11166" s="228" t="s">
        <v>205</v>
      </c>
      <c r="E11166" s="228">
        <v>15</v>
      </c>
      <c r="F11166" s="228">
        <v>77308</v>
      </c>
      <c r="G11166" s="228">
        <v>2238</v>
      </c>
      <c r="H11166" s="228">
        <v>3859</v>
      </c>
      <c r="I11166" s="228">
        <v>3840254.3</v>
      </c>
      <c r="J11166" s="228">
        <v>1046190.56</v>
      </c>
      <c r="K11166" s="228">
        <v>772975.42</v>
      </c>
      <c r="L11166" s="228">
        <v>6305700.8200000003</v>
      </c>
    </row>
    <row r="11167" spans="1:12">
      <c r="A11167" s="228">
        <v>2016</v>
      </c>
      <c r="B11167" s="228" t="s">
        <v>193</v>
      </c>
      <c r="C11167" s="228" t="s">
        <v>62</v>
      </c>
      <c r="D11167" s="228" t="s">
        <v>205</v>
      </c>
      <c r="E11167" s="228">
        <v>20</v>
      </c>
      <c r="F11167" s="228">
        <v>65133</v>
      </c>
      <c r="G11167" s="228">
        <v>2487</v>
      </c>
      <c r="H11167" s="228">
        <v>5272</v>
      </c>
      <c r="I11167" s="228">
        <v>5023688.8</v>
      </c>
      <c r="J11167" s="228">
        <v>1248310.3700000001</v>
      </c>
      <c r="K11167" s="228">
        <v>955932</v>
      </c>
      <c r="L11167" s="228">
        <v>8007879.4000000004</v>
      </c>
    </row>
    <row r="11168" spans="1:12">
      <c r="A11168" s="228">
        <v>2016</v>
      </c>
      <c r="B11168" s="228" t="s">
        <v>193</v>
      </c>
      <c r="C11168" s="228" t="s">
        <v>62</v>
      </c>
      <c r="D11168" s="228" t="s">
        <v>205</v>
      </c>
      <c r="E11168" s="228">
        <v>25</v>
      </c>
      <c r="F11168" s="228">
        <v>55086</v>
      </c>
      <c r="G11168" s="228">
        <v>2075</v>
      </c>
      <c r="H11168" s="228">
        <v>3916</v>
      </c>
      <c r="I11168" s="228">
        <v>3484090.8</v>
      </c>
      <c r="J11168" s="228">
        <v>898675.56</v>
      </c>
      <c r="K11168" s="228">
        <v>671573</v>
      </c>
      <c r="L11168" s="228">
        <v>5972403.5999999996</v>
      </c>
    </row>
    <row r="11169" spans="1:12">
      <c r="A11169" s="228">
        <v>2016</v>
      </c>
      <c r="B11169" s="228" t="s">
        <v>193</v>
      </c>
      <c r="C11169" s="228" t="s">
        <v>62</v>
      </c>
      <c r="D11169" s="228" t="s">
        <v>205</v>
      </c>
      <c r="E11169" s="228">
        <v>30</v>
      </c>
      <c r="F11169" s="228">
        <v>90378</v>
      </c>
      <c r="G11169" s="228">
        <v>2575</v>
      </c>
      <c r="H11169" s="228">
        <v>5597</v>
      </c>
      <c r="I11169" s="228">
        <v>4840181.7699999996</v>
      </c>
      <c r="J11169" s="228">
        <v>1341614.6299999999</v>
      </c>
      <c r="K11169" s="228">
        <v>764830</v>
      </c>
      <c r="L11169" s="228">
        <v>8118472.0599999996</v>
      </c>
    </row>
    <row r="11170" spans="1:12">
      <c r="A11170" s="228">
        <v>2016</v>
      </c>
      <c r="B11170" s="228" t="s">
        <v>193</v>
      </c>
      <c r="C11170" s="228" t="s">
        <v>62</v>
      </c>
      <c r="D11170" s="228" t="s">
        <v>205</v>
      </c>
      <c r="E11170" s="228">
        <v>35</v>
      </c>
      <c r="F11170" s="228">
        <v>92424</v>
      </c>
      <c r="G11170" s="228">
        <v>3276</v>
      </c>
      <c r="H11170" s="228">
        <v>6340</v>
      </c>
      <c r="I11170" s="228">
        <v>5351146.08</v>
      </c>
      <c r="J11170" s="228">
        <v>1654516.23</v>
      </c>
      <c r="K11170" s="228">
        <v>970990.25</v>
      </c>
      <c r="L11170" s="228">
        <v>9413896.7799999993</v>
      </c>
    </row>
    <row r="11171" spans="1:12">
      <c r="A11171" s="228">
        <v>2016</v>
      </c>
      <c r="B11171" s="228" t="s">
        <v>193</v>
      </c>
      <c r="C11171" s="228" t="s">
        <v>62</v>
      </c>
      <c r="D11171" s="228" t="s">
        <v>205</v>
      </c>
      <c r="E11171" s="228">
        <v>40</v>
      </c>
      <c r="F11171" s="228">
        <v>92814</v>
      </c>
      <c r="G11171" s="228">
        <v>4321</v>
      </c>
      <c r="H11171" s="228">
        <v>8190</v>
      </c>
      <c r="I11171" s="228">
        <v>7049862.5</v>
      </c>
      <c r="J11171" s="228">
        <v>2185189.19</v>
      </c>
      <c r="K11171" s="228">
        <v>1437329.1</v>
      </c>
      <c r="L11171" s="228">
        <v>12310043.140000001</v>
      </c>
    </row>
    <row r="11172" spans="1:12">
      <c r="A11172" s="228">
        <v>2016</v>
      </c>
      <c r="B11172" s="228" t="s">
        <v>193</v>
      </c>
      <c r="C11172" s="228" t="s">
        <v>62</v>
      </c>
      <c r="D11172" s="228" t="s">
        <v>205</v>
      </c>
      <c r="E11172" s="228">
        <v>45</v>
      </c>
      <c r="F11172" s="228">
        <v>94246</v>
      </c>
      <c r="G11172" s="228">
        <v>5472</v>
      </c>
      <c r="H11172" s="228">
        <v>10550</v>
      </c>
      <c r="I11172" s="228">
        <v>9582209.3699999992</v>
      </c>
      <c r="J11172" s="228">
        <v>2960769.23</v>
      </c>
      <c r="K11172" s="228">
        <v>2062029.75</v>
      </c>
      <c r="L11172" s="228">
        <v>16565768.029999999</v>
      </c>
    </row>
    <row r="11173" spans="1:12">
      <c r="A11173" s="228">
        <v>2016</v>
      </c>
      <c r="B11173" s="228" t="s">
        <v>193</v>
      </c>
      <c r="C11173" s="228" t="s">
        <v>62</v>
      </c>
      <c r="D11173" s="228" t="s">
        <v>205</v>
      </c>
      <c r="E11173" s="228">
        <v>50</v>
      </c>
      <c r="F11173" s="228">
        <v>92448</v>
      </c>
      <c r="G11173" s="228">
        <v>7325</v>
      </c>
      <c r="H11173" s="228">
        <v>14369</v>
      </c>
      <c r="I11173" s="228">
        <v>13484820.32</v>
      </c>
      <c r="J11173" s="228">
        <v>4128110.13</v>
      </c>
      <c r="K11173" s="228">
        <v>3221200</v>
      </c>
      <c r="L11173" s="228">
        <v>23310547.449999999</v>
      </c>
    </row>
    <row r="11174" spans="1:12">
      <c r="A11174" s="228">
        <v>2016</v>
      </c>
      <c r="B11174" s="228" t="s">
        <v>193</v>
      </c>
      <c r="C11174" s="228" t="s">
        <v>62</v>
      </c>
      <c r="D11174" s="228" t="s">
        <v>205</v>
      </c>
      <c r="E11174" s="228">
        <v>55</v>
      </c>
      <c r="F11174" s="228">
        <v>92412</v>
      </c>
      <c r="G11174" s="228">
        <v>10227</v>
      </c>
      <c r="H11174" s="228">
        <v>21037</v>
      </c>
      <c r="I11174" s="228">
        <v>20611864.780000001</v>
      </c>
      <c r="J11174" s="228">
        <v>5776828.7599999998</v>
      </c>
      <c r="K11174" s="228">
        <v>5525992.5499999998</v>
      </c>
      <c r="L11174" s="228">
        <v>35044316.609999999</v>
      </c>
    </row>
    <row r="11175" spans="1:12">
      <c r="A11175" s="228">
        <v>2016</v>
      </c>
      <c r="B11175" s="228" t="s">
        <v>193</v>
      </c>
      <c r="C11175" s="228" t="s">
        <v>62</v>
      </c>
      <c r="D11175" s="228" t="s">
        <v>205</v>
      </c>
      <c r="E11175" s="228">
        <v>60</v>
      </c>
      <c r="F11175" s="228">
        <v>85258</v>
      </c>
      <c r="G11175" s="228">
        <v>12459</v>
      </c>
      <c r="H11175" s="228">
        <v>26459</v>
      </c>
      <c r="I11175" s="228">
        <v>27005376.800000001</v>
      </c>
      <c r="J11175" s="228">
        <v>7238580.9199999999</v>
      </c>
      <c r="K11175" s="228">
        <v>7662434.3700000001</v>
      </c>
      <c r="L11175" s="228">
        <v>45469800.810000002</v>
      </c>
    </row>
    <row r="11176" spans="1:12">
      <c r="A11176" s="228">
        <v>2016</v>
      </c>
      <c r="B11176" s="228" t="s">
        <v>193</v>
      </c>
      <c r="C11176" s="228" t="s">
        <v>62</v>
      </c>
      <c r="D11176" s="228" t="s">
        <v>205</v>
      </c>
      <c r="E11176" s="228">
        <v>65</v>
      </c>
      <c r="F11176" s="228">
        <v>77492</v>
      </c>
      <c r="G11176" s="228">
        <v>16165</v>
      </c>
      <c r="H11176" s="228">
        <v>34383</v>
      </c>
      <c r="I11176" s="228">
        <v>35505473.219999999</v>
      </c>
      <c r="J11176" s="228">
        <v>9259362.5399999991</v>
      </c>
      <c r="K11176" s="228">
        <v>9785553.0299999993</v>
      </c>
      <c r="L11176" s="228">
        <v>58431795.490000002</v>
      </c>
    </row>
    <row r="11177" spans="1:12">
      <c r="A11177" s="228">
        <v>2016</v>
      </c>
      <c r="B11177" s="228" t="s">
        <v>193</v>
      </c>
      <c r="C11177" s="228" t="s">
        <v>62</v>
      </c>
      <c r="D11177" s="228" t="s">
        <v>205</v>
      </c>
      <c r="E11177" s="228">
        <v>70</v>
      </c>
      <c r="F11177" s="228">
        <v>56308</v>
      </c>
      <c r="G11177" s="228">
        <v>15746</v>
      </c>
      <c r="H11177" s="228">
        <v>38550</v>
      </c>
      <c r="I11177" s="228">
        <v>37621761.259999998</v>
      </c>
      <c r="J11177" s="228">
        <v>9225578.6199999992</v>
      </c>
      <c r="K11177" s="228">
        <v>10332648.300000001</v>
      </c>
      <c r="L11177" s="228">
        <v>60498830.100000001</v>
      </c>
    </row>
    <row r="11178" spans="1:12">
      <c r="A11178" s="228">
        <v>2016</v>
      </c>
      <c r="B11178" s="228" t="s">
        <v>193</v>
      </c>
      <c r="C11178" s="228" t="s">
        <v>62</v>
      </c>
      <c r="D11178" s="228" t="s">
        <v>205</v>
      </c>
      <c r="E11178" s="228">
        <v>75</v>
      </c>
      <c r="F11178" s="228">
        <v>39481</v>
      </c>
      <c r="G11178" s="228">
        <v>14637</v>
      </c>
      <c r="H11178" s="228">
        <v>40365</v>
      </c>
      <c r="I11178" s="228">
        <v>36809762.390000001</v>
      </c>
      <c r="J11178" s="228">
        <v>8239680.2800000003</v>
      </c>
      <c r="K11178" s="228">
        <v>8637543.8499999996</v>
      </c>
      <c r="L11178" s="228">
        <v>56390575.270000003</v>
      </c>
    </row>
    <row r="11179" spans="1:12">
      <c r="A11179" s="228">
        <v>2016</v>
      </c>
      <c r="B11179" s="228" t="s">
        <v>193</v>
      </c>
      <c r="C11179" s="228" t="s">
        <v>62</v>
      </c>
      <c r="D11179" s="228" t="s">
        <v>205</v>
      </c>
      <c r="E11179" s="228">
        <v>80</v>
      </c>
      <c r="F11179" s="228">
        <v>25411</v>
      </c>
      <c r="G11179" s="228">
        <v>11403</v>
      </c>
      <c r="H11179" s="228">
        <v>37119</v>
      </c>
      <c r="I11179" s="228">
        <v>30258007.59</v>
      </c>
      <c r="J11179" s="228">
        <v>6106682.1900000004</v>
      </c>
      <c r="K11179" s="228">
        <v>5907065.7999999998</v>
      </c>
      <c r="L11179" s="228">
        <v>44166426.950000003</v>
      </c>
    </row>
    <row r="11180" spans="1:12">
      <c r="A11180" s="228">
        <v>2016</v>
      </c>
      <c r="B11180" s="228" t="s">
        <v>193</v>
      </c>
      <c r="C11180" s="228" t="s">
        <v>62</v>
      </c>
      <c r="D11180" s="228" t="s">
        <v>205</v>
      </c>
      <c r="E11180" s="228">
        <v>85</v>
      </c>
      <c r="F11180" s="228">
        <v>16138</v>
      </c>
      <c r="G11180" s="228">
        <v>6835</v>
      </c>
      <c r="H11180" s="228">
        <v>28547</v>
      </c>
      <c r="I11180" s="228">
        <v>20489654.629999999</v>
      </c>
      <c r="J11180" s="228">
        <v>3771016.11</v>
      </c>
      <c r="K11180" s="228">
        <v>3380754.2</v>
      </c>
      <c r="L11180" s="228">
        <v>28840892.640000001</v>
      </c>
    </row>
    <row r="11181" spans="1:12">
      <c r="A11181" s="228">
        <v>2016</v>
      </c>
      <c r="B11181" s="228" t="s">
        <v>193</v>
      </c>
      <c r="C11181" s="228" t="s">
        <v>62</v>
      </c>
      <c r="D11181" s="228" t="s">
        <v>205</v>
      </c>
      <c r="E11181" s="228">
        <v>90</v>
      </c>
      <c r="F11181" s="228">
        <v>4418</v>
      </c>
      <c r="G11181" s="228">
        <v>1477</v>
      </c>
      <c r="H11181" s="228">
        <v>8710</v>
      </c>
      <c r="I11181" s="228">
        <v>5675724.8899999997</v>
      </c>
      <c r="J11181" s="228">
        <v>836312.56</v>
      </c>
      <c r="K11181" s="228">
        <v>565346.6</v>
      </c>
      <c r="L11181" s="228">
        <v>7385268.0899999999</v>
      </c>
    </row>
    <row r="11182" spans="1:12">
      <c r="A11182" s="228">
        <v>2016</v>
      </c>
      <c r="B11182" s="228" t="s">
        <v>193</v>
      </c>
      <c r="C11182" s="228" t="s">
        <v>62</v>
      </c>
      <c r="D11182" s="228" t="s">
        <v>205</v>
      </c>
      <c r="E11182" s="228">
        <v>95</v>
      </c>
      <c r="F11182" s="228">
        <v>713</v>
      </c>
      <c r="G11182" s="228">
        <v>213</v>
      </c>
      <c r="H11182" s="228">
        <v>1465</v>
      </c>
      <c r="I11182" s="228">
        <v>927849.25</v>
      </c>
      <c r="J11182" s="228">
        <v>138077.98000000001</v>
      </c>
      <c r="K11182" s="228">
        <v>89679</v>
      </c>
      <c r="L11182" s="228">
        <v>1190158.48</v>
      </c>
    </row>
    <row r="11183" spans="1:12">
      <c r="A11183" s="228">
        <v>2016</v>
      </c>
      <c r="B11183" s="228" t="s">
        <v>193</v>
      </c>
      <c r="C11183" s="228" t="s">
        <v>62</v>
      </c>
      <c r="D11183" s="228" t="s">
        <v>206</v>
      </c>
      <c r="E11183" s="228">
        <v>0</v>
      </c>
      <c r="F11183" s="228">
        <v>72318</v>
      </c>
      <c r="G11183" s="228">
        <v>2300</v>
      </c>
      <c r="H11183" s="228">
        <v>8054</v>
      </c>
      <c r="I11183" s="228">
        <v>5010922.22</v>
      </c>
      <c r="J11183" s="228">
        <v>706943.32</v>
      </c>
      <c r="K11183" s="228">
        <v>126030.88</v>
      </c>
      <c r="L11183" s="228">
        <v>6355472.5800000001</v>
      </c>
    </row>
    <row r="11184" spans="1:12">
      <c r="A11184" s="228">
        <v>2016</v>
      </c>
      <c r="B11184" s="228" t="s">
        <v>193</v>
      </c>
      <c r="C11184" s="228" t="s">
        <v>62</v>
      </c>
      <c r="D11184" s="228" t="s">
        <v>206</v>
      </c>
      <c r="E11184" s="228">
        <v>5</v>
      </c>
      <c r="F11184" s="228">
        <v>79790</v>
      </c>
      <c r="G11184" s="228">
        <v>1258</v>
      </c>
      <c r="H11184" s="228">
        <v>1932</v>
      </c>
      <c r="I11184" s="228">
        <v>1513553.13</v>
      </c>
      <c r="J11184" s="228">
        <v>421853</v>
      </c>
      <c r="K11184" s="228">
        <v>131986.6</v>
      </c>
      <c r="L11184" s="228">
        <v>2357662.15</v>
      </c>
    </row>
    <row r="11185" spans="1:12">
      <c r="A11185" s="228">
        <v>2016</v>
      </c>
      <c r="B11185" s="228" t="s">
        <v>193</v>
      </c>
      <c r="C11185" s="228" t="s">
        <v>62</v>
      </c>
      <c r="D11185" s="228" t="s">
        <v>206</v>
      </c>
      <c r="E11185" s="228">
        <v>10</v>
      </c>
      <c r="F11185" s="228">
        <v>74872</v>
      </c>
      <c r="G11185" s="228">
        <v>1187</v>
      </c>
      <c r="H11185" s="228">
        <v>2190</v>
      </c>
      <c r="I11185" s="228">
        <v>1833201.4</v>
      </c>
      <c r="J11185" s="228">
        <v>495616.81</v>
      </c>
      <c r="K11185" s="228">
        <v>545810</v>
      </c>
      <c r="L11185" s="228">
        <v>3188455.06</v>
      </c>
    </row>
    <row r="11186" spans="1:12">
      <c r="A11186" s="228">
        <v>2016</v>
      </c>
      <c r="B11186" s="228" t="s">
        <v>193</v>
      </c>
      <c r="C11186" s="228" t="s">
        <v>62</v>
      </c>
      <c r="D11186" s="228" t="s">
        <v>206</v>
      </c>
      <c r="E11186" s="228">
        <v>15</v>
      </c>
      <c r="F11186" s="228">
        <v>72988</v>
      </c>
      <c r="G11186" s="228">
        <v>2808</v>
      </c>
      <c r="H11186" s="228">
        <v>6605</v>
      </c>
      <c r="I11186" s="228">
        <v>5378301.3799999999</v>
      </c>
      <c r="J11186" s="228">
        <v>1030964.34</v>
      </c>
      <c r="K11186" s="228">
        <v>827103.96</v>
      </c>
      <c r="L11186" s="228">
        <v>7998956.9699999997</v>
      </c>
    </row>
    <row r="11187" spans="1:12">
      <c r="A11187" s="228">
        <v>2016</v>
      </c>
      <c r="B11187" s="228" t="s">
        <v>193</v>
      </c>
      <c r="C11187" s="228" t="s">
        <v>62</v>
      </c>
      <c r="D11187" s="228" t="s">
        <v>206</v>
      </c>
      <c r="E11187" s="228">
        <v>20</v>
      </c>
      <c r="F11187" s="228">
        <v>65468</v>
      </c>
      <c r="G11187" s="228">
        <v>4196</v>
      </c>
      <c r="H11187" s="228">
        <v>9467</v>
      </c>
      <c r="I11187" s="228">
        <v>7624270.4800000004</v>
      </c>
      <c r="J11187" s="228">
        <v>1518153.37</v>
      </c>
      <c r="K11187" s="228">
        <v>636969</v>
      </c>
      <c r="L11187" s="228">
        <v>10836724.17</v>
      </c>
    </row>
    <row r="11188" spans="1:12">
      <c r="A11188" s="228">
        <v>2016</v>
      </c>
      <c r="B11188" s="228" t="s">
        <v>193</v>
      </c>
      <c r="C11188" s="228" t="s">
        <v>62</v>
      </c>
      <c r="D11188" s="228" t="s">
        <v>206</v>
      </c>
      <c r="E11188" s="228">
        <v>25</v>
      </c>
      <c r="F11188" s="228">
        <v>65733</v>
      </c>
      <c r="G11188" s="228">
        <v>4866</v>
      </c>
      <c r="H11188" s="228">
        <v>12765</v>
      </c>
      <c r="I11188" s="228">
        <v>11429315.220000001</v>
      </c>
      <c r="J11188" s="228">
        <v>2520463.81</v>
      </c>
      <c r="K11188" s="228">
        <v>721224</v>
      </c>
      <c r="L11188" s="228">
        <v>16561579.16</v>
      </c>
    </row>
    <row r="11189" spans="1:12">
      <c r="A11189" s="228">
        <v>2016</v>
      </c>
      <c r="B11189" s="228" t="s">
        <v>193</v>
      </c>
      <c r="C11189" s="228" t="s">
        <v>62</v>
      </c>
      <c r="D11189" s="228" t="s">
        <v>206</v>
      </c>
      <c r="E11189" s="228">
        <v>30</v>
      </c>
      <c r="F11189" s="228">
        <v>104678</v>
      </c>
      <c r="G11189" s="228">
        <v>8881</v>
      </c>
      <c r="H11189" s="228">
        <v>23886</v>
      </c>
      <c r="I11189" s="228">
        <v>24660651.34</v>
      </c>
      <c r="J11189" s="228">
        <v>5759680.2699999996</v>
      </c>
      <c r="K11189" s="228">
        <v>1183121.5</v>
      </c>
      <c r="L11189" s="228">
        <v>35332807.969999999</v>
      </c>
    </row>
    <row r="11190" spans="1:12">
      <c r="A11190" s="228">
        <v>2016</v>
      </c>
      <c r="B11190" s="228" t="s">
        <v>193</v>
      </c>
      <c r="C11190" s="228" t="s">
        <v>62</v>
      </c>
      <c r="D11190" s="228" t="s">
        <v>206</v>
      </c>
      <c r="E11190" s="228">
        <v>35</v>
      </c>
      <c r="F11190" s="228">
        <v>101348</v>
      </c>
      <c r="G11190" s="228">
        <v>9120</v>
      </c>
      <c r="H11190" s="228">
        <v>21127</v>
      </c>
      <c r="I11190" s="228">
        <v>21806721.350000001</v>
      </c>
      <c r="J11190" s="228">
        <v>5352951.7</v>
      </c>
      <c r="K11190" s="228">
        <v>1525001.5</v>
      </c>
      <c r="L11190" s="228">
        <v>32588174.100000001</v>
      </c>
    </row>
    <row r="11191" spans="1:12">
      <c r="A11191" s="228">
        <v>2016</v>
      </c>
      <c r="B11191" s="228" t="s">
        <v>193</v>
      </c>
      <c r="C11191" s="228" t="s">
        <v>62</v>
      </c>
      <c r="D11191" s="228" t="s">
        <v>206</v>
      </c>
      <c r="E11191" s="228">
        <v>40</v>
      </c>
      <c r="F11191" s="228">
        <v>101546</v>
      </c>
      <c r="G11191" s="228">
        <v>9252</v>
      </c>
      <c r="H11191" s="228">
        <v>18090</v>
      </c>
      <c r="I11191" s="228">
        <v>16398292.390000001</v>
      </c>
      <c r="J11191" s="228">
        <v>4490394.2</v>
      </c>
      <c r="K11191" s="228">
        <v>2166573</v>
      </c>
      <c r="L11191" s="228">
        <v>26374938.300000001</v>
      </c>
    </row>
    <row r="11192" spans="1:12">
      <c r="A11192" s="228">
        <v>2016</v>
      </c>
      <c r="B11192" s="228" t="s">
        <v>193</v>
      </c>
      <c r="C11192" s="228" t="s">
        <v>62</v>
      </c>
      <c r="D11192" s="228" t="s">
        <v>206</v>
      </c>
      <c r="E11192" s="228">
        <v>45</v>
      </c>
      <c r="F11192" s="228">
        <v>104018</v>
      </c>
      <c r="G11192" s="228">
        <v>9493</v>
      </c>
      <c r="H11192" s="228">
        <v>18777</v>
      </c>
      <c r="I11192" s="228">
        <v>16739628.460000001</v>
      </c>
      <c r="J11192" s="228">
        <v>4452912.42</v>
      </c>
      <c r="K11192" s="228">
        <v>2619564.25</v>
      </c>
      <c r="L11192" s="228">
        <v>27117177.73</v>
      </c>
    </row>
    <row r="11193" spans="1:12">
      <c r="A11193" s="228">
        <v>2016</v>
      </c>
      <c r="B11193" s="228" t="s">
        <v>193</v>
      </c>
      <c r="C11193" s="228" t="s">
        <v>62</v>
      </c>
      <c r="D11193" s="228" t="s">
        <v>206</v>
      </c>
      <c r="E11193" s="228">
        <v>50</v>
      </c>
      <c r="F11193" s="228">
        <v>100465</v>
      </c>
      <c r="G11193" s="228">
        <v>10201</v>
      </c>
      <c r="H11193" s="228">
        <v>20623</v>
      </c>
      <c r="I11193" s="228">
        <v>18445838.530000001</v>
      </c>
      <c r="J11193" s="228">
        <v>5189912.6900000004</v>
      </c>
      <c r="K11193" s="228">
        <v>3539550.22</v>
      </c>
      <c r="L11193" s="228">
        <v>30660844.59</v>
      </c>
    </row>
    <row r="11194" spans="1:12">
      <c r="A11194" s="228">
        <v>2016</v>
      </c>
      <c r="B11194" s="228" t="s">
        <v>193</v>
      </c>
      <c r="C11194" s="228" t="s">
        <v>62</v>
      </c>
      <c r="D11194" s="228" t="s">
        <v>206</v>
      </c>
      <c r="E11194" s="228">
        <v>55</v>
      </c>
      <c r="F11194" s="228">
        <v>100520</v>
      </c>
      <c r="G11194" s="228">
        <v>12327</v>
      </c>
      <c r="H11194" s="228">
        <v>26205</v>
      </c>
      <c r="I11194" s="228">
        <v>23362055.34</v>
      </c>
      <c r="J11194" s="228">
        <v>6291483.8099999996</v>
      </c>
      <c r="K11194" s="228">
        <v>5303998.95</v>
      </c>
      <c r="L11194" s="228">
        <v>38864668.57</v>
      </c>
    </row>
    <row r="11195" spans="1:12">
      <c r="A11195" s="228">
        <v>2016</v>
      </c>
      <c r="B11195" s="228" t="s">
        <v>193</v>
      </c>
      <c r="C11195" s="228" t="s">
        <v>62</v>
      </c>
      <c r="D11195" s="228" t="s">
        <v>206</v>
      </c>
      <c r="E11195" s="228">
        <v>60</v>
      </c>
      <c r="F11195" s="228">
        <v>93138</v>
      </c>
      <c r="G11195" s="228">
        <v>13836</v>
      </c>
      <c r="H11195" s="228">
        <v>31765</v>
      </c>
      <c r="I11195" s="228">
        <v>29556858.100000001</v>
      </c>
      <c r="J11195" s="228">
        <v>7401647.1299999999</v>
      </c>
      <c r="K11195" s="228">
        <v>7039933.5999999996</v>
      </c>
      <c r="L11195" s="228">
        <v>48017614.25</v>
      </c>
    </row>
    <row r="11196" spans="1:12">
      <c r="A11196" s="228">
        <v>2016</v>
      </c>
      <c r="B11196" s="228" t="s">
        <v>193</v>
      </c>
      <c r="C11196" s="228" t="s">
        <v>62</v>
      </c>
      <c r="D11196" s="228" t="s">
        <v>206</v>
      </c>
      <c r="E11196" s="228">
        <v>65</v>
      </c>
      <c r="F11196" s="228">
        <v>85790</v>
      </c>
      <c r="G11196" s="228">
        <v>16225</v>
      </c>
      <c r="H11196" s="228">
        <v>37691</v>
      </c>
      <c r="I11196" s="228">
        <v>35464252.310000002</v>
      </c>
      <c r="J11196" s="228">
        <v>8767681.8399999999</v>
      </c>
      <c r="K11196" s="228">
        <v>9639792.75</v>
      </c>
      <c r="L11196" s="228">
        <v>58095584.200000003</v>
      </c>
    </row>
    <row r="11197" spans="1:12">
      <c r="A11197" s="228">
        <v>2016</v>
      </c>
      <c r="B11197" s="228" t="s">
        <v>193</v>
      </c>
      <c r="C11197" s="228" t="s">
        <v>62</v>
      </c>
      <c r="D11197" s="228" t="s">
        <v>206</v>
      </c>
      <c r="E11197" s="228">
        <v>70</v>
      </c>
      <c r="F11197" s="228">
        <v>61030</v>
      </c>
      <c r="G11197" s="228">
        <v>15182</v>
      </c>
      <c r="H11197" s="228">
        <v>40152</v>
      </c>
      <c r="I11197" s="228">
        <v>36391444.479999997</v>
      </c>
      <c r="J11197" s="228">
        <v>8481491.7699999996</v>
      </c>
      <c r="K11197" s="228">
        <v>9190338.25</v>
      </c>
      <c r="L11197" s="228">
        <v>57776323.210000001</v>
      </c>
    </row>
    <row r="11198" spans="1:12">
      <c r="A11198" s="228">
        <v>2016</v>
      </c>
      <c r="B11198" s="228" t="s">
        <v>193</v>
      </c>
      <c r="C11198" s="228" t="s">
        <v>62</v>
      </c>
      <c r="D11198" s="228" t="s">
        <v>206</v>
      </c>
      <c r="E11198" s="228">
        <v>75</v>
      </c>
      <c r="F11198" s="228">
        <v>43791</v>
      </c>
      <c r="G11198" s="228">
        <v>13086</v>
      </c>
      <c r="H11198" s="228">
        <v>40448</v>
      </c>
      <c r="I11198" s="228">
        <v>34511809.18</v>
      </c>
      <c r="J11198" s="228">
        <v>7330367.4900000002</v>
      </c>
      <c r="K11198" s="228">
        <v>7940462.7300000004</v>
      </c>
      <c r="L11198" s="228">
        <v>52476062.490000002</v>
      </c>
    </row>
    <row r="11199" spans="1:12">
      <c r="A11199" s="228">
        <v>2016</v>
      </c>
      <c r="B11199" s="228" t="s">
        <v>193</v>
      </c>
      <c r="C11199" s="228" t="s">
        <v>62</v>
      </c>
      <c r="D11199" s="228" t="s">
        <v>206</v>
      </c>
      <c r="E11199" s="228">
        <v>80</v>
      </c>
      <c r="F11199" s="228">
        <v>31566</v>
      </c>
      <c r="G11199" s="228">
        <v>10220</v>
      </c>
      <c r="H11199" s="228">
        <v>42944</v>
      </c>
      <c r="I11199" s="228">
        <v>33052286.899999999</v>
      </c>
      <c r="J11199" s="228">
        <v>5981770.9699999997</v>
      </c>
      <c r="K11199" s="228">
        <v>5813549.7999999998</v>
      </c>
      <c r="L11199" s="228">
        <v>46786493.960000001</v>
      </c>
    </row>
    <row r="11200" spans="1:12">
      <c r="A11200" s="228">
        <v>2016</v>
      </c>
      <c r="B11200" s="228" t="s">
        <v>193</v>
      </c>
      <c r="C11200" s="228" t="s">
        <v>62</v>
      </c>
      <c r="D11200" s="228" t="s">
        <v>206</v>
      </c>
      <c r="E11200" s="228">
        <v>85</v>
      </c>
      <c r="F11200" s="228">
        <v>21988</v>
      </c>
      <c r="G11200" s="228">
        <v>6325</v>
      </c>
      <c r="H11200" s="228">
        <v>34792</v>
      </c>
      <c r="I11200" s="228">
        <v>24685719.32</v>
      </c>
      <c r="J11200" s="228">
        <v>4049369.28</v>
      </c>
      <c r="K11200" s="228">
        <v>3275882.8</v>
      </c>
      <c r="L11200" s="228">
        <v>33399953.539999999</v>
      </c>
    </row>
    <row r="11201" spans="1:12">
      <c r="A11201" s="228">
        <v>2016</v>
      </c>
      <c r="B11201" s="228" t="s">
        <v>193</v>
      </c>
      <c r="C11201" s="228" t="s">
        <v>62</v>
      </c>
      <c r="D11201" s="228" t="s">
        <v>206</v>
      </c>
      <c r="E11201" s="228">
        <v>90</v>
      </c>
      <c r="F11201" s="228">
        <v>9354</v>
      </c>
      <c r="G11201" s="228">
        <v>2561</v>
      </c>
      <c r="H11201" s="228">
        <v>17233</v>
      </c>
      <c r="I11201" s="228">
        <v>11287660.460000001</v>
      </c>
      <c r="J11201" s="228">
        <v>1551800.85</v>
      </c>
      <c r="K11201" s="228">
        <v>755176.4</v>
      </c>
      <c r="L11201" s="228">
        <v>14111250.609999999</v>
      </c>
    </row>
    <row r="11202" spans="1:12">
      <c r="A11202" s="228">
        <v>2016</v>
      </c>
      <c r="B11202" s="228" t="s">
        <v>193</v>
      </c>
      <c r="C11202" s="228" t="s">
        <v>62</v>
      </c>
      <c r="D11202" s="228" t="s">
        <v>206</v>
      </c>
      <c r="E11202" s="228">
        <v>95</v>
      </c>
      <c r="F11202" s="228">
        <v>2544</v>
      </c>
      <c r="G11202" s="228">
        <v>564</v>
      </c>
      <c r="H11202" s="228">
        <v>4431</v>
      </c>
      <c r="I11202" s="228">
        <v>2847645.6</v>
      </c>
      <c r="J11202" s="228">
        <v>366322.42</v>
      </c>
      <c r="K11202" s="228">
        <v>230802</v>
      </c>
      <c r="L11202" s="228">
        <v>3581220.88</v>
      </c>
    </row>
    <row r="11203" spans="1:12">
      <c r="A11203" s="228">
        <v>2016</v>
      </c>
      <c r="B11203" s="228" t="s">
        <v>193</v>
      </c>
      <c r="C11203" s="228" t="s">
        <v>63</v>
      </c>
      <c r="D11203" s="228" t="s">
        <v>205</v>
      </c>
      <c r="E11203" s="228">
        <v>0</v>
      </c>
      <c r="F11203" s="228">
        <v>60311</v>
      </c>
      <c r="G11203" s="228">
        <v>2896</v>
      </c>
      <c r="H11203" s="228">
        <v>8028</v>
      </c>
      <c r="I11203" s="228">
        <v>6270400.0300000003</v>
      </c>
      <c r="J11203" s="228">
        <v>887528.46</v>
      </c>
      <c r="K11203" s="228">
        <v>87054</v>
      </c>
      <c r="L11203" s="228">
        <v>7797212.3399999999</v>
      </c>
    </row>
    <row r="11204" spans="1:12">
      <c r="A11204" s="228">
        <v>2016</v>
      </c>
      <c r="B11204" s="228" t="s">
        <v>193</v>
      </c>
      <c r="C11204" s="228" t="s">
        <v>63</v>
      </c>
      <c r="D11204" s="228" t="s">
        <v>205</v>
      </c>
      <c r="E11204" s="228">
        <v>5</v>
      </c>
      <c r="F11204" s="228">
        <v>72097</v>
      </c>
      <c r="G11204" s="228">
        <v>1502</v>
      </c>
      <c r="H11204" s="228">
        <v>2094</v>
      </c>
      <c r="I11204" s="228">
        <v>1807645.3</v>
      </c>
      <c r="J11204" s="228">
        <v>466863.88</v>
      </c>
      <c r="K11204" s="228">
        <v>115336</v>
      </c>
      <c r="L11204" s="228">
        <v>2710557.72</v>
      </c>
    </row>
    <row r="11205" spans="1:12">
      <c r="A11205" s="228">
        <v>2016</v>
      </c>
      <c r="B11205" s="228" t="s">
        <v>193</v>
      </c>
      <c r="C11205" s="228" t="s">
        <v>63</v>
      </c>
      <c r="D11205" s="228" t="s">
        <v>205</v>
      </c>
      <c r="E11205" s="228">
        <v>10</v>
      </c>
      <c r="F11205" s="228">
        <v>70059</v>
      </c>
      <c r="G11205" s="228">
        <v>1329</v>
      </c>
      <c r="H11205" s="228">
        <v>2162</v>
      </c>
      <c r="I11205" s="228">
        <v>1709034.43</v>
      </c>
      <c r="J11205" s="228">
        <v>413123.47</v>
      </c>
      <c r="K11205" s="228">
        <v>357010</v>
      </c>
      <c r="L11205" s="228">
        <v>2773564.5</v>
      </c>
    </row>
    <row r="11206" spans="1:12">
      <c r="A11206" s="228">
        <v>2016</v>
      </c>
      <c r="B11206" s="228" t="s">
        <v>193</v>
      </c>
      <c r="C11206" s="228" t="s">
        <v>63</v>
      </c>
      <c r="D11206" s="228" t="s">
        <v>205</v>
      </c>
      <c r="E11206" s="228">
        <v>15</v>
      </c>
      <c r="F11206" s="228">
        <v>68327</v>
      </c>
      <c r="G11206" s="228">
        <v>1846</v>
      </c>
      <c r="H11206" s="228">
        <v>3977</v>
      </c>
      <c r="I11206" s="228">
        <v>3644962.75</v>
      </c>
      <c r="J11206" s="228">
        <v>789396.27</v>
      </c>
      <c r="K11206" s="228">
        <v>750152</v>
      </c>
      <c r="L11206" s="228">
        <v>5866215.5899999999</v>
      </c>
    </row>
    <row r="11207" spans="1:12">
      <c r="A11207" s="228">
        <v>2016</v>
      </c>
      <c r="B11207" s="228" t="s">
        <v>193</v>
      </c>
      <c r="C11207" s="228" t="s">
        <v>63</v>
      </c>
      <c r="D11207" s="228" t="s">
        <v>205</v>
      </c>
      <c r="E11207" s="228">
        <v>20</v>
      </c>
      <c r="F11207" s="228">
        <v>51341</v>
      </c>
      <c r="G11207" s="228">
        <v>1678</v>
      </c>
      <c r="H11207" s="228">
        <v>3535</v>
      </c>
      <c r="I11207" s="228">
        <v>3164531.57</v>
      </c>
      <c r="J11207" s="228">
        <v>724121.62</v>
      </c>
      <c r="K11207" s="228">
        <v>583109.25</v>
      </c>
      <c r="L11207" s="228">
        <v>5178352.96</v>
      </c>
    </row>
    <row r="11208" spans="1:12">
      <c r="A11208" s="228">
        <v>2016</v>
      </c>
      <c r="B11208" s="228" t="s">
        <v>193</v>
      </c>
      <c r="C11208" s="228" t="s">
        <v>63</v>
      </c>
      <c r="D11208" s="228" t="s">
        <v>205</v>
      </c>
      <c r="E11208" s="228">
        <v>25</v>
      </c>
      <c r="F11208" s="228">
        <v>42869</v>
      </c>
      <c r="G11208" s="228">
        <v>1397</v>
      </c>
      <c r="H11208" s="228">
        <v>2979</v>
      </c>
      <c r="I11208" s="228">
        <v>2464483.56</v>
      </c>
      <c r="J11208" s="228">
        <v>589163.18000000005</v>
      </c>
      <c r="K11208" s="228">
        <v>512431</v>
      </c>
      <c r="L11208" s="228">
        <v>4384580.38</v>
      </c>
    </row>
    <row r="11209" spans="1:12">
      <c r="A11209" s="228">
        <v>2016</v>
      </c>
      <c r="B11209" s="228" t="s">
        <v>193</v>
      </c>
      <c r="C11209" s="228" t="s">
        <v>63</v>
      </c>
      <c r="D11209" s="228" t="s">
        <v>205</v>
      </c>
      <c r="E11209" s="228">
        <v>30</v>
      </c>
      <c r="F11209" s="228">
        <v>68405</v>
      </c>
      <c r="G11209" s="228">
        <v>2187</v>
      </c>
      <c r="H11209" s="228">
        <v>4703</v>
      </c>
      <c r="I11209" s="228">
        <v>3917891.94</v>
      </c>
      <c r="J11209" s="228">
        <v>1004690.41</v>
      </c>
      <c r="K11209" s="228">
        <v>713590</v>
      </c>
      <c r="L11209" s="228">
        <v>6827712.1900000004</v>
      </c>
    </row>
    <row r="11210" spans="1:12">
      <c r="A11210" s="228">
        <v>2016</v>
      </c>
      <c r="B11210" s="228" t="s">
        <v>193</v>
      </c>
      <c r="C11210" s="228" t="s">
        <v>63</v>
      </c>
      <c r="D11210" s="228" t="s">
        <v>205</v>
      </c>
      <c r="E11210" s="228">
        <v>35</v>
      </c>
      <c r="F11210" s="228">
        <v>69434</v>
      </c>
      <c r="G11210" s="228">
        <v>2726</v>
      </c>
      <c r="H11210" s="228">
        <v>5832</v>
      </c>
      <c r="I11210" s="228">
        <v>4831249.8499999996</v>
      </c>
      <c r="J11210" s="228">
        <v>1178706.1399999999</v>
      </c>
      <c r="K11210" s="228">
        <v>902185.25</v>
      </c>
      <c r="L11210" s="228">
        <v>8221759.8099999996</v>
      </c>
    </row>
    <row r="11211" spans="1:12">
      <c r="A11211" s="228">
        <v>2016</v>
      </c>
      <c r="B11211" s="228" t="s">
        <v>193</v>
      </c>
      <c r="C11211" s="228" t="s">
        <v>63</v>
      </c>
      <c r="D11211" s="228" t="s">
        <v>205</v>
      </c>
      <c r="E11211" s="228">
        <v>40</v>
      </c>
      <c r="F11211" s="228">
        <v>75044</v>
      </c>
      <c r="G11211" s="228">
        <v>3686</v>
      </c>
      <c r="H11211" s="228">
        <v>7804</v>
      </c>
      <c r="I11211" s="228">
        <v>6735418.4900000002</v>
      </c>
      <c r="J11211" s="228">
        <v>1675878.06</v>
      </c>
      <c r="K11211" s="228">
        <v>1539287.25</v>
      </c>
      <c r="L11211" s="228">
        <v>11802387.66</v>
      </c>
    </row>
    <row r="11212" spans="1:12">
      <c r="A11212" s="228">
        <v>2016</v>
      </c>
      <c r="B11212" s="228" t="s">
        <v>193</v>
      </c>
      <c r="C11212" s="228" t="s">
        <v>63</v>
      </c>
      <c r="D11212" s="228" t="s">
        <v>205</v>
      </c>
      <c r="E11212" s="228">
        <v>45</v>
      </c>
      <c r="F11212" s="228">
        <v>75590</v>
      </c>
      <c r="G11212" s="228">
        <v>4764</v>
      </c>
      <c r="H11212" s="228">
        <v>9788</v>
      </c>
      <c r="I11212" s="228">
        <v>8642351.7300000004</v>
      </c>
      <c r="J11212" s="228">
        <v>2250473.1</v>
      </c>
      <c r="K11212" s="228">
        <v>2034820.95</v>
      </c>
      <c r="L11212" s="228">
        <v>14989130.789999999</v>
      </c>
    </row>
    <row r="11213" spans="1:12">
      <c r="A11213" s="228">
        <v>2016</v>
      </c>
      <c r="B11213" s="228" t="s">
        <v>193</v>
      </c>
      <c r="C11213" s="228" t="s">
        <v>63</v>
      </c>
      <c r="D11213" s="228" t="s">
        <v>205</v>
      </c>
      <c r="E11213" s="228">
        <v>50</v>
      </c>
      <c r="F11213" s="228">
        <v>74645</v>
      </c>
      <c r="G11213" s="228">
        <v>6321</v>
      </c>
      <c r="H11213" s="228">
        <v>12193</v>
      </c>
      <c r="I11213" s="228">
        <v>11626407.07</v>
      </c>
      <c r="J11213" s="228">
        <v>3007007.49</v>
      </c>
      <c r="K11213" s="228">
        <v>2731867</v>
      </c>
      <c r="L11213" s="228">
        <v>19920874.23</v>
      </c>
    </row>
    <row r="11214" spans="1:12">
      <c r="A11214" s="228">
        <v>2016</v>
      </c>
      <c r="B11214" s="228" t="s">
        <v>193</v>
      </c>
      <c r="C11214" s="228" t="s">
        <v>63</v>
      </c>
      <c r="D11214" s="228" t="s">
        <v>205</v>
      </c>
      <c r="E11214" s="228">
        <v>55</v>
      </c>
      <c r="F11214" s="228">
        <v>73927</v>
      </c>
      <c r="G11214" s="228">
        <v>8531</v>
      </c>
      <c r="H11214" s="228">
        <v>17021</v>
      </c>
      <c r="I11214" s="228">
        <v>17273961.18</v>
      </c>
      <c r="J11214" s="228">
        <v>4396424.46</v>
      </c>
      <c r="K11214" s="228">
        <v>4589742.3</v>
      </c>
      <c r="L11214" s="228">
        <v>29549139.140000001</v>
      </c>
    </row>
    <row r="11215" spans="1:12">
      <c r="A11215" s="228">
        <v>2016</v>
      </c>
      <c r="B11215" s="228" t="s">
        <v>193</v>
      </c>
      <c r="C11215" s="228" t="s">
        <v>63</v>
      </c>
      <c r="D11215" s="228" t="s">
        <v>205</v>
      </c>
      <c r="E11215" s="228">
        <v>60</v>
      </c>
      <c r="F11215" s="228">
        <v>68450</v>
      </c>
      <c r="G11215" s="228">
        <v>11515</v>
      </c>
      <c r="H11215" s="228">
        <v>24453</v>
      </c>
      <c r="I11215" s="228">
        <v>23659199.300000001</v>
      </c>
      <c r="J11215" s="228">
        <v>5825212.3399999999</v>
      </c>
      <c r="K11215" s="228">
        <v>6703002.75</v>
      </c>
      <c r="L11215" s="228">
        <v>40318961.149999999</v>
      </c>
    </row>
    <row r="11216" spans="1:12">
      <c r="A11216" s="228">
        <v>2016</v>
      </c>
      <c r="B11216" s="228" t="s">
        <v>193</v>
      </c>
      <c r="C11216" s="228" t="s">
        <v>63</v>
      </c>
      <c r="D11216" s="228" t="s">
        <v>205</v>
      </c>
      <c r="E11216" s="228">
        <v>65</v>
      </c>
      <c r="F11216" s="228">
        <v>62842</v>
      </c>
      <c r="G11216" s="228">
        <v>14796</v>
      </c>
      <c r="H11216" s="228">
        <v>32434</v>
      </c>
      <c r="I11216" s="228">
        <v>31545474.73</v>
      </c>
      <c r="J11216" s="228">
        <v>7664750.3499999996</v>
      </c>
      <c r="K11216" s="228">
        <v>9033237.1500000004</v>
      </c>
      <c r="L11216" s="228">
        <v>52820136.149999999</v>
      </c>
    </row>
    <row r="11217" spans="1:12">
      <c r="A11217" s="228">
        <v>2016</v>
      </c>
      <c r="B11217" s="228" t="s">
        <v>193</v>
      </c>
      <c r="C11217" s="228" t="s">
        <v>63</v>
      </c>
      <c r="D11217" s="228" t="s">
        <v>205</v>
      </c>
      <c r="E11217" s="228">
        <v>70</v>
      </c>
      <c r="F11217" s="228">
        <v>45261</v>
      </c>
      <c r="G11217" s="228">
        <v>14448</v>
      </c>
      <c r="H11217" s="228">
        <v>35602</v>
      </c>
      <c r="I11217" s="228">
        <v>32209831.899999999</v>
      </c>
      <c r="J11217" s="228">
        <v>7616947.7699999996</v>
      </c>
      <c r="K11217" s="228">
        <v>8496977.9499999993</v>
      </c>
      <c r="L11217" s="228">
        <v>51888741.619999997</v>
      </c>
    </row>
    <row r="11218" spans="1:12">
      <c r="A11218" s="228">
        <v>2016</v>
      </c>
      <c r="B11218" s="228" t="s">
        <v>193</v>
      </c>
      <c r="C11218" s="228" t="s">
        <v>63</v>
      </c>
      <c r="D11218" s="228" t="s">
        <v>205</v>
      </c>
      <c r="E11218" s="228">
        <v>75</v>
      </c>
      <c r="F11218" s="228">
        <v>30507</v>
      </c>
      <c r="G11218" s="228">
        <v>13105</v>
      </c>
      <c r="H11218" s="228">
        <v>34268</v>
      </c>
      <c r="I11218" s="228">
        <v>29110913.059999999</v>
      </c>
      <c r="J11218" s="228">
        <v>6230951.5099999998</v>
      </c>
      <c r="K11218" s="228">
        <v>6920726.4500000002</v>
      </c>
      <c r="L11218" s="228">
        <v>44889665.649999999</v>
      </c>
    </row>
    <row r="11219" spans="1:12">
      <c r="A11219" s="228">
        <v>2016</v>
      </c>
      <c r="B11219" s="228" t="s">
        <v>193</v>
      </c>
      <c r="C11219" s="228" t="s">
        <v>63</v>
      </c>
      <c r="D11219" s="228" t="s">
        <v>205</v>
      </c>
      <c r="E11219" s="228">
        <v>80</v>
      </c>
      <c r="F11219" s="228">
        <v>18690</v>
      </c>
      <c r="G11219" s="228">
        <v>8143</v>
      </c>
      <c r="H11219" s="228">
        <v>27234</v>
      </c>
      <c r="I11219" s="228">
        <v>20767857.289999999</v>
      </c>
      <c r="J11219" s="228">
        <v>4006198.51</v>
      </c>
      <c r="K11219" s="228">
        <v>3388290</v>
      </c>
      <c r="L11219" s="228">
        <v>29870068.23</v>
      </c>
    </row>
    <row r="11220" spans="1:12">
      <c r="A11220" s="228">
        <v>2016</v>
      </c>
      <c r="B11220" s="228" t="s">
        <v>193</v>
      </c>
      <c r="C11220" s="228" t="s">
        <v>63</v>
      </c>
      <c r="D11220" s="228" t="s">
        <v>205</v>
      </c>
      <c r="E11220" s="228">
        <v>85</v>
      </c>
      <c r="F11220" s="228">
        <v>10693</v>
      </c>
      <c r="G11220" s="228">
        <v>5395</v>
      </c>
      <c r="H11220" s="228">
        <v>21062</v>
      </c>
      <c r="I11220" s="228">
        <v>14173639.109999999</v>
      </c>
      <c r="J11220" s="228">
        <v>2358592.7999999998</v>
      </c>
      <c r="K11220" s="228">
        <v>1900496.2</v>
      </c>
      <c r="L11220" s="228">
        <v>19410859.969999999</v>
      </c>
    </row>
    <row r="11221" spans="1:12">
      <c r="A11221" s="228">
        <v>2016</v>
      </c>
      <c r="B11221" s="228" t="s">
        <v>193</v>
      </c>
      <c r="C11221" s="228" t="s">
        <v>63</v>
      </c>
      <c r="D11221" s="228" t="s">
        <v>205</v>
      </c>
      <c r="E11221" s="228">
        <v>90</v>
      </c>
      <c r="F11221" s="228">
        <v>2714</v>
      </c>
      <c r="G11221" s="228">
        <v>1109</v>
      </c>
      <c r="H11221" s="228">
        <v>6165</v>
      </c>
      <c r="I11221" s="228">
        <v>3915014.83</v>
      </c>
      <c r="J11221" s="228">
        <v>508159.81</v>
      </c>
      <c r="K11221" s="228">
        <v>382888.8</v>
      </c>
      <c r="L11221" s="228">
        <v>5080282.97</v>
      </c>
    </row>
    <row r="11222" spans="1:12">
      <c r="A11222" s="228">
        <v>2016</v>
      </c>
      <c r="B11222" s="228" t="s">
        <v>193</v>
      </c>
      <c r="C11222" s="228" t="s">
        <v>63</v>
      </c>
      <c r="D11222" s="228" t="s">
        <v>205</v>
      </c>
      <c r="E11222" s="228">
        <v>95</v>
      </c>
      <c r="F11222" s="228">
        <v>380</v>
      </c>
      <c r="G11222" s="228">
        <v>122</v>
      </c>
      <c r="H11222" s="228">
        <v>1086</v>
      </c>
      <c r="I11222" s="228">
        <v>660352.48</v>
      </c>
      <c r="J11222" s="228">
        <v>89187.05</v>
      </c>
      <c r="K11222" s="228">
        <v>56564</v>
      </c>
      <c r="L11222" s="228">
        <v>848306.24</v>
      </c>
    </row>
    <row r="11223" spans="1:12">
      <c r="A11223" s="228">
        <v>2016</v>
      </c>
      <c r="B11223" s="228" t="s">
        <v>193</v>
      </c>
      <c r="C11223" s="228" t="s">
        <v>63</v>
      </c>
      <c r="D11223" s="228" t="s">
        <v>206</v>
      </c>
      <c r="E11223" s="228">
        <v>0</v>
      </c>
      <c r="F11223" s="228">
        <v>56662</v>
      </c>
      <c r="G11223" s="228">
        <v>2002</v>
      </c>
      <c r="H11223" s="228">
        <v>6444</v>
      </c>
      <c r="I11223" s="228">
        <v>4727462.92</v>
      </c>
      <c r="J11223" s="228">
        <v>535928.98</v>
      </c>
      <c r="K11223" s="228">
        <v>74221</v>
      </c>
      <c r="L11223" s="228">
        <v>5760577.0499999998</v>
      </c>
    </row>
    <row r="11224" spans="1:12">
      <c r="A11224" s="228">
        <v>2016</v>
      </c>
      <c r="B11224" s="228" t="s">
        <v>193</v>
      </c>
      <c r="C11224" s="228" t="s">
        <v>63</v>
      </c>
      <c r="D11224" s="228" t="s">
        <v>206</v>
      </c>
      <c r="E11224" s="228">
        <v>5</v>
      </c>
      <c r="F11224" s="228">
        <v>67896</v>
      </c>
      <c r="G11224" s="228">
        <v>1164</v>
      </c>
      <c r="H11224" s="228">
        <v>1700</v>
      </c>
      <c r="I11224" s="228">
        <v>1383878.85</v>
      </c>
      <c r="J11224" s="228">
        <v>346438.51</v>
      </c>
      <c r="K11224" s="228">
        <v>149499.1</v>
      </c>
      <c r="L11224" s="228">
        <v>2166593.08</v>
      </c>
    </row>
    <row r="11225" spans="1:12">
      <c r="A11225" s="228">
        <v>2016</v>
      </c>
      <c r="B11225" s="228" t="s">
        <v>193</v>
      </c>
      <c r="C11225" s="228" t="s">
        <v>63</v>
      </c>
      <c r="D11225" s="228" t="s">
        <v>206</v>
      </c>
      <c r="E11225" s="228">
        <v>10</v>
      </c>
      <c r="F11225" s="228">
        <v>66032</v>
      </c>
      <c r="G11225" s="228">
        <v>1026</v>
      </c>
      <c r="H11225" s="228">
        <v>2040</v>
      </c>
      <c r="I11225" s="228">
        <v>1640501.03</v>
      </c>
      <c r="J11225" s="228">
        <v>353329.21</v>
      </c>
      <c r="K11225" s="228">
        <v>488223</v>
      </c>
      <c r="L11225" s="228">
        <v>2831123.01</v>
      </c>
    </row>
    <row r="11226" spans="1:12">
      <c r="A11226" s="228">
        <v>2016</v>
      </c>
      <c r="B11226" s="228" t="s">
        <v>193</v>
      </c>
      <c r="C11226" s="228" t="s">
        <v>63</v>
      </c>
      <c r="D11226" s="228" t="s">
        <v>206</v>
      </c>
      <c r="E11226" s="228">
        <v>15</v>
      </c>
      <c r="F11226" s="228">
        <v>65229</v>
      </c>
      <c r="G11226" s="228">
        <v>2488</v>
      </c>
      <c r="H11226" s="228">
        <v>5492</v>
      </c>
      <c r="I11226" s="228">
        <v>4420156.97</v>
      </c>
      <c r="J11226" s="228">
        <v>776139.86</v>
      </c>
      <c r="K11226" s="228">
        <v>484112</v>
      </c>
      <c r="L11226" s="228">
        <v>6379540.8799999999</v>
      </c>
    </row>
    <row r="11227" spans="1:12">
      <c r="A11227" s="228">
        <v>2016</v>
      </c>
      <c r="B11227" s="228" t="s">
        <v>193</v>
      </c>
      <c r="C11227" s="228" t="s">
        <v>63</v>
      </c>
      <c r="D11227" s="228" t="s">
        <v>206</v>
      </c>
      <c r="E11227" s="228">
        <v>20</v>
      </c>
      <c r="F11227" s="228">
        <v>53641</v>
      </c>
      <c r="G11227" s="228">
        <v>3241</v>
      </c>
      <c r="H11227" s="228">
        <v>7989</v>
      </c>
      <c r="I11227" s="228">
        <v>6307747.7800000003</v>
      </c>
      <c r="J11227" s="228">
        <v>1243281.6599999999</v>
      </c>
      <c r="K11227" s="228">
        <v>581380.5</v>
      </c>
      <c r="L11227" s="228">
        <v>9088808.6400000006</v>
      </c>
    </row>
    <row r="11228" spans="1:12">
      <c r="A11228" s="228">
        <v>2016</v>
      </c>
      <c r="B11228" s="228" t="s">
        <v>193</v>
      </c>
      <c r="C11228" s="228" t="s">
        <v>63</v>
      </c>
      <c r="D11228" s="228" t="s">
        <v>206</v>
      </c>
      <c r="E11228" s="228">
        <v>25</v>
      </c>
      <c r="F11228" s="228">
        <v>51795</v>
      </c>
      <c r="G11228" s="228">
        <v>4109</v>
      </c>
      <c r="H11228" s="228">
        <v>13468</v>
      </c>
      <c r="I11228" s="228">
        <v>11079512.27</v>
      </c>
      <c r="J11228" s="228">
        <v>2533715.8199999998</v>
      </c>
      <c r="K11228" s="228">
        <v>750230</v>
      </c>
      <c r="L11228" s="228">
        <v>16537419.609999999</v>
      </c>
    </row>
    <row r="11229" spans="1:12">
      <c r="A11229" s="228">
        <v>2016</v>
      </c>
      <c r="B11229" s="228" t="s">
        <v>193</v>
      </c>
      <c r="C11229" s="228" t="s">
        <v>63</v>
      </c>
      <c r="D11229" s="228" t="s">
        <v>206</v>
      </c>
      <c r="E11229" s="228">
        <v>30</v>
      </c>
      <c r="F11229" s="228">
        <v>77523</v>
      </c>
      <c r="G11229" s="228">
        <v>7470</v>
      </c>
      <c r="H11229" s="228">
        <v>23314</v>
      </c>
      <c r="I11229" s="228">
        <v>20595296.920000002</v>
      </c>
      <c r="J11229" s="228">
        <v>4942670.2</v>
      </c>
      <c r="K11229" s="228">
        <v>1190149</v>
      </c>
      <c r="L11229" s="228">
        <v>30178661.690000001</v>
      </c>
    </row>
    <row r="11230" spans="1:12">
      <c r="A11230" s="228">
        <v>2016</v>
      </c>
      <c r="B11230" s="228" t="s">
        <v>193</v>
      </c>
      <c r="C11230" s="228" t="s">
        <v>63</v>
      </c>
      <c r="D11230" s="228" t="s">
        <v>206</v>
      </c>
      <c r="E11230" s="228">
        <v>35</v>
      </c>
      <c r="F11230" s="228">
        <v>76650</v>
      </c>
      <c r="G11230" s="228">
        <v>7048</v>
      </c>
      <c r="H11230" s="228">
        <v>19235</v>
      </c>
      <c r="I11230" s="228">
        <v>16738356.76</v>
      </c>
      <c r="J11230" s="228">
        <v>4027420.83</v>
      </c>
      <c r="K11230" s="228">
        <v>1438226.25</v>
      </c>
      <c r="L11230" s="228">
        <v>25537183.710000001</v>
      </c>
    </row>
    <row r="11231" spans="1:12">
      <c r="A11231" s="228">
        <v>2016</v>
      </c>
      <c r="B11231" s="228" t="s">
        <v>193</v>
      </c>
      <c r="C11231" s="228" t="s">
        <v>63</v>
      </c>
      <c r="D11231" s="228" t="s">
        <v>206</v>
      </c>
      <c r="E11231" s="228">
        <v>40</v>
      </c>
      <c r="F11231" s="228">
        <v>81472</v>
      </c>
      <c r="G11231" s="228">
        <v>7323</v>
      </c>
      <c r="H11231" s="228">
        <v>16037</v>
      </c>
      <c r="I11231" s="228">
        <v>13913690.76</v>
      </c>
      <c r="J11231" s="228">
        <v>3263635.2</v>
      </c>
      <c r="K11231" s="228">
        <v>2040570.25</v>
      </c>
      <c r="L11231" s="228">
        <v>22648172.57</v>
      </c>
    </row>
    <row r="11232" spans="1:12">
      <c r="A11232" s="228">
        <v>2016</v>
      </c>
      <c r="B11232" s="228" t="s">
        <v>193</v>
      </c>
      <c r="C11232" s="228" t="s">
        <v>63</v>
      </c>
      <c r="D11232" s="228" t="s">
        <v>206</v>
      </c>
      <c r="E11232" s="228">
        <v>45</v>
      </c>
      <c r="F11232" s="228">
        <v>82269</v>
      </c>
      <c r="G11232" s="228">
        <v>7504</v>
      </c>
      <c r="H11232" s="228">
        <v>16340</v>
      </c>
      <c r="I11232" s="228">
        <v>14687264.9</v>
      </c>
      <c r="J11232" s="228">
        <v>3383883.8</v>
      </c>
      <c r="K11232" s="228">
        <v>2296880</v>
      </c>
      <c r="L11232" s="228">
        <v>23866933.379999999</v>
      </c>
    </row>
    <row r="11233" spans="1:12">
      <c r="A11233" s="228">
        <v>2016</v>
      </c>
      <c r="B11233" s="228" t="s">
        <v>193</v>
      </c>
      <c r="C11233" s="228" t="s">
        <v>63</v>
      </c>
      <c r="D11233" s="228" t="s">
        <v>206</v>
      </c>
      <c r="E11233" s="228">
        <v>50</v>
      </c>
      <c r="F11233" s="228">
        <v>80782</v>
      </c>
      <c r="G11233" s="228">
        <v>8806</v>
      </c>
      <c r="H11233" s="228">
        <v>18583</v>
      </c>
      <c r="I11233" s="228">
        <v>16746256.17</v>
      </c>
      <c r="J11233" s="228">
        <v>4078693.02</v>
      </c>
      <c r="K11233" s="228">
        <v>3405131</v>
      </c>
      <c r="L11233" s="228">
        <v>27900236.120000001</v>
      </c>
    </row>
    <row r="11234" spans="1:12">
      <c r="A11234" s="228">
        <v>2016</v>
      </c>
      <c r="B11234" s="228" t="s">
        <v>193</v>
      </c>
      <c r="C11234" s="228" t="s">
        <v>63</v>
      </c>
      <c r="D11234" s="228" t="s">
        <v>206</v>
      </c>
      <c r="E11234" s="228">
        <v>55</v>
      </c>
      <c r="F11234" s="228">
        <v>80407</v>
      </c>
      <c r="G11234" s="228">
        <v>10408</v>
      </c>
      <c r="H11234" s="228">
        <v>21273</v>
      </c>
      <c r="I11234" s="228">
        <v>18643434.68</v>
      </c>
      <c r="J11234" s="228">
        <v>4638297.28</v>
      </c>
      <c r="K11234" s="228">
        <v>4375551.62</v>
      </c>
      <c r="L11234" s="228">
        <v>31436505.719999999</v>
      </c>
    </row>
    <row r="11235" spans="1:12">
      <c r="A11235" s="228">
        <v>2016</v>
      </c>
      <c r="B11235" s="228" t="s">
        <v>193</v>
      </c>
      <c r="C11235" s="228" t="s">
        <v>63</v>
      </c>
      <c r="D11235" s="228" t="s">
        <v>206</v>
      </c>
      <c r="E11235" s="228">
        <v>60</v>
      </c>
      <c r="F11235" s="228">
        <v>74106</v>
      </c>
      <c r="G11235" s="228">
        <v>12148</v>
      </c>
      <c r="H11235" s="228">
        <v>26788</v>
      </c>
      <c r="I11235" s="228">
        <v>23962314.620000001</v>
      </c>
      <c r="J11235" s="228">
        <v>5824082.1299999999</v>
      </c>
      <c r="K11235" s="228">
        <v>5734846.3499999996</v>
      </c>
      <c r="L11235" s="228">
        <v>39545189.579999998</v>
      </c>
    </row>
    <row r="11236" spans="1:12">
      <c r="A11236" s="228">
        <v>2016</v>
      </c>
      <c r="B11236" s="228" t="s">
        <v>193</v>
      </c>
      <c r="C11236" s="228" t="s">
        <v>63</v>
      </c>
      <c r="D11236" s="228" t="s">
        <v>206</v>
      </c>
      <c r="E11236" s="228">
        <v>65</v>
      </c>
      <c r="F11236" s="228">
        <v>68478</v>
      </c>
      <c r="G11236" s="228">
        <v>14616</v>
      </c>
      <c r="H11236" s="228">
        <v>33485</v>
      </c>
      <c r="I11236" s="228">
        <v>30161412.710000001</v>
      </c>
      <c r="J11236" s="228">
        <v>7140586.6200000001</v>
      </c>
      <c r="K11236" s="228">
        <v>7461795.7000000002</v>
      </c>
      <c r="L11236" s="228">
        <v>49089656.420000002</v>
      </c>
    </row>
    <row r="11237" spans="1:12">
      <c r="A11237" s="228">
        <v>2016</v>
      </c>
      <c r="B11237" s="228" t="s">
        <v>193</v>
      </c>
      <c r="C11237" s="228" t="s">
        <v>63</v>
      </c>
      <c r="D11237" s="228" t="s">
        <v>206</v>
      </c>
      <c r="E11237" s="228">
        <v>70</v>
      </c>
      <c r="F11237" s="228">
        <v>49317</v>
      </c>
      <c r="G11237" s="228">
        <v>12895</v>
      </c>
      <c r="H11237" s="228">
        <v>33219</v>
      </c>
      <c r="I11237" s="228">
        <v>29148850.57</v>
      </c>
      <c r="J11237" s="228">
        <v>6775562.5999999996</v>
      </c>
      <c r="K11237" s="228">
        <v>7340086.25</v>
      </c>
      <c r="L11237" s="228">
        <v>46646564.25</v>
      </c>
    </row>
    <row r="11238" spans="1:12">
      <c r="A11238" s="228">
        <v>2016</v>
      </c>
      <c r="B11238" s="228" t="s">
        <v>193</v>
      </c>
      <c r="C11238" s="228" t="s">
        <v>63</v>
      </c>
      <c r="D11238" s="228" t="s">
        <v>206</v>
      </c>
      <c r="E11238" s="228">
        <v>75</v>
      </c>
      <c r="F11238" s="228">
        <v>33550</v>
      </c>
      <c r="G11238" s="228">
        <v>10446</v>
      </c>
      <c r="H11238" s="228">
        <v>31868</v>
      </c>
      <c r="I11238" s="228">
        <v>26354634.859999999</v>
      </c>
      <c r="J11238" s="228">
        <v>5671829.04</v>
      </c>
      <c r="K11238" s="228">
        <v>5837529.5999999996</v>
      </c>
      <c r="L11238" s="228">
        <v>40283088.579999998</v>
      </c>
    </row>
    <row r="11239" spans="1:12">
      <c r="A11239" s="228">
        <v>2016</v>
      </c>
      <c r="B11239" s="228" t="s">
        <v>193</v>
      </c>
      <c r="C11239" s="228" t="s">
        <v>63</v>
      </c>
      <c r="D11239" s="228" t="s">
        <v>206</v>
      </c>
      <c r="E11239" s="228">
        <v>80</v>
      </c>
      <c r="F11239" s="228">
        <v>22608</v>
      </c>
      <c r="G11239" s="228">
        <v>7919</v>
      </c>
      <c r="H11239" s="228">
        <v>31811</v>
      </c>
      <c r="I11239" s="228">
        <v>23093467.149999999</v>
      </c>
      <c r="J11239" s="228">
        <v>4003699.5</v>
      </c>
      <c r="K11239" s="228">
        <v>3778340.8</v>
      </c>
      <c r="L11239" s="228">
        <v>32611826.359999999</v>
      </c>
    </row>
    <row r="11240" spans="1:12">
      <c r="A11240" s="228">
        <v>2016</v>
      </c>
      <c r="B11240" s="228" t="s">
        <v>193</v>
      </c>
      <c r="C11240" s="228" t="s">
        <v>63</v>
      </c>
      <c r="D11240" s="228" t="s">
        <v>206</v>
      </c>
      <c r="E11240" s="228">
        <v>85</v>
      </c>
      <c r="F11240" s="228">
        <v>14451</v>
      </c>
      <c r="G11240" s="228">
        <v>4732</v>
      </c>
      <c r="H11240" s="228">
        <v>23142</v>
      </c>
      <c r="I11240" s="228">
        <v>15332055.74</v>
      </c>
      <c r="J11240" s="228">
        <v>2274088.17</v>
      </c>
      <c r="K11240" s="228">
        <v>1600079.2</v>
      </c>
      <c r="L11240" s="228">
        <v>20094348.449999999</v>
      </c>
    </row>
    <row r="11241" spans="1:12">
      <c r="A11241" s="228">
        <v>2016</v>
      </c>
      <c r="B11241" s="228" t="s">
        <v>193</v>
      </c>
      <c r="C11241" s="228" t="s">
        <v>63</v>
      </c>
      <c r="D11241" s="228" t="s">
        <v>206</v>
      </c>
      <c r="E11241" s="228">
        <v>90</v>
      </c>
      <c r="F11241" s="228">
        <v>5806</v>
      </c>
      <c r="G11241" s="228">
        <v>1724</v>
      </c>
      <c r="H11241" s="228">
        <v>11217</v>
      </c>
      <c r="I11241" s="228">
        <v>7376336.0099999998</v>
      </c>
      <c r="J11241" s="228">
        <v>852172.16</v>
      </c>
      <c r="K11241" s="228">
        <v>386164</v>
      </c>
      <c r="L11241" s="228">
        <v>8950326.4700000007</v>
      </c>
    </row>
    <row r="11242" spans="1:12">
      <c r="A11242" s="228">
        <v>2016</v>
      </c>
      <c r="B11242" s="228" t="s">
        <v>193</v>
      </c>
      <c r="C11242" s="228" t="s">
        <v>63</v>
      </c>
      <c r="D11242" s="228" t="s">
        <v>206</v>
      </c>
      <c r="E11242" s="228">
        <v>95</v>
      </c>
      <c r="F11242" s="228">
        <v>1623</v>
      </c>
      <c r="G11242" s="228">
        <v>373</v>
      </c>
      <c r="H11242" s="228">
        <v>2627</v>
      </c>
      <c r="I11242" s="228">
        <v>1613209.55</v>
      </c>
      <c r="J11242" s="228">
        <v>185550.04</v>
      </c>
      <c r="K11242" s="228">
        <v>99872</v>
      </c>
      <c r="L11242" s="228">
        <v>1981027.59</v>
      </c>
    </row>
    <row r="11243" spans="1:12">
      <c r="A11243" s="228">
        <v>2016</v>
      </c>
      <c r="B11243" s="228" t="s">
        <v>193</v>
      </c>
      <c r="C11243" s="228" t="s">
        <v>64</v>
      </c>
      <c r="D11243" s="228" t="s">
        <v>205</v>
      </c>
      <c r="E11243" s="228">
        <v>0</v>
      </c>
      <c r="F11243" s="228">
        <v>19895</v>
      </c>
      <c r="G11243" s="228">
        <v>735</v>
      </c>
      <c r="H11243" s="228">
        <v>3292</v>
      </c>
      <c r="I11243" s="228">
        <v>1720728.44</v>
      </c>
      <c r="J11243" s="228">
        <v>379586.81</v>
      </c>
      <c r="K11243" s="228">
        <v>74934</v>
      </c>
      <c r="L11243" s="228">
        <v>2252962.9900000002</v>
      </c>
    </row>
    <row r="11244" spans="1:12">
      <c r="A11244" s="228">
        <v>2016</v>
      </c>
      <c r="B11244" s="228" t="s">
        <v>193</v>
      </c>
      <c r="C11244" s="228" t="s">
        <v>64</v>
      </c>
      <c r="D11244" s="228" t="s">
        <v>205</v>
      </c>
      <c r="E11244" s="228">
        <v>5</v>
      </c>
      <c r="F11244" s="228">
        <v>22165</v>
      </c>
      <c r="G11244" s="228">
        <v>366</v>
      </c>
      <c r="H11244" s="228">
        <v>425</v>
      </c>
      <c r="I11244" s="228">
        <v>420541.7</v>
      </c>
      <c r="J11244" s="228">
        <v>149026.98000000001</v>
      </c>
      <c r="K11244" s="228">
        <v>35493</v>
      </c>
      <c r="L11244" s="228">
        <v>646206.68000000005</v>
      </c>
    </row>
    <row r="11245" spans="1:12">
      <c r="A11245" s="228">
        <v>2016</v>
      </c>
      <c r="B11245" s="228" t="s">
        <v>193</v>
      </c>
      <c r="C11245" s="228" t="s">
        <v>64</v>
      </c>
      <c r="D11245" s="228" t="s">
        <v>205</v>
      </c>
      <c r="E11245" s="228">
        <v>10</v>
      </c>
      <c r="F11245" s="228">
        <v>21426</v>
      </c>
      <c r="G11245" s="228">
        <v>286</v>
      </c>
      <c r="H11245" s="228">
        <v>356</v>
      </c>
      <c r="I11245" s="228">
        <v>340744.9</v>
      </c>
      <c r="J11245" s="228">
        <v>144008.6</v>
      </c>
      <c r="K11245" s="228">
        <v>47443</v>
      </c>
      <c r="L11245" s="228">
        <v>562228.12</v>
      </c>
    </row>
    <row r="11246" spans="1:12">
      <c r="A11246" s="228">
        <v>2016</v>
      </c>
      <c r="B11246" s="228" t="s">
        <v>193</v>
      </c>
      <c r="C11246" s="228" t="s">
        <v>64</v>
      </c>
      <c r="D11246" s="228" t="s">
        <v>205</v>
      </c>
      <c r="E11246" s="228">
        <v>15</v>
      </c>
      <c r="F11246" s="228">
        <v>21989</v>
      </c>
      <c r="G11246" s="228">
        <v>589</v>
      </c>
      <c r="H11246" s="228">
        <v>786</v>
      </c>
      <c r="I11246" s="228">
        <v>864609.05</v>
      </c>
      <c r="J11246" s="228">
        <v>335477.74</v>
      </c>
      <c r="K11246" s="228">
        <v>196239</v>
      </c>
      <c r="L11246" s="228">
        <v>1459448.24</v>
      </c>
    </row>
    <row r="11247" spans="1:12">
      <c r="A11247" s="228">
        <v>2016</v>
      </c>
      <c r="B11247" s="228" t="s">
        <v>193</v>
      </c>
      <c r="C11247" s="228" t="s">
        <v>64</v>
      </c>
      <c r="D11247" s="228" t="s">
        <v>205</v>
      </c>
      <c r="E11247" s="228">
        <v>20</v>
      </c>
      <c r="F11247" s="228">
        <v>20504</v>
      </c>
      <c r="G11247" s="228">
        <v>760</v>
      </c>
      <c r="H11247" s="228">
        <v>1211</v>
      </c>
      <c r="I11247" s="228">
        <v>1284667.27</v>
      </c>
      <c r="J11247" s="228">
        <v>467111.79</v>
      </c>
      <c r="K11247" s="228">
        <v>305848</v>
      </c>
      <c r="L11247" s="228">
        <v>2161143.11</v>
      </c>
    </row>
    <row r="11248" spans="1:12">
      <c r="A11248" s="228">
        <v>2016</v>
      </c>
      <c r="B11248" s="228" t="s">
        <v>193</v>
      </c>
      <c r="C11248" s="228" t="s">
        <v>64</v>
      </c>
      <c r="D11248" s="228" t="s">
        <v>205</v>
      </c>
      <c r="E11248" s="228">
        <v>25</v>
      </c>
      <c r="F11248" s="228">
        <v>16720</v>
      </c>
      <c r="G11248" s="228">
        <v>627</v>
      </c>
      <c r="H11248" s="228">
        <v>1149</v>
      </c>
      <c r="I11248" s="228">
        <v>1152579.8400000001</v>
      </c>
      <c r="J11248" s="228">
        <v>380376.22</v>
      </c>
      <c r="K11248" s="228">
        <v>158862</v>
      </c>
      <c r="L11248" s="228">
        <v>1885278.78</v>
      </c>
    </row>
    <row r="11249" spans="1:12">
      <c r="A11249" s="228">
        <v>2016</v>
      </c>
      <c r="B11249" s="228" t="s">
        <v>193</v>
      </c>
      <c r="C11249" s="228" t="s">
        <v>64</v>
      </c>
      <c r="D11249" s="228" t="s">
        <v>205</v>
      </c>
      <c r="E11249" s="228">
        <v>30</v>
      </c>
      <c r="F11249" s="228">
        <v>22806</v>
      </c>
      <c r="G11249" s="228">
        <v>725</v>
      </c>
      <c r="H11249" s="228">
        <v>1593</v>
      </c>
      <c r="I11249" s="228">
        <v>1238955.6000000001</v>
      </c>
      <c r="J11249" s="228">
        <v>437113.57</v>
      </c>
      <c r="K11249" s="228">
        <v>148175</v>
      </c>
      <c r="L11249" s="228">
        <v>2031518.49</v>
      </c>
    </row>
    <row r="11250" spans="1:12">
      <c r="A11250" s="228">
        <v>2016</v>
      </c>
      <c r="B11250" s="228" t="s">
        <v>193</v>
      </c>
      <c r="C11250" s="228" t="s">
        <v>64</v>
      </c>
      <c r="D11250" s="228" t="s">
        <v>205</v>
      </c>
      <c r="E11250" s="228">
        <v>35</v>
      </c>
      <c r="F11250" s="228">
        <v>22465</v>
      </c>
      <c r="G11250" s="228">
        <v>816</v>
      </c>
      <c r="H11250" s="228">
        <v>1357</v>
      </c>
      <c r="I11250" s="228">
        <v>1151427.1399999999</v>
      </c>
      <c r="J11250" s="228">
        <v>455512.7</v>
      </c>
      <c r="K11250" s="228">
        <v>232669.75</v>
      </c>
      <c r="L11250" s="228">
        <v>2069975.65</v>
      </c>
    </row>
    <row r="11251" spans="1:12">
      <c r="A11251" s="228">
        <v>2016</v>
      </c>
      <c r="B11251" s="228" t="s">
        <v>193</v>
      </c>
      <c r="C11251" s="228" t="s">
        <v>64</v>
      </c>
      <c r="D11251" s="228" t="s">
        <v>205</v>
      </c>
      <c r="E11251" s="228">
        <v>40</v>
      </c>
      <c r="F11251" s="228">
        <v>23557</v>
      </c>
      <c r="G11251" s="228">
        <v>1125</v>
      </c>
      <c r="H11251" s="228">
        <v>2307</v>
      </c>
      <c r="I11251" s="228">
        <v>1973445.71</v>
      </c>
      <c r="J11251" s="228">
        <v>678287.59</v>
      </c>
      <c r="K11251" s="228">
        <v>418181.5</v>
      </c>
      <c r="L11251" s="228">
        <v>3385918.17</v>
      </c>
    </row>
    <row r="11252" spans="1:12">
      <c r="A11252" s="228">
        <v>2016</v>
      </c>
      <c r="B11252" s="228" t="s">
        <v>193</v>
      </c>
      <c r="C11252" s="228" t="s">
        <v>64</v>
      </c>
      <c r="D11252" s="228" t="s">
        <v>205</v>
      </c>
      <c r="E11252" s="228">
        <v>45</v>
      </c>
      <c r="F11252" s="228">
        <v>25347</v>
      </c>
      <c r="G11252" s="228">
        <v>1458</v>
      </c>
      <c r="H11252" s="228">
        <v>2528</v>
      </c>
      <c r="I11252" s="228">
        <v>2360722.5699999998</v>
      </c>
      <c r="J11252" s="228">
        <v>832007.23</v>
      </c>
      <c r="K11252" s="228">
        <v>686346.75</v>
      </c>
      <c r="L11252" s="228">
        <v>4210680.53</v>
      </c>
    </row>
    <row r="11253" spans="1:12">
      <c r="A11253" s="228">
        <v>2016</v>
      </c>
      <c r="B11253" s="228" t="s">
        <v>193</v>
      </c>
      <c r="C11253" s="228" t="s">
        <v>64</v>
      </c>
      <c r="D11253" s="228" t="s">
        <v>205</v>
      </c>
      <c r="E11253" s="228">
        <v>50</v>
      </c>
      <c r="F11253" s="228">
        <v>26772</v>
      </c>
      <c r="G11253" s="228">
        <v>1974</v>
      </c>
      <c r="H11253" s="228">
        <v>3694</v>
      </c>
      <c r="I11253" s="228">
        <v>3688629.31</v>
      </c>
      <c r="J11253" s="228">
        <v>1202947.4099999999</v>
      </c>
      <c r="K11253" s="228">
        <v>796228</v>
      </c>
      <c r="L11253" s="228">
        <v>6078534.71</v>
      </c>
    </row>
    <row r="11254" spans="1:12">
      <c r="A11254" s="228">
        <v>2016</v>
      </c>
      <c r="B11254" s="228" t="s">
        <v>193</v>
      </c>
      <c r="C11254" s="228" t="s">
        <v>64</v>
      </c>
      <c r="D11254" s="228" t="s">
        <v>205</v>
      </c>
      <c r="E11254" s="228">
        <v>55</v>
      </c>
      <c r="F11254" s="228">
        <v>28992</v>
      </c>
      <c r="G11254" s="228">
        <v>2998</v>
      </c>
      <c r="H11254" s="228">
        <v>5590</v>
      </c>
      <c r="I11254" s="228">
        <v>5344184.75</v>
      </c>
      <c r="J11254" s="228">
        <v>1810444.68</v>
      </c>
      <c r="K11254" s="228">
        <v>1818428.85</v>
      </c>
      <c r="L11254" s="228">
        <v>9528188.1300000008</v>
      </c>
    </row>
    <row r="11255" spans="1:12">
      <c r="A11255" s="228">
        <v>2016</v>
      </c>
      <c r="B11255" s="228" t="s">
        <v>193</v>
      </c>
      <c r="C11255" s="228" t="s">
        <v>64</v>
      </c>
      <c r="D11255" s="228" t="s">
        <v>205</v>
      </c>
      <c r="E11255" s="228">
        <v>60</v>
      </c>
      <c r="F11255" s="228">
        <v>28398</v>
      </c>
      <c r="G11255" s="228">
        <v>4014</v>
      </c>
      <c r="H11255" s="228">
        <v>8527</v>
      </c>
      <c r="I11255" s="228">
        <v>8133194.8700000001</v>
      </c>
      <c r="J11255" s="228">
        <v>2427265.73</v>
      </c>
      <c r="K11255" s="228">
        <v>2580150.7000000002</v>
      </c>
      <c r="L11255" s="228">
        <v>13814750.41</v>
      </c>
    </row>
    <row r="11256" spans="1:12">
      <c r="A11256" s="228">
        <v>2016</v>
      </c>
      <c r="B11256" s="228" t="s">
        <v>193</v>
      </c>
      <c r="C11256" s="228" t="s">
        <v>64</v>
      </c>
      <c r="D11256" s="228" t="s">
        <v>205</v>
      </c>
      <c r="E11256" s="228">
        <v>65</v>
      </c>
      <c r="F11256" s="228">
        <v>27227</v>
      </c>
      <c r="G11256" s="228">
        <v>5169</v>
      </c>
      <c r="H11256" s="228">
        <v>10465</v>
      </c>
      <c r="I11256" s="228">
        <v>10617447.82</v>
      </c>
      <c r="J11256" s="228">
        <v>3111601.44</v>
      </c>
      <c r="K11256" s="228">
        <v>3412107.7</v>
      </c>
      <c r="L11256" s="228">
        <v>17860376.460000001</v>
      </c>
    </row>
    <row r="11257" spans="1:12">
      <c r="A11257" s="228">
        <v>2016</v>
      </c>
      <c r="B11257" s="228" t="s">
        <v>193</v>
      </c>
      <c r="C11257" s="228" t="s">
        <v>64</v>
      </c>
      <c r="D11257" s="228" t="s">
        <v>205</v>
      </c>
      <c r="E11257" s="228">
        <v>70</v>
      </c>
      <c r="F11257" s="228">
        <v>19935</v>
      </c>
      <c r="G11257" s="228">
        <v>5268</v>
      </c>
      <c r="H11257" s="228">
        <v>11440</v>
      </c>
      <c r="I11257" s="228">
        <v>10875270.050000001</v>
      </c>
      <c r="J11257" s="228">
        <v>3130502.78</v>
      </c>
      <c r="K11257" s="228">
        <v>3147916.9</v>
      </c>
      <c r="L11257" s="228">
        <v>17768440.57</v>
      </c>
    </row>
    <row r="11258" spans="1:12">
      <c r="A11258" s="228">
        <v>2016</v>
      </c>
      <c r="B11258" s="228" t="s">
        <v>193</v>
      </c>
      <c r="C11258" s="228" t="s">
        <v>64</v>
      </c>
      <c r="D11258" s="228" t="s">
        <v>205</v>
      </c>
      <c r="E11258" s="228">
        <v>75</v>
      </c>
      <c r="F11258" s="228">
        <v>13658</v>
      </c>
      <c r="G11258" s="228">
        <v>4661</v>
      </c>
      <c r="H11258" s="228">
        <v>11045</v>
      </c>
      <c r="I11258" s="228">
        <v>9056182.5600000005</v>
      </c>
      <c r="J11258" s="228">
        <v>2451633.81</v>
      </c>
      <c r="K11258" s="228">
        <v>2616346.5</v>
      </c>
      <c r="L11258" s="228">
        <v>14550616.27</v>
      </c>
    </row>
    <row r="11259" spans="1:12">
      <c r="A11259" s="228">
        <v>2016</v>
      </c>
      <c r="B11259" s="228" t="s">
        <v>193</v>
      </c>
      <c r="C11259" s="228" t="s">
        <v>64</v>
      </c>
      <c r="D11259" s="228" t="s">
        <v>205</v>
      </c>
      <c r="E11259" s="228">
        <v>80</v>
      </c>
      <c r="F11259" s="228">
        <v>8864</v>
      </c>
      <c r="G11259" s="228">
        <v>3710</v>
      </c>
      <c r="H11259" s="228">
        <v>10110</v>
      </c>
      <c r="I11259" s="228">
        <v>7788470.0099999998</v>
      </c>
      <c r="J11259" s="228">
        <v>1835408.77</v>
      </c>
      <c r="K11259" s="228">
        <v>1744506.4</v>
      </c>
      <c r="L11259" s="228">
        <v>11637274.289999999</v>
      </c>
    </row>
    <row r="11260" spans="1:12">
      <c r="A11260" s="228">
        <v>2016</v>
      </c>
      <c r="B11260" s="228" t="s">
        <v>193</v>
      </c>
      <c r="C11260" s="228" t="s">
        <v>64</v>
      </c>
      <c r="D11260" s="228" t="s">
        <v>205</v>
      </c>
      <c r="E11260" s="228">
        <v>85</v>
      </c>
      <c r="F11260" s="228">
        <v>5591</v>
      </c>
      <c r="G11260" s="228">
        <v>2394</v>
      </c>
      <c r="H11260" s="228">
        <v>8578</v>
      </c>
      <c r="I11260" s="228">
        <v>4952629.9800000004</v>
      </c>
      <c r="J11260" s="228">
        <v>1053239.71</v>
      </c>
      <c r="K11260" s="228">
        <v>759869.8</v>
      </c>
      <c r="L11260" s="228">
        <v>6960830.6600000001</v>
      </c>
    </row>
    <row r="11261" spans="1:12">
      <c r="A11261" s="228">
        <v>2016</v>
      </c>
      <c r="B11261" s="228" t="s">
        <v>193</v>
      </c>
      <c r="C11261" s="228" t="s">
        <v>64</v>
      </c>
      <c r="D11261" s="228" t="s">
        <v>205</v>
      </c>
      <c r="E11261" s="228">
        <v>90</v>
      </c>
      <c r="F11261" s="228">
        <v>1572</v>
      </c>
      <c r="G11261" s="228">
        <v>479</v>
      </c>
      <c r="H11261" s="228">
        <v>2650</v>
      </c>
      <c r="I11261" s="228">
        <v>1304472.55</v>
      </c>
      <c r="J11261" s="228">
        <v>230047</v>
      </c>
      <c r="K11261" s="228">
        <v>174072.4</v>
      </c>
      <c r="L11261" s="228">
        <v>1743201.68</v>
      </c>
    </row>
    <row r="11262" spans="1:12">
      <c r="A11262" s="228">
        <v>2016</v>
      </c>
      <c r="B11262" s="228" t="s">
        <v>193</v>
      </c>
      <c r="C11262" s="228" t="s">
        <v>64</v>
      </c>
      <c r="D11262" s="228" t="s">
        <v>205</v>
      </c>
      <c r="E11262" s="228">
        <v>95</v>
      </c>
      <c r="F11262" s="228">
        <v>269</v>
      </c>
      <c r="G11262" s="228">
        <v>86</v>
      </c>
      <c r="H11262" s="228">
        <v>638</v>
      </c>
      <c r="I11262" s="228">
        <v>285831</v>
      </c>
      <c r="J11262" s="228">
        <v>42841.72</v>
      </c>
      <c r="K11262" s="228">
        <v>69324</v>
      </c>
      <c r="L11262" s="228">
        <v>419042.27</v>
      </c>
    </row>
    <row r="11263" spans="1:12">
      <c r="A11263" s="228">
        <v>2016</v>
      </c>
      <c r="B11263" s="228" t="s">
        <v>193</v>
      </c>
      <c r="C11263" s="228" t="s">
        <v>64</v>
      </c>
      <c r="D11263" s="228" t="s">
        <v>206</v>
      </c>
      <c r="E11263" s="228">
        <v>0</v>
      </c>
      <c r="F11263" s="228">
        <v>18388</v>
      </c>
      <c r="G11263" s="228">
        <v>483</v>
      </c>
      <c r="H11263" s="228">
        <v>2320</v>
      </c>
      <c r="I11263" s="228">
        <v>1220857.7</v>
      </c>
      <c r="J11263" s="228">
        <v>268260.26</v>
      </c>
      <c r="K11263" s="228">
        <v>8431</v>
      </c>
      <c r="L11263" s="228">
        <v>1561095.69</v>
      </c>
    </row>
    <row r="11264" spans="1:12">
      <c r="A11264" s="228">
        <v>2016</v>
      </c>
      <c r="B11264" s="228" t="s">
        <v>193</v>
      </c>
      <c r="C11264" s="228" t="s">
        <v>64</v>
      </c>
      <c r="D11264" s="228" t="s">
        <v>206</v>
      </c>
      <c r="E11264" s="228">
        <v>5</v>
      </c>
      <c r="F11264" s="228">
        <v>21450</v>
      </c>
      <c r="G11264" s="228">
        <v>286</v>
      </c>
      <c r="H11264" s="228">
        <v>337</v>
      </c>
      <c r="I11264" s="228">
        <v>330800.3</v>
      </c>
      <c r="J11264" s="228">
        <v>118738.89</v>
      </c>
      <c r="K11264" s="228">
        <v>67132</v>
      </c>
      <c r="L11264" s="228">
        <v>549890.68000000005</v>
      </c>
    </row>
    <row r="11265" spans="1:12">
      <c r="A11265" s="228">
        <v>2016</v>
      </c>
      <c r="B11265" s="228" t="s">
        <v>193</v>
      </c>
      <c r="C11265" s="228" t="s">
        <v>64</v>
      </c>
      <c r="D11265" s="228" t="s">
        <v>206</v>
      </c>
      <c r="E11265" s="228">
        <v>10</v>
      </c>
      <c r="F11265" s="228">
        <v>20255</v>
      </c>
      <c r="G11265" s="228">
        <v>254</v>
      </c>
      <c r="H11265" s="228">
        <v>436</v>
      </c>
      <c r="I11265" s="228">
        <v>379705.3</v>
      </c>
      <c r="J11265" s="228">
        <v>126849.48</v>
      </c>
      <c r="K11265" s="228">
        <v>79698</v>
      </c>
      <c r="L11265" s="228">
        <v>617952.17000000004</v>
      </c>
    </row>
    <row r="11266" spans="1:12">
      <c r="A11266" s="228">
        <v>2016</v>
      </c>
      <c r="B11266" s="228" t="s">
        <v>193</v>
      </c>
      <c r="C11266" s="228" t="s">
        <v>64</v>
      </c>
      <c r="D11266" s="228" t="s">
        <v>206</v>
      </c>
      <c r="E11266" s="228">
        <v>15</v>
      </c>
      <c r="F11266" s="228">
        <v>21094</v>
      </c>
      <c r="G11266" s="228">
        <v>737</v>
      </c>
      <c r="H11266" s="228">
        <v>1208</v>
      </c>
      <c r="I11266" s="228">
        <v>1157994</v>
      </c>
      <c r="J11266" s="228">
        <v>384283.83</v>
      </c>
      <c r="K11266" s="228">
        <v>197570</v>
      </c>
      <c r="L11266" s="228">
        <v>1821995.14</v>
      </c>
    </row>
    <row r="11267" spans="1:12">
      <c r="A11267" s="228">
        <v>2016</v>
      </c>
      <c r="B11267" s="228" t="s">
        <v>193</v>
      </c>
      <c r="C11267" s="228" t="s">
        <v>64</v>
      </c>
      <c r="D11267" s="228" t="s">
        <v>206</v>
      </c>
      <c r="E11267" s="228">
        <v>20</v>
      </c>
      <c r="F11267" s="228">
        <v>20479</v>
      </c>
      <c r="G11267" s="228">
        <v>1010</v>
      </c>
      <c r="H11267" s="228">
        <v>1909</v>
      </c>
      <c r="I11267" s="228">
        <v>1920248.09</v>
      </c>
      <c r="J11267" s="228">
        <v>591923.17000000004</v>
      </c>
      <c r="K11267" s="228">
        <v>231730</v>
      </c>
      <c r="L11267" s="228">
        <v>2941350.42</v>
      </c>
    </row>
    <row r="11268" spans="1:12">
      <c r="A11268" s="228">
        <v>2016</v>
      </c>
      <c r="B11268" s="228" t="s">
        <v>193</v>
      </c>
      <c r="C11268" s="228" t="s">
        <v>64</v>
      </c>
      <c r="D11268" s="228" t="s">
        <v>206</v>
      </c>
      <c r="E11268" s="228">
        <v>25</v>
      </c>
      <c r="F11268" s="228">
        <v>18691</v>
      </c>
      <c r="G11268" s="228">
        <v>1105</v>
      </c>
      <c r="H11268" s="228">
        <v>2999</v>
      </c>
      <c r="I11268" s="228">
        <v>2614609.7400000002</v>
      </c>
      <c r="J11268" s="228">
        <v>862997.99</v>
      </c>
      <c r="K11268" s="228">
        <v>280677</v>
      </c>
      <c r="L11268" s="228">
        <v>4164039.86</v>
      </c>
    </row>
    <row r="11269" spans="1:12">
      <c r="A11269" s="228">
        <v>2016</v>
      </c>
      <c r="B11269" s="228" t="s">
        <v>193</v>
      </c>
      <c r="C11269" s="228" t="s">
        <v>64</v>
      </c>
      <c r="D11269" s="228" t="s">
        <v>206</v>
      </c>
      <c r="E11269" s="228">
        <v>30</v>
      </c>
      <c r="F11269" s="228">
        <v>25628</v>
      </c>
      <c r="G11269" s="228">
        <v>1937</v>
      </c>
      <c r="H11269" s="228">
        <v>5220</v>
      </c>
      <c r="I11269" s="228">
        <v>4624873.03</v>
      </c>
      <c r="J11269" s="228">
        <v>1613230.64</v>
      </c>
      <c r="K11269" s="228">
        <v>293904</v>
      </c>
      <c r="L11269" s="228">
        <v>7208021.75</v>
      </c>
    </row>
    <row r="11270" spans="1:12">
      <c r="A11270" s="228">
        <v>2016</v>
      </c>
      <c r="B11270" s="228" t="s">
        <v>193</v>
      </c>
      <c r="C11270" s="228" t="s">
        <v>64</v>
      </c>
      <c r="D11270" s="228" t="s">
        <v>206</v>
      </c>
      <c r="E11270" s="228">
        <v>35</v>
      </c>
      <c r="F11270" s="228">
        <v>24605</v>
      </c>
      <c r="G11270" s="228">
        <v>1910</v>
      </c>
      <c r="H11270" s="228">
        <v>4460</v>
      </c>
      <c r="I11270" s="228">
        <v>4127287.91</v>
      </c>
      <c r="J11270" s="228">
        <v>1425486.35</v>
      </c>
      <c r="K11270" s="228">
        <v>279849</v>
      </c>
      <c r="L11270" s="228">
        <v>6424248.8099999996</v>
      </c>
    </row>
    <row r="11271" spans="1:12">
      <c r="A11271" s="228">
        <v>2016</v>
      </c>
      <c r="B11271" s="228" t="s">
        <v>193</v>
      </c>
      <c r="C11271" s="228" t="s">
        <v>64</v>
      </c>
      <c r="D11271" s="228" t="s">
        <v>206</v>
      </c>
      <c r="E11271" s="228">
        <v>40</v>
      </c>
      <c r="F11271" s="228">
        <v>25508</v>
      </c>
      <c r="G11271" s="228">
        <v>1873</v>
      </c>
      <c r="H11271" s="228">
        <v>3396</v>
      </c>
      <c r="I11271" s="228">
        <v>3280249.45</v>
      </c>
      <c r="J11271" s="228">
        <v>1140787.1499999999</v>
      </c>
      <c r="K11271" s="228">
        <v>484721</v>
      </c>
      <c r="L11271" s="228">
        <v>5438157.2999999998</v>
      </c>
    </row>
    <row r="11272" spans="1:12">
      <c r="A11272" s="228">
        <v>2016</v>
      </c>
      <c r="B11272" s="228" t="s">
        <v>193</v>
      </c>
      <c r="C11272" s="228" t="s">
        <v>64</v>
      </c>
      <c r="D11272" s="228" t="s">
        <v>206</v>
      </c>
      <c r="E11272" s="228">
        <v>45</v>
      </c>
      <c r="F11272" s="228">
        <v>27718</v>
      </c>
      <c r="G11272" s="228">
        <v>2234</v>
      </c>
      <c r="H11272" s="228">
        <v>4196</v>
      </c>
      <c r="I11272" s="228">
        <v>4018699.98</v>
      </c>
      <c r="J11272" s="228">
        <v>1383434.64</v>
      </c>
      <c r="K11272" s="228">
        <v>557180</v>
      </c>
      <c r="L11272" s="228">
        <v>6514809.7400000002</v>
      </c>
    </row>
    <row r="11273" spans="1:12">
      <c r="A11273" s="228">
        <v>2016</v>
      </c>
      <c r="B11273" s="228" t="s">
        <v>193</v>
      </c>
      <c r="C11273" s="228" t="s">
        <v>64</v>
      </c>
      <c r="D11273" s="228" t="s">
        <v>206</v>
      </c>
      <c r="E11273" s="228">
        <v>50</v>
      </c>
      <c r="F11273" s="228">
        <v>29715</v>
      </c>
      <c r="G11273" s="228">
        <v>2734</v>
      </c>
      <c r="H11273" s="228">
        <v>5994</v>
      </c>
      <c r="I11273" s="228">
        <v>5388406.0999999996</v>
      </c>
      <c r="J11273" s="228">
        <v>1726144.7</v>
      </c>
      <c r="K11273" s="228">
        <v>1033618.25</v>
      </c>
      <c r="L11273" s="228">
        <v>8788535.5199999996</v>
      </c>
    </row>
    <row r="11274" spans="1:12">
      <c r="A11274" s="228">
        <v>2016</v>
      </c>
      <c r="B11274" s="228" t="s">
        <v>193</v>
      </c>
      <c r="C11274" s="228" t="s">
        <v>64</v>
      </c>
      <c r="D11274" s="228" t="s">
        <v>206</v>
      </c>
      <c r="E11274" s="228">
        <v>55</v>
      </c>
      <c r="F11274" s="228">
        <v>32317</v>
      </c>
      <c r="G11274" s="228">
        <v>3831</v>
      </c>
      <c r="H11274" s="228">
        <v>7722</v>
      </c>
      <c r="I11274" s="228">
        <v>6921304.2599999998</v>
      </c>
      <c r="J11274" s="228">
        <v>2181562.7200000002</v>
      </c>
      <c r="K11274" s="228">
        <v>1546013.5</v>
      </c>
      <c r="L11274" s="228">
        <v>11335904</v>
      </c>
    </row>
    <row r="11275" spans="1:12">
      <c r="A11275" s="228">
        <v>2016</v>
      </c>
      <c r="B11275" s="228" t="s">
        <v>193</v>
      </c>
      <c r="C11275" s="228" t="s">
        <v>64</v>
      </c>
      <c r="D11275" s="228" t="s">
        <v>206</v>
      </c>
      <c r="E11275" s="228">
        <v>60</v>
      </c>
      <c r="F11275" s="228">
        <v>31516</v>
      </c>
      <c r="G11275" s="228">
        <v>4352</v>
      </c>
      <c r="H11275" s="228">
        <v>9103</v>
      </c>
      <c r="I11275" s="228">
        <v>8795010.7300000004</v>
      </c>
      <c r="J11275" s="228">
        <v>2767409.56</v>
      </c>
      <c r="K11275" s="228">
        <v>2670313.75</v>
      </c>
      <c r="L11275" s="228">
        <v>15027765.630000001</v>
      </c>
    </row>
    <row r="11276" spans="1:12">
      <c r="A11276" s="228">
        <v>2016</v>
      </c>
      <c r="B11276" s="228" t="s">
        <v>193</v>
      </c>
      <c r="C11276" s="228" t="s">
        <v>64</v>
      </c>
      <c r="D11276" s="228" t="s">
        <v>206</v>
      </c>
      <c r="E11276" s="228">
        <v>65</v>
      </c>
      <c r="F11276" s="228">
        <v>30051</v>
      </c>
      <c r="G11276" s="228">
        <v>5556</v>
      </c>
      <c r="H11276" s="228">
        <v>11835</v>
      </c>
      <c r="I11276" s="228">
        <v>10990875.300000001</v>
      </c>
      <c r="J11276" s="228">
        <v>3249093.02</v>
      </c>
      <c r="K11276" s="228">
        <v>3248460.9</v>
      </c>
      <c r="L11276" s="228">
        <v>18212924.449999999</v>
      </c>
    </row>
    <row r="11277" spans="1:12">
      <c r="A11277" s="228">
        <v>2016</v>
      </c>
      <c r="B11277" s="228" t="s">
        <v>193</v>
      </c>
      <c r="C11277" s="228" t="s">
        <v>64</v>
      </c>
      <c r="D11277" s="228" t="s">
        <v>206</v>
      </c>
      <c r="E11277" s="228">
        <v>70</v>
      </c>
      <c r="F11277" s="228">
        <v>21757</v>
      </c>
      <c r="G11277" s="228">
        <v>4926</v>
      </c>
      <c r="H11277" s="228">
        <v>10927</v>
      </c>
      <c r="I11277" s="228">
        <v>9961897.2799999993</v>
      </c>
      <c r="J11277" s="228">
        <v>2980290.3</v>
      </c>
      <c r="K11277" s="228">
        <v>3124784</v>
      </c>
      <c r="L11277" s="228">
        <v>16640567.84</v>
      </c>
    </row>
    <row r="11278" spans="1:12">
      <c r="A11278" s="228">
        <v>2016</v>
      </c>
      <c r="B11278" s="228" t="s">
        <v>193</v>
      </c>
      <c r="C11278" s="228" t="s">
        <v>64</v>
      </c>
      <c r="D11278" s="228" t="s">
        <v>206</v>
      </c>
      <c r="E11278" s="228">
        <v>75</v>
      </c>
      <c r="F11278" s="228">
        <v>15275</v>
      </c>
      <c r="G11278" s="228">
        <v>4222</v>
      </c>
      <c r="H11278" s="228">
        <v>11216</v>
      </c>
      <c r="I11278" s="228">
        <v>9599368.4600000009</v>
      </c>
      <c r="J11278" s="228">
        <v>2535066.38</v>
      </c>
      <c r="K11278" s="228">
        <v>2580987.13</v>
      </c>
      <c r="L11278" s="228">
        <v>15163434.65</v>
      </c>
    </row>
    <row r="11279" spans="1:12">
      <c r="A11279" s="228">
        <v>2016</v>
      </c>
      <c r="B11279" s="228" t="s">
        <v>193</v>
      </c>
      <c r="C11279" s="228" t="s">
        <v>64</v>
      </c>
      <c r="D11279" s="228" t="s">
        <v>206</v>
      </c>
      <c r="E11279" s="228">
        <v>80</v>
      </c>
      <c r="F11279" s="228">
        <v>10721</v>
      </c>
      <c r="G11279" s="228">
        <v>2967</v>
      </c>
      <c r="H11279" s="228">
        <v>11261</v>
      </c>
      <c r="I11279" s="228">
        <v>7778973.1100000003</v>
      </c>
      <c r="J11279" s="228">
        <v>1762062.75</v>
      </c>
      <c r="K11279" s="228">
        <v>1670377.9</v>
      </c>
      <c r="L11279" s="228">
        <v>11550243.74</v>
      </c>
    </row>
    <row r="11280" spans="1:12">
      <c r="A11280" s="228">
        <v>2016</v>
      </c>
      <c r="B11280" s="228" t="s">
        <v>193</v>
      </c>
      <c r="C11280" s="228" t="s">
        <v>64</v>
      </c>
      <c r="D11280" s="228" t="s">
        <v>206</v>
      </c>
      <c r="E11280" s="228">
        <v>85</v>
      </c>
      <c r="F11280" s="228">
        <v>7862</v>
      </c>
      <c r="G11280" s="228">
        <v>2113</v>
      </c>
      <c r="H11280" s="228">
        <v>9520</v>
      </c>
      <c r="I11280" s="228">
        <v>5853106.3899999997</v>
      </c>
      <c r="J11280" s="228">
        <v>1150469.31</v>
      </c>
      <c r="K11280" s="228">
        <v>1015435.3</v>
      </c>
      <c r="L11280" s="228">
        <v>8200947.8200000003</v>
      </c>
    </row>
    <row r="11281" spans="1:12">
      <c r="A11281" s="228">
        <v>2016</v>
      </c>
      <c r="B11281" s="228" t="s">
        <v>193</v>
      </c>
      <c r="C11281" s="228" t="s">
        <v>64</v>
      </c>
      <c r="D11281" s="228" t="s">
        <v>206</v>
      </c>
      <c r="E11281" s="228">
        <v>90</v>
      </c>
      <c r="F11281" s="228">
        <v>3471</v>
      </c>
      <c r="G11281" s="228">
        <v>880</v>
      </c>
      <c r="H11281" s="228">
        <v>5177</v>
      </c>
      <c r="I11281" s="228">
        <v>2648853.09</v>
      </c>
      <c r="J11281" s="228">
        <v>430975.28</v>
      </c>
      <c r="K11281" s="228">
        <v>329139.3</v>
      </c>
      <c r="L11281" s="228">
        <v>3503206.21</v>
      </c>
    </row>
    <row r="11282" spans="1:12">
      <c r="A11282" s="228">
        <v>2016</v>
      </c>
      <c r="B11282" s="228" t="s">
        <v>193</v>
      </c>
      <c r="C11282" s="228" t="s">
        <v>64</v>
      </c>
      <c r="D11282" s="228" t="s">
        <v>206</v>
      </c>
      <c r="E11282" s="228">
        <v>95</v>
      </c>
      <c r="F11282" s="228">
        <v>901</v>
      </c>
      <c r="G11282" s="228">
        <v>165</v>
      </c>
      <c r="H11282" s="228">
        <v>1056</v>
      </c>
      <c r="I11282" s="228">
        <v>570135.1</v>
      </c>
      <c r="J11282" s="228">
        <v>92711.43</v>
      </c>
      <c r="K11282" s="228">
        <v>130735</v>
      </c>
      <c r="L11282" s="228">
        <v>814548.8</v>
      </c>
    </row>
    <row r="11283" spans="1:12">
      <c r="A11283" s="228">
        <v>2016</v>
      </c>
      <c r="B11283" s="228" t="s">
        <v>193</v>
      </c>
      <c r="C11283" s="228" t="s">
        <v>65</v>
      </c>
      <c r="D11283" s="228" t="s">
        <v>205</v>
      </c>
      <c r="E11283" s="228">
        <v>0</v>
      </c>
      <c r="F11283" s="228">
        <v>44896</v>
      </c>
      <c r="G11283" s="228">
        <v>1844</v>
      </c>
      <c r="H11283" s="228">
        <v>4051</v>
      </c>
      <c r="I11283" s="228">
        <v>3001725.15</v>
      </c>
      <c r="J11283" s="228">
        <v>473175.74</v>
      </c>
      <c r="K11283" s="228">
        <v>41394</v>
      </c>
      <c r="L11283" s="228">
        <v>3781875.97</v>
      </c>
    </row>
    <row r="11284" spans="1:12">
      <c r="A11284" s="228">
        <v>2016</v>
      </c>
      <c r="B11284" s="228" t="s">
        <v>193</v>
      </c>
      <c r="C11284" s="228" t="s">
        <v>65</v>
      </c>
      <c r="D11284" s="228" t="s">
        <v>205</v>
      </c>
      <c r="E11284" s="228">
        <v>5</v>
      </c>
      <c r="F11284" s="228">
        <v>49681</v>
      </c>
      <c r="G11284" s="228">
        <v>1148</v>
      </c>
      <c r="H11284" s="228">
        <v>1574</v>
      </c>
      <c r="I11284" s="228">
        <v>1439447.35</v>
      </c>
      <c r="J11284" s="228">
        <v>330525.31</v>
      </c>
      <c r="K11284" s="228">
        <v>55783</v>
      </c>
      <c r="L11284" s="228">
        <v>1969612.07</v>
      </c>
    </row>
    <row r="11285" spans="1:12">
      <c r="A11285" s="228">
        <v>2016</v>
      </c>
      <c r="B11285" s="228" t="s">
        <v>193</v>
      </c>
      <c r="C11285" s="228" t="s">
        <v>65</v>
      </c>
      <c r="D11285" s="228" t="s">
        <v>205</v>
      </c>
      <c r="E11285" s="228">
        <v>10</v>
      </c>
      <c r="F11285" s="228">
        <v>45157</v>
      </c>
      <c r="G11285" s="228">
        <v>725</v>
      </c>
      <c r="H11285" s="228">
        <v>1142</v>
      </c>
      <c r="I11285" s="228">
        <v>929484.2</v>
      </c>
      <c r="J11285" s="228">
        <v>208754.79</v>
      </c>
      <c r="K11285" s="228">
        <v>130073</v>
      </c>
      <c r="L11285" s="228">
        <v>1364882.12</v>
      </c>
    </row>
    <row r="11286" spans="1:12">
      <c r="A11286" s="228">
        <v>2016</v>
      </c>
      <c r="B11286" s="228" t="s">
        <v>193</v>
      </c>
      <c r="C11286" s="228" t="s">
        <v>65</v>
      </c>
      <c r="D11286" s="228" t="s">
        <v>205</v>
      </c>
      <c r="E11286" s="228">
        <v>15</v>
      </c>
      <c r="F11286" s="228">
        <v>43980</v>
      </c>
      <c r="G11286" s="228">
        <v>1210</v>
      </c>
      <c r="H11286" s="228">
        <v>2249</v>
      </c>
      <c r="I11286" s="228">
        <v>2485469.5</v>
      </c>
      <c r="J11286" s="228">
        <v>508417.21</v>
      </c>
      <c r="K11286" s="228">
        <v>503622.25</v>
      </c>
      <c r="L11286" s="228">
        <v>3774880.2</v>
      </c>
    </row>
    <row r="11287" spans="1:12">
      <c r="A11287" s="228">
        <v>2016</v>
      </c>
      <c r="B11287" s="228" t="s">
        <v>193</v>
      </c>
      <c r="C11287" s="228" t="s">
        <v>65</v>
      </c>
      <c r="D11287" s="228" t="s">
        <v>205</v>
      </c>
      <c r="E11287" s="228">
        <v>20</v>
      </c>
      <c r="F11287" s="228">
        <v>36152</v>
      </c>
      <c r="G11287" s="228">
        <v>1166</v>
      </c>
      <c r="H11287" s="228">
        <v>2151</v>
      </c>
      <c r="I11287" s="228">
        <v>2285510.85</v>
      </c>
      <c r="J11287" s="228">
        <v>459677.72</v>
      </c>
      <c r="K11287" s="228">
        <v>334374</v>
      </c>
      <c r="L11287" s="228">
        <v>3322314.19</v>
      </c>
    </row>
    <row r="11288" spans="1:12">
      <c r="A11288" s="228">
        <v>2016</v>
      </c>
      <c r="B11288" s="228" t="s">
        <v>193</v>
      </c>
      <c r="C11288" s="228" t="s">
        <v>65</v>
      </c>
      <c r="D11288" s="228" t="s">
        <v>205</v>
      </c>
      <c r="E11288" s="228">
        <v>25</v>
      </c>
      <c r="F11288" s="228">
        <v>40122</v>
      </c>
      <c r="G11288" s="228">
        <v>1168</v>
      </c>
      <c r="H11288" s="228">
        <v>2107</v>
      </c>
      <c r="I11288" s="228">
        <v>2189066.46</v>
      </c>
      <c r="J11288" s="228">
        <v>492943.83</v>
      </c>
      <c r="K11288" s="228">
        <v>466453</v>
      </c>
      <c r="L11288" s="228">
        <v>3490045.06</v>
      </c>
    </row>
    <row r="11289" spans="1:12">
      <c r="A11289" s="228">
        <v>2016</v>
      </c>
      <c r="B11289" s="228" t="s">
        <v>193</v>
      </c>
      <c r="C11289" s="228" t="s">
        <v>65</v>
      </c>
      <c r="D11289" s="228" t="s">
        <v>205</v>
      </c>
      <c r="E11289" s="228">
        <v>30</v>
      </c>
      <c r="F11289" s="228">
        <v>55880</v>
      </c>
      <c r="G11289" s="228">
        <v>1773</v>
      </c>
      <c r="H11289" s="228">
        <v>3173</v>
      </c>
      <c r="I11289" s="228">
        <v>3223988.8</v>
      </c>
      <c r="J11289" s="228">
        <v>764724.36</v>
      </c>
      <c r="K11289" s="228">
        <v>614000</v>
      </c>
      <c r="L11289" s="228">
        <v>5129173.62</v>
      </c>
    </row>
    <row r="11290" spans="1:12">
      <c r="A11290" s="228">
        <v>2016</v>
      </c>
      <c r="B11290" s="228" t="s">
        <v>193</v>
      </c>
      <c r="C11290" s="228" t="s">
        <v>65</v>
      </c>
      <c r="D11290" s="228" t="s">
        <v>205</v>
      </c>
      <c r="E11290" s="228">
        <v>35</v>
      </c>
      <c r="F11290" s="228">
        <v>52783</v>
      </c>
      <c r="G11290" s="228">
        <v>1909</v>
      </c>
      <c r="H11290" s="228">
        <v>3208</v>
      </c>
      <c r="I11290" s="228">
        <v>3227483.7</v>
      </c>
      <c r="J11290" s="228">
        <v>827624.26</v>
      </c>
      <c r="K11290" s="228">
        <v>630610.5</v>
      </c>
      <c r="L11290" s="228">
        <v>5298502</v>
      </c>
    </row>
    <row r="11291" spans="1:12">
      <c r="A11291" s="228">
        <v>2016</v>
      </c>
      <c r="B11291" s="228" t="s">
        <v>193</v>
      </c>
      <c r="C11291" s="228" t="s">
        <v>65</v>
      </c>
      <c r="D11291" s="228" t="s">
        <v>205</v>
      </c>
      <c r="E11291" s="228">
        <v>40</v>
      </c>
      <c r="F11291" s="228">
        <v>52693</v>
      </c>
      <c r="G11291" s="228">
        <v>2257</v>
      </c>
      <c r="H11291" s="228">
        <v>4067</v>
      </c>
      <c r="I11291" s="228">
        <v>4270956.41</v>
      </c>
      <c r="J11291" s="228">
        <v>1079993.47</v>
      </c>
      <c r="K11291" s="228">
        <v>923594.8</v>
      </c>
      <c r="L11291" s="228">
        <v>6984688.5099999998</v>
      </c>
    </row>
    <row r="11292" spans="1:12">
      <c r="A11292" s="228">
        <v>2016</v>
      </c>
      <c r="B11292" s="228" t="s">
        <v>193</v>
      </c>
      <c r="C11292" s="228" t="s">
        <v>65</v>
      </c>
      <c r="D11292" s="228" t="s">
        <v>205</v>
      </c>
      <c r="E11292" s="228">
        <v>45</v>
      </c>
      <c r="F11292" s="228">
        <v>53135</v>
      </c>
      <c r="G11292" s="228">
        <v>2684</v>
      </c>
      <c r="H11292" s="228">
        <v>4752</v>
      </c>
      <c r="I11292" s="228">
        <v>5418060.1500000004</v>
      </c>
      <c r="J11292" s="228">
        <v>1393154.97</v>
      </c>
      <c r="K11292" s="228">
        <v>1294275</v>
      </c>
      <c r="L11292" s="228">
        <v>8983194.2899999991</v>
      </c>
    </row>
    <row r="11293" spans="1:12">
      <c r="A11293" s="228">
        <v>2016</v>
      </c>
      <c r="B11293" s="228" t="s">
        <v>193</v>
      </c>
      <c r="C11293" s="228" t="s">
        <v>65</v>
      </c>
      <c r="D11293" s="228" t="s">
        <v>205</v>
      </c>
      <c r="E11293" s="228">
        <v>50</v>
      </c>
      <c r="F11293" s="228">
        <v>50787</v>
      </c>
      <c r="G11293" s="228">
        <v>3382</v>
      </c>
      <c r="H11293" s="228">
        <v>6337</v>
      </c>
      <c r="I11293" s="228">
        <v>7260667.96</v>
      </c>
      <c r="J11293" s="228">
        <v>1905251.45</v>
      </c>
      <c r="K11293" s="228">
        <v>1953805.4</v>
      </c>
      <c r="L11293" s="228">
        <v>12127113.810000001</v>
      </c>
    </row>
    <row r="11294" spans="1:12">
      <c r="A11294" s="228">
        <v>2016</v>
      </c>
      <c r="B11294" s="228" t="s">
        <v>193</v>
      </c>
      <c r="C11294" s="228" t="s">
        <v>65</v>
      </c>
      <c r="D11294" s="228" t="s">
        <v>205</v>
      </c>
      <c r="E11294" s="228">
        <v>55</v>
      </c>
      <c r="F11294" s="228">
        <v>48429</v>
      </c>
      <c r="G11294" s="228">
        <v>4338</v>
      </c>
      <c r="H11294" s="228">
        <v>8297</v>
      </c>
      <c r="I11294" s="228">
        <v>10436704.75</v>
      </c>
      <c r="J11294" s="228">
        <v>2605064.9900000002</v>
      </c>
      <c r="K11294" s="228">
        <v>3228540.75</v>
      </c>
      <c r="L11294" s="228">
        <v>17525342.48</v>
      </c>
    </row>
    <row r="11295" spans="1:12">
      <c r="A11295" s="228">
        <v>2016</v>
      </c>
      <c r="B11295" s="228" t="s">
        <v>193</v>
      </c>
      <c r="C11295" s="228" t="s">
        <v>65</v>
      </c>
      <c r="D11295" s="228" t="s">
        <v>205</v>
      </c>
      <c r="E11295" s="228">
        <v>60</v>
      </c>
      <c r="F11295" s="228">
        <v>42337</v>
      </c>
      <c r="G11295" s="228">
        <v>5402</v>
      </c>
      <c r="H11295" s="228">
        <v>10680</v>
      </c>
      <c r="I11295" s="228">
        <v>13901548.689999999</v>
      </c>
      <c r="J11295" s="228">
        <v>3184929.17</v>
      </c>
      <c r="K11295" s="228">
        <v>4213617</v>
      </c>
      <c r="L11295" s="228">
        <v>22700154.170000002</v>
      </c>
    </row>
    <row r="11296" spans="1:12">
      <c r="A11296" s="228">
        <v>2016</v>
      </c>
      <c r="B11296" s="228" t="s">
        <v>193</v>
      </c>
      <c r="C11296" s="228" t="s">
        <v>65</v>
      </c>
      <c r="D11296" s="228" t="s">
        <v>205</v>
      </c>
      <c r="E11296" s="228">
        <v>65</v>
      </c>
      <c r="F11296" s="228">
        <v>36923</v>
      </c>
      <c r="G11296" s="228">
        <v>6623</v>
      </c>
      <c r="H11296" s="228">
        <v>13215</v>
      </c>
      <c r="I11296" s="228">
        <v>17050248.370000001</v>
      </c>
      <c r="J11296" s="228">
        <v>3975817.2</v>
      </c>
      <c r="K11296" s="228">
        <v>4585557</v>
      </c>
      <c r="L11296" s="228">
        <v>27112997.190000001</v>
      </c>
    </row>
    <row r="11297" spans="1:12">
      <c r="A11297" s="228">
        <v>2016</v>
      </c>
      <c r="B11297" s="228" t="s">
        <v>193</v>
      </c>
      <c r="C11297" s="228" t="s">
        <v>65</v>
      </c>
      <c r="D11297" s="228" t="s">
        <v>205</v>
      </c>
      <c r="E11297" s="228">
        <v>70</v>
      </c>
      <c r="F11297" s="228">
        <v>24740</v>
      </c>
      <c r="G11297" s="228">
        <v>5750</v>
      </c>
      <c r="H11297" s="228">
        <v>12555</v>
      </c>
      <c r="I11297" s="228">
        <v>15639115.130000001</v>
      </c>
      <c r="J11297" s="228">
        <v>3687692.41</v>
      </c>
      <c r="K11297" s="228">
        <v>4550586.45</v>
      </c>
      <c r="L11297" s="228">
        <v>25100241.82</v>
      </c>
    </row>
    <row r="11298" spans="1:12">
      <c r="A11298" s="228">
        <v>2016</v>
      </c>
      <c r="B11298" s="228" t="s">
        <v>193</v>
      </c>
      <c r="C11298" s="228" t="s">
        <v>65</v>
      </c>
      <c r="D11298" s="228" t="s">
        <v>205</v>
      </c>
      <c r="E11298" s="228">
        <v>75</v>
      </c>
      <c r="F11298" s="228">
        <v>16801</v>
      </c>
      <c r="G11298" s="228">
        <v>4646</v>
      </c>
      <c r="H11298" s="228">
        <v>13202</v>
      </c>
      <c r="I11298" s="228">
        <v>14283508.9</v>
      </c>
      <c r="J11298" s="228">
        <v>3098710.38</v>
      </c>
      <c r="K11298" s="228">
        <v>4299328.9000000004</v>
      </c>
      <c r="L11298" s="228">
        <v>22454494.949999999</v>
      </c>
    </row>
    <row r="11299" spans="1:12">
      <c r="A11299" s="228">
        <v>2016</v>
      </c>
      <c r="B11299" s="228" t="s">
        <v>193</v>
      </c>
      <c r="C11299" s="228" t="s">
        <v>65</v>
      </c>
      <c r="D11299" s="228" t="s">
        <v>205</v>
      </c>
      <c r="E11299" s="228">
        <v>80</v>
      </c>
      <c r="F11299" s="228">
        <v>10084</v>
      </c>
      <c r="G11299" s="228">
        <v>3266</v>
      </c>
      <c r="H11299" s="228">
        <v>10720</v>
      </c>
      <c r="I11299" s="228">
        <v>10237768.35</v>
      </c>
      <c r="J11299" s="228">
        <v>1995716.53</v>
      </c>
      <c r="K11299" s="228">
        <v>2432164.2999999998</v>
      </c>
      <c r="L11299" s="228">
        <v>15106477.970000001</v>
      </c>
    </row>
    <row r="11300" spans="1:12">
      <c r="A11300" s="228">
        <v>2016</v>
      </c>
      <c r="B11300" s="228" t="s">
        <v>193</v>
      </c>
      <c r="C11300" s="228" t="s">
        <v>65</v>
      </c>
      <c r="D11300" s="228" t="s">
        <v>205</v>
      </c>
      <c r="E11300" s="228">
        <v>85</v>
      </c>
      <c r="F11300" s="228">
        <v>5794</v>
      </c>
      <c r="G11300" s="228">
        <v>1931</v>
      </c>
      <c r="H11300" s="228">
        <v>9036</v>
      </c>
      <c r="I11300" s="228">
        <v>6896784.3499999996</v>
      </c>
      <c r="J11300" s="228">
        <v>1089689.31</v>
      </c>
      <c r="K11300" s="228">
        <v>1096927.1000000001</v>
      </c>
      <c r="L11300" s="228">
        <v>9337757.1899999995</v>
      </c>
    </row>
    <row r="11301" spans="1:12">
      <c r="A11301" s="228">
        <v>2016</v>
      </c>
      <c r="B11301" s="228" t="s">
        <v>193</v>
      </c>
      <c r="C11301" s="228" t="s">
        <v>65</v>
      </c>
      <c r="D11301" s="228" t="s">
        <v>205</v>
      </c>
      <c r="E11301" s="228">
        <v>90</v>
      </c>
      <c r="F11301" s="228">
        <v>1487</v>
      </c>
      <c r="G11301" s="228">
        <v>495</v>
      </c>
      <c r="H11301" s="228">
        <v>2653</v>
      </c>
      <c r="I11301" s="228">
        <v>1753710.75</v>
      </c>
      <c r="J11301" s="228">
        <v>227187.65</v>
      </c>
      <c r="K11301" s="228">
        <v>197744</v>
      </c>
      <c r="L11301" s="228">
        <v>2225008.9</v>
      </c>
    </row>
    <row r="11302" spans="1:12">
      <c r="A11302" s="228">
        <v>2016</v>
      </c>
      <c r="B11302" s="228" t="s">
        <v>193</v>
      </c>
      <c r="C11302" s="228" t="s">
        <v>65</v>
      </c>
      <c r="D11302" s="228" t="s">
        <v>205</v>
      </c>
      <c r="E11302" s="228">
        <v>95</v>
      </c>
      <c r="F11302" s="228">
        <v>214</v>
      </c>
      <c r="G11302" s="228">
        <v>73</v>
      </c>
      <c r="H11302" s="228">
        <v>784</v>
      </c>
      <c r="I11302" s="228">
        <v>432112</v>
      </c>
      <c r="J11302" s="228">
        <v>25381.9</v>
      </c>
      <c r="K11302" s="228">
        <v>18482</v>
      </c>
      <c r="L11302" s="228">
        <v>484542.1</v>
      </c>
    </row>
    <row r="11303" spans="1:12">
      <c r="A11303" s="228">
        <v>2016</v>
      </c>
      <c r="B11303" s="228" t="s">
        <v>193</v>
      </c>
      <c r="C11303" s="228" t="s">
        <v>65</v>
      </c>
      <c r="D11303" s="228" t="s">
        <v>206</v>
      </c>
      <c r="E11303" s="228">
        <v>0</v>
      </c>
      <c r="F11303" s="228">
        <v>42023</v>
      </c>
      <c r="G11303" s="228">
        <v>1341</v>
      </c>
      <c r="H11303" s="228">
        <v>3332</v>
      </c>
      <c r="I11303" s="228">
        <v>2234585.4</v>
      </c>
      <c r="J11303" s="228">
        <v>337477.17</v>
      </c>
      <c r="K11303" s="228">
        <v>39319</v>
      </c>
      <c r="L11303" s="228">
        <v>2777088.8</v>
      </c>
    </row>
    <row r="11304" spans="1:12">
      <c r="A11304" s="228">
        <v>2016</v>
      </c>
      <c r="B11304" s="228" t="s">
        <v>193</v>
      </c>
      <c r="C11304" s="228" t="s">
        <v>65</v>
      </c>
      <c r="D11304" s="228" t="s">
        <v>206</v>
      </c>
      <c r="E11304" s="228">
        <v>5</v>
      </c>
      <c r="F11304" s="228">
        <v>46798</v>
      </c>
      <c r="G11304" s="228">
        <v>878</v>
      </c>
      <c r="H11304" s="228">
        <v>1202</v>
      </c>
      <c r="I11304" s="228">
        <v>1055057.1000000001</v>
      </c>
      <c r="J11304" s="228">
        <v>249768.98</v>
      </c>
      <c r="K11304" s="228">
        <v>80700</v>
      </c>
      <c r="L11304" s="228">
        <v>1514881.97</v>
      </c>
    </row>
    <row r="11305" spans="1:12">
      <c r="A11305" s="228">
        <v>2016</v>
      </c>
      <c r="B11305" s="228" t="s">
        <v>193</v>
      </c>
      <c r="C11305" s="228" t="s">
        <v>65</v>
      </c>
      <c r="D11305" s="228" t="s">
        <v>206</v>
      </c>
      <c r="E11305" s="228">
        <v>10</v>
      </c>
      <c r="F11305" s="228">
        <v>42589</v>
      </c>
      <c r="G11305" s="228">
        <v>600</v>
      </c>
      <c r="H11305" s="228">
        <v>1029</v>
      </c>
      <c r="I11305" s="228">
        <v>836966.55</v>
      </c>
      <c r="J11305" s="228">
        <v>169601.33</v>
      </c>
      <c r="K11305" s="228">
        <v>211608</v>
      </c>
      <c r="L11305" s="228">
        <v>1305656.8500000001</v>
      </c>
    </row>
    <row r="11306" spans="1:12">
      <c r="A11306" s="228">
        <v>2016</v>
      </c>
      <c r="B11306" s="228" t="s">
        <v>193</v>
      </c>
      <c r="C11306" s="228" t="s">
        <v>65</v>
      </c>
      <c r="D11306" s="228" t="s">
        <v>206</v>
      </c>
      <c r="E11306" s="228">
        <v>15</v>
      </c>
      <c r="F11306" s="228">
        <v>42415</v>
      </c>
      <c r="G11306" s="228">
        <v>1622</v>
      </c>
      <c r="H11306" s="228">
        <v>3937</v>
      </c>
      <c r="I11306" s="228">
        <v>3445459</v>
      </c>
      <c r="J11306" s="228">
        <v>534242.94999999995</v>
      </c>
      <c r="K11306" s="228">
        <v>336415</v>
      </c>
      <c r="L11306" s="228">
        <v>4645767.42</v>
      </c>
    </row>
    <row r="11307" spans="1:12">
      <c r="A11307" s="228">
        <v>2016</v>
      </c>
      <c r="B11307" s="228" t="s">
        <v>193</v>
      </c>
      <c r="C11307" s="228" t="s">
        <v>65</v>
      </c>
      <c r="D11307" s="228" t="s">
        <v>206</v>
      </c>
      <c r="E11307" s="228">
        <v>20</v>
      </c>
      <c r="F11307" s="228">
        <v>37448</v>
      </c>
      <c r="G11307" s="228">
        <v>1957</v>
      </c>
      <c r="H11307" s="228">
        <v>4692</v>
      </c>
      <c r="I11307" s="228">
        <v>4561932.83</v>
      </c>
      <c r="J11307" s="228">
        <v>771436.07</v>
      </c>
      <c r="K11307" s="228">
        <v>421078</v>
      </c>
      <c r="L11307" s="228">
        <v>6304366.9100000001</v>
      </c>
    </row>
    <row r="11308" spans="1:12">
      <c r="A11308" s="228">
        <v>2016</v>
      </c>
      <c r="B11308" s="228" t="s">
        <v>193</v>
      </c>
      <c r="C11308" s="228" t="s">
        <v>65</v>
      </c>
      <c r="D11308" s="228" t="s">
        <v>206</v>
      </c>
      <c r="E11308" s="228">
        <v>25</v>
      </c>
      <c r="F11308" s="228">
        <v>44038</v>
      </c>
      <c r="G11308" s="228">
        <v>2824</v>
      </c>
      <c r="H11308" s="228">
        <v>7359</v>
      </c>
      <c r="I11308" s="228">
        <v>7979207.4800000004</v>
      </c>
      <c r="J11308" s="228">
        <v>1877553.36</v>
      </c>
      <c r="K11308" s="228">
        <v>785458.11</v>
      </c>
      <c r="L11308" s="228">
        <v>11566009.93</v>
      </c>
    </row>
    <row r="11309" spans="1:12">
      <c r="A11309" s="228">
        <v>2016</v>
      </c>
      <c r="B11309" s="228" t="s">
        <v>193</v>
      </c>
      <c r="C11309" s="228" t="s">
        <v>65</v>
      </c>
      <c r="D11309" s="228" t="s">
        <v>206</v>
      </c>
      <c r="E11309" s="228">
        <v>30</v>
      </c>
      <c r="F11309" s="228">
        <v>58795</v>
      </c>
      <c r="G11309" s="228">
        <v>4815</v>
      </c>
      <c r="H11309" s="228">
        <v>12841</v>
      </c>
      <c r="I11309" s="228">
        <v>14821198.57</v>
      </c>
      <c r="J11309" s="228">
        <v>3539608.46</v>
      </c>
      <c r="K11309" s="228">
        <v>950147</v>
      </c>
      <c r="L11309" s="228">
        <v>20962193.109999999</v>
      </c>
    </row>
    <row r="11310" spans="1:12">
      <c r="A11310" s="228">
        <v>2016</v>
      </c>
      <c r="B11310" s="228" t="s">
        <v>193</v>
      </c>
      <c r="C11310" s="228" t="s">
        <v>65</v>
      </c>
      <c r="D11310" s="228" t="s">
        <v>206</v>
      </c>
      <c r="E11310" s="228">
        <v>35</v>
      </c>
      <c r="F11310" s="228">
        <v>54403</v>
      </c>
      <c r="G11310" s="228">
        <v>4240</v>
      </c>
      <c r="H11310" s="228">
        <v>10326</v>
      </c>
      <c r="I11310" s="228">
        <v>11690465.09</v>
      </c>
      <c r="J11310" s="228">
        <v>2681861.09</v>
      </c>
      <c r="K11310" s="228">
        <v>1107990.81</v>
      </c>
      <c r="L11310" s="228">
        <v>17034632.43</v>
      </c>
    </row>
    <row r="11311" spans="1:12">
      <c r="A11311" s="228">
        <v>2016</v>
      </c>
      <c r="B11311" s="228" t="s">
        <v>193</v>
      </c>
      <c r="C11311" s="228" t="s">
        <v>65</v>
      </c>
      <c r="D11311" s="228" t="s">
        <v>206</v>
      </c>
      <c r="E11311" s="228">
        <v>40</v>
      </c>
      <c r="F11311" s="228">
        <v>53594</v>
      </c>
      <c r="G11311" s="228">
        <v>3865</v>
      </c>
      <c r="H11311" s="228">
        <v>7776</v>
      </c>
      <c r="I11311" s="228">
        <v>8902792.6400000006</v>
      </c>
      <c r="J11311" s="228">
        <v>2077660.97</v>
      </c>
      <c r="K11311" s="228">
        <v>1573426.75</v>
      </c>
      <c r="L11311" s="228">
        <v>14020420.550000001</v>
      </c>
    </row>
    <row r="11312" spans="1:12">
      <c r="A11312" s="228">
        <v>2016</v>
      </c>
      <c r="B11312" s="228" t="s">
        <v>193</v>
      </c>
      <c r="C11312" s="228" t="s">
        <v>65</v>
      </c>
      <c r="D11312" s="228" t="s">
        <v>206</v>
      </c>
      <c r="E11312" s="228">
        <v>45</v>
      </c>
      <c r="F11312" s="228">
        <v>53907</v>
      </c>
      <c r="G11312" s="228">
        <v>4150</v>
      </c>
      <c r="H11312" s="228">
        <v>8591</v>
      </c>
      <c r="I11312" s="228">
        <v>9306817.2799999993</v>
      </c>
      <c r="J11312" s="228">
        <v>2108854.7599999998</v>
      </c>
      <c r="K11312" s="228">
        <v>1691693</v>
      </c>
      <c r="L11312" s="228">
        <v>14604824.859999999</v>
      </c>
    </row>
    <row r="11313" spans="1:12">
      <c r="A11313" s="228">
        <v>2016</v>
      </c>
      <c r="B11313" s="228" t="s">
        <v>193</v>
      </c>
      <c r="C11313" s="228" t="s">
        <v>65</v>
      </c>
      <c r="D11313" s="228" t="s">
        <v>206</v>
      </c>
      <c r="E11313" s="228">
        <v>50</v>
      </c>
      <c r="F11313" s="228">
        <v>52120</v>
      </c>
      <c r="G11313" s="228">
        <v>4733</v>
      </c>
      <c r="H11313" s="228">
        <v>9402</v>
      </c>
      <c r="I11313" s="228">
        <v>10572736.9</v>
      </c>
      <c r="J11313" s="228">
        <v>2424545.91</v>
      </c>
      <c r="K11313" s="228">
        <v>2411435.25</v>
      </c>
      <c r="L11313" s="228">
        <v>17109290.640000001</v>
      </c>
    </row>
    <row r="11314" spans="1:12">
      <c r="A11314" s="228">
        <v>2016</v>
      </c>
      <c r="B11314" s="228" t="s">
        <v>193</v>
      </c>
      <c r="C11314" s="228" t="s">
        <v>65</v>
      </c>
      <c r="D11314" s="228" t="s">
        <v>206</v>
      </c>
      <c r="E11314" s="228">
        <v>55</v>
      </c>
      <c r="F11314" s="228">
        <v>49840</v>
      </c>
      <c r="G11314" s="228">
        <v>5075</v>
      </c>
      <c r="H11314" s="228">
        <v>9451</v>
      </c>
      <c r="I11314" s="228">
        <v>10985439.109999999</v>
      </c>
      <c r="J11314" s="228">
        <v>2665498.71</v>
      </c>
      <c r="K11314" s="228">
        <v>2833241.9</v>
      </c>
      <c r="L11314" s="228">
        <v>17981111.48</v>
      </c>
    </row>
    <row r="11315" spans="1:12">
      <c r="A11315" s="228">
        <v>2016</v>
      </c>
      <c r="B11315" s="228" t="s">
        <v>193</v>
      </c>
      <c r="C11315" s="228" t="s">
        <v>65</v>
      </c>
      <c r="D11315" s="228" t="s">
        <v>206</v>
      </c>
      <c r="E11315" s="228">
        <v>60</v>
      </c>
      <c r="F11315" s="228">
        <v>44581</v>
      </c>
      <c r="G11315" s="228">
        <v>5460</v>
      </c>
      <c r="H11315" s="228">
        <v>10866</v>
      </c>
      <c r="I11315" s="228">
        <v>12947377.08</v>
      </c>
      <c r="J11315" s="228">
        <v>3076330.15</v>
      </c>
      <c r="K11315" s="228">
        <v>3455818.75</v>
      </c>
      <c r="L11315" s="228">
        <v>20830372.449999999</v>
      </c>
    </row>
    <row r="11316" spans="1:12">
      <c r="A11316" s="228">
        <v>2016</v>
      </c>
      <c r="B11316" s="228" t="s">
        <v>193</v>
      </c>
      <c r="C11316" s="228" t="s">
        <v>65</v>
      </c>
      <c r="D11316" s="228" t="s">
        <v>206</v>
      </c>
      <c r="E11316" s="228">
        <v>65</v>
      </c>
      <c r="F11316" s="228">
        <v>38280</v>
      </c>
      <c r="G11316" s="228">
        <v>5925</v>
      </c>
      <c r="H11316" s="228">
        <v>12358</v>
      </c>
      <c r="I11316" s="228">
        <v>14965313.109999999</v>
      </c>
      <c r="J11316" s="228">
        <v>3598151.83</v>
      </c>
      <c r="K11316" s="228">
        <v>4000151</v>
      </c>
      <c r="L11316" s="228">
        <v>23798260.73</v>
      </c>
    </row>
    <row r="11317" spans="1:12">
      <c r="A11317" s="228">
        <v>2016</v>
      </c>
      <c r="B11317" s="228" t="s">
        <v>193</v>
      </c>
      <c r="C11317" s="228" t="s">
        <v>65</v>
      </c>
      <c r="D11317" s="228" t="s">
        <v>206</v>
      </c>
      <c r="E11317" s="228">
        <v>70</v>
      </c>
      <c r="F11317" s="228">
        <v>25473</v>
      </c>
      <c r="G11317" s="228">
        <v>5176</v>
      </c>
      <c r="H11317" s="228">
        <v>12774</v>
      </c>
      <c r="I11317" s="228">
        <v>14264756.710000001</v>
      </c>
      <c r="J11317" s="228">
        <v>3374358.83</v>
      </c>
      <c r="K11317" s="228">
        <v>3824157.9</v>
      </c>
      <c r="L11317" s="228">
        <v>22340687.739999998</v>
      </c>
    </row>
    <row r="11318" spans="1:12">
      <c r="A11318" s="228">
        <v>2016</v>
      </c>
      <c r="B11318" s="228" t="s">
        <v>193</v>
      </c>
      <c r="C11318" s="228" t="s">
        <v>65</v>
      </c>
      <c r="D11318" s="228" t="s">
        <v>206</v>
      </c>
      <c r="E11318" s="228">
        <v>75</v>
      </c>
      <c r="F11318" s="228">
        <v>18030</v>
      </c>
      <c r="G11318" s="228">
        <v>4278</v>
      </c>
      <c r="H11318" s="228">
        <v>13115</v>
      </c>
      <c r="I11318" s="228">
        <v>13236700.289999999</v>
      </c>
      <c r="J11318" s="228">
        <v>2826408.94</v>
      </c>
      <c r="K11318" s="228">
        <v>3214788.55</v>
      </c>
      <c r="L11318" s="228">
        <v>19897307.93</v>
      </c>
    </row>
    <row r="11319" spans="1:12">
      <c r="A11319" s="228">
        <v>2016</v>
      </c>
      <c r="B11319" s="228" t="s">
        <v>193</v>
      </c>
      <c r="C11319" s="228" t="s">
        <v>65</v>
      </c>
      <c r="D11319" s="228" t="s">
        <v>206</v>
      </c>
      <c r="E11319" s="228">
        <v>80</v>
      </c>
      <c r="F11319" s="228">
        <v>12193</v>
      </c>
      <c r="G11319" s="228">
        <v>3112</v>
      </c>
      <c r="H11319" s="228">
        <v>12284</v>
      </c>
      <c r="I11319" s="228">
        <v>10670145.27</v>
      </c>
      <c r="J11319" s="228">
        <v>1922277.97</v>
      </c>
      <c r="K11319" s="228">
        <v>1979003.15</v>
      </c>
      <c r="L11319" s="228">
        <v>15009060.699999999</v>
      </c>
    </row>
    <row r="11320" spans="1:12">
      <c r="A11320" s="228">
        <v>2016</v>
      </c>
      <c r="B11320" s="228" t="s">
        <v>193</v>
      </c>
      <c r="C11320" s="228" t="s">
        <v>65</v>
      </c>
      <c r="D11320" s="228" t="s">
        <v>206</v>
      </c>
      <c r="E11320" s="228">
        <v>85</v>
      </c>
      <c r="F11320" s="228">
        <v>7768</v>
      </c>
      <c r="G11320" s="228">
        <v>1980</v>
      </c>
      <c r="H11320" s="228">
        <v>11802</v>
      </c>
      <c r="I11320" s="228">
        <v>7511236.7999999998</v>
      </c>
      <c r="J11320" s="228">
        <v>1074505.77</v>
      </c>
      <c r="K11320" s="228">
        <v>1146273.3500000001</v>
      </c>
      <c r="L11320" s="228">
        <v>9984175.5299999993</v>
      </c>
    </row>
    <row r="11321" spans="1:12">
      <c r="A11321" s="228">
        <v>2016</v>
      </c>
      <c r="B11321" s="228" t="s">
        <v>193</v>
      </c>
      <c r="C11321" s="228" t="s">
        <v>65</v>
      </c>
      <c r="D11321" s="228" t="s">
        <v>206</v>
      </c>
      <c r="E11321" s="228">
        <v>90</v>
      </c>
      <c r="F11321" s="228">
        <v>3176</v>
      </c>
      <c r="G11321" s="228">
        <v>810</v>
      </c>
      <c r="H11321" s="228">
        <v>5790</v>
      </c>
      <c r="I11321" s="228">
        <v>3364256.57</v>
      </c>
      <c r="J11321" s="228">
        <v>344958.05</v>
      </c>
      <c r="K11321" s="228">
        <v>287375.25</v>
      </c>
      <c r="L11321" s="228">
        <v>4080829.79</v>
      </c>
    </row>
    <row r="11322" spans="1:12">
      <c r="A11322" s="228">
        <v>2016</v>
      </c>
      <c r="B11322" s="228" t="s">
        <v>193</v>
      </c>
      <c r="C11322" s="228" t="s">
        <v>65</v>
      </c>
      <c r="D11322" s="228" t="s">
        <v>206</v>
      </c>
      <c r="E11322" s="228">
        <v>95</v>
      </c>
      <c r="F11322" s="228">
        <v>853</v>
      </c>
      <c r="G11322" s="228">
        <v>202</v>
      </c>
      <c r="H11322" s="228">
        <v>1857</v>
      </c>
      <c r="I11322" s="228">
        <v>953812.79</v>
      </c>
      <c r="J11322" s="228">
        <v>77562.7</v>
      </c>
      <c r="K11322" s="228">
        <v>49546</v>
      </c>
      <c r="L11322" s="228">
        <v>1106409.3799999999</v>
      </c>
    </row>
    <row r="11323" spans="1:12">
      <c r="A11323" s="228">
        <v>2016</v>
      </c>
      <c r="B11323" s="228" t="s">
        <v>193</v>
      </c>
      <c r="C11323" s="228" t="s">
        <v>66</v>
      </c>
      <c r="D11323" s="228" t="s">
        <v>205</v>
      </c>
      <c r="E11323" s="228">
        <v>0</v>
      </c>
      <c r="F11323" s="228">
        <v>5151</v>
      </c>
      <c r="G11323" s="228">
        <v>195</v>
      </c>
      <c r="H11323" s="228">
        <v>862</v>
      </c>
      <c r="I11323" s="228">
        <v>488851.5</v>
      </c>
      <c r="J11323" s="228">
        <v>79382.429999999993</v>
      </c>
      <c r="K11323" s="228">
        <v>4376</v>
      </c>
      <c r="L11323" s="228">
        <v>588555.99</v>
      </c>
    </row>
    <row r="11324" spans="1:12">
      <c r="A11324" s="228">
        <v>2016</v>
      </c>
      <c r="B11324" s="228" t="s">
        <v>193</v>
      </c>
      <c r="C11324" s="228" t="s">
        <v>66</v>
      </c>
      <c r="D11324" s="228" t="s">
        <v>205</v>
      </c>
      <c r="E11324" s="228">
        <v>5</v>
      </c>
      <c r="F11324" s="228">
        <v>6348</v>
      </c>
      <c r="G11324" s="228">
        <v>112</v>
      </c>
      <c r="H11324" s="228">
        <v>161</v>
      </c>
      <c r="I11324" s="228">
        <v>132344</v>
      </c>
      <c r="J11324" s="228">
        <v>40999.449999999997</v>
      </c>
      <c r="K11324" s="228">
        <v>10825</v>
      </c>
      <c r="L11324" s="228">
        <v>200221.31</v>
      </c>
    </row>
    <row r="11325" spans="1:12">
      <c r="A11325" s="228">
        <v>2016</v>
      </c>
      <c r="B11325" s="228" t="s">
        <v>193</v>
      </c>
      <c r="C11325" s="228" t="s">
        <v>66</v>
      </c>
      <c r="D11325" s="228" t="s">
        <v>205</v>
      </c>
      <c r="E11325" s="228">
        <v>10</v>
      </c>
      <c r="F11325" s="228">
        <v>6368</v>
      </c>
      <c r="G11325" s="228">
        <v>97</v>
      </c>
      <c r="H11325" s="228">
        <v>184</v>
      </c>
      <c r="I11325" s="228">
        <v>129419.29</v>
      </c>
      <c r="J11325" s="228">
        <v>42404.43</v>
      </c>
      <c r="K11325" s="228">
        <v>32956</v>
      </c>
      <c r="L11325" s="228">
        <v>226718.63</v>
      </c>
    </row>
    <row r="11326" spans="1:12">
      <c r="A11326" s="228">
        <v>2016</v>
      </c>
      <c r="B11326" s="228" t="s">
        <v>193</v>
      </c>
      <c r="C11326" s="228" t="s">
        <v>66</v>
      </c>
      <c r="D11326" s="228" t="s">
        <v>205</v>
      </c>
      <c r="E11326" s="228">
        <v>15</v>
      </c>
      <c r="F11326" s="228">
        <v>6720</v>
      </c>
      <c r="G11326" s="228">
        <v>173</v>
      </c>
      <c r="H11326" s="228">
        <v>363</v>
      </c>
      <c r="I11326" s="228">
        <v>317118.99</v>
      </c>
      <c r="J11326" s="228">
        <v>76617.48</v>
      </c>
      <c r="K11326" s="228">
        <v>45659</v>
      </c>
      <c r="L11326" s="228">
        <v>471619.57</v>
      </c>
    </row>
    <row r="11327" spans="1:12">
      <c r="A11327" s="228">
        <v>2016</v>
      </c>
      <c r="B11327" s="228" t="s">
        <v>193</v>
      </c>
      <c r="C11327" s="228" t="s">
        <v>66</v>
      </c>
      <c r="D11327" s="228" t="s">
        <v>205</v>
      </c>
      <c r="E11327" s="228">
        <v>20</v>
      </c>
      <c r="F11327" s="228">
        <v>5844</v>
      </c>
      <c r="G11327" s="228">
        <v>190</v>
      </c>
      <c r="H11327" s="228">
        <v>383</v>
      </c>
      <c r="I11327" s="228">
        <v>351825.95</v>
      </c>
      <c r="J11327" s="228">
        <v>100216.33</v>
      </c>
      <c r="K11327" s="228">
        <v>56673</v>
      </c>
      <c r="L11327" s="228">
        <v>557523.28</v>
      </c>
    </row>
    <row r="11328" spans="1:12">
      <c r="A11328" s="228">
        <v>2016</v>
      </c>
      <c r="B11328" s="228" t="s">
        <v>193</v>
      </c>
      <c r="C11328" s="228" t="s">
        <v>66</v>
      </c>
      <c r="D11328" s="228" t="s">
        <v>205</v>
      </c>
      <c r="E11328" s="228">
        <v>25</v>
      </c>
      <c r="F11328" s="228">
        <v>3934</v>
      </c>
      <c r="G11328" s="228">
        <v>129</v>
      </c>
      <c r="H11328" s="228">
        <v>239</v>
      </c>
      <c r="I11328" s="228">
        <v>270189.73</v>
      </c>
      <c r="J11328" s="228">
        <v>84801.15</v>
      </c>
      <c r="K11328" s="228">
        <v>80635</v>
      </c>
      <c r="L11328" s="228">
        <v>506520.38</v>
      </c>
    </row>
    <row r="11329" spans="1:12">
      <c r="A11329" s="228">
        <v>2016</v>
      </c>
      <c r="B11329" s="228" t="s">
        <v>193</v>
      </c>
      <c r="C11329" s="228" t="s">
        <v>66</v>
      </c>
      <c r="D11329" s="228" t="s">
        <v>205</v>
      </c>
      <c r="E11329" s="228">
        <v>30</v>
      </c>
      <c r="F11329" s="228">
        <v>5599</v>
      </c>
      <c r="G11329" s="228">
        <v>190</v>
      </c>
      <c r="H11329" s="228">
        <v>358</v>
      </c>
      <c r="I11329" s="228">
        <v>339261.47</v>
      </c>
      <c r="J11329" s="228">
        <v>102085.55</v>
      </c>
      <c r="K11329" s="228">
        <v>52072</v>
      </c>
      <c r="L11329" s="228">
        <v>568655.18000000005</v>
      </c>
    </row>
    <row r="11330" spans="1:12">
      <c r="A11330" s="228">
        <v>2016</v>
      </c>
      <c r="B11330" s="228" t="s">
        <v>193</v>
      </c>
      <c r="C11330" s="228" t="s">
        <v>66</v>
      </c>
      <c r="D11330" s="228" t="s">
        <v>205</v>
      </c>
      <c r="E11330" s="228">
        <v>35</v>
      </c>
      <c r="F11330" s="228">
        <v>5625</v>
      </c>
      <c r="G11330" s="228">
        <v>330</v>
      </c>
      <c r="H11330" s="228">
        <v>535</v>
      </c>
      <c r="I11330" s="228">
        <v>441113.16</v>
      </c>
      <c r="J11330" s="228">
        <v>126588.44</v>
      </c>
      <c r="K11330" s="228">
        <v>132859</v>
      </c>
      <c r="L11330" s="228">
        <v>805452.12</v>
      </c>
    </row>
    <row r="11331" spans="1:12">
      <c r="A11331" s="228">
        <v>2016</v>
      </c>
      <c r="B11331" s="228" t="s">
        <v>193</v>
      </c>
      <c r="C11331" s="228" t="s">
        <v>66</v>
      </c>
      <c r="D11331" s="228" t="s">
        <v>205</v>
      </c>
      <c r="E11331" s="228">
        <v>40</v>
      </c>
      <c r="F11331" s="228">
        <v>6384</v>
      </c>
      <c r="G11331" s="228">
        <v>303</v>
      </c>
      <c r="H11331" s="228">
        <v>657</v>
      </c>
      <c r="I11331" s="228">
        <v>618086.78</v>
      </c>
      <c r="J11331" s="228">
        <v>166893.68</v>
      </c>
      <c r="K11331" s="228">
        <v>188427</v>
      </c>
      <c r="L11331" s="228">
        <v>1072873.47</v>
      </c>
    </row>
    <row r="11332" spans="1:12">
      <c r="A11332" s="228">
        <v>2016</v>
      </c>
      <c r="B11332" s="228" t="s">
        <v>193</v>
      </c>
      <c r="C11332" s="228" t="s">
        <v>66</v>
      </c>
      <c r="D11332" s="228" t="s">
        <v>205</v>
      </c>
      <c r="E11332" s="228">
        <v>45</v>
      </c>
      <c r="F11332" s="228">
        <v>7314</v>
      </c>
      <c r="G11332" s="228">
        <v>425</v>
      </c>
      <c r="H11332" s="228">
        <v>861</v>
      </c>
      <c r="I11332" s="228">
        <v>821619.67</v>
      </c>
      <c r="J11332" s="228">
        <v>230618.83</v>
      </c>
      <c r="K11332" s="228">
        <v>203279</v>
      </c>
      <c r="L11332" s="228">
        <v>1402660.81</v>
      </c>
    </row>
    <row r="11333" spans="1:12">
      <c r="A11333" s="228">
        <v>2016</v>
      </c>
      <c r="B11333" s="228" t="s">
        <v>193</v>
      </c>
      <c r="C11333" s="228" t="s">
        <v>66</v>
      </c>
      <c r="D11333" s="228" t="s">
        <v>205</v>
      </c>
      <c r="E11333" s="228">
        <v>50</v>
      </c>
      <c r="F11333" s="228">
        <v>8144</v>
      </c>
      <c r="G11333" s="228">
        <v>556</v>
      </c>
      <c r="H11333" s="228">
        <v>1202</v>
      </c>
      <c r="I11333" s="228">
        <v>1215874.69</v>
      </c>
      <c r="J11333" s="228">
        <v>318246.95</v>
      </c>
      <c r="K11333" s="228">
        <v>377577.6</v>
      </c>
      <c r="L11333" s="228">
        <v>2124979.44</v>
      </c>
    </row>
    <row r="11334" spans="1:12">
      <c r="A11334" s="228">
        <v>2016</v>
      </c>
      <c r="B11334" s="228" t="s">
        <v>193</v>
      </c>
      <c r="C11334" s="228" t="s">
        <v>66</v>
      </c>
      <c r="D11334" s="228" t="s">
        <v>205</v>
      </c>
      <c r="E11334" s="228">
        <v>55</v>
      </c>
      <c r="F11334" s="228">
        <v>9554</v>
      </c>
      <c r="G11334" s="228">
        <v>1056</v>
      </c>
      <c r="H11334" s="228">
        <v>2176</v>
      </c>
      <c r="I11334" s="228">
        <v>2083664.82</v>
      </c>
      <c r="J11334" s="228">
        <v>564604.34</v>
      </c>
      <c r="K11334" s="228">
        <v>678287.25</v>
      </c>
      <c r="L11334" s="228">
        <v>3555535.7</v>
      </c>
    </row>
    <row r="11335" spans="1:12">
      <c r="A11335" s="228">
        <v>2016</v>
      </c>
      <c r="B11335" s="228" t="s">
        <v>193</v>
      </c>
      <c r="C11335" s="228" t="s">
        <v>66</v>
      </c>
      <c r="D11335" s="228" t="s">
        <v>205</v>
      </c>
      <c r="E11335" s="228">
        <v>60</v>
      </c>
      <c r="F11335" s="228">
        <v>9479</v>
      </c>
      <c r="G11335" s="228">
        <v>1221</v>
      </c>
      <c r="H11335" s="228">
        <v>3111</v>
      </c>
      <c r="I11335" s="228">
        <v>2777766.47</v>
      </c>
      <c r="J11335" s="228">
        <v>736738.39</v>
      </c>
      <c r="K11335" s="228">
        <v>1001337.25</v>
      </c>
      <c r="L11335" s="228">
        <v>4923869.6100000003</v>
      </c>
    </row>
    <row r="11336" spans="1:12">
      <c r="A11336" s="228">
        <v>2016</v>
      </c>
      <c r="B11336" s="228" t="s">
        <v>193</v>
      </c>
      <c r="C11336" s="228" t="s">
        <v>66</v>
      </c>
      <c r="D11336" s="228" t="s">
        <v>205</v>
      </c>
      <c r="E11336" s="228">
        <v>65</v>
      </c>
      <c r="F11336" s="228">
        <v>8919</v>
      </c>
      <c r="G11336" s="228">
        <v>1638</v>
      </c>
      <c r="H11336" s="228">
        <v>3465</v>
      </c>
      <c r="I11336" s="228">
        <v>3510962.76</v>
      </c>
      <c r="J11336" s="228">
        <v>914621.26</v>
      </c>
      <c r="K11336" s="228">
        <v>1142413.8999999999</v>
      </c>
      <c r="L11336" s="228">
        <v>5932603.5899999999</v>
      </c>
    </row>
    <row r="11337" spans="1:12">
      <c r="A11337" s="228">
        <v>2016</v>
      </c>
      <c r="B11337" s="228" t="s">
        <v>193</v>
      </c>
      <c r="C11337" s="228" t="s">
        <v>66</v>
      </c>
      <c r="D11337" s="228" t="s">
        <v>205</v>
      </c>
      <c r="E11337" s="228">
        <v>70</v>
      </c>
      <c r="F11337" s="228">
        <v>6344</v>
      </c>
      <c r="G11337" s="228">
        <v>1387</v>
      </c>
      <c r="H11337" s="228">
        <v>3075</v>
      </c>
      <c r="I11337" s="228">
        <v>3017820.72</v>
      </c>
      <c r="J11337" s="228">
        <v>809300</v>
      </c>
      <c r="K11337" s="228">
        <v>1084086</v>
      </c>
      <c r="L11337" s="228">
        <v>5194954.26</v>
      </c>
    </row>
    <row r="11338" spans="1:12">
      <c r="A11338" s="228">
        <v>2016</v>
      </c>
      <c r="B11338" s="228" t="s">
        <v>193</v>
      </c>
      <c r="C11338" s="228" t="s">
        <v>66</v>
      </c>
      <c r="D11338" s="228" t="s">
        <v>205</v>
      </c>
      <c r="E11338" s="228">
        <v>75</v>
      </c>
      <c r="F11338" s="228">
        <v>4414</v>
      </c>
      <c r="G11338" s="228">
        <v>1416</v>
      </c>
      <c r="H11338" s="228">
        <v>4180</v>
      </c>
      <c r="I11338" s="228">
        <v>3316384.42</v>
      </c>
      <c r="J11338" s="228">
        <v>794543.42</v>
      </c>
      <c r="K11338" s="228">
        <v>812820</v>
      </c>
      <c r="L11338" s="228">
        <v>5156874.42</v>
      </c>
    </row>
    <row r="11339" spans="1:12">
      <c r="A11339" s="228">
        <v>2016</v>
      </c>
      <c r="B11339" s="228" t="s">
        <v>193</v>
      </c>
      <c r="C11339" s="228" t="s">
        <v>66</v>
      </c>
      <c r="D11339" s="228" t="s">
        <v>205</v>
      </c>
      <c r="E11339" s="228">
        <v>80</v>
      </c>
      <c r="F11339" s="228">
        <v>2689</v>
      </c>
      <c r="G11339" s="228">
        <v>1004</v>
      </c>
      <c r="H11339" s="228">
        <v>3402</v>
      </c>
      <c r="I11339" s="228">
        <v>2525893.75</v>
      </c>
      <c r="J11339" s="228">
        <v>482979.13</v>
      </c>
      <c r="K11339" s="228">
        <v>450247.5</v>
      </c>
      <c r="L11339" s="228">
        <v>3641022.67</v>
      </c>
    </row>
    <row r="11340" spans="1:12">
      <c r="A11340" s="228">
        <v>2016</v>
      </c>
      <c r="B11340" s="228" t="s">
        <v>193</v>
      </c>
      <c r="C11340" s="228" t="s">
        <v>66</v>
      </c>
      <c r="D11340" s="228" t="s">
        <v>205</v>
      </c>
      <c r="E11340" s="228">
        <v>85</v>
      </c>
      <c r="F11340" s="228">
        <v>1558</v>
      </c>
      <c r="G11340" s="228">
        <v>587</v>
      </c>
      <c r="H11340" s="228">
        <v>2155</v>
      </c>
      <c r="I11340" s="228">
        <v>1654095.71</v>
      </c>
      <c r="J11340" s="228">
        <v>290796.03000000003</v>
      </c>
      <c r="K11340" s="228">
        <v>204594</v>
      </c>
      <c r="L11340" s="228">
        <v>2234222.5499999998</v>
      </c>
    </row>
    <row r="11341" spans="1:12">
      <c r="A11341" s="228">
        <v>2016</v>
      </c>
      <c r="B11341" s="228" t="s">
        <v>193</v>
      </c>
      <c r="C11341" s="228" t="s">
        <v>66</v>
      </c>
      <c r="D11341" s="228" t="s">
        <v>205</v>
      </c>
      <c r="E11341" s="228">
        <v>90</v>
      </c>
      <c r="F11341" s="228">
        <v>338</v>
      </c>
      <c r="G11341" s="228">
        <v>82</v>
      </c>
      <c r="H11341" s="228">
        <v>354</v>
      </c>
      <c r="I11341" s="228">
        <v>243308.28</v>
      </c>
      <c r="J11341" s="228">
        <v>39008.61</v>
      </c>
      <c r="K11341" s="228">
        <v>33491</v>
      </c>
      <c r="L11341" s="228">
        <v>331192.46999999997</v>
      </c>
    </row>
    <row r="11342" spans="1:12">
      <c r="A11342" s="228">
        <v>2016</v>
      </c>
      <c r="B11342" s="228" t="s">
        <v>193</v>
      </c>
      <c r="C11342" s="228" t="s">
        <v>66</v>
      </c>
      <c r="D11342" s="228" t="s">
        <v>205</v>
      </c>
      <c r="E11342" s="228">
        <v>95</v>
      </c>
      <c r="F11342" s="228">
        <v>43</v>
      </c>
      <c r="G11342" s="228">
        <v>13</v>
      </c>
      <c r="H11342" s="228">
        <v>48</v>
      </c>
      <c r="I11342" s="228">
        <v>32181</v>
      </c>
      <c r="J11342" s="228">
        <v>5967.69</v>
      </c>
      <c r="K11342" s="228">
        <v>1720</v>
      </c>
      <c r="L11342" s="228">
        <v>41447.279999999999</v>
      </c>
    </row>
    <row r="11343" spans="1:12">
      <c r="A11343" s="228">
        <v>2016</v>
      </c>
      <c r="B11343" s="228" t="s">
        <v>193</v>
      </c>
      <c r="C11343" s="228" t="s">
        <v>66</v>
      </c>
      <c r="D11343" s="228" t="s">
        <v>206</v>
      </c>
      <c r="E11343" s="228">
        <v>0</v>
      </c>
      <c r="F11343" s="228">
        <v>4854</v>
      </c>
      <c r="G11343" s="228">
        <v>142</v>
      </c>
      <c r="H11343" s="228">
        <v>919</v>
      </c>
      <c r="I11343" s="228">
        <v>464778.67</v>
      </c>
      <c r="J11343" s="228">
        <v>61476.85</v>
      </c>
      <c r="K11343" s="228">
        <v>1771</v>
      </c>
      <c r="L11343" s="228">
        <v>546924.93999999994</v>
      </c>
    </row>
    <row r="11344" spans="1:12">
      <c r="A11344" s="228">
        <v>2016</v>
      </c>
      <c r="B11344" s="228" t="s">
        <v>193</v>
      </c>
      <c r="C11344" s="228" t="s">
        <v>66</v>
      </c>
      <c r="D11344" s="228" t="s">
        <v>206</v>
      </c>
      <c r="E11344" s="228">
        <v>5</v>
      </c>
      <c r="F11344" s="228">
        <v>5986</v>
      </c>
      <c r="G11344" s="228">
        <v>77</v>
      </c>
      <c r="H11344" s="228">
        <v>140</v>
      </c>
      <c r="I11344" s="228">
        <v>98690.01</v>
      </c>
      <c r="J11344" s="228">
        <v>31453.73</v>
      </c>
      <c r="K11344" s="228">
        <v>2391</v>
      </c>
      <c r="L11344" s="228">
        <v>144196.85</v>
      </c>
    </row>
    <row r="11345" spans="1:12">
      <c r="A11345" s="228">
        <v>2016</v>
      </c>
      <c r="B11345" s="228" t="s">
        <v>193</v>
      </c>
      <c r="C11345" s="228" t="s">
        <v>66</v>
      </c>
      <c r="D11345" s="228" t="s">
        <v>206</v>
      </c>
      <c r="E11345" s="228">
        <v>10</v>
      </c>
      <c r="F11345" s="228">
        <v>5939</v>
      </c>
      <c r="G11345" s="228">
        <v>92</v>
      </c>
      <c r="H11345" s="228">
        <v>183</v>
      </c>
      <c r="I11345" s="228">
        <v>152424.34</v>
      </c>
      <c r="J11345" s="228">
        <v>46814.7</v>
      </c>
      <c r="K11345" s="228">
        <v>10669</v>
      </c>
      <c r="L11345" s="228">
        <v>228012.54</v>
      </c>
    </row>
    <row r="11346" spans="1:12">
      <c r="A11346" s="228">
        <v>2016</v>
      </c>
      <c r="B11346" s="228" t="s">
        <v>193</v>
      </c>
      <c r="C11346" s="228" t="s">
        <v>66</v>
      </c>
      <c r="D11346" s="228" t="s">
        <v>206</v>
      </c>
      <c r="E11346" s="228">
        <v>15</v>
      </c>
      <c r="F11346" s="228">
        <v>6412</v>
      </c>
      <c r="G11346" s="228">
        <v>192</v>
      </c>
      <c r="H11346" s="228">
        <v>400</v>
      </c>
      <c r="I11346" s="228">
        <v>365760.49</v>
      </c>
      <c r="J11346" s="228">
        <v>80496.83</v>
      </c>
      <c r="K11346" s="228">
        <v>34221</v>
      </c>
      <c r="L11346" s="228">
        <v>519114.12</v>
      </c>
    </row>
    <row r="11347" spans="1:12">
      <c r="A11347" s="228">
        <v>2016</v>
      </c>
      <c r="B11347" s="228" t="s">
        <v>193</v>
      </c>
      <c r="C11347" s="228" t="s">
        <v>66</v>
      </c>
      <c r="D11347" s="228" t="s">
        <v>206</v>
      </c>
      <c r="E11347" s="228">
        <v>20</v>
      </c>
      <c r="F11347" s="228">
        <v>5947</v>
      </c>
      <c r="G11347" s="228">
        <v>353</v>
      </c>
      <c r="H11347" s="228">
        <v>995</v>
      </c>
      <c r="I11347" s="228">
        <v>804715.85</v>
      </c>
      <c r="J11347" s="228">
        <v>172776.6</v>
      </c>
      <c r="K11347" s="228">
        <v>58149</v>
      </c>
      <c r="L11347" s="228">
        <v>1146131.06</v>
      </c>
    </row>
    <row r="11348" spans="1:12">
      <c r="A11348" s="228">
        <v>2016</v>
      </c>
      <c r="B11348" s="228" t="s">
        <v>193</v>
      </c>
      <c r="C11348" s="228" t="s">
        <v>66</v>
      </c>
      <c r="D11348" s="228" t="s">
        <v>206</v>
      </c>
      <c r="E11348" s="228">
        <v>25</v>
      </c>
      <c r="F11348" s="228">
        <v>4716</v>
      </c>
      <c r="G11348" s="228">
        <v>474</v>
      </c>
      <c r="H11348" s="228">
        <v>1578</v>
      </c>
      <c r="I11348" s="228">
        <v>1266717.71</v>
      </c>
      <c r="J11348" s="228">
        <v>292775.51</v>
      </c>
      <c r="K11348" s="228">
        <v>116429</v>
      </c>
      <c r="L11348" s="228">
        <v>1829113.89</v>
      </c>
    </row>
    <row r="11349" spans="1:12">
      <c r="A11349" s="228">
        <v>2016</v>
      </c>
      <c r="B11349" s="228" t="s">
        <v>193</v>
      </c>
      <c r="C11349" s="228" t="s">
        <v>66</v>
      </c>
      <c r="D11349" s="228" t="s">
        <v>206</v>
      </c>
      <c r="E11349" s="228">
        <v>30</v>
      </c>
      <c r="F11349" s="228">
        <v>6547</v>
      </c>
      <c r="G11349" s="228">
        <v>816</v>
      </c>
      <c r="H11349" s="228">
        <v>2570</v>
      </c>
      <c r="I11349" s="228">
        <v>2005847.68</v>
      </c>
      <c r="J11349" s="228">
        <v>504349.43</v>
      </c>
      <c r="K11349" s="228">
        <v>124352</v>
      </c>
      <c r="L11349" s="228">
        <v>2886199.74</v>
      </c>
    </row>
    <row r="11350" spans="1:12">
      <c r="A11350" s="228">
        <v>2016</v>
      </c>
      <c r="B11350" s="228" t="s">
        <v>193</v>
      </c>
      <c r="C11350" s="228" t="s">
        <v>66</v>
      </c>
      <c r="D11350" s="228" t="s">
        <v>206</v>
      </c>
      <c r="E11350" s="228">
        <v>35</v>
      </c>
      <c r="F11350" s="228">
        <v>6583</v>
      </c>
      <c r="G11350" s="228">
        <v>696</v>
      </c>
      <c r="H11350" s="228">
        <v>1785</v>
      </c>
      <c r="I11350" s="228">
        <v>1491648.92</v>
      </c>
      <c r="J11350" s="228">
        <v>377703.45</v>
      </c>
      <c r="K11350" s="228">
        <v>121292</v>
      </c>
      <c r="L11350" s="228">
        <v>2203735.29</v>
      </c>
    </row>
    <row r="11351" spans="1:12">
      <c r="A11351" s="228">
        <v>2016</v>
      </c>
      <c r="B11351" s="228" t="s">
        <v>193</v>
      </c>
      <c r="C11351" s="228" t="s">
        <v>66</v>
      </c>
      <c r="D11351" s="228" t="s">
        <v>206</v>
      </c>
      <c r="E11351" s="228">
        <v>40</v>
      </c>
      <c r="F11351" s="228">
        <v>7448</v>
      </c>
      <c r="G11351" s="228">
        <v>698</v>
      </c>
      <c r="H11351" s="228">
        <v>1521</v>
      </c>
      <c r="I11351" s="228">
        <v>1343241.49</v>
      </c>
      <c r="J11351" s="228">
        <v>347988.65</v>
      </c>
      <c r="K11351" s="228">
        <v>166802</v>
      </c>
      <c r="L11351" s="228">
        <v>2050226.62</v>
      </c>
    </row>
    <row r="11352" spans="1:12">
      <c r="A11352" s="228">
        <v>2016</v>
      </c>
      <c r="B11352" s="228" t="s">
        <v>193</v>
      </c>
      <c r="C11352" s="228" t="s">
        <v>66</v>
      </c>
      <c r="D11352" s="228" t="s">
        <v>206</v>
      </c>
      <c r="E11352" s="228">
        <v>45</v>
      </c>
      <c r="F11352" s="228">
        <v>8457</v>
      </c>
      <c r="G11352" s="228">
        <v>755</v>
      </c>
      <c r="H11352" s="228">
        <v>1724</v>
      </c>
      <c r="I11352" s="228">
        <v>1586008.95</v>
      </c>
      <c r="J11352" s="228">
        <v>395996.35</v>
      </c>
      <c r="K11352" s="228">
        <v>245469.74</v>
      </c>
      <c r="L11352" s="228">
        <v>2454628.6</v>
      </c>
    </row>
    <row r="11353" spans="1:12">
      <c r="A11353" s="228">
        <v>2016</v>
      </c>
      <c r="B11353" s="228" t="s">
        <v>193</v>
      </c>
      <c r="C11353" s="228" t="s">
        <v>66</v>
      </c>
      <c r="D11353" s="228" t="s">
        <v>206</v>
      </c>
      <c r="E11353" s="228">
        <v>50</v>
      </c>
      <c r="F11353" s="228">
        <v>9540</v>
      </c>
      <c r="G11353" s="228">
        <v>936</v>
      </c>
      <c r="H11353" s="228">
        <v>2208</v>
      </c>
      <c r="I11353" s="228">
        <v>1972367.44</v>
      </c>
      <c r="J11353" s="228">
        <v>471779.65</v>
      </c>
      <c r="K11353" s="228">
        <v>453334</v>
      </c>
      <c r="L11353" s="228">
        <v>3153123.85</v>
      </c>
    </row>
    <row r="11354" spans="1:12">
      <c r="A11354" s="228">
        <v>2016</v>
      </c>
      <c r="B11354" s="228" t="s">
        <v>193</v>
      </c>
      <c r="C11354" s="228" t="s">
        <v>66</v>
      </c>
      <c r="D11354" s="228" t="s">
        <v>206</v>
      </c>
      <c r="E11354" s="228">
        <v>55</v>
      </c>
      <c r="F11354" s="228">
        <v>10919</v>
      </c>
      <c r="G11354" s="228">
        <v>1179</v>
      </c>
      <c r="H11354" s="228">
        <v>2603</v>
      </c>
      <c r="I11354" s="228">
        <v>2524589.44</v>
      </c>
      <c r="J11354" s="228">
        <v>644378.21</v>
      </c>
      <c r="K11354" s="228">
        <v>815534</v>
      </c>
      <c r="L11354" s="228">
        <v>4298675.9000000004</v>
      </c>
    </row>
    <row r="11355" spans="1:12">
      <c r="A11355" s="228">
        <v>2016</v>
      </c>
      <c r="B11355" s="228" t="s">
        <v>193</v>
      </c>
      <c r="C11355" s="228" t="s">
        <v>66</v>
      </c>
      <c r="D11355" s="228" t="s">
        <v>206</v>
      </c>
      <c r="E11355" s="228">
        <v>60</v>
      </c>
      <c r="F11355" s="228">
        <v>10390</v>
      </c>
      <c r="G11355" s="228">
        <v>1328</v>
      </c>
      <c r="H11355" s="228">
        <v>3119</v>
      </c>
      <c r="I11355" s="228">
        <v>3105181.96</v>
      </c>
      <c r="J11355" s="228">
        <v>804296.06</v>
      </c>
      <c r="K11355" s="228">
        <v>1104277</v>
      </c>
      <c r="L11355" s="228">
        <v>5338545.8099999996</v>
      </c>
    </row>
    <row r="11356" spans="1:12">
      <c r="A11356" s="228">
        <v>2016</v>
      </c>
      <c r="B11356" s="228" t="s">
        <v>193</v>
      </c>
      <c r="C11356" s="228" t="s">
        <v>66</v>
      </c>
      <c r="D11356" s="228" t="s">
        <v>206</v>
      </c>
      <c r="E11356" s="228">
        <v>65</v>
      </c>
      <c r="F11356" s="228">
        <v>9692</v>
      </c>
      <c r="G11356" s="228">
        <v>1605</v>
      </c>
      <c r="H11356" s="228">
        <v>3534</v>
      </c>
      <c r="I11356" s="228">
        <v>3310891.93</v>
      </c>
      <c r="J11356" s="228">
        <v>862286.37</v>
      </c>
      <c r="K11356" s="228">
        <v>1082495</v>
      </c>
      <c r="L11356" s="228">
        <v>5524607.9100000001</v>
      </c>
    </row>
    <row r="11357" spans="1:12">
      <c r="A11357" s="228">
        <v>2016</v>
      </c>
      <c r="B11357" s="228" t="s">
        <v>193</v>
      </c>
      <c r="C11357" s="228" t="s">
        <v>66</v>
      </c>
      <c r="D11357" s="228" t="s">
        <v>206</v>
      </c>
      <c r="E11357" s="228">
        <v>70</v>
      </c>
      <c r="F11357" s="228">
        <v>6924</v>
      </c>
      <c r="G11357" s="228">
        <v>1426</v>
      </c>
      <c r="H11357" s="228">
        <v>4099</v>
      </c>
      <c r="I11357" s="228">
        <v>3491553.4</v>
      </c>
      <c r="J11357" s="228">
        <v>824671.52</v>
      </c>
      <c r="K11357" s="228">
        <v>1059457.1000000001</v>
      </c>
      <c r="L11357" s="228">
        <v>5674815.0499999998</v>
      </c>
    </row>
    <row r="11358" spans="1:12">
      <c r="A11358" s="228">
        <v>2016</v>
      </c>
      <c r="B11358" s="228" t="s">
        <v>193</v>
      </c>
      <c r="C11358" s="228" t="s">
        <v>66</v>
      </c>
      <c r="D11358" s="228" t="s">
        <v>206</v>
      </c>
      <c r="E11358" s="228">
        <v>75</v>
      </c>
      <c r="F11358" s="228">
        <v>4924</v>
      </c>
      <c r="G11358" s="228">
        <v>1226</v>
      </c>
      <c r="H11358" s="228">
        <v>3798</v>
      </c>
      <c r="I11358" s="228">
        <v>3145582.54</v>
      </c>
      <c r="J11358" s="228">
        <v>728137.75</v>
      </c>
      <c r="K11358" s="228">
        <v>1061230.3</v>
      </c>
      <c r="L11358" s="228">
        <v>5146631.01</v>
      </c>
    </row>
    <row r="11359" spans="1:12">
      <c r="A11359" s="228">
        <v>2016</v>
      </c>
      <c r="B11359" s="228" t="s">
        <v>193</v>
      </c>
      <c r="C11359" s="228" t="s">
        <v>66</v>
      </c>
      <c r="D11359" s="228" t="s">
        <v>206</v>
      </c>
      <c r="E11359" s="228">
        <v>80</v>
      </c>
      <c r="F11359" s="228">
        <v>3318</v>
      </c>
      <c r="G11359" s="228">
        <v>882</v>
      </c>
      <c r="H11359" s="228">
        <v>3924</v>
      </c>
      <c r="I11359" s="228">
        <v>3001315.2</v>
      </c>
      <c r="J11359" s="228">
        <v>542016.14</v>
      </c>
      <c r="K11359" s="228">
        <v>693217.5</v>
      </c>
      <c r="L11359" s="228">
        <v>4366238.97</v>
      </c>
    </row>
    <row r="11360" spans="1:12">
      <c r="A11360" s="228">
        <v>2016</v>
      </c>
      <c r="B11360" s="228" t="s">
        <v>193</v>
      </c>
      <c r="C11360" s="228" t="s">
        <v>66</v>
      </c>
      <c r="D11360" s="228" t="s">
        <v>206</v>
      </c>
      <c r="E11360" s="228">
        <v>85</v>
      </c>
      <c r="F11360" s="228">
        <v>2047</v>
      </c>
      <c r="G11360" s="228">
        <v>616</v>
      </c>
      <c r="H11360" s="228">
        <v>2726</v>
      </c>
      <c r="I11360" s="228">
        <v>2007514.22</v>
      </c>
      <c r="J11360" s="228">
        <v>316310.06</v>
      </c>
      <c r="K11360" s="228">
        <v>298295</v>
      </c>
      <c r="L11360" s="228">
        <v>2695390.99</v>
      </c>
    </row>
    <row r="11361" spans="1:12">
      <c r="A11361" s="228">
        <v>2016</v>
      </c>
      <c r="B11361" s="228" t="s">
        <v>193</v>
      </c>
      <c r="C11361" s="228" t="s">
        <v>66</v>
      </c>
      <c r="D11361" s="228" t="s">
        <v>206</v>
      </c>
      <c r="E11361" s="228">
        <v>90</v>
      </c>
      <c r="F11361" s="228">
        <v>816</v>
      </c>
      <c r="G11361" s="228">
        <v>236</v>
      </c>
      <c r="H11361" s="228">
        <v>1037</v>
      </c>
      <c r="I11361" s="228">
        <v>484890.65</v>
      </c>
      <c r="J11361" s="228">
        <v>78758.070000000007</v>
      </c>
      <c r="K11361" s="228">
        <v>48718</v>
      </c>
      <c r="L11361" s="228">
        <v>669640.67000000004</v>
      </c>
    </row>
    <row r="11362" spans="1:12">
      <c r="A11362" s="228">
        <v>2016</v>
      </c>
      <c r="B11362" s="228" t="s">
        <v>193</v>
      </c>
      <c r="C11362" s="228" t="s">
        <v>66</v>
      </c>
      <c r="D11362" s="228" t="s">
        <v>206</v>
      </c>
      <c r="E11362" s="228">
        <v>95</v>
      </c>
      <c r="F11362" s="228">
        <v>183</v>
      </c>
      <c r="G11362" s="228">
        <v>33</v>
      </c>
      <c r="H11362" s="228">
        <v>145</v>
      </c>
      <c r="I11362" s="228">
        <v>91224.75</v>
      </c>
      <c r="J11362" s="228">
        <v>10297.14</v>
      </c>
      <c r="K11362" s="228">
        <v>1148</v>
      </c>
      <c r="L11362" s="228">
        <v>105125.12</v>
      </c>
    </row>
    <row r="11363" spans="1:12">
      <c r="A11363" s="228">
        <v>2016</v>
      </c>
      <c r="B11363" s="228" t="s">
        <v>193</v>
      </c>
      <c r="C11363" s="228" t="s">
        <v>68</v>
      </c>
      <c r="D11363" s="228" t="s">
        <v>205</v>
      </c>
      <c r="E11363" s="228">
        <v>0</v>
      </c>
      <c r="F11363" s="228">
        <v>7533</v>
      </c>
      <c r="G11363" s="228">
        <v>274</v>
      </c>
      <c r="H11363" s="228">
        <v>985</v>
      </c>
      <c r="I11363" s="228">
        <v>576489.4</v>
      </c>
      <c r="J11363" s="228">
        <v>98514.69</v>
      </c>
      <c r="K11363" s="228">
        <v>55877</v>
      </c>
      <c r="L11363" s="228">
        <v>843313.22</v>
      </c>
    </row>
    <row r="11364" spans="1:12">
      <c r="A11364" s="228">
        <v>2016</v>
      </c>
      <c r="B11364" s="228" t="s">
        <v>193</v>
      </c>
      <c r="C11364" s="228" t="s">
        <v>68</v>
      </c>
      <c r="D11364" s="228" t="s">
        <v>205</v>
      </c>
      <c r="E11364" s="228">
        <v>5</v>
      </c>
      <c r="F11364" s="228">
        <v>8073</v>
      </c>
      <c r="G11364" s="228">
        <v>125</v>
      </c>
      <c r="H11364" s="228">
        <v>169</v>
      </c>
      <c r="I11364" s="228">
        <v>146955.9</v>
      </c>
      <c r="J11364" s="228">
        <v>27840.85</v>
      </c>
      <c r="K11364" s="228">
        <v>10733</v>
      </c>
      <c r="L11364" s="228">
        <v>233475.20000000001</v>
      </c>
    </row>
    <row r="11365" spans="1:12">
      <c r="A11365" s="228">
        <v>2016</v>
      </c>
      <c r="B11365" s="228" t="s">
        <v>193</v>
      </c>
      <c r="C11365" s="228" t="s">
        <v>68</v>
      </c>
      <c r="D11365" s="228" t="s">
        <v>205</v>
      </c>
      <c r="E11365" s="228">
        <v>10</v>
      </c>
      <c r="F11365" s="228">
        <v>7102</v>
      </c>
      <c r="G11365" s="228">
        <v>79</v>
      </c>
      <c r="H11365" s="228">
        <v>242</v>
      </c>
      <c r="I11365" s="228">
        <v>184083.55</v>
      </c>
      <c r="J11365" s="228">
        <v>21231.83</v>
      </c>
      <c r="K11365" s="228">
        <v>26132</v>
      </c>
      <c r="L11365" s="228">
        <v>267197.12</v>
      </c>
    </row>
    <row r="11366" spans="1:12">
      <c r="A11366" s="228">
        <v>2016</v>
      </c>
      <c r="B11366" s="228" t="s">
        <v>193</v>
      </c>
      <c r="C11366" s="228" t="s">
        <v>68</v>
      </c>
      <c r="D11366" s="228" t="s">
        <v>205</v>
      </c>
      <c r="E11366" s="228">
        <v>15</v>
      </c>
      <c r="F11366" s="228">
        <v>6869</v>
      </c>
      <c r="G11366" s="228">
        <v>158</v>
      </c>
      <c r="H11366" s="228">
        <v>251</v>
      </c>
      <c r="I11366" s="228">
        <v>246900.6</v>
      </c>
      <c r="J11366" s="228">
        <v>46719.11</v>
      </c>
      <c r="K11366" s="228">
        <v>89982</v>
      </c>
      <c r="L11366" s="228">
        <v>472323.98</v>
      </c>
    </row>
    <row r="11367" spans="1:12">
      <c r="A11367" s="228">
        <v>2016</v>
      </c>
      <c r="B11367" s="228" t="s">
        <v>193</v>
      </c>
      <c r="C11367" s="228" t="s">
        <v>68</v>
      </c>
      <c r="D11367" s="228" t="s">
        <v>205</v>
      </c>
      <c r="E11367" s="228">
        <v>20</v>
      </c>
      <c r="F11367" s="228">
        <v>5479</v>
      </c>
      <c r="G11367" s="228">
        <v>127</v>
      </c>
      <c r="H11367" s="228">
        <v>364</v>
      </c>
      <c r="I11367" s="228">
        <v>311936.3</v>
      </c>
      <c r="J11367" s="228">
        <v>40519.35</v>
      </c>
      <c r="K11367" s="228">
        <v>73400</v>
      </c>
      <c r="L11367" s="228">
        <v>518770.6</v>
      </c>
    </row>
    <row r="11368" spans="1:12">
      <c r="A11368" s="228">
        <v>2016</v>
      </c>
      <c r="B11368" s="228" t="s">
        <v>193</v>
      </c>
      <c r="C11368" s="228" t="s">
        <v>68</v>
      </c>
      <c r="D11368" s="228" t="s">
        <v>205</v>
      </c>
      <c r="E11368" s="228">
        <v>25</v>
      </c>
      <c r="F11368" s="228">
        <v>5404</v>
      </c>
      <c r="G11368" s="228">
        <v>111</v>
      </c>
      <c r="H11368" s="228">
        <v>191</v>
      </c>
      <c r="I11368" s="228">
        <v>181250.39</v>
      </c>
      <c r="J11368" s="228">
        <v>43767.55</v>
      </c>
      <c r="K11368" s="228">
        <v>101323</v>
      </c>
      <c r="L11368" s="228">
        <v>424320.36</v>
      </c>
    </row>
    <row r="11369" spans="1:12">
      <c r="A11369" s="228">
        <v>2016</v>
      </c>
      <c r="B11369" s="228" t="s">
        <v>193</v>
      </c>
      <c r="C11369" s="228" t="s">
        <v>68</v>
      </c>
      <c r="D11369" s="228" t="s">
        <v>205</v>
      </c>
      <c r="E11369" s="228">
        <v>30</v>
      </c>
      <c r="F11369" s="228">
        <v>8977</v>
      </c>
      <c r="G11369" s="228">
        <v>157</v>
      </c>
      <c r="H11369" s="228">
        <v>292</v>
      </c>
      <c r="I11369" s="228">
        <v>251744.4</v>
      </c>
      <c r="J11369" s="228">
        <v>67107.73</v>
      </c>
      <c r="K11369" s="228">
        <v>56185</v>
      </c>
      <c r="L11369" s="228">
        <v>549316.57999999996</v>
      </c>
    </row>
    <row r="11370" spans="1:12">
      <c r="A11370" s="228">
        <v>2016</v>
      </c>
      <c r="B11370" s="228" t="s">
        <v>193</v>
      </c>
      <c r="C11370" s="228" t="s">
        <v>68</v>
      </c>
      <c r="D11370" s="228" t="s">
        <v>205</v>
      </c>
      <c r="E11370" s="228">
        <v>35</v>
      </c>
      <c r="F11370" s="228">
        <v>8742</v>
      </c>
      <c r="G11370" s="228">
        <v>198</v>
      </c>
      <c r="H11370" s="228">
        <v>349</v>
      </c>
      <c r="I11370" s="228">
        <v>308412.96999999997</v>
      </c>
      <c r="J11370" s="228">
        <v>80984.38</v>
      </c>
      <c r="K11370" s="228">
        <v>65259</v>
      </c>
      <c r="L11370" s="228">
        <v>645267.5</v>
      </c>
    </row>
    <row r="11371" spans="1:12">
      <c r="A11371" s="228">
        <v>2016</v>
      </c>
      <c r="B11371" s="228" t="s">
        <v>193</v>
      </c>
      <c r="C11371" s="228" t="s">
        <v>68</v>
      </c>
      <c r="D11371" s="228" t="s">
        <v>205</v>
      </c>
      <c r="E11371" s="228">
        <v>40</v>
      </c>
      <c r="F11371" s="228">
        <v>8322</v>
      </c>
      <c r="G11371" s="228">
        <v>256</v>
      </c>
      <c r="H11371" s="228">
        <v>357</v>
      </c>
      <c r="I11371" s="228">
        <v>322744.49</v>
      </c>
      <c r="J11371" s="228">
        <v>89344.84</v>
      </c>
      <c r="K11371" s="228">
        <v>75266</v>
      </c>
      <c r="L11371" s="228">
        <v>671026.18000000005</v>
      </c>
    </row>
    <row r="11372" spans="1:12">
      <c r="A11372" s="228">
        <v>2016</v>
      </c>
      <c r="B11372" s="228" t="s">
        <v>193</v>
      </c>
      <c r="C11372" s="228" t="s">
        <v>68</v>
      </c>
      <c r="D11372" s="228" t="s">
        <v>205</v>
      </c>
      <c r="E11372" s="228">
        <v>45</v>
      </c>
      <c r="F11372" s="228">
        <v>8010</v>
      </c>
      <c r="G11372" s="228">
        <v>305</v>
      </c>
      <c r="H11372" s="228">
        <v>594</v>
      </c>
      <c r="I11372" s="228">
        <v>444550.33</v>
      </c>
      <c r="J11372" s="228">
        <v>107129.34</v>
      </c>
      <c r="K11372" s="228">
        <v>118363.5</v>
      </c>
      <c r="L11372" s="228">
        <v>873143.48</v>
      </c>
    </row>
    <row r="11373" spans="1:12">
      <c r="A11373" s="228">
        <v>2016</v>
      </c>
      <c r="B11373" s="228" t="s">
        <v>193</v>
      </c>
      <c r="C11373" s="228" t="s">
        <v>68</v>
      </c>
      <c r="D11373" s="228" t="s">
        <v>205</v>
      </c>
      <c r="E11373" s="228">
        <v>50</v>
      </c>
      <c r="F11373" s="228">
        <v>7707</v>
      </c>
      <c r="G11373" s="228">
        <v>421</v>
      </c>
      <c r="H11373" s="228">
        <v>761</v>
      </c>
      <c r="I11373" s="228">
        <v>682454.44</v>
      </c>
      <c r="J11373" s="228">
        <v>149195.41</v>
      </c>
      <c r="K11373" s="228">
        <v>287698</v>
      </c>
      <c r="L11373" s="228">
        <v>1477407.94</v>
      </c>
    </row>
    <row r="11374" spans="1:12">
      <c r="A11374" s="228">
        <v>2016</v>
      </c>
      <c r="B11374" s="228" t="s">
        <v>193</v>
      </c>
      <c r="C11374" s="228" t="s">
        <v>68</v>
      </c>
      <c r="D11374" s="228" t="s">
        <v>205</v>
      </c>
      <c r="E11374" s="228">
        <v>55</v>
      </c>
      <c r="F11374" s="228">
        <v>7256</v>
      </c>
      <c r="G11374" s="228">
        <v>629</v>
      </c>
      <c r="H11374" s="228">
        <v>1077</v>
      </c>
      <c r="I11374" s="228">
        <v>1071841.24</v>
      </c>
      <c r="J11374" s="228">
        <v>208545.55</v>
      </c>
      <c r="K11374" s="228">
        <v>318818.5</v>
      </c>
      <c r="L11374" s="228">
        <v>1954654.36</v>
      </c>
    </row>
    <row r="11375" spans="1:12">
      <c r="A11375" s="228">
        <v>2016</v>
      </c>
      <c r="B11375" s="228" t="s">
        <v>193</v>
      </c>
      <c r="C11375" s="228" t="s">
        <v>68</v>
      </c>
      <c r="D11375" s="228" t="s">
        <v>205</v>
      </c>
      <c r="E11375" s="228">
        <v>60</v>
      </c>
      <c r="F11375" s="228">
        <v>6461</v>
      </c>
      <c r="G11375" s="228">
        <v>730</v>
      </c>
      <c r="H11375" s="228">
        <v>1303</v>
      </c>
      <c r="I11375" s="228">
        <v>1376386.53</v>
      </c>
      <c r="J11375" s="228">
        <v>281396.71000000002</v>
      </c>
      <c r="K11375" s="228">
        <v>500657.4</v>
      </c>
      <c r="L11375" s="228">
        <v>2674567.38</v>
      </c>
    </row>
    <row r="11376" spans="1:12">
      <c r="A11376" s="228">
        <v>2016</v>
      </c>
      <c r="B11376" s="228" t="s">
        <v>193</v>
      </c>
      <c r="C11376" s="228" t="s">
        <v>68</v>
      </c>
      <c r="D11376" s="228" t="s">
        <v>205</v>
      </c>
      <c r="E11376" s="228">
        <v>65</v>
      </c>
      <c r="F11376" s="228">
        <v>5921</v>
      </c>
      <c r="G11376" s="228">
        <v>963</v>
      </c>
      <c r="H11376" s="228">
        <v>1926</v>
      </c>
      <c r="I11376" s="228">
        <v>1955142.92</v>
      </c>
      <c r="J11376" s="228">
        <v>367624.73</v>
      </c>
      <c r="K11376" s="228">
        <v>551342</v>
      </c>
      <c r="L11376" s="228">
        <v>3428613.82</v>
      </c>
    </row>
    <row r="11377" spans="1:12">
      <c r="A11377" s="228">
        <v>2016</v>
      </c>
      <c r="B11377" s="228" t="s">
        <v>193</v>
      </c>
      <c r="C11377" s="228" t="s">
        <v>68</v>
      </c>
      <c r="D11377" s="228" t="s">
        <v>205</v>
      </c>
      <c r="E11377" s="228">
        <v>70</v>
      </c>
      <c r="F11377" s="228">
        <v>3662</v>
      </c>
      <c r="G11377" s="228">
        <v>934</v>
      </c>
      <c r="H11377" s="228">
        <v>1830</v>
      </c>
      <c r="I11377" s="228">
        <v>1401456.6</v>
      </c>
      <c r="J11377" s="228">
        <v>303901.2</v>
      </c>
      <c r="K11377" s="228">
        <v>391616.25</v>
      </c>
      <c r="L11377" s="228">
        <v>2477175.86</v>
      </c>
    </row>
    <row r="11378" spans="1:12">
      <c r="A11378" s="228">
        <v>2016</v>
      </c>
      <c r="B11378" s="228" t="s">
        <v>193</v>
      </c>
      <c r="C11378" s="228" t="s">
        <v>68</v>
      </c>
      <c r="D11378" s="228" t="s">
        <v>205</v>
      </c>
      <c r="E11378" s="228">
        <v>75</v>
      </c>
      <c r="F11378" s="228">
        <v>2272</v>
      </c>
      <c r="G11378" s="228">
        <v>759</v>
      </c>
      <c r="H11378" s="228">
        <v>1861</v>
      </c>
      <c r="I11378" s="228">
        <v>1509476.16</v>
      </c>
      <c r="J11378" s="228">
        <v>245572.47</v>
      </c>
      <c r="K11378" s="228">
        <v>414817</v>
      </c>
      <c r="L11378" s="228">
        <v>2396788.46</v>
      </c>
    </row>
    <row r="11379" spans="1:12">
      <c r="A11379" s="228">
        <v>2016</v>
      </c>
      <c r="B11379" s="228" t="s">
        <v>193</v>
      </c>
      <c r="C11379" s="228" t="s">
        <v>68</v>
      </c>
      <c r="D11379" s="228" t="s">
        <v>205</v>
      </c>
      <c r="E11379" s="228">
        <v>80</v>
      </c>
      <c r="F11379" s="228">
        <v>1330</v>
      </c>
      <c r="G11379" s="228">
        <v>553</v>
      </c>
      <c r="H11379" s="228">
        <v>1310</v>
      </c>
      <c r="I11379" s="228">
        <v>1074704.6299999999</v>
      </c>
      <c r="J11379" s="228">
        <v>174231.03</v>
      </c>
      <c r="K11379" s="228">
        <v>320235</v>
      </c>
      <c r="L11379" s="228">
        <v>1725843.97</v>
      </c>
    </row>
    <row r="11380" spans="1:12">
      <c r="A11380" s="228">
        <v>2016</v>
      </c>
      <c r="B11380" s="228" t="s">
        <v>193</v>
      </c>
      <c r="C11380" s="228" t="s">
        <v>68</v>
      </c>
      <c r="D11380" s="228" t="s">
        <v>205</v>
      </c>
      <c r="E11380" s="228">
        <v>85</v>
      </c>
      <c r="F11380" s="228">
        <v>883</v>
      </c>
      <c r="G11380" s="228">
        <v>299</v>
      </c>
      <c r="H11380" s="228">
        <v>1141</v>
      </c>
      <c r="I11380" s="228">
        <v>742326.1</v>
      </c>
      <c r="J11380" s="228">
        <v>99844.39</v>
      </c>
      <c r="K11380" s="228">
        <v>136033.5</v>
      </c>
      <c r="L11380" s="228">
        <v>1051250.0900000001</v>
      </c>
    </row>
    <row r="11381" spans="1:12">
      <c r="A11381" s="228">
        <v>2016</v>
      </c>
      <c r="B11381" s="228" t="s">
        <v>193</v>
      </c>
      <c r="C11381" s="228" t="s">
        <v>68</v>
      </c>
      <c r="D11381" s="228" t="s">
        <v>205</v>
      </c>
      <c r="E11381" s="228">
        <v>90</v>
      </c>
      <c r="F11381" s="228">
        <v>229</v>
      </c>
      <c r="G11381" s="228">
        <v>78</v>
      </c>
      <c r="H11381" s="228">
        <v>290</v>
      </c>
      <c r="I11381" s="228">
        <v>154454.20000000001</v>
      </c>
      <c r="J11381" s="228">
        <v>22752.26</v>
      </c>
      <c r="K11381" s="228">
        <v>20191</v>
      </c>
      <c r="L11381" s="228">
        <v>209741.35</v>
      </c>
    </row>
    <row r="11382" spans="1:12">
      <c r="A11382" s="228">
        <v>2016</v>
      </c>
      <c r="B11382" s="228" t="s">
        <v>193</v>
      </c>
      <c r="C11382" s="228" t="s">
        <v>68</v>
      </c>
      <c r="D11382" s="228" t="s">
        <v>205</v>
      </c>
      <c r="E11382" s="228">
        <v>95</v>
      </c>
      <c r="F11382" s="228">
        <v>41</v>
      </c>
      <c r="G11382" s="228">
        <v>17</v>
      </c>
      <c r="H11382" s="228">
        <v>83</v>
      </c>
      <c r="I11382" s="228">
        <v>47615</v>
      </c>
      <c r="J11382" s="228">
        <v>6399.27</v>
      </c>
      <c r="K11382" s="228">
        <v>14346</v>
      </c>
      <c r="L11382" s="228">
        <v>69385.61</v>
      </c>
    </row>
    <row r="11383" spans="1:12">
      <c r="A11383" s="228">
        <v>2016</v>
      </c>
      <c r="B11383" s="228" t="s">
        <v>193</v>
      </c>
      <c r="C11383" s="228" t="s">
        <v>68</v>
      </c>
      <c r="D11383" s="228" t="s">
        <v>206</v>
      </c>
      <c r="E11383" s="228">
        <v>0</v>
      </c>
      <c r="F11383" s="228">
        <v>7036</v>
      </c>
      <c r="G11383" s="228">
        <v>191</v>
      </c>
      <c r="H11383" s="228">
        <v>601</v>
      </c>
      <c r="I11383" s="228">
        <v>420564.4</v>
      </c>
      <c r="J11383" s="228">
        <v>49231.63</v>
      </c>
      <c r="K11383" s="228">
        <v>26011</v>
      </c>
      <c r="L11383" s="228">
        <v>561282.34</v>
      </c>
    </row>
    <row r="11384" spans="1:12">
      <c r="A11384" s="228">
        <v>2016</v>
      </c>
      <c r="B11384" s="228" t="s">
        <v>193</v>
      </c>
      <c r="C11384" s="228" t="s">
        <v>68</v>
      </c>
      <c r="D11384" s="228" t="s">
        <v>206</v>
      </c>
      <c r="E11384" s="228">
        <v>5</v>
      </c>
      <c r="F11384" s="228">
        <v>7694</v>
      </c>
      <c r="G11384" s="228">
        <v>82</v>
      </c>
      <c r="H11384" s="228">
        <v>127</v>
      </c>
      <c r="I11384" s="228">
        <v>117798.2</v>
      </c>
      <c r="J11384" s="228">
        <v>26429.61</v>
      </c>
      <c r="K11384" s="228">
        <v>32978</v>
      </c>
      <c r="L11384" s="228">
        <v>217966.04</v>
      </c>
    </row>
    <row r="11385" spans="1:12">
      <c r="A11385" s="228">
        <v>2016</v>
      </c>
      <c r="B11385" s="228" t="s">
        <v>193</v>
      </c>
      <c r="C11385" s="228" t="s">
        <v>68</v>
      </c>
      <c r="D11385" s="228" t="s">
        <v>206</v>
      </c>
      <c r="E11385" s="228">
        <v>10</v>
      </c>
      <c r="F11385" s="228">
        <v>6808</v>
      </c>
      <c r="G11385" s="228">
        <v>80</v>
      </c>
      <c r="H11385" s="228">
        <v>191</v>
      </c>
      <c r="I11385" s="228">
        <v>155096</v>
      </c>
      <c r="J11385" s="228">
        <v>16314.43</v>
      </c>
      <c r="K11385" s="228">
        <v>33998</v>
      </c>
      <c r="L11385" s="228">
        <v>248728.58</v>
      </c>
    </row>
    <row r="11386" spans="1:12">
      <c r="A11386" s="228">
        <v>2016</v>
      </c>
      <c r="B11386" s="228" t="s">
        <v>193</v>
      </c>
      <c r="C11386" s="228" t="s">
        <v>68</v>
      </c>
      <c r="D11386" s="228" t="s">
        <v>206</v>
      </c>
      <c r="E11386" s="228">
        <v>15</v>
      </c>
      <c r="F11386" s="228">
        <v>6657</v>
      </c>
      <c r="G11386" s="228">
        <v>187</v>
      </c>
      <c r="H11386" s="228">
        <v>479</v>
      </c>
      <c r="I11386" s="228">
        <v>437307.84</v>
      </c>
      <c r="J11386" s="228">
        <v>58587.7</v>
      </c>
      <c r="K11386" s="228">
        <v>26508</v>
      </c>
      <c r="L11386" s="228">
        <v>626156.94999999995</v>
      </c>
    </row>
    <row r="11387" spans="1:12">
      <c r="A11387" s="228">
        <v>2016</v>
      </c>
      <c r="B11387" s="228" t="s">
        <v>193</v>
      </c>
      <c r="C11387" s="228" t="s">
        <v>68</v>
      </c>
      <c r="D11387" s="228" t="s">
        <v>206</v>
      </c>
      <c r="E11387" s="228">
        <v>20</v>
      </c>
      <c r="F11387" s="228">
        <v>5780</v>
      </c>
      <c r="G11387" s="228">
        <v>215</v>
      </c>
      <c r="H11387" s="228">
        <v>558</v>
      </c>
      <c r="I11387" s="228">
        <v>496658.78</v>
      </c>
      <c r="J11387" s="228">
        <v>79027.39</v>
      </c>
      <c r="K11387" s="228">
        <v>42241</v>
      </c>
      <c r="L11387" s="228">
        <v>779947.95</v>
      </c>
    </row>
    <row r="11388" spans="1:12">
      <c r="A11388" s="228">
        <v>2016</v>
      </c>
      <c r="B11388" s="228" t="s">
        <v>193</v>
      </c>
      <c r="C11388" s="228" t="s">
        <v>68</v>
      </c>
      <c r="D11388" s="228" t="s">
        <v>206</v>
      </c>
      <c r="E11388" s="228">
        <v>25</v>
      </c>
      <c r="F11388" s="228">
        <v>6683</v>
      </c>
      <c r="G11388" s="228">
        <v>295</v>
      </c>
      <c r="H11388" s="228">
        <v>736</v>
      </c>
      <c r="I11388" s="228">
        <v>545867.18000000005</v>
      </c>
      <c r="J11388" s="228">
        <v>139989.62</v>
      </c>
      <c r="K11388" s="228">
        <v>49430</v>
      </c>
      <c r="L11388" s="228">
        <v>1001442.64</v>
      </c>
    </row>
    <row r="11389" spans="1:12">
      <c r="A11389" s="228">
        <v>2016</v>
      </c>
      <c r="B11389" s="228" t="s">
        <v>193</v>
      </c>
      <c r="C11389" s="228" t="s">
        <v>68</v>
      </c>
      <c r="D11389" s="228" t="s">
        <v>206</v>
      </c>
      <c r="E11389" s="228">
        <v>30</v>
      </c>
      <c r="F11389" s="228">
        <v>10525</v>
      </c>
      <c r="G11389" s="228">
        <v>558</v>
      </c>
      <c r="H11389" s="228">
        <v>1701</v>
      </c>
      <c r="I11389" s="228">
        <v>1386459.62</v>
      </c>
      <c r="J11389" s="228">
        <v>310830.65000000002</v>
      </c>
      <c r="K11389" s="228">
        <v>84178</v>
      </c>
      <c r="L11389" s="228">
        <v>2164420.11</v>
      </c>
    </row>
    <row r="11390" spans="1:12">
      <c r="A11390" s="228">
        <v>2016</v>
      </c>
      <c r="B11390" s="228" t="s">
        <v>193</v>
      </c>
      <c r="C11390" s="228" t="s">
        <v>68</v>
      </c>
      <c r="D11390" s="228" t="s">
        <v>206</v>
      </c>
      <c r="E11390" s="228">
        <v>35</v>
      </c>
      <c r="F11390" s="228">
        <v>9926</v>
      </c>
      <c r="G11390" s="228">
        <v>561</v>
      </c>
      <c r="H11390" s="228">
        <v>1425</v>
      </c>
      <c r="I11390" s="228">
        <v>1275274.03</v>
      </c>
      <c r="J11390" s="228">
        <v>321687.95</v>
      </c>
      <c r="K11390" s="228">
        <v>102835</v>
      </c>
      <c r="L11390" s="228">
        <v>2144308.12</v>
      </c>
    </row>
    <row r="11391" spans="1:12">
      <c r="A11391" s="228">
        <v>2016</v>
      </c>
      <c r="B11391" s="228" t="s">
        <v>193</v>
      </c>
      <c r="C11391" s="228" t="s">
        <v>68</v>
      </c>
      <c r="D11391" s="228" t="s">
        <v>206</v>
      </c>
      <c r="E11391" s="228">
        <v>40</v>
      </c>
      <c r="F11391" s="228">
        <v>9293</v>
      </c>
      <c r="G11391" s="228">
        <v>450</v>
      </c>
      <c r="H11391" s="228">
        <v>974</v>
      </c>
      <c r="I11391" s="228">
        <v>847487.06</v>
      </c>
      <c r="J11391" s="228">
        <v>198881.44</v>
      </c>
      <c r="K11391" s="228">
        <v>127480</v>
      </c>
      <c r="L11391" s="228">
        <v>1614357.64</v>
      </c>
    </row>
    <row r="11392" spans="1:12">
      <c r="A11392" s="228">
        <v>2016</v>
      </c>
      <c r="B11392" s="228" t="s">
        <v>193</v>
      </c>
      <c r="C11392" s="228" t="s">
        <v>68</v>
      </c>
      <c r="D11392" s="228" t="s">
        <v>206</v>
      </c>
      <c r="E11392" s="228">
        <v>45</v>
      </c>
      <c r="F11392" s="228">
        <v>8928</v>
      </c>
      <c r="G11392" s="228">
        <v>624</v>
      </c>
      <c r="H11392" s="228">
        <v>1013</v>
      </c>
      <c r="I11392" s="228">
        <v>821026.05</v>
      </c>
      <c r="J11392" s="228">
        <v>189760.66</v>
      </c>
      <c r="K11392" s="228">
        <v>159148</v>
      </c>
      <c r="L11392" s="228">
        <v>1516280.75</v>
      </c>
    </row>
    <row r="11393" spans="1:12">
      <c r="A11393" s="228">
        <v>2016</v>
      </c>
      <c r="B11393" s="228" t="s">
        <v>193</v>
      </c>
      <c r="C11393" s="228" t="s">
        <v>68</v>
      </c>
      <c r="D11393" s="228" t="s">
        <v>206</v>
      </c>
      <c r="E11393" s="228">
        <v>50</v>
      </c>
      <c r="F11393" s="228">
        <v>8575</v>
      </c>
      <c r="G11393" s="228">
        <v>632</v>
      </c>
      <c r="H11393" s="228">
        <v>1634</v>
      </c>
      <c r="I11393" s="228">
        <v>1484899.8</v>
      </c>
      <c r="J11393" s="228">
        <v>261309.17</v>
      </c>
      <c r="K11393" s="228">
        <v>278626</v>
      </c>
      <c r="L11393" s="228">
        <v>2560918.37</v>
      </c>
    </row>
    <row r="11394" spans="1:12">
      <c r="A11394" s="228">
        <v>2016</v>
      </c>
      <c r="B11394" s="228" t="s">
        <v>193</v>
      </c>
      <c r="C11394" s="228" t="s">
        <v>68</v>
      </c>
      <c r="D11394" s="228" t="s">
        <v>206</v>
      </c>
      <c r="E11394" s="228">
        <v>55</v>
      </c>
      <c r="F11394" s="228">
        <v>8035</v>
      </c>
      <c r="G11394" s="228">
        <v>684</v>
      </c>
      <c r="H11394" s="228">
        <v>1352</v>
      </c>
      <c r="I11394" s="228">
        <v>1101389</v>
      </c>
      <c r="J11394" s="228">
        <v>240194.58</v>
      </c>
      <c r="K11394" s="228">
        <v>392153</v>
      </c>
      <c r="L11394" s="228">
        <v>2155924.9700000002</v>
      </c>
    </row>
    <row r="11395" spans="1:12">
      <c r="A11395" s="228">
        <v>2016</v>
      </c>
      <c r="B11395" s="228" t="s">
        <v>193</v>
      </c>
      <c r="C11395" s="228" t="s">
        <v>68</v>
      </c>
      <c r="D11395" s="228" t="s">
        <v>206</v>
      </c>
      <c r="E11395" s="228">
        <v>60</v>
      </c>
      <c r="F11395" s="228">
        <v>7128</v>
      </c>
      <c r="G11395" s="228">
        <v>879</v>
      </c>
      <c r="H11395" s="228">
        <v>1997</v>
      </c>
      <c r="I11395" s="228">
        <v>1618009.41</v>
      </c>
      <c r="J11395" s="228">
        <v>286612.37</v>
      </c>
      <c r="K11395" s="228">
        <v>493979</v>
      </c>
      <c r="L11395" s="228">
        <v>2956071.45</v>
      </c>
    </row>
    <row r="11396" spans="1:12">
      <c r="A11396" s="228">
        <v>2016</v>
      </c>
      <c r="B11396" s="228" t="s">
        <v>193</v>
      </c>
      <c r="C11396" s="228" t="s">
        <v>68</v>
      </c>
      <c r="D11396" s="228" t="s">
        <v>206</v>
      </c>
      <c r="E11396" s="228">
        <v>65</v>
      </c>
      <c r="F11396" s="228">
        <v>6343</v>
      </c>
      <c r="G11396" s="228">
        <v>1039</v>
      </c>
      <c r="H11396" s="228">
        <v>1996</v>
      </c>
      <c r="I11396" s="228">
        <v>1774507.73</v>
      </c>
      <c r="J11396" s="228">
        <v>327014.25</v>
      </c>
      <c r="K11396" s="228">
        <v>551167</v>
      </c>
      <c r="L11396" s="228">
        <v>3156981.04</v>
      </c>
    </row>
    <row r="11397" spans="1:12">
      <c r="A11397" s="228">
        <v>2016</v>
      </c>
      <c r="B11397" s="228" t="s">
        <v>193</v>
      </c>
      <c r="C11397" s="228" t="s">
        <v>68</v>
      </c>
      <c r="D11397" s="228" t="s">
        <v>206</v>
      </c>
      <c r="E11397" s="228">
        <v>70</v>
      </c>
      <c r="F11397" s="228">
        <v>4095</v>
      </c>
      <c r="G11397" s="228">
        <v>880</v>
      </c>
      <c r="H11397" s="228">
        <v>1872</v>
      </c>
      <c r="I11397" s="228">
        <v>1735359.84</v>
      </c>
      <c r="J11397" s="228">
        <v>318344.95</v>
      </c>
      <c r="K11397" s="228">
        <v>525492</v>
      </c>
      <c r="L11397" s="228">
        <v>2958173.89</v>
      </c>
    </row>
    <row r="11398" spans="1:12">
      <c r="A11398" s="228">
        <v>2016</v>
      </c>
      <c r="B11398" s="228" t="s">
        <v>193</v>
      </c>
      <c r="C11398" s="228" t="s">
        <v>68</v>
      </c>
      <c r="D11398" s="228" t="s">
        <v>206</v>
      </c>
      <c r="E11398" s="228">
        <v>75</v>
      </c>
      <c r="F11398" s="228">
        <v>2678</v>
      </c>
      <c r="G11398" s="228">
        <v>578</v>
      </c>
      <c r="H11398" s="228">
        <v>1663</v>
      </c>
      <c r="I11398" s="228">
        <v>1421826.07</v>
      </c>
      <c r="J11398" s="228">
        <v>240986.71</v>
      </c>
      <c r="K11398" s="228">
        <v>411020</v>
      </c>
      <c r="L11398" s="228">
        <v>2389718.7200000002</v>
      </c>
    </row>
    <row r="11399" spans="1:12">
      <c r="A11399" s="228">
        <v>2016</v>
      </c>
      <c r="B11399" s="228" t="s">
        <v>193</v>
      </c>
      <c r="C11399" s="228" t="s">
        <v>68</v>
      </c>
      <c r="D11399" s="228" t="s">
        <v>206</v>
      </c>
      <c r="E11399" s="228">
        <v>80</v>
      </c>
      <c r="F11399" s="228">
        <v>1654</v>
      </c>
      <c r="G11399" s="228">
        <v>500</v>
      </c>
      <c r="H11399" s="228">
        <v>1542</v>
      </c>
      <c r="I11399" s="228">
        <v>1107885.19</v>
      </c>
      <c r="J11399" s="228">
        <v>167282.13</v>
      </c>
      <c r="K11399" s="228">
        <v>214239</v>
      </c>
      <c r="L11399" s="228">
        <v>1634809.22</v>
      </c>
    </row>
    <row r="11400" spans="1:12">
      <c r="A11400" s="228">
        <v>2016</v>
      </c>
      <c r="B11400" s="228" t="s">
        <v>193</v>
      </c>
      <c r="C11400" s="228" t="s">
        <v>68</v>
      </c>
      <c r="D11400" s="228" t="s">
        <v>206</v>
      </c>
      <c r="E11400" s="228">
        <v>85</v>
      </c>
      <c r="F11400" s="228">
        <v>1080</v>
      </c>
      <c r="G11400" s="228">
        <v>339</v>
      </c>
      <c r="H11400" s="228">
        <v>1286</v>
      </c>
      <c r="I11400" s="228">
        <v>809204.77</v>
      </c>
      <c r="J11400" s="228">
        <v>102646.36</v>
      </c>
      <c r="K11400" s="228">
        <v>138659</v>
      </c>
      <c r="L11400" s="228">
        <v>1108774.6499999999</v>
      </c>
    </row>
    <row r="11401" spans="1:12">
      <c r="A11401" s="228">
        <v>2016</v>
      </c>
      <c r="B11401" s="228" t="s">
        <v>193</v>
      </c>
      <c r="C11401" s="228" t="s">
        <v>68</v>
      </c>
      <c r="D11401" s="228" t="s">
        <v>206</v>
      </c>
      <c r="E11401" s="228">
        <v>90</v>
      </c>
      <c r="F11401" s="228">
        <v>474</v>
      </c>
      <c r="G11401" s="228">
        <v>98</v>
      </c>
      <c r="H11401" s="228">
        <v>925</v>
      </c>
      <c r="I11401" s="228">
        <v>511266.05</v>
      </c>
      <c r="J11401" s="228">
        <v>51654.15</v>
      </c>
      <c r="K11401" s="228">
        <v>50567</v>
      </c>
      <c r="L11401" s="228">
        <v>644705.17000000004</v>
      </c>
    </row>
    <row r="11402" spans="1:12">
      <c r="A11402" s="228">
        <v>2016</v>
      </c>
      <c r="B11402" s="228" t="s">
        <v>193</v>
      </c>
      <c r="C11402" s="228" t="s">
        <v>68</v>
      </c>
      <c r="D11402" s="228" t="s">
        <v>206</v>
      </c>
      <c r="E11402" s="228">
        <v>95</v>
      </c>
      <c r="F11402" s="228">
        <v>115</v>
      </c>
      <c r="G11402" s="228">
        <v>21</v>
      </c>
      <c r="H11402" s="228">
        <v>260</v>
      </c>
      <c r="I11402" s="228">
        <v>144738.65</v>
      </c>
      <c r="J11402" s="228">
        <v>11202.6</v>
      </c>
      <c r="K11402" s="228">
        <v>8720</v>
      </c>
      <c r="L11402" s="228">
        <v>174995.4</v>
      </c>
    </row>
    <row r="11403" spans="1:12">
      <c r="A11403" s="228">
        <v>2016</v>
      </c>
      <c r="B11403" s="228" t="s">
        <v>193</v>
      </c>
      <c r="C11403" s="228" t="s">
        <v>67</v>
      </c>
      <c r="D11403" s="228" t="s">
        <v>205</v>
      </c>
      <c r="E11403" s="228">
        <v>0</v>
      </c>
      <c r="F11403" s="228">
        <v>3572</v>
      </c>
      <c r="G11403" s="228">
        <v>104</v>
      </c>
      <c r="H11403" s="228">
        <v>338</v>
      </c>
      <c r="I11403" s="228">
        <v>248030.8</v>
      </c>
      <c r="J11403" s="228">
        <v>34741.56</v>
      </c>
      <c r="K11403" s="228">
        <v>1863</v>
      </c>
      <c r="L11403" s="228">
        <v>302283.31</v>
      </c>
    </row>
    <row r="11404" spans="1:12">
      <c r="A11404" s="228">
        <v>2016</v>
      </c>
      <c r="B11404" s="228" t="s">
        <v>193</v>
      </c>
      <c r="C11404" s="228" t="s">
        <v>67</v>
      </c>
      <c r="D11404" s="228" t="s">
        <v>205</v>
      </c>
      <c r="E11404" s="228">
        <v>5</v>
      </c>
      <c r="F11404" s="228">
        <v>3717</v>
      </c>
      <c r="G11404" s="228">
        <v>51</v>
      </c>
      <c r="H11404" s="228">
        <v>78</v>
      </c>
      <c r="I11404" s="228">
        <v>56205</v>
      </c>
      <c r="J11404" s="228">
        <v>18379.5</v>
      </c>
      <c r="K11404" s="228">
        <v>662</v>
      </c>
      <c r="L11404" s="228">
        <v>78352.149999999994</v>
      </c>
    </row>
    <row r="11405" spans="1:12">
      <c r="A11405" s="228">
        <v>2016</v>
      </c>
      <c r="B11405" s="228" t="s">
        <v>193</v>
      </c>
      <c r="C11405" s="228" t="s">
        <v>67</v>
      </c>
      <c r="D11405" s="228" t="s">
        <v>205</v>
      </c>
      <c r="E11405" s="228">
        <v>10</v>
      </c>
      <c r="F11405" s="228">
        <v>3265</v>
      </c>
      <c r="G11405" s="228">
        <v>42</v>
      </c>
      <c r="H11405" s="228">
        <v>53</v>
      </c>
      <c r="I11405" s="228">
        <v>51217</v>
      </c>
      <c r="J11405" s="228">
        <v>8854.33</v>
      </c>
      <c r="K11405" s="228">
        <v>2645</v>
      </c>
      <c r="L11405" s="228">
        <v>66745.929999999993</v>
      </c>
    </row>
    <row r="11406" spans="1:12">
      <c r="A11406" s="228">
        <v>2016</v>
      </c>
      <c r="B11406" s="228" t="s">
        <v>193</v>
      </c>
      <c r="C11406" s="228" t="s">
        <v>67</v>
      </c>
      <c r="D11406" s="228" t="s">
        <v>205</v>
      </c>
      <c r="E11406" s="228">
        <v>15</v>
      </c>
      <c r="F11406" s="228">
        <v>3234</v>
      </c>
      <c r="G11406" s="228">
        <v>36</v>
      </c>
      <c r="H11406" s="228">
        <v>72</v>
      </c>
      <c r="I11406" s="228">
        <v>70138</v>
      </c>
      <c r="J11406" s="228">
        <v>23959.41</v>
      </c>
      <c r="K11406" s="228">
        <v>13035</v>
      </c>
      <c r="L11406" s="228">
        <v>115358.96</v>
      </c>
    </row>
    <row r="11407" spans="1:12">
      <c r="A11407" s="228">
        <v>2016</v>
      </c>
      <c r="B11407" s="228" t="s">
        <v>193</v>
      </c>
      <c r="C11407" s="228" t="s">
        <v>67</v>
      </c>
      <c r="D11407" s="228" t="s">
        <v>205</v>
      </c>
      <c r="E11407" s="228">
        <v>20</v>
      </c>
      <c r="F11407" s="228">
        <v>2572</v>
      </c>
      <c r="G11407" s="228">
        <v>56</v>
      </c>
      <c r="H11407" s="228">
        <v>144</v>
      </c>
      <c r="I11407" s="228">
        <v>139210.85</v>
      </c>
      <c r="J11407" s="228">
        <v>30419.89</v>
      </c>
      <c r="K11407" s="228">
        <v>31458</v>
      </c>
      <c r="L11407" s="228">
        <v>228213.03</v>
      </c>
    </row>
    <row r="11408" spans="1:12">
      <c r="A11408" s="228">
        <v>2016</v>
      </c>
      <c r="B11408" s="228" t="s">
        <v>193</v>
      </c>
      <c r="C11408" s="228" t="s">
        <v>67</v>
      </c>
      <c r="D11408" s="228" t="s">
        <v>205</v>
      </c>
      <c r="E11408" s="228">
        <v>25</v>
      </c>
      <c r="F11408" s="228">
        <v>2952</v>
      </c>
      <c r="G11408" s="228">
        <v>44</v>
      </c>
      <c r="H11408" s="228">
        <v>69</v>
      </c>
      <c r="I11408" s="228">
        <v>63440</v>
      </c>
      <c r="J11408" s="228">
        <v>19969.54</v>
      </c>
      <c r="K11408" s="228">
        <v>15413</v>
      </c>
      <c r="L11408" s="228">
        <v>124089.16</v>
      </c>
    </row>
    <row r="11409" spans="1:12">
      <c r="A11409" s="228">
        <v>2016</v>
      </c>
      <c r="B11409" s="228" t="s">
        <v>193</v>
      </c>
      <c r="C11409" s="228" t="s">
        <v>67</v>
      </c>
      <c r="D11409" s="228" t="s">
        <v>205</v>
      </c>
      <c r="E11409" s="228">
        <v>30</v>
      </c>
      <c r="F11409" s="228">
        <v>4217</v>
      </c>
      <c r="G11409" s="228">
        <v>88</v>
      </c>
      <c r="H11409" s="228">
        <v>187</v>
      </c>
      <c r="I11409" s="228">
        <v>170821.85</v>
      </c>
      <c r="J11409" s="228">
        <v>38629.74</v>
      </c>
      <c r="K11409" s="228">
        <v>55821</v>
      </c>
      <c r="L11409" s="228">
        <v>321946.42</v>
      </c>
    </row>
    <row r="11410" spans="1:12">
      <c r="A11410" s="228">
        <v>2016</v>
      </c>
      <c r="B11410" s="228" t="s">
        <v>193</v>
      </c>
      <c r="C11410" s="228" t="s">
        <v>67</v>
      </c>
      <c r="D11410" s="228" t="s">
        <v>205</v>
      </c>
      <c r="E11410" s="228">
        <v>35</v>
      </c>
      <c r="F11410" s="228">
        <v>3981</v>
      </c>
      <c r="G11410" s="228">
        <v>88</v>
      </c>
      <c r="H11410" s="228">
        <v>235</v>
      </c>
      <c r="I11410" s="228">
        <v>188934.95</v>
      </c>
      <c r="J11410" s="228">
        <v>46705.17</v>
      </c>
      <c r="K11410" s="228">
        <v>40225</v>
      </c>
      <c r="L11410" s="228">
        <v>327529.02</v>
      </c>
    </row>
    <row r="11411" spans="1:12">
      <c r="A11411" s="228">
        <v>2016</v>
      </c>
      <c r="B11411" s="228" t="s">
        <v>193</v>
      </c>
      <c r="C11411" s="228" t="s">
        <v>67</v>
      </c>
      <c r="D11411" s="228" t="s">
        <v>205</v>
      </c>
      <c r="E11411" s="228">
        <v>40</v>
      </c>
      <c r="F11411" s="228">
        <v>3747</v>
      </c>
      <c r="G11411" s="228">
        <v>101</v>
      </c>
      <c r="H11411" s="228">
        <v>215</v>
      </c>
      <c r="I11411" s="228">
        <v>203889.65</v>
      </c>
      <c r="J11411" s="228">
        <v>67276.7</v>
      </c>
      <c r="K11411" s="228">
        <v>55398</v>
      </c>
      <c r="L11411" s="228">
        <v>416472.55</v>
      </c>
    </row>
    <row r="11412" spans="1:12">
      <c r="A11412" s="228">
        <v>2016</v>
      </c>
      <c r="B11412" s="228" t="s">
        <v>193</v>
      </c>
      <c r="C11412" s="228" t="s">
        <v>67</v>
      </c>
      <c r="D11412" s="228" t="s">
        <v>205</v>
      </c>
      <c r="E11412" s="228">
        <v>45</v>
      </c>
      <c r="F11412" s="228">
        <v>3847</v>
      </c>
      <c r="G11412" s="228">
        <v>186</v>
      </c>
      <c r="H11412" s="228">
        <v>388</v>
      </c>
      <c r="I11412" s="228">
        <v>244209.4</v>
      </c>
      <c r="J11412" s="228">
        <v>74702.2</v>
      </c>
      <c r="K11412" s="228">
        <v>41016</v>
      </c>
      <c r="L11412" s="228">
        <v>440027.04</v>
      </c>
    </row>
    <row r="11413" spans="1:12">
      <c r="A11413" s="228">
        <v>2016</v>
      </c>
      <c r="B11413" s="228" t="s">
        <v>193</v>
      </c>
      <c r="C11413" s="228" t="s">
        <v>67</v>
      </c>
      <c r="D11413" s="228" t="s">
        <v>205</v>
      </c>
      <c r="E11413" s="228">
        <v>50</v>
      </c>
      <c r="F11413" s="228">
        <v>3832</v>
      </c>
      <c r="G11413" s="228">
        <v>226</v>
      </c>
      <c r="H11413" s="228">
        <v>447</v>
      </c>
      <c r="I11413" s="228">
        <v>459405.75</v>
      </c>
      <c r="J11413" s="228">
        <v>110521.53</v>
      </c>
      <c r="K11413" s="228">
        <v>99722</v>
      </c>
      <c r="L11413" s="228">
        <v>765172.29</v>
      </c>
    </row>
    <row r="11414" spans="1:12">
      <c r="A11414" s="228">
        <v>2016</v>
      </c>
      <c r="B11414" s="228" t="s">
        <v>193</v>
      </c>
      <c r="C11414" s="228" t="s">
        <v>67</v>
      </c>
      <c r="D11414" s="228" t="s">
        <v>205</v>
      </c>
      <c r="E11414" s="228">
        <v>55</v>
      </c>
      <c r="F11414" s="228">
        <v>3475</v>
      </c>
      <c r="G11414" s="228">
        <v>275</v>
      </c>
      <c r="H11414" s="228">
        <v>507</v>
      </c>
      <c r="I11414" s="228">
        <v>507296.9</v>
      </c>
      <c r="J11414" s="228">
        <v>127859.89</v>
      </c>
      <c r="K11414" s="228">
        <v>129721</v>
      </c>
      <c r="L11414" s="228">
        <v>851797</v>
      </c>
    </row>
    <row r="11415" spans="1:12">
      <c r="A11415" s="228">
        <v>2016</v>
      </c>
      <c r="B11415" s="228" t="s">
        <v>193</v>
      </c>
      <c r="C11415" s="228" t="s">
        <v>67</v>
      </c>
      <c r="D11415" s="228" t="s">
        <v>205</v>
      </c>
      <c r="E11415" s="228">
        <v>60</v>
      </c>
      <c r="F11415" s="228">
        <v>2917</v>
      </c>
      <c r="G11415" s="228">
        <v>289</v>
      </c>
      <c r="H11415" s="228">
        <v>769</v>
      </c>
      <c r="I11415" s="228">
        <v>751142.1</v>
      </c>
      <c r="J11415" s="228">
        <v>199985.87</v>
      </c>
      <c r="K11415" s="228">
        <v>199068</v>
      </c>
      <c r="L11415" s="228">
        <v>1290980.8700000001</v>
      </c>
    </row>
    <row r="11416" spans="1:12">
      <c r="A11416" s="228">
        <v>2016</v>
      </c>
      <c r="B11416" s="228" t="s">
        <v>193</v>
      </c>
      <c r="C11416" s="228" t="s">
        <v>67</v>
      </c>
      <c r="D11416" s="228" t="s">
        <v>205</v>
      </c>
      <c r="E11416" s="228">
        <v>65</v>
      </c>
      <c r="F11416" s="228">
        <v>2050</v>
      </c>
      <c r="G11416" s="228">
        <v>257</v>
      </c>
      <c r="H11416" s="228">
        <v>691</v>
      </c>
      <c r="I11416" s="228">
        <v>680200.5</v>
      </c>
      <c r="J11416" s="228">
        <v>171910.41</v>
      </c>
      <c r="K11416" s="228">
        <v>101314</v>
      </c>
      <c r="L11416" s="228">
        <v>1048332.75</v>
      </c>
    </row>
    <row r="11417" spans="1:12">
      <c r="A11417" s="228">
        <v>2016</v>
      </c>
      <c r="B11417" s="228" t="s">
        <v>193</v>
      </c>
      <c r="C11417" s="228" t="s">
        <v>67</v>
      </c>
      <c r="D11417" s="228" t="s">
        <v>205</v>
      </c>
      <c r="E11417" s="228">
        <v>70</v>
      </c>
      <c r="F11417" s="228">
        <v>1110</v>
      </c>
      <c r="G11417" s="228">
        <v>208</v>
      </c>
      <c r="H11417" s="228">
        <v>940</v>
      </c>
      <c r="I11417" s="228">
        <v>598643.9</v>
      </c>
      <c r="J11417" s="228">
        <v>110065.54</v>
      </c>
      <c r="K11417" s="228">
        <v>108624.8</v>
      </c>
      <c r="L11417" s="228">
        <v>868507.09</v>
      </c>
    </row>
    <row r="11418" spans="1:12">
      <c r="A11418" s="228">
        <v>2016</v>
      </c>
      <c r="B11418" s="228" t="s">
        <v>193</v>
      </c>
      <c r="C11418" s="228" t="s">
        <v>67</v>
      </c>
      <c r="D11418" s="228" t="s">
        <v>205</v>
      </c>
      <c r="E11418" s="228">
        <v>75</v>
      </c>
      <c r="F11418" s="228">
        <v>585</v>
      </c>
      <c r="G11418" s="228">
        <v>98</v>
      </c>
      <c r="H11418" s="228">
        <v>699</v>
      </c>
      <c r="I11418" s="228">
        <v>432289.4</v>
      </c>
      <c r="J11418" s="228">
        <v>76804.44</v>
      </c>
      <c r="K11418" s="228">
        <v>43713.5</v>
      </c>
      <c r="L11418" s="228">
        <v>573629.68000000005</v>
      </c>
    </row>
    <row r="11419" spans="1:12">
      <c r="A11419" s="228">
        <v>2016</v>
      </c>
      <c r="B11419" s="228" t="s">
        <v>193</v>
      </c>
      <c r="C11419" s="228" t="s">
        <v>67</v>
      </c>
      <c r="D11419" s="228" t="s">
        <v>205</v>
      </c>
      <c r="E11419" s="228">
        <v>80</v>
      </c>
      <c r="F11419" s="228">
        <v>221</v>
      </c>
      <c r="G11419" s="228">
        <v>27</v>
      </c>
      <c r="H11419" s="228">
        <v>149</v>
      </c>
      <c r="I11419" s="228">
        <v>86144</v>
      </c>
      <c r="J11419" s="228">
        <v>13396.18</v>
      </c>
      <c r="K11419" s="228">
        <v>12477</v>
      </c>
      <c r="L11419" s="228">
        <v>125435.38</v>
      </c>
    </row>
    <row r="11420" spans="1:12">
      <c r="A11420" s="228">
        <v>2016</v>
      </c>
      <c r="B11420" s="228" t="s">
        <v>193</v>
      </c>
      <c r="C11420" s="228" t="s">
        <v>67</v>
      </c>
      <c r="D11420" s="228" t="s">
        <v>205</v>
      </c>
      <c r="E11420" s="228">
        <v>85</v>
      </c>
      <c r="F11420" s="228">
        <v>101</v>
      </c>
      <c r="G11420" s="228">
        <v>13</v>
      </c>
      <c r="H11420" s="228">
        <v>81</v>
      </c>
      <c r="I11420" s="228">
        <v>80378</v>
      </c>
      <c r="J11420" s="228">
        <v>12931.55</v>
      </c>
      <c r="K11420" s="228">
        <v>11428</v>
      </c>
      <c r="L11420" s="228">
        <v>105858.2</v>
      </c>
    </row>
    <row r="11421" spans="1:12">
      <c r="A11421" s="228">
        <v>2016</v>
      </c>
      <c r="B11421" s="228" t="s">
        <v>193</v>
      </c>
      <c r="C11421" s="228" t="s">
        <v>67</v>
      </c>
      <c r="D11421" s="228" t="s">
        <v>205</v>
      </c>
      <c r="E11421" s="228">
        <v>90</v>
      </c>
      <c r="F11421" s="228">
        <v>17</v>
      </c>
      <c r="G11421" s="228">
        <v>2</v>
      </c>
      <c r="H11421" s="228">
        <v>2</v>
      </c>
      <c r="I11421" s="228">
        <v>723</v>
      </c>
      <c r="J11421" s="228">
        <v>630.65</v>
      </c>
      <c r="K11421" s="228">
        <v>0</v>
      </c>
      <c r="L11421" s="228">
        <v>1507.65</v>
      </c>
    </row>
    <row r="11422" spans="1:12">
      <c r="A11422" s="228">
        <v>2016</v>
      </c>
      <c r="B11422" s="228" t="s">
        <v>193</v>
      </c>
      <c r="C11422" s="228" t="s">
        <v>67</v>
      </c>
      <c r="D11422" s="228" t="s">
        <v>205</v>
      </c>
      <c r="E11422" s="228">
        <v>95</v>
      </c>
      <c r="F11422" s="228">
        <v>2</v>
      </c>
      <c r="G11422" s="228">
        <v>2</v>
      </c>
      <c r="H11422" s="228">
        <v>4</v>
      </c>
      <c r="I11422" s="228">
        <v>3918</v>
      </c>
      <c r="J11422" s="228">
        <v>522.9</v>
      </c>
      <c r="K11422" s="228">
        <v>0</v>
      </c>
      <c r="L11422" s="228">
        <v>4693.3</v>
      </c>
    </row>
    <row r="11423" spans="1:12">
      <c r="A11423" s="228">
        <v>2016</v>
      </c>
      <c r="B11423" s="228" t="s">
        <v>193</v>
      </c>
      <c r="C11423" s="228" t="s">
        <v>67</v>
      </c>
      <c r="D11423" s="228" t="s">
        <v>206</v>
      </c>
      <c r="E11423" s="228">
        <v>0</v>
      </c>
      <c r="F11423" s="228">
        <v>3443</v>
      </c>
      <c r="G11423" s="228">
        <v>72</v>
      </c>
      <c r="H11423" s="228">
        <v>187</v>
      </c>
      <c r="I11423" s="228">
        <v>133981</v>
      </c>
      <c r="J11423" s="228">
        <v>21653.279999999999</v>
      </c>
      <c r="K11423" s="228">
        <v>424</v>
      </c>
      <c r="L11423" s="228">
        <v>164876.99</v>
      </c>
    </row>
    <row r="11424" spans="1:12">
      <c r="A11424" s="228">
        <v>2016</v>
      </c>
      <c r="B11424" s="228" t="s">
        <v>193</v>
      </c>
      <c r="C11424" s="228" t="s">
        <v>67</v>
      </c>
      <c r="D11424" s="228" t="s">
        <v>206</v>
      </c>
      <c r="E11424" s="228">
        <v>5</v>
      </c>
      <c r="F11424" s="228">
        <v>3480</v>
      </c>
      <c r="G11424" s="228">
        <v>32</v>
      </c>
      <c r="H11424" s="228">
        <v>47</v>
      </c>
      <c r="I11424" s="228">
        <v>32974</v>
      </c>
      <c r="J11424" s="228">
        <v>8686</v>
      </c>
      <c r="K11424" s="228">
        <v>7368</v>
      </c>
      <c r="L11424" s="228">
        <v>51966.7</v>
      </c>
    </row>
    <row r="11425" spans="1:12">
      <c r="A11425" s="228">
        <v>2016</v>
      </c>
      <c r="B11425" s="228" t="s">
        <v>193</v>
      </c>
      <c r="C11425" s="228" t="s">
        <v>67</v>
      </c>
      <c r="D11425" s="228" t="s">
        <v>206</v>
      </c>
      <c r="E11425" s="228">
        <v>10</v>
      </c>
      <c r="F11425" s="228">
        <v>3158</v>
      </c>
      <c r="G11425" s="228">
        <v>23</v>
      </c>
      <c r="H11425" s="228">
        <v>33</v>
      </c>
      <c r="I11425" s="228">
        <v>25894</v>
      </c>
      <c r="J11425" s="228">
        <v>7906.68</v>
      </c>
      <c r="K11425" s="228">
        <v>12409</v>
      </c>
      <c r="L11425" s="228">
        <v>48362.879999999997</v>
      </c>
    </row>
    <row r="11426" spans="1:12">
      <c r="A11426" s="228">
        <v>2016</v>
      </c>
      <c r="B11426" s="228" t="s">
        <v>193</v>
      </c>
      <c r="C11426" s="228" t="s">
        <v>67</v>
      </c>
      <c r="D11426" s="228" t="s">
        <v>206</v>
      </c>
      <c r="E11426" s="228">
        <v>15</v>
      </c>
      <c r="F11426" s="228">
        <v>3047</v>
      </c>
      <c r="G11426" s="228">
        <v>76</v>
      </c>
      <c r="H11426" s="228">
        <v>143</v>
      </c>
      <c r="I11426" s="228">
        <v>124108.6</v>
      </c>
      <c r="J11426" s="228">
        <v>31558.48</v>
      </c>
      <c r="K11426" s="228">
        <v>34536</v>
      </c>
      <c r="L11426" s="228">
        <v>205958.02</v>
      </c>
    </row>
    <row r="11427" spans="1:12">
      <c r="A11427" s="228">
        <v>2016</v>
      </c>
      <c r="B11427" s="228" t="s">
        <v>193</v>
      </c>
      <c r="C11427" s="228" t="s">
        <v>67</v>
      </c>
      <c r="D11427" s="228" t="s">
        <v>206</v>
      </c>
      <c r="E11427" s="228">
        <v>20</v>
      </c>
      <c r="F11427" s="228">
        <v>2810</v>
      </c>
      <c r="G11427" s="228">
        <v>106</v>
      </c>
      <c r="H11427" s="228">
        <v>174</v>
      </c>
      <c r="I11427" s="228">
        <v>165354.85</v>
      </c>
      <c r="J11427" s="228">
        <v>33487.120000000003</v>
      </c>
      <c r="K11427" s="228">
        <v>26687</v>
      </c>
      <c r="L11427" s="228">
        <v>268597.67</v>
      </c>
    </row>
    <row r="11428" spans="1:12">
      <c r="A11428" s="228">
        <v>2016</v>
      </c>
      <c r="B11428" s="228" t="s">
        <v>193</v>
      </c>
      <c r="C11428" s="228" t="s">
        <v>67</v>
      </c>
      <c r="D11428" s="228" t="s">
        <v>206</v>
      </c>
      <c r="E11428" s="228">
        <v>25</v>
      </c>
      <c r="F11428" s="228">
        <v>3658</v>
      </c>
      <c r="G11428" s="228">
        <v>156</v>
      </c>
      <c r="H11428" s="228">
        <v>470</v>
      </c>
      <c r="I11428" s="228">
        <v>406576.46</v>
      </c>
      <c r="J11428" s="228">
        <v>90701.9</v>
      </c>
      <c r="K11428" s="228">
        <v>38815</v>
      </c>
      <c r="L11428" s="228">
        <v>624923.68999999994</v>
      </c>
    </row>
    <row r="11429" spans="1:12">
      <c r="A11429" s="228">
        <v>2016</v>
      </c>
      <c r="B11429" s="228" t="s">
        <v>193</v>
      </c>
      <c r="C11429" s="228" t="s">
        <v>67</v>
      </c>
      <c r="D11429" s="228" t="s">
        <v>206</v>
      </c>
      <c r="E11429" s="228">
        <v>30</v>
      </c>
      <c r="F11429" s="228">
        <v>4920</v>
      </c>
      <c r="G11429" s="228">
        <v>228</v>
      </c>
      <c r="H11429" s="228">
        <v>782</v>
      </c>
      <c r="I11429" s="228">
        <v>679266.41</v>
      </c>
      <c r="J11429" s="228">
        <v>112691.38</v>
      </c>
      <c r="K11429" s="228">
        <v>27075</v>
      </c>
      <c r="L11429" s="228">
        <v>928148.91</v>
      </c>
    </row>
    <row r="11430" spans="1:12">
      <c r="A11430" s="228">
        <v>2016</v>
      </c>
      <c r="B11430" s="228" t="s">
        <v>193</v>
      </c>
      <c r="C11430" s="228" t="s">
        <v>67</v>
      </c>
      <c r="D11430" s="228" t="s">
        <v>206</v>
      </c>
      <c r="E11430" s="228">
        <v>35</v>
      </c>
      <c r="F11430" s="228">
        <v>4352</v>
      </c>
      <c r="G11430" s="228">
        <v>184</v>
      </c>
      <c r="H11430" s="228">
        <v>526</v>
      </c>
      <c r="I11430" s="228">
        <v>482544.25</v>
      </c>
      <c r="J11430" s="228">
        <v>96478.43</v>
      </c>
      <c r="K11430" s="228">
        <v>32124</v>
      </c>
      <c r="L11430" s="228">
        <v>716146.13</v>
      </c>
    </row>
    <row r="11431" spans="1:12">
      <c r="A11431" s="228">
        <v>2016</v>
      </c>
      <c r="B11431" s="228" t="s">
        <v>193</v>
      </c>
      <c r="C11431" s="228" t="s">
        <v>67</v>
      </c>
      <c r="D11431" s="228" t="s">
        <v>206</v>
      </c>
      <c r="E11431" s="228">
        <v>40</v>
      </c>
      <c r="F11431" s="228">
        <v>4037</v>
      </c>
      <c r="G11431" s="228">
        <v>174</v>
      </c>
      <c r="H11431" s="228">
        <v>447</v>
      </c>
      <c r="I11431" s="228">
        <v>372862.58</v>
      </c>
      <c r="J11431" s="228">
        <v>98132.73</v>
      </c>
      <c r="K11431" s="228">
        <v>32686</v>
      </c>
      <c r="L11431" s="228">
        <v>618238.13</v>
      </c>
    </row>
    <row r="11432" spans="1:12">
      <c r="A11432" s="228">
        <v>2016</v>
      </c>
      <c r="B11432" s="228" t="s">
        <v>193</v>
      </c>
      <c r="C11432" s="228" t="s">
        <v>67</v>
      </c>
      <c r="D11432" s="228" t="s">
        <v>206</v>
      </c>
      <c r="E11432" s="228">
        <v>45</v>
      </c>
      <c r="F11432" s="228">
        <v>3948</v>
      </c>
      <c r="G11432" s="228">
        <v>191</v>
      </c>
      <c r="H11432" s="228">
        <v>396</v>
      </c>
      <c r="I11432" s="228">
        <v>366608.7</v>
      </c>
      <c r="J11432" s="228">
        <v>97986.62</v>
      </c>
      <c r="K11432" s="228">
        <v>89322</v>
      </c>
      <c r="L11432" s="228">
        <v>659014.14</v>
      </c>
    </row>
    <row r="11433" spans="1:12">
      <c r="A11433" s="228">
        <v>2016</v>
      </c>
      <c r="B11433" s="228" t="s">
        <v>193</v>
      </c>
      <c r="C11433" s="228" t="s">
        <v>67</v>
      </c>
      <c r="D11433" s="228" t="s">
        <v>206</v>
      </c>
      <c r="E11433" s="228">
        <v>50</v>
      </c>
      <c r="F11433" s="228">
        <v>3817</v>
      </c>
      <c r="G11433" s="228">
        <v>271</v>
      </c>
      <c r="H11433" s="228">
        <v>482</v>
      </c>
      <c r="I11433" s="228">
        <v>515638.9</v>
      </c>
      <c r="J11433" s="228">
        <v>131223.35999999999</v>
      </c>
      <c r="K11433" s="228">
        <v>88064</v>
      </c>
      <c r="L11433" s="228">
        <v>854801.27</v>
      </c>
    </row>
    <row r="11434" spans="1:12">
      <c r="A11434" s="228">
        <v>2016</v>
      </c>
      <c r="B11434" s="228" t="s">
        <v>193</v>
      </c>
      <c r="C11434" s="228" t="s">
        <v>67</v>
      </c>
      <c r="D11434" s="228" t="s">
        <v>206</v>
      </c>
      <c r="E11434" s="228">
        <v>55</v>
      </c>
      <c r="F11434" s="228">
        <v>3504</v>
      </c>
      <c r="G11434" s="228">
        <v>294</v>
      </c>
      <c r="H11434" s="228">
        <v>543</v>
      </c>
      <c r="I11434" s="228">
        <v>467087.85</v>
      </c>
      <c r="J11434" s="228">
        <v>117729.13</v>
      </c>
      <c r="K11434" s="228">
        <v>110473</v>
      </c>
      <c r="L11434" s="228">
        <v>787883.97</v>
      </c>
    </row>
    <row r="11435" spans="1:12">
      <c r="A11435" s="228">
        <v>2016</v>
      </c>
      <c r="B11435" s="228" t="s">
        <v>193</v>
      </c>
      <c r="C11435" s="228" t="s">
        <v>67</v>
      </c>
      <c r="D11435" s="228" t="s">
        <v>206</v>
      </c>
      <c r="E11435" s="228">
        <v>60</v>
      </c>
      <c r="F11435" s="228">
        <v>2689</v>
      </c>
      <c r="G11435" s="228">
        <v>265</v>
      </c>
      <c r="H11435" s="228">
        <v>744</v>
      </c>
      <c r="I11435" s="228">
        <v>638545.80000000005</v>
      </c>
      <c r="J11435" s="228">
        <v>118297.55</v>
      </c>
      <c r="K11435" s="228">
        <v>156592.25</v>
      </c>
      <c r="L11435" s="228">
        <v>985224.31</v>
      </c>
    </row>
    <row r="11436" spans="1:12">
      <c r="A11436" s="228">
        <v>2016</v>
      </c>
      <c r="B11436" s="228" t="s">
        <v>193</v>
      </c>
      <c r="C11436" s="228" t="s">
        <v>67</v>
      </c>
      <c r="D11436" s="228" t="s">
        <v>206</v>
      </c>
      <c r="E11436" s="228">
        <v>65</v>
      </c>
      <c r="F11436" s="228">
        <v>1817</v>
      </c>
      <c r="G11436" s="228">
        <v>218</v>
      </c>
      <c r="H11436" s="228">
        <v>600</v>
      </c>
      <c r="I11436" s="228">
        <v>555388.77</v>
      </c>
      <c r="J11436" s="228">
        <v>117610.16</v>
      </c>
      <c r="K11436" s="228">
        <v>171777</v>
      </c>
      <c r="L11436" s="228">
        <v>917086.47</v>
      </c>
    </row>
    <row r="11437" spans="1:12">
      <c r="A11437" s="228">
        <v>2016</v>
      </c>
      <c r="B11437" s="228" t="s">
        <v>193</v>
      </c>
      <c r="C11437" s="228" t="s">
        <v>67</v>
      </c>
      <c r="D11437" s="228" t="s">
        <v>206</v>
      </c>
      <c r="E11437" s="228">
        <v>70</v>
      </c>
      <c r="F11437" s="228">
        <v>966</v>
      </c>
      <c r="G11437" s="228">
        <v>137</v>
      </c>
      <c r="H11437" s="228">
        <v>399</v>
      </c>
      <c r="I11437" s="228">
        <v>344628.75</v>
      </c>
      <c r="J11437" s="228">
        <v>77216.62</v>
      </c>
      <c r="K11437" s="228">
        <v>88481</v>
      </c>
      <c r="L11437" s="228">
        <v>547881.49</v>
      </c>
    </row>
    <row r="11438" spans="1:12">
      <c r="A11438" s="228">
        <v>2016</v>
      </c>
      <c r="B11438" s="228" t="s">
        <v>193</v>
      </c>
      <c r="C11438" s="228" t="s">
        <v>67</v>
      </c>
      <c r="D11438" s="228" t="s">
        <v>206</v>
      </c>
      <c r="E11438" s="228">
        <v>75</v>
      </c>
      <c r="F11438" s="228">
        <v>492</v>
      </c>
      <c r="G11438" s="228">
        <v>121</v>
      </c>
      <c r="H11438" s="228">
        <v>543</v>
      </c>
      <c r="I11438" s="228">
        <v>386928.65</v>
      </c>
      <c r="J11438" s="228">
        <v>64287.09</v>
      </c>
      <c r="K11438" s="228">
        <v>91866</v>
      </c>
      <c r="L11438" s="228">
        <v>564073.36</v>
      </c>
    </row>
    <row r="11439" spans="1:12">
      <c r="A11439" s="228">
        <v>2016</v>
      </c>
      <c r="B11439" s="228" t="s">
        <v>193</v>
      </c>
      <c r="C11439" s="228" t="s">
        <v>67</v>
      </c>
      <c r="D11439" s="228" t="s">
        <v>206</v>
      </c>
      <c r="E11439" s="228">
        <v>80</v>
      </c>
      <c r="F11439" s="228">
        <v>216</v>
      </c>
      <c r="G11439" s="228">
        <v>13</v>
      </c>
      <c r="H11439" s="228">
        <v>199</v>
      </c>
      <c r="I11439" s="228">
        <v>134597</v>
      </c>
      <c r="J11439" s="228">
        <v>20238.080000000002</v>
      </c>
      <c r="K11439" s="228">
        <v>27296</v>
      </c>
      <c r="L11439" s="228">
        <v>182545.87</v>
      </c>
    </row>
    <row r="11440" spans="1:12">
      <c r="A11440" s="228">
        <v>2016</v>
      </c>
      <c r="B11440" s="228" t="s">
        <v>193</v>
      </c>
      <c r="C11440" s="228" t="s">
        <v>67</v>
      </c>
      <c r="D11440" s="228" t="s">
        <v>206</v>
      </c>
      <c r="E11440" s="228">
        <v>85</v>
      </c>
      <c r="F11440" s="228">
        <v>129</v>
      </c>
      <c r="G11440" s="228">
        <v>14</v>
      </c>
      <c r="H11440" s="228">
        <v>125</v>
      </c>
      <c r="I11440" s="228">
        <v>56693</v>
      </c>
      <c r="J11440" s="228">
        <v>9382.2999999999993</v>
      </c>
      <c r="K11440" s="228">
        <v>926</v>
      </c>
      <c r="L11440" s="228">
        <v>68393.3</v>
      </c>
    </row>
    <row r="11441" spans="1:12">
      <c r="A11441" s="228">
        <v>2016</v>
      </c>
      <c r="B11441" s="228" t="s">
        <v>193</v>
      </c>
      <c r="C11441" s="228" t="s">
        <v>67</v>
      </c>
      <c r="D11441" s="228" t="s">
        <v>206</v>
      </c>
      <c r="E11441" s="228">
        <v>90</v>
      </c>
      <c r="F11441" s="228">
        <v>35</v>
      </c>
      <c r="G11441" s="228">
        <v>7</v>
      </c>
      <c r="H11441" s="228">
        <v>34</v>
      </c>
      <c r="I11441" s="228">
        <v>15071</v>
      </c>
      <c r="J11441" s="228">
        <v>1349.75</v>
      </c>
      <c r="K11441" s="228">
        <v>0</v>
      </c>
      <c r="L11441" s="228">
        <v>16670.75</v>
      </c>
    </row>
    <row r="11442" spans="1:12">
      <c r="A11442" s="228">
        <v>2016</v>
      </c>
      <c r="B11442" s="228" t="s">
        <v>193</v>
      </c>
      <c r="C11442" s="228" t="s">
        <v>67</v>
      </c>
      <c r="D11442" s="228" t="s">
        <v>206</v>
      </c>
      <c r="E11442" s="228">
        <v>95</v>
      </c>
      <c r="F11442" s="228">
        <v>9</v>
      </c>
      <c r="G11442" s="228">
        <v>1</v>
      </c>
      <c r="H11442" s="228">
        <v>39</v>
      </c>
      <c r="I11442" s="228">
        <v>23008</v>
      </c>
      <c r="J11442" s="228">
        <v>1937.25</v>
      </c>
      <c r="K11442" s="228">
        <v>0</v>
      </c>
      <c r="L11442" s="228">
        <v>26259.15</v>
      </c>
    </row>
    <row r="11443" spans="1:12">
      <c r="A11443" s="228">
        <v>2016</v>
      </c>
      <c r="B11443" s="228" t="s">
        <v>194</v>
      </c>
      <c r="C11443" s="228" t="s">
        <v>61</v>
      </c>
      <c r="D11443" s="228" t="s">
        <v>205</v>
      </c>
      <c r="E11443" s="228">
        <v>0</v>
      </c>
      <c r="F11443" s="228">
        <v>109661</v>
      </c>
      <c r="G11443" s="228">
        <v>5769</v>
      </c>
      <c r="H11443" s="228">
        <v>16817</v>
      </c>
      <c r="I11443" s="228">
        <v>9786978.1400000006</v>
      </c>
      <c r="J11443" s="228">
        <v>1667730.59</v>
      </c>
      <c r="K11443" s="228">
        <v>250060.88</v>
      </c>
      <c r="L11443" s="228">
        <v>13074258.17</v>
      </c>
    </row>
    <row r="11444" spans="1:12">
      <c r="A11444" s="228">
        <v>2016</v>
      </c>
      <c r="B11444" s="228" t="s">
        <v>194</v>
      </c>
      <c r="C11444" s="228" t="s">
        <v>61</v>
      </c>
      <c r="D11444" s="228" t="s">
        <v>205</v>
      </c>
      <c r="E11444" s="228">
        <v>5</v>
      </c>
      <c r="F11444" s="228">
        <v>123652</v>
      </c>
      <c r="G11444" s="228">
        <v>2706</v>
      </c>
      <c r="H11444" s="228">
        <v>4064</v>
      </c>
      <c r="I11444" s="228">
        <v>3107009.52</v>
      </c>
      <c r="J11444" s="228">
        <v>804520.51</v>
      </c>
      <c r="K11444" s="228">
        <v>229627.5</v>
      </c>
      <c r="L11444" s="228">
        <v>4911165.12</v>
      </c>
    </row>
    <row r="11445" spans="1:12">
      <c r="A11445" s="228">
        <v>2016</v>
      </c>
      <c r="B11445" s="228" t="s">
        <v>194</v>
      </c>
      <c r="C11445" s="228" t="s">
        <v>61</v>
      </c>
      <c r="D11445" s="228" t="s">
        <v>205</v>
      </c>
      <c r="E11445" s="228">
        <v>10</v>
      </c>
      <c r="F11445" s="228">
        <v>114973</v>
      </c>
      <c r="G11445" s="228">
        <v>2013</v>
      </c>
      <c r="H11445" s="228">
        <v>3641</v>
      </c>
      <c r="I11445" s="228">
        <v>2745126.96</v>
      </c>
      <c r="J11445" s="228">
        <v>695538.63</v>
      </c>
      <c r="K11445" s="228">
        <v>590811</v>
      </c>
      <c r="L11445" s="228">
        <v>4669111.09</v>
      </c>
    </row>
    <row r="11446" spans="1:12">
      <c r="A11446" s="228">
        <v>2016</v>
      </c>
      <c r="B11446" s="228" t="s">
        <v>194</v>
      </c>
      <c r="C11446" s="228" t="s">
        <v>61</v>
      </c>
      <c r="D11446" s="228" t="s">
        <v>205</v>
      </c>
      <c r="E11446" s="228">
        <v>15</v>
      </c>
      <c r="F11446" s="228">
        <v>110469</v>
      </c>
      <c r="G11446" s="228">
        <v>3301</v>
      </c>
      <c r="H11446" s="228">
        <v>7013</v>
      </c>
      <c r="I11446" s="228">
        <v>6271273.9400000004</v>
      </c>
      <c r="J11446" s="228">
        <v>1331719.3700000001</v>
      </c>
      <c r="K11446" s="228">
        <v>1511265</v>
      </c>
      <c r="L11446" s="228">
        <v>10638600.949999999</v>
      </c>
    </row>
    <row r="11447" spans="1:12">
      <c r="A11447" s="228">
        <v>2016</v>
      </c>
      <c r="B11447" s="228" t="s">
        <v>194</v>
      </c>
      <c r="C11447" s="228" t="s">
        <v>61</v>
      </c>
      <c r="D11447" s="228" t="s">
        <v>205</v>
      </c>
      <c r="E11447" s="228">
        <v>20</v>
      </c>
      <c r="F11447" s="228">
        <v>89386</v>
      </c>
      <c r="G11447" s="228">
        <v>3001</v>
      </c>
      <c r="H11447" s="228">
        <v>6713</v>
      </c>
      <c r="I11447" s="228">
        <v>6432111.3399999999</v>
      </c>
      <c r="J11447" s="228">
        <v>1304061.8500000001</v>
      </c>
      <c r="K11447" s="228">
        <v>1103899</v>
      </c>
      <c r="L11447" s="228">
        <v>10295168.710000001</v>
      </c>
    </row>
    <row r="11448" spans="1:12">
      <c r="A11448" s="228">
        <v>2016</v>
      </c>
      <c r="B11448" s="228" t="s">
        <v>194</v>
      </c>
      <c r="C11448" s="228" t="s">
        <v>61</v>
      </c>
      <c r="D11448" s="228" t="s">
        <v>205</v>
      </c>
      <c r="E11448" s="228">
        <v>25</v>
      </c>
      <c r="F11448" s="228">
        <v>77085</v>
      </c>
      <c r="G11448" s="228">
        <v>2510</v>
      </c>
      <c r="H11448" s="228">
        <v>6499</v>
      </c>
      <c r="I11448" s="228">
        <v>5151325.43</v>
      </c>
      <c r="J11448" s="228">
        <v>1091251.1000000001</v>
      </c>
      <c r="K11448" s="228">
        <v>937157</v>
      </c>
      <c r="L11448" s="228">
        <v>8722877.5299999993</v>
      </c>
    </row>
    <row r="11449" spans="1:12">
      <c r="A11449" s="228">
        <v>2016</v>
      </c>
      <c r="B11449" s="228" t="s">
        <v>194</v>
      </c>
      <c r="C11449" s="228" t="s">
        <v>61</v>
      </c>
      <c r="D11449" s="228" t="s">
        <v>205</v>
      </c>
      <c r="E11449" s="228">
        <v>30</v>
      </c>
      <c r="F11449" s="228">
        <v>122863</v>
      </c>
      <c r="G11449" s="228">
        <v>3487</v>
      </c>
      <c r="H11449" s="228">
        <v>8606</v>
      </c>
      <c r="I11449" s="228">
        <v>6623610.6500000004</v>
      </c>
      <c r="J11449" s="228">
        <v>1571402.31</v>
      </c>
      <c r="K11449" s="228">
        <v>1323063</v>
      </c>
      <c r="L11449" s="228">
        <v>11593413.199999999</v>
      </c>
    </row>
    <row r="11450" spans="1:12">
      <c r="A11450" s="228">
        <v>2016</v>
      </c>
      <c r="B11450" s="228" t="s">
        <v>194</v>
      </c>
      <c r="C11450" s="228" t="s">
        <v>61</v>
      </c>
      <c r="D11450" s="228" t="s">
        <v>205</v>
      </c>
      <c r="E11450" s="228">
        <v>35</v>
      </c>
      <c r="F11450" s="228">
        <v>129659</v>
      </c>
      <c r="G11450" s="228">
        <v>4360</v>
      </c>
      <c r="H11450" s="228">
        <v>9762</v>
      </c>
      <c r="I11450" s="228">
        <v>7980503.3700000001</v>
      </c>
      <c r="J11450" s="228">
        <v>2067382.32</v>
      </c>
      <c r="K11450" s="228">
        <v>1344166.5</v>
      </c>
      <c r="L11450" s="228">
        <v>13918946.789999999</v>
      </c>
    </row>
    <row r="11451" spans="1:12">
      <c r="A11451" s="228">
        <v>2016</v>
      </c>
      <c r="B11451" s="228" t="s">
        <v>194</v>
      </c>
      <c r="C11451" s="228" t="s">
        <v>61</v>
      </c>
      <c r="D11451" s="228" t="s">
        <v>205</v>
      </c>
      <c r="E11451" s="228">
        <v>40</v>
      </c>
      <c r="F11451" s="228">
        <v>130984</v>
      </c>
      <c r="G11451" s="228">
        <v>5609</v>
      </c>
      <c r="H11451" s="228">
        <v>12398</v>
      </c>
      <c r="I11451" s="228">
        <v>10452229.699999999</v>
      </c>
      <c r="J11451" s="228">
        <v>2669116.0099999998</v>
      </c>
      <c r="K11451" s="228">
        <v>2085955.3</v>
      </c>
      <c r="L11451" s="228">
        <v>18210607.050000001</v>
      </c>
    </row>
    <row r="11452" spans="1:12">
      <c r="A11452" s="228">
        <v>2016</v>
      </c>
      <c r="B11452" s="228" t="s">
        <v>194</v>
      </c>
      <c r="C11452" s="228" t="s">
        <v>61</v>
      </c>
      <c r="D11452" s="228" t="s">
        <v>205</v>
      </c>
      <c r="E11452" s="228">
        <v>45</v>
      </c>
      <c r="F11452" s="228">
        <v>126305</v>
      </c>
      <c r="G11452" s="228">
        <v>6512</v>
      </c>
      <c r="H11452" s="228">
        <v>14082</v>
      </c>
      <c r="I11452" s="228">
        <v>12575606.720000001</v>
      </c>
      <c r="J11452" s="228">
        <v>3345737.5</v>
      </c>
      <c r="K11452" s="228">
        <v>3090053.85</v>
      </c>
      <c r="L11452" s="228">
        <v>22150549.18</v>
      </c>
    </row>
    <row r="11453" spans="1:12">
      <c r="A11453" s="228">
        <v>2016</v>
      </c>
      <c r="B11453" s="228" t="s">
        <v>194</v>
      </c>
      <c r="C11453" s="228" t="s">
        <v>61</v>
      </c>
      <c r="D11453" s="228" t="s">
        <v>205</v>
      </c>
      <c r="E11453" s="228">
        <v>50</v>
      </c>
      <c r="F11453" s="228">
        <v>125178</v>
      </c>
      <c r="G11453" s="228">
        <v>9189</v>
      </c>
      <c r="H11453" s="228">
        <v>19245</v>
      </c>
      <c r="I11453" s="228">
        <v>17663270.129999999</v>
      </c>
      <c r="J11453" s="228">
        <v>4555869</v>
      </c>
      <c r="K11453" s="228">
        <v>4560693.3499999996</v>
      </c>
      <c r="L11453" s="228">
        <v>30911323.079999998</v>
      </c>
    </row>
    <row r="11454" spans="1:12">
      <c r="A11454" s="228">
        <v>2016</v>
      </c>
      <c r="B11454" s="228" t="s">
        <v>194</v>
      </c>
      <c r="C11454" s="228" t="s">
        <v>61</v>
      </c>
      <c r="D11454" s="228" t="s">
        <v>205</v>
      </c>
      <c r="E11454" s="228">
        <v>55</v>
      </c>
      <c r="F11454" s="228">
        <v>125205</v>
      </c>
      <c r="G11454" s="228">
        <v>12771</v>
      </c>
      <c r="H11454" s="228">
        <v>28268</v>
      </c>
      <c r="I11454" s="228">
        <v>26417936.300000001</v>
      </c>
      <c r="J11454" s="228">
        <v>6240600.5999999996</v>
      </c>
      <c r="K11454" s="228">
        <v>7590452.6500000004</v>
      </c>
      <c r="L11454" s="228">
        <v>45637539.520000003</v>
      </c>
    </row>
    <row r="11455" spans="1:12">
      <c r="A11455" s="228">
        <v>2016</v>
      </c>
      <c r="B11455" s="228" t="s">
        <v>194</v>
      </c>
      <c r="C11455" s="228" t="s">
        <v>61</v>
      </c>
      <c r="D11455" s="228" t="s">
        <v>205</v>
      </c>
      <c r="E11455" s="228">
        <v>60</v>
      </c>
      <c r="F11455" s="228">
        <v>115108</v>
      </c>
      <c r="G11455" s="228">
        <v>16512</v>
      </c>
      <c r="H11455" s="228">
        <v>37036</v>
      </c>
      <c r="I11455" s="228">
        <v>36699572.130000003</v>
      </c>
      <c r="J11455" s="228">
        <v>8646685.6999999993</v>
      </c>
      <c r="K11455" s="228">
        <v>10871006.380000001</v>
      </c>
      <c r="L11455" s="228">
        <v>62277726.950000003</v>
      </c>
    </row>
    <row r="11456" spans="1:12">
      <c r="A11456" s="228">
        <v>2016</v>
      </c>
      <c r="B11456" s="228" t="s">
        <v>194</v>
      </c>
      <c r="C11456" s="228" t="s">
        <v>61</v>
      </c>
      <c r="D11456" s="228" t="s">
        <v>205</v>
      </c>
      <c r="E11456" s="228">
        <v>65</v>
      </c>
      <c r="F11456" s="228">
        <v>106107</v>
      </c>
      <c r="G11456" s="228">
        <v>22621</v>
      </c>
      <c r="H11456" s="228">
        <v>51598</v>
      </c>
      <c r="I11456" s="228">
        <v>49166784.759999998</v>
      </c>
      <c r="J11456" s="228">
        <v>11103901.92</v>
      </c>
      <c r="K11456" s="228">
        <v>14070489.52</v>
      </c>
      <c r="L11456" s="228">
        <v>81675500.120000005</v>
      </c>
    </row>
    <row r="11457" spans="1:12">
      <c r="A11457" s="228">
        <v>2016</v>
      </c>
      <c r="B11457" s="228" t="s">
        <v>194</v>
      </c>
      <c r="C11457" s="228" t="s">
        <v>61</v>
      </c>
      <c r="D11457" s="228" t="s">
        <v>205</v>
      </c>
      <c r="E11457" s="228">
        <v>70</v>
      </c>
      <c r="F11457" s="228">
        <v>78825</v>
      </c>
      <c r="G11457" s="228">
        <v>21476</v>
      </c>
      <c r="H11457" s="228">
        <v>56711</v>
      </c>
      <c r="I11457" s="228">
        <v>52457649.899999999</v>
      </c>
      <c r="J11457" s="228">
        <v>11555111.189999999</v>
      </c>
      <c r="K11457" s="228">
        <v>15094455.5</v>
      </c>
      <c r="L11457" s="228">
        <v>85229778.730000004</v>
      </c>
    </row>
    <row r="11458" spans="1:12">
      <c r="A11458" s="228">
        <v>2016</v>
      </c>
      <c r="B11458" s="228" t="s">
        <v>194</v>
      </c>
      <c r="C11458" s="228" t="s">
        <v>61</v>
      </c>
      <c r="D11458" s="228" t="s">
        <v>205</v>
      </c>
      <c r="E11458" s="228">
        <v>75</v>
      </c>
      <c r="F11458" s="228">
        <v>53363</v>
      </c>
      <c r="G11458" s="228">
        <v>19584</v>
      </c>
      <c r="H11458" s="228">
        <v>56943</v>
      </c>
      <c r="I11458" s="228">
        <v>47757550.780000001</v>
      </c>
      <c r="J11458" s="228">
        <v>9615505.3699999992</v>
      </c>
      <c r="K11458" s="228">
        <v>12544188.65</v>
      </c>
      <c r="L11458" s="228">
        <v>74160552.400000006</v>
      </c>
    </row>
    <row r="11459" spans="1:12">
      <c r="A11459" s="228">
        <v>2016</v>
      </c>
      <c r="B11459" s="228" t="s">
        <v>194</v>
      </c>
      <c r="C11459" s="228" t="s">
        <v>61</v>
      </c>
      <c r="D11459" s="228" t="s">
        <v>205</v>
      </c>
      <c r="E11459" s="228">
        <v>80</v>
      </c>
      <c r="F11459" s="228">
        <v>33161</v>
      </c>
      <c r="G11459" s="228">
        <v>13757</v>
      </c>
      <c r="H11459" s="228">
        <v>49087</v>
      </c>
      <c r="I11459" s="228">
        <v>36341444.789999999</v>
      </c>
      <c r="J11459" s="228">
        <v>6764377.71</v>
      </c>
      <c r="K11459" s="228">
        <v>8204064.6299999999</v>
      </c>
      <c r="L11459" s="228">
        <v>53741935.789999999</v>
      </c>
    </row>
    <row r="11460" spans="1:12">
      <c r="A11460" s="228">
        <v>2016</v>
      </c>
      <c r="B11460" s="228" t="s">
        <v>194</v>
      </c>
      <c r="C11460" s="228" t="s">
        <v>61</v>
      </c>
      <c r="D11460" s="228" t="s">
        <v>205</v>
      </c>
      <c r="E11460" s="228">
        <v>85</v>
      </c>
      <c r="F11460" s="228">
        <v>20069</v>
      </c>
      <c r="G11460" s="228">
        <v>9359</v>
      </c>
      <c r="H11460" s="228">
        <v>41638</v>
      </c>
      <c r="I11460" s="228">
        <v>27193050</v>
      </c>
      <c r="J11460" s="228">
        <v>4207466.6500000004</v>
      </c>
      <c r="K11460" s="228">
        <v>4422272.3</v>
      </c>
      <c r="L11460" s="228">
        <v>37155756.979999997</v>
      </c>
    </row>
    <row r="11461" spans="1:12">
      <c r="A11461" s="228">
        <v>2016</v>
      </c>
      <c r="B11461" s="228" t="s">
        <v>194</v>
      </c>
      <c r="C11461" s="228" t="s">
        <v>61</v>
      </c>
      <c r="D11461" s="228" t="s">
        <v>205</v>
      </c>
      <c r="E11461" s="228">
        <v>90</v>
      </c>
      <c r="F11461" s="228">
        <v>5451</v>
      </c>
      <c r="G11461" s="228">
        <v>2145</v>
      </c>
      <c r="H11461" s="228">
        <v>12694</v>
      </c>
      <c r="I11461" s="228">
        <v>7578822.1299999999</v>
      </c>
      <c r="J11461" s="228">
        <v>927867.11</v>
      </c>
      <c r="K11461" s="228">
        <v>796042.22</v>
      </c>
      <c r="L11461" s="228">
        <v>9551386.2100000009</v>
      </c>
    </row>
    <row r="11462" spans="1:12">
      <c r="A11462" s="228">
        <v>2016</v>
      </c>
      <c r="B11462" s="228" t="s">
        <v>194</v>
      </c>
      <c r="C11462" s="228" t="s">
        <v>61</v>
      </c>
      <c r="D11462" s="228" t="s">
        <v>205</v>
      </c>
      <c r="E11462" s="228">
        <v>95</v>
      </c>
      <c r="F11462" s="228">
        <v>868</v>
      </c>
      <c r="G11462" s="228">
        <v>358</v>
      </c>
      <c r="H11462" s="228">
        <v>2314</v>
      </c>
      <c r="I11462" s="228">
        <v>1194923.18</v>
      </c>
      <c r="J11462" s="228">
        <v>144894.23000000001</v>
      </c>
      <c r="K11462" s="228">
        <v>55832</v>
      </c>
      <c r="L11462" s="228">
        <v>1435818.84</v>
      </c>
    </row>
    <row r="11463" spans="1:12">
      <c r="A11463" s="228">
        <v>2016</v>
      </c>
      <c r="B11463" s="228" t="s">
        <v>194</v>
      </c>
      <c r="C11463" s="228" t="s">
        <v>61</v>
      </c>
      <c r="D11463" s="228" t="s">
        <v>206</v>
      </c>
      <c r="E11463" s="228">
        <v>0</v>
      </c>
      <c r="F11463" s="228">
        <v>102135</v>
      </c>
      <c r="G11463" s="228">
        <v>3784</v>
      </c>
      <c r="H11463" s="228">
        <v>12203</v>
      </c>
      <c r="I11463" s="228">
        <v>7137550.4299999997</v>
      </c>
      <c r="J11463" s="228">
        <v>1197492.3899999999</v>
      </c>
      <c r="K11463" s="228">
        <v>181476</v>
      </c>
      <c r="L11463" s="228">
        <v>9471089</v>
      </c>
    </row>
    <row r="11464" spans="1:12">
      <c r="A11464" s="228">
        <v>2016</v>
      </c>
      <c r="B11464" s="228" t="s">
        <v>194</v>
      </c>
      <c r="C11464" s="228" t="s">
        <v>61</v>
      </c>
      <c r="D11464" s="228" t="s">
        <v>206</v>
      </c>
      <c r="E11464" s="228">
        <v>5</v>
      </c>
      <c r="F11464" s="228">
        <v>116991</v>
      </c>
      <c r="G11464" s="228">
        <v>2088</v>
      </c>
      <c r="H11464" s="228">
        <v>3242</v>
      </c>
      <c r="I11464" s="228">
        <v>2415289.34</v>
      </c>
      <c r="J11464" s="228">
        <v>607395.75</v>
      </c>
      <c r="K11464" s="228">
        <v>122431</v>
      </c>
      <c r="L11464" s="228">
        <v>3755236.82</v>
      </c>
    </row>
    <row r="11465" spans="1:12">
      <c r="A11465" s="228">
        <v>2016</v>
      </c>
      <c r="B11465" s="228" t="s">
        <v>194</v>
      </c>
      <c r="C11465" s="228" t="s">
        <v>61</v>
      </c>
      <c r="D11465" s="228" t="s">
        <v>206</v>
      </c>
      <c r="E11465" s="228">
        <v>10</v>
      </c>
      <c r="F11465" s="228">
        <v>108309</v>
      </c>
      <c r="G11465" s="228">
        <v>1760</v>
      </c>
      <c r="H11465" s="228">
        <v>3746</v>
      </c>
      <c r="I11465" s="228">
        <v>2830019.1</v>
      </c>
      <c r="J11465" s="228">
        <v>596204.68000000005</v>
      </c>
      <c r="K11465" s="228">
        <v>662504</v>
      </c>
      <c r="L11465" s="228">
        <v>4637753.04</v>
      </c>
    </row>
    <row r="11466" spans="1:12">
      <c r="A11466" s="228">
        <v>2016</v>
      </c>
      <c r="B11466" s="228" t="s">
        <v>194</v>
      </c>
      <c r="C11466" s="228" t="s">
        <v>61</v>
      </c>
      <c r="D11466" s="228" t="s">
        <v>206</v>
      </c>
      <c r="E11466" s="228">
        <v>15</v>
      </c>
      <c r="F11466" s="228">
        <v>104127</v>
      </c>
      <c r="G11466" s="228">
        <v>3849</v>
      </c>
      <c r="H11466" s="228">
        <v>11075</v>
      </c>
      <c r="I11466" s="228">
        <v>8706085.3499999996</v>
      </c>
      <c r="J11466" s="228">
        <v>1293347.58</v>
      </c>
      <c r="K11466" s="228">
        <v>995795</v>
      </c>
      <c r="L11466" s="228">
        <v>12461520.52</v>
      </c>
    </row>
    <row r="11467" spans="1:12">
      <c r="A11467" s="228">
        <v>2016</v>
      </c>
      <c r="B11467" s="228" t="s">
        <v>194</v>
      </c>
      <c r="C11467" s="228" t="s">
        <v>61</v>
      </c>
      <c r="D11467" s="228" t="s">
        <v>206</v>
      </c>
      <c r="E11467" s="228">
        <v>20</v>
      </c>
      <c r="F11467" s="228">
        <v>91177</v>
      </c>
      <c r="G11467" s="228">
        <v>4766</v>
      </c>
      <c r="H11467" s="228">
        <v>12142</v>
      </c>
      <c r="I11467" s="228">
        <v>9902807.4299999997</v>
      </c>
      <c r="J11467" s="228">
        <v>1713401.72</v>
      </c>
      <c r="K11467" s="228">
        <v>912402</v>
      </c>
      <c r="L11467" s="228">
        <v>14736042.970000001</v>
      </c>
    </row>
    <row r="11468" spans="1:12">
      <c r="A11468" s="228">
        <v>2016</v>
      </c>
      <c r="B11468" s="228" t="s">
        <v>194</v>
      </c>
      <c r="C11468" s="228" t="s">
        <v>61</v>
      </c>
      <c r="D11468" s="228" t="s">
        <v>206</v>
      </c>
      <c r="E11468" s="228">
        <v>25</v>
      </c>
      <c r="F11468" s="228">
        <v>93027</v>
      </c>
      <c r="G11468" s="228">
        <v>6439</v>
      </c>
      <c r="H11468" s="228">
        <v>20784</v>
      </c>
      <c r="I11468" s="228">
        <v>16327727.369999999</v>
      </c>
      <c r="J11468" s="228">
        <v>3529877.07</v>
      </c>
      <c r="K11468" s="228">
        <v>1117596</v>
      </c>
      <c r="L11468" s="228">
        <v>24114601.289999999</v>
      </c>
    </row>
    <row r="11469" spans="1:12">
      <c r="A11469" s="228">
        <v>2016</v>
      </c>
      <c r="B11469" s="228" t="s">
        <v>194</v>
      </c>
      <c r="C11469" s="228" t="s">
        <v>61</v>
      </c>
      <c r="D11469" s="228" t="s">
        <v>206</v>
      </c>
      <c r="E11469" s="228">
        <v>30</v>
      </c>
      <c r="F11469" s="228">
        <v>141712</v>
      </c>
      <c r="G11469" s="228">
        <v>11269</v>
      </c>
      <c r="H11469" s="228">
        <v>36724</v>
      </c>
      <c r="I11469" s="228">
        <v>31291691.469999999</v>
      </c>
      <c r="J11469" s="228">
        <v>7001766.1399999997</v>
      </c>
      <c r="K11469" s="228">
        <v>1996041.25</v>
      </c>
      <c r="L11469" s="228">
        <v>46353988.810000002</v>
      </c>
    </row>
    <row r="11470" spans="1:12">
      <c r="A11470" s="228">
        <v>2016</v>
      </c>
      <c r="B11470" s="228" t="s">
        <v>194</v>
      </c>
      <c r="C11470" s="228" t="s">
        <v>61</v>
      </c>
      <c r="D11470" s="228" t="s">
        <v>206</v>
      </c>
      <c r="E11470" s="228">
        <v>35</v>
      </c>
      <c r="F11470" s="228">
        <v>140608</v>
      </c>
      <c r="G11470" s="228">
        <v>11489</v>
      </c>
      <c r="H11470" s="228">
        <v>31181</v>
      </c>
      <c r="I11470" s="228">
        <v>26815508.300000001</v>
      </c>
      <c r="J11470" s="228">
        <v>6002846.9800000004</v>
      </c>
      <c r="K11470" s="228">
        <v>2104268.25</v>
      </c>
      <c r="L11470" s="228">
        <v>40902211.270000003</v>
      </c>
    </row>
    <row r="11471" spans="1:12">
      <c r="A11471" s="228">
        <v>2016</v>
      </c>
      <c r="B11471" s="228" t="s">
        <v>194</v>
      </c>
      <c r="C11471" s="228" t="s">
        <v>61</v>
      </c>
      <c r="D11471" s="228" t="s">
        <v>206</v>
      </c>
      <c r="E11471" s="228">
        <v>40</v>
      </c>
      <c r="F11471" s="228">
        <v>140265</v>
      </c>
      <c r="G11471" s="228">
        <v>9894</v>
      </c>
      <c r="H11471" s="228">
        <v>23266</v>
      </c>
      <c r="I11471" s="228">
        <v>20870691.27</v>
      </c>
      <c r="J11471" s="228">
        <v>4571455.26</v>
      </c>
      <c r="K11471" s="228">
        <v>2878448.95</v>
      </c>
      <c r="L11471" s="228">
        <v>34108604.210000001</v>
      </c>
    </row>
    <row r="11472" spans="1:12">
      <c r="A11472" s="228">
        <v>2016</v>
      </c>
      <c r="B11472" s="228" t="s">
        <v>194</v>
      </c>
      <c r="C11472" s="228" t="s">
        <v>61</v>
      </c>
      <c r="D11472" s="228" t="s">
        <v>206</v>
      </c>
      <c r="E11472" s="228">
        <v>45</v>
      </c>
      <c r="F11472" s="228">
        <v>137828</v>
      </c>
      <c r="G11472" s="228">
        <v>10118</v>
      </c>
      <c r="H11472" s="228">
        <v>22118</v>
      </c>
      <c r="I11472" s="228">
        <v>20670051.940000001</v>
      </c>
      <c r="J11472" s="228">
        <v>4775923.46</v>
      </c>
      <c r="K11472" s="228">
        <v>3622626.5</v>
      </c>
      <c r="L11472" s="228">
        <v>34404348.609999999</v>
      </c>
    </row>
    <row r="11473" spans="1:12">
      <c r="A11473" s="228">
        <v>2016</v>
      </c>
      <c r="B11473" s="228" t="s">
        <v>194</v>
      </c>
      <c r="C11473" s="228" t="s">
        <v>61</v>
      </c>
      <c r="D11473" s="228" t="s">
        <v>206</v>
      </c>
      <c r="E11473" s="228">
        <v>50</v>
      </c>
      <c r="F11473" s="228">
        <v>134313</v>
      </c>
      <c r="G11473" s="228">
        <v>11693</v>
      </c>
      <c r="H11473" s="228">
        <v>25645</v>
      </c>
      <c r="I11473" s="228">
        <v>22962970.73</v>
      </c>
      <c r="J11473" s="228">
        <v>5476392.3499999996</v>
      </c>
      <c r="K11473" s="228">
        <v>4331702.2</v>
      </c>
      <c r="L11473" s="228">
        <v>38352318.670000002</v>
      </c>
    </row>
    <row r="11474" spans="1:12">
      <c r="A11474" s="228">
        <v>2016</v>
      </c>
      <c r="B11474" s="228" t="s">
        <v>194</v>
      </c>
      <c r="C11474" s="228" t="s">
        <v>61</v>
      </c>
      <c r="D11474" s="228" t="s">
        <v>206</v>
      </c>
      <c r="E11474" s="228">
        <v>55</v>
      </c>
      <c r="F11474" s="228">
        <v>135892</v>
      </c>
      <c r="G11474" s="228">
        <v>14726</v>
      </c>
      <c r="H11474" s="228">
        <v>32558</v>
      </c>
      <c r="I11474" s="228">
        <v>28803451.449999999</v>
      </c>
      <c r="J11474" s="228">
        <v>6615295.9000000004</v>
      </c>
      <c r="K11474" s="228">
        <v>6381398.9500000002</v>
      </c>
      <c r="L11474" s="228">
        <v>47829641.409999996</v>
      </c>
    </row>
    <row r="11475" spans="1:12">
      <c r="A11475" s="228">
        <v>2016</v>
      </c>
      <c r="B11475" s="228" t="s">
        <v>194</v>
      </c>
      <c r="C11475" s="228" t="s">
        <v>61</v>
      </c>
      <c r="D11475" s="228" t="s">
        <v>206</v>
      </c>
      <c r="E11475" s="228">
        <v>60</v>
      </c>
      <c r="F11475" s="228">
        <v>125027</v>
      </c>
      <c r="G11475" s="228">
        <v>18343</v>
      </c>
      <c r="H11475" s="228">
        <v>43856</v>
      </c>
      <c r="I11475" s="228">
        <v>38295065.829999998</v>
      </c>
      <c r="J11475" s="228">
        <v>8200688.3899999997</v>
      </c>
      <c r="K11475" s="228">
        <v>9766198.5899999999</v>
      </c>
      <c r="L11475" s="228">
        <v>62502093.280000001</v>
      </c>
    </row>
    <row r="11476" spans="1:12">
      <c r="A11476" s="228">
        <v>2016</v>
      </c>
      <c r="B11476" s="228" t="s">
        <v>194</v>
      </c>
      <c r="C11476" s="228" t="s">
        <v>61</v>
      </c>
      <c r="D11476" s="228" t="s">
        <v>206</v>
      </c>
      <c r="E11476" s="228">
        <v>65</v>
      </c>
      <c r="F11476" s="228">
        <v>113468</v>
      </c>
      <c r="G11476" s="228">
        <v>21280</v>
      </c>
      <c r="H11476" s="228">
        <v>52780</v>
      </c>
      <c r="I11476" s="228">
        <v>46351789.810000002</v>
      </c>
      <c r="J11476" s="228">
        <v>9788866.3800000008</v>
      </c>
      <c r="K11476" s="228">
        <v>12539854.6</v>
      </c>
      <c r="L11476" s="228">
        <v>75134165.989999995</v>
      </c>
    </row>
    <row r="11477" spans="1:12">
      <c r="A11477" s="228">
        <v>2016</v>
      </c>
      <c r="B11477" s="228" t="s">
        <v>194</v>
      </c>
      <c r="C11477" s="228" t="s">
        <v>61</v>
      </c>
      <c r="D11477" s="228" t="s">
        <v>206</v>
      </c>
      <c r="E11477" s="228">
        <v>70</v>
      </c>
      <c r="F11477" s="228">
        <v>84295</v>
      </c>
      <c r="G11477" s="228">
        <v>20866</v>
      </c>
      <c r="H11477" s="228">
        <v>58866</v>
      </c>
      <c r="I11477" s="228">
        <v>49719922.579999998</v>
      </c>
      <c r="J11477" s="228">
        <v>9994908.2200000007</v>
      </c>
      <c r="K11477" s="228">
        <v>13333443.42</v>
      </c>
      <c r="L11477" s="228">
        <v>78584517.680000007</v>
      </c>
    </row>
    <row r="11478" spans="1:12">
      <c r="A11478" s="228">
        <v>2016</v>
      </c>
      <c r="B11478" s="228" t="s">
        <v>194</v>
      </c>
      <c r="C11478" s="228" t="s">
        <v>61</v>
      </c>
      <c r="D11478" s="228" t="s">
        <v>206</v>
      </c>
      <c r="E11478" s="228">
        <v>75</v>
      </c>
      <c r="F11478" s="228">
        <v>57690</v>
      </c>
      <c r="G11478" s="228">
        <v>17185</v>
      </c>
      <c r="H11478" s="228">
        <v>56903</v>
      </c>
      <c r="I11478" s="228">
        <v>44553134.729999997</v>
      </c>
      <c r="J11478" s="228">
        <v>8300207.3600000003</v>
      </c>
      <c r="K11478" s="228">
        <v>10782161.68</v>
      </c>
      <c r="L11478" s="228">
        <v>67524870.760000005</v>
      </c>
    </row>
    <row r="11479" spans="1:12">
      <c r="A11479" s="228">
        <v>2016</v>
      </c>
      <c r="B11479" s="228" t="s">
        <v>194</v>
      </c>
      <c r="C11479" s="228" t="s">
        <v>61</v>
      </c>
      <c r="D11479" s="228" t="s">
        <v>206</v>
      </c>
      <c r="E11479" s="228">
        <v>80</v>
      </c>
      <c r="F11479" s="228">
        <v>39182</v>
      </c>
      <c r="G11479" s="228">
        <v>13549</v>
      </c>
      <c r="H11479" s="228">
        <v>55547</v>
      </c>
      <c r="I11479" s="228">
        <v>37722618.57</v>
      </c>
      <c r="J11479" s="228">
        <v>5837455.5199999996</v>
      </c>
      <c r="K11479" s="228">
        <v>7019004</v>
      </c>
      <c r="L11479" s="228">
        <v>53012451.68</v>
      </c>
    </row>
    <row r="11480" spans="1:12">
      <c r="A11480" s="228">
        <v>2016</v>
      </c>
      <c r="B11480" s="228" t="s">
        <v>194</v>
      </c>
      <c r="C11480" s="228" t="s">
        <v>61</v>
      </c>
      <c r="D11480" s="228" t="s">
        <v>206</v>
      </c>
      <c r="E11480" s="228">
        <v>85</v>
      </c>
      <c r="F11480" s="228">
        <v>25741</v>
      </c>
      <c r="G11480" s="228">
        <v>8797</v>
      </c>
      <c r="H11480" s="228">
        <v>49202</v>
      </c>
      <c r="I11480" s="228">
        <v>30339321.25</v>
      </c>
      <c r="J11480" s="228">
        <v>3854132.44</v>
      </c>
      <c r="K11480" s="228">
        <v>3616559</v>
      </c>
      <c r="L11480" s="228">
        <v>39276062.82</v>
      </c>
    </row>
    <row r="11481" spans="1:12">
      <c r="A11481" s="228">
        <v>2016</v>
      </c>
      <c r="B11481" s="228" t="s">
        <v>194</v>
      </c>
      <c r="C11481" s="228" t="s">
        <v>61</v>
      </c>
      <c r="D11481" s="228" t="s">
        <v>206</v>
      </c>
      <c r="E11481" s="228">
        <v>90</v>
      </c>
      <c r="F11481" s="228">
        <v>10716</v>
      </c>
      <c r="G11481" s="228">
        <v>3322</v>
      </c>
      <c r="H11481" s="228">
        <v>24574</v>
      </c>
      <c r="I11481" s="228">
        <v>14061082.59</v>
      </c>
      <c r="J11481" s="228">
        <v>1445760.72</v>
      </c>
      <c r="K11481" s="228">
        <v>906598.85</v>
      </c>
      <c r="L11481" s="228">
        <v>16963111.219999999</v>
      </c>
    </row>
    <row r="11482" spans="1:12">
      <c r="A11482" s="228">
        <v>2016</v>
      </c>
      <c r="B11482" s="228" t="s">
        <v>194</v>
      </c>
      <c r="C11482" s="228" t="s">
        <v>61</v>
      </c>
      <c r="D11482" s="228" t="s">
        <v>206</v>
      </c>
      <c r="E11482" s="228">
        <v>95</v>
      </c>
      <c r="F11482" s="228">
        <v>2810</v>
      </c>
      <c r="G11482" s="228">
        <v>709</v>
      </c>
      <c r="H11482" s="228">
        <v>6386</v>
      </c>
      <c r="I11482" s="228">
        <v>3607196.29</v>
      </c>
      <c r="J11482" s="228">
        <v>330477.61</v>
      </c>
      <c r="K11482" s="228">
        <v>204972.79999999999</v>
      </c>
      <c r="L11482" s="228">
        <v>4210774.32</v>
      </c>
    </row>
    <row r="11483" spans="1:12">
      <c r="A11483" s="228">
        <v>2016</v>
      </c>
      <c r="B11483" s="228" t="s">
        <v>194</v>
      </c>
      <c r="C11483" s="228" t="s">
        <v>62</v>
      </c>
      <c r="D11483" s="228" t="s">
        <v>205</v>
      </c>
      <c r="E11483" s="228">
        <v>0</v>
      </c>
      <c r="F11483" s="228">
        <v>76002</v>
      </c>
      <c r="G11483" s="228">
        <v>3250</v>
      </c>
      <c r="H11483" s="228">
        <v>10059</v>
      </c>
      <c r="I11483" s="228">
        <v>6520293.0999999996</v>
      </c>
      <c r="J11483" s="228">
        <v>1235095.3999999999</v>
      </c>
      <c r="K11483" s="228">
        <v>203820.4</v>
      </c>
      <c r="L11483" s="228">
        <v>8867569.6999999993</v>
      </c>
    </row>
    <row r="11484" spans="1:12">
      <c r="A11484" s="228">
        <v>2016</v>
      </c>
      <c r="B11484" s="228" t="s">
        <v>194</v>
      </c>
      <c r="C11484" s="228" t="s">
        <v>62</v>
      </c>
      <c r="D11484" s="228" t="s">
        <v>205</v>
      </c>
      <c r="E11484" s="228">
        <v>5</v>
      </c>
      <c r="F11484" s="228">
        <v>84389</v>
      </c>
      <c r="G11484" s="228">
        <v>1403</v>
      </c>
      <c r="H11484" s="228">
        <v>1774</v>
      </c>
      <c r="I11484" s="228">
        <v>1526091.91</v>
      </c>
      <c r="J11484" s="228">
        <v>519138.58</v>
      </c>
      <c r="K11484" s="228">
        <v>90997</v>
      </c>
      <c r="L11484" s="228">
        <v>2474565.79</v>
      </c>
    </row>
    <row r="11485" spans="1:12">
      <c r="A11485" s="228">
        <v>2016</v>
      </c>
      <c r="B11485" s="228" t="s">
        <v>194</v>
      </c>
      <c r="C11485" s="228" t="s">
        <v>62</v>
      </c>
      <c r="D11485" s="228" t="s">
        <v>205</v>
      </c>
      <c r="E11485" s="228">
        <v>10</v>
      </c>
      <c r="F11485" s="228">
        <v>79546</v>
      </c>
      <c r="G11485" s="228">
        <v>1302</v>
      </c>
      <c r="H11485" s="228">
        <v>1996</v>
      </c>
      <c r="I11485" s="228">
        <v>1575650.89</v>
      </c>
      <c r="J11485" s="228">
        <v>517525.89</v>
      </c>
      <c r="K11485" s="228">
        <v>355496</v>
      </c>
      <c r="L11485" s="228">
        <v>2748790.09</v>
      </c>
    </row>
    <row r="11486" spans="1:12">
      <c r="A11486" s="228">
        <v>2016</v>
      </c>
      <c r="B11486" s="228" t="s">
        <v>194</v>
      </c>
      <c r="C11486" s="228" t="s">
        <v>62</v>
      </c>
      <c r="D11486" s="228" t="s">
        <v>205</v>
      </c>
      <c r="E11486" s="228">
        <v>15</v>
      </c>
      <c r="F11486" s="228">
        <v>77262</v>
      </c>
      <c r="G11486" s="228">
        <v>2422</v>
      </c>
      <c r="H11486" s="228">
        <v>4031</v>
      </c>
      <c r="I11486" s="228">
        <v>4250779.0199999996</v>
      </c>
      <c r="J11486" s="228">
        <v>1224149.17</v>
      </c>
      <c r="K11486" s="228">
        <v>961862.96</v>
      </c>
      <c r="L11486" s="228">
        <v>7180865.3899999997</v>
      </c>
    </row>
    <row r="11487" spans="1:12">
      <c r="A11487" s="228">
        <v>2016</v>
      </c>
      <c r="B11487" s="228" t="s">
        <v>194</v>
      </c>
      <c r="C11487" s="228" t="s">
        <v>62</v>
      </c>
      <c r="D11487" s="228" t="s">
        <v>205</v>
      </c>
      <c r="E11487" s="228">
        <v>20</v>
      </c>
      <c r="F11487" s="228">
        <v>65026</v>
      </c>
      <c r="G11487" s="228">
        <v>2639</v>
      </c>
      <c r="H11487" s="228">
        <v>5070</v>
      </c>
      <c r="I11487" s="228">
        <v>4999044.8499999996</v>
      </c>
      <c r="J11487" s="228">
        <v>1210756.19</v>
      </c>
      <c r="K11487" s="228">
        <v>912226</v>
      </c>
      <c r="L11487" s="228">
        <v>7905256.0499999998</v>
      </c>
    </row>
    <row r="11488" spans="1:12">
      <c r="A11488" s="228">
        <v>2016</v>
      </c>
      <c r="B11488" s="228" t="s">
        <v>194</v>
      </c>
      <c r="C11488" s="228" t="s">
        <v>62</v>
      </c>
      <c r="D11488" s="228" t="s">
        <v>205</v>
      </c>
      <c r="E11488" s="228">
        <v>25</v>
      </c>
      <c r="F11488" s="228">
        <v>54391</v>
      </c>
      <c r="G11488" s="228">
        <v>1967</v>
      </c>
      <c r="H11488" s="228">
        <v>3996</v>
      </c>
      <c r="I11488" s="228">
        <v>3348131.16</v>
      </c>
      <c r="J11488" s="228">
        <v>904023.83</v>
      </c>
      <c r="K11488" s="228">
        <v>624687</v>
      </c>
      <c r="L11488" s="228">
        <v>5720428.4199999999</v>
      </c>
    </row>
    <row r="11489" spans="1:12">
      <c r="A11489" s="228">
        <v>2016</v>
      </c>
      <c r="B11489" s="228" t="s">
        <v>194</v>
      </c>
      <c r="C11489" s="228" t="s">
        <v>62</v>
      </c>
      <c r="D11489" s="228" t="s">
        <v>205</v>
      </c>
      <c r="E11489" s="228">
        <v>30</v>
      </c>
      <c r="F11489" s="228">
        <v>89519</v>
      </c>
      <c r="G11489" s="228">
        <v>2644</v>
      </c>
      <c r="H11489" s="228">
        <v>5470</v>
      </c>
      <c r="I11489" s="228">
        <v>4385490.26</v>
      </c>
      <c r="J11489" s="228">
        <v>1310723.83</v>
      </c>
      <c r="K11489" s="228">
        <v>637834</v>
      </c>
      <c r="L11489" s="228">
        <v>7491197.7300000004</v>
      </c>
    </row>
    <row r="11490" spans="1:12">
      <c r="A11490" s="228">
        <v>2016</v>
      </c>
      <c r="B11490" s="228" t="s">
        <v>194</v>
      </c>
      <c r="C11490" s="228" t="s">
        <v>62</v>
      </c>
      <c r="D11490" s="228" t="s">
        <v>205</v>
      </c>
      <c r="E11490" s="228">
        <v>35</v>
      </c>
      <c r="F11490" s="228">
        <v>93164</v>
      </c>
      <c r="G11490" s="228">
        <v>3448</v>
      </c>
      <c r="H11490" s="228">
        <v>6400</v>
      </c>
      <c r="I11490" s="228">
        <v>5228406.95</v>
      </c>
      <c r="J11490" s="228">
        <v>1725098.03</v>
      </c>
      <c r="K11490" s="228">
        <v>1024826.6</v>
      </c>
      <c r="L11490" s="228">
        <v>9285950.9299999997</v>
      </c>
    </row>
    <row r="11491" spans="1:12">
      <c r="A11491" s="228">
        <v>2016</v>
      </c>
      <c r="B11491" s="228" t="s">
        <v>194</v>
      </c>
      <c r="C11491" s="228" t="s">
        <v>62</v>
      </c>
      <c r="D11491" s="228" t="s">
        <v>205</v>
      </c>
      <c r="E11491" s="228">
        <v>40</v>
      </c>
      <c r="F11491" s="228">
        <v>92088</v>
      </c>
      <c r="G11491" s="228">
        <v>4330</v>
      </c>
      <c r="H11491" s="228">
        <v>8059</v>
      </c>
      <c r="I11491" s="228">
        <v>6960576.7800000003</v>
      </c>
      <c r="J11491" s="228">
        <v>2390850.14</v>
      </c>
      <c r="K11491" s="228">
        <v>1183550</v>
      </c>
      <c r="L11491" s="228">
        <v>12251605.359999999</v>
      </c>
    </row>
    <row r="11492" spans="1:12">
      <c r="A11492" s="228">
        <v>2016</v>
      </c>
      <c r="B11492" s="228" t="s">
        <v>194</v>
      </c>
      <c r="C11492" s="228" t="s">
        <v>62</v>
      </c>
      <c r="D11492" s="228" t="s">
        <v>205</v>
      </c>
      <c r="E11492" s="228">
        <v>45</v>
      </c>
      <c r="F11492" s="228">
        <v>94682</v>
      </c>
      <c r="G11492" s="228">
        <v>5500</v>
      </c>
      <c r="H11492" s="228">
        <v>10161</v>
      </c>
      <c r="I11492" s="228">
        <v>9807126.8900000006</v>
      </c>
      <c r="J11492" s="228">
        <v>3115153.88</v>
      </c>
      <c r="K11492" s="228">
        <v>2079773.15</v>
      </c>
      <c r="L11492" s="228">
        <v>16921108.199999999</v>
      </c>
    </row>
    <row r="11493" spans="1:12">
      <c r="A11493" s="228">
        <v>2016</v>
      </c>
      <c r="B11493" s="228" t="s">
        <v>194</v>
      </c>
      <c r="C11493" s="228" t="s">
        <v>62</v>
      </c>
      <c r="D11493" s="228" t="s">
        <v>205</v>
      </c>
      <c r="E11493" s="228">
        <v>50</v>
      </c>
      <c r="F11493" s="228">
        <v>92026</v>
      </c>
      <c r="G11493" s="228">
        <v>6976</v>
      </c>
      <c r="H11493" s="228">
        <v>13682</v>
      </c>
      <c r="I11493" s="228">
        <v>12543864.029999999</v>
      </c>
      <c r="J11493" s="228">
        <v>4235104.49</v>
      </c>
      <c r="K11493" s="228">
        <v>3140688.9</v>
      </c>
      <c r="L11493" s="228">
        <v>22055134.809999999</v>
      </c>
    </row>
    <row r="11494" spans="1:12">
      <c r="A11494" s="228">
        <v>2016</v>
      </c>
      <c r="B11494" s="228" t="s">
        <v>194</v>
      </c>
      <c r="C11494" s="228" t="s">
        <v>62</v>
      </c>
      <c r="D11494" s="228" t="s">
        <v>205</v>
      </c>
      <c r="E11494" s="228">
        <v>55</v>
      </c>
      <c r="F11494" s="228">
        <v>92511</v>
      </c>
      <c r="G11494" s="228">
        <v>9762</v>
      </c>
      <c r="H11494" s="228">
        <v>19550</v>
      </c>
      <c r="I11494" s="228">
        <v>19360019.370000001</v>
      </c>
      <c r="J11494" s="228">
        <v>5821162.1299999999</v>
      </c>
      <c r="K11494" s="228">
        <v>4834122.5999999996</v>
      </c>
      <c r="L11494" s="228">
        <v>32988869.010000002</v>
      </c>
    </row>
    <row r="11495" spans="1:12">
      <c r="A11495" s="228">
        <v>2016</v>
      </c>
      <c r="B11495" s="228" t="s">
        <v>194</v>
      </c>
      <c r="C11495" s="228" t="s">
        <v>62</v>
      </c>
      <c r="D11495" s="228" t="s">
        <v>205</v>
      </c>
      <c r="E11495" s="228">
        <v>60</v>
      </c>
      <c r="F11495" s="228">
        <v>85318</v>
      </c>
      <c r="G11495" s="228">
        <v>12141</v>
      </c>
      <c r="H11495" s="228">
        <v>25450</v>
      </c>
      <c r="I11495" s="228">
        <v>25434485.809999999</v>
      </c>
      <c r="J11495" s="228">
        <v>7437995.4199999999</v>
      </c>
      <c r="K11495" s="228">
        <v>7190479.1699999999</v>
      </c>
      <c r="L11495" s="228">
        <v>43461951.719999999</v>
      </c>
    </row>
    <row r="11496" spans="1:12">
      <c r="A11496" s="228">
        <v>2016</v>
      </c>
      <c r="B11496" s="228" t="s">
        <v>194</v>
      </c>
      <c r="C11496" s="228" t="s">
        <v>62</v>
      </c>
      <c r="D11496" s="228" t="s">
        <v>205</v>
      </c>
      <c r="E11496" s="228">
        <v>65</v>
      </c>
      <c r="F11496" s="228">
        <v>77458</v>
      </c>
      <c r="G11496" s="228">
        <v>15780</v>
      </c>
      <c r="H11496" s="228">
        <v>34952</v>
      </c>
      <c r="I11496" s="228">
        <v>35012879.130000003</v>
      </c>
      <c r="J11496" s="228">
        <v>9740100.8599999994</v>
      </c>
      <c r="K11496" s="228">
        <v>9265046.0500000007</v>
      </c>
      <c r="L11496" s="228">
        <v>57717394.359999999</v>
      </c>
    </row>
    <row r="11497" spans="1:12">
      <c r="A11497" s="228">
        <v>2016</v>
      </c>
      <c r="B11497" s="228" t="s">
        <v>194</v>
      </c>
      <c r="C11497" s="228" t="s">
        <v>62</v>
      </c>
      <c r="D11497" s="228" t="s">
        <v>205</v>
      </c>
      <c r="E11497" s="228">
        <v>70</v>
      </c>
      <c r="F11497" s="228">
        <v>57784</v>
      </c>
      <c r="G11497" s="228">
        <v>15709</v>
      </c>
      <c r="H11497" s="228">
        <v>36947</v>
      </c>
      <c r="I11497" s="228">
        <v>36051512.600000001</v>
      </c>
      <c r="J11497" s="228">
        <v>9687914.9900000002</v>
      </c>
      <c r="K11497" s="228">
        <v>9912950.8699999992</v>
      </c>
      <c r="L11497" s="228">
        <v>58757262.649999999</v>
      </c>
    </row>
    <row r="11498" spans="1:12">
      <c r="A11498" s="228">
        <v>2016</v>
      </c>
      <c r="B11498" s="228" t="s">
        <v>194</v>
      </c>
      <c r="C11498" s="228" t="s">
        <v>62</v>
      </c>
      <c r="D11498" s="228" t="s">
        <v>205</v>
      </c>
      <c r="E11498" s="228">
        <v>75</v>
      </c>
      <c r="F11498" s="228">
        <v>39920</v>
      </c>
      <c r="G11498" s="228">
        <v>14689</v>
      </c>
      <c r="H11498" s="228">
        <v>40646</v>
      </c>
      <c r="I11498" s="228">
        <v>36222868.579999998</v>
      </c>
      <c r="J11498" s="228">
        <v>8623878.6600000001</v>
      </c>
      <c r="K11498" s="228">
        <v>9484640.9100000001</v>
      </c>
      <c r="L11498" s="228">
        <v>56973953.509999998</v>
      </c>
    </row>
    <row r="11499" spans="1:12">
      <c r="A11499" s="228">
        <v>2016</v>
      </c>
      <c r="B11499" s="228" t="s">
        <v>194</v>
      </c>
      <c r="C11499" s="228" t="s">
        <v>62</v>
      </c>
      <c r="D11499" s="228" t="s">
        <v>205</v>
      </c>
      <c r="E11499" s="228">
        <v>80</v>
      </c>
      <c r="F11499" s="228">
        <v>25609</v>
      </c>
      <c r="G11499" s="228">
        <v>11391</v>
      </c>
      <c r="H11499" s="228">
        <v>36378</v>
      </c>
      <c r="I11499" s="228">
        <v>29182390.84</v>
      </c>
      <c r="J11499" s="228">
        <v>6235116.6100000003</v>
      </c>
      <c r="K11499" s="228">
        <v>5685887.3700000001</v>
      </c>
      <c r="L11499" s="228">
        <v>42869222.450000003</v>
      </c>
    </row>
    <row r="11500" spans="1:12">
      <c r="A11500" s="228">
        <v>2016</v>
      </c>
      <c r="B11500" s="228" t="s">
        <v>194</v>
      </c>
      <c r="C11500" s="228" t="s">
        <v>62</v>
      </c>
      <c r="D11500" s="228" t="s">
        <v>205</v>
      </c>
      <c r="E11500" s="228">
        <v>85</v>
      </c>
      <c r="F11500" s="228">
        <v>16213</v>
      </c>
      <c r="G11500" s="228">
        <v>6900</v>
      </c>
      <c r="H11500" s="228">
        <v>30397</v>
      </c>
      <c r="I11500" s="228">
        <v>21783405.66</v>
      </c>
      <c r="J11500" s="228">
        <v>4112203.08</v>
      </c>
      <c r="K11500" s="228">
        <v>3124964.6</v>
      </c>
      <c r="L11500" s="228">
        <v>30209534.82</v>
      </c>
    </row>
    <row r="11501" spans="1:12">
      <c r="A11501" s="228">
        <v>2016</v>
      </c>
      <c r="B11501" s="228" t="s">
        <v>194</v>
      </c>
      <c r="C11501" s="228" t="s">
        <v>62</v>
      </c>
      <c r="D11501" s="228" t="s">
        <v>205</v>
      </c>
      <c r="E11501" s="228">
        <v>90</v>
      </c>
      <c r="F11501" s="228">
        <v>4637</v>
      </c>
      <c r="G11501" s="228">
        <v>1557</v>
      </c>
      <c r="H11501" s="228">
        <v>9314</v>
      </c>
      <c r="I11501" s="228">
        <v>6139153.7999999998</v>
      </c>
      <c r="J11501" s="228">
        <v>1013097.91</v>
      </c>
      <c r="K11501" s="228">
        <v>608830.9</v>
      </c>
      <c r="L11501" s="228">
        <v>8105740.6600000001</v>
      </c>
    </row>
    <row r="11502" spans="1:12">
      <c r="A11502" s="228">
        <v>2016</v>
      </c>
      <c r="B11502" s="228" t="s">
        <v>194</v>
      </c>
      <c r="C11502" s="228" t="s">
        <v>62</v>
      </c>
      <c r="D11502" s="228" t="s">
        <v>205</v>
      </c>
      <c r="E11502" s="228">
        <v>95</v>
      </c>
      <c r="F11502" s="228">
        <v>740</v>
      </c>
      <c r="G11502" s="228">
        <v>249</v>
      </c>
      <c r="H11502" s="228">
        <v>1853</v>
      </c>
      <c r="I11502" s="228">
        <v>1101645.3500000001</v>
      </c>
      <c r="J11502" s="228">
        <v>169333.67</v>
      </c>
      <c r="K11502" s="228">
        <v>61828</v>
      </c>
      <c r="L11502" s="228">
        <v>1383873.32</v>
      </c>
    </row>
    <row r="11503" spans="1:12">
      <c r="A11503" s="228">
        <v>2016</v>
      </c>
      <c r="B11503" s="228" t="s">
        <v>194</v>
      </c>
      <c r="C11503" s="228" t="s">
        <v>62</v>
      </c>
      <c r="D11503" s="228" t="s">
        <v>206</v>
      </c>
      <c r="E11503" s="228">
        <v>0</v>
      </c>
      <c r="F11503" s="228">
        <v>72023</v>
      </c>
      <c r="G11503" s="228">
        <v>2422</v>
      </c>
      <c r="H11503" s="228">
        <v>8360</v>
      </c>
      <c r="I11503" s="228">
        <v>5135607.2699999996</v>
      </c>
      <c r="J11503" s="228">
        <v>839106.73</v>
      </c>
      <c r="K11503" s="228">
        <v>130629.38</v>
      </c>
      <c r="L11503" s="228">
        <v>6602416.7800000003</v>
      </c>
    </row>
    <row r="11504" spans="1:12">
      <c r="A11504" s="228">
        <v>2016</v>
      </c>
      <c r="B11504" s="228" t="s">
        <v>194</v>
      </c>
      <c r="C11504" s="228" t="s">
        <v>62</v>
      </c>
      <c r="D11504" s="228" t="s">
        <v>206</v>
      </c>
      <c r="E11504" s="228">
        <v>5</v>
      </c>
      <c r="F11504" s="228">
        <v>79726</v>
      </c>
      <c r="G11504" s="228">
        <v>1190</v>
      </c>
      <c r="H11504" s="228">
        <v>1551</v>
      </c>
      <c r="I11504" s="228">
        <v>1417761.4</v>
      </c>
      <c r="J11504" s="228">
        <v>448493.08</v>
      </c>
      <c r="K11504" s="228">
        <v>149403</v>
      </c>
      <c r="L11504" s="228">
        <v>2290785.5</v>
      </c>
    </row>
    <row r="11505" spans="1:12">
      <c r="A11505" s="228">
        <v>2016</v>
      </c>
      <c r="B11505" s="228" t="s">
        <v>194</v>
      </c>
      <c r="C11505" s="228" t="s">
        <v>62</v>
      </c>
      <c r="D11505" s="228" t="s">
        <v>206</v>
      </c>
      <c r="E11505" s="228">
        <v>10</v>
      </c>
      <c r="F11505" s="228">
        <v>75302</v>
      </c>
      <c r="G11505" s="228">
        <v>1203</v>
      </c>
      <c r="H11505" s="228">
        <v>2123</v>
      </c>
      <c r="I11505" s="228">
        <v>1767512.86</v>
      </c>
      <c r="J11505" s="228">
        <v>504617.7</v>
      </c>
      <c r="K11505" s="228">
        <v>554604</v>
      </c>
      <c r="L11505" s="228">
        <v>3187249.24</v>
      </c>
    </row>
    <row r="11506" spans="1:12">
      <c r="A11506" s="228">
        <v>2016</v>
      </c>
      <c r="B11506" s="228" t="s">
        <v>194</v>
      </c>
      <c r="C11506" s="228" t="s">
        <v>62</v>
      </c>
      <c r="D11506" s="228" t="s">
        <v>206</v>
      </c>
      <c r="E11506" s="228">
        <v>15</v>
      </c>
      <c r="F11506" s="228">
        <v>73151</v>
      </c>
      <c r="G11506" s="228">
        <v>2997</v>
      </c>
      <c r="H11506" s="228">
        <v>7035</v>
      </c>
      <c r="I11506" s="228">
        <v>5558011.7400000002</v>
      </c>
      <c r="J11506" s="228">
        <v>1114213.51</v>
      </c>
      <c r="K11506" s="228">
        <v>605365</v>
      </c>
      <c r="L11506" s="228">
        <v>8170935.2199999997</v>
      </c>
    </row>
    <row r="11507" spans="1:12">
      <c r="A11507" s="228">
        <v>2016</v>
      </c>
      <c r="B11507" s="228" t="s">
        <v>194</v>
      </c>
      <c r="C11507" s="228" t="s">
        <v>62</v>
      </c>
      <c r="D11507" s="228" t="s">
        <v>206</v>
      </c>
      <c r="E11507" s="228">
        <v>20</v>
      </c>
      <c r="F11507" s="228">
        <v>65272</v>
      </c>
      <c r="G11507" s="228">
        <v>4295</v>
      </c>
      <c r="H11507" s="228">
        <v>9318</v>
      </c>
      <c r="I11507" s="228">
        <v>7635276.2699999996</v>
      </c>
      <c r="J11507" s="228">
        <v>1658752.4</v>
      </c>
      <c r="K11507" s="228">
        <v>769187.2</v>
      </c>
      <c r="L11507" s="228">
        <v>11182380.01</v>
      </c>
    </row>
    <row r="11508" spans="1:12">
      <c r="A11508" s="228">
        <v>2016</v>
      </c>
      <c r="B11508" s="228" t="s">
        <v>194</v>
      </c>
      <c r="C11508" s="228" t="s">
        <v>62</v>
      </c>
      <c r="D11508" s="228" t="s">
        <v>206</v>
      </c>
      <c r="E11508" s="228">
        <v>25</v>
      </c>
      <c r="F11508" s="228">
        <v>64659</v>
      </c>
      <c r="G11508" s="228">
        <v>4796</v>
      </c>
      <c r="H11508" s="228">
        <v>12247</v>
      </c>
      <c r="I11508" s="228">
        <v>10753566.74</v>
      </c>
      <c r="J11508" s="228">
        <v>2529763.5</v>
      </c>
      <c r="K11508" s="228">
        <v>793301</v>
      </c>
      <c r="L11508" s="228">
        <v>15936978.43</v>
      </c>
    </row>
    <row r="11509" spans="1:12">
      <c r="A11509" s="228">
        <v>2016</v>
      </c>
      <c r="B11509" s="228" t="s">
        <v>194</v>
      </c>
      <c r="C11509" s="228" t="s">
        <v>62</v>
      </c>
      <c r="D11509" s="228" t="s">
        <v>206</v>
      </c>
      <c r="E11509" s="228">
        <v>30</v>
      </c>
      <c r="F11509" s="228">
        <v>104299</v>
      </c>
      <c r="G11509" s="228">
        <v>8581</v>
      </c>
      <c r="H11509" s="228">
        <v>22954</v>
      </c>
      <c r="I11509" s="228">
        <v>23405989.620000001</v>
      </c>
      <c r="J11509" s="228">
        <v>5842052.5199999996</v>
      </c>
      <c r="K11509" s="228">
        <v>1237214.05</v>
      </c>
      <c r="L11509" s="228">
        <v>33995272.5</v>
      </c>
    </row>
    <row r="11510" spans="1:12">
      <c r="A11510" s="228">
        <v>2016</v>
      </c>
      <c r="B11510" s="228" t="s">
        <v>194</v>
      </c>
      <c r="C11510" s="228" t="s">
        <v>62</v>
      </c>
      <c r="D11510" s="228" t="s">
        <v>206</v>
      </c>
      <c r="E11510" s="228">
        <v>35</v>
      </c>
      <c r="F11510" s="228">
        <v>102030</v>
      </c>
      <c r="G11510" s="228">
        <v>8943</v>
      </c>
      <c r="H11510" s="228">
        <v>20712</v>
      </c>
      <c r="I11510" s="228">
        <v>20948134.829999998</v>
      </c>
      <c r="J11510" s="228">
        <v>5466210.8499999996</v>
      </c>
      <c r="K11510" s="228">
        <v>1458785</v>
      </c>
      <c r="L11510" s="228">
        <v>31249981.109999999</v>
      </c>
    </row>
    <row r="11511" spans="1:12">
      <c r="A11511" s="228">
        <v>2016</v>
      </c>
      <c r="B11511" s="228" t="s">
        <v>194</v>
      </c>
      <c r="C11511" s="228" t="s">
        <v>62</v>
      </c>
      <c r="D11511" s="228" t="s">
        <v>206</v>
      </c>
      <c r="E11511" s="228">
        <v>40</v>
      </c>
      <c r="F11511" s="228">
        <v>100739</v>
      </c>
      <c r="G11511" s="228">
        <v>8702</v>
      </c>
      <c r="H11511" s="228">
        <v>17369</v>
      </c>
      <c r="I11511" s="228">
        <v>16094818.66</v>
      </c>
      <c r="J11511" s="228">
        <v>4522605.55</v>
      </c>
      <c r="K11511" s="228">
        <v>2120105</v>
      </c>
      <c r="L11511" s="228">
        <v>26021147.02</v>
      </c>
    </row>
    <row r="11512" spans="1:12">
      <c r="A11512" s="228">
        <v>2016</v>
      </c>
      <c r="B11512" s="228" t="s">
        <v>194</v>
      </c>
      <c r="C11512" s="228" t="s">
        <v>62</v>
      </c>
      <c r="D11512" s="228" t="s">
        <v>206</v>
      </c>
      <c r="E11512" s="228">
        <v>45</v>
      </c>
      <c r="F11512" s="228">
        <v>104655</v>
      </c>
      <c r="G11512" s="228">
        <v>9283</v>
      </c>
      <c r="H11512" s="228">
        <v>19040</v>
      </c>
      <c r="I11512" s="228">
        <v>16825865.43</v>
      </c>
      <c r="J11512" s="228">
        <v>4803875.3499999996</v>
      </c>
      <c r="K11512" s="228">
        <v>2616433.85</v>
      </c>
      <c r="L11512" s="228">
        <v>27349974.140000001</v>
      </c>
    </row>
    <row r="11513" spans="1:12">
      <c r="A11513" s="228">
        <v>2016</v>
      </c>
      <c r="B11513" s="228" t="s">
        <v>194</v>
      </c>
      <c r="C11513" s="228" t="s">
        <v>62</v>
      </c>
      <c r="D11513" s="228" t="s">
        <v>206</v>
      </c>
      <c r="E11513" s="228">
        <v>50</v>
      </c>
      <c r="F11513" s="228">
        <v>100048</v>
      </c>
      <c r="G11513" s="228">
        <v>10311</v>
      </c>
      <c r="H11513" s="228">
        <v>20681</v>
      </c>
      <c r="I11513" s="228">
        <v>18310071.93</v>
      </c>
      <c r="J11513" s="228">
        <v>5385877.5499999998</v>
      </c>
      <c r="K11513" s="228">
        <v>3388959.6</v>
      </c>
      <c r="L11513" s="228">
        <v>30560568.940000001</v>
      </c>
    </row>
    <row r="11514" spans="1:12">
      <c r="A11514" s="228">
        <v>2016</v>
      </c>
      <c r="B11514" s="228" t="s">
        <v>194</v>
      </c>
      <c r="C11514" s="228" t="s">
        <v>62</v>
      </c>
      <c r="D11514" s="228" t="s">
        <v>206</v>
      </c>
      <c r="E11514" s="228">
        <v>55</v>
      </c>
      <c r="F11514" s="228">
        <v>100647</v>
      </c>
      <c r="G11514" s="228">
        <v>12079</v>
      </c>
      <c r="H11514" s="228">
        <v>25998</v>
      </c>
      <c r="I11514" s="228">
        <v>22525167.190000001</v>
      </c>
      <c r="J11514" s="228">
        <v>6361598.9199999999</v>
      </c>
      <c r="K11514" s="228">
        <v>4698027.28</v>
      </c>
      <c r="L11514" s="228">
        <v>37205020.990000002</v>
      </c>
    </row>
    <row r="11515" spans="1:12">
      <c r="A11515" s="228">
        <v>2016</v>
      </c>
      <c r="B11515" s="228" t="s">
        <v>194</v>
      </c>
      <c r="C11515" s="228" t="s">
        <v>62</v>
      </c>
      <c r="D11515" s="228" t="s">
        <v>206</v>
      </c>
      <c r="E11515" s="228">
        <v>60</v>
      </c>
      <c r="F11515" s="228">
        <v>93387</v>
      </c>
      <c r="G11515" s="228">
        <v>13188</v>
      </c>
      <c r="H11515" s="228">
        <v>29277</v>
      </c>
      <c r="I11515" s="228">
        <v>26768382.850000001</v>
      </c>
      <c r="J11515" s="228">
        <v>7256526.8799999999</v>
      </c>
      <c r="K11515" s="228">
        <v>6376278.5800000001</v>
      </c>
      <c r="L11515" s="228">
        <v>44098914.670000002</v>
      </c>
    </row>
    <row r="11516" spans="1:12">
      <c r="A11516" s="228">
        <v>2016</v>
      </c>
      <c r="B11516" s="228" t="s">
        <v>194</v>
      </c>
      <c r="C11516" s="228" t="s">
        <v>62</v>
      </c>
      <c r="D11516" s="228" t="s">
        <v>206</v>
      </c>
      <c r="E11516" s="228">
        <v>65</v>
      </c>
      <c r="F11516" s="228">
        <v>85873</v>
      </c>
      <c r="G11516" s="228">
        <v>15363</v>
      </c>
      <c r="H11516" s="228">
        <v>37074</v>
      </c>
      <c r="I11516" s="228">
        <v>35054679.450000003</v>
      </c>
      <c r="J11516" s="228">
        <v>9180584.3900000006</v>
      </c>
      <c r="K11516" s="228">
        <v>8796799.2799999993</v>
      </c>
      <c r="L11516" s="228">
        <v>56817156.399999999</v>
      </c>
    </row>
    <row r="11517" spans="1:12">
      <c r="A11517" s="228">
        <v>2016</v>
      </c>
      <c r="B11517" s="228" t="s">
        <v>194</v>
      </c>
      <c r="C11517" s="228" t="s">
        <v>62</v>
      </c>
      <c r="D11517" s="228" t="s">
        <v>206</v>
      </c>
      <c r="E11517" s="228">
        <v>70</v>
      </c>
      <c r="F11517" s="228">
        <v>62750</v>
      </c>
      <c r="G11517" s="228">
        <v>14090</v>
      </c>
      <c r="H11517" s="228">
        <v>38557</v>
      </c>
      <c r="I11517" s="228">
        <v>34420003.299999997</v>
      </c>
      <c r="J11517" s="228">
        <v>8825642.1099999994</v>
      </c>
      <c r="K11517" s="228">
        <v>8505730.9000000004</v>
      </c>
      <c r="L11517" s="228">
        <v>54824308.57</v>
      </c>
    </row>
    <row r="11518" spans="1:12">
      <c r="A11518" s="228">
        <v>2016</v>
      </c>
      <c r="B11518" s="228" t="s">
        <v>194</v>
      </c>
      <c r="C11518" s="228" t="s">
        <v>62</v>
      </c>
      <c r="D11518" s="228" t="s">
        <v>206</v>
      </c>
      <c r="E11518" s="228">
        <v>75</v>
      </c>
      <c r="F11518" s="228">
        <v>44337</v>
      </c>
      <c r="G11518" s="228">
        <v>13123</v>
      </c>
      <c r="H11518" s="228">
        <v>41414</v>
      </c>
      <c r="I11518" s="228">
        <v>34150506.170000002</v>
      </c>
      <c r="J11518" s="228">
        <v>7818332.6600000001</v>
      </c>
      <c r="K11518" s="228">
        <v>7425474</v>
      </c>
      <c r="L11518" s="228">
        <v>52178273.909999996</v>
      </c>
    </row>
    <row r="11519" spans="1:12">
      <c r="A11519" s="228">
        <v>2016</v>
      </c>
      <c r="B11519" s="228" t="s">
        <v>194</v>
      </c>
      <c r="C11519" s="228" t="s">
        <v>62</v>
      </c>
      <c r="D11519" s="228" t="s">
        <v>206</v>
      </c>
      <c r="E11519" s="228">
        <v>80</v>
      </c>
      <c r="F11519" s="228">
        <v>31789</v>
      </c>
      <c r="G11519" s="228">
        <v>9864</v>
      </c>
      <c r="H11519" s="228">
        <v>41290</v>
      </c>
      <c r="I11519" s="228">
        <v>30882263.850000001</v>
      </c>
      <c r="J11519" s="228">
        <v>6058640.5499999998</v>
      </c>
      <c r="K11519" s="228">
        <v>5003123.8</v>
      </c>
      <c r="L11519" s="228">
        <v>43796987.909999996</v>
      </c>
    </row>
    <row r="11520" spans="1:12">
      <c r="A11520" s="228">
        <v>2016</v>
      </c>
      <c r="B11520" s="228" t="s">
        <v>194</v>
      </c>
      <c r="C11520" s="228" t="s">
        <v>62</v>
      </c>
      <c r="D11520" s="228" t="s">
        <v>206</v>
      </c>
      <c r="E11520" s="228">
        <v>85</v>
      </c>
      <c r="F11520" s="228">
        <v>22103</v>
      </c>
      <c r="G11520" s="228">
        <v>6453</v>
      </c>
      <c r="H11520" s="228">
        <v>36558</v>
      </c>
      <c r="I11520" s="228">
        <v>24945494.100000001</v>
      </c>
      <c r="J11520" s="228">
        <v>4159319.29</v>
      </c>
      <c r="K11520" s="228">
        <v>2868053.57</v>
      </c>
      <c r="L11520" s="228">
        <v>33319599.43</v>
      </c>
    </row>
    <row r="11521" spans="1:12">
      <c r="A11521" s="228">
        <v>2016</v>
      </c>
      <c r="B11521" s="228" t="s">
        <v>194</v>
      </c>
      <c r="C11521" s="228" t="s">
        <v>62</v>
      </c>
      <c r="D11521" s="228" t="s">
        <v>206</v>
      </c>
      <c r="E11521" s="228">
        <v>90</v>
      </c>
      <c r="F11521" s="228">
        <v>9391</v>
      </c>
      <c r="G11521" s="228">
        <v>2580</v>
      </c>
      <c r="H11521" s="228">
        <v>16982</v>
      </c>
      <c r="I11521" s="228">
        <v>10982835.59</v>
      </c>
      <c r="J11521" s="228">
        <v>1539301.61</v>
      </c>
      <c r="K11521" s="228">
        <v>718564</v>
      </c>
      <c r="L11521" s="228">
        <v>13726912.23</v>
      </c>
    </row>
    <row r="11522" spans="1:12">
      <c r="A11522" s="228">
        <v>2016</v>
      </c>
      <c r="B11522" s="228" t="s">
        <v>194</v>
      </c>
      <c r="C11522" s="228" t="s">
        <v>62</v>
      </c>
      <c r="D11522" s="228" t="s">
        <v>206</v>
      </c>
      <c r="E11522" s="228">
        <v>95</v>
      </c>
      <c r="F11522" s="228">
        <v>2589</v>
      </c>
      <c r="G11522" s="228">
        <v>570</v>
      </c>
      <c r="H11522" s="228">
        <v>4728</v>
      </c>
      <c r="I11522" s="228">
        <v>2882942.49</v>
      </c>
      <c r="J11522" s="228">
        <v>346661.4</v>
      </c>
      <c r="K11522" s="228">
        <v>129290</v>
      </c>
      <c r="L11522" s="228">
        <v>3577639.86</v>
      </c>
    </row>
    <row r="11523" spans="1:12">
      <c r="A11523" s="228">
        <v>2016</v>
      </c>
      <c r="B11523" s="228" t="s">
        <v>194</v>
      </c>
      <c r="C11523" s="228" t="s">
        <v>63</v>
      </c>
      <c r="D11523" s="228" t="s">
        <v>205</v>
      </c>
      <c r="E11523" s="228">
        <v>0</v>
      </c>
      <c r="F11523" s="228">
        <v>59963</v>
      </c>
      <c r="G11523" s="228">
        <v>3308</v>
      </c>
      <c r="H11523" s="228">
        <v>9265</v>
      </c>
      <c r="I11523" s="228">
        <v>7539382.46</v>
      </c>
      <c r="J11523" s="228">
        <v>927669.1</v>
      </c>
      <c r="K11523" s="228">
        <v>70545</v>
      </c>
      <c r="L11523" s="228">
        <v>9168734.1999999993</v>
      </c>
    </row>
    <row r="11524" spans="1:12">
      <c r="A11524" s="228">
        <v>2016</v>
      </c>
      <c r="B11524" s="228" t="s">
        <v>194</v>
      </c>
      <c r="C11524" s="228" t="s">
        <v>63</v>
      </c>
      <c r="D11524" s="228" t="s">
        <v>205</v>
      </c>
      <c r="E11524" s="228">
        <v>5</v>
      </c>
      <c r="F11524" s="228">
        <v>71751</v>
      </c>
      <c r="G11524" s="228">
        <v>1579</v>
      </c>
      <c r="H11524" s="228">
        <v>2190</v>
      </c>
      <c r="I11524" s="228">
        <v>1877893.94</v>
      </c>
      <c r="J11524" s="228">
        <v>519345.49</v>
      </c>
      <c r="K11524" s="228">
        <v>191764</v>
      </c>
      <c r="L11524" s="228">
        <v>2954665.41</v>
      </c>
    </row>
    <row r="11525" spans="1:12">
      <c r="A11525" s="228">
        <v>2016</v>
      </c>
      <c r="B11525" s="228" t="s">
        <v>194</v>
      </c>
      <c r="C11525" s="228" t="s">
        <v>63</v>
      </c>
      <c r="D11525" s="228" t="s">
        <v>205</v>
      </c>
      <c r="E11525" s="228">
        <v>10</v>
      </c>
      <c r="F11525" s="228">
        <v>70207</v>
      </c>
      <c r="G11525" s="228">
        <v>1333</v>
      </c>
      <c r="H11525" s="228">
        <v>2143</v>
      </c>
      <c r="I11525" s="228">
        <v>1776589.22</v>
      </c>
      <c r="J11525" s="228">
        <v>442159.34</v>
      </c>
      <c r="K11525" s="228">
        <v>354092</v>
      </c>
      <c r="L11525" s="228">
        <v>2883105.08</v>
      </c>
    </row>
    <row r="11526" spans="1:12">
      <c r="A11526" s="228">
        <v>2016</v>
      </c>
      <c r="B11526" s="228" t="s">
        <v>194</v>
      </c>
      <c r="C11526" s="228" t="s">
        <v>63</v>
      </c>
      <c r="D11526" s="228" t="s">
        <v>205</v>
      </c>
      <c r="E11526" s="228">
        <v>15</v>
      </c>
      <c r="F11526" s="228">
        <v>68322</v>
      </c>
      <c r="G11526" s="228">
        <v>2054</v>
      </c>
      <c r="H11526" s="228">
        <v>4098</v>
      </c>
      <c r="I11526" s="228">
        <v>3881511.21</v>
      </c>
      <c r="J11526" s="228">
        <v>855646.9</v>
      </c>
      <c r="K11526" s="228">
        <v>867274</v>
      </c>
      <c r="L11526" s="228">
        <v>6398804.6500000004</v>
      </c>
    </row>
    <row r="11527" spans="1:12">
      <c r="A11527" s="228">
        <v>2016</v>
      </c>
      <c r="B11527" s="228" t="s">
        <v>194</v>
      </c>
      <c r="C11527" s="228" t="s">
        <v>63</v>
      </c>
      <c r="D11527" s="228" t="s">
        <v>205</v>
      </c>
      <c r="E11527" s="228">
        <v>20</v>
      </c>
      <c r="F11527" s="228">
        <v>50872</v>
      </c>
      <c r="G11527" s="228">
        <v>1773</v>
      </c>
      <c r="H11527" s="228">
        <v>3883</v>
      </c>
      <c r="I11527" s="228">
        <v>3418617.17</v>
      </c>
      <c r="J11527" s="228">
        <v>726383.52</v>
      </c>
      <c r="K11527" s="228">
        <v>538812</v>
      </c>
      <c r="L11527" s="228">
        <v>5311756.04</v>
      </c>
    </row>
    <row r="11528" spans="1:12">
      <c r="A11528" s="228">
        <v>2016</v>
      </c>
      <c r="B11528" s="228" t="s">
        <v>194</v>
      </c>
      <c r="C11528" s="228" t="s">
        <v>63</v>
      </c>
      <c r="D11528" s="228" t="s">
        <v>205</v>
      </c>
      <c r="E11528" s="228">
        <v>25</v>
      </c>
      <c r="F11528" s="228">
        <v>42024</v>
      </c>
      <c r="G11528" s="228">
        <v>1434</v>
      </c>
      <c r="H11528" s="228">
        <v>2640</v>
      </c>
      <c r="I11528" s="228">
        <v>2482999.7000000002</v>
      </c>
      <c r="J11528" s="228">
        <v>595693.48</v>
      </c>
      <c r="K11528" s="228">
        <v>521136</v>
      </c>
      <c r="L11528" s="228">
        <v>4350977.91</v>
      </c>
    </row>
    <row r="11529" spans="1:12">
      <c r="A11529" s="228">
        <v>2016</v>
      </c>
      <c r="B11529" s="228" t="s">
        <v>194</v>
      </c>
      <c r="C11529" s="228" t="s">
        <v>63</v>
      </c>
      <c r="D11529" s="228" t="s">
        <v>205</v>
      </c>
      <c r="E11529" s="228">
        <v>30</v>
      </c>
      <c r="F11529" s="228">
        <v>67332</v>
      </c>
      <c r="G11529" s="228">
        <v>2224</v>
      </c>
      <c r="H11529" s="228">
        <v>4774</v>
      </c>
      <c r="I11529" s="228">
        <v>3981049.59</v>
      </c>
      <c r="J11529" s="228">
        <v>1006201.04</v>
      </c>
      <c r="K11529" s="228">
        <v>925505</v>
      </c>
      <c r="L11529" s="228">
        <v>7066976.5499999998</v>
      </c>
    </row>
    <row r="11530" spans="1:12">
      <c r="A11530" s="228">
        <v>2016</v>
      </c>
      <c r="B11530" s="228" t="s">
        <v>194</v>
      </c>
      <c r="C11530" s="228" t="s">
        <v>63</v>
      </c>
      <c r="D11530" s="228" t="s">
        <v>205</v>
      </c>
      <c r="E11530" s="228">
        <v>35</v>
      </c>
      <c r="F11530" s="228">
        <v>69660</v>
      </c>
      <c r="G11530" s="228">
        <v>2824</v>
      </c>
      <c r="H11530" s="228">
        <v>6155</v>
      </c>
      <c r="I11530" s="228">
        <v>4830826.1500000004</v>
      </c>
      <c r="J11530" s="228">
        <v>1184910.17</v>
      </c>
      <c r="K11530" s="228">
        <v>714614</v>
      </c>
      <c r="L11530" s="228">
        <v>8078910.3499999996</v>
      </c>
    </row>
    <row r="11531" spans="1:12">
      <c r="A11531" s="228">
        <v>2016</v>
      </c>
      <c r="B11531" s="228" t="s">
        <v>194</v>
      </c>
      <c r="C11531" s="228" t="s">
        <v>63</v>
      </c>
      <c r="D11531" s="228" t="s">
        <v>205</v>
      </c>
      <c r="E11531" s="228">
        <v>40</v>
      </c>
      <c r="F11531" s="228">
        <v>74255</v>
      </c>
      <c r="G11531" s="228">
        <v>3641</v>
      </c>
      <c r="H11531" s="228">
        <v>7367</v>
      </c>
      <c r="I11531" s="228">
        <v>6348560.6399999997</v>
      </c>
      <c r="J11531" s="228">
        <v>1672234.15</v>
      </c>
      <c r="K11531" s="228">
        <v>1639536.25</v>
      </c>
      <c r="L11531" s="228">
        <v>11333850.970000001</v>
      </c>
    </row>
    <row r="11532" spans="1:12">
      <c r="A11532" s="228">
        <v>2016</v>
      </c>
      <c r="B11532" s="228" t="s">
        <v>194</v>
      </c>
      <c r="C11532" s="228" t="s">
        <v>63</v>
      </c>
      <c r="D11532" s="228" t="s">
        <v>205</v>
      </c>
      <c r="E11532" s="228">
        <v>45</v>
      </c>
      <c r="F11532" s="228">
        <v>75813</v>
      </c>
      <c r="G11532" s="228">
        <v>4794</v>
      </c>
      <c r="H11532" s="228">
        <v>9323</v>
      </c>
      <c r="I11532" s="228">
        <v>8213643.1500000004</v>
      </c>
      <c r="J11532" s="228">
        <v>2168646.08</v>
      </c>
      <c r="K11532" s="228">
        <v>1769331.45</v>
      </c>
      <c r="L11532" s="228">
        <v>14118835.810000001</v>
      </c>
    </row>
    <row r="11533" spans="1:12">
      <c r="A11533" s="228">
        <v>2016</v>
      </c>
      <c r="B11533" s="228" t="s">
        <v>194</v>
      </c>
      <c r="C11533" s="228" t="s">
        <v>63</v>
      </c>
      <c r="D11533" s="228" t="s">
        <v>205</v>
      </c>
      <c r="E11533" s="228">
        <v>50</v>
      </c>
      <c r="F11533" s="228">
        <v>74135</v>
      </c>
      <c r="G11533" s="228">
        <v>6235</v>
      </c>
      <c r="H11533" s="228">
        <v>12335</v>
      </c>
      <c r="I11533" s="228">
        <v>11130637.18</v>
      </c>
      <c r="J11533" s="228">
        <v>3036140.22</v>
      </c>
      <c r="K11533" s="228">
        <v>2526405</v>
      </c>
      <c r="L11533" s="228">
        <v>19163515.460000001</v>
      </c>
    </row>
    <row r="11534" spans="1:12">
      <c r="A11534" s="228">
        <v>2016</v>
      </c>
      <c r="B11534" s="228" t="s">
        <v>194</v>
      </c>
      <c r="C11534" s="228" t="s">
        <v>63</v>
      </c>
      <c r="D11534" s="228" t="s">
        <v>205</v>
      </c>
      <c r="E11534" s="228">
        <v>55</v>
      </c>
      <c r="F11534" s="228">
        <v>74000</v>
      </c>
      <c r="G11534" s="228">
        <v>8410</v>
      </c>
      <c r="H11534" s="228">
        <v>17713</v>
      </c>
      <c r="I11534" s="228">
        <v>16429335.98</v>
      </c>
      <c r="J11534" s="228">
        <v>4236574.79</v>
      </c>
      <c r="K11534" s="228">
        <v>4192357.35</v>
      </c>
      <c r="L11534" s="228">
        <v>28035193.550000001</v>
      </c>
    </row>
    <row r="11535" spans="1:12">
      <c r="A11535" s="228">
        <v>2016</v>
      </c>
      <c r="B11535" s="228" t="s">
        <v>194</v>
      </c>
      <c r="C11535" s="228" t="s">
        <v>63</v>
      </c>
      <c r="D11535" s="228" t="s">
        <v>205</v>
      </c>
      <c r="E11535" s="228">
        <v>60</v>
      </c>
      <c r="F11535" s="228">
        <v>68313</v>
      </c>
      <c r="G11535" s="228">
        <v>11337</v>
      </c>
      <c r="H11535" s="228">
        <v>23506</v>
      </c>
      <c r="I11535" s="228">
        <v>22828775.190000001</v>
      </c>
      <c r="J11535" s="228">
        <v>5845334.6200000001</v>
      </c>
      <c r="K11535" s="228">
        <v>5857532.8499999996</v>
      </c>
      <c r="L11535" s="228">
        <v>38329702.189999998</v>
      </c>
    </row>
    <row r="11536" spans="1:12">
      <c r="A11536" s="228">
        <v>2016</v>
      </c>
      <c r="B11536" s="228" t="s">
        <v>194</v>
      </c>
      <c r="C11536" s="228" t="s">
        <v>63</v>
      </c>
      <c r="D11536" s="228" t="s">
        <v>205</v>
      </c>
      <c r="E11536" s="228">
        <v>65</v>
      </c>
      <c r="F11536" s="228">
        <v>62892</v>
      </c>
      <c r="G11536" s="228">
        <v>14698</v>
      </c>
      <c r="H11536" s="228">
        <v>33374</v>
      </c>
      <c r="I11536" s="228">
        <v>31660877.899999999</v>
      </c>
      <c r="J11536" s="228">
        <v>7628052.5</v>
      </c>
      <c r="K11536" s="228">
        <v>8965568.9000000004</v>
      </c>
      <c r="L11536" s="228">
        <v>52483655.770000003</v>
      </c>
    </row>
    <row r="11537" spans="1:12">
      <c r="A11537" s="228">
        <v>2016</v>
      </c>
      <c r="B11537" s="228" t="s">
        <v>194</v>
      </c>
      <c r="C11537" s="228" t="s">
        <v>63</v>
      </c>
      <c r="D11537" s="228" t="s">
        <v>205</v>
      </c>
      <c r="E11537" s="228">
        <v>70</v>
      </c>
      <c r="F11537" s="228">
        <v>46217</v>
      </c>
      <c r="G11537" s="228">
        <v>14837</v>
      </c>
      <c r="H11537" s="228">
        <v>36859</v>
      </c>
      <c r="I11537" s="228">
        <v>34519541.399999999</v>
      </c>
      <c r="J11537" s="228">
        <v>7948218.7599999998</v>
      </c>
      <c r="K11537" s="228">
        <v>8762996.8499999996</v>
      </c>
      <c r="L11537" s="228">
        <v>54959107.149999999</v>
      </c>
    </row>
    <row r="11538" spans="1:12">
      <c r="A11538" s="228">
        <v>2016</v>
      </c>
      <c r="B11538" s="228" t="s">
        <v>194</v>
      </c>
      <c r="C11538" s="228" t="s">
        <v>63</v>
      </c>
      <c r="D11538" s="228" t="s">
        <v>205</v>
      </c>
      <c r="E11538" s="228">
        <v>75</v>
      </c>
      <c r="F11538" s="228">
        <v>30906</v>
      </c>
      <c r="G11538" s="228">
        <v>13050</v>
      </c>
      <c r="H11538" s="228">
        <v>33582</v>
      </c>
      <c r="I11538" s="228">
        <v>28128059.09</v>
      </c>
      <c r="J11538" s="228">
        <v>6209312.3499999996</v>
      </c>
      <c r="K11538" s="228">
        <v>6361252.25</v>
      </c>
      <c r="L11538" s="228">
        <v>43166177.670000002</v>
      </c>
    </row>
    <row r="11539" spans="1:12">
      <c r="A11539" s="228">
        <v>2016</v>
      </c>
      <c r="B11539" s="228" t="s">
        <v>194</v>
      </c>
      <c r="C11539" s="228" t="s">
        <v>63</v>
      </c>
      <c r="D11539" s="228" t="s">
        <v>205</v>
      </c>
      <c r="E11539" s="228">
        <v>80</v>
      </c>
      <c r="F11539" s="228">
        <v>18967</v>
      </c>
      <c r="G11539" s="228">
        <v>8509</v>
      </c>
      <c r="H11539" s="228">
        <v>29138</v>
      </c>
      <c r="I11539" s="228">
        <v>22985125.66</v>
      </c>
      <c r="J11539" s="228">
        <v>4552641.1900000004</v>
      </c>
      <c r="K11539" s="228">
        <v>4401406.75</v>
      </c>
      <c r="L11539" s="228">
        <v>33540252.780000001</v>
      </c>
    </row>
    <row r="11540" spans="1:12">
      <c r="A11540" s="228">
        <v>2016</v>
      </c>
      <c r="B11540" s="228" t="s">
        <v>194</v>
      </c>
      <c r="C11540" s="228" t="s">
        <v>63</v>
      </c>
      <c r="D11540" s="228" t="s">
        <v>205</v>
      </c>
      <c r="E11540" s="228">
        <v>85</v>
      </c>
      <c r="F11540" s="228">
        <v>10801</v>
      </c>
      <c r="G11540" s="228">
        <v>5293</v>
      </c>
      <c r="H11540" s="228">
        <v>22030</v>
      </c>
      <c r="I11540" s="228">
        <v>15133571.27</v>
      </c>
      <c r="J11540" s="228">
        <v>2465088.34</v>
      </c>
      <c r="K11540" s="228">
        <v>2215971.4</v>
      </c>
      <c r="L11540" s="228">
        <v>20692062.93</v>
      </c>
    </row>
    <row r="11541" spans="1:12">
      <c r="A11541" s="228">
        <v>2016</v>
      </c>
      <c r="B11541" s="228" t="s">
        <v>194</v>
      </c>
      <c r="C11541" s="228" t="s">
        <v>63</v>
      </c>
      <c r="D11541" s="228" t="s">
        <v>205</v>
      </c>
      <c r="E11541" s="228">
        <v>90</v>
      </c>
      <c r="F11541" s="228">
        <v>2859</v>
      </c>
      <c r="G11541" s="228">
        <v>1174</v>
      </c>
      <c r="H11541" s="228">
        <v>7035</v>
      </c>
      <c r="I11541" s="228">
        <v>4641295.24</v>
      </c>
      <c r="J11541" s="228">
        <v>641888.9</v>
      </c>
      <c r="K11541" s="228">
        <v>351884</v>
      </c>
      <c r="L11541" s="228">
        <v>5920827.5099999998</v>
      </c>
    </row>
    <row r="11542" spans="1:12">
      <c r="A11542" s="228">
        <v>2016</v>
      </c>
      <c r="B11542" s="228" t="s">
        <v>194</v>
      </c>
      <c r="C11542" s="228" t="s">
        <v>63</v>
      </c>
      <c r="D11542" s="228" t="s">
        <v>205</v>
      </c>
      <c r="E11542" s="228">
        <v>95</v>
      </c>
      <c r="F11542" s="228">
        <v>383</v>
      </c>
      <c r="G11542" s="228">
        <v>133</v>
      </c>
      <c r="H11542" s="228">
        <v>1199</v>
      </c>
      <c r="I11542" s="228">
        <v>720757.48</v>
      </c>
      <c r="J11542" s="228">
        <v>82182.92</v>
      </c>
      <c r="K11542" s="228">
        <v>47503</v>
      </c>
      <c r="L11542" s="228">
        <v>876991.89</v>
      </c>
    </row>
    <row r="11543" spans="1:12">
      <c r="A11543" s="228">
        <v>2016</v>
      </c>
      <c r="B11543" s="228" t="s">
        <v>194</v>
      </c>
      <c r="C11543" s="228" t="s">
        <v>63</v>
      </c>
      <c r="D11543" s="228" t="s">
        <v>206</v>
      </c>
      <c r="E11543" s="228">
        <v>0</v>
      </c>
      <c r="F11543" s="228">
        <v>56266</v>
      </c>
      <c r="G11543" s="228">
        <v>2258</v>
      </c>
      <c r="H11543" s="228">
        <v>7282</v>
      </c>
      <c r="I11543" s="228">
        <v>5505357.3700000001</v>
      </c>
      <c r="J11543" s="228">
        <v>616738.72</v>
      </c>
      <c r="K11543" s="228">
        <v>71257</v>
      </c>
      <c r="L11543" s="228">
        <v>6666796.7699999996</v>
      </c>
    </row>
    <row r="11544" spans="1:12">
      <c r="A11544" s="228">
        <v>2016</v>
      </c>
      <c r="B11544" s="228" t="s">
        <v>194</v>
      </c>
      <c r="C11544" s="228" t="s">
        <v>63</v>
      </c>
      <c r="D11544" s="228" t="s">
        <v>206</v>
      </c>
      <c r="E11544" s="228">
        <v>5</v>
      </c>
      <c r="F11544" s="228">
        <v>67654</v>
      </c>
      <c r="G11544" s="228">
        <v>1310</v>
      </c>
      <c r="H11544" s="228">
        <v>1852</v>
      </c>
      <c r="I11544" s="228">
        <v>1584527.92</v>
      </c>
      <c r="J11544" s="228">
        <v>401199.27</v>
      </c>
      <c r="K11544" s="228">
        <v>83990</v>
      </c>
      <c r="L11544" s="228">
        <v>2365626.58</v>
      </c>
    </row>
    <row r="11545" spans="1:12">
      <c r="A11545" s="228">
        <v>2016</v>
      </c>
      <c r="B11545" s="228" t="s">
        <v>194</v>
      </c>
      <c r="C11545" s="228" t="s">
        <v>63</v>
      </c>
      <c r="D11545" s="228" t="s">
        <v>206</v>
      </c>
      <c r="E11545" s="228">
        <v>10</v>
      </c>
      <c r="F11545" s="228">
        <v>66067</v>
      </c>
      <c r="G11545" s="228">
        <v>1097</v>
      </c>
      <c r="H11545" s="228">
        <v>2233</v>
      </c>
      <c r="I11545" s="228">
        <v>1757951.39</v>
      </c>
      <c r="J11545" s="228">
        <v>335252.76</v>
      </c>
      <c r="K11545" s="228">
        <v>464308.4</v>
      </c>
      <c r="L11545" s="228">
        <v>2923545.04</v>
      </c>
    </row>
    <row r="11546" spans="1:12">
      <c r="A11546" s="228">
        <v>2016</v>
      </c>
      <c r="B11546" s="228" t="s">
        <v>194</v>
      </c>
      <c r="C11546" s="228" t="s">
        <v>63</v>
      </c>
      <c r="D11546" s="228" t="s">
        <v>206</v>
      </c>
      <c r="E11546" s="228">
        <v>15</v>
      </c>
      <c r="F11546" s="228">
        <v>65207</v>
      </c>
      <c r="G11546" s="228">
        <v>2689</v>
      </c>
      <c r="H11546" s="228">
        <v>5739</v>
      </c>
      <c r="I11546" s="228">
        <v>4611179.22</v>
      </c>
      <c r="J11546" s="228">
        <v>876282.62</v>
      </c>
      <c r="K11546" s="228">
        <v>502788</v>
      </c>
      <c r="L11546" s="228">
        <v>6786847.5800000001</v>
      </c>
    </row>
    <row r="11547" spans="1:12">
      <c r="A11547" s="228">
        <v>2016</v>
      </c>
      <c r="B11547" s="228" t="s">
        <v>194</v>
      </c>
      <c r="C11547" s="228" t="s">
        <v>63</v>
      </c>
      <c r="D11547" s="228" t="s">
        <v>206</v>
      </c>
      <c r="E11547" s="228">
        <v>20</v>
      </c>
      <c r="F11547" s="228">
        <v>53370</v>
      </c>
      <c r="G11547" s="228">
        <v>3451</v>
      </c>
      <c r="H11547" s="228">
        <v>8193</v>
      </c>
      <c r="I11547" s="228">
        <v>6771457.3300000001</v>
      </c>
      <c r="J11547" s="228">
        <v>1308732.08</v>
      </c>
      <c r="K11547" s="228">
        <v>728766</v>
      </c>
      <c r="L11547" s="228">
        <v>9899298.5199999996</v>
      </c>
    </row>
    <row r="11548" spans="1:12">
      <c r="A11548" s="228">
        <v>2016</v>
      </c>
      <c r="B11548" s="228" t="s">
        <v>194</v>
      </c>
      <c r="C11548" s="228" t="s">
        <v>63</v>
      </c>
      <c r="D11548" s="228" t="s">
        <v>206</v>
      </c>
      <c r="E11548" s="228">
        <v>25</v>
      </c>
      <c r="F11548" s="228">
        <v>50924</v>
      </c>
      <c r="G11548" s="228">
        <v>4115</v>
      </c>
      <c r="H11548" s="228">
        <v>13544</v>
      </c>
      <c r="I11548" s="228">
        <v>10675086.1</v>
      </c>
      <c r="J11548" s="228">
        <v>2526159.04</v>
      </c>
      <c r="K11548" s="228">
        <v>678320</v>
      </c>
      <c r="L11548" s="228">
        <v>15700575.24</v>
      </c>
    </row>
    <row r="11549" spans="1:12">
      <c r="A11549" s="228">
        <v>2016</v>
      </c>
      <c r="B11549" s="228" t="s">
        <v>194</v>
      </c>
      <c r="C11549" s="228" t="s">
        <v>63</v>
      </c>
      <c r="D11549" s="228" t="s">
        <v>206</v>
      </c>
      <c r="E11549" s="228">
        <v>30</v>
      </c>
      <c r="F11549" s="228">
        <v>76948</v>
      </c>
      <c r="G11549" s="228">
        <v>7393</v>
      </c>
      <c r="H11549" s="228">
        <v>22875</v>
      </c>
      <c r="I11549" s="228">
        <v>20050054.620000001</v>
      </c>
      <c r="J11549" s="228">
        <v>4927710.93</v>
      </c>
      <c r="K11549" s="228">
        <v>1366485</v>
      </c>
      <c r="L11549" s="228">
        <v>29788230.620000001</v>
      </c>
    </row>
    <row r="11550" spans="1:12">
      <c r="A11550" s="228">
        <v>2016</v>
      </c>
      <c r="B11550" s="228" t="s">
        <v>194</v>
      </c>
      <c r="C11550" s="228" t="s">
        <v>63</v>
      </c>
      <c r="D11550" s="228" t="s">
        <v>206</v>
      </c>
      <c r="E11550" s="228">
        <v>35</v>
      </c>
      <c r="F11550" s="228">
        <v>76645</v>
      </c>
      <c r="G11550" s="228">
        <v>7290</v>
      </c>
      <c r="H11550" s="228">
        <v>19684</v>
      </c>
      <c r="I11550" s="228">
        <v>16942396.16</v>
      </c>
      <c r="J11550" s="228">
        <v>4015624.56</v>
      </c>
      <c r="K11550" s="228">
        <v>1588661</v>
      </c>
      <c r="L11550" s="228">
        <v>25738522.559999999</v>
      </c>
    </row>
    <row r="11551" spans="1:12">
      <c r="A11551" s="228">
        <v>2016</v>
      </c>
      <c r="B11551" s="228" t="s">
        <v>194</v>
      </c>
      <c r="C11551" s="228" t="s">
        <v>63</v>
      </c>
      <c r="D11551" s="228" t="s">
        <v>206</v>
      </c>
      <c r="E11551" s="228">
        <v>40</v>
      </c>
      <c r="F11551" s="228">
        <v>80888</v>
      </c>
      <c r="G11551" s="228">
        <v>7108</v>
      </c>
      <c r="H11551" s="228">
        <v>15748</v>
      </c>
      <c r="I11551" s="228">
        <v>13957709.74</v>
      </c>
      <c r="J11551" s="228">
        <v>3365211.03</v>
      </c>
      <c r="K11551" s="228">
        <v>2166608.38</v>
      </c>
      <c r="L11551" s="228">
        <v>22963884.879999999</v>
      </c>
    </row>
    <row r="11552" spans="1:12">
      <c r="A11552" s="228">
        <v>2016</v>
      </c>
      <c r="B11552" s="228" t="s">
        <v>194</v>
      </c>
      <c r="C11552" s="228" t="s">
        <v>63</v>
      </c>
      <c r="D11552" s="228" t="s">
        <v>206</v>
      </c>
      <c r="E11552" s="228">
        <v>45</v>
      </c>
      <c r="F11552" s="228">
        <v>82784</v>
      </c>
      <c r="G11552" s="228">
        <v>7933</v>
      </c>
      <c r="H11552" s="228">
        <v>17651</v>
      </c>
      <c r="I11552" s="228">
        <v>15516634.34</v>
      </c>
      <c r="J11552" s="228">
        <v>3555337.7</v>
      </c>
      <c r="K11552" s="228">
        <v>2434619.5</v>
      </c>
      <c r="L11552" s="228">
        <v>24803710.559999999</v>
      </c>
    </row>
    <row r="11553" spans="1:12">
      <c r="A11553" s="228">
        <v>2016</v>
      </c>
      <c r="B11553" s="228" t="s">
        <v>194</v>
      </c>
      <c r="C11553" s="228" t="s">
        <v>63</v>
      </c>
      <c r="D11553" s="228" t="s">
        <v>206</v>
      </c>
      <c r="E11553" s="228">
        <v>50</v>
      </c>
      <c r="F11553" s="228">
        <v>80061</v>
      </c>
      <c r="G11553" s="228">
        <v>8960</v>
      </c>
      <c r="H11553" s="228">
        <v>18628</v>
      </c>
      <c r="I11553" s="228">
        <v>16453381.43</v>
      </c>
      <c r="J11553" s="228">
        <v>4029359.39</v>
      </c>
      <c r="K11553" s="228">
        <v>2942851.92</v>
      </c>
      <c r="L11553" s="228">
        <v>26838731.050000001</v>
      </c>
    </row>
    <row r="11554" spans="1:12">
      <c r="A11554" s="228">
        <v>2016</v>
      </c>
      <c r="B11554" s="228" t="s">
        <v>194</v>
      </c>
      <c r="C11554" s="228" t="s">
        <v>63</v>
      </c>
      <c r="D11554" s="228" t="s">
        <v>206</v>
      </c>
      <c r="E11554" s="228">
        <v>55</v>
      </c>
      <c r="F11554" s="228">
        <v>80483</v>
      </c>
      <c r="G11554" s="228">
        <v>10282</v>
      </c>
      <c r="H11554" s="228">
        <v>21801</v>
      </c>
      <c r="I11554" s="228">
        <v>19753714.940000001</v>
      </c>
      <c r="J11554" s="228">
        <v>4875652.59</v>
      </c>
      <c r="K11554" s="228">
        <v>3883381.2</v>
      </c>
      <c r="L11554" s="228">
        <v>32228215.449999999</v>
      </c>
    </row>
    <row r="11555" spans="1:12">
      <c r="A11555" s="228">
        <v>2016</v>
      </c>
      <c r="B11555" s="228" t="s">
        <v>194</v>
      </c>
      <c r="C11555" s="228" t="s">
        <v>63</v>
      </c>
      <c r="D11555" s="228" t="s">
        <v>206</v>
      </c>
      <c r="E11555" s="228">
        <v>60</v>
      </c>
      <c r="F11555" s="228">
        <v>74161</v>
      </c>
      <c r="G11555" s="228">
        <v>12158</v>
      </c>
      <c r="H11555" s="228">
        <v>27124</v>
      </c>
      <c r="I11555" s="228">
        <v>24483766.23</v>
      </c>
      <c r="J11555" s="228">
        <v>5685382.5599999996</v>
      </c>
      <c r="K11555" s="228">
        <v>5216179</v>
      </c>
      <c r="L11555" s="228">
        <v>39124083.490000002</v>
      </c>
    </row>
    <row r="11556" spans="1:12">
      <c r="A11556" s="228">
        <v>2016</v>
      </c>
      <c r="B11556" s="228" t="s">
        <v>194</v>
      </c>
      <c r="C11556" s="228" t="s">
        <v>63</v>
      </c>
      <c r="D11556" s="228" t="s">
        <v>206</v>
      </c>
      <c r="E11556" s="228">
        <v>65</v>
      </c>
      <c r="F11556" s="228">
        <v>68515</v>
      </c>
      <c r="G11556" s="228">
        <v>14476</v>
      </c>
      <c r="H11556" s="228">
        <v>33820</v>
      </c>
      <c r="I11556" s="228">
        <v>30185519.940000001</v>
      </c>
      <c r="J11556" s="228">
        <v>7057379.6299999999</v>
      </c>
      <c r="K11556" s="228">
        <v>7381484</v>
      </c>
      <c r="L11556" s="228">
        <v>48821168.560000002</v>
      </c>
    </row>
    <row r="11557" spans="1:12">
      <c r="A11557" s="228">
        <v>2016</v>
      </c>
      <c r="B11557" s="228" t="s">
        <v>194</v>
      </c>
      <c r="C11557" s="228" t="s">
        <v>63</v>
      </c>
      <c r="D11557" s="228" t="s">
        <v>206</v>
      </c>
      <c r="E11557" s="228">
        <v>70</v>
      </c>
      <c r="F11557" s="228">
        <v>50354</v>
      </c>
      <c r="G11557" s="228">
        <v>13074</v>
      </c>
      <c r="H11557" s="228">
        <v>35421</v>
      </c>
      <c r="I11557" s="228">
        <v>31340443.710000001</v>
      </c>
      <c r="J11557" s="228">
        <v>7068080.3399999999</v>
      </c>
      <c r="K11557" s="228">
        <v>7432213.6500000004</v>
      </c>
      <c r="L11557" s="228">
        <v>49138499.700000003</v>
      </c>
    </row>
    <row r="11558" spans="1:12">
      <c r="A11558" s="228">
        <v>2016</v>
      </c>
      <c r="B11558" s="228" t="s">
        <v>194</v>
      </c>
      <c r="C11558" s="228" t="s">
        <v>63</v>
      </c>
      <c r="D11558" s="228" t="s">
        <v>206</v>
      </c>
      <c r="E11558" s="228">
        <v>75</v>
      </c>
      <c r="F11558" s="228">
        <v>34139</v>
      </c>
      <c r="G11558" s="228">
        <v>10702</v>
      </c>
      <c r="H11558" s="228">
        <v>34314</v>
      </c>
      <c r="I11558" s="228">
        <v>28645586.309999999</v>
      </c>
      <c r="J11558" s="228">
        <v>5738589.3099999996</v>
      </c>
      <c r="K11558" s="228">
        <v>6735212.8499999996</v>
      </c>
      <c r="L11558" s="228">
        <v>43365424.82</v>
      </c>
    </row>
    <row r="11559" spans="1:12">
      <c r="A11559" s="228">
        <v>2016</v>
      </c>
      <c r="B11559" s="228" t="s">
        <v>194</v>
      </c>
      <c r="C11559" s="228" t="s">
        <v>63</v>
      </c>
      <c r="D11559" s="228" t="s">
        <v>206</v>
      </c>
      <c r="E11559" s="228">
        <v>80</v>
      </c>
      <c r="F11559" s="228">
        <v>22832</v>
      </c>
      <c r="G11559" s="228">
        <v>8197</v>
      </c>
      <c r="H11559" s="228">
        <v>33011</v>
      </c>
      <c r="I11559" s="228">
        <v>24429811.59</v>
      </c>
      <c r="J11559" s="228">
        <v>4305767.67</v>
      </c>
      <c r="K11559" s="228">
        <v>3689535</v>
      </c>
      <c r="L11559" s="228">
        <v>34031336.939999998</v>
      </c>
    </row>
    <row r="11560" spans="1:12">
      <c r="A11560" s="228">
        <v>2016</v>
      </c>
      <c r="B11560" s="228" t="s">
        <v>194</v>
      </c>
      <c r="C11560" s="228" t="s">
        <v>63</v>
      </c>
      <c r="D11560" s="228" t="s">
        <v>206</v>
      </c>
      <c r="E11560" s="228">
        <v>85</v>
      </c>
      <c r="F11560" s="228">
        <v>14561</v>
      </c>
      <c r="G11560" s="228">
        <v>5164</v>
      </c>
      <c r="H11560" s="228">
        <v>26767</v>
      </c>
      <c r="I11560" s="228">
        <v>17989407.780000001</v>
      </c>
      <c r="J11560" s="228">
        <v>2671023.2599999998</v>
      </c>
      <c r="K11560" s="228">
        <v>1676370.8</v>
      </c>
      <c r="L11560" s="228">
        <v>23291621.57</v>
      </c>
    </row>
    <row r="11561" spans="1:12">
      <c r="A11561" s="228">
        <v>2016</v>
      </c>
      <c r="B11561" s="228" t="s">
        <v>194</v>
      </c>
      <c r="C11561" s="228" t="s">
        <v>63</v>
      </c>
      <c r="D11561" s="228" t="s">
        <v>206</v>
      </c>
      <c r="E11561" s="228">
        <v>90</v>
      </c>
      <c r="F11561" s="228">
        <v>5846</v>
      </c>
      <c r="G11561" s="228">
        <v>1777</v>
      </c>
      <c r="H11561" s="228">
        <v>11392</v>
      </c>
      <c r="I11561" s="228">
        <v>7232280.6600000001</v>
      </c>
      <c r="J11561" s="228">
        <v>916444.63</v>
      </c>
      <c r="K11561" s="228">
        <v>470372.95</v>
      </c>
      <c r="L11561" s="228">
        <v>8975830.1099999994</v>
      </c>
    </row>
    <row r="11562" spans="1:12">
      <c r="A11562" s="228">
        <v>2016</v>
      </c>
      <c r="B11562" s="228" t="s">
        <v>194</v>
      </c>
      <c r="C11562" s="228" t="s">
        <v>63</v>
      </c>
      <c r="D11562" s="228" t="s">
        <v>206</v>
      </c>
      <c r="E11562" s="228">
        <v>95</v>
      </c>
      <c r="F11562" s="228">
        <v>1618</v>
      </c>
      <c r="G11562" s="228">
        <v>480</v>
      </c>
      <c r="H11562" s="228">
        <v>3298</v>
      </c>
      <c r="I11562" s="228">
        <v>2105648.29</v>
      </c>
      <c r="J11562" s="228">
        <v>241982.58</v>
      </c>
      <c r="K11562" s="228">
        <v>91829</v>
      </c>
      <c r="L11562" s="228">
        <v>2542425.13</v>
      </c>
    </row>
    <row r="11563" spans="1:12">
      <c r="A11563" s="228">
        <v>2016</v>
      </c>
      <c r="B11563" s="228" t="s">
        <v>194</v>
      </c>
      <c r="C11563" s="228" t="s">
        <v>64</v>
      </c>
      <c r="D11563" s="228" t="s">
        <v>205</v>
      </c>
      <c r="E11563" s="228">
        <v>0</v>
      </c>
      <c r="F11563" s="228">
        <v>19830</v>
      </c>
      <c r="G11563" s="228">
        <v>1053</v>
      </c>
      <c r="H11563" s="228">
        <v>3397</v>
      </c>
      <c r="I11563" s="228">
        <v>1886209.85</v>
      </c>
      <c r="J11563" s="228">
        <v>455054.65</v>
      </c>
      <c r="K11563" s="228">
        <v>49798</v>
      </c>
      <c r="L11563" s="228">
        <v>2483288.12</v>
      </c>
    </row>
    <row r="11564" spans="1:12">
      <c r="A11564" s="228">
        <v>2016</v>
      </c>
      <c r="B11564" s="228" t="s">
        <v>194</v>
      </c>
      <c r="C11564" s="228" t="s">
        <v>64</v>
      </c>
      <c r="D11564" s="228" t="s">
        <v>205</v>
      </c>
      <c r="E11564" s="228">
        <v>5</v>
      </c>
      <c r="F11564" s="228">
        <v>22205</v>
      </c>
      <c r="G11564" s="228">
        <v>455</v>
      </c>
      <c r="H11564" s="228">
        <v>568</v>
      </c>
      <c r="I11564" s="228">
        <v>519443.3</v>
      </c>
      <c r="J11564" s="228">
        <v>172745.44</v>
      </c>
      <c r="K11564" s="228">
        <v>35724</v>
      </c>
      <c r="L11564" s="228">
        <v>777969.93</v>
      </c>
    </row>
    <row r="11565" spans="1:12">
      <c r="A11565" s="228">
        <v>2016</v>
      </c>
      <c r="B11565" s="228" t="s">
        <v>194</v>
      </c>
      <c r="C11565" s="228" t="s">
        <v>64</v>
      </c>
      <c r="D11565" s="228" t="s">
        <v>205</v>
      </c>
      <c r="E11565" s="228">
        <v>10</v>
      </c>
      <c r="F11565" s="228">
        <v>21518</v>
      </c>
      <c r="G11565" s="228">
        <v>313</v>
      </c>
      <c r="H11565" s="228">
        <v>401</v>
      </c>
      <c r="I11565" s="228">
        <v>363940.85</v>
      </c>
      <c r="J11565" s="228">
        <v>137315.18</v>
      </c>
      <c r="K11565" s="228">
        <v>111094</v>
      </c>
      <c r="L11565" s="228">
        <v>647879.78</v>
      </c>
    </row>
    <row r="11566" spans="1:12">
      <c r="A11566" s="228">
        <v>2016</v>
      </c>
      <c r="B11566" s="228" t="s">
        <v>194</v>
      </c>
      <c r="C11566" s="228" t="s">
        <v>64</v>
      </c>
      <c r="D11566" s="228" t="s">
        <v>205</v>
      </c>
      <c r="E11566" s="228">
        <v>15</v>
      </c>
      <c r="F11566" s="228">
        <v>22022</v>
      </c>
      <c r="G11566" s="228">
        <v>627</v>
      </c>
      <c r="H11566" s="228">
        <v>977</v>
      </c>
      <c r="I11566" s="228">
        <v>1110186.0900000001</v>
      </c>
      <c r="J11566" s="228">
        <v>405507.41</v>
      </c>
      <c r="K11566" s="228">
        <v>179897</v>
      </c>
      <c r="L11566" s="228">
        <v>1754030.14</v>
      </c>
    </row>
    <row r="11567" spans="1:12">
      <c r="A11567" s="228">
        <v>2016</v>
      </c>
      <c r="B11567" s="228" t="s">
        <v>194</v>
      </c>
      <c r="C11567" s="228" t="s">
        <v>64</v>
      </c>
      <c r="D11567" s="228" t="s">
        <v>205</v>
      </c>
      <c r="E11567" s="228">
        <v>20</v>
      </c>
      <c r="F11567" s="228">
        <v>20333</v>
      </c>
      <c r="G11567" s="228">
        <v>768</v>
      </c>
      <c r="H11567" s="228">
        <v>1260</v>
      </c>
      <c r="I11567" s="228">
        <v>1399179.79</v>
      </c>
      <c r="J11567" s="228">
        <v>493935.24</v>
      </c>
      <c r="K11567" s="228">
        <v>288736.15000000002</v>
      </c>
      <c r="L11567" s="228">
        <v>2296868.83</v>
      </c>
    </row>
    <row r="11568" spans="1:12">
      <c r="A11568" s="228">
        <v>2016</v>
      </c>
      <c r="B11568" s="228" t="s">
        <v>194</v>
      </c>
      <c r="C11568" s="228" t="s">
        <v>64</v>
      </c>
      <c r="D11568" s="228" t="s">
        <v>205</v>
      </c>
      <c r="E11568" s="228">
        <v>25</v>
      </c>
      <c r="F11568" s="228">
        <v>16430</v>
      </c>
      <c r="G11568" s="228">
        <v>600</v>
      </c>
      <c r="H11568" s="228">
        <v>944</v>
      </c>
      <c r="I11568" s="228">
        <v>921101.5</v>
      </c>
      <c r="J11568" s="228">
        <v>362875.86</v>
      </c>
      <c r="K11568" s="228">
        <v>204116</v>
      </c>
      <c r="L11568" s="228">
        <v>1649120.49</v>
      </c>
    </row>
    <row r="11569" spans="1:12">
      <c r="A11569" s="228">
        <v>2016</v>
      </c>
      <c r="B11569" s="228" t="s">
        <v>194</v>
      </c>
      <c r="C11569" s="228" t="s">
        <v>64</v>
      </c>
      <c r="D11569" s="228" t="s">
        <v>205</v>
      </c>
      <c r="E11569" s="228">
        <v>30</v>
      </c>
      <c r="F11569" s="228">
        <v>22722</v>
      </c>
      <c r="G11569" s="228">
        <v>649</v>
      </c>
      <c r="H11569" s="228">
        <v>914</v>
      </c>
      <c r="I11569" s="228">
        <v>940925.4</v>
      </c>
      <c r="J11569" s="228">
        <v>462199.45</v>
      </c>
      <c r="K11569" s="228">
        <v>222335</v>
      </c>
      <c r="L11569" s="228">
        <v>1821831.95</v>
      </c>
    </row>
    <row r="11570" spans="1:12">
      <c r="A11570" s="228">
        <v>2016</v>
      </c>
      <c r="B11570" s="228" t="s">
        <v>194</v>
      </c>
      <c r="C11570" s="228" t="s">
        <v>64</v>
      </c>
      <c r="D11570" s="228" t="s">
        <v>205</v>
      </c>
      <c r="E11570" s="228">
        <v>35</v>
      </c>
      <c r="F11570" s="228">
        <v>22540</v>
      </c>
      <c r="G11570" s="228">
        <v>889</v>
      </c>
      <c r="H11570" s="228">
        <v>1607</v>
      </c>
      <c r="I11570" s="228">
        <v>1373206.23</v>
      </c>
      <c r="J11570" s="228">
        <v>516881.88</v>
      </c>
      <c r="K11570" s="228">
        <v>260428.25</v>
      </c>
      <c r="L11570" s="228">
        <v>2420192.58</v>
      </c>
    </row>
    <row r="11571" spans="1:12">
      <c r="A11571" s="228">
        <v>2016</v>
      </c>
      <c r="B11571" s="228" t="s">
        <v>194</v>
      </c>
      <c r="C11571" s="228" t="s">
        <v>64</v>
      </c>
      <c r="D11571" s="228" t="s">
        <v>205</v>
      </c>
      <c r="E11571" s="228">
        <v>40</v>
      </c>
      <c r="F11571" s="228">
        <v>23351</v>
      </c>
      <c r="G11571" s="228">
        <v>1066</v>
      </c>
      <c r="H11571" s="228">
        <v>1940</v>
      </c>
      <c r="I11571" s="228">
        <v>1905681.2</v>
      </c>
      <c r="J11571" s="228">
        <v>710308.33</v>
      </c>
      <c r="K11571" s="228">
        <v>336985</v>
      </c>
      <c r="L11571" s="228">
        <v>3261661.08</v>
      </c>
    </row>
    <row r="11572" spans="1:12">
      <c r="A11572" s="228">
        <v>2016</v>
      </c>
      <c r="B11572" s="228" t="s">
        <v>194</v>
      </c>
      <c r="C11572" s="228" t="s">
        <v>64</v>
      </c>
      <c r="D11572" s="228" t="s">
        <v>205</v>
      </c>
      <c r="E11572" s="228">
        <v>45</v>
      </c>
      <c r="F11572" s="228">
        <v>25364</v>
      </c>
      <c r="G11572" s="228">
        <v>1323</v>
      </c>
      <c r="H11572" s="228">
        <v>2424</v>
      </c>
      <c r="I11572" s="228">
        <v>2341500.25</v>
      </c>
      <c r="J11572" s="228">
        <v>909376.79</v>
      </c>
      <c r="K11572" s="228">
        <v>417963.8</v>
      </c>
      <c r="L11572" s="228">
        <v>3988970.96</v>
      </c>
    </row>
    <row r="11573" spans="1:12">
      <c r="A11573" s="228">
        <v>2016</v>
      </c>
      <c r="B11573" s="228" t="s">
        <v>194</v>
      </c>
      <c r="C11573" s="228" t="s">
        <v>64</v>
      </c>
      <c r="D11573" s="228" t="s">
        <v>205</v>
      </c>
      <c r="E11573" s="228">
        <v>50</v>
      </c>
      <c r="F11573" s="228">
        <v>26618</v>
      </c>
      <c r="G11573" s="228">
        <v>1848</v>
      </c>
      <c r="H11573" s="228">
        <v>3848</v>
      </c>
      <c r="I11573" s="228">
        <v>3821725.41</v>
      </c>
      <c r="J11573" s="228">
        <v>1235162.32</v>
      </c>
      <c r="K11573" s="228">
        <v>996613.75</v>
      </c>
      <c r="L11573" s="228">
        <v>6440031.1200000001</v>
      </c>
    </row>
    <row r="11574" spans="1:12">
      <c r="A11574" s="228">
        <v>2016</v>
      </c>
      <c r="B11574" s="228" t="s">
        <v>194</v>
      </c>
      <c r="C11574" s="228" t="s">
        <v>64</v>
      </c>
      <c r="D11574" s="228" t="s">
        <v>205</v>
      </c>
      <c r="E11574" s="228">
        <v>55</v>
      </c>
      <c r="F11574" s="228">
        <v>28873</v>
      </c>
      <c r="G11574" s="228">
        <v>2808</v>
      </c>
      <c r="H11574" s="228">
        <v>5497</v>
      </c>
      <c r="I11574" s="228">
        <v>5381178.4000000004</v>
      </c>
      <c r="J11574" s="228">
        <v>1699195.63</v>
      </c>
      <c r="K11574" s="228">
        <v>1514145</v>
      </c>
      <c r="L11574" s="228">
        <v>9178736.4700000007</v>
      </c>
    </row>
    <row r="11575" spans="1:12">
      <c r="A11575" s="228">
        <v>2016</v>
      </c>
      <c r="B11575" s="228" t="s">
        <v>194</v>
      </c>
      <c r="C11575" s="228" t="s">
        <v>64</v>
      </c>
      <c r="D11575" s="228" t="s">
        <v>205</v>
      </c>
      <c r="E11575" s="228">
        <v>60</v>
      </c>
      <c r="F11575" s="228">
        <v>28448</v>
      </c>
      <c r="G11575" s="228">
        <v>3841</v>
      </c>
      <c r="H11575" s="228">
        <v>7832</v>
      </c>
      <c r="I11575" s="228">
        <v>7796011.3700000001</v>
      </c>
      <c r="J11575" s="228">
        <v>2531694.77</v>
      </c>
      <c r="K11575" s="228">
        <v>2310153.15</v>
      </c>
      <c r="L11575" s="228">
        <v>13251774.970000001</v>
      </c>
    </row>
    <row r="11576" spans="1:12">
      <c r="A11576" s="228">
        <v>2016</v>
      </c>
      <c r="B11576" s="228" t="s">
        <v>194</v>
      </c>
      <c r="C11576" s="228" t="s">
        <v>64</v>
      </c>
      <c r="D11576" s="228" t="s">
        <v>205</v>
      </c>
      <c r="E11576" s="228">
        <v>65</v>
      </c>
      <c r="F11576" s="228">
        <v>27228</v>
      </c>
      <c r="G11576" s="228">
        <v>5118</v>
      </c>
      <c r="H11576" s="228">
        <v>10655</v>
      </c>
      <c r="I11576" s="228">
        <v>10962746.23</v>
      </c>
      <c r="J11576" s="228">
        <v>3256706.09</v>
      </c>
      <c r="K11576" s="228">
        <v>3459095.25</v>
      </c>
      <c r="L11576" s="228">
        <v>18351031.960000001</v>
      </c>
    </row>
    <row r="11577" spans="1:12">
      <c r="A11577" s="228">
        <v>2016</v>
      </c>
      <c r="B11577" s="228" t="s">
        <v>194</v>
      </c>
      <c r="C11577" s="228" t="s">
        <v>64</v>
      </c>
      <c r="D11577" s="228" t="s">
        <v>205</v>
      </c>
      <c r="E11577" s="228">
        <v>70</v>
      </c>
      <c r="F11577" s="228">
        <v>20482</v>
      </c>
      <c r="G11577" s="228">
        <v>4963</v>
      </c>
      <c r="H11577" s="228">
        <v>11632</v>
      </c>
      <c r="I11577" s="228">
        <v>10799008.439999999</v>
      </c>
      <c r="J11577" s="228">
        <v>3137568.31</v>
      </c>
      <c r="K11577" s="228">
        <v>3151069.7</v>
      </c>
      <c r="L11577" s="228">
        <v>17611430.030000001</v>
      </c>
    </row>
    <row r="11578" spans="1:12">
      <c r="A11578" s="228">
        <v>2016</v>
      </c>
      <c r="B11578" s="228" t="s">
        <v>194</v>
      </c>
      <c r="C11578" s="228" t="s">
        <v>64</v>
      </c>
      <c r="D11578" s="228" t="s">
        <v>205</v>
      </c>
      <c r="E11578" s="228">
        <v>75</v>
      </c>
      <c r="F11578" s="228">
        <v>13804</v>
      </c>
      <c r="G11578" s="228">
        <v>4420</v>
      </c>
      <c r="H11578" s="228">
        <v>10497</v>
      </c>
      <c r="I11578" s="228">
        <v>9023433.8800000008</v>
      </c>
      <c r="J11578" s="228">
        <v>2413759.12</v>
      </c>
      <c r="K11578" s="228">
        <v>2512103.0499999998</v>
      </c>
      <c r="L11578" s="228">
        <v>14365453.869999999</v>
      </c>
    </row>
    <row r="11579" spans="1:12">
      <c r="A11579" s="228">
        <v>2016</v>
      </c>
      <c r="B11579" s="228" t="s">
        <v>194</v>
      </c>
      <c r="C11579" s="228" t="s">
        <v>64</v>
      </c>
      <c r="D11579" s="228" t="s">
        <v>205</v>
      </c>
      <c r="E11579" s="228">
        <v>80</v>
      </c>
      <c r="F11579" s="228">
        <v>9012</v>
      </c>
      <c r="G11579" s="228">
        <v>3878</v>
      </c>
      <c r="H11579" s="228">
        <v>10974</v>
      </c>
      <c r="I11579" s="228">
        <v>8019941.7800000003</v>
      </c>
      <c r="J11579" s="228">
        <v>1851431.37</v>
      </c>
      <c r="K11579" s="228">
        <v>2195584.25</v>
      </c>
      <c r="L11579" s="228">
        <v>12296297.289999999</v>
      </c>
    </row>
    <row r="11580" spans="1:12">
      <c r="A11580" s="228">
        <v>2016</v>
      </c>
      <c r="B11580" s="228" t="s">
        <v>194</v>
      </c>
      <c r="C11580" s="228" t="s">
        <v>64</v>
      </c>
      <c r="D11580" s="228" t="s">
        <v>205</v>
      </c>
      <c r="E11580" s="228">
        <v>85</v>
      </c>
      <c r="F11580" s="228">
        <v>5595</v>
      </c>
      <c r="G11580" s="228">
        <v>2223</v>
      </c>
      <c r="H11580" s="228">
        <v>8855</v>
      </c>
      <c r="I11580" s="228">
        <v>5297326.37</v>
      </c>
      <c r="J11580" s="228">
        <v>1138502.98</v>
      </c>
      <c r="K11580" s="228">
        <v>935955.85</v>
      </c>
      <c r="L11580" s="228">
        <v>7537052.8399999999</v>
      </c>
    </row>
    <row r="11581" spans="1:12">
      <c r="A11581" s="228">
        <v>2016</v>
      </c>
      <c r="B11581" s="228" t="s">
        <v>194</v>
      </c>
      <c r="C11581" s="228" t="s">
        <v>64</v>
      </c>
      <c r="D11581" s="228" t="s">
        <v>205</v>
      </c>
      <c r="E11581" s="228">
        <v>90</v>
      </c>
      <c r="F11581" s="228">
        <v>1660</v>
      </c>
      <c r="G11581" s="228">
        <v>497</v>
      </c>
      <c r="H11581" s="228">
        <v>3063</v>
      </c>
      <c r="I11581" s="228">
        <v>1535195.6</v>
      </c>
      <c r="J11581" s="228">
        <v>263467.63</v>
      </c>
      <c r="K11581" s="228">
        <v>252639.3</v>
      </c>
      <c r="L11581" s="228">
        <v>2124006.5699999998</v>
      </c>
    </row>
    <row r="11582" spans="1:12">
      <c r="A11582" s="228">
        <v>2016</v>
      </c>
      <c r="B11582" s="228" t="s">
        <v>194</v>
      </c>
      <c r="C11582" s="228" t="s">
        <v>64</v>
      </c>
      <c r="D11582" s="228" t="s">
        <v>205</v>
      </c>
      <c r="E11582" s="228">
        <v>95</v>
      </c>
      <c r="F11582" s="228">
        <v>266</v>
      </c>
      <c r="G11582" s="228">
        <v>85</v>
      </c>
      <c r="H11582" s="228">
        <v>589</v>
      </c>
      <c r="I11582" s="228">
        <v>352235.1</v>
      </c>
      <c r="J11582" s="228">
        <v>58339.41</v>
      </c>
      <c r="K11582" s="228">
        <v>46228</v>
      </c>
      <c r="L11582" s="228">
        <v>465947.86</v>
      </c>
    </row>
    <row r="11583" spans="1:12">
      <c r="A11583" s="228">
        <v>2016</v>
      </c>
      <c r="B11583" s="228" t="s">
        <v>194</v>
      </c>
      <c r="C11583" s="228" t="s">
        <v>64</v>
      </c>
      <c r="D11583" s="228" t="s">
        <v>206</v>
      </c>
      <c r="E11583" s="228">
        <v>0</v>
      </c>
      <c r="F11583" s="228">
        <v>18370</v>
      </c>
      <c r="G11583" s="228">
        <v>607</v>
      </c>
      <c r="H11583" s="228">
        <v>2174</v>
      </c>
      <c r="I11583" s="228">
        <v>1250403.6000000001</v>
      </c>
      <c r="J11583" s="228">
        <v>264411.21999999997</v>
      </c>
      <c r="K11583" s="228">
        <v>12369</v>
      </c>
      <c r="L11583" s="228">
        <v>1574865.35</v>
      </c>
    </row>
    <row r="11584" spans="1:12">
      <c r="A11584" s="228">
        <v>2016</v>
      </c>
      <c r="B11584" s="228" t="s">
        <v>194</v>
      </c>
      <c r="C11584" s="228" t="s">
        <v>64</v>
      </c>
      <c r="D11584" s="228" t="s">
        <v>206</v>
      </c>
      <c r="E11584" s="228">
        <v>5</v>
      </c>
      <c r="F11584" s="228">
        <v>21433</v>
      </c>
      <c r="G11584" s="228">
        <v>382</v>
      </c>
      <c r="H11584" s="228">
        <v>505</v>
      </c>
      <c r="I11584" s="228">
        <v>431542.55</v>
      </c>
      <c r="J11584" s="228">
        <v>138240.20000000001</v>
      </c>
      <c r="K11584" s="228">
        <v>87388</v>
      </c>
      <c r="L11584" s="228">
        <v>698813.09</v>
      </c>
    </row>
    <row r="11585" spans="1:12">
      <c r="A11585" s="228">
        <v>2016</v>
      </c>
      <c r="B11585" s="228" t="s">
        <v>194</v>
      </c>
      <c r="C11585" s="228" t="s">
        <v>64</v>
      </c>
      <c r="D11585" s="228" t="s">
        <v>206</v>
      </c>
      <c r="E11585" s="228">
        <v>10</v>
      </c>
      <c r="F11585" s="228">
        <v>20409</v>
      </c>
      <c r="G11585" s="228">
        <v>275</v>
      </c>
      <c r="H11585" s="228">
        <v>427</v>
      </c>
      <c r="I11585" s="228">
        <v>346066.6</v>
      </c>
      <c r="J11585" s="228">
        <v>140147.53</v>
      </c>
      <c r="K11585" s="228">
        <v>169331</v>
      </c>
      <c r="L11585" s="228">
        <v>681570.06</v>
      </c>
    </row>
    <row r="11586" spans="1:12">
      <c r="A11586" s="228">
        <v>2016</v>
      </c>
      <c r="B11586" s="228" t="s">
        <v>194</v>
      </c>
      <c r="C11586" s="228" t="s">
        <v>64</v>
      </c>
      <c r="D11586" s="228" t="s">
        <v>206</v>
      </c>
      <c r="E11586" s="228">
        <v>15</v>
      </c>
      <c r="F11586" s="228">
        <v>21012</v>
      </c>
      <c r="G11586" s="228">
        <v>767</v>
      </c>
      <c r="H11586" s="228">
        <v>1356</v>
      </c>
      <c r="I11586" s="228">
        <v>1215039.22</v>
      </c>
      <c r="J11586" s="228">
        <v>377405.63</v>
      </c>
      <c r="K11586" s="228">
        <v>213441</v>
      </c>
      <c r="L11586" s="228">
        <v>1930364.46</v>
      </c>
    </row>
    <row r="11587" spans="1:12">
      <c r="A11587" s="228">
        <v>2016</v>
      </c>
      <c r="B11587" s="228" t="s">
        <v>194</v>
      </c>
      <c r="C11587" s="228" t="s">
        <v>64</v>
      </c>
      <c r="D11587" s="228" t="s">
        <v>206</v>
      </c>
      <c r="E11587" s="228">
        <v>20</v>
      </c>
      <c r="F11587" s="228">
        <v>20442</v>
      </c>
      <c r="G11587" s="228">
        <v>962</v>
      </c>
      <c r="H11587" s="228">
        <v>1593</v>
      </c>
      <c r="I11587" s="228">
        <v>1637577.14</v>
      </c>
      <c r="J11587" s="228">
        <v>553315.6</v>
      </c>
      <c r="K11587" s="228">
        <v>194736</v>
      </c>
      <c r="L11587" s="228">
        <v>2548099.62</v>
      </c>
    </row>
    <row r="11588" spans="1:12">
      <c r="A11588" s="228">
        <v>2016</v>
      </c>
      <c r="B11588" s="228" t="s">
        <v>194</v>
      </c>
      <c r="C11588" s="228" t="s">
        <v>64</v>
      </c>
      <c r="D11588" s="228" t="s">
        <v>206</v>
      </c>
      <c r="E11588" s="228">
        <v>25</v>
      </c>
      <c r="F11588" s="228">
        <v>18409</v>
      </c>
      <c r="G11588" s="228">
        <v>1146</v>
      </c>
      <c r="H11588" s="228">
        <v>2932</v>
      </c>
      <c r="I11588" s="228">
        <v>2571073.7999999998</v>
      </c>
      <c r="J11588" s="228">
        <v>904487.84</v>
      </c>
      <c r="K11588" s="228">
        <v>261887</v>
      </c>
      <c r="L11588" s="228">
        <v>4140692.32</v>
      </c>
    </row>
    <row r="11589" spans="1:12">
      <c r="A11589" s="228">
        <v>2016</v>
      </c>
      <c r="B11589" s="228" t="s">
        <v>194</v>
      </c>
      <c r="C11589" s="228" t="s">
        <v>64</v>
      </c>
      <c r="D11589" s="228" t="s">
        <v>206</v>
      </c>
      <c r="E11589" s="228">
        <v>30</v>
      </c>
      <c r="F11589" s="228">
        <v>25483</v>
      </c>
      <c r="G11589" s="228">
        <v>1992</v>
      </c>
      <c r="H11589" s="228">
        <v>5583</v>
      </c>
      <c r="I11589" s="228">
        <v>4981519.84</v>
      </c>
      <c r="J11589" s="228">
        <v>1728864.32</v>
      </c>
      <c r="K11589" s="228">
        <v>400320</v>
      </c>
      <c r="L11589" s="228">
        <v>7768852.25</v>
      </c>
    </row>
    <row r="11590" spans="1:12">
      <c r="A11590" s="228">
        <v>2016</v>
      </c>
      <c r="B11590" s="228" t="s">
        <v>194</v>
      </c>
      <c r="C11590" s="228" t="s">
        <v>64</v>
      </c>
      <c r="D11590" s="228" t="s">
        <v>206</v>
      </c>
      <c r="E11590" s="228">
        <v>35</v>
      </c>
      <c r="F11590" s="228">
        <v>24830</v>
      </c>
      <c r="G11590" s="228">
        <v>1966</v>
      </c>
      <c r="H11590" s="228">
        <v>4504</v>
      </c>
      <c r="I11590" s="228">
        <v>4058549.52</v>
      </c>
      <c r="J11590" s="228">
        <v>1464887.51</v>
      </c>
      <c r="K11590" s="228">
        <v>385703</v>
      </c>
      <c r="L11590" s="228">
        <v>6513039.9699999997</v>
      </c>
    </row>
    <row r="11591" spans="1:12">
      <c r="A11591" s="228">
        <v>2016</v>
      </c>
      <c r="B11591" s="228" t="s">
        <v>194</v>
      </c>
      <c r="C11591" s="228" t="s">
        <v>64</v>
      </c>
      <c r="D11591" s="228" t="s">
        <v>206</v>
      </c>
      <c r="E11591" s="228">
        <v>40</v>
      </c>
      <c r="F11591" s="228">
        <v>25210</v>
      </c>
      <c r="G11591" s="228">
        <v>1794</v>
      </c>
      <c r="H11591" s="228">
        <v>3771</v>
      </c>
      <c r="I11591" s="228">
        <v>3359745.94</v>
      </c>
      <c r="J11591" s="228">
        <v>1188620.81</v>
      </c>
      <c r="K11591" s="228">
        <v>433699</v>
      </c>
      <c r="L11591" s="228">
        <v>5482521.3300000001</v>
      </c>
    </row>
    <row r="11592" spans="1:12">
      <c r="A11592" s="228">
        <v>2016</v>
      </c>
      <c r="B11592" s="228" t="s">
        <v>194</v>
      </c>
      <c r="C11592" s="228" t="s">
        <v>64</v>
      </c>
      <c r="D11592" s="228" t="s">
        <v>206</v>
      </c>
      <c r="E11592" s="228">
        <v>45</v>
      </c>
      <c r="F11592" s="228">
        <v>27897</v>
      </c>
      <c r="G11592" s="228">
        <v>2058</v>
      </c>
      <c r="H11592" s="228">
        <v>3724</v>
      </c>
      <c r="I11592" s="228">
        <v>3726683.9</v>
      </c>
      <c r="J11592" s="228">
        <v>1320650.99</v>
      </c>
      <c r="K11592" s="228">
        <v>961407</v>
      </c>
      <c r="L11592" s="228">
        <v>6539343.0099999998</v>
      </c>
    </row>
    <row r="11593" spans="1:12">
      <c r="A11593" s="228">
        <v>2016</v>
      </c>
      <c r="B11593" s="228" t="s">
        <v>194</v>
      </c>
      <c r="C11593" s="228" t="s">
        <v>64</v>
      </c>
      <c r="D11593" s="228" t="s">
        <v>206</v>
      </c>
      <c r="E11593" s="228">
        <v>50</v>
      </c>
      <c r="F11593" s="228">
        <v>29441</v>
      </c>
      <c r="G11593" s="228">
        <v>2938</v>
      </c>
      <c r="H11593" s="228">
        <v>5614</v>
      </c>
      <c r="I11593" s="228">
        <v>5139005.6500000004</v>
      </c>
      <c r="J11593" s="228">
        <v>1764142.52</v>
      </c>
      <c r="K11593" s="228">
        <v>1203242.25</v>
      </c>
      <c r="L11593" s="228">
        <v>8671683.7300000004</v>
      </c>
    </row>
    <row r="11594" spans="1:12">
      <c r="A11594" s="228">
        <v>2016</v>
      </c>
      <c r="B11594" s="228" t="s">
        <v>194</v>
      </c>
      <c r="C11594" s="228" t="s">
        <v>64</v>
      </c>
      <c r="D11594" s="228" t="s">
        <v>206</v>
      </c>
      <c r="E11594" s="228">
        <v>55</v>
      </c>
      <c r="F11594" s="228">
        <v>32239</v>
      </c>
      <c r="G11594" s="228">
        <v>3722</v>
      </c>
      <c r="H11594" s="228">
        <v>7409</v>
      </c>
      <c r="I11594" s="228">
        <v>6532923.5300000003</v>
      </c>
      <c r="J11594" s="228">
        <v>2170160.0499999998</v>
      </c>
      <c r="K11594" s="228">
        <v>1703532.5</v>
      </c>
      <c r="L11594" s="228">
        <v>11145821.67</v>
      </c>
    </row>
    <row r="11595" spans="1:12">
      <c r="A11595" s="228">
        <v>2016</v>
      </c>
      <c r="B11595" s="228" t="s">
        <v>194</v>
      </c>
      <c r="C11595" s="228" t="s">
        <v>64</v>
      </c>
      <c r="D11595" s="228" t="s">
        <v>206</v>
      </c>
      <c r="E11595" s="228">
        <v>60</v>
      </c>
      <c r="F11595" s="228">
        <v>31558</v>
      </c>
      <c r="G11595" s="228">
        <v>4630</v>
      </c>
      <c r="H11595" s="228">
        <v>9316</v>
      </c>
      <c r="I11595" s="228">
        <v>8749038.9199999999</v>
      </c>
      <c r="J11595" s="228">
        <v>2773791.11</v>
      </c>
      <c r="K11595" s="228">
        <v>2331711</v>
      </c>
      <c r="L11595" s="228">
        <v>14493680.41</v>
      </c>
    </row>
    <row r="11596" spans="1:12">
      <c r="A11596" s="228">
        <v>2016</v>
      </c>
      <c r="B11596" s="228" t="s">
        <v>194</v>
      </c>
      <c r="C11596" s="228" t="s">
        <v>64</v>
      </c>
      <c r="D11596" s="228" t="s">
        <v>206</v>
      </c>
      <c r="E11596" s="228">
        <v>65</v>
      </c>
      <c r="F11596" s="228">
        <v>30194</v>
      </c>
      <c r="G11596" s="228">
        <v>5219</v>
      </c>
      <c r="H11596" s="228">
        <v>11152</v>
      </c>
      <c r="I11596" s="228">
        <v>10849065.609999999</v>
      </c>
      <c r="J11596" s="228">
        <v>3304104.32</v>
      </c>
      <c r="K11596" s="228">
        <v>3154927.2</v>
      </c>
      <c r="L11596" s="228">
        <v>18003465.010000002</v>
      </c>
    </row>
    <row r="11597" spans="1:12">
      <c r="A11597" s="228">
        <v>2016</v>
      </c>
      <c r="B11597" s="228" t="s">
        <v>194</v>
      </c>
      <c r="C11597" s="228" t="s">
        <v>64</v>
      </c>
      <c r="D11597" s="228" t="s">
        <v>206</v>
      </c>
      <c r="E11597" s="228">
        <v>70</v>
      </c>
      <c r="F11597" s="228">
        <v>22319</v>
      </c>
      <c r="G11597" s="228">
        <v>4838</v>
      </c>
      <c r="H11597" s="228">
        <v>11399</v>
      </c>
      <c r="I11597" s="228">
        <v>10225859.59</v>
      </c>
      <c r="J11597" s="228">
        <v>3072840.21</v>
      </c>
      <c r="K11597" s="228">
        <v>2933079.85</v>
      </c>
      <c r="L11597" s="228">
        <v>16826142.449999999</v>
      </c>
    </row>
    <row r="11598" spans="1:12">
      <c r="A11598" s="228">
        <v>2016</v>
      </c>
      <c r="B11598" s="228" t="s">
        <v>194</v>
      </c>
      <c r="C11598" s="228" t="s">
        <v>64</v>
      </c>
      <c r="D11598" s="228" t="s">
        <v>206</v>
      </c>
      <c r="E11598" s="228">
        <v>75</v>
      </c>
      <c r="F11598" s="228">
        <v>15483</v>
      </c>
      <c r="G11598" s="228">
        <v>3928</v>
      </c>
      <c r="H11598" s="228">
        <v>10686</v>
      </c>
      <c r="I11598" s="228">
        <v>8955797.0399999991</v>
      </c>
      <c r="J11598" s="228">
        <v>2425575.7799999998</v>
      </c>
      <c r="K11598" s="228">
        <v>2341707.9500000002</v>
      </c>
      <c r="L11598" s="228">
        <v>14083076.48</v>
      </c>
    </row>
    <row r="11599" spans="1:12">
      <c r="A11599" s="228">
        <v>2016</v>
      </c>
      <c r="B11599" s="228" t="s">
        <v>194</v>
      </c>
      <c r="C11599" s="228" t="s">
        <v>64</v>
      </c>
      <c r="D11599" s="228" t="s">
        <v>206</v>
      </c>
      <c r="E11599" s="228">
        <v>80</v>
      </c>
      <c r="F11599" s="228">
        <v>10847</v>
      </c>
      <c r="G11599" s="228">
        <v>2961</v>
      </c>
      <c r="H11599" s="228">
        <v>10889</v>
      </c>
      <c r="I11599" s="228">
        <v>8052109.3600000003</v>
      </c>
      <c r="J11599" s="228">
        <v>1900392.89</v>
      </c>
      <c r="K11599" s="228">
        <v>1750432.4</v>
      </c>
      <c r="L11599" s="228">
        <v>11971948.74</v>
      </c>
    </row>
    <row r="11600" spans="1:12">
      <c r="A11600" s="228">
        <v>2016</v>
      </c>
      <c r="B11600" s="228" t="s">
        <v>194</v>
      </c>
      <c r="C11600" s="228" t="s">
        <v>64</v>
      </c>
      <c r="D11600" s="228" t="s">
        <v>206</v>
      </c>
      <c r="E11600" s="228">
        <v>85</v>
      </c>
      <c r="F11600" s="228">
        <v>7814</v>
      </c>
      <c r="G11600" s="228">
        <v>2135</v>
      </c>
      <c r="H11600" s="228">
        <v>9965</v>
      </c>
      <c r="I11600" s="228">
        <v>6296508</v>
      </c>
      <c r="J11600" s="228">
        <v>1294753.6499999999</v>
      </c>
      <c r="K11600" s="228">
        <v>1101402.8</v>
      </c>
      <c r="L11600" s="228">
        <v>8868976.7300000004</v>
      </c>
    </row>
    <row r="11601" spans="1:12">
      <c r="A11601" s="228">
        <v>2016</v>
      </c>
      <c r="B11601" s="228" t="s">
        <v>194</v>
      </c>
      <c r="C11601" s="228" t="s">
        <v>64</v>
      </c>
      <c r="D11601" s="228" t="s">
        <v>206</v>
      </c>
      <c r="E11601" s="228">
        <v>90</v>
      </c>
      <c r="F11601" s="228">
        <v>3548</v>
      </c>
      <c r="G11601" s="228">
        <v>839</v>
      </c>
      <c r="H11601" s="228">
        <v>5124</v>
      </c>
      <c r="I11601" s="228">
        <v>2628966.15</v>
      </c>
      <c r="J11601" s="228">
        <v>472341.66</v>
      </c>
      <c r="K11601" s="228">
        <v>352475</v>
      </c>
      <c r="L11601" s="228">
        <v>3546280.92</v>
      </c>
    </row>
    <row r="11602" spans="1:12">
      <c r="A11602" s="228">
        <v>2016</v>
      </c>
      <c r="B11602" s="228" t="s">
        <v>194</v>
      </c>
      <c r="C11602" s="228" t="s">
        <v>64</v>
      </c>
      <c r="D11602" s="228" t="s">
        <v>206</v>
      </c>
      <c r="E11602" s="228">
        <v>95</v>
      </c>
      <c r="F11602" s="228">
        <v>902</v>
      </c>
      <c r="G11602" s="228">
        <v>179</v>
      </c>
      <c r="H11602" s="228">
        <v>1286</v>
      </c>
      <c r="I11602" s="228">
        <v>616545.94999999995</v>
      </c>
      <c r="J11602" s="228">
        <v>86742.51</v>
      </c>
      <c r="K11602" s="228">
        <v>45117</v>
      </c>
      <c r="L11602" s="228">
        <v>785298.18</v>
      </c>
    </row>
    <row r="11603" spans="1:12">
      <c r="A11603" s="228">
        <v>2016</v>
      </c>
      <c r="B11603" s="228" t="s">
        <v>194</v>
      </c>
      <c r="C11603" s="228" t="s">
        <v>65</v>
      </c>
      <c r="D11603" s="228" t="s">
        <v>205</v>
      </c>
      <c r="E11603" s="228">
        <v>0</v>
      </c>
      <c r="F11603" s="228">
        <v>44870</v>
      </c>
      <c r="G11603" s="228">
        <v>1807</v>
      </c>
      <c r="H11603" s="228">
        <v>3925</v>
      </c>
      <c r="I11603" s="228">
        <v>3092798.8</v>
      </c>
      <c r="J11603" s="228">
        <v>576095.16</v>
      </c>
      <c r="K11603" s="228">
        <v>28975</v>
      </c>
      <c r="L11603" s="228">
        <v>4040536.67</v>
      </c>
    </row>
    <row r="11604" spans="1:12">
      <c r="A11604" s="228">
        <v>2016</v>
      </c>
      <c r="B11604" s="228" t="s">
        <v>194</v>
      </c>
      <c r="C11604" s="228" t="s">
        <v>65</v>
      </c>
      <c r="D11604" s="228" t="s">
        <v>205</v>
      </c>
      <c r="E11604" s="228">
        <v>5</v>
      </c>
      <c r="F11604" s="228">
        <v>49576</v>
      </c>
      <c r="G11604" s="228">
        <v>889</v>
      </c>
      <c r="H11604" s="228">
        <v>1093</v>
      </c>
      <c r="I11604" s="228">
        <v>1265885.8999999999</v>
      </c>
      <c r="J11604" s="228">
        <v>324198.94</v>
      </c>
      <c r="K11604" s="228">
        <v>38092</v>
      </c>
      <c r="L11604" s="228">
        <v>1807485.45</v>
      </c>
    </row>
    <row r="11605" spans="1:12">
      <c r="A11605" s="228">
        <v>2016</v>
      </c>
      <c r="B11605" s="228" t="s">
        <v>194</v>
      </c>
      <c r="C11605" s="228" t="s">
        <v>65</v>
      </c>
      <c r="D11605" s="228" t="s">
        <v>205</v>
      </c>
      <c r="E11605" s="228">
        <v>10</v>
      </c>
      <c r="F11605" s="228">
        <v>45364</v>
      </c>
      <c r="G11605" s="228">
        <v>594</v>
      </c>
      <c r="H11605" s="228">
        <v>724</v>
      </c>
      <c r="I11605" s="228">
        <v>891327.15</v>
      </c>
      <c r="J11605" s="228">
        <v>227360.33</v>
      </c>
      <c r="K11605" s="228">
        <v>139153.20000000001</v>
      </c>
      <c r="L11605" s="228">
        <v>2056536.12</v>
      </c>
    </row>
    <row r="11606" spans="1:12">
      <c r="A11606" s="228">
        <v>2016</v>
      </c>
      <c r="B11606" s="228" t="s">
        <v>194</v>
      </c>
      <c r="C11606" s="228" t="s">
        <v>65</v>
      </c>
      <c r="D11606" s="228" t="s">
        <v>205</v>
      </c>
      <c r="E11606" s="228">
        <v>15</v>
      </c>
      <c r="F11606" s="228">
        <v>44208</v>
      </c>
      <c r="G11606" s="228">
        <v>1222</v>
      </c>
      <c r="H11606" s="228">
        <v>2104</v>
      </c>
      <c r="I11606" s="228">
        <v>2588426.31</v>
      </c>
      <c r="J11606" s="228">
        <v>500878.44</v>
      </c>
      <c r="K11606" s="228">
        <v>392314</v>
      </c>
      <c r="L11606" s="228">
        <v>3750681.42</v>
      </c>
    </row>
    <row r="11607" spans="1:12">
      <c r="A11607" s="228">
        <v>2016</v>
      </c>
      <c r="B11607" s="228" t="s">
        <v>194</v>
      </c>
      <c r="C11607" s="228" t="s">
        <v>65</v>
      </c>
      <c r="D11607" s="228" t="s">
        <v>205</v>
      </c>
      <c r="E11607" s="228">
        <v>20</v>
      </c>
      <c r="F11607" s="228">
        <v>36204</v>
      </c>
      <c r="G11607" s="228">
        <v>1258</v>
      </c>
      <c r="H11607" s="228">
        <v>2055</v>
      </c>
      <c r="I11607" s="228">
        <v>2486266.2000000002</v>
      </c>
      <c r="J11607" s="228">
        <v>492830.51</v>
      </c>
      <c r="K11607" s="228">
        <v>520721</v>
      </c>
      <c r="L11607" s="228">
        <v>3786867.27</v>
      </c>
    </row>
    <row r="11608" spans="1:12">
      <c r="A11608" s="228">
        <v>2016</v>
      </c>
      <c r="B11608" s="228" t="s">
        <v>194</v>
      </c>
      <c r="C11608" s="228" t="s">
        <v>65</v>
      </c>
      <c r="D11608" s="228" t="s">
        <v>205</v>
      </c>
      <c r="E11608" s="228">
        <v>25</v>
      </c>
      <c r="F11608" s="228">
        <v>39413</v>
      </c>
      <c r="G11608" s="228">
        <v>1244</v>
      </c>
      <c r="H11608" s="228">
        <v>2177</v>
      </c>
      <c r="I11608" s="228">
        <v>2372186.4500000002</v>
      </c>
      <c r="J11608" s="228">
        <v>556046.9</v>
      </c>
      <c r="K11608" s="228">
        <v>464103</v>
      </c>
      <c r="L11608" s="228">
        <v>3809227.7</v>
      </c>
    </row>
    <row r="11609" spans="1:12">
      <c r="A11609" s="228">
        <v>2016</v>
      </c>
      <c r="B11609" s="228" t="s">
        <v>194</v>
      </c>
      <c r="C11609" s="228" t="s">
        <v>65</v>
      </c>
      <c r="D11609" s="228" t="s">
        <v>205</v>
      </c>
      <c r="E11609" s="228">
        <v>30</v>
      </c>
      <c r="F11609" s="228">
        <v>55404</v>
      </c>
      <c r="G11609" s="228">
        <v>1873</v>
      </c>
      <c r="H11609" s="228">
        <v>3453</v>
      </c>
      <c r="I11609" s="228">
        <v>3706605.77</v>
      </c>
      <c r="J11609" s="228">
        <v>792498.91</v>
      </c>
      <c r="K11609" s="228">
        <v>707690.5</v>
      </c>
      <c r="L11609" s="228">
        <v>5816514.3700000001</v>
      </c>
    </row>
    <row r="11610" spans="1:12">
      <c r="A11610" s="228">
        <v>2016</v>
      </c>
      <c r="B11610" s="228" t="s">
        <v>194</v>
      </c>
      <c r="C11610" s="228" t="s">
        <v>65</v>
      </c>
      <c r="D11610" s="228" t="s">
        <v>205</v>
      </c>
      <c r="E11610" s="228">
        <v>35</v>
      </c>
      <c r="F11610" s="228">
        <v>53016</v>
      </c>
      <c r="G11610" s="228">
        <v>2026</v>
      </c>
      <c r="H11610" s="228">
        <v>3530</v>
      </c>
      <c r="I11610" s="228">
        <v>3790233.92</v>
      </c>
      <c r="J11610" s="228">
        <v>885819.24</v>
      </c>
      <c r="K11610" s="228">
        <v>669542</v>
      </c>
      <c r="L11610" s="228">
        <v>5962392.3499999996</v>
      </c>
    </row>
    <row r="11611" spans="1:12">
      <c r="A11611" s="228">
        <v>2016</v>
      </c>
      <c r="B11611" s="228" t="s">
        <v>194</v>
      </c>
      <c r="C11611" s="228" t="s">
        <v>65</v>
      </c>
      <c r="D11611" s="228" t="s">
        <v>205</v>
      </c>
      <c r="E11611" s="228">
        <v>40</v>
      </c>
      <c r="F11611" s="228">
        <v>52461</v>
      </c>
      <c r="G11611" s="228">
        <v>2380</v>
      </c>
      <c r="H11611" s="228">
        <v>3861</v>
      </c>
      <c r="I11611" s="228">
        <v>4613754.34</v>
      </c>
      <c r="J11611" s="228">
        <v>1176727.43</v>
      </c>
      <c r="K11611" s="228">
        <v>927583</v>
      </c>
      <c r="L11611" s="228">
        <v>7483829.6399999997</v>
      </c>
    </row>
    <row r="11612" spans="1:12">
      <c r="A11612" s="228">
        <v>2016</v>
      </c>
      <c r="B11612" s="228" t="s">
        <v>194</v>
      </c>
      <c r="C11612" s="228" t="s">
        <v>65</v>
      </c>
      <c r="D11612" s="228" t="s">
        <v>205</v>
      </c>
      <c r="E11612" s="228">
        <v>45</v>
      </c>
      <c r="F11612" s="228">
        <v>53188</v>
      </c>
      <c r="G11612" s="228">
        <v>2823</v>
      </c>
      <c r="H11612" s="228">
        <v>4937</v>
      </c>
      <c r="I11612" s="228">
        <v>5850007.4199999999</v>
      </c>
      <c r="J11612" s="228">
        <v>1469706.83</v>
      </c>
      <c r="K11612" s="228">
        <v>1776251</v>
      </c>
      <c r="L11612" s="228">
        <v>9898938.0800000001</v>
      </c>
    </row>
    <row r="11613" spans="1:12">
      <c r="A11613" s="228">
        <v>2016</v>
      </c>
      <c r="B11613" s="228" t="s">
        <v>194</v>
      </c>
      <c r="C11613" s="228" t="s">
        <v>65</v>
      </c>
      <c r="D11613" s="228" t="s">
        <v>205</v>
      </c>
      <c r="E11613" s="228">
        <v>50</v>
      </c>
      <c r="F11613" s="228">
        <v>50661</v>
      </c>
      <c r="G11613" s="228">
        <v>3342</v>
      </c>
      <c r="H11613" s="228">
        <v>5978</v>
      </c>
      <c r="I11613" s="228">
        <v>7693583.4800000004</v>
      </c>
      <c r="J11613" s="228">
        <v>2033797.06</v>
      </c>
      <c r="K11613" s="228">
        <v>2030517.75</v>
      </c>
      <c r="L11613" s="228">
        <v>12753436.92</v>
      </c>
    </row>
    <row r="11614" spans="1:12">
      <c r="A11614" s="228">
        <v>2016</v>
      </c>
      <c r="B11614" s="228" t="s">
        <v>194</v>
      </c>
      <c r="C11614" s="228" t="s">
        <v>65</v>
      </c>
      <c r="D11614" s="228" t="s">
        <v>205</v>
      </c>
      <c r="E11614" s="228">
        <v>55</v>
      </c>
      <c r="F11614" s="228">
        <v>48300</v>
      </c>
      <c r="G11614" s="228">
        <v>4280</v>
      </c>
      <c r="H11614" s="228">
        <v>7952</v>
      </c>
      <c r="I11614" s="228">
        <v>10587129.34</v>
      </c>
      <c r="J11614" s="228">
        <v>2598236.6</v>
      </c>
      <c r="K11614" s="228">
        <v>3106767.68</v>
      </c>
      <c r="L11614" s="228">
        <v>17633967.199999999</v>
      </c>
    </row>
    <row r="11615" spans="1:12">
      <c r="A11615" s="228">
        <v>2016</v>
      </c>
      <c r="B11615" s="228" t="s">
        <v>194</v>
      </c>
      <c r="C11615" s="228" t="s">
        <v>65</v>
      </c>
      <c r="D11615" s="228" t="s">
        <v>205</v>
      </c>
      <c r="E11615" s="228">
        <v>60</v>
      </c>
      <c r="F11615" s="228">
        <v>42433</v>
      </c>
      <c r="G11615" s="228">
        <v>5162</v>
      </c>
      <c r="H11615" s="228">
        <v>9860</v>
      </c>
      <c r="I11615" s="228">
        <v>13352549.470000001</v>
      </c>
      <c r="J11615" s="228">
        <v>3204205.16</v>
      </c>
      <c r="K11615" s="228">
        <v>3515667.35</v>
      </c>
      <c r="L11615" s="228">
        <v>21442794.629999999</v>
      </c>
    </row>
    <row r="11616" spans="1:12">
      <c r="A11616" s="228">
        <v>2016</v>
      </c>
      <c r="B11616" s="228" t="s">
        <v>194</v>
      </c>
      <c r="C11616" s="228" t="s">
        <v>65</v>
      </c>
      <c r="D11616" s="228" t="s">
        <v>205</v>
      </c>
      <c r="E11616" s="228">
        <v>65</v>
      </c>
      <c r="F11616" s="228">
        <v>37087</v>
      </c>
      <c r="G11616" s="228">
        <v>6216</v>
      </c>
      <c r="H11616" s="228">
        <v>13030</v>
      </c>
      <c r="I11616" s="228">
        <v>17786643.809999999</v>
      </c>
      <c r="J11616" s="228">
        <v>4173856.64</v>
      </c>
      <c r="K11616" s="228">
        <v>4804463.5</v>
      </c>
      <c r="L11616" s="228">
        <v>28157755.280000001</v>
      </c>
    </row>
    <row r="11617" spans="1:12">
      <c r="A11617" s="228">
        <v>2016</v>
      </c>
      <c r="B11617" s="228" t="s">
        <v>194</v>
      </c>
      <c r="C11617" s="228" t="s">
        <v>65</v>
      </c>
      <c r="D11617" s="228" t="s">
        <v>205</v>
      </c>
      <c r="E11617" s="228">
        <v>70</v>
      </c>
      <c r="F11617" s="228">
        <v>25353</v>
      </c>
      <c r="G11617" s="228">
        <v>5427</v>
      </c>
      <c r="H11617" s="228">
        <v>12132</v>
      </c>
      <c r="I11617" s="228">
        <v>16286511.5</v>
      </c>
      <c r="J11617" s="228">
        <v>3678509.09</v>
      </c>
      <c r="K11617" s="228">
        <v>4626586.8</v>
      </c>
      <c r="L11617" s="228">
        <v>25649027.350000001</v>
      </c>
    </row>
    <row r="11618" spans="1:12">
      <c r="A11618" s="228">
        <v>2016</v>
      </c>
      <c r="B11618" s="228" t="s">
        <v>194</v>
      </c>
      <c r="C11618" s="228" t="s">
        <v>65</v>
      </c>
      <c r="D11618" s="228" t="s">
        <v>205</v>
      </c>
      <c r="E11618" s="228">
        <v>75</v>
      </c>
      <c r="F11618" s="228">
        <v>17002</v>
      </c>
      <c r="G11618" s="228">
        <v>4754</v>
      </c>
      <c r="H11618" s="228">
        <v>12550</v>
      </c>
      <c r="I11618" s="228">
        <v>14092631.67</v>
      </c>
      <c r="J11618" s="228">
        <v>3062940.43</v>
      </c>
      <c r="K11618" s="228">
        <v>3682176.2</v>
      </c>
      <c r="L11618" s="228">
        <v>21534248.890000001</v>
      </c>
    </row>
    <row r="11619" spans="1:12">
      <c r="A11619" s="228">
        <v>2016</v>
      </c>
      <c r="B11619" s="228" t="s">
        <v>194</v>
      </c>
      <c r="C11619" s="228" t="s">
        <v>65</v>
      </c>
      <c r="D11619" s="228" t="s">
        <v>205</v>
      </c>
      <c r="E11619" s="228">
        <v>80</v>
      </c>
      <c r="F11619" s="228">
        <v>10302</v>
      </c>
      <c r="G11619" s="228">
        <v>3190</v>
      </c>
      <c r="H11619" s="228">
        <v>11097</v>
      </c>
      <c r="I11619" s="228">
        <v>11425158.390000001</v>
      </c>
      <c r="J11619" s="228">
        <v>2169599.2599999998</v>
      </c>
      <c r="K11619" s="228">
        <v>2394456.7000000002</v>
      </c>
      <c r="L11619" s="228">
        <v>16409324.630000001</v>
      </c>
    </row>
    <row r="11620" spans="1:12">
      <c r="A11620" s="228">
        <v>2016</v>
      </c>
      <c r="B11620" s="228" t="s">
        <v>194</v>
      </c>
      <c r="C11620" s="228" t="s">
        <v>65</v>
      </c>
      <c r="D11620" s="228" t="s">
        <v>205</v>
      </c>
      <c r="E11620" s="228">
        <v>85</v>
      </c>
      <c r="F11620" s="228">
        <v>5843</v>
      </c>
      <c r="G11620" s="228">
        <v>1949</v>
      </c>
      <c r="H11620" s="228">
        <v>7966</v>
      </c>
      <c r="I11620" s="228">
        <v>6892442.4800000004</v>
      </c>
      <c r="J11620" s="228">
        <v>1252280.1299999999</v>
      </c>
      <c r="K11620" s="228">
        <v>1168014.3500000001</v>
      </c>
      <c r="L11620" s="228">
        <v>9497279.9600000009</v>
      </c>
    </row>
    <row r="11621" spans="1:12">
      <c r="A11621" s="228">
        <v>2016</v>
      </c>
      <c r="B11621" s="228" t="s">
        <v>194</v>
      </c>
      <c r="C11621" s="228" t="s">
        <v>65</v>
      </c>
      <c r="D11621" s="228" t="s">
        <v>205</v>
      </c>
      <c r="E11621" s="228">
        <v>90</v>
      </c>
      <c r="F11621" s="228">
        <v>1547</v>
      </c>
      <c r="G11621" s="228">
        <v>522</v>
      </c>
      <c r="H11621" s="228">
        <v>2838</v>
      </c>
      <c r="I11621" s="228">
        <v>2047767.74</v>
      </c>
      <c r="J11621" s="228">
        <v>257621.74</v>
      </c>
      <c r="K11621" s="228">
        <v>167387</v>
      </c>
      <c r="L11621" s="228">
        <v>2531089.61</v>
      </c>
    </row>
    <row r="11622" spans="1:12">
      <c r="A11622" s="228">
        <v>2016</v>
      </c>
      <c r="B11622" s="228" t="s">
        <v>194</v>
      </c>
      <c r="C11622" s="228" t="s">
        <v>65</v>
      </c>
      <c r="D11622" s="228" t="s">
        <v>205</v>
      </c>
      <c r="E11622" s="228">
        <v>95</v>
      </c>
      <c r="F11622" s="228">
        <v>220</v>
      </c>
      <c r="G11622" s="228">
        <v>56</v>
      </c>
      <c r="H11622" s="228">
        <v>328</v>
      </c>
      <c r="I11622" s="228">
        <v>285420</v>
      </c>
      <c r="J11622" s="228">
        <v>44759.45</v>
      </c>
      <c r="K11622" s="228">
        <v>20110</v>
      </c>
      <c r="L11622" s="228">
        <v>356932.03</v>
      </c>
    </row>
    <row r="11623" spans="1:12">
      <c r="A11623" s="228">
        <v>2016</v>
      </c>
      <c r="B11623" s="228" t="s">
        <v>194</v>
      </c>
      <c r="C11623" s="228" t="s">
        <v>65</v>
      </c>
      <c r="D11623" s="228" t="s">
        <v>206</v>
      </c>
      <c r="E11623" s="228">
        <v>0</v>
      </c>
      <c r="F11623" s="228">
        <v>41812</v>
      </c>
      <c r="G11623" s="228">
        <v>1320</v>
      </c>
      <c r="H11623" s="228">
        <v>3080</v>
      </c>
      <c r="I11623" s="228">
        <v>2301920.2000000002</v>
      </c>
      <c r="J11623" s="228">
        <v>397586.36</v>
      </c>
      <c r="K11623" s="228">
        <v>31814</v>
      </c>
      <c r="L11623" s="228">
        <v>2964842.67</v>
      </c>
    </row>
    <row r="11624" spans="1:12">
      <c r="A11624" s="228">
        <v>2016</v>
      </c>
      <c r="B11624" s="228" t="s">
        <v>194</v>
      </c>
      <c r="C11624" s="228" t="s">
        <v>65</v>
      </c>
      <c r="D11624" s="228" t="s">
        <v>206</v>
      </c>
      <c r="E11624" s="228">
        <v>5</v>
      </c>
      <c r="F11624" s="228">
        <v>46760</v>
      </c>
      <c r="G11624" s="228">
        <v>731</v>
      </c>
      <c r="H11624" s="228">
        <v>891</v>
      </c>
      <c r="I11624" s="228">
        <v>982274.3</v>
      </c>
      <c r="J11624" s="228">
        <v>251885.77</v>
      </c>
      <c r="K11624" s="228">
        <v>49633</v>
      </c>
      <c r="L11624" s="228">
        <v>1446684.93</v>
      </c>
    </row>
    <row r="11625" spans="1:12">
      <c r="A11625" s="228">
        <v>2016</v>
      </c>
      <c r="B11625" s="228" t="s">
        <v>194</v>
      </c>
      <c r="C11625" s="228" t="s">
        <v>65</v>
      </c>
      <c r="D11625" s="228" t="s">
        <v>206</v>
      </c>
      <c r="E11625" s="228">
        <v>10</v>
      </c>
      <c r="F11625" s="228">
        <v>43048</v>
      </c>
      <c r="G11625" s="228">
        <v>528</v>
      </c>
      <c r="H11625" s="228">
        <v>848</v>
      </c>
      <c r="I11625" s="228">
        <v>873951.15</v>
      </c>
      <c r="J11625" s="228">
        <v>207910.68</v>
      </c>
      <c r="K11625" s="228">
        <v>58834</v>
      </c>
      <c r="L11625" s="228">
        <v>1248634.44</v>
      </c>
    </row>
    <row r="11626" spans="1:12">
      <c r="A11626" s="228">
        <v>2016</v>
      </c>
      <c r="B11626" s="228" t="s">
        <v>194</v>
      </c>
      <c r="C11626" s="228" t="s">
        <v>65</v>
      </c>
      <c r="D11626" s="228" t="s">
        <v>206</v>
      </c>
      <c r="E11626" s="228">
        <v>15</v>
      </c>
      <c r="F11626" s="228">
        <v>42411</v>
      </c>
      <c r="G11626" s="228">
        <v>1763</v>
      </c>
      <c r="H11626" s="228">
        <v>3914</v>
      </c>
      <c r="I11626" s="228">
        <v>3525192.38</v>
      </c>
      <c r="J11626" s="228">
        <v>558160.62</v>
      </c>
      <c r="K11626" s="228">
        <v>438375</v>
      </c>
      <c r="L11626" s="228">
        <v>4848460.84</v>
      </c>
    </row>
    <row r="11627" spans="1:12">
      <c r="A11627" s="228">
        <v>2016</v>
      </c>
      <c r="B11627" s="228" t="s">
        <v>194</v>
      </c>
      <c r="C11627" s="228" t="s">
        <v>65</v>
      </c>
      <c r="D11627" s="228" t="s">
        <v>206</v>
      </c>
      <c r="E11627" s="228">
        <v>20</v>
      </c>
      <c r="F11627" s="228">
        <v>37361</v>
      </c>
      <c r="G11627" s="228">
        <v>2076</v>
      </c>
      <c r="H11627" s="228">
        <v>4627</v>
      </c>
      <c r="I11627" s="228">
        <v>4540870.38</v>
      </c>
      <c r="J11627" s="228">
        <v>828073.31</v>
      </c>
      <c r="K11627" s="228">
        <v>512094.5</v>
      </c>
      <c r="L11627" s="228">
        <v>6432280.7400000002</v>
      </c>
    </row>
    <row r="11628" spans="1:12">
      <c r="A11628" s="228">
        <v>2016</v>
      </c>
      <c r="B11628" s="228" t="s">
        <v>194</v>
      </c>
      <c r="C11628" s="228" t="s">
        <v>65</v>
      </c>
      <c r="D11628" s="228" t="s">
        <v>206</v>
      </c>
      <c r="E11628" s="228">
        <v>25</v>
      </c>
      <c r="F11628" s="228">
        <v>43437</v>
      </c>
      <c r="G11628" s="228">
        <v>2800</v>
      </c>
      <c r="H11628" s="228">
        <v>6986</v>
      </c>
      <c r="I11628" s="228">
        <v>7891292.0300000003</v>
      </c>
      <c r="J11628" s="228">
        <v>1861872.75</v>
      </c>
      <c r="K11628" s="228">
        <v>723836</v>
      </c>
      <c r="L11628" s="228">
        <v>11373439.699999999</v>
      </c>
    </row>
    <row r="11629" spans="1:12">
      <c r="A11629" s="228">
        <v>2016</v>
      </c>
      <c r="B11629" s="228" t="s">
        <v>194</v>
      </c>
      <c r="C11629" s="228" t="s">
        <v>65</v>
      </c>
      <c r="D11629" s="228" t="s">
        <v>206</v>
      </c>
      <c r="E11629" s="228">
        <v>30</v>
      </c>
      <c r="F11629" s="228">
        <v>58656</v>
      </c>
      <c r="G11629" s="228">
        <v>4665</v>
      </c>
      <c r="H11629" s="228">
        <v>11924</v>
      </c>
      <c r="I11629" s="228">
        <v>14117966</v>
      </c>
      <c r="J11629" s="228">
        <v>3594200.11</v>
      </c>
      <c r="K11629" s="228">
        <v>1017650</v>
      </c>
      <c r="L11629" s="228">
        <v>20174063.09</v>
      </c>
    </row>
    <row r="11630" spans="1:12">
      <c r="A11630" s="228">
        <v>2016</v>
      </c>
      <c r="B11630" s="228" t="s">
        <v>194</v>
      </c>
      <c r="C11630" s="228" t="s">
        <v>65</v>
      </c>
      <c r="D11630" s="228" t="s">
        <v>206</v>
      </c>
      <c r="E11630" s="228">
        <v>35</v>
      </c>
      <c r="F11630" s="228">
        <v>54650</v>
      </c>
      <c r="G11630" s="228">
        <v>4108</v>
      </c>
      <c r="H11630" s="228">
        <v>9465</v>
      </c>
      <c r="I11630" s="228">
        <v>11402982.720000001</v>
      </c>
      <c r="J11630" s="228">
        <v>2816984.95</v>
      </c>
      <c r="K11630" s="228">
        <v>1103523.25</v>
      </c>
      <c r="L11630" s="228">
        <v>16735261.949999999</v>
      </c>
    </row>
    <row r="11631" spans="1:12">
      <c r="A11631" s="228">
        <v>2016</v>
      </c>
      <c r="B11631" s="228" t="s">
        <v>194</v>
      </c>
      <c r="C11631" s="228" t="s">
        <v>65</v>
      </c>
      <c r="D11631" s="228" t="s">
        <v>206</v>
      </c>
      <c r="E11631" s="228">
        <v>40</v>
      </c>
      <c r="F11631" s="228">
        <v>53286</v>
      </c>
      <c r="G11631" s="228">
        <v>3918</v>
      </c>
      <c r="H11631" s="228">
        <v>7585</v>
      </c>
      <c r="I11631" s="228">
        <v>9090034.25</v>
      </c>
      <c r="J11631" s="228">
        <v>2136606.81</v>
      </c>
      <c r="K11631" s="228">
        <v>1571750.25</v>
      </c>
      <c r="L11631" s="228">
        <v>14258781.41</v>
      </c>
    </row>
    <row r="11632" spans="1:12">
      <c r="A11632" s="228">
        <v>2016</v>
      </c>
      <c r="B11632" s="228" t="s">
        <v>194</v>
      </c>
      <c r="C11632" s="228" t="s">
        <v>65</v>
      </c>
      <c r="D11632" s="228" t="s">
        <v>206</v>
      </c>
      <c r="E11632" s="228">
        <v>45</v>
      </c>
      <c r="F11632" s="228">
        <v>54252</v>
      </c>
      <c r="G11632" s="228">
        <v>4147</v>
      </c>
      <c r="H11632" s="228">
        <v>7894</v>
      </c>
      <c r="I11632" s="228">
        <v>9926060.3300000001</v>
      </c>
      <c r="J11632" s="228">
        <v>2301991.31</v>
      </c>
      <c r="K11632" s="228">
        <v>2292477</v>
      </c>
      <c r="L11632" s="228">
        <v>15959118.529999999</v>
      </c>
    </row>
    <row r="11633" spans="1:12">
      <c r="A11633" s="228">
        <v>2016</v>
      </c>
      <c r="B11633" s="228" t="s">
        <v>194</v>
      </c>
      <c r="C11633" s="228" t="s">
        <v>65</v>
      </c>
      <c r="D11633" s="228" t="s">
        <v>206</v>
      </c>
      <c r="E11633" s="228">
        <v>50</v>
      </c>
      <c r="F11633" s="228">
        <v>51871</v>
      </c>
      <c r="G11633" s="228">
        <v>4843</v>
      </c>
      <c r="H11633" s="228">
        <v>8905</v>
      </c>
      <c r="I11633" s="228">
        <v>10931463.52</v>
      </c>
      <c r="J11633" s="228">
        <v>2616261.98</v>
      </c>
      <c r="K11633" s="228">
        <v>2235320.9500000002</v>
      </c>
      <c r="L11633" s="228">
        <v>17437029.859999999</v>
      </c>
    </row>
    <row r="11634" spans="1:12">
      <c r="A11634" s="228">
        <v>2016</v>
      </c>
      <c r="B11634" s="228" t="s">
        <v>194</v>
      </c>
      <c r="C11634" s="228" t="s">
        <v>65</v>
      </c>
      <c r="D11634" s="228" t="s">
        <v>206</v>
      </c>
      <c r="E11634" s="228">
        <v>55</v>
      </c>
      <c r="F11634" s="228">
        <v>49912</v>
      </c>
      <c r="G11634" s="228">
        <v>5065</v>
      </c>
      <c r="H11634" s="228">
        <v>9529</v>
      </c>
      <c r="I11634" s="228">
        <v>11531013.460000001</v>
      </c>
      <c r="J11634" s="228">
        <v>2712454.55</v>
      </c>
      <c r="K11634" s="228">
        <v>2544025.7000000002</v>
      </c>
      <c r="L11634" s="228">
        <v>18215852.02</v>
      </c>
    </row>
    <row r="11635" spans="1:12">
      <c r="A11635" s="228">
        <v>2016</v>
      </c>
      <c r="B11635" s="228" t="s">
        <v>194</v>
      </c>
      <c r="C11635" s="228" t="s">
        <v>65</v>
      </c>
      <c r="D11635" s="228" t="s">
        <v>206</v>
      </c>
      <c r="E11635" s="228">
        <v>60</v>
      </c>
      <c r="F11635" s="228">
        <v>44845</v>
      </c>
      <c r="G11635" s="228">
        <v>5445</v>
      </c>
      <c r="H11635" s="228">
        <v>11083</v>
      </c>
      <c r="I11635" s="228">
        <v>13193738.279999999</v>
      </c>
      <c r="J11635" s="228">
        <v>3096332.31</v>
      </c>
      <c r="K11635" s="228">
        <v>3333989.75</v>
      </c>
      <c r="L11635" s="228">
        <v>20935936.68</v>
      </c>
    </row>
    <row r="11636" spans="1:12">
      <c r="A11636" s="228">
        <v>2016</v>
      </c>
      <c r="B11636" s="228" t="s">
        <v>194</v>
      </c>
      <c r="C11636" s="228" t="s">
        <v>65</v>
      </c>
      <c r="D11636" s="228" t="s">
        <v>206</v>
      </c>
      <c r="E11636" s="228">
        <v>65</v>
      </c>
      <c r="F11636" s="228">
        <v>38455</v>
      </c>
      <c r="G11636" s="228">
        <v>6068</v>
      </c>
      <c r="H11636" s="228">
        <v>12400</v>
      </c>
      <c r="I11636" s="228">
        <v>15774186.75</v>
      </c>
      <c r="J11636" s="228">
        <v>3669441.73</v>
      </c>
      <c r="K11636" s="228">
        <v>4039228.2</v>
      </c>
      <c r="L11636" s="228">
        <v>24653249.510000002</v>
      </c>
    </row>
    <row r="11637" spans="1:12">
      <c r="A11637" s="228">
        <v>2016</v>
      </c>
      <c r="B11637" s="228" t="s">
        <v>194</v>
      </c>
      <c r="C11637" s="228" t="s">
        <v>65</v>
      </c>
      <c r="D11637" s="228" t="s">
        <v>206</v>
      </c>
      <c r="E11637" s="228">
        <v>70</v>
      </c>
      <c r="F11637" s="228">
        <v>26149</v>
      </c>
      <c r="G11637" s="228">
        <v>4979</v>
      </c>
      <c r="H11637" s="228">
        <v>11951</v>
      </c>
      <c r="I11637" s="228">
        <v>13826184.449999999</v>
      </c>
      <c r="J11637" s="228">
        <v>3350160.61</v>
      </c>
      <c r="K11637" s="228">
        <v>3814689</v>
      </c>
      <c r="L11637" s="228">
        <v>21845527.940000001</v>
      </c>
    </row>
    <row r="11638" spans="1:12">
      <c r="A11638" s="228">
        <v>2016</v>
      </c>
      <c r="B11638" s="228" t="s">
        <v>194</v>
      </c>
      <c r="C11638" s="228" t="s">
        <v>65</v>
      </c>
      <c r="D11638" s="228" t="s">
        <v>206</v>
      </c>
      <c r="E11638" s="228">
        <v>75</v>
      </c>
      <c r="F11638" s="228">
        <v>18285</v>
      </c>
      <c r="G11638" s="228">
        <v>4176</v>
      </c>
      <c r="H11638" s="228">
        <v>11987</v>
      </c>
      <c r="I11638" s="228">
        <v>13066238.66</v>
      </c>
      <c r="J11638" s="228">
        <v>2820924.6</v>
      </c>
      <c r="K11638" s="228">
        <v>3212098.3</v>
      </c>
      <c r="L11638" s="228">
        <v>19645299.43</v>
      </c>
    </row>
    <row r="11639" spans="1:12">
      <c r="A11639" s="228">
        <v>2016</v>
      </c>
      <c r="B11639" s="228" t="s">
        <v>194</v>
      </c>
      <c r="C11639" s="228" t="s">
        <v>65</v>
      </c>
      <c r="D11639" s="228" t="s">
        <v>206</v>
      </c>
      <c r="E11639" s="228">
        <v>80</v>
      </c>
      <c r="F11639" s="228">
        <v>12315</v>
      </c>
      <c r="G11639" s="228">
        <v>3029</v>
      </c>
      <c r="H11639" s="228">
        <v>12355</v>
      </c>
      <c r="I11639" s="228">
        <v>11029087.6</v>
      </c>
      <c r="J11639" s="228">
        <v>1933503.06</v>
      </c>
      <c r="K11639" s="228">
        <v>2183085.2999999998</v>
      </c>
      <c r="L11639" s="228">
        <v>15539107.189999999</v>
      </c>
    </row>
    <row r="11640" spans="1:12">
      <c r="A11640" s="228">
        <v>2016</v>
      </c>
      <c r="B11640" s="228" t="s">
        <v>194</v>
      </c>
      <c r="C11640" s="228" t="s">
        <v>65</v>
      </c>
      <c r="D11640" s="228" t="s">
        <v>206</v>
      </c>
      <c r="E11640" s="228">
        <v>85</v>
      </c>
      <c r="F11640" s="228">
        <v>7833</v>
      </c>
      <c r="G11640" s="228">
        <v>2009</v>
      </c>
      <c r="H11640" s="228">
        <v>12394</v>
      </c>
      <c r="I11640" s="228">
        <v>8698837.5299999993</v>
      </c>
      <c r="J11640" s="228">
        <v>1176840.5900000001</v>
      </c>
      <c r="K11640" s="228">
        <v>935161.5</v>
      </c>
      <c r="L11640" s="228">
        <v>11067640.07</v>
      </c>
    </row>
    <row r="11641" spans="1:12">
      <c r="A11641" s="228">
        <v>2016</v>
      </c>
      <c r="B11641" s="228" t="s">
        <v>194</v>
      </c>
      <c r="C11641" s="228" t="s">
        <v>65</v>
      </c>
      <c r="D11641" s="228" t="s">
        <v>206</v>
      </c>
      <c r="E11641" s="228">
        <v>90</v>
      </c>
      <c r="F11641" s="228">
        <v>3203</v>
      </c>
      <c r="G11641" s="228">
        <v>756</v>
      </c>
      <c r="H11641" s="228">
        <v>5473</v>
      </c>
      <c r="I11641" s="228">
        <v>3617286.32</v>
      </c>
      <c r="J11641" s="228">
        <v>439012.14</v>
      </c>
      <c r="K11641" s="228">
        <v>282163</v>
      </c>
      <c r="L11641" s="228">
        <v>4431148.47</v>
      </c>
    </row>
    <row r="11642" spans="1:12">
      <c r="A11642" s="228">
        <v>2016</v>
      </c>
      <c r="B11642" s="228" t="s">
        <v>194</v>
      </c>
      <c r="C11642" s="228" t="s">
        <v>65</v>
      </c>
      <c r="D11642" s="228" t="s">
        <v>206</v>
      </c>
      <c r="E11642" s="228">
        <v>95</v>
      </c>
      <c r="F11642" s="228">
        <v>855</v>
      </c>
      <c r="G11642" s="228">
        <v>166</v>
      </c>
      <c r="H11642" s="228">
        <v>1509</v>
      </c>
      <c r="I11642" s="228">
        <v>906603.25</v>
      </c>
      <c r="J11642" s="228">
        <v>83690.12</v>
      </c>
      <c r="K11642" s="228">
        <v>23253</v>
      </c>
      <c r="L11642" s="228">
        <v>1031370.26</v>
      </c>
    </row>
    <row r="11643" spans="1:12">
      <c r="A11643" s="228">
        <v>2016</v>
      </c>
      <c r="B11643" s="228" t="s">
        <v>194</v>
      </c>
      <c r="C11643" s="228" t="s">
        <v>66</v>
      </c>
      <c r="D11643" s="228" t="s">
        <v>205</v>
      </c>
      <c r="E11643" s="228">
        <v>0</v>
      </c>
      <c r="F11643" s="228">
        <v>5093</v>
      </c>
      <c r="G11643" s="228">
        <v>174</v>
      </c>
      <c r="H11643" s="228">
        <v>946</v>
      </c>
      <c r="I11643" s="228">
        <v>628454.30000000005</v>
      </c>
      <c r="J11643" s="228">
        <v>66867.5</v>
      </c>
      <c r="K11643" s="228">
        <v>24153</v>
      </c>
      <c r="L11643" s="228">
        <v>743689.6</v>
      </c>
    </row>
    <row r="11644" spans="1:12">
      <c r="A11644" s="228">
        <v>2016</v>
      </c>
      <c r="B11644" s="228" t="s">
        <v>194</v>
      </c>
      <c r="C11644" s="228" t="s">
        <v>66</v>
      </c>
      <c r="D11644" s="228" t="s">
        <v>205</v>
      </c>
      <c r="E11644" s="228">
        <v>5</v>
      </c>
      <c r="F11644" s="228">
        <v>6291</v>
      </c>
      <c r="G11644" s="228">
        <v>97</v>
      </c>
      <c r="H11644" s="228">
        <v>114</v>
      </c>
      <c r="I11644" s="228">
        <v>110547.3</v>
      </c>
      <c r="J11644" s="228">
        <v>34522.75</v>
      </c>
      <c r="K11644" s="228">
        <v>1534</v>
      </c>
      <c r="L11644" s="228">
        <v>156789.76999999999</v>
      </c>
    </row>
    <row r="11645" spans="1:12">
      <c r="A11645" s="228">
        <v>2016</v>
      </c>
      <c r="B11645" s="228" t="s">
        <v>194</v>
      </c>
      <c r="C11645" s="228" t="s">
        <v>66</v>
      </c>
      <c r="D11645" s="228" t="s">
        <v>205</v>
      </c>
      <c r="E11645" s="228">
        <v>10</v>
      </c>
      <c r="F11645" s="228">
        <v>6422</v>
      </c>
      <c r="G11645" s="228">
        <v>73</v>
      </c>
      <c r="H11645" s="228">
        <v>98</v>
      </c>
      <c r="I11645" s="228">
        <v>97892.3</v>
      </c>
      <c r="J11645" s="228">
        <v>27498.62</v>
      </c>
      <c r="K11645" s="228">
        <v>2108</v>
      </c>
      <c r="L11645" s="228">
        <v>142292.04</v>
      </c>
    </row>
    <row r="11646" spans="1:12">
      <c r="A11646" s="228">
        <v>2016</v>
      </c>
      <c r="B11646" s="228" t="s">
        <v>194</v>
      </c>
      <c r="C11646" s="228" t="s">
        <v>66</v>
      </c>
      <c r="D11646" s="228" t="s">
        <v>205</v>
      </c>
      <c r="E11646" s="228">
        <v>15</v>
      </c>
      <c r="F11646" s="228">
        <v>6646</v>
      </c>
      <c r="G11646" s="228">
        <v>184</v>
      </c>
      <c r="H11646" s="228">
        <v>320</v>
      </c>
      <c r="I11646" s="228">
        <v>287897.5</v>
      </c>
      <c r="J11646" s="228">
        <v>81346.679999999993</v>
      </c>
      <c r="K11646" s="228">
        <v>35035</v>
      </c>
      <c r="L11646" s="228">
        <v>428073.93</v>
      </c>
    </row>
    <row r="11647" spans="1:12">
      <c r="A11647" s="228">
        <v>2016</v>
      </c>
      <c r="B11647" s="228" t="s">
        <v>194</v>
      </c>
      <c r="C11647" s="228" t="s">
        <v>66</v>
      </c>
      <c r="D11647" s="228" t="s">
        <v>205</v>
      </c>
      <c r="E11647" s="228">
        <v>20</v>
      </c>
      <c r="F11647" s="228">
        <v>5810</v>
      </c>
      <c r="G11647" s="228">
        <v>225</v>
      </c>
      <c r="H11647" s="228">
        <v>388</v>
      </c>
      <c r="I11647" s="228">
        <v>393514.4</v>
      </c>
      <c r="J11647" s="228">
        <v>103672.95</v>
      </c>
      <c r="K11647" s="228">
        <v>74246</v>
      </c>
      <c r="L11647" s="228">
        <v>620171.81999999995</v>
      </c>
    </row>
    <row r="11648" spans="1:12">
      <c r="A11648" s="228">
        <v>2016</v>
      </c>
      <c r="B11648" s="228" t="s">
        <v>194</v>
      </c>
      <c r="C11648" s="228" t="s">
        <v>66</v>
      </c>
      <c r="D11648" s="228" t="s">
        <v>205</v>
      </c>
      <c r="E11648" s="228">
        <v>25</v>
      </c>
      <c r="F11648" s="228">
        <v>3845</v>
      </c>
      <c r="G11648" s="228">
        <v>129</v>
      </c>
      <c r="H11648" s="228">
        <v>258</v>
      </c>
      <c r="I11648" s="228">
        <v>296855.40000000002</v>
      </c>
      <c r="J11648" s="228">
        <v>75820.009999999995</v>
      </c>
      <c r="K11648" s="228">
        <v>67149</v>
      </c>
      <c r="L11648" s="228">
        <v>464460.21</v>
      </c>
    </row>
    <row r="11649" spans="1:12">
      <c r="A11649" s="228">
        <v>2016</v>
      </c>
      <c r="B11649" s="228" t="s">
        <v>194</v>
      </c>
      <c r="C11649" s="228" t="s">
        <v>66</v>
      </c>
      <c r="D11649" s="228" t="s">
        <v>205</v>
      </c>
      <c r="E11649" s="228">
        <v>30</v>
      </c>
      <c r="F11649" s="228">
        <v>5585</v>
      </c>
      <c r="G11649" s="228">
        <v>246</v>
      </c>
      <c r="H11649" s="228">
        <v>433</v>
      </c>
      <c r="I11649" s="228">
        <v>438854.45</v>
      </c>
      <c r="J11649" s="228">
        <v>122472.46</v>
      </c>
      <c r="K11649" s="228">
        <v>97353</v>
      </c>
      <c r="L11649" s="228">
        <v>740644.11</v>
      </c>
    </row>
    <row r="11650" spans="1:12">
      <c r="A11650" s="228">
        <v>2016</v>
      </c>
      <c r="B11650" s="228" t="s">
        <v>194</v>
      </c>
      <c r="C11650" s="228" t="s">
        <v>66</v>
      </c>
      <c r="D11650" s="228" t="s">
        <v>205</v>
      </c>
      <c r="E11650" s="228">
        <v>35</v>
      </c>
      <c r="F11650" s="228">
        <v>5631</v>
      </c>
      <c r="G11650" s="228">
        <v>331</v>
      </c>
      <c r="H11650" s="228">
        <v>567</v>
      </c>
      <c r="I11650" s="228">
        <v>467446.5</v>
      </c>
      <c r="J11650" s="228">
        <v>126915.02</v>
      </c>
      <c r="K11650" s="228">
        <v>110609</v>
      </c>
      <c r="L11650" s="228">
        <v>798770.13</v>
      </c>
    </row>
    <row r="11651" spans="1:12">
      <c r="A11651" s="228">
        <v>2016</v>
      </c>
      <c r="B11651" s="228" t="s">
        <v>194</v>
      </c>
      <c r="C11651" s="228" t="s">
        <v>66</v>
      </c>
      <c r="D11651" s="228" t="s">
        <v>205</v>
      </c>
      <c r="E11651" s="228">
        <v>40</v>
      </c>
      <c r="F11651" s="228">
        <v>6275</v>
      </c>
      <c r="G11651" s="228">
        <v>336</v>
      </c>
      <c r="H11651" s="228">
        <v>809</v>
      </c>
      <c r="I11651" s="228">
        <v>666927.4</v>
      </c>
      <c r="J11651" s="228">
        <v>189364.36</v>
      </c>
      <c r="K11651" s="228">
        <v>128665</v>
      </c>
      <c r="L11651" s="228">
        <v>1097886.01</v>
      </c>
    </row>
    <row r="11652" spans="1:12">
      <c r="A11652" s="228">
        <v>2016</v>
      </c>
      <c r="B11652" s="228" t="s">
        <v>194</v>
      </c>
      <c r="C11652" s="228" t="s">
        <v>66</v>
      </c>
      <c r="D11652" s="228" t="s">
        <v>205</v>
      </c>
      <c r="E11652" s="228">
        <v>45</v>
      </c>
      <c r="F11652" s="228">
        <v>7311</v>
      </c>
      <c r="G11652" s="228">
        <v>433</v>
      </c>
      <c r="H11652" s="228">
        <v>1052</v>
      </c>
      <c r="I11652" s="228">
        <v>965007.25</v>
      </c>
      <c r="J11652" s="228">
        <v>247347.1</v>
      </c>
      <c r="K11652" s="228">
        <v>255163</v>
      </c>
      <c r="L11652" s="228">
        <v>1604424.94</v>
      </c>
    </row>
    <row r="11653" spans="1:12">
      <c r="A11653" s="228">
        <v>2016</v>
      </c>
      <c r="B11653" s="228" t="s">
        <v>194</v>
      </c>
      <c r="C11653" s="228" t="s">
        <v>66</v>
      </c>
      <c r="D11653" s="228" t="s">
        <v>205</v>
      </c>
      <c r="E11653" s="228">
        <v>50</v>
      </c>
      <c r="F11653" s="228">
        <v>8012</v>
      </c>
      <c r="G11653" s="228">
        <v>731</v>
      </c>
      <c r="H11653" s="228">
        <v>1400</v>
      </c>
      <c r="I11653" s="228">
        <v>1411855.05</v>
      </c>
      <c r="J11653" s="228">
        <v>399123.06</v>
      </c>
      <c r="K11653" s="228">
        <v>450721.25</v>
      </c>
      <c r="L11653" s="228">
        <v>2465480.86</v>
      </c>
    </row>
    <row r="11654" spans="1:12">
      <c r="A11654" s="228">
        <v>2016</v>
      </c>
      <c r="B11654" s="228" t="s">
        <v>194</v>
      </c>
      <c r="C11654" s="228" t="s">
        <v>66</v>
      </c>
      <c r="D11654" s="228" t="s">
        <v>205</v>
      </c>
      <c r="E11654" s="228">
        <v>55</v>
      </c>
      <c r="F11654" s="228">
        <v>9528</v>
      </c>
      <c r="G11654" s="228">
        <v>1073</v>
      </c>
      <c r="H11654" s="228">
        <v>2089</v>
      </c>
      <c r="I11654" s="228">
        <v>2093376.75</v>
      </c>
      <c r="J11654" s="228">
        <v>618099.9</v>
      </c>
      <c r="K11654" s="228">
        <v>737206</v>
      </c>
      <c r="L11654" s="228">
        <v>3759054.72</v>
      </c>
    </row>
    <row r="11655" spans="1:12">
      <c r="A11655" s="228">
        <v>2016</v>
      </c>
      <c r="B11655" s="228" t="s">
        <v>194</v>
      </c>
      <c r="C11655" s="228" t="s">
        <v>66</v>
      </c>
      <c r="D11655" s="228" t="s">
        <v>205</v>
      </c>
      <c r="E11655" s="228">
        <v>60</v>
      </c>
      <c r="F11655" s="228">
        <v>9428</v>
      </c>
      <c r="G11655" s="228">
        <v>1294</v>
      </c>
      <c r="H11655" s="228">
        <v>2683</v>
      </c>
      <c r="I11655" s="228">
        <v>2753822.35</v>
      </c>
      <c r="J11655" s="228">
        <v>785419.46</v>
      </c>
      <c r="K11655" s="228">
        <v>1171968</v>
      </c>
      <c r="L11655" s="228">
        <v>5052408.62</v>
      </c>
    </row>
    <row r="11656" spans="1:12">
      <c r="A11656" s="228">
        <v>2016</v>
      </c>
      <c r="B11656" s="228" t="s">
        <v>194</v>
      </c>
      <c r="C11656" s="228" t="s">
        <v>66</v>
      </c>
      <c r="D11656" s="228" t="s">
        <v>205</v>
      </c>
      <c r="E11656" s="228">
        <v>65</v>
      </c>
      <c r="F11656" s="228">
        <v>8972</v>
      </c>
      <c r="G11656" s="228">
        <v>1673</v>
      </c>
      <c r="H11656" s="228">
        <v>3834</v>
      </c>
      <c r="I11656" s="228">
        <v>3695268.59</v>
      </c>
      <c r="J11656" s="228">
        <v>991971.08</v>
      </c>
      <c r="K11656" s="228">
        <v>1212678.5</v>
      </c>
      <c r="L11656" s="228">
        <v>6309697.25</v>
      </c>
    </row>
    <row r="11657" spans="1:12">
      <c r="A11657" s="228">
        <v>2016</v>
      </c>
      <c r="B11657" s="228" t="s">
        <v>194</v>
      </c>
      <c r="C11657" s="228" t="s">
        <v>66</v>
      </c>
      <c r="D11657" s="228" t="s">
        <v>205</v>
      </c>
      <c r="E11657" s="228">
        <v>70</v>
      </c>
      <c r="F11657" s="228">
        <v>6485</v>
      </c>
      <c r="G11657" s="228">
        <v>1377</v>
      </c>
      <c r="H11657" s="228">
        <v>3714</v>
      </c>
      <c r="I11657" s="228">
        <v>3666481.87</v>
      </c>
      <c r="J11657" s="228">
        <v>924902.81</v>
      </c>
      <c r="K11657" s="228">
        <v>1128390</v>
      </c>
      <c r="L11657" s="228">
        <v>6014926.8300000001</v>
      </c>
    </row>
    <row r="11658" spans="1:12">
      <c r="A11658" s="228">
        <v>2016</v>
      </c>
      <c r="B11658" s="228" t="s">
        <v>194</v>
      </c>
      <c r="C11658" s="228" t="s">
        <v>66</v>
      </c>
      <c r="D11658" s="228" t="s">
        <v>205</v>
      </c>
      <c r="E11658" s="228">
        <v>75</v>
      </c>
      <c r="F11658" s="228">
        <v>4453</v>
      </c>
      <c r="G11658" s="228">
        <v>1371</v>
      </c>
      <c r="H11658" s="228">
        <v>3285</v>
      </c>
      <c r="I11658" s="228">
        <v>2850325.95</v>
      </c>
      <c r="J11658" s="228">
        <v>675892.77</v>
      </c>
      <c r="K11658" s="228">
        <v>1080399</v>
      </c>
      <c r="L11658" s="228">
        <v>4782625.88</v>
      </c>
    </row>
    <row r="11659" spans="1:12">
      <c r="A11659" s="228">
        <v>2016</v>
      </c>
      <c r="B11659" s="228" t="s">
        <v>194</v>
      </c>
      <c r="C11659" s="228" t="s">
        <v>66</v>
      </c>
      <c r="D11659" s="228" t="s">
        <v>205</v>
      </c>
      <c r="E11659" s="228">
        <v>80</v>
      </c>
      <c r="F11659" s="228">
        <v>2713</v>
      </c>
      <c r="G11659" s="228">
        <v>926</v>
      </c>
      <c r="H11659" s="228">
        <v>2629</v>
      </c>
      <c r="I11659" s="228">
        <v>1949093.45</v>
      </c>
      <c r="J11659" s="228">
        <v>479319</v>
      </c>
      <c r="K11659" s="228">
        <v>354304</v>
      </c>
      <c r="L11659" s="228">
        <v>2899737.32</v>
      </c>
    </row>
    <row r="11660" spans="1:12">
      <c r="A11660" s="228">
        <v>2016</v>
      </c>
      <c r="B11660" s="228" t="s">
        <v>194</v>
      </c>
      <c r="C11660" s="228" t="s">
        <v>66</v>
      </c>
      <c r="D11660" s="228" t="s">
        <v>205</v>
      </c>
      <c r="E11660" s="228">
        <v>85</v>
      </c>
      <c r="F11660" s="228">
        <v>1567</v>
      </c>
      <c r="G11660" s="228">
        <v>535</v>
      </c>
      <c r="H11660" s="228">
        <v>2457</v>
      </c>
      <c r="I11660" s="228">
        <v>1650676.7</v>
      </c>
      <c r="J11660" s="228">
        <v>270871.8</v>
      </c>
      <c r="K11660" s="228">
        <v>372258.2</v>
      </c>
      <c r="L11660" s="228">
        <v>2395259.5499999998</v>
      </c>
    </row>
    <row r="11661" spans="1:12">
      <c r="A11661" s="228">
        <v>2016</v>
      </c>
      <c r="B11661" s="228" t="s">
        <v>194</v>
      </c>
      <c r="C11661" s="228" t="s">
        <v>66</v>
      </c>
      <c r="D11661" s="228" t="s">
        <v>205</v>
      </c>
      <c r="E11661" s="228">
        <v>90</v>
      </c>
      <c r="F11661" s="228">
        <v>370</v>
      </c>
      <c r="G11661" s="228">
        <v>76</v>
      </c>
      <c r="H11661" s="228">
        <v>356</v>
      </c>
      <c r="I11661" s="228">
        <v>255161.65</v>
      </c>
      <c r="J11661" s="228">
        <v>44319.44</v>
      </c>
      <c r="K11661" s="228">
        <v>22092</v>
      </c>
      <c r="L11661" s="228">
        <v>337504.07</v>
      </c>
    </row>
    <row r="11662" spans="1:12">
      <c r="A11662" s="228">
        <v>2016</v>
      </c>
      <c r="B11662" s="228" t="s">
        <v>194</v>
      </c>
      <c r="C11662" s="228" t="s">
        <v>66</v>
      </c>
      <c r="D11662" s="228" t="s">
        <v>205</v>
      </c>
      <c r="E11662" s="228">
        <v>95</v>
      </c>
      <c r="F11662" s="228">
        <v>45</v>
      </c>
      <c r="G11662" s="228">
        <v>16</v>
      </c>
      <c r="H11662" s="228">
        <v>110</v>
      </c>
      <c r="I11662" s="228">
        <v>73482</v>
      </c>
      <c r="J11662" s="228">
        <v>6127.4</v>
      </c>
      <c r="K11662" s="228">
        <v>0</v>
      </c>
      <c r="L11662" s="228">
        <v>80148.399999999994</v>
      </c>
    </row>
    <row r="11663" spans="1:12">
      <c r="A11663" s="228">
        <v>2016</v>
      </c>
      <c r="B11663" s="228" t="s">
        <v>194</v>
      </c>
      <c r="C11663" s="228" t="s">
        <v>66</v>
      </c>
      <c r="D11663" s="228" t="s">
        <v>206</v>
      </c>
      <c r="E11663" s="228">
        <v>0</v>
      </c>
      <c r="F11663" s="228">
        <v>4791</v>
      </c>
      <c r="G11663" s="228">
        <v>103</v>
      </c>
      <c r="H11663" s="228">
        <v>481</v>
      </c>
      <c r="I11663" s="228">
        <v>323181.59999999998</v>
      </c>
      <c r="J11663" s="228">
        <v>45363.97</v>
      </c>
      <c r="K11663" s="228">
        <v>51710</v>
      </c>
      <c r="L11663" s="228">
        <v>433654.71</v>
      </c>
    </row>
    <row r="11664" spans="1:12">
      <c r="A11664" s="228">
        <v>2016</v>
      </c>
      <c r="B11664" s="228" t="s">
        <v>194</v>
      </c>
      <c r="C11664" s="228" t="s">
        <v>66</v>
      </c>
      <c r="D11664" s="228" t="s">
        <v>206</v>
      </c>
      <c r="E11664" s="228">
        <v>5</v>
      </c>
      <c r="F11664" s="228">
        <v>5918</v>
      </c>
      <c r="G11664" s="228">
        <v>75</v>
      </c>
      <c r="H11664" s="228">
        <v>173</v>
      </c>
      <c r="I11664" s="228">
        <v>108741.7</v>
      </c>
      <c r="J11664" s="228">
        <v>26553.93</v>
      </c>
      <c r="K11664" s="228">
        <v>10139</v>
      </c>
      <c r="L11664" s="228">
        <v>155058.53</v>
      </c>
    </row>
    <row r="11665" spans="1:12">
      <c r="A11665" s="228">
        <v>2016</v>
      </c>
      <c r="B11665" s="228" t="s">
        <v>194</v>
      </c>
      <c r="C11665" s="228" t="s">
        <v>66</v>
      </c>
      <c r="D11665" s="228" t="s">
        <v>206</v>
      </c>
      <c r="E11665" s="228">
        <v>10</v>
      </c>
      <c r="F11665" s="228">
        <v>5988</v>
      </c>
      <c r="G11665" s="228">
        <v>64</v>
      </c>
      <c r="H11665" s="228">
        <v>141</v>
      </c>
      <c r="I11665" s="228">
        <v>113429</v>
      </c>
      <c r="J11665" s="228">
        <v>35135.31</v>
      </c>
      <c r="K11665" s="228">
        <v>38291</v>
      </c>
      <c r="L11665" s="228">
        <v>199136.08</v>
      </c>
    </row>
    <row r="11666" spans="1:12">
      <c r="A11666" s="228">
        <v>2016</v>
      </c>
      <c r="B11666" s="228" t="s">
        <v>194</v>
      </c>
      <c r="C11666" s="228" t="s">
        <v>66</v>
      </c>
      <c r="D11666" s="228" t="s">
        <v>206</v>
      </c>
      <c r="E11666" s="228">
        <v>15</v>
      </c>
      <c r="F11666" s="228">
        <v>6332</v>
      </c>
      <c r="G11666" s="228">
        <v>253</v>
      </c>
      <c r="H11666" s="228">
        <v>577</v>
      </c>
      <c r="I11666" s="228">
        <v>550464.80000000005</v>
      </c>
      <c r="J11666" s="228">
        <v>110026.26</v>
      </c>
      <c r="K11666" s="228">
        <v>52685</v>
      </c>
      <c r="L11666" s="228">
        <v>788960.87</v>
      </c>
    </row>
    <row r="11667" spans="1:12">
      <c r="A11667" s="228">
        <v>2016</v>
      </c>
      <c r="B11667" s="228" t="s">
        <v>194</v>
      </c>
      <c r="C11667" s="228" t="s">
        <v>66</v>
      </c>
      <c r="D11667" s="228" t="s">
        <v>206</v>
      </c>
      <c r="E11667" s="228">
        <v>20</v>
      </c>
      <c r="F11667" s="228">
        <v>5883</v>
      </c>
      <c r="G11667" s="228">
        <v>392</v>
      </c>
      <c r="H11667" s="228">
        <v>944</v>
      </c>
      <c r="I11667" s="228">
        <v>862218</v>
      </c>
      <c r="J11667" s="228">
        <v>176213.66</v>
      </c>
      <c r="K11667" s="228">
        <v>88367</v>
      </c>
      <c r="L11667" s="228">
        <v>1202299.1399999999</v>
      </c>
    </row>
    <row r="11668" spans="1:12">
      <c r="A11668" s="228">
        <v>2016</v>
      </c>
      <c r="B11668" s="228" t="s">
        <v>194</v>
      </c>
      <c r="C11668" s="228" t="s">
        <v>66</v>
      </c>
      <c r="D11668" s="228" t="s">
        <v>206</v>
      </c>
      <c r="E11668" s="228">
        <v>25</v>
      </c>
      <c r="F11668" s="228">
        <v>4662</v>
      </c>
      <c r="G11668" s="228">
        <v>436</v>
      </c>
      <c r="H11668" s="228">
        <v>1529</v>
      </c>
      <c r="I11668" s="228">
        <v>1184559.1200000001</v>
      </c>
      <c r="J11668" s="228">
        <v>240465.31</v>
      </c>
      <c r="K11668" s="228">
        <v>114985</v>
      </c>
      <c r="L11668" s="228">
        <v>1688906.37</v>
      </c>
    </row>
    <row r="11669" spans="1:12">
      <c r="A11669" s="228">
        <v>2016</v>
      </c>
      <c r="B11669" s="228" t="s">
        <v>194</v>
      </c>
      <c r="C11669" s="228" t="s">
        <v>66</v>
      </c>
      <c r="D11669" s="228" t="s">
        <v>206</v>
      </c>
      <c r="E11669" s="228">
        <v>30</v>
      </c>
      <c r="F11669" s="228">
        <v>6465</v>
      </c>
      <c r="G11669" s="228">
        <v>705</v>
      </c>
      <c r="H11669" s="228">
        <v>2430</v>
      </c>
      <c r="I11669" s="228">
        <v>1993383.73</v>
      </c>
      <c r="J11669" s="228">
        <v>425417.21</v>
      </c>
      <c r="K11669" s="228">
        <v>186744</v>
      </c>
      <c r="L11669" s="228">
        <v>2819118.88</v>
      </c>
    </row>
    <row r="11670" spans="1:12">
      <c r="A11670" s="228">
        <v>2016</v>
      </c>
      <c r="B11670" s="228" t="s">
        <v>194</v>
      </c>
      <c r="C11670" s="228" t="s">
        <v>66</v>
      </c>
      <c r="D11670" s="228" t="s">
        <v>206</v>
      </c>
      <c r="E11670" s="228">
        <v>35</v>
      </c>
      <c r="F11670" s="228">
        <v>6653</v>
      </c>
      <c r="G11670" s="228">
        <v>789</v>
      </c>
      <c r="H11670" s="228">
        <v>2186</v>
      </c>
      <c r="I11670" s="228">
        <v>1845317.2</v>
      </c>
      <c r="J11670" s="228">
        <v>430584.23</v>
      </c>
      <c r="K11670" s="228">
        <v>168334</v>
      </c>
      <c r="L11670" s="228">
        <v>2661739.87</v>
      </c>
    </row>
    <row r="11671" spans="1:12">
      <c r="A11671" s="228">
        <v>2016</v>
      </c>
      <c r="B11671" s="228" t="s">
        <v>194</v>
      </c>
      <c r="C11671" s="228" t="s">
        <v>66</v>
      </c>
      <c r="D11671" s="228" t="s">
        <v>206</v>
      </c>
      <c r="E11671" s="228">
        <v>40</v>
      </c>
      <c r="F11671" s="228">
        <v>7343</v>
      </c>
      <c r="G11671" s="228">
        <v>682</v>
      </c>
      <c r="H11671" s="228">
        <v>1579</v>
      </c>
      <c r="I11671" s="228">
        <v>1403669.75</v>
      </c>
      <c r="J11671" s="228">
        <v>360293.04</v>
      </c>
      <c r="K11671" s="228">
        <v>201224</v>
      </c>
      <c r="L11671" s="228">
        <v>2177809.48</v>
      </c>
    </row>
    <row r="11672" spans="1:12">
      <c r="A11672" s="228">
        <v>2016</v>
      </c>
      <c r="B11672" s="228" t="s">
        <v>194</v>
      </c>
      <c r="C11672" s="228" t="s">
        <v>66</v>
      </c>
      <c r="D11672" s="228" t="s">
        <v>206</v>
      </c>
      <c r="E11672" s="228">
        <v>45</v>
      </c>
      <c r="F11672" s="228">
        <v>8429</v>
      </c>
      <c r="G11672" s="228">
        <v>740</v>
      </c>
      <c r="H11672" s="228">
        <v>1688</v>
      </c>
      <c r="I11672" s="228">
        <v>1656586.18</v>
      </c>
      <c r="J11672" s="228">
        <v>394535.19</v>
      </c>
      <c r="K11672" s="228">
        <v>289361.26</v>
      </c>
      <c r="L11672" s="228">
        <v>2540873.2000000002</v>
      </c>
    </row>
    <row r="11673" spans="1:12">
      <c r="A11673" s="228">
        <v>2016</v>
      </c>
      <c r="B11673" s="228" t="s">
        <v>194</v>
      </c>
      <c r="C11673" s="228" t="s">
        <v>66</v>
      </c>
      <c r="D11673" s="228" t="s">
        <v>206</v>
      </c>
      <c r="E11673" s="228">
        <v>50</v>
      </c>
      <c r="F11673" s="228">
        <v>9381</v>
      </c>
      <c r="G11673" s="228">
        <v>934</v>
      </c>
      <c r="H11673" s="228">
        <v>2232</v>
      </c>
      <c r="I11673" s="228">
        <v>1993432</v>
      </c>
      <c r="J11673" s="228">
        <v>485774.34</v>
      </c>
      <c r="K11673" s="228">
        <v>602637</v>
      </c>
      <c r="L11673" s="228">
        <v>3317927.77</v>
      </c>
    </row>
    <row r="11674" spans="1:12">
      <c r="A11674" s="228">
        <v>2016</v>
      </c>
      <c r="B11674" s="228" t="s">
        <v>194</v>
      </c>
      <c r="C11674" s="228" t="s">
        <v>66</v>
      </c>
      <c r="D11674" s="228" t="s">
        <v>206</v>
      </c>
      <c r="E11674" s="228">
        <v>55</v>
      </c>
      <c r="F11674" s="228">
        <v>10984</v>
      </c>
      <c r="G11674" s="228">
        <v>1112</v>
      </c>
      <c r="H11674" s="228">
        <v>2976</v>
      </c>
      <c r="I11674" s="228">
        <v>2655271.85</v>
      </c>
      <c r="J11674" s="228">
        <v>674630.07</v>
      </c>
      <c r="K11674" s="228">
        <v>666964.25</v>
      </c>
      <c r="L11674" s="228">
        <v>4312587.32</v>
      </c>
    </row>
    <row r="11675" spans="1:12">
      <c r="A11675" s="228">
        <v>2016</v>
      </c>
      <c r="B11675" s="228" t="s">
        <v>194</v>
      </c>
      <c r="C11675" s="228" t="s">
        <v>66</v>
      </c>
      <c r="D11675" s="228" t="s">
        <v>206</v>
      </c>
      <c r="E11675" s="228">
        <v>60</v>
      </c>
      <c r="F11675" s="228">
        <v>10380</v>
      </c>
      <c r="G11675" s="228">
        <v>1449</v>
      </c>
      <c r="H11675" s="228">
        <v>3600</v>
      </c>
      <c r="I11675" s="228">
        <v>3449553.8</v>
      </c>
      <c r="J11675" s="228">
        <v>836779.96</v>
      </c>
      <c r="K11675" s="228">
        <v>1143343</v>
      </c>
      <c r="L11675" s="228">
        <v>5733641.79</v>
      </c>
    </row>
    <row r="11676" spans="1:12">
      <c r="A11676" s="228">
        <v>2016</v>
      </c>
      <c r="B11676" s="228" t="s">
        <v>194</v>
      </c>
      <c r="C11676" s="228" t="s">
        <v>66</v>
      </c>
      <c r="D11676" s="228" t="s">
        <v>206</v>
      </c>
      <c r="E11676" s="228">
        <v>65</v>
      </c>
      <c r="F11676" s="228">
        <v>9723</v>
      </c>
      <c r="G11676" s="228">
        <v>1604</v>
      </c>
      <c r="H11676" s="228">
        <v>3905</v>
      </c>
      <c r="I11676" s="228">
        <v>3840725.15</v>
      </c>
      <c r="J11676" s="228">
        <v>956776.73</v>
      </c>
      <c r="K11676" s="228">
        <v>1368343</v>
      </c>
      <c r="L11676" s="228">
        <v>6463532.5300000003</v>
      </c>
    </row>
    <row r="11677" spans="1:12">
      <c r="A11677" s="228">
        <v>2016</v>
      </c>
      <c r="B11677" s="228" t="s">
        <v>194</v>
      </c>
      <c r="C11677" s="228" t="s">
        <v>66</v>
      </c>
      <c r="D11677" s="228" t="s">
        <v>206</v>
      </c>
      <c r="E11677" s="228">
        <v>70</v>
      </c>
      <c r="F11677" s="228">
        <v>7052</v>
      </c>
      <c r="G11677" s="228">
        <v>1487</v>
      </c>
      <c r="H11677" s="228">
        <v>4021</v>
      </c>
      <c r="I11677" s="228">
        <v>3676573.1</v>
      </c>
      <c r="J11677" s="228">
        <v>855546.57</v>
      </c>
      <c r="K11677" s="228">
        <v>1336651.45</v>
      </c>
      <c r="L11677" s="228">
        <v>6122370.2699999996</v>
      </c>
    </row>
    <row r="11678" spans="1:12">
      <c r="A11678" s="228">
        <v>2016</v>
      </c>
      <c r="B11678" s="228" t="s">
        <v>194</v>
      </c>
      <c r="C11678" s="228" t="s">
        <v>66</v>
      </c>
      <c r="D11678" s="228" t="s">
        <v>206</v>
      </c>
      <c r="E11678" s="228">
        <v>75</v>
      </c>
      <c r="F11678" s="228">
        <v>5007</v>
      </c>
      <c r="G11678" s="228">
        <v>1163</v>
      </c>
      <c r="H11678" s="228">
        <v>3724</v>
      </c>
      <c r="I11678" s="228">
        <v>3318890.95</v>
      </c>
      <c r="J11678" s="228">
        <v>700726.31</v>
      </c>
      <c r="K11678" s="228">
        <v>985090</v>
      </c>
      <c r="L11678" s="228">
        <v>5168140.6500000004</v>
      </c>
    </row>
    <row r="11679" spans="1:12">
      <c r="A11679" s="228">
        <v>2016</v>
      </c>
      <c r="B11679" s="228" t="s">
        <v>194</v>
      </c>
      <c r="C11679" s="228" t="s">
        <v>66</v>
      </c>
      <c r="D11679" s="228" t="s">
        <v>206</v>
      </c>
      <c r="E11679" s="228">
        <v>80</v>
      </c>
      <c r="F11679" s="228">
        <v>3350</v>
      </c>
      <c r="G11679" s="228">
        <v>841</v>
      </c>
      <c r="H11679" s="228">
        <v>3412</v>
      </c>
      <c r="I11679" s="228">
        <v>2663036.4300000002</v>
      </c>
      <c r="J11679" s="228">
        <v>464737.72</v>
      </c>
      <c r="K11679" s="228">
        <v>614846.80000000005</v>
      </c>
      <c r="L11679" s="228">
        <v>3878548.64</v>
      </c>
    </row>
    <row r="11680" spans="1:12">
      <c r="A11680" s="228">
        <v>2016</v>
      </c>
      <c r="B11680" s="228" t="s">
        <v>194</v>
      </c>
      <c r="C11680" s="228" t="s">
        <v>66</v>
      </c>
      <c r="D11680" s="228" t="s">
        <v>206</v>
      </c>
      <c r="E11680" s="228">
        <v>85</v>
      </c>
      <c r="F11680" s="228">
        <v>2040</v>
      </c>
      <c r="G11680" s="228">
        <v>583</v>
      </c>
      <c r="H11680" s="228">
        <v>2784</v>
      </c>
      <c r="I11680" s="228">
        <v>1932797.42</v>
      </c>
      <c r="J11680" s="228">
        <v>301672.19</v>
      </c>
      <c r="K11680" s="228">
        <v>256637.8</v>
      </c>
      <c r="L11680" s="228">
        <v>2574344.17</v>
      </c>
    </row>
    <row r="11681" spans="1:12">
      <c r="A11681" s="228">
        <v>2016</v>
      </c>
      <c r="B11681" s="228" t="s">
        <v>194</v>
      </c>
      <c r="C11681" s="228" t="s">
        <v>66</v>
      </c>
      <c r="D11681" s="228" t="s">
        <v>206</v>
      </c>
      <c r="E11681" s="228">
        <v>90</v>
      </c>
      <c r="F11681" s="228">
        <v>824</v>
      </c>
      <c r="G11681" s="228">
        <v>214</v>
      </c>
      <c r="H11681" s="228">
        <v>959</v>
      </c>
      <c r="I11681" s="228">
        <v>664166.15</v>
      </c>
      <c r="J11681" s="228">
        <v>98647.3</v>
      </c>
      <c r="K11681" s="228">
        <v>56888</v>
      </c>
      <c r="L11681" s="228">
        <v>854998.58</v>
      </c>
    </row>
    <row r="11682" spans="1:12">
      <c r="A11682" s="228">
        <v>2016</v>
      </c>
      <c r="B11682" s="228" t="s">
        <v>194</v>
      </c>
      <c r="C11682" s="228" t="s">
        <v>66</v>
      </c>
      <c r="D11682" s="228" t="s">
        <v>206</v>
      </c>
      <c r="E11682" s="228">
        <v>95</v>
      </c>
      <c r="F11682" s="228">
        <v>190</v>
      </c>
      <c r="G11682" s="228">
        <v>37</v>
      </c>
      <c r="H11682" s="228">
        <v>294</v>
      </c>
      <c r="I11682" s="228">
        <v>136303</v>
      </c>
      <c r="J11682" s="228">
        <v>11936.5</v>
      </c>
      <c r="K11682" s="228">
        <v>4496</v>
      </c>
      <c r="L11682" s="228">
        <v>156504.5</v>
      </c>
    </row>
    <row r="11683" spans="1:12">
      <c r="A11683" s="228">
        <v>2016</v>
      </c>
      <c r="B11683" s="228" t="s">
        <v>194</v>
      </c>
      <c r="C11683" s="228" t="s">
        <v>68</v>
      </c>
      <c r="D11683" s="228" t="s">
        <v>205</v>
      </c>
      <c r="E11683" s="228">
        <v>0</v>
      </c>
      <c r="F11683" s="228">
        <v>7569</v>
      </c>
      <c r="G11683" s="228">
        <v>279</v>
      </c>
      <c r="H11683" s="228">
        <v>806</v>
      </c>
      <c r="I11683" s="228">
        <v>500945.33</v>
      </c>
      <c r="J11683" s="228">
        <v>94707.55</v>
      </c>
      <c r="K11683" s="228">
        <v>24285</v>
      </c>
      <c r="L11683" s="228">
        <v>728024.62</v>
      </c>
    </row>
    <row r="11684" spans="1:12">
      <c r="A11684" s="228">
        <v>2016</v>
      </c>
      <c r="B11684" s="228" t="s">
        <v>194</v>
      </c>
      <c r="C11684" s="228" t="s">
        <v>68</v>
      </c>
      <c r="D11684" s="228" t="s">
        <v>205</v>
      </c>
      <c r="E11684" s="228">
        <v>5</v>
      </c>
      <c r="F11684" s="228">
        <v>8086</v>
      </c>
      <c r="G11684" s="228">
        <v>97</v>
      </c>
      <c r="H11684" s="228">
        <v>144</v>
      </c>
      <c r="I11684" s="228">
        <v>118277.45</v>
      </c>
      <c r="J11684" s="228">
        <v>22000.799999999999</v>
      </c>
      <c r="K11684" s="228">
        <v>9773</v>
      </c>
      <c r="L11684" s="228">
        <v>197096.32000000001</v>
      </c>
    </row>
    <row r="11685" spans="1:12">
      <c r="A11685" s="228">
        <v>2016</v>
      </c>
      <c r="B11685" s="228" t="s">
        <v>194</v>
      </c>
      <c r="C11685" s="228" t="s">
        <v>68</v>
      </c>
      <c r="D11685" s="228" t="s">
        <v>205</v>
      </c>
      <c r="E11685" s="228">
        <v>10</v>
      </c>
      <c r="F11685" s="228">
        <v>7133</v>
      </c>
      <c r="G11685" s="228">
        <v>86</v>
      </c>
      <c r="H11685" s="228">
        <v>186</v>
      </c>
      <c r="I11685" s="228">
        <v>131364.06</v>
      </c>
      <c r="J11685" s="228">
        <v>28592.89</v>
      </c>
      <c r="K11685" s="228">
        <v>52544</v>
      </c>
      <c r="L11685" s="228">
        <v>259867.8</v>
      </c>
    </row>
    <row r="11686" spans="1:12">
      <c r="A11686" s="228">
        <v>2016</v>
      </c>
      <c r="B11686" s="228" t="s">
        <v>194</v>
      </c>
      <c r="C11686" s="228" t="s">
        <v>68</v>
      </c>
      <c r="D11686" s="228" t="s">
        <v>205</v>
      </c>
      <c r="E11686" s="228">
        <v>15</v>
      </c>
      <c r="F11686" s="228">
        <v>6867</v>
      </c>
      <c r="G11686" s="228">
        <v>176</v>
      </c>
      <c r="H11686" s="228">
        <v>260</v>
      </c>
      <c r="I11686" s="228">
        <v>191768.03</v>
      </c>
      <c r="J11686" s="228">
        <v>47322.63</v>
      </c>
      <c r="K11686" s="228">
        <v>27870</v>
      </c>
      <c r="L11686" s="228">
        <v>345331.15</v>
      </c>
    </row>
    <row r="11687" spans="1:12">
      <c r="A11687" s="228">
        <v>2016</v>
      </c>
      <c r="B11687" s="228" t="s">
        <v>194</v>
      </c>
      <c r="C11687" s="228" t="s">
        <v>68</v>
      </c>
      <c r="D11687" s="228" t="s">
        <v>205</v>
      </c>
      <c r="E11687" s="228">
        <v>20</v>
      </c>
      <c r="F11687" s="228">
        <v>5453</v>
      </c>
      <c r="G11687" s="228">
        <v>135</v>
      </c>
      <c r="H11687" s="228">
        <v>198</v>
      </c>
      <c r="I11687" s="228">
        <v>216360.13</v>
      </c>
      <c r="J11687" s="228">
        <v>47921.33</v>
      </c>
      <c r="K11687" s="228">
        <v>74997</v>
      </c>
      <c r="L11687" s="228">
        <v>436990.36</v>
      </c>
    </row>
    <row r="11688" spans="1:12">
      <c r="A11688" s="228">
        <v>2016</v>
      </c>
      <c r="B11688" s="228" t="s">
        <v>194</v>
      </c>
      <c r="C11688" s="228" t="s">
        <v>68</v>
      </c>
      <c r="D11688" s="228" t="s">
        <v>205</v>
      </c>
      <c r="E11688" s="228">
        <v>25</v>
      </c>
      <c r="F11688" s="228">
        <v>5311</v>
      </c>
      <c r="G11688" s="228">
        <v>92</v>
      </c>
      <c r="H11688" s="228">
        <v>150</v>
      </c>
      <c r="I11688" s="228">
        <v>119218.17</v>
      </c>
      <c r="J11688" s="228">
        <v>41821.07</v>
      </c>
      <c r="K11688" s="228">
        <v>40244</v>
      </c>
      <c r="L11688" s="228">
        <v>304124.79999999999</v>
      </c>
    </row>
    <row r="11689" spans="1:12">
      <c r="A11689" s="228">
        <v>2016</v>
      </c>
      <c r="B11689" s="228" t="s">
        <v>194</v>
      </c>
      <c r="C11689" s="228" t="s">
        <v>68</v>
      </c>
      <c r="D11689" s="228" t="s">
        <v>205</v>
      </c>
      <c r="E11689" s="228">
        <v>30</v>
      </c>
      <c r="F11689" s="228">
        <v>8889</v>
      </c>
      <c r="G11689" s="228">
        <v>185</v>
      </c>
      <c r="H11689" s="228">
        <v>403</v>
      </c>
      <c r="I11689" s="228">
        <v>316136.40999999997</v>
      </c>
      <c r="J11689" s="228">
        <v>69295.12</v>
      </c>
      <c r="K11689" s="228">
        <v>116943</v>
      </c>
      <c r="L11689" s="228">
        <v>686455.81</v>
      </c>
    </row>
    <row r="11690" spans="1:12">
      <c r="A11690" s="228">
        <v>2016</v>
      </c>
      <c r="B11690" s="228" t="s">
        <v>194</v>
      </c>
      <c r="C11690" s="228" t="s">
        <v>68</v>
      </c>
      <c r="D11690" s="228" t="s">
        <v>205</v>
      </c>
      <c r="E11690" s="228">
        <v>35</v>
      </c>
      <c r="F11690" s="228">
        <v>8837</v>
      </c>
      <c r="G11690" s="228">
        <v>197</v>
      </c>
      <c r="H11690" s="228">
        <v>346</v>
      </c>
      <c r="I11690" s="228">
        <v>302731.45</v>
      </c>
      <c r="J11690" s="228">
        <v>84540.4</v>
      </c>
      <c r="K11690" s="228">
        <v>89226.8</v>
      </c>
      <c r="L11690" s="228">
        <v>659449.41</v>
      </c>
    </row>
    <row r="11691" spans="1:12">
      <c r="A11691" s="228">
        <v>2016</v>
      </c>
      <c r="B11691" s="228" t="s">
        <v>194</v>
      </c>
      <c r="C11691" s="228" t="s">
        <v>68</v>
      </c>
      <c r="D11691" s="228" t="s">
        <v>205</v>
      </c>
      <c r="E11691" s="228">
        <v>40</v>
      </c>
      <c r="F11691" s="228">
        <v>8329</v>
      </c>
      <c r="G11691" s="228">
        <v>253</v>
      </c>
      <c r="H11691" s="228">
        <v>616</v>
      </c>
      <c r="I11691" s="228">
        <v>542842.59</v>
      </c>
      <c r="J11691" s="228">
        <v>94497.59</v>
      </c>
      <c r="K11691" s="228">
        <v>160122.4</v>
      </c>
      <c r="L11691" s="228">
        <v>1038789</v>
      </c>
    </row>
    <row r="11692" spans="1:12">
      <c r="A11692" s="228">
        <v>2016</v>
      </c>
      <c r="B11692" s="228" t="s">
        <v>194</v>
      </c>
      <c r="C11692" s="228" t="s">
        <v>68</v>
      </c>
      <c r="D11692" s="228" t="s">
        <v>205</v>
      </c>
      <c r="E11692" s="228">
        <v>45</v>
      </c>
      <c r="F11692" s="228">
        <v>8026</v>
      </c>
      <c r="G11692" s="228">
        <v>316</v>
      </c>
      <c r="H11692" s="228">
        <v>703</v>
      </c>
      <c r="I11692" s="228">
        <v>671294.88</v>
      </c>
      <c r="J11692" s="228">
        <v>151269.1</v>
      </c>
      <c r="K11692" s="228">
        <v>101021</v>
      </c>
      <c r="L11692" s="228">
        <v>1178760.1599999999</v>
      </c>
    </row>
    <row r="11693" spans="1:12">
      <c r="A11693" s="228">
        <v>2016</v>
      </c>
      <c r="B11693" s="228" t="s">
        <v>194</v>
      </c>
      <c r="C11693" s="228" t="s">
        <v>68</v>
      </c>
      <c r="D11693" s="228" t="s">
        <v>205</v>
      </c>
      <c r="E11693" s="228">
        <v>50</v>
      </c>
      <c r="F11693" s="228">
        <v>7600</v>
      </c>
      <c r="G11693" s="228">
        <v>398</v>
      </c>
      <c r="H11693" s="228">
        <v>642</v>
      </c>
      <c r="I11693" s="228">
        <v>626155.6</v>
      </c>
      <c r="J11693" s="228">
        <v>174459.7</v>
      </c>
      <c r="K11693" s="228">
        <v>277181.5</v>
      </c>
      <c r="L11693" s="228">
        <v>1390876.08</v>
      </c>
    </row>
    <row r="11694" spans="1:12">
      <c r="A11694" s="228">
        <v>2016</v>
      </c>
      <c r="B11694" s="228" t="s">
        <v>194</v>
      </c>
      <c r="C11694" s="228" t="s">
        <v>68</v>
      </c>
      <c r="D11694" s="228" t="s">
        <v>205</v>
      </c>
      <c r="E11694" s="228">
        <v>55</v>
      </c>
      <c r="F11694" s="228">
        <v>7358</v>
      </c>
      <c r="G11694" s="228">
        <v>700</v>
      </c>
      <c r="H11694" s="228">
        <v>1303</v>
      </c>
      <c r="I11694" s="228">
        <v>1211858.98</v>
      </c>
      <c r="J11694" s="228">
        <v>233064.61</v>
      </c>
      <c r="K11694" s="228">
        <v>343804</v>
      </c>
      <c r="L11694" s="228">
        <v>2167207.7400000002</v>
      </c>
    </row>
    <row r="11695" spans="1:12">
      <c r="A11695" s="228">
        <v>2016</v>
      </c>
      <c r="B11695" s="228" t="s">
        <v>194</v>
      </c>
      <c r="C11695" s="228" t="s">
        <v>68</v>
      </c>
      <c r="D11695" s="228" t="s">
        <v>205</v>
      </c>
      <c r="E11695" s="228">
        <v>60</v>
      </c>
      <c r="F11695" s="228">
        <v>6448</v>
      </c>
      <c r="G11695" s="228">
        <v>602</v>
      </c>
      <c r="H11695" s="228">
        <v>1162</v>
      </c>
      <c r="I11695" s="228">
        <v>1229288.92</v>
      </c>
      <c r="J11695" s="228">
        <v>269231.71999999997</v>
      </c>
      <c r="K11695" s="228">
        <v>548524.19999999995</v>
      </c>
      <c r="L11695" s="228">
        <v>2529278.79</v>
      </c>
    </row>
    <row r="11696" spans="1:12">
      <c r="A11696" s="228">
        <v>2016</v>
      </c>
      <c r="B11696" s="228" t="s">
        <v>194</v>
      </c>
      <c r="C11696" s="228" t="s">
        <v>68</v>
      </c>
      <c r="D11696" s="228" t="s">
        <v>205</v>
      </c>
      <c r="E11696" s="228">
        <v>65</v>
      </c>
      <c r="F11696" s="228">
        <v>5876</v>
      </c>
      <c r="G11696" s="228">
        <v>707</v>
      </c>
      <c r="H11696" s="228">
        <v>1557</v>
      </c>
      <c r="I11696" s="228">
        <v>1608393.48</v>
      </c>
      <c r="J11696" s="228">
        <v>339338.16</v>
      </c>
      <c r="K11696" s="228">
        <v>467353.61</v>
      </c>
      <c r="L11696" s="228">
        <v>2916737.72</v>
      </c>
    </row>
    <row r="11697" spans="1:12">
      <c r="A11697" s="228">
        <v>2016</v>
      </c>
      <c r="B11697" s="228" t="s">
        <v>194</v>
      </c>
      <c r="C11697" s="228" t="s">
        <v>68</v>
      </c>
      <c r="D11697" s="228" t="s">
        <v>205</v>
      </c>
      <c r="E11697" s="228">
        <v>70</v>
      </c>
      <c r="F11697" s="228">
        <v>3754</v>
      </c>
      <c r="G11697" s="228">
        <v>888</v>
      </c>
      <c r="H11697" s="228">
        <v>1821</v>
      </c>
      <c r="I11697" s="228">
        <v>1615087.8</v>
      </c>
      <c r="J11697" s="228">
        <v>304279.21000000002</v>
      </c>
      <c r="K11697" s="228">
        <v>563752</v>
      </c>
      <c r="L11697" s="228">
        <v>2807589.92</v>
      </c>
    </row>
    <row r="11698" spans="1:12">
      <c r="A11698" s="228">
        <v>2016</v>
      </c>
      <c r="B11698" s="228" t="s">
        <v>194</v>
      </c>
      <c r="C11698" s="228" t="s">
        <v>68</v>
      </c>
      <c r="D11698" s="228" t="s">
        <v>205</v>
      </c>
      <c r="E11698" s="228">
        <v>75</v>
      </c>
      <c r="F11698" s="228">
        <v>2296</v>
      </c>
      <c r="G11698" s="228">
        <v>700</v>
      </c>
      <c r="H11698" s="228">
        <v>1504</v>
      </c>
      <c r="I11698" s="228">
        <v>1538399.8</v>
      </c>
      <c r="J11698" s="228">
        <v>228990.34</v>
      </c>
      <c r="K11698" s="228">
        <v>551807</v>
      </c>
      <c r="L11698" s="228">
        <v>2562721.67</v>
      </c>
    </row>
    <row r="11699" spans="1:12">
      <c r="A11699" s="228">
        <v>2016</v>
      </c>
      <c r="B11699" s="228" t="s">
        <v>194</v>
      </c>
      <c r="C11699" s="228" t="s">
        <v>68</v>
      </c>
      <c r="D11699" s="228" t="s">
        <v>205</v>
      </c>
      <c r="E11699" s="228">
        <v>80</v>
      </c>
      <c r="F11699" s="228">
        <v>1322</v>
      </c>
      <c r="G11699" s="228">
        <v>307</v>
      </c>
      <c r="H11699" s="228">
        <v>1336</v>
      </c>
      <c r="I11699" s="228">
        <v>967848.22</v>
      </c>
      <c r="J11699" s="228">
        <v>170017.75</v>
      </c>
      <c r="K11699" s="228">
        <v>306239</v>
      </c>
      <c r="L11699" s="228">
        <v>1607035.8</v>
      </c>
    </row>
    <row r="11700" spans="1:12">
      <c r="A11700" s="228">
        <v>2016</v>
      </c>
      <c r="B11700" s="228" t="s">
        <v>194</v>
      </c>
      <c r="C11700" s="228" t="s">
        <v>68</v>
      </c>
      <c r="D11700" s="228" t="s">
        <v>205</v>
      </c>
      <c r="E11700" s="228">
        <v>85</v>
      </c>
      <c r="F11700" s="228">
        <v>807</v>
      </c>
      <c r="G11700" s="228">
        <v>312</v>
      </c>
      <c r="H11700" s="228">
        <v>1492</v>
      </c>
      <c r="I11700" s="228">
        <v>849367.8</v>
      </c>
      <c r="J11700" s="228">
        <v>119877.65</v>
      </c>
      <c r="K11700" s="228">
        <v>110060</v>
      </c>
      <c r="L11700" s="228">
        <v>1142012.31</v>
      </c>
    </row>
    <row r="11701" spans="1:12">
      <c r="A11701" s="228">
        <v>2016</v>
      </c>
      <c r="B11701" s="228" t="s">
        <v>194</v>
      </c>
      <c r="C11701" s="228" t="s">
        <v>68</v>
      </c>
      <c r="D11701" s="228" t="s">
        <v>205</v>
      </c>
      <c r="E11701" s="228">
        <v>90</v>
      </c>
      <c r="F11701" s="228">
        <v>225</v>
      </c>
      <c r="G11701" s="228">
        <v>39</v>
      </c>
      <c r="H11701" s="228">
        <v>328</v>
      </c>
      <c r="I11701" s="228">
        <v>209211.1</v>
      </c>
      <c r="J11701" s="228">
        <v>28660.42</v>
      </c>
      <c r="K11701" s="228">
        <v>27844</v>
      </c>
      <c r="L11701" s="228">
        <v>281217.44</v>
      </c>
    </row>
    <row r="11702" spans="1:12">
      <c r="A11702" s="228">
        <v>2016</v>
      </c>
      <c r="B11702" s="228" t="s">
        <v>194</v>
      </c>
      <c r="C11702" s="228" t="s">
        <v>68</v>
      </c>
      <c r="D11702" s="228" t="s">
        <v>205</v>
      </c>
      <c r="E11702" s="228">
        <v>95</v>
      </c>
      <c r="F11702" s="228">
        <v>42</v>
      </c>
      <c r="G11702" s="228">
        <v>8</v>
      </c>
      <c r="H11702" s="228">
        <v>23</v>
      </c>
      <c r="I11702" s="228">
        <v>39021</v>
      </c>
      <c r="J11702" s="228">
        <v>2114.39</v>
      </c>
      <c r="K11702" s="228">
        <v>10500</v>
      </c>
      <c r="L11702" s="228">
        <v>52463.24</v>
      </c>
    </row>
    <row r="11703" spans="1:12">
      <c r="A11703" s="228">
        <v>2016</v>
      </c>
      <c r="B11703" s="228" t="s">
        <v>194</v>
      </c>
      <c r="C11703" s="228" t="s">
        <v>68</v>
      </c>
      <c r="D11703" s="228" t="s">
        <v>206</v>
      </c>
      <c r="E11703" s="228">
        <v>0</v>
      </c>
      <c r="F11703" s="228">
        <v>6987</v>
      </c>
      <c r="G11703" s="228">
        <v>178</v>
      </c>
      <c r="H11703" s="228">
        <v>474</v>
      </c>
      <c r="I11703" s="228">
        <v>283434.15999999997</v>
      </c>
      <c r="J11703" s="228">
        <v>43295.199999999997</v>
      </c>
      <c r="K11703" s="228">
        <v>1975</v>
      </c>
      <c r="L11703" s="228">
        <v>399690.25</v>
      </c>
    </row>
    <row r="11704" spans="1:12">
      <c r="A11704" s="228">
        <v>2016</v>
      </c>
      <c r="B11704" s="228" t="s">
        <v>194</v>
      </c>
      <c r="C11704" s="228" t="s">
        <v>68</v>
      </c>
      <c r="D11704" s="228" t="s">
        <v>206</v>
      </c>
      <c r="E11704" s="228">
        <v>5</v>
      </c>
      <c r="F11704" s="228">
        <v>7680</v>
      </c>
      <c r="G11704" s="228">
        <v>83</v>
      </c>
      <c r="H11704" s="228">
        <v>132</v>
      </c>
      <c r="I11704" s="228">
        <v>101701</v>
      </c>
      <c r="J11704" s="228">
        <v>16664.66</v>
      </c>
      <c r="K11704" s="228">
        <v>1044</v>
      </c>
      <c r="L11704" s="228">
        <v>158517.19</v>
      </c>
    </row>
    <row r="11705" spans="1:12">
      <c r="A11705" s="228">
        <v>2016</v>
      </c>
      <c r="B11705" s="228" t="s">
        <v>194</v>
      </c>
      <c r="C11705" s="228" t="s">
        <v>68</v>
      </c>
      <c r="D11705" s="228" t="s">
        <v>206</v>
      </c>
      <c r="E11705" s="228">
        <v>10</v>
      </c>
      <c r="F11705" s="228">
        <v>6828</v>
      </c>
      <c r="G11705" s="228">
        <v>73</v>
      </c>
      <c r="H11705" s="228">
        <v>146</v>
      </c>
      <c r="I11705" s="228">
        <v>126513.13</v>
      </c>
      <c r="J11705" s="228">
        <v>39708.199999999997</v>
      </c>
      <c r="K11705" s="228">
        <v>27714</v>
      </c>
      <c r="L11705" s="228">
        <v>243048.26</v>
      </c>
    </row>
    <row r="11706" spans="1:12">
      <c r="A11706" s="228">
        <v>2016</v>
      </c>
      <c r="B11706" s="228" t="s">
        <v>194</v>
      </c>
      <c r="C11706" s="228" t="s">
        <v>68</v>
      </c>
      <c r="D11706" s="228" t="s">
        <v>206</v>
      </c>
      <c r="E11706" s="228">
        <v>15</v>
      </c>
      <c r="F11706" s="228">
        <v>6681</v>
      </c>
      <c r="G11706" s="228">
        <v>195</v>
      </c>
      <c r="H11706" s="228">
        <v>486</v>
      </c>
      <c r="I11706" s="228">
        <v>417178.23</v>
      </c>
      <c r="J11706" s="228">
        <v>62780.92</v>
      </c>
      <c r="K11706" s="228">
        <v>57174</v>
      </c>
      <c r="L11706" s="228">
        <v>663608.93999999994</v>
      </c>
    </row>
    <row r="11707" spans="1:12">
      <c r="A11707" s="228">
        <v>2016</v>
      </c>
      <c r="B11707" s="228" t="s">
        <v>194</v>
      </c>
      <c r="C11707" s="228" t="s">
        <v>68</v>
      </c>
      <c r="D11707" s="228" t="s">
        <v>206</v>
      </c>
      <c r="E11707" s="228">
        <v>20</v>
      </c>
      <c r="F11707" s="228">
        <v>5737</v>
      </c>
      <c r="G11707" s="228">
        <v>222</v>
      </c>
      <c r="H11707" s="228">
        <v>582</v>
      </c>
      <c r="I11707" s="228">
        <v>462612.28</v>
      </c>
      <c r="J11707" s="228">
        <v>75574.53</v>
      </c>
      <c r="K11707" s="228">
        <v>34117</v>
      </c>
      <c r="L11707" s="228">
        <v>670068.87</v>
      </c>
    </row>
    <row r="11708" spans="1:12">
      <c r="A11708" s="228">
        <v>2016</v>
      </c>
      <c r="B11708" s="228" t="s">
        <v>194</v>
      </c>
      <c r="C11708" s="228" t="s">
        <v>68</v>
      </c>
      <c r="D11708" s="228" t="s">
        <v>206</v>
      </c>
      <c r="E11708" s="228">
        <v>25</v>
      </c>
      <c r="F11708" s="228">
        <v>6586</v>
      </c>
      <c r="G11708" s="228">
        <v>259</v>
      </c>
      <c r="H11708" s="228">
        <v>477</v>
      </c>
      <c r="I11708" s="228">
        <v>443143.31</v>
      </c>
      <c r="J11708" s="228">
        <v>135533.93</v>
      </c>
      <c r="K11708" s="228">
        <v>84509</v>
      </c>
      <c r="L11708" s="228">
        <v>814636.16</v>
      </c>
    </row>
    <row r="11709" spans="1:12">
      <c r="A11709" s="228">
        <v>2016</v>
      </c>
      <c r="B11709" s="228" t="s">
        <v>194</v>
      </c>
      <c r="C11709" s="228" t="s">
        <v>68</v>
      </c>
      <c r="D11709" s="228" t="s">
        <v>206</v>
      </c>
      <c r="E11709" s="228">
        <v>30</v>
      </c>
      <c r="F11709" s="228">
        <v>10428</v>
      </c>
      <c r="G11709" s="228">
        <v>677</v>
      </c>
      <c r="H11709" s="228">
        <v>1826</v>
      </c>
      <c r="I11709" s="228">
        <v>1394112.12</v>
      </c>
      <c r="J11709" s="228">
        <v>340055.19</v>
      </c>
      <c r="K11709" s="228">
        <v>86092</v>
      </c>
      <c r="L11709" s="228">
        <v>2209884.42</v>
      </c>
    </row>
    <row r="11710" spans="1:12">
      <c r="A11710" s="228">
        <v>2016</v>
      </c>
      <c r="B11710" s="228" t="s">
        <v>194</v>
      </c>
      <c r="C11710" s="228" t="s">
        <v>68</v>
      </c>
      <c r="D11710" s="228" t="s">
        <v>206</v>
      </c>
      <c r="E11710" s="228">
        <v>35</v>
      </c>
      <c r="F11710" s="228">
        <v>10022</v>
      </c>
      <c r="G11710" s="228">
        <v>547</v>
      </c>
      <c r="H11710" s="228">
        <v>1468</v>
      </c>
      <c r="I11710" s="228">
        <v>1282729.8600000001</v>
      </c>
      <c r="J11710" s="228">
        <v>309617.90000000002</v>
      </c>
      <c r="K11710" s="228">
        <v>133493</v>
      </c>
      <c r="L11710" s="228">
        <v>2224097.7799999998</v>
      </c>
    </row>
    <row r="11711" spans="1:12">
      <c r="A11711" s="228">
        <v>2016</v>
      </c>
      <c r="B11711" s="228" t="s">
        <v>194</v>
      </c>
      <c r="C11711" s="228" t="s">
        <v>68</v>
      </c>
      <c r="D11711" s="228" t="s">
        <v>206</v>
      </c>
      <c r="E11711" s="228">
        <v>40</v>
      </c>
      <c r="F11711" s="228">
        <v>9211</v>
      </c>
      <c r="G11711" s="228">
        <v>393</v>
      </c>
      <c r="H11711" s="228">
        <v>834</v>
      </c>
      <c r="I11711" s="228">
        <v>744789.14</v>
      </c>
      <c r="J11711" s="228">
        <v>195554.12</v>
      </c>
      <c r="K11711" s="228">
        <v>164412</v>
      </c>
      <c r="L11711" s="228">
        <v>1476738.11</v>
      </c>
    </row>
    <row r="11712" spans="1:12">
      <c r="A11712" s="228">
        <v>2016</v>
      </c>
      <c r="B11712" s="228" t="s">
        <v>194</v>
      </c>
      <c r="C11712" s="228" t="s">
        <v>68</v>
      </c>
      <c r="D11712" s="228" t="s">
        <v>206</v>
      </c>
      <c r="E11712" s="228">
        <v>45</v>
      </c>
      <c r="F11712" s="228">
        <v>8988</v>
      </c>
      <c r="G11712" s="228">
        <v>554</v>
      </c>
      <c r="H11712" s="228">
        <v>1239</v>
      </c>
      <c r="I11712" s="228">
        <v>1077892.28</v>
      </c>
      <c r="J11712" s="228">
        <v>214834.63</v>
      </c>
      <c r="K11712" s="228">
        <v>182573</v>
      </c>
      <c r="L11712" s="228">
        <v>1883517.34</v>
      </c>
    </row>
    <row r="11713" spans="1:12">
      <c r="A11713" s="228">
        <v>2016</v>
      </c>
      <c r="B11713" s="228" t="s">
        <v>194</v>
      </c>
      <c r="C11713" s="228" t="s">
        <v>68</v>
      </c>
      <c r="D11713" s="228" t="s">
        <v>206</v>
      </c>
      <c r="E11713" s="228">
        <v>50</v>
      </c>
      <c r="F11713" s="228">
        <v>8453</v>
      </c>
      <c r="G11713" s="228">
        <v>479</v>
      </c>
      <c r="H11713" s="228">
        <v>1005</v>
      </c>
      <c r="I11713" s="228">
        <v>1000923.79</v>
      </c>
      <c r="J11713" s="228">
        <v>233516.34</v>
      </c>
      <c r="K11713" s="228">
        <v>251211</v>
      </c>
      <c r="L11713" s="228">
        <v>1916499.8</v>
      </c>
    </row>
    <row r="11714" spans="1:12">
      <c r="A11714" s="228">
        <v>2016</v>
      </c>
      <c r="B11714" s="228" t="s">
        <v>194</v>
      </c>
      <c r="C11714" s="228" t="s">
        <v>68</v>
      </c>
      <c r="D11714" s="228" t="s">
        <v>206</v>
      </c>
      <c r="E11714" s="228">
        <v>55</v>
      </c>
      <c r="F11714" s="228">
        <v>8132</v>
      </c>
      <c r="G11714" s="228">
        <v>657</v>
      </c>
      <c r="H11714" s="228">
        <v>1079</v>
      </c>
      <c r="I11714" s="228">
        <v>1121997.04</v>
      </c>
      <c r="J11714" s="228">
        <v>255174.91</v>
      </c>
      <c r="K11714" s="228">
        <v>280424</v>
      </c>
      <c r="L11714" s="228">
        <v>2057360.27</v>
      </c>
    </row>
    <row r="11715" spans="1:12">
      <c r="A11715" s="228">
        <v>2016</v>
      </c>
      <c r="B11715" s="228" t="s">
        <v>194</v>
      </c>
      <c r="C11715" s="228" t="s">
        <v>68</v>
      </c>
      <c r="D11715" s="228" t="s">
        <v>206</v>
      </c>
      <c r="E11715" s="228">
        <v>60</v>
      </c>
      <c r="F11715" s="228">
        <v>7122</v>
      </c>
      <c r="G11715" s="228">
        <v>764</v>
      </c>
      <c r="H11715" s="228">
        <v>1674</v>
      </c>
      <c r="I11715" s="228">
        <v>1549108.72</v>
      </c>
      <c r="J11715" s="228">
        <v>311087.51</v>
      </c>
      <c r="K11715" s="228">
        <v>466363</v>
      </c>
      <c r="L11715" s="228">
        <v>2774143.86</v>
      </c>
    </row>
    <row r="11716" spans="1:12">
      <c r="A11716" s="228">
        <v>2016</v>
      </c>
      <c r="B11716" s="228" t="s">
        <v>194</v>
      </c>
      <c r="C11716" s="228" t="s">
        <v>68</v>
      </c>
      <c r="D11716" s="228" t="s">
        <v>206</v>
      </c>
      <c r="E11716" s="228">
        <v>65</v>
      </c>
      <c r="F11716" s="228">
        <v>6341</v>
      </c>
      <c r="G11716" s="228">
        <v>822</v>
      </c>
      <c r="H11716" s="228">
        <v>1711</v>
      </c>
      <c r="I11716" s="228">
        <v>1699522.6</v>
      </c>
      <c r="J11716" s="228">
        <v>319161.43</v>
      </c>
      <c r="K11716" s="228">
        <v>504668.3</v>
      </c>
      <c r="L11716" s="228">
        <v>2987130.65</v>
      </c>
    </row>
    <row r="11717" spans="1:12">
      <c r="A11717" s="228">
        <v>2016</v>
      </c>
      <c r="B11717" s="228" t="s">
        <v>194</v>
      </c>
      <c r="C11717" s="228" t="s">
        <v>68</v>
      </c>
      <c r="D11717" s="228" t="s">
        <v>206</v>
      </c>
      <c r="E11717" s="228">
        <v>70</v>
      </c>
      <c r="F11717" s="228">
        <v>4157</v>
      </c>
      <c r="G11717" s="228">
        <v>800</v>
      </c>
      <c r="H11717" s="228">
        <v>1922</v>
      </c>
      <c r="I11717" s="228">
        <v>1813023.84</v>
      </c>
      <c r="J11717" s="228">
        <v>333198.42</v>
      </c>
      <c r="K11717" s="228">
        <v>481343</v>
      </c>
      <c r="L11717" s="228">
        <v>3008855.91</v>
      </c>
    </row>
    <row r="11718" spans="1:12">
      <c r="A11718" s="228">
        <v>2016</v>
      </c>
      <c r="B11718" s="228" t="s">
        <v>194</v>
      </c>
      <c r="C11718" s="228" t="s">
        <v>68</v>
      </c>
      <c r="D11718" s="228" t="s">
        <v>206</v>
      </c>
      <c r="E11718" s="228">
        <v>75</v>
      </c>
      <c r="F11718" s="228">
        <v>2667</v>
      </c>
      <c r="G11718" s="228">
        <v>591</v>
      </c>
      <c r="H11718" s="228">
        <v>1646</v>
      </c>
      <c r="I11718" s="228">
        <v>1322499.07</v>
      </c>
      <c r="J11718" s="228">
        <v>270717.15999999997</v>
      </c>
      <c r="K11718" s="228">
        <v>346545.4</v>
      </c>
      <c r="L11718" s="228">
        <v>2206829.5</v>
      </c>
    </row>
    <row r="11719" spans="1:12">
      <c r="A11719" s="228">
        <v>2016</v>
      </c>
      <c r="B11719" s="228" t="s">
        <v>194</v>
      </c>
      <c r="C11719" s="228" t="s">
        <v>68</v>
      </c>
      <c r="D11719" s="228" t="s">
        <v>206</v>
      </c>
      <c r="E11719" s="228">
        <v>80</v>
      </c>
      <c r="F11719" s="228">
        <v>1595</v>
      </c>
      <c r="G11719" s="228">
        <v>362</v>
      </c>
      <c r="H11719" s="228">
        <v>1737</v>
      </c>
      <c r="I11719" s="228">
        <v>1169952.29</v>
      </c>
      <c r="J11719" s="228">
        <v>158941.04999999999</v>
      </c>
      <c r="K11719" s="228">
        <v>194687</v>
      </c>
      <c r="L11719" s="228">
        <v>1649959.02</v>
      </c>
    </row>
    <row r="11720" spans="1:12">
      <c r="A11720" s="228">
        <v>2016</v>
      </c>
      <c r="B11720" s="228" t="s">
        <v>194</v>
      </c>
      <c r="C11720" s="228" t="s">
        <v>68</v>
      </c>
      <c r="D11720" s="228" t="s">
        <v>206</v>
      </c>
      <c r="E11720" s="228">
        <v>85</v>
      </c>
      <c r="F11720" s="228">
        <v>985</v>
      </c>
      <c r="G11720" s="228">
        <v>323</v>
      </c>
      <c r="H11720" s="228">
        <v>1388</v>
      </c>
      <c r="I11720" s="228">
        <v>1013751.6</v>
      </c>
      <c r="J11720" s="228">
        <v>131246.60999999999</v>
      </c>
      <c r="K11720" s="228">
        <v>155409</v>
      </c>
      <c r="L11720" s="228">
        <v>1376870.36</v>
      </c>
    </row>
    <row r="11721" spans="1:12">
      <c r="A11721" s="228">
        <v>2016</v>
      </c>
      <c r="B11721" s="228" t="s">
        <v>194</v>
      </c>
      <c r="C11721" s="228" t="s">
        <v>68</v>
      </c>
      <c r="D11721" s="228" t="s">
        <v>206</v>
      </c>
      <c r="E11721" s="228">
        <v>90</v>
      </c>
      <c r="F11721" s="228">
        <v>409</v>
      </c>
      <c r="G11721" s="228">
        <v>76</v>
      </c>
      <c r="H11721" s="228">
        <v>860</v>
      </c>
      <c r="I11721" s="228">
        <v>452351.55</v>
      </c>
      <c r="J11721" s="228">
        <v>61662.48</v>
      </c>
      <c r="K11721" s="228">
        <v>50543</v>
      </c>
      <c r="L11721" s="228">
        <v>585867.9</v>
      </c>
    </row>
    <row r="11722" spans="1:12">
      <c r="A11722" s="228">
        <v>2016</v>
      </c>
      <c r="B11722" s="228" t="s">
        <v>194</v>
      </c>
      <c r="C11722" s="228" t="s">
        <v>68</v>
      </c>
      <c r="D11722" s="228" t="s">
        <v>206</v>
      </c>
      <c r="E11722" s="228">
        <v>95</v>
      </c>
      <c r="F11722" s="228">
        <v>102</v>
      </c>
      <c r="G11722" s="228">
        <v>14</v>
      </c>
      <c r="H11722" s="228">
        <v>174</v>
      </c>
      <c r="I11722" s="228">
        <v>84609.25</v>
      </c>
      <c r="J11722" s="228">
        <v>13644.99</v>
      </c>
      <c r="K11722" s="228">
        <v>0</v>
      </c>
      <c r="L11722" s="228">
        <v>101595.31</v>
      </c>
    </row>
    <row r="11723" spans="1:12">
      <c r="A11723" s="228">
        <v>2016</v>
      </c>
      <c r="B11723" s="228" t="s">
        <v>194</v>
      </c>
      <c r="C11723" s="228" t="s">
        <v>67</v>
      </c>
      <c r="D11723" s="228" t="s">
        <v>205</v>
      </c>
      <c r="E11723" s="228">
        <v>0</v>
      </c>
      <c r="F11723" s="228">
        <v>3593</v>
      </c>
      <c r="G11723" s="228">
        <v>114</v>
      </c>
      <c r="H11723" s="228">
        <v>380</v>
      </c>
      <c r="I11723" s="228">
        <v>241723.5</v>
      </c>
      <c r="J11723" s="228">
        <v>40646.31</v>
      </c>
      <c r="K11723" s="228">
        <v>6992</v>
      </c>
      <c r="L11723" s="228">
        <v>303262.08000000002</v>
      </c>
    </row>
    <row r="11724" spans="1:12">
      <c r="A11724" s="228">
        <v>2016</v>
      </c>
      <c r="B11724" s="228" t="s">
        <v>194</v>
      </c>
      <c r="C11724" s="228" t="s">
        <v>67</v>
      </c>
      <c r="D11724" s="228" t="s">
        <v>205</v>
      </c>
      <c r="E11724" s="228">
        <v>5</v>
      </c>
      <c r="F11724" s="228">
        <v>3812</v>
      </c>
      <c r="G11724" s="228">
        <v>48</v>
      </c>
      <c r="H11724" s="228">
        <v>86</v>
      </c>
      <c r="I11724" s="228">
        <v>52407.95</v>
      </c>
      <c r="J11724" s="228">
        <v>12843.73</v>
      </c>
      <c r="K11724" s="228">
        <v>16350</v>
      </c>
      <c r="L11724" s="228">
        <v>92415.18</v>
      </c>
    </row>
    <row r="11725" spans="1:12">
      <c r="A11725" s="228">
        <v>2016</v>
      </c>
      <c r="B11725" s="228" t="s">
        <v>194</v>
      </c>
      <c r="C11725" s="228" t="s">
        <v>67</v>
      </c>
      <c r="D11725" s="228" t="s">
        <v>205</v>
      </c>
      <c r="E11725" s="228">
        <v>10</v>
      </c>
      <c r="F11725" s="228">
        <v>3257</v>
      </c>
      <c r="G11725" s="228">
        <v>31</v>
      </c>
      <c r="H11725" s="228">
        <v>72</v>
      </c>
      <c r="I11725" s="228">
        <v>54034</v>
      </c>
      <c r="J11725" s="228">
        <v>10068.65</v>
      </c>
      <c r="K11725" s="228">
        <v>12887</v>
      </c>
      <c r="L11725" s="228">
        <v>80909.16</v>
      </c>
    </row>
    <row r="11726" spans="1:12">
      <c r="A11726" s="228">
        <v>2016</v>
      </c>
      <c r="B11726" s="228" t="s">
        <v>194</v>
      </c>
      <c r="C11726" s="228" t="s">
        <v>67</v>
      </c>
      <c r="D11726" s="228" t="s">
        <v>205</v>
      </c>
      <c r="E11726" s="228">
        <v>15</v>
      </c>
      <c r="F11726" s="228">
        <v>3219</v>
      </c>
      <c r="G11726" s="228">
        <v>58</v>
      </c>
      <c r="H11726" s="228">
        <v>108</v>
      </c>
      <c r="I11726" s="228">
        <v>101599</v>
      </c>
      <c r="J11726" s="228">
        <v>36061.660000000003</v>
      </c>
      <c r="K11726" s="228">
        <v>17141</v>
      </c>
      <c r="L11726" s="228">
        <v>176576.12</v>
      </c>
    </row>
    <row r="11727" spans="1:12">
      <c r="A11727" s="228">
        <v>2016</v>
      </c>
      <c r="B11727" s="228" t="s">
        <v>194</v>
      </c>
      <c r="C11727" s="228" t="s">
        <v>67</v>
      </c>
      <c r="D11727" s="228" t="s">
        <v>205</v>
      </c>
      <c r="E11727" s="228">
        <v>20</v>
      </c>
      <c r="F11727" s="228">
        <v>2545</v>
      </c>
      <c r="G11727" s="228">
        <v>40</v>
      </c>
      <c r="H11727" s="228">
        <v>145</v>
      </c>
      <c r="I11727" s="228">
        <v>116904</v>
      </c>
      <c r="J11727" s="228">
        <v>25815.41</v>
      </c>
      <c r="K11727" s="228">
        <v>9647</v>
      </c>
      <c r="L11727" s="228">
        <v>174308.81</v>
      </c>
    </row>
    <row r="11728" spans="1:12">
      <c r="A11728" s="228">
        <v>2016</v>
      </c>
      <c r="B11728" s="228" t="s">
        <v>194</v>
      </c>
      <c r="C11728" s="228" t="s">
        <v>67</v>
      </c>
      <c r="D11728" s="228" t="s">
        <v>205</v>
      </c>
      <c r="E11728" s="228">
        <v>25</v>
      </c>
      <c r="F11728" s="228">
        <v>2952</v>
      </c>
      <c r="G11728" s="228">
        <v>66</v>
      </c>
      <c r="H11728" s="228">
        <v>115</v>
      </c>
      <c r="I11728" s="228">
        <v>109566.24</v>
      </c>
      <c r="J11728" s="228">
        <v>33475.35</v>
      </c>
      <c r="K11728" s="228">
        <v>25064</v>
      </c>
      <c r="L11728" s="228">
        <v>195874.32</v>
      </c>
    </row>
    <row r="11729" spans="1:12">
      <c r="A11729" s="228">
        <v>2016</v>
      </c>
      <c r="B11729" s="228" t="s">
        <v>194</v>
      </c>
      <c r="C11729" s="228" t="s">
        <v>67</v>
      </c>
      <c r="D11729" s="228" t="s">
        <v>205</v>
      </c>
      <c r="E11729" s="228">
        <v>30</v>
      </c>
      <c r="F11729" s="228">
        <v>4238</v>
      </c>
      <c r="G11729" s="228">
        <v>82</v>
      </c>
      <c r="H11729" s="228">
        <v>144</v>
      </c>
      <c r="I11729" s="228">
        <v>129780</v>
      </c>
      <c r="J11729" s="228">
        <v>42927.63</v>
      </c>
      <c r="K11729" s="228">
        <v>25937</v>
      </c>
      <c r="L11729" s="228">
        <v>225278.91</v>
      </c>
    </row>
    <row r="11730" spans="1:12">
      <c r="A11730" s="228">
        <v>2016</v>
      </c>
      <c r="B11730" s="228" t="s">
        <v>194</v>
      </c>
      <c r="C11730" s="228" t="s">
        <v>67</v>
      </c>
      <c r="D11730" s="228" t="s">
        <v>205</v>
      </c>
      <c r="E11730" s="228">
        <v>35</v>
      </c>
      <c r="F11730" s="228">
        <v>4012</v>
      </c>
      <c r="G11730" s="228">
        <v>93</v>
      </c>
      <c r="H11730" s="228">
        <v>151</v>
      </c>
      <c r="I11730" s="228">
        <v>140481.34</v>
      </c>
      <c r="J11730" s="228">
        <v>48448.42</v>
      </c>
      <c r="K11730" s="228">
        <v>29471</v>
      </c>
      <c r="L11730" s="228">
        <v>258069.81</v>
      </c>
    </row>
    <row r="11731" spans="1:12">
      <c r="A11731" s="228">
        <v>2016</v>
      </c>
      <c r="B11731" s="228" t="s">
        <v>194</v>
      </c>
      <c r="C11731" s="228" t="s">
        <v>67</v>
      </c>
      <c r="D11731" s="228" t="s">
        <v>205</v>
      </c>
      <c r="E11731" s="228">
        <v>40</v>
      </c>
      <c r="F11731" s="228">
        <v>3716</v>
      </c>
      <c r="G11731" s="228">
        <v>114</v>
      </c>
      <c r="H11731" s="228">
        <v>261</v>
      </c>
      <c r="I11731" s="228">
        <v>254868.6</v>
      </c>
      <c r="J11731" s="228">
        <v>70513.8</v>
      </c>
      <c r="K11731" s="228">
        <v>45158</v>
      </c>
      <c r="L11731" s="228">
        <v>416831.12</v>
      </c>
    </row>
    <row r="11732" spans="1:12">
      <c r="A11732" s="228">
        <v>2016</v>
      </c>
      <c r="B11732" s="228" t="s">
        <v>194</v>
      </c>
      <c r="C11732" s="228" t="s">
        <v>67</v>
      </c>
      <c r="D11732" s="228" t="s">
        <v>205</v>
      </c>
      <c r="E11732" s="228">
        <v>45</v>
      </c>
      <c r="F11732" s="228">
        <v>3894</v>
      </c>
      <c r="G11732" s="228">
        <v>208</v>
      </c>
      <c r="H11732" s="228">
        <v>481</v>
      </c>
      <c r="I11732" s="228">
        <v>438120.68</v>
      </c>
      <c r="J11732" s="228">
        <v>98486.54</v>
      </c>
      <c r="K11732" s="228">
        <v>60166</v>
      </c>
      <c r="L11732" s="228">
        <v>670773.57999999996</v>
      </c>
    </row>
    <row r="11733" spans="1:12">
      <c r="A11733" s="228">
        <v>2016</v>
      </c>
      <c r="B11733" s="228" t="s">
        <v>194</v>
      </c>
      <c r="C11733" s="228" t="s">
        <v>67</v>
      </c>
      <c r="D11733" s="228" t="s">
        <v>205</v>
      </c>
      <c r="E11733" s="228">
        <v>50</v>
      </c>
      <c r="F11733" s="228">
        <v>3803</v>
      </c>
      <c r="G11733" s="228">
        <v>164</v>
      </c>
      <c r="H11733" s="228">
        <v>333</v>
      </c>
      <c r="I11733" s="228">
        <v>277313</v>
      </c>
      <c r="J11733" s="228">
        <v>91231.9</v>
      </c>
      <c r="K11733" s="228">
        <v>51891</v>
      </c>
      <c r="L11733" s="228">
        <v>528687.55000000005</v>
      </c>
    </row>
    <row r="11734" spans="1:12">
      <c r="A11734" s="228">
        <v>2016</v>
      </c>
      <c r="B11734" s="228" t="s">
        <v>194</v>
      </c>
      <c r="C11734" s="228" t="s">
        <v>67</v>
      </c>
      <c r="D11734" s="228" t="s">
        <v>205</v>
      </c>
      <c r="E11734" s="228">
        <v>55</v>
      </c>
      <c r="F11734" s="228">
        <v>3516</v>
      </c>
      <c r="G11734" s="228">
        <v>296</v>
      </c>
      <c r="H11734" s="228">
        <v>720</v>
      </c>
      <c r="I11734" s="228">
        <v>643516.69999999995</v>
      </c>
      <c r="J11734" s="228">
        <v>142724.26</v>
      </c>
      <c r="K11734" s="228">
        <v>223019</v>
      </c>
      <c r="L11734" s="228">
        <v>1104011.42</v>
      </c>
    </row>
    <row r="11735" spans="1:12">
      <c r="A11735" s="228">
        <v>2016</v>
      </c>
      <c r="B11735" s="228" t="s">
        <v>194</v>
      </c>
      <c r="C11735" s="228" t="s">
        <v>67</v>
      </c>
      <c r="D11735" s="228" t="s">
        <v>205</v>
      </c>
      <c r="E11735" s="228">
        <v>60</v>
      </c>
      <c r="F11735" s="228">
        <v>2918</v>
      </c>
      <c r="G11735" s="228">
        <v>309</v>
      </c>
      <c r="H11735" s="228">
        <v>733</v>
      </c>
      <c r="I11735" s="228">
        <v>736864.95</v>
      </c>
      <c r="J11735" s="228">
        <v>145873.18</v>
      </c>
      <c r="K11735" s="228">
        <v>153702.5</v>
      </c>
      <c r="L11735" s="228">
        <v>1143597.03</v>
      </c>
    </row>
    <row r="11736" spans="1:12">
      <c r="A11736" s="228">
        <v>2016</v>
      </c>
      <c r="B11736" s="228" t="s">
        <v>194</v>
      </c>
      <c r="C11736" s="228" t="s">
        <v>67</v>
      </c>
      <c r="D11736" s="228" t="s">
        <v>205</v>
      </c>
      <c r="E11736" s="228">
        <v>65</v>
      </c>
      <c r="F11736" s="228">
        <v>2075</v>
      </c>
      <c r="G11736" s="228">
        <v>259</v>
      </c>
      <c r="H11736" s="228">
        <v>692</v>
      </c>
      <c r="I11736" s="228">
        <v>760122.5</v>
      </c>
      <c r="J11736" s="228">
        <v>170080.82</v>
      </c>
      <c r="K11736" s="228">
        <v>99298</v>
      </c>
      <c r="L11736" s="228">
        <v>1107551.9099999999</v>
      </c>
    </row>
    <row r="11737" spans="1:12">
      <c r="A11737" s="228">
        <v>2016</v>
      </c>
      <c r="B11737" s="228" t="s">
        <v>194</v>
      </c>
      <c r="C11737" s="228" t="s">
        <v>67</v>
      </c>
      <c r="D11737" s="228" t="s">
        <v>205</v>
      </c>
      <c r="E11737" s="228">
        <v>70</v>
      </c>
      <c r="F11737" s="228">
        <v>1136</v>
      </c>
      <c r="G11737" s="228">
        <v>190</v>
      </c>
      <c r="H11737" s="228">
        <v>738</v>
      </c>
      <c r="I11737" s="228">
        <v>608649.30000000005</v>
      </c>
      <c r="J11737" s="228">
        <v>105335.29</v>
      </c>
      <c r="K11737" s="228">
        <v>135826</v>
      </c>
      <c r="L11737" s="228">
        <v>879114.65</v>
      </c>
    </row>
    <row r="11738" spans="1:12">
      <c r="A11738" s="228">
        <v>2016</v>
      </c>
      <c r="B11738" s="228" t="s">
        <v>194</v>
      </c>
      <c r="C11738" s="228" t="s">
        <v>67</v>
      </c>
      <c r="D11738" s="228" t="s">
        <v>205</v>
      </c>
      <c r="E11738" s="228">
        <v>75</v>
      </c>
      <c r="F11738" s="228">
        <v>611</v>
      </c>
      <c r="G11738" s="228">
        <v>114</v>
      </c>
      <c r="H11738" s="228">
        <v>523</v>
      </c>
      <c r="I11738" s="228">
        <v>399070.3</v>
      </c>
      <c r="J11738" s="228">
        <v>71747.42</v>
      </c>
      <c r="K11738" s="228">
        <v>77877</v>
      </c>
      <c r="L11738" s="228">
        <v>575396.18000000005</v>
      </c>
    </row>
    <row r="11739" spans="1:12">
      <c r="A11739" s="228">
        <v>2016</v>
      </c>
      <c r="B11739" s="228" t="s">
        <v>194</v>
      </c>
      <c r="C11739" s="228" t="s">
        <v>67</v>
      </c>
      <c r="D11739" s="228" t="s">
        <v>205</v>
      </c>
      <c r="E11739" s="228">
        <v>80</v>
      </c>
      <c r="F11739" s="228">
        <v>224</v>
      </c>
      <c r="G11739" s="228">
        <v>42</v>
      </c>
      <c r="H11739" s="228">
        <v>542</v>
      </c>
      <c r="I11739" s="228">
        <v>260979</v>
      </c>
      <c r="J11739" s="228">
        <v>14494.29</v>
      </c>
      <c r="K11739" s="228">
        <v>26979</v>
      </c>
      <c r="L11739" s="228">
        <v>320051.26</v>
      </c>
    </row>
    <row r="11740" spans="1:12">
      <c r="A11740" s="228">
        <v>2016</v>
      </c>
      <c r="B11740" s="228" t="s">
        <v>194</v>
      </c>
      <c r="C11740" s="228" t="s">
        <v>67</v>
      </c>
      <c r="D11740" s="228" t="s">
        <v>205</v>
      </c>
      <c r="E11740" s="228">
        <v>85</v>
      </c>
      <c r="F11740" s="228">
        <v>99</v>
      </c>
      <c r="G11740" s="228">
        <v>31</v>
      </c>
      <c r="H11740" s="228">
        <v>197</v>
      </c>
      <c r="I11740" s="228">
        <v>109112.1</v>
      </c>
      <c r="J11740" s="228">
        <v>12573.11</v>
      </c>
      <c r="K11740" s="228">
        <v>17452</v>
      </c>
      <c r="L11740" s="228">
        <v>140451.31</v>
      </c>
    </row>
    <row r="11741" spans="1:12">
      <c r="A11741" s="228">
        <v>2016</v>
      </c>
      <c r="B11741" s="228" t="s">
        <v>194</v>
      </c>
      <c r="C11741" s="228" t="s">
        <v>67</v>
      </c>
      <c r="D11741" s="228" t="s">
        <v>205</v>
      </c>
      <c r="E11741" s="228">
        <v>90</v>
      </c>
      <c r="F11741" s="228">
        <v>16</v>
      </c>
      <c r="G11741" s="228">
        <v>2</v>
      </c>
      <c r="H11741" s="228">
        <v>70</v>
      </c>
      <c r="I11741" s="228">
        <v>27550</v>
      </c>
      <c r="J11741" s="228">
        <v>511.85</v>
      </c>
      <c r="K11741" s="228">
        <v>0</v>
      </c>
      <c r="L11741" s="228">
        <v>28061.85</v>
      </c>
    </row>
    <row r="11742" spans="1:12">
      <c r="A11742" s="228">
        <v>2016</v>
      </c>
      <c r="B11742" s="228" t="s">
        <v>194</v>
      </c>
      <c r="C11742" s="228" t="s">
        <v>67</v>
      </c>
      <c r="D11742" s="228" t="s">
        <v>205</v>
      </c>
      <c r="E11742" s="228">
        <v>95</v>
      </c>
      <c r="F11742" s="228">
        <v>3</v>
      </c>
      <c r="G11742" s="228">
        <v>0</v>
      </c>
      <c r="H11742" s="228">
        <v>0</v>
      </c>
      <c r="I11742" s="228">
        <v>0</v>
      </c>
      <c r="J11742" s="228">
        <v>0</v>
      </c>
      <c r="K11742" s="228">
        <v>0</v>
      </c>
      <c r="L11742" s="228">
        <v>0</v>
      </c>
    </row>
    <row r="11743" spans="1:12">
      <c r="A11743" s="228">
        <v>2016</v>
      </c>
      <c r="B11743" s="228" t="s">
        <v>194</v>
      </c>
      <c r="C11743" s="228" t="s">
        <v>67</v>
      </c>
      <c r="D11743" s="228" t="s">
        <v>206</v>
      </c>
      <c r="E11743" s="228">
        <v>0</v>
      </c>
      <c r="F11743" s="228">
        <v>3441</v>
      </c>
      <c r="G11743" s="228">
        <v>63</v>
      </c>
      <c r="H11743" s="228">
        <v>169</v>
      </c>
      <c r="I11743" s="228">
        <v>124803</v>
      </c>
      <c r="J11743" s="228">
        <v>28351.62</v>
      </c>
      <c r="K11743" s="228">
        <v>280</v>
      </c>
      <c r="L11743" s="228">
        <v>162268.85</v>
      </c>
    </row>
    <row r="11744" spans="1:12">
      <c r="A11744" s="228">
        <v>2016</v>
      </c>
      <c r="B11744" s="228" t="s">
        <v>194</v>
      </c>
      <c r="C11744" s="228" t="s">
        <v>67</v>
      </c>
      <c r="D11744" s="228" t="s">
        <v>206</v>
      </c>
      <c r="E11744" s="228">
        <v>5</v>
      </c>
      <c r="F11744" s="228">
        <v>3520</v>
      </c>
      <c r="G11744" s="228">
        <v>28</v>
      </c>
      <c r="H11744" s="228">
        <v>43</v>
      </c>
      <c r="I11744" s="228">
        <v>29221</v>
      </c>
      <c r="J11744" s="228">
        <v>8161.2</v>
      </c>
      <c r="K11744" s="228">
        <v>160</v>
      </c>
      <c r="L11744" s="228">
        <v>42770.65</v>
      </c>
    </row>
    <row r="11745" spans="1:12">
      <c r="A11745" s="228">
        <v>2016</v>
      </c>
      <c r="B11745" s="228" t="s">
        <v>194</v>
      </c>
      <c r="C11745" s="228" t="s">
        <v>67</v>
      </c>
      <c r="D11745" s="228" t="s">
        <v>206</v>
      </c>
      <c r="E11745" s="228">
        <v>10</v>
      </c>
      <c r="F11745" s="228">
        <v>3179</v>
      </c>
      <c r="G11745" s="228">
        <v>22</v>
      </c>
      <c r="H11745" s="228">
        <v>82</v>
      </c>
      <c r="I11745" s="228">
        <v>57909</v>
      </c>
      <c r="J11745" s="228">
        <v>6068.86</v>
      </c>
      <c r="K11745" s="228">
        <v>8050</v>
      </c>
      <c r="L11745" s="228">
        <v>74833.11</v>
      </c>
    </row>
    <row r="11746" spans="1:12">
      <c r="A11746" s="228">
        <v>2016</v>
      </c>
      <c r="B11746" s="228" t="s">
        <v>194</v>
      </c>
      <c r="C11746" s="228" t="s">
        <v>67</v>
      </c>
      <c r="D11746" s="228" t="s">
        <v>206</v>
      </c>
      <c r="E11746" s="228">
        <v>15</v>
      </c>
      <c r="F11746" s="228">
        <v>3020</v>
      </c>
      <c r="G11746" s="228">
        <v>80</v>
      </c>
      <c r="H11746" s="228">
        <v>157</v>
      </c>
      <c r="I11746" s="228">
        <v>158152.95000000001</v>
      </c>
      <c r="J11746" s="228">
        <v>44496.959999999999</v>
      </c>
      <c r="K11746" s="228">
        <v>54881</v>
      </c>
      <c r="L11746" s="228">
        <v>277656.2</v>
      </c>
    </row>
    <row r="11747" spans="1:12">
      <c r="A11747" s="228">
        <v>2016</v>
      </c>
      <c r="B11747" s="228" t="s">
        <v>194</v>
      </c>
      <c r="C11747" s="228" t="s">
        <v>67</v>
      </c>
      <c r="D11747" s="228" t="s">
        <v>206</v>
      </c>
      <c r="E11747" s="228">
        <v>20</v>
      </c>
      <c r="F11747" s="228">
        <v>2798</v>
      </c>
      <c r="G11747" s="228">
        <v>91</v>
      </c>
      <c r="H11747" s="228">
        <v>279</v>
      </c>
      <c r="I11747" s="228">
        <v>208270.15</v>
      </c>
      <c r="J11747" s="228">
        <v>46529.68</v>
      </c>
      <c r="K11747" s="228">
        <v>34147</v>
      </c>
      <c r="L11747" s="228">
        <v>322634.89</v>
      </c>
    </row>
    <row r="11748" spans="1:12">
      <c r="A11748" s="228">
        <v>2016</v>
      </c>
      <c r="B11748" s="228" t="s">
        <v>194</v>
      </c>
      <c r="C11748" s="228" t="s">
        <v>67</v>
      </c>
      <c r="D11748" s="228" t="s">
        <v>206</v>
      </c>
      <c r="E11748" s="228">
        <v>25</v>
      </c>
      <c r="F11748" s="228">
        <v>3631</v>
      </c>
      <c r="G11748" s="228">
        <v>134</v>
      </c>
      <c r="H11748" s="228">
        <v>429</v>
      </c>
      <c r="I11748" s="228">
        <v>339731.34</v>
      </c>
      <c r="J11748" s="228">
        <v>62108.3</v>
      </c>
      <c r="K11748" s="228">
        <v>25383</v>
      </c>
      <c r="L11748" s="228">
        <v>486497.68</v>
      </c>
    </row>
    <row r="11749" spans="1:12">
      <c r="A11749" s="228">
        <v>2016</v>
      </c>
      <c r="B11749" s="228" t="s">
        <v>194</v>
      </c>
      <c r="C11749" s="228" t="s">
        <v>67</v>
      </c>
      <c r="D11749" s="228" t="s">
        <v>206</v>
      </c>
      <c r="E11749" s="228">
        <v>30</v>
      </c>
      <c r="F11749" s="228">
        <v>4947</v>
      </c>
      <c r="G11749" s="228">
        <v>230</v>
      </c>
      <c r="H11749" s="228">
        <v>742</v>
      </c>
      <c r="I11749" s="228">
        <v>648205.43999999994</v>
      </c>
      <c r="J11749" s="228">
        <v>114265.21</v>
      </c>
      <c r="K11749" s="228">
        <v>43949</v>
      </c>
      <c r="L11749" s="228">
        <v>904640.7</v>
      </c>
    </row>
    <row r="11750" spans="1:12">
      <c r="A11750" s="228">
        <v>2016</v>
      </c>
      <c r="B11750" s="228" t="s">
        <v>194</v>
      </c>
      <c r="C11750" s="228" t="s">
        <v>67</v>
      </c>
      <c r="D11750" s="228" t="s">
        <v>206</v>
      </c>
      <c r="E11750" s="228">
        <v>35</v>
      </c>
      <c r="F11750" s="228">
        <v>4422</v>
      </c>
      <c r="G11750" s="228">
        <v>202</v>
      </c>
      <c r="H11750" s="228">
        <v>570</v>
      </c>
      <c r="I11750" s="228">
        <v>495036.87</v>
      </c>
      <c r="J11750" s="228">
        <v>93576.62</v>
      </c>
      <c r="K11750" s="228">
        <v>58767</v>
      </c>
      <c r="L11750" s="228">
        <v>718088.3</v>
      </c>
    </row>
    <row r="11751" spans="1:12">
      <c r="A11751" s="228">
        <v>2016</v>
      </c>
      <c r="B11751" s="228" t="s">
        <v>194</v>
      </c>
      <c r="C11751" s="228" t="s">
        <v>67</v>
      </c>
      <c r="D11751" s="228" t="s">
        <v>206</v>
      </c>
      <c r="E11751" s="228">
        <v>40</v>
      </c>
      <c r="F11751" s="228">
        <v>3976</v>
      </c>
      <c r="G11751" s="228">
        <v>195</v>
      </c>
      <c r="H11751" s="228">
        <v>402</v>
      </c>
      <c r="I11751" s="228">
        <v>420925</v>
      </c>
      <c r="J11751" s="228">
        <v>100719.96</v>
      </c>
      <c r="K11751" s="228">
        <v>63165</v>
      </c>
      <c r="L11751" s="228">
        <v>690433.38</v>
      </c>
    </row>
    <row r="11752" spans="1:12">
      <c r="A11752" s="228">
        <v>2016</v>
      </c>
      <c r="B11752" s="228" t="s">
        <v>194</v>
      </c>
      <c r="C11752" s="228" t="s">
        <v>67</v>
      </c>
      <c r="D11752" s="228" t="s">
        <v>206</v>
      </c>
      <c r="E11752" s="228">
        <v>45</v>
      </c>
      <c r="F11752" s="228">
        <v>4005</v>
      </c>
      <c r="G11752" s="228">
        <v>206</v>
      </c>
      <c r="H11752" s="228">
        <v>654</v>
      </c>
      <c r="I11752" s="228">
        <v>562994.1</v>
      </c>
      <c r="J11752" s="228">
        <v>113180.51</v>
      </c>
      <c r="K11752" s="228">
        <v>117304</v>
      </c>
      <c r="L11752" s="228">
        <v>902870.08</v>
      </c>
    </row>
    <row r="11753" spans="1:12">
      <c r="A11753" s="228">
        <v>2016</v>
      </c>
      <c r="B11753" s="228" t="s">
        <v>194</v>
      </c>
      <c r="C11753" s="228" t="s">
        <v>67</v>
      </c>
      <c r="D11753" s="228" t="s">
        <v>206</v>
      </c>
      <c r="E11753" s="228">
        <v>50</v>
      </c>
      <c r="F11753" s="228">
        <v>3784</v>
      </c>
      <c r="G11753" s="228">
        <v>248</v>
      </c>
      <c r="H11753" s="228">
        <v>644</v>
      </c>
      <c r="I11753" s="228">
        <v>514276.75</v>
      </c>
      <c r="J11753" s="228">
        <v>123526.72</v>
      </c>
      <c r="K11753" s="228">
        <v>125375</v>
      </c>
      <c r="L11753" s="228">
        <v>874218.97</v>
      </c>
    </row>
    <row r="11754" spans="1:12">
      <c r="A11754" s="228">
        <v>2016</v>
      </c>
      <c r="B11754" s="228" t="s">
        <v>194</v>
      </c>
      <c r="C11754" s="228" t="s">
        <v>67</v>
      </c>
      <c r="D11754" s="228" t="s">
        <v>206</v>
      </c>
      <c r="E11754" s="228">
        <v>55</v>
      </c>
      <c r="F11754" s="228">
        <v>3528</v>
      </c>
      <c r="G11754" s="228">
        <v>239</v>
      </c>
      <c r="H11754" s="228">
        <v>579</v>
      </c>
      <c r="I11754" s="228">
        <v>500700.56</v>
      </c>
      <c r="J11754" s="228">
        <v>130515.05</v>
      </c>
      <c r="K11754" s="228">
        <v>113524</v>
      </c>
      <c r="L11754" s="228">
        <v>837295.24</v>
      </c>
    </row>
    <row r="11755" spans="1:12">
      <c r="A11755" s="228">
        <v>2016</v>
      </c>
      <c r="B11755" s="228" t="s">
        <v>194</v>
      </c>
      <c r="C11755" s="228" t="s">
        <v>67</v>
      </c>
      <c r="D11755" s="228" t="s">
        <v>206</v>
      </c>
      <c r="E11755" s="228">
        <v>60</v>
      </c>
      <c r="F11755" s="228">
        <v>2731</v>
      </c>
      <c r="G11755" s="228">
        <v>268</v>
      </c>
      <c r="H11755" s="228">
        <v>632</v>
      </c>
      <c r="I11755" s="228">
        <v>522094</v>
      </c>
      <c r="J11755" s="228">
        <v>132002.95000000001</v>
      </c>
      <c r="K11755" s="228">
        <v>186198</v>
      </c>
      <c r="L11755" s="228">
        <v>921405.93</v>
      </c>
    </row>
    <row r="11756" spans="1:12">
      <c r="A11756" s="228">
        <v>2016</v>
      </c>
      <c r="B11756" s="228" t="s">
        <v>194</v>
      </c>
      <c r="C11756" s="228" t="s">
        <v>67</v>
      </c>
      <c r="D11756" s="228" t="s">
        <v>206</v>
      </c>
      <c r="E11756" s="228">
        <v>65</v>
      </c>
      <c r="F11756" s="228">
        <v>1844</v>
      </c>
      <c r="G11756" s="228">
        <v>177</v>
      </c>
      <c r="H11756" s="228">
        <v>587</v>
      </c>
      <c r="I11756" s="228">
        <v>555680.93000000005</v>
      </c>
      <c r="J11756" s="228">
        <v>116567.97</v>
      </c>
      <c r="K11756" s="228">
        <v>244641</v>
      </c>
      <c r="L11756" s="228">
        <v>981792.39</v>
      </c>
    </row>
    <row r="11757" spans="1:12">
      <c r="A11757" s="228">
        <v>2016</v>
      </c>
      <c r="B11757" s="228" t="s">
        <v>194</v>
      </c>
      <c r="C11757" s="228" t="s">
        <v>67</v>
      </c>
      <c r="D11757" s="228" t="s">
        <v>206</v>
      </c>
      <c r="E11757" s="228">
        <v>70</v>
      </c>
      <c r="F11757" s="228">
        <v>993</v>
      </c>
      <c r="G11757" s="228">
        <v>142</v>
      </c>
      <c r="H11757" s="228">
        <v>486</v>
      </c>
      <c r="I11757" s="228">
        <v>395023.77</v>
      </c>
      <c r="J11757" s="228">
        <v>78527.820000000007</v>
      </c>
      <c r="K11757" s="228">
        <v>90931</v>
      </c>
      <c r="L11757" s="228">
        <v>585553.07999999996</v>
      </c>
    </row>
    <row r="11758" spans="1:12">
      <c r="A11758" s="228">
        <v>2016</v>
      </c>
      <c r="B11758" s="228" t="s">
        <v>194</v>
      </c>
      <c r="C11758" s="228" t="s">
        <v>67</v>
      </c>
      <c r="D11758" s="228" t="s">
        <v>206</v>
      </c>
      <c r="E11758" s="228">
        <v>75</v>
      </c>
      <c r="F11758" s="228">
        <v>503</v>
      </c>
      <c r="G11758" s="228">
        <v>105</v>
      </c>
      <c r="H11758" s="228">
        <v>616</v>
      </c>
      <c r="I11758" s="228">
        <v>395358.45</v>
      </c>
      <c r="J11758" s="228">
        <v>54655.47</v>
      </c>
      <c r="K11758" s="228">
        <v>85840</v>
      </c>
      <c r="L11758" s="228">
        <v>556900.26</v>
      </c>
    </row>
    <row r="11759" spans="1:12">
      <c r="A11759" s="228">
        <v>2016</v>
      </c>
      <c r="B11759" s="228" t="s">
        <v>194</v>
      </c>
      <c r="C11759" s="228" t="s">
        <v>67</v>
      </c>
      <c r="D11759" s="228" t="s">
        <v>206</v>
      </c>
      <c r="E11759" s="228">
        <v>80</v>
      </c>
      <c r="F11759" s="228">
        <v>220</v>
      </c>
      <c r="G11759" s="228">
        <v>53</v>
      </c>
      <c r="H11759" s="228">
        <v>611</v>
      </c>
      <c r="I11759" s="228">
        <v>292827.7</v>
      </c>
      <c r="J11759" s="228">
        <v>18366.09</v>
      </c>
      <c r="K11759" s="228">
        <v>40839</v>
      </c>
      <c r="L11759" s="228">
        <v>356939.64</v>
      </c>
    </row>
    <row r="11760" spans="1:12">
      <c r="A11760" s="228">
        <v>2016</v>
      </c>
      <c r="B11760" s="228" t="s">
        <v>194</v>
      </c>
      <c r="C11760" s="228" t="s">
        <v>67</v>
      </c>
      <c r="D11760" s="228" t="s">
        <v>206</v>
      </c>
      <c r="E11760" s="228">
        <v>85</v>
      </c>
      <c r="F11760" s="228">
        <v>130</v>
      </c>
      <c r="G11760" s="228">
        <v>25</v>
      </c>
      <c r="H11760" s="228">
        <v>214</v>
      </c>
      <c r="I11760" s="228">
        <v>104675</v>
      </c>
      <c r="J11760" s="228">
        <v>7595.58</v>
      </c>
      <c r="K11760" s="228">
        <v>4606</v>
      </c>
      <c r="L11760" s="228">
        <v>119554.28</v>
      </c>
    </row>
    <row r="11761" spans="1:12">
      <c r="A11761" s="228">
        <v>2016</v>
      </c>
      <c r="B11761" s="228" t="s">
        <v>194</v>
      </c>
      <c r="C11761" s="228" t="s">
        <v>67</v>
      </c>
      <c r="D11761" s="228" t="s">
        <v>206</v>
      </c>
      <c r="E11761" s="228">
        <v>90</v>
      </c>
      <c r="F11761" s="228">
        <v>38</v>
      </c>
      <c r="G11761" s="228">
        <v>5</v>
      </c>
      <c r="H11761" s="228">
        <v>104</v>
      </c>
      <c r="I11761" s="228">
        <v>21736.799999999999</v>
      </c>
      <c r="J11761" s="228">
        <v>1883.4</v>
      </c>
      <c r="K11761" s="228">
        <v>2207</v>
      </c>
      <c r="L11761" s="228">
        <v>25827.200000000001</v>
      </c>
    </row>
    <row r="11762" spans="1:12">
      <c r="A11762" s="228">
        <v>2016</v>
      </c>
      <c r="B11762" s="228" t="s">
        <v>194</v>
      </c>
      <c r="C11762" s="228" t="s">
        <v>67</v>
      </c>
      <c r="D11762" s="228" t="s">
        <v>206</v>
      </c>
      <c r="E11762" s="228">
        <v>95</v>
      </c>
      <c r="F11762" s="228">
        <v>8</v>
      </c>
      <c r="G11762" s="228">
        <v>2</v>
      </c>
      <c r="H11762" s="228">
        <v>6</v>
      </c>
      <c r="I11762" s="228">
        <v>3264</v>
      </c>
      <c r="J11762" s="228">
        <v>1487.25</v>
      </c>
      <c r="K11762" s="228">
        <v>0</v>
      </c>
      <c r="L11762" s="228">
        <v>4751.25</v>
      </c>
    </row>
    <row r="11763" spans="1:12">
      <c r="A11763" s="228">
        <v>2016</v>
      </c>
      <c r="B11763" s="228" t="s">
        <v>195</v>
      </c>
      <c r="C11763" s="228" t="s">
        <v>61</v>
      </c>
      <c r="D11763" s="228" t="s">
        <v>205</v>
      </c>
      <c r="E11763" s="228">
        <v>0</v>
      </c>
      <c r="F11763" s="228">
        <v>108700</v>
      </c>
      <c r="G11763" s="228">
        <v>5198</v>
      </c>
      <c r="H11763" s="228">
        <v>14322</v>
      </c>
      <c r="I11763" s="228">
        <v>8990406.1699999999</v>
      </c>
      <c r="J11763" s="228">
        <v>1614205.51</v>
      </c>
      <c r="K11763" s="228">
        <v>347042.2</v>
      </c>
      <c r="L11763" s="228">
        <v>12451058.43</v>
      </c>
    </row>
    <row r="11764" spans="1:12">
      <c r="A11764" s="228">
        <v>2016</v>
      </c>
      <c r="B11764" s="228" t="s">
        <v>195</v>
      </c>
      <c r="C11764" s="228" t="s">
        <v>61</v>
      </c>
      <c r="D11764" s="228" t="s">
        <v>205</v>
      </c>
      <c r="E11764" s="228">
        <v>5</v>
      </c>
      <c r="F11764" s="228">
        <v>123424</v>
      </c>
      <c r="G11764" s="228">
        <v>2553</v>
      </c>
      <c r="H11764" s="228">
        <v>3951</v>
      </c>
      <c r="I11764" s="228">
        <v>3110805.94</v>
      </c>
      <c r="J11764" s="228">
        <v>779017.94</v>
      </c>
      <c r="K11764" s="228">
        <v>197044.4</v>
      </c>
      <c r="L11764" s="228">
        <v>4938876.0599999996</v>
      </c>
    </row>
    <row r="11765" spans="1:12">
      <c r="A11765" s="228">
        <v>2016</v>
      </c>
      <c r="B11765" s="228" t="s">
        <v>195</v>
      </c>
      <c r="C11765" s="228" t="s">
        <v>61</v>
      </c>
      <c r="D11765" s="228" t="s">
        <v>205</v>
      </c>
      <c r="E11765" s="228">
        <v>10</v>
      </c>
      <c r="F11765" s="228">
        <v>115601</v>
      </c>
      <c r="G11765" s="228">
        <v>1996</v>
      </c>
      <c r="H11765" s="228">
        <v>3508</v>
      </c>
      <c r="I11765" s="228">
        <v>2653486.98</v>
      </c>
      <c r="J11765" s="228">
        <v>634694.18999999994</v>
      </c>
      <c r="K11765" s="228">
        <v>456755.9</v>
      </c>
      <c r="L11765" s="228">
        <v>4271956.49</v>
      </c>
    </row>
    <row r="11766" spans="1:12">
      <c r="A11766" s="228">
        <v>2016</v>
      </c>
      <c r="B11766" s="228" t="s">
        <v>195</v>
      </c>
      <c r="C11766" s="228" t="s">
        <v>61</v>
      </c>
      <c r="D11766" s="228" t="s">
        <v>205</v>
      </c>
      <c r="E11766" s="228">
        <v>15</v>
      </c>
      <c r="F11766" s="228">
        <v>110184</v>
      </c>
      <c r="G11766" s="228">
        <v>3013</v>
      </c>
      <c r="H11766" s="228">
        <v>6733</v>
      </c>
      <c r="I11766" s="228">
        <v>6241817.0199999996</v>
      </c>
      <c r="J11766" s="228">
        <v>1259415.8500000001</v>
      </c>
      <c r="K11766" s="228">
        <v>1073883.19</v>
      </c>
      <c r="L11766" s="228">
        <v>9974568.7599999998</v>
      </c>
    </row>
    <row r="11767" spans="1:12">
      <c r="A11767" s="228">
        <v>2016</v>
      </c>
      <c r="B11767" s="228" t="s">
        <v>195</v>
      </c>
      <c r="C11767" s="228" t="s">
        <v>61</v>
      </c>
      <c r="D11767" s="228" t="s">
        <v>205</v>
      </c>
      <c r="E11767" s="228">
        <v>20</v>
      </c>
      <c r="F11767" s="228">
        <v>89367</v>
      </c>
      <c r="G11767" s="228">
        <v>2789</v>
      </c>
      <c r="H11767" s="228">
        <v>7207</v>
      </c>
      <c r="I11767" s="228">
        <v>6473487.6799999997</v>
      </c>
      <c r="J11767" s="228">
        <v>1170802.46</v>
      </c>
      <c r="K11767" s="228">
        <v>1252650</v>
      </c>
      <c r="L11767" s="228">
        <v>10212740.48</v>
      </c>
    </row>
    <row r="11768" spans="1:12">
      <c r="A11768" s="228">
        <v>2016</v>
      </c>
      <c r="B11768" s="228" t="s">
        <v>195</v>
      </c>
      <c r="C11768" s="228" t="s">
        <v>61</v>
      </c>
      <c r="D11768" s="228" t="s">
        <v>205</v>
      </c>
      <c r="E11768" s="228">
        <v>25</v>
      </c>
      <c r="F11768" s="228">
        <v>75801</v>
      </c>
      <c r="G11768" s="228">
        <v>2386</v>
      </c>
      <c r="H11768" s="228">
        <v>5954</v>
      </c>
      <c r="I11768" s="228">
        <v>4672058.16</v>
      </c>
      <c r="J11768" s="228">
        <v>988457.24</v>
      </c>
      <c r="K11768" s="228">
        <v>671261</v>
      </c>
      <c r="L11768" s="228">
        <v>7677040.04</v>
      </c>
    </row>
    <row r="11769" spans="1:12">
      <c r="A11769" s="228">
        <v>2016</v>
      </c>
      <c r="B11769" s="228" t="s">
        <v>195</v>
      </c>
      <c r="C11769" s="228" t="s">
        <v>61</v>
      </c>
      <c r="D11769" s="228" t="s">
        <v>205</v>
      </c>
      <c r="E11769" s="228">
        <v>30</v>
      </c>
      <c r="F11769" s="228">
        <v>121533</v>
      </c>
      <c r="G11769" s="228">
        <v>3420</v>
      </c>
      <c r="H11769" s="228">
        <v>7735</v>
      </c>
      <c r="I11769" s="228">
        <v>6376669.2300000004</v>
      </c>
      <c r="J11769" s="228">
        <v>1535155.88</v>
      </c>
      <c r="K11769" s="228">
        <v>1117725</v>
      </c>
      <c r="L11769" s="228">
        <v>10952031.189999999</v>
      </c>
    </row>
    <row r="11770" spans="1:12">
      <c r="A11770" s="228">
        <v>2016</v>
      </c>
      <c r="B11770" s="228" t="s">
        <v>195</v>
      </c>
      <c r="C11770" s="228" t="s">
        <v>61</v>
      </c>
      <c r="D11770" s="228" t="s">
        <v>205</v>
      </c>
      <c r="E11770" s="228">
        <v>35</v>
      </c>
      <c r="F11770" s="228">
        <v>130038</v>
      </c>
      <c r="G11770" s="228">
        <v>3995</v>
      </c>
      <c r="H11770" s="228">
        <v>9349</v>
      </c>
      <c r="I11770" s="228">
        <v>7748234.8600000003</v>
      </c>
      <c r="J11770" s="228">
        <v>1841565.72</v>
      </c>
      <c r="K11770" s="228">
        <v>1317807.6000000001</v>
      </c>
      <c r="L11770" s="228">
        <v>13308981.800000001</v>
      </c>
    </row>
    <row r="11771" spans="1:12">
      <c r="A11771" s="228">
        <v>2016</v>
      </c>
      <c r="B11771" s="228" t="s">
        <v>195</v>
      </c>
      <c r="C11771" s="228" t="s">
        <v>61</v>
      </c>
      <c r="D11771" s="228" t="s">
        <v>205</v>
      </c>
      <c r="E11771" s="228">
        <v>40</v>
      </c>
      <c r="F11771" s="228">
        <v>130162</v>
      </c>
      <c r="G11771" s="228">
        <v>5451</v>
      </c>
      <c r="H11771" s="228">
        <v>11774</v>
      </c>
      <c r="I11771" s="228">
        <v>10313228.029999999</v>
      </c>
      <c r="J11771" s="228">
        <v>2568927.3199999998</v>
      </c>
      <c r="K11771" s="228">
        <v>2189050.5499999998</v>
      </c>
      <c r="L11771" s="228">
        <v>17760855.640000001</v>
      </c>
    </row>
    <row r="11772" spans="1:12">
      <c r="A11772" s="228">
        <v>2016</v>
      </c>
      <c r="B11772" s="228" t="s">
        <v>195</v>
      </c>
      <c r="C11772" s="228" t="s">
        <v>61</v>
      </c>
      <c r="D11772" s="228" t="s">
        <v>205</v>
      </c>
      <c r="E11772" s="228">
        <v>45</v>
      </c>
      <c r="F11772" s="228">
        <v>126975</v>
      </c>
      <c r="G11772" s="228">
        <v>6506</v>
      </c>
      <c r="H11772" s="228">
        <v>13923</v>
      </c>
      <c r="I11772" s="228">
        <v>13042028.130000001</v>
      </c>
      <c r="J11772" s="228">
        <v>3284317.17</v>
      </c>
      <c r="K11772" s="228">
        <v>2698214.22</v>
      </c>
      <c r="L11772" s="228">
        <v>22082150.27</v>
      </c>
    </row>
    <row r="11773" spans="1:12">
      <c r="A11773" s="228">
        <v>2016</v>
      </c>
      <c r="B11773" s="228" t="s">
        <v>195</v>
      </c>
      <c r="C11773" s="228" t="s">
        <v>61</v>
      </c>
      <c r="D11773" s="228" t="s">
        <v>205</v>
      </c>
      <c r="E11773" s="228">
        <v>50</v>
      </c>
      <c r="F11773" s="228">
        <v>124431</v>
      </c>
      <c r="G11773" s="228">
        <v>9021</v>
      </c>
      <c r="H11773" s="228">
        <v>18753</v>
      </c>
      <c r="I11773" s="228">
        <v>17988712.77</v>
      </c>
      <c r="J11773" s="228">
        <v>4292232.84</v>
      </c>
      <c r="K11773" s="228">
        <v>4373457.45</v>
      </c>
      <c r="L11773" s="228">
        <v>30390963.379999999</v>
      </c>
    </row>
    <row r="11774" spans="1:12">
      <c r="A11774" s="228">
        <v>2016</v>
      </c>
      <c r="B11774" s="228" t="s">
        <v>195</v>
      </c>
      <c r="C11774" s="228" t="s">
        <v>61</v>
      </c>
      <c r="D11774" s="228" t="s">
        <v>205</v>
      </c>
      <c r="E11774" s="228">
        <v>55</v>
      </c>
      <c r="F11774" s="228">
        <v>125361</v>
      </c>
      <c r="G11774" s="228">
        <v>12029</v>
      </c>
      <c r="H11774" s="228">
        <v>25661</v>
      </c>
      <c r="I11774" s="228">
        <v>25413598.239999998</v>
      </c>
      <c r="J11774" s="228">
        <v>5899171.3200000003</v>
      </c>
      <c r="K11774" s="228">
        <v>6971914.9500000002</v>
      </c>
      <c r="L11774" s="228">
        <v>43100595.149999999</v>
      </c>
    </row>
    <row r="11775" spans="1:12">
      <c r="A11775" s="228">
        <v>2016</v>
      </c>
      <c r="B11775" s="228" t="s">
        <v>195</v>
      </c>
      <c r="C11775" s="228" t="s">
        <v>61</v>
      </c>
      <c r="D11775" s="228" t="s">
        <v>205</v>
      </c>
      <c r="E11775" s="228">
        <v>60</v>
      </c>
      <c r="F11775" s="228">
        <v>115468</v>
      </c>
      <c r="G11775" s="228">
        <v>16548</v>
      </c>
      <c r="H11775" s="228">
        <v>38706</v>
      </c>
      <c r="I11775" s="228">
        <v>38650008.740000002</v>
      </c>
      <c r="J11775" s="228">
        <v>8502372.25</v>
      </c>
      <c r="K11775" s="228">
        <v>10800593.1</v>
      </c>
      <c r="L11775" s="228">
        <v>64060258.420000002</v>
      </c>
    </row>
    <row r="11776" spans="1:12">
      <c r="A11776" s="228">
        <v>2016</v>
      </c>
      <c r="B11776" s="228" t="s">
        <v>195</v>
      </c>
      <c r="C11776" s="228" t="s">
        <v>61</v>
      </c>
      <c r="D11776" s="228" t="s">
        <v>205</v>
      </c>
      <c r="E11776" s="228">
        <v>65</v>
      </c>
      <c r="F11776" s="228">
        <v>105973</v>
      </c>
      <c r="G11776" s="228">
        <v>20963</v>
      </c>
      <c r="H11776" s="228">
        <v>48555</v>
      </c>
      <c r="I11776" s="228">
        <v>49064266.460000001</v>
      </c>
      <c r="J11776" s="228">
        <v>10856559.960000001</v>
      </c>
      <c r="K11776" s="228">
        <v>15104717.699999999</v>
      </c>
      <c r="L11776" s="228">
        <v>82094863.219999999</v>
      </c>
    </row>
    <row r="11777" spans="1:12">
      <c r="A11777" s="228">
        <v>2016</v>
      </c>
      <c r="B11777" s="228" t="s">
        <v>195</v>
      </c>
      <c r="C11777" s="228" t="s">
        <v>61</v>
      </c>
      <c r="D11777" s="228" t="s">
        <v>205</v>
      </c>
      <c r="E11777" s="228">
        <v>70</v>
      </c>
      <c r="F11777" s="228">
        <v>80906</v>
      </c>
      <c r="G11777" s="228">
        <v>21732</v>
      </c>
      <c r="H11777" s="228">
        <v>53622</v>
      </c>
      <c r="I11777" s="228">
        <v>51276338.049999997</v>
      </c>
      <c r="J11777" s="228">
        <v>10995879.300000001</v>
      </c>
      <c r="K11777" s="228">
        <v>14745130</v>
      </c>
      <c r="L11777" s="228">
        <v>82841429.879999995</v>
      </c>
    </row>
    <row r="11778" spans="1:12">
      <c r="A11778" s="228">
        <v>2016</v>
      </c>
      <c r="B11778" s="228" t="s">
        <v>195</v>
      </c>
      <c r="C11778" s="228" t="s">
        <v>61</v>
      </c>
      <c r="D11778" s="228" t="s">
        <v>205</v>
      </c>
      <c r="E11778" s="228">
        <v>75</v>
      </c>
      <c r="F11778" s="228">
        <v>54158</v>
      </c>
      <c r="G11778" s="228">
        <v>19028</v>
      </c>
      <c r="H11778" s="228">
        <v>54326</v>
      </c>
      <c r="I11778" s="228">
        <v>47312830.969999999</v>
      </c>
      <c r="J11778" s="228">
        <v>9303297.9100000001</v>
      </c>
      <c r="K11778" s="228">
        <v>13372260.25</v>
      </c>
      <c r="L11778" s="228">
        <v>74369302.370000005</v>
      </c>
    </row>
    <row r="11779" spans="1:12">
      <c r="A11779" s="228">
        <v>2016</v>
      </c>
      <c r="B11779" s="228" t="s">
        <v>195</v>
      </c>
      <c r="C11779" s="228" t="s">
        <v>61</v>
      </c>
      <c r="D11779" s="228" t="s">
        <v>205</v>
      </c>
      <c r="E11779" s="228">
        <v>80</v>
      </c>
      <c r="F11779" s="228">
        <v>33717</v>
      </c>
      <c r="G11779" s="228">
        <v>14218</v>
      </c>
      <c r="H11779" s="228">
        <v>48942</v>
      </c>
      <c r="I11779" s="228">
        <v>37261324.640000001</v>
      </c>
      <c r="J11779" s="228">
        <v>6364239.7699999996</v>
      </c>
      <c r="K11779" s="228">
        <v>8836067.9000000004</v>
      </c>
      <c r="L11779" s="228">
        <v>54840321.520000003</v>
      </c>
    </row>
    <row r="11780" spans="1:12">
      <c r="A11780" s="228">
        <v>2016</v>
      </c>
      <c r="B11780" s="228" t="s">
        <v>195</v>
      </c>
      <c r="C11780" s="228" t="s">
        <v>61</v>
      </c>
      <c r="D11780" s="228" t="s">
        <v>205</v>
      </c>
      <c r="E11780" s="228">
        <v>85</v>
      </c>
      <c r="F11780" s="228">
        <v>20213</v>
      </c>
      <c r="G11780" s="228">
        <v>9032</v>
      </c>
      <c r="H11780" s="228">
        <v>39550</v>
      </c>
      <c r="I11780" s="228">
        <v>26526937</v>
      </c>
      <c r="J11780" s="228">
        <v>3754279.3</v>
      </c>
      <c r="K11780" s="228">
        <v>4254208.2</v>
      </c>
      <c r="L11780" s="228">
        <v>35734623.640000001</v>
      </c>
    </row>
    <row r="11781" spans="1:12">
      <c r="A11781" s="228">
        <v>2016</v>
      </c>
      <c r="B11781" s="228" t="s">
        <v>195</v>
      </c>
      <c r="C11781" s="228" t="s">
        <v>61</v>
      </c>
      <c r="D11781" s="228" t="s">
        <v>205</v>
      </c>
      <c r="E11781" s="228">
        <v>90</v>
      </c>
      <c r="F11781" s="228">
        <v>5738</v>
      </c>
      <c r="G11781" s="228">
        <v>2197</v>
      </c>
      <c r="H11781" s="228">
        <v>12942</v>
      </c>
      <c r="I11781" s="228">
        <v>7856785.2699999996</v>
      </c>
      <c r="J11781" s="228">
        <v>946269.75</v>
      </c>
      <c r="K11781" s="228">
        <v>893504.1</v>
      </c>
      <c r="L11781" s="228">
        <v>9980379.9900000002</v>
      </c>
    </row>
    <row r="11782" spans="1:12">
      <c r="A11782" s="228">
        <v>2016</v>
      </c>
      <c r="B11782" s="228" t="s">
        <v>195</v>
      </c>
      <c r="C11782" s="228" t="s">
        <v>61</v>
      </c>
      <c r="D11782" s="228" t="s">
        <v>205</v>
      </c>
      <c r="E11782" s="228">
        <v>95</v>
      </c>
      <c r="F11782" s="228">
        <v>911</v>
      </c>
      <c r="G11782" s="228">
        <v>290</v>
      </c>
      <c r="H11782" s="228">
        <v>2220</v>
      </c>
      <c r="I11782" s="228">
        <v>1274587.8600000001</v>
      </c>
      <c r="J11782" s="228">
        <v>96319.4</v>
      </c>
      <c r="K11782" s="228">
        <v>82069</v>
      </c>
      <c r="L11782" s="228">
        <v>1483390.36</v>
      </c>
    </row>
    <row r="11783" spans="1:12">
      <c r="A11783" s="228">
        <v>2016</v>
      </c>
      <c r="B11783" s="228" t="s">
        <v>195</v>
      </c>
      <c r="C11783" s="228" t="s">
        <v>61</v>
      </c>
      <c r="D11783" s="228" t="s">
        <v>206</v>
      </c>
      <c r="E11783" s="228">
        <v>0</v>
      </c>
      <c r="F11783" s="228">
        <v>101170</v>
      </c>
      <c r="G11783" s="228">
        <v>3557</v>
      </c>
      <c r="H11783" s="228">
        <v>10564</v>
      </c>
      <c r="I11783" s="228">
        <v>6428037.4400000004</v>
      </c>
      <c r="J11783" s="228">
        <v>1008627.64</v>
      </c>
      <c r="K11783" s="228">
        <v>216828</v>
      </c>
      <c r="L11783" s="228">
        <v>8581750.5</v>
      </c>
    </row>
    <row r="11784" spans="1:12">
      <c r="A11784" s="228">
        <v>2016</v>
      </c>
      <c r="B11784" s="228" t="s">
        <v>195</v>
      </c>
      <c r="C11784" s="228" t="s">
        <v>61</v>
      </c>
      <c r="D11784" s="228" t="s">
        <v>206</v>
      </c>
      <c r="E11784" s="228">
        <v>5</v>
      </c>
      <c r="F11784" s="228">
        <v>116734</v>
      </c>
      <c r="G11784" s="228">
        <v>2210</v>
      </c>
      <c r="H11784" s="228">
        <v>3428</v>
      </c>
      <c r="I11784" s="228">
        <v>2560255</v>
      </c>
      <c r="J11784" s="228">
        <v>582738.92000000004</v>
      </c>
      <c r="K11784" s="228">
        <v>89863.25</v>
      </c>
      <c r="L11784" s="228">
        <v>3931308.09</v>
      </c>
    </row>
    <row r="11785" spans="1:12">
      <c r="A11785" s="228">
        <v>2016</v>
      </c>
      <c r="B11785" s="228" t="s">
        <v>195</v>
      </c>
      <c r="C11785" s="228" t="s">
        <v>61</v>
      </c>
      <c r="D11785" s="228" t="s">
        <v>206</v>
      </c>
      <c r="E11785" s="228">
        <v>10</v>
      </c>
      <c r="F11785" s="228">
        <v>108698</v>
      </c>
      <c r="G11785" s="228">
        <v>1800</v>
      </c>
      <c r="H11785" s="228">
        <v>3745</v>
      </c>
      <c r="I11785" s="228">
        <v>2735971.65</v>
      </c>
      <c r="J11785" s="228">
        <v>569799.34</v>
      </c>
      <c r="K11785" s="228">
        <v>754279</v>
      </c>
      <c r="L11785" s="228">
        <v>4658411.13</v>
      </c>
    </row>
    <row r="11786" spans="1:12">
      <c r="A11786" s="228">
        <v>2016</v>
      </c>
      <c r="B11786" s="228" t="s">
        <v>195</v>
      </c>
      <c r="C11786" s="228" t="s">
        <v>61</v>
      </c>
      <c r="D11786" s="228" t="s">
        <v>206</v>
      </c>
      <c r="E11786" s="228">
        <v>15</v>
      </c>
      <c r="F11786" s="228">
        <v>103761</v>
      </c>
      <c r="G11786" s="228">
        <v>3610</v>
      </c>
      <c r="H11786" s="228">
        <v>10111</v>
      </c>
      <c r="I11786" s="228">
        <v>8020239.8700000001</v>
      </c>
      <c r="J11786" s="228">
        <v>1281535.17</v>
      </c>
      <c r="K11786" s="228">
        <v>1005536</v>
      </c>
      <c r="L11786" s="228">
        <v>11702096.25</v>
      </c>
    </row>
    <row r="11787" spans="1:12">
      <c r="A11787" s="228">
        <v>2016</v>
      </c>
      <c r="B11787" s="228" t="s">
        <v>195</v>
      </c>
      <c r="C11787" s="228" t="s">
        <v>61</v>
      </c>
      <c r="D11787" s="228" t="s">
        <v>206</v>
      </c>
      <c r="E11787" s="228">
        <v>20</v>
      </c>
      <c r="F11787" s="228">
        <v>91104</v>
      </c>
      <c r="G11787" s="228">
        <v>4671</v>
      </c>
      <c r="H11787" s="228">
        <v>11299</v>
      </c>
      <c r="I11787" s="228">
        <v>9202322.7899999991</v>
      </c>
      <c r="J11787" s="228">
        <v>1691594.11</v>
      </c>
      <c r="K11787" s="228">
        <v>878172</v>
      </c>
      <c r="L11787" s="228">
        <v>13666686.77</v>
      </c>
    </row>
    <row r="11788" spans="1:12">
      <c r="A11788" s="228">
        <v>2016</v>
      </c>
      <c r="B11788" s="228" t="s">
        <v>195</v>
      </c>
      <c r="C11788" s="228" t="s">
        <v>61</v>
      </c>
      <c r="D11788" s="228" t="s">
        <v>206</v>
      </c>
      <c r="E11788" s="228">
        <v>25</v>
      </c>
      <c r="F11788" s="228">
        <v>91528</v>
      </c>
      <c r="G11788" s="228">
        <v>5817</v>
      </c>
      <c r="H11788" s="228">
        <v>17912</v>
      </c>
      <c r="I11788" s="228">
        <v>14128878.869999999</v>
      </c>
      <c r="J11788" s="228">
        <v>3109480.44</v>
      </c>
      <c r="K11788" s="228">
        <v>986565</v>
      </c>
      <c r="L11788" s="228">
        <v>21339469.77</v>
      </c>
    </row>
    <row r="11789" spans="1:12">
      <c r="A11789" s="228">
        <v>2016</v>
      </c>
      <c r="B11789" s="228" t="s">
        <v>195</v>
      </c>
      <c r="C11789" s="228" t="s">
        <v>61</v>
      </c>
      <c r="D11789" s="228" t="s">
        <v>206</v>
      </c>
      <c r="E11789" s="228">
        <v>30</v>
      </c>
      <c r="F11789" s="228">
        <v>140712</v>
      </c>
      <c r="G11789" s="228">
        <v>10571</v>
      </c>
      <c r="H11789" s="228">
        <v>33943</v>
      </c>
      <c r="I11789" s="228">
        <v>28867958.100000001</v>
      </c>
      <c r="J11789" s="228">
        <v>6622694.3799999999</v>
      </c>
      <c r="K11789" s="228">
        <v>1711571</v>
      </c>
      <c r="L11789" s="228">
        <v>43298582.630000003</v>
      </c>
    </row>
    <row r="11790" spans="1:12">
      <c r="A11790" s="228">
        <v>2016</v>
      </c>
      <c r="B11790" s="228" t="s">
        <v>195</v>
      </c>
      <c r="C11790" s="228" t="s">
        <v>61</v>
      </c>
      <c r="D11790" s="228" t="s">
        <v>206</v>
      </c>
      <c r="E11790" s="228">
        <v>35</v>
      </c>
      <c r="F11790" s="228">
        <v>141161</v>
      </c>
      <c r="G11790" s="228">
        <v>10646</v>
      </c>
      <c r="H11790" s="228">
        <v>28904</v>
      </c>
      <c r="I11790" s="228">
        <v>25370830.739999998</v>
      </c>
      <c r="J11790" s="228">
        <v>5593845.7400000002</v>
      </c>
      <c r="K11790" s="228">
        <v>2053737.3</v>
      </c>
      <c r="L11790" s="228">
        <v>38826713.32</v>
      </c>
    </row>
    <row r="11791" spans="1:12">
      <c r="A11791" s="228">
        <v>2016</v>
      </c>
      <c r="B11791" s="228" t="s">
        <v>195</v>
      </c>
      <c r="C11791" s="228" t="s">
        <v>61</v>
      </c>
      <c r="D11791" s="228" t="s">
        <v>206</v>
      </c>
      <c r="E11791" s="228">
        <v>40</v>
      </c>
      <c r="F11791" s="228">
        <v>139556</v>
      </c>
      <c r="G11791" s="228">
        <v>9585</v>
      </c>
      <c r="H11791" s="228">
        <v>22095</v>
      </c>
      <c r="I11791" s="228">
        <v>19714032.760000002</v>
      </c>
      <c r="J11791" s="228">
        <v>4433777.67</v>
      </c>
      <c r="K11791" s="228">
        <v>2558578.34</v>
      </c>
      <c r="L11791" s="228">
        <v>32054952.379999999</v>
      </c>
    </row>
    <row r="11792" spans="1:12">
      <c r="A11792" s="228">
        <v>2016</v>
      </c>
      <c r="B11792" s="228" t="s">
        <v>195</v>
      </c>
      <c r="C11792" s="228" t="s">
        <v>61</v>
      </c>
      <c r="D11792" s="228" t="s">
        <v>206</v>
      </c>
      <c r="E11792" s="228">
        <v>45</v>
      </c>
      <c r="F11792" s="228">
        <v>138346</v>
      </c>
      <c r="G11792" s="228">
        <v>9655</v>
      </c>
      <c r="H11792" s="228">
        <v>20886</v>
      </c>
      <c r="I11792" s="228">
        <v>19565605.140000001</v>
      </c>
      <c r="J11792" s="228">
        <v>4519914.78</v>
      </c>
      <c r="K11792" s="228">
        <v>3261261.52</v>
      </c>
      <c r="L11792" s="228">
        <v>32396377.710000001</v>
      </c>
    </row>
    <row r="11793" spans="1:12">
      <c r="A11793" s="228">
        <v>2016</v>
      </c>
      <c r="B11793" s="228" t="s">
        <v>195</v>
      </c>
      <c r="C11793" s="228" t="s">
        <v>61</v>
      </c>
      <c r="D11793" s="228" t="s">
        <v>206</v>
      </c>
      <c r="E11793" s="228">
        <v>50</v>
      </c>
      <c r="F11793" s="228">
        <v>133559</v>
      </c>
      <c r="G11793" s="228">
        <v>11104</v>
      </c>
      <c r="H11793" s="228">
        <v>23720</v>
      </c>
      <c r="I11793" s="228">
        <v>22151500.489999998</v>
      </c>
      <c r="J11793" s="228">
        <v>5088219.3</v>
      </c>
      <c r="K11793" s="228">
        <v>4280880.5999999996</v>
      </c>
      <c r="L11793" s="228">
        <v>36621801.799999997</v>
      </c>
    </row>
    <row r="11794" spans="1:12">
      <c r="A11794" s="228">
        <v>2016</v>
      </c>
      <c r="B11794" s="228" t="s">
        <v>195</v>
      </c>
      <c r="C11794" s="228" t="s">
        <v>61</v>
      </c>
      <c r="D11794" s="228" t="s">
        <v>206</v>
      </c>
      <c r="E11794" s="228">
        <v>55</v>
      </c>
      <c r="F11794" s="228">
        <v>136096</v>
      </c>
      <c r="G11794" s="228">
        <v>14479</v>
      </c>
      <c r="H11794" s="228">
        <v>31595</v>
      </c>
      <c r="I11794" s="228">
        <v>28852536.859999999</v>
      </c>
      <c r="J11794" s="228">
        <v>6267321.9100000001</v>
      </c>
      <c r="K11794" s="228">
        <v>7297044.9000000004</v>
      </c>
      <c r="L11794" s="228">
        <v>48011508.659999996</v>
      </c>
    </row>
    <row r="11795" spans="1:12">
      <c r="A11795" s="228">
        <v>2016</v>
      </c>
      <c r="B11795" s="228" t="s">
        <v>195</v>
      </c>
      <c r="C11795" s="228" t="s">
        <v>61</v>
      </c>
      <c r="D11795" s="228" t="s">
        <v>206</v>
      </c>
      <c r="E11795" s="228">
        <v>60</v>
      </c>
      <c r="F11795" s="228">
        <v>125734</v>
      </c>
      <c r="G11795" s="228">
        <v>17596</v>
      </c>
      <c r="H11795" s="228">
        <v>39130</v>
      </c>
      <c r="I11795" s="228">
        <v>35442973.609999999</v>
      </c>
      <c r="J11795" s="228">
        <v>7753623.96</v>
      </c>
      <c r="K11795" s="228">
        <v>9799682.7400000002</v>
      </c>
      <c r="L11795" s="228">
        <v>59005822.020000003</v>
      </c>
    </row>
    <row r="11796" spans="1:12">
      <c r="A11796" s="228">
        <v>2016</v>
      </c>
      <c r="B11796" s="228" t="s">
        <v>195</v>
      </c>
      <c r="C11796" s="228" t="s">
        <v>61</v>
      </c>
      <c r="D11796" s="228" t="s">
        <v>206</v>
      </c>
      <c r="E11796" s="228">
        <v>65</v>
      </c>
      <c r="F11796" s="228">
        <v>113208</v>
      </c>
      <c r="G11796" s="228">
        <v>21068</v>
      </c>
      <c r="H11796" s="228">
        <v>51332</v>
      </c>
      <c r="I11796" s="228">
        <v>46116836.890000001</v>
      </c>
      <c r="J11796" s="228">
        <v>9406050.1999999993</v>
      </c>
      <c r="K11796" s="228">
        <v>12399065.65</v>
      </c>
      <c r="L11796" s="228">
        <v>74265363.569999993</v>
      </c>
    </row>
    <row r="11797" spans="1:12">
      <c r="A11797" s="228">
        <v>2016</v>
      </c>
      <c r="B11797" s="228" t="s">
        <v>195</v>
      </c>
      <c r="C11797" s="228" t="s">
        <v>61</v>
      </c>
      <c r="D11797" s="228" t="s">
        <v>206</v>
      </c>
      <c r="E11797" s="228">
        <v>70</v>
      </c>
      <c r="F11797" s="228">
        <v>86915</v>
      </c>
      <c r="G11797" s="228">
        <v>21399</v>
      </c>
      <c r="H11797" s="228">
        <v>58031</v>
      </c>
      <c r="I11797" s="228">
        <v>49544845.82</v>
      </c>
      <c r="J11797" s="228">
        <v>9633723.6199999992</v>
      </c>
      <c r="K11797" s="228">
        <v>13411750.75</v>
      </c>
      <c r="L11797" s="228">
        <v>78021541.629999995</v>
      </c>
    </row>
    <row r="11798" spans="1:12">
      <c r="A11798" s="228">
        <v>2016</v>
      </c>
      <c r="B11798" s="228" t="s">
        <v>195</v>
      </c>
      <c r="C11798" s="228" t="s">
        <v>61</v>
      </c>
      <c r="D11798" s="228" t="s">
        <v>206</v>
      </c>
      <c r="E11798" s="228">
        <v>75</v>
      </c>
      <c r="F11798" s="228">
        <v>58428</v>
      </c>
      <c r="G11798" s="228">
        <v>16948</v>
      </c>
      <c r="H11798" s="228">
        <v>55957</v>
      </c>
      <c r="I11798" s="228">
        <v>45291249.82</v>
      </c>
      <c r="J11798" s="228">
        <v>7864716.3700000001</v>
      </c>
      <c r="K11798" s="228">
        <v>10545134.65</v>
      </c>
      <c r="L11798" s="228">
        <v>67665840.519999996</v>
      </c>
    </row>
    <row r="11799" spans="1:12">
      <c r="A11799" s="228">
        <v>2016</v>
      </c>
      <c r="B11799" s="228" t="s">
        <v>195</v>
      </c>
      <c r="C11799" s="228" t="s">
        <v>61</v>
      </c>
      <c r="D11799" s="228" t="s">
        <v>206</v>
      </c>
      <c r="E11799" s="228">
        <v>80</v>
      </c>
      <c r="F11799" s="228">
        <v>39651</v>
      </c>
      <c r="G11799" s="228">
        <v>13168</v>
      </c>
      <c r="H11799" s="228">
        <v>53625</v>
      </c>
      <c r="I11799" s="228">
        <v>38214522.469999999</v>
      </c>
      <c r="J11799" s="228">
        <v>5665173.0199999996</v>
      </c>
      <c r="K11799" s="228">
        <v>6849730.4500000002</v>
      </c>
      <c r="L11799" s="228">
        <v>53010326.829999998</v>
      </c>
    </row>
    <row r="11800" spans="1:12">
      <c r="A11800" s="228">
        <v>2016</v>
      </c>
      <c r="B11800" s="228" t="s">
        <v>195</v>
      </c>
      <c r="C11800" s="228" t="s">
        <v>61</v>
      </c>
      <c r="D11800" s="228" t="s">
        <v>206</v>
      </c>
      <c r="E11800" s="228">
        <v>85</v>
      </c>
      <c r="F11800" s="228">
        <v>25966</v>
      </c>
      <c r="G11800" s="228">
        <v>8452</v>
      </c>
      <c r="H11800" s="228">
        <v>44788</v>
      </c>
      <c r="I11800" s="228">
        <v>28118264.699999999</v>
      </c>
      <c r="J11800" s="228">
        <v>3540201.77</v>
      </c>
      <c r="K11800" s="228">
        <v>3634936</v>
      </c>
      <c r="L11800" s="228">
        <v>36416667.93</v>
      </c>
    </row>
    <row r="11801" spans="1:12">
      <c r="A11801" s="228">
        <v>2016</v>
      </c>
      <c r="B11801" s="228" t="s">
        <v>195</v>
      </c>
      <c r="C11801" s="228" t="s">
        <v>61</v>
      </c>
      <c r="D11801" s="228" t="s">
        <v>206</v>
      </c>
      <c r="E11801" s="228">
        <v>90</v>
      </c>
      <c r="F11801" s="228">
        <v>10808</v>
      </c>
      <c r="G11801" s="228">
        <v>3034</v>
      </c>
      <c r="H11801" s="228">
        <v>22313</v>
      </c>
      <c r="I11801" s="228">
        <v>12932568.07</v>
      </c>
      <c r="J11801" s="228">
        <v>1299223.3500000001</v>
      </c>
      <c r="K11801" s="228">
        <v>947362.6</v>
      </c>
      <c r="L11801" s="228">
        <v>15499121.810000001</v>
      </c>
    </row>
    <row r="11802" spans="1:12">
      <c r="A11802" s="228">
        <v>2016</v>
      </c>
      <c r="B11802" s="228" t="s">
        <v>195</v>
      </c>
      <c r="C11802" s="228" t="s">
        <v>61</v>
      </c>
      <c r="D11802" s="228" t="s">
        <v>206</v>
      </c>
      <c r="E11802" s="228">
        <v>95</v>
      </c>
      <c r="F11802" s="228">
        <v>2899</v>
      </c>
      <c r="G11802" s="228">
        <v>663</v>
      </c>
      <c r="H11802" s="228">
        <v>5577</v>
      </c>
      <c r="I11802" s="228">
        <v>3051766.23</v>
      </c>
      <c r="J11802" s="228">
        <v>270898.96999999997</v>
      </c>
      <c r="K11802" s="228">
        <v>130453</v>
      </c>
      <c r="L11802" s="228">
        <v>3543987.87</v>
      </c>
    </row>
    <row r="11803" spans="1:12">
      <c r="A11803" s="228">
        <v>2016</v>
      </c>
      <c r="B11803" s="228" t="s">
        <v>195</v>
      </c>
      <c r="C11803" s="228" t="s">
        <v>62</v>
      </c>
      <c r="D11803" s="228" t="s">
        <v>205</v>
      </c>
      <c r="E11803" s="228">
        <v>0</v>
      </c>
      <c r="F11803" s="228">
        <v>75152</v>
      </c>
      <c r="G11803" s="228">
        <v>3521</v>
      </c>
      <c r="H11803" s="228">
        <v>11266</v>
      </c>
      <c r="I11803" s="228">
        <v>7353412.1600000001</v>
      </c>
      <c r="J11803" s="228">
        <v>1375041.08</v>
      </c>
      <c r="K11803" s="228">
        <v>125151.58</v>
      </c>
      <c r="L11803" s="228">
        <v>9820109.8900000006</v>
      </c>
    </row>
    <row r="11804" spans="1:12">
      <c r="A11804" s="228">
        <v>2016</v>
      </c>
      <c r="B11804" s="228" t="s">
        <v>195</v>
      </c>
      <c r="C11804" s="228" t="s">
        <v>62</v>
      </c>
      <c r="D11804" s="228" t="s">
        <v>205</v>
      </c>
      <c r="E11804" s="228">
        <v>5</v>
      </c>
      <c r="F11804" s="228">
        <v>84042</v>
      </c>
      <c r="G11804" s="228">
        <v>1586</v>
      </c>
      <c r="H11804" s="228">
        <v>2410</v>
      </c>
      <c r="I11804" s="228">
        <v>1992206.58</v>
      </c>
      <c r="J11804" s="228">
        <v>569334.80000000005</v>
      </c>
      <c r="K11804" s="228">
        <v>150819.79999999999</v>
      </c>
      <c r="L11804" s="228">
        <v>3107249.82</v>
      </c>
    </row>
    <row r="11805" spans="1:12">
      <c r="A11805" s="228">
        <v>2016</v>
      </c>
      <c r="B11805" s="228" t="s">
        <v>195</v>
      </c>
      <c r="C11805" s="228" t="s">
        <v>62</v>
      </c>
      <c r="D11805" s="228" t="s">
        <v>205</v>
      </c>
      <c r="E11805" s="228">
        <v>10</v>
      </c>
      <c r="F11805" s="228">
        <v>79952</v>
      </c>
      <c r="G11805" s="228">
        <v>1244</v>
      </c>
      <c r="H11805" s="228">
        <v>2022</v>
      </c>
      <c r="I11805" s="228">
        <v>1705953.54</v>
      </c>
      <c r="J11805" s="228">
        <v>503736.05</v>
      </c>
      <c r="K11805" s="228">
        <v>427930.76</v>
      </c>
      <c r="L11805" s="228">
        <v>2938172.76</v>
      </c>
    </row>
    <row r="11806" spans="1:12">
      <c r="A11806" s="228">
        <v>2016</v>
      </c>
      <c r="B11806" s="228" t="s">
        <v>195</v>
      </c>
      <c r="C11806" s="228" t="s">
        <v>62</v>
      </c>
      <c r="D11806" s="228" t="s">
        <v>205</v>
      </c>
      <c r="E11806" s="228">
        <v>15</v>
      </c>
      <c r="F11806" s="228">
        <v>77052</v>
      </c>
      <c r="G11806" s="228">
        <v>2607</v>
      </c>
      <c r="H11806" s="228">
        <v>4167</v>
      </c>
      <c r="I11806" s="228">
        <v>4394396.58</v>
      </c>
      <c r="J11806" s="228">
        <v>1145000.1100000001</v>
      </c>
      <c r="K11806" s="228">
        <v>906346.57</v>
      </c>
      <c r="L11806" s="228">
        <v>7228802.1900000004</v>
      </c>
    </row>
    <row r="11807" spans="1:12">
      <c r="A11807" s="228">
        <v>2016</v>
      </c>
      <c r="B11807" s="228" t="s">
        <v>195</v>
      </c>
      <c r="C11807" s="228" t="s">
        <v>62</v>
      </c>
      <c r="D11807" s="228" t="s">
        <v>205</v>
      </c>
      <c r="E11807" s="228">
        <v>20</v>
      </c>
      <c r="F11807" s="228">
        <v>64965</v>
      </c>
      <c r="G11807" s="228">
        <v>2579</v>
      </c>
      <c r="H11807" s="228">
        <v>4672</v>
      </c>
      <c r="I11807" s="228">
        <v>4562937.08</v>
      </c>
      <c r="J11807" s="228">
        <v>1099347.28</v>
      </c>
      <c r="K11807" s="228">
        <v>785635</v>
      </c>
      <c r="L11807" s="228">
        <v>7198703.2699999996</v>
      </c>
    </row>
    <row r="11808" spans="1:12">
      <c r="A11808" s="228">
        <v>2016</v>
      </c>
      <c r="B11808" s="228" t="s">
        <v>195</v>
      </c>
      <c r="C11808" s="228" t="s">
        <v>62</v>
      </c>
      <c r="D11808" s="228" t="s">
        <v>205</v>
      </c>
      <c r="E11808" s="228">
        <v>25</v>
      </c>
      <c r="F11808" s="228">
        <v>53472</v>
      </c>
      <c r="G11808" s="228">
        <v>1742</v>
      </c>
      <c r="H11808" s="228">
        <v>3755</v>
      </c>
      <c r="I11808" s="228">
        <v>3215559.01</v>
      </c>
      <c r="J11808" s="228">
        <v>806566.64</v>
      </c>
      <c r="K11808" s="228">
        <v>529372</v>
      </c>
      <c r="L11808" s="228">
        <v>5341934.45</v>
      </c>
    </row>
    <row r="11809" spans="1:12">
      <c r="A11809" s="228">
        <v>2016</v>
      </c>
      <c r="B11809" s="228" t="s">
        <v>195</v>
      </c>
      <c r="C11809" s="228" t="s">
        <v>62</v>
      </c>
      <c r="D11809" s="228" t="s">
        <v>205</v>
      </c>
      <c r="E11809" s="228">
        <v>30</v>
      </c>
      <c r="F11809" s="228">
        <v>88418</v>
      </c>
      <c r="G11809" s="228">
        <v>2485</v>
      </c>
      <c r="H11809" s="228">
        <v>5091</v>
      </c>
      <c r="I11809" s="228">
        <v>4320565.4400000004</v>
      </c>
      <c r="J11809" s="228">
        <v>1236631.8999999999</v>
      </c>
      <c r="K11809" s="228">
        <v>598625</v>
      </c>
      <c r="L11809" s="228">
        <v>7167425.4900000002</v>
      </c>
    </row>
    <row r="11810" spans="1:12">
      <c r="A11810" s="228">
        <v>2016</v>
      </c>
      <c r="B11810" s="228" t="s">
        <v>195</v>
      </c>
      <c r="C11810" s="228" t="s">
        <v>62</v>
      </c>
      <c r="D11810" s="228" t="s">
        <v>205</v>
      </c>
      <c r="E11810" s="228">
        <v>35</v>
      </c>
      <c r="F11810" s="228">
        <v>93086</v>
      </c>
      <c r="G11810" s="228">
        <v>3362</v>
      </c>
      <c r="H11810" s="228">
        <v>6707</v>
      </c>
      <c r="I11810" s="228">
        <v>5534162.1600000001</v>
      </c>
      <c r="J11810" s="228">
        <v>1611887.67</v>
      </c>
      <c r="K11810" s="228">
        <v>931549.75</v>
      </c>
      <c r="L11810" s="228">
        <v>9331896.4399999995</v>
      </c>
    </row>
    <row r="11811" spans="1:12">
      <c r="A11811" s="228">
        <v>2016</v>
      </c>
      <c r="B11811" s="228" t="s">
        <v>195</v>
      </c>
      <c r="C11811" s="228" t="s">
        <v>62</v>
      </c>
      <c r="D11811" s="228" t="s">
        <v>205</v>
      </c>
      <c r="E11811" s="228">
        <v>40</v>
      </c>
      <c r="F11811" s="228">
        <v>91821</v>
      </c>
      <c r="G11811" s="228">
        <v>4127</v>
      </c>
      <c r="H11811" s="228">
        <v>7737</v>
      </c>
      <c r="I11811" s="228">
        <v>6867846.4900000002</v>
      </c>
      <c r="J11811" s="228">
        <v>2126349.96</v>
      </c>
      <c r="K11811" s="228">
        <v>1403074.25</v>
      </c>
      <c r="L11811" s="228">
        <v>11879762.890000001</v>
      </c>
    </row>
    <row r="11812" spans="1:12">
      <c r="A11812" s="228">
        <v>2016</v>
      </c>
      <c r="B11812" s="228" t="s">
        <v>195</v>
      </c>
      <c r="C11812" s="228" t="s">
        <v>62</v>
      </c>
      <c r="D11812" s="228" t="s">
        <v>205</v>
      </c>
      <c r="E11812" s="228">
        <v>45</v>
      </c>
      <c r="F11812" s="228">
        <v>94682</v>
      </c>
      <c r="G11812" s="228">
        <v>5262</v>
      </c>
      <c r="H11812" s="228">
        <v>9935</v>
      </c>
      <c r="I11812" s="228">
        <v>9315739.2200000007</v>
      </c>
      <c r="J11812" s="228">
        <v>2843830.5</v>
      </c>
      <c r="K11812" s="228">
        <v>1941477.25</v>
      </c>
      <c r="L11812" s="228">
        <v>15764120.619999999</v>
      </c>
    </row>
    <row r="11813" spans="1:12">
      <c r="A11813" s="228">
        <v>2016</v>
      </c>
      <c r="B11813" s="228" t="s">
        <v>195</v>
      </c>
      <c r="C11813" s="228" t="s">
        <v>62</v>
      </c>
      <c r="D11813" s="228" t="s">
        <v>205</v>
      </c>
      <c r="E11813" s="228">
        <v>50</v>
      </c>
      <c r="F11813" s="228">
        <v>91595</v>
      </c>
      <c r="G11813" s="228">
        <v>6948</v>
      </c>
      <c r="H11813" s="228">
        <v>13833</v>
      </c>
      <c r="I11813" s="228">
        <v>13094621.68</v>
      </c>
      <c r="J11813" s="228">
        <v>3993965.39</v>
      </c>
      <c r="K11813" s="228">
        <v>3403276.6</v>
      </c>
      <c r="L11813" s="228">
        <v>22639526.469999999</v>
      </c>
    </row>
    <row r="11814" spans="1:12">
      <c r="A11814" s="228">
        <v>2016</v>
      </c>
      <c r="B11814" s="228" t="s">
        <v>195</v>
      </c>
      <c r="C11814" s="228" t="s">
        <v>62</v>
      </c>
      <c r="D11814" s="228" t="s">
        <v>205</v>
      </c>
      <c r="E11814" s="228">
        <v>55</v>
      </c>
      <c r="F11814" s="228">
        <v>92637</v>
      </c>
      <c r="G11814" s="228">
        <v>9606</v>
      </c>
      <c r="H11814" s="228">
        <v>18453</v>
      </c>
      <c r="I11814" s="228">
        <v>18645303.489999998</v>
      </c>
      <c r="J11814" s="228">
        <v>5491354.1799999997</v>
      </c>
      <c r="K11814" s="228">
        <v>5599513.6500000004</v>
      </c>
      <c r="L11814" s="228">
        <v>32504141.469999999</v>
      </c>
    </row>
    <row r="11815" spans="1:12">
      <c r="A11815" s="228">
        <v>2016</v>
      </c>
      <c r="B11815" s="228" t="s">
        <v>195</v>
      </c>
      <c r="C11815" s="228" t="s">
        <v>62</v>
      </c>
      <c r="D11815" s="228" t="s">
        <v>205</v>
      </c>
      <c r="E11815" s="228">
        <v>60</v>
      </c>
      <c r="F11815" s="228">
        <v>85611</v>
      </c>
      <c r="G11815" s="228">
        <v>12636</v>
      </c>
      <c r="H11815" s="228">
        <v>26246</v>
      </c>
      <c r="I11815" s="228">
        <v>27709346.940000001</v>
      </c>
      <c r="J11815" s="228">
        <v>7481588.5499999998</v>
      </c>
      <c r="K11815" s="228">
        <v>8242625.9199999999</v>
      </c>
      <c r="L11815" s="228">
        <v>46698801.700000003</v>
      </c>
    </row>
    <row r="11816" spans="1:12">
      <c r="A11816" s="228">
        <v>2016</v>
      </c>
      <c r="B11816" s="228" t="s">
        <v>195</v>
      </c>
      <c r="C11816" s="228" t="s">
        <v>62</v>
      </c>
      <c r="D11816" s="228" t="s">
        <v>205</v>
      </c>
      <c r="E11816" s="228">
        <v>65</v>
      </c>
      <c r="F11816" s="228">
        <v>77400</v>
      </c>
      <c r="G11816" s="228">
        <v>12893</v>
      </c>
      <c r="H11816" s="228">
        <v>33472</v>
      </c>
      <c r="I11816" s="228">
        <v>34948981.469999999</v>
      </c>
      <c r="J11816" s="228">
        <v>8914847.5899999999</v>
      </c>
      <c r="K11816" s="228">
        <v>8964175.2200000007</v>
      </c>
      <c r="L11816" s="228">
        <v>56234417.700000003</v>
      </c>
    </row>
    <row r="11817" spans="1:12">
      <c r="A11817" s="228">
        <v>2016</v>
      </c>
      <c r="B11817" s="228" t="s">
        <v>195</v>
      </c>
      <c r="C11817" s="228" t="s">
        <v>62</v>
      </c>
      <c r="D11817" s="228" t="s">
        <v>205</v>
      </c>
      <c r="E11817" s="228">
        <v>70</v>
      </c>
      <c r="F11817" s="228">
        <v>59340</v>
      </c>
      <c r="G11817" s="228">
        <v>16393</v>
      </c>
      <c r="H11817" s="228">
        <v>38345</v>
      </c>
      <c r="I11817" s="228">
        <v>38879338.899999999</v>
      </c>
      <c r="J11817" s="228">
        <v>9630347.5199999996</v>
      </c>
      <c r="K11817" s="228">
        <v>9843301.6699999999</v>
      </c>
      <c r="L11817" s="228">
        <v>61451891.299999997</v>
      </c>
    </row>
    <row r="11818" spans="1:12">
      <c r="A11818" s="228">
        <v>2016</v>
      </c>
      <c r="B11818" s="228" t="s">
        <v>195</v>
      </c>
      <c r="C11818" s="228" t="s">
        <v>62</v>
      </c>
      <c r="D11818" s="228" t="s">
        <v>205</v>
      </c>
      <c r="E11818" s="228">
        <v>75</v>
      </c>
      <c r="F11818" s="228">
        <v>40608</v>
      </c>
      <c r="G11818" s="228">
        <v>15558</v>
      </c>
      <c r="H11818" s="228">
        <v>40012</v>
      </c>
      <c r="I11818" s="228">
        <v>37745889.380000003</v>
      </c>
      <c r="J11818" s="228">
        <v>8370149.7000000002</v>
      </c>
      <c r="K11818" s="228">
        <v>9118120.1400000006</v>
      </c>
      <c r="L11818" s="228">
        <v>57609399.549999997</v>
      </c>
    </row>
    <row r="11819" spans="1:12">
      <c r="A11819" s="228">
        <v>2016</v>
      </c>
      <c r="B11819" s="228" t="s">
        <v>195</v>
      </c>
      <c r="C11819" s="228" t="s">
        <v>62</v>
      </c>
      <c r="D11819" s="228" t="s">
        <v>205</v>
      </c>
      <c r="E11819" s="228">
        <v>80</v>
      </c>
      <c r="F11819" s="228">
        <v>26015</v>
      </c>
      <c r="G11819" s="228">
        <v>11394</v>
      </c>
      <c r="H11819" s="228">
        <v>35251</v>
      </c>
      <c r="I11819" s="228">
        <v>28929144.18</v>
      </c>
      <c r="J11819" s="228">
        <v>5980050.6299999999</v>
      </c>
      <c r="K11819" s="228">
        <v>5757387.4500000002</v>
      </c>
      <c r="L11819" s="228">
        <v>42214961.539999999</v>
      </c>
    </row>
    <row r="11820" spans="1:12">
      <c r="A11820" s="228">
        <v>2016</v>
      </c>
      <c r="B11820" s="228" t="s">
        <v>195</v>
      </c>
      <c r="C11820" s="228" t="s">
        <v>62</v>
      </c>
      <c r="D11820" s="228" t="s">
        <v>205</v>
      </c>
      <c r="E11820" s="228">
        <v>85</v>
      </c>
      <c r="F11820" s="228">
        <v>16333</v>
      </c>
      <c r="G11820" s="228">
        <v>6952</v>
      </c>
      <c r="H11820" s="228">
        <v>29431</v>
      </c>
      <c r="I11820" s="228">
        <v>21797895.07</v>
      </c>
      <c r="J11820" s="228">
        <v>3918838.01</v>
      </c>
      <c r="K11820" s="228">
        <v>3312128.6</v>
      </c>
      <c r="L11820" s="228">
        <v>30113444.649999999</v>
      </c>
    </row>
    <row r="11821" spans="1:12">
      <c r="A11821" s="228">
        <v>2016</v>
      </c>
      <c r="B11821" s="228" t="s">
        <v>195</v>
      </c>
      <c r="C11821" s="228" t="s">
        <v>62</v>
      </c>
      <c r="D11821" s="228" t="s">
        <v>205</v>
      </c>
      <c r="E11821" s="228">
        <v>90</v>
      </c>
      <c r="F11821" s="228">
        <v>4797</v>
      </c>
      <c r="G11821" s="228">
        <v>1604</v>
      </c>
      <c r="H11821" s="228">
        <v>9027</v>
      </c>
      <c r="I11821" s="228">
        <v>6077126.9299999997</v>
      </c>
      <c r="J11821" s="228">
        <v>971691.78</v>
      </c>
      <c r="K11821" s="228">
        <v>859976</v>
      </c>
      <c r="L11821" s="228">
        <v>8165169.8799999999</v>
      </c>
    </row>
    <row r="11822" spans="1:12">
      <c r="A11822" s="228">
        <v>2016</v>
      </c>
      <c r="B11822" s="228" t="s">
        <v>195</v>
      </c>
      <c r="C11822" s="228" t="s">
        <v>62</v>
      </c>
      <c r="D11822" s="228" t="s">
        <v>205</v>
      </c>
      <c r="E11822" s="228">
        <v>95</v>
      </c>
      <c r="F11822" s="228">
        <v>763</v>
      </c>
      <c r="G11822" s="228">
        <v>229</v>
      </c>
      <c r="H11822" s="228">
        <v>1692</v>
      </c>
      <c r="I11822" s="228">
        <v>1135813.5</v>
      </c>
      <c r="J11822" s="228">
        <v>147074.76</v>
      </c>
      <c r="K11822" s="228">
        <v>25715</v>
      </c>
      <c r="L11822" s="228">
        <v>1364031.6</v>
      </c>
    </row>
    <row r="11823" spans="1:12">
      <c r="A11823" s="228">
        <v>2016</v>
      </c>
      <c r="B11823" s="228" t="s">
        <v>195</v>
      </c>
      <c r="C11823" s="228" t="s">
        <v>62</v>
      </c>
      <c r="D11823" s="228" t="s">
        <v>206</v>
      </c>
      <c r="E11823" s="228">
        <v>0</v>
      </c>
      <c r="F11823" s="228">
        <v>71281</v>
      </c>
      <c r="G11823" s="228">
        <v>2428</v>
      </c>
      <c r="H11823" s="228">
        <v>8503</v>
      </c>
      <c r="I11823" s="228">
        <v>5304370.2</v>
      </c>
      <c r="J11823" s="228">
        <v>882746.8</v>
      </c>
      <c r="K11823" s="228">
        <v>167361.72</v>
      </c>
      <c r="L11823" s="228">
        <v>6924971.9299999997</v>
      </c>
    </row>
    <row r="11824" spans="1:12">
      <c r="A11824" s="228">
        <v>2016</v>
      </c>
      <c r="B11824" s="228" t="s">
        <v>195</v>
      </c>
      <c r="C11824" s="228" t="s">
        <v>62</v>
      </c>
      <c r="D11824" s="228" t="s">
        <v>206</v>
      </c>
      <c r="E11824" s="228">
        <v>5</v>
      </c>
      <c r="F11824" s="228">
        <v>79402</v>
      </c>
      <c r="G11824" s="228">
        <v>1352</v>
      </c>
      <c r="H11824" s="228">
        <v>2001</v>
      </c>
      <c r="I11824" s="228">
        <v>1721239.01</v>
      </c>
      <c r="J11824" s="228">
        <v>481903.15</v>
      </c>
      <c r="K11824" s="228">
        <v>180886</v>
      </c>
      <c r="L11824" s="228">
        <v>2686537.95</v>
      </c>
    </row>
    <row r="11825" spans="1:12">
      <c r="A11825" s="228">
        <v>2016</v>
      </c>
      <c r="B11825" s="228" t="s">
        <v>195</v>
      </c>
      <c r="C11825" s="228" t="s">
        <v>62</v>
      </c>
      <c r="D11825" s="228" t="s">
        <v>206</v>
      </c>
      <c r="E11825" s="228">
        <v>10</v>
      </c>
      <c r="F11825" s="228">
        <v>75596</v>
      </c>
      <c r="G11825" s="228">
        <v>1188</v>
      </c>
      <c r="H11825" s="228">
        <v>2053</v>
      </c>
      <c r="I11825" s="228">
        <v>1739885.34</v>
      </c>
      <c r="J11825" s="228">
        <v>465754.06</v>
      </c>
      <c r="K11825" s="228">
        <v>409072</v>
      </c>
      <c r="L11825" s="228">
        <v>2934793.17</v>
      </c>
    </row>
    <row r="11826" spans="1:12">
      <c r="A11826" s="228">
        <v>2016</v>
      </c>
      <c r="B11826" s="228" t="s">
        <v>195</v>
      </c>
      <c r="C11826" s="228" t="s">
        <v>62</v>
      </c>
      <c r="D11826" s="228" t="s">
        <v>206</v>
      </c>
      <c r="E11826" s="228">
        <v>15</v>
      </c>
      <c r="F11826" s="228">
        <v>73044</v>
      </c>
      <c r="G11826" s="228">
        <v>2985</v>
      </c>
      <c r="H11826" s="228">
        <v>6601</v>
      </c>
      <c r="I11826" s="228">
        <v>5795265.6900000004</v>
      </c>
      <c r="J11826" s="228">
        <v>1166101.3400000001</v>
      </c>
      <c r="K11826" s="228">
        <v>765229</v>
      </c>
      <c r="L11826" s="228">
        <v>8594885.0999999996</v>
      </c>
    </row>
    <row r="11827" spans="1:12">
      <c r="A11827" s="228">
        <v>2016</v>
      </c>
      <c r="B11827" s="228" t="s">
        <v>195</v>
      </c>
      <c r="C11827" s="228" t="s">
        <v>62</v>
      </c>
      <c r="D11827" s="228" t="s">
        <v>206</v>
      </c>
      <c r="E11827" s="228">
        <v>20</v>
      </c>
      <c r="F11827" s="228">
        <v>65246</v>
      </c>
      <c r="G11827" s="228">
        <v>4248</v>
      </c>
      <c r="H11827" s="228">
        <v>9094</v>
      </c>
      <c r="I11827" s="228">
        <v>7634547.21</v>
      </c>
      <c r="J11827" s="228">
        <v>1497862.14</v>
      </c>
      <c r="K11827" s="228">
        <v>791735</v>
      </c>
      <c r="L11827" s="228">
        <v>10932187.720000001</v>
      </c>
    </row>
    <row r="11828" spans="1:12">
      <c r="A11828" s="228">
        <v>2016</v>
      </c>
      <c r="B11828" s="228" t="s">
        <v>195</v>
      </c>
      <c r="C11828" s="228" t="s">
        <v>62</v>
      </c>
      <c r="D11828" s="228" t="s">
        <v>206</v>
      </c>
      <c r="E11828" s="228">
        <v>25</v>
      </c>
      <c r="F11828" s="228">
        <v>63500</v>
      </c>
      <c r="G11828" s="228">
        <v>4696</v>
      </c>
      <c r="H11828" s="228">
        <v>12559</v>
      </c>
      <c r="I11828" s="228">
        <v>11221247.66</v>
      </c>
      <c r="J11828" s="228">
        <v>2465628.7799999998</v>
      </c>
      <c r="K11828" s="228">
        <v>1033400</v>
      </c>
      <c r="L11828" s="228">
        <v>16309146.869999999</v>
      </c>
    </row>
    <row r="11829" spans="1:12">
      <c r="A11829" s="228">
        <v>2016</v>
      </c>
      <c r="B11829" s="228" t="s">
        <v>195</v>
      </c>
      <c r="C11829" s="228" t="s">
        <v>62</v>
      </c>
      <c r="D11829" s="228" t="s">
        <v>206</v>
      </c>
      <c r="E11829" s="228">
        <v>30</v>
      </c>
      <c r="F11829" s="228">
        <v>103389</v>
      </c>
      <c r="G11829" s="228">
        <v>8638</v>
      </c>
      <c r="H11829" s="228">
        <v>23314</v>
      </c>
      <c r="I11829" s="228">
        <v>24188911.559999999</v>
      </c>
      <c r="J11829" s="228">
        <v>5850693.1399999997</v>
      </c>
      <c r="K11829" s="228">
        <v>1269365.3500000001</v>
      </c>
      <c r="L11829" s="228">
        <v>34633242.020000003</v>
      </c>
    </row>
    <row r="11830" spans="1:12">
      <c r="A11830" s="228">
        <v>2016</v>
      </c>
      <c r="B11830" s="228" t="s">
        <v>195</v>
      </c>
      <c r="C11830" s="228" t="s">
        <v>62</v>
      </c>
      <c r="D11830" s="228" t="s">
        <v>206</v>
      </c>
      <c r="E11830" s="228">
        <v>35</v>
      </c>
      <c r="F11830" s="228">
        <v>102206</v>
      </c>
      <c r="G11830" s="228">
        <v>9240</v>
      </c>
      <c r="H11830" s="228">
        <v>20916</v>
      </c>
      <c r="I11830" s="228">
        <v>20977743.300000001</v>
      </c>
      <c r="J11830" s="228">
        <v>5320438.57</v>
      </c>
      <c r="K11830" s="228">
        <v>1464819.2</v>
      </c>
      <c r="L11830" s="228">
        <v>31136935.390000001</v>
      </c>
    </row>
    <row r="11831" spans="1:12">
      <c r="A11831" s="228">
        <v>2016</v>
      </c>
      <c r="B11831" s="228" t="s">
        <v>195</v>
      </c>
      <c r="C11831" s="228" t="s">
        <v>62</v>
      </c>
      <c r="D11831" s="228" t="s">
        <v>206</v>
      </c>
      <c r="E11831" s="228">
        <v>40</v>
      </c>
      <c r="F11831" s="228">
        <v>100334</v>
      </c>
      <c r="G11831" s="228">
        <v>8547</v>
      </c>
      <c r="H11831" s="228">
        <v>17050</v>
      </c>
      <c r="I11831" s="228">
        <v>16063081.220000001</v>
      </c>
      <c r="J11831" s="228">
        <v>4319253.09</v>
      </c>
      <c r="K11831" s="228">
        <v>2218231.84</v>
      </c>
      <c r="L11831" s="228">
        <v>25701619.530000001</v>
      </c>
    </row>
    <row r="11832" spans="1:12">
      <c r="A11832" s="228">
        <v>2016</v>
      </c>
      <c r="B11832" s="228" t="s">
        <v>195</v>
      </c>
      <c r="C11832" s="228" t="s">
        <v>62</v>
      </c>
      <c r="D11832" s="228" t="s">
        <v>206</v>
      </c>
      <c r="E11832" s="228">
        <v>45</v>
      </c>
      <c r="F11832" s="228">
        <v>104673</v>
      </c>
      <c r="G11832" s="228">
        <v>9395</v>
      </c>
      <c r="H11832" s="228">
        <v>19065</v>
      </c>
      <c r="I11832" s="228">
        <v>17052274.059999999</v>
      </c>
      <c r="J11832" s="228">
        <v>4623526.58</v>
      </c>
      <c r="K11832" s="228">
        <v>2901523.15</v>
      </c>
      <c r="L11832" s="228">
        <v>27708038.75</v>
      </c>
    </row>
    <row r="11833" spans="1:12">
      <c r="A11833" s="228">
        <v>2016</v>
      </c>
      <c r="B11833" s="228" t="s">
        <v>195</v>
      </c>
      <c r="C11833" s="228" t="s">
        <v>62</v>
      </c>
      <c r="D11833" s="228" t="s">
        <v>206</v>
      </c>
      <c r="E11833" s="228">
        <v>50</v>
      </c>
      <c r="F11833" s="228">
        <v>99817</v>
      </c>
      <c r="G11833" s="228">
        <v>10316</v>
      </c>
      <c r="H11833" s="228">
        <v>21288</v>
      </c>
      <c r="I11833" s="228">
        <v>19502617.5</v>
      </c>
      <c r="J11833" s="228">
        <v>5297321.0599999996</v>
      </c>
      <c r="K11833" s="228">
        <v>4072609.15</v>
      </c>
      <c r="L11833" s="228">
        <v>32307176.940000001</v>
      </c>
    </row>
    <row r="11834" spans="1:12">
      <c r="A11834" s="228">
        <v>2016</v>
      </c>
      <c r="B11834" s="228" t="s">
        <v>195</v>
      </c>
      <c r="C11834" s="228" t="s">
        <v>62</v>
      </c>
      <c r="D11834" s="228" t="s">
        <v>206</v>
      </c>
      <c r="E11834" s="228">
        <v>55</v>
      </c>
      <c r="F11834" s="228">
        <v>100717</v>
      </c>
      <c r="G11834" s="228">
        <v>12180</v>
      </c>
      <c r="H11834" s="228">
        <v>25571</v>
      </c>
      <c r="I11834" s="228">
        <v>23447347.449999999</v>
      </c>
      <c r="J11834" s="228">
        <v>6194763.9100000001</v>
      </c>
      <c r="K11834" s="228">
        <v>5251091.28</v>
      </c>
      <c r="L11834" s="228">
        <v>38425039.07</v>
      </c>
    </row>
    <row r="11835" spans="1:12">
      <c r="A11835" s="228">
        <v>2016</v>
      </c>
      <c r="B11835" s="228" t="s">
        <v>195</v>
      </c>
      <c r="C11835" s="228" t="s">
        <v>62</v>
      </c>
      <c r="D11835" s="228" t="s">
        <v>206</v>
      </c>
      <c r="E11835" s="228">
        <v>60</v>
      </c>
      <c r="F11835" s="228">
        <v>93934</v>
      </c>
      <c r="G11835" s="228">
        <v>13603</v>
      </c>
      <c r="H11835" s="228">
        <v>29554</v>
      </c>
      <c r="I11835" s="228">
        <v>28127157.710000001</v>
      </c>
      <c r="J11835" s="228">
        <v>7101299.5899999999</v>
      </c>
      <c r="K11835" s="228">
        <v>7189487.7400000002</v>
      </c>
      <c r="L11835" s="228">
        <v>45989619.469999999</v>
      </c>
    </row>
    <row r="11836" spans="1:12">
      <c r="A11836" s="228">
        <v>2016</v>
      </c>
      <c r="B11836" s="228" t="s">
        <v>195</v>
      </c>
      <c r="C11836" s="228" t="s">
        <v>62</v>
      </c>
      <c r="D11836" s="228" t="s">
        <v>206</v>
      </c>
      <c r="E11836" s="228">
        <v>65</v>
      </c>
      <c r="F11836" s="228">
        <v>85592</v>
      </c>
      <c r="G11836" s="228">
        <v>16084</v>
      </c>
      <c r="H11836" s="228">
        <v>37965</v>
      </c>
      <c r="I11836" s="228">
        <v>36354975.200000003</v>
      </c>
      <c r="J11836" s="228">
        <v>8987581.5800000001</v>
      </c>
      <c r="K11836" s="228">
        <v>9944812.5999999996</v>
      </c>
      <c r="L11836" s="228">
        <v>59158947.710000001</v>
      </c>
    </row>
    <row r="11837" spans="1:12">
      <c r="A11837" s="228">
        <v>2016</v>
      </c>
      <c r="B11837" s="228" t="s">
        <v>195</v>
      </c>
      <c r="C11837" s="228" t="s">
        <v>62</v>
      </c>
      <c r="D11837" s="228" t="s">
        <v>206</v>
      </c>
      <c r="E11837" s="228">
        <v>70</v>
      </c>
      <c r="F11837" s="228">
        <v>64728</v>
      </c>
      <c r="G11837" s="228">
        <v>15322</v>
      </c>
      <c r="H11837" s="228">
        <v>40895</v>
      </c>
      <c r="I11837" s="228">
        <v>38018773.689999998</v>
      </c>
      <c r="J11837" s="228">
        <v>8837223.9600000009</v>
      </c>
      <c r="K11837" s="228">
        <v>9447997.6500000004</v>
      </c>
      <c r="L11837" s="228">
        <v>59546727.270000003</v>
      </c>
    </row>
    <row r="11838" spans="1:12">
      <c r="A11838" s="228">
        <v>2016</v>
      </c>
      <c r="B11838" s="228" t="s">
        <v>195</v>
      </c>
      <c r="C11838" s="228" t="s">
        <v>62</v>
      </c>
      <c r="D11838" s="228" t="s">
        <v>206</v>
      </c>
      <c r="E11838" s="228">
        <v>75</v>
      </c>
      <c r="F11838" s="228">
        <v>44988</v>
      </c>
      <c r="G11838" s="228">
        <v>13556</v>
      </c>
      <c r="H11838" s="228">
        <v>42684</v>
      </c>
      <c r="I11838" s="228">
        <v>36364268.770000003</v>
      </c>
      <c r="J11838" s="228">
        <v>7416879.2999999998</v>
      </c>
      <c r="K11838" s="228">
        <v>8438220</v>
      </c>
      <c r="L11838" s="228">
        <v>54488396.729999997</v>
      </c>
    </row>
    <row r="11839" spans="1:12">
      <c r="A11839" s="228">
        <v>2016</v>
      </c>
      <c r="B11839" s="228" t="s">
        <v>195</v>
      </c>
      <c r="C11839" s="228" t="s">
        <v>62</v>
      </c>
      <c r="D11839" s="228" t="s">
        <v>206</v>
      </c>
      <c r="E11839" s="228">
        <v>80</v>
      </c>
      <c r="F11839" s="228">
        <v>32060</v>
      </c>
      <c r="G11839" s="228">
        <v>10126</v>
      </c>
      <c r="H11839" s="228">
        <v>40296</v>
      </c>
      <c r="I11839" s="228">
        <v>31455909.100000001</v>
      </c>
      <c r="J11839" s="228">
        <v>5792973.8200000003</v>
      </c>
      <c r="K11839" s="228">
        <v>5622422.7999999998</v>
      </c>
      <c r="L11839" s="228">
        <v>44501021.340000004</v>
      </c>
    </row>
    <row r="11840" spans="1:12">
      <c r="A11840" s="228">
        <v>2016</v>
      </c>
      <c r="B11840" s="228" t="s">
        <v>195</v>
      </c>
      <c r="C11840" s="228" t="s">
        <v>62</v>
      </c>
      <c r="D11840" s="228" t="s">
        <v>206</v>
      </c>
      <c r="E11840" s="228">
        <v>85</v>
      </c>
      <c r="F11840" s="228">
        <v>22263</v>
      </c>
      <c r="G11840" s="228">
        <v>6729</v>
      </c>
      <c r="H11840" s="228">
        <v>37477</v>
      </c>
      <c r="I11840" s="228">
        <v>26362019.59</v>
      </c>
      <c r="J11840" s="228">
        <v>4142849.32</v>
      </c>
      <c r="K11840" s="228">
        <v>3219038.85</v>
      </c>
      <c r="L11840" s="228">
        <v>35022678.520000003</v>
      </c>
    </row>
    <row r="11841" spans="1:12">
      <c r="A11841" s="228">
        <v>2016</v>
      </c>
      <c r="B11841" s="228" t="s">
        <v>195</v>
      </c>
      <c r="C11841" s="228" t="s">
        <v>62</v>
      </c>
      <c r="D11841" s="228" t="s">
        <v>206</v>
      </c>
      <c r="E11841" s="228">
        <v>90</v>
      </c>
      <c r="F11841" s="228">
        <v>9476</v>
      </c>
      <c r="G11841" s="228">
        <v>2684</v>
      </c>
      <c r="H11841" s="228">
        <v>18079</v>
      </c>
      <c r="I11841" s="228">
        <v>11535279.279999999</v>
      </c>
      <c r="J11841" s="228">
        <v>1552165.88</v>
      </c>
      <c r="K11841" s="228">
        <v>831049.8</v>
      </c>
      <c r="L11841" s="228">
        <v>14394618.539999999</v>
      </c>
    </row>
    <row r="11842" spans="1:12">
      <c r="A11842" s="228">
        <v>2016</v>
      </c>
      <c r="B11842" s="228" t="s">
        <v>195</v>
      </c>
      <c r="C11842" s="228" t="s">
        <v>62</v>
      </c>
      <c r="D11842" s="228" t="s">
        <v>206</v>
      </c>
      <c r="E11842" s="228">
        <v>95</v>
      </c>
      <c r="F11842" s="228">
        <v>2606</v>
      </c>
      <c r="G11842" s="228">
        <v>501</v>
      </c>
      <c r="H11842" s="228">
        <v>3970</v>
      </c>
      <c r="I11842" s="228">
        <v>2434014.7000000002</v>
      </c>
      <c r="J11842" s="228">
        <v>289487.76</v>
      </c>
      <c r="K11842" s="228">
        <v>148975</v>
      </c>
      <c r="L11842" s="228">
        <v>2959439.99</v>
      </c>
    </row>
    <row r="11843" spans="1:12">
      <c r="A11843" s="228">
        <v>2016</v>
      </c>
      <c r="B11843" s="228" t="s">
        <v>195</v>
      </c>
      <c r="C11843" s="228" t="s">
        <v>63</v>
      </c>
      <c r="D11843" s="228" t="s">
        <v>205</v>
      </c>
      <c r="E11843" s="228">
        <v>0</v>
      </c>
      <c r="F11843" s="228">
        <v>59097</v>
      </c>
      <c r="G11843" s="228">
        <v>3377</v>
      </c>
      <c r="H11843" s="228">
        <v>8523</v>
      </c>
      <c r="I11843" s="228">
        <v>6990216.9900000002</v>
      </c>
      <c r="J11843" s="228">
        <v>941191.81</v>
      </c>
      <c r="K11843" s="228">
        <v>378552.78</v>
      </c>
      <c r="L11843" s="228">
        <v>9006294.5800000001</v>
      </c>
    </row>
    <row r="11844" spans="1:12">
      <c r="A11844" s="228">
        <v>2016</v>
      </c>
      <c r="B11844" s="228" t="s">
        <v>195</v>
      </c>
      <c r="C11844" s="228" t="s">
        <v>63</v>
      </c>
      <c r="D11844" s="228" t="s">
        <v>205</v>
      </c>
      <c r="E11844" s="228">
        <v>5</v>
      </c>
      <c r="F11844" s="228">
        <v>71198</v>
      </c>
      <c r="G11844" s="228">
        <v>1703</v>
      </c>
      <c r="H11844" s="228">
        <v>2424</v>
      </c>
      <c r="I11844" s="228">
        <v>2129193.25</v>
      </c>
      <c r="J11844" s="228">
        <v>487782.87</v>
      </c>
      <c r="K11844" s="228">
        <v>209622</v>
      </c>
      <c r="L11844" s="228">
        <v>3164330.22</v>
      </c>
    </row>
    <row r="11845" spans="1:12">
      <c r="A11845" s="228">
        <v>2016</v>
      </c>
      <c r="B11845" s="228" t="s">
        <v>195</v>
      </c>
      <c r="C11845" s="228" t="s">
        <v>63</v>
      </c>
      <c r="D11845" s="228" t="s">
        <v>205</v>
      </c>
      <c r="E11845" s="228">
        <v>10</v>
      </c>
      <c r="F11845" s="228">
        <v>70205</v>
      </c>
      <c r="G11845" s="228">
        <v>1356</v>
      </c>
      <c r="H11845" s="228">
        <v>2789</v>
      </c>
      <c r="I11845" s="228">
        <v>2313147.88</v>
      </c>
      <c r="J11845" s="228">
        <v>429632.7</v>
      </c>
      <c r="K11845" s="228">
        <v>380725</v>
      </c>
      <c r="L11845" s="228">
        <v>3508518.52</v>
      </c>
    </row>
    <row r="11846" spans="1:12">
      <c r="A11846" s="228">
        <v>2016</v>
      </c>
      <c r="B11846" s="228" t="s">
        <v>195</v>
      </c>
      <c r="C11846" s="228" t="s">
        <v>63</v>
      </c>
      <c r="D11846" s="228" t="s">
        <v>205</v>
      </c>
      <c r="E11846" s="228">
        <v>15</v>
      </c>
      <c r="F11846" s="228">
        <v>68255</v>
      </c>
      <c r="G11846" s="228">
        <v>2039</v>
      </c>
      <c r="H11846" s="228">
        <v>4056</v>
      </c>
      <c r="I11846" s="228">
        <v>3997009.32</v>
      </c>
      <c r="J11846" s="228">
        <v>801795.3</v>
      </c>
      <c r="K11846" s="228">
        <v>1183408</v>
      </c>
      <c r="L11846" s="228">
        <v>6695755.2199999997</v>
      </c>
    </row>
    <row r="11847" spans="1:12">
      <c r="A11847" s="228">
        <v>2016</v>
      </c>
      <c r="B11847" s="228" t="s">
        <v>195</v>
      </c>
      <c r="C11847" s="228" t="s">
        <v>63</v>
      </c>
      <c r="D11847" s="228" t="s">
        <v>205</v>
      </c>
      <c r="E11847" s="228">
        <v>20</v>
      </c>
      <c r="F11847" s="228">
        <v>50529</v>
      </c>
      <c r="G11847" s="228">
        <v>1614</v>
      </c>
      <c r="H11847" s="228">
        <v>3348</v>
      </c>
      <c r="I11847" s="228">
        <v>3214874.4</v>
      </c>
      <c r="J11847" s="228">
        <v>635979.31999999995</v>
      </c>
      <c r="K11847" s="228">
        <v>583497</v>
      </c>
      <c r="L11847" s="228">
        <v>4949400.6500000004</v>
      </c>
    </row>
    <row r="11848" spans="1:12">
      <c r="A11848" s="228">
        <v>2016</v>
      </c>
      <c r="B11848" s="228" t="s">
        <v>195</v>
      </c>
      <c r="C11848" s="228" t="s">
        <v>63</v>
      </c>
      <c r="D11848" s="228" t="s">
        <v>205</v>
      </c>
      <c r="E11848" s="228">
        <v>25</v>
      </c>
      <c r="F11848" s="228">
        <v>40926</v>
      </c>
      <c r="G11848" s="228">
        <v>1334</v>
      </c>
      <c r="H11848" s="228">
        <v>2706</v>
      </c>
      <c r="I11848" s="228">
        <v>2267006.5</v>
      </c>
      <c r="J11848" s="228">
        <v>557378.94999999995</v>
      </c>
      <c r="K11848" s="228">
        <v>519907</v>
      </c>
      <c r="L11848" s="228">
        <v>4036955.18</v>
      </c>
    </row>
    <row r="11849" spans="1:12">
      <c r="A11849" s="228">
        <v>2016</v>
      </c>
      <c r="B11849" s="228" t="s">
        <v>195</v>
      </c>
      <c r="C11849" s="228" t="s">
        <v>63</v>
      </c>
      <c r="D11849" s="228" t="s">
        <v>205</v>
      </c>
      <c r="E11849" s="228">
        <v>30</v>
      </c>
      <c r="F11849" s="228">
        <v>65984</v>
      </c>
      <c r="G11849" s="228">
        <v>2172</v>
      </c>
      <c r="H11849" s="228">
        <v>4472</v>
      </c>
      <c r="I11849" s="228">
        <v>3891352.63</v>
      </c>
      <c r="J11849" s="228">
        <v>949343.4</v>
      </c>
      <c r="K11849" s="228">
        <v>891455</v>
      </c>
      <c r="L11849" s="228">
        <v>6867187.4699999997</v>
      </c>
    </row>
    <row r="11850" spans="1:12">
      <c r="A11850" s="228">
        <v>2016</v>
      </c>
      <c r="B11850" s="228" t="s">
        <v>195</v>
      </c>
      <c r="C11850" s="228" t="s">
        <v>63</v>
      </c>
      <c r="D11850" s="228" t="s">
        <v>205</v>
      </c>
      <c r="E11850" s="228">
        <v>35</v>
      </c>
      <c r="F11850" s="228">
        <v>69510</v>
      </c>
      <c r="G11850" s="228">
        <v>2866</v>
      </c>
      <c r="H11850" s="228">
        <v>5822</v>
      </c>
      <c r="I11850" s="228">
        <v>5129339.95</v>
      </c>
      <c r="J11850" s="228">
        <v>1176517.6100000001</v>
      </c>
      <c r="K11850" s="228">
        <v>1101043.8700000001</v>
      </c>
      <c r="L11850" s="228">
        <v>8601631.9299999997</v>
      </c>
    </row>
    <row r="11851" spans="1:12">
      <c r="A11851" s="228">
        <v>2016</v>
      </c>
      <c r="B11851" s="228" t="s">
        <v>195</v>
      </c>
      <c r="C11851" s="228" t="s">
        <v>63</v>
      </c>
      <c r="D11851" s="228" t="s">
        <v>205</v>
      </c>
      <c r="E11851" s="228">
        <v>40</v>
      </c>
      <c r="F11851" s="228">
        <v>73489</v>
      </c>
      <c r="G11851" s="228">
        <v>3555</v>
      </c>
      <c r="H11851" s="228">
        <v>6597</v>
      </c>
      <c r="I11851" s="228">
        <v>6719062.1200000001</v>
      </c>
      <c r="J11851" s="228">
        <v>1689227.96</v>
      </c>
      <c r="K11851" s="228">
        <v>1842108.5</v>
      </c>
      <c r="L11851" s="228">
        <v>11825248.619999999</v>
      </c>
    </row>
    <row r="11852" spans="1:12">
      <c r="A11852" s="228">
        <v>2016</v>
      </c>
      <c r="B11852" s="228" t="s">
        <v>195</v>
      </c>
      <c r="C11852" s="228" t="s">
        <v>63</v>
      </c>
      <c r="D11852" s="228" t="s">
        <v>205</v>
      </c>
      <c r="E11852" s="228">
        <v>45</v>
      </c>
      <c r="F11852" s="228">
        <v>75907</v>
      </c>
      <c r="G11852" s="228">
        <v>4903</v>
      </c>
      <c r="H11852" s="228">
        <v>9797</v>
      </c>
      <c r="I11852" s="228">
        <v>9005044.8800000008</v>
      </c>
      <c r="J11852" s="228">
        <v>2181196.67</v>
      </c>
      <c r="K11852" s="228">
        <v>2492651.19</v>
      </c>
      <c r="L11852" s="228">
        <v>15669318.550000001</v>
      </c>
    </row>
    <row r="11853" spans="1:12">
      <c r="A11853" s="228">
        <v>2016</v>
      </c>
      <c r="B11853" s="228" t="s">
        <v>195</v>
      </c>
      <c r="C11853" s="228" t="s">
        <v>63</v>
      </c>
      <c r="D11853" s="228" t="s">
        <v>205</v>
      </c>
      <c r="E11853" s="228">
        <v>50</v>
      </c>
      <c r="F11853" s="228">
        <v>73651</v>
      </c>
      <c r="G11853" s="228">
        <v>6329</v>
      </c>
      <c r="H11853" s="228">
        <v>12237</v>
      </c>
      <c r="I11853" s="228">
        <v>12137715.76</v>
      </c>
      <c r="J11853" s="228">
        <v>3065339.92</v>
      </c>
      <c r="K11853" s="228">
        <v>2901466.15</v>
      </c>
      <c r="L11853" s="228">
        <v>20518040.859999999</v>
      </c>
    </row>
    <row r="11854" spans="1:12">
      <c r="A11854" s="228">
        <v>2016</v>
      </c>
      <c r="B11854" s="228" t="s">
        <v>195</v>
      </c>
      <c r="C11854" s="228" t="s">
        <v>63</v>
      </c>
      <c r="D11854" s="228" t="s">
        <v>205</v>
      </c>
      <c r="E11854" s="228">
        <v>55</v>
      </c>
      <c r="F11854" s="228">
        <v>74038</v>
      </c>
      <c r="G11854" s="228">
        <v>8604</v>
      </c>
      <c r="H11854" s="228">
        <v>17339</v>
      </c>
      <c r="I11854" s="228">
        <v>17931670.100000001</v>
      </c>
      <c r="J11854" s="228">
        <v>4222119.2699999996</v>
      </c>
      <c r="K11854" s="228">
        <v>5032487.55</v>
      </c>
      <c r="L11854" s="228">
        <v>30337189.120000001</v>
      </c>
    </row>
    <row r="11855" spans="1:12">
      <c r="A11855" s="228">
        <v>2016</v>
      </c>
      <c r="B11855" s="228" t="s">
        <v>195</v>
      </c>
      <c r="C11855" s="228" t="s">
        <v>63</v>
      </c>
      <c r="D11855" s="228" t="s">
        <v>205</v>
      </c>
      <c r="E11855" s="228">
        <v>60</v>
      </c>
      <c r="F11855" s="228">
        <v>68327</v>
      </c>
      <c r="G11855" s="228">
        <v>11116</v>
      </c>
      <c r="H11855" s="228">
        <v>23757</v>
      </c>
      <c r="I11855" s="228">
        <v>24248384.039999999</v>
      </c>
      <c r="J11855" s="228">
        <v>5609682.71</v>
      </c>
      <c r="K11855" s="228">
        <v>7294939.1500000004</v>
      </c>
      <c r="L11855" s="228">
        <v>40876294</v>
      </c>
    </row>
    <row r="11856" spans="1:12">
      <c r="A11856" s="228">
        <v>2016</v>
      </c>
      <c r="B11856" s="228" t="s">
        <v>195</v>
      </c>
      <c r="C11856" s="228" t="s">
        <v>63</v>
      </c>
      <c r="D11856" s="228" t="s">
        <v>205</v>
      </c>
      <c r="E11856" s="228">
        <v>65</v>
      </c>
      <c r="F11856" s="228">
        <v>62818</v>
      </c>
      <c r="G11856" s="228">
        <v>14567</v>
      </c>
      <c r="H11856" s="228">
        <v>32504</v>
      </c>
      <c r="I11856" s="228">
        <v>32898475.32</v>
      </c>
      <c r="J11856" s="228">
        <v>7411093.9100000001</v>
      </c>
      <c r="K11856" s="228">
        <v>8557564.3000000007</v>
      </c>
      <c r="L11856" s="228">
        <v>52914085.600000001</v>
      </c>
    </row>
    <row r="11857" spans="1:12">
      <c r="A11857" s="228">
        <v>2016</v>
      </c>
      <c r="B11857" s="228" t="s">
        <v>195</v>
      </c>
      <c r="C11857" s="228" t="s">
        <v>63</v>
      </c>
      <c r="D11857" s="228" t="s">
        <v>205</v>
      </c>
      <c r="E11857" s="228">
        <v>70</v>
      </c>
      <c r="F11857" s="228">
        <v>47236</v>
      </c>
      <c r="G11857" s="228">
        <v>14793</v>
      </c>
      <c r="H11857" s="228">
        <v>36773</v>
      </c>
      <c r="I11857" s="228">
        <v>35105545.689999998</v>
      </c>
      <c r="J11857" s="228">
        <v>7709139.79</v>
      </c>
      <c r="K11857" s="228">
        <v>9371056.75</v>
      </c>
      <c r="L11857" s="228">
        <v>55510058.43</v>
      </c>
    </row>
    <row r="11858" spans="1:12">
      <c r="A11858" s="228">
        <v>2016</v>
      </c>
      <c r="B11858" s="228" t="s">
        <v>195</v>
      </c>
      <c r="C11858" s="228" t="s">
        <v>63</v>
      </c>
      <c r="D11858" s="228" t="s">
        <v>205</v>
      </c>
      <c r="E11858" s="228">
        <v>75</v>
      </c>
      <c r="F11858" s="228">
        <v>31485</v>
      </c>
      <c r="G11858" s="228">
        <v>12635</v>
      </c>
      <c r="H11858" s="228">
        <v>32805</v>
      </c>
      <c r="I11858" s="228">
        <v>29354227.16</v>
      </c>
      <c r="J11858" s="228">
        <v>6107525.9900000002</v>
      </c>
      <c r="K11858" s="228">
        <v>7090342.4000000004</v>
      </c>
      <c r="L11858" s="228">
        <v>44860496.299999997</v>
      </c>
    </row>
    <row r="11859" spans="1:12">
      <c r="A11859" s="228">
        <v>2016</v>
      </c>
      <c r="B11859" s="228" t="s">
        <v>195</v>
      </c>
      <c r="C11859" s="228" t="s">
        <v>63</v>
      </c>
      <c r="D11859" s="228" t="s">
        <v>205</v>
      </c>
      <c r="E11859" s="228">
        <v>80</v>
      </c>
      <c r="F11859" s="228">
        <v>19253</v>
      </c>
      <c r="G11859" s="228">
        <v>8541</v>
      </c>
      <c r="H11859" s="228">
        <v>30266</v>
      </c>
      <c r="I11859" s="228">
        <v>24299517.120000001</v>
      </c>
      <c r="J11859" s="228">
        <v>4292063.8499999996</v>
      </c>
      <c r="K11859" s="228">
        <v>5120639.8</v>
      </c>
      <c r="L11859" s="228">
        <v>35250282.229999997</v>
      </c>
    </row>
    <row r="11860" spans="1:12">
      <c r="A11860" s="228">
        <v>2016</v>
      </c>
      <c r="B11860" s="228" t="s">
        <v>195</v>
      </c>
      <c r="C11860" s="228" t="s">
        <v>63</v>
      </c>
      <c r="D11860" s="228" t="s">
        <v>205</v>
      </c>
      <c r="E11860" s="228">
        <v>85</v>
      </c>
      <c r="F11860" s="228">
        <v>10906</v>
      </c>
      <c r="G11860" s="228">
        <v>5165</v>
      </c>
      <c r="H11860" s="228">
        <v>21597</v>
      </c>
      <c r="I11860" s="228">
        <v>15606530.68</v>
      </c>
      <c r="J11860" s="228">
        <v>2377097.7799999998</v>
      </c>
      <c r="K11860" s="228">
        <v>2141305.2000000002</v>
      </c>
      <c r="L11860" s="228">
        <v>20883276.489999998</v>
      </c>
    </row>
    <row r="11861" spans="1:12">
      <c r="A11861" s="228">
        <v>2016</v>
      </c>
      <c r="B11861" s="228" t="s">
        <v>195</v>
      </c>
      <c r="C11861" s="228" t="s">
        <v>63</v>
      </c>
      <c r="D11861" s="228" t="s">
        <v>205</v>
      </c>
      <c r="E11861" s="228">
        <v>90</v>
      </c>
      <c r="F11861" s="228">
        <v>2960</v>
      </c>
      <c r="G11861" s="228">
        <v>1298</v>
      </c>
      <c r="H11861" s="228">
        <v>7158</v>
      </c>
      <c r="I11861" s="228">
        <v>4460329.3</v>
      </c>
      <c r="J11861" s="228">
        <v>570602.42000000004</v>
      </c>
      <c r="K11861" s="228">
        <v>380065.8</v>
      </c>
      <c r="L11861" s="228">
        <v>5634253.0700000003</v>
      </c>
    </row>
    <row r="11862" spans="1:12">
      <c r="A11862" s="228">
        <v>2016</v>
      </c>
      <c r="B11862" s="228" t="s">
        <v>195</v>
      </c>
      <c r="C11862" s="228" t="s">
        <v>63</v>
      </c>
      <c r="D11862" s="228" t="s">
        <v>205</v>
      </c>
      <c r="E11862" s="228">
        <v>95</v>
      </c>
      <c r="F11862" s="228">
        <v>395</v>
      </c>
      <c r="G11862" s="228">
        <v>118</v>
      </c>
      <c r="H11862" s="228">
        <v>1126</v>
      </c>
      <c r="I11862" s="228">
        <v>617659.89</v>
      </c>
      <c r="J11862" s="228">
        <v>62303.39</v>
      </c>
      <c r="K11862" s="228">
        <v>49126</v>
      </c>
      <c r="L11862" s="228">
        <v>745443.14</v>
      </c>
    </row>
    <row r="11863" spans="1:12">
      <c r="A11863" s="228">
        <v>2016</v>
      </c>
      <c r="B11863" s="228" t="s">
        <v>195</v>
      </c>
      <c r="C11863" s="228" t="s">
        <v>63</v>
      </c>
      <c r="D11863" s="228" t="s">
        <v>206</v>
      </c>
      <c r="E11863" s="228">
        <v>0</v>
      </c>
      <c r="F11863" s="228">
        <v>55334</v>
      </c>
      <c r="G11863" s="228">
        <v>2235</v>
      </c>
      <c r="H11863" s="228">
        <v>6615</v>
      </c>
      <c r="I11863" s="228">
        <v>5018234.71</v>
      </c>
      <c r="J11863" s="228">
        <v>664201.02</v>
      </c>
      <c r="K11863" s="228">
        <v>153498.70000000001</v>
      </c>
      <c r="L11863" s="228">
        <v>6334761.04</v>
      </c>
    </row>
    <row r="11864" spans="1:12">
      <c r="A11864" s="228">
        <v>2016</v>
      </c>
      <c r="B11864" s="228" t="s">
        <v>195</v>
      </c>
      <c r="C11864" s="228" t="s">
        <v>63</v>
      </c>
      <c r="D11864" s="228" t="s">
        <v>206</v>
      </c>
      <c r="E11864" s="228">
        <v>5</v>
      </c>
      <c r="F11864" s="228">
        <v>67262</v>
      </c>
      <c r="G11864" s="228">
        <v>1293</v>
      </c>
      <c r="H11864" s="228">
        <v>1753</v>
      </c>
      <c r="I11864" s="228">
        <v>1603859.8</v>
      </c>
      <c r="J11864" s="228">
        <v>357883.34</v>
      </c>
      <c r="K11864" s="228">
        <v>149806</v>
      </c>
      <c r="L11864" s="228">
        <v>2486903.83</v>
      </c>
    </row>
    <row r="11865" spans="1:12">
      <c r="A11865" s="228">
        <v>2016</v>
      </c>
      <c r="B11865" s="228" t="s">
        <v>195</v>
      </c>
      <c r="C11865" s="228" t="s">
        <v>63</v>
      </c>
      <c r="D11865" s="228" t="s">
        <v>206</v>
      </c>
      <c r="E11865" s="228">
        <v>10</v>
      </c>
      <c r="F11865" s="228">
        <v>65874</v>
      </c>
      <c r="G11865" s="228">
        <v>1182</v>
      </c>
      <c r="H11865" s="228">
        <v>2198</v>
      </c>
      <c r="I11865" s="228">
        <v>1802129.95</v>
      </c>
      <c r="J11865" s="228">
        <v>375436.82</v>
      </c>
      <c r="K11865" s="228">
        <v>445264</v>
      </c>
      <c r="L11865" s="228">
        <v>2947673.96</v>
      </c>
    </row>
    <row r="11866" spans="1:12">
      <c r="A11866" s="228">
        <v>2016</v>
      </c>
      <c r="B11866" s="228" t="s">
        <v>195</v>
      </c>
      <c r="C11866" s="228" t="s">
        <v>63</v>
      </c>
      <c r="D11866" s="228" t="s">
        <v>206</v>
      </c>
      <c r="E11866" s="228">
        <v>15</v>
      </c>
      <c r="F11866" s="228">
        <v>65024</v>
      </c>
      <c r="G11866" s="228">
        <v>2608</v>
      </c>
      <c r="H11866" s="228">
        <v>5689</v>
      </c>
      <c r="I11866" s="228">
        <v>4630260.12</v>
      </c>
      <c r="J11866" s="228">
        <v>816210.54</v>
      </c>
      <c r="K11866" s="228">
        <v>512462</v>
      </c>
      <c r="L11866" s="228">
        <v>6662472.9100000001</v>
      </c>
    </row>
    <row r="11867" spans="1:12">
      <c r="A11867" s="228">
        <v>2016</v>
      </c>
      <c r="B11867" s="228" t="s">
        <v>195</v>
      </c>
      <c r="C11867" s="228" t="s">
        <v>63</v>
      </c>
      <c r="D11867" s="228" t="s">
        <v>206</v>
      </c>
      <c r="E11867" s="228">
        <v>20</v>
      </c>
      <c r="F11867" s="228">
        <v>53089</v>
      </c>
      <c r="G11867" s="228">
        <v>3466</v>
      </c>
      <c r="H11867" s="228">
        <v>7941</v>
      </c>
      <c r="I11867" s="228">
        <v>6490204.6900000004</v>
      </c>
      <c r="J11867" s="228">
        <v>1169266.26</v>
      </c>
      <c r="K11867" s="228">
        <v>627278</v>
      </c>
      <c r="L11867" s="228">
        <v>9354105.1999999993</v>
      </c>
    </row>
    <row r="11868" spans="1:12">
      <c r="A11868" s="228">
        <v>2016</v>
      </c>
      <c r="B11868" s="228" t="s">
        <v>195</v>
      </c>
      <c r="C11868" s="228" t="s">
        <v>63</v>
      </c>
      <c r="D11868" s="228" t="s">
        <v>206</v>
      </c>
      <c r="E11868" s="228">
        <v>25</v>
      </c>
      <c r="F11868" s="228">
        <v>49878</v>
      </c>
      <c r="G11868" s="228">
        <v>3991</v>
      </c>
      <c r="H11868" s="228">
        <v>12467</v>
      </c>
      <c r="I11868" s="228">
        <v>10104440.41</v>
      </c>
      <c r="J11868" s="228">
        <v>2196320.14</v>
      </c>
      <c r="K11868" s="228">
        <v>723732</v>
      </c>
      <c r="L11868" s="228">
        <v>14693554.6</v>
      </c>
    </row>
    <row r="11869" spans="1:12">
      <c r="A11869" s="228">
        <v>2016</v>
      </c>
      <c r="B11869" s="228" t="s">
        <v>195</v>
      </c>
      <c r="C11869" s="228" t="s">
        <v>63</v>
      </c>
      <c r="D11869" s="228" t="s">
        <v>206</v>
      </c>
      <c r="E11869" s="228">
        <v>30</v>
      </c>
      <c r="F11869" s="228">
        <v>75925</v>
      </c>
      <c r="G11869" s="228">
        <v>7396</v>
      </c>
      <c r="H11869" s="228">
        <v>22674</v>
      </c>
      <c r="I11869" s="228">
        <v>19980616.5</v>
      </c>
      <c r="J11869" s="228">
        <v>4441739.97</v>
      </c>
      <c r="K11869" s="228">
        <v>1381351.71</v>
      </c>
      <c r="L11869" s="228">
        <v>29036917.91</v>
      </c>
    </row>
    <row r="11870" spans="1:12">
      <c r="A11870" s="228">
        <v>2016</v>
      </c>
      <c r="B11870" s="228" t="s">
        <v>195</v>
      </c>
      <c r="C11870" s="228" t="s">
        <v>63</v>
      </c>
      <c r="D11870" s="228" t="s">
        <v>206</v>
      </c>
      <c r="E11870" s="228">
        <v>35</v>
      </c>
      <c r="F11870" s="228">
        <v>76471</v>
      </c>
      <c r="G11870" s="228">
        <v>7108</v>
      </c>
      <c r="H11870" s="228">
        <v>18120</v>
      </c>
      <c r="I11870" s="228">
        <v>16299424.619999999</v>
      </c>
      <c r="J11870" s="228">
        <v>3629210.24</v>
      </c>
      <c r="K11870" s="228">
        <v>1688331</v>
      </c>
      <c r="L11870" s="228">
        <v>24747268.600000001</v>
      </c>
    </row>
    <row r="11871" spans="1:12">
      <c r="A11871" s="228">
        <v>2016</v>
      </c>
      <c r="B11871" s="228" t="s">
        <v>195</v>
      </c>
      <c r="C11871" s="228" t="s">
        <v>63</v>
      </c>
      <c r="D11871" s="228" t="s">
        <v>206</v>
      </c>
      <c r="E11871" s="228">
        <v>40</v>
      </c>
      <c r="F11871" s="228">
        <v>80222</v>
      </c>
      <c r="G11871" s="228">
        <v>7154</v>
      </c>
      <c r="H11871" s="228">
        <v>15918</v>
      </c>
      <c r="I11871" s="228">
        <v>14382457.609999999</v>
      </c>
      <c r="J11871" s="228">
        <v>3253114.6</v>
      </c>
      <c r="K11871" s="228">
        <v>2011123</v>
      </c>
      <c r="L11871" s="228">
        <v>22755918.609999999</v>
      </c>
    </row>
    <row r="11872" spans="1:12">
      <c r="A11872" s="228">
        <v>2016</v>
      </c>
      <c r="B11872" s="228" t="s">
        <v>195</v>
      </c>
      <c r="C11872" s="228" t="s">
        <v>63</v>
      </c>
      <c r="D11872" s="228" t="s">
        <v>206</v>
      </c>
      <c r="E11872" s="228">
        <v>45</v>
      </c>
      <c r="F11872" s="228">
        <v>82932</v>
      </c>
      <c r="G11872" s="228">
        <v>7959</v>
      </c>
      <c r="H11872" s="228">
        <v>17908</v>
      </c>
      <c r="I11872" s="228">
        <v>16184138.060000001</v>
      </c>
      <c r="J11872" s="228">
        <v>3496333.57</v>
      </c>
      <c r="K11872" s="228">
        <v>2711885</v>
      </c>
      <c r="L11872" s="228">
        <v>25895128.59</v>
      </c>
    </row>
    <row r="11873" spans="1:12">
      <c r="A11873" s="228">
        <v>2016</v>
      </c>
      <c r="B11873" s="228" t="s">
        <v>195</v>
      </c>
      <c r="C11873" s="228" t="s">
        <v>63</v>
      </c>
      <c r="D11873" s="228" t="s">
        <v>206</v>
      </c>
      <c r="E11873" s="228">
        <v>50</v>
      </c>
      <c r="F11873" s="228">
        <v>79534</v>
      </c>
      <c r="G11873" s="228">
        <v>8783</v>
      </c>
      <c r="H11873" s="228">
        <v>18634</v>
      </c>
      <c r="I11873" s="228">
        <v>16926133</v>
      </c>
      <c r="J11873" s="228">
        <v>4027180.58</v>
      </c>
      <c r="K11873" s="228">
        <v>3617905.8</v>
      </c>
      <c r="L11873" s="228">
        <v>27951205.34</v>
      </c>
    </row>
    <row r="11874" spans="1:12">
      <c r="A11874" s="228">
        <v>2016</v>
      </c>
      <c r="B11874" s="228" t="s">
        <v>195</v>
      </c>
      <c r="C11874" s="228" t="s">
        <v>63</v>
      </c>
      <c r="D11874" s="228" t="s">
        <v>206</v>
      </c>
      <c r="E11874" s="228">
        <v>55</v>
      </c>
      <c r="F11874" s="228">
        <v>80650</v>
      </c>
      <c r="G11874" s="228">
        <v>10458</v>
      </c>
      <c r="H11874" s="228">
        <v>22581</v>
      </c>
      <c r="I11874" s="228">
        <v>21100273.43</v>
      </c>
      <c r="J11874" s="228">
        <v>4811515.67</v>
      </c>
      <c r="K11874" s="228">
        <v>4561232.13</v>
      </c>
      <c r="L11874" s="228">
        <v>33980314.18</v>
      </c>
    </row>
    <row r="11875" spans="1:12">
      <c r="A11875" s="228">
        <v>2016</v>
      </c>
      <c r="B11875" s="228" t="s">
        <v>195</v>
      </c>
      <c r="C11875" s="228" t="s">
        <v>63</v>
      </c>
      <c r="D11875" s="228" t="s">
        <v>206</v>
      </c>
      <c r="E11875" s="228">
        <v>60</v>
      </c>
      <c r="F11875" s="228">
        <v>74175</v>
      </c>
      <c r="G11875" s="228">
        <v>11891</v>
      </c>
      <c r="H11875" s="228">
        <v>27168</v>
      </c>
      <c r="I11875" s="228">
        <v>25286799.670000002</v>
      </c>
      <c r="J11875" s="228">
        <v>5625924.8099999996</v>
      </c>
      <c r="K11875" s="228">
        <v>6322854.5</v>
      </c>
      <c r="L11875" s="228">
        <v>40703301.840000004</v>
      </c>
    </row>
    <row r="11876" spans="1:12">
      <c r="A11876" s="228">
        <v>2016</v>
      </c>
      <c r="B11876" s="228" t="s">
        <v>195</v>
      </c>
      <c r="C11876" s="228" t="s">
        <v>63</v>
      </c>
      <c r="D11876" s="228" t="s">
        <v>206</v>
      </c>
      <c r="E11876" s="228">
        <v>65</v>
      </c>
      <c r="F11876" s="228">
        <v>68462</v>
      </c>
      <c r="G11876" s="228">
        <v>14574</v>
      </c>
      <c r="H11876" s="228">
        <v>34271</v>
      </c>
      <c r="I11876" s="228">
        <v>32243105.870000001</v>
      </c>
      <c r="J11876" s="228">
        <v>6980672.3700000001</v>
      </c>
      <c r="K11876" s="228">
        <v>8241204.7999999998</v>
      </c>
      <c r="L11876" s="228">
        <v>51431139.549999997</v>
      </c>
    </row>
    <row r="11877" spans="1:12">
      <c r="A11877" s="228">
        <v>2016</v>
      </c>
      <c r="B11877" s="228" t="s">
        <v>195</v>
      </c>
      <c r="C11877" s="228" t="s">
        <v>63</v>
      </c>
      <c r="D11877" s="228" t="s">
        <v>206</v>
      </c>
      <c r="E11877" s="228">
        <v>70</v>
      </c>
      <c r="F11877" s="228">
        <v>51715</v>
      </c>
      <c r="G11877" s="228">
        <v>13775</v>
      </c>
      <c r="H11877" s="228">
        <v>34787</v>
      </c>
      <c r="I11877" s="228">
        <v>31827378.41</v>
      </c>
      <c r="J11877" s="228">
        <v>6846375.0499999998</v>
      </c>
      <c r="K11877" s="228">
        <v>8493512.5999999996</v>
      </c>
      <c r="L11877" s="228">
        <v>50348573.439999998</v>
      </c>
    </row>
    <row r="11878" spans="1:12">
      <c r="A11878" s="228">
        <v>2016</v>
      </c>
      <c r="B11878" s="228" t="s">
        <v>195</v>
      </c>
      <c r="C11878" s="228" t="s">
        <v>63</v>
      </c>
      <c r="D11878" s="228" t="s">
        <v>206</v>
      </c>
      <c r="E11878" s="228">
        <v>75</v>
      </c>
      <c r="F11878" s="228">
        <v>34655</v>
      </c>
      <c r="G11878" s="228">
        <v>10732</v>
      </c>
      <c r="H11878" s="228">
        <v>33885</v>
      </c>
      <c r="I11878" s="228">
        <v>28725559.100000001</v>
      </c>
      <c r="J11878" s="228">
        <v>5606250.7400000002</v>
      </c>
      <c r="K11878" s="228">
        <v>6340715.9000000004</v>
      </c>
      <c r="L11878" s="228">
        <v>42855593.590000004</v>
      </c>
    </row>
    <row r="11879" spans="1:12">
      <c r="A11879" s="228">
        <v>2016</v>
      </c>
      <c r="B11879" s="228" t="s">
        <v>195</v>
      </c>
      <c r="C11879" s="228" t="s">
        <v>63</v>
      </c>
      <c r="D11879" s="228" t="s">
        <v>206</v>
      </c>
      <c r="E11879" s="228">
        <v>80</v>
      </c>
      <c r="F11879" s="228">
        <v>23039</v>
      </c>
      <c r="G11879" s="228">
        <v>7921</v>
      </c>
      <c r="H11879" s="228">
        <v>31620</v>
      </c>
      <c r="I11879" s="228">
        <v>24446216</v>
      </c>
      <c r="J11879" s="228">
        <v>4081748.29</v>
      </c>
      <c r="K11879" s="228">
        <v>4454452</v>
      </c>
      <c r="L11879" s="228">
        <v>34324859.549999997</v>
      </c>
    </row>
    <row r="11880" spans="1:12">
      <c r="A11880" s="228">
        <v>2016</v>
      </c>
      <c r="B11880" s="228" t="s">
        <v>195</v>
      </c>
      <c r="C11880" s="228" t="s">
        <v>63</v>
      </c>
      <c r="D11880" s="228" t="s">
        <v>206</v>
      </c>
      <c r="E11880" s="228">
        <v>85</v>
      </c>
      <c r="F11880" s="228">
        <v>14630</v>
      </c>
      <c r="G11880" s="228">
        <v>4980</v>
      </c>
      <c r="H11880" s="228">
        <v>26022</v>
      </c>
      <c r="I11880" s="228">
        <v>17713127.690000001</v>
      </c>
      <c r="J11880" s="228">
        <v>2424041.21</v>
      </c>
      <c r="K11880" s="228">
        <v>1719594.75</v>
      </c>
      <c r="L11880" s="228">
        <v>22794208.920000002</v>
      </c>
    </row>
    <row r="11881" spans="1:12">
      <c r="A11881" s="228">
        <v>2016</v>
      </c>
      <c r="B11881" s="228" t="s">
        <v>195</v>
      </c>
      <c r="C11881" s="228" t="s">
        <v>63</v>
      </c>
      <c r="D11881" s="228" t="s">
        <v>206</v>
      </c>
      <c r="E11881" s="228">
        <v>90</v>
      </c>
      <c r="F11881" s="228">
        <v>5896</v>
      </c>
      <c r="G11881" s="228">
        <v>1737</v>
      </c>
      <c r="H11881" s="228">
        <v>11621</v>
      </c>
      <c r="I11881" s="228">
        <v>7516601</v>
      </c>
      <c r="J11881" s="228">
        <v>824445.58</v>
      </c>
      <c r="K11881" s="228">
        <v>490451</v>
      </c>
      <c r="L11881" s="228">
        <v>9218396.6199999992</v>
      </c>
    </row>
    <row r="11882" spans="1:12">
      <c r="A11882" s="228">
        <v>2016</v>
      </c>
      <c r="B11882" s="228" t="s">
        <v>195</v>
      </c>
      <c r="C11882" s="228" t="s">
        <v>63</v>
      </c>
      <c r="D11882" s="228" t="s">
        <v>206</v>
      </c>
      <c r="E11882" s="228">
        <v>95</v>
      </c>
      <c r="F11882" s="228">
        <v>1626</v>
      </c>
      <c r="G11882" s="228">
        <v>483</v>
      </c>
      <c r="H11882" s="228">
        <v>3718</v>
      </c>
      <c r="I11882" s="228">
        <v>2216080.4</v>
      </c>
      <c r="J11882" s="228">
        <v>211097.73</v>
      </c>
      <c r="K11882" s="228">
        <v>86654</v>
      </c>
      <c r="L11882" s="228">
        <v>2616500.62</v>
      </c>
    </row>
    <row r="11883" spans="1:12">
      <c r="A11883" s="228">
        <v>2016</v>
      </c>
      <c r="B11883" s="228" t="s">
        <v>195</v>
      </c>
      <c r="C11883" s="228" t="s">
        <v>64</v>
      </c>
      <c r="D11883" s="228" t="s">
        <v>205</v>
      </c>
      <c r="E11883" s="228">
        <v>0</v>
      </c>
      <c r="F11883" s="228">
        <v>19581</v>
      </c>
      <c r="G11883" s="228">
        <v>964</v>
      </c>
      <c r="H11883" s="228">
        <v>2791</v>
      </c>
      <c r="I11883" s="228">
        <v>1654339.6</v>
      </c>
      <c r="J11883" s="228">
        <v>419965.02</v>
      </c>
      <c r="K11883" s="228">
        <v>24261</v>
      </c>
      <c r="L11883" s="228">
        <v>2211638.39</v>
      </c>
    </row>
    <row r="11884" spans="1:12">
      <c r="A11884" s="228">
        <v>2016</v>
      </c>
      <c r="B11884" s="228" t="s">
        <v>195</v>
      </c>
      <c r="C11884" s="228" t="s">
        <v>64</v>
      </c>
      <c r="D11884" s="228" t="s">
        <v>205</v>
      </c>
      <c r="E11884" s="228">
        <v>5</v>
      </c>
      <c r="F11884" s="228">
        <v>22208</v>
      </c>
      <c r="G11884" s="228">
        <v>455</v>
      </c>
      <c r="H11884" s="228">
        <v>599</v>
      </c>
      <c r="I11884" s="228">
        <v>545261.30000000005</v>
      </c>
      <c r="J11884" s="228">
        <v>190344.49</v>
      </c>
      <c r="K11884" s="228">
        <v>18619</v>
      </c>
      <c r="L11884" s="228">
        <v>804205.54</v>
      </c>
    </row>
    <row r="11885" spans="1:12">
      <c r="A11885" s="228">
        <v>2016</v>
      </c>
      <c r="B11885" s="228" t="s">
        <v>195</v>
      </c>
      <c r="C11885" s="228" t="s">
        <v>64</v>
      </c>
      <c r="D11885" s="228" t="s">
        <v>205</v>
      </c>
      <c r="E11885" s="228">
        <v>10</v>
      </c>
      <c r="F11885" s="228">
        <v>23070</v>
      </c>
      <c r="G11885" s="228">
        <v>401</v>
      </c>
      <c r="H11885" s="228">
        <v>596</v>
      </c>
      <c r="I11885" s="228">
        <v>456500.42</v>
      </c>
      <c r="J11885" s="228">
        <v>167203.94</v>
      </c>
      <c r="K11885" s="228">
        <v>48579</v>
      </c>
      <c r="L11885" s="228">
        <v>716501.54</v>
      </c>
    </row>
    <row r="11886" spans="1:12">
      <c r="A11886" s="228">
        <v>2016</v>
      </c>
      <c r="B11886" s="228" t="s">
        <v>195</v>
      </c>
      <c r="C11886" s="228" t="s">
        <v>64</v>
      </c>
      <c r="D11886" s="228" t="s">
        <v>205</v>
      </c>
      <c r="E11886" s="228">
        <v>15</v>
      </c>
      <c r="F11886" s="228">
        <v>20358</v>
      </c>
      <c r="G11886" s="228">
        <v>548</v>
      </c>
      <c r="H11886" s="228">
        <v>774</v>
      </c>
      <c r="I11886" s="228">
        <v>895718.42</v>
      </c>
      <c r="J11886" s="228">
        <v>310941.28999999998</v>
      </c>
      <c r="K11886" s="228">
        <v>226577</v>
      </c>
      <c r="L11886" s="228">
        <v>1525691.66</v>
      </c>
    </row>
    <row r="11887" spans="1:12">
      <c r="A11887" s="228">
        <v>2016</v>
      </c>
      <c r="B11887" s="228" t="s">
        <v>195</v>
      </c>
      <c r="C11887" s="228" t="s">
        <v>64</v>
      </c>
      <c r="D11887" s="228" t="s">
        <v>205</v>
      </c>
      <c r="E11887" s="228">
        <v>20</v>
      </c>
      <c r="F11887" s="228">
        <v>20189</v>
      </c>
      <c r="G11887" s="228">
        <v>693</v>
      </c>
      <c r="H11887" s="228">
        <v>926</v>
      </c>
      <c r="I11887" s="228">
        <v>977504.35</v>
      </c>
      <c r="J11887" s="228">
        <v>407794.82</v>
      </c>
      <c r="K11887" s="228">
        <v>234717</v>
      </c>
      <c r="L11887" s="228">
        <v>1744230.95</v>
      </c>
    </row>
    <row r="11888" spans="1:12">
      <c r="A11888" s="228">
        <v>2016</v>
      </c>
      <c r="B11888" s="228" t="s">
        <v>195</v>
      </c>
      <c r="C11888" s="228" t="s">
        <v>64</v>
      </c>
      <c r="D11888" s="228" t="s">
        <v>205</v>
      </c>
      <c r="E11888" s="228">
        <v>25</v>
      </c>
      <c r="F11888" s="228">
        <v>16279</v>
      </c>
      <c r="G11888" s="228">
        <v>592</v>
      </c>
      <c r="H11888" s="228">
        <v>1153</v>
      </c>
      <c r="I11888" s="228">
        <v>1047308.95</v>
      </c>
      <c r="J11888" s="228">
        <v>351798.42</v>
      </c>
      <c r="K11888" s="228">
        <v>222645</v>
      </c>
      <c r="L11888" s="228">
        <v>1804398.12</v>
      </c>
    </row>
    <row r="11889" spans="1:12">
      <c r="A11889" s="228">
        <v>2016</v>
      </c>
      <c r="B11889" s="228" t="s">
        <v>195</v>
      </c>
      <c r="C11889" s="228" t="s">
        <v>64</v>
      </c>
      <c r="D11889" s="228" t="s">
        <v>205</v>
      </c>
      <c r="E11889" s="228">
        <v>30</v>
      </c>
      <c r="F11889" s="228">
        <v>22403</v>
      </c>
      <c r="G11889" s="228">
        <v>579</v>
      </c>
      <c r="H11889" s="228">
        <v>963</v>
      </c>
      <c r="I11889" s="228">
        <v>906153.6</v>
      </c>
      <c r="J11889" s="228">
        <v>381661.82</v>
      </c>
      <c r="K11889" s="228">
        <v>126420</v>
      </c>
      <c r="L11889" s="228">
        <v>1606450.09</v>
      </c>
    </row>
    <row r="11890" spans="1:12">
      <c r="A11890" s="228">
        <v>2016</v>
      </c>
      <c r="B11890" s="228" t="s">
        <v>195</v>
      </c>
      <c r="C11890" s="228" t="s">
        <v>64</v>
      </c>
      <c r="D11890" s="228" t="s">
        <v>205</v>
      </c>
      <c r="E11890" s="228">
        <v>35</v>
      </c>
      <c r="F11890" s="228">
        <v>22569</v>
      </c>
      <c r="G11890" s="228">
        <v>768</v>
      </c>
      <c r="H11890" s="228">
        <v>1437</v>
      </c>
      <c r="I11890" s="228">
        <v>1407222.4</v>
      </c>
      <c r="J11890" s="228">
        <v>475022.11</v>
      </c>
      <c r="K11890" s="228">
        <v>306379</v>
      </c>
      <c r="L11890" s="228">
        <v>2400761.5499999998</v>
      </c>
    </row>
    <row r="11891" spans="1:12">
      <c r="A11891" s="228">
        <v>2016</v>
      </c>
      <c r="B11891" s="228" t="s">
        <v>195</v>
      </c>
      <c r="C11891" s="228" t="s">
        <v>64</v>
      </c>
      <c r="D11891" s="228" t="s">
        <v>205</v>
      </c>
      <c r="E11891" s="228">
        <v>40</v>
      </c>
      <c r="F11891" s="228">
        <v>23213</v>
      </c>
      <c r="G11891" s="228">
        <v>986</v>
      </c>
      <c r="H11891" s="228">
        <v>1682</v>
      </c>
      <c r="I11891" s="228">
        <v>1573288.83</v>
      </c>
      <c r="J11891" s="228">
        <v>575775.06999999995</v>
      </c>
      <c r="K11891" s="228">
        <v>425025</v>
      </c>
      <c r="L11891" s="228">
        <v>2824929.74</v>
      </c>
    </row>
    <row r="11892" spans="1:12">
      <c r="A11892" s="228">
        <v>2016</v>
      </c>
      <c r="B11892" s="228" t="s">
        <v>195</v>
      </c>
      <c r="C11892" s="228" t="s">
        <v>64</v>
      </c>
      <c r="D11892" s="228" t="s">
        <v>205</v>
      </c>
      <c r="E11892" s="228">
        <v>45</v>
      </c>
      <c r="F11892" s="228">
        <v>25338</v>
      </c>
      <c r="G11892" s="228">
        <v>1421</v>
      </c>
      <c r="H11892" s="228">
        <v>2607</v>
      </c>
      <c r="I11892" s="228">
        <v>2562214.73</v>
      </c>
      <c r="J11892" s="228">
        <v>906393.77</v>
      </c>
      <c r="K11892" s="228">
        <v>785372.15</v>
      </c>
      <c r="L11892" s="228">
        <v>4598160.0999999996</v>
      </c>
    </row>
    <row r="11893" spans="1:12">
      <c r="A11893" s="228">
        <v>2016</v>
      </c>
      <c r="B11893" s="228" t="s">
        <v>195</v>
      </c>
      <c r="C11893" s="228" t="s">
        <v>64</v>
      </c>
      <c r="D11893" s="228" t="s">
        <v>205</v>
      </c>
      <c r="E11893" s="228">
        <v>50</v>
      </c>
      <c r="F11893" s="228">
        <v>26478</v>
      </c>
      <c r="G11893" s="228">
        <v>1789</v>
      </c>
      <c r="H11893" s="228">
        <v>3305</v>
      </c>
      <c r="I11893" s="228">
        <v>3264621.05</v>
      </c>
      <c r="J11893" s="228">
        <v>1162839.23</v>
      </c>
      <c r="K11893" s="228">
        <v>780368.5</v>
      </c>
      <c r="L11893" s="228">
        <v>5598269.3300000001</v>
      </c>
    </row>
    <row r="11894" spans="1:12">
      <c r="A11894" s="228">
        <v>2016</v>
      </c>
      <c r="B11894" s="228" t="s">
        <v>195</v>
      </c>
      <c r="C11894" s="228" t="s">
        <v>64</v>
      </c>
      <c r="D11894" s="228" t="s">
        <v>205</v>
      </c>
      <c r="E11894" s="228">
        <v>55</v>
      </c>
      <c r="F11894" s="228">
        <v>28800</v>
      </c>
      <c r="G11894" s="228">
        <v>2585</v>
      </c>
      <c r="H11894" s="228">
        <v>4918</v>
      </c>
      <c r="I11894" s="228">
        <v>5093216.03</v>
      </c>
      <c r="J11894" s="228">
        <v>1667494.73</v>
      </c>
      <c r="K11894" s="228">
        <v>1563304.65</v>
      </c>
      <c r="L11894" s="228">
        <v>8838813.3599999994</v>
      </c>
    </row>
    <row r="11895" spans="1:12">
      <c r="A11895" s="228">
        <v>2016</v>
      </c>
      <c r="B11895" s="228" t="s">
        <v>195</v>
      </c>
      <c r="C11895" s="228" t="s">
        <v>64</v>
      </c>
      <c r="D11895" s="228" t="s">
        <v>205</v>
      </c>
      <c r="E11895" s="228">
        <v>60</v>
      </c>
      <c r="F11895" s="228">
        <v>28409</v>
      </c>
      <c r="G11895" s="228">
        <v>3983</v>
      </c>
      <c r="H11895" s="228">
        <v>8043</v>
      </c>
      <c r="I11895" s="228">
        <v>8141955.1100000003</v>
      </c>
      <c r="J11895" s="228">
        <v>2487014.88</v>
      </c>
      <c r="K11895" s="228">
        <v>2750092.05</v>
      </c>
      <c r="L11895" s="228">
        <v>13985823.35</v>
      </c>
    </row>
    <row r="11896" spans="1:12">
      <c r="A11896" s="228">
        <v>2016</v>
      </c>
      <c r="B11896" s="228" t="s">
        <v>195</v>
      </c>
      <c r="C11896" s="228" t="s">
        <v>64</v>
      </c>
      <c r="D11896" s="228" t="s">
        <v>205</v>
      </c>
      <c r="E11896" s="228">
        <v>65</v>
      </c>
      <c r="F11896" s="228">
        <v>27107</v>
      </c>
      <c r="G11896" s="228">
        <v>4957</v>
      </c>
      <c r="H11896" s="228">
        <v>11096</v>
      </c>
      <c r="I11896" s="228">
        <v>10723920.800000001</v>
      </c>
      <c r="J11896" s="228">
        <v>3199233.05</v>
      </c>
      <c r="K11896" s="228">
        <v>3279852.17</v>
      </c>
      <c r="L11896" s="228">
        <v>17907549.239999998</v>
      </c>
    </row>
    <row r="11897" spans="1:12">
      <c r="A11897" s="228">
        <v>2016</v>
      </c>
      <c r="B11897" s="228" t="s">
        <v>195</v>
      </c>
      <c r="C11897" s="228" t="s">
        <v>64</v>
      </c>
      <c r="D11897" s="228" t="s">
        <v>205</v>
      </c>
      <c r="E11897" s="228">
        <v>70</v>
      </c>
      <c r="F11897" s="228">
        <v>21110</v>
      </c>
      <c r="G11897" s="228">
        <v>4911</v>
      </c>
      <c r="H11897" s="228">
        <v>11279</v>
      </c>
      <c r="I11897" s="228">
        <v>11237771.800000001</v>
      </c>
      <c r="J11897" s="228">
        <v>3125488.52</v>
      </c>
      <c r="K11897" s="228">
        <v>3381150.06</v>
      </c>
      <c r="L11897" s="228">
        <v>18269917.239999998</v>
      </c>
    </row>
    <row r="11898" spans="1:12">
      <c r="A11898" s="228">
        <v>2016</v>
      </c>
      <c r="B11898" s="228" t="s">
        <v>195</v>
      </c>
      <c r="C11898" s="228" t="s">
        <v>64</v>
      </c>
      <c r="D11898" s="228" t="s">
        <v>205</v>
      </c>
      <c r="E11898" s="228">
        <v>75</v>
      </c>
      <c r="F11898" s="228">
        <v>14067</v>
      </c>
      <c r="G11898" s="228">
        <v>4422</v>
      </c>
      <c r="H11898" s="228">
        <v>10971</v>
      </c>
      <c r="I11898" s="228">
        <v>9352865.7200000007</v>
      </c>
      <c r="J11898" s="228">
        <v>2538205.21</v>
      </c>
      <c r="K11898" s="228">
        <v>2672715.15</v>
      </c>
      <c r="L11898" s="228">
        <v>14989716.09</v>
      </c>
    </row>
    <row r="11899" spans="1:12">
      <c r="A11899" s="228">
        <v>2016</v>
      </c>
      <c r="B11899" s="228" t="s">
        <v>195</v>
      </c>
      <c r="C11899" s="228" t="s">
        <v>64</v>
      </c>
      <c r="D11899" s="228" t="s">
        <v>205</v>
      </c>
      <c r="E11899" s="228">
        <v>80</v>
      </c>
      <c r="F11899" s="228">
        <v>9127</v>
      </c>
      <c r="G11899" s="228">
        <v>3617</v>
      </c>
      <c r="H11899" s="228">
        <v>9912</v>
      </c>
      <c r="I11899" s="228">
        <v>7494129.1100000003</v>
      </c>
      <c r="J11899" s="228">
        <v>1710670.57</v>
      </c>
      <c r="K11899" s="228">
        <v>1876511.25</v>
      </c>
      <c r="L11899" s="228">
        <v>11327117.630000001</v>
      </c>
    </row>
    <row r="11900" spans="1:12">
      <c r="A11900" s="228">
        <v>2016</v>
      </c>
      <c r="B11900" s="228" t="s">
        <v>195</v>
      </c>
      <c r="C11900" s="228" t="s">
        <v>64</v>
      </c>
      <c r="D11900" s="228" t="s">
        <v>205</v>
      </c>
      <c r="E11900" s="228">
        <v>85</v>
      </c>
      <c r="F11900" s="228">
        <v>5627</v>
      </c>
      <c r="G11900" s="228">
        <v>2153</v>
      </c>
      <c r="H11900" s="228">
        <v>8745</v>
      </c>
      <c r="I11900" s="228">
        <v>5356338.7</v>
      </c>
      <c r="J11900" s="228">
        <v>1043573.87</v>
      </c>
      <c r="K11900" s="228">
        <v>1110432.8</v>
      </c>
      <c r="L11900" s="228">
        <v>7657437.79</v>
      </c>
    </row>
    <row r="11901" spans="1:12">
      <c r="A11901" s="228">
        <v>2016</v>
      </c>
      <c r="B11901" s="228" t="s">
        <v>195</v>
      </c>
      <c r="C11901" s="228" t="s">
        <v>64</v>
      </c>
      <c r="D11901" s="228" t="s">
        <v>205</v>
      </c>
      <c r="E11901" s="228">
        <v>90</v>
      </c>
      <c r="F11901" s="228">
        <v>1719</v>
      </c>
      <c r="G11901" s="228">
        <v>585</v>
      </c>
      <c r="H11901" s="228">
        <v>3211</v>
      </c>
      <c r="I11901" s="228">
        <v>1586020.79</v>
      </c>
      <c r="J11901" s="228">
        <v>248354.91</v>
      </c>
      <c r="K11901" s="228">
        <v>258839</v>
      </c>
      <c r="L11901" s="228">
        <v>2156978.87</v>
      </c>
    </row>
    <row r="11902" spans="1:12">
      <c r="A11902" s="228">
        <v>2016</v>
      </c>
      <c r="B11902" s="228" t="s">
        <v>195</v>
      </c>
      <c r="C11902" s="228" t="s">
        <v>64</v>
      </c>
      <c r="D11902" s="228" t="s">
        <v>205</v>
      </c>
      <c r="E11902" s="228">
        <v>95</v>
      </c>
      <c r="F11902" s="228">
        <v>272</v>
      </c>
      <c r="G11902" s="228">
        <v>71</v>
      </c>
      <c r="H11902" s="228">
        <v>499</v>
      </c>
      <c r="I11902" s="228">
        <v>189425.46</v>
      </c>
      <c r="J11902" s="228">
        <v>24487.31</v>
      </c>
      <c r="K11902" s="228">
        <v>13130</v>
      </c>
      <c r="L11902" s="228">
        <v>238254.38</v>
      </c>
    </row>
    <row r="11903" spans="1:12">
      <c r="A11903" s="228">
        <v>2016</v>
      </c>
      <c r="B11903" s="228" t="s">
        <v>195</v>
      </c>
      <c r="C11903" s="228" t="s">
        <v>64</v>
      </c>
      <c r="D11903" s="228" t="s">
        <v>206</v>
      </c>
      <c r="E11903" s="228">
        <v>0</v>
      </c>
      <c r="F11903" s="228">
        <v>18136</v>
      </c>
      <c r="G11903" s="228">
        <v>636</v>
      </c>
      <c r="H11903" s="228">
        <v>1953</v>
      </c>
      <c r="I11903" s="228">
        <v>1143591.75</v>
      </c>
      <c r="J11903" s="228">
        <v>278730.46999999997</v>
      </c>
      <c r="K11903" s="228">
        <v>94188</v>
      </c>
      <c r="L11903" s="228">
        <v>1577985.09</v>
      </c>
    </row>
    <row r="11904" spans="1:12">
      <c r="A11904" s="228">
        <v>2016</v>
      </c>
      <c r="B11904" s="228" t="s">
        <v>195</v>
      </c>
      <c r="C11904" s="228" t="s">
        <v>64</v>
      </c>
      <c r="D11904" s="228" t="s">
        <v>206</v>
      </c>
      <c r="E11904" s="228">
        <v>5</v>
      </c>
      <c r="F11904" s="228">
        <v>21327</v>
      </c>
      <c r="G11904" s="228">
        <v>388</v>
      </c>
      <c r="H11904" s="228">
        <v>454</v>
      </c>
      <c r="I11904" s="228">
        <v>407959.28</v>
      </c>
      <c r="J11904" s="228">
        <v>155695.53</v>
      </c>
      <c r="K11904" s="228">
        <v>58117</v>
      </c>
      <c r="L11904" s="228">
        <v>677365.26</v>
      </c>
    </row>
    <row r="11905" spans="1:12">
      <c r="A11905" s="228">
        <v>2016</v>
      </c>
      <c r="B11905" s="228" t="s">
        <v>195</v>
      </c>
      <c r="C11905" s="228" t="s">
        <v>64</v>
      </c>
      <c r="D11905" s="228" t="s">
        <v>206</v>
      </c>
      <c r="E11905" s="228">
        <v>10</v>
      </c>
      <c r="F11905" s="228">
        <v>20460</v>
      </c>
      <c r="G11905" s="228">
        <v>280</v>
      </c>
      <c r="H11905" s="228">
        <v>407</v>
      </c>
      <c r="I11905" s="228">
        <v>378393.55</v>
      </c>
      <c r="J11905" s="228">
        <v>127009.56</v>
      </c>
      <c r="K11905" s="228">
        <v>123726.5</v>
      </c>
      <c r="L11905" s="228">
        <v>660447.16</v>
      </c>
    </row>
    <row r="11906" spans="1:12">
      <c r="A11906" s="228">
        <v>2016</v>
      </c>
      <c r="B11906" s="228" t="s">
        <v>195</v>
      </c>
      <c r="C11906" s="228" t="s">
        <v>64</v>
      </c>
      <c r="D11906" s="228" t="s">
        <v>206</v>
      </c>
      <c r="E11906" s="228">
        <v>15</v>
      </c>
      <c r="F11906" s="228">
        <v>20900</v>
      </c>
      <c r="G11906" s="228">
        <v>688</v>
      </c>
      <c r="H11906" s="228">
        <v>1004</v>
      </c>
      <c r="I11906" s="228">
        <v>1154254.92</v>
      </c>
      <c r="J11906" s="228">
        <v>375855.37</v>
      </c>
      <c r="K11906" s="228">
        <v>209051</v>
      </c>
      <c r="L11906" s="228">
        <v>1847986.69</v>
      </c>
    </row>
    <row r="11907" spans="1:12">
      <c r="A11907" s="228">
        <v>2016</v>
      </c>
      <c r="B11907" s="228" t="s">
        <v>195</v>
      </c>
      <c r="C11907" s="228" t="s">
        <v>64</v>
      </c>
      <c r="D11907" s="228" t="s">
        <v>206</v>
      </c>
      <c r="E11907" s="228">
        <v>20</v>
      </c>
      <c r="F11907" s="228">
        <v>20334</v>
      </c>
      <c r="G11907" s="228">
        <v>966</v>
      </c>
      <c r="H11907" s="228">
        <v>2012</v>
      </c>
      <c r="I11907" s="228">
        <v>1915041.39</v>
      </c>
      <c r="J11907" s="228">
        <v>514014.08</v>
      </c>
      <c r="K11907" s="228">
        <v>229355</v>
      </c>
      <c r="L11907" s="228">
        <v>2868373.15</v>
      </c>
    </row>
    <row r="11908" spans="1:12">
      <c r="A11908" s="228">
        <v>2016</v>
      </c>
      <c r="B11908" s="228" t="s">
        <v>195</v>
      </c>
      <c r="C11908" s="228" t="s">
        <v>64</v>
      </c>
      <c r="D11908" s="228" t="s">
        <v>206</v>
      </c>
      <c r="E11908" s="228">
        <v>25</v>
      </c>
      <c r="F11908" s="228">
        <v>18128</v>
      </c>
      <c r="G11908" s="228">
        <v>984</v>
      </c>
      <c r="H11908" s="228">
        <v>2605</v>
      </c>
      <c r="I11908" s="228">
        <v>2390779.5</v>
      </c>
      <c r="J11908" s="228">
        <v>830814.2</v>
      </c>
      <c r="K11908" s="228">
        <v>290746</v>
      </c>
      <c r="L11908" s="228">
        <v>3831890.27</v>
      </c>
    </row>
    <row r="11909" spans="1:12">
      <c r="A11909" s="228">
        <v>2016</v>
      </c>
      <c r="B11909" s="228" t="s">
        <v>195</v>
      </c>
      <c r="C11909" s="228" t="s">
        <v>64</v>
      </c>
      <c r="D11909" s="228" t="s">
        <v>206</v>
      </c>
      <c r="E11909" s="228">
        <v>30</v>
      </c>
      <c r="F11909" s="228">
        <v>25335</v>
      </c>
      <c r="G11909" s="228">
        <v>1750</v>
      </c>
      <c r="H11909" s="228">
        <v>4730</v>
      </c>
      <c r="I11909" s="228">
        <v>4354742.54</v>
      </c>
      <c r="J11909" s="228">
        <v>1530033.8</v>
      </c>
      <c r="K11909" s="228">
        <v>309591</v>
      </c>
      <c r="L11909" s="228">
        <v>6757827.25</v>
      </c>
    </row>
    <row r="11910" spans="1:12">
      <c r="A11910" s="228">
        <v>2016</v>
      </c>
      <c r="B11910" s="228" t="s">
        <v>195</v>
      </c>
      <c r="C11910" s="228" t="s">
        <v>64</v>
      </c>
      <c r="D11910" s="228" t="s">
        <v>206</v>
      </c>
      <c r="E11910" s="228">
        <v>35</v>
      </c>
      <c r="F11910" s="228">
        <v>24770</v>
      </c>
      <c r="G11910" s="228">
        <v>1869</v>
      </c>
      <c r="H11910" s="228">
        <v>4147</v>
      </c>
      <c r="I11910" s="228">
        <v>4193219.17</v>
      </c>
      <c r="J11910" s="228">
        <v>1389329.21</v>
      </c>
      <c r="K11910" s="228">
        <v>493282</v>
      </c>
      <c r="L11910" s="228">
        <v>6574371.2400000002</v>
      </c>
    </row>
    <row r="11911" spans="1:12">
      <c r="A11911" s="228">
        <v>2016</v>
      </c>
      <c r="B11911" s="228" t="s">
        <v>195</v>
      </c>
      <c r="C11911" s="228" t="s">
        <v>64</v>
      </c>
      <c r="D11911" s="228" t="s">
        <v>206</v>
      </c>
      <c r="E11911" s="228">
        <v>40</v>
      </c>
      <c r="F11911" s="228">
        <v>25069</v>
      </c>
      <c r="G11911" s="228">
        <v>1702</v>
      </c>
      <c r="H11911" s="228">
        <v>3232</v>
      </c>
      <c r="I11911" s="228">
        <v>3160371.69</v>
      </c>
      <c r="J11911" s="228">
        <v>1058836.1499999999</v>
      </c>
      <c r="K11911" s="228">
        <v>429717</v>
      </c>
      <c r="L11911" s="228">
        <v>5134182.32</v>
      </c>
    </row>
    <row r="11912" spans="1:12">
      <c r="A11912" s="228">
        <v>2016</v>
      </c>
      <c r="B11912" s="228" t="s">
        <v>195</v>
      </c>
      <c r="C11912" s="228" t="s">
        <v>64</v>
      </c>
      <c r="D11912" s="228" t="s">
        <v>206</v>
      </c>
      <c r="E11912" s="228">
        <v>45</v>
      </c>
      <c r="F11912" s="228">
        <v>27968</v>
      </c>
      <c r="G11912" s="228">
        <v>2093</v>
      </c>
      <c r="H11912" s="228">
        <v>3834</v>
      </c>
      <c r="I11912" s="228">
        <v>4096403.74</v>
      </c>
      <c r="J11912" s="228">
        <v>1289890.8500000001</v>
      </c>
      <c r="K11912" s="228">
        <v>683925</v>
      </c>
      <c r="L11912" s="228">
        <v>6606168.2800000003</v>
      </c>
    </row>
    <row r="11913" spans="1:12">
      <c r="A11913" s="228">
        <v>2016</v>
      </c>
      <c r="B11913" s="228" t="s">
        <v>195</v>
      </c>
      <c r="C11913" s="228" t="s">
        <v>64</v>
      </c>
      <c r="D11913" s="228" t="s">
        <v>206</v>
      </c>
      <c r="E11913" s="228">
        <v>50</v>
      </c>
      <c r="F11913" s="228">
        <v>29234</v>
      </c>
      <c r="G11913" s="228">
        <v>2584</v>
      </c>
      <c r="H11913" s="228">
        <v>4837</v>
      </c>
      <c r="I11913" s="228">
        <v>4990964.6900000004</v>
      </c>
      <c r="J11913" s="228">
        <v>1630644.52</v>
      </c>
      <c r="K11913" s="228">
        <v>1213648.25</v>
      </c>
      <c r="L11913" s="228">
        <v>8349942.9100000001</v>
      </c>
    </row>
    <row r="11914" spans="1:12">
      <c r="A11914" s="228">
        <v>2016</v>
      </c>
      <c r="B11914" s="228" t="s">
        <v>195</v>
      </c>
      <c r="C11914" s="228" t="s">
        <v>64</v>
      </c>
      <c r="D11914" s="228" t="s">
        <v>206</v>
      </c>
      <c r="E11914" s="228">
        <v>55</v>
      </c>
      <c r="F11914" s="228">
        <v>32083</v>
      </c>
      <c r="G11914" s="228">
        <v>3432</v>
      </c>
      <c r="H11914" s="228">
        <v>7220</v>
      </c>
      <c r="I11914" s="228">
        <v>6899549.1600000001</v>
      </c>
      <c r="J11914" s="228">
        <v>2098531.11</v>
      </c>
      <c r="K11914" s="228">
        <v>1657971.5</v>
      </c>
      <c r="L11914" s="228">
        <v>11299087.789999999</v>
      </c>
    </row>
    <row r="11915" spans="1:12">
      <c r="A11915" s="228">
        <v>2016</v>
      </c>
      <c r="B11915" s="228" t="s">
        <v>195</v>
      </c>
      <c r="C11915" s="228" t="s">
        <v>64</v>
      </c>
      <c r="D11915" s="228" t="s">
        <v>206</v>
      </c>
      <c r="E11915" s="228">
        <v>60</v>
      </c>
      <c r="F11915" s="228">
        <v>31716</v>
      </c>
      <c r="G11915" s="228">
        <v>4728</v>
      </c>
      <c r="H11915" s="228">
        <v>9019</v>
      </c>
      <c r="I11915" s="228">
        <v>8512521.2400000002</v>
      </c>
      <c r="J11915" s="228">
        <v>2782437.03</v>
      </c>
      <c r="K11915" s="228">
        <v>2547596.6800000002</v>
      </c>
      <c r="L11915" s="228">
        <v>14556645.039999999</v>
      </c>
    </row>
    <row r="11916" spans="1:12">
      <c r="A11916" s="228">
        <v>2016</v>
      </c>
      <c r="B11916" s="228" t="s">
        <v>195</v>
      </c>
      <c r="C11916" s="228" t="s">
        <v>64</v>
      </c>
      <c r="D11916" s="228" t="s">
        <v>206</v>
      </c>
      <c r="E11916" s="228">
        <v>65</v>
      </c>
      <c r="F11916" s="228">
        <v>30108</v>
      </c>
      <c r="G11916" s="228">
        <v>5061</v>
      </c>
      <c r="H11916" s="228">
        <v>10536</v>
      </c>
      <c r="I11916" s="228">
        <v>10509118.970000001</v>
      </c>
      <c r="J11916" s="228">
        <v>3311379.07</v>
      </c>
      <c r="K11916" s="228">
        <v>3235600.45</v>
      </c>
      <c r="L11916" s="228">
        <v>17689773.109999999</v>
      </c>
    </row>
    <row r="11917" spans="1:12">
      <c r="A11917" s="228">
        <v>2016</v>
      </c>
      <c r="B11917" s="228" t="s">
        <v>195</v>
      </c>
      <c r="C11917" s="228" t="s">
        <v>64</v>
      </c>
      <c r="D11917" s="228" t="s">
        <v>206</v>
      </c>
      <c r="E11917" s="228">
        <v>70</v>
      </c>
      <c r="F11917" s="228">
        <v>23184</v>
      </c>
      <c r="G11917" s="228">
        <v>4757</v>
      </c>
      <c r="H11917" s="228">
        <v>10845</v>
      </c>
      <c r="I11917" s="228">
        <v>10110794.35</v>
      </c>
      <c r="J11917" s="228">
        <v>2989805.85</v>
      </c>
      <c r="K11917" s="228">
        <v>2915487</v>
      </c>
      <c r="L11917" s="228">
        <v>16576778.77</v>
      </c>
    </row>
    <row r="11918" spans="1:12">
      <c r="A11918" s="228">
        <v>2016</v>
      </c>
      <c r="B11918" s="228" t="s">
        <v>195</v>
      </c>
      <c r="C11918" s="228" t="s">
        <v>64</v>
      </c>
      <c r="D11918" s="228" t="s">
        <v>206</v>
      </c>
      <c r="E11918" s="228">
        <v>75</v>
      </c>
      <c r="F11918" s="228">
        <v>15683</v>
      </c>
      <c r="G11918" s="228">
        <v>4021</v>
      </c>
      <c r="H11918" s="228">
        <v>11538</v>
      </c>
      <c r="I11918" s="228">
        <v>9407042.9399999995</v>
      </c>
      <c r="J11918" s="228">
        <v>2454735.0699999998</v>
      </c>
      <c r="K11918" s="228">
        <v>2861378.6</v>
      </c>
      <c r="L11918" s="228">
        <v>15085917.92</v>
      </c>
    </row>
    <row r="11919" spans="1:12">
      <c r="A11919" s="228">
        <v>2016</v>
      </c>
      <c r="B11919" s="228" t="s">
        <v>195</v>
      </c>
      <c r="C11919" s="228" t="s">
        <v>64</v>
      </c>
      <c r="D11919" s="228" t="s">
        <v>206</v>
      </c>
      <c r="E11919" s="228">
        <v>80</v>
      </c>
      <c r="F11919" s="228">
        <v>10980</v>
      </c>
      <c r="G11919" s="228">
        <v>2756</v>
      </c>
      <c r="H11919" s="228">
        <v>10241</v>
      </c>
      <c r="I11919" s="228">
        <v>7704417.9500000002</v>
      </c>
      <c r="J11919" s="228">
        <v>1746301.2</v>
      </c>
      <c r="K11919" s="228">
        <v>1958359.9</v>
      </c>
      <c r="L11919" s="228">
        <v>11603356.710000001</v>
      </c>
    </row>
    <row r="11920" spans="1:12">
      <c r="A11920" s="228">
        <v>2016</v>
      </c>
      <c r="B11920" s="228" t="s">
        <v>195</v>
      </c>
      <c r="C11920" s="228" t="s">
        <v>64</v>
      </c>
      <c r="D11920" s="228" t="s">
        <v>206</v>
      </c>
      <c r="E11920" s="228">
        <v>85</v>
      </c>
      <c r="F11920" s="228">
        <v>7818</v>
      </c>
      <c r="G11920" s="228">
        <v>2019</v>
      </c>
      <c r="H11920" s="228">
        <v>9752</v>
      </c>
      <c r="I11920" s="228">
        <v>6375492.9500000002</v>
      </c>
      <c r="J11920" s="228">
        <v>1233483.3700000001</v>
      </c>
      <c r="K11920" s="228">
        <v>1148763.2</v>
      </c>
      <c r="L11920" s="228">
        <v>8942479.6099999994</v>
      </c>
    </row>
    <row r="11921" spans="1:12">
      <c r="A11921" s="228">
        <v>2016</v>
      </c>
      <c r="B11921" s="228" t="s">
        <v>195</v>
      </c>
      <c r="C11921" s="228" t="s">
        <v>64</v>
      </c>
      <c r="D11921" s="228" t="s">
        <v>206</v>
      </c>
      <c r="E11921" s="228">
        <v>90</v>
      </c>
      <c r="F11921" s="228">
        <v>3535</v>
      </c>
      <c r="G11921" s="228">
        <v>820</v>
      </c>
      <c r="H11921" s="228">
        <v>5166</v>
      </c>
      <c r="I11921" s="228">
        <v>2709255.24</v>
      </c>
      <c r="J11921" s="228">
        <v>424371.79</v>
      </c>
      <c r="K11921" s="228">
        <v>333871.5</v>
      </c>
      <c r="L11921" s="228">
        <v>3542796.71</v>
      </c>
    </row>
    <row r="11922" spans="1:12">
      <c r="A11922" s="228">
        <v>2016</v>
      </c>
      <c r="B11922" s="228" t="s">
        <v>195</v>
      </c>
      <c r="C11922" s="228" t="s">
        <v>64</v>
      </c>
      <c r="D11922" s="228" t="s">
        <v>206</v>
      </c>
      <c r="E11922" s="228">
        <v>95</v>
      </c>
      <c r="F11922" s="228">
        <v>925</v>
      </c>
      <c r="G11922" s="228">
        <v>169</v>
      </c>
      <c r="H11922" s="228">
        <v>1323</v>
      </c>
      <c r="I11922" s="228">
        <v>584305.19999999995</v>
      </c>
      <c r="J11922" s="228">
        <v>75961.67</v>
      </c>
      <c r="K11922" s="228">
        <v>46228</v>
      </c>
      <c r="L11922" s="228">
        <v>736694.97</v>
      </c>
    </row>
    <row r="11923" spans="1:12">
      <c r="A11923" s="228">
        <v>2016</v>
      </c>
      <c r="B11923" s="228" t="s">
        <v>195</v>
      </c>
      <c r="C11923" s="228" t="s">
        <v>65</v>
      </c>
      <c r="D11923" s="228" t="s">
        <v>205</v>
      </c>
      <c r="E11923" s="228">
        <v>0</v>
      </c>
      <c r="F11923" s="228">
        <v>44640</v>
      </c>
      <c r="G11923" s="228">
        <v>1895</v>
      </c>
      <c r="H11923" s="228">
        <v>4066</v>
      </c>
      <c r="I11923" s="228">
        <v>3398308.65</v>
      </c>
      <c r="J11923" s="228">
        <v>606767.17000000004</v>
      </c>
      <c r="K11923" s="228">
        <v>20688</v>
      </c>
      <c r="L11923" s="228">
        <v>4377546.9800000004</v>
      </c>
    </row>
    <row r="11924" spans="1:12">
      <c r="A11924" s="228">
        <v>2016</v>
      </c>
      <c r="B11924" s="228" t="s">
        <v>195</v>
      </c>
      <c r="C11924" s="228" t="s">
        <v>65</v>
      </c>
      <c r="D11924" s="228" t="s">
        <v>205</v>
      </c>
      <c r="E11924" s="228">
        <v>5</v>
      </c>
      <c r="F11924" s="228">
        <v>49324</v>
      </c>
      <c r="G11924" s="228">
        <v>1009</v>
      </c>
      <c r="H11924" s="228">
        <v>1321</v>
      </c>
      <c r="I11924" s="228">
        <v>1536137.25</v>
      </c>
      <c r="J11924" s="228">
        <v>364664.49</v>
      </c>
      <c r="K11924" s="228">
        <v>40035</v>
      </c>
      <c r="L11924" s="228">
        <v>2136929.3199999998</v>
      </c>
    </row>
    <row r="11925" spans="1:12">
      <c r="A11925" s="228">
        <v>2016</v>
      </c>
      <c r="B11925" s="228" t="s">
        <v>195</v>
      </c>
      <c r="C11925" s="228" t="s">
        <v>65</v>
      </c>
      <c r="D11925" s="228" t="s">
        <v>205</v>
      </c>
      <c r="E11925" s="228">
        <v>10</v>
      </c>
      <c r="F11925" s="228">
        <v>45504</v>
      </c>
      <c r="G11925" s="228">
        <v>620</v>
      </c>
      <c r="H11925" s="228">
        <v>900</v>
      </c>
      <c r="I11925" s="228">
        <v>1019293.3</v>
      </c>
      <c r="J11925" s="228">
        <v>241037.53</v>
      </c>
      <c r="K11925" s="228">
        <v>70592</v>
      </c>
      <c r="L11925" s="228">
        <v>744464.82</v>
      </c>
    </row>
    <row r="11926" spans="1:12">
      <c r="A11926" s="228">
        <v>2016</v>
      </c>
      <c r="B11926" s="228" t="s">
        <v>195</v>
      </c>
      <c r="C11926" s="228" t="s">
        <v>65</v>
      </c>
      <c r="D11926" s="228" t="s">
        <v>205</v>
      </c>
      <c r="E11926" s="228">
        <v>15</v>
      </c>
      <c r="F11926" s="228">
        <v>44060</v>
      </c>
      <c r="G11926" s="228">
        <v>1295</v>
      </c>
      <c r="H11926" s="228">
        <v>1896</v>
      </c>
      <c r="I11926" s="228">
        <v>2295193.0499999998</v>
      </c>
      <c r="J11926" s="228">
        <v>477451.26</v>
      </c>
      <c r="K11926" s="228">
        <v>305821</v>
      </c>
      <c r="L11926" s="228">
        <v>3399488.31</v>
      </c>
    </row>
    <row r="11927" spans="1:12">
      <c r="A11927" s="228">
        <v>2016</v>
      </c>
      <c r="B11927" s="228" t="s">
        <v>195</v>
      </c>
      <c r="C11927" s="228" t="s">
        <v>65</v>
      </c>
      <c r="D11927" s="228" t="s">
        <v>205</v>
      </c>
      <c r="E11927" s="228">
        <v>20</v>
      </c>
      <c r="F11927" s="228">
        <v>36251</v>
      </c>
      <c r="G11927" s="228">
        <v>1124</v>
      </c>
      <c r="H11927" s="228">
        <v>2237</v>
      </c>
      <c r="I11927" s="228">
        <v>2400658.2999999998</v>
      </c>
      <c r="J11927" s="228">
        <v>479926.95</v>
      </c>
      <c r="K11927" s="228">
        <v>385783</v>
      </c>
      <c r="L11927" s="228">
        <v>3581895.26</v>
      </c>
    </row>
    <row r="11928" spans="1:12">
      <c r="A11928" s="228">
        <v>2016</v>
      </c>
      <c r="B11928" s="228" t="s">
        <v>195</v>
      </c>
      <c r="C11928" s="228" t="s">
        <v>65</v>
      </c>
      <c r="D11928" s="228" t="s">
        <v>205</v>
      </c>
      <c r="E11928" s="228">
        <v>25</v>
      </c>
      <c r="F11928" s="228">
        <v>38454</v>
      </c>
      <c r="G11928" s="228">
        <v>1075</v>
      </c>
      <c r="H11928" s="228">
        <v>2284</v>
      </c>
      <c r="I11928" s="228">
        <v>2398365.7000000002</v>
      </c>
      <c r="J11928" s="228">
        <v>475547.45</v>
      </c>
      <c r="K11928" s="228">
        <v>411557</v>
      </c>
      <c r="L11928" s="228">
        <v>3636699.47</v>
      </c>
    </row>
    <row r="11929" spans="1:12">
      <c r="A11929" s="228">
        <v>2016</v>
      </c>
      <c r="B11929" s="228" t="s">
        <v>195</v>
      </c>
      <c r="C11929" s="228" t="s">
        <v>65</v>
      </c>
      <c r="D11929" s="228" t="s">
        <v>205</v>
      </c>
      <c r="E11929" s="228">
        <v>30</v>
      </c>
      <c r="F11929" s="228">
        <v>54727</v>
      </c>
      <c r="G11929" s="228">
        <v>1677</v>
      </c>
      <c r="H11929" s="228">
        <v>3015</v>
      </c>
      <c r="I11929" s="228">
        <v>3416744.6</v>
      </c>
      <c r="J11929" s="228">
        <v>762152.48</v>
      </c>
      <c r="K11929" s="228">
        <v>634184</v>
      </c>
      <c r="L11929" s="228">
        <v>5339385.91</v>
      </c>
    </row>
    <row r="11930" spans="1:12">
      <c r="A11930" s="228">
        <v>2016</v>
      </c>
      <c r="B11930" s="228" t="s">
        <v>195</v>
      </c>
      <c r="C11930" s="228" t="s">
        <v>65</v>
      </c>
      <c r="D11930" s="228" t="s">
        <v>205</v>
      </c>
      <c r="E11930" s="228">
        <v>35</v>
      </c>
      <c r="F11930" s="228">
        <v>53144</v>
      </c>
      <c r="G11930" s="228">
        <v>1755</v>
      </c>
      <c r="H11930" s="228">
        <v>3155</v>
      </c>
      <c r="I11930" s="228">
        <v>3337245.6</v>
      </c>
      <c r="J11930" s="228">
        <v>836273.76</v>
      </c>
      <c r="K11930" s="228">
        <v>614473</v>
      </c>
      <c r="L11930" s="228">
        <v>5321453.13</v>
      </c>
    </row>
    <row r="11931" spans="1:12">
      <c r="A11931" s="228">
        <v>2016</v>
      </c>
      <c r="B11931" s="228" t="s">
        <v>195</v>
      </c>
      <c r="C11931" s="228" t="s">
        <v>65</v>
      </c>
      <c r="D11931" s="228" t="s">
        <v>205</v>
      </c>
      <c r="E11931" s="228">
        <v>40</v>
      </c>
      <c r="F11931" s="228">
        <v>51833</v>
      </c>
      <c r="G11931" s="228">
        <v>2293</v>
      </c>
      <c r="H11931" s="228">
        <v>4402</v>
      </c>
      <c r="I11931" s="228">
        <v>4800603.95</v>
      </c>
      <c r="J11931" s="228">
        <v>1150771.3999999999</v>
      </c>
      <c r="K11931" s="228">
        <v>1192967</v>
      </c>
      <c r="L11931" s="228">
        <v>7863190.8099999996</v>
      </c>
    </row>
    <row r="11932" spans="1:12">
      <c r="A11932" s="228">
        <v>2016</v>
      </c>
      <c r="B11932" s="228" t="s">
        <v>195</v>
      </c>
      <c r="C11932" s="228" t="s">
        <v>65</v>
      </c>
      <c r="D11932" s="228" t="s">
        <v>205</v>
      </c>
      <c r="E11932" s="228">
        <v>45</v>
      </c>
      <c r="F11932" s="228">
        <v>53218</v>
      </c>
      <c r="G11932" s="228">
        <v>2632</v>
      </c>
      <c r="H11932" s="228">
        <v>4693</v>
      </c>
      <c r="I11932" s="228">
        <v>5536366.75</v>
      </c>
      <c r="J11932" s="228">
        <v>1358294.4</v>
      </c>
      <c r="K11932" s="228">
        <v>1432461.25</v>
      </c>
      <c r="L11932" s="228">
        <v>9128248.0800000001</v>
      </c>
    </row>
    <row r="11933" spans="1:12">
      <c r="A11933" s="228">
        <v>2016</v>
      </c>
      <c r="B11933" s="228" t="s">
        <v>195</v>
      </c>
      <c r="C11933" s="228" t="s">
        <v>65</v>
      </c>
      <c r="D11933" s="228" t="s">
        <v>205</v>
      </c>
      <c r="E11933" s="228">
        <v>50</v>
      </c>
      <c r="F11933" s="228">
        <v>50464</v>
      </c>
      <c r="G11933" s="228">
        <v>3098</v>
      </c>
      <c r="H11933" s="228">
        <v>5860</v>
      </c>
      <c r="I11933" s="228">
        <v>8303098.9500000002</v>
      </c>
      <c r="J11933" s="228">
        <v>1867275.2</v>
      </c>
      <c r="K11933" s="228">
        <v>2105375.5</v>
      </c>
      <c r="L11933" s="228">
        <v>13236702.029999999</v>
      </c>
    </row>
    <row r="11934" spans="1:12">
      <c r="A11934" s="228">
        <v>2016</v>
      </c>
      <c r="B11934" s="228" t="s">
        <v>195</v>
      </c>
      <c r="C11934" s="228" t="s">
        <v>65</v>
      </c>
      <c r="D11934" s="228" t="s">
        <v>205</v>
      </c>
      <c r="E11934" s="228">
        <v>55</v>
      </c>
      <c r="F11934" s="228">
        <v>48312</v>
      </c>
      <c r="G11934" s="228">
        <v>4053</v>
      </c>
      <c r="H11934" s="228">
        <v>7992</v>
      </c>
      <c r="I11934" s="228">
        <v>10326524.970000001</v>
      </c>
      <c r="J11934" s="228">
        <v>2523734.7999999998</v>
      </c>
      <c r="K11934" s="228">
        <v>2895992</v>
      </c>
      <c r="L11934" s="228">
        <v>16994754.760000002</v>
      </c>
    </row>
    <row r="11935" spans="1:12">
      <c r="A11935" s="228">
        <v>2016</v>
      </c>
      <c r="B11935" s="228" t="s">
        <v>195</v>
      </c>
      <c r="C11935" s="228" t="s">
        <v>65</v>
      </c>
      <c r="D11935" s="228" t="s">
        <v>205</v>
      </c>
      <c r="E11935" s="228">
        <v>60</v>
      </c>
      <c r="F11935" s="228">
        <v>42567</v>
      </c>
      <c r="G11935" s="228">
        <v>4849</v>
      </c>
      <c r="H11935" s="228">
        <v>9508</v>
      </c>
      <c r="I11935" s="228">
        <v>13352953.76</v>
      </c>
      <c r="J11935" s="228">
        <v>3193105.23</v>
      </c>
      <c r="K11935" s="228">
        <v>4046963.8</v>
      </c>
      <c r="L11935" s="228">
        <v>21832813.48</v>
      </c>
    </row>
    <row r="11936" spans="1:12">
      <c r="A11936" s="228">
        <v>2016</v>
      </c>
      <c r="B11936" s="228" t="s">
        <v>195</v>
      </c>
      <c r="C11936" s="228" t="s">
        <v>65</v>
      </c>
      <c r="D11936" s="228" t="s">
        <v>205</v>
      </c>
      <c r="E11936" s="228">
        <v>65</v>
      </c>
      <c r="F11936" s="228">
        <v>37076</v>
      </c>
      <c r="G11936" s="228">
        <v>6040</v>
      </c>
      <c r="H11936" s="228">
        <v>13056</v>
      </c>
      <c r="I11936" s="228">
        <v>18075067.32</v>
      </c>
      <c r="J11936" s="228">
        <v>4029937.67</v>
      </c>
      <c r="K11936" s="228">
        <v>5341092.75</v>
      </c>
      <c r="L11936" s="228">
        <v>28752184.870000001</v>
      </c>
    </row>
    <row r="11937" spans="1:12">
      <c r="A11937" s="228">
        <v>2016</v>
      </c>
      <c r="B11937" s="228" t="s">
        <v>195</v>
      </c>
      <c r="C11937" s="228" t="s">
        <v>65</v>
      </c>
      <c r="D11937" s="228" t="s">
        <v>205</v>
      </c>
      <c r="E11937" s="228">
        <v>70</v>
      </c>
      <c r="F11937" s="228">
        <v>26113</v>
      </c>
      <c r="G11937" s="228">
        <v>5592</v>
      </c>
      <c r="H11937" s="228">
        <v>12571</v>
      </c>
      <c r="I11937" s="228">
        <v>16723490</v>
      </c>
      <c r="J11937" s="228">
        <v>3779388.09</v>
      </c>
      <c r="K11937" s="228">
        <v>5402806.7999999998</v>
      </c>
      <c r="L11937" s="228">
        <v>26982548.530000001</v>
      </c>
    </row>
    <row r="11938" spans="1:12">
      <c r="A11938" s="228">
        <v>2016</v>
      </c>
      <c r="B11938" s="228" t="s">
        <v>195</v>
      </c>
      <c r="C11938" s="228" t="s">
        <v>65</v>
      </c>
      <c r="D11938" s="228" t="s">
        <v>205</v>
      </c>
      <c r="E11938" s="228">
        <v>75</v>
      </c>
      <c r="F11938" s="228">
        <v>17326</v>
      </c>
      <c r="G11938" s="228">
        <v>4582</v>
      </c>
      <c r="H11938" s="228">
        <v>12356</v>
      </c>
      <c r="I11938" s="228">
        <v>14581684.25</v>
      </c>
      <c r="J11938" s="228">
        <v>3222798.07</v>
      </c>
      <c r="K11938" s="228">
        <v>3365770.65</v>
      </c>
      <c r="L11938" s="228">
        <v>21880426.120000001</v>
      </c>
    </row>
    <row r="11939" spans="1:12">
      <c r="A11939" s="228">
        <v>2016</v>
      </c>
      <c r="B11939" s="228" t="s">
        <v>195</v>
      </c>
      <c r="C11939" s="228" t="s">
        <v>65</v>
      </c>
      <c r="D11939" s="228" t="s">
        <v>205</v>
      </c>
      <c r="E11939" s="228">
        <v>80</v>
      </c>
      <c r="F11939" s="228">
        <v>10470</v>
      </c>
      <c r="G11939" s="228">
        <v>3193</v>
      </c>
      <c r="H11939" s="228">
        <v>10530</v>
      </c>
      <c r="I11939" s="228">
        <v>11363490</v>
      </c>
      <c r="J11939" s="228">
        <v>2077496.94</v>
      </c>
      <c r="K11939" s="228">
        <v>2426118.9500000002</v>
      </c>
      <c r="L11939" s="228">
        <v>16276028.310000001</v>
      </c>
    </row>
    <row r="11940" spans="1:12">
      <c r="A11940" s="228">
        <v>2016</v>
      </c>
      <c r="B11940" s="228" t="s">
        <v>195</v>
      </c>
      <c r="C11940" s="228" t="s">
        <v>65</v>
      </c>
      <c r="D11940" s="228" t="s">
        <v>205</v>
      </c>
      <c r="E11940" s="228">
        <v>85</v>
      </c>
      <c r="F11940" s="228">
        <v>5909</v>
      </c>
      <c r="G11940" s="228">
        <v>1893</v>
      </c>
      <c r="H11940" s="228">
        <v>9013</v>
      </c>
      <c r="I11940" s="228">
        <v>7664459.7000000002</v>
      </c>
      <c r="J11940" s="228">
        <v>1160617.5</v>
      </c>
      <c r="K11940" s="228">
        <v>1175573.3</v>
      </c>
      <c r="L11940" s="228">
        <v>10225957.26</v>
      </c>
    </row>
    <row r="11941" spans="1:12">
      <c r="A11941" s="228">
        <v>2016</v>
      </c>
      <c r="B11941" s="228" t="s">
        <v>195</v>
      </c>
      <c r="C11941" s="228" t="s">
        <v>65</v>
      </c>
      <c r="D11941" s="228" t="s">
        <v>205</v>
      </c>
      <c r="E11941" s="228">
        <v>90</v>
      </c>
      <c r="F11941" s="228">
        <v>1624</v>
      </c>
      <c r="G11941" s="228">
        <v>547</v>
      </c>
      <c r="H11941" s="228">
        <v>2875</v>
      </c>
      <c r="I11941" s="228">
        <v>2252105.2000000002</v>
      </c>
      <c r="J11941" s="228">
        <v>265542.99</v>
      </c>
      <c r="K11941" s="228">
        <v>202080</v>
      </c>
      <c r="L11941" s="228">
        <v>2762068.77</v>
      </c>
    </row>
    <row r="11942" spans="1:12">
      <c r="A11942" s="228">
        <v>2016</v>
      </c>
      <c r="B11942" s="228" t="s">
        <v>195</v>
      </c>
      <c r="C11942" s="228" t="s">
        <v>65</v>
      </c>
      <c r="D11942" s="228" t="s">
        <v>205</v>
      </c>
      <c r="E11942" s="228">
        <v>95</v>
      </c>
      <c r="F11942" s="228">
        <v>230</v>
      </c>
      <c r="G11942" s="228">
        <v>59</v>
      </c>
      <c r="H11942" s="228">
        <v>439</v>
      </c>
      <c r="I11942" s="228">
        <v>361875.8</v>
      </c>
      <c r="J11942" s="228">
        <v>27744.7</v>
      </c>
      <c r="K11942" s="228">
        <v>18980</v>
      </c>
      <c r="L11942" s="228">
        <v>418551.15</v>
      </c>
    </row>
    <row r="11943" spans="1:12">
      <c r="A11943" s="228">
        <v>2016</v>
      </c>
      <c r="B11943" s="228" t="s">
        <v>195</v>
      </c>
      <c r="C11943" s="228" t="s">
        <v>65</v>
      </c>
      <c r="D11943" s="228" t="s">
        <v>206</v>
      </c>
      <c r="E11943" s="228">
        <v>0</v>
      </c>
      <c r="F11943" s="228">
        <v>41455</v>
      </c>
      <c r="G11943" s="228">
        <v>1231</v>
      </c>
      <c r="H11943" s="228">
        <v>3022</v>
      </c>
      <c r="I11943" s="228">
        <v>2262241.85</v>
      </c>
      <c r="J11943" s="228">
        <v>371024.85</v>
      </c>
      <c r="K11943" s="228">
        <v>25859</v>
      </c>
      <c r="L11943" s="228">
        <v>2872582.11</v>
      </c>
    </row>
    <row r="11944" spans="1:12">
      <c r="A11944" s="228">
        <v>2016</v>
      </c>
      <c r="B11944" s="228" t="s">
        <v>195</v>
      </c>
      <c r="C11944" s="228" t="s">
        <v>65</v>
      </c>
      <c r="D11944" s="228" t="s">
        <v>206</v>
      </c>
      <c r="E11944" s="228">
        <v>5</v>
      </c>
      <c r="F11944" s="228">
        <v>46472</v>
      </c>
      <c r="G11944" s="228">
        <v>814</v>
      </c>
      <c r="H11944" s="228">
        <v>1051</v>
      </c>
      <c r="I11944" s="228">
        <v>1110405.8999999999</v>
      </c>
      <c r="J11944" s="228">
        <v>277269.78999999998</v>
      </c>
      <c r="K11944" s="228">
        <v>22165</v>
      </c>
      <c r="L11944" s="228">
        <v>1570992.83</v>
      </c>
    </row>
    <row r="11945" spans="1:12">
      <c r="A11945" s="228">
        <v>2016</v>
      </c>
      <c r="B11945" s="228" t="s">
        <v>195</v>
      </c>
      <c r="C11945" s="228" t="s">
        <v>65</v>
      </c>
      <c r="D11945" s="228" t="s">
        <v>206</v>
      </c>
      <c r="E11945" s="228">
        <v>10</v>
      </c>
      <c r="F11945" s="228">
        <v>43146</v>
      </c>
      <c r="G11945" s="228">
        <v>602</v>
      </c>
      <c r="H11945" s="228">
        <v>872</v>
      </c>
      <c r="I11945" s="228">
        <v>916355.2</v>
      </c>
      <c r="J11945" s="228">
        <v>205095.66</v>
      </c>
      <c r="K11945" s="228">
        <v>100117</v>
      </c>
      <c r="L11945" s="228">
        <v>1347136.46</v>
      </c>
    </row>
    <row r="11946" spans="1:12">
      <c r="A11946" s="228">
        <v>2016</v>
      </c>
      <c r="B11946" s="228" t="s">
        <v>195</v>
      </c>
      <c r="C11946" s="228" t="s">
        <v>65</v>
      </c>
      <c r="D11946" s="228" t="s">
        <v>206</v>
      </c>
      <c r="E11946" s="228">
        <v>15</v>
      </c>
      <c r="F11946" s="228">
        <v>42181</v>
      </c>
      <c r="G11946" s="228">
        <v>1743</v>
      </c>
      <c r="H11946" s="228">
        <v>3759</v>
      </c>
      <c r="I11946" s="228">
        <v>3669855.95</v>
      </c>
      <c r="J11946" s="228">
        <v>543303.93000000005</v>
      </c>
      <c r="K11946" s="228">
        <v>422610</v>
      </c>
      <c r="L11946" s="228">
        <v>5021210.6399999997</v>
      </c>
    </row>
    <row r="11947" spans="1:12">
      <c r="A11947" s="228">
        <v>2016</v>
      </c>
      <c r="B11947" s="228" t="s">
        <v>195</v>
      </c>
      <c r="C11947" s="228" t="s">
        <v>65</v>
      </c>
      <c r="D11947" s="228" t="s">
        <v>206</v>
      </c>
      <c r="E11947" s="228">
        <v>20</v>
      </c>
      <c r="F11947" s="228">
        <v>37294</v>
      </c>
      <c r="G11947" s="228">
        <v>1984</v>
      </c>
      <c r="H11947" s="228">
        <v>4214</v>
      </c>
      <c r="I11947" s="228">
        <v>4156117.66</v>
      </c>
      <c r="J11947" s="228">
        <v>696964.41</v>
      </c>
      <c r="K11947" s="228">
        <v>416104</v>
      </c>
      <c r="L11947" s="228">
        <v>5757803.7400000002</v>
      </c>
    </row>
    <row r="11948" spans="1:12">
      <c r="A11948" s="228">
        <v>2016</v>
      </c>
      <c r="B11948" s="228" t="s">
        <v>195</v>
      </c>
      <c r="C11948" s="228" t="s">
        <v>65</v>
      </c>
      <c r="D11948" s="228" t="s">
        <v>206</v>
      </c>
      <c r="E11948" s="228">
        <v>25</v>
      </c>
      <c r="F11948" s="228">
        <v>42706</v>
      </c>
      <c r="G11948" s="228">
        <v>2497</v>
      </c>
      <c r="H11948" s="228">
        <v>6612</v>
      </c>
      <c r="I11948" s="228">
        <v>7438421.5</v>
      </c>
      <c r="J11948" s="228">
        <v>1664583.81</v>
      </c>
      <c r="K11948" s="228">
        <v>748307</v>
      </c>
      <c r="L11948" s="228">
        <v>10705525.140000001</v>
      </c>
    </row>
    <row r="11949" spans="1:12">
      <c r="A11949" s="228">
        <v>2016</v>
      </c>
      <c r="B11949" s="228" t="s">
        <v>195</v>
      </c>
      <c r="C11949" s="228" t="s">
        <v>65</v>
      </c>
      <c r="D11949" s="228" t="s">
        <v>206</v>
      </c>
      <c r="E11949" s="228">
        <v>30</v>
      </c>
      <c r="F11949" s="228">
        <v>57922</v>
      </c>
      <c r="G11949" s="228">
        <v>4441</v>
      </c>
      <c r="H11949" s="228">
        <v>11616</v>
      </c>
      <c r="I11949" s="228">
        <v>13945769.720000001</v>
      </c>
      <c r="J11949" s="228">
        <v>3439296.18</v>
      </c>
      <c r="K11949" s="228">
        <v>1070133</v>
      </c>
      <c r="L11949" s="228">
        <v>19933191.539999999</v>
      </c>
    </row>
    <row r="11950" spans="1:12">
      <c r="A11950" s="228">
        <v>2016</v>
      </c>
      <c r="B11950" s="228" t="s">
        <v>195</v>
      </c>
      <c r="C11950" s="228" t="s">
        <v>65</v>
      </c>
      <c r="D11950" s="228" t="s">
        <v>206</v>
      </c>
      <c r="E11950" s="228">
        <v>35</v>
      </c>
      <c r="F11950" s="228">
        <v>54718</v>
      </c>
      <c r="G11950" s="228">
        <v>4270</v>
      </c>
      <c r="H11950" s="228">
        <v>9955</v>
      </c>
      <c r="I11950" s="228">
        <v>12081320.24</v>
      </c>
      <c r="J11950" s="228">
        <v>2781502.98</v>
      </c>
      <c r="K11950" s="228">
        <v>1307108</v>
      </c>
      <c r="L11950" s="228">
        <v>17627521.02</v>
      </c>
    </row>
    <row r="11951" spans="1:12">
      <c r="A11951" s="228">
        <v>2016</v>
      </c>
      <c r="B11951" s="228" t="s">
        <v>195</v>
      </c>
      <c r="C11951" s="228" t="s">
        <v>65</v>
      </c>
      <c r="D11951" s="228" t="s">
        <v>206</v>
      </c>
      <c r="E11951" s="228">
        <v>40</v>
      </c>
      <c r="F11951" s="228">
        <v>53025</v>
      </c>
      <c r="G11951" s="228">
        <v>4049</v>
      </c>
      <c r="H11951" s="228">
        <v>7648</v>
      </c>
      <c r="I11951" s="228">
        <v>9286453.8300000001</v>
      </c>
      <c r="J11951" s="228">
        <v>2093437.34</v>
      </c>
      <c r="K11951" s="228">
        <v>1796270.3</v>
      </c>
      <c r="L11951" s="228">
        <v>14594476.75</v>
      </c>
    </row>
    <row r="11952" spans="1:12">
      <c r="A11952" s="228">
        <v>2016</v>
      </c>
      <c r="B11952" s="228" t="s">
        <v>195</v>
      </c>
      <c r="C11952" s="228" t="s">
        <v>65</v>
      </c>
      <c r="D11952" s="228" t="s">
        <v>206</v>
      </c>
      <c r="E11952" s="228">
        <v>45</v>
      </c>
      <c r="F11952" s="228">
        <v>54331</v>
      </c>
      <c r="G11952" s="228">
        <v>4145</v>
      </c>
      <c r="H11952" s="228">
        <v>7692</v>
      </c>
      <c r="I11952" s="228">
        <v>9823997.0199999996</v>
      </c>
      <c r="J11952" s="228">
        <v>2196503.5299999998</v>
      </c>
      <c r="K11952" s="228">
        <v>1986082.25</v>
      </c>
      <c r="L11952" s="228">
        <v>15258441.26</v>
      </c>
    </row>
    <row r="11953" spans="1:12">
      <c r="A11953" s="228">
        <v>2016</v>
      </c>
      <c r="B11953" s="228" t="s">
        <v>195</v>
      </c>
      <c r="C11953" s="228" t="s">
        <v>65</v>
      </c>
      <c r="D11953" s="228" t="s">
        <v>206</v>
      </c>
      <c r="E11953" s="228">
        <v>50</v>
      </c>
      <c r="F11953" s="228">
        <v>51685</v>
      </c>
      <c r="G11953" s="228">
        <v>4595</v>
      </c>
      <c r="H11953" s="228">
        <v>8826</v>
      </c>
      <c r="I11953" s="228">
        <v>10917852.949999999</v>
      </c>
      <c r="J11953" s="228">
        <v>2413504.27</v>
      </c>
      <c r="K11953" s="228">
        <v>2598446.75</v>
      </c>
      <c r="L11953" s="228">
        <v>17563691.16</v>
      </c>
    </row>
    <row r="11954" spans="1:12">
      <c r="A11954" s="228">
        <v>2016</v>
      </c>
      <c r="B11954" s="228" t="s">
        <v>195</v>
      </c>
      <c r="C11954" s="228" t="s">
        <v>65</v>
      </c>
      <c r="D11954" s="228" t="s">
        <v>206</v>
      </c>
      <c r="E11954" s="228">
        <v>55</v>
      </c>
      <c r="F11954" s="228">
        <v>50010</v>
      </c>
      <c r="G11954" s="228">
        <v>5049</v>
      </c>
      <c r="H11954" s="228">
        <v>9837</v>
      </c>
      <c r="I11954" s="228">
        <v>12195059.58</v>
      </c>
      <c r="J11954" s="228">
        <v>2752984.57</v>
      </c>
      <c r="K11954" s="228">
        <v>3327520</v>
      </c>
      <c r="L11954" s="228">
        <v>19688282.579999998</v>
      </c>
    </row>
    <row r="11955" spans="1:12">
      <c r="A11955" s="228">
        <v>2016</v>
      </c>
      <c r="B11955" s="228" t="s">
        <v>195</v>
      </c>
      <c r="C11955" s="228" t="s">
        <v>65</v>
      </c>
      <c r="D11955" s="228" t="s">
        <v>206</v>
      </c>
      <c r="E11955" s="228">
        <v>60</v>
      </c>
      <c r="F11955" s="228">
        <v>44963</v>
      </c>
      <c r="G11955" s="228">
        <v>5438</v>
      </c>
      <c r="H11955" s="228">
        <v>11506</v>
      </c>
      <c r="I11955" s="228">
        <v>13648129.99</v>
      </c>
      <c r="J11955" s="228">
        <v>3112483.3</v>
      </c>
      <c r="K11955" s="228">
        <v>3642484.5</v>
      </c>
      <c r="L11955" s="228">
        <v>21728953.710000001</v>
      </c>
    </row>
    <row r="11956" spans="1:12">
      <c r="A11956" s="228">
        <v>2016</v>
      </c>
      <c r="B11956" s="228" t="s">
        <v>195</v>
      </c>
      <c r="C11956" s="228" t="s">
        <v>65</v>
      </c>
      <c r="D11956" s="228" t="s">
        <v>206</v>
      </c>
      <c r="E11956" s="228">
        <v>65</v>
      </c>
      <c r="F11956" s="228">
        <v>38423</v>
      </c>
      <c r="G11956" s="228">
        <v>5834</v>
      </c>
      <c r="H11956" s="228">
        <v>12183</v>
      </c>
      <c r="I11956" s="228">
        <v>15822970.369999999</v>
      </c>
      <c r="J11956" s="228">
        <v>3692347.7</v>
      </c>
      <c r="K11956" s="228">
        <v>4653688.16</v>
      </c>
      <c r="L11956" s="228">
        <v>25362974.760000002</v>
      </c>
    </row>
    <row r="11957" spans="1:12">
      <c r="A11957" s="228">
        <v>2016</v>
      </c>
      <c r="B11957" s="228" t="s">
        <v>195</v>
      </c>
      <c r="C11957" s="228" t="s">
        <v>65</v>
      </c>
      <c r="D11957" s="228" t="s">
        <v>206</v>
      </c>
      <c r="E11957" s="228">
        <v>70</v>
      </c>
      <c r="F11957" s="228">
        <v>27058</v>
      </c>
      <c r="G11957" s="228">
        <v>5061</v>
      </c>
      <c r="H11957" s="228">
        <v>12333</v>
      </c>
      <c r="I11957" s="228">
        <v>15045710.869999999</v>
      </c>
      <c r="J11957" s="228">
        <v>3379266.24</v>
      </c>
      <c r="K11957" s="228">
        <v>4032695.25</v>
      </c>
      <c r="L11957" s="228">
        <v>23227587.550000001</v>
      </c>
    </row>
    <row r="11958" spans="1:12">
      <c r="A11958" s="228">
        <v>2016</v>
      </c>
      <c r="B11958" s="228" t="s">
        <v>195</v>
      </c>
      <c r="C11958" s="228" t="s">
        <v>65</v>
      </c>
      <c r="D11958" s="228" t="s">
        <v>206</v>
      </c>
      <c r="E11958" s="228">
        <v>75</v>
      </c>
      <c r="F11958" s="228">
        <v>18595</v>
      </c>
      <c r="G11958" s="228">
        <v>4145</v>
      </c>
      <c r="H11958" s="228">
        <v>12801</v>
      </c>
      <c r="I11958" s="228">
        <v>13707479.27</v>
      </c>
      <c r="J11958" s="228">
        <v>2839730.83</v>
      </c>
      <c r="K11958" s="228">
        <v>3571895.55</v>
      </c>
      <c r="L11958" s="228">
        <v>20734822.870000001</v>
      </c>
    </row>
    <row r="11959" spans="1:12">
      <c r="A11959" s="228">
        <v>2016</v>
      </c>
      <c r="B11959" s="228" t="s">
        <v>195</v>
      </c>
      <c r="C11959" s="228" t="s">
        <v>65</v>
      </c>
      <c r="D11959" s="228" t="s">
        <v>206</v>
      </c>
      <c r="E11959" s="228">
        <v>80</v>
      </c>
      <c r="F11959" s="228">
        <v>12508</v>
      </c>
      <c r="G11959" s="228">
        <v>2948</v>
      </c>
      <c r="H11959" s="228">
        <v>11591</v>
      </c>
      <c r="I11959" s="228">
        <v>11290153.880000001</v>
      </c>
      <c r="J11959" s="228">
        <v>1980978.62</v>
      </c>
      <c r="K11959" s="228">
        <v>2341307.7999999998</v>
      </c>
      <c r="L11959" s="228">
        <v>16038077.75</v>
      </c>
    </row>
    <row r="11960" spans="1:12">
      <c r="A11960" s="228">
        <v>2016</v>
      </c>
      <c r="B11960" s="228" t="s">
        <v>195</v>
      </c>
      <c r="C11960" s="228" t="s">
        <v>65</v>
      </c>
      <c r="D11960" s="228" t="s">
        <v>206</v>
      </c>
      <c r="E11960" s="228">
        <v>85</v>
      </c>
      <c r="F11960" s="228">
        <v>7918</v>
      </c>
      <c r="G11960" s="228">
        <v>1913</v>
      </c>
      <c r="H11960" s="228">
        <v>11696</v>
      </c>
      <c r="I11960" s="228">
        <v>8664658.6099999994</v>
      </c>
      <c r="J11960" s="228">
        <v>1193212.92</v>
      </c>
      <c r="K11960" s="228">
        <v>1138077.5</v>
      </c>
      <c r="L11960" s="228">
        <v>11196565.5</v>
      </c>
    </row>
    <row r="11961" spans="1:12">
      <c r="A11961" s="228">
        <v>2016</v>
      </c>
      <c r="B11961" s="228" t="s">
        <v>195</v>
      </c>
      <c r="C11961" s="228" t="s">
        <v>65</v>
      </c>
      <c r="D11961" s="228" t="s">
        <v>206</v>
      </c>
      <c r="E11961" s="228">
        <v>90</v>
      </c>
      <c r="F11961" s="228">
        <v>3214</v>
      </c>
      <c r="G11961" s="228">
        <v>720</v>
      </c>
      <c r="H11961" s="228">
        <v>5432</v>
      </c>
      <c r="I11961" s="228">
        <v>3558497.52</v>
      </c>
      <c r="J11961" s="228">
        <v>415848.39</v>
      </c>
      <c r="K11961" s="228">
        <v>354083.8</v>
      </c>
      <c r="L11961" s="228">
        <v>4415033.59</v>
      </c>
    </row>
    <row r="11962" spans="1:12">
      <c r="A11962" s="228">
        <v>2016</v>
      </c>
      <c r="B11962" s="228" t="s">
        <v>195</v>
      </c>
      <c r="C11962" s="228" t="s">
        <v>65</v>
      </c>
      <c r="D11962" s="228" t="s">
        <v>206</v>
      </c>
      <c r="E11962" s="228">
        <v>95</v>
      </c>
      <c r="F11962" s="228">
        <v>888</v>
      </c>
      <c r="G11962" s="228">
        <v>152</v>
      </c>
      <c r="H11962" s="228">
        <v>1571</v>
      </c>
      <c r="I11962" s="228">
        <v>1013896.6</v>
      </c>
      <c r="J11962" s="228">
        <v>92477.47</v>
      </c>
      <c r="K11962" s="228">
        <v>62581</v>
      </c>
      <c r="L11962" s="228">
        <v>1194406.47</v>
      </c>
    </row>
    <row r="11963" spans="1:12">
      <c r="A11963" s="228">
        <v>2016</v>
      </c>
      <c r="B11963" s="228" t="s">
        <v>195</v>
      </c>
      <c r="C11963" s="228" t="s">
        <v>66</v>
      </c>
      <c r="D11963" s="228" t="s">
        <v>205</v>
      </c>
      <c r="E11963" s="228">
        <v>0</v>
      </c>
      <c r="F11963" s="228">
        <v>5050</v>
      </c>
      <c r="G11963" s="228">
        <v>168</v>
      </c>
      <c r="H11963" s="228">
        <v>617</v>
      </c>
      <c r="I11963" s="228">
        <v>404449.21</v>
      </c>
      <c r="J11963" s="228">
        <v>67560.5</v>
      </c>
      <c r="K11963" s="228">
        <v>3653</v>
      </c>
      <c r="L11963" s="228">
        <v>497286.82</v>
      </c>
    </row>
    <row r="11964" spans="1:12">
      <c r="A11964" s="228">
        <v>2016</v>
      </c>
      <c r="B11964" s="228" t="s">
        <v>195</v>
      </c>
      <c r="C11964" s="228" t="s">
        <v>66</v>
      </c>
      <c r="D11964" s="228" t="s">
        <v>205</v>
      </c>
      <c r="E11964" s="228">
        <v>5</v>
      </c>
      <c r="F11964" s="228">
        <v>6225</v>
      </c>
      <c r="G11964" s="228">
        <v>90</v>
      </c>
      <c r="H11964" s="228">
        <v>162</v>
      </c>
      <c r="I11964" s="228">
        <v>113438.87</v>
      </c>
      <c r="J11964" s="228">
        <v>37571.85</v>
      </c>
      <c r="K11964" s="228">
        <v>672</v>
      </c>
      <c r="L11964" s="228">
        <v>163116.42000000001</v>
      </c>
    </row>
    <row r="11965" spans="1:12">
      <c r="A11965" s="228">
        <v>2016</v>
      </c>
      <c r="B11965" s="228" t="s">
        <v>195</v>
      </c>
      <c r="C11965" s="228" t="s">
        <v>66</v>
      </c>
      <c r="D11965" s="228" t="s">
        <v>205</v>
      </c>
      <c r="E11965" s="228">
        <v>10</v>
      </c>
      <c r="F11965" s="228">
        <v>6374</v>
      </c>
      <c r="G11965" s="228">
        <v>91</v>
      </c>
      <c r="H11965" s="228">
        <v>149</v>
      </c>
      <c r="I11965" s="228">
        <v>136979.25</v>
      </c>
      <c r="J11965" s="228">
        <v>35295.61</v>
      </c>
      <c r="K11965" s="228">
        <v>16871</v>
      </c>
      <c r="L11965" s="228">
        <v>205727.45</v>
      </c>
    </row>
    <row r="11966" spans="1:12">
      <c r="A11966" s="228">
        <v>2016</v>
      </c>
      <c r="B11966" s="228" t="s">
        <v>195</v>
      </c>
      <c r="C11966" s="228" t="s">
        <v>66</v>
      </c>
      <c r="D11966" s="228" t="s">
        <v>205</v>
      </c>
      <c r="E11966" s="228">
        <v>15</v>
      </c>
      <c r="F11966" s="228">
        <v>6617</v>
      </c>
      <c r="G11966" s="228">
        <v>176</v>
      </c>
      <c r="H11966" s="228">
        <v>260</v>
      </c>
      <c r="I11966" s="228">
        <v>282146.89</v>
      </c>
      <c r="J11966" s="228">
        <v>73270.63</v>
      </c>
      <c r="K11966" s="228">
        <v>52281</v>
      </c>
      <c r="L11966" s="228">
        <v>442368.21</v>
      </c>
    </row>
    <row r="11967" spans="1:12">
      <c r="A11967" s="228">
        <v>2016</v>
      </c>
      <c r="B11967" s="228" t="s">
        <v>195</v>
      </c>
      <c r="C11967" s="228" t="s">
        <v>66</v>
      </c>
      <c r="D11967" s="228" t="s">
        <v>205</v>
      </c>
      <c r="E11967" s="228">
        <v>20</v>
      </c>
      <c r="F11967" s="228">
        <v>5741</v>
      </c>
      <c r="G11967" s="228">
        <v>214</v>
      </c>
      <c r="H11967" s="228">
        <v>324</v>
      </c>
      <c r="I11967" s="228">
        <v>385891.67</v>
      </c>
      <c r="J11967" s="228">
        <v>106650.97</v>
      </c>
      <c r="K11967" s="228">
        <v>54777</v>
      </c>
      <c r="L11967" s="228">
        <v>574586.62</v>
      </c>
    </row>
    <row r="11968" spans="1:12">
      <c r="A11968" s="228">
        <v>2016</v>
      </c>
      <c r="B11968" s="228" t="s">
        <v>195</v>
      </c>
      <c r="C11968" s="228" t="s">
        <v>66</v>
      </c>
      <c r="D11968" s="228" t="s">
        <v>205</v>
      </c>
      <c r="E11968" s="228">
        <v>25</v>
      </c>
      <c r="F11968" s="228">
        <v>3775</v>
      </c>
      <c r="G11968" s="228">
        <v>143</v>
      </c>
      <c r="H11968" s="228">
        <v>270</v>
      </c>
      <c r="I11968" s="228">
        <v>195882.1</v>
      </c>
      <c r="J11968" s="228">
        <v>55366.66</v>
      </c>
      <c r="K11968" s="228">
        <v>23374</v>
      </c>
      <c r="L11968" s="228">
        <v>322100.78999999998</v>
      </c>
    </row>
    <row r="11969" spans="1:12">
      <c r="A11969" s="228">
        <v>2016</v>
      </c>
      <c r="B11969" s="228" t="s">
        <v>195</v>
      </c>
      <c r="C11969" s="228" t="s">
        <v>66</v>
      </c>
      <c r="D11969" s="228" t="s">
        <v>205</v>
      </c>
      <c r="E11969" s="228">
        <v>30</v>
      </c>
      <c r="F11969" s="228">
        <v>5533</v>
      </c>
      <c r="G11969" s="228">
        <v>182</v>
      </c>
      <c r="H11969" s="228">
        <v>369</v>
      </c>
      <c r="I11969" s="228">
        <v>324791.36</v>
      </c>
      <c r="J11969" s="228">
        <v>85570.44</v>
      </c>
      <c r="K11969" s="228">
        <v>90874</v>
      </c>
      <c r="L11969" s="228">
        <v>552844.65</v>
      </c>
    </row>
    <row r="11970" spans="1:12">
      <c r="A11970" s="228">
        <v>2016</v>
      </c>
      <c r="B11970" s="228" t="s">
        <v>195</v>
      </c>
      <c r="C11970" s="228" t="s">
        <v>66</v>
      </c>
      <c r="D11970" s="228" t="s">
        <v>205</v>
      </c>
      <c r="E11970" s="228">
        <v>35</v>
      </c>
      <c r="F11970" s="228">
        <v>5692</v>
      </c>
      <c r="G11970" s="228">
        <v>286</v>
      </c>
      <c r="H11970" s="228">
        <v>601</v>
      </c>
      <c r="I11970" s="228">
        <v>456091.98</v>
      </c>
      <c r="J11970" s="228">
        <v>105375.1</v>
      </c>
      <c r="K11970" s="228">
        <v>146846</v>
      </c>
      <c r="L11970" s="228">
        <v>771014.22</v>
      </c>
    </row>
    <row r="11971" spans="1:12">
      <c r="A11971" s="228">
        <v>2016</v>
      </c>
      <c r="B11971" s="228" t="s">
        <v>195</v>
      </c>
      <c r="C11971" s="228" t="s">
        <v>66</v>
      </c>
      <c r="D11971" s="228" t="s">
        <v>205</v>
      </c>
      <c r="E11971" s="228">
        <v>40</v>
      </c>
      <c r="F11971" s="228">
        <v>6167</v>
      </c>
      <c r="G11971" s="228">
        <v>272</v>
      </c>
      <c r="H11971" s="228">
        <v>566</v>
      </c>
      <c r="I11971" s="228">
        <v>537555.65</v>
      </c>
      <c r="J11971" s="228">
        <v>154373.56</v>
      </c>
      <c r="K11971" s="228">
        <v>170208</v>
      </c>
      <c r="L11971" s="228">
        <v>956462.4</v>
      </c>
    </row>
    <row r="11972" spans="1:12">
      <c r="A11972" s="228">
        <v>2016</v>
      </c>
      <c r="B11972" s="228" t="s">
        <v>195</v>
      </c>
      <c r="C11972" s="228" t="s">
        <v>66</v>
      </c>
      <c r="D11972" s="228" t="s">
        <v>205</v>
      </c>
      <c r="E11972" s="228">
        <v>45</v>
      </c>
      <c r="F11972" s="228">
        <v>7321</v>
      </c>
      <c r="G11972" s="228">
        <v>391</v>
      </c>
      <c r="H11972" s="228">
        <v>879</v>
      </c>
      <c r="I11972" s="228">
        <v>933069.4</v>
      </c>
      <c r="J11972" s="228">
        <v>239970.72</v>
      </c>
      <c r="K11972" s="228">
        <v>374652</v>
      </c>
      <c r="L11972" s="228">
        <v>1687586.45</v>
      </c>
    </row>
    <row r="11973" spans="1:12">
      <c r="A11973" s="228">
        <v>2016</v>
      </c>
      <c r="B11973" s="228" t="s">
        <v>195</v>
      </c>
      <c r="C11973" s="228" t="s">
        <v>66</v>
      </c>
      <c r="D11973" s="228" t="s">
        <v>205</v>
      </c>
      <c r="E11973" s="228">
        <v>50</v>
      </c>
      <c r="F11973" s="228">
        <v>7868</v>
      </c>
      <c r="G11973" s="228">
        <v>632</v>
      </c>
      <c r="H11973" s="228">
        <v>1190</v>
      </c>
      <c r="I11973" s="228">
        <v>1277540.69</v>
      </c>
      <c r="J11973" s="228">
        <v>351460.33</v>
      </c>
      <c r="K11973" s="228">
        <v>420678.25</v>
      </c>
      <c r="L11973" s="228">
        <v>2209606.27</v>
      </c>
    </row>
    <row r="11974" spans="1:12">
      <c r="A11974" s="228">
        <v>2016</v>
      </c>
      <c r="B11974" s="228" t="s">
        <v>195</v>
      </c>
      <c r="C11974" s="228" t="s">
        <v>66</v>
      </c>
      <c r="D11974" s="228" t="s">
        <v>205</v>
      </c>
      <c r="E11974" s="228">
        <v>55</v>
      </c>
      <c r="F11974" s="228">
        <v>9554</v>
      </c>
      <c r="G11974" s="228">
        <v>944</v>
      </c>
      <c r="H11974" s="228">
        <v>1913</v>
      </c>
      <c r="I11974" s="228">
        <v>1813732.86</v>
      </c>
      <c r="J11974" s="228">
        <v>523574.85</v>
      </c>
      <c r="K11974" s="228">
        <v>443293.13</v>
      </c>
      <c r="L11974" s="228">
        <v>3048728.39</v>
      </c>
    </row>
    <row r="11975" spans="1:12">
      <c r="A11975" s="228">
        <v>2016</v>
      </c>
      <c r="B11975" s="228" t="s">
        <v>195</v>
      </c>
      <c r="C11975" s="228" t="s">
        <v>66</v>
      </c>
      <c r="D11975" s="228" t="s">
        <v>205</v>
      </c>
      <c r="E11975" s="228">
        <v>60</v>
      </c>
      <c r="F11975" s="228">
        <v>9435</v>
      </c>
      <c r="G11975" s="228">
        <v>1267</v>
      </c>
      <c r="H11975" s="228">
        <v>3295</v>
      </c>
      <c r="I11975" s="228">
        <v>2952410.83</v>
      </c>
      <c r="J11975" s="228">
        <v>747339.76</v>
      </c>
      <c r="K11975" s="228">
        <v>1088027.5</v>
      </c>
      <c r="L11975" s="228">
        <v>5125039.74</v>
      </c>
    </row>
    <row r="11976" spans="1:12">
      <c r="A11976" s="228">
        <v>2016</v>
      </c>
      <c r="B11976" s="228" t="s">
        <v>195</v>
      </c>
      <c r="C11976" s="228" t="s">
        <v>66</v>
      </c>
      <c r="D11976" s="228" t="s">
        <v>205</v>
      </c>
      <c r="E11976" s="228">
        <v>65</v>
      </c>
      <c r="F11976" s="228">
        <v>8954</v>
      </c>
      <c r="G11976" s="228">
        <v>1617</v>
      </c>
      <c r="H11976" s="228">
        <v>3869</v>
      </c>
      <c r="I11976" s="228">
        <v>3732530.75</v>
      </c>
      <c r="J11976" s="228">
        <v>931915.36</v>
      </c>
      <c r="K11976" s="228">
        <v>1403443.25</v>
      </c>
      <c r="L11976" s="228">
        <v>6414327.7599999998</v>
      </c>
    </row>
    <row r="11977" spans="1:12">
      <c r="A11977" s="228">
        <v>2016</v>
      </c>
      <c r="B11977" s="228" t="s">
        <v>195</v>
      </c>
      <c r="C11977" s="228" t="s">
        <v>66</v>
      </c>
      <c r="D11977" s="228" t="s">
        <v>205</v>
      </c>
      <c r="E11977" s="228">
        <v>70</v>
      </c>
      <c r="F11977" s="228">
        <v>6705</v>
      </c>
      <c r="G11977" s="228">
        <v>1495</v>
      </c>
      <c r="H11977" s="228">
        <v>3545</v>
      </c>
      <c r="I11977" s="228">
        <v>3539422.11</v>
      </c>
      <c r="J11977" s="228">
        <v>922829.87</v>
      </c>
      <c r="K11977" s="228">
        <v>1365575.5</v>
      </c>
      <c r="L11977" s="228">
        <v>6109245.3700000001</v>
      </c>
    </row>
    <row r="11978" spans="1:12">
      <c r="A11978" s="228">
        <v>2016</v>
      </c>
      <c r="B11978" s="228" t="s">
        <v>195</v>
      </c>
      <c r="C11978" s="228" t="s">
        <v>66</v>
      </c>
      <c r="D11978" s="228" t="s">
        <v>205</v>
      </c>
      <c r="E11978" s="228">
        <v>75</v>
      </c>
      <c r="F11978" s="228">
        <v>4577</v>
      </c>
      <c r="G11978" s="228">
        <v>1442</v>
      </c>
      <c r="H11978" s="228">
        <v>3324</v>
      </c>
      <c r="I11978" s="228">
        <v>2769733.34</v>
      </c>
      <c r="J11978" s="228">
        <v>643486.66</v>
      </c>
      <c r="K11978" s="228">
        <v>732213</v>
      </c>
      <c r="L11978" s="228">
        <v>4357300.3600000003</v>
      </c>
    </row>
    <row r="11979" spans="1:12">
      <c r="A11979" s="228">
        <v>2016</v>
      </c>
      <c r="B11979" s="228" t="s">
        <v>195</v>
      </c>
      <c r="C11979" s="228" t="s">
        <v>66</v>
      </c>
      <c r="D11979" s="228" t="s">
        <v>205</v>
      </c>
      <c r="E11979" s="228">
        <v>80</v>
      </c>
      <c r="F11979" s="228">
        <v>2741</v>
      </c>
      <c r="G11979" s="228">
        <v>944</v>
      </c>
      <c r="H11979" s="228">
        <v>2920</v>
      </c>
      <c r="I11979" s="228">
        <v>2136027.73</v>
      </c>
      <c r="J11979" s="228">
        <v>462881.24</v>
      </c>
      <c r="K11979" s="228">
        <v>437467.15</v>
      </c>
      <c r="L11979" s="228">
        <v>3171416.92</v>
      </c>
    </row>
    <row r="11980" spans="1:12">
      <c r="A11980" s="228">
        <v>2016</v>
      </c>
      <c r="B11980" s="228" t="s">
        <v>195</v>
      </c>
      <c r="C11980" s="228" t="s">
        <v>66</v>
      </c>
      <c r="D11980" s="228" t="s">
        <v>205</v>
      </c>
      <c r="E11980" s="228">
        <v>85</v>
      </c>
      <c r="F11980" s="228">
        <v>1623</v>
      </c>
      <c r="G11980" s="228">
        <v>554</v>
      </c>
      <c r="H11980" s="228">
        <v>2174</v>
      </c>
      <c r="I11980" s="228">
        <v>1582713.03</v>
      </c>
      <c r="J11980" s="228">
        <v>251742.69</v>
      </c>
      <c r="K11980" s="228">
        <v>223595</v>
      </c>
      <c r="L11980" s="228">
        <v>2147076.2200000002</v>
      </c>
    </row>
    <row r="11981" spans="1:12">
      <c r="A11981" s="228">
        <v>2016</v>
      </c>
      <c r="B11981" s="228" t="s">
        <v>195</v>
      </c>
      <c r="C11981" s="228" t="s">
        <v>66</v>
      </c>
      <c r="D11981" s="228" t="s">
        <v>205</v>
      </c>
      <c r="E11981" s="228">
        <v>90</v>
      </c>
      <c r="F11981" s="228">
        <v>391</v>
      </c>
      <c r="G11981" s="228">
        <v>106</v>
      </c>
      <c r="H11981" s="228">
        <v>676</v>
      </c>
      <c r="I11981" s="228">
        <v>420161.7</v>
      </c>
      <c r="J11981" s="228">
        <v>52285.599999999999</v>
      </c>
      <c r="K11981" s="228">
        <v>61391</v>
      </c>
      <c r="L11981" s="228">
        <v>550854.81999999995</v>
      </c>
    </row>
    <row r="11982" spans="1:12">
      <c r="A11982" s="228">
        <v>2016</v>
      </c>
      <c r="B11982" s="228" t="s">
        <v>195</v>
      </c>
      <c r="C11982" s="228" t="s">
        <v>66</v>
      </c>
      <c r="D11982" s="228" t="s">
        <v>205</v>
      </c>
      <c r="E11982" s="228">
        <v>95</v>
      </c>
      <c r="F11982" s="228">
        <v>46</v>
      </c>
      <c r="G11982" s="228">
        <v>8</v>
      </c>
      <c r="H11982" s="228">
        <v>38</v>
      </c>
      <c r="I11982" s="228">
        <v>21608</v>
      </c>
      <c r="J11982" s="228">
        <v>3982.28</v>
      </c>
      <c r="K11982" s="228">
        <v>0</v>
      </c>
      <c r="L11982" s="228">
        <v>26508.29</v>
      </c>
    </row>
    <row r="11983" spans="1:12">
      <c r="A11983" s="228">
        <v>2016</v>
      </c>
      <c r="B11983" s="228" t="s">
        <v>195</v>
      </c>
      <c r="C11983" s="228" t="s">
        <v>66</v>
      </c>
      <c r="D11983" s="228" t="s">
        <v>206</v>
      </c>
      <c r="E11983" s="228">
        <v>0</v>
      </c>
      <c r="F11983" s="228">
        <v>4734</v>
      </c>
      <c r="G11983" s="228">
        <v>132</v>
      </c>
      <c r="H11983" s="228">
        <v>885</v>
      </c>
      <c r="I11983" s="228">
        <v>447235.81</v>
      </c>
      <c r="J11983" s="228">
        <v>90339.54</v>
      </c>
      <c r="K11983" s="228">
        <v>5095</v>
      </c>
      <c r="L11983" s="228">
        <v>555474.21</v>
      </c>
    </row>
    <row r="11984" spans="1:12">
      <c r="A11984" s="228">
        <v>2016</v>
      </c>
      <c r="B11984" s="228" t="s">
        <v>195</v>
      </c>
      <c r="C11984" s="228" t="s">
        <v>66</v>
      </c>
      <c r="D11984" s="228" t="s">
        <v>206</v>
      </c>
      <c r="E11984" s="228">
        <v>5</v>
      </c>
      <c r="F11984" s="228">
        <v>5914</v>
      </c>
      <c r="G11984" s="228">
        <v>73</v>
      </c>
      <c r="H11984" s="228">
        <v>100</v>
      </c>
      <c r="I11984" s="228">
        <v>94415.02</v>
      </c>
      <c r="J11984" s="228">
        <v>25819.75</v>
      </c>
      <c r="K11984" s="228">
        <v>9812</v>
      </c>
      <c r="L11984" s="228">
        <v>150219.5</v>
      </c>
    </row>
    <row r="11985" spans="1:12">
      <c r="A11985" s="228">
        <v>2016</v>
      </c>
      <c r="B11985" s="228" t="s">
        <v>195</v>
      </c>
      <c r="C11985" s="228" t="s">
        <v>66</v>
      </c>
      <c r="D11985" s="228" t="s">
        <v>206</v>
      </c>
      <c r="E11985" s="228">
        <v>10</v>
      </c>
      <c r="F11985" s="228">
        <v>5972</v>
      </c>
      <c r="G11985" s="228">
        <v>103</v>
      </c>
      <c r="H11985" s="228">
        <v>205</v>
      </c>
      <c r="I11985" s="228">
        <v>176137.42</v>
      </c>
      <c r="J11985" s="228">
        <v>38334.839999999997</v>
      </c>
      <c r="K11985" s="228">
        <v>42773</v>
      </c>
      <c r="L11985" s="228">
        <v>269856.48</v>
      </c>
    </row>
    <row r="11986" spans="1:12">
      <c r="A11986" s="228">
        <v>2016</v>
      </c>
      <c r="B11986" s="228" t="s">
        <v>195</v>
      </c>
      <c r="C11986" s="228" t="s">
        <v>66</v>
      </c>
      <c r="D11986" s="228" t="s">
        <v>206</v>
      </c>
      <c r="E11986" s="228">
        <v>15</v>
      </c>
      <c r="F11986" s="228">
        <v>6299</v>
      </c>
      <c r="G11986" s="228">
        <v>232</v>
      </c>
      <c r="H11986" s="228">
        <v>641</v>
      </c>
      <c r="I11986" s="228">
        <v>569335.05000000005</v>
      </c>
      <c r="J11986" s="228">
        <v>101826.37</v>
      </c>
      <c r="K11986" s="228">
        <v>126796</v>
      </c>
      <c r="L11986" s="228">
        <v>841299.23</v>
      </c>
    </row>
    <row r="11987" spans="1:12">
      <c r="A11987" s="228">
        <v>2016</v>
      </c>
      <c r="B11987" s="228" t="s">
        <v>195</v>
      </c>
      <c r="C11987" s="228" t="s">
        <v>66</v>
      </c>
      <c r="D11987" s="228" t="s">
        <v>206</v>
      </c>
      <c r="E11987" s="228">
        <v>20</v>
      </c>
      <c r="F11987" s="228">
        <v>5826</v>
      </c>
      <c r="G11987" s="228">
        <v>452</v>
      </c>
      <c r="H11987" s="228">
        <v>998</v>
      </c>
      <c r="I11987" s="228">
        <v>748646.99</v>
      </c>
      <c r="J11987" s="228">
        <v>133388.78</v>
      </c>
      <c r="K11987" s="228">
        <v>110790</v>
      </c>
      <c r="L11987" s="228">
        <v>1058167.18</v>
      </c>
    </row>
    <row r="11988" spans="1:12">
      <c r="A11988" s="228">
        <v>2016</v>
      </c>
      <c r="B11988" s="228" t="s">
        <v>195</v>
      </c>
      <c r="C11988" s="228" t="s">
        <v>66</v>
      </c>
      <c r="D11988" s="228" t="s">
        <v>206</v>
      </c>
      <c r="E11988" s="228">
        <v>25</v>
      </c>
      <c r="F11988" s="228">
        <v>4616</v>
      </c>
      <c r="G11988" s="228">
        <v>451</v>
      </c>
      <c r="H11988" s="228">
        <v>1474</v>
      </c>
      <c r="I11988" s="228">
        <v>1115315.1000000001</v>
      </c>
      <c r="J11988" s="228">
        <v>250963.86</v>
      </c>
      <c r="K11988" s="228">
        <v>35513</v>
      </c>
      <c r="L11988" s="228">
        <v>1592360.69</v>
      </c>
    </row>
    <row r="11989" spans="1:12">
      <c r="A11989" s="228">
        <v>2016</v>
      </c>
      <c r="B11989" s="228" t="s">
        <v>195</v>
      </c>
      <c r="C11989" s="228" t="s">
        <v>66</v>
      </c>
      <c r="D11989" s="228" t="s">
        <v>206</v>
      </c>
      <c r="E11989" s="228">
        <v>30</v>
      </c>
      <c r="F11989" s="228">
        <v>6354</v>
      </c>
      <c r="G11989" s="228">
        <v>621</v>
      </c>
      <c r="H11989" s="228">
        <v>2039</v>
      </c>
      <c r="I11989" s="228">
        <v>1671163.01</v>
      </c>
      <c r="J11989" s="228">
        <v>402141.4</v>
      </c>
      <c r="K11989" s="228">
        <v>122605</v>
      </c>
      <c r="L11989" s="228">
        <v>2412091.7999999998</v>
      </c>
    </row>
    <row r="11990" spans="1:12">
      <c r="A11990" s="228">
        <v>2016</v>
      </c>
      <c r="B11990" s="228" t="s">
        <v>195</v>
      </c>
      <c r="C11990" s="228" t="s">
        <v>66</v>
      </c>
      <c r="D11990" s="228" t="s">
        <v>206</v>
      </c>
      <c r="E11990" s="228">
        <v>35</v>
      </c>
      <c r="F11990" s="228">
        <v>6673</v>
      </c>
      <c r="G11990" s="228">
        <v>653</v>
      </c>
      <c r="H11990" s="228">
        <v>1671</v>
      </c>
      <c r="I11990" s="228">
        <v>1522558.22</v>
      </c>
      <c r="J11990" s="228">
        <v>364394.04</v>
      </c>
      <c r="K11990" s="228">
        <v>122342</v>
      </c>
      <c r="L11990" s="228">
        <v>2231162.86</v>
      </c>
    </row>
    <row r="11991" spans="1:12">
      <c r="A11991" s="228">
        <v>2016</v>
      </c>
      <c r="B11991" s="228" t="s">
        <v>195</v>
      </c>
      <c r="C11991" s="228" t="s">
        <v>66</v>
      </c>
      <c r="D11991" s="228" t="s">
        <v>206</v>
      </c>
      <c r="E11991" s="228">
        <v>40</v>
      </c>
      <c r="F11991" s="228">
        <v>7252</v>
      </c>
      <c r="G11991" s="228">
        <v>651</v>
      </c>
      <c r="H11991" s="228">
        <v>1610</v>
      </c>
      <c r="I11991" s="228">
        <v>1368453.96</v>
      </c>
      <c r="J11991" s="228">
        <v>330299.34000000003</v>
      </c>
      <c r="K11991" s="228">
        <v>164109</v>
      </c>
      <c r="L11991" s="228">
        <v>2026614.24</v>
      </c>
    </row>
    <row r="11992" spans="1:12">
      <c r="A11992" s="228">
        <v>2016</v>
      </c>
      <c r="B11992" s="228" t="s">
        <v>195</v>
      </c>
      <c r="C11992" s="228" t="s">
        <v>66</v>
      </c>
      <c r="D11992" s="228" t="s">
        <v>206</v>
      </c>
      <c r="E11992" s="228">
        <v>45</v>
      </c>
      <c r="F11992" s="228">
        <v>8447</v>
      </c>
      <c r="G11992" s="228">
        <v>704</v>
      </c>
      <c r="H11992" s="228">
        <v>1976</v>
      </c>
      <c r="I11992" s="228">
        <v>1742550.92</v>
      </c>
      <c r="J11992" s="228">
        <v>365206.62</v>
      </c>
      <c r="K11992" s="228">
        <v>285683</v>
      </c>
      <c r="L11992" s="228">
        <v>2641414.3199999998</v>
      </c>
    </row>
    <row r="11993" spans="1:12">
      <c r="A11993" s="228">
        <v>2016</v>
      </c>
      <c r="B11993" s="228" t="s">
        <v>195</v>
      </c>
      <c r="C11993" s="228" t="s">
        <v>66</v>
      </c>
      <c r="D11993" s="228" t="s">
        <v>206</v>
      </c>
      <c r="E11993" s="228">
        <v>50</v>
      </c>
      <c r="F11993" s="228">
        <v>9286</v>
      </c>
      <c r="G11993" s="228">
        <v>917</v>
      </c>
      <c r="H11993" s="228">
        <v>2189</v>
      </c>
      <c r="I11993" s="228">
        <v>1973015.79</v>
      </c>
      <c r="J11993" s="228">
        <v>487056.84</v>
      </c>
      <c r="K11993" s="228">
        <v>587439</v>
      </c>
      <c r="L11993" s="228">
        <v>3275382.81</v>
      </c>
    </row>
    <row r="11994" spans="1:12">
      <c r="A11994" s="228">
        <v>2016</v>
      </c>
      <c r="B11994" s="228" t="s">
        <v>195</v>
      </c>
      <c r="C11994" s="228" t="s">
        <v>66</v>
      </c>
      <c r="D11994" s="228" t="s">
        <v>206</v>
      </c>
      <c r="E11994" s="228">
        <v>55</v>
      </c>
      <c r="F11994" s="228">
        <v>10979</v>
      </c>
      <c r="G11994" s="228">
        <v>1103</v>
      </c>
      <c r="H11994" s="228">
        <v>2558</v>
      </c>
      <c r="I11994" s="228">
        <v>2603364.96</v>
      </c>
      <c r="J11994" s="228">
        <v>641024</v>
      </c>
      <c r="K11994" s="228">
        <v>823901.4</v>
      </c>
      <c r="L11994" s="228">
        <v>4337086.38</v>
      </c>
    </row>
    <row r="11995" spans="1:12">
      <c r="A11995" s="228">
        <v>2016</v>
      </c>
      <c r="B11995" s="228" t="s">
        <v>195</v>
      </c>
      <c r="C11995" s="228" t="s">
        <v>66</v>
      </c>
      <c r="D11995" s="228" t="s">
        <v>206</v>
      </c>
      <c r="E11995" s="228">
        <v>60</v>
      </c>
      <c r="F11995" s="228">
        <v>10425</v>
      </c>
      <c r="G11995" s="228">
        <v>1387</v>
      </c>
      <c r="H11995" s="228">
        <v>3670</v>
      </c>
      <c r="I11995" s="228">
        <v>3301482.14</v>
      </c>
      <c r="J11995" s="228">
        <v>749683.22</v>
      </c>
      <c r="K11995" s="228">
        <v>929236</v>
      </c>
      <c r="L11995" s="228">
        <v>5306724.1900000004</v>
      </c>
    </row>
    <row r="11996" spans="1:12">
      <c r="A11996" s="228">
        <v>2016</v>
      </c>
      <c r="B11996" s="228" t="s">
        <v>195</v>
      </c>
      <c r="C11996" s="228" t="s">
        <v>66</v>
      </c>
      <c r="D11996" s="228" t="s">
        <v>206</v>
      </c>
      <c r="E11996" s="228">
        <v>65</v>
      </c>
      <c r="F11996" s="228">
        <v>9740</v>
      </c>
      <c r="G11996" s="228">
        <v>1656</v>
      </c>
      <c r="H11996" s="228">
        <v>3924</v>
      </c>
      <c r="I11996" s="228">
        <v>3771467.31</v>
      </c>
      <c r="J11996" s="228">
        <v>940218.53</v>
      </c>
      <c r="K11996" s="228">
        <v>1276905</v>
      </c>
      <c r="L11996" s="228">
        <v>6301813.2000000002</v>
      </c>
    </row>
    <row r="11997" spans="1:12">
      <c r="A11997" s="228">
        <v>2016</v>
      </c>
      <c r="B11997" s="228" t="s">
        <v>195</v>
      </c>
      <c r="C11997" s="228" t="s">
        <v>66</v>
      </c>
      <c r="D11997" s="228" t="s">
        <v>206</v>
      </c>
      <c r="E11997" s="228">
        <v>70</v>
      </c>
      <c r="F11997" s="228">
        <v>7315</v>
      </c>
      <c r="G11997" s="228">
        <v>1400</v>
      </c>
      <c r="H11997" s="228">
        <v>3491</v>
      </c>
      <c r="I11997" s="228">
        <v>3317113.11</v>
      </c>
      <c r="J11997" s="228">
        <v>816691.17</v>
      </c>
      <c r="K11997" s="228">
        <v>1108344.75</v>
      </c>
      <c r="L11997" s="228">
        <v>5490998.5199999996</v>
      </c>
    </row>
    <row r="11998" spans="1:12">
      <c r="A11998" s="228">
        <v>2016</v>
      </c>
      <c r="B11998" s="228" t="s">
        <v>195</v>
      </c>
      <c r="C11998" s="228" t="s">
        <v>66</v>
      </c>
      <c r="D11998" s="228" t="s">
        <v>206</v>
      </c>
      <c r="E11998" s="228">
        <v>75</v>
      </c>
      <c r="F11998" s="228">
        <v>5073</v>
      </c>
      <c r="G11998" s="228">
        <v>1245</v>
      </c>
      <c r="H11998" s="228">
        <v>3922</v>
      </c>
      <c r="I11998" s="228">
        <v>3212967.21</v>
      </c>
      <c r="J11998" s="228">
        <v>727314.44</v>
      </c>
      <c r="K11998" s="228">
        <v>990485.25</v>
      </c>
      <c r="L11998" s="228">
        <v>5086413.66</v>
      </c>
    </row>
    <row r="11999" spans="1:12">
      <c r="A11999" s="228">
        <v>2016</v>
      </c>
      <c r="B11999" s="228" t="s">
        <v>195</v>
      </c>
      <c r="C11999" s="228" t="s">
        <v>66</v>
      </c>
      <c r="D11999" s="228" t="s">
        <v>206</v>
      </c>
      <c r="E11999" s="228">
        <v>80</v>
      </c>
      <c r="F11999" s="228">
        <v>3375</v>
      </c>
      <c r="G11999" s="228">
        <v>823</v>
      </c>
      <c r="H11999" s="228">
        <v>3119</v>
      </c>
      <c r="I11999" s="228">
        <v>2261688.67</v>
      </c>
      <c r="J11999" s="228">
        <v>421650.78</v>
      </c>
      <c r="K11999" s="228">
        <v>404986</v>
      </c>
      <c r="L11999" s="228">
        <v>3224767.25</v>
      </c>
    </row>
    <row r="12000" spans="1:12">
      <c r="A12000" s="228">
        <v>2016</v>
      </c>
      <c r="B12000" s="228" t="s">
        <v>195</v>
      </c>
      <c r="C12000" s="228" t="s">
        <v>66</v>
      </c>
      <c r="D12000" s="228" t="s">
        <v>206</v>
      </c>
      <c r="E12000" s="228">
        <v>85</v>
      </c>
      <c r="F12000" s="228">
        <v>2072</v>
      </c>
      <c r="G12000" s="228">
        <v>638</v>
      </c>
      <c r="H12000" s="228">
        <v>2913</v>
      </c>
      <c r="I12000" s="228">
        <v>1940137.77</v>
      </c>
      <c r="J12000" s="228">
        <v>257474.77</v>
      </c>
      <c r="K12000" s="228">
        <v>200039</v>
      </c>
      <c r="L12000" s="228">
        <v>2485503.7000000002</v>
      </c>
    </row>
    <row r="12001" spans="1:12">
      <c r="A12001" s="228">
        <v>2016</v>
      </c>
      <c r="B12001" s="228" t="s">
        <v>195</v>
      </c>
      <c r="C12001" s="228" t="s">
        <v>66</v>
      </c>
      <c r="D12001" s="228" t="s">
        <v>206</v>
      </c>
      <c r="E12001" s="228">
        <v>90</v>
      </c>
      <c r="F12001" s="228">
        <v>822</v>
      </c>
      <c r="G12001" s="228">
        <v>277</v>
      </c>
      <c r="H12001" s="228">
        <v>1167</v>
      </c>
      <c r="I12001" s="228">
        <v>735198.01</v>
      </c>
      <c r="J12001" s="228">
        <v>88010.3</v>
      </c>
      <c r="K12001" s="228">
        <v>40904</v>
      </c>
      <c r="L12001" s="228">
        <v>898960.71</v>
      </c>
    </row>
    <row r="12002" spans="1:12">
      <c r="A12002" s="228">
        <v>2016</v>
      </c>
      <c r="B12002" s="228" t="s">
        <v>195</v>
      </c>
      <c r="C12002" s="228" t="s">
        <v>66</v>
      </c>
      <c r="D12002" s="228" t="s">
        <v>206</v>
      </c>
      <c r="E12002" s="228">
        <v>95</v>
      </c>
      <c r="F12002" s="228">
        <v>196</v>
      </c>
      <c r="G12002" s="228">
        <v>45</v>
      </c>
      <c r="H12002" s="228">
        <v>361</v>
      </c>
      <c r="I12002" s="228">
        <v>176114.87</v>
      </c>
      <c r="J12002" s="228">
        <v>22314.01</v>
      </c>
      <c r="K12002" s="228">
        <v>19341</v>
      </c>
      <c r="L12002" s="228">
        <v>230747.95</v>
      </c>
    </row>
    <row r="12003" spans="1:12">
      <c r="A12003" s="228">
        <v>2016</v>
      </c>
      <c r="B12003" s="228" t="s">
        <v>195</v>
      </c>
      <c r="C12003" s="228" t="s">
        <v>68</v>
      </c>
      <c r="D12003" s="228" t="s">
        <v>205</v>
      </c>
      <c r="E12003" s="228">
        <v>0</v>
      </c>
      <c r="F12003" s="228">
        <v>7514</v>
      </c>
      <c r="G12003" s="228">
        <v>286</v>
      </c>
      <c r="H12003" s="228">
        <v>989</v>
      </c>
      <c r="I12003" s="228">
        <v>586057.71</v>
      </c>
      <c r="J12003" s="228">
        <v>76981.740000000005</v>
      </c>
      <c r="K12003" s="228">
        <v>2748</v>
      </c>
      <c r="L12003" s="228">
        <v>776402.75</v>
      </c>
    </row>
    <row r="12004" spans="1:12">
      <c r="A12004" s="228">
        <v>2016</v>
      </c>
      <c r="B12004" s="228" t="s">
        <v>195</v>
      </c>
      <c r="C12004" s="228" t="s">
        <v>68</v>
      </c>
      <c r="D12004" s="228" t="s">
        <v>205</v>
      </c>
      <c r="E12004" s="228">
        <v>5</v>
      </c>
      <c r="F12004" s="228">
        <v>8112</v>
      </c>
      <c r="G12004" s="228">
        <v>126</v>
      </c>
      <c r="H12004" s="228">
        <v>159</v>
      </c>
      <c r="I12004" s="228">
        <v>150780.16</v>
      </c>
      <c r="J12004" s="228">
        <v>25135.55</v>
      </c>
      <c r="K12004" s="228">
        <v>1595</v>
      </c>
      <c r="L12004" s="228">
        <v>232926.01</v>
      </c>
    </row>
    <row r="12005" spans="1:12">
      <c r="A12005" s="228">
        <v>2016</v>
      </c>
      <c r="B12005" s="228" t="s">
        <v>195</v>
      </c>
      <c r="C12005" s="228" t="s">
        <v>68</v>
      </c>
      <c r="D12005" s="228" t="s">
        <v>205</v>
      </c>
      <c r="E12005" s="228">
        <v>10</v>
      </c>
      <c r="F12005" s="228">
        <v>7174</v>
      </c>
      <c r="G12005" s="228">
        <v>72</v>
      </c>
      <c r="H12005" s="228">
        <v>111</v>
      </c>
      <c r="I12005" s="228">
        <v>91519.8</v>
      </c>
      <c r="J12005" s="228">
        <v>17519.310000000001</v>
      </c>
      <c r="K12005" s="228">
        <v>28171</v>
      </c>
      <c r="L12005" s="228">
        <v>168060.14</v>
      </c>
    </row>
    <row r="12006" spans="1:12">
      <c r="A12006" s="228">
        <v>2016</v>
      </c>
      <c r="B12006" s="228" t="s">
        <v>195</v>
      </c>
      <c r="C12006" s="228" t="s">
        <v>68</v>
      </c>
      <c r="D12006" s="228" t="s">
        <v>205</v>
      </c>
      <c r="E12006" s="228">
        <v>15</v>
      </c>
      <c r="F12006" s="228">
        <v>6838</v>
      </c>
      <c r="G12006" s="228">
        <v>161</v>
      </c>
      <c r="H12006" s="228">
        <v>234</v>
      </c>
      <c r="I12006" s="228">
        <v>229005.87</v>
      </c>
      <c r="J12006" s="228">
        <v>49462.55</v>
      </c>
      <c r="K12006" s="228">
        <v>41734</v>
      </c>
      <c r="L12006" s="228">
        <v>381661.14</v>
      </c>
    </row>
    <row r="12007" spans="1:12">
      <c r="A12007" s="228">
        <v>2016</v>
      </c>
      <c r="B12007" s="228" t="s">
        <v>195</v>
      </c>
      <c r="C12007" s="228" t="s">
        <v>68</v>
      </c>
      <c r="D12007" s="228" t="s">
        <v>205</v>
      </c>
      <c r="E12007" s="228">
        <v>20</v>
      </c>
      <c r="F12007" s="228">
        <v>5445</v>
      </c>
      <c r="G12007" s="228">
        <v>151</v>
      </c>
      <c r="H12007" s="228">
        <v>282</v>
      </c>
      <c r="I12007" s="228">
        <v>286685.7</v>
      </c>
      <c r="J12007" s="228">
        <v>50124.959999999999</v>
      </c>
      <c r="K12007" s="228">
        <v>84304</v>
      </c>
      <c r="L12007" s="228">
        <v>489921.06</v>
      </c>
    </row>
    <row r="12008" spans="1:12">
      <c r="A12008" s="228">
        <v>2016</v>
      </c>
      <c r="B12008" s="228" t="s">
        <v>195</v>
      </c>
      <c r="C12008" s="228" t="s">
        <v>68</v>
      </c>
      <c r="D12008" s="228" t="s">
        <v>205</v>
      </c>
      <c r="E12008" s="228">
        <v>25</v>
      </c>
      <c r="F12008" s="228">
        <v>5196</v>
      </c>
      <c r="G12008" s="228">
        <v>101</v>
      </c>
      <c r="H12008" s="228">
        <v>230</v>
      </c>
      <c r="I12008" s="228">
        <v>208218.75</v>
      </c>
      <c r="J12008" s="228">
        <v>51774.77</v>
      </c>
      <c r="K12008" s="228">
        <v>71815</v>
      </c>
      <c r="L12008" s="228">
        <v>430406.07</v>
      </c>
    </row>
    <row r="12009" spans="1:12">
      <c r="A12009" s="228">
        <v>2016</v>
      </c>
      <c r="B12009" s="228" t="s">
        <v>195</v>
      </c>
      <c r="C12009" s="228" t="s">
        <v>68</v>
      </c>
      <c r="D12009" s="228" t="s">
        <v>205</v>
      </c>
      <c r="E12009" s="228">
        <v>30</v>
      </c>
      <c r="F12009" s="228">
        <v>8767</v>
      </c>
      <c r="G12009" s="228">
        <v>169</v>
      </c>
      <c r="H12009" s="228">
        <v>345</v>
      </c>
      <c r="I12009" s="228">
        <v>279033.21000000002</v>
      </c>
      <c r="J12009" s="228">
        <v>63315.32</v>
      </c>
      <c r="K12009" s="228">
        <v>107439</v>
      </c>
      <c r="L12009" s="228">
        <v>594293.46</v>
      </c>
    </row>
    <row r="12010" spans="1:12">
      <c r="A12010" s="228">
        <v>2016</v>
      </c>
      <c r="B12010" s="228" t="s">
        <v>195</v>
      </c>
      <c r="C12010" s="228" t="s">
        <v>68</v>
      </c>
      <c r="D12010" s="228" t="s">
        <v>205</v>
      </c>
      <c r="E12010" s="228">
        <v>35</v>
      </c>
      <c r="F12010" s="228">
        <v>8948</v>
      </c>
      <c r="G12010" s="228">
        <v>206</v>
      </c>
      <c r="H12010" s="228">
        <v>325</v>
      </c>
      <c r="I12010" s="228">
        <v>298883.09999999998</v>
      </c>
      <c r="J12010" s="228">
        <v>57995.13</v>
      </c>
      <c r="K12010" s="228">
        <v>77723</v>
      </c>
      <c r="L12010" s="228">
        <v>580612.54</v>
      </c>
    </row>
    <row r="12011" spans="1:12">
      <c r="A12011" s="228">
        <v>2016</v>
      </c>
      <c r="B12011" s="228" t="s">
        <v>195</v>
      </c>
      <c r="C12011" s="228" t="s">
        <v>68</v>
      </c>
      <c r="D12011" s="228" t="s">
        <v>205</v>
      </c>
      <c r="E12011" s="228">
        <v>40</v>
      </c>
      <c r="F12011" s="228">
        <v>8313</v>
      </c>
      <c r="G12011" s="228">
        <v>271</v>
      </c>
      <c r="H12011" s="228">
        <v>450</v>
      </c>
      <c r="I12011" s="228">
        <v>460091.4</v>
      </c>
      <c r="J12011" s="228">
        <v>94165.13</v>
      </c>
      <c r="K12011" s="228">
        <v>94918</v>
      </c>
      <c r="L12011" s="228">
        <v>861679.47</v>
      </c>
    </row>
    <row r="12012" spans="1:12">
      <c r="A12012" s="228">
        <v>2016</v>
      </c>
      <c r="B12012" s="228" t="s">
        <v>195</v>
      </c>
      <c r="C12012" s="228" t="s">
        <v>68</v>
      </c>
      <c r="D12012" s="228" t="s">
        <v>205</v>
      </c>
      <c r="E12012" s="228">
        <v>45</v>
      </c>
      <c r="F12012" s="228">
        <v>8049</v>
      </c>
      <c r="G12012" s="228">
        <v>312</v>
      </c>
      <c r="H12012" s="228">
        <v>815</v>
      </c>
      <c r="I12012" s="228">
        <v>683067.89</v>
      </c>
      <c r="J12012" s="228">
        <v>142147.16</v>
      </c>
      <c r="K12012" s="228">
        <v>146192.5</v>
      </c>
      <c r="L12012" s="228">
        <v>1181379.25</v>
      </c>
    </row>
    <row r="12013" spans="1:12">
      <c r="A12013" s="228">
        <v>2016</v>
      </c>
      <c r="B12013" s="228" t="s">
        <v>195</v>
      </c>
      <c r="C12013" s="228" t="s">
        <v>68</v>
      </c>
      <c r="D12013" s="228" t="s">
        <v>205</v>
      </c>
      <c r="E12013" s="228">
        <v>50</v>
      </c>
      <c r="F12013" s="228">
        <v>7616</v>
      </c>
      <c r="G12013" s="228">
        <v>347</v>
      </c>
      <c r="H12013" s="228">
        <v>649</v>
      </c>
      <c r="I12013" s="228">
        <v>708864.65</v>
      </c>
      <c r="J12013" s="228">
        <v>136284.68</v>
      </c>
      <c r="K12013" s="228">
        <v>244918</v>
      </c>
      <c r="L12013" s="228">
        <v>1329621.3799999999</v>
      </c>
    </row>
    <row r="12014" spans="1:12">
      <c r="A12014" s="228">
        <v>2016</v>
      </c>
      <c r="B12014" s="228" t="s">
        <v>195</v>
      </c>
      <c r="C12014" s="228" t="s">
        <v>68</v>
      </c>
      <c r="D12014" s="228" t="s">
        <v>205</v>
      </c>
      <c r="E12014" s="228">
        <v>55</v>
      </c>
      <c r="F12014" s="228">
        <v>7306</v>
      </c>
      <c r="G12014" s="228">
        <v>636</v>
      </c>
      <c r="H12014" s="228">
        <v>1188</v>
      </c>
      <c r="I12014" s="228">
        <v>1122473.29</v>
      </c>
      <c r="J12014" s="228">
        <v>225767.7</v>
      </c>
      <c r="K12014" s="228">
        <v>447262</v>
      </c>
      <c r="L12014" s="228">
        <v>2177529.4</v>
      </c>
    </row>
    <row r="12015" spans="1:12">
      <c r="A12015" s="228">
        <v>2016</v>
      </c>
      <c r="B12015" s="228" t="s">
        <v>195</v>
      </c>
      <c r="C12015" s="228" t="s">
        <v>68</v>
      </c>
      <c r="D12015" s="228" t="s">
        <v>205</v>
      </c>
      <c r="E12015" s="228">
        <v>60</v>
      </c>
      <c r="F12015" s="228">
        <v>6495</v>
      </c>
      <c r="G12015" s="228">
        <v>627</v>
      </c>
      <c r="H12015" s="228">
        <v>1089</v>
      </c>
      <c r="I12015" s="228">
        <v>1342133.1499999999</v>
      </c>
      <c r="J12015" s="228">
        <v>291760.87</v>
      </c>
      <c r="K12015" s="228">
        <v>484447</v>
      </c>
      <c r="L12015" s="228">
        <v>2574407.48</v>
      </c>
    </row>
    <row r="12016" spans="1:12">
      <c r="A12016" s="228">
        <v>2016</v>
      </c>
      <c r="B12016" s="228" t="s">
        <v>195</v>
      </c>
      <c r="C12016" s="228" t="s">
        <v>68</v>
      </c>
      <c r="D12016" s="228" t="s">
        <v>205</v>
      </c>
      <c r="E12016" s="228">
        <v>65</v>
      </c>
      <c r="F12016" s="228">
        <v>5879</v>
      </c>
      <c r="G12016" s="228">
        <v>921</v>
      </c>
      <c r="H12016" s="228">
        <v>1646</v>
      </c>
      <c r="I12016" s="228">
        <v>1693170.35</v>
      </c>
      <c r="J12016" s="228">
        <v>337668.54</v>
      </c>
      <c r="K12016" s="228">
        <v>545401.5</v>
      </c>
      <c r="L12016" s="228">
        <v>2949504.28</v>
      </c>
    </row>
    <row r="12017" spans="1:12">
      <c r="A12017" s="228">
        <v>2016</v>
      </c>
      <c r="B12017" s="228" t="s">
        <v>195</v>
      </c>
      <c r="C12017" s="228" t="s">
        <v>68</v>
      </c>
      <c r="D12017" s="228" t="s">
        <v>205</v>
      </c>
      <c r="E12017" s="228">
        <v>70</v>
      </c>
      <c r="F12017" s="228">
        <v>3907</v>
      </c>
      <c r="G12017" s="228">
        <v>985</v>
      </c>
      <c r="H12017" s="228">
        <v>2243</v>
      </c>
      <c r="I12017" s="228">
        <v>1951792.15</v>
      </c>
      <c r="J12017" s="228">
        <v>303862.56</v>
      </c>
      <c r="K12017" s="228">
        <v>522165</v>
      </c>
      <c r="L12017" s="228">
        <v>3201593.97</v>
      </c>
    </row>
    <row r="12018" spans="1:12">
      <c r="A12018" s="228">
        <v>2016</v>
      </c>
      <c r="B12018" s="228" t="s">
        <v>195</v>
      </c>
      <c r="C12018" s="228" t="s">
        <v>68</v>
      </c>
      <c r="D12018" s="228" t="s">
        <v>205</v>
      </c>
      <c r="E12018" s="228">
        <v>75</v>
      </c>
      <c r="F12018" s="228">
        <v>2374</v>
      </c>
      <c r="G12018" s="228">
        <v>734</v>
      </c>
      <c r="H12018" s="228">
        <v>1844</v>
      </c>
      <c r="I12018" s="228">
        <v>1417437.04</v>
      </c>
      <c r="J12018" s="228">
        <v>258989.95</v>
      </c>
      <c r="K12018" s="228">
        <v>448146</v>
      </c>
      <c r="L12018" s="228">
        <v>2454973.8199999998</v>
      </c>
    </row>
    <row r="12019" spans="1:12">
      <c r="A12019" s="228">
        <v>2016</v>
      </c>
      <c r="B12019" s="228" t="s">
        <v>195</v>
      </c>
      <c r="C12019" s="228" t="s">
        <v>68</v>
      </c>
      <c r="D12019" s="228" t="s">
        <v>205</v>
      </c>
      <c r="E12019" s="228">
        <v>80</v>
      </c>
      <c r="F12019" s="228">
        <v>1428</v>
      </c>
      <c r="G12019" s="228">
        <v>392</v>
      </c>
      <c r="H12019" s="228">
        <v>1210</v>
      </c>
      <c r="I12019" s="228">
        <v>1049686.32</v>
      </c>
      <c r="J12019" s="228">
        <v>168086.66</v>
      </c>
      <c r="K12019" s="228">
        <v>185814</v>
      </c>
      <c r="L12019" s="228">
        <v>1532510.1</v>
      </c>
    </row>
    <row r="12020" spans="1:12">
      <c r="A12020" s="228">
        <v>2016</v>
      </c>
      <c r="B12020" s="228" t="s">
        <v>195</v>
      </c>
      <c r="C12020" s="228" t="s">
        <v>68</v>
      </c>
      <c r="D12020" s="228" t="s">
        <v>205</v>
      </c>
      <c r="E12020" s="228">
        <v>85</v>
      </c>
      <c r="F12020" s="228">
        <v>853</v>
      </c>
      <c r="G12020" s="228">
        <v>291</v>
      </c>
      <c r="H12020" s="228">
        <v>1142</v>
      </c>
      <c r="I12020" s="228">
        <v>746955.9</v>
      </c>
      <c r="J12020" s="228">
        <v>132217.4</v>
      </c>
      <c r="K12020" s="228">
        <v>118810.2</v>
      </c>
      <c r="L12020" s="228">
        <v>1056633.99</v>
      </c>
    </row>
    <row r="12021" spans="1:12">
      <c r="A12021" s="228">
        <v>2016</v>
      </c>
      <c r="B12021" s="228" t="s">
        <v>195</v>
      </c>
      <c r="C12021" s="228" t="s">
        <v>68</v>
      </c>
      <c r="D12021" s="228" t="s">
        <v>205</v>
      </c>
      <c r="E12021" s="228">
        <v>90</v>
      </c>
      <c r="F12021" s="228">
        <v>249</v>
      </c>
      <c r="G12021" s="228">
        <v>67</v>
      </c>
      <c r="H12021" s="228">
        <v>408</v>
      </c>
      <c r="I12021" s="228">
        <v>274411</v>
      </c>
      <c r="J12021" s="228">
        <v>28321.58</v>
      </c>
      <c r="K12021" s="228">
        <v>10630</v>
      </c>
      <c r="L12021" s="228">
        <v>326535.99</v>
      </c>
    </row>
    <row r="12022" spans="1:12">
      <c r="A12022" s="228">
        <v>2016</v>
      </c>
      <c r="B12022" s="228" t="s">
        <v>195</v>
      </c>
      <c r="C12022" s="228" t="s">
        <v>68</v>
      </c>
      <c r="D12022" s="228" t="s">
        <v>205</v>
      </c>
      <c r="E12022" s="228">
        <v>95</v>
      </c>
      <c r="F12022" s="228">
        <v>41</v>
      </c>
      <c r="G12022" s="228">
        <v>4</v>
      </c>
      <c r="H12022" s="228">
        <v>29</v>
      </c>
      <c r="I12022" s="228">
        <v>13072.35</v>
      </c>
      <c r="J12022" s="228">
        <v>1507</v>
      </c>
      <c r="K12022" s="228">
        <v>410</v>
      </c>
      <c r="L12022" s="228">
        <v>16967.599999999999</v>
      </c>
    </row>
    <row r="12023" spans="1:12">
      <c r="A12023" s="228">
        <v>2016</v>
      </c>
      <c r="B12023" s="228" t="s">
        <v>195</v>
      </c>
      <c r="C12023" s="228" t="s">
        <v>68</v>
      </c>
      <c r="D12023" s="228" t="s">
        <v>206</v>
      </c>
      <c r="E12023" s="228">
        <v>0</v>
      </c>
      <c r="F12023" s="228">
        <v>6935</v>
      </c>
      <c r="G12023" s="228">
        <v>180</v>
      </c>
      <c r="H12023" s="228">
        <v>482</v>
      </c>
      <c r="I12023" s="228">
        <v>349543.03</v>
      </c>
      <c r="J12023" s="228">
        <v>47974.52</v>
      </c>
      <c r="K12023" s="228">
        <v>5002</v>
      </c>
      <c r="L12023" s="228">
        <v>459018.32</v>
      </c>
    </row>
    <row r="12024" spans="1:12">
      <c r="A12024" s="228">
        <v>2016</v>
      </c>
      <c r="B12024" s="228" t="s">
        <v>195</v>
      </c>
      <c r="C12024" s="228" t="s">
        <v>68</v>
      </c>
      <c r="D12024" s="228" t="s">
        <v>206</v>
      </c>
      <c r="E12024" s="228">
        <v>5</v>
      </c>
      <c r="F12024" s="228">
        <v>7696</v>
      </c>
      <c r="G12024" s="228">
        <v>113</v>
      </c>
      <c r="H12024" s="228">
        <v>124</v>
      </c>
      <c r="I12024" s="228">
        <v>142809.4</v>
      </c>
      <c r="J12024" s="228">
        <v>19247.95</v>
      </c>
      <c r="K12024" s="228">
        <v>21682</v>
      </c>
      <c r="L12024" s="228">
        <v>222057.52</v>
      </c>
    </row>
    <row r="12025" spans="1:12">
      <c r="A12025" s="228">
        <v>2016</v>
      </c>
      <c r="B12025" s="228" t="s">
        <v>195</v>
      </c>
      <c r="C12025" s="228" t="s">
        <v>68</v>
      </c>
      <c r="D12025" s="228" t="s">
        <v>206</v>
      </c>
      <c r="E12025" s="228">
        <v>10</v>
      </c>
      <c r="F12025" s="228">
        <v>6883</v>
      </c>
      <c r="G12025" s="228">
        <v>93</v>
      </c>
      <c r="H12025" s="228">
        <v>323</v>
      </c>
      <c r="I12025" s="228">
        <v>268589.65000000002</v>
      </c>
      <c r="J12025" s="228">
        <v>48321.53</v>
      </c>
      <c r="K12025" s="228">
        <v>96075</v>
      </c>
      <c r="L12025" s="228">
        <v>480673.95</v>
      </c>
    </row>
    <row r="12026" spans="1:12">
      <c r="A12026" s="228">
        <v>2016</v>
      </c>
      <c r="B12026" s="228" t="s">
        <v>195</v>
      </c>
      <c r="C12026" s="228" t="s">
        <v>68</v>
      </c>
      <c r="D12026" s="228" t="s">
        <v>206</v>
      </c>
      <c r="E12026" s="228">
        <v>15</v>
      </c>
      <c r="F12026" s="228">
        <v>6637</v>
      </c>
      <c r="G12026" s="228">
        <v>171</v>
      </c>
      <c r="H12026" s="228">
        <v>695</v>
      </c>
      <c r="I12026" s="228">
        <v>549273.07999999996</v>
      </c>
      <c r="J12026" s="228">
        <v>63098.31</v>
      </c>
      <c r="K12026" s="228">
        <v>70375</v>
      </c>
      <c r="L12026" s="228">
        <v>774942.28</v>
      </c>
    </row>
    <row r="12027" spans="1:12">
      <c r="A12027" s="228">
        <v>2016</v>
      </c>
      <c r="B12027" s="228" t="s">
        <v>195</v>
      </c>
      <c r="C12027" s="228" t="s">
        <v>68</v>
      </c>
      <c r="D12027" s="228" t="s">
        <v>206</v>
      </c>
      <c r="E12027" s="228">
        <v>20</v>
      </c>
      <c r="F12027" s="228">
        <v>5653</v>
      </c>
      <c r="G12027" s="228">
        <v>244</v>
      </c>
      <c r="H12027" s="228">
        <v>560</v>
      </c>
      <c r="I12027" s="228">
        <v>482338.29</v>
      </c>
      <c r="J12027" s="228">
        <v>84607.05</v>
      </c>
      <c r="K12027" s="228">
        <v>82329</v>
      </c>
      <c r="L12027" s="228">
        <v>765994.88</v>
      </c>
    </row>
    <row r="12028" spans="1:12">
      <c r="A12028" s="228">
        <v>2016</v>
      </c>
      <c r="B12028" s="228" t="s">
        <v>195</v>
      </c>
      <c r="C12028" s="228" t="s">
        <v>68</v>
      </c>
      <c r="D12028" s="228" t="s">
        <v>206</v>
      </c>
      <c r="E12028" s="228">
        <v>25</v>
      </c>
      <c r="F12028" s="228">
        <v>6448</v>
      </c>
      <c r="G12028" s="228">
        <v>238</v>
      </c>
      <c r="H12028" s="228">
        <v>679</v>
      </c>
      <c r="I12028" s="228">
        <v>586094.04</v>
      </c>
      <c r="J12028" s="228">
        <v>119514.25</v>
      </c>
      <c r="K12028" s="228">
        <v>48879</v>
      </c>
      <c r="L12028" s="228">
        <v>941092.41</v>
      </c>
    </row>
    <row r="12029" spans="1:12">
      <c r="A12029" s="228">
        <v>2016</v>
      </c>
      <c r="B12029" s="228" t="s">
        <v>195</v>
      </c>
      <c r="C12029" s="228" t="s">
        <v>68</v>
      </c>
      <c r="D12029" s="228" t="s">
        <v>206</v>
      </c>
      <c r="E12029" s="228">
        <v>30</v>
      </c>
      <c r="F12029" s="228">
        <v>10368</v>
      </c>
      <c r="G12029" s="228">
        <v>532</v>
      </c>
      <c r="H12029" s="228">
        <v>1456</v>
      </c>
      <c r="I12029" s="228">
        <v>1210483.69</v>
      </c>
      <c r="J12029" s="228">
        <v>300102.83</v>
      </c>
      <c r="K12029" s="228">
        <v>114065</v>
      </c>
      <c r="L12029" s="228">
        <v>2028607.37</v>
      </c>
    </row>
    <row r="12030" spans="1:12">
      <c r="A12030" s="228">
        <v>2016</v>
      </c>
      <c r="B12030" s="228" t="s">
        <v>195</v>
      </c>
      <c r="C12030" s="228" t="s">
        <v>68</v>
      </c>
      <c r="D12030" s="228" t="s">
        <v>206</v>
      </c>
      <c r="E12030" s="228">
        <v>35</v>
      </c>
      <c r="F12030" s="228">
        <v>10103</v>
      </c>
      <c r="G12030" s="228">
        <v>498</v>
      </c>
      <c r="H12030" s="228">
        <v>1073</v>
      </c>
      <c r="I12030" s="228">
        <v>1048917.06</v>
      </c>
      <c r="J12030" s="228">
        <v>250421.05</v>
      </c>
      <c r="K12030" s="228">
        <v>56554</v>
      </c>
      <c r="L12030" s="228">
        <v>1685331.76</v>
      </c>
    </row>
    <row r="12031" spans="1:12">
      <c r="A12031" s="228">
        <v>2016</v>
      </c>
      <c r="B12031" s="228" t="s">
        <v>195</v>
      </c>
      <c r="C12031" s="228" t="s">
        <v>68</v>
      </c>
      <c r="D12031" s="228" t="s">
        <v>206</v>
      </c>
      <c r="E12031" s="228">
        <v>40</v>
      </c>
      <c r="F12031" s="228">
        <v>9164</v>
      </c>
      <c r="G12031" s="228">
        <v>446</v>
      </c>
      <c r="H12031" s="228">
        <v>956</v>
      </c>
      <c r="I12031" s="228">
        <v>913878.21</v>
      </c>
      <c r="J12031" s="228">
        <v>183627.51999999999</v>
      </c>
      <c r="K12031" s="228">
        <v>106180</v>
      </c>
      <c r="L12031" s="228">
        <v>1546461.09</v>
      </c>
    </row>
    <row r="12032" spans="1:12">
      <c r="A12032" s="228">
        <v>2016</v>
      </c>
      <c r="B12032" s="228" t="s">
        <v>195</v>
      </c>
      <c r="C12032" s="228" t="s">
        <v>68</v>
      </c>
      <c r="D12032" s="228" t="s">
        <v>206</v>
      </c>
      <c r="E12032" s="228">
        <v>45</v>
      </c>
      <c r="F12032" s="228">
        <v>9019</v>
      </c>
      <c r="G12032" s="228">
        <v>577</v>
      </c>
      <c r="H12032" s="228">
        <v>1123</v>
      </c>
      <c r="I12032" s="228">
        <v>1089124.55</v>
      </c>
      <c r="J12032" s="228">
        <v>198347.32</v>
      </c>
      <c r="K12032" s="228">
        <v>246645</v>
      </c>
      <c r="L12032" s="228">
        <v>1864831.93</v>
      </c>
    </row>
    <row r="12033" spans="1:12">
      <c r="A12033" s="228">
        <v>2016</v>
      </c>
      <c r="B12033" s="228" t="s">
        <v>195</v>
      </c>
      <c r="C12033" s="228" t="s">
        <v>68</v>
      </c>
      <c r="D12033" s="228" t="s">
        <v>206</v>
      </c>
      <c r="E12033" s="228">
        <v>50</v>
      </c>
      <c r="F12033" s="228">
        <v>8435</v>
      </c>
      <c r="G12033" s="228">
        <v>480</v>
      </c>
      <c r="H12033" s="228">
        <v>912</v>
      </c>
      <c r="I12033" s="228">
        <v>840566.84</v>
      </c>
      <c r="J12033" s="228">
        <v>189340.15</v>
      </c>
      <c r="K12033" s="228">
        <v>193537</v>
      </c>
      <c r="L12033" s="228">
        <v>1524256.07</v>
      </c>
    </row>
    <row r="12034" spans="1:12">
      <c r="A12034" s="228">
        <v>2016</v>
      </c>
      <c r="B12034" s="228" t="s">
        <v>195</v>
      </c>
      <c r="C12034" s="228" t="s">
        <v>68</v>
      </c>
      <c r="D12034" s="228" t="s">
        <v>206</v>
      </c>
      <c r="E12034" s="228">
        <v>55</v>
      </c>
      <c r="F12034" s="228">
        <v>8184</v>
      </c>
      <c r="G12034" s="228">
        <v>579</v>
      </c>
      <c r="H12034" s="228">
        <v>1158</v>
      </c>
      <c r="I12034" s="228">
        <v>1119384.1200000001</v>
      </c>
      <c r="J12034" s="228">
        <v>239739.05</v>
      </c>
      <c r="K12034" s="228">
        <v>321067</v>
      </c>
      <c r="L12034" s="228">
        <v>2143488.02</v>
      </c>
    </row>
    <row r="12035" spans="1:12">
      <c r="A12035" s="228">
        <v>2016</v>
      </c>
      <c r="B12035" s="228" t="s">
        <v>195</v>
      </c>
      <c r="C12035" s="228" t="s">
        <v>68</v>
      </c>
      <c r="D12035" s="228" t="s">
        <v>206</v>
      </c>
      <c r="E12035" s="228">
        <v>60</v>
      </c>
      <c r="F12035" s="228">
        <v>7139</v>
      </c>
      <c r="G12035" s="228">
        <v>765</v>
      </c>
      <c r="H12035" s="228">
        <v>1477</v>
      </c>
      <c r="I12035" s="228">
        <v>1371118.97</v>
      </c>
      <c r="J12035" s="228">
        <v>272918.84000000003</v>
      </c>
      <c r="K12035" s="228">
        <v>389646</v>
      </c>
      <c r="L12035" s="228">
        <v>2520652.59</v>
      </c>
    </row>
    <row r="12036" spans="1:12">
      <c r="A12036" s="228">
        <v>2016</v>
      </c>
      <c r="B12036" s="228" t="s">
        <v>195</v>
      </c>
      <c r="C12036" s="228" t="s">
        <v>68</v>
      </c>
      <c r="D12036" s="228" t="s">
        <v>206</v>
      </c>
      <c r="E12036" s="228">
        <v>65</v>
      </c>
      <c r="F12036" s="228">
        <v>6362</v>
      </c>
      <c r="G12036" s="228">
        <v>869</v>
      </c>
      <c r="H12036" s="228">
        <v>2014</v>
      </c>
      <c r="I12036" s="228">
        <v>2001685.12</v>
      </c>
      <c r="J12036" s="228">
        <v>361772.99</v>
      </c>
      <c r="K12036" s="228">
        <v>803778</v>
      </c>
      <c r="L12036" s="228">
        <v>3685770.45</v>
      </c>
    </row>
    <row r="12037" spans="1:12">
      <c r="A12037" s="228">
        <v>2016</v>
      </c>
      <c r="B12037" s="228" t="s">
        <v>195</v>
      </c>
      <c r="C12037" s="228" t="s">
        <v>68</v>
      </c>
      <c r="D12037" s="228" t="s">
        <v>206</v>
      </c>
      <c r="E12037" s="228">
        <v>70</v>
      </c>
      <c r="F12037" s="228">
        <v>4360</v>
      </c>
      <c r="G12037" s="228">
        <v>771</v>
      </c>
      <c r="H12037" s="228">
        <v>1908</v>
      </c>
      <c r="I12037" s="228">
        <v>1802166.7</v>
      </c>
      <c r="J12037" s="228">
        <v>326879.06</v>
      </c>
      <c r="K12037" s="228">
        <v>720950</v>
      </c>
      <c r="L12037" s="228">
        <v>3247485.27</v>
      </c>
    </row>
    <row r="12038" spans="1:12">
      <c r="A12038" s="228">
        <v>2016</v>
      </c>
      <c r="B12038" s="228" t="s">
        <v>195</v>
      </c>
      <c r="C12038" s="228" t="s">
        <v>68</v>
      </c>
      <c r="D12038" s="228" t="s">
        <v>206</v>
      </c>
      <c r="E12038" s="228">
        <v>75</v>
      </c>
      <c r="F12038" s="228">
        <v>2830</v>
      </c>
      <c r="G12038" s="228">
        <v>605</v>
      </c>
      <c r="H12038" s="228">
        <v>1960</v>
      </c>
      <c r="I12038" s="228">
        <v>1722554.79</v>
      </c>
      <c r="J12038" s="228">
        <v>257047.24</v>
      </c>
      <c r="K12038" s="228">
        <v>424843</v>
      </c>
      <c r="L12038" s="228">
        <v>2705521.97</v>
      </c>
    </row>
    <row r="12039" spans="1:12">
      <c r="A12039" s="228">
        <v>2016</v>
      </c>
      <c r="B12039" s="228" t="s">
        <v>195</v>
      </c>
      <c r="C12039" s="228" t="s">
        <v>68</v>
      </c>
      <c r="D12039" s="228" t="s">
        <v>206</v>
      </c>
      <c r="E12039" s="228">
        <v>80</v>
      </c>
      <c r="F12039" s="228">
        <v>1732</v>
      </c>
      <c r="G12039" s="228">
        <v>352</v>
      </c>
      <c r="H12039" s="228">
        <v>1349</v>
      </c>
      <c r="I12039" s="228">
        <v>1042607.95</v>
      </c>
      <c r="J12039" s="228">
        <v>133346.87</v>
      </c>
      <c r="K12039" s="228">
        <v>175472</v>
      </c>
      <c r="L12039" s="228">
        <v>1465287.69</v>
      </c>
    </row>
    <row r="12040" spans="1:12">
      <c r="A12040" s="228">
        <v>2016</v>
      </c>
      <c r="B12040" s="228" t="s">
        <v>195</v>
      </c>
      <c r="C12040" s="228" t="s">
        <v>68</v>
      </c>
      <c r="D12040" s="228" t="s">
        <v>206</v>
      </c>
      <c r="E12040" s="228">
        <v>85</v>
      </c>
      <c r="F12040" s="228">
        <v>1103</v>
      </c>
      <c r="G12040" s="228">
        <v>262</v>
      </c>
      <c r="H12040" s="228">
        <v>1378</v>
      </c>
      <c r="I12040" s="228">
        <v>823529.59</v>
      </c>
      <c r="J12040" s="228">
        <v>89744.63</v>
      </c>
      <c r="K12040" s="228">
        <v>135665</v>
      </c>
      <c r="L12040" s="228">
        <v>1103806.55</v>
      </c>
    </row>
    <row r="12041" spans="1:12">
      <c r="A12041" s="228">
        <v>2016</v>
      </c>
      <c r="B12041" s="228" t="s">
        <v>195</v>
      </c>
      <c r="C12041" s="228" t="s">
        <v>68</v>
      </c>
      <c r="D12041" s="228" t="s">
        <v>206</v>
      </c>
      <c r="E12041" s="228">
        <v>90</v>
      </c>
      <c r="F12041" s="228">
        <v>459</v>
      </c>
      <c r="G12041" s="228">
        <v>152</v>
      </c>
      <c r="H12041" s="228">
        <v>579</v>
      </c>
      <c r="I12041" s="228">
        <v>325408.40999999997</v>
      </c>
      <c r="J12041" s="228">
        <v>38601.49</v>
      </c>
      <c r="K12041" s="228">
        <v>26531</v>
      </c>
      <c r="L12041" s="228">
        <v>408684.92</v>
      </c>
    </row>
    <row r="12042" spans="1:12">
      <c r="A12042" s="228">
        <v>2016</v>
      </c>
      <c r="B12042" s="228" t="s">
        <v>195</v>
      </c>
      <c r="C12042" s="228" t="s">
        <v>68</v>
      </c>
      <c r="D12042" s="228" t="s">
        <v>206</v>
      </c>
      <c r="E12042" s="228">
        <v>95</v>
      </c>
      <c r="F12042" s="228">
        <v>123</v>
      </c>
      <c r="G12042" s="228">
        <v>9</v>
      </c>
      <c r="H12042" s="228">
        <v>122</v>
      </c>
      <c r="I12042" s="228">
        <v>77747.25</v>
      </c>
      <c r="J12042" s="228">
        <v>6662.68</v>
      </c>
      <c r="K12042" s="228">
        <v>0</v>
      </c>
      <c r="L12042" s="228">
        <v>89726.85</v>
      </c>
    </row>
    <row r="12043" spans="1:12">
      <c r="A12043" s="228">
        <v>2016</v>
      </c>
      <c r="B12043" s="228" t="s">
        <v>195</v>
      </c>
      <c r="C12043" s="228" t="s">
        <v>67</v>
      </c>
      <c r="D12043" s="228" t="s">
        <v>205</v>
      </c>
      <c r="E12043" s="228">
        <v>0</v>
      </c>
      <c r="F12043" s="228">
        <v>3568</v>
      </c>
      <c r="G12043" s="228">
        <v>128</v>
      </c>
      <c r="H12043" s="228">
        <v>334</v>
      </c>
      <c r="I12043" s="228">
        <v>324426.56</v>
      </c>
      <c r="J12043" s="228">
        <v>58132.34</v>
      </c>
      <c r="K12043" s="228">
        <v>980</v>
      </c>
      <c r="L12043" s="228">
        <v>392907.18</v>
      </c>
    </row>
    <row r="12044" spans="1:12">
      <c r="A12044" s="228">
        <v>2016</v>
      </c>
      <c r="B12044" s="228" t="s">
        <v>195</v>
      </c>
      <c r="C12044" s="228" t="s">
        <v>67</v>
      </c>
      <c r="D12044" s="228" t="s">
        <v>205</v>
      </c>
      <c r="E12044" s="228">
        <v>5</v>
      </c>
      <c r="F12044" s="228">
        <v>3787</v>
      </c>
      <c r="G12044" s="228">
        <v>37</v>
      </c>
      <c r="H12044" s="228">
        <v>55</v>
      </c>
      <c r="I12044" s="228">
        <v>55346</v>
      </c>
      <c r="J12044" s="228">
        <v>9389.25</v>
      </c>
      <c r="K12044" s="228">
        <v>1302</v>
      </c>
      <c r="L12044" s="228">
        <v>70566.3</v>
      </c>
    </row>
    <row r="12045" spans="1:12">
      <c r="A12045" s="228">
        <v>2016</v>
      </c>
      <c r="B12045" s="228" t="s">
        <v>195</v>
      </c>
      <c r="C12045" s="228" t="s">
        <v>67</v>
      </c>
      <c r="D12045" s="228" t="s">
        <v>205</v>
      </c>
      <c r="E12045" s="228">
        <v>10</v>
      </c>
      <c r="F12045" s="228">
        <v>3275</v>
      </c>
      <c r="G12045" s="228">
        <v>41</v>
      </c>
      <c r="H12045" s="228">
        <v>69</v>
      </c>
      <c r="I12045" s="228">
        <v>43254.85</v>
      </c>
      <c r="J12045" s="228">
        <v>10551.32</v>
      </c>
      <c r="K12045" s="228">
        <v>10183</v>
      </c>
      <c r="L12045" s="228">
        <v>67166.97</v>
      </c>
    </row>
    <row r="12046" spans="1:12">
      <c r="A12046" s="228">
        <v>2016</v>
      </c>
      <c r="B12046" s="228" t="s">
        <v>195</v>
      </c>
      <c r="C12046" s="228" t="s">
        <v>67</v>
      </c>
      <c r="D12046" s="228" t="s">
        <v>205</v>
      </c>
      <c r="E12046" s="228">
        <v>15</v>
      </c>
      <c r="F12046" s="228">
        <v>3215</v>
      </c>
      <c r="G12046" s="228">
        <v>69</v>
      </c>
      <c r="H12046" s="228">
        <v>148</v>
      </c>
      <c r="I12046" s="228">
        <v>114400</v>
      </c>
      <c r="J12046" s="228">
        <v>23046.51</v>
      </c>
      <c r="K12046" s="228">
        <v>14124</v>
      </c>
      <c r="L12046" s="228">
        <v>163152.41</v>
      </c>
    </row>
    <row r="12047" spans="1:12">
      <c r="A12047" s="228">
        <v>2016</v>
      </c>
      <c r="B12047" s="228" t="s">
        <v>195</v>
      </c>
      <c r="C12047" s="228" t="s">
        <v>67</v>
      </c>
      <c r="D12047" s="228" t="s">
        <v>205</v>
      </c>
      <c r="E12047" s="228">
        <v>20</v>
      </c>
      <c r="F12047" s="228">
        <v>2515</v>
      </c>
      <c r="G12047" s="228">
        <v>50</v>
      </c>
      <c r="H12047" s="228">
        <v>133</v>
      </c>
      <c r="I12047" s="228">
        <v>100606</v>
      </c>
      <c r="J12047" s="228">
        <v>25197.360000000001</v>
      </c>
      <c r="K12047" s="228">
        <v>2242</v>
      </c>
      <c r="L12047" s="228">
        <v>134981.69</v>
      </c>
    </row>
    <row r="12048" spans="1:12">
      <c r="A12048" s="228">
        <v>2016</v>
      </c>
      <c r="B12048" s="228" t="s">
        <v>195</v>
      </c>
      <c r="C12048" s="228" t="s">
        <v>67</v>
      </c>
      <c r="D12048" s="228" t="s">
        <v>205</v>
      </c>
      <c r="E12048" s="228">
        <v>25</v>
      </c>
      <c r="F12048" s="228">
        <v>2918</v>
      </c>
      <c r="G12048" s="228">
        <v>61</v>
      </c>
      <c r="H12048" s="228">
        <v>168</v>
      </c>
      <c r="I12048" s="228">
        <v>151616.79999999999</v>
      </c>
      <c r="J12048" s="228">
        <v>39991.919999999998</v>
      </c>
      <c r="K12048" s="228">
        <v>26482</v>
      </c>
      <c r="L12048" s="228">
        <v>247566.07</v>
      </c>
    </row>
    <row r="12049" spans="1:12">
      <c r="A12049" s="228">
        <v>2016</v>
      </c>
      <c r="B12049" s="228" t="s">
        <v>195</v>
      </c>
      <c r="C12049" s="228" t="s">
        <v>67</v>
      </c>
      <c r="D12049" s="228" t="s">
        <v>205</v>
      </c>
      <c r="E12049" s="228">
        <v>30</v>
      </c>
      <c r="F12049" s="228">
        <v>4225</v>
      </c>
      <c r="G12049" s="228">
        <v>98</v>
      </c>
      <c r="H12049" s="228">
        <v>160</v>
      </c>
      <c r="I12049" s="228">
        <v>131985.70000000001</v>
      </c>
      <c r="J12049" s="228">
        <v>42485.19</v>
      </c>
      <c r="K12049" s="228">
        <v>20694</v>
      </c>
      <c r="L12049" s="228">
        <v>236038.25</v>
      </c>
    </row>
    <row r="12050" spans="1:12">
      <c r="A12050" s="228">
        <v>2016</v>
      </c>
      <c r="B12050" s="228" t="s">
        <v>195</v>
      </c>
      <c r="C12050" s="228" t="s">
        <v>67</v>
      </c>
      <c r="D12050" s="228" t="s">
        <v>205</v>
      </c>
      <c r="E12050" s="228">
        <v>35</v>
      </c>
      <c r="F12050" s="228">
        <v>4062</v>
      </c>
      <c r="G12050" s="228">
        <v>105</v>
      </c>
      <c r="H12050" s="228">
        <v>182</v>
      </c>
      <c r="I12050" s="228">
        <v>201927.4</v>
      </c>
      <c r="J12050" s="228">
        <v>61839.98</v>
      </c>
      <c r="K12050" s="228">
        <v>36499</v>
      </c>
      <c r="L12050" s="228">
        <v>367689.86</v>
      </c>
    </row>
    <row r="12051" spans="1:12">
      <c r="A12051" s="228">
        <v>2016</v>
      </c>
      <c r="B12051" s="228" t="s">
        <v>195</v>
      </c>
      <c r="C12051" s="228" t="s">
        <v>67</v>
      </c>
      <c r="D12051" s="228" t="s">
        <v>205</v>
      </c>
      <c r="E12051" s="228">
        <v>40</v>
      </c>
      <c r="F12051" s="228">
        <v>3745</v>
      </c>
      <c r="G12051" s="228">
        <v>110</v>
      </c>
      <c r="H12051" s="228">
        <v>202</v>
      </c>
      <c r="I12051" s="228">
        <v>202789.65</v>
      </c>
      <c r="J12051" s="228">
        <v>62417.25</v>
      </c>
      <c r="K12051" s="228">
        <v>52552</v>
      </c>
      <c r="L12051" s="228">
        <v>360457.54</v>
      </c>
    </row>
    <row r="12052" spans="1:12">
      <c r="A12052" s="228">
        <v>2016</v>
      </c>
      <c r="B12052" s="228" t="s">
        <v>195</v>
      </c>
      <c r="C12052" s="228" t="s">
        <v>67</v>
      </c>
      <c r="D12052" s="228" t="s">
        <v>205</v>
      </c>
      <c r="E12052" s="228">
        <v>45</v>
      </c>
      <c r="F12052" s="228">
        <v>3855</v>
      </c>
      <c r="G12052" s="228">
        <v>223</v>
      </c>
      <c r="H12052" s="228">
        <v>379</v>
      </c>
      <c r="I12052" s="228">
        <v>311139.08</v>
      </c>
      <c r="J12052" s="228">
        <v>94476.08</v>
      </c>
      <c r="K12052" s="228">
        <v>57383</v>
      </c>
      <c r="L12052" s="228">
        <v>528396.21</v>
      </c>
    </row>
    <row r="12053" spans="1:12">
      <c r="A12053" s="228">
        <v>2016</v>
      </c>
      <c r="B12053" s="228" t="s">
        <v>195</v>
      </c>
      <c r="C12053" s="228" t="s">
        <v>67</v>
      </c>
      <c r="D12053" s="228" t="s">
        <v>205</v>
      </c>
      <c r="E12053" s="228">
        <v>50</v>
      </c>
      <c r="F12053" s="228">
        <v>3790</v>
      </c>
      <c r="G12053" s="228">
        <v>214</v>
      </c>
      <c r="H12053" s="228">
        <v>499</v>
      </c>
      <c r="I12053" s="228">
        <v>476932.1</v>
      </c>
      <c r="J12053" s="228">
        <v>119912.59</v>
      </c>
      <c r="K12053" s="228">
        <v>213721.25</v>
      </c>
      <c r="L12053" s="228">
        <v>911049.94</v>
      </c>
    </row>
    <row r="12054" spans="1:12">
      <c r="A12054" s="228">
        <v>2016</v>
      </c>
      <c r="B12054" s="228" t="s">
        <v>195</v>
      </c>
      <c r="C12054" s="228" t="s">
        <v>67</v>
      </c>
      <c r="D12054" s="228" t="s">
        <v>205</v>
      </c>
      <c r="E12054" s="228">
        <v>55</v>
      </c>
      <c r="F12054" s="228">
        <v>3535</v>
      </c>
      <c r="G12054" s="228">
        <v>323</v>
      </c>
      <c r="H12054" s="228">
        <v>990</v>
      </c>
      <c r="I12054" s="228">
        <v>713104.8</v>
      </c>
      <c r="J12054" s="228">
        <v>138412.75</v>
      </c>
      <c r="K12054" s="228">
        <v>221613</v>
      </c>
      <c r="L12054" s="228">
        <v>1172640.73</v>
      </c>
    </row>
    <row r="12055" spans="1:12">
      <c r="A12055" s="228">
        <v>2016</v>
      </c>
      <c r="B12055" s="228" t="s">
        <v>195</v>
      </c>
      <c r="C12055" s="228" t="s">
        <v>67</v>
      </c>
      <c r="D12055" s="228" t="s">
        <v>205</v>
      </c>
      <c r="E12055" s="228">
        <v>60</v>
      </c>
      <c r="F12055" s="228">
        <v>2916</v>
      </c>
      <c r="G12055" s="228">
        <v>313</v>
      </c>
      <c r="H12055" s="228">
        <v>823</v>
      </c>
      <c r="I12055" s="228">
        <v>840894.9</v>
      </c>
      <c r="J12055" s="228">
        <v>190561.46</v>
      </c>
      <c r="K12055" s="228">
        <v>231578</v>
      </c>
      <c r="L12055" s="228">
        <v>1370164.58</v>
      </c>
    </row>
    <row r="12056" spans="1:12">
      <c r="A12056" s="228">
        <v>2016</v>
      </c>
      <c r="B12056" s="228" t="s">
        <v>195</v>
      </c>
      <c r="C12056" s="228" t="s">
        <v>67</v>
      </c>
      <c r="D12056" s="228" t="s">
        <v>205</v>
      </c>
      <c r="E12056" s="228">
        <v>65</v>
      </c>
      <c r="F12056" s="228">
        <v>2071</v>
      </c>
      <c r="G12056" s="228">
        <v>299</v>
      </c>
      <c r="H12056" s="228">
        <v>807</v>
      </c>
      <c r="I12056" s="228">
        <v>701199.1</v>
      </c>
      <c r="J12056" s="228">
        <v>161658.66</v>
      </c>
      <c r="K12056" s="228">
        <v>284970.8</v>
      </c>
      <c r="L12056" s="228">
        <v>1211948.2</v>
      </c>
    </row>
    <row r="12057" spans="1:12">
      <c r="A12057" s="228">
        <v>2016</v>
      </c>
      <c r="B12057" s="228" t="s">
        <v>195</v>
      </c>
      <c r="C12057" s="228" t="s">
        <v>67</v>
      </c>
      <c r="D12057" s="228" t="s">
        <v>205</v>
      </c>
      <c r="E12057" s="228">
        <v>70</v>
      </c>
      <c r="F12057" s="228">
        <v>1173</v>
      </c>
      <c r="G12057" s="228">
        <v>257</v>
      </c>
      <c r="H12057" s="228">
        <v>767</v>
      </c>
      <c r="I12057" s="228">
        <v>559785.5</v>
      </c>
      <c r="J12057" s="228">
        <v>123261.2</v>
      </c>
      <c r="K12057" s="228">
        <v>205871.2</v>
      </c>
      <c r="L12057" s="228">
        <v>932896.06</v>
      </c>
    </row>
    <row r="12058" spans="1:12">
      <c r="A12058" s="228">
        <v>2016</v>
      </c>
      <c r="B12058" s="228" t="s">
        <v>195</v>
      </c>
      <c r="C12058" s="228" t="s">
        <v>67</v>
      </c>
      <c r="D12058" s="228" t="s">
        <v>205</v>
      </c>
      <c r="E12058" s="228">
        <v>75</v>
      </c>
      <c r="F12058" s="228">
        <v>633</v>
      </c>
      <c r="G12058" s="228">
        <v>145</v>
      </c>
      <c r="H12058" s="228">
        <v>524</v>
      </c>
      <c r="I12058" s="228">
        <v>402506.6</v>
      </c>
      <c r="J12058" s="228">
        <v>61848.52</v>
      </c>
      <c r="K12058" s="228">
        <v>54738</v>
      </c>
      <c r="L12058" s="228">
        <v>534219.68999999994</v>
      </c>
    </row>
    <row r="12059" spans="1:12">
      <c r="A12059" s="228">
        <v>2016</v>
      </c>
      <c r="B12059" s="228" t="s">
        <v>195</v>
      </c>
      <c r="C12059" s="228" t="s">
        <v>67</v>
      </c>
      <c r="D12059" s="228" t="s">
        <v>205</v>
      </c>
      <c r="E12059" s="228">
        <v>80</v>
      </c>
      <c r="F12059" s="228">
        <v>237</v>
      </c>
      <c r="G12059" s="228">
        <v>48</v>
      </c>
      <c r="H12059" s="228">
        <v>196</v>
      </c>
      <c r="I12059" s="228">
        <v>146298</v>
      </c>
      <c r="J12059" s="228">
        <v>24874.06</v>
      </c>
      <c r="K12059" s="228">
        <v>2177</v>
      </c>
      <c r="L12059" s="228">
        <v>177247.57</v>
      </c>
    </row>
    <row r="12060" spans="1:12">
      <c r="A12060" s="228">
        <v>2016</v>
      </c>
      <c r="B12060" s="228" t="s">
        <v>195</v>
      </c>
      <c r="C12060" s="228" t="s">
        <v>67</v>
      </c>
      <c r="D12060" s="228" t="s">
        <v>205</v>
      </c>
      <c r="E12060" s="228">
        <v>85</v>
      </c>
      <c r="F12060" s="228">
        <v>99</v>
      </c>
      <c r="G12060" s="228">
        <v>21</v>
      </c>
      <c r="H12060" s="228">
        <v>60</v>
      </c>
      <c r="I12060" s="228">
        <v>44031</v>
      </c>
      <c r="J12060" s="228">
        <v>4573.79</v>
      </c>
      <c r="K12060" s="228">
        <v>869</v>
      </c>
      <c r="L12060" s="228">
        <v>49934.04</v>
      </c>
    </row>
    <row r="12061" spans="1:12">
      <c r="A12061" s="228">
        <v>2016</v>
      </c>
      <c r="B12061" s="228" t="s">
        <v>195</v>
      </c>
      <c r="C12061" s="228" t="s">
        <v>67</v>
      </c>
      <c r="D12061" s="228" t="s">
        <v>205</v>
      </c>
      <c r="E12061" s="228">
        <v>90</v>
      </c>
      <c r="F12061" s="228">
        <v>17</v>
      </c>
      <c r="G12061" s="228">
        <v>7</v>
      </c>
      <c r="H12061" s="228">
        <v>25</v>
      </c>
      <c r="I12061" s="228">
        <v>12039</v>
      </c>
      <c r="J12061" s="228">
        <v>1389.23</v>
      </c>
      <c r="K12061" s="228">
        <v>0</v>
      </c>
      <c r="L12061" s="228">
        <v>13435.17</v>
      </c>
    </row>
    <row r="12062" spans="1:12">
      <c r="A12062" s="228">
        <v>2016</v>
      </c>
      <c r="B12062" s="228" t="s">
        <v>195</v>
      </c>
      <c r="C12062" s="228" t="s">
        <v>67</v>
      </c>
      <c r="D12062" s="228" t="s">
        <v>205</v>
      </c>
      <c r="E12062" s="228">
        <v>95</v>
      </c>
      <c r="F12062" s="228">
        <v>4</v>
      </c>
      <c r="G12062" s="228">
        <v>1</v>
      </c>
      <c r="H12062" s="228">
        <v>1</v>
      </c>
      <c r="I12062" s="228">
        <v>2901</v>
      </c>
      <c r="J12062" s="228">
        <v>199.45</v>
      </c>
      <c r="K12062" s="228">
        <v>0</v>
      </c>
      <c r="L12062" s="228">
        <v>3100.45</v>
      </c>
    </row>
    <row r="12063" spans="1:12">
      <c r="A12063" s="228">
        <v>2016</v>
      </c>
      <c r="B12063" s="228" t="s">
        <v>195</v>
      </c>
      <c r="C12063" s="228" t="s">
        <v>67</v>
      </c>
      <c r="D12063" s="228" t="s">
        <v>206</v>
      </c>
      <c r="E12063" s="228">
        <v>0</v>
      </c>
      <c r="F12063" s="228">
        <v>3403</v>
      </c>
      <c r="G12063" s="228">
        <v>92</v>
      </c>
      <c r="H12063" s="228">
        <v>390</v>
      </c>
      <c r="I12063" s="228">
        <v>221464</v>
      </c>
      <c r="J12063" s="228">
        <v>22991.4</v>
      </c>
      <c r="K12063" s="228">
        <v>2784</v>
      </c>
      <c r="L12063" s="228">
        <v>265641.94</v>
      </c>
    </row>
    <row r="12064" spans="1:12">
      <c r="A12064" s="228">
        <v>2016</v>
      </c>
      <c r="B12064" s="228" t="s">
        <v>195</v>
      </c>
      <c r="C12064" s="228" t="s">
        <v>67</v>
      </c>
      <c r="D12064" s="228" t="s">
        <v>206</v>
      </c>
      <c r="E12064" s="228">
        <v>5</v>
      </c>
      <c r="F12064" s="228">
        <v>3557</v>
      </c>
      <c r="G12064" s="228">
        <v>40</v>
      </c>
      <c r="H12064" s="228">
        <v>64</v>
      </c>
      <c r="I12064" s="228">
        <v>50256.35</v>
      </c>
      <c r="J12064" s="228">
        <v>10366.35</v>
      </c>
      <c r="K12064" s="228">
        <v>3549</v>
      </c>
      <c r="L12064" s="228">
        <v>70810.649999999994</v>
      </c>
    </row>
    <row r="12065" spans="1:12">
      <c r="A12065" s="228">
        <v>2016</v>
      </c>
      <c r="B12065" s="228" t="s">
        <v>195</v>
      </c>
      <c r="C12065" s="228" t="s">
        <v>67</v>
      </c>
      <c r="D12065" s="228" t="s">
        <v>206</v>
      </c>
      <c r="E12065" s="228">
        <v>10</v>
      </c>
      <c r="F12065" s="228">
        <v>3185</v>
      </c>
      <c r="G12065" s="228">
        <v>28</v>
      </c>
      <c r="H12065" s="228">
        <v>80</v>
      </c>
      <c r="I12065" s="228">
        <v>53111</v>
      </c>
      <c r="J12065" s="228">
        <v>8130.52</v>
      </c>
      <c r="K12065" s="228">
        <v>19936</v>
      </c>
      <c r="L12065" s="228">
        <v>85058.53</v>
      </c>
    </row>
    <row r="12066" spans="1:12">
      <c r="A12066" s="228">
        <v>2016</v>
      </c>
      <c r="B12066" s="228" t="s">
        <v>195</v>
      </c>
      <c r="C12066" s="228" t="s">
        <v>67</v>
      </c>
      <c r="D12066" s="228" t="s">
        <v>206</v>
      </c>
      <c r="E12066" s="228">
        <v>15</v>
      </c>
      <c r="F12066" s="228">
        <v>2992</v>
      </c>
      <c r="G12066" s="228">
        <v>73</v>
      </c>
      <c r="H12066" s="228">
        <v>129</v>
      </c>
      <c r="I12066" s="228">
        <v>118940.05</v>
      </c>
      <c r="J12066" s="228">
        <v>22787.599999999999</v>
      </c>
      <c r="K12066" s="228">
        <v>24628</v>
      </c>
      <c r="L12066" s="228">
        <v>193986.44</v>
      </c>
    </row>
    <row r="12067" spans="1:12">
      <c r="A12067" s="228">
        <v>2016</v>
      </c>
      <c r="B12067" s="228" t="s">
        <v>195</v>
      </c>
      <c r="C12067" s="228" t="s">
        <v>67</v>
      </c>
      <c r="D12067" s="228" t="s">
        <v>206</v>
      </c>
      <c r="E12067" s="228">
        <v>20</v>
      </c>
      <c r="F12067" s="228">
        <v>2769</v>
      </c>
      <c r="G12067" s="228">
        <v>104</v>
      </c>
      <c r="H12067" s="228">
        <v>194</v>
      </c>
      <c r="I12067" s="228">
        <v>173172.85</v>
      </c>
      <c r="J12067" s="228">
        <v>42373.83</v>
      </c>
      <c r="K12067" s="228">
        <v>17112</v>
      </c>
      <c r="L12067" s="228">
        <v>261585.02</v>
      </c>
    </row>
    <row r="12068" spans="1:12">
      <c r="A12068" s="228">
        <v>2016</v>
      </c>
      <c r="B12068" s="228" t="s">
        <v>195</v>
      </c>
      <c r="C12068" s="228" t="s">
        <v>67</v>
      </c>
      <c r="D12068" s="228" t="s">
        <v>206</v>
      </c>
      <c r="E12068" s="228">
        <v>25</v>
      </c>
      <c r="F12068" s="228">
        <v>3581</v>
      </c>
      <c r="G12068" s="228">
        <v>137</v>
      </c>
      <c r="H12068" s="228">
        <v>373</v>
      </c>
      <c r="I12068" s="228">
        <v>294474.90000000002</v>
      </c>
      <c r="J12068" s="228">
        <v>52626.92</v>
      </c>
      <c r="K12068" s="228">
        <v>22968</v>
      </c>
      <c r="L12068" s="228">
        <v>425388.81</v>
      </c>
    </row>
    <row r="12069" spans="1:12">
      <c r="A12069" s="228">
        <v>2016</v>
      </c>
      <c r="B12069" s="228" t="s">
        <v>195</v>
      </c>
      <c r="C12069" s="228" t="s">
        <v>67</v>
      </c>
      <c r="D12069" s="228" t="s">
        <v>206</v>
      </c>
      <c r="E12069" s="228">
        <v>30</v>
      </c>
      <c r="F12069" s="228">
        <v>4995</v>
      </c>
      <c r="G12069" s="228">
        <v>251</v>
      </c>
      <c r="H12069" s="228">
        <v>718</v>
      </c>
      <c r="I12069" s="228">
        <v>593518.29</v>
      </c>
      <c r="J12069" s="228">
        <v>113646.3</v>
      </c>
      <c r="K12069" s="228">
        <v>45785</v>
      </c>
      <c r="L12069" s="228">
        <v>874684.16</v>
      </c>
    </row>
    <row r="12070" spans="1:12">
      <c r="A12070" s="228">
        <v>2016</v>
      </c>
      <c r="B12070" s="228" t="s">
        <v>195</v>
      </c>
      <c r="C12070" s="228" t="s">
        <v>67</v>
      </c>
      <c r="D12070" s="228" t="s">
        <v>206</v>
      </c>
      <c r="E12070" s="228">
        <v>35</v>
      </c>
      <c r="F12070" s="228">
        <v>4462</v>
      </c>
      <c r="G12070" s="228">
        <v>212</v>
      </c>
      <c r="H12070" s="228">
        <v>558</v>
      </c>
      <c r="I12070" s="228">
        <v>474970.51</v>
      </c>
      <c r="J12070" s="228">
        <v>104929.62</v>
      </c>
      <c r="K12070" s="228">
        <v>44012</v>
      </c>
      <c r="L12070" s="228">
        <v>708249.92</v>
      </c>
    </row>
    <row r="12071" spans="1:12">
      <c r="A12071" s="228">
        <v>2016</v>
      </c>
      <c r="B12071" s="228" t="s">
        <v>195</v>
      </c>
      <c r="C12071" s="228" t="s">
        <v>67</v>
      </c>
      <c r="D12071" s="228" t="s">
        <v>206</v>
      </c>
      <c r="E12071" s="228">
        <v>40</v>
      </c>
      <c r="F12071" s="228">
        <v>3985</v>
      </c>
      <c r="G12071" s="228">
        <v>250</v>
      </c>
      <c r="H12071" s="228">
        <v>474</v>
      </c>
      <c r="I12071" s="228">
        <v>475273.9</v>
      </c>
      <c r="J12071" s="228">
        <v>119464.29</v>
      </c>
      <c r="K12071" s="228">
        <v>87214</v>
      </c>
      <c r="L12071" s="228">
        <v>819793.5</v>
      </c>
    </row>
    <row r="12072" spans="1:12">
      <c r="A12072" s="228">
        <v>2016</v>
      </c>
      <c r="B12072" s="228" t="s">
        <v>195</v>
      </c>
      <c r="C12072" s="228" t="s">
        <v>67</v>
      </c>
      <c r="D12072" s="228" t="s">
        <v>206</v>
      </c>
      <c r="E12072" s="228">
        <v>45</v>
      </c>
      <c r="F12072" s="228">
        <v>4013</v>
      </c>
      <c r="G12072" s="228">
        <v>210</v>
      </c>
      <c r="H12072" s="228">
        <v>439</v>
      </c>
      <c r="I12072" s="228">
        <v>457775.49</v>
      </c>
      <c r="J12072" s="228">
        <v>110382.74</v>
      </c>
      <c r="K12072" s="228">
        <v>37689</v>
      </c>
      <c r="L12072" s="228">
        <v>714484.43</v>
      </c>
    </row>
    <row r="12073" spans="1:12">
      <c r="A12073" s="228">
        <v>2016</v>
      </c>
      <c r="B12073" s="228" t="s">
        <v>195</v>
      </c>
      <c r="C12073" s="228" t="s">
        <v>67</v>
      </c>
      <c r="D12073" s="228" t="s">
        <v>206</v>
      </c>
      <c r="E12073" s="228">
        <v>50</v>
      </c>
      <c r="F12073" s="228">
        <v>3767</v>
      </c>
      <c r="G12073" s="228">
        <v>257</v>
      </c>
      <c r="H12073" s="228">
        <v>534</v>
      </c>
      <c r="I12073" s="228">
        <v>430301.7</v>
      </c>
      <c r="J12073" s="228">
        <v>111065.12</v>
      </c>
      <c r="K12073" s="228">
        <v>86536</v>
      </c>
      <c r="L12073" s="228">
        <v>738170.16</v>
      </c>
    </row>
    <row r="12074" spans="1:12">
      <c r="A12074" s="228">
        <v>2016</v>
      </c>
      <c r="B12074" s="228" t="s">
        <v>195</v>
      </c>
      <c r="C12074" s="228" t="s">
        <v>67</v>
      </c>
      <c r="D12074" s="228" t="s">
        <v>206</v>
      </c>
      <c r="E12074" s="228">
        <v>55</v>
      </c>
      <c r="F12074" s="228">
        <v>3500</v>
      </c>
      <c r="G12074" s="228">
        <v>288</v>
      </c>
      <c r="H12074" s="228">
        <v>689</v>
      </c>
      <c r="I12074" s="228">
        <v>565401.82999999996</v>
      </c>
      <c r="J12074" s="228">
        <v>114347.65</v>
      </c>
      <c r="K12074" s="228">
        <v>189013</v>
      </c>
      <c r="L12074" s="228">
        <v>944046.66</v>
      </c>
    </row>
    <row r="12075" spans="1:12">
      <c r="A12075" s="228">
        <v>2016</v>
      </c>
      <c r="B12075" s="228" t="s">
        <v>195</v>
      </c>
      <c r="C12075" s="228" t="s">
        <v>67</v>
      </c>
      <c r="D12075" s="228" t="s">
        <v>206</v>
      </c>
      <c r="E12075" s="228">
        <v>60</v>
      </c>
      <c r="F12075" s="228">
        <v>2718</v>
      </c>
      <c r="G12075" s="228">
        <v>283</v>
      </c>
      <c r="H12075" s="228">
        <v>733</v>
      </c>
      <c r="I12075" s="228">
        <v>638381.4</v>
      </c>
      <c r="J12075" s="228">
        <v>121126.55</v>
      </c>
      <c r="K12075" s="228">
        <v>163860</v>
      </c>
      <c r="L12075" s="228">
        <v>984813.42</v>
      </c>
    </row>
    <row r="12076" spans="1:12">
      <c r="A12076" s="228">
        <v>2016</v>
      </c>
      <c r="B12076" s="228" t="s">
        <v>195</v>
      </c>
      <c r="C12076" s="228" t="s">
        <v>67</v>
      </c>
      <c r="D12076" s="228" t="s">
        <v>206</v>
      </c>
      <c r="E12076" s="228">
        <v>65</v>
      </c>
      <c r="F12076" s="228">
        <v>1877</v>
      </c>
      <c r="G12076" s="228">
        <v>311</v>
      </c>
      <c r="H12076" s="228">
        <v>783</v>
      </c>
      <c r="I12076" s="228">
        <v>701248.04</v>
      </c>
      <c r="J12076" s="228">
        <v>133650.46</v>
      </c>
      <c r="K12076" s="228">
        <v>176870</v>
      </c>
      <c r="L12076" s="228">
        <v>1090627.21</v>
      </c>
    </row>
    <row r="12077" spans="1:12">
      <c r="A12077" s="228">
        <v>2016</v>
      </c>
      <c r="B12077" s="228" t="s">
        <v>195</v>
      </c>
      <c r="C12077" s="228" t="s">
        <v>67</v>
      </c>
      <c r="D12077" s="228" t="s">
        <v>206</v>
      </c>
      <c r="E12077" s="228">
        <v>70</v>
      </c>
      <c r="F12077" s="228">
        <v>1035</v>
      </c>
      <c r="G12077" s="228">
        <v>142</v>
      </c>
      <c r="H12077" s="228">
        <v>395</v>
      </c>
      <c r="I12077" s="228">
        <v>338169.35</v>
      </c>
      <c r="J12077" s="228">
        <v>80434.080000000002</v>
      </c>
      <c r="K12077" s="228">
        <v>103430</v>
      </c>
      <c r="L12077" s="228">
        <v>550660.61</v>
      </c>
    </row>
    <row r="12078" spans="1:12">
      <c r="A12078" s="228">
        <v>2016</v>
      </c>
      <c r="B12078" s="228" t="s">
        <v>195</v>
      </c>
      <c r="C12078" s="228" t="s">
        <v>67</v>
      </c>
      <c r="D12078" s="228" t="s">
        <v>206</v>
      </c>
      <c r="E12078" s="228">
        <v>75</v>
      </c>
      <c r="F12078" s="228">
        <v>513</v>
      </c>
      <c r="G12078" s="228">
        <v>106</v>
      </c>
      <c r="H12078" s="228">
        <v>571</v>
      </c>
      <c r="I12078" s="228">
        <v>366419.16</v>
      </c>
      <c r="J12078" s="228">
        <v>47364.35</v>
      </c>
      <c r="K12078" s="228">
        <v>94192</v>
      </c>
      <c r="L12078" s="228">
        <v>545475.42000000004</v>
      </c>
    </row>
    <row r="12079" spans="1:12">
      <c r="A12079" s="228">
        <v>2016</v>
      </c>
      <c r="B12079" s="228" t="s">
        <v>195</v>
      </c>
      <c r="C12079" s="228" t="s">
        <v>67</v>
      </c>
      <c r="D12079" s="228" t="s">
        <v>206</v>
      </c>
      <c r="E12079" s="228">
        <v>80</v>
      </c>
      <c r="F12079" s="228">
        <v>224</v>
      </c>
      <c r="G12079" s="228">
        <v>41</v>
      </c>
      <c r="H12079" s="228">
        <v>268</v>
      </c>
      <c r="I12079" s="228">
        <v>199198.6</v>
      </c>
      <c r="J12079" s="228">
        <v>36521.120000000003</v>
      </c>
      <c r="K12079" s="228">
        <v>46035</v>
      </c>
      <c r="L12079" s="228">
        <v>285287.63</v>
      </c>
    </row>
    <row r="12080" spans="1:12">
      <c r="A12080" s="228">
        <v>2016</v>
      </c>
      <c r="B12080" s="228" t="s">
        <v>195</v>
      </c>
      <c r="C12080" s="228" t="s">
        <v>67</v>
      </c>
      <c r="D12080" s="228" t="s">
        <v>206</v>
      </c>
      <c r="E12080" s="228">
        <v>85</v>
      </c>
      <c r="F12080" s="228">
        <v>131</v>
      </c>
      <c r="G12080" s="228">
        <v>9</v>
      </c>
      <c r="H12080" s="228">
        <v>45</v>
      </c>
      <c r="I12080" s="228">
        <v>24332</v>
      </c>
      <c r="J12080" s="228">
        <v>3450.66</v>
      </c>
      <c r="K12080" s="228">
        <v>484</v>
      </c>
      <c r="L12080" s="228">
        <v>28852.06</v>
      </c>
    </row>
    <row r="12081" spans="1:12">
      <c r="A12081" s="228">
        <v>2016</v>
      </c>
      <c r="B12081" s="228" t="s">
        <v>195</v>
      </c>
      <c r="C12081" s="228" t="s">
        <v>67</v>
      </c>
      <c r="D12081" s="228" t="s">
        <v>206</v>
      </c>
      <c r="E12081" s="228">
        <v>90</v>
      </c>
      <c r="F12081" s="228">
        <v>37</v>
      </c>
      <c r="G12081" s="228">
        <v>6</v>
      </c>
      <c r="H12081" s="228">
        <v>65</v>
      </c>
      <c r="I12081" s="228">
        <v>38164</v>
      </c>
      <c r="J12081" s="228">
        <v>1045.1500000000001</v>
      </c>
      <c r="K12081" s="228">
        <v>0</v>
      </c>
      <c r="L12081" s="228">
        <v>39414.15</v>
      </c>
    </row>
    <row r="12082" spans="1:12">
      <c r="A12082" s="228">
        <v>2016</v>
      </c>
      <c r="B12082" s="228" t="s">
        <v>195</v>
      </c>
      <c r="C12082" s="228" t="s">
        <v>67</v>
      </c>
      <c r="D12082" s="228" t="s">
        <v>206</v>
      </c>
      <c r="E12082" s="228">
        <v>95</v>
      </c>
      <c r="F12082" s="228">
        <v>7</v>
      </c>
      <c r="G12082" s="228">
        <v>4</v>
      </c>
      <c r="H12082" s="228">
        <v>45</v>
      </c>
      <c r="I12082" s="228">
        <v>19457</v>
      </c>
      <c r="J12082" s="228">
        <v>255.6</v>
      </c>
      <c r="K12082" s="228">
        <v>0</v>
      </c>
      <c r="L12082" s="228">
        <v>23875.599999999999</v>
      </c>
    </row>
    <row r="12083" spans="1:12">
      <c r="A12083" s="228">
        <v>2017</v>
      </c>
      <c r="B12083" s="228" t="s">
        <v>192</v>
      </c>
      <c r="C12083" s="228" t="s">
        <v>61</v>
      </c>
      <c r="D12083" s="228" t="s">
        <v>205</v>
      </c>
      <c r="E12083" s="228">
        <v>0</v>
      </c>
      <c r="F12083" s="228">
        <v>108793</v>
      </c>
      <c r="G12083" s="228">
        <v>4662</v>
      </c>
      <c r="H12083" s="228">
        <v>12763</v>
      </c>
      <c r="I12083" s="228">
        <v>8015142.7300000004</v>
      </c>
      <c r="J12083" s="228">
        <v>1316292.24</v>
      </c>
      <c r="K12083" s="228">
        <v>186892</v>
      </c>
      <c r="L12083" s="228">
        <v>10705783.98</v>
      </c>
    </row>
    <row r="12084" spans="1:12">
      <c r="A12084" s="228">
        <v>2017</v>
      </c>
      <c r="B12084" s="228" t="s">
        <v>192</v>
      </c>
      <c r="C12084" s="228" t="s">
        <v>61</v>
      </c>
      <c r="D12084" s="228" t="s">
        <v>205</v>
      </c>
      <c r="E12084" s="228">
        <v>5</v>
      </c>
      <c r="F12084" s="228">
        <v>124026</v>
      </c>
      <c r="G12084" s="228">
        <v>2315</v>
      </c>
      <c r="H12084" s="228">
        <v>3314</v>
      </c>
      <c r="I12084" s="228">
        <v>2671491.29</v>
      </c>
      <c r="J12084" s="228">
        <v>744697.44</v>
      </c>
      <c r="K12084" s="228">
        <v>203542.6</v>
      </c>
      <c r="L12084" s="228">
        <v>4371838.22</v>
      </c>
    </row>
    <row r="12085" spans="1:12">
      <c r="A12085" s="228">
        <v>2017</v>
      </c>
      <c r="B12085" s="228" t="s">
        <v>192</v>
      </c>
      <c r="C12085" s="228" t="s">
        <v>61</v>
      </c>
      <c r="D12085" s="228" t="s">
        <v>205</v>
      </c>
      <c r="E12085" s="228">
        <v>10</v>
      </c>
      <c r="F12085" s="228">
        <v>116398</v>
      </c>
      <c r="G12085" s="228">
        <v>1779</v>
      </c>
      <c r="H12085" s="228">
        <v>3170</v>
      </c>
      <c r="I12085" s="228">
        <v>2206272.38</v>
      </c>
      <c r="J12085" s="228">
        <v>585556.94999999995</v>
      </c>
      <c r="K12085" s="228">
        <v>401616.4</v>
      </c>
      <c r="L12085" s="228">
        <v>3712387.34</v>
      </c>
    </row>
    <row r="12086" spans="1:12">
      <c r="A12086" s="228">
        <v>2017</v>
      </c>
      <c r="B12086" s="228" t="s">
        <v>192</v>
      </c>
      <c r="C12086" s="228" t="s">
        <v>61</v>
      </c>
      <c r="D12086" s="228" t="s">
        <v>205</v>
      </c>
      <c r="E12086" s="228">
        <v>15</v>
      </c>
      <c r="F12086" s="228">
        <v>110733</v>
      </c>
      <c r="G12086" s="228">
        <v>2949</v>
      </c>
      <c r="H12086" s="228">
        <v>6515</v>
      </c>
      <c r="I12086" s="228">
        <v>5991680.8399999999</v>
      </c>
      <c r="J12086" s="228">
        <v>1165706.3899999999</v>
      </c>
      <c r="K12086" s="228">
        <v>1361986</v>
      </c>
      <c r="L12086" s="228">
        <v>9880780.4399999995</v>
      </c>
    </row>
    <row r="12087" spans="1:12">
      <c r="A12087" s="228">
        <v>2017</v>
      </c>
      <c r="B12087" s="228" t="s">
        <v>192</v>
      </c>
      <c r="C12087" s="228" t="s">
        <v>61</v>
      </c>
      <c r="D12087" s="228" t="s">
        <v>205</v>
      </c>
      <c r="E12087" s="228">
        <v>20</v>
      </c>
      <c r="F12087" s="228">
        <v>88453</v>
      </c>
      <c r="G12087" s="228">
        <v>2768</v>
      </c>
      <c r="H12087" s="228">
        <v>6389</v>
      </c>
      <c r="I12087" s="228">
        <v>5960088.9500000002</v>
      </c>
      <c r="J12087" s="228">
        <v>1188957.51</v>
      </c>
      <c r="K12087" s="228">
        <v>982844</v>
      </c>
      <c r="L12087" s="228">
        <v>9995795.7300000004</v>
      </c>
    </row>
    <row r="12088" spans="1:12">
      <c r="A12088" s="228">
        <v>2017</v>
      </c>
      <c r="B12088" s="228" t="s">
        <v>192</v>
      </c>
      <c r="C12088" s="228" t="s">
        <v>61</v>
      </c>
      <c r="D12088" s="228" t="s">
        <v>205</v>
      </c>
      <c r="E12088" s="228">
        <v>25</v>
      </c>
      <c r="F12088" s="228">
        <v>75518</v>
      </c>
      <c r="G12088" s="228">
        <v>2000</v>
      </c>
      <c r="H12088" s="228">
        <v>5336</v>
      </c>
      <c r="I12088" s="228">
        <v>4245317.08</v>
      </c>
      <c r="J12088" s="228">
        <v>870513.86</v>
      </c>
      <c r="K12088" s="228">
        <v>749080.8</v>
      </c>
      <c r="L12088" s="228">
        <v>7218392.9199999999</v>
      </c>
    </row>
    <row r="12089" spans="1:12">
      <c r="A12089" s="228">
        <v>2017</v>
      </c>
      <c r="B12089" s="228" t="s">
        <v>192</v>
      </c>
      <c r="C12089" s="228" t="s">
        <v>61</v>
      </c>
      <c r="D12089" s="228" t="s">
        <v>205</v>
      </c>
      <c r="E12089" s="228">
        <v>30</v>
      </c>
      <c r="F12089" s="228">
        <v>120740</v>
      </c>
      <c r="G12089" s="228">
        <v>3256</v>
      </c>
      <c r="H12089" s="228">
        <v>7684</v>
      </c>
      <c r="I12089" s="228">
        <v>6194423.4100000001</v>
      </c>
      <c r="J12089" s="228">
        <v>1408487.66</v>
      </c>
      <c r="K12089" s="228">
        <v>1036385</v>
      </c>
      <c r="L12089" s="228">
        <v>10527260.039999999</v>
      </c>
    </row>
    <row r="12090" spans="1:12">
      <c r="A12090" s="228">
        <v>2017</v>
      </c>
      <c r="B12090" s="228" t="s">
        <v>192</v>
      </c>
      <c r="C12090" s="228" t="s">
        <v>61</v>
      </c>
      <c r="D12090" s="228" t="s">
        <v>205</v>
      </c>
      <c r="E12090" s="228">
        <v>35</v>
      </c>
      <c r="F12090" s="228">
        <v>130781</v>
      </c>
      <c r="G12090" s="228">
        <v>3920</v>
      </c>
      <c r="H12090" s="228">
        <v>9471</v>
      </c>
      <c r="I12090" s="228">
        <v>7667140.7999999998</v>
      </c>
      <c r="J12090" s="228">
        <v>1805807.56</v>
      </c>
      <c r="K12090" s="228">
        <v>1436625.15</v>
      </c>
      <c r="L12090" s="228">
        <v>13358429.74</v>
      </c>
    </row>
    <row r="12091" spans="1:12">
      <c r="A12091" s="228">
        <v>2017</v>
      </c>
      <c r="B12091" s="228" t="s">
        <v>192</v>
      </c>
      <c r="C12091" s="228" t="s">
        <v>61</v>
      </c>
      <c r="D12091" s="228" t="s">
        <v>205</v>
      </c>
      <c r="E12091" s="228">
        <v>40</v>
      </c>
      <c r="F12091" s="228">
        <v>130100</v>
      </c>
      <c r="G12091" s="228">
        <v>5023</v>
      </c>
      <c r="H12091" s="228">
        <v>11486</v>
      </c>
      <c r="I12091" s="228">
        <v>9719112.9800000004</v>
      </c>
      <c r="J12091" s="228">
        <v>2319072.1800000002</v>
      </c>
      <c r="K12091" s="228">
        <v>1832725.9</v>
      </c>
      <c r="L12091" s="228">
        <v>16790266.440000001</v>
      </c>
    </row>
    <row r="12092" spans="1:12">
      <c r="A12092" s="228">
        <v>2017</v>
      </c>
      <c r="B12092" s="228" t="s">
        <v>192</v>
      </c>
      <c r="C12092" s="228" t="s">
        <v>61</v>
      </c>
      <c r="D12092" s="228" t="s">
        <v>205</v>
      </c>
      <c r="E12092" s="228">
        <v>45</v>
      </c>
      <c r="F12092" s="228">
        <v>127980</v>
      </c>
      <c r="G12092" s="228">
        <v>6347</v>
      </c>
      <c r="H12092" s="228">
        <v>14436</v>
      </c>
      <c r="I12092" s="228">
        <v>12555182.18</v>
      </c>
      <c r="J12092" s="228">
        <v>3011899.04</v>
      </c>
      <c r="K12092" s="228">
        <v>2800284.42</v>
      </c>
      <c r="L12092" s="228">
        <v>21679119.879999999</v>
      </c>
    </row>
    <row r="12093" spans="1:12">
      <c r="A12093" s="228">
        <v>2017</v>
      </c>
      <c r="B12093" s="228" t="s">
        <v>192</v>
      </c>
      <c r="C12093" s="228" t="s">
        <v>61</v>
      </c>
      <c r="D12093" s="228" t="s">
        <v>205</v>
      </c>
      <c r="E12093" s="228">
        <v>50</v>
      </c>
      <c r="F12093" s="228">
        <v>124244</v>
      </c>
      <c r="G12093" s="228">
        <v>8661</v>
      </c>
      <c r="H12093" s="228">
        <v>18305</v>
      </c>
      <c r="I12093" s="228">
        <v>16749809.07</v>
      </c>
      <c r="J12093" s="228">
        <v>4179449.13</v>
      </c>
      <c r="K12093" s="228">
        <v>4530850.7</v>
      </c>
      <c r="L12093" s="228">
        <v>29573715.960000001</v>
      </c>
    </row>
    <row r="12094" spans="1:12">
      <c r="A12094" s="228">
        <v>2017</v>
      </c>
      <c r="B12094" s="228" t="s">
        <v>192</v>
      </c>
      <c r="C12094" s="228" t="s">
        <v>61</v>
      </c>
      <c r="D12094" s="228" t="s">
        <v>205</v>
      </c>
      <c r="E12094" s="228">
        <v>55</v>
      </c>
      <c r="F12094" s="228">
        <v>125888</v>
      </c>
      <c r="G12094" s="228">
        <v>11467</v>
      </c>
      <c r="H12094" s="228">
        <v>25286</v>
      </c>
      <c r="I12094" s="228">
        <v>25230271.190000001</v>
      </c>
      <c r="J12094" s="228">
        <v>5794062.5700000003</v>
      </c>
      <c r="K12094" s="228">
        <v>6703488.4000000004</v>
      </c>
      <c r="L12094" s="228">
        <v>43387943.909999996</v>
      </c>
    </row>
    <row r="12095" spans="1:12">
      <c r="A12095" s="228">
        <v>2017</v>
      </c>
      <c r="B12095" s="228" t="s">
        <v>192</v>
      </c>
      <c r="C12095" s="228" t="s">
        <v>61</v>
      </c>
      <c r="D12095" s="228" t="s">
        <v>205</v>
      </c>
      <c r="E12095" s="228">
        <v>60</v>
      </c>
      <c r="F12095" s="228">
        <v>115955</v>
      </c>
      <c r="G12095" s="228">
        <v>15907</v>
      </c>
      <c r="H12095" s="228">
        <v>35082</v>
      </c>
      <c r="I12095" s="228">
        <v>34852881.57</v>
      </c>
      <c r="J12095" s="228">
        <v>7749962.1799999997</v>
      </c>
      <c r="K12095" s="228">
        <v>9981859.6899999995</v>
      </c>
      <c r="L12095" s="228">
        <v>59444166.700000003</v>
      </c>
    </row>
    <row r="12096" spans="1:12">
      <c r="A12096" s="228">
        <v>2017</v>
      </c>
      <c r="B12096" s="228" t="s">
        <v>192</v>
      </c>
      <c r="C12096" s="228" t="s">
        <v>61</v>
      </c>
      <c r="D12096" s="228" t="s">
        <v>205</v>
      </c>
      <c r="E12096" s="228">
        <v>65</v>
      </c>
      <c r="F12096" s="228">
        <v>105682</v>
      </c>
      <c r="G12096" s="228">
        <v>19954</v>
      </c>
      <c r="H12096" s="228">
        <v>47905</v>
      </c>
      <c r="I12096" s="228">
        <v>46948397.420000002</v>
      </c>
      <c r="J12096" s="228">
        <v>10065535.98</v>
      </c>
      <c r="K12096" s="228">
        <v>13782871.439999999</v>
      </c>
      <c r="L12096" s="228">
        <v>78716086.680000007</v>
      </c>
    </row>
    <row r="12097" spans="1:12">
      <c r="A12097" s="228">
        <v>2017</v>
      </c>
      <c r="B12097" s="228" t="s">
        <v>192</v>
      </c>
      <c r="C12097" s="228" t="s">
        <v>61</v>
      </c>
      <c r="D12097" s="228" t="s">
        <v>205</v>
      </c>
      <c r="E12097" s="228">
        <v>70</v>
      </c>
      <c r="F12097" s="228">
        <v>82547</v>
      </c>
      <c r="G12097" s="228">
        <v>21372</v>
      </c>
      <c r="H12097" s="228">
        <v>54607</v>
      </c>
      <c r="I12097" s="228">
        <v>50312126.93</v>
      </c>
      <c r="J12097" s="228">
        <v>10782662.91</v>
      </c>
      <c r="K12097" s="228">
        <v>14287249.65</v>
      </c>
      <c r="L12097" s="228">
        <v>82100086.870000005</v>
      </c>
    </row>
    <row r="12098" spans="1:12">
      <c r="A12098" s="228">
        <v>2017</v>
      </c>
      <c r="B12098" s="228" t="s">
        <v>192</v>
      </c>
      <c r="C12098" s="228" t="s">
        <v>61</v>
      </c>
      <c r="D12098" s="228" t="s">
        <v>205</v>
      </c>
      <c r="E12098" s="228">
        <v>75</v>
      </c>
      <c r="F12098" s="228">
        <v>54925</v>
      </c>
      <c r="G12098" s="228">
        <v>18712</v>
      </c>
      <c r="H12098" s="228">
        <v>53804</v>
      </c>
      <c r="I12098" s="228">
        <v>45243846.920000002</v>
      </c>
      <c r="J12098" s="228">
        <v>9020667.1999999993</v>
      </c>
      <c r="K12098" s="228">
        <v>12367515.689999999</v>
      </c>
      <c r="L12098" s="228">
        <v>71441147.420000002</v>
      </c>
    </row>
    <row r="12099" spans="1:12">
      <c r="A12099" s="228">
        <v>2017</v>
      </c>
      <c r="B12099" s="228" t="s">
        <v>192</v>
      </c>
      <c r="C12099" s="228" t="s">
        <v>61</v>
      </c>
      <c r="D12099" s="228" t="s">
        <v>205</v>
      </c>
      <c r="E12099" s="228">
        <v>80</v>
      </c>
      <c r="F12099" s="228">
        <v>34192</v>
      </c>
      <c r="G12099" s="228">
        <v>13712</v>
      </c>
      <c r="H12099" s="228">
        <v>46934</v>
      </c>
      <c r="I12099" s="228">
        <v>35091855.229999997</v>
      </c>
      <c r="J12099" s="228">
        <v>6095862.7400000002</v>
      </c>
      <c r="K12099" s="228">
        <v>7485224.4699999997</v>
      </c>
      <c r="L12099" s="228">
        <v>51498343.640000001</v>
      </c>
    </row>
    <row r="12100" spans="1:12">
      <c r="A12100" s="228">
        <v>2017</v>
      </c>
      <c r="B12100" s="228" t="s">
        <v>192</v>
      </c>
      <c r="C12100" s="228" t="s">
        <v>61</v>
      </c>
      <c r="D12100" s="228" t="s">
        <v>205</v>
      </c>
      <c r="E12100" s="228">
        <v>85</v>
      </c>
      <c r="F12100" s="228">
        <v>20382</v>
      </c>
      <c r="G12100" s="228">
        <v>9137</v>
      </c>
      <c r="H12100" s="228">
        <v>38282</v>
      </c>
      <c r="I12100" s="228">
        <v>25767072.34</v>
      </c>
      <c r="J12100" s="228">
        <v>3662369.44</v>
      </c>
      <c r="K12100" s="228">
        <v>4402196.1500000004</v>
      </c>
      <c r="L12100" s="228">
        <v>35215334.719999999</v>
      </c>
    </row>
    <row r="12101" spans="1:12">
      <c r="A12101" s="228">
        <v>2017</v>
      </c>
      <c r="B12101" s="228" t="s">
        <v>192</v>
      </c>
      <c r="C12101" s="228" t="s">
        <v>61</v>
      </c>
      <c r="D12101" s="228" t="s">
        <v>205</v>
      </c>
      <c r="E12101" s="228">
        <v>90</v>
      </c>
      <c r="F12101" s="228">
        <v>5974</v>
      </c>
      <c r="G12101" s="228">
        <v>2182</v>
      </c>
      <c r="H12101" s="228">
        <v>11771</v>
      </c>
      <c r="I12101" s="228">
        <v>7464962.5300000003</v>
      </c>
      <c r="J12101" s="228">
        <v>935774.19</v>
      </c>
      <c r="K12101" s="228">
        <v>829500.55</v>
      </c>
      <c r="L12101" s="228">
        <v>9460483.6099999994</v>
      </c>
    </row>
    <row r="12102" spans="1:12">
      <c r="A12102" s="228">
        <v>2017</v>
      </c>
      <c r="B12102" s="228" t="s">
        <v>192</v>
      </c>
      <c r="C12102" s="228" t="s">
        <v>61</v>
      </c>
      <c r="D12102" s="228" t="s">
        <v>205</v>
      </c>
      <c r="E12102" s="228">
        <v>95</v>
      </c>
      <c r="F12102" s="228">
        <v>926</v>
      </c>
      <c r="G12102" s="228">
        <v>297</v>
      </c>
      <c r="H12102" s="228">
        <v>1728</v>
      </c>
      <c r="I12102" s="228">
        <v>1001869.66</v>
      </c>
      <c r="J12102" s="228">
        <v>120266.99</v>
      </c>
      <c r="K12102" s="228">
        <v>128507</v>
      </c>
      <c r="L12102" s="228">
        <v>1286356.19</v>
      </c>
    </row>
    <row r="12103" spans="1:12">
      <c r="A12103" s="228">
        <v>2017</v>
      </c>
      <c r="B12103" s="228" t="s">
        <v>192</v>
      </c>
      <c r="C12103" s="228" t="s">
        <v>61</v>
      </c>
      <c r="D12103" s="228" t="s">
        <v>206</v>
      </c>
      <c r="E12103" s="228">
        <v>0</v>
      </c>
      <c r="F12103" s="228">
        <v>101348</v>
      </c>
      <c r="G12103" s="228">
        <v>3302</v>
      </c>
      <c r="H12103" s="228">
        <v>10662</v>
      </c>
      <c r="I12103" s="228">
        <v>6058035.4000000004</v>
      </c>
      <c r="J12103" s="228">
        <v>892277.09</v>
      </c>
      <c r="K12103" s="228">
        <v>173172</v>
      </c>
      <c r="L12103" s="228">
        <v>8143025.46</v>
      </c>
    </row>
    <row r="12104" spans="1:12">
      <c r="A12104" s="228">
        <v>2017</v>
      </c>
      <c r="B12104" s="228" t="s">
        <v>192</v>
      </c>
      <c r="C12104" s="228" t="s">
        <v>61</v>
      </c>
      <c r="D12104" s="228" t="s">
        <v>206</v>
      </c>
      <c r="E12104" s="228">
        <v>5</v>
      </c>
      <c r="F12104" s="228">
        <v>117115</v>
      </c>
      <c r="G12104" s="228">
        <v>1933</v>
      </c>
      <c r="H12104" s="228">
        <v>2978</v>
      </c>
      <c r="I12104" s="228">
        <v>2254789.35</v>
      </c>
      <c r="J12104" s="228">
        <v>540347.68000000005</v>
      </c>
      <c r="K12104" s="228">
        <v>206020.1</v>
      </c>
      <c r="L12104" s="228">
        <v>3562410.02</v>
      </c>
    </row>
    <row r="12105" spans="1:12">
      <c r="A12105" s="228">
        <v>2017</v>
      </c>
      <c r="B12105" s="228" t="s">
        <v>192</v>
      </c>
      <c r="C12105" s="228" t="s">
        <v>61</v>
      </c>
      <c r="D12105" s="228" t="s">
        <v>206</v>
      </c>
      <c r="E12105" s="228">
        <v>10</v>
      </c>
      <c r="F12105" s="228">
        <v>109568</v>
      </c>
      <c r="G12105" s="228">
        <v>1605</v>
      </c>
      <c r="H12105" s="228">
        <v>3624</v>
      </c>
      <c r="I12105" s="228">
        <v>2608232.11</v>
      </c>
      <c r="J12105" s="228">
        <v>518217.01</v>
      </c>
      <c r="K12105" s="228">
        <v>718965</v>
      </c>
      <c r="L12105" s="228">
        <v>4399501.1100000003</v>
      </c>
    </row>
    <row r="12106" spans="1:12">
      <c r="A12106" s="228">
        <v>2017</v>
      </c>
      <c r="B12106" s="228" t="s">
        <v>192</v>
      </c>
      <c r="C12106" s="228" t="s">
        <v>61</v>
      </c>
      <c r="D12106" s="228" t="s">
        <v>206</v>
      </c>
      <c r="E12106" s="228">
        <v>15</v>
      </c>
      <c r="F12106" s="228">
        <v>104165</v>
      </c>
      <c r="G12106" s="228">
        <v>3729</v>
      </c>
      <c r="H12106" s="228">
        <v>9930</v>
      </c>
      <c r="I12106" s="228">
        <v>8003644.3200000003</v>
      </c>
      <c r="J12106" s="228">
        <v>1291204.3600000001</v>
      </c>
      <c r="K12106" s="228">
        <v>1366743.6</v>
      </c>
      <c r="L12106" s="228">
        <v>12391447.130000001</v>
      </c>
    </row>
    <row r="12107" spans="1:12">
      <c r="A12107" s="228">
        <v>2017</v>
      </c>
      <c r="B12107" s="228" t="s">
        <v>192</v>
      </c>
      <c r="C12107" s="228" t="s">
        <v>61</v>
      </c>
      <c r="D12107" s="228" t="s">
        <v>206</v>
      </c>
      <c r="E12107" s="228">
        <v>20</v>
      </c>
      <c r="F12107" s="228">
        <v>90325</v>
      </c>
      <c r="G12107" s="228">
        <v>4556</v>
      </c>
      <c r="H12107" s="228">
        <v>10788</v>
      </c>
      <c r="I12107" s="228">
        <v>9163074.1600000001</v>
      </c>
      <c r="J12107" s="228">
        <v>1565267.71</v>
      </c>
      <c r="K12107" s="228">
        <v>951224</v>
      </c>
      <c r="L12107" s="228">
        <v>13946390.369999999</v>
      </c>
    </row>
    <row r="12108" spans="1:12">
      <c r="A12108" s="228">
        <v>2017</v>
      </c>
      <c r="B12108" s="228" t="s">
        <v>192</v>
      </c>
      <c r="C12108" s="228" t="s">
        <v>61</v>
      </c>
      <c r="D12108" s="228" t="s">
        <v>206</v>
      </c>
      <c r="E12108" s="228">
        <v>25</v>
      </c>
      <c r="F12108" s="228">
        <v>91131</v>
      </c>
      <c r="G12108" s="228">
        <v>5788</v>
      </c>
      <c r="H12108" s="228">
        <v>18708</v>
      </c>
      <c r="I12108" s="228">
        <v>15065370.539999999</v>
      </c>
      <c r="J12108" s="228">
        <v>3125950.88</v>
      </c>
      <c r="K12108" s="228">
        <v>1002113.6</v>
      </c>
      <c r="L12108" s="228">
        <v>22301676.68</v>
      </c>
    </row>
    <row r="12109" spans="1:12">
      <c r="A12109" s="228">
        <v>2017</v>
      </c>
      <c r="B12109" s="228" t="s">
        <v>192</v>
      </c>
      <c r="C12109" s="228" t="s">
        <v>61</v>
      </c>
      <c r="D12109" s="228" t="s">
        <v>206</v>
      </c>
      <c r="E12109" s="228">
        <v>30</v>
      </c>
      <c r="F12109" s="228">
        <v>140391</v>
      </c>
      <c r="G12109" s="228">
        <v>10677</v>
      </c>
      <c r="H12109" s="228">
        <v>34958</v>
      </c>
      <c r="I12109" s="228">
        <v>29442681.91</v>
      </c>
      <c r="J12109" s="228">
        <v>6540854.0800000001</v>
      </c>
      <c r="K12109" s="228">
        <v>1363354</v>
      </c>
      <c r="L12109" s="228">
        <v>43364560.780000001</v>
      </c>
    </row>
    <row r="12110" spans="1:12">
      <c r="A12110" s="228">
        <v>2017</v>
      </c>
      <c r="B12110" s="228" t="s">
        <v>192</v>
      </c>
      <c r="C12110" s="228" t="s">
        <v>61</v>
      </c>
      <c r="D12110" s="228" t="s">
        <v>206</v>
      </c>
      <c r="E12110" s="228">
        <v>35</v>
      </c>
      <c r="F12110" s="228">
        <v>142252</v>
      </c>
      <c r="G12110" s="228">
        <v>10280</v>
      </c>
      <c r="H12110" s="228">
        <v>28888</v>
      </c>
      <c r="I12110" s="228">
        <v>25257049.18</v>
      </c>
      <c r="J12110" s="228">
        <v>5646748.3799999999</v>
      </c>
      <c r="K12110" s="228">
        <v>2048549</v>
      </c>
      <c r="L12110" s="228">
        <v>39332541.299999997</v>
      </c>
    </row>
    <row r="12111" spans="1:12">
      <c r="A12111" s="228">
        <v>2017</v>
      </c>
      <c r="B12111" s="228" t="s">
        <v>192</v>
      </c>
      <c r="C12111" s="228" t="s">
        <v>61</v>
      </c>
      <c r="D12111" s="228" t="s">
        <v>206</v>
      </c>
      <c r="E12111" s="228">
        <v>40</v>
      </c>
      <c r="F12111" s="228">
        <v>139331</v>
      </c>
      <c r="G12111" s="228">
        <v>8999</v>
      </c>
      <c r="H12111" s="228">
        <v>21376</v>
      </c>
      <c r="I12111" s="228">
        <v>19089185.030000001</v>
      </c>
      <c r="J12111" s="228">
        <v>4270314.37</v>
      </c>
      <c r="K12111" s="228">
        <v>2164237.9300000002</v>
      </c>
      <c r="L12111" s="228">
        <v>31371609.800000001</v>
      </c>
    </row>
    <row r="12112" spans="1:12">
      <c r="A12112" s="228">
        <v>2017</v>
      </c>
      <c r="B12112" s="228" t="s">
        <v>192</v>
      </c>
      <c r="C12112" s="228" t="s">
        <v>61</v>
      </c>
      <c r="D12112" s="228" t="s">
        <v>206</v>
      </c>
      <c r="E12112" s="228">
        <v>45</v>
      </c>
      <c r="F12112" s="228">
        <v>139726</v>
      </c>
      <c r="G12112" s="228">
        <v>9121</v>
      </c>
      <c r="H12112" s="228">
        <v>19729</v>
      </c>
      <c r="I12112" s="228">
        <v>18329166.129999999</v>
      </c>
      <c r="J12112" s="228">
        <v>4231400.67</v>
      </c>
      <c r="K12112" s="228">
        <v>3289484</v>
      </c>
      <c r="L12112" s="228">
        <v>31118599.440000001</v>
      </c>
    </row>
    <row r="12113" spans="1:12">
      <c r="A12113" s="228">
        <v>2017</v>
      </c>
      <c r="B12113" s="228" t="s">
        <v>192</v>
      </c>
      <c r="C12113" s="228" t="s">
        <v>61</v>
      </c>
      <c r="D12113" s="228" t="s">
        <v>206</v>
      </c>
      <c r="E12113" s="228">
        <v>50</v>
      </c>
      <c r="F12113" s="228">
        <v>133367</v>
      </c>
      <c r="G12113" s="228">
        <v>10644</v>
      </c>
      <c r="H12113" s="228">
        <v>24015</v>
      </c>
      <c r="I12113" s="228">
        <v>21824627.129999999</v>
      </c>
      <c r="J12113" s="228">
        <v>4906197.54</v>
      </c>
      <c r="K12113" s="228">
        <v>4429206.3499999996</v>
      </c>
      <c r="L12113" s="228">
        <v>36678892.210000001</v>
      </c>
    </row>
    <row r="12114" spans="1:12">
      <c r="A12114" s="228">
        <v>2017</v>
      </c>
      <c r="B12114" s="228" t="s">
        <v>192</v>
      </c>
      <c r="C12114" s="228" t="s">
        <v>61</v>
      </c>
      <c r="D12114" s="228" t="s">
        <v>206</v>
      </c>
      <c r="E12114" s="228">
        <v>55</v>
      </c>
      <c r="F12114" s="228">
        <v>136749</v>
      </c>
      <c r="G12114" s="228">
        <v>13581</v>
      </c>
      <c r="H12114" s="228">
        <v>30317</v>
      </c>
      <c r="I12114" s="228">
        <v>27170794.129999999</v>
      </c>
      <c r="J12114" s="228">
        <v>5986719.1100000003</v>
      </c>
      <c r="K12114" s="228">
        <v>6318702.75</v>
      </c>
      <c r="L12114" s="228">
        <v>45831224.280000001</v>
      </c>
    </row>
    <row r="12115" spans="1:12">
      <c r="A12115" s="228">
        <v>2017</v>
      </c>
      <c r="B12115" s="228" t="s">
        <v>192</v>
      </c>
      <c r="C12115" s="228" t="s">
        <v>61</v>
      </c>
      <c r="D12115" s="228" t="s">
        <v>206</v>
      </c>
      <c r="E12115" s="228">
        <v>60</v>
      </c>
      <c r="F12115" s="228">
        <v>126338</v>
      </c>
      <c r="G12115" s="228">
        <v>16708</v>
      </c>
      <c r="H12115" s="228">
        <v>39178</v>
      </c>
      <c r="I12115" s="228">
        <v>35010708.07</v>
      </c>
      <c r="J12115" s="228">
        <v>7299718.1799999997</v>
      </c>
      <c r="K12115" s="228">
        <v>9215795.7300000004</v>
      </c>
      <c r="L12115" s="228">
        <v>58241952.18</v>
      </c>
    </row>
    <row r="12116" spans="1:12">
      <c r="A12116" s="228">
        <v>2017</v>
      </c>
      <c r="B12116" s="228" t="s">
        <v>192</v>
      </c>
      <c r="C12116" s="228" t="s">
        <v>61</v>
      </c>
      <c r="D12116" s="228" t="s">
        <v>206</v>
      </c>
      <c r="E12116" s="228">
        <v>65</v>
      </c>
      <c r="F12116" s="228">
        <v>113522</v>
      </c>
      <c r="G12116" s="228">
        <v>19620</v>
      </c>
      <c r="H12116" s="228">
        <v>50017</v>
      </c>
      <c r="I12116" s="228">
        <v>43799512.159999996</v>
      </c>
      <c r="J12116" s="228">
        <v>8941158.6600000001</v>
      </c>
      <c r="K12116" s="228">
        <v>12455660.4</v>
      </c>
      <c r="L12116" s="228">
        <v>72223683.719999999</v>
      </c>
    </row>
    <row r="12117" spans="1:12">
      <c r="A12117" s="228">
        <v>2017</v>
      </c>
      <c r="B12117" s="228" t="s">
        <v>192</v>
      </c>
      <c r="C12117" s="228" t="s">
        <v>61</v>
      </c>
      <c r="D12117" s="228" t="s">
        <v>206</v>
      </c>
      <c r="E12117" s="228">
        <v>70</v>
      </c>
      <c r="F12117" s="228">
        <v>89019</v>
      </c>
      <c r="G12117" s="228">
        <v>20121</v>
      </c>
      <c r="H12117" s="228">
        <v>54741</v>
      </c>
      <c r="I12117" s="228">
        <v>46350623.420000002</v>
      </c>
      <c r="J12117" s="228">
        <v>9222441.3300000001</v>
      </c>
      <c r="K12117" s="228">
        <v>11919644.880000001</v>
      </c>
      <c r="L12117" s="228">
        <v>73654504.25</v>
      </c>
    </row>
    <row r="12118" spans="1:12">
      <c r="A12118" s="228">
        <v>2017</v>
      </c>
      <c r="B12118" s="228" t="s">
        <v>192</v>
      </c>
      <c r="C12118" s="228" t="s">
        <v>61</v>
      </c>
      <c r="D12118" s="228" t="s">
        <v>206</v>
      </c>
      <c r="E12118" s="228">
        <v>75</v>
      </c>
      <c r="F12118" s="228">
        <v>59189</v>
      </c>
      <c r="G12118" s="228">
        <v>17160</v>
      </c>
      <c r="H12118" s="228">
        <v>56049</v>
      </c>
      <c r="I12118" s="228">
        <v>43812321.270000003</v>
      </c>
      <c r="J12118" s="228">
        <v>7651920.3899999997</v>
      </c>
      <c r="K12118" s="228">
        <v>9789732.0500000007</v>
      </c>
      <c r="L12118" s="228">
        <v>65801028.07</v>
      </c>
    </row>
    <row r="12119" spans="1:12">
      <c r="A12119" s="228">
        <v>2017</v>
      </c>
      <c r="B12119" s="228" t="s">
        <v>192</v>
      </c>
      <c r="C12119" s="228" t="s">
        <v>61</v>
      </c>
      <c r="D12119" s="228" t="s">
        <v>206</v>
      </c>
      <c r="E12119" s="228">
        <v>80</v>
      </c>
      <c r="F12119" s="228">
        <v>39982</v>
      </c>
      <c r="G12119" s="228">
        <v>12986</v>
      </c>
      <c r="H12119" s="228">
        <v>51047</v>
      </c>
      <c r="I12119" s="228">
        <v>36014920.590000004</v>
      </c>
      <c r="J12119" s="228">
        <v>5389020.4199999999</v>
      </c>
      <c r="K12119" s="228">
        <v>6566899.8099999996</v>
      </c>
      <c r="L12119" s="228">
        <v>50593762.810000002</v>
      </c>
    </row>
    <row r="12120" spans="1:12">
      <c r="A12120" s="228">
        <v>2017</v>
      </c>
      <c r="B12120" s="228" t="s">
        <v>192</v>
      </c>
      <c r="C12120" s="228" t="s">
        <v>61</v>
      </c>
      <c r="D12120" s="228" t="s">
        <v>206</v>
      </c>
      <c r="E12120" s="228">
        <v>85</v>
      </c>
      <c r="F12120" s="228">
        <v>26148</v>
      </c>
      <c r="G12120" s="228">
        <v>8288</v>
      </c>
      <c r="H12120" s="228">
        <v>43663</v>
      </c>
      <c r="I12120" s="228">
        <v>27328867.440000001</v>
      </c>
      <c r="J12120" s="228">
        <v>3538834.34</v>
      </c>
      <c r="K12120" s="228">
        <v>3513150.65</v>
      </c>
      <c r="L12120" s="228">
        <v>35760839.520000003</v>
      </c>
    </row>
    <row r="12121" spans="1:12">
      <c r="A12121" s="228">
        <v>2017</v>
      </c>
      <c r="B12121" s="228" t="s">
        <v>192</v>
      </c>
      <c r="C12121" s="228" t="s">
        <v>61</v>
      </c>
      <c r="D12121" s="228" t="s">
        <v>206</v>
      </c>
      <c r="E12121" s="228">
        <v>90</v>
      </c>
      <c r="F12121" s="228">
        <v>10962</v>
      </c>
      <c r="G12121" s="228">
        <v>3022</v>
      </c>
      <c r="H12121" s="228">
        <v>20361</v>
      </c>
      <c r="I12121" s="228">
        <v>11936766.039999999</v>
      </c>
      <c r="J12121" s="228">
        <v>1304687.8600000001</v>
      </c>
      <c r="K12121" s="228">
        <v>909589.35</v>
      </c>
      <c r="L12121" s="228">
        <v>14670825.289999999</v>
      </c>
    </row>
    <row r="12122" spans="1:12">
      <c r="A12122" s="228">
        <v>2017</v>
      </c>
      <c r="B12122" s="228" t="s">
        <v>192</v>
      </c>
      <c r="C12122" s="228" t="s">
        <v>61</v>
      </c>
      <c r="D12122" s="228" t="s">
        <v>206</v>
      </c>
      <c r="E12122" s="228">
        <v>95</v>
      </c>
      <c r="F12122" s="228">
        <v>2956</v>
      </c>
      <c r="G12122" s="228">
        <v>642</v>
      </c>
      <c r="H12122" s="228">
        <v>4873</v>
      </c>
      <c r="I12122" s="228">
        <v>2782253.65</v>
      </c>
      <c r="J12122" s="228">
        <v>265153.65999999997</v>
      </c>
      <c r="K12122" s="228">
        <v>172054.8</v>
      </c>
      <c r="L12122" s="228">
        <v>3311860.32</v>
      </c>
    </row>
    <row r="12123" spans="1:12">
      <c r="A12123" s="228">
        <v>2017</v>
      </c>
      <c r="B12123" s="228" t="s">
        <v>192</v>
      </c>
      <c r="C12123" s="228" t="s">
        <v>62</v>
      </c>
      <c r="D12123" s="228" t="s">
        <v>205</v>
      </c>
      <c r="E12123" s="228">
        <v>0</v>
      </c>
      <c r="F12123" s="228">
        <v>75219</v>
      </c>
      <c r="G12123" s="228">
        <v>3003</v>
      </c>
      <c r="H12123" s="228">
        <v>8796</v>
      </c>
      <c r="I12123" s="228">
        <v>5984677.4000000004</v>
      </c>
      <c r="J12123" s="228">
        <v>1013785.04</v>
      </c>
      <c r="K12123" s="228">
        <v>111651.76</v>
      </c>
      <c r="L12123" s="228">
        <v>7768443.8099999996</v>
      </c>
    </row>
    <row r="12124" spans="1:12">
      <c r="A12124" s="228">
        <v>2017</v>
      </c>
      <c r="B12124" s="228" t="s">
        <v>192</v>
      </c>
      <c r="C12124" s="228" t="s">
        <v>62</v>
      </c>
      <c r="D12124" s="228" t="s">
        <v>205</v>
      </c>
      <c r="E12124" s="228">
        <v>5</v>
      </c>
      <c r="F12124" s="228">
        <v>84547</v>
      </c>
      <c r="G12124" s="228">
        <v>1506</v>
      </c>
      <c r="H12124" s="228">
        <v>1994</v>
      </c>
      <c r="I12124" s="228">
        <v>1561458.05</v>
      </c>
      <c r="J12124" s="228">
        <v>511430.07</v>
      </c>
      <c r="K12124" s="228">
        <v>88526.88</v>
      </c>
      <c r="L12124" s="228">
        <v>2504245.7599999998</v>
      </c>
    </row>
    <row r="12125" spans="1:12">
      <c r="A12125" s="228">
        <v>2017</v>
      </c>
      <c r="B12125" s="228" t="s">
        <v>192</v>
      </c>
      <c r="C12125" s="228" t="s">
        <v>62</v>
      </c>
      <c r="D12125" s="228" t="s">
        <v>205</v>
      </c>
      <c r="E12125" s="228">
        <v>10</v>
      </c>
      <c r="F12125" s="228">
        <v>80743</v>
      </c>
      <c r="G12125" s="228">
        <v>1243</v>
      </c>
      <c r="H12125" s="228">
        <v>2146</v>
      </c>
      <c r="I12125" s="228">
        <v>1584097.39</v>
      </c>
      <c r="J12125" s="228">
        <v>442209.47</v>
      </c>
      <c r="K12125" s="228">
        <v>294737.90000000002</v>
      </c>
      <c r="L12125" s="228">
        <v>2570551.85</v>
      </c>
    </row>
    <row r="12126" spans="1:12">
      <c r="A12126" s="228">
        <v>2017</v>
      </c>
      <c r="B12126" s="228" t="s">
        <v>192</v>
      </c>
      <c r="C12126" s="228" t="s">
        <v>62</v>
      </c>
      <c r="D12126" s="228" t="s">
        <v>205</v>
      </c>
      <c r="E12126" s="228">
        <v>15</v>
      </c>
      <c r="F12126" s="228">
        <v>77436</v>
      </c>
      <c r="G12126" s="228">
        <v>2596</v>
      </c>
      <c r="H12126" s="228">
        <v>4231</v>
      </c>
      <c r="I12126" s="228">
        <v>4235519.24</v>
      </c>
      <c r="J12126" s="228">
        <v>1086909.1499999999</v>
      </c>
      <c r="K12126" s="228">
        <v>850091.14</v>
      </c>
      <c r="L12126" s="228">
        <v>7074956.7999999998</v>
      </c>
    </row>
    <row r="12127" spans="1:12">
      <c r="A12127" s="228">
        <v>2017</v>
      </c>
      <c r="B12127" s="228" t="s">
        <v>192</v>
      </c>
      <c r="C12127" s="228" t="s">
        <v>62</v>
      </c>
      <c r="D12127" s="228" t="s">
        <v>205</v>
      </c>
      <c r="E12127" s="228">
        <v>20</v>
      </c>
      <c r="F12127" s="228">
        <v>64589</v>
      </c>
      <c r="G12127" s="228">
        <v>2507</v>
      </c>
      <c r="H12127" s="228">
        <v>4416</v>
      </c>
      <c r="I12127" s="228">
        <v>4135373.52</v>
      </c>
      <c r="J12127" s="228">
        <v>1005684.45</v>
      </c>
      <c r="K12127" s="228">
        <v>647006</v>
      </c>
      <c r="L12127" s="228">
        <v>6706836.3099999996</v>
      </c>
    </row>
    <row r="12128" spans="1:12">
      <c r="A12128" s="228">
        <v>2017</v>
      </c>
      <c r="B12128" s="228" t="s">
        <v>192</v>
      </c>
      <c r="C12128" s="228" t="s">
        <v>62</v>
      </c>
      <c r="D12128" s="228" t="s">
        <v>205</v>
      </c>
      <c r="E12128" s="228">
        <v>25</v>
      </c>
      <c r="F12128" s="228">
        <v>53253</v>
      </c>
      <c r="G12128" s="228">
        <v>1699</v>
      </c>
      <c r="H12128" s="228">
        <v>3873</v>
      </c>
      <c r="I12128" s="228">
        <v>2942911.25</v>
      </c>
      <c r="J12128" s="228">
        <v>770893.56</v>
      </c>
      <c r="K12128" s="228">
        <v>468450</v>
      </c>
      <c r="L12128" s="228">
        <v>5119044.92</v>
      </c>
    </row>
    <row r="12129" spans="1:12">
      <c r="A12129" s="228">
        <v>2017</v>
      </c>
      <c r="B12129" s="228" t="s">
        <v>192</v>
      </c>
      <c r="C12129" s="228" t="s">
        <v>62</v>
      </c>
      <c r="D12129" s="228" t="s">
        <v>205</v>
      </c>
      <c r="E12129" s="228">
        <v>30</v>
      </c>
      <c r="F12129" s="228">
        <v>87833</v>
      </c>
      <c r="G12129" s="228">
        <v>2522</v>
      </c>
      <c r="H12129" s="228">
        <v>4723</v>
      </c>
      <c r="I12129" s="228">
        <v>3873618.62</v>
      </c>
      <c r="J12129" s="228">
        <v>1126466.76</v>
      </c>
      <c r="K12129" s="228">
        <v>585045.80000000005</v>
      </c>
      <c r="L12129" s="228">
        <v>6666575.04</v>
      </c>
    </row>
    <row r="12130" spans="1:12">
      <c r="A12130" s="228">
        <v>2017</v>
      </c>
      <c r="B12130" s="228" t="s">
        <v>192</v>
      </c>
      <c r="C12130" s="228" t="s">
        <v>62</v>
      </c>
      <c r="D12130" s="228" t="s">
        <v>205</v>
      </c>
      <c r="E12130" s="228">
        <v>35</v>
      </c>
      <c r="F12130" s="228">
        <v>93925</v>
      </c>
      <c r="G12130" s="228">
        <v>3213</v>
      </c>
      <c r="H12130" s="228">
        <v>6825</v>
      </c>
      <c r="I12130" s="228">
        <v>5496634.0999999996</v>
      </c>
      <c r="J12130" s="228">
        <v>1591797.12</v>
      </c>
      <c r="K12130" s="228">
        <v>986140.75</v>
      </c>
      <c r="L12130" s="228">
        <v>9376301.2599999998</v>
      </c>
    </row>
    <row r="12131" spans="1:12">
      <c r="A12131" s="228">
        <v>2017</v>
      </c>
      <c r="B12131" s="228" t="s">
        <v>192</v>
      </c>
      <c r="C12131" s="228" t="s">
        <v>62</v>
      </c>
      <c r="D12131" s="228" t="s">
        <v>205</v>
      </c>
      <c r="E12131" s="228">
        <v>40</v>
      </c>
      <c r="F12131" s="228">
        <v>91799</v>
      </c>
      <c r="G12131" s="228">
        <v>3930</v>
      </c>
      <c r="H12131" s="228">
        <v>7393</v>
      </c>
      <c r="I12131" s="228">
        <v>6161733.8499999996</v>
      </c>
      <c r="J12131" s="228">
        <v>2007507.21</v>
      </c>
      <c r="K12131" s="228">
        <v>1286436</v>
      </c>
      <c r="L12131" s="228">
        <v>10997103.630000001</v>
      </c>
    </row>
    <row r="12132" spans="1:12">
      <c r="A12132" s="228">
        <v>2017</v>
      </c>
      <c r="B12132" s="228" t="s">
        <v>192</v>
      </c>
      <c r="C12132" s="228" t="s">
        <v>62</v>
      </c>
      <c r="D12132" s="228" t="s">
        <v>205</v>
      </c>
      <c r="E12132" s="228">
        <v>45</v>
      </c>
      <c r="F12132" s="228">
        <v>95335</v>
      </c>
      <c r="G12132" s="228">
        <v>5020</v>
      </c>
      <c r="H12132" s="228">
        <v>9727</v>
      </c>
      <c r="I12132" s="228">
        <v>8875740.5</v>
      </c>
      <c r="J12132" s="228">
        <v>2750068.46</v>
      </c>
      <c r="K12132" s="228">
        <v>1964757.05</v>
      </c>
      <c r="L12132" s="228">
        <v>15517868.189999999</v>
      </c>
    </row>
    <row r="12133" spans="1:12">
      <c r="A12133" s="228">
        <v>2017</v>
      </c>
      <c r="B12133" s="228" t="s">
        <v>192</v>
      </c>
      <c r="C12133" s="228" t="s">
        <v>62</v>
      </c>
      <c r="D12133" s="228" t="s">
        <v>205</v>
      </c>
      <c r="E12133" s="228">
        <v>50</v>
      </c>
      <c r="F12133" s="228">
        <v>91565</v>
      </c>
      <c r="G12133" s="228">
        <v>6302</v>
      </c>
      <c r="H12133" s="228">
        <v>13239</v>
      </c>
      <c r="I12133" s="228">
        <v>12293517.49</v>
      </c>
      <c r="J12133" s="228">
        <v>3785793.11</v>
      </c>
      <c r="K12133" s="228">
        <v>2975336.09</v>
      </c>
      <c r="L12133" s="228">
        <v>21381115.780000001</v>
      </c>
    </row>
    <row r="12134" spans="1:12">
      <c r="A12134" s="228">
        <v>2017</v>
      </c>
      <c r="B12134" s="228" t="s">
        <v>192</v>
      </c>
      <c r="C12134" s="228" t="s">
        <v>62</v>
      </c>
      <c r="D12134" s="228" t="s">
        <v>205</v>
      </c>
      <c r="E12134" s="228">
        <v>55</v>
      </c>
      <c r="F12134" s="228">
        <v>93029</v>
      </c>
      <c r="G12134" s="228">
        <v>9473</v>
      </c>
      <c r="H12134" s="228">
        <v>18890</v>
      </c>
      <c r="I12134" s="228">
        <v>19087233.91</v>
      </c>
      <c r="J12134" s="228">
        <v>5560416.5599999996</v>
      </c>
      <c r="K12134" s="228">
        <v>4725527.4000000004</v>
      </c>
      <c r="L12134" s="228">
        <v>32524046.25</v>
      </c>
    </row>
    <row r="12135" spans="1:12">
      <c r="A12135" s="228">
        <v>2017</v>
      </c>
      <c r="B12135" s="228" t="s">
        <v>192</v>
      </c>
      <c r="C12135" s="228" t="s">
        <v>62</v>
      </c>
      <c r="D12135" s="228" t="s">
        <v>205</v>
      </c>
      <c r="E12135" s="228">
        <v>60</v>
      </c>
      <c r="F12135" s="228">
        <v>85873</v>
      </c>
      <c r="G12135" s="228">
        <v>11659</v>
      </c>
      <c r="H12135" s="228">
        <v>25832</v>
      </c>
      <c r="I12135" s="228">
        <v>25738034.52</v>
      </c>
      <c r="J12135" s="228">
        <v>7213348.5599999996</v>
      </c>
      <c r="K12135" s="228">
        <v>6815760.2000000002</v>
      </c>
      <c r="L12135" s="228">
        <v>43517202.049999997</v>
      </c>
    </row>
    <row r="12136" spans="1:12">
      <c r="A12136" s="228">
        <v>2017</v>
      </c>
      <c r="B12136" s="228" t="s">
        <v>192</v>
      </c>
      <c r="C12136" s="228" t="s">
        <v>62</v>
      </c>
      <c r="D12136" s="228" t="s">
        <v>205</v>
      </c>
      <c r="E12136" s="228">
        <v>65</v>
      </c>
      <c r="F12136" s="228">
        <v>77592</v>
      </c>
      <c r="G12136" s="228">
        <v>14204</v>
      </c>
      <c r="H12136" s="228">
        <v>31746</v>
      </c>
      <c r="I12136" s="228">
        <v>32932534.030000001</v>
      </c>
      <c r="J12136" s="228">
        <v>8829682.9100000001</v>
      </c>
      <c r="K12136" s="228">
        <v>8642142.3699999992</v>
      </c>
      <c r="L12136" s="228">
        <v>54529642.640000001</v>
      </c>
    </row>
    <row r="12137" spans="1:12">
      <c r="A12137" s="228">
        <v>2017</v>
      </c>
      <c r="B12137" s="228" t="s">
        <v>192</v>
      </c>
      <c r="C12137" s="228" t="s">
        <v>62</v>
      </c>
      <c r="D12137" s="228" t="s">
        <v>205</v>
      </c>
      <c r="E12137" s="228">
        <v>70</v>
      </c>
      <c r="F12137" s="228">
        <v>60470</v>
      </c>
      <c r="G12137" s="228">
        <v>16182</v>
      </c>
      <c r="H12137" s="228">
        <v>39249</v>
      </c>
      <c r="I12137" s="228">
        <v>38275949.899999999</v>
      </c>
      <c r="J12137" s="228">
        <v>9726969.3699999992</v>
      </c>
      <c r="K12137" s="228">
        <v>9917989.0899999999</v>
      </c>
      <c r="L12137" s="228">
        <v>61816349.590000004</v>
      </c>
    </row>
    <row r="12138" spans="1:12">
      <c r="A12138" s="228">
        <v>2017</v>
      </c>
      <c r="B12138" s="228" t="s">
        <v>192</v>
      </c>
      <c r="C12138" s="228" t="s">
        <v>62</v>
      </c>
      <c r="D12138" s="228" t="s">
        <v>205</v>
      </c>
      <c r="E12138" s="228">
        <v>75</v>
      </c>
      <c r="F12138" s="228">
        <v>41309</v>
      </c>
      <c r="G12138" s="228">
        <v>14695</v>
      </c>
      <c r="H12138" s="228">
        <v>38084</v>
      </c>
      <c r="I12138" s="228">
        <v>34015523.670000002</v>
      </c>
      <c r="J12138" s="228">
        <v>8072751.7300000004</v>
      </c>
      <c r="K12138" s="228">
        <v>7797789.7999999998</v>
      </c>
      <c r="L12138" s="228">
        <v>52628245.770000003</v>
      </c>
    </row>
    <row r="12139" spans="1:12">
      <c r="A12139" s="228">
        <v>2017</v>
      </c>
      <c r="B12139" s="228" t="s">
        <v>192</v>
      </c>
      <c r="C12139" s="228" t="s">
        <v>62</v>
      </c>
      <c r="D12139" s="228" t="s">
        <v>205</v>
      </c>
      <c r="E12139" s="228">
        <v>80</v>
      </c>
      <c r="F12139" s="228">
        <v>26263</v>
      </c>
      <c r="G12139" s="228">
        <v>11500</v>
      </c>
      <c r="H12139" s="228">
        <v>35573</v>
      </c>
      <c r="I12139" s="228">
        <v>28741591.27</v>
      </c>
      <c r="J12139" s="228">
        <v>5964998.0899999999</v>
      </c>
      <c r="K12139" s="228">
        <v>5938055.8499999996</v>
      </c>
      <c r="L12139" s="228">
        <v>42472365.990000002</v>
      </c>
    </row>
    <row r="12140" spans="1:12">
      <c r="A12140" s="228">
        <v>2017</v>
      </c>
      <c r="B12140" s="228" t="s">
        <v>192</v>
      </c>
      <c r="C12140" s="228" t="s">
        <v>62</v>
      </c>
      <c r="D12140" s="228" t="s">
        <v>205</v>
      </c>
      <c r="E12140" s="228">
        <v>85</v>
      </c>
      <c r="F12140" s="228">
        <v>16425</v>
      </c>
      <c r="G12140" s="228">
        <v>6808</v>
      </c>
      <c r="H12140" s="228">
        <v>30572</v>
      </c>
      <c r="I12140" s="228">
        <v>22461601.420000002</v>
      </c>
      <c r="J12140" s="228">
        <v>3964586.04</v>
      </c>
      <c r="K12140" s="228">
        <v>3524215.8</v>
      </c>
      <c r="L12140" s="228">
        <v>31219926.550000001</v>
      </c>
    </row>
    <row r="12141" spans="1:12">
      <c r="A12141" s="228">
        <v>2017</v>
      </c>
      <c r="B12141" s="228" t="s">
        <v>192</v>
      </c>
      <c r="C12141" s="228" t="s">
        <v>62</v>
      </c>
      <c r="D12141" s="228" t="s">
        <v>205</v>
      </c>
      <c r="E12141" s="228">
        <v>90</v>
      </c>
      <c r="F12141" s="228">
        <v>5006</v>
      </c>
      <c r="G12141" s="228">
        <v>1637</v>
      </c>
      <c r="H12141" s="228">
        <v>9050</v>
      </c>
      <c r="I12141" s="228">
        <v>5861873.5999999996</v>
      </c>
      <c r="J12141" s="228">
        <v>914105.92</v>
      </c>
      <c r="K12141" s="228">
        <v>460795</v>
      </c>
      <c r="L12141" s="228">
        <v>7514603.3600000003</v>
      </c>
    </row>
    <row r="12142" spans="1:12">
      <c r="A12142" s="228">
        <v>2017</v>
      </c>
      <c r="B12142" s="228" t="s">
        <v>192</v>
      </c>
      <c r="C12142" s="228" t="s">
        <v>62</v>
      </c>
      <c r="D12142" s="228" t="s">
        <v>205</v>
      </c>
      <c r="E12142" s="228">
        <v>95</v>
      </c>
      <c r="F12142" s="228">
        <v>775</v>
      </c>
      <c r="G12142" s="228">
        <v>217</v>
      </c>
      <c r="H12142" s="228">
        <v>1655</v>
      </c>
      <c r="I12142" s="228">
        <v>1063382.55</v>
      </c>
      <c r="J12142" s="228">
        <v>144421.94</v>
      </c>
      <c r="K12142" s="228">
        <v>95134</v>
      </c>
      <c r="L12142" s="228">
        <v>1350568.77</v>
      </c>
    </row>
    <row r="12143" spans="1:12">
      <c r="A12143" s="228">
        <v>2017</v>
      </c>
      <c r="B12143" s="228" t="s">
        <v>192</v>
      </c>
      <c r="C12143" s="228" t="s">
        <v>62</v>
      </c>
      <c r="D12143" s="228" t="s">
        <v>206</v>
      </c>
      <c r="E12143" s="228">
        <v>0</v>
      </c>
      <c r="F12143" s="228">
        <v>71216</v>
      </c>
      <c r="G12143" s="228">
        <v>2134</v>
      </c>
      <c r="H12143" s="228">
        <v>7125</v>
      </c>
      <c r="I12143" s="228">
        <v>4615378.71</v>
      </c>
      <c r="J12143" s="228">
        <v>795199.03</v>
      </c>
      <c r="K12143" s="228">
        <v>121283</v>
      </c>
      <c r="L12143" s="228">
        <v>6038671.75</v>
      </c>
    </row>
    <row r="12144" spans="1:12">
      <c r="A12144" s="228">
        <v>2017</v>
      </c>
      <c r="B12144" s="228" t="s">
        <v>192</v>
      </c>
      <c r="C12144" s="228" t="s">
        <v>62</v>
      </c>
      <c r="D12144" s="228" t="s">
        <v>206</v>
      </c>
      <c r="E12144" s="228">
        <v>5</v>
      </c>
      <c r="F12144" s="228">
        <v>79821</v>
      </c>
      <c r="G12144" s="228">
        <v>1274</v>
      </c>
      <c r="H12144" s="228">
        <v>2060</v>
      </c>
      <c r="I12144" s="228">
        <v>1429145.57</v>
      </c>
      <c r="J12144" s="228">
        <v>419270.63</v>
      </c>
      <c r="K12144" s="228">
        <v>118570.48</v>
      </c>
      <c r="L12144" s="228">
        <v>2270308.67</v>
      </c>
    </row>
    <row r="12145" spans="1:12">
      <c r="A12145" s="228">
        <v>2017</v>
      </c>
      <c r="B12145" s="228" t="s">
        <v>192</v>
      </c>
      <c r="C12145" s="228" t="s">
        <v>62</v>
      </c>
      <c r="D12145" s="228" t="s">
        <v>206</v>
      </c>
      <c r="E12145" s="228">
        <v>10</v>
      </c>
      <c r="F12145" s="228">
        <v>76344</v>
      </c>
      <c r="G12145" s="228">
        <v>1056</v>
      </c>
      <c r="H12145" s="228">
        <v>1853</v>
      </c>
      <c r="I12145" s="228">
        <v>1479764.1</v>
      </c>
      <c r="J12145" s="228">
        <v>408908.79999999999</v>
      </c>
      <c r="K12145" s="228">
        <v>467759</v>
      </c>
      <c r="L12145" s="228">
        <v>2598431.73</v>
      </c>
    </row>
    <row r="12146" spans="1:12">
      <c r="A12146" s="228">
        <v>2017</v>
      </c>
      <c r="B12146" s="228" t="s">
        <v>192</v>
      </c>
      <c r="C12146" s="228" t="s">
        <v>62</v>
      </c>
      <c r="D12146" s="228" t="s">
        <v>206</v>
      </c>
      <c r="E12146" s="228">
        <v>15</v>
      </c>
      <c r="F12146" s="228">
        <v>73251</v>
      </c>
      <c r="G12146" s="228">
        <v>2939</v>
      </c>
      <c r="H12146" s="228">
        <v>6402</v>
      </c>
      <c r="I12146" s="228">
        <v>5468001.46</v>
      </c>
      <c r="J12146" s="228">
        <v>1104151.27</v>
      </c>
      <c r="K12146" s="228">
        <v>848574</v>
      </c>
      <c r="L12146" s="228">
        <v>8536117.0199999996</v>
      </c>
    </row>
    <row r="12147" spans="1:12">
      <c r="A12147" s="228">
        <v>2017</v>
      </c>
      <c r="B12147" s="228" t="s">
        <v>192</v>
      </c>
      <c r="C12147" s="228" t="s">
        <v>62</v>
      </c>
      <c r="D12147" s="228" t="s">
        <v>206</v>
      </c>
      <c r="E12147" s="228">
        <v>20</v>
      </c>
      <c r="F12147" s="228">
        <v>64843</v>
      </c>
      <c r="G12147" s="228">
        <v>4011</v>
      </c>
      <c r="H12147" s="228">
        <v>8676</v>
      </c>
      <c r="I12147" s="228">
        <v>6993852.9400000004</v>
      </c>
      <c r="J12147" s="228">
        <v>1459800.21</v>
      </c>
      <c r="K12147" s="228">
        <v>861794.5</v>
      </c>
      <c r="L12147" s="228">
        <v>10535084.140000001</v>
      </c>
    </row>
    <row r="12148" spans="1:12">
      <c r="A12148" s="228">
        <v>2017</v>
      </c>
      <c r="B12148" s="228" t="s">
        <v>192</v>
      </c>
      <c r="C12148" s="228" t="s">
        <v>62</v>
      </c>
      <c r="D12148" s="228" t="s">
        <v>206</v>
      </c>
      <c r="E12148" s="228">
        <v>25</v>
      </c>
      <c r="F12148" s="228">
        <v>63365</v>
      </c>
      <c r="G12148" s="228">
        <v>4323</v>
      </c>
      <c r="H12148" s="228">
        <v>10850</v>
      </c>
      <c r="I12148" s="228">
        <v>9746578.0500000007</v>
      </c>
      <c r="J12148" s="228">
        <v>2288492.5499999998</v>
      </c>
      <c r="K12148" s="228">
        <v>675470</v>
      </c>
      <c r="L12148" s="228">
        <v>14559215.109999999</v>
      </c>
    </row>
    <row r="12149" spans="1:12">
      <c r="A12149" s="228">
        <v>2017</v>
      </c>
      <c r="B12149" s="228" t="s">
        <v>192</v>
      </c>
      <c r="C12149" s="228" t="s">
        <v>62</v>
      </c>
      <c r="D12149" s="228" t="s">
        <v>206</v>
      </c>
      <c r="E12149" s="228">
        <v>30</v>
      </c>
      <c r="F12149" s="228">
        <v>102759</v>
      </c>
      <c r="G12149" s="228">
        <v>8154</v>
      </c>
      <c r="H12149" s="228">
        <v>21954</v>
      </c>
      <c r="I12149" s="228">
        <v>22959707.73</v>
      </c>
      <c r="J12149" s="228">
        <v>5472376</v>
      </c>
      <c r="K12149" s="228">
        <v>1172206.3999999999</v>
      </c>
      <c r="L12149" s="228">
        <v>33116219.850000001</v>
      </c>
    </row>
    <row r="12150" spans="1:12">
      <c r="A12150" s="228">
        <v>2017</v>
      </c>
      <c r="B12150" s="228" t="s">
        <v>192</v>
      </c>
      <c r="C12150" s="228" t="s">
        <v>62</v>
      </c>
      <c r="D12150" s="228" t="s">
        <v>206</v>
      </c>
      <c r="E12150" s="228">
        <v>35</v>
      </c>
      <c r="F12150" s="228">
        <v>103637</v>
      </c>
      <c r="G12150" s="228">
        <v>8931</v>
      </c>
      <c r="H12150" s="228">
        <v>20781</v>
      </c>
      <c r="I12150" s="228">
        <v>20770517.16</v>
      </c>
      <c r="J12150" s="228">
        <v>5140413.96</v>
      </c>
      <c r="K12150" s="228">
        <v>1341210</v>
      </c>
      <c r="L12150" s="228">
        <v>31098780.539999999</v>
      </c>
    </row>
    <row r="12151" spans="1:12">
      <c r="A12151" s="228">
        <v>2017</v>
      </c>
      <c r="B12151" s="228" t="s">
        <v>192</v>
      </c>
      <c r="C12151" s="228" t="s">
        <v>62</v>
      </c>
      <c r="D12151" s="228" t="s">
        <v>206</v>
      </c>
      <c r="E12151" s="228">
        <v>40</v>
      </c>
      <c r="F12151" s="228">
        <v>100059</v>
      </c>
      <c r="G12151" s="228">
        <v>7762</v>
      </c>
      <c r="H12151" s="228">
        <v>15916</v>
      </c>
      <c r="I12151" s="228">
        <v>14389158.289999999</v>
      </c>
      <c r="J12151" s="228">
        <v>3971267.02</v>
      </c>
      <c r="K12151" s="228">
        <v>1535468</v>
      </c>
      <c r="L12151" s="228">
        <v>23273378.02</v>
      </c>
    </row>
    <row r="12152" spans="1:12">
      <c r="A12152" s="228">
        <v>2017</v>
      </c>
      <c r="B12152" s="228" t="s">
        <v>192</v>
      </c>
      <c r="C12152" s="228" t="s">
        <v>62</v>
      </c>
      <c r="D12152" s="228" t="s">
        <v>206</v>
      </c>
      <c r="E12152" s="228">
        <v>45</v>
      </c>
      <c r="F12152" s="228">
        <v>105610</v>
      </c>
      <c r="G12152" s="228">
        <v>8572</v>
      </c>
      <c r="H12152" s="228">
        <v>17372</v>
      </c>
      <c r="I12152" s="228">
        <v>15270555.25</v>
      </c>
      <c r="J12152" s="228">
        <v>4164783.09</v>
      </c>
      <c r="K12152" s="228">
        <v>2532839</v>
      </c>
      <c r="L12152" s="228">
        <v>25252945.539999999</v>
      </c>
    </row>
    <row r="12153" spans="1:12">
      <c r="A12153" s="228">
        <v>2017</v>
      </c>
      <c r="B12153" s="228" t="s">
        <v>192</v>
      </c>
      <c r="C12153" s="228" t="s">
        <v>62</v>
      </c>
      <c r="D12153" s="228" t="s">
        <v>206</v>
      </c>
      <c r="E12153" s="228">
        <v>50</v>
      </c>
      <c r="F12153" s="228">
        <v>99853</v>
      </c>
      <c r="G12153" s="228">
        <v>9262</v>
      </c>
      <c r="H12153" s="228">
        <v>18851</v>
      </c>
      <c r="I12153" s="228">
        <v>16821677.969999999</v>
      </c>
      <c r="J12153" s="228">
        <v>4732308.1900000004</v>
      </c>
      <c r="K12153" s="228">
        <v>3087125.5</v>
      </c>
      <c r="L12153" s="228">
        <v>28043552.98</v>
      </c>
    </row>
    <row r="12154" spans="1:12">
      <c r="A12154" s="228">
        <v>2017</v>
      </c>
      <c r="B12154" s="228" t="s">
        <v>192</v>
      </c>
      <c r="C12154" s="228" t="s">
        <v>62</v>
      </c>
      <c r="D12154" s="228" t="s">
        <v>206</v>
      </c>
      <c r="E12154" s="228">
        <v>55</v>
      </c>
      <c r="F12154" s="228">
        <v>101250</v>
      </c>
      <c r="G12154" s="228">
        <v>11634</v>
      </c>
      <c r="H12154" s="228">
        <v>25195</v>
      </c>
      <c r="I12154" s="228">
        <v>21800452.91</v>
      </c>
      <c r="J12154" s="228">
        <v>5845947.9900000002</v>
      </c>
      <c r="K12154" s="228">
        <v>4424530.5999999996</v>
      </c>
      <c r="L12154" s="228">
        <v>35792975.350000001</v>
      </c>
    </row>
    <row r="12155" spans="1:12">
      <c r="A12155" s="228">
        <v>2017</v>
      </c>
      <c r="B12155" s="228" t="s">
        <v>192</v>
      </c>
      <c r="C12155" s="228" t="s">
        <v>62</v>
      </c>
      <c r="D12155" s="228" t="s">
        <v>206</v>
      </c>
      <c r="E12155" s="228">
        <v>60</v>
      </c>
      <c r="F12155" s="228">
        <v>94326</v>
      </c>
      <c r="G12155" s="228">
        <v>13059</v>
      </c>
      <c r="H12155" s="228">
        <v>28528</v>
      </c>
      <c r="I12155" s="228">
        <v>26444347.93</v>
      </c>
      <c r="J12155" s="228">
        <v>6949220.1900000004</v>
      </c>
      <c r="K12155" s="228">
        <v>6534545.2000000002</v>
      </c>
      <c r="L12155" s="228">
        <v>43905832.329999998</v>
      </c>
    </row>
    <row r="12156" spans="1:12">
      <c r="A12156" s="228">
        <v>2017</v>
      </c>
      <c r="B12156" s="228" t="s">
        <v>192</v>
      </c>
      <c r="C12156" s="228" t="s">
        <v>62</v>
      </c>
      <c r="D12156" s="228" t="s">
        <v>206</v>
      </c>
      <c r="E12156" s="228">
        <v>65</v>
      </c>
      <c r="F12156" s="228">
        <v>85829</v>
      </c>
      <c r="G12156" s="228">
        <v>15045</v>
      </c>
      <c r="H12156" s="228">
        <v>36230</v>
      </c>
      <c r="I12156" s="228">
        <v>34102499.530000001</v>
      </c>
      <c r="J12156" s="228">
        <v>8752716.9499999993</v>
      </c>
      <c r="K12156" s="228">
        <v>8676533.7200000007</v>
      </c>
      <c r="L12156" s="228">
        <v>55813145.770000003</v>
      </c>
    </row>
    <row r="12157" spans="1:12">
      <c r="A12157" s="228">
        <v>2017</v>
      </c>
      <c r="B12157" s="228" t="s">
        <v>192</v>
      </c>
      <c r="C12157" s="228" t="s">
        <v>62</v>
      </c>
      <c r="D12157" s="228" t="s">
        <v>206</v>
      </c>
      <c r="E12157" s="228">
        <v>70</v>
      </c>
      <c r="F12157" s="228">
        <v>66341</v>
      </c>
      <c r="G12157" s="228">
        <v>14632</v>
      </c>
      <c r="H12157" s="228">
        <v>40169</v>
      </c>
      <c r="I12157" s="228">
        <v>35955530.439999998</v>
      </c>
      <c r="J12157" s="228">
        <v>8674316.1500000004</v>
      </c>
      <c r="K12157" s="228">
        <v>8695429.5999999996</v>
      </c>
      <c r="L12157" s="228">
        <v>57153375.270000003</v>
      </c>
    </row>
    <row r="12158" spans="1:12">
      <c r="A12158" s="228">
        <v>2017</v>
      </c>
      <c r="B12158" s="228" t="s">
        <v>192</v>
      </c>
      <c r="C12158" s="228" t="s">
        <v>62</v>
      </c>
      <c r="D12158" s="228" t="s">
        <v>206</v>
      </c>
      <c r="E12158" s="228">
        <v>75</v>
      </c>
      <c r="F12158" s="228">
        <v>45531</v>
      </c>
      <c r="G12158" s="228">
        <v>12802</v>
      </c>
      <c r="H12158" s="228">
        <v>40788</v>
      </c>
      <c r="I12158" s="228">
        <v>34650091.109999999</v>
      </c>
      <c r="J12158" s="228">
        <v>7519499.4900000002</v>
      </c>
      <c r="K12158" s="228">
        <v>7142933.3499999996</v>
      </c>
      <c r="L12158" s="228">
        <v>52037180.219999999</v>
      </c>
    </row>
    <row r="12159" spans="1:12">
      <c r="A12159" s="228">
        <v>2017</v>
      </c>
      <c r="B12159" s="228" t="s">
        <v>192</v>
      </c>
      <c r="C12159" s="228" t="s">
        <v>62</v>
      </c>
      <c r="D12159" s="228" t="s">
        <v>206</v>
      </c>
      <c r="E12159" s="228">
        <v>80</v>
      </c>
      <c r="F12159" s="228">
        <v>32475</v>
      </c>
      <c r="G12159" s="228">
        <v>9858</v>
      </c>
      <c r="H12159" s="228">
        <v>39281</v>
      </c>
      <c r="I12159" s="228">
        <v>30826180.699999999</v>
      </c>
      <c r="J12159" s="228">
        <v>5699183.9500000002</v>
      </c>
      <c r="K12159" s="228">
        <v>4872503.38</v>
      </c>
      <c r="L12159" s="228">
        <v>43306525.060000002</v>
      </c>
    </row>
    <row r="12160" spans="1:12">
      <c r="A12160" s="228">
        <v>2017</v>
      </c>
      <c r="B12160" s="228" t="s">
        <v>192</v>
      </c>
      <c r="C12160" s="228" t="s">
        <v>62</v>
      </c>
      <c r="D12160" s="228" t="s">
        <v>206</v>
      </c>
      <c r="E12160" s="228">
        <v>85</v>
      </c>
      <c r="F12160" s="228">
        <v>22293</v>
      </c>
      <c r="G12160" s="228">
        <v>6503</v>
      </c>
      <c r="H12160" s="228">
        <v>35505</v>
      </c>
      <c r="I12160" s="228">
        <v>24503180.309999999</v>
      </c>
      <c r="J12160" s="228">
        <v>3888524.72</v>
      </c>
      <c r="K12160" s="228">
        <v>2816356.8</v>
      </c>
      <c r="L12160" s="228">
        <v>32691171.710000001</v>
      </c>
    </row>
    <row r="12161" spans="1:12">
      <c r="A12161" s="228">
        <v>2017</v>
      </c>
      <c r="B12161" s="228" t="s">
        <v>192</v>
      </c>
      <c r="C12161" s="228" t="s">
        <v>62</v>
      </c>
      <c r="D12161" s="228" t="s">
        <v>206</v>
      </c>
      <c r="E12161" s="228">
        <v>90</v>
      </c>
      <c r="F12161" s="228">
        <v>9575</v>
      </c>
      <c r="G12161" s="228">
        <v>2741</v>
      </c>
      <c r="H12161" s="228">
        <v>17441</v>
      </c>
      <c r="I12161" s="228">
        <v>11197668.640000001</v>
      </c>
      <c r="J12161" s="228">
        <v>1488770.16</v>
      </c>
      <c r="K12161" s="228">
        <v>831539.8</v>
      </c>
      <c r="L12161" s="228">
        <v>14003749.710000001</v>
      </c>
    </row>
    <row r="12162" spans="1:12">
      <c r="A12162" s="228">
        <v>2017</v>
      </c>
      <c r="B12162" s="228" t="s">
        <v>192</v>
      </c>
      <c r="C12162" s="228" t="s">
        <v>62</v>
      </c>
      <c r="D12162" s="228" t="s">
        <v>206</v>
      </c>
      <c r="E12162" s="228">
        <v>95</v>
      </c>
      <c r="F12162" s="228">
        <v>2670</v>
      </c>
      <c r="G12162" s="228">
        <v>587</v>
      </c>
      <c r="H12162" s="228">
        <v>4403</v>
      </c>
      <c r="I12162" s="228">
        <v>2802414.78</v>
      </c>
      <c r="J12162" s="228">
        <v>319640.96000000002</v>
      </c>
      <c r="K12162" s="228">
        <v>133274</v>
      </c>
      <c r="L12162" s="228">
        <v>3367429.71</v>
      </c>
    </row>
    <row r="12163" spans="1:12">
      <c r="A12163" s="228">
        <v>2017</v>
      </c>
      <c r="B12163" s="228" t="s">
        <v>192</v>
      </c>
      <c r="C12163" s="228" t="s">
        <v>63</v>
      </c>
      <c r="D12163" s="228" t="s">
        <v>205</v>
      </c>
      <c r="E12163" s="228">
        <v>0</v>
      </c>
      <c r="F12163" s="228">
        <v>58671</v>
      </c>
      <c r="G12163" s="228">
        <v>2652</v>
      </c>
      <c r="H12163" s="228">
        <v>7682</v>
      </c>
      <c r="I12163" s="228">
        <v>5656415.4800000004</v>
      </c>
      <c r="J12163" s="228">
        <v>893633.55</v>
      </c>
      <c r="K12163" s="228">
        <v>110170</v>
      </c>
      <c r="L12163" s="228">
        <v>7257678.1200000001</v>
      </c>
    </row>
    <row r="12164" spans="1:12">
      <c r="A12164" s="228">
        <v>2017</v>
      </c>
      <c r="B12164" s="228" t="s">
        <v>192</v>
      </c>
      <c r="C12164" s="228" t="s">
        <v>63</v>
      </c>
      <c r="D12164" s="228" t="s">
        <v>205</v>
      </c>
      <c r="E12164" s="228">
        <v>5</v>
      </c>
      <c r="F12164" s="228">
        <v>70979</v>
      </c>
      <c r="G12164" s="228">
        <v>1431</v>
      </c>
      <c r="H12164" s="228">
        <v>2059</v>
      </c>
      <c r="I12164" s="228">
        <v>1664525.59</v>
      </c>
      <c r="J12164" s="228">
        <v>403070.08</v>
      </c>
      <c r="K12164" s="228">
        <v>168621</v>
      </c>
      <c r="L12164" s="228">
        <v>2581105.5099999998</v>
      </c>
    </row>
    <row r="12165" spans="1:12">
      <c r="A12165" s="228">
        <v>2017</v>
      </c>
      <c r="B12165" s="228" t="s">
        <v>192</v>
      </c>
      <c r="C12165" s="228" t="s">
        <v>63</v>
      </c>
      <c r="D12165" s="228" t="s">
        <v>205</v>
      </c>
      <c r="E12165" s="228">
        <v>10</v>
      </c>
      <c r="F12165" s="228">
        <v>70710</v>
      </c>
      <c r="G12165" s="228">
        <v>1119</v>
      </c>
      <c r="H12165" s="228">
        <v>2052</v>
      </c>
      <c r="I12165" s="228">
        <v>1588639.12</v>
      </c>
      <c r="J12165" s="228">
        <v>373576.61</v>
      </c>
      <c r="K12165" s="228">
        <v>295836.75</v>
      </c>
      <c r="L12165" s="228">
        <v>2636069.96</v>
      </c>
    </row>
    <row r="12166" spans="1:12">
      <c r="A12166" s="228">
        <v>2017</v>
      </c>
      <c r="B12166" s="228" t="s">
        <v>192</v>
      </c>
      <c r="C12166" s="228" t="s">
        <v>63</v>
      </c>
      <c r="D12166" s="228" t="s">
        <v>205</v>
      </c>
      <c r="E12166" s="228">
        <v>15</v>
      </c>
      <c r="F12166" s="228">
        <v>68275</v>
      </c>
      <c r="G12166" s="228">
        <v>2037</v>
      </c>
      <c r="H12166" s="228">
        <v>3711</v>
      </c>
      <c r="I12166" s="228">
        <v>3504553.41</v>
      </c>
      <c r="J12166" s="228">
        <v>763745.76</v>
      </c>
      <c r="K12166" s="228">
        <v>749339</v>
      </c>
      <c r="L12166" s="228">
        <v>5689540.2599999998</v>
      </c>
    </row>
    <row r="12167" spans="1:12">
      <c r="A12167" s="228">
        <v>2017</v>
      </c>
      <c r="B12167" s="228" t="s">
        <v>192</v>
      </c>
      <c r="C12167" s="228" t="s">
        <v>63</v>
      </c>
      <c r="D12167" s="228" t="s">
        <v>205</v>
      </c>
      <c r="E12167" s="228">
        <v>20</v>
      </c>
      <c r="F12167" s="228">
        <v>50118</v>
      </c>
      <c r="G12167" s="228">
        <v>1712</v>
      </c>
      <c r="H12167" s="228">
        <v>3732</v>
      </c>
      <c r="I12167" s="228">
        <v>3267523.66</v>
      </c>
      <c r="J12167" s="228">
        <v>642002.31000000006</v>
      </c>
      <c r="K12167" s="228">
        <v>454877</v>
      </c>
      <c r="L12167" s="228">
        <v>5085654.24</v>
      </c>
    </row>
    <row r="12168" spans="1:12">
      <c r="A12168" s="228">
        <v>2017</v>
      </c>
      <c r="B12168" s="228" t="s">
        <v>192</v>
      </c>
      <c r="C12168" s="228" t="s">
        <v>63</v>
      </c>
      <c r="D12168" s="228" t="s">
        <v>205</v>
      </c>
      <c r="E12168" s="228">
        <v>25</v>
      </c>
      <c r="F12168" s="228">
        <v>40289</v>
      </c>
      <c r="G12168" s="228">
        <v>1287</v>
      </c>
      <c r="H12168" s="228">
        <v>2793</v>
      </c>
      <c r="I12168" s="228">
        <v>2290324.7999999998</v>
      </c>
      <c r="J12168" s="228">
        <v>514888.96000000002</v>
      </c>
      <c r="K12168" s="228">
        <v>366995</v>
      </c>
      <c r="L12168" s="228">
        <v>3856616.28</v>
      </c>
    </row>
    <row r="12169" spans="1:12">
      <c r="A12169" s="228">
        <v>2017</v>
      </c>
      <c r="B12169" s="228" t="s">
        <v>192</v>
      </c>
      <c r="C12169" s="228" t="s">
        <v>63</v>
      </c>
      <c r="D12169" s="228" t="s">
        <v>205</v>
      </c>
      <c r="E12169" s="228">
        <v>30</v>
      </c>
      <c r="F12169" s="228">
        <v>64942</v>
      </c>
      <c r="G12169" s="228">
        <v>1917</v>
      </c>
      <c r="H12169" s="228">
        <v>4302</v>
      </c>
      <c r="I12169" s="228">
        <v>3495002.72</v>
      </c>
      <c r="J12169" s="228">
        <v>870715.45</v>
      </c>
      <c r="K12169" s="228">
        <v>707946.25</v>
      </c>
      <c r="L12169" s="228">
        <v>6134276.8200000003</v>
      </c>
    </row>
    <row r="12170" spans="1:12">
      <c r="A12170" s="228">
        <v>2017</v>
      </c>
      <c r="B12170" s="228" t="s">
        <v>192</v>
      </c>
      <c r="C12170" s="228" t="s">
        <v>63</v>
      </c>
      <c r="D12170" s="228" t="s">
        <v>205</v>
      </c>
      <c r="E12170" s="228">
        <v>35</v>
      </c>
      <c r="F12170" s="228">
        <v>69772</v>
      </c>
      <c r="G12170" s="228">
        <v>2699</v>
      </c>
      <c r="H12170" s="228">
        <v>5847</v>
      </c>
      <c r="I12170" s="228">
        <v>4820174.9400000004</v>
      </c>
      <c r="J12170" s="228">
        <v>1137767.32</v>
      </c>
      <c r="K12170" s="228">
        <v>944677</v>
      </c>
      <c r="L12170" s="228">
        <v>8239563.3300000001</v>
      </c>
    </row>
    <row r="12171" spans="1:12">
      <c r="A12171" s="228">
        <v>2017</v>
      </c>
      <c r="B12171" s="228" t="s">
        <v>192</v>
      </c>
      <c r="C12171" s="228" t="s">
        <v>63</v>
      </c>
      <c r="D12171" s="228" t="s">
        <v>205</v>
      </c>
      <c r="E12171" s="228">
        <v>40</v>
      </c>
      <c r="F12171" s="228">
        <v>73040</v>
      </c>
      <c r="G12171" s="228">
        <v>3230</v>
      </c>
      <c r="H12171" s="228">
        <v>6664</v>
      </c>
      <c r="I12171" s="228">
        <v>5872321.46</v>
      </c>
      <c r="J12171" s="228">
        <v>1529137.7</v>
      </c>
      <c r="K12171" s="228">
        <v>1322965.25</v>
      </c>
      <c r="L12171" s="228">
        <v>10404211.24</v>
      </c>
    </row>
    <row r="12172" spans="1:12">
      <c r="A12172" s="228">
        <v>2017</v>
      </c>
      <c r="B12172" s="228" t="s">
        <v>192</v>
      </c>
      <c r="C12172" s="228" t="s">
        <v>63</v>
      </c>
      <c r="D12172" s="228" t="s">
        <v>205</v>
      </c>
      <c r="E12172" s="228">
        <v>45</v>
      </c>
      <c r="F12172" s="228">
        <v>76297</v>
      </c>
      <c r="G12172" s="228">
        <v>4464</v>
      </c>
      <c r="H12172" s="228">
        <v>9236</v>
      </c>
      <c r="I12172" s="228">
        <v>8882811.3100000005</v>
      </c>
      <c r="J12172" s="228">
        <v>2233287.79</v>
      </c>
      <c r="K12172" s="228">
        <v>2125289.94</v>
      </c>
      <c r="L12172" s="228">
        <v>15532648.25</v>
      </c>
    </row>
    <row r="12173" spans="1:12">
      <c r="A12173" s="228">
        <v>2017</v>
      </c>
      <c r="B12173" s="228" t="s">
        <v>192</v>
      </c>
      <c r="C12173" s="228" t="s">
        <v>63</v>
      </c>
      <c r="D12173" s="228" t="s">
        <v>205</v>
      </c>
      <c r="E12173" s="228">
        <v>50</v>
      </c>
      <c r="F12173" s="228">
        <v>73256</v>
      </c>
      <c r="G12173" s="228">
        <v>6039</v>
      </c>
      <c r="H12173" s="228">
        <v>12382</v>
      </c>
      <c r="I12173" s="228">
        <v>11492882.720000001</v>
      </c>
      <c r="J12173" s="228">
        <v>2934934.87</v>
      </c>
      <c r="K12173" s="228">
        <v>3132509.85</v>
      </c>
      <c r="L12173" s="228">
        <v>20678526.640000001</v>
      </c>
    </row>
    <row r="12174" spans="1:12">
      <c r="A12174" s="228">
        <v>2017</v>
      </c>
      <c r="B12174" s="228" t="s">
        <v>192</v>
      </c>
      <c r="C12174" s="228" t="s">
        <v>63</v>
      </c>
      <c r="D12174" s="228" t="s">
        <v>205</v>
      </c>
      <c r="E12174" s="228">
        <v>55</v>
      </c>
      <c r="F12174" s="228">
        <v>74316</v>
      </c>
      <c r="G12174" s="228">
        <v>8275</v>
      </c>
      <c r="H12174" s="228">
        <v>15850</v>
      </c>
      <c r="I12174" s="228">
        <v>15875737.82</v>
      </c>
      <c r="J12174" s="228">
        <v>4127461.94</v>
      </c>
      <c r="K12174" s="228">
        <v>4377847.8499999996</v>
      </c>
      <c r="L12174" s="228">
        <v>28091040.699999999</v>
      </c>
    </row>
    <row r="12175" spans="1:12">
      <c r="A12175" s="228">
        <v>2017</v>
      </c>
      <c r="B12175" s="228" t="s">
        <v>192</v>
      </c>
      <c r="C12175" s="228" t="s">
        <v>63</v>
      </c>
      <c r="D12175" s="228" t="s">
        <v>205</v>
      </c>
      <c r="E12175" s="228">
        <v>60</v>
      </c>
      <c r="F12175" s="228">
        <v>68270</v>
      </c>
      <c r="G12175" s="228">
        <v>10858</v>
      </c>
      <c r="H12175" s="228">
        <v>23684</v>
      </c>
      <c r="I12175" s="228">
        <v>23572905.890000001</v>
      </c>
      <c r="J12175" s="228">
        <v>5710217.1100000003</v>
      </c>
      <c r="K12175" s="228">
        <v>6336072.8499999996</v>
      </c>
      <c r="L12175" s="228">
        <v>40056678.969999999</v>
      </c>
    </row>
    <row r="12176" spans="1:12">
      <c r="A12176" s="228">
        <v>2017</v>
      </c>
      <c r="B12176" s="228" t="s">
        <v>192</v>
      </c>
      <c r="C12176" s="228" t="s">
        <v>63</v>
      </c>
      <c r="D12176" s="228" t="s">
        <v>205</v>
      </c>
      <c r="E12176" s="228">
        <v>65</v>
      </c>
      <c r="F12176" s="228">
        <v>62719</v>
      </c>
      <c r="G12176" s="228">
        <v>14611</v>
      </c>
      <c r="H12176" s="228">
        <v>31405</v>
      </c>
      <c r="I12176" s="228">
        <v>31190799.969999999</v>
      </c>
      <c r="J12176" s="228">
        <v>7378750.7599999998</v>
      </c>
      <c r="K12176" s="228">
        <v>8429749.5500000007</v>
      </c>
      <c r="L12176" s="228">
        <v>51951052.530000001</v>
      </c>
    </row>
    <row r="12177" spans="1:12">
      <c r="A12177" s="228">
        <v>2017</v>
      </c>
      <c r="B12177" s="228" t="s">
        <v>192</v>
      </c>
      <c r="C12177" s="228" t="s">
        <v>63</v>
      </c>
      <c r="D12177" s="228" t="s">
        <v>205</v>
      </c>
      <c r="E12177" s="228">
        <v>70</v>
      </c>
      <c r="F12177" s="228">
        <v>48027</v>
      </c>
      <c r="G12177" s="228">
        <v>14720</v>
      </c>
      <c r="H12177" s="228">
        <v>35403</v>
      </c>
      <c r="I12177" s="228">
        <v>32942677.75</v>
      </c>
      <c r="J12177" s="228">
        <v>7650124.25</v>
      </c>
      <c r="K12177" s="228">
        <v>8530429.5</v>
      </c>
      <c r="L12177" s="228">
        <v>53342982.049999997</v>
      </c>
    </row>
    <row r="12178" spans="1:12">
      <c r="A12178" s="228">
        <v>2017</v>
      </c>
      <c r="B12178" s="228" t="s">
        <v>192</v>
      </c>
      <c r="C12178" s="228" t="s">
        <v>63</v>
      </c>
      <c r="D12178" s="228" t="s">
        <v>205</v>
      </c>
      <c r="E12178" s="228">
        <v>75</v>
      </c>
      <c r="F12178" s="228">
        <v>32014</v>
      </c>
      <c r="G12178" s="228">
        <v>12901</v>
      </c>
      <c r="H12178" s="228">
        <v>32854</v>
      </c>
      <c r="I12178" s="228">
        <v>29252004.800000001</v>
      </c>
      <c r="J12178" s="228">
        <v>6268569.3200000003</v>
      </c>
      <c r="K12178" s="228">
        <v>6761517.25</v>
      </c>
      <c r="L12178" s="228">
        <v>45243845.960000001</v>
      </c>
    </row>
    <row r="12179" spans="1:12">
      <c r="A12179" s="228">
        <v>2017</v>
      </c>
      <c r="B12179" s="228" t="s">
        <v>192</v>
      </c>
      <c r="C12179" s="228" t="s">
        <v>63</v>
      </c>
      <c r="D12179" s="228" t="s">
        <v>205</v>
      </c>
      <c r="E12179" s="228">
        <v>80</v>
      </c>
      <c r="F12179" s="228">
        <v>19449</v>
      </c>
      <c r="G12179" s="228">
        <v>8197</v>
      </c>
      <c r="H12179" s="228">
        <v>27929</v>
      </c>
      <c r="I12179" s="228">
        <v>21703419.059999999</v>
      </c>
      <c r="J12179" s="228">
        <v>4144709.87</v>
      </c>
      <c r="K12179" s="228">
        <v>4109349.4</v>
      </c>
      <c r="L12179" s="228">
        <v>31851397.690000001</v>
      </c>
    </row>
    <row r="12180" spans="1:12">
      <c r="A12180" s="228">
        <v>2017</v>
      </c>
      <c r="B12180" s="228" t="s">
        <v>192</v>
      </c>
      <c r="C12180" s="228" t="s">
        <v>63</v>
      </c>
      <c r="D12180" s="228" t="s">
        <v>205</v>
      </c>
      <c r="E12180" s="228">
        <v>85</v>
      </c>
      <c r="F12180" s="228">
        <v>10986</v>
      </c>
      <c r="G12180" s="228">
        <v>5102</v>
      </c>
      <c r="H12180" s="228">
        <v>20497</v>
      </c>
      <c r="I12180" s="228">
        <v>14496135.689999999</v>
      </c>
      <c r="J12180" s="228">
        <v>2245591.75</v>
      </c>
      <c r="K12180" s="228">
        <v>2355908</v>
      </c>
      <c r="L12180" s="228">
        <v>20092055.640000001</v>
      </c>
    </row>
    <row r="12181" spans="1:12">
      <c r="A12181" s="228">
        <v>2017</v>
      </c>
      <c r="B12181" s="228" t="s">
        <v>192</v>
      </c>
      <c r="C12181" s="228" t="s">
        <v>63</v>
      </c>
      <c r="D12181" s="228" t="s">
        <v>205</v>
      </c>
      <c r="E12181" s="228">
        <v>90</v>
      </c>
      <c r="F12181" s="228">
        <v>3069</v>
      </c>
      <c r="G12181" s="228">
        <v>1185</v>
      </c>
      <c r="H12181" s="228">
        <v>6434</v>
      </c>
      <c r="I12181" s="228">
        <v>4337732.93</v>
      </c>
      <c r="J12181" s="228">
        <v>568238.38</v>
      </c>
      <c r="K12181" s="228">
        <v>513602</v>
      </c>
      <c r="L12181" s="228">
        <v>5668610.7800000003</v>
      </c>
    </row>
    <row r="12182" spans="1:12">
      <c r="A12182" s="228">
        <v>2017</v>
      </c>
      <c r="B12182" s="228" t="s">
        <v>192</v>
      </c>
      <c r="C12182" s="228" t="s">
        <v>63</v>
      </c>
      <c r="D12182" s="228" t="s">
        <v>205</v>
      </c>
      <c r="E12182" s="228">
        <v>95</v>
      </c>
      <c r="F12182" s="228">
        <v>410</v>
      </c>
      <c r="G12182" s="228">
        <v>133</v>
      </c>
      <c r="H12182" s="228">
        <v>938</v>
      </c>
      <c r="I12182" s="228">
        <v>661687.74</v>
      </c>
      <c r="J12182" s="228">
        <v>68291.42</v>
      </c>
      <c r="K12182" s="228">
        <v>26653</v>
      </c>
      <c r="L12182" s="228">
        <v>789067.42</v>
      </c>
    </row>
    <row r="12183" spans="1:12">
      <c r="A12183" s="228">
        <v>2017</v>
      </c>
      <c r="B12183" s="228" t="s">
        <v>192</v>
      </c>
      <c r="C12183" s="228" t="s">
        <v>63</v>
      </c>
      <c r="D12183" s="228" t="s">
        <v>206</v>
      </c>
      <c r="E12183" s="228">
        <v>0</v>
      </c>
      <c r="F12183" s="228">
        <v>54891</v>
      </c>
      <c r="G12183" s="228">
        <v>1889</v>
      </c>
      <c r="H12183" s="228">
        <v>6627</v>
      </c>
      <c r="I12183" s="228">
        <v>5189111.07</v>
      </c>
      <c r="J12183" s="228">
        <v>600930.79</v>
      </c>
      <c r="K12183" s="228">
        <v>144293.07999999999</v>
      </c>
      <c r="L12183" s="228">
        <v>6323430.8099999996</v>
      </c>
    </row>
    <row r="12184" spans="1:12">
      <c r="A12184" s="228">
        <v>2017</v>
      </c>
      <c r="B12184" s="228" t="s">
        <v>192</v>
      </c>
      <c r="C12184" s="228" t="s">
        <v>63</v>
      </c>
      <c r="D12184" s="228" t="s">
        <v>206</v>
      </c>
      <c r="E12184" s="228">
        <v>5</v>
      </c>
      <c r="F12184" s="228">
        <v>67170</v>
      </c>
      <c r="G12184" s="228">
        <v>1143</v>
      </c>
      <c r="H12184" s="228">
        <v>1618</v>
      </c>
      <c r="I12184" s="228">
        <v>1346651.54</v>
      </c>
      <c r="J12184" s="228">
        <v>314505.77</v>
      </c>
      <c r="K12184" s="228">
        <v>100671</v>
      </c>
      <c r="L12184" s="228">
        <v>2028697.96</v>
      </c>
    </row>
    <row r="12185" spans="1:12">
      <c r="A12185" s="228">
        <v>2017</v>
      </c>
      <c r="B12185" s="228" t="s">
        <v>192</v>
      </c>
      <c r="C12185" s="228" t="s">
        <v>63</v>
      </c>
      <c r="D12185" s="228" t="s">
        <v>206</v>
      </c>
      <c r="E12185" s="228">
        <v>10</v>
      </c>
      <c r="F12185" s="228">
        <v>66089</v>
      </c>
      <c r="G12185" s="228">
        <v>1015</v>
      </c>
      <c r="H12185" s="228">
        <v>1896</v>
      </c>
      <c r="I12185" s="228">
        <v>1389860.91</v>
      </c>
      <c r="J12185" s="228">
        <v>307557.03000000003</v>
      </c>
      <c r="K12185" s="228">
        <v>322767</v>
      </c>
      <c r="L12185" s="228">
        <v>2364892.7400000002</v>
      </c>
    </row>
    <row r="12186" spans="1:12">
      <c r="A12186" s="228">
        <v>2017</v>
      </c>
      <c r="B12186" s="228" t="s">
        <v>192</v>
      </c>
      <c r="C12186" s="228" t="s">
        <v>63</v>
      </c>
      <c r="D12186" s="228" t="s">
        <v>206</v>
      </c>
      <c r="E12186" s="228">
        <v>15</v>
      </c>
      <c r="F12186" s="228">
        <v>64929</v>
      </c>
      <c r="G12186" s="228">
        <v>2670</v>
      </c>
      <c r="H12186" s="228">
        <v>5244</v>
      </c>
      <c r="I12186" s="228">
        <v>4465617.95</v>
      </c>
      <c r="J12186" s="228">
        <v>905958.89</v>
      </c>
      <c r="K12186" s="228">
        <v>621862.40000000002</v>
      </c>
      <c r="L12186" s="228">
        <v>6870607.21</v>
      </c>
    </row>
    <row r="12187" spans="1:12">
      <c r="A12187" s="228">
        <v>2017</v>
      </c>
      <c r="B12187" s="228" t="s">
        <v>192</v>
      </c>
      <c r="C12187" s="228" t="s">
        <v>63</v>
      </c>
      <c r="D12187" s="228" t="s">
        <v>206</v>
      </c>
      <c r="E12187" s="228">
        <v>20</v>
      </c>
      <c r="F12187" s="228">
        <v>52428</v>
      </c>
      <c r="G12187" s="228">
        <v>3090</v>
      </c>
      <c r="H12187" s="228">
        <v>7736</v>
      </c>
      <c r="I12187" s="228">
        <v>6417857.4299999997</v>
      </c>
      <c r="J12187" s="228">
        <v>1220788.52</v>
      </c>
      <c r="K12187" s="228">
        <v>612755</v>
      </c>
      <c r="L12187" s="228">
        <v>9328108.0399999991</v>
      </c>
    </row>
    <row r="12188" spans="1:12">
      <c r="A12188" s="228">
        <v>2017</v>
      </c>
      <c r="B12188" s="228" t="s">
        <v>192</v>
      </c>
      <c r="C12188" s="228" t="s">
        <v>63</v>
      </c>
      <c r="D12188" s="228" t="s">
        <v>206</v>
      </c>
      <c r="E12188" s="228">
        <v>25</v>
      </c>
      <c r="F12188" s="228">
        <v>49445</v>
      </c>
      <c r="G12188" s="228">
        <v>3784</v>
      </c>
      <c r="H12188" s="228">
        <v>12056</v>
      </c>
      <c r="I12188" s="228">
        <v>9843415.3300000001</v>
      </c>
      <c r="J12188" s="228">
        <v>2204314.66</v>
      </c>
      <c r="K12188" s="228">
        <v>689872.68</v>
      </c>
      <c r="L12188" s="228">
        <v>14528462.84</v>
      </c>
    </row>
    <row r="12189" spans="1:12">
      <c r="A12189" s="228">
        <v>2017</v>
      </c>
      <c r="B12189" s="228" t="s">
        <v>192</v>
      </c>
      <c r="C12189" s="228" t="s">
        <v>63</v>
      </c>
      <c r="D12189" s="228" t="s">
        <v>206</v>
      </c>
      <c r="E12189" s="228">
        <v>30</v>
      </c>
      <c r="F12189" s="228">
        <v>75237</v>
      </c>
      <c r="G12189" s="228">
        <v>6617</v>
      </c>
      <c r="H12189" s="228">
        <v>21013</v>
      </c>
      <c r="I12189" s="228">
        <v>18537957.640000001</v>
      </c>
      <c r="J12189" s="228">
        <v>4421940.6900000004</v>
      </c>
      <c r="K12189" s="228">
        <v>1164562</v>
      </c>
      <c r="L12189" s="228">
        <v>27476900.670000002</v>
      </c>
    </row>
    <row r="12190" spans="1:12">
      <c r="A12190" s="228">
        <v>2017</v>
      </c>
      <c r="B12190" s="228" t="s">
        <v>192</v>
      </c>
      <c r="C12190" s="228" t="s">
        <v>63</v>
      </c>
      <c r="D12190" s="228" t="s">
        <v>206</v>
      </c>
      <c r="E12190" s="228">
        <v>35</v>
      </c>
      <c r="F12190" s="228">
        <v>76812</v>
      </c>
      <c r="G12190" s="228">
        <v>6523</v>
      </c>
      <c r="H12190" s="228">
        <v>17963</v>
      </c>
      <c r="I12190" s="228">
        <v>15816389.02</v>
      </c>
      <c r="J12190" s="228">
        <v>3612330.68</v>
      </c>
      <c r="K12190" s="228">
        <v>1256444</v>
      </c>
      <c r="L12190" s="228">
        <v>24064216.59</v>
      </c>
    </row>
    <row r="12191" spans="1:12">
      <c r="A12191" s="228">
        <v>2017</v>
      </c>
      <c r="B12191" s="228" t="s">
        <v>192</v>
      </c>
      <c r="C12191" s="228" t="s">
        <v>63</v>
      </c>
      <c r="D12191" s="228" t="s">
        <v>206</v>
      </c>
      <c r="E12191" s="228">
        <v>40</v>
      </c>
      <c r="F12191" s="228">
        <v>79853</v>
      </c>
      <c r="G12191" s="228">
        <v>6210</v>
      </c>
      <c r="H12191" s="228">
        <v>14439</v>
      </c>
      <c r="I12191" s="228">
        <v>13122368.5</v>
      </c>
      <c r="J12191" s="228">
        <v>2965651.08</v>
      </c>
      <c r="K12191" s="228">
        <v>2106897.2000000002</v>
      </c>
      <c r="L12191" s="228">
        <v>21499943.010000002</v>
      </c>
    </row>
    <row r="12192" spans="1:12">
      <c r="A12192" s="228">
        <v>2017</v>
      </c>
      <c r="B12192" s="228" t="s">
        <v>192</v>
      </c>
      <c r="C12192" s="228" t="s">
        <v>63</v>
      </c>
      <c r="D12192" s="228" t="s">
        <v>206</v>
      </c>
      <c r="E12192" s="228">
        <v>45</v>
      </c>
      <c r="F12192" s="228">
        <v>83379</v>
      </c>
      <c r="G12192" s="228">
        <v>7182</v>
      </c>
      <c r="H12192" s="228">
        <v>16309</v>
      </c>
      <c r="I12192" s="228">
        <v>14413898.699999999</v>
      </c>
      <c r="J12192" s="228">
        <v>3333666.42</v>
      </c>
      <c r="K12192" s="228">
        <v>2404142.4</v>
      </c>
      <c r="L12192" s="228">
        <v>23491642.800000001</v>
      </c>
    </row>
    <row r="12193" spans="1:12">
      <c r="A12193" s="228">
        <v>2017</v>
      </c>
      <c r="B12193" s="228" t="s">
        <v>192</v>
      </c>
      <c r="C12193" s="228" t="s">
        <v>63</v>
      </c>
      <c r="D12193" s="228" t="s">
        <v>206</v>
      </c>
      <c r="E12193" s="228">
        <v>50</v>
      </c>
      <c r="F12193" s="228">
        <v>79378</v>
      </c>
      <c r="G12193" s="228">
        <v>8442</v>
      </c>
      <c r="H12193" s="228">
        <v>18579</v>
      </c>
      <c r="I12193" s="228">
        <v>16220477.609999999</v>
      </c>
      <c r="J12193" s="228">
        <v>3761395.29</v>
      </c>
      <c r="K12193" s="228">
        <v>3131046.95</v>
      </c>
      <c r="L12193" s="228">
        <v>26776919.039999999</v>
      </c>
    </row>
    <row r="12194" spans="1:12">
      <c r="A12194" s="228">
        <v>2017</v>
      </c>
      <c r="B12194" s="228" t="s">
        <v>192</v>
      </c>
      <c r="C12194" s="228" t="s">
        <v>63</v>
      </c>
      <c r="D12194" s="228" t="s">
        <v>206</v>
      </c>
      <c r="E12194" s="228">
        <v>55</v>
      </c>
      <c r="F12194" s="228">
        <v>80790</v>
      </c>
      <c r="G12194" s="228">
        <v>10141</v>
      </c>
      <c r="H12194" s="228">
        <v>21985</v>
      </c>
      <c r="I12194" s="228">
        <v>19249290.379999999</v>
      </c>
      <c r="J12194" s="228">
        <v>4586589.58</v>
      </c>
      <c r="K12194" s="228">
        <v>3900573.85</v>
      </c>
      <c r="L12194" s="228">
        <v>31986251.140000001</v>
      </c>
    </row>
    <row r="12195" spans="1:12">
      <c r="A12195" s="228">
        <v>2017</v>
      </c>
      <c r="B12195" s="228" t="s">
        <v>192</v>
      </c>
      <c r="C12195" s="228" t="s">
        <v>63</v>
      </c>
      <c r="D12195" s="228" t="s">
        <v>206</v>
      </c>
      <c r="E12195" s="228">
        <v>60</v>
      </c>
      <c r="F12195" s="228">
        <v>74289</v>
      </c>
      <c r="G12195" s="228">
        <v>11752</v>
      </c>
      <c r="H12195" s="228">
        <v>27490</v>
      </c>
      <c r="I12195" s="228">
        <v>23781213.399999999</v>
      </c>
      <c r="J12195" s="228">
        <v>5504368.2999999998</v>
      </c>
      <c r="K12195" s="228">
        <v>5527266.5</v>
      </c>
      <c r="L12195" s="228">
        <v>39253031.509999998</v>
      </c>
    </row>
    <row r="12196" spans="1:12">
      <c r="A12196" s="228">
        <v>2017</v>
      </c>
      <c r="B12196" s="228" t="s">
        <v>192</v>
      </c>
      <c r="C12196" s="228" t="s">
        <v>63</v>
      </c>
      <c r="D12196" s="228" t="s">
        <v>206</v>
      </c>
      <c r="E12196" s="228">
        <v>65</v>
      </c>
      <c r="F12196" s="228">
        <v>68543</v>
      </c>
      <c r="G12196" s="228">
        <v>14057</v>
      </c>
      <c r="H12196" s="228">
        <v>33146</v>
      </c>
      <c r="I12196" s="228">
        <v>29864561.09</v>
      </c>
      <c r="J12196" s="228">
        <v>6987231.4299999997</v>
      </c>
      <c r="K12196" s="228">
        <v>7220622.3499999996</v>
      </c>
      <c r="L12196" s="228">
        <v>48834690.109999999</v>
      </c>
    </row>
    <row r="12197" spans="1:12">
      <c r="A12197" s="228">
        <v>2017</v>
      </c>
      <c r="B12197" s="228" t="s">
        <v>192</v>
      </c>
      <c r="C12197" s="228" t="s">
        <v>63</v>
      </c>
      <c r="D12197" s="228" t="s">
        <v>206</v>
      </c>
      <c r="E12197" s="228">
        <v>70</v>
      </c>
      <c r="F12197" s="228">
        <v>52880</v>
      </c>
      <c r="G12197" s="228">
        <v>13277</v>
      </c>
      <c r="H12197" s="228">
        <v>34627</v>
      </c>
      <c r="I12197" s="228">
        <v>30362787.43</v>
      </c>
      <c r="J12197" s="228">
        <v>6895188.5599999996</v>
      </c>
      <c r="K12197" s="228">
        <v>6717075.25</v>
      </c>
      <c r="L12197" s="228">
        <v>47747392.109999999</v>
      </c>
    </row>
    <row r="12198" spans="1:12">
      <c r="A12198" s="228">
        <v>2017</v>
      </c>
      <c r="B12198" s="228" t="s">
        <v>192</v>
      </c>
      <c r="C12198" s="228" t="s">
        <v>63</v>
      </c>
      <c r="D12198" s="228" t="s">
        <v>206</v>
      </c>
      <c r="E12198" s="228">
        <v>75</v>
      </c>
      <c r="F12198" s="228">
        <v>35169</v>
      </c>
      <c r="G12198" s="228">
        <v>10247</v>
      </c>
      <c r="H12198" s="228">
        <v>30296</v>
      </c>
      <c r="I12198" s="228">
        <v>25866945.789999999</v>
      </c>
      <c r="J12198" s="228">
        <v>5222890.3600000003</v>
      </c>
      <c r="K12198" s="228">
        <v>5804432.0499999998</v>
      </c>
      <c r="L12198" s="228">
        <v>39623798.619999997</v>
      </c>
    </row>
    <row r="12199" spans="1:12">
      <c r="A12199" s="228">
        <v>2017</v>
      </c>
      <c r="B12199" s="228" t="s">
        <v>192</v>
      </c>
      <c r="C12199" s="228" t="s">
        <v>63</v>
      </c>
      <c r="D12199" s="228" t="s">
        <v>206</v>
      </c>
      <c r="E12199" s="228">
        <v>80</v>
      </c>
      <c r="F12199" s="228">
        <v>23226</v>
      </c>
      <c r="G12199" s="228">
        <v>7951</v>
      </c>
      <c r="H12199" s="228">
        <v>30715</v>
      </c>
      <c r="I12199" s="228">
        <v>22961034.710000001</v>
      </c>
      <c r="J12199" s="228">
        <v>3862336.81</v>
      </c>
      <c r="K12199" s="228">
        <v>3494937.25</v>
      </c>
      <c r="L12199" s="228">
        <v>32193383.890000001</v>
      </c>
    </row>
    <row r="12200" spans="1:12">
      <c r="A12200" s="228">
        <v>2017</v>
      </c>
      <c r="B12200" s="228" t="s">
        <v>192</v>
      </c>
      <c r="C12200" s="228" t="s">
        <v>63</v>
      </c>
      <c r="D12200" s="228" t="s">
        <v>206</v>
      </c>
      <c r="E12200" s="228">
        <v>85</v>
      </c>
      <c r="F12200" s="228">
        <v>14798</v>
      </c>
      <c r="G12200" s="228">
        <v>4982</v>
      </c>
      <c r="H12200" s="228">
        <v>26267</v>
      </c>
      <c r="I12200" s="228">
        <v>17580033.050000001</v>
      </c>
      <c r="J12200" s="228">
        <v>2464105.16</v>
      </c>
      <c r="K12200" s="228">
        <v>1866467</v>
      </c>
      <c r="L12200" s="228">
        <v>22994895.640000001</v>
      </c>
    </row>
    <row r="12201" spans="1:12">
      <c r="A12201" s="228">
        <v>2017</v>
      </c>
      <c r="B12201" s="228" t="s">
        <v>192</v>
      </c>
      <c r="C12201" s="228" t="s">
        <v>63</v>
      </c>
      <c r="D12201" s="228" t="s">
        <v>206</v>
      </c>
      <c r="E12201" s="228">
        <v>90</v>
      </c>
      <c r="F12201" s="228">
        <v>5876</v>
      </c>
      <c r="G12201" s="228">
        <v>1764</v>
      </c>
      <c r="H12201" s="228">
        <v>11787</v>
      </c>
      <c r="I12201" s="228">
        <v>7391176.9699999997</v>
      </c>
      <c r="J12201" s="228">
        <v>848805.26</v>
      </c>
      <c r="K12201" s="228">
        <v>448317</v>
      </c>
      <c r="L12201" s="228">
        <v>9094245.9000000004</v>
      </c>
    </row>
    <row r="12202" spans="1:12">
      <c r="A12202" s="228">
        <v>2017</v>
      </c>
      <c r="B12202" s="228" t="s">
        <v>192</v>
      </c>
      <c r="C12202" s="228" t="s">
        <v>63</v>
      </c>
      <c r="D12202" s="228" t="s">
        <v>206</v>
      </c>
      <c r="E12202" s="228">
        <v>95</v>
      </c>
      <c r="F12202" s="228">
        <v>1607</v>
      </c>
      <c r="G12202" s="228">
        <v>448</v>
      </c>
      <c r="H12202" s="228">
        <v>3319</v>
      </c>
      <c r="I12202" s="228">
        <v>1932282.76</v>
      </c>
      <c r="J12202" s="228">
        <v>183039.31</v>
      </c>
      <c r="K12202" s="228">
        <v>55733</v>
      </c>
      <c r="L12202" s="228">
        <v>2251165.9500000002</v>
      </c>
    </row>
    <row r="12203" spans="1:12">
      <c r="A12203" s="228">
        <v>2017</v>
      </c>
      <c r="B12203" s="228" t="s">
        <v>192</v>
      </c>
      <c r="C12203" s="228" t="s">
        <v>64</v>
      </c>
      <c r="D12203" s="228" t="s">
        <v>205</v>
      </c>
      <c r="E12203" s="228">
        <v>0</v>
      </c>
      <c r="F12203" s="228">
        <v>19447</v>
      </c>
      <c r="G12203" s="228">
        <v>803</v>
      </c>
      <c r="H12203" s="228">
        <v>2387</v>
      </c>
      <c r="I12203" s="228">
        <v>1408958.5</v>
      </c>
      <c r="J12203" s="228">
        <v>313117.37</v>
      </c>
      <c r="K12203" s="228">
        <v>10848</v>
      </c>
      <c r="L12203" s="228">
        <v>1828199.46</v>
      </c>
    </row>
    <row r="12204" spans="1:12">
      <c r="A12204" s="228">
        <v>2017</v>
      </c>
      <c r="B12204" s="228" t="s">
        <v>192</v>
      </c>
      <c r="C12204" s="228" t="s">
        <v>64</v>
      </c>
      <c r="D12204" s="228" t="s">
        <v>205</v>
      </c>
      <c r="E12204" s="228">
        <v>5</v>
      </c>
      <c r="F12204" s="228">
        <v>22302</v>
      </c>
      <c r="G12204" s="228">
        <v>450</v>
      </c>
      <c r="H12204" s="228">
        <v>576</v>
      </c>
      <c r="I12204" s="228">
        <v>473511.2</v>
      </c>
      <c r="J12204" s="228">
        <v>155204.76</v>
      </c>
      <c r="K12204" s="228">
        <v>29636</v>
      </c>
      <c r="L12204" s="228">
        <v>715492</v>
      </c>
    </row>
    <row r="12205" spans="1:12">
      <c r="A12205" s="228">
        <v>2017</v>
      </c>
      <c r="B12205" s="228" t="s">
        <v>192</v>
      </c>
      <c r="C12205" s="228" t="s">
        <v>64</v>
      </c>
      <c r="D12205" s="228" t="s">
        <v>205</v>
      </c>
      <c r="E12205" s="228">
        <v>10</v>
      </c>
      <c r="F12205" s="228">
        <v>21524</v>
      </c>
      <c r="G12205" s="228">
        <v>302</v>
      </c>
      <c r="H12205" s="228">
        <v>455</v>
      </c>
      <c r="I12205" s="228">
        <v>375417.95</v>
      </c>
      <c r="J12205" s="228">
        <v>121830.2</v>
      </c>
      <c r="K12205" s="228">
        <v>81387.8</v>
      </c>
      <c r="L12205" s="228">
        <v>612929.92000000004</v>
      </c>
    </row>
    <row r="12206" spans="1:12">
      <c r="A12206" s="228">
        <v>2017</v>
      </c>
      <c r="B12206" s="228" t="s">
        <v>192</v>
      </c>
      <c r="C12206" s="228" t="s">
        <v>64</v>
      </c>
      <c r="D12206" s="228" t="s">
        <v>205</v>
      </c>
      <c r="E12206" s="228">
        <v>15</v>
      </c>
      <c r="F12206" s="228">
        <v>21944</v>
      </c>
      <c r="G12206" s="228">
        <v>703</v>
      </c>
      <c r="H12206" s="228">
        <v>952</v>
      </c>
      <c r="I12206" s="228">
        <v>946208.4</v>
      </c>
      <c r="J12206" s="228">
        <v>338593.62</v>
      </c>
      <c r="K12206" s="228">
        <v>234532</v>
      </c>
      <c r="L12206" s="228">
        <v>1602483.95</v>
      </c>
    </row>
    <row r="12207" spans="1:12">
      <c r="A12207" s="228">
        <v>2017</v>
      </c>
      <c r="B12207" s="228" t="s">
        <v>192</v>
      </c>
      <c r="C12207" s="228" t="s">
        <v>64</v>
      </c>
      <c r="D12207" s="228" t="s">
        <v>205</v>
      </c>
      <c r="E12207" s="228">
        <v>20</v>
      </c>
      <c r="F12207" s="228">
        <v>20064</v>
      </c>
      <c r="G12207" s="228">
        <v>685</v>
      </c>
      <c r="H12207" s="228">
        <v>1155</v>
      </c>
      <c r="I12207" s="228">
        <v>1199042.05</v>
      </c>
      <c r="J12207" s="228">
        <v>382157.89</v>
      </c>
      <c r="K12207" s="228">
        <v>381403</v>
      </c>
      <c r="L12207" s="228">
        <v>2066446.32</v>
      </c>
    </row>
    <row r="12208" spans="1:12">
      <c r="A12208" s="228">
        <v>2017</v>
      </c>
      <c r="B12208" s="228" t="s">
        <v>192</v>
      </c>
      <c r="C12208" s="228" t="s">
        <v>64</v>
      </c>
      <c r="D12208" s="228" t="s">
        <v>205</v>
      </c>
      <c r="E12208" s="228">
        <v>25</v>
      </c>
      <c r="F12208" s="228">
        <v>16182</v>
      </c>
      <c r="G12208" s="228">
        <v>495</v>
      </c>
      <c r="H12208" s="228">
        <v>938</v>
      </c>
      <c r="I12208" s="228">
        <v>817619.8</v>
      </c>
      <c r="J12208" s="228">
        <v>273741.78000000003</v>
      </c>
      <c r="K12208" s="228">
        <v>106489</v>
      </c>
      <c r="L12208" s="228">
        <v>1347971.54</v>
      </c>
    </row>
    <row r="12209" spans="1:12">
      <c r="A12209" s="228">
        <v>2017</v>
      </c>
      <c r="B12209" s="228" t="s">
        <v>192</v>
      </c>
      <c r="C12209" s="228" t="s">
        <v>64</v>
      </c>
      <c r="D12209" s="228" t="s">
        <v>205</v>
      </c>
      <c r="E12209" s="228">
        <v>30</v>
      </c>
      <c r="F12209" s="228">
        <v>22190</v>
      </c>
      <c r="G12209" s="228">
        <v>604</v>
      </c>
      <c r="H12209" s="228">
        <v>1068</v>
      </c>
      <c r="I12209" s="228">
        <v>849543.9</v>
      </c>
      <c r="J12209" s="228">
        <v>358483.01</v>
      </c>
      <c r="K12209" s="228">
        <v>105105</v>
      </c>
      <c r="L12209" s="228">
        <v>1493773.32</v>
      </c>
    </row>
    <row r="12210" spans="1:12">
      <c r="A12210" s="228">
        <v>2017</v>
      </c>
      <c r="B12210" s="228" t="s">
        <v>192</v>
      </c>
      <c r="C12210" s="228" t="s">
        <v>64</v>
      </c>
      <c r="D12210" s="228" t="s">
        <v>205</v>
      </c>
      <c r="E12210" s="228">
        <v>35</v>
      </c>
      <c r="F12210" s="228">
        <v>22532</v>
      </c>
      <c r="G12210" s="228">
        <v>872</v>
      </c>
      <c r="H12210" s="228">
        <v>1455</v>
      </c>
      <c r="I12210" s="228">
        <v>1261861.82</v>
      </c>
      <c r="J12210" s="228">
        <v>464097.8</v>
      </c>
      <c r="K12210" s="228">
        <v>184190.5</v>
      </c>
      <c r="L12210" s="228">
        <v>2146764.0099999998</v>
      </c>
    </row>
    <row r="12211" spans="1:12">
      <c r="A12211" s="228">
        <v>2017</v>
      </c>
      <c r="B12211" s="228" t="s">
        <v>192</v>
      </c>
      <c r="C12211" s="228" t="s">
        <v>64</v>
      </c>
      <c r="D12211" s="228" t="s">
        <v>205</v>
      </c>
      <c r="E12211" s="228">
        <v>40</v>
      </c>
      <c r="F12211" s="228">
        <v>23127</v>
      </c>
      <c r="G12211" s="228">
        <v>892</v>
      </c>
      <c r="H12211" s="228">
        <v>1683</v>
      </c>
      <c r="I12211" s="228">
        <v>1501272.35</v>
      </c>
      <c r="J12211" s="228">
        <v>574574.52</v>
      </c>
      <c r="K12211" s="228">
        <v>254216</v>
      </c>
      <c r="L12211" s="228">
        <v>2601081.0699999998</v>
      </c>
    </row>
    <row r="12212" spans="1:12">
      <c r="A12212" s="228">
        <v>2017</v>
      </c>
      <c r="B12212" s="228" t="s">
        <v>192</v>
      </c>
      <c r="C12212" s="228" t="s">
        <v>64</v>
      </c>
      <c r="D12212" s="228" t="s">
        <v>205</v>
      </c>
      <c r="E12212" s="228">
        <v>45</v>
      </c>
      <c r="F12212" s="228">
        <v>25390</v>
      </c>
      <c r="G12212" s="228">
        <v>1330</v>
      </c>
      <c r="H12212" s="228">
        <v>2357</v>
      </c>
      <c r="I12212" s="228">
        <v>2188499.2000000002</v>
      </c>
      <c r="J12212" s="228">
        <v>843343.94</v>
      </c>
      <c r="K12212" s="228">
        <v>420033.75</v>
      </c>
      <c r="L12212" s="228">
        <v>3718057.43</v>
      </c>
    </row>
    <row r="12213" spans="1:12">
      <c r="A12213" s="228">
        <v>2017</v>
      </c>
      <c r="B12213" s="228" t="s">
        <v>192</v>
      </c>
      <c r="C12213" s="228" t="s">
        <v>64</v>
      </c>
      <c r="D12213" s="228" t="s">
        <v>205</v>
      </c>
      <c r="E12213" s="228">
        <v>50</v>
      </c>
      <c r="F12213" s="228">
        <v>26276</v>
      </c>
      <c r="G12213" s="228">
        <v>1758</v>
      </c>
      <c r="H12213" s="228">
        <v>3440</v>
      </c>
      <c r="I12213" s="228">
        <v>3587025.88</v>
      </c>
      <c r="J12213" s="228">
        <v>1170112.8799999999</v>
      </c>
      <c r="K12213" s="228">
        <v>1042662.7</v>
      </c>
      <c r="L12213" s="228">
        <v>6269661.4299999997</v>
      </c>
    </row>
    <row r="12214" spans="1:12">
      <c r="A12214" s="228">
        <v>2017</v>
      </c>
      <c r="B12214" s="228" t="s">
        <v>192</v>
      </c>
      <c r="C12214" s="228" t="s">
        <v>64</v>
      </c>
      <c r="D12214" s="228" t="s">
        <v>205</v>
      </c>
      <c r="E12214" s="228">
        <v>55</v>
      </c>
      <c r="F12214" s="228">
        <v>28732</v>
      </c>
      <c r="G12214" s="228">
        <v>2384</v>
      </c>
      <c r="H12214" s="228">
        <v>4764</v>
      </c>
      <c r="I12214" s="228">
        <v>4915040.55</v>
      </c>
      <c r="J12214" s="228">
        <v>1538234.11</v>
      </c>
      <c r="K12214" s="228">
        <v>1068329.1499999999</v>
      </c>
      <c r="L12214" s="228">
        <v>8053599.9000000004</v>
      </c>
    </row>
    <row r="12215" spans="1:12">
      <c r="A12215" s="228">
        <v>2017</v>
      </c>
      <c r="B12215" s="228" t="s">
        <v>192</v>
      </c>
      <c r="C12215" s="228" t="s">
        <v>64</v>
      </c>
      <c r="D12215" s="228" t="s">
        <v>205</v>
      </c>
      <c r="E12215" s="228">
        <v>60</v>
      </c>
      <c r="F12215" s="228">
        <v>28511</v>
      </c>
      <c r="G12215" s="228">
        <v>3733</v>
      </c>
      <c r="H12215" s="228">
        <v>7889</v>
      </c>
      <c r="I12215" s="228">
        <v>7997790.2300000004</v>
      </c>
      <c r="J12215" s="228">
        <v>2330960.09</v>
      </c>
      <c r="K12215" s="228">
        <v>2347840.7999999998</v>
      </c>
      <c r="L12215" s="228">
        <v>13380493.439999999</v>
      </c>
    </row>
    <row r="12216" spans="1:12">
      <c r="A12216" s="228">
        <v>2017</v>
      </c>
      <c r="B12216" s="228" t="s">
        <v>192</v>
      </c>
      <c r="C12216" s="228" t="s">
        <v>64</v>
      </c>
      <c r="D12216" s="228" t="s">
        <v>205</v>
      </c>
      <c r="E12216" s="228">
        <v>65</v>
      </c>
      <c r="F12216" s="228">
        <v>27012</v>
      </c>
      <c r="G12216" s="228">
        <v>4731</v>
      </c>
      <c r="H12216" s="228">
        <v>11186</v>
      </c>
      <c r="I12216" s="228">
        <v>10917437.65</v>
      </c>
      <c r="J12216" s="228">
        <v>3057013.69</v>
      </c>
      <c r="K12216" s="228">
        <v>2598082</v>
      </c>
      <c r="L12216" s="228">
        <v>17300938.59</v>
      </c>
    </row>
    <row r="12217" spans="1:12">
      <c r="A12217" s="228">
        <v>2017</v>
      </c>
      <c r="B12217" s="228" t="s">
        <v>192</v>
      </c>
      <c r="C12217" s="228" t="s">
        <v>64</v>
      </c>
      <c r="D12217" s="228" t="s">
        <v>205</v>
      </c>
      <c r="E12217" s="228">
        <v>70</v>
      </c>
      <c r="F12217" s="228">
        <v>21624</v>
      </c>
      <c r="G12217" s="228">
        <v>4905</v>
      </c>
      <c r="H12217" s="228">
        <v>11409</v>
      </c>
      <c r="I12217" s="228">
        <v>10902071.550000001</v>
      </c>
      <c r="J12217" s="228">
        <v>3132783.4</v>
      </c>
      <c r="K12217" s="228">
        <v>3353945.25</v>
      </c>
      <c r="L12217" s="228">
        <v>17996333.93</v>
      </c>
    </row>
    <row r="12218" spans="1:12">
      <c r="A12218" s="228">
        <v>2017</v>
      </c>
      <c r="B12218" s="228" t="s">
        <v>192</v>
      </c>
      <c r="C12218" s="228" t="s">
        <v>64</v>
      </c>
      <c r="D12218" s="228" t="s">
        <v>205</v>
      </c>
      <c r="E12218" s="228">
        <v>75</v>
      </c>
      <c r="F12218" s="228">
        <v>14196</v>
      </c>
      <c r="G12218" s="228">
        <v>4772</v>
      </c>
      <c r="H12218" s="228">
        <v>11233</v>
      </c>
      <c r="I12218" s="228">
        <v>9843162</v>
      </c>
      <c r="J12218" s="228">
        <v>2439533.4900000002</v>
      </c>
      <c r="K12218" s="228">
        <v>2635626.9</v>
      </c>
      <c r="L12218" s="228">
        <v>15417080.91</v>
      </c>
    </row>
    <row r="12219" spans="1:12">
      <c r="A12219" s="228">
        <v>2017</v>
      </c>
      <c r="B12219" s="228" t="s">
        <v>192</v>
      </c>
      <c r="C12219" s="228" t="s">
        <v>64</v>
      </c>
      <c r="D12219" s="228" t="s">
        <v>205</v>
      </c>
      <c r="E12219" s="228">
        <v>80</v>
      </c>
      <c r="F12219" s="228">
        <v>9226</v>
      </c>
      <c r="G12219" s="228">
        <v>3687</v>
      </c>
      <c r="H12219" s="228">
        <v>10273</v>
      </c>
      <c r="I12219" s="228">
        <v>7636422.1100000003</v>
      </c>
      <c r="J12219" s="228">
        <v>1838439.11</v>
      </c>
      <c r="K12219" s="228">
        <v>1675755</v>
      </c>
      <c r="L12219" s="228">
        <v>11491956.050000001</v>
      </c>
    </row>
    <row r="12220" spans="1:12">
      <c r="A12220" s="228">
        <v>2017</v>
      </c>
      <c r="B12220" s="228" t="s">
        <v>192</v>
      </c>
      <c r="C12220" s="228" t="s">
        <v>64</v>
      </c>
      <c r="D12220" s="228" t="s">
        <v>205</v>
      </c>
      <c r="E12220" s="228">
        <v>85</v>
      </c>
      <c r="F12220" s="228">
        <v>5691</v>
      </c>
      <c r="G12220" s="228">
        <v>2025</v>
      </c>
      <c r="H12220" s="228">
        <v>7941</v>
      </c>
      <c r="I12220" s="228">
        <v>4802460.3099999996</v>
      </c>
      <c r="J12220" s="228">
        <v>1016598.51</v>
      </c>
      <c r="K12220" s="228">
        <v>945593.1</v>
      </c>
      <c r="L12220" s="228">
        <v>6958070.2000000002</v>
      </c>
    </row>
    <row r="12221" spans="1:12">
      <c r="A12221" s="228">
        <v>2017</v>
      </c>
      <c r="B12221" s="228" t="s">
        <v>192</v>
      </c>
      <c r="C12221" s="228" t="s">
        <v>64</v>
      </c>
      <c r="D12221" s="228" t="s">
        <v>205</v>
      </c>
      <c r="E12221" s="228">
        <v>90</v>
      </c>
      <c r="F12221" s="228">
        <v>1784</v>
      </c>
      <c r="G12221" s="228">
        <v>592</v>
      </c>
      <c r="H12221" s="228">
        <v>3051</v>
      </c>
      <c r="I12221" s="228">
        <v>1601966.59</v>
      </c>
      <c r="J12221" s="228">
        <v>278503.94</v>
      </c>
      <c r="K12221" s="228">
        <v>175069.5</v>
      </c>
      <c r="L12221" s="228">
        <v>2111596.9700000002</v>
      </c>
    </row>
    <row r="12222" spans="1:12">
      <c r="A12222" s="228">
        <v>2017</v>
      </c>
      <c r="B12222" s="228" t="s">
        <v>192</v>
      </c>
      <c r="C12222" s="228" t="s">
        <v>64</v>
      </c>
      <c r="D12222" s="228" t="s">
        <v>205</v>
      </c>
      <c r="E12222" s="228">
        <v>95</v>
      </c>
      <c r="F12222" s="228">
        <v>275</v>
      </c>
      <c r="G12222" s="228">
        <v>73</v>
      </c>
      <c r="H12222" s="228">
        <v>604</v>
      </c>
      <c r="I12222" s="228">
        <v>213785</v>
      </c>
      <c r="J12222" s="228">
        <v>26724.91</v>
      </c>
      <c r="K12222" s="228">
        <v>37506</v>
      </c>
      <c r="L12222" s="228">
        <v>306067.86</v>
      </c>
    </row>
    <row r="12223" spans="1:12">
      <c r="A12223" s="228">
        <v>2017</v>
      </c>
      <c r="B12223" s="228" t="s">
        <v>192</v>
      </c>
      <c r="C12223" s="228" t="s">
        <v>64</v>
      </c>
      <c r="D12223" s="228" t="s">
        <v>206</v>
      </c>
      <c r="E12223" s="228">
        <v>0</v>
      </c>
      <c r="F12223" s="228">
        <v>18160</v>
      </c>
      <c r="G12223" s="228">
        <v>505</v>
      </c>
      <c r="H12223" s="228">
        <v>1864</v>
      </c>
      <c r="I12223" s="228">
        <v>1119682</v>
      </c>
      <c r="J12223" s="228">
        <v>226404.31</v>
      </c>
      <c r="K12223" s="228">
        <v>39683.78</v>
      </c>
      <c r="L12223" s="228">
        <v>1438910.81</v>
      </c>
    </row>
    <row r="12224" spans="1:12">
      <c r="A12224" s="228">
        <v>2017</v>
      </c>
      <c r="B12224" s="228" t="s">
        <v>192</v>
      </c>
      <c r="C12224" s="228" t="s">
        <v>64</v>
      </c>
      <c r="D12224" s="228" t="s">
        <v>206</v>
      </c>
      <c r="E12224" s="228">
        <v>5</v>
      </c>
      <c r="F12224" s="228">
        <v>21199</v>
      </c>
      <c r="G12224" s="228">
        <v>335</v>
      </c>
      <c r="H12224" s="228">
        <v>409</v>
      </c>
      <c r="I12224" s="228">
        <v>366112.75</v>
      </c>
      <c r="J12224" s="228">
        <v>113519.47</v>
      </c>
      <c r="K12224" s="228">
        <v>61784</v>
      </c>
      <c r="L12224" s="228">
        <v>563158.52</v>
      </c>
    </row>
    <row r="12225" spans="1:12">
      <c r="A12225" s="228">
        <v>2017</v>
      </c>
      <c r="B12225" s="228" t="s">
        <v>192</v>
      </c>
      <c r="C12225" s="228" t="s">
        <v>64</v>
      </c>
      <c r="D12225" s="228" t="s">
        <v>206</v>
      </c>
      <c r="E12225" s="228">
        <v>10</v>
      </c>
      <c r="F12225" s="228">
        <v>20691</v>
      </c>
      <c r="G12225" s="228">
        <v>291</v>
      </c>
      <c r="H12225" s="228">
        <v>523</v>
      </c>
      <c r="I12225" s="228">
        <v>445912.75</v>
      </c>
      <c r="J12225" s="228">
        <v>140625.12</v>
      </c>
      <c r="K12225" s="228">
        <v>197623</v>
      </c>
      <c r="L12225" s="228">
        <v>828937.59</v>
      </c>
    </row>
    <row r="12226" spans="1:12">
      <c r="A12226" s="228">
        <v>2017</v>
      </c>
      <c r="B12226" s="228" t="s">
        <v>192</v>
      </c>
      <c r="C12226" s="228" t="s">
        <v>64</v>
      </c>
      <c r="D12226" s="228" t="s">
        <v>206</v>
      </c>
      <c r="E12226" s="228">
        <v>15</v>
      </c>
      <c r="F12226" s="228">
        <v>20776</v>
      </c>
      <c r="G12226" s="228">
        <v>718</v>
      </c>
      <c r="H12226" s="228">
        <v>1085</v>
      </c>
      <c r="I12226" s="228">
        <v>1110649.3999999999</v>
      </c>
      <c r="J12226" s="228">
        <v>340742.15</v>
      </c>
      <c r="K12226" s="228">
        <v>151646</v>
      </c>
      <c r="L12226" s="228">
        <v>1732300.54</v>
      </c>
    </row>
    <row r="12227" spans="1:12">
      <c r="A12227" s="228">
        <v>2017</v>
      </c>
      <c r="B12227" s="228" t="s">
        <v>192</v>
      </c>
      <c r="C12227" s="228" t="s">
        <v>64</v>
      </c>
      <c r="D12227" s="228" t="s">
        <v>206</v>
      </c>
      <c r="E12227" s="228">
        <v>20</v>
      </c>
      <c r="F12227" s="228">
        <v>20197</v>
      </c>
      <c r="G12227" s="228">
        <v>1018</v>
      </c>
      <c r="H12227" s="228">
        <v>1809</v>
      </c>
      <c r="I12227" s="228">
        <v>1745209.06</v>
      </c>
      <c r="J12227" s="228">
        <v>500517.98</v>
      </c>
      <c r="K12227" s="228">
        <v>190278</v>
      </c>
      <c r="L12227" s="228">
        <v>2639786.06</v>
      </c>
    </row>
    <row r="12228" spans="1:12">
      <c r="A12228" s="228">
        <v>2017</v>
      </c>
      <c r="B12228" s="228" t="s">
        <v>192</v>
      </c>
      <c r="C12228" s="228" t="s">
        <v>64</v>
      </c>
      <c r="D12228" s="228" t="s">
        <v>206</v>
      </c>
      <c r="E12228" s="228">
        <v>25</v>
      </c>
      <c r="F12228" s="228">
        <v>18083</v>
      </c>
      <c r="G12228" s="228">
        <v>979</v>
      </c>
      <c r="H12228" s="228">
        <v>2709</v>
      </c>
      <c r="I12228" s="228">
        <v>2270162.0299999998</v>
      </c>
      <c r="J12228" s="228">
        <v>787139.34</v>
      </c>
      <c r="K12228" s="228">
        <v>273476.40000000002</v>
      </c>
      <c r="L12228" s="228">
        <v>3768574.28</v>
      </c>
    </row>
    <row r="12229" spans="1:12">
      <c r="A12229" s="228">
        <v>2017</v>
      </c>
      <c r="B12229" s="228" t="s">
        <v>192</v>
      </c>
      <c r="C12229" s="228" t="s">
        <v>64</v>
      </c>
      <c r="D12229" s="228" t="s">
        <v>206</v>
      </c>
      <c r="E12229" s="228">
        <v>30</v>
      </c>
      <c r="F12229" s="228">
        <v>25166</v>
      </c>
      <c r="G12229" s="228">
        <v>1856</v>
      </c>
      <c r="H12229" s="228">
        <v>5287</v>
      </c>
      <c r="I12229" s="228">
        <v>4514300.3600000003</v>
      </c>
      <c r="J12229" s="228">
        <v>1593340.81</v>
      </c>
      <c r="K12229" s="228">
        <v>273725</v>
      </c>
      <c r="L12229" s="228">
        <v>7115865.2300000004</v>
      </c>
    </row>
    <row r="12230" spans="1:12">
      <c r="A12230" s="228">
        <v>2017</v>
      </c>
      <c r="B12230" s="228" t="s">
        <v>192</v>
      </c>
      <c r="C12230" s="228" t="s">
        <v>64</v>
      </c>
      <c r="D12230" s="228" t="s">
        <v>206</v>
      </c>
      <c r="E12230" s="228">
        <v>35</v>
      </c>
      <c r="F12230" s="228">
        <v>25003</v>
      </c>
      <c r="G12230" s="228">
        <v>1976</v>
      </c>
      <c r="H12230" s="228">
        <v>4859</v>
      </c>
      <c r="I12230" s="228">
        <v>4287486.2699999996</v>
      </c>
      <c r="J12230" s="228">
        <v>1395375.3</v>
      </c>
      <c r="K12230" s="228">
        <v>313234</v>
      </c>
      <c r="L12230" s="228">
        <v>6619898.29</v>
      </c>
    </row>
    <row r="12231" spans="1:12">
      <c r="A12231" s="228">
        <v>2017</v>
      </c>
      <c r="B12231" s="228" t="s">
        <v>192</v>
      </c>
      <c r="C12231" s="228" t="s">
        <v>64</v>
      </c>
      <c r="D12231" s="228" t="s">
        <v>206</v>
      </c>
      <c r="E12231" s="228">
        <v>40</v>
      </c>
      <c r="F12231" s="228">
        <v>24959</v>
      </c>
      <c r="G12231" s="228">
        <v>1763</v>
      </c>
      <c r="H12231" s="228">
        <v>3880</v>
      </c>
      <c r="I12231" s="228">
        <v>3779921.68</v>
      </c>
      <c r="J12231" s="228">
        <v>1096841.67</v>
      </c>
      <c r="K12231" s="228">
        <v>609500.5</v>
      </c>
      <c r="L12231" s="228">
        <v>6048859.0899999999</v>
      </c>
    </row>
    <row r="12232" spans="1:12">
      <c r="A12232" s="228">
        <v>2017</v>
      </c>
      <c r="B12232" s="228" t="s">
        <v>192</v>
      </c>
      <c r="C12232" s="228" t="s">
        <v>64</v>
      </c>
      <c r="D12232" s="228" t="s">
        <v>206</v>
      </c>
      <c r="E12232" s="228">
        <v>45</v>
      </c>
      <c r="F12232" s="228">
        <v>28010</v>
      </c>
      <c r="G12232" s="228">
        <v>1961</v>
      </c>
      <c r="H12232" s="228">
        <v>4072</v>
      </c>
      <c r="I12232" s="228">
        <v>3885830.17</v>
      </c>
      <c r="J12232" s="228">
        <v>1247459.08</v>
      </c>
      <c r="K12232" s="228">
        <v>671699.5</v>
      </c>
      <c r="L12232" s="228">
        <v>6360955.7599999998</v>
      </c>
    </row>
    <row r="12233" spans="1:12">
      <c r="A12233" s="228">
        <v>2017</v>
      </c>
      <c r="B12233" s="228" t="s">
        <v>192</v>
      </c>
      <c r="C12233" s="228" t="s">
        <v>64</v>
      </c>
      <c r="D12233" s="228" t="s">
        <v>206</v>
      </c>
      <c r="E12233" s="228">
        <v>50</v>
      </c>
      <c r="F12233" s="228">
        <v>29112</v>
      </c>
      <c r="G12233" s="228">
        <v>2671</v>
      </c>
      <c r="H12233" s="228">
        <v>5141</v>
      </c>
      <c r="I12233" s="228">
        <v>4562727.17</v>
      </c>
      <c r="J12233" s="228">
        <v>1499315.58</v>
      </c>
      <c r="K12233" s="228">
        <v>1047182</v>
      </c>
      <c r="L12233" s="228">
        <v>7860347.4100000001</v>
      </c>
    </row>
    <row r="12234" spans="1:12">
      <c r="A12234" s="228">
        <v>2017</v>
      </c>
      <c r="B12234" s="228" t="s">
        <v>192</v>
      </c>
      <c r="C12234" s="228" t="s">
        <v>64</v>
      </c>
      <c r="D12234" s="228" t="s">
        <v>206</v>
      </c>
      <c r="E12234" s="228">
        <v>55</v>
      </c>
      <c r="F12234" s="228">
        <v>32094</v>
      </c>
      <c r="G12234" s="228">
        <v>3342</v>
      </c>
      <c r="H12234" s="228">
        <v>6943</v>
      </c>
      <c r="I12234" s="228">
        <v>6668991.0099999998</v>
      </c>
      <c r="J12234" s="228">
        <v>2031584.83</v>
      </c>
      <c r="K12234" s="228">
        <v>1562155.65</v>
      </c>
      <c r="L12234" s="228">
        <v>10978131.76</v>
      </c>
    </row>
    <row r="12235" spans="1:12">
      <c r="A12235" s="228">
        <v>2017</v>
      </c>
      <c r="B12235" s="228" t="s">
        <v>192</v>
      </c>
      <c r="C12235" s="228" t="s">
        <v>64</v>
      </c>
      <c r="D12235" s="228" t="s">
        <v>206</v>
      </c>
      <c r="E12235" s="228">
        <v>60</v>
      </c>
      <c r="F12235" s="228">
        <v>31804</v>
      </c>
      <c r="G12235" s="228">
        <v>4576</v>
      </c>
      <c r="H12235" s="228">
        <v>9624</v>
      </c>
      <c r="I12235" s="228">
        <v>8685239.6400000006</v>
      </c>
      <c r="J12235" s="228">
        <v>2469950.15</v>
      </c>
      <c r="K12235" s="228">
        <v>2082260.4</v>
      </c>
      <c r="L12235" s="228">
        <v>13985410.51</v>
      </c>
    </row>
    <row r="12236" spans="1:12">
      <c r="A12236" s="228">
        <v>2017</v>
      </c>
      <c r="B12236" s="228" t="s">
        <v>192</v>
      </c>
      <c r="C12236" s="228" t="s">
        <v>64</v>
      </c>
      <c r="D12236" s="228" t="s">
        <v>206</v>
      </c>
      <c r="E12236" s="228">
        <v>65</v>
      </c>
      <c r="F12236" s="228">
        <v>30098</v>
      </c>
      <c r="G12236" s="228">
        <v>4988</v>
      </c>
      <c r="H12236" s="228">
        <v>11883</v>
      </c>
      <c r="I12236" s="228">
        <v>10943836.91</v>
      </c>
      <c r="J12236" s="228">
        <v>3177950.72</v>
      </c>
      <c r="K12236" s="228">
        <v>2975336.1</v>
      </c>
      <c r="L12236" s="228">
        <v>17973514.309999999</v>
      </c>
    </row>
    <row r="12237" spans="1:12">
      <c r="A12237" s="228">
        <v>2017</v>
      </c>
      <c r="B12237" s="228" t="s">
        <v>192</v>
      </c>
      <c r="C12237" s="228" t="s">
        <v>64</v>
      </c>
      <c r="D12237" s="228" t="s">
        <v>206</v>
      </c>
      <c r="E12237" s="228">
        <v>70</v>
      </c>
      <c r="F12237" s="228">
        <v>23870</v>
      </c>
      <c r="G12237" s="228">
        <v>5005</v>
      </c>
      <c r="H12237" s="228">
        <v>11367</v>
      </c>
      <c r="I12237" s="228">
        <v>10600124.82</v>
      </c>
      <c r="J12237" s="228">
        <v>3125282.25</v>
      </c>
      <c r="K12237" s="228">
        <v>3320770.5</v>
      </c>
      <c r="L12237" s="228">
        <v>17935403.359999999</v>
      </c>
    </row>
    <row r="12238" spans="1:12">
      <c r="A12238" s="228">
        <v>2017</v>
      </c>
      <c r="B12238" s="228" t="s">
        <v>192</v>
      </c>
      <c r="C12238" s="228" t="s">
        <v>64</v>
      </c>
      <c r="D12238" s="228" t="s">
        <v>206</v>
      </c>
      <c r="E12238" s="228">
        <v>75</v>
      </c>
      <c r="F12238" s="228">
        <v>15895</v>
      </c>
      <c r="G12238" s="228">
        <v>4272</v>
      </c>
      <c r="H12238" s="228">
        <v>11875</v>
      </c>
      <c r="I12238" s="228">
        <v>9656123.2300000004</v>
      </c>
      <c r="J12238" s="228">
        <v>2470075.89</v>
      </c>
      <c r="K12238" s="228">
        <v>2262931.5499999998</v>
      </c>
      <c r="L12238" s="228">
        <v>14824311.49</v>
      </c>
    </row>
    <row r="12239" spans="1:12">
      <c r="A12239" s="228">
        <v>2017</v>
      </c>
      <c r="B12239" s="228" t="s">
        <v>192</v>
      </c>
      <c r="C12239" s="228" t="s">
        <v>64</v>
      </c>
      <c r="D12239" s="228" t="s">
        <v>206</v>
      </c>
      <c r="E12239" s="228">
        <v>80</v>
      </c>
      <c r="F12239" s="228">
        <v>11053</v>
      </c>
      <c r="G12239" s="228">
        <v>2947</v>
      </c>
      <c r="H12239" s="228">
        <v>10064</v>
      </c>
      <c r="I12239" s="228">
        <v>7539346.8200000003</v>
      </c>
      <c r="J12239" s="228">
        <v>1734480.61</v>
      </c>
      <c r="K12239" s="228">
        <v>1797393.2</v>
      </c>
      <c r="L12239" s="228">
        <v>11413261.73</v>
      </c>
    </row>
    <row r="12240" spans="1:12">
      <c r="A12240" s="228">
        <v>2017</v>
      </c>
      <c r="B12240" s="228" t="s">
        <v>192</v>
      </c>
      <c r="C12240" s="228" t="s">
        <v>64</v>
      </c>
      <c r="D12240" s="228" t="s">
        <v>206</v>
      </c>
      <c r="E12240" s="228">
        <v>85</v>
      </c>
      <c r="F12240" s="228">
        <v>7800</v>
      </c>
      <c r="G12240" s="228">
        <v>1960</v>
      </c>
      <c r="H12240" s="228">
        <v>9616</v>
      </c>
      <c r="I12240" s="228">
        <v>6035496.5499999998</v>
      </c>
      <c r="J12240" s="228">
        <v>1192760.68</v>
      </c>
      <c r="K12240" s="228">
        <v>1004028.4</v>
      </c>
      <c r="L12240" s="228">
        <v>8490188.8499999996</v>
      </c>
    </row>
    <row r="12241" spans="1:12">
      <c r="A12241" s="228">
        <v>2017</v>
      </c>
      <c r="B12241" s="228" t="s">
        <v>192</v>
      </c>
      <c r="C12241" s="228" t="s">
        <v>64</v>
      </c>
      <c r="D12241" s="228" t="s">
        <v>206</v>
      </c>
      <c r="E12241" s="228">
        <v>90</v>
      </c>
      <c r="F12241" s="228">
        <v>3558</v>
      </c>
      <c r="G12241" s="228">
        <v>988</v>
      </c>
      <c r="H12241" s="228">
        <v>5466</v>
      </c>
      <c r="I12241" s="228">
        <v>2684722.84</v>
      </c>
      <c r="J12241" s="228">
        <v>459049.66</v>
      </c>
      <c r="K12241" s="228">
        <v>299419</v>
      </c>
      <c r="L12241" s="228">
        <v>3548069.45</v>
      </c>
    </row>
    <row r="12242" spans="1:12">
      <c r="A12242" s="228">
        <v>2017</v>
      </c>
      <c r="B12242" s="228" t="s">
        <v>192</v>
      </c>
      <c r="C12242" s="228" t="s">
        <v>64</v>
      </c>
      <c r="D12242" s="228" t="s">
        <v>206</v>
      </c>
      <c r="E12242" s="228">
        <v>95</v>
      </c>
      <c r="F12242" s="228">
        <v>959</v>
      </c>
      <c r="G12242" s="228">
        <v>172</v>
      </c>
      <c r="H12242" s="228">
        <v>1032</v>
      </c>
      <c r="I12242" s="228">
        <v>508439.65</v>
      </c>
      <c r="J12242" s="228">
        <v>79205.41</v>
      </c>
      <c r="K12242" s="228">
        <v>58814</v>
      </c>
      <c r="L12242" s="228">
        <v>677657.81</v>
      </c>
    </row>
    <row r="12243" spans="1:12">
      <c r="A12243" s="228">
        <v>2017</v>
      </c>
      <c r="B12243" s="228" t="s">
        <v>192</v>
      </c>
      <c r="C12243" s="228" t="s">
        <v>65</v>
      </c>
      <c r="D12243" s="228" t="s">
        <v>205</v>
      </c>
      <c r="E12243" s="228">
        <v>0</v>
      </c>
      <c r="F12243" s="228">
        <v>44338</v>
      </c>
      <c r="G12243" s="228">
        <v>1806</v>
      </c>
      <c r="H12243" s="228">
        <v>4358</v>
      </c>
      <c r="I12243" s="228">
        <v>3234200.3</v>
      </c>
      <c r="J12243" s="228">
        <v>521527.76</v>
      </c>
      <c r="K12243" s="228">
        <v>19699</v>
      </c>
      <c r="L12243" s="228">
        <v>4103295.2</v>
      </c>
    </row>
    <row r="12244" spans="1:12">
      <c r="A12244" s="228">
        <v>2017</v>
      </c>
      <c r="B12244" s="228" t="s">
        <v>192</v>
      </c>
      <c r="C12244" s="228" t="s">
        <v>65</v>
      </c>
      <c r="D12244" s="228" t="s">
        <v>205</v>
      </c>
      <c r="E12244" s="228">
        <v>5</v>
      </c>
      <c r="F12244" s="228">
        <v>49224</v>
      </c>
      <c r="G12244" s="228">
        <v>1020</v>
      </c>
      <c r="H12244" s="228">
        <v>1224</v>
      </c>
      <c r="I12244" s="228">
        <v>1284643.6000000001</v>
      </c>
      <c r="J12244" s="228">
        <v>311758.09000000003</v>
      </c>
      <c r="K12244" s="228">
        <v>39577</v>
      </c>
      <c r="L12244" s="228">
        <v>1842459.22</v>
      </c>
    </row>
    <row r="12245" spans="1:12">
      <c r="A12245" s="228">
        <v>2017</v>
      </c>
      <c r="B12245" s="228" t="s">
        <v>192</v>
      </c>
      <c r="C12245" s="228" t="s">
        <v>65</v>
      </c>
      <c r="D12245" s="228" t="s">
        <v>205</v>
      </c>
      <c r="E12245" s="228">
        <v>10</v>
      </c>
      <c r="F12245" s="228">
        <v>45723</v>
      </c>
      <c r="G12245" s="228">
        <v>601</v>
      </c>
      <c r="H12245" s="228">
        <v>866</v>
      </c>
      <c r="I12245" s="228">
        <v>889376.95</v>
      </c>
      <c r="J12245" s="228">
        <v>188788.5</v>
      </c>
      <c r="K12245" s="228">
        <v>130875</v>
      </c>
      <c r="L12245" s="228">
        <v>1306755.24</v>
      </c>
    </row>
    <row r="12246" spans="1:12">
      <c r="A12246" s="228">
        <v>2017</v>
      </c>
      <c r="B12246" s="228" t="s">
        <v>192</v>
      </c>
      <c r="C12246" s="228" t="s">
        <v>65</v>
      </c>
      <c r="D12246" s="228" t="s">
        <v>205</v>
      </c>
      <c r="E12246" s="228">
        <v>15</v>
      </c>
      <c r="F12246" s="228">
        <v>44013</v>
      </c>
      <c r="G12246" s="228">
        <v>1215</v>
      </c>
      <c r="H12246" s="228">
        <v>1881</v>
      </c>
      <c r="I12246" s="228">
        <v>2175426.35</v>
      </c>
      <c r="J12246" s="228">
        <v>441931.26</v>
      </c>
      <c r="K12246" s="228">
        <v>389631</v>
      </c>
      <c r="L12246" s="228">
        <v>3307709.4</v>
      </c>
    </row>
    <row r="12247" spans="1:12">
      <c r="A12247" s="228">
        <v>2017</v>
      </c>
      <c r="B12247" s="228" t="s">
        <v>192</v>
      </c>
      <c r="C12247" s="228" t="s">
        <v>65</v>
      </c>
      <c r="D12247" s="228" t="s">
        <v>205</v>
      </c>
      <c r="E12247" s="228">
        <v>20</v>
      </c>
      <c r="F12247" s="228">
        <v>36089</v>
      </c>
      <c r="G12247" s="228">
        <v>1059</v>
      </c>
      <c r="H12247" s="228">
        <v>2171</v>
      </c>
      <c r="I12247" s="228">
        <v>2434597.2999999998</v>
      </c>
      <c r="J12247" s="228">
        <v>457839.88</v>
      </c>
      <c r="K12247" s="228">
        <v>348777</v>
      </c>
      <c r="L12247" s="228">
        <v>3586321.37</v>
      </c>
    </row>
    <row r="12248" spans="1:12">
      <c r="A12248" s="228">
        <v>2017</v>
      </c>
      <c r="B12248" s="228" t="s">
        <v>192</v>
      </c>
      <c r="C12248" s="228" t="s">
        <v>65</v>
      </c>
      <c r="D12248" s="228" t="s">
        <v>205</v>
      </c>
      <c r="E12248" s="228">
        <v>25</v>
      </c>
      <c r="F12248" s="228">
        <v>37737</v>
      </c>
      <c r="G12248" s="228">
        <v>953</v>
      </c>
      <c r="H12248" s="228">
        <v>1616</v>
      </c>
      <c r="I12248" s="228">
        <v>1985291.15</v>
      </c>
      <c r="J12248" s="228">
        <v>462254.7</v>
      </c>
      <c r="K12248" s="228">
        <v>384139</v>
      </c>
      <c r="L12248" s="228">
        <v>3137981.72</v>
      </c>
    </row>
    <row r="12249" spans="1:12">
      <c r="A12249" s="228">
        <v>2017</v>
      </c>
      <c r="B12249" s="228" t="s">
        <v>192</v>
      </c>
      <c r="C12249" s="228" t="s">
        <v>65</v>
      </c>
      <c r="D12249" s="228" t="s">
        <v>205</v>
      </c>
      <c r="E12249" s="228">
        <v>30</v>
      </c>
      <c r="F12249" s="228">
        <v>54073</v>
      </c>
      <c r="G12249" s="228">
        <v>1476</v>
      </c>
      <c r="H12249" s="228">
        <v>2883</v>
      </c>
      <c r="I12249" s="228">
        <v>2910737.6</v>
      </c>
      <c r="J12249" s="228">
        <v>668711.93999999994</v>
      </c>
      <c r="K12249" s="228">
        <v>519297</v>
      </c>
      <c r="L12249" s="228">
        <v>4648140.12</v>
      </c>
    </row>
    <row r="12250" spans="1:12">
      <c r="A12250" s="228">
        <v>2017</v>
      </c>
      <c r="B12250" s="228" t="s">
        <v>192</v>
      </c>
      <c r="C12250" s="228" t="s">
        <v>65</v>
      </c>
      <c r="D12250" s="228" t="s">
        <v>205</v>
      </c>
      <c r="E12250" s="228">
        <v>35</v>
      </c>
      <c r="F12250" s="228">
        <v>53366</v>
      </c>
      <c r="G12250" s="228">
        <v>1674</v>
      </c>
      <c r="H12250" s="228">
        <v>2874</v>
      </c>
      <c r="I12250" s="228">
        <v>3040922.05</v>
      </c>
      <c r="J12250" s="228">
        <v>746438.3</v>
      </c>
      <c r="K12250" s="228">
        <v>631134</v>
      </c>
      <c r="L12250" s="228">
        <v>5005074.8899999997</v>
      </c>
    </row>
    <row r="12251" spans="1:12">
      <c r="A12251" s="228">
        <v>2017</v>
      </c>
      <c r="B12251" s="228" t="s">
        <v>192</v>
      </c>
      <c r="C12251" s="228" t="s">
        <v>65</v>
      </c>
      <c r="D12251" s="228" t="s">
        <v>205</v>
      </c>
      <c r="E12251" s="228">
        <v>40</v>
      </c>
      <c r="F12251" s="228">
        <v>51514</v>
      </c>
      <c r="G12251" s="228">
        <v>2048</v>
      </c>
      <c r="H12251" s="228">
        <v>3507</v>
      </c>
      <c r="I12251" s="228">
        <v>3885473.23</v>
      </c>
      <c r="J12251" s="228">
        <v>992761.71</v>
      </c>
      <c r="K12251" s="228">
        <v>927104.25</v>
      </c>
      <c r="L12251" s="228">
        <v>6449062.9299999997</v>
      </c>
    </row>
    <row r="12252" spans="1:12">
      <c r="A12252" s="228">
        <v>2017</v>
      </c>
      <c r="B12252" s="228" t="s">
        <v>192</v>
      </c>
      <c r="C12252" s="228" t="s">
        <v>65</v>
      </c>
      <c r="D12252" s="228" t="s">
        <v>205</v>
      </c>
      <c r="E12252" s="228">
        <v>45</v>
      </c>
      <c r="F12252" s="228">
        <v>53476</v>
      </c>
      <c r="G12252" s="228">
        <v>2589</v>
      </c>
      <c r="H12252" s="228">
        <v>4400</v>
      </c>
      <c r="I12252" s="228">
        <v>5328440.5999999996</v>
      </c>
      <c r="J12252" s="228">
        <v>1331832.52</v>
      </c>
      <c r="K12252" s="228">
        <v>1308112.75</v>
      </c>
      <c r="L12252" s="228">
        <v>8805878.3200000003</v>
      </c>
    </row>
    <row r="12253" spans="1:12">
      <c r="A12253" s="228">
        <v>2017</v>
      </c>
      <c r="B12253" s="228" t="s">
        <v>192</v>
      </c>
      <c r="C12253" s="228" t="s">
        <v>65</v>
      </c>
      <c r="D12253" s="228" t="s">
        <v>205</v>
      </c>
      <c r="E12253" s="228">
        <v>50</v>
      </c>
      <c r="F12253" s="228">
        <v>50223</v>
      </c>
      <c r="G12253" s="228">
        <v>3002</v>
      </c>
      <c r="H12253" s="228">
        <v>5639</v>
      </c>
      <c r="I12253" s="228">
        <v>6904429.9000000004</v>
      </c>
      <c r="J12253" s="228">
        <v>1738607.56</v>
      </c>
      <c r="K12253" s="228">
        <v>1632895.82</v>
      </c>
      <c r="L12253" s="228">
        <v>11274994.380000001</v>
      </c>
    </row>
    <row r="12254" spans="1:12">
      <c r="A12254" s="228">
        <v>2017</v>
      </c>
      <c r="B12254" s="228" t="s">
        <v>192</v>
      </c>
      <c r="C12254" s="228" t="s">
        <v>65</v>
      </c>
      <c r="D12254" s="228" t="s">
        <v>205</v>
      </c>
      <c r="E12254" s="228">
        <v>55</v>
      </c>
      <c r="F12254" s="228">
        <v>48482</v>
      </c>
      <c r="G12254" s="228">
        <v>3755</v>
      </c>
      <c r="H12254" s="228">
        <v>7227</v>
      </c>
      <c r="I12254" s="228">
        <v>9601351.75</v>
      </c>
      <c r="J12254" s="228">
        <v>2310477.2999999998</v>
      </c>
      <c r="K12254" s="228">
        <v>2621158.2200000002</v>
      </c>
      <c r="L12254" s="228">
        <v>15776369.57</v>
      </c>
    </row>
    <row r="12255" spans="1:12">
      <c r="A12255" s="228">
        <v>2017</v>
      </c>
      <c r="B12255" s="228" t="s">
        <v>192</v>
      </c>
      <c r="C12255" s="228" t="s">
        <v>65</v>
      </c>
      <c r="D12255" s="228" t="s">
        <v>205</v>
      </c>
      <c r="E12255" s="228">
        <v>60</v>
      </c>
      <c r="F12255" s="228">
        <v>42648</v>
      </c>
      <c r="G12255" s="228">
        <v>4784</v>
      </c>
      <c r="H12255" s="228">
        <v>9562</v>
      </c>
      <c r="I12255" s="228">
        <v>12774422.1</v>
      </c>
      <c r="J12255" s="228">
        <v>3063932.32</v>
      </c>
      <c r="K12255" s="228">
        <v>3507772.1</v>
      </c>
      <c r="L12255" s="228">
        <v>20806470.550000001</v>
      </c>
    </row>
    <row r="12256" spans="1:12">
      <c r="A12256" s="228">
        <v>2017</v>
      </c>
      <c r="B12256" s="228" t="s">
        <v>192</v>
      </c>
      <c r="C12256" s="228" t="s">
        <v>65</v>
      </c>
      <c r="D12256" s="228" t="s">
        <v>205</v>
      </c>
      <c r="E12256" s="228">
        <v>65</v>
      </c>
      <c r="F12256" s="228">
        <v>37058</v>
      </c>
      <c r="G12256" s="228">
        <v>5871</v>
      </c>
      <c r="H12256" s="228">
        <v>12203</v>
      </c>
      <c r="I12256" s="228">
        <v>15830308.65</v>
      </c>
      <c r="J12256" s="228">
        <v>3736722.61</v>
      </c>
      <c r="K12256" s="228">
        <v>4868240.45</v>
      </c>
      <c r="L12256" s="228">
        <v>25985583.370000001</v>
      </c>
    </row>
    <row r="12257" spans="1:12">
      <c r="A12257" s="228">
        <v>2017</v>
      </c>
      <c r="B12257" s="228" t="s">
        <v>192</v>
      </c>
      <c r="C12257" s="228" t="s">
        <v>65</v>
      </c>
      <c r="D12257" s="228" t="s">
        <v>205</v>
      </c>
      <c r="E12257" s="228">
        <v>70</v>
      </c>
      <c r="F12257" s="228">
        <v>26694</v>
      </c>
      <c r="G12257" s="228">
        <v>5295</v>
      </c>
      <c r="H12257" s="228">
        <v>11795</v>
      </c>
      <c r="I12257" s="228">
        <v>15390901.5</v>
      </c>
      <c r="J12257" s="228">
        <v>3775697.02</v>
      </c>
      <c r="K12257" s="228">
        <v>4415808.45</v>
      </c>
      <c r="L12257" s="228">
        <v>24853136.059999999</v>
      </c>
    </row>
    <row r="12258" spans="1:12">
      <c r="A12258" s="228">
        <v>2017</v>
      </c>
      <c r="B12258" s="228" t="s">
        <v>192</v>
      </c>
      <c r="C12258" s="228" t="s">
        <v>65</v>
      </c>
      <c r="D12258" s="228" t="s">
        <v>205</v>
      </c>
      <c r="E12258" s="228">
        <v>75</v>
      </c>
      <c r="F12258" s="228">
        <v>17609</v>
      </c>
      <c r="G12258" s="228">
        <v>4404</v>
      </c>
      <c r="H12258" s="228">
        <v>11704</v>
      </c>
      <c r="I12258" s="228">
        <v>13444783.189999999</v>
      </c>
      <c r="J12258" s="228">
        <v>2985415.79</v>
      </c>
      <c r="K12258" s="228">
        <v>3689717.7</v>
      </c>
      <c r="L12258" s="228">
        <v>20908003.260000002</v>
      </c>
    </row>
    <row r="12259" spans="1:12">
      <c r="A12259" s="228">
        <v>2017</v>
      </c>
      <c r="B12259" s="228" t="s">
        <v>192</v>
      </c>
      <c r="C12259" s="228" t="s">
        <v>65</v>
      </c>
      <c r="D12259" s="228" t="s">
        <v>205</v>
      </c>
      <c r="E12259" s="228">
        <v>80</v>
      </c>
      <c r="F12259" s="228">
        <v>10596</v>
      </c>
      <c r="G12259" s="228">
        <v>3052</v>
      </c>
      <c r="H12259" s="228">
        <v>10057</v>
      </c>
      <c r="I12259" s="228">
        <v>9802729.0600000005</v>
      </c>
      <c r="J12259" s="228">
        <v>1898629.07</v>
      </c>
      <c r="K12259" s="228">
        <v>2169246.5499999998</v>
      </c>
      <c r="L12259" s="228">
        <v>14303189.59</v>
      </c>
    </row>
    <row r="12260" spans="1:12">
      <c r="A12260" s="228">
        <v>2017</v>
      </c>
      <c r="B12260" s="228" t="s">
        <v>192</v>
      </c>
      <c r="C12260" s="228" t="s">
        <v>65</v>
      </c>
      <c r="D12260" s="228" t="s">
        <v>205</v>
      </c>
      <c r="E12260" s="228">
        <v>85</v>
      </c>
      <c r="F12260" s="228">
        <v>5993</v>
      </c>
      <c r="G12260" s="228">
        <v>1740</v>
      </c>
      <c r="H12260" s="228">
        <v>7853</v>
      </c>
      <c r="I12260" s="228">
        <v>6447440.5</v>
      </c>
      <c r="J12260" s="228">
        <v>1106877.1200000001</v>
      </c>
      <c r="K12260" s="228">
        <v>1021759</v>
      </c>
      <c r="L12260" s="228">
        <v>8834221.6600000001</v>
      </c>
    </row>
    <row r="12261" spans="1:12">
      <c r="A12261" s="228">
        <v>2017</v>
      </c>
      <c r="B12261" s="228" t="s">
        <v>192</v>
      </c>
      <c r="C12261" s="228" t="s">
        <v>65</v>
      </c>
      <c r="D12261" s="228" t="s">
        <v>205</v>
      </c>
      <c r="E12261" s="228">
        <v>90</v>
      </c>
      <c r="F12261" s="228">
        <v>1681</v>
      </c>
      <c r="G12261" s="228">
        <v>466</v>
      </c>
      <c r="H12261" s="228">
        <v>2621</v>
      </c>
      <c r="I12261" s="228">
        <v>1901388.55</v>
      </c>
      <c r="J12261" s="228">
        <v>236977.4</v>
      </c>
      <c r="K12261" s="228">
        <v>206530</v>
      </c>
      <c r="L12261" s="228">
        <v>2402672.83</v>
      </c>
    </row>
    <row r="12262" spans="1:12">
      <c r="A12262" s="228">
        <v>2017</v>
      </c>
      <c r="B12262" s="228" t="s">
        <v>192</v>
      </c>
      <c r="C12262" s="228" t="s">
        <v>65</v>
      </c>
      <c r="D12262" s="228" t="s">
        <v>205</v>
      </c>
      <c r="E12262" s="228">
        <v>95</v>
      </c>
      <c r="F12262" s="228">
        <v>242</v>
      </c>
      <c r="G12262" s="228">
        <v>49</v>
      </c>
      <c r="H12262" s="228">
        <v>350</v>
      </c>
      <c r="I12262" s="228">
        <v>225803</v>
      </c>
      <c r="J12262" s="228">
        <v>26628.63</v>
      </c>
      <c r="K12262" s="228">
        <v>14021</v>
      </c>
      <c r="L12262" s="228">
        <v>270505.68</v>
      </c>
    </row>
    <row r="12263" spans="1:12">
      <c r="A12263" s="228">
        <v>2017</v>
      </c>
      <c r="B12263" s="228" t="s">
        <v>192</v>
      </c>
      <c r="C12263" s="228" t="s">
        <v>65</v>
      </c>
      <c r="D12263" s="228" t="s">
        <v>206</v>
      </c>
      <c r="E12263" s="228">
        <v>0</v>
      </c>
      <c r="F12263" s="228">
        <v>41184</v>
      </c>
      <c r="G12263" s="228">
        <v>1214</v>
      </c>
      <c r="H12263" s="228">
        <v>3206</v>
      </c>
      <c r="I12263" s="228">
        <v>2264529.9</v>
      </c>
      <c r="J12263" s="228">
        <v>331786.93</v>
      </c>
      <c r="K12263" s="228">
        <v>21711</v>
      </c>
      <c r="L12263" s="228">
        <v>2830683.17</v>
      </c>
    </row>
    <row r="12264" spans="1:12">
      <c r="A12264" s="228">
        <v>2017</v>
      </c>
      <c r="B12264" s="228" t="s">
        <v>192</v>
      </c>
      <c r="C12264" s="228" t="s">
        <v>65</v>
      </c>
      <c r="D12264" s="228" t="s">
        <v>206</v>
      </c>
      <c r="E12264" s="228">
        <v>5</v>
      </c>
      <c r="F12264" s="228">
        <v>46560</v>
      </c>
      <c r="G12264" s="228">
        <v>772</v>
      </c>
      <c r="H12264" s="228">
        <v>1051</v>
      </c>
      <c r="I12264" s="228">
        <v>1026433.3</v>
      </c>
      <c r="J12264" s="228">
        <v>230897.93</v>
      </c>
      <c r="K12264" s="228">
        <v>72568</v>
      </c>
      <c r="L12264" s="228">
        <v>1476987.41</v>
      </c>
    </row>
    <row r="12265" spans="1:12">
      <c r="A12265" s="228">
        <v>2017</v>
      </c>
      <c r="B12265" s="228" t="s">
        <v>192</v>
      </c>
      <c r="C12265" s="228" t="s">
        <v>65</v>
      </c>
      <c r="D12265" s="228" t="s">
        <v>206</v>
      </c>
      <c r="E12265" s="228">
        <v>10</v>
      </c>
      <c r="F12265" s="228">
        <v>43387</v>
      </c>
      <c r="G12265" s="228">
        <v>579</v>
      </c>
      <c r="H12265" s="228">
        <v>1144</v>
      </c>
      <c r="I12265" s="228">
        <v>905055.8</v>
      </c>
      <c r="J12265" s="228">
        <v>194572.87</v>
      </c>
      <c r="K12265" s="228">
        <v>105751</v>
      </c>
      <c r="L12265" s="228">
        <v>1303331.6299999999</v>
      </c>
    </row>
    <row r="12266" spans="1:12">
      <c r="A12266" s="228">
        <v>2017</v>
      </c>
      <c r="B12266" s="228" t="s">
        <v>192</v>
      </c>
      <c r="C12266" s="228" t="s">
        <v>65</v>
      </c>
      <c r="D12266" s="228" t="s">
        <v>206</v>
      </c>
      <c r="E12266" s="228">
        <v>15</v>
      </c>
      <c r="F12266" s="228">
        <v>42186</v>
      </c>
      <c r="G12266" s="228">
        <v>1548</v>
      </c>
      <c r="H12266" s="228">
        <v>3290</v>
      </c>
      <c r="I12266" s="228">
        <v>3080599.05</v>
      </c>
      <c r="J12266" s="228">
        <v>481266.62</v>
      </c>
      <c r="K12266" s="228">
        <v>373487</v>
      </c>
      <c r="L12266" s="228">
        <v>4367489.4400000004</v>
      </c>
    </row>
    <row r="12267" spans="1:12">
      <c r="A12267" s="228">
        <v>2017</v>
      </c>
      <c r="B12267" s="228" t="s">
        <v>192</v>
      </c>
      <c r="C12267" s="228" t="s">
        <v>65</v>
      </c>
      <c r="D12267" s="228" t="s">
        <v>206</v>
      </c>
      <c r="E12267" s="228">
        <v>20</v>
      </c>
      <c r="F12267" s="228">
        <v>37141</v>
      </c>
      <c r="G12267" s="228">
        <v>1770</v>
      </c>
      <c r="H12267" s="228">
        <v>4341</v>
      </c>
      <c r="I12267" s="228">
        <v>4214974.95</v>
      </c>
      <c r="J12267" s="228">
        <v>707772.71</v>
      </c>
      <c r="K12267" s="228">
        <v>425817</v>
      </c>
      <c r="L12267" s="228">
        <v>5909422.4100000001</v>
      </c>
    </row>
    <row r="12268" spans="1:12">
      <c r="A12268" s="228">
        <v>2017</v>
      </c>
      <c r="B12268" s="228" t="s">
        <v>192</v>
      </c>
      <c r="C12268" s="228" t="s">
        <v>65</v>
      </c>
      <c r="D12268" s="228" t="s">
        <v>206</v>
      </c>
      <c r="E12268" s="228">
        <v>25</v>
      </c>
      <c r="F12268" s="228">
        <v>41966</v>
      </c>
      <c r="G12268" s="228">
        <v>2257</v>
      </c>
      <c r="H12268" s="228">
        <v>6056</v>
      </c>
      <c r="I12268" s="228">
        <v>6849066.0899999999</v>
      </c>
      <c r="J12268" s="228">
        <v>1633848.75</v>
      </c>
      <c r="K12268" s="228">
        <v>615473</v>
      </c>
      <c r="L12268" s="228">
        <v>9903713.4000000004</v>
      </c>
    </row>
    <row r="12269" spans="1:12">
      <c r="A12269" s="228">
        <v>2017</v>
      </c>
      <c r="B12269" s="228" t="s">
        <v>192</v>
      </c>
      <c r="C12269" s="228" t="s">
        <v>65</v>
      </c>
      <c r="D12269" s="228" t="s">
        <v>206</v>
      </c>
      <c r="E12269" s="228">
        <v>30</v>
      </c>
      <c r="F12269" s="228">
        <v>57799</v>
      </c>
      <c r="G12269" s="228">
        <v>4002</v>
      </c>
      <c r="H12269" s="228">
        <v>10934</v>
      </c>
      <c r="I12269" s="228">
        <v>12621604.800000001</v>
      </c>
      <c r="J12269" s="228">
        <v>3203040.36</v>
      </c>
      <c r="K12269" s="228">
        <v>959288</v>
      </c>
      <c r="L12269" s="228">
        <v>18323265.890000001</v>
      </c>
    </row>
    <row r="12270" spans="1:12">
      <c r="A12270" s="228">
        <v>2017</v>
      </c>
      <c r="B12270" s="228" t="s">
        <v>192</v>
      </c>
      <c r="C12270" s="228" t="s">
        <v>65</v>
      </c>
      <c r="D12270" s="228" t="s">
        <v>206</v>
      </c>
      <c r="E12270" s="228">
        <v>35</v>
      </c>
      <c r="F12270" s="228">
        <v>54865</v>
      </c>
      <c r="G12270" s="228">
        <v>3686</v>
      </c>
      <c r="H12270" s="228">
        <v>8771</v>
      </c>
      <c r="I12270" s="228">
        <v>10321688.619999999</v>
      </c>
      <c r="J12270" s="228">
        <v>2534998.58</v>
      </c>
      <c r="K12270" s="228">
        <v>1010042</v>
      </c>
      <c r="L12270" s="228">
        <v>15401941.26</v>
      </c>
    </row>
    <row r="12271" spans="1:12">
      <c r="A12271" s="228">
        <v>2017</v>
      </c>
      <c r="B12271" s="228" t="s">
        <v>192</v>
      </c>
      <c r="C12271" s="228" t="s">
        <v>65</v>
      </c>
      <c r="D12271" s="228" t="s">
        <v>206</v>
      </c>
      <c r="E12271" s="228">
        <v>40</v>
      </c>
      <c r="F12271" s="228">
        <v>52721</v>
      </c>
      <c r="G12271" s="228">
        <v>3332</v>
      </c>
      <c r="H12271" s="228">
        <v>6714</v>
      </c>
      <c r="I12271" s="228">
        <v>7754226</v>
      </c>
      <c r="J12271" s="228">
        <v>1818918.01</v>
      </c>
      <c r="K12271" s="228">
        <v>1358605.5</v>
      </c>
      <c r="L12271" s="228">
        <v>12300140.539999999</v>
      </c>
    </row>
    <row r="12272" spans="1:12">
      <c r="A12272" s="228">
        <v>2017</v>
      </c>
      <c r="B12272" s="228" t="s">
        <v>192</v>
      </c>
      <c r="C12272" s="228" t="s">
        <v>65</v>
      </c>
      <c r="D12272" s="228" t="s">
        <v>206</v>
      </c>
      <c r="E12272" s="228">
        <v>45</v>
      </c>
      <c r="F12272" s="228">
        <v>54578</v>
      </c>
      <c r="G12272" s="228">
        <v>3713</v>
      </c>
      <c r="H12272" s="228">
        <v>7321</v>
      </c>
      <c r="I12272" s="228">
        <v>8570813.0800000001</v>
      </c>
      <c r="J12272" s="228">
        <v>1951468.82</v>
      </c>
      <c r="K12272" s="228">
        <v>1531194.25</v>
      </c>
      <c r="L12272" s="228">
        <v>13614173.380000001</v>
      </c>
    </row>
    <row r="12273" spans="1:12">
      <c r="A12273" s="228">
        <v>2017</v>
      </c>
      <c r="B12273" s="228" t="s">
        <v>192</v>
      </c>
      <c r="C12273" s="228" t="s">
        <v>65</v>
      </c>
      <c r="D12273" s="228" t="s">
        <v>206</v>
      </c>
      <c r="E12273" s="228">
        <v>50</v>
      </c>
      <c r="F12273" s="228">
        <v>51665</v>
      </c>
      <c r="G12273" s="228">
        <v>4185</v>
      </c>
      <c r="H12273" s="228">
        <v>8349</v>
      </c>
      <c r="I12273" s="228">
        <v>9765289.9199999999</v>
      </c>
      <c r="J12273" s="228">
        <v>2357918.63</v>
      </c>
      <c r="K12273" s="228">
        <v>1983640.7</v>
      </c>
      <c r="L12273" s="228">
        <v>15576947.15</v>
      </c>
    </row>
    <row r="12274" spans="1:12">
      <c r="A12274" s="228">
        <v>2017</v>
      </c>
      <c r="B12274" s="228" t="s">
        <v>192</v>
      </c>
      <c r="C12274" s="228" t="s">
        <v>65</v>
      </c>
      <c r="D12274" s="228" t="s">
        <v>206</v>
      </c>
      <c r="E12274" s="228">
        <v>55</v>
      </c>
      <c r="F12274" s="228">
        <v>50178</v>
      </c>
      <c r="G12274" s="228">
        <v>4444</v>
      </c>
      <c r="H12274" s="228">
        <v>8957</v>
      </c>
      <c r="I12274" s="228">
        <v>10801913.48</v>
      </c>
      <c r="J12274" s="228">
        <v>2526446.31</v>
      </c>
      <c r="K12274" s="228">
        <v>2399732.4</v>
      </c>
      <c r="L12274" s="228">
        <v>17264657.84</v>
      </c>
    </row>
    <row r="12275" spans="1:12">
      <c r="A12275" s="228">
        <v>2017</v>
      </c>
      <c r="B12275" s="228" t="s">
        <v>192</v>
      </c>
      <c r="C12275" s="228" t="s">
        <v>65</v>
      </c>
      <c r="D12275" s="228" t="s">
        <v>206</v>
      </c>
      <c r="E12275" s="228">
        <v>60</v>
      </c>
      <c r="F12275" s="228">
        <v>45205</v>
      </c>
      <c r="G12275" s="228">
        <v>5078</v>
      </c>
      <c r="H12275" s="228">
        <v>10444</v>
      </c>
      <c r="I12275" s="228">
        <v>12366028.890000001</v>
      </c>
      <c r="J12275" s="228">
        <v>2929149.76</v>
      </c>
      <c r="K12275" s="228">
        <v>3166333.45</v>
      </c>
      <c r="L12275" s="228">
        <v>19835817.079999998</v>
      </c>
    </row>
    <row r="12276" spans="1:12">
      <c r="A12276" s="228">
        <v>2017</v>
      </c>
      <c r="B12276" s="228" t="s">
        <v>192</v>
      </c>
      <c r="C12276" s="228" t="s">
        <v>65</v>
      </c>
      <c r="D12276" s="228" t="s">
        <v>206</v>
      </c>
      <c r="E12276" s="228">
        <v>65</v>
      </c>
      <c r="F12276" s="228">
        <v>38474</v>
      </c>
      <c r="G12276" s="228">
        <v>5288</v>
      </c>
      <c r="H12276" s="228">
        <v>11243</v>
      </c>
      <c r="I12276" s="228">
        <v>13896398.91</v>
      </c>
      <c r="J12276" s="228">
        <v>3456438.65</v>
      </c>
      <c r="K12276" s="228">
        <v>3915335.05</v>
      </c>
      <c r="L12276" s="228">
        <v>22467330.670000002</v>
      </c>
    </row>
    <row r="12277" spans="1:12">
      <c r="A12277" s="228">
        <v>2017</v>
      </c>
      <c r="B12277" s="228" t="s">
        <v>192</v>
      </c>
      <c r="C12277" s="228" t="s">
        <v>65</v>
      </c>
      <c r="D12277" s="228" t="s">
        <v>206</v>
      </c>
      <c r="E12277" s="228">
        <v>70</v>
      </c>
      <c r="F12277" s="228">
        <v>27876</v>
      </c>
      <c r="G12277" s="228">
        <v>5017</v>
      </c>
      <c r="H12277" s="228">
        <v>12331</v>
      </c>
      <c r="I12277" s="228">
        <v>14401409.630000001</v>
      </c>
      <c r="J12277" s="228">
        <v>3484272.02</v>
      </c>
      <c r="K12277" s="228">
        <v>3806241.75</v>
      </c>
      <c r="L12277" s="228">
        <v>22664625.539999999</v>
      </c>
    </row>
    <row r="12278" spans="1:12">
      <c r="A12278" s="228">
        <v>2017</v>
      </c>
      <c r="B12278" s="228" t="s">
        <v>192</v>
      </c>
      <c r="C12278" s="228" t="s">
        <v>65</v>
      </c>
      <c r="D12278" s="228" t="s">
        <v>206</v>
      </c>
      <c r="E12278" s="228">
        <v>75</v>
      </c>
      <c r="F12278" s="228">
        <v>18828</v>
      </c>
      <c r="G12278" s="228">
        <v>3841</v>
      </c>
      <c r="H12278" s="228">
        <v>11564</v>
      </c>
      <c r="I12278" s="228">
        <v>12501801.1</v>
      </c>
      <c r="J12278" s="228">
        <v>2771834.7</v>
      </c>
      <c r="K12278" s="228">
        <v>3219864</v>
      </c>
      <c r="L12278" s="228">
        <v>19081490.489999998</v>
      </c>
    </row>
    <row r="12279" spans="1:12">
      <c r="A12279" s="228">
        <v>2017</v>
      </c>
      <c r="B12279" s="228" t="s">
        <v>192</v>
      </c>
      <c r="C12279" s="228" t="s">
        <v>65</v>
      </c>
      <c r="D12279" s="228" t="s">
        <v>206</v>
      </c>
      <c r="E12279" s="228">
        <v>80</v>
      </c>
      <c r="F12279" s="228">
        <v>12570</v>
      </c>
      <c r="G12279" s="228">
        <v>2754</v>
      </c>
      <c r="H12279" s="228">
        <v>10683</v>
      </c>
      <c r="I12279" s="228">
        <v>9859402.0600000005</v>
      </c>
      <c r="J12279" s="228">
        <v>1805473.93</v>
      </c>
      <c r="K12279" s="228">
        <v>1873450</v>
      </c>
      <c r="L12279" s="228">
        <v>13915119.48</v>
      </c>
    </row>
    <row r="12280" spans="1:12">
      <c r="A12280" s="228">
        <v>2017</v>
      </c>
      <c r="B12280" s="228" t="s">
        <v>192</v>
      </c>
      <c r="C12280" s="228" t="s">
        <v>65</v>
      </c>
      <c r="D12280" s="228" t="s">
        <v>206</v>
      </c>
      <c r="E12280" s="228">
        <v>85</v>
      </c>
      <c r="F12280" s="228">
        <v>7991</v>
      </c>
      <c r="G12280" s="228">
        <v>1765</v>
      </c>
      <c r="H12280" s="228">
        <v>10422</v>
      </c>
      <c r="I12280" s="228">
        <v>7144831.5899999999</v>
      </c>
      <c r="J12280" s="228">
        <v>1083266.58</v>
      </c>
      <c r="K12280" s="228">
        <v>950777.5</v>
      </c>
      <c r="L12280" s="228">
        <v>9443363.6799999997</v>
      </c>
    </row>
    <row r="12281" spans="1:12">
      <c r="A12281" s="228">
        <v>2017</v>
      </c>
      <c r="B12281" s="228" t="s">
        <v>192</v>
      </c>
      <c r="C12281" s="228" t="s">
        <v>65</v>
      </c>
      <c r="D12281" s="228" t="s">
        <v>206</v>
      </c>
      <c r="E12281" s="228">
        <v>90</v>
      </c>
      <c r="F12281" s="228">
        <v>3207</v>
      </c>
      <c r="G12281" s="228">
        <v>697</v>
      </c>
      <c r="H12281" s="228">
        <v>4674</v>
      </c>
      <c r="I12281" s="228">
        <v>2828178.15</v>
      </c>
      <c r="J12281" s="228">
        <v>365466.26</v>
      </c>
      <c r="K12281" s="228">
        <v>244067</v>
      </c>
      <c r="L12281" s="228">
        <v>3530221.89</v>
      </c>
    </row>
    <row r="12282" spans="1:12">
      <c r="A12282" s="228">
        <v>2017</v>
      </c>
      <c r="B12282" s="228" t="s">
        <v>192</v>
      </c>
      <c r="C12282" s="228" t="s">
        <v>65</v>
      </c>
      <c r="D12282" s="228" t="s">
        <v>206</v>
      </c>
      <c r="E12282" s="228">
        <v>95</v>
      </c>
      <c r="F12282" s="228">
        <v>909</v>
      </c>
      <c r="G12282" s="228">
        <v>142</v>
      </c>
      <c r="H12282" s="228">
        <v>1275</v>
      </c>
      <c r="I12282" s="228">
        <v>709658.1</v>
      </c>
      <c r="J12282" s="228">
        <v>74906.28</v>
      </c>
      <c r="K12282" s="228">
        <v>69246.8</v>
      </c>
      <c r="L12282" s="228">
        <v>885302.93</v>
      </c>
    </row>
    <row r="12283" spans="1:12">
      <c r="A12283" s="228">
        <v>2017</v>
      </c>
      <c r="B12283" s="228" t="s">
        <v>192</v>
      </c>
      <c r="C12283" s="228" t="s">
        <v>66</v>
      </c>
      <c r="D12283" s="228" t="s">
        <v>205</v>
      </c>
      <c r="E12283" s="228">
        <v>0</v>
      </c>
      <c r="F12283" s="228">
        <v>5054</v>
      </c>
      <c r="G12283" s="228">
        <v>220</v>
      </c>
      <c r="H12283" s="228">
        <v>815</v>
      </c>
      <c r="I12283" s="228">
        <v>475752.98</v>
      </c>
      <c r="J12283" s="228">
        <v>81419.960000000006</v>
      </c>
      <c r="K12283" s="228">
        <v>8519</v>
      </c>
      <c r="L12283" s="228">
        <v>586049.56999999995</v>
      </c>
    </row>
    <row r="12284" spans="1:12">
      <c r="A12284" s="228">
        <v>2017</v>
      </c>
      <c r="B12284" s="228" t="s">
        <v>192</v>
      </c>
      <c r="C12284" s="228" t="s">
        <v>66</v>
      </c>
      <c r="D12284" s="228" t="s">
        <v>205</v>
      </c>
      <c r="E12284" s="228">
        <v>5</v>
      </c>
      <c r="F12284" s="228">
        <v>6163</v>
      </c>
      <c r="G12284" s="228">
        <v>114</v>
      </c>
      <c r="H12284" s="228">
        <v>282</v>
      </c>
      <c r="I12284" s="228">
        <v>159980.04999999999</v>
      </c>
      <c r="J12284" s="228">
        <v>32034.79</v>
      </c>
      <c r="K12284" s="228">
        <v>26049</v>
      </c>
      <c r="L12284" s="228">
        <v>232877.67</v>
      </c>
    </row>
    <row r="12285" spans="1:12">
      <c r="A12285" s="228">
        <v>2017</v>
      </c>
      <c r="B12285" s="228" t="s">
        <v>192</v>
      </c>
      <c r="C12285" s="228" t="s">
        <v>66</v>
      </c>
      <c r="D12285" s="228" t="s">
        <v>205</v>
      </c>
      <c r="E12285" s="228">
        <v>10</v>
      </c>
      <c r="F12285" s="228">
        <v>6383</v>
      </c>
      <c r="G12285" s="228">
        <v>86</v>
      </c>
      <c r="H12285" s="228">
        <v>118</v>
      </c>
      <c r="I12285" s="228">
        <v>100111.2</v>
      </c>
      <c r="J12285" s="228">
        <v>29772.18</v>
      </c>
      <c r="K12285" s="228">
        <v>10729</v>
      </c>
      <c r="L12285" s="228">
        <v>152692.29</v>
      </c>
    </row>
    <row r="12286" spans="1:12">
      <c r="A12286" s="228">
        <v>2017</v>
      </c>
      <c r="B12286" s="228" t="s">
        <v>192</v>
      </c>
      <c r="C12286" s="228" t="s">
        <v>66</v>
      </c>
      <c r="D12286" s="228" t="s">
        <v>205</v>
      </c>
      <c r="E12286" s="228">
        <v>15</v>
      </c>
      <c r="F12286" s="228">
        <v>6592</v>
      </c>
      <c r="G12286" s="228">
        <v>152</v>
      </c>
      <c r="H12286" s="228">
        <v>301</v>
      </c>
      <c r="I12286" s="228">
        <v>287451.15000000002</v>
      </c>
      <c r="J12286" s="228">
        <v>61765.08</v>
      </c>
      <c r="K12286" s="228">
        <v>36044</v>
      </c>
      <c r="L12286" s="228">
        <v>413189.84</v>
      </c>
    </row>
    <row r="12287" spans="1:12">
      <c r="A12287" s="228">
        <v>2017</v>
      </c>
      <c r="B12287" s="228" t="s">
        <v>192</v>
      </c>
      <c r="C12287" s="228" t="s">
        <v>66</v>
      </c>
      <c r="D12287" s="228" t="s">
        <v>205</v>
      </c>
      <c r="E12287" s="228">
        <v>20</v>
      </c>
      <c r="F12287" s="228">
        <v>5627</v>
      </c>
      <c r="G12287" s="228">
        <v>166</v>
      </c>
      <c r="H12287" s="228">
        <v>307</v>
      </c>
      <c r="I12287" s="228">
        <v>320831.65000000002</v>
      </c>
      <c r="J12287" s="228">
        <v>75528.25</v>
      </c>
      <c r="K12287" s="228">
        <v>33995</v>
      </c>
      <c r="L12287" s="228">
        <v>470099.46</v>
      </c>
    </row>
    <row r="12288" spans="1:12">
      <c r="A12288" s="228">
        <v>2017</v>
      </c>
      <c r="B12288" s="228" t="s">
        <v>192</v>
      </c>
      <c r="C12288" s="228" t="s">
        <v>66</v>
      </c>
      <c r="D12288" s="228" t="s">
        <v>205</v>
      </c>
      <c r="E12288" s="228">
        <v>25</v>
      </c>
      <c r="F12288" s="228">
        <v>3730</v>
      </c>
      <c r="G12288" s="228">
        <v>118</v>
      </c>
      <c r="H12288" s="228">
        <v>195</v>
      </c>
      <c r="I12288" s="228">
        <v>203855.93</v>
      </c>
      <c r="J12288" s="228">
        <v>62150.36</v>
      </c>
      <c r="K12288" s="228">
        <v>54626</v>
      </c>
      <c r="L12288" s="228">
        <v>370942.57</v>
      </c>
    </row>
    <row r="12289" spans="1:12">
      <c r="A12289" s="228">
        <v>2017</v>
      </c>
      <c r="B12289" s="228" t="s">
        <v>192</v>
      </c>
      <c r="C12289" s="228" t="s">
        <v>66</v>
      </c>
      <c r="D12289" s="228" t="s">
        <v>205</v>
      </c>
      <c r="E12289" s="228">
        <v>30</v>
      </c>
      <c r="F12289" s="228">
        <v>5479</v>
      </c>
      <c r="G12289" s="228">
        <v>157</v>
      </c>
      <c r="H12289" s="228">
        <v>329</v>
      </c>
      <c r="I12289" s="228">
        <v>289113.53999999998</v>
      </c>
      <c r="J12289" s="228">
        <v>86474.240000000005</v>
      </c>
      <c r="K12289" s="228">
        <v>57513</v>
      </c>
      <c r="L12289" s="228">
        <v>495419.54</v>
      </c>
    </row>
    <row r="12290" spans="1:12">
      <c r="A12290" s="228">
        <v>2017</v>
      </c>
      <c r="B12290" s="228" t="s">
        <v>192</v>
      </c>
      <c r="C12290" s="228" t="s">
        <v>66</v>
      </c>
      <c r="D12290" s="228" t="s">
        <v>205</v>
      </c>
      <c r="E12290" s="228">
        <v>35</v>
      </c>
      <c r="F12290" s="228">
        <v>5726</v>
      </c>
      <c r="G12290" s="228">
        <v>250</v>
      </c>
      <c r="H12290" s="228">
        <v>481</v>
      </c>
      <c r="I12290" s="228">
        <v>421656.94</v>
      </c>
      <c r="J12290" s="228">
        <v>94715.93</v>
      </c>
      <c r="K12290" s="228">
        <v>84070</v>
      </c>
      <c r="L12290" s="228">
        <v>657471.68000000005</v>
      </c>
    </row>
    <row r="12291" spans="1:12">
      <c r="A12291" s="228">
        <v>2017</v>
      </c>
      <c r="B12291" s="228" t="s">
        <v>192</v>
      </c>
      <c r="C12291" s="228" t="s">
        <v>66</v>
      </c>
      <c r="D12291" s="228" t="s">
        <v>205</v>
      </c>
      <c r="E12291" s="228">
        <v>40</v>
      </c>
      <c r="F12291" s="228">
        <v>6107</v>
      </c>
      <c r="G12291" s="228">
        <v>255</v>
      </c>
      <c r="H12291" s="228">
        <v>458</v>
      </c>
      <c r="I12291" s="228">
        <v>426492.15999999997</v>
      </c>
      <c r="J12291" s="228">
        <v>130014.7</v>
      </c>
      <c r="K12291" s="228">
        <v>93194</v>
      </c>
      <c r="L12291" s="228">
        <v>739453.89</v>
      </c>
    </row>
    <row r="12292" spans="1:12">
      <c r="A12292" s="228">
        <v>2017</v>
      </c>
      <c r="B12292" s="228" t="s">
        <v>192</v>
      </c>
      <c r="C12292" s="228" t="s">
        <v>66</v>
      </c>
      <c r="D12292" s="228" t="s">
        <v>205</v>
      </c>
      <c r="E12292" s="228">
        <v>45</v>
      </c>
      <c r="F12292" s="228">
        <v>7295</v>
      </c>
      <c r="G12292" s="228">
        <v>340</v>
      </c>
      <c r="H12292" s="228">
        <v>739</v>
      </c>
      <c r="I12292" s="228">
        <v>778286.27</v>
      </c>
      <c r="J12292" s="228">
        <v>215752.9</v>
      </c>
      <c r="K12292" s="228">
        <v>175073</v>
      </c>
      <c r="L12292" s="228">
        <v>1295056.69</v>
      </c>
    </row>
    <row r="12293" spans="1:12">
      <c r="A12293" s="228">
        <v>2017</v>
      </c>
      <c r="B12293" s="228" t="s">
        <v>192</v>
      </c>
      <c r="C12293" s="228" t="s">
        <v>66</v>
      </c>
      <c r="D12293" s="228" t="s">
        <v>205</v>
      </c>
      <c r="E12293" s="228">
        <v>50</v>
      </c>
      <c r="F12293" s="228">
        <v>7807</v>
      </c>
      <c r="G12293" s="228">
        <v>530</v>
      </c>
      <c r="H12293" s="228">
        <v>1140</v>
      </c>
      <c r="I12293" s="228">
        <v>1211812.55</v>
      </c>
      <c r="J12293" s="228">
        <v>311992.2</v>
      </c>
      <c r="K12293" s="228">
        <v>356922.25</v>
      </c>
      <c r="L12293" s="228">
        <v>2029471.66</v>
      </c>
    </row>
    <row r="12294" spans="1:12">
      <c r="A12294" s="228">
        <v>2017</v>
      </c>
      <c r="B12294" s="228" t="s">
        <v>192</v>
      </c>
      <c r="C12294" s="228" t="s">
        <v>66</v>
      </c>
      <c r="D12294" s="228" t="s">
        <v>205</v>
      </c>
      <c r="E12294" s="228">
        <v>55</v>
      </c>
      <c r="F12294" s="228">
        <v>9533</v>
      </c>
      <c r="G12294" s="228">
        <v>830</v>
      </c>
      <c r="H12294" s="228">
        <v>1710</v>
      </c>
      <c r="I12294" s="228">
        <v>1629294.75</v>
      </c>
      <c r="J12294" s="228">
        <v>452339.15</v>
      </c>
      <c r="K12294" s="228">
        <v>602884.65</v>
      </c>
      <c r="L12294" s="228">
        <v>2935489.3</v>
      </c>
    </row>
    <row r="12295" spans="1:12">
      <c r="A12295" s="228">
        <v>2017</v>
      </c>
      <c r="B12295" s="228" t="s">
        <v>192</v>
      </c>
      <c r="C12295" s="228" t="s">
        <v>66</v>
      </c>
      <c r="D12295" s="228" t="s">
        <v>205</v>
      </c>
      <c r="E12295" s="228">
        <v>60</v>
      </c>
      <c r="F12295" s="228">
        <v>9415</v>
      </c>
      <c r="G12295" s="228">
        <v>1285</v>
      </c>
      <c r="H12295" s="228">
        <v>2659</v>
      </c>
      <c r="I12295" s="228">
        <v>2680016.7400000002</v>
      </c>
      <c r="J12295" s="228">
        <v>692798.19</v>
      </c>
      <c r="K12295" s="228">
        <v>876937.65</v>
      </c>
      <c r="L12295" s="228">
        <v>4591423.32</v>
      </c>
    </row>
    <row r="12296" spans="1:12">
      <c r="A12296" s="228">
        <v>2017</v>
      </c>
      <c r="B12296" s="228" t="s">
        <v>192</v>
      </c>
      <c r="C12296" s="228" t="s">
        <v>66</v>
      </c>
      <c r="D12296" s="228" t="s">
        <v>205</v>
      </c>
      <c r="E12296" s="228">
        <v>65</v>
      </c>
      <c r="F12296" s="228">
        <v>8961</v>
      </c>
      <c r="G12296" s="228">
        <v>1598</v>
      </c>
      <c r="H12296" s="228">
        <v>3442</v>
      </c>
      <c r="I12296" s="228">
        <v>3633131.97</v>
      </c>
      <c r="J12296" s="228">
        <v>931247.82</v>
      </c>
      <c r="K12296" s="228">
        <v>1216278.5</v>
      </c>
      <c r="L12296" s="228">
        <v>6234616.2599999998</v>
      </c>
    </row>
    <row r="12297" spans="1:12">
      <c r="A12297" s="228">
        <v>2017</v>
      </c>
      <c r="B12297" s="228" t="s">
        <v>192</v>
      </c>
      <c r="C12297" s="228" t="s">
        <v>66</v>
      </c>
      <c r="D12297" s="228" t="s">
        <v>205</v>
      </c>
      <c r="E12297" s="228">
        <v>70</v>
      </c>
      <c r="F12297" s="228">
        <v>6843</v>
      </c>
      <c r="G12297" s="228">
        <v>1556</v>
      </c>
      <c r="H12297" s="228">
        <v>3807</v>
      </c>
      <c r="I12297" s="228">
        <v>3633019.43</v>
      </c>
      <c r="J12297" s="228">
        <v>903940.37</v>
      </c>
      <c r="K12297" s="228">
        <v>1129231.2</v>
      </c>
      <c r="L12297" s="228">
        <v>6021382.4699999997</v>
      </c>
    </row>
    <row r="12298" spans="1:12">
      <c r="A12298" s="228">
        <v>2017</v>
      </c>
      <c r="B12298" s="228" t="s">
        <v>192</v>
      </c>
      <c r="C12298" s="228" t="s">
        <v>66</v>
      </c>
      <c r="D12298" s="228" t="s">
        <v>205</v>
      </c>
      <c r="E12298" s="228">
        <v>75</v>
      </c>
      <c r="F12298" s="228">
        <v>4637</v>
      </c>
      <c r="G12298" s="228">
        <v>1354</v>
      </c>
      <c r="H12298" s="228">
        <v>3147</v>
      </c>
      <c r="I12298" s="228">
        <v>2816200.29</v>
      </c>
      <c r="J12298" s="228">
        <v>678391.23</v>
      </c>
      <c r="K12298" s="228">
        <v>804533</v>
      </c>
      <c r="L12298" s="228">
        <v>4493671.99</v>
      </c>
    </row>
    <row r="12299" spans="1:12">
      <c r="A12299" s="228">
        <v>2017</v>
      </c>
      <c r="B12299" s="228" t="s">
        <v>192</v>
      </c>
      <c r="C12299" s="228" t="s">
        <v>66</v>
      </c>
      <c r="D12299" s="228" t="s">
        <v>205</v>
      </c>
      <c r="E12299" s="228">
        <v>80</v>
      </c>
      <c r="F12299" s="228">
        <v>2772</v>
      </c>
      <c r="G12299" s="228">
        <v>979</v>
      </c>
      <c r="H12299" s="228">
        <v>2966</v>
      </c>
      <c r="I12299" s="228">
        <v>2317293.52</v>
      </c>
      <c r="J12299" s="228">
        <v>478847.5</v>
      </c>
      <c r="K12299" s="228">
        <v>578080.80000000005</v>
      </c>
      <c r="L12299" s="228">
        <v>3520158.07</v>
      </c>
    </row>
    <row r="12300" spans="1:12">
      <c r="A12300" s="228">
        <v>2017</v>
      </c>
      <c r="B12300" s="228" t="s">
        <v>192</v>
      </c>
      <c r="C12300" s="228" t="s">
        <v>66</v>
      </c>
      <c r="D12300" s="228" t="s">
        <v>205</v>
      </c>
      <c r="E12300" s="228">
        <v>85</v>
      </c>
      <c r="F12300" s="228">
        <v>1641</v>
      </c>
      <c r="G12300" s="228">
        <v>525</v>
      </c>
      <c r="H12300" s="228">
        <v>1713</v>
      </c>
      <c r="I12300" s="228">
        <v>1271578.68</v>
      </c>
      <c r="J12300" s="228">
        <v>241397.76000000001</v>
      </c>
      <c r="K12300" s="228">
        <v>193837.5</v>
      </c>
      <c r="L12300" s="228">
        <v>1778217.09</v>
      </c>
    </row>
    <row r="12301" spans="1:12">
      <c r="A12301" s="228">
        <v>2017</v>
      </c>
      <c r="B12301" s="228" t="s">
        <v>192</v>
      </c>
      <c r="C12301" s="228" t="s">
        <v>66</v>
      </c>
      <c r="D12301" s="228" t="s">
        <v>205</v>
      </c>
      <c r="E12301" s="228">
        <v>90</v>
      </c>
      <c r="F12301" s="228">
        <v>409</v>
      </c>
      <c r="G12301" s="228">
        <v>133</v>
      </c>
      <c r="H12301" s="228">
        <v>487</v>
      </c>
      <c r="I12301" s="228">
        <v>333514.08</v>
      </c>
      <c r="J12301" s="228">
        <v>56618.5</v>
      </c>
      <c r="K12301" s="228">
        <v>90520.05</v>
      </c>
      <c r="L12301" s="228">
        <v>500888.76</v>
      </c>
    </row>
    <row r="12302" spans="1:12">
      <c r="A12302" s="228">
        <v>2017</v>
      </c>
      <c r="B12302" s="228" t="s">
        <v>192</v>
      </c>
      <c r="C12302" s="228" t="s">
        <v>66</v>
      </c>
      <c r="D12302" s="228" t="s">
        <v>205</v>
      </c>
      <c r="E12302" s="228">
        <v>95</v>
      </c>
      <c r="F12302" s="228">
        <v>44</v>
      </c>
      <c r="G12302" s="228">
        <v>13</v>
      </c>
      <c r="H12302" s="228">
        <v>88</v>
      </c>
      <c r="I12302" s="228">
        <v>36697</v>
      </c>
      <c r="J12302" s="228">
        <v>3275.25</v>
      </c>
      <c r="K12302" s="228">
        <v>0</v>
      </c>
      <c r="L12302" s="228">
        <v>42600.7</v>
      </c>
    </row>
    <row r="12303" spans="1:12">
      <c r="A12303" s="228">
        <v>2017</v>
      </c>
      <c r="B12303" s="228" t="s">
        <v>192</v>
      </c>
      <c r="C12303" s="228" t="s">
        <v>66</v>
      </c>
      <c r="D12303" s="228" t="s">
        <v>206</v>
      </c>
      <c r="E12303" s="228">
        <v>0</v>
      </c>
      <c r="F12303" s="228">
        <v>4697</v>
      </c>
      <c r="G12303" s="228">
        <v>132</v>
      </c>
      <c r="H12303" s="228">
        <v>681</v>
      </c>
      <c r="I12303" s="228">
        <v>434324.5</v>
      </c>
      <c r="J12303" s="228">
        <v>58366.29</v>
      </c>
      <c r="K12303" s="228">
        <v>1063</v>
      </c>
      <c r="L12303" s="228">
        <v>507933.13</v>
      </c>
    </row>
    <row r="12304" spans="1:12">
      <c r="A12304" s="228">
        <v>2017</v>
      </c>
      <c r="B12304" s="228" t="s">
        <v>192</v>
      </c>
      <c r="C12304" s="228" t="s">
        <v>66</v>
      </c>
      <c r="D12304" s="228" t="s">
        <v>206</v>
      </c>
      <c r="E12304" s="228">
        <v>5</v>
      </c>
      <c r="F12304" s="228">
        <v>5895</v>
      </c>
      <c r="G12304" s="228">
        <v>72</v>
      </c>
      <c r="H12304" s="228">
        <v>87</v>
      </c>
      <c r="I12304" s="228">
        <v>94564.42</v>
      </c>
      <c r="J12304" s="228">
        <v>26004.2</v>
      </c>
      <c r="K12304" s="228">
        <v>1306</v>
      </c>
      <c r="L12304" s="228">
        <v>135033.44</v>
      </c>
    </row>
    <row r="12305" spans="1:12">
      <c r="A12305" s="228">
        <v>2017</v>
      </c>
      <c r="B12305" s="228" t="s">
        <v>192</v>
      </c>
      <c r="C12305" s="228" t="s">
        <v>66</v>
      </c>
      <c r="D12305" s="228" t="s">
        <v>206</v>
      </c>
      <c r="E12305" s="228">
        <v>10</v>
      </c>
      <c r="F12305" s="228">
        <v>6019</v>
      </c>
      <c r="G12305" s="228">
        <v>87</v>
      </c>
      <c r="H12305" s="228">
        <v>160</v>
      </c>
      <c r="I12305" s="228">
        <v>120992.19</v>
      </c>
      <c r="J12305" s="228">
        <v>29665.11</v>
      </c>
      <c r="K12305" s="228">
        <v>33317</v>
      </c>
      <c r="L12305" s="228">
        <v>194239.58</v>
      </c>
    </row>
    <row r="12306" spans="1:12">
      <c r="A12306" s="228">
        <v>2017</v>
      </c>
      <c r="B12306" s="228" t="s">
        <v>192</v>
      </c>
      <c r="C12306" s="228" t="s">
        <v>66</v>
      </c>
      <c r="D12306" s="228" t="s">
        <v>206</v>
      </c>
      <c r="E12306" s="228">
        <v>15</v>
      </c>
      <c r="F12306" s="228">
        <v>6302</v>
      </c>
      <c r="G12306" s="228">
        <v>208</v>
      </c>
      <c r="H12306" s="228">
        <v>536</v>
      </c>
      <c r="I12306" s="228">
        <v>469638.29</v>
      </c>
      <c r="J12306" s="228">
        <v>93534.87</v>
      </c>
      <c r="K12306" s="228">
        <v>101027</v>
      </c>
      <c r="L12306" s="228">
        <v>710102.12</v>
      </c>
    </row>
    <row r="12307" spans="1:12">
      <c r="A12307" s="228">
        <v>2017</v>
      </c>
      <c r="B12307" s="228" t="s">
        <v>192</v>
      </c>
      <c r="C12307" s="228" t="s">
        <v>66</v>
      </c>
      <c r="D12307" s="228" t="s">
        <v>206</v>
      </c>
      <c r="E12307" s="228">
        <v>20</v>
      </c>
      <c r="F12307" s="228">
        <v>5786</v>
      </c>
      <c r="G12307" s="228">
        <v>427</v>
      </c>
      <c r="H12307" s="228">
        <v>975</v>
      </c>
      <c r="I12307" s="228">
        <v>749435.21</v>
      </c>
      <c r="J12307" s="228">
        <v>141281.09</v>
      </c>
      <c r="K12307" s="228">
        <v>55300</v>
      </c>
      <c r="L12307" s="228">
        <v>998462.77</v>
      </c>
    </row>
    <row r="12308" spans="1:12">
      <c r="A12308" s="228">
        <v>2017</v>
      </c>
      <c r="B12308" s="228" t="s">
        <v>192</v>
      </c>
      <c r="C12308" s="228" t="s">
        <v>66</v>
      </c>
      <c r="D12308" s="228" t="s">
        <v>206</v>
      </c>
      <c r="E12308" s="228">
        <v>25</v>
      </c>
      <c r="F12308" s="228">
        <v>4544</v>
      </c>
      <c r="G12308" s="228">
        <v>373</v>
      </c>
      <c r="H12308" s="228">
        <v>1108</v>
      </c>
      <c r="I12308" s="228">
        <v>908631.71</v>
      </c>
      <c r="J12308" s="228">
        <v>219073.49</v>
      </c>
      <c r="K12308" s="228">
        <v>109964</v>
      </c>
      <c r="L12308" s="228">
        <v>1354291.21</v>
      </c>
    </row>
    <row r="12309" spans="1:12">
      <c r="A12309" s="228">
        <v>2017</v>
      </c>
      <c r="B12309" s="228" t="s">
        <v>192</v>
      </c>
      <c r="C12309" s="228" t="s">
        <v>66</v>
      </c>
      <c r="D12309" s="228" t="s">
        <v>206</v>
      </c>
      <c r="E12309" s="228">
        <v>30</v>
      </c>
      <c r="F12309" s="228">
        <v>6319</v>
      </c>
      <c r="G12309" s="228">
        <v>649</v>
      </c>
      <c r="H12309" s="228">
        <v>2252</v>
      </c>
      <c r="I12309" s="228">
        <v>1876487.78</v>
      </c>
      <c r="J12309" s="228">
        <v>434245.61</v>
      </c>
      <c r="K12309" s="228">
        <v>61677</v>
      </c>
      <c r="L12309" s="228">
        <v>2607779.2200000002</v>
      </c>
    </row>
    <row r="12310" spans="1:12">
      <c r="A12310" s="228">
        <v>2017</v>
      </c>
      <c r="B12310" s="228" t="s">
        <v>192</v>
      </c>
      <c r="C12310" s="228" t="s">
        <v>66</v>
      </c>
      <c r="D12310" s="228" t="s">
        <v>206</v>
      </c>
      <c r="E12310" s="228">
        <v>35</v>
      </c>
      <c r="F12310" s="228">
        <v>6742</v>
      </c>
      <c r="G12310" s="228">
        <v>552</v>
      </c>
      <c r="H12310" s="228">
        <v>1716</v>
      </c>
      <c r="I12310" s="228">
        <v>1491354.22</v>
      </c>
      <c r="J12310" s="228">
        <v>325050.2</v>
      </c>
      <c r="K12310" s="228">
        <v>70852</v>
      </c>
      <c r="L12310" s="228">
        <v>2096967.3</v>
      </c>
    </row>
    <row r="12311" spans="1:12">
      <c r="A12311" s="228">
        <v>2017</v>
      </c>
      <c r="B12311" s="228" t="s">
        <v>192</v>
      </c>
      <c r="C12311" s="228" t="s">
        <v>66</v>
      </c>
      <c r="D12311" s="228" t="s">
        <v>206</v>
      </c>
      <c r="E12311" s="228">
        <v>40</v>
      </c>
      <c r="F12311" s="228">
        <v>7211</v>
      </c>
      <c r="G12311" s="228">
        <v>619</v>
      </c>
      <c r="H12311" s="228">
        <v>1717</v>
      </c>
      <c r="I12311" s="228">
        <v>1385500.99</v>
      </c>
      <c r="J12311" s="228">
        <v>279261.55</v>
      </c>
      <c r="K12311" s="228">
        <v>238955</v>
      </c>
      <c r="L12311" s="228">
        <v>2113045.8199999998</v>
      </c>
    </row>
    <row r="12312" spans="1:12">
      <c r="A12312" s="228">
        <v>2017</v>
      </c>
      <c r="B12312" s="228" t="s">
        <v>192</v>
      </c>
      <c r="C12312" s="228" t="s">
        <v>66</v>
      </c>
      <c r="D12312" s="228" t="s">
        <v>206</v>
      </c>
      <c r="E12312" s="228">
        <v>45</v>
      </c>
      <c r="F12312" s="228">
        <v>8419</v>
      </c>
      <c r="G12312" s="228">
        <v>723</v>
      </c>
      <c r="H12312" s="228">
        <v>1623</v>
      </c>
      <c r="I12312" s="228">
        <v>1459454.25</v>
      </c>
      <c r="J12312" s="228">
        <v>313964.37</v>
      </c>
      <c r="K12312" s="228">
        <v>258596</v>
      </c>
      <c r="L12312" s="228">
        <v>2219522.2999999998</v>
      </c>
    </row>
    <row r="12313" spans="1:12">
      <c r="A12313" s="228">
        <v>2017</v>
      </c>
      <c r="B12313" s="228" t="s">
        <v>192</v>
      </c>
      <c r="C12313" s="228" t="s">
        <v>66</v>
      </c>
      <c r="D12313" s="228" t="s">
        <v>206</v>
      </c>
      <c r="E12313" s="228">
        <v>50</v>
      </c>
      <c r="F12313" s="228">
        <v>9177</v>
      </c>
      <c r="G12313" s="228">
        <v>797</v>
      </c>
      <c r="H12313" s="228">
        <v>1965</v>
      </c>
      <c r="I12313" s="228">
        <v>1791869.64</v>
      </c>
      <c r="J12313" s="228">
        <v>413185.94</v>
      </c>
      <c r="K12313" s="228">
        <v>374171</v>
      </c>
      <c r="L12313" s="228">
        <v>2828557.02</v>
      </c>
    </row>
    <row r="12314" spans="1:12">
      <c r="A12314" s="228">
        <v>2017</v>
      </c>
      <c r="B12314" s="228" t="s">
        <v>192</v>
      </c>
      <c r="C12314" s="228" t="s">
        <v>66</v>
      </c>
      <c r="D12314" s="228" t="s">
        <v>206</v>
      </c>
      <c r="E12314" s="228">
        <v>55</v>
      </c>
      <c r="F12314" s="228">
        <v>10959</v>
      </c>
      <c r="G12314" s="228">
        <v>1110</v>
      </c>
      <c r="H12314" s="228">
        <v>2675</v>
      </c>
      <c r="I12314" s="228">
        <v>2502488.59</v>
      </c>
      <c r="J12314" s="228">
        <v>553188.4</v>
      </c>
      <c r="K12314" s="228">
        <v>678416.25</v>
      </c>
      <c r="L12314" s="228">
        <v>4011623.07</v>
      </c>
    </row>
    <row r="12315" spans="1:12">
      <c r="A12315" s="228">
        <v>2017</v>
      </c>
      <c r="B12315" s="228" t="s">
        <v>192</v>
      </c>
      <c r="C12315" s="228" t="s">
        <v>66</v>
      </c>
      <c r="D12315" s="228" t="s">
        <v>206</v>
      </c>
      <c r="E12315" s="228">
        <v>60</v>
      </c>
      <c r="F12315" s="228">
        <v>10469</v>
      </c>
      <c r="G12315" s="228">
        <v>1318</v>
      </c>
      <c r="H12315" s="228">
        <v>2816</v>
      </c>
      <c r="I12315" s="228">
        <v>2726494.16</v>
      </c>
      <c r="J12315" s="228">
        <v>701633.44</v>
      </c>
      <c r="K12315" s="228">
        <v>836213.8</v>
      </c>
      <c r="L12315" s="228">
        <v>4589831.29</v>
      </c>
    </row>
    <row r="12316" spans="1:12">
      <c r="A12316" s="228">
        <v>2017</v>
      </c>
      <c r="B12316" s="228" t="s">
        <v>192</v>
      </c>
      <c r="C12316" s="228" t="s">
        <v>66</v>
      </c>
      <c r="D12316" s="228" t="s">
        <v>206</v>
      </c>
      <c r="E12316" s="228">
        <v>65</v>
      </c>
      <c r="F12316" s="228">
        <v>9749</v>
      </c>
      <c r="G12316" s="228">
        <v>1534</v>
      </c>
      <c r="H12316" s="228">
        <v>3771</v>
      </c>
      <c r="I12316" s="228">
        <v>3628839.76</v>
      </c>
      <c r="J12316" s="228">
        <v>855864.61</v>
      </c>
      <c r="K12316" s="228">
        <v>1116228</v>
      </c>
      <c r="L12316" s="228">
        <v>5943273.8600000003</v>
      </c>
    </row>
    <row r="12317" spans="1:12">
      <c r="A12317" s="228">
        <v>2017</v>
      </c>
      <c r="B12317" s="228" t="s">
        <v>192</v>
      </c>
      <c r="C12317" s="228" t="s">
        <v>66</v>
      </c>
      <c r="D12317" s="228" t="s">
        <v>206</v>
      </c>
      <c r="E12317" s="228">
        <v>70</v>
      </c>
      <c r="F12317" s="228">
        <v>7524</v>
      </c>
      <c r="G12317" s="228">
        <v>1362</v>
      </c>
      <c r="H12317" s="228">
        <v>3366</v>
      </c>
      <c r="I12317" s="228">
        <v>3289854.57</v>
      </c>
      <c r="J12317" s="228">
        <v>784029.96</v>
      </c>
      <c r="K12317" s="228">
        <v>853543.1</v>
      </c>
      <c r="L12317" s="228">
        <v>5200497.96</v>
      </c>
    </row>
    <row r="12318" spans="1:12">
      <c r="A12318" s="228">
        <v>2017</v>
      </c>
      <c r="B12318" s="228" t="s">
        <v>192</v>
      </c>
      <c r="C12318" s="228" t="s">
        <v>66</v>
      </c>
      <c r="D12318" s="228" t="s">
        <v>206</v>
      </c>
      <c r="E12318" s="228">
        <v>75</v>
      </c>
      <c r="F12318" s="228">
        <v>5113</v>
      </c>
      <c r="G12318" s="228">
        <v>1369</v>
      </c>
      <c r="H12318" s="228">
        <v>4038</v>
      </c>
      <c r="I12318" s="228">
        <v>3257972.32</v>
      </c>
      <c r="J12318" s="228">
        <v>646190.92000000004</v>
      </c>
      <c r="K12318" s="228">
        <v>733412.8</v>
      </c>
      <c r="L12318" s="228">
        <v>4812573.54</v>
      </c>
    </row>
    <row r="12319" spans="1:12">
      <c r="A12319" s="228">
        <v>2017</v>
      </c>
      <c r="B12319" s="228" t="s">
        <v>192</v>
      </c>
      <c r="C12319" s="228" t="s">
        <v>66</v>
      </c>
      <c r="D12319" s="228" t="s">
        <v>206</v>
      </c>
      <c r="E12319" s="228">
        <v>80</v>
      </c>
      <c r="F12319" s="228">
        <v>3415</v>
      </c>
      <c r="G12319" s="228">
        <v>796</v>
      </c>
      <c r="H12319" s="228">
        <v>3101</v>
      </c>
      <c r="I12319" s="228">
        <v>2430561.33</v>
      </c>
      <c r="J12319" s="228">
        <v>429717.6</v>
      </c>
      <c r="K12319" s="228">
        <v>472606.5</v>
      </c>
      <c r="L12319" s="228">
        <v>3465178.01</v>
      </c>
    </row>
    <row r="12320" spans="1:12">
      <c r="A12320" s="228">
        <v>2017</v>
      </c>
      <c r="B12320" s="228" t="s">
        <v>192</v>
      </c>
      <c r="C12320" s="228" t="s">
        <v>66</v>
      </c>
      <c r="D12320" s="228" t="s">
        <v>206</v>
      </c>
      <c r="E12320" s="228">
        <v>85</v>
      </c>
      <c r="F12320" s="228">
        <v>2103</v>
      </c>
      <c r="G12320" s="228">
        <v>671</v>
      </c>
      <c r="H12320" s="228">
        <v>2737</v>
      </c>
      <c r="I12320" s="228">
        <v>1846281.22</v>
      </c>
      <c r="J12320" s="228">
        <v>270196</v>
      </c>
      <c r="K12320" s="228">
        <v>237794.8</v>
      </c>
      <c r="L12320" s="228">
        <v>2450735.94</v>
      </c>
    </row>
    <row r="12321" spans="1:12">
      <c r="A12321" s="228">
        <v>2017</v>
      </c>
      <c r="B12321" s="228" t="s">
        <v>192</v>
      </c>
      <c r="C12321" s="228" t="s">
        <v>66</v>
      </c>
      <c r="D12321" s="228" t="s">
        <v>206</v>
      </c>
      <c r="E12321" s="228">
        <v>90</v>
      </c>
      <c r="F12321" s="228">
        <v>820</v>
      </c>
      <c r="G12321" s="228">
        <v>227</v>
      </c>
      <c r="H12321" s="228">
        <v>902</v>
      </c>
      <c r="I12321" s="228">
        <v>687207.45</v>
      </c>
      <c r="J12321" s="228">
        <v>91858.28</v>
      </c>
      <c r="K12321" s="228">
        <v>82811.100000000006</v>
      </c>
      <c r="L12321" s="228">
        <v>900639.63</v>
      </c>
    </row>
    <row r="12322" spans="1:12">
      <c r="A12322" s="228">
        <v>2017</v>
      </c>
      <c r="B12322" s="228" t="s">
        <v>192</v>
      </c>
      <c r="C12322" s="228" t="s">
        <v>66</v>
      </c>
      <c r="D12322" s="228" t="s">
        <v>206</v>
      </c>
      <c r="E12322" s="228">
        <v>95</v>
      </c>
      <c r="F12322" s="228">
        <v>209</v>
      </c>
      <c r="G12322" s="228">
        <v>51</v>
      </c>
      <c r="H12322" s="228">
        <v>302</v>
      </c>
      <c r="I12322" s="228">
        <v>175084</v>
      </c>
      <c r="J12322" s="228">
        <v>15009.03</v>
      </c>
      <c r="K12322" s="228">
        <v>0</v>
      </c>
      <c r="L12322" s="228">
        <v>196031.13</v>
      </c>
    </row>
    <row r="12323" spans="1:12">
      <c r="A12323" s="228">
        <v>2017</v>
      </c>
      <c r="B12323" s="228" t="s">
        <v>192</v>
      </c>
      <c r="C12323" s="228" t="s">
        <v>68</v>
      </c>
      <c r="D12323" s="228" t="s">
        <v>205</v>
      </c>
      <c r="E12323" s="228">
        <v>0</v>
      </c>
      <c r="F12323" s="228">
        <v>7492</v>
      </c>
      <c r="G12323" s="228">
        <v>214</v>
      </c>
      <c r="H12323" s="228">
        <v>574</v>
      </c>
      <c r="I12323" s="228">
        <v>404046.95</v>
      </c>
      <c r="J12323" s="228">
        <v>63862.84</v>
      </c>
      <c r="K12323" s="228">
        <v>11919</v>
      </c>
      <c r="L12323" s="228">
        <v>576215.43000000005</v>
      </c>
    </row>
    <row r="12324" spans="1:12">
      <c r="A12324" s="228">
        <v>2017</v>
      </c>
      <c r="B12324" s="228" t="s">
        <v>192</v>
      </c>
      <c r="C12324" s="228" t="s">
        <v>68</v>
      </c>
      <c r="D12324" s="228" t="s">
        <v>205</v>
      </c>
      <c r="E12324" s="228">
        <v>5</v>
      </c>
      <c r="F12324" s="228">
        <v>8204</v>
      </c>
      <c r="G12324" s="228">
        <v>109</v>
      </c>
      <c r="H12324" s="228">
        <v>146</v>
      </c>
      <c r="I12324" s="228">
        <v>117067.55</v>
      </c>
      <c r="J12324" s="228">
        <v>21610.78</v>
      </c>
      <c r="K12324" s="228">
        <v>1656</v>
      </c>
      <c r="L12324" s="228">
        <v>176997.42</v>
      </c>
    </row>
    <row r="12325" spans="1:12">
      <c r="A12325" s="228">
        <v>2017</v>
      </c>
      <c r="B12325" s="228" t="s">
        <v>192</v>
      </c>
      <c r="C12325" s="228" t="s">
        <v>68</v>
      </c>
      <c r="D12325" s="228" t="s">
        <v>205</v>
      </c>
      <c r="E12325" s="228">
        <v>10</v>
      </c>
      <c r="F12325" s="228">
        <v>7263</v>
      </c>
      <c r="G12325" s="228">
        <v>77</v>
      </c>
      <c r="H12325" s="228">
        <v>118</v>
      </c>
      <c r="I12325" s="228">
        <v>101555.9</v>
      </c>
      <c r="J12325" s="228">
        <v>16849.07</v>
      </c>
      <c r="K12325" s="228">
        <v>7609</v>
      </c>
      <c r="L12325" s="228">
        <v>183469.61</v>
      </c>
    </row>
    <row r="12326" spans="1:12">
      <c r="A12326" s="228">
        <v>2017</v>
      </c>
      <c r="B12326" s="228" t="s">
        <v>192</v>
      </c>
      <c r="C12326" s="228" t="s">
        <v>68</v>
      </c>
      <c r="D12326" s="228" t="s">
        <v>205</v>
      </c>
      <c r="E12326" s="228">
        <v>15</v>
      </c>
      <c r="F12326" s="228">
        <v>6825</v>
      </c>
      <c r="G12326" s="228">
        <v>131</v>
      </c>
      <c r="H12326" s="228">
        <v>206</v>
      </c>
      <c r="I12326" s="228">
        <v>227673.95</v>
      </c>
      <c r="J12326" s="228">
        <v>39592.019999999997</v>
      </c>
      <c r="K12326" s="228">
        <v>45473</v>
      </c>
      <c r="L12326" s="228">
        <v>400972.64</v>
      </c>
    </row>
    <row r="12327" spans="1:12">
      <c r="A12327" s="228">
        <v>2017</v>
      </c>
      <c r="B12327" s="228" t="s">
        <v>192</v>
      </c>
      <c r="C12327" s="228" t="s">
        <v>68</v>
      </c>
      <c r="D12327" s="228" t="s">
        <v>205</v>
      </c>
      <c r="E12327" s="228">
        <v>20</v>
      </c>
      <c r="F12327" s="228">
        <v>5386</v>
      </c>
      <c r="G12327" s="228">
        <v>132</v>
      </c>
      <c r="H12327" s="228">
        <v>219</v>
      </c>
      <c r="I12327" s="228">
        <v>248821.13</v>
      </c>
      <c r="J12327" s="228">
        <v>46837.71</v>
      </c>
      <c r="K12327" s="228">
        <v>40287</v>
      </c>
      <c r="L12327" s="228">
        <v>442078.99</v>
      </c>
    </row>
    <row r="12328" spans="1:12">
      <c r="A12328" s="228">
        <v>2017</v>
      </c>
      <c r="B12328" s="228" t="s">
        <v>192</v>
      </c>
      <c r="C12328" s="228" t="s">
        <v>68</v>
      </c>
      <c r="D12328" s="228" t="s">
        <v>205</v>
      </c>
      <c r="E12328" s="228">
        <v>25</v>
      </c>
      <c r="F12328" s="228">
        <v>5114</v>
      </c>
      <c r="G12328" s="228">
        <v>129</v>
      </c>
      <c r="H12328" s="228">
        <v>246</v>
      </c>
      <c r="I12328" s="228">
        <v>173993.8</v>
      </c>
      <c r="J12328" s="228">
        <v>39613.03</v>
      </c>
      <c r="K12328" s="228">
        <v>78084</v>
      </c>
      <c r="L12328" s="228">
        <v>405945.95</v>
      </c>
    </row>
    <row r="12329" spans="1:12">
      <c r="A12329" s="228">
        <v>2017</v>
      </c>
      <c r="B12329" s="228" t="s">
        <v>192</v>
      </c>
      <c r="C12329" s="228" t="s">
        <v>68</v>
      </c>
      <c r="D12329" s="228" t="s">
        <v>205</v>
      </c>
      <c r="E12329" s="228">
        <v>30</v>
      </c>
      <c r="F12329" s="228">
        <v>8669</v>
      </c>
      <c r="G12329" s="228">
        <v>147</v>
      </c>
      <c r="H12329" s="228">
        <v>318</v>
      </c>
      <c r="I12329" s="228">
        <v>269463.96000000002</v>
      </c>
      <c r="J12329" s="228">
        <v>74624.639999999999</v>
      </c>
      <c r="K12329" s="228">
        <v>124380</v>
      </c>
      <c r="L12329" s="228">
        <v>618789.6</v>
      </c>
    </row>
    <row r="12330" spans="1:12">
      <c r="A12330" s="228">
        <v>2017</v>
      </c>
      <c r="B12330" s="228" t="s">
        <v>192</v>
      </c>
      <c r="C12330" s="228" t="s">
        <v>68</v>
      </c>
      <c r="D12330" s="228" t="s">
        <v>205</v>
      </c>
      <c r="E12330" s="228">
        <v>35</v>
      </c>
      <c r="F12330" s="228">
        <v>9037</v>
      </c>
      <c r="G12330" s="228">
        <v>227</v>
      </c>
      <c r="H12330" s="228">
        <v>336</v>
      </c>
      <c r="I12330" s="228">
        <v>264535.88</v>
      </c>
      <c r="J12330" s="228">
        <v>67161.320000000007</v>
      </c>
      <c r="K12330" s="228">
        <v>38783</v>
      </c>
      <c r="L12330" s="228">
        <v>555401.49</v>
      </c>
    </row>
    <row r="12331" spans="1:12">
      <c r="A12331" s="228">
        <v>2017</v>
      </c>
      <c r="B12331" s="228" t="s">
        <v>192</v>
      </c>
      <c r="C12331" s="228" t="s">
        <v>68</v>
      </c>
      <c r="D12331" s="228" t="s">
        <v>205</v>
      </c>
      <c r="E12331" s="228">
        <v>40</v>
      </c>
      <c r="F12331" s="228">
        <v>8295</v>
      </c>
      <c r="G12331" s="228">
        <v>234</v>
      </c>
      <c r="H12331" s="228">
        <v>340</v>
      </c>
      <c r="I12331" s="228">
        <v>307794.07</v>
      </c>
      <c r="J12331" s="228">
        <v>77223.55</v>
      </c>
      <c r="K12331" s="228">
        <v>54516</v>
      </c>
      <c r="L12331" s="228">
        <v>612422.46</v>
      </c>
    </row>
    <row r="12332" spans="1:12">
      <c r="A12332" s="228">
        <v>2017</v>
      </c>
      <c r="B12332" s="228" t="s">
        <v>192</v>
      </c>
      <c r="C12332" s="228" t="s">
        <v>68</v>
      </c>
      <c r="D12332" s="228" t="s">
        <v>205</v>
      </c>
      <c r="E12332" s="228">
        <v>45</v>
      </c>
      <c r="F12332" s="228">
        <v>8167</v>
      </c>
      <c r="G12332" s="228">
        <v>276</v>
      </c>
      <c r="H12332" s="228">
        <v>539</v>
      </c>
      <c r="I12332" s="228">
        <v>434898.89</v>
      </c>
      <c r="J12332" s="228">
        <v>101044.02</v>
      </c>
      <c r="K12332" s="228">
        <v>60961</v>
      </c>
      <c r="L12332" s="228">
        <v>780653.33</v>
      </c>
    </row>
    <row r="12333" spans="1:12">
      <c r="A12333" s="228">
        <v>2017</v>
      </c>
      <c r="B12333" s="228" t="s">
        <v>192</v>
      </c>
      <c r="C12333" s="228" t="s">
        <v>68</v>
      </c>
      <c r="D12333" s="228" t="s">
        <v>205</v>
      </c>
      <c r="E12333" s="228">
        <v>50</v>
      </c>
      <c r="F12333" s="228">
        <v>7533</v>
      </c>
      <c r="G12333" s="228">
        <v>325</v>
      </c>
      <c r="H12333" s="228">
        <v>582</v>
      </c>
      <c r="I12333" s="228">
        <v>472421.05</v>
      </c>
      <c r="J12333" s="228">
        <v>128720.72</v>
      </c>
      <c r="K12333" s="228">
        <v>111678</v>
      </c>
      <c r="L12333" s="228">
        <v>981871.75</v>
      </c>
    </row>
    <row r="12334" spans="1:12">
      <c r="A12334" s="228">
        <v>2017</v>
      </c>
      <c r="B12334" s="228" t="s">
        <v>192</v>
      </c>
      <c r="C12334" s="228" t="s">
        <v>68</v>
      </c>
      <c r="D12334" s="228" t="s">
        <v>205</v>
      </c>
      <c r="E12334" s="228">
        <v>55</v>
      </c>
      <c r="F12334" s="228">
        <v>7387</v>
      </c>
      <c r="G12334" s="228">
        <v>517</v>
      </c>
      <c r="H12334" s="228">
        <v>909</v>
      </c>
      <c r="I12334" s="228">
        <v>913717.12</v>
      </c>
      <c r="J12334" s="228">
        <v>196350.5</v>
      </c>
      <c r="K12334" s="228">
        <v>264543</v>
      </c>
      <c r="L12334" s="228">
        <v>1715078.45</v>
      </c>
    </row>
    <row r="12335" spans="1:12">
      <c r="A12335" s="228">
        <v>2017</v>
      </c>
      <c r="B12335" s="228" t="s">
        <v>192</v>
      </c>
      <c r="C12335" s="228" t="s">
        <v>68</v>
      </c>
      <c r="D12335" s="228" t="s">
        <v>205</v>
      </c>
      <c r="E12335" s="228">
        <v>60</v>
      </c>
      <c r="F12335" s="228">
        <v>6521</v>
      </c>
      <c r="G12335" s="228">
        <v>583</v>
      </c>
      <c r="H12335" s="228">
        <v>1586</v>
      </c>
      <c r="I12335" s="228">
        <v>1406815.37</v>
      </c>
      <c r="J12335" s="228">
        <v>296697.92</v>
      </c>
      <c r="K12335" s="228">
        <v>342732.25</v>
      </c>
      <c r="L12335" s="228">
        <v>2519276.9900000002</v>
      </c>
    </row>
    <row r="12336" spans="1:12">
      <c r="A12336" s="228">
        <v>2017</v>
      </c>
      <c r="B12336" s="228" t="s">
        <v>192</v>
      </c>
      <c r="C12336" s="228" t="s">
        <v>68</v>
      </c>
      <c r="D12336" s="228" t="s">
        <v>205</v>
      </c>
      <c r="E12336" s="228">
        <v>65</v>
      </c>
      <c r="F12336" s="228">
        <v>5826</v>
      </c>
      <c r="G12336" s="228">
        <v>726</v>
      </c>
      <c r="H12336" s="228">
        <v>1243</v>
      </c>
      <c r="I12336" s="228">
        <v>1366443.65</v>
      </c>
      <c r="J12336" s="228">
        <v>315557.45</v>
      </c>
      <c r="K12336" s="228">
        <v>322487.84999999998</v>
      </c>
      <c r="L12336" s="228">
        <v>2544507.54</v>
      </c>
    </row>
    <row r="12337" spans="1:12">
      <c r="A12337" s="228">
        <v>2017</v>
      </c>
      <c r="B12337" s="228" t="s">
        <v>192</v>
      </c>
      <c r="C12337" s="228" t="s">
        <v>68</v>
      </c>
      <c r="D12337" s="228" t="s">
        <v>205</v>
      </c>
      <c r="E12337" s="228">
        <v>70</v>
      </c>
      <c r="F12337" s="228">
        <v>3983</v>
      </c>
      <c r="G12337" s="228">
        <v>868</v>
      </c>
      <c r="H12337" s="228">
        <v>1710</v>
      </c>
      <c r="I12337" s="228">
        <v>1535613.11</v>
      </c>
      <c r="J12337" s="228">
        <v>320781.21999999997</v>
      </c>
      <c r="K12337" s="228">
        <v>532201.69999999995</v>
      </c>
      <c r="L12337" s="228">
        <v>2922028.86</v>
      </c>
    </row>
    <row r="12338" spans="1:12">
      <c r="A12338" s="228">
        <v>2017</v>
      </c>
      <c r="B12338" s="228" t="s">
        <v>192</v>
      </c>
      <c r="C12338" s="228" t="s">
        <v>68</v>
      </c>
      <c r="D12338" s="228" t="s">
        <v>205</v>
      </c>
      <c r="E12338" s="228">
        <v>75</v>
      </c>
      <c r="F12338" s="228">
        <v>2446</v>
      </c>
      <c r="G12338" s="228">
        <v>733</v>
      </c>
      <c r="H12338" s="228">
        <v>1748</v>
      </c>
      <c r="I12338" s="228">
        <v>1357002.27</v>
      </c>
      <c r="J12338" s="228">
        <v>234190.58</v>
      </c>
      <c r="K12338" s="228">
        <v>436592</v>
      </c>
      <c r="L12338" s="228">
        <v>2263410.29</v>
      </c>
    </row>
    <row r="12339" spans="1:12">
      <c r="A12339" s="228">
        <v>2017</v>
      </c>
      <c r="B12339" s="228" t="s">
        <v>192</v>
      </c>
      <c r="C12339" s="228" t="s">
        <v>68</v>
      </c>
      <c r="D12339" s="228" t="s">
        <v>205</v>
      </c>
      <c r="E12339" s="228">
        <v>80</v>
      </c>
      <c r="F12339" s="228">
        <v>1442</v>
      </c>
      <c r="G12339" s="228">
        <v>385</v>
      </c>
      <c r="H12339" s="228">
        <v>1392</v>
      </c>
      <c r="I12339" s="228">
        <v>886739.8</v>
      </c>
      <c r="J12339" s="228">
        <v>159695.49</v>
      </c>
      <c r="K12339" s="228">
        <v>152023.65</v>
      </c>
      <c r="L12339" s="228">
        <v>1348165.85</v>
      </c>
    </row>
    <row r="12340" spans="1:12">
      <c r="A12340" s="228">
        <v>2017</v>
      </c>
      <c r="B12340" s="228" t="s">
        <v>192</v>
      </c>
      <c r="C12340" s="228" t="s">
        <v>68</v>
      </c>
      <c r="D12340" s="228" t="s">
        <v>205</v>
      </c>
      <c r="E12340" s="228">
        <v>85</v>
      </c>
      <c r="F12340" s="228">
        <v>843</v>
      </c>
      <c r="G12340" s="228">
        <v>298</v>
      </c>
      <c r="H12340" s="228">
        <v>1332</v>
      </c>
      <c r="I12340" s="228">
        <v>1094413.5</v>
      </c>
      <c r="J12340" s="228">
        <v>119079.15</v>
      </c>
      <c r="K12340" s="228">
        <v>157329</v>
      </c>
      <c r="L12340" s="228">
        <v>1475271.65</v>
      </c>
    </row>
    <row r="12341" spans="1:12">
      <c r="A12341" s="228">
        <v>2017</v>
      </c>
      <c r="B12341" s="228" t="s">
        <v>192</v>
      </c>
      <c r="C12341" s="228" t="s">
        <v>68</v>
      </c>
      <c r="D12341" s="228" t="s">
        <v>205</v>
      </c>
      <c r="E12341" s="228">
        <v>90</v>
      </c>
      <c r="F12341" s="228">
        <v>263</v>
      </c>
      <c r="G12341" s="228">
        <v>47</v>
      </c>
      <c r="H12341" s="228">
        <v>266</v>
      </c>
      <c r="I12341" s="228">
        <v>193811.1</v>
      </c>
      <c r="J12341" s="228">
        <v>34605.54</v>
      </c>
      <c r="K12341" s="228">
        <v>25291</v>
      </c>
      <c r="L12341" s="228">
        <v>290059.2</v>
      </c>
    </row>
    <row r="12342" spans="1:12">
      <c r="A12342" s="228">
        <v>2017</v>
      </c>
      <c r="B12342" s="228" t="s">
        <v>192</v>
      </c>
      <c r="C12342" s="228" t="s">
        <v>68</v>
      </c>
      <c r="D12342" s="228" t="s">
        <v>205</v>
      </c>
      <c r="E12342" s="228">
        <v>95</v>
      </c>
      <c r="F12342" s="228">
        <v>41</v>
      </c>
      <c r="G12342" s="228">
        <v>8</v>
      </c>
      <c r="H12342" s="228">
        <v>68</v>
      </c>
      <c r="I12342" s="228">
        <v>25567</v>
      </c>
      <c r="J12342" s="228">
        <v>7672.2</v>
      </c>
      <c r="K12342" s="228">
        <v>1640</v>
      </c>
      <c r="L12342" s="228">
        <v>37654.300000000003</v>
      </c>
    </row>
    <row r="12343" spans="1:12">
      <c r="A12343" s="228">
        <v>2017</v>
      </c>
      <c r="B12343" s="228" t="s">
        <v>192</v>
      </c>
      <c r="C12343" s="228" t="s">
        <v>68</v>
      </c>
      <c r="D12343" s="228" t="s">
        <v>206</v>
      </c>
      <c r="E12343" s="228">
        <v>0</v>
      </c>
      <c r="F12343" s="228">
        <v>6938</v>
      </c>
      <c r="G12343" s="228">
        <v>136</v>
      </c>
      <c r="H12343" s="228">
        <v>386</v>
      </c>
      <c r="I12343" s="228">
        <v>222971.6</v>
      </c>
      <c r="J12343" s="228">
        <v>31016.400000000001</v>
      </c>
      <c r="K12343" s="228">
        <v>6706</v>
      </c>
      <c r="L12343" s="228">
        <v>301899.39</v>
      </c>
    </row>
    <row r="12344" spans="1:12">
      <c r="A12344" s="228">
        <v>2017</v>
      </c>
      <c r="B12344" s="228" t="s">
        <v>192</v>
      </c>
      <c r="C12344" s="228" t="s">
        <v>68</v>
      </c>
      <c r="D12344" s="228" t="s">
        <v>206</v>
      </c>
      <c r="E12344" s="228">
        <v>5</v>
      </c>
      <c r="F12344" s="228">
        <v>7784</v>
      </c>
      <c r="G12344" s="228">
        <v>89</v>
      </c>
      <c r="H12344" s="228">
        <v>128</v>
      </c>
      <c r="I12344" s="228">
        <v>104494.65</v>
      </c>
      <c r="J12344" s="228">
        <v>25518.799999999999</v>
      </c>
      <c r="K12344" s="228">
        <v>9648</v>
      </c>
      <c r="L12344" s="228">
        <v>185908.25</v>
      </c>
    </row>
    <row r="12345" spans="1:12">
      <c r="A12345" s="228">
        <v>2017</v>
      </c>
      <c r="B12345" s="228" t="s">
        <v>192</v>
      </c>
      <c r="C12345" s="228" t="s">
        <v>68</v>
      </c>
      <c r="D12345" s="228" t="s">
        <v>206</v>
      </c>
      <c r="E12345" s="228">
        <v>10</v>
      </c>
      <c r="F12345" s="228">
        <v>6954</v>
      </c>
      <c r="G12345" s="228">
        <v>87</v>
      </c>
      <c r="H12345" s="228">
        <v>156</v>
      </c>
      <c r="I12345" s="228">
        <v>133108.63</v>
      </c>
      <c r="J12345" s="228">
        <v>26468.31</v>
      </c>
      <c r="K12345" s="228">
        <v>132474</v>
      </c>
      <c r="L12345" s="228">
        <v>330251.13</v>
      </c>
    </row>
    <row r="12346" spans="1:12">
      <c r="A12346" s="228">
        <v>2017</v>
      </c>
      <c r="B12346" s="228" t="s">
        <v>192</v>
      </c>
      <c r="C12346" s="228" t="s">
        <v>68</v>
      </c>
      <c r="D12346" s="228" t="s">
        <v>206</v>
      </c>
      <c r="E12346" s="228">
        <v>15</v>
      </c>
      <c r="F12346" s="228">
        <v>6606</v>
      </c>
      <c r="G12346" s="228">
        <v>169</v>
      </c>
      <c r="H12346" s="228">
        <v>410</v>
      </c>
      <c r="I12346" s="228">
        <v>363082.21</v>
      </c>
      <c r="J12346" s="228">
        <v>54597.39</v>
      </c>
      <c r="K12346" s="228">
        <v>96140</v>
      </c>
      <c r="L12346" s="228">
        <v>617639.15</v>
      </c>
    </row>
    <row r="12347" spans="1:12">
      <c r="A12347" s="228">
        <v>2017</v>
      </c>
      <c r="B12347" s="228" t="s">
        <v>192</v>
      </c>
      <c r="C12347" s="228" t="s">
        <v>68</v>
      </c>
      <c r="D12347" s="228" t="s">
        <v>206</v>
      </c>
      <c r="E12347" s="228">
        <v>20</v>
      </c>
      <c r="F12347" s="228">
        <v>5636</v>
      </c>
      <c r="G12347" s="228">
        <v>202</v>
      </c>
      <c r="H12347" s="228">
        <v>416</v>
      </c>
      <c r="I12347" s="228">
        <v>339734.98</v>
      </c>
      <c r="J12347" s="228">
        <v>72502.600000000006</v>
      </c>
      <c r="K12347" s="228">
        <v>50480</v>
      </c>
      <c r="L12347" s="228">
        <v>561836.91</v>
      </c>
    </row>
    <row r="12348" spans="1:12">
      <c r="A12348" s="228">
        <v>2017</v>
      </c>
      <c r="B12348" s="228" t="s">
        <v>192</v>
      </c>
      <c r="C12348" s="228" t="s">
        <v>68</v>
      </c>
      <c r="D12348" s="228" t="s">
        <v>206</v>
      </c>
      <c r="E12348" s="228">
        <v>25</v>
      </c>
      <c r="F12348" s="228">
        <v>6345</v>
      </c>
      <c r="G12348" s="228">
        <v>239</v>
      </c>
      <c r="H12348" s="228">
        <v>579</v>
      </c>
      <c r="I12348" s="228">
        <v>485593.7</v>
      </c>
      <c r="J12348" s="228">
        <v>110203.79</v>
      </c>
      <c r="K12348" s="228">
        <v>23495</v>
      </c>
      <c r="L12348" s="228">
        <v>782096.13</v>
      </c>
    </row>
    <row r="12349" spans="1:12">
      <c r="A12349" s="228">
        <v>2017</v>
      </c>
      <c r="B12349" s="228" t="s">
        <v>192</v>
      </c>
      <c r="C12349" s="228" t="s">
        <v>68</v>
      </c>
      <c r="D12349" s="228" t="s">
        <v>206</v>
      </c>
      <c r="E12349" s="228">
        <v>30</v>
      </c>
      <c r="F12349" s="228">
        <v>10255</v>
      </c>
      <c r="G12349" s="228">
        <v>479</v>
      </c>
      <c r="H12349" s="228">
        <v>1434</v>
      </c>
      <c r="I12349" s="228">
        <v>1163392.48</v>
      </c>
      <c r="J12349" s="228">
        <v>278328.21000000002</v>
      </c>
      <c r="K12349" s="228">
        <v>89585</v>
      </c>
      <c r="L12349" s="228">
        <v>1890396.46</v>
      </c>
    </row>
    <row r="12350" spans="1:12">
      <c r="A12350" s="228">
        <v>2017</v>
      </c>
      <c r="B12350" s="228" t="s">
        <v>192</v>
      </c>
      <c r="C12350" s="228" t="s">
        <v>68</v>
      </c>
      <c r="D12350" s="228" t="s">
        <v>206</v>
      </c>
      <c r="E12350" s="228">
        <v>35</v>
      </c>
      <c r="F12350" s="228">
        <v>10192</v>
      </c>
      <c r="G12350" s="228">
        <v>422</v>
      </c>
      <c r="H12350" s="228">
        <v>1238</v>
      </c>
      <c r="I12350" s="228">
        <v>1069358.56</v>
      </c>
      <c r="J12350" s="228">
        <v>244193.14</v>
      </c>
      <c r="K12350" s="228">
        <v>55584</v>
      </c>
      <c r="L12350" s="228">
        <v>1703054.09</v>
      </c>
    </row>
    <row r="12351" spans="1:12">
      <c r="A12351" s="228">
        <v>2017</v>
      </c>
      <c r="B12351" s="228" t="s">
        <v>192</v>
      </c>
      <c r="C12351" s="228" t="s">
        <v>68</v>
      </c>
      <c r="D12351" s="228" t="s">
        <v>206</v>
      </c>
      <c r="E12351" s="228">
        <v>40</v>
      </c>
      <c r="F12351" s="228">
        <v>9264</v>
      </c>
      <c r="G12351" s="228">
        <v>391</v>
      </c>
      <c r="H12351" s="228">
        <v>782</v>
      </c>
      <c r="I12351" s="228">
        <v>800675.31</v>
      </c>
      <c r="J12351" s="228">
        <v>159404.60999999999</v>
      </c>
      <c r="K12351" s="228">
        <v>150939</v>
      </c>
      <c r="L12351" s="228">
        <v>1423733.64</v>
      </c>
    </row>
    <row r="12352" spans="1:12">
      <c r="A12352" s="228">
        <v>2017</v>
      </c>
      <c r="B12352" s="228" t="s">
        <v>192</v>
      </c>
      <c r="C12352" s="228" t="s">
        <v>68</v>
      </c>
      <c r="D12352" s="228" t="s">
        <v>206</v>
      </c>
      <c r="E12352" s="228">
        <v>45</v>
      </c>
      <c r="F12352" s="228">
        <v>9083</v>
      </c>
      <c r="G12352" s="228">
        <v>494</v>
      </c>
      <c r="H12352" s="228">
        <v>1008</v>
      </c>
      <c r="I12352" s="228">
        <v>859312.06</v>
      </c>
      <c r="J12352" s="228">
        <v>182780.85</v>
      </c>
      <c r="K12352" s="228">
        <v>139136</v>
      </c>
      <c r="L12352" s="228">
        <v>1597755.35</v>
      </c>
    </row>
    <row r="12353" spans="1:12">
      <c r="A12353" s="228">
        <v>2017</v>
      </c>
      <c r="B12353" s="228" t="s">
        <v>192</v>
      </c>
      <c r="C12353" s="228" t="s">
        <v>68</v>
      </c>
      <c r="D12353" s="228" t="s">
        <v>206</v>
      </c>
      <c r="E12353" s="228">
        <v>50</v>
      </c>
      <c r="F12353" s="228">
        <v>8395</v>
      </c>
      <c r="G12353" s="228">
        <v>462</v>
      </c>
      <c r="H12353" s="228">
        <v>876</v>
      </c>
      <c r="I12353" s="228">
        <v>782939.04</v>
      </c>
      <c r="J12353" s="228">
        <v>186431.38</v>
      </c>
      <c r="K12353" s="228">
        <v>259985</v>
      </c>
      <c r="L12353" s="228">
        <v>1608128.99</v>
      </c>
    </row>
    <row r="12354" spans="1:12">
      <c r="A12354" s="228">
        <v>2017</v>
      </c>
      <c r="B12354" s="228" t="s">
        <v>192</v>
      </c>
      <c r="C12354" s="228" t="s">
        <v>68</v>
      </c>
      <c r="D12354" s="228" t="s">
        <v>206</v>
      </c>
      <c r="E12354" s="228">
        <v>55</v>
      </c>
      <c r="F12354" s="228">
        <v>8241</v>
      </c>
      <c r="G12354" s="228">
        <v>561</v>
      </c>
      <c r="H12354" s="228">
        <v>1134</v>
      </c>
      <c r="I12354" s="228">
        <v>1034200.58</v>
      </c>
      <c r="J12354" s="228">
        <v>227112.97</v>
      </c>
      <c r="K12354" s="228">
        <v>265763</v>
      </c>
      <c r="L12354" s="228">
        <v>1959226.01</v>
      </c>
    </row>
    <row r="12355" spans="1:12">
      <c r="A12355" s="228">
        <v>2017</v>
      </c>
      <c r="B12355" s="228" t="s">
        <v>192</v>
      </c>
      <c r="C12355" s="228" t="s">
        <v>68</v>
      </c>
      <c r="D12355" s="228" t="s">
        <v>206</v>
      </c>
      <c r="E12355" s="228">
        <v>60</v>
      </c>
      <c r="F12355" s="228">
        <v>7140</v>
      </c>
      <c r="G12355" s="228">
        <v>620</v>
      </c>
      <c r="H12355" s="228">
        <v>1546</v>
      </c>
      <c r="I12355" s="228">
        <v>1386175.86</v>
      </c>
      <c r="J12355" s="228">
        <v>277225.31</v>
      </c>
      <c r="K12355" s="228">
        <v>415983</v>
      </c>
      <c r="L12355" s="228">
        <v>2557070.7999999998</v>
      </c>
    </row>
    <row r="12356" spans="1:12">
      <c r="A12356" s="228">
        <v>2017</v>
      </c>
      <c r="B12356" s="228" t="s">
        <v>192</v>
      </c>
      <c r="C12356" s="228" t="s">
        <v>68</v>
      </c>
      <c r="D12356" s="228" t="s">
        <v>206</v>
      </c>
      <c r="E12356" s="228">
        <v>65</v>
      </c>
      <c r="F12356" s="228">
        <v>6368</v>
      </c>
      <c r="G12356" s="228">
        <v>807</v>
      </c>
      <c r="H12356" s="228">
        <v>1803</v>
      </c>
      <c r="I12356" s="228">
        <v>1613633.84</v>
      </c>
      <c r="J12356" s="228">
        <v>298348.03999999998</v>
      </c>
      <c r="K12356" s="228">
        <v>508867.7</v>
      </c>
      <c r="L12356" s="228">
        <v>2913066.68</v>
      </c>
    </row>
    <row r="12357" spans="1:12">
      <c r="A12357" s="228">
        <v>2017</v>
      </c>
      <c r="B12357" s="228" t="s">
        <v>192</v>
      </c>
      <c r="C12357" s="228" t="s">
        <v>68</v>
      </c>
      <c r="D12357" s="228" t="s">
        <v>206</v>
      </c>
      <c r="E12357" s="228">
        <v>70</v>
      </c>
      <c r="F12357" s="228">
        <v>4478</v>
      </c>
      <c r="G12357" s="228">
        <v>874</v>
      </c>
      <c r="H12357" s="228">
        <v>2059</v>
      </c>
      <c r="I12357" s="228">
        <v>1777356.98</v>
      </c>
      <c r="J12357" s="228">
        <v>311775.46999999997</v>
      </c>
      <c r="K12357" s="228">
        <v>526085</v>
      </c>
      <c r="L12357" s="228">
        <v>3078705.74</v>
      </c>
    </row>
    <row r="12358" spans="1:12">
      <c r="A12358" s="228">
        <v>2017</v>
      </c>
      <c r="B12358" s="228" t="s">
        <v>192</v>
      </c>
      <c r="C12358" s="228" t="s">
        <v>68</v>
      </c>
      <c r="D12358" s="228" t="s">
        <v>206</v>
      </c>
      <c r="E12358" s="228">
        <v>75</v>
      </c>
      <c r="F12358" s="228">
        <v>2872</v>
      </c>
      <c r="G12358" s="228">
        <v>551</v>
      </c>
      <c r="H12358" s="228">
        <v>2015</v>
      </c>
      <c r="I12358" s="228">
        <v>1457334.27</v>
      </c>
      <c r="J12358" s="228">
        <v>251476.22</v>
      </c>
      <c r="K12358" s="228">
        <v>337424</v>
      </c>
      <c r="L12358" s="228">
        <v>2319361.37</v>
      </c>
    </row>
    <row r="12359" spans="1:12">
      <c r="A12359" s="228">
        <v>2017</v>
      </c>
      <c r="B12359" s="228" t="s">
        <v>192</v>
      </c>
      <c r="C12359" s="228" t="s">
        <v>68</v>
      </c>
      <c r="D12359" s="228" t="s">
        <v>206</v>
      </c>
      <c r="E12359" s="228">
        <v>80</v>
      </c>
      <c r="F12359" s="228">
        <v>1774</v>
      </c>
      <c r="G12359" s="228">
        <v>387</v>
      </c>
      <c r="H12359" s="228">
        <v>1452</v>
      </c>
      <c r="I12359" s="228">
        <v>1054271.4099999999</v>
      </c>
      <c r="J12359" s="228">
        <v>155721.26999999999</v>
      </c>
      <c r="K12359" s="228">
        <v>264443</v>
      </c>
      <c r="L12359" s="228">
        <v>1624983.51</v>
      </c>
    </row>
    <row r="12360" spans="1:12">
      <c r="A12360" s="228">
        <v>2017</v>
      </c>
      <c r="B12360" s="228" t="s">
        <v>192</v>
      </c>
      <c r="C12360" s="228" t="s">
        <v>68</v>
      </c>
      <c r="D12360" s="228" t="s">
        <v>206</v>
      </c>
      <c r="E12360" s="228">
        <v>85</v>
      </c>
      <c r="F12360" s="228">
        <v>1104</v>
      </c>
      <c r="G12360" s="228">
        <v>259</v>
      </c>
      <c r="H12360" s="228">
        <v>1079</v>
      </c>
      <c r="I12360" s="228">
        <v>620768.03</v>
      </c>
      <c r="J12360" s="228">
        <v>90680.41</v>
      </c>
      <c r="K12360" s="228">
        <v>29924</v>
      </c>
      <c r="L12360" s="228">
        <v>794269.07</v>
      </c>
    </row>
    <row r="12361" spans="1:12">
      <c r="A12361" s="228">
        <v>2017</v>
      </c>
      <c r="B12361" s="228" t="s">
        <v>192</v>
      </c>
      <c r="C12361" s="228" t="s">
        <v>68</v>
      </c>
      <c r="D12361" s="228" t="s">
        <v>206</v>
      </c>
      <c r="E12361" s="228">
        <v>90</v>
      </c>
      <c r="F12361" s="228">
        <v>468</v>
      </c>
      <c r="G12361" s="228">
        <v>67</v>
      </c>
      <c r="H12361" s="228">
        <v>510</v>
      </c>
      <c r="I12361" s="228">
        <v>282488.55</v>
      </c>
      <c r="J12361" s="228">
        <v>41551.019999999997</v>
      </c>
      <c r="K12361" s="228">
        <v>18383</v>
      </c>
      <c r="L12361" s="228">
        <v>358856.71</v>
      </c>
    </row>
    <row r="12362" spans="1:12">
      <c r="A12362" s="228">
        <v>2017</v>
      </c>
      <c r="B12362" s="228" t="s">
        <v>192</v>
      </c>
      <c r="C12362" s="228" t="s">
        <v>68</v>
      </c>
      <c r="D12362" s="228" t="s">
        <v>206</v>
      </c>
      <c r="E12362" s="228">
        <v>95</v>
      </c>
      <c r="F12362" s="228">
        <v>120</v>
      </c>
      <c r="G12362" s="228">
        <v>14</v>
      </c>
      <c r="H12362" s="228">
        <v>240</v>
      </c>
      <c r="I12362" s="228">
        <v>153979.15</v>
      </c>
      <c r="J12362" s="228">
        <v>10689.74</v>
      </c>
      <c r="K12362" s="228">
        <v>860</v>
      </c>
      <c r="L12362" s="228">
        <v>165863.54</v>
      </c>
    </row>
    <row r="12363" spans="1:12">
      <c r="A12363" s="228">
        <v>2017</v>
      </c>
      <c r="B12363" s="228" t="s">
        <v>192</v>
      </c>
      <c r="C12363" s="228" t="s">
        <v>67</v>
      </c>
      <c r="D12363" s="228" t="s">
        <v>205</v>
      </c>
      <c r="E12363" s="228">
        <v>0</v>
      </c>
      <c r="F12363" s="228">
        <v>3549</v>
      </c>
      <c r="G12363" s="228">
        <v>120</v>
      </c>
      <c r="H12363" s="228">
        <v>303</v>
      </c>
      <c r="I12363" s="228">
        <v>238898.94</v>
      </c>
      <c r="J12363" s="228">
        <v>39810.42</v>
      </c>
      <c r="K12363" s="228">
        <v>440</v>
      </c>
      <c r="L12363" s="228">
        <v>296178.48</v>
      </c>
    </row>
    <row r="12364" spans="1:12">
      <c r="A12364" s="228">
        <v>2017</v>
      </c>
      <c r="B12364" s="228" t="s">
        <v>192</v>
      </c>
      <c r="C12364" s="228" t="s">
        <v>67</v>
      </c>
      <c r="D12364" s="228" t="s">
        <v>205</v>
      </c>
      <c r="E12364" s="228">
        <v>5</v>
      </c>
      <c r="F12364" s="228">
        <v>3801</v>
      </c>
      <c r="G12364" s="228">
        <v>55</v>
      </c>
      <c r="H12364" s="228">
        <v>86</v>
      </c>
      <c r="I12364" s="228">
        <v>62412</v>
      </c>
      <c r="J12364" s="228">
        <v>15488.92</v>
      </c>
      <c r="K12364" s="228">
        <v>750</v>
      </c>
      <c r="L12364" s="228">
        <v>86535.54</v>
      </c>
    </row>
    <row r="12365" spans="1:12">
      <c r="A12365" s="228">
        <v>2017</v>
      </c>
      <c r="B12365" s="228" t="s">
        <v>192</v>
      </c>
      <c r="C12365" s="228" t="s">
        <v>67</v>
      </c>
      <c r="D12365" s="228" t="s">
        <v>205</v>
      </c>
      <c r="E12365" s="228">
        <v>10</v>
      </c>
      <c r="F12365" s="228">
        <v>3301</v>
      </c>
      <c r="G12365" s="228">
        <v>19</v>
      </c>
      <c r="H12365" s="228">
        <v>20</v>
      </c>
      <c r="I12365" s="228">
        <v>21246.65</v>
      </c>
      <c r="J12365" s="228">
        <v>6233.4</v>
      </c>
      <c r="K12365" s="228">
        <v>9010</v>
      </c>
      <c r="L12365" s="228">
        <v>37470.67</v>
      </c>
    </row>
    <row r="12366" spans="1:12">
      <c r="A12366" s="228">
        <v>2017</v>
      </c>
      <c r="B12366" s="228" t="s">
        <v>192</v>
      </c>
      <c r="C12366" s="228" t="s">
        <v>67</v>
      </c>
      <c r="D12366" s="228" t="s">
        <v>205</v>
      </c>
      <c r="E12366" s="228">
        <v>15</v>
      </c>
      <c r="F12366" s="228">
        <v>3181</v>
      </c>
      <c r="G12366" s="228">
        <v>57</v>
      </c>
      <c r="H12366" s="228">
        <v>123</v>
      </c>
      <c r="I12366" s="228">
        <v>142400.29999999999</v>
      </c>
      <c r="J12366" s="228">
        <v>36049.14</v>
      </c>
      <c r="K12366" s="228">
        <v>36619</v>
      </c>
      <c r="L12366" s="228">
        <v>227341.4</v>
      </c>
    </row>
    <row r="12367" spans="1:12">
      <c r="A12367" s="228">
        <v>2017</v>
      </c>
      <c r="B12367" s="228" t="s">
        <v>192</v>
      </c>
      <c r="C12367" s="228" t="s">
        <v>67</v>
      </c>
      <c r="D12367" s="228" t="s">
        <v>205</v>
      </c>
      <c r="E12367" s="228">
        <v>20</v>
      </c>
      <c r="F12367" s="228">
        <v>2503</v>
      </c>
      <c r="G12367" s="228">
        <v>56</v>
      </c>
      <c r="H12367" s="228">
        <v>72</v>
      </c>
      <c r="I12367" s="228">
        <v>88832.2</v>
      </c>
      <c r="J12367" s="228">
        <v>27516.92</v>
      </c>
      <c r="K12367" s="228">
        <v>17491</v>
      </c>
      <c r="L12367" s="228">
        <v>147812.9</v>
      </c>
    </row>
    <row r="12368" spans="1:12">
      <c r="A12368" s="228">
        <v>2017</v>
      </c>
      <c r="B12368" s="228" t="s">
        <v>192</v>
      </c>
      <c r="C12368" s="228" t="s">
        <v>67</v>
      </c>
      <c r="D12368" s="228" t="s">
        <v>205</v>
      </c>
      <c r="E12368" s="228">
        <v>25</v>
      </c>
      <c r="F12368" s="228">
        <v>2913</v>
      </c>
      <c r="G12368" s="228">
        <v>45</v>
      </c>
      <c r="H12368" s="228">
        <v>72</v>
      </c>
      <c r="I12368" s="228">
        <v>81187.149999999994</v>
      </c>
      <c r="J12368" s="228">
        <v>28582.27</v>
      </c>
      <c r="K12368" s="228">
        <v>23758</v>
      </c>
      <c r="L12368" s="228">
        <v>162963.12</v>
      </c>
    </row>
    <row r="12369" spans="1:12">
      <c r="A12369" s="228">
        <v>2017</v>
      </c>
      <c r="B12369" s="228" t="s">
        <v>192</v>
      </c>
      <c r="C12369" s="228" t="s">
        <v>67</v>
      </c>
      <c r="D12369" s="228" t="s">
        <v>205</v>
      </c>
      <c r="E12369" s="228">
        <v>30</v>
      </c>
      <c r="F12369" s="228">
        <v>4189</v>
      </c>
      <c r="G12369" s="228">
        <v>96</v>
      </c>
      <c r="H12369" s="228">
        <v>205</v>
      </c>
      <c r="I12369" s="228">
        <v>181271.7</v>
      </c>
      <c r="J12369" s="228">
        <v>46409.98</v>
      </c>
      <c r="K12369" s="228">
        <v>27414</v>
      </c>
      <c r="L12369" s="228">
        <v>297756.43</v>
      </c>
    </row>
    <row r="12370" spans="1:12">
      <c r="A12370" s="228">
        <v>2017</v>
      </c>
      <c r="B12370" s="228" t="s">
        <v>192</v>
      </c>
      <c r="C12370" s="228" t="s">
        <v>67</v>
      </c>
      <c r="D12370" s="228" t="s">
        <v>205</v>
      </c>
      <c r="E12370" s="228">
        <v>35</v>
      </c>
      <c r="F12370" s="228">
        <v>4098</v>
      </c>
      <c r="G12370" s="228">
        <v>108</v>
      </c>
      <c r="H12370" s="228">
        <v>219</v>
      </c>
      <c r="I12370" s="228">
        <v>187852.31</v>
      </c>
      <c r="J12370" s="228">
        <v>47955.61</v>
      </c>
      <c r="K12370" s="228">
        <v>29153</v>
      </c>
      <c r="L12370" s="228">
        <v>306843.08</v>
      </c>
    </row>
    <row r="12371" spans="1:12">
      <c r="A12371" s="228">
        <v>2017</v>
      </c>
      <c r="B12371" s="228" t="s">
        <v>192</v>
      </c>
      <c r="C12371" s="228" t="s">
        <v>67</v>
      </c>
      <c r="D12371" s="228" t="s">
        <v>205</v>
      </c>
      <c r="E12371" s="228">
        <v>40</v>
      </c>
      <c r="F12371" s="228">
        <v>3703</v>
      </c>
      <c r="G12371" s="228">
        <v>117</v>
      </c>
      <c r="H12371" s="228">
        <v>340</v>
      </c>
      <c r="I12371" s="228">
        <v>295468</v>
      </c>
      <c r="J12371" s="228">
        <v>77607.429999999993</v>
      </c>
      <c r="K12371" s="228">
        <v>99157.3</v>
      </c>
      <c r="L12371" s="228">
        <v>533533.73</v>
      </c>
    </row>
    <row r="12372" spans="1:12">
      <c r="A12372" s="228">
        <v>2017</v>
      </c>
      <c r="B12372" s="228" t="s">
        <v>192</v>
      </c>
      <c r="C12372" s="228" t="s">
        <v>67</v>
      </c>
      <c r="D12372" s="228" t="s">
        <v>205</v>
      </c>
      <c r="E12372" s="228">
        <v>45</v>
      </c>
      <c r="F12372" s="228">
        <v>3835</v>
      </c>
      <c r="G12372" s="228">
        <v>155</v>
      </c>
      <c r="H12372" s="228">
        <v>264</v>
      </c>
      <c r="I12372" s="228">
        <v>274728.8</v>
      </c>
      <c r="J12372" s="228">
        <v>73080.240000000005</v>
      </c>
      <c r="K12372" s="228">
        <v>72222</v>
      </c>
      <c r="L12372" s="228">
        <v>467323.44</v>
      </c>
    </row>
    <row r="12373" spans="1:12">
      <c r="A12373" s="228">
        <v>2017</v>
      </c>
      <c r="B12373" s="228" t="s">
        <v>192</v>
      </c>
      <c r="C12373" s="228" t="s">
        <v>67</v>
      </c>
      <c r="D12373" s="228" t="s">
        <v>205</v>
      </c>
      <c r="E12373" s="228">
        <v>50</v>
      </c>
      <c r="F12373" s="228">
        <v>3752</v>
      </c>
      <c r="G12373" s="228">
        <v>177</v>
      </c>
      <c r="H12373" s="228">
        <v>427</v>
      </c>
      <c r="I12373" s="228">
        <v>516434</v>
      </c>
      <c r="J12373" s="228">
        <v>112851.42</v>
      </c>
      <c r="K12373" s="228">
        <v>116381</v>
      </c>
      <c r="L12373" s="228">
        <v>848918.83</v>
      </c>
    </row>
    <row r="12374" spans="1:12">
      <c r="A12374" s="228">
        <v>2017</v>
      </c>
      <c r="B12374" s="228" t="s">
        <v>192</v>
      </c>
      <c r="C12374" s="228" t="s">
        <v>67</v>
      </c>
      <c r="D12374" s="228" t="s">
        <v>205</v>
      </c>
      <c r="E12374" s="228">
        <v>55</v>
      </c>
      <c r="F12374" s="228">
        <v>3554</v>
      </c>
      <c r="G12374" s="228">
        <v>255</v>
      </c>
      <c r="H12374" s="228">
        <v>635</v>
      </c>
      <c r="I12374" s="228">
        <v>669782.4</v>
      </c>
      <c r="J12374" s="228">
        <v>134554.04999999999</v>
      </c>
      <c r="K12374" s="228">
        <v>207409</v>
      </c>
      <c r="L12374" s="228">
        <v>1127017.3700000001</v>
      </c>
    </row>
    <row r="12375" spans="1:12">
      <c r="A12375" s="228">
        <v>2017</v>
      </c>
      <c r="B12375" s="228" t="s">
        <v>192</v>
      </c>
      <c r="C12375" s="228" t="s">
        <v>67</v>
      </c>
      <c r="D12375" s="228" t="s">
        <v>205</v>
      </c>
      <c r="E12375" s="228">
        <v>60</v>
      </c>
      <c r="F12375" s="228">
        <v>2928</v>
      </c>
      <c r="G12375" s="228">
        <v>238</v>
      </c>
      <c r="H12375" s="228">
        <v>563</v>
      </c>
      <c r="I12375" s="228">
        <v>627236.31000000006</v>
      </c>
      <c r="J12375" s="228">
        <v>161055.09</v>
      </c>
      <c r="K12375" s="228">
        <v>226054</v>
      </c>
      <c r="L12375" s="228">
        <v>1129041.6299999999</v>
      </c>
    </row>
    <row r="12376" spans="1:12">
      <c r="A12376" s="228">
        <v>2017</v>
      </c>
      <c r="B12376" s="228" t="s">
        <v>192</v>
      </c>
      <c r="C12376" s="228" t="s">
        <v>67</v>
      </c>
      <c r="D12376" s="228" t="s">
        <v>205</v>
      </c>
      <c r="E12376" s="228">
        <v>65</v>
      </c>
      <c r="F12376" s="228">
        <v>2053</v>
      </c>
      <c r="G12376" s="228">
        <v>284</v>
      </c>
      <c r="H12376" s="228">
        <v>639</v>
      </c>
      <c r="I12376" s="228">
        <v>760119.82</v>
      </c>
      <c r="J12376" s="228">
        <v>164585.72</v>
      </c>
      <c r="K12376" s="228">
        <v>228846</v>
      </c>
      <c r="L12376" s="228">
        <v>1235450.6100000001</v>
      </c>
    </row>
    <row r="12377" spans="1:12">
      <c r="A12377" s="228">
        <v>2017</v>
      </c>
      <c r="B12377" s="228" t="s">
        <v>192</v>
      </c>
      <c r="C12377" s="228" t="s">
        <v>67</v>
      </c>
      <c r="D12377" s="228" t="s">
        <v>205</v>
      </c>
      <c r="E12377" s="228">
        <v>70</v>
      </c>
      <c r="F12377" s="228">
        <v>1207</v>
      </c>
      <c r="G12377" s="228">
        <v>214</v>
      </c>
      <c r="H12377" s="228">
        <v>632</v>
      </c>
      <c r="I12377" s="228">
        <v>562752.27</v>
      </c>
      <c r="J12377" s="228">
        <v>130787.65</v>
      </c>
      <c r="K12377" s="228">
        <v>141800</v>
      </c>
      <c r="L12377" s="228">
        <v>896758.42</v>
      </c>
    </row>
    <row r="12378" spans="1:12">
      <c r="A12378" s="228">
        <v>2017</v>
      </c>
      <c r="B12378" s="228" t="s">
        <v>192</v>
      </c>
      <c r="C12378" s="228" t="s">
        <v>67</v>
      </c>
      <c r="D12378" s="228" t="s">
        <v>205</v>
      </c>
      <c r="E12378" s="228">
        <v>75</v>
      </c>
      <c r="F12378" s="228">
        <v>636</v>
      </c>
      <c r="G12378" s="228">
        <v>97</v>
      </c>
      <c r="H12378" s="228">
        <v>289</v>
      </c>
      <c r="I12378" s="228">
        <v>287444.90000000002</v>
      </c>
      <c r="J12378" s="228">
        <v>74492.509999999995</v>
      </c>
      <c r="K12378" s="228">
        <v>148468</v>
      </c>
      <c r="L12378" s="228">
        <v>534170.56000000006</v>
      </c>
    </row>
    <row r="12379" spans="1:12">
      <c r="A12379" s="228">
        <v>2017</v>
      </c>
      <c r="B12379" s="228" t="s">
        <v>192</v>
      </c>
      <c r="C12379" s="228" t="s">
        <v>67</v>
      </c>
      <c r="D12379" s="228" t="s">
        <v>205</v>
      </c>
      <c r="E12379" s="228">
        <v>80</v>
      </c>
      <c r="F12379" s="228">
        <v>239</v>
      </c>
      <c r="G12379" s="228">
        <v>35</v>
      </c>
      <c r="H12379" s="228">
        <v>330</v>
      </c>
      <c r="I12379" s="228">
        <v>200044</v>
      </c>
      <c r="J12379" s="228">
        <v>23627.4</v>
      </c>
      <c r="K12379" s="228">
        <v>5745</v>
      </c>
      <c r="L12379" s="228">
        <v>238368.1</v>
      </c>
    </row>
    <row r="12380" spans="1:12">
      <c r="A12380" s="228">
        <v>2017</v>
      </c>
      <c r="B12380" s="228" t="s">
        <v>192</v>
      </c>
      <c r="C12380" s="228" t="s">
        <v>67</v>
      </c>
      <c r="D12380" s="228" t="s">
        <v>205</v>
      </c>
      <c r="E12380" s="228">
        <v>85</v>
      </c>
      <c r="F12380" s="228">
        <v>100</v>
      </c>
      <c r="G12380" s="228">
        <v>9</v>
      </c>
      <c r="H12380" s="228">
        <v>60</v>
      </c>
      <c r="I12380" s="228">
        <v>37448</v>
      </c>
      <c r="J12380" s="228">
        <v>5406.97</v>
      </c>
      <c r="K12380" s="228">
        <v>0</v>
      </c>
      <c r="L12380" s="228">
        <v>44471.67</v>
      </c>
    </row>
    <row r="12381" spans="1:12">
      <c r="A12381" s="228">
        <v>2017</v>
      </c>
      <c r="B12381" s="228" t="s">
        <v>192</v>
      </c>
      <c r="C12381" s="228" t="s">
        <v>67</v>
      </c>
      <c r="D12381" s="228" t="s">
        <v>205</v>
      </c>
      <c r="E12381" s="228">
        <v>90</v>
      </c>
      <c r="F12381" s="228">
        <v>20</v>
      </c>
      <c r="G12381" s="228">
        <v>1</v>
      </c>
      <c r="H12381" s="228">
        <v>1</v>
      </c>
      <c r="I12381" s="228">
        <v>1489</v>
      </c>
      <c r="J12381" s="228">
        <v>1114.6600000000001</v>
      </c>
      <c r="K12381" s="228">
        <v>0</v>
      </c>
      <c r="L12381" s="228">
        <v>2613.66</v>
      </c>
    </row>
    <row r="12382" spans="1:12">
      <c r="A12382" s="228">
        <v>2017</v>
      </c>
      <c r="B12382" s="228" t="s">
        <v>192</v>
      </c>
      <c r="C12382" s="228" t="s">
        <v>67</v>
      </c>
      <c r="D12382" s="228" t="s">
        <v>205</v>
      </c>
      <c r="E12382" s="228">
        <v>95</v>
      </c>
      <c r="F12382" s="228">
        <v>4</v>
      </c>
      <c r="G12382" s="228">
        <v>0</v>
      </c>
      <c r="H12382" s="228">
        <v>0</v>
      </c>
      <c r="I12382" s="228">
        <v>0</v>
      </c>
      <c r="J12382" s="228">
        <v>0</v>
      </c>
      <c r="K12382" s="228">
        <v>0</v>
      </c>
      <c r="L12382" s="228">
        <v>0</v>
      </c>
    </row>
    <row r="12383" spans="1:12">
      <c r="A12383" s="228">
        <v>2017</v>
      </c>
      <c r="B12383" s="228" t="s">
        <v>192</v>
      </c>
      <c r="C12383" s="228" t="s">
        <v>67</v>
      </c>
      <c r="D12383" s="228" t="s">
        <v>206</v>
      </c>
      <c r="E12383" s="228">
        <v>0</v>
      </c>
      <c r="F12383" s="228">
        <v>3385</v>
      </c>
      <c r="G12383" s="228">
        <v>87</v>
      </c>
      <c r="H12383" s="228">
        <v>388</v>
      </c>
      <c r="I12383" s="228">
        <v>259804.5</v>
      </c>
      <c r="J12383" s="228">
        <v>25457.75</v>
      </c>
      <c r="K12383" s="228">
        <v>2970</v>
      </c>
      <c r="L12383" s="228">
        <v>304571.52000000002</v>
      </c>
    </row>
    <row r="12384" spans="1:12">
      <c r="A12384" s="228">
        <v>2017</v>
      </c>
      <c r="B12384" s="228" t="s">
        <v>192</v>
      </c>
      <c r="C12384" s="228" t="s">
        <v>67</v>
      </c>
      <c r="D12384" s="228" t="s">
        <v>206</v>
      </c>
      <c r="E12384" s="228">
        <v>5</v>
      </c>
      <c r="F12384" s="228">
        <v>3540</v>
      </c>
      <c r="G12384" s="228">
        <v>35</v>
      </c>
      <c r="H12384" s="228">
        <v>42</v>
      </c>
      <c r="I12384" s="228">
        <v>52186</v>
      </c>
      <c r="J12384" s="228">
        <v>12506.15</v>
      </c>
      <c r="K12384" s="228">
        <v>350</v>
      </c>
      <c r="L12384" s="228">
        <v>70775.95</v>
      </c>
    </row>
    <row r="12385" spans="1:12">
      <c r="A12385" s="228">
        <v>2017</v>
      </c>
      <c r="B12385" s="228" t="s">
        <v>192</v>
      </c>
      <c r="C12385" s="228" t="s">
        <v>67</v>
      </c>
      <c r="D12385" s="228" t="s">
        <v>206</v>
      </c>
      <c r="E12385" s="228">
        <v>10</v>
      </c>
      <c r="F12385" s="228">
        <v>3143</v>
      </c>
      <c r="G12385" s="228">
        <v>23</v>
      </c>
      <c r="H12385" s="228">
        <v>33</v>
      </c>
      <c r="I12385" s="228">
        <v>32287.9</v>
      </c>
      <c r="J12385" s="228">
        <v>9633.0499999999993</v>
      </c>
      <c r="K12385" s="228">
        <v>3457</v>
      </c>
      <c r="L12385" s="228">
        <v>49199.08</v>
      </c>
    </row>
    <row r="12386" spans="1:12">
      <c r="A12386" s="228">
        <v>2017</v>
      </c>
      <c r="B12386" s="228" t="s">
        <v>192</v>
      </c>
      <c r="C12386" s="228" t="s">
        <v>67</v>
      </c>
      <c r="D12386" s="228" t="s">
        <v>206</v>
      </c>
      <c r="E12386" s="228">
        <v>15</v>
      </c>
      <c r="F12386" s="228">
        <v>3042</v>
      </c>
      <c r="G12386" s="228">
        <v>62</v>
      </c>
      <c r="H12386" s="228">
        <v>146</v>
      </c>
      <c r="I12386" s="228">
        <v>142695.9</v>
      </c>
      <c r="J12386" s="228">
        <v>28439.59</v>
      </c>
      <c r="K12386" s="228">
        <v>-12087</v>
      </c>
      <c r="L12386" s="228">
        <v>187336.39</v>
      </c>
    </row>
    <row r="12387" spans="1:12">
      <c r="A12387" s="228">
        <v>2017</v>
      </c>
      <c r="B12387" s="228" t="s">
        <v>192</v>
      </c>
      <c r="C12387" s="228" t="s">
        <v>67</v>
      </c>
      <c r="D12387" s="228" t="s">
        <v>206</v>
      </c>
      <c r="E12387" s="228">
        <v>20</v>
      </c>
      <c r="F12387" s="228">
        <v>2718</v>
      </c>
      <c r="G12387" s="228">
        <v>109</v>
      </c>
      <c r="H12387" s="228">
        <v>175</v>
      </c>
      <c r="I12387" s="228">
        <v>167850.6</v>
      </c>
      <c r="J12387" s="228">
        <v>38149.410000000003</v>
      </c>
      <c r="K12387" s="228">
        <v>25093</v>
      </c>
      <c r="L12387" s="228">
        <v>266954.11</v>
      </c>
    </row>
    <row r="12388" spans="1:12">
      <c r="A12388" s="228">
        <v>2017</v>
      </c>
      <c r="B12388" s="228" t="s">
        <v>192</v>
      </c>
      <c r="C12388" s="228" t="s">
        <v>67</v>
      </c>
      <c r="D12388" s="228" t="s">
        <v>206</v>
      </c>
      <c r="E12388" s="228">
        <v>25</v>
      </c>
      <c r="F12388" s="228">
        <v>3580</v>
      </c>
      <c r="G12388" s="228">
        <v>116</v>
      </c>
      <c r="H12388" s="228">
        <v>376</v>
      </c>
      <c r="I12388" s="228">
        <v>319923.33</v>
      </c>
      <c r="J12388" s="228">
        <v>70405.850000000006</v>
      </c>
      <c r="K12388" s="228">
        <v>35638</v>
      </c>
      <c r="L12388" s="228">
        <v>523480.37</v>
      </c>
    </row>
    <row r="12389" spans="1:12">
      <c r="A12389" s="228">
        <v>2017</v>
      </c>
      <c r="B12389" s="228" t="s">
        <v>192</v>
      </c>
      <c r="C12389" s="228" t="s">
        <v>67</v>
      </c>
      <c r="D12389" s="228" t="s">
        <v>206</v>
      </c>
      <c r="E12389" s="228">
        <v>30</v>
      </c>
      <c r="F12389" s="228">
        <v>4972</v>
      </c>
      <c r="G12389" s="228">
        <v>213</v>
      </c>
      <c r="H12389" s="228">
        <v>630</v>
      </c>
      <c r="I12389" s="228">
        <v>614708.25</v>
      </c>
      <c r="J12389" s="228">
        <v>126078.25</v>
      </c>
      <c r="K12389" s="228">
        <v>48080</v>
      </c>
      <c r="L12389" s="228">
        <v>887252.36</v>
      </c>
    </row>
    <row r="12390" spans="1:12">
      <c r="A12390" s="228">
        <v>2017</v>
      </c>
      <c r="B12390" s="228" t="s">
        <v>192</v>
      </c>
      <c r="C12390" s="228" t="s">
        <v>67</v>
      </c>
      <c r="D12390" s="228" t="s">
        <v>206</v>
      </c>
      <c r="E12390" s="228">
        <v>35</v>
      </c>
      <c r="F12390" s="228">
        <v>4493</v>
      </c>
      <c r="G12390" s="228">
        <v>169</v>
      </c>
      <c r="H12390" s="228">
        <v>608</v>
      </c>
      <c r="I12390" s="228">
        <v>494879.63</v>
      </c>
      <c r="J12390" s="228">
        <v>101398.42</v>
      </c>
      <c r="K12390" s="228">
        <v>60120</v>
      </c>
      <c r="L12390" s="228">
        <v>769896.39</v>
      </c>
    </row>
    <row r="12391" spans="1:12">
      <c r="A12391" s="228">
        <v>2017</v>
      </c>
      <c r="B12391" s="228" t="s">
        <v>192</v>
      </c>
      <c r="C12391" s="228" t="s">
        <v>67</v>
      </c>
      <c r="D12391" s="228" t="s">
        <v>206</v>
      </c>
      <c r="E12391" s="228">
        <v>40</v>
      </c>
      <c r="F12391" s="228">
        <v>3940</v>
      </c>
      <c r="G12391" s="228">
        <v>211</v>
      </c>
      <c r="H12391" s="228">
        <v>560</v>
      </c>
      <c r="I12391" s="228">
        <v>501331.8</v>
      </c>
      <c r="J12391" s="228">
        <v>92490.57</v>
      </c>
      <c r="K12391" s="228">
        <v>68805</v>
      </c>
      <c r="L12391" s="228">
        <v>787833.68</v>
      </c>
    </row>
    <row r="12392" spans="1:12">
      <c r="A12392" s="228">
        <v>2017</v>
      </c>
      <c r="B12392" s="228" t="s">
        <v>192</v>
      </c>
      <c r="C12392" s="228" t="s">
        <v>67</v>
      </c>
      <c r="D12392" s="228" t="s">
        <v>206</v>
      </c>
      <c r="E12392" s="228">
        <v>45</v>
      </c>
      <c r="F12392" s="228">
        <v>3992</v>
      </c>
      <c r="G12392" s="228">
        <v>184</v>
      </c>
      <c r="H12392" s="228">
        <v>471</v>
      </c>
      <c r="I12392" s="228">
        <v>473479.35</v>
      </c>
      <c r="J12392" s="228">
        <v>108084.62</v>
      </c>
      <c r="K12392" s="228">
        <v>113284</v>
      </c>
      <c r="L12392" s="228">
        <v>789670.82</v>
      </c>
    </row>
    <row r="12393" spans="1:12">
      <c r="A12393" s="228">
        <v>2017</v>
      </c>
      <c r="B12393" s="228" t="s">
        <v>192</v>
      </c>
      <c r="C12393" s="228" t="s">
        <v>67</v>
      </c>
      <c r="D12393" s="228" t="s">
        <v>206</v>
      </c>
      <c r="E12393" s="228">
        <v>50</v>
      </c>
      <c r="F12393" s="228">
        <v>3767</v>
      </c>
      <c r="G12393" s="228">
        <v>221</v>
      </c>
      <c r="H12393" s="228">
        <v>645</v>
      </c>
      <c r="I12393" s="228">
        <v>563093.19999999995</v>
      </c>
      <c r="J12393" s="228">
        <v>115480.8</v>
      </c>
      <c r="K12393" s="228">
        <v>190949</v>
      </c>
      <c r="L12393" s="228">
        <v>1015966.87</v>
      </c>
    </row>
    <row r="12394" spans="1:12">
      <c r="A12394" s="228">
        <v>2017</v>
      </c>
      <c r="B12394" s="228" t="s">
        <v>192</v>
      </c>
      <c r="C12394" s="228" t="s">
        <v>67</v>
      </c>
      <c r="D12394" s="228" t="s">
        <v>206</v>
      </c>
      <c r="E12394" s="228">
        <v>55</v>
      </c>
      <c r="F12394" s="228">
        <v>3488</v>
      </c>
      <c r="G12394" s="228">
        <v>199</v>
      </c>
      <c r="H12394" s="228">
        <v>423</v>
      </c>
      <c r="I12394" s="228">
        <v>442213.5</v>
      </c>
      <c r="J12394" s="228">
        <v>110896.43</v>
      </c>
      <c r="K12394" s="228">
        <v>143250</v>
      </c>
      <c r="L12394" s="228">
        <v>769183.85</v>
      </c>
    </row>
    <row r="12395" spans="1:12">
      <c r="A12395" s="228">
        <v>2017</v>
      </c>
      <c r="B12395" s="228" t="s">
        <v>192</v>
      </c>
      <c r="C12395" s="228" t="s">
        <v>67</v>
      </c>
      <c r="D12395" s="228" t="s">
        <v>206</v>
      </c>
      <c r="E12395" s="228">
        <v>60</v>
      </c>
      <c r="F12395" s="228">
        <v>2724</v>
      </c>
      <c r="G12395" s="228">
        <v>236</v>
      </c>
      <c r="H12395" s="228">
        <v>560</v>
      </c>
      <c r="I12395" s="228">
        <v>495493.95</v>
      </c>
      <c r="J12395" s="228">
        <v>113504.74</v>
      </c>
      <c r="K12395" s="228">
        <v>124125</v>
      </c>
      <c r="L12395" s="228">
        <v>821906.21</v>
      </c>
    </row>
    <row r="12396" spans="1:12">
      <c r="A12396" s="228">
        <v>2017</v>
      </c>
      <c r="B12396" s="228" t="s">
        <v>192</v>
      </c>
      <c r="C12396" s="228" t="s">
        <v>67</v>
      </c>
      <c r="D12396" s="228" t="s">
        <v>206</v>
      </c>
      <c r="E12396" s="228">
        <v>65</v>
      </c>
      <c r="F12396" s="228">
        <v>1886</v>
      </c>
      <c r="G12396" s="228">
        <v>203</v>
      </c>
      <c r="H12396" s="228">
        <v>523</v>
      </c>
      <c r="I12396" s="228">
        <v>536783.46</v>
      </c>
      <c r="J12396" s="228">
        <v>120468.56</v>
      </c>
      <c r="K12396" s="228">
        <v>143955</v>
      </c>
      <c r="L12396" s="228">
        <v>859730.71</v>
      </c>
    </row>
    <row r="12397" spans="1:12">
      <c r="A12397" s="228">
        <v>2017</v>
      </c>
      <c r="B12397" s="228" t="s">
        <v>192</v>
      </c>
      <c r="C12397" s="228" t="s">
        <v>67</v>
      </c>
      <c r="D12397" s="228" t="s">
        <v>206</v>
      </c>
      <c r="E12397" s="228">
        <v>70</v>
      </c>
      <c r="F12397" s="228">
        <v>1058</v>
      </c>
      <c r="G12397" s="228">
        <v>127</v>
      </c>
      <c r="H12397" s="228">
        <v>332</v>
      </c>
      <c r="I12397" s="228">
        <v>370363.22</v>
      </c>
      <c r="J12397" s="228">
        <v>80276.36</v>
      </c>
      <c r="K12397" s="228">
        <v>139620</v>
      </c>
      <c r="L12397" s="228">
        <v>625877.74</v>
      </c>
    </row>
    <row r="12398" spans="1:12">
      <c r="A12398" s="228">
        <v>2017</v>
      </c>
      <c r="B12398" s="228" t="s">
        <v>192</v>
      </c>
      <c r="C12398" s="228" t="s">
        <v>67</v>
      </c>
      <c r="D12398" s="228" t="s">
        <v>206</v>
      </c>
      <c r="E12398" s="228">
        <v>75</v>
      </c>
      <c r="F12398" s="228">
        <v>534</v>
      </c>
      <c r="G12398" s="228">
        <v>75</v>
      </c>
      <c r="H12398" s="228">
        <v>216</v>
      </c>
      <c r="I12398" s="228">
        <v>210343.21</v>
      </c>
      <c r="J12398" s="228">
        <v>45821.69</v>
      </c>
      <c r="K12398" s="228">
        <v>42543</v>
      </c>
      <c r="L12398" s="228">
        <v>326602.05</v>
      </c>
    </row>
    <row r="12399" spans="1:12">
      <c r="A12399" s="228">
        <v>2017</v>
      </c>
      <c r="B12399" s="228" t="s">
        <v>192</v>
      </c>
      <c r="C12399" s="228" t="s">
        <v>67</v>
      </c>
      <c r="D12399" s="228" t="s">
        <v>206</v>
      </c>
      <c r="E12399" s="228">
        <v>80</v>
      </c>
      <c r="F12399" s="228">
        <v>232</v>
      </c>
      <c r="G12399" s="228">
        <v>32</v>
      </c>
      <c r="H12399" s="228">
        <v>203</v>
      </c>
      <c r="I12399" s="228">
        <v>143853.75</v>
      </c>
      <c r="J12399" s="228">
        <v>17563.05</v>
      </c>
      <c r="K12399" s="228">
        <v>10417</v>
      </c>
      <c r="L12399" s="228">
        <v>178633.75</v>
      </c>
    </row>
    <row r="12400" spans="1:12">
      <c r="A12400" s="228">
        <v>2017</v>
      </c>
      <c r="B12400" s="228" t="s">
        <v>192</v>
      </c>
      <c r="C12400" s="228" t="s">
        <v>67</v>
      </c>
      <c r="D12400" s="228" t="s">
        <v>206</v>
      </c>
      <c r="E12400" s="228">
        <v>85</v>
      </c>
      <c r="F12400" s="228">
        <v>130</v>
      </c>
      <c r="G12400" s="228">
        <v>15</v>
      </c>
      <c r="H12400" s="228">
        <v>203</v>
      </c>
      <c r="I12400" s="228">
        <v>133492</v>
      </c>
      <c r="J12400" s="228">
        <v>9328.0499999999993</v>
      </c>
      <c r="K12400" s="228">
        <v>13632</v>
      </c>
      <c r="L12400" s="228">
        <v>158033.35</v>
      </c>
    </row>
    <row r="12401" spans="1:12">
      <c r="A12401" s="228">
        <v>2017</v>
      </c>
      <c r="B12401" s="228" t="s">
        <v>192</v>
      </c>
      <c r="C12401" s="228" t="s">
        <v>67</v>
      </c>
      <c r="D12401" s="228" t="s">
        <v>206</v>
      </c>
      <c r="E12401" s="228">
        <v>90</v>
      </c>
      <c r="F12401" s="228">
        <v>39</v>
      </c>
      <c r="G12401" s="228">
        <v>6</v>
      </c>
      <c r="H12401" s="228">
        <v>70</v>
      </c>
      <c r="I12401" s="228">
        <v>37392</v>
      </c>
      <c r="J12401" s="228">
        <v>2255</v>
      </c>
      <c r="K12401" s="228">
        <v>0</v>
      </c>
      <c r="L12401" s="228">
        <v>41495.800000000003</v>
      </c>
    </row>
    <row r="12402" spans="1:12">
      <c r="A12402" s="228">
        <v>2017</v>
      </c>
      <c r="B12402" s="228" t="s">
        <v>192</v>
      </c>
      <c r="C12402" s="228" t="s">
        <v>67</v>
      </c>
      <c r="D12402" s="228" t="s">
        <v>206</v>
      </c>
      <c r="E12402" s="228">
        <v>95</v>
      </c>
      <c r="F12402" s="228">
        <v>6</v>
      </c>
      <c r="G12402" s="228">
        <v>0</v>
      </c>
      <c r="H12402" s="228">
        <v>0</v>
      </c>
      <c r="I12402" s="228">
        <v>0</v>
      </c>
      <c r="J12402" s="228">
        <v>51.5</v>
      </c>
      <c r="K12402" s="228">
        <v>0</v>
      </c>
      <c r="L12402" s="228">
        <v>61.5</v>
      </c>
    </row>
    <row r="12403" spans="1:12">
      <c r="A12403" s="228">
        <v>2017</v>
      </c>
      <c r="B12403" s="228" t="s">
        <v>193</v>
      </c>
      <c r="C12403" s="228" t="s">
        <v>61</v>
      </c>
      <c r="D12403" s="228" t="s">
        <v>205</v>
      </c>
      <c r="E12403" s="228">
        <v>0</v>
      </c>
      <c r="F12403" s="228">
        <v>108030</v>
      </c>
      <c r="G12403" s="228">
        <v>5115</v>
      </c>
      <c r="H12403" s="228">
        <v>13509</v>
      </c>
      <c r="I12403" s="228">
        <v>8073441.3399999999</v>
      </c>
      <c r="J12403" s="228">
        <v>1413129.92</v>
      </c>
      <c r="K12403" s="228">
        <v>166548.75</v>
      </c>
      <c r="L12403" s="228">
        <v>10813339.810000001</v>
      </c>
    </row>
    <row r="12404" spans="1:12">
      <c r="A12404" s="228">
        <v>2017</v>
      </c>
      <c r="B12404" s="228" t="s">
        <v>193</v>
      </c>
      <c r="C12404" s="228" t="s">
        <v>61</v>
      </c>
      <c r="D12404" s="228" t="s">
        <v>205</v>
      </c>
      <c r="E12404" s="228">
        <v>5</v>
      </c>
      <c r="F12404" s="228">
        <v>124088</v>
      </c>
      <c r="G12404" s="228">
        <v>2666</v>
      </c>
      <c r="H12404" s="228">
        <v>3713</v>
      </c>
      <c r="I12404" s="228">
        <v>2961377.35</v>
      </c>
      <c r="J12404" s="228">
        <v>807689.1</v>
      </c>
      <c r="K12404" s="228">
        <v>294228</v>
      </c>
      <c r="L12404" s="228">
        <v>4855756.9400000004</v>
      </c>
    </row>
    <row r="12405" spans="1:12">
      <c r="A12405" s="228">
        <v>2017</v>
      </c>
      <c r="B12405" s="228" t="s">
        <v>193</v>
      </c>
      <c r="C12405" s="228" t="s">
        <v>61</v>
      </c>
      <c r="D12405" s="228" t="s">
        <v>205</v>
      </c>
      <c r="E12405" s="228">
        <v>10</v>
      </c>
      <c r="F12405" s="228">
        <v>117050</v>
      </c>
      <c r="G12405" s="228">
        <v>2033</v>
      </c>
      <c r="H12405" s="228">
        <v>3541</v>
      </c>
      <c r="I12405" s="228">
        <v>2543722.31</v>
      </c>
      <c r="J12405" s="228">
        <v>678406.97</v>
      </c>
      <c r="K12405" s="228">
        <v>571007.75</v>
      </c>
      <c r="L12405" s="228">
        <v>4410030.9000000004</v>
      </c>
    </row>
    <row r="12406" spans="1:12">
      <c r="A12406" s="228">
        <v>2017</v>
      </c>
      <c r="B12406" s="228" t="s">
        <v>193</v>
      </c>
      <c r="C12406" s="228" t="s">
        <v>61</v>
      </c>
      <c r="D12406" s="228" t="s">
        <v>205</v>
      </c>
      <c r="E12406" s="228">
        <v>15</v>
      </c>
      <c r="F12406" s="228">
        <v>110633</v>
      </c>
      <c r="G12406" s="228">
        <v>2962</v>
      </c>
      <c r="H12406" s="228">
        <v>6352</v>
      </c>
      <c r="I12406" s="228">
        <v>5858522.9800000004</v>
      </c>
      <c r="J12406" s="228">
        <v>1225731.43</v>
      </c>
      <c r="K12406" s="228">
        <v>1207746</v>
      </c>
      <c r="L12406" s="228">
        <v>9611969.1500000004</v>
      </c>
    </row>
    <row r="12407" spans="1:12">
      <c r="A12407" s="228">
        <v>2017</v>
      </c>
      <c r="B12407" s="228" t="s">
        <v>193</v>
      </c>
      <c r="C12407" s="228" t="s">
        <v>61</v>
      </c>
      <c r="D12407" s="228" t="s">
        <v>205</v>
      </c>
      <c r="E12407" s="228">
        <v>20</v>
      </c>
      <c r="F12407" s="228">
        <v>86729</v>
      </c>
      <c r="G12407" s="228">
        <v>2825</v>
      </c>
      <c r="H12407" s="228">
        <v>7323</v>
      </c>
      <c r="I12407" s="228">
        <v>6389302.7199999997</v>
      </c>
      <c r="J12407" s="228">
        <v>1170957.19</v>
      </c>
      <c r="K12407" s="228">
        <v>1124742</v>
      </c>
      <c r="L12407" s="228">
        <v>10136330.1</v>
      </c>
    </row>
    <row r="12408" spans="1:12">
      <c r="A12408" s="228">
        <v>2017</v>
      </c>
      <c r="B12408" s="228" t="s">
        <v>193</v>
      </c>
      <c r="C12408" s="228" t="s">
        <v>61</v>
      </c>
      <c r="D12408" s="228" t="s">
        <v>205</v>
      </c>
      <c r="E12408" s="228">
        <v>25</v>
      </c>
      <c r="F12408" s="228">
        <v>74806</v>
      </c>
      <c r="G12408" s="228">
        <v>2178</v>
      </c>
      <c r="H12408" s="228">
        <v>5209</v>
      </c>
      <c r="I12408" s="228">
        <v>4131363.02</v>
      </c>
      <c r="J12408" s="228">
        <v>935560.91</v>
      </c>
      <c r="K12408" s="228">
        <v>865374</v>
      </c>
      <c r="L12408" s="228">
        <v>7326313.8600000003</v>
      </c>
    </row>
    <row r="12409" spans="1:12">
      <c r="A12409" s="228">
        <v>2017</v>
      </c>
      <c r="B12409" s="228" t="s">
        <v>193</v>
      </c>
      <c r="C12409" s="228" t="s">
        <v>61</v>
      </c>
      <c r="D12409" s="228" t="s">
        <v>205</v>
      </c>
      <c r="E12409" s="228">
        <v>30</v>
      </c>
      <c r="F12409" s="228">
        <v>121940</v>
      </c>
      <c r="G12409" s="228">
        <v>3209</v>
      </c>
      <c r="H12409" s="228">
        <v>7570</v>
      </c>
      <c r="I12409" s="228">
        <v>6117733.0300000003</v>
      </c>
      <c r="J12409" s="228">
        <v>1450113.38</v>
      </c>
      <c r="K12409" s="228">
        <v>1231358.01</v>
      </c>
      <c r="L12409" s="228">
        <v>10844950.43</v>
      </c>
    </row>
    <row r="12410" spans="1:12">
      <c r="A12410" s="228">
        <v>2017</v>
      </c>
      <c r="B12410" s="228" t="s">
        <v>193</v>
      </c>
      <c r="C12410" s="228" t="s">
        <v>61</v>
      </c>
      <c r="D12410" s="228" t="s">
        <v>205</v>
      </c>
      <c r="E12410" s="228">
        <v>35</v>
      </c>
      <c r="F12410" s="228">
        <v>131367</v>
      </c>
      <c r="G12410" s="228">
        <v>4345</v>
      </c>
      <c r="H12410" s="228">
        <v>10877</v>
      </c>
      <c r="I12410" s="228">
        <v>8649473.6899999995</v>
      </c>
      <c r="J12410" s="228">
        <v>1994184.82</v>
      </c>
      <c r="K12410" s="228">
        <v>1533874.28</v>
      </c>
      <c r="L12410" s="228">
        <v>14676345.439999999</v>
      </c>
    </row>
    <row r="12411" spans="1:12">
      <c r="A12411" s="228">
        <v>2017</v>
      </c>
      <c r="B12411" s="228" t="s">
        <v>193</v>
      </c>
      <c r="C12411" s="228" t="s">
        <v>61</v>
      </c>
      <c r="D12411" s="228" t="s">
        <v>205</v>
      </c>
      <c r="E12411" s="228">
        <v>40</v>
      </c>
      <c r="F12411" s="228">
        <v>129252</v>
      </c>
      <c r="G12411" s="228">
        <v>5401</v>
      </c>
      <c r="H12411" s="228">
        <v>12298</v>
      </c>
      <c r="I12411" s="228">
        <v>10328472.85</v>
      </c>
      <c r="J12411" s="228">
        <v>2500043.16</v>
      </c>
      <c r="K12411" s="228">
        <v>2150486.61</v>
      </c>
      <c r="L12411" s="228">
        <v>17938025.050000001</v>
      </c>
    </row>
    <row r="12412" spans="1:12">
      <c r="A12412" s="228">
        <v>2017</v>
      </c>
      <c r="B12412" s="228" t="s">
        <v>193</v>
      </c>
      <c r="C12412" s="228" t="s">
        <v>61</v>
      </c>
      <c r="D12412" s="228" t="s">
        <v>205</v>
      </c>
      <c r="E12412" s="228">
        <v>45</v>
      </c>
      <c r="F12412" s="228">
        <v>128707</v>
      </c>
      <c r="G12412" s="228">
        <v>6480</v>
      </c>
      <c r="H12412" s="228">
        <v>14278</v>
      </c>
      <c r="I12412" s="228">
        <v>13101400.220000001</v>
      </c>
      <c r="J12412" s="228">
        <v>3239558.44</v>
      </c>
      <c r="K12412" s="228">
        <v>2722618.06</v>
      </c>
      <c r="L12412" s="228">
        <v>22468622.489999998</v>
      </c>
    </row>
    <row r="12413" spans="1:12">
      <c r="A12413" s="228">
        <v>2017</v>
      </c>
      <c r="B12413" s="228" t="s">
        <v>193</v>
      </c>
      <c r="C12413" s="228" t="s">
        <v>61</v>
      </c>
      <c r="D12413" s="228" t="s">
        <v>205</v>
      </c>
      <c r="E12413" s="228">
        <v>50</v>
      </c>
      <c r="F12413" s="228">
        <v>123101</v>
      </c>
      <c r="G12413" s="228">
        <v>8984</v>
      </c>
      <c r="H12413" s="228">
        <v>18700</v>
      </c>
      <c r="I12413" s="228">
        <v>17691030.920000002</v>
      </c>
      <c r="J12413" s="228">
        <v>4408657.54</v>
      </c>
      <c r="K12413" s="228">
        <v>4142374.1</v>
      </c>
      <c r="L12413" s="228">
        <v>30486001.73</v>
      </c>
    </row>
    <row r="12414" spans="1:12">
      <c r="A12414" s="228">
        <v>2017</v>
      </c>
      <c r="B12414" s="228" t="s">
        <v>193</v>
      </c>
      <c r="C12414" s="228" t="s">
        <v>61</v>
      </c>
      <c r="D12414" s="228" t="s">
        <v>205</v>
      </c>
      <c r="E12414" s="228">
        <v>55</v>
      </c>
      <c r="F12414" s="228">
        <v>125693</v>
      </c>
      <c r="G12414" s="228">
        <v>12365</v>
      </c>
      <c r="H12414" s="228">
        <v>27617</v>
      </c>
      <c r="I12414" s="228">
        <v>27383785.609999999</v>
      </c>
      <c r="J12414" s="228">
        <v>6225879.46</v>
      </c>
      <c r="K12414" s="228">
        <v>7596713.7300000004</v>
      </c>
      <c r="L12414" s="228">
        <v>47068491.719999999</v>
      </c>
    </row>
    <row r="12415" spans="1:12">
      <c r="A12415" s="228">
        <v>2017</v>
      </c>
      <c r="B12415" s="228" t="s">
        <v>193</v>
      </c>
      <c r="C12415" s="228" t="s">
        <v>61</v>
      </c>
      <c r="D12415" s="228" t="s">
        <v>205</v>
      </c>
      <c r="E12415" s="228">
        <v>60</v>
      </c>
      <c r="F12415" s="228">
        <v>115545</v>
      </c>
      <c r="G12415" s="228">
        <v>16489</v>
      </c>
      <c r="H12415" s="228">
        <v>37707</v>
      </c>
      <c r="I12415" s="228">
        <v>37200932.909999996</v>
      </c>
      <c r="J12415" s="228">
        <v>8352197.8399999999</v>
      </c>
      <c r="K12415" s="228">
        <v>10415247.529999999</v>
      </c>
      <c r="L12415" s="228">
        <v>62533961.630000003</v>
      </c>
    </row>
    <row r="12416" spans="1:12">
      <c r="A12416" s="228">
        <v>2017</v>
      </c>
      <c r="B12416" s="228" t="s">
        <v>193</v>
      </c>
      <c r="C12416" s="228" t="s">
        <v>61</v>
      </c>
      <c r="D12416" s="228" t="s">
        <v>205</v>
      </c>
      <c r="E12416" s="228">
        <v>65</v>
      </c>
      <c r="F12416" s="228">
        <v>104507</v>
      </c>
      <c r="G12416" s="228">
        <v>21674</v>
      </c>
      <c r="H12416" s="228">
        <v>51218</v>
      </c>
      <c r="I12416" s="228">
        <v>51055503</v>
      </c>
      <c r="J12416" s="228">
        <v>10774394.810000001</v>
      </c>
      <c r="K12416" s="228">
        <v>13931690.82</v>
      </c>
      <c r="L12416" s="228">
        <v>83834585.090000004</v>
      </c>
    </row>
    <row r="12417" spans="1:12">
      <c r="A12417" s="228">
        <v>2017</v>
      </c>
      <c r="B12417" s="228" t="s">
        <v>193</v>
      </c>
      <c r="C12417" s="228" t="s">
        <v>61</v>
      </c>
      <c r="D12417" s="228" t="s">
        <v>205</v>
      </c>
      <c r="E12417" s="228">
        <v>70</v>
      </c>
      <c r="F12417" s="228">
        <v>82953</v>
      </c>
      <c r="G12417" s="228">
        <v>23036</v>
      </c>
      <c r="H12417" s="228">
        <v>58803</v>
      </c>
      <c r="I12417" s="228">
        <v>56049502.969999999</v>
      </c>
      <c r="J12417" s="228">
        <v>11673864.83</v>
      </c>
      <c r="K12417" s="228">
        <v>14841588.9</v>
      </c>
      <c r="L12417" s="228">
        <v>89858119.349999994</v>
      </c>
    </row>
    <row r="12418" spans="1:12">
      <c r="A12418" s="228">
        <v>2017</v>
      </c>
      <c r="B12418" s="228" t="s">
        <v>193</v>
      </c>
      <c r="C12418" s="228" t="s">
        <v>61</v>
      </c>
      <c r="D12418" s="228" t="s">
        <v>205</v>
      </c>
      <c r="E12418" s="228">
        <v>75</v>
      </c>
      <c r="F12418" s="228">
        <v>55182</v>
      </c>
      <c r="G12418" s="228">
        <v>20865</v>
      </c>
      <c r="H12418" s="228">
        <v>57636</v>
      </c>
      <c r="I12418" s="228">
        <v>49702107.649999999</v>
      </c>
      <c r="J12418" s="228">
        <v>9802397.2599999998</v>
      </c>
      <c r="K12418" s="228">
        <v>12409154.09</v>
      </c>
      <c r="L12418" s="228">
        <v>76739259.549999997</v>
      </c>
    </row>
    <row r="12419" spans="1:12">
      <c r="A12419" s="228">
        <v>2017</v>
      </c>
      <c r="B12419" s="228" t="s">
        <v>193</v>
      </c>
      <c r="C12419" s="228" t="s">
        <v>61</v>
      </c>
      <c r="D12419" s="228" t="s">
        <v>205</v>
      </c>
      <c r="E12419" s="228">
        <v>80</v>
      </c>
      <c r="F12419" s="228">
        <v>34335</v>
      </c>
      <c r="G12419" s="228">
        <v>14863</v>
      </c>
      <c r="H12419" s="228">
        <v>48233</v>
      </c>
      <c r="I12419" s="228">
        <v>37192494.25</v>
      </c>
      <c r="J12419" s="228">
        <v>6779220.9199999999</v>
      </c>
      <c r="K12419" s="228">
        <v>7499488.5499999998</v>
      </c>
      <c r="L12419" s="228">
        <v>54134338.039999999</v>
      </c>
    </row>
    <row r="12420" spans="1:12">
      <c r="A12420" s="228">
        <v>2017</v>
      </c>
      <c r="B12420" s="228" t="s">
        <v>193</v>
      </c>
      <c r="C12420" s="228" t="s">
        <v>61</v>
      </c>
      <c r="D12420" s="228" t="s">
        <v>205</v>
      </c>
      <c r="E12420" s="228">
        <v>85</v>
      </c>
      <c r="F12420" s="228">
        <v>20414</v>
      </c>
      <c r="G12420" s="228">
        <v>9413</v>
      </c>
      <c r="H12420" s="228">
        <v>39250</v>
      </c>
      <c r="I12420" s="228">
        <v>26153117.5</v>
      </c>
      <c r="J12420" s="228">
        <v>3945369.02</v>
      </c>
      <c r="K12420" s="228">
        <v>4280550.37</v>
      </c>
      <c r="L12420" s="228">
        <v>35714506.159999996</v>
      </c>
    </row>
    <row r="12421" spans="1:12">
      <c r="A12421" s="228">
        <v>2017</v>
      </c>
      <c r="B12421" s="228" t="s">
        <v>193</v>
      </c>
      <c r="C12421" s="228" t="s">
        <v>61</v>
      </c>
      <c r="D12421" s="228" t="s">
        <v>205</v>
      </c>
      <c r="E12421" s="228">
        <v>90</v>
      </c>
      <c r="F12421" s="228">
        <v>6206</v>
      </c>
      <c r="G12421" s="228">
        <v>2445</v>
      </c>
      <c r="H12421" s="228">
        <v>13039</v>
      </c>
      <c r="I12421" s="228">
        <v>7984695.3499999996</v>
      </c>
      <c r="J12421" s="228">
        <v>1067834.28</v>
      </c>
      <c r="K12421" s="228">
        <v>936469.11</v>
      </c>
      <c r="L12421" s="228">
        <v>10347372.82</v>
      </c>
    </row>
    <row r="12422" spans="1:12">
      <c r="A12422" s="228">
        <v>2017</v>
      </c>
      <c r="B12422" s="228" t="s">
        <v>193</v>
      </c>
      <c r="C12422" s="228" t="s">
        <v>61</v>
      </c>
      <c r="D12422" s="228" t="s">
        <v>205</v>
      </c>
      <c r="E12422" s="228">
        <v>95</v>
      </c>
      <c r="F12422" s="228">
        <v>920</v>
      </c>
      <c r="G12422" s="228">
        <v>332</v>
      </c>
      <c r="H12422" s="228">
        <v>2242</v>
      </c>
      <c r="I12422" s="228">
        <v>1274984.77</v>
      </c>
      <c r="J12422" s="228">
        <v>142378.5</v>
      </c>
      <c r="K12422" s="228">
        <v>60217</v>
      </c>
      <c r="L12422" s="228">
        <v>1521396.65</v>
      </c>
    </row>
    <row r="12423" spans="1:12">
      <c r="A12423" s="228">
        <v>2017</v>
      </c>
      <c r="B12423" s="228" t="s">
        <v>193</v>
      </c>
      <c r="C12423" s="228" t="s">
        <v>61</v>
      </c>
      <c r="D12423" s="228" t="s">
        <v>206</v>
      </c>
      <c r="E12423" s="228">
        <v>0</v>
      </c>
      <c r="F12423" s="228">
        <v>100899</v>
      </c>
      <c r="G12423" s="228">
        <v>3676</v>
      </c>
      <c r="H12423" s="228">
        <v>11536</v>
      </c>
      <c r="I12423" s="228">
        <v>7084792.5499999998</v>
      </c>
      <c r="J12423" s="228">
        <v>926181.82</v>
      </c>
      <c r="K12423" s="228">
        <v>168686.75</v>
      </c>
      <c r="L12423" s="228">
        <v>8899079.2899999991</v>
      </c>
    </row>
    <row r="12424" spans="1:12">
      <c r="A12424" s="228">
        <v>2017</v>
      </c>
      <c r="B12424" s="228" t="s">
        <v>193</v>
      </c>
      <c r="C12424" s="228" t="s">
        <v>61</v>
      </c>
      <c r="D12424" s="228" t="s">
        <v>206</v>
      </c>
      <c r="E12424" s="228">
        <v>5</v>
      </c>
      <c r="F12424" s="228">
        <v>116805</v>
      </c>
      <c r="G12424" s="228">
        <v>2064</v>
      </c>
      <c r="H12424" s="228">
        <v>2944</v>
      </c>
      <c r="I12424" s="228">
        <v>2343670.64</v>
      </c>
      <c r="J12424" s="228">
        <v>560862.85</v>
      </c>
      <c r="K12424" s="228">
        <v>284293</v>
      </c>
      <c r="L12424" s="228">
        <v>3866032.26</v>
      </c>
    </row>
    <row r="12425" spans="1:12">
      <c r="A12425" s="228">
        <v>2017</v>
      </c>
      <c r="B12425" s="228" t="s">
        <v>193</v>
      </c>
      <c r="C12425" s="228" t="s">
        <v>61</v>
      </c>
      <c r="D12425" s="228" t="s">
        <v>206</v>
      </c>
      <c r="E12425" s="228">
        <v>10</v>
      </c>
      <c r="F12425" s="228">
        <v>110274</v>
      </c>
      <c r="G12425" s="228">
        <v>1790</v>
      </c>
      <c r="H12425" s="228">
        <v>3987</v>
      </c>
      <c r="I12425" s="228">
        <v>2918191.91</v>
      </c>
      <c r="J12425" s="228">
        <v>578606.64</v>
      </c>
      <c r="K12425" s="228">
        <v>737486</v>
      </c>
      <c r="L12425" s="228">
        <v>4860001.46</v>
      </c>
    </row>
    <row r="12426" spans="1:12">
      <c r="A12426" s="228">
        <v>2017</v>
      </c>
      <c r="B12426" s="228" t="s">
        <v>193</v>
      </c>
      <c r="C12426" s="228" t="s">
        <v>61</v>
      </c>
      <c r="D12426" s="228" t="s">
        <v>206</v>
      </c>
      <c r="E12426" s="228">
        <v>15</v>
      </c>
      <c r="F12426" s="228">
        <v>103903</v>
      </c>
      <c r="G12426" s="228">
        <v>3684</v>
      </c>
      <c r="H12426" s="228">
        <v>10038</v>
      </c>
      <c r="I12426" s="228">
        <v>8030885.5300000003</v>
      </c>
      <c r="J12426" s="228">
        <v>1288276.74</v>
      </c>
      <c r="K12426" s="228">
        <v>1047955</v>
      </c>
      <c r="L12426" s="228">
        <v>11687777.02</v>
      </c>
    </row>
    <row r="12427" spans="1:12">
      <c r="A12427" s="228">
        <v>2017</v>
      </c>
      <c r="B12427" s="228" t="s">
        <v>193</v>
      </c>
      <c r="C12427" s="228" t="s">
        <v>61</v>
      </c>
      <c r="D12427" s="228" t="s">
        <v>206</v>
      </c>
      <c r="E12427" s="228">
        <v>20</v>
      </c>
      <c r="F12427" s="228">
        <v>88720</v>
      </c>
      <c r="G12427" s="228">
        <v>4737</v>
      </c>
      <c r="H12427" s="228">
        <v>13134</v>
      </c>
      <c r="I12427" s="228">
        <v>10436610.390000001</v>
      </c>
      <c r="J12427" s="228">
        <v>1729265.67</v>
      </c>
      <c r="K12427" s="228">
        <v>964410.4</v>
      </c>
      <c r="L12427" s="228">
        <v>15113213.91</v>
      </c>
    </row>
    <row r="12428" spans="1:12">
      <c r="A12428" s="228">
        <v>2017</v>
      </c>
      <c r="B12428" s="228" t="s">
        <v>193</v>
      </c>
      <c r="C12428" s="228" t="s">
        <v>61</v>
      </c>
      <c r="D12428" s="228" t="s">
        <v>206</v>
      </c>
      <c r="E12428" s="228">
        <v>25</v>
      </c>
      <c r="F12428" s="228">
        <v>90144</v>
      </c>
      <c r="G12428" s="228">
        <v>5950</v>
      </c>
      <c r="H12428" s="228">
        <v>17811</v>
      </c>
      <c r="I12428" s="228">
        <v>14433247.16</v>
      </c>
      <c r="J12428" s="228">
        <v>3201812.42</v>
      </c>
      <c r="K12428" s="228">
        <v>1193057</v>
      </c>
      <c r="L12428" s="228">
        <v>21949565.98</v>
      </c>
    </row>
    <row r="12429" spans="1:12">
      <c r="A12429" s="228">
        <v>2017</v>
      </c>
      <c r="B12429" s="228" t="s">
        <v>193</v>
      </c>
      <c r="C12429" s="228" t="s">
        <v>61</v>
      </c>
      <c r="D12429" s="228" t="s">
        <v>206</v>
      </c>
      <c r="E12429" s="228">
        <v>30</v>
      </c>
      <c r="F12429" s="228">
        <v>141486</v>
      </c>
      <c r="G12429" s="228">
        <v>10776</v>
      </c>
      <c r="H12429" s="228">
        <v>35143</v>
      </c>
      <c r="I12429" s="228">
        <v>29967047.379999999</v>
      </c>
      <c r="J12429" s="228">
        <v>6544707.5700000003</v>
      </c>
      <c r="K12429" s="228">
        <v>1983282</v>
      </c>
      <c r="L12429" s="228">
        <v>44523358.799999997</v>
      </c>
    </row>
    <row r="12430" spans="1:12">
      <c r="A12430" s="228">
        <v>2017</v>
      </c>
      <c r="B12430" s="228" t="s">
        <v>193</v>
      </c>
      <c r="C12430" s="228" t="s">
        <v>61</v>
      </c>
      <c r="D12430" s="228" t="s">
        <v>206</v>
      </c>
      <c r="E12430" s="228">
        <v>35</v>
      </c>
      <c r="F12430" s="228">
        <v>142543</v>
      </c>
      <c r="G12430" s="228">
        <v>10890</v>
      </c>
      <c r="H12430" s="228">
        <v>30833</v>
      </c>
      <c r="I12430" s="228">
        <v>26907295.530000001</v>
      </c>
      <c r="J12430" s="228">
        <v>5717901.1799999997</v>
      </c>
      <c r="K12430" s="228">
        <v>2373806.4</v>
      </c>
      <c r="L12430" s="228">
        <v>41262716.43</v>
      </c>
    </row>
    <row r="12431" spans="1:12">
      <c r="A12431" s="228">
        <v>2017</v>
      </c>
      <c r="B12431" s="228" t="s">
        <v>193</v>
      </c>
      <c r="C12431" s="228" t="s">
        <v>61</v>
      </c>
      <c r="D12431" s="228" t="s">
        <v>206</v>
      </c>
      <c r="E12431" s="228">
        <v>40</v>
      </c>
      <c r="F12431" s="228">
        <v>138531</v>
      </c>
      <c r="G12431" s="228">
        <v>9477</v>
      </c>
      <c r="H12431" s="228">
        <v>22932</v>
      </c>
      <c r="I12431" s="228">
        <v>20557760.68</v>
      </c>
      <c r="J12431" s="228">
        <v>4638397.55</v>
      </c>
      <c r="K12431" s="228">
        <v>2550644</v>
      </c>
      <c r="L12431" s="228">
        <v>33257964.629999999</v>
      </c>
    </row>
    <row r="12432" spans="1:12">
      <c r="A12432" s="228">
        <v>2017</v>
      </c>
      <c r="B12432" s="228" t="s">
        <v>193</v>
      </c>
      <c r="C12432" s="228" t="s">
        <v>61</v>
      </c>
      <c r="D12432" s="228" t="s">
        <v>206</v>
      </c>
      <c r="E12432" s="228">
        <v>45</v>
      </c>
      <c r="F12432" s="228">
        <v>140352</v>
      </c>
      <c r="G12432" s="228">
        <v>9759</v>
      </c>
      <c r="H12432" s="228">
        <v>22275</v>
      </c>
      <c r="I12432" s="228">
        <v>20639969.550000001</v>
      </c>
      <c r="J12432" s="228">
        <v>4670169.5</v>
      </c>
      <c r="K12432" s="228">
        <v>3491708.59</v>
      </c>
      <c r="L12432" s="228">
        <v>34193693.630000003</v>
      </c>
    </row>
    <row r="12433" spans="1:12">
      <c r="A12433" s="228">
        <v>2017</v>
      </c>
      <c r="B12433" s="228" t="s">
        <v>193</v>
      </c>
      <c r="C12433" s="228" t="s">
        <v>61</v>
      </c>
      <c r="D12433" s="228" t="s">
        <v>206</v>
      </c>
      <c r="E12433" s="228">
        <v>50</v>
      </c>
      <c r="F12433" s="228">
        <v>132092</v>
      </c>
      <c r="G12433" s="228">
        <v>11628</v>
      </c>
      <c r="H12433" s="228">
        <v>26350</v>
      </c>
      <c r="I12433" s="228">
        <v>23769065.309999999</v>
      </c>
      <c r="J12433" s="228">
        <v>5411323.6900000004</v>
      </c>
      <c r="K12433" s="228">
        <v>4546805.84</v>
      </c>
      <c r="L12433" s="228">
        <v>39518670.439999998</v>
      </c>
    </row>
    <row r="12434" spans="1:12">
      <c r="A12434" s="228">
        <v>2017</v>
      </c>
      <c r="B12434" s="228" t="s">
        <v>193</v>
      </c>
      <c r="C12434" s="228" t="s">
        <v>61</v>
      </c>
      <c r="D12434" s="228" t="s">
        <v>206</v>
      </c>
      <c r="E12434" s="228">
        <v>55</v>
      </c>
      <c r="F12434" s="228">
        <v>136312</v>
      </c>
      <c r="G12434" s="228">
        <v>14985</v>
      </c>
      <c r="H12434" s="228">
        <v>34073</v>
      </c>
      <c r="I12434" s="228">
        <v>30308974.600000001</v>
      </c>
      <c r="J12434" s="228">
        <v>6488152.3899999997</v>
      </c>
      <c r="K12434" s="228">
        <v>7176303.4500000002</v>
      </c>
      <c r="L12434" s="228">
        <v>50159908.82</v>
      </c>
    </row>
    <row r="12435" spans="1:12">
      <c r="A12435" s="228">
        <v>2017</v>
      </c>
      <c r="B12435" s="228" t="s">
        <v>193</v>
      </c>
      <c r="C12435" s="228" t="s">
        <v>61</v>
      </c>
      <c r="D12435" s="228" t="s">
        <v>206</v>
      </c>
      <c r="E12435" s="228">
        <v>60</v>
      </c>
      <c r="F12435" s="228">
        <v>125738</v>
      </c>
      <c r="G12435" s="228">
        <v>18127</v>
      </c>
      <c r="H12435" s="228">
        <v>42481</v>
      </c>
      <c r="I12435" s="228">
        <v>37548994.039999999</v>
      </c>
      <c r="J12435" s="228">
        <v>7972701.9299999997</v>
      </c>
      <c r="K12435" s="228">
        <v>9344283.2699999996</v>
      </c>
      <c r="L12435" s="228">
        <v>61817883.840000004</v>
      </c>
    </row>
    <row r="12436" spans="1:12">
      <c r="A12436" s="228">
        <v>2017</v>
      </c>
      <c r="B12436" s="228" t="s">
        <v>193</v>
      </c>
      <c r="C12436" s="228" t="s">
        <v>61</v>
      </c>
      <c r="D12436" s="228" t="s">
        <v>206</v>
      </c>
      <c r="E12436" s="228">
        <v>65</v>
      </c>
      <c r="F12436" s="228">
        <v>112444</v>
      </c>
      <c r="G12436" s="228">
        <v>21422</v>
      </c>
      <c r="H12436" s="228">
        <v>52481</v>
      </c>
      <c r="I12436" s="228">
        <v>47127813.700000003</v>
      </c>
      <c r="J12436" s="228">
        <v>9635768.5199999996</v>
      </c>
      <c r="K12436" s="228">
        <v>12103251.050000001</v>
      </c>
      <c r="L12436" s="228">
        <v>75859267.540000007</v>
      </c>
    </row>
    <row r="12437" spans="1:12">
      <c r="A12437" s="228">
        <v>2017</v>
      </c>
      <c r="B12437" s="228" t="s">
        <v>193</v>
      </c>
      <c r="C12437" s="228" t="s">
        <v>61</v>
      </c>
      <c r="D12437" s="228" t="s">
        <v>206</v>
      </c>
      <c r="E12437" s="228">
        <v>70</v>
      </c>
      <c r="F12437" s="228">
        <v>89816</v>
      </c>
      <c r="G12437" s="228">
        <v>22964</v>
      </c>
      <c r="H12437" s="228">
        <v>62709</v>
      </c>
      <c r="I12437" s="228">
        <v>53413558.539999999</v>
      </c>
      <c r="J12437" s="228">
        <v>10443165.6</v>
      </c>
      <c r="K12437" s="228">
        <v>13755501.949999999</v>
      </c>
      <c r="L12437" s="228">
        <v>84075114.019999996</v>
      </c>
    </row>
    <row r="12438" spans="1:12">
      <c r="A12438" s="228">
        <v>2017</v>
      </c>
      <c r="B12438" s="228" t="s">
        <v>193</v>
      </c>
      <c r="C12438" s="228" t="s">
        <v>61</v>
      </c>
      <c r="D12438" s="228" t="s">
        <v>206</v>
      </c>
      <c r="E12438" s="228">
        <v>75</v>
      </c>
      <c r="F12438" s="228">
        <v>59454</v>
      </c>
      <c r="G12438" s="228">
        <v>18704</v>
      </c>
      <c r="H12438" s="228">
        <v>60337</v>
      </c>
      <c r="I12438" s="228">
        <v>47766097.890000001</v>
      </c>
      <c r="J12438" s="228">
        <v>8399681.4600000009</v>
      </c>
      <c r="K12438" s="228">
        <v>11042526.09</v>
      </c>
      <c r="L12438" s="228">
        <v>71584571.799999997</v>
      </c>
    </row>
    <row r="12439" spans="1:12">
      <c r="A12439" s="228">
        <v>2017</v>
      </c>
      <c r="B12439" s="228" t="s">
        <v>193</v>
      </c>
      <c r="C12439" s="228" t="s">
        <v>61</v>
      </c>
      <c r="D12439" s="228" t="s">
        <v>206</v>
      </c>
      <c r="E12439" s="228">
        <v>80</v>
      </c>
      <c r="F12439" s="228">
        <v>40373</v>
      </c>
      <c r="G12439" s="228">
        <v>13655</v>
      </c>
      <c r="H12439" s="228">
        <v>53169</v>
      </c>
      <c r="I12439" s="228">
        <v>38863179.299999997</v>
      </c>
      <c r="J12439" s="228">
        <v>6040011.8700000001</v>
      </c>
      <c r="K12439" s="228">
        <v>6690243.0499999998</v>
      </c>
      <c r="L12439" s="228">
        <v>54225795.68</v>
      </c>
    </row>
    <row r="12440" spans="1:12">
      <c r="A12440" s="228">
        <v>2017</v>
      </c>
      <c r="B12440" s="228" t="s">
        <v>193</v>
      </c>
      <c r="C12440" s="228" t="s">
        <v>61</v>
      </c>
      <c r="D12440" s="228" t="s">
        <v>206</v>
      </c>
      <c r="E12440" s="228">
        <v>85</v>
      </c>
      <c r="F12440" s="228">
        <v>26143</v>
      </c>
      <c r="G12440" s="228">
        <v>9016</v>
      </c>
      <c r="H12440" s="228">
        <v>48234</v>
      </c>
      <c r="I12440" s="228">
        <v>30871859.07</v>
      </c>
      <c r="J12440" s="228">
        <v>3732387.6</v>
      </c>
      <c r="K12440" s="228">
        <v>3678943.21</v>
      </c>
      <c r="L12440" s="228">
        <v>39901747.450000003</v>
      </c>
    </row>
    <row r="12441" spans="1:12">
      <c r="A12441" s="228">
        <v>2017</v>
      </c>
      <c r="B12441" s="228" t="s">
        <v>193</v>
      </c>
      <c r="C12441" s="228" t="s">
        <v>61</v>
      </c>
      <c r="D12441" s="228" t="s">
        <v>206</v>
      </c>
      <c r="E12441" s="228">
        <v>90</v>
      </c>
      <c r="F12441" s="228">
        <v>11049</v>
      </c>
      <c r="G12441" s="228">
        <v>3399</v>
      </c>
      <c r="H12441" s="228">
        <v>21504</v>
      </c>
      <c r="I12441" s="228">
        <v>12542671.08</v>
      </c>
      <c r="J12441" s="228">
        <v>1315282.6299999999</v>
      </c>
      <c r="K12441" s="228">
        <v>870806.06</v>
      </c>
      <c r="L12441" s="228">
        <v>15186068.380000001</v>
      </c>
    </row>
    <row r="12442" spans="1:12">
      <c r="A12442" s="228">
        <v>2017</v>
      </c>
      <c r="B12442" s="228" t="s">
        <v>193</v>
      </c>
      <c r="C12442" s="228" t="s">
        <v>61</v>
      </c>
      <c r="D12442" s="228" t="s">
        <v>206</v>
      </c>
      <c r="E12442" s="228">
        <v>95</v>
      </c>
      <c r="F12442" s="228">
        <v>2974</v>
      </c>
      <c r="G12442" s="228">
        <v>762</v>
      </c>
      <c r="H12442" s="228">
        <v>6247</v>
      </c>
      <c r="I12442" s="228">
        <v>3483628.52</v>
      </c>
      <c r="J12442" s="228">
        <v>325625.46000000002</v>
      </c>
      <c r="K12442" s="228">
        <v>165102</v>
      </c>
      <c r="L12442" s="228">
        <v>4125510.86</v>
      </c>
    </row>
    <row r="12443" spans="1:12">
      <c r="A12443" s="228">
        <v>2017</v>
      </c>
      <c r="B12443" s="228" t="s">
        <v>193</v>
      </c>
      <c r="C12443" s="228" t="s">
        <v>62</v>
      </c>
      <c r="D12443" s="228" t="s">
        <v>205</v>
      </c>
      <c r="E12443" s="228">
        <v>0</v>
      </c>
      <c r="F12443" s="228">
        <v>74853</v>
      </c>
      <c r="G12443" s="228">
        <v>3091</v>
      </c>
      <c r="H12443" s="228">
        <v>9574</v>
      </c>
      <c r="I12443" s="228">
        <v>6186934.3300000001</v>
      </c>
      <c r="J12443" s="228">
        <v>993309.22</v>
      </c>
      <c r="K12443" s="228">
        <v>158056.12</v>
      </c>
      <c r="L12443" s="228">
        <v>8263616.3600000003</v>
      </c>
    </row>
    <row r="12444" spans="1:12">
      <c r="A12444" s="228">
        <v>2017</v>
      </c>
      <c r="B12444" s="228" t="s">
        <v>193</v>
      </c>
      <c r="C12444" s="228" t="s">
        <v>62</v>
      </c>
      <c r="D12444" s="228" t="s">
        <v>205</v>
      </c>
      <c r="E12444" s="228">
        <v>5</v>
      </c>
      <c r="F12444" s="228">
        <v>84535</v>
      </c>
      <c r="G12444" s="228">
        <v>1568</v>
      </c>
      <c r="H12444" s="228">
        <v>2112</v>
      </c>
      <c r="I12444" s="228">
        <v>1723796.26</v>
      </c>
      <c r="J12444" s="228">
        <v>513231.57</v>
      </c>
      <c r="K12444" s="228">
        <v>104672.22</v>
      </c>
      <c r="L12444" s="228">
        <v>2746918.47</v>
      </c>
    </row>
    <row r="12445" spans="1:12">
      <c r="A12445" s="228">
        <v>2017</v>
      </c>
      <c r="B12445" s="228" t="s">
        <v>193</v>
      </c>
      <c r="C12445" s="228" t="s">
        <v>62</v>
      </c>
      <c r="D12445" s="228" t="s">
        <v>205</v>
      </c>
      <c r="E12445" s="228">
        <v>10</v>
      </c>
      <c r="F12445" s="228">
        <v>80902</v>
      </c>
      <c r="G12445" s="228">
        <v>1323</v>
      </c>
      <c r="H12445" s="228">
        <v>2014</v>
      </c>
      <c r="I12445" s="228">
        <v>1666983.3</v>
      </c>
      <c r="J12445" s="228">
        <v>537386.77</v>
      </c>
      <c r="K12445" s="228">
        <v>365688.85</v>
      </c>
      <c r="L12445" s="228">
        <v>2889559.95</v>
      </c>
    </row>
    <row r="12446" spans="1:12">
      <c r="A12446" s="228">
        <v>2017</v>
      </c>
      <c r="B12446" s="228" t="s">
        <v>193</v>
      </c>
      <c r="C12446" s="228" t="s">
        <v>62</v>
      </c>
      <c r="D12446" s="228" t="s">
        <v>205</v>
      </c>
      <c r="E12446" s="228">
        <v>15</v>
      </c>
      <c r="F12446" s="228">
        <v>76879</v>
      </c>
      <c r="G12446" s="228">
        <v>2374</v>
      </c>
      <c r="H12446" s="228">
        <v>4544</v>
      </c>
      <c r="I12446" s="228">
        <v>4431883.25</v>
      </c>
      <c r="J12446" s="228">
        <v>1096466.71</v>
      </c>
      <c r="K12446" s="228">
        <v>878191.2</v>
      </c>
      <c r="L12446" s="228">
        <v>7151223.6200000001</v>
      </c>
    </row>
    <row r="12447" spans="1:12">
      <c r="A12447" s="228">
        <v>2017</v>
      </c>
      <c r="B12447" s="228" t="s">
        <v>193</v>
      </c>
      <c r="C12447" s="228" t="s">
        <v>62</v>
      </c>
      <c r="D12447" s="228" t="s">
        <v>205</v>
      </c>
      <c r="E12447" s="228">
        <v>20</v>
      </c>
      <c r="F12447" s="228">
        <v>63069</v>
      </c>
      <c r="G12447" s="228">
        <v>2522</v>
      </c>
      <c r="H12447" s="228">
        <v>4318</v>
      </c>
      <c r="I12447" s="228">
        <v>4482910.71</v>
      </c>
      <c r="J12447" s="228">
        <v>1096292.0900000001</v>
      </c>
      <c r="K12447" s="228">
        <v>1006891</v>
      </c>
      <c r="L12447" s="228">
        <v>7363282.4000000004</v>
      </c>
    </row>
    <row r="12448" spans="1:12">
      <c r="A12448" s="228">
        <v>2017</v>
      </c>
      <c r="B12448" s="228" t="s">
        <v>193</v>
      </c>
      <c r="C12448" s="228" t="s">
        <v>62</v>
      </c>
      <c r="D12448" s="228" t="s">
        <v>205</v>
      </c>
      <c r="E12448" s="228">
        <v>25</v>
      </c>
      <c r="F12448" s="228">
        <v>52506</v>
      </c>
      <c r="G12448" s="228">
        <v>1789</v>
      </c>
      <c r="H12448" s="228">
        <v>4008</v>
      </c>
      <c r="I12448" s="228">
        <v>3245270.13</v>
      </c>
      <c r="J12448" s="228">
        <v>817650.15</v>
      </c>
      <c r="K12448" s="228">
        <v>530709</v>
      </c>
      <c r="L12448" s="228">
        <v>5426140.5</v>
      </c>
    </row>
    <row r="12449" spans="1:12">
      <c r="A12449" s="228">
        <v>2017</v>
      </c>
      <c r="B12449" s="228" t="s">
        <v>193</v>
      </c>
      <c r="C12449" s="228" t="s">
        <v>62</v>
      </c>
      <c r="D12449" s="228" t="s">
        <v>205</v>
      </c>
      <c r="E12449" s="228">
        <v>30</v>
      </c>
      <c r="F12449" s="228">
        <v>89116</v>
      </c>
      <c r="G12449" s="228">
        <v>2477</v>
      </c>
      <c r="H12449" s="228">
        <v>4933</v>
      </c>
      <c r="I12449" s="228">
        <v>4290021.9800000004</v>
      </c>
      <c r="J12449" s="228">
        <v>1243601.81</v>
      </c>
      <c r="K12449" s="228">
        <v>918849</v>
      </c>
      <c r="L12449" s="228">
        <v>7557967.0999999996</v>
      </c>
    </row>
    <row r="12450" spans="1:12">
      <c r="A12450" s="228">
        <v>2017</v>
      </c>
      <c r="B12450" s="228" t="s">
        <v>193</v>
      </c>
      <c r="C12450" s="228" t="s">
        <v>62</v>
      </c>
      <c r="D12450" s="228" t="s">
        <v>205</v>
      </c>
      <c r="E12450" s="228">
        <v>35</v>
      </c>
      <c r="F12450" s="228">
        <v>94092</v>
      </c>
      <c r="G12450" s="228">
        <v>3497</v>
      </c>
      <c r="H12450" s="228">
        <v>7354</v>
      </c>
      <c r="I12450" s="228">
        <v>6101664.7800000003</v>
      </c>
      <c r="J12450" s="228">
        <v>1708624.87</v>
      </c>
      <c r="K12450" s="228">
        <v>948882</v>
      </c>
      <c r="L12450" s="228">
        <v>10177985.779999999</v>
      </c>
    </row>
    <row r="12451" spans="1:12">
      <c r="A12451" s="228">
        <v>2017</v>
      </c>
      <c r="B12451" s="228" t="s">
        <v>193</v>
      </c>
      <c r="C12451" s="228" t="s">
        <v>62</v>
      </c>
      <c r="D12451" s="228" t="s">
        <v>205</v>
      </c>
      <c r="E12451" s="228">
        <v>40</v>
      </c>
      <c r="F12451" s="228">
        <v>91278</v>
      </c>
      <c r="G12451" s="228">
        <v>4334</v>
      </c>
      <c r="H12451" s="228">
        <v>8340</v>
      </c>
      <c r="I12451" s="228">
        <v>7084561.0999999996</v>
      </c>
      <c r="J12451" s="228">
        <v>2111120.52</v>
      </c>
      <c r="K12451" s="228">
        <v>1260453.78</v>
      </c>
      <c r="L12451" s="228">
        <v>12163027.27</v>
      </c>
    </row>
    <row r="12452" spans="1:12">
      <c r="A12452" s="228">
        <v>2017</v>
      </c>
      <c r="B12452" s="228" t="s">
        <v>193</v>
      </c>
      <c r="C12452" s="228" t="s">
        <v>62</v>
      </c>
      <c r="D12452" s="228" t="s">
        <v>205</v>
      </c>
      <c r="E12452" s="228">
        <v>45</v>
      </c>
      <c r="F12452" s="228">
        <v>95583</v>
      </c>
      <c r="G12452" s="228">
        <v>5595</v>
      </c>
      <c r="H12452" s="228">
        <v>11427</v>
      </c>
      <c r="I12452" s="228">
        <v>10376316.359999999</v>
      </c>
      <c r="J12452" s="228">
        <v>2979176.72</v>
      </c>
      <c r="K12452" s="228">
        <v>2026903.69</v>
      </c>
      <c r="L12452" s="228">
        <v>17483053.210000001</v>
      </c>
    </row>
    <row r="12453" spans="1:12">
      <c r="A12453" s="228">
        <v>2017</v>
      </c>
      <c r="B12453" s="228" t="s">
        <v>193</v>
      </c>
      <c r="C12453" s="228" t="s">
        <v>62</v>
      </c>
      <c r="D12453" s="228" t="s">
        <v>205</v>
      </c>
      <c r="E12453" s="228">
        <v>50</v>
      </c>
      <c r="F12453" s="228">
        <v>90806</v>
      </c>
      <c r="G12453" s="228">
        <v>6731</v>
      </c>
      <c r="H12453" s="228">
        <v>12950</v>
      </c>
      <c r="I12453" s="228">
        <v>12711442.51</v>
      </c>
      <c r="J12453" s="228">
        <v>3781354.8</v>
      </c>
      <c r="K12453" s="228">
        <v>3059768.81</v>
      </c>
      <c r="L12453" s="228">
        <v>22056036.120000001</v>
      </c>
    </row>
    <row r="12454" spans="1:12">
      <c r="A12454" s="228">
        <v>2017</v>
      </c>
      <c r="B12454" s="228" t="s">
        <v>193</v>
      </c>
      <c r="C12454" s="228" t="s">
        <v>62</v>
      </c>
      <c r="D12454" s="228" t="s">
        <v>205</v>
      </c>
      <c r="E12454" s="228">
        <v>55</v>
      </c>
      <c r="F12454" s="228">
        <v>92793</v>
      </c>
      <c r="G12454" s="228">
        <v>10002</v>
      </c>
      <c r="H12454" s="228">
        <v>19771</v>
      </c>
      <c r="I12454" s="228">
        <v>19812586.739999998</v>
      </c>
      <c r="J12454" s="228">
        <v>5694624.4400000004</v>
      </c>
      <c r="K12454" s="228">
        <v>5335284.78</v>
      </c>
      <c r="L12454" s="228">
        <v>34188643.939999998</v>
      </c>
    </row>
    <row r="12455" spans="1:12">
      <c r="A12455" s="228">
        <v>2017</v>
      </c>
      <c r="B12455" s="228" t="s">
        <v>193</v>
      </c>
      <c r="C12455" s="228" t="s">
        <v>62</v>
      </c>
      <c r="D12455" s="228" t="s">
        <v>205</v>
      </c>
      <c r="E12455" s="228">
        <v>60</v>
      </c>
      <c r="F12455" s="228">
        <v>85345</v>
      </c>
      <c r="G12455" s="228">
        <v>12262</v>
      </c>
      <c r="H12455" s="228">
        <v>27018</v>
      </c>
      <c r="I12455" s="228">
        <v>27417766.559999999</v>
      </c>
      <c r="J12455" s="228">
        <v>7255567</v>
      </c>
      <c r="K12455" s="228">
        <v>6673149.6399999997</v>
      </c>
      <c r="L12455" s="228">
        <v>44978841.270000003</v>
      </c>
    </row>
    <row r="12456" spans="1:12">
      <c r="A12456" s="228">
        <v>2017</v>
      </c>
      <c r="B12456" s="228" t="s">
        <v>193</v>
      </c>
      <c r="C12456" s="228" t="s">
        <v>62</v>
      </c>
      <c r="D12456" s="228" t="s">
        <v>205</v>
      </c>
      <c r="E12456" s="228">
        <v>65</v>
      </c>
      <c r="F12456" s="228">
        <v>76688</v>
      </c>
      <c r="G12456" s="228">
        <v>16042</v>
      </c>
      <c r="H12456" s="228">
        <v>34828</v>
      </c>
      <c r="I12456" s="228">
        <v>35881032.75</v>
      </c>
      <c r="J12456" s="228">
        <v>9217259.6799999997</v>
      </c>
      <c r="K12456" s="228">
        <v>9248318.4299999997</v>
      </c>
      <c r="L12456" s="228">
        <v>58505838.210000001</v>
      </c>
    </row>
    <row r="12457" spans="1:12">
      <c r="A12457" s="228">
        <v>2017</v>
      </c>
      <c r="B12457" s="228" t="s">
        <v>193</v>
      </c>
      <c r="C12457" s="228" t="s">
        <v>62</v>
      </c>
      <c r="D12457" s="228" t="s">
        <v>205</v>
      </c>
      <c r="E12457" s="228">
        <v>70</v>
      </c>
      <c r="F12457" s="228">
        <v>60662</v>
      </c>
      <c r="G12457" s="228">
        <v>17114</v>
      </c>
      <c r="H12457" s="228">
        <v>42400</v>
      </c>
      <c r="I12457" s="228">
        <v>42983744.600000001</v>
      </c>
      <c r="J12457" s="228">
        <v>10407743.42</v>
      </c>
      <c r="K12457" s="228">
        <v>10980282.609999999</v>
      </c>
      <c r="L12457" s="228">
        <v>68033233.299999997</v>
      </c>
    </row>
    <row r="12458" spans="1:12">
      <c r="A12458" s="228">
        <v>2017</v>
      </c>
      <c r="B12458" s="228" t="s">
        <v>193</v>
      </c>
      <c r="C12458" s="228" t="s">
        <v>62</v>
      </c>
      <c r="D12458" s="228" t="s">
        <v>205</v>
      </c>
      <c r="E12458" s="228">
        <v>75</v>
      </c>
      <c r="F12458" s="228">
        <v>41343</v>
      </c>
      <c r="G12458" s="228">
        <v>15737</v>
      </c>
      <c r="H12458" s="228">
        <v>42472</v>
      </c>
      <c r="I12458" s="228">
        <v>39261907.530000001</v>
      </c>
      <c r="J12458" s="228">
        <v>8705861.7200000007</v>
      </c>
      <c r="K12458" s="228">
        <v>9873925.4399999995</v>
      </c>
      <c r="L12458" s="228">
        <v>60803789.039999999</v>
      </c>
    </row>
    <row r="12459" spans="1:12">
      <c r="A12459" s="228">
        <v>2017</v>
      </c>
      <c r="B12459" s="228" t="s">
        <v>193</v>
      </c>
      <c r="C12459" s="228" t="s">
        <v>62</v>
      </c>
      <c r="D12459" s="228" t="s">
        <v>205</v>
      </c>
      <c r="E12459" s="228">
        <v>80</v>
      </c>
      <c r="F12459" s="228">
        <v>26361</v>
      </c>
      <c r="G12459" s="228">
        <v>12083</v>
      </c>
      <c r="H12459" s="228">
        <v>38063</v>
      </c>
      <c r="I12459" s="228">
        <v>31872886.75</v>
      </c>
      <c r="J12459" s="228">
        <v>6384277.6299999999</v>
      </c>
      <c r="K12459" s="228">
        <v>6406846.04</v>
      </c>
      <c r="L12459" s="228">
        <v>46598975.420000002</v>
      </c>
    </row>
    <row r="12460" spans="1:12">
      <c r="A12460" s="228">
        <v>2017</v>
      </c>
      <c r="B12460" s="228" t="s">
        <v>193</v>
      </c>
      <c r="C12460" s="228" t="s">
        <v>62</v>
      </c>
      <c r="D12460" s="228" t="s">
        <v>205</v>
      </c>
      <c r="E12460" s="228">
        <v>85</v>
      </c>
      <c r="F12460" s="228">
        <v>16278</v>
      </c>
      <c r="G12460" s="228">
        <v>7193</v>
      </c>
      <c r="H12460" s="228">
        <v>31390</v>
      </c>
      <c r="I12460" s="228">
        <v>23305883.370000001</v>
      </c>
      <c r="J12460" s="228">
        <v>4259213.67</v>
      </c>
      <c r="K12460" s="228">
        <v>3491232.29</v>
      </c>
      <c r="L12460" s="228">
        <v>32452826.52</v>
      </c>
    </row>
    <row r="12461" spans="1:12">
      <c r="A12461" s="228">
        <v>2017</v>
      </c>
      <c r="B12461" s="228" t="s">
        <v>193</v>
      </c>
      <c r="C12461" s="228" t="s">
        <v>62</v>
      </c>
      <c r="D12461" s="228" t="s">
        <v>205</v>
      </c>
      <c r="E12461" s="228">
        <v>90</v>
      </c>
      <c r="F12461" s="228">
        <v>5231</v>
      </c>
      <c r="G12461" s="228">
        <v>2003</v>
      </c>
      <c r="H12461" s="228">
        <v>10805</v>
      </c>
      <c r="I12461" s="228">
        <v>7452723.0199999996</v>
      </c>
      <c r="J12461" s="228">
        <v>1172284.6599999999</v>
      </c>
      <c r="K12461" s="228">
        <v>891311.96</v>
      </c>
      <c r="L12461" s="228">
        <v>9933202.8599999994</v>
      </c>
    </row>
    <row r="12462" spans="1:12">
      <c r="A12462" s="228">
        <v>2017</v>
      </c>
      <c r="B12462" s="228" t="s">
        <v>193</v>
      </c>
      <c r="C12462" s="228" t="s">
        <v>62</v>
      </c>
      <c r="D12462" s="228" t="s">
        <v>205</v>
      </c>
      <c r="E12462" s="228">
        <v>95</v>
      </c>
      <c r="F12462" s="228">
        <v>787</v>
      </c>
      <c r="G12462" s="228">
        <v>276</v>
      </c>
      <c r="H12462" s="228">
        <v>1839</v>
      </c>
      <c r="I12462" s="228">
        <v>1210074.1100000001</v>
      </c>
      <c r="J12462" s="228">
        <v>174450.11</v>
      </c>
      <c r="K12462" s="228">
        <v>118762.12</v>
      </c>
      <c r="L12462" s="228">
        <v>1573764.8</v>
      </c>
    </row>
    <row r="12463" spans="1:12">
      <c r="A12463" s="228">
        <v>2017</v>
      </c>
      <c r="B12463" s="228" t="s">
        <v>193</v>
      </c>
      <c r="C12463" s="228" t="s">
        <v>62</v>
      </c>
      <c r="D12463" s="228" t="s">
        <v>206</v>
      </c>
      <c r="E12463" s="228">
        <v>0</v>
      </c>
      <c r="F12463" s="228">
        <v>70802</v>
      </c>
      <c r="G12463" s="228">
        <v>2174</v>
      </c>
      <c r="H12463" s="228">
        <v>7779</v>
      </c>
      <c r="I12463" s="228">
        <v>4985991.6500000004</v>
      </c>
      <c r="J12463" s="228">
        <v>747177.52</v>
      </c>
      <c r="K12463" s="228">
        <v>203416.38</v>
      </c>
      <c r="L12463" s="228">
        <v>6588031.7800000003</v>
      </c>
    </row>
    <row r="12464" spans="1:12">
      <c r="A12464" s="228">
        <v>2017</v>
      </c>
      <c r="B12464" s="228" t="s">
        <v>193</v>
      </c>
      <c r="C12464" s="228" t="s">
        <v>62</v>
      </c>
      <c r="D12464" s="228" t="s">
        <v>206</v>
      </c>
      <c r="E12464" s="228">
        <v>5</v>
      </c>
      <c r="F12464" s="228">
        <v>79621</v>
      </c>
      <c r="G12464" s="228">
        <v>1289</v>
      </c>
      <c r="H12464" s="228">
        <v>1722</v>
      </c>
      <c r="I12464" s="228">
        <v>1518132.35</v>
      </c>
      <c r="J12464" s="228">
        <v>416408.51</v>
      </c>
      <c r="K12464" s="228">
        <v>87506.12</v>
      </c>
      <c r="L12464" s="228">
        <v>2306316.16</v>
      </c>
    </row>
    <row r="12465" spans="1:12">
      <c r="A12465" s="228">
        <v>2017</v>
      </c>
      <c r="B12465" s="228" t="s">
        <v>193</v>
      </c>
      <c r="C12465" s="228" t="s">
        <v>62</v>
      </c>
      <c r="D12465" s="228" t="s">
        <v>206</v>
      </c>
      <c r="E12465" s="228">
        <v>10</v>
      </c>
      <c r="F12465" s="228">
        <v>76579</v>
      </c>
      <c r="G12465" s="228">
        <v>1145</v>
      </c>
      <c r="H12465" s="228">
        <v>2123</v>
      </c>
      <c r="I12465" s="228">
        <v>1760142.4</v>
      </c>
      <c r="J12465" s="228">
        <v>495505.01</v>
      </c>
      <c r="K12465" s="228">
        <v>664990</v>
      </c>
      <c r="L12465" s="228">
        <v>3193010.16</v>
      </c>
    </row>
    <row r="12466" spans="1:12">
      <c r="A12466" s="228">
        <v>2017</v>
      </c>
      <c r="B12466" s="228" t="s">
        <v>193</v>
      </c>
      <c r="C12466" s="228" t="s">
        <v>62</v>
      </c>
      <c r="D12466" s="228" t="s">
        <v>206</v>
      </c>
      <c r="E12466" s="228">
        <v>15</v>
      </c>
      <c r="F12466" s="228">
        <v>72954</v>
      </c>
      <c r="G12466" s="228">
        <v>2818</v>
      </c>
      <c r="H12466" s="228">
        <v>6422</v>
      </c>
      <c r="I12466" s="228">
        <v>5257558.7</v>
      </c>
      <c r="J12466" s="228">
        <v>1056528.44</v>
      </c>
      <c r="K12466" s="228">
        <v>777312.35</v>
      </c>
      <c r="L12466" s="228">
        <v>7985486.96</v>
      </c>
    </row>
    <row r="12467" spans="1:12">
      <c r="A12467" s="228">
        <v>2017</v>
      </c>
      <c r="B12467" s="228" t="s">
        <v>193</v>
      </c>
      <c r="C12467" s="228" t="s">
        <v>62</v>
      </c>
      <c r="D12467" s="228" t="s">
        <v>206</v>
      </c>
      <c r="E12467" s="228">
        <v>20</v>
      </c>
      <c r="F12467" s="228">
        <v>63090</v>
      </c>
      <c r="G12467" s="228">
        <v>3651</v>
      </c>
      <c r="H12467" s="228">
        <v>9088</v>
      </c>
      <c r="I12467" s="228">
        <v>7592341.4100000001</v>
      </c>
      <c r="J12467" s="228">
        <v>1455877.05</v>
      </c>
      <c r="K12467" s="228">
        <v>920814</v>
      </c>
      <c r="L12467" s="228">
        <v>11002039.710000001</v>
      </c>
    </row>
    <row r="12468" spans="1:12">
      <c r="A12468" s="228">
        <v>2017</v>
      </c>
      <c r="B12468" s="228" t="s">
        <v>193</v>
      </c>
      <c r="C12468" s="228" t="s">
        <v>62</v>
      </c>
      <c r="D12468" s="228" t="s">
        <v>206</v>
      </c>
      <c r="E12468" s="228">
        <v>25</v>
      </c>
      <c r="F12468" s="228">
        <v>62383</v>
      </c>
      <c r="G12468" s="228">
        <v>4673</v>
      </c>
      <c r="H12468" s="228">
        <v>12262</v>
      </c>
      <c r="I12468" s="228">
        <v>11181342.800000001</v>
      </c>
      <c r="J12468" s="228">
        <v>2515354.41</v>
      </c>
      <c r="K12468" s="228">
        <v>810141</v>
      </c>
      <c r="L12468" s="228">
        <v>16501329.5</v>
      </c>
    </row>
    <row r="12469" spans="1:12">
      <c r="A12469" s="228">
        <v>2017</v>
      </c>
      <c r="B12469" s="228" t="s">
        <v>193</v>
      </c>
      <c r="C12469" s="228" t="s">
        <v>62</v>
      </c>
      <c r="D12469" s="228" t="s">
        <v>206</v>
      </c>
      <c r="E12469" s="228">
        <v>30</v>
      </c>
      <c r="F12469" s="228">
        <v>103635</v>
      </c>
      <c r="G12469" s="228">
        <v>8609</v>
      </c>
      <c r="H12469" s="228">
        <v>22863</v>
      </c>
      <c r="I12469" s="228">
        <v>23718381.629999999</v>
      </c>
      <c r="J12469" s="228">
        <v>5674000.9699999997</v>
      </c>
      <c r="K12469" s="228">
        <v>1330987.3500000001</v>
      </c>
      <c r="L12469" s="228">
        <v>34276757.850000001</v>
      </c>
    </row>
    <row r="12470" spans="1:12">
      <c r="A12470" s="228">
        <v>2017</v>
      </c>
      <c r="B12470" s="228" t="s">
        <v>193</v>
      </c>
      <c r="C12470" s="228" t="s">
        <v>62</v>
      </c>
      <c r="D12470" s="228" t="s">
        <v>206</v>
      </c>
      <c r="E12470" s="228">
        <v>35</v>
      </c>
      <c r="F12470" s="228">
        <v>103865</v>
      </c>
      <c r="G12470" s="228">
        <v>9363</v>
      </c>
      <c r="H12470" s="228">
        <v>21906</v>
      </c>
      <c r="I12470" s="228">
        <v>22092390.859999999</v>
      </c>
      <c r="J12470" s="228">
        <v>5373023.7800000003</v>
      </c>
      <c r="K12470" s="228">
        <v>1447138.2</v>
      </c>
      <c r="L12470" s="228">
        <v>32774591.27</v>
      </c>
    </row>
    <row r="12471" spans="1:12">
      <c r="A12471" s="228">
        <v>2017</v>
      </c>
      <c r="B12471" s="228" t="s">
        <v>193</v>
      </c>
      <c r="C12471" s="228" t="s">
        <v>62</v>
      </c>
      <c r="D12471" s="228" t="s">
        <v>206</v>
      </c>
      <c r="E12471" s="228">
        <v>40</v>
      </c>
      <c r="F12471" s="228">
        <v>99360</v>
      </c>
      <c r="G12471" s="228">
        <v>8599</v>
      </c>
      <c r="H12471" s="228">
        <v>17004</v>
      </c>
      <c r="I12471" s="228">
        <v>15843058.630000001</v>
      </c>
      <c r="J12471" s="228">
        <v>4437106.18</v>
      </c>
      <c r="K12471" s="228">
        <v>1903455</v>
      </c>
      <c r="L12471" s="228">
        <v>25435576.870000001</v>
      </c>
    </row>
    <row r="12472" spans="1:12">
      <c r="A12472" s="228">
        <v>2017</v>
      </c>
      <c r="B12472" s="228" t="s">
        <v>193</v>
      </c>
      <c r="C12472" s="228" t="s">
        <v>62</v>
      </c>
      <c r="D12472" s="228" t="s">
        <v>206</v>
      </c>
      <c r="E12472" s="228">
        <v>45</v>
      </c>
      <c r="F12472" s="228">
        <v>105831</v>
      </c>
      <c r="G12472" s="228">
        <v>9499</v>
      </c>
      <c r="H12472" s="228">
        <v>18433</v>
      </c>
      <c r="I12472" s="228">
        <v>16891518.440000001</v>
      </c>
      <c r="J12472" s="228">
        <v>4683779.8099999996</v>
      </c>
      <c r="K12472" s="228">
        <v>2324897.13</v>
      </c>
      <c r="L12472" s="228">
        <v>27169649.02</v>
      </c>
    </row>
    <row r="12473" spans="1:12">
      <c r="A12473" s="228">
        <v>2017</v>
      </c>
      <c r="B12473" s="228" t="s">
        <v>193</v>
      </c>
      <c r="C12473" s="228" t="s">
        <v>62</v>
      </c>
      <c r="D12473" s="228" t="s">
        <v>206</v>
      </c>
      <c r="E12473" s="228">
        <v>50</v>
      </c>
      <c r="F12473" s="228">
        <v>98922</v>
      </c>
      <c r="G12473" s="228">
        <v>9817</v>
      </c>
      <c r="H12473" s="228">
        <v>20003</v>
      </c>
      <c r="I12473" s="228">
        <v>18278083.5</v>
      </c>
      <c r="J12473" s="228">
        <v>5086209.45</v>
      </c>
      <c r="K12473" s="228">
        <v>3734887.34</v>
      </c>
      <c r="L12473" s="228">
        <v>30624724.170000002</v>
      </c>
    </row>
    <row r="12474" spans="1:12">
      <c r="A12474" s="228">
        <v>2017</v>
      </c>
      <c r="B12474" s="228" t="s">
        <v>193</v>
      </c>
      <c r="C12474" s="228" t="s">
        <v>62</v>
      </c>
      <c r="D12474" s="228" t="s">
        <v>206</v>
      </c>
      <c r="E12474" s="228">
        <v>55</v>
      </c>
      <c r="F12474" s="228">
        <v>100860</v>
      </c>
      <c r="G12474" s="228">
        <v>12364</v>
      </c>
      <c r="H12474" s="228">
        <v>26094</v>
      </c>
      <c r="I12474" s="228">
        <v>23856218.719999999</v>
      </c>
      <c r="J12474" s="228">
        <v>6301669.8499999996</v>
      </c>
      <c r="K12474" s="228">
        <v>4706223.22</v>
      </c>
      <c r="L12474" s="228">
        <v>38753302.390000001</v>
      </c>
    </row>
    <row r="12475" spans="1:12">
      <c r="A12475" s="228">
        <v>2017</v>
      </c>
      <c r="B12475" s="228" t="s">
        <v>193</v>
      </c>
      <c r="C12475" s="228" t="s">
        <v>62</v>
      </c>
      <c r="D12475" s="228" t="s">
        <v>206</v>
      </c>
      <c r="E12475" s="228">
        <v>60</v>
      </c>
      <c r="F12475" s="228">
        <v>93814</v>
      </c>
      <c r="G12475" s="228">
        <v>13657</v>
      </c>
      <c r="H12475" s="228">
        <v>30105</v>
      </c>
      <c r="I12475" s="228">
        <v>27748968</v>
      </c>
      <c r="J12475" s="228">
        <v>7106311.2400000002</v>
      </c>
      <c r="K12475" s="228">
        <v>6756008.0899999999</v>
      </c>
      <c r="L12475" s="228">
        <v>45679528.149999999</v>
      </c>
    </row>
    <row r="12476" spans="1:12">
      <c r="A12476" s="228">
        <v>2017</v>
      </c>
      <c r="B12476" s="228" t="s">
        <v>193</v>
      </c>
      <c r="C12476" s="228" t="s">
        <v>62</v>
      </c>
      <c r="D12476" s="228" t="s">
        <v>206</v>
      </c>
      <c r="E12476" s="228">
        <v>65</v>
      </c>
      <c r="F12476" s="228">
        <v>84848</v>
      </c>
      <c r="G12476" s="228">
        <v>16387</v>
      </c>
      <c r="H12476" s="228">
        <v>39556</v>
      </c>
      <c r="I12476" s="228">
        <v>37739212.829999998</v>
      </c>
      <c r="J12476" s="228">
        <v>8950678.8100000005</v>
      </c>
      <c r="K12476" s="228">
        <v>9249390.4800000004</v>
      </c>
      <c r="L12476" s="228">
        <v>60352123.020000003</v>
      </c>
    </row>
    <row r="12477" spans="1:12">
      <c r="A12477" s="228">
        <v>2017</v>
      </c>
      <c r="B12477" s="228" t="s">
        <v>193</v>
      </c>
      <c r="C12477" s="228" t="s">
        <v>62</v>
      </c>
      <c r="D12477" s="228" t="s">
        <v>206</v>
      </c>
      <c r="E12477" s="228">
        <v>70</v>
      </c>
      <c r="F12477" s="228">
        <v>66780</v>
      </c>
      <c r="G12477" s="228">
        <v>16468</v>
      </c>
      <c r="H12477" s="228">
        <v>43391</v>
      </c>
      <c r="I12477" s="228">
        <v>40917837.649999999</v>
      </c>
      <c r="J12477" s="228">
        <v>9453198.8499999996</v>
      </c>
      <c r="K12477" s="228">
        <v>10123654.050000001</v>
      </c>
      <c r="L12477" s="228">
        <v>64419741.609999999</v>
      </c>
    </row>
    <row r="12478" spans="1:12">
      <c r="A12478" s="228">
        <v>2017</v>
      </c>
      <c r="B12478" s="228" t="s">
        <v>193</v>
      </c>
      <c r="C12478" s="228" t="s">
        <v>62</v>
      </c>
      <c r="D12478" s="228" t="s">
        <v>206</v>
      </c>
      <c r="E12478" s="228">
        <v>75</v>
      </c>
      <c r="F12478" s="228">
        <v>45674</v>
      </c>
      <c r="G12478" s="228">
        <v>14586</v>
      </c>
      <c r="H12478" s="228">
        <v>45757</v>
      </c>
      <c r="I12478" s="228">
        <v>38975800.189999998</v>
      </c>
      <c r="J12478" s="228">
        <v>8032462.25</v>
      </c>
      <c r="K12478" s="228">
        <v>8026646.1399999997</v>
      </c>
      <c r="L12478" s="228">
        <v>57949774.460000001</v>
      </c>
    </row>
    <row r="12479" spans="1:12">
      <c r="A12479" s="228">
        <v>2017</v>
      </c>
      <c r="B12479" s="228" t="s">
        <v>193</v>
      </c>
      <c r="C12479" s="228" t="s">
        <v>62</v>
      </c>
      <c r="D12479" s="228" t="s">
        <v>206</v>
      </c>
      <c r="E12479" s="228">
        <v>80</v>
      </c>
      <c r="F12479" s="228">
        <v>32395</v>
      </c>
      <c r="G12479" s="228">
        <v>10797</v>
      </c>
      <c r="H12479" s="228">
        <v>42049</v>
      </c>
      <c r="I12479" s="228">
        <v>33360773.390000001</v>
      </c>
      <c r="J12479" s="228">
        <v>6232031.0999999996</v>
      </c>
      <c r="K12479" s="228">
        <v>5908199.4800000004</v>
      </c>
      <c r="L12479" s="228">
        <v>47588521.159999996</v>
      </c>
    </row>
    <row r="12480" spans="1:12">
      <c r="A12480" s="228">
        <v>2017</v>
      </c>
      <c r="B12480" s="228" t="s">
        <v>193</v>
      </c>
      <c r="C12480" s="228" t="s">
        <v>62</v>
      </c>
      <c r="D12480" s="228" t="s">
        <v>206</v>
      </c>
      <c r="E12480" s="228">
        <v>85</v>
      </c>
      <c r="F12480" s="228">
        <v>22238</v>
      </c>
      <c r="G12480" s="228">
        <v>6941</v>
      </c>
      <c r="H12480" s="228">
        <v>37608</v>
      </c>
      <c r="I12480" s="228">
        <v>26754147.399999999</v>
      </c>
      <c r="J12480" s="228">
        <v>4368801.3499999996</v>
      </c>
      <c r="K12480" s="228">
        <v>3027176.16</v>
      </c>
      <c r="L12480" s="228">
        <v>35671679.82</v>
      </c>
    </row>
    <row r="12481" spans="1:12">
      <c r="A12481" s="228">
        <v>2017</v>
      </c>
      <c r="B12481" s="228" t="s">
        <v>193</v>
      </c>
      <c r="C12481" s="228" t="s">
        <v>62</v>
      </c>
      <c r="D12481" s="228" t="s">
        <v>206</v>
      </c>
      <c r="E12481" s="228">
        <v>90</v>
      </c>
      <c r="F12481" s="228">
        <v>9634</v>
      </c>
      <c r="G12481" s="228">
        <v>2783</v>
      </c>
      <c r="H12481" s="228">
        <v>17509</v>
      </c>
      <c r="I12481" s="228">
        <v>11705392.93</v>
      </c>
      <c r="J12481" s="228">
        <v>1578220.1</v>
      </c>
      <c r="K12481" s="228">
        <v>906357.02</v>
      </c>
      <c r="L12481" s="228">
        <v>14798336.93</v>
      </c>
    </row>
    <row r="12482" spans="1:12">
      <c r="A12482" s="228">
        <v>2017</v>
      </c>
      <c r="B12482" s="228" t="s">
        <v>193</v>
      </c>
      <c r="C12482" s="228" t="s">
        <v>62</v>
      </c>
      <c r="D12482" s="228" t="s">
        <v>206</v>
      </c>
      <c r="E12482" s="228">
        <v>95</v>
      </c>
      <c r="F12482" s="228">
        <v>2665</v>
      </c>
      <c r="G12482" s="228">
        <v>591</v>
      </c>
      <c r="H12482" s="228">
        <v>5015</v>
      </c>
      <c r="I12482" s="228">
        <v>3099705.41</v>
      </c>
      <c r="J12482" s="228">
        <v>379984.17</v>
      </c>
      <c r="K12482" s="228">
        <v>132961</v>
      </c>
      <c r="L12482" s="228">
        <v>3740665.86</v>
      </c>
    </row>
    <row r="12483" spans="1:12">
      <c r="A12483" s="228">
        <v>2017</v>
      </c>
      <c r="B12483" s="228" t="s">
        <v>193</v>
      </c>
      <c r="C12483" s="228" t="s">
        <v>63</v>
      </c>
      <c r="D12483" s="228" t="s">
        <v>205</v>
      </c>
      <c r="E12483" s="228">
        <v>0</v>
      </c>
      <c r="F12483" s="228">
        <v>58155</v>
      </c>
      <c r="G12483" s="228">
        <v>2846</v>
      </c>
      <c r="H12483" s="228">
        <v>8985</v>
      </c>
      <c r="I12483" s="228">
        <v>7096604.75</v>
      </c>
      <c r="J12483" s="228">
        <v>787152.54</v>
      </c>
      <c r="K12483" s="228">
        <v>107111.08</v>
      </c>
      <c r="L12483" s="228">
        <v>8600167.8499999996</v>
      </c>
    </row>
    <row r="12484" spans="1:12">
      <c r="A12484" s="228">
        <v>2017</v>
      </c>
      <c r="B12484" s="228" t="s">
        <v>193</v>
      </c>
      <c r="C12484" s="228" t="s">
        <v>63</v>
      </c>
      <c r="D12484" s="228" t="s">
        <v>205</v>
      </c>
      <c r="E12484" s="228">
        <v>5</v>
      </c>
      <c r="F12484" s="228">
        <v>70436</v>
      </c>
      <c r="G12484" s="228">
        <v>1481</v>
      </c>
      <c r="H12484" s="228">
        <v>1882</v>
      </c>
      <c r="I12484" s="228">
        <v>1752596.26</v>
      </c>
      <c r="J12484" s="228">
        <v>429796.95</v>
      </c>
      <c r="K12484" s="228">
        <v>119792</v>
      </c>
      <c r="L12484" s="228">
        <v>2596193.42</v>
      </c>
    </row>
    <row r="12485" spans="1:12">
      <c r="A12485" s="228">
        <v>2017</v>
      </c>
      <c r="B12485" s="228" t="s">
        <v>193</v>
      </c>
      <c r="C12485" s="228" t="s">
        <v>63</v>
      </c>
      <c r="D12485" s="228" t="s">
        <v>205</v>
      </c>
      <c r="E12485" s="228">
        <v>10</v>
      </c>
      <c r="F12485" s="228">
        <v>70636</v>
      </c>
      <c r="G12485" s="228">
        <v>1295</v>
      </c>
      <c r="H12485" s="228">
        <v>2166</v>
      </c>
      <c r="I12485" s="228">
        <v>1819553.16</v>
      </c>
      <c r="J12485" s="228">
        <v>449379.38</v>
      </c>
      <c r="K12485" s="228">
        <v>368058</v>
      </c>
      <c r="L12485" s="228">
        <v>2976603.32</v>
      </c>
    </row>
    <row r="12486" spans="1:12">
      <c r="A12486" s="228">
        <v>2017</v>
      </c>
      <c r="B12486" s="228" t="s">
        <v>193</v>
      </c>
      <c r="C12486" s="228" t="s">
        <v>63</v>
      </c>
      <c r="D12486" s="228" t="s">
        <v>205</v>
      </c>
      <c r="E12486" s="228">
        <v>15</v>
      </c>
      <c r="F12486" s="228">
        <v>67903</v>
      </c>
      <c r="G12486" s="228">
        <v>1924</v>
      </c>
      <c r="H12486" s="228">
        <v>3690</v>
      </c>
      <c r="I12486" s="228">
        <v>3382204.11</v>
      </c>
      <c r="J12486" s="228">
        <v>745839.3</v>
      </c>
      <c r="K12486" s="228">
        <v>686610.5</v>
      </c>
      <c r="L12486" s="228">
        <v>5499212.9000000004</v>
      </c>
    </row>
    <row r="12487" spans="1:12">
      <c r="A12487" s="228">
        <v>2017</v>
      </c>
      <c r="B12487" s="228" t="s">
        <v>193</v>
      </c>
      <c r="C12487" s="228" t="s">
        <v>63</v>
      </c>
      <c r="D12487" s="228" t="s">
        <v>205</v>
      </c>
      <c r="E12487" s="228">
        <v>20</v>
      </c>
      <c r="F12487" s="228">
        <v>49072</v>
      </c>
      <c r="G12487" s="228">
        <v>1726</v>
      </c>
      <c r="H12487" s="228">
        <v>3377</v>
      </c>
      <c r="I12487" s="228">
        <v>2885482.66</v>
      </c>
      <c r="J12487" s="228">
        <v>617078.27</v>
      </c>
      <c r="K12487" s="228">
        <v>525031</v>
      </c>
      <c r="L12487" s="228">
        <v>4639592.4000000004</v>
      </c>
    </row>
    <row r="12488" spans="1:12">
      <c r="A12488" s="228">
        <v>2017</v>
      </c>
      <c r="B12488" s="228" t="s">
        <v>193</v>
      </c>
      <c r="C12488" s="228" t="s">
        <v>63</v>
      </c>
      <c r="D12488" s="228" t="s">
        <v>205</v>
      </c>
      <c r="E12488" s="228">
        <v>25</v>
      </c>
      <c r="F12488" s="228">
        <v>39526</v>
      </c>
      <c r="G12488" s="228">
        <v>1239</v>
      </c>
      <c r="H12488" s="228">
        <v>2705</v>
      </c>
      <c r="I12488" s="228">
        <v>2304033.11</v>
      </c>
      <c r="J12488" s="228">
        <v>558997.42000000004</v>
      </c>
      <c r="K12488" s="228">
        <v>565244</v>
      </c>
      <c r="L12488" s="228">
        <v>4119672.08</v>
      </c>
    </row>
    <row r="12489" spans="1:12">
      <c r="A12489" s="228">
        <v>2017</v>
      </c>
      <c r="B12489" s="228" t="s">
        <v>193</v>
      </c>
      <c r="C12489" s="228" t="s">
        <v>63</v>
      </c>
      <c r="D12489" s="228" t="s">
        <v>205</v>
      </c>
      <c r="E12489" s="228">
        <v>30</v>
      </c>
      <c r="F12489" s="228">
        <v>64970</v>
      </c>
      <c r="G12489" s="228">
        <v>2158</v>
      </c>
      <c r="H12489" s="228">
        <v>4875</v>
      </c>
      <c r="I12489" s="228">
        <v>3597016.57</v>
      </c>
      <c r="J12489" s="228">
        <v>808101.88</v>
      </c>
      <c r="K12489" s="228">
        <v>723254</v>
      </c>
      <c r="L12489" s="228">
        <v>6152455.9500000002</v>
      </c>
    </row>
    <row r="12490" spans="1:12">
      <c r="A12490" s="228">
        <v>2017</v>
      </c>
      <c r="B12490" s="228" t="s">
        <v>193</v>
      </c>
      <c r="C12490" s="228" t="s">
        <v>63</v>
      </c>
      <c r="D12490" s="228" t="s">
        <v>205</v>
      </c>
      <c r="E12490" s="228">
        <v>35</v>
      </c>
      <c r="F12490" s="228">
        <v>69586</v>
      </c>
      <c r="G12490" s="228">
        <v>2889</v>
      </c>
      <c r="H12490" s="228">
        <v>6399</v>
      </c>
      <c r="I12490" s="228">
        <v>4999485.8499999996</v>
      </c>
      <c r="J12490" s="228">
        <v>1172825.0900000001</v>
      </c>
      <c r="K12490" s="228">
        <v>1136152</v>
      </c>
      <c r="L12490" s="228">
        <v>8742403.2899999991</v>
      </c>
    </row>
    <row r="12491" spans="1:12">
      <c r="A12491" s="228">
        <v>2017</v>
      </c>
      <c r="B12491" s="228" t="s">
        <v>193</v>
      </c>
      <c r="C12491" s="228" t="s">
        <v>63</v>
      </c>
      <c r="D12491" s="228" t="s">
        <v>205</v>
      </c>
      <c r="E12491" s="228">
        <v>40</v>
      </c>
      <c r="F12491" s="228">
        <v>72333</v>
      </c>
      <c r="G12491" s="228">
        <v>3360</v>
      </c>
      <c r="H12491" s="228">
        <v>6880</v>
      </c>
      <c r="I12491" s="228">
        <v>6020359.1200000001</v>
      </c>
      <c r="J12491" s="228">
        <v>1541189.19</v>
      </c>
      <c r="K12491" s="228">
        <v>1511471.78</v>
      </c>
      <c r="L12491" s="228">
        <v>10879397.73</v>
      </c>
    </row>
    <row r="12492" spans="1:12">
      <c r="A12492" s="228">
        <v>2017</v>
      </c>
      <c r="B12492" s="228" t="s">
        <v>193</v>
      </c>
      <c r="C12492" s="228" t="s">
        <v>63</v>
      </c>
      <c r="D12492" s="228" t="s">
        <v>205</v>
      </c>
      <c r="E12492" s="228">
        <v>45</v>
      </c>
      <c r="F12492" s="228">
        <v>76237</v>
      </c>
      <c r="G12492" s="228">
        <v>4595</v>
      </c>
      <c r="H12492" s="228">
        <v>9382</v>
      </c>
      <c r="I12492" s="228">
        <v>8638864.6699999999</v>
      </c>
      <c r="J12492" s="228">
        <v>2112832.16</v>
      </c>
      <c r="K12492" s="228">
        <v>2208027.4500000002</v>
      </c>
      <c r="L12492" s="228">
        <v>15034596.609999999</v>
      </c>
    </row>
    <row r="12493" spans="1:12">
      <c r="A12493" s="228">
        <v>2017</v>
      </c>
      <c r="B12493" s="228" t="s">
        <v>193</v>
      </c>
      <c r="C12493" s="228" t="s">
        <v>63</v>
      </c>
      <c r="D12493" s="228" t="s">
        <v>205</v>
      </c>
      <c r="E12493" s="228">
        <v>50</v>
      </c>
      <c r="F12493" s="228">
        <v>72725</v>
      </c>
      <c r="G12493" s="228">
        <v>6102</v>
      </c>
      <c r="H12493" s="228">
        <v>12105</v>
      </c>
      <c r="I12493" s="228">
        <v>11690756.859999999</v>
      </c>
      <c r="J12493" s="228">
        <v>2952503.28</v>
      </c>
      <c r="K12493" s="228">
        <v>2833273.49</v>
      </c>
      <c r="L12493" s="228">
        <v>20226240.09</v>
      </c>
    </row>
    <row r="12494" spans="1:12">
      <c r="A12494" s="228">
        <v>2017</v>
      </c>
      <c r="B12494" s="228" t="s">
        <v>193</v>
      </c>
      <c r="C12494" s="228" t="s">
        <v>63</v>
      </c>
      <c r="D12494" s="228" t="s">
        <v>205</v>
      </c>
      <c r="E12494" s="228">
        <v>55</v>
      </c>
      <c r="F12494" s="228">
        <v>74059</v>
      </c>
      <c r="G12494" s="228">
        <v>8578</v>
      </c>
      <c r="H12494" s="228">
        <v>18077</v>
      </c>
      <c r="I12494" s="228">
        <v>17446064.030000001</v>
      </c>
      <c r="J12494" s="228">
        <v>4294940.8</v>
      </c>
      <c r="K12494" s="228">
        <v>4186288.56</v>
      </c>
      <c r="L12494" s="228">
        <v>29452004.030000001</v>
      </c>
    </row>
    <row r="12495" spans="1:12">
      <c r="A12495" s="228">
        <v>2017</v>
      </c>
      <c r="B12495" s="228" t="s">
        <v>193</v>
      </c>
      <c r="C12495" s="228" t="s">
        <v>63</v>
      </c>
      <c r="D12495" s="228" t="s">
        <v>205</v>
      </c>
      <c r="E12495" s="228">
        <v>60</v>
      </c>
      <c r="F12495" s="228">
        <v>67924</v>
      </c>
      <c r="G12495" s="228">
        <v>11066</v>
      </c>
      <c r="H12495" s="228">
        <v>23885</v>
      </c>
      <c r="I12495" s="228">
        <v>24067905.77</v>
      </c>
      <c r="J12495" s="228">
        <v>5658274</v>
      </c>
      <c r="K12495" s="228">
        <v>6722962.1100000003</v>
      </c>
      <c r="L12495" s="228">
        <v>40608901.780000001</v>
      </c>
    </row>
    <row r="12496" spans="1:12">
      <c r="A12496" s="228">
        <v>2017</v>
      </c>
      <c r="B12496" s="228" t="s">
        <v>193</v>
      </c>
      <c r="C12496" s="228" t="s">
        <v>63</v>
      </c>
      <c r="D12496" s="228" t="s">
        <v>205</v>
      </c>
      <c r="E12496" s="228">
        <v>65</v>
      </c>
      <c r="F12496" s="228">
        <v>62224</v>
      </c>
      <c r="G12496" s="228">
        <v>14703</v>
      </c>
      <c r="H12496" s="228">
        <v>31921</v>
      </c>
      <c r="I12496" s="228">
        <v>31591098.899999999</v>
      </c>
      <c r="J12496" s="228">
        <v>7309758.8899999997</v>
      </c>
      <c r="K12496" s="228">
        <v>8973597.4499999993</v>
      </c>
      <c r="L12496" s="228">
        <v>52570509.170000002</v>
      </c>
    </row>
    <row r="12497" spans="1:12">
      <c r="A12497" s="228">
        <v>2017</v>
      </c>
      <c r="B12497" s="228" t="s">
        <v>193</v>
      </c>
      <c r="C12497" s="228" t="s">
        <v>63</v>
      </c>
      <c r="D12497" s="228" t="s">
        <v>205</v>
      </c>
      <c r="E12497" s="228">
        <v>70</v>
      </c>
      <c r="F12497" s="228">
        <v>48445</v>
      </c>
      <c r="G12497" s="228">
        <v>14873</v>
      </c>
      <c r="H12497" s="228">
        <v>36884</v>
      </c>
      <c r="I12497" s="228">
        <v>34832380.829999998</v>
      </c>
      <c r="J12497" s="228">
        <v>7762441.4199999999</v>
      </c>
      <c r="K12497" s="228">
        <v>8388166.2300000004</v>
      </c>
      <c r="L12497" s="228">
        <v>55107675.119999997</v>
      </c>
    </row>
    <row r="12498" spans="1:12">
      <c r="A12498" s="228">
        <v>2017</v>
      </c>
      <c r="B12498" s="228" t="s">
        <v>193</v>
      </c>
      <c r="C12498" s="228" t="s">
        <v>63</v>
      </c>
      <c r="D12498" s="228" t="s">
        <v>205</v>
      </c>
      <c r="E12498" s="228">
        <v>75</v>
      </c>
      <c r="F12498" s="228">
        <v>32193</v>
      </c>
      <c r="G12498" s="228">
        <v>13075</v>
      </c>
      <c r="H12498" s="228">
        <v>35324</v>
      </c>
      <c r="I12498" s="228">
        <v>30826543.399999999</v>
      </c>
      <c r="J12498" s="228">
        <v>6343678.3200000003</v>
      </c>
      <c r="K12498" s="228">
        <v>7584973.04</v>
      </c>
      <c r="L12498" s="228">
        <v>47537027.649999999</v>
      </c>
    </row>
    <row r="12499" spans="1:12">
      <c r="A12499" s="228">
        <v>2017</v>
      </c>
      <c r="B12499" s="228" t="s">
        <v>193</v>
      </c>
      <c r="C12499" s="228" t="s">
        <v>63</v>
      </c>
      <c r="D12499" s="228" t="s">
        <v>205</v>
      </c>
      <c r="E12499" s="228">
        <v>80</v>
      </c>
      <c r="F12499" s="228">
        <v>19570</v>
      </c>
      <c r="G12499" s="228">
        <v>8812</v>
      </c>
      <c r="H12499" s="228">
        <v>29870</v>
      </c>
      <c r="I12499" s="228">
        <v>24084529.870000001</v>
      </c>
      <c r="J12499" s="228">
        <v>4355016.92</v>
      </c>
      <c r="K12499" s="228">
        <v>4461330.96</v>
      </c>
      <c r="L12499" s="228">
        <v>34699492.82</v>
      </c>
    </row>
    <row r="12500" spans="1:12">
      <c r="A12500" s="228">
        <v>2017</v>
      </c>
      <c r="B12500" s="228" t="s">
        <v>193</v>
      </c>
      <c r="C12500" s="228" t="s">
        <v>63</v>
      </c>
      <c r="D12500" s="228" t="s">
        <v>205</v>
      </c>
      <c r="E12500" s="228">
        <v>85</v>
      </c>
      <c r="F12500" s="228">
        <v>11096</v>
      </c>
      <c r="G12500" s="228">
        <v>5306</v>
      </c>
      <c r="H12500" s="228">
        <v>21420</v>
      </c>
      <c r="I12500" s="228">
        <v>15076537.380000001</v>
      </c>
      <c r="J12500" s="228">
        <v>2492536.85</v>
      </c>
      <c r="K12500" s="228">
        <v>1927789.5</v>
      </c>
      <c r="L12500" s="228">
        <v>20429739.100000001</v>
      </c>
    </row>
    <row r="12501" spans="1:12">
      <c r="A12501" s="228">
        <v>2017</v>
      </c>
      <c r="B12501" s="228" t="s">
        <v>193</v>
      </c>
      <c r="C12501" s="228" t="s">
        <v>63</v>
      </c>
      <c r="D12501" s="228" t="s">
        <v>205</v>
      </c>
      <c r="E12501" s="228">
        <v>90</v>
      </c>
      <c r="F12501" s="228">
        <v>3172</v>
      </c>
      <c r="G12501" s="228">
        <v>1157</v>
      </c>
      <c r="H12501" s="228">
        <v>7301</v>
      </c>
      <c r="I12501" s="228">
        <v>4811881.16</v>
      </c>
      <c r="J12501" s="228">
        <v>615691.16</v>
      </c>
      <c r="K12501" s="228">
        <v>343260</v>
      </c>
      <c r="L12501" s="228">
        <v>6060363.3300000001</v>
      </c>
    </row>
    <row r="12502" spans="1:12">
      <c r="A12502" s="228">
        <v>2017</v>
      </c>
      <c r="B12502" s="228" t="s">
        <v>193</v>
      </c>
      <c r="C12502" s="228" t="s">
        <v>63</v>
      </c>
      <c r="D12502" s="228" t="s">
        <v>205</v>
      </c>
      <c r="E12502" s="228">
        <v>95</v>
      </c>
      <c r="F12502" s="228">
        <v>420</v>
      </c>
      <c r="G12502" s="228">
        <v>119</v>
      </c>
      <c r="H12502" s="228">
        <v>864</v>
      </c>
      <c r="I12502" s="228">
        <v>549150.59</v>
      </c>
      <c r="J12502" s="228">
        <v>71338.539999999994</v>
      </c>
      <c r="K12502" s="228">
        <v>51410</v>
      </c>
      <c r="L12502" s="228">
        <v>696933.82</v>
      </c>
    </row>
    <row r="12503" spans="1:12">
      <c r="A12503" s="228">
        <v>2017</v>
      </c>
      <c r="B12503" s="228" t="s">
        <v>193</v>
      </c>
      <c r="C12503" s="228" t="s">
        <v>63</v>
      </c>
      <c r="D12503" s="228" t="s">
        <v>206</v>
      </c>
      <c r="E12503" s="228">
        <v>0</v>
      </c>
      <c r="F12503" s="228">
        <v>54104</v>
      </c>
      <c r="G12503" s="228">
        <v>1903</v>
      </c>
      <c r="H12503" s="228">
        <v>6468</v>
      </c>
      <c r="I12503" s="228">
        <v>4651080.18</v>
      </c>
      <c r="J12503" s="228">
        <v>486887.14</v>
      </c>
      <c r="K12503" s="228">
        <v>117810</v>
      </c>
      <c r="L12503" s="228">
        <v>5728182.0700000003</v>
      </c>
    </row>
    <row r="12504" spans="1:12">
      <c r="A12504" s="228">
        <v>2017</v>
      </c>
      <c r="B12504" s="228" t="s">
        <v>193</v>
      </c>
      <c r="C12504" s="228" t="s">
        <v>63</v>
      </c>
      <c r="D12504" s="228" t="s">
        <v>206</v>
      </c>
      <c r="E12504" s="228">
        <v>5</v>
      </c>
      <c r="F12504" s="228">
        <v>66853</v>
      </c>
      <c r="G12504" s="228">
        <v>1145</v>
      </c>
      <c r="H12504" s="228">
        <v>1702</v>
      </c>
      <c r="I12504" s="228">
        <v>1393897.98</v>
      </c>
      <c r="J12504" s="228">
        <v>322023.12</v>
      </c>
      <c r="K12504" s="228">
        <v>210526</v>
      </c>
      <c r="L12504" s="228">
        <v>2172786.19</v>
      </c>
    </row>
    <row r="12505" spans="1:12">
      <c r="A12505" s="228">
        <v>2017</v>
      </c>
      <c r="B12505" s="228" t="s">
        <v>193</v>
      </c>
      <c r="C12505" s="228" t="s">
        <v>63</v>
      </c>
      <c r="D12505" s="228" t="s">
        <v>206</v>
      </c>
      <c r="E12505" s="228">
        <v>10</v>
      </c>
      <c r="F12505" s="228">
        <v>66248</v>
      </c>
      <c r="G12505" s="228">
        <v>1137</v>
      </c>
      <c r="H12505" s="228">
        <v>2168</v>
      </c>
      <c r="I12505" s="228">
        <v>1748400.98</v>
      </c>
      <c r="J12505" s="228">
        <v>365480.07</v>
      </c>
      <c r="K12505" s="228">
        <v>327922</v>
      </c>
      <c r="L12505" s="228">
        <v>2783778.78</v>
      </c>
    </row>
    <row r="12506" spans="1:12">
      <c r="A12506" s="228">
        <v>2017</v>
      </c>
      <c r="B12506" s="228" t="s">
        <v>193</v>
      </c>
      <c r="C12506" s="228" t="s">
        <v>63</v>
      </c>
      <c r="D12506" s="228" t="s">
        <v>206</v>
      </c>
      <c r="E12506" s="228">
        <v>15</v>
      </c>
      <c r="F12506" s="228">
        <v>64526</v>
      </c>
      <c r="G12506" s="228">
        <v>2539</v>
      </c>
      <c r="H12506" s="228">
        <v>5865</v>
      </c>
      <c r="I12506" s="228">
        <v>4474958.62</v>
      </c>
      <c r="J12506" s="228">
        <v>819403.62</v>
      </c>
      <c r="K12506" s="228">
        <v>421634</v>
      </c>
      <c r="L12506" s="228">
        <v>6483356.8399999999</v>
      </c>
    </row>
    <row r="12507" spans="1:12">
      <c r="A12507" s="228">
        <v>2017</v>
      </c>
      <c r="B12507" s="228" t="s">
        <v>193</v>
      </c>
      <c r="C12507" s="228" t="s">
        <v>63</v>
      </c>
      <c r="D12507" s="228" t="s">
        <v>206</v>
      </c>
      <c r="E12507" s="228">
        <v>20</v>
      </c>
      <c r="F12507" s="228">
        <v>51271</v>
      </c>
      <c r="G12507" s="228">
        <v>3237</v>
      </c>
      <c r="H12507" s="228">
        <v>8789</v>
      </c>
      <c r="I12507" s="228">
        <v>6839494.7699999996</v>
      </c>
      <c r="J12507" s="228">
        <v>1210315.8</v>
      </c>
      <c r="K12507" s="228">
        <v>660086</v>
      </c>
      <c r="L12507" s="228">
        <v>9733262.7599999998</v>
      </c>
    </row>
    <row r="12508" spans="1:12">
      <c r="A12508" s="228">
        <v>2017</v>
      </c>
      <c r="B12508" s="228" t="s">
        <v>193</v>
      </c>
      <c r="C12508" s="228" t="s">
        <v>63</v>
      </c>
      <c r="D12508" s="228" t="s">
        <v>206</v>
      </c>
      <c r="E12508" s="228">
        <v>25</v>
      </c>
      <c r="F12508" s="228">
        <v>48569</v>
      </c>
      <c r="G12508" s="228">
        <v>4084</v>
      </c>
      <c r="H12508" s="228">
        <v>14301</v>
      </c>
      <c r="I12508" s="228">
        <v>11414817.970000001</v>
      </c>
      <c r="J12508" s="228">
        <v>2410412.39</v>
      </c>
      <c r="K12508" s="228">
        <v>854655</v>
      </c>
      <c r="L12508" s="228">
        <v>16584662.449999999</v>
      </c>
    </row>
    <row r="12509" spans="1:12">
      <c r="A12509" s="228">
        <v>2017</v>
      </c>
      <c r="B12509" s="228" t="s">
        <v>193</v>
      </c>
      <c r="C12509" s="228" t="s">
        <v>63</v>
      </c>
      <c r="D12509" s="228" t="s">
        <v>206</v>
      </c>
      <c r="E12509" s="228">
        <v>30</v>
      </c>
      <c r="F12509" s="228">
        <v>74972</v>
      </c>
      <c r="G12509" s="228">
        <v>6982</v>
      </c>
      <c r="H12509" s="228">
        <v>22581</v>
      </c>
      <c r="I12509" s="228">
        <v>19791000.789999999</v>
      </c>
      <c r="J12509" s="228">
        <v>4405635.28</v>
      </c>
      <c r="K12509" s="228">
        <v>1351099.45</v>
      </c>
      <c r="L12509" s="228">
        <v>28865896.399999999</v>
      </c>
    </row>
    <row r="12510" spans="1:12">
      <c r="A12510" s="228">
        <v>2017</v>
      </c>
      <c r="B12510" s="228" t="s">
        <v>193</v>
      </c>
      <c r="C12510" s="228" t="s">
        <v>63</v>
      </c>
      <c r="D12510" s="228" t="s">
        <v>206</v>
      </c>
      <c r="E12510" s="228">
        <v>35</v>
      </c>
      <c r="F12510" s="228">
        <v>76757</v>
      </c>
      <c r="G12510" s="228">
        <v>6806</v>
      </c>
      <c r="H12510" s="228">
        <v>18468</v>
      </c>
      <c r="I12510" s="228">
        <v>16409963.23</v>
      </c>
      <c r="J12510" s="228">
        <v>3832374.22</v>
      </c>
      <c r="K12510" s="228">
        <v>1392539</v>
      </c>
      <c r="L12510" s="228">
        <v>25010487.940000001</v>
      </c>
    </row>
    <row r="12511" spans="1:12">
      <c r="A12511" s="228">
        <v>2017</v>
      </c>
      <c r="B12511" s="228" t="s">
        <v>193</v>
      </c>
      <c r="C12511" s="228" t="s">
        <v>63</v>
      </c>
      <c r="D12511" s="228" t="s">
        <v>206</v>
      </c>
      <c r="E12511" s="228">
        <v>40</v>
      </c>
      <c r="F12511" s="228">
        <v>79127</v>
      </c>
      <c r="G12511" s="228">
        <v>6773</v>
      </c>
      <c r="H12511" s="228">
        <v>15319</v>
      </c>
      <c r="I12511" s="228">
        <v>13700744.23</v>
      </c>
      <c r="J12511" s="228">
        <v>3125703.11</v>
      </c>
      <c r="K12511" s="228">
        <v>2001487.2</v>
      </c>
      <c r="L12511" s="228">
        <v>22074508.739999998</v>
      </c>
    </row>
    <row r="12512" spans="1:12">
      <c r="A12512" s="228">
        <v>2017</v>
      </c>
      <c r="B12512" s="228" t="s">
        <v>193</v>
      </c>
      <c r="C12512" s="228" t="s">
        <v>63</v>
      </c>
      <c r="D12512" s="228" t="s">
        <v>206</v>
      </c>
      <c r="E12512" s="228">
        <v>45</v>
      </c>
      <c r="F12512" s="228">
        <v>83420</v>
      </c>
      <c r="G12512" s="228">
        <v>7841</v>
      </c>
      <c r="H12512" s="228">
        <v>17126</v>
      </c>
      <c r="I12512" s="228">
        <v>15589797.6</v>
      </c>
      <c r="J12512" s="228">
        <v>3503341.18</v>
      </c>
      <c r="K12512" s="228">
        <v>2638536.02</v>
      </c>
      <c r="L12512" s="228">
        <v>25300788.309999999</v>
      </c>
    </row>
    <row r="12513" spans="1:12">
      <c r="A12513" s="228">
        <v>2017</v>
      </c>
      <c r="B12513" s="228" t="s">
        <v>193</v>
      </c>
      <c r="C12513" s="228" t="s">
        <v>63</v>
      </c>
      <c r="D12513" s="228" t="s">
        <v>206</v>
      </c>
      <c r="E12513" s="228">
        <v>50</v>
      </c>
      <c r="F12513" s="228">
        <v>78678</v>
      </c>
      <c r="G12513" s="228">
        <v>8887</v>
      </c>
      <c r="H12513" s="228">
        <v>18743</v>
      </c>
      <c r="I12513" s="228">
        <v>16974676.41</v>
      </c>
      <c r="J12513" s="228">
        <v>3937504.24</v>
      </c>
      <c r="K12513" s="228">
        <v>3286802.8</v>
      </c>
      <c r="L12513" s="228">
        <v>27897709.640000001</v>
      </c>
    </row>
    <row r="12514" spans="1:12">
      <c r="A12514" s="228">
        <v>2017</v>
      </c>
      <c r="B12514" s="228" t="s">
        <v>193</v>
      </c>
      <c r="C12514" s="228" t="s">
        <v>63</v>
      </c>
      <c r="D12514" s="228" t="s">
        <v>206</v>
      </c>
      <c r="E12514" s="228">
        <v>55</v>
      </c>
      <c r="F12514" s="228">
        <v>80689</v>
      </c>
      <c r="G12514" s="228">
        <v>10367</v>
      </c>
      <c r="H12514" s="228">
        <v>21962</v>
      </c>
      <c r="I12514" s="228">
        <v>19740446.329999998</v>
      </c>
      <c r="J12514" s="228">
        <v>4805060.7</v>
      </c>
      <c r="K12514" s="228">
        <v>4153058.37</v>
      </c>
      <c r="L12514" s="228">
        <v>32813503.25</v>
      </c>
    </row>
    <row r="12515" spans="1:12">
      <c r="A12515" s="228">
        <v>2017</v>
      </c>
      <c r="B12515" s="228" t="s">
        <v>193</v>
      </c>
      <c r="C12515" s="228" t="s">
        <v>63</v>
      </c>
      <c r="D12515" s="228" t="s">
        <v>206</v>
      </c>
      <c r="E12515" s="228">
        <v>60</v>
      </c>
      <c r="F12515" s="228">
        <v>73925</v>
      </c>
      <c r="G12515" s="228">
        <v>12309</v>
      </c>
      <c r="H12515" s="228">
        <v>26653</v>
      </c>
      <c r="I12515" s="228">
        <v>24252929.059999999</v>
      </c>
      <c r="J12515" s="228">
        <v>5600497.79</v>
      </c>
      <c r="K12515" s="228">
        <v>5731112.5999999996</v>
      </c>
      <c r="L12515" s="228">
        <v>39541735.840000004</v>
      </c>
    </row>
    <row r="12516" spans="1:12">
      <c r="A12516" s="228">
        <v>2017</v>
      </c>
      <c r="B12516" s="228" t="s">
        <v>193</v>
      </c>
      <c r="C12516" s="228" t="s">
        <v>63</v>
      </c>
      <c r="D12516" s="228" t="s">
        <v>206</v>
      </c>
      <c r="E12516" s="228">
        <v>65</v>
      </c>
      <c r="F12516" s="228">
        <v>67887</v>
      </c>
      <c r="G12516" s="228">
        <v>14539</v>
      </c>
      <c r="H12516" s="228">
        <v>32692</v>
      </c>
      <c r="I12516" s="228">
        <v>30525960.25</v>
      </c>
      <c r="J12516" s="228">
        <v>7139817.2999999998</v>
      </c>
      <c r="K12516" s="228">
        <v>7463448.1900000004</v>
      </c>
      <c r="L12516" s="228">
        <v>49443911.43</v>
      </c>
    </row>
    <row r="12517" spans="1:12">
      <c r="A12517" s="228">
        <v>2017</v>
      </c>
      <c r="B12517" s="228" t="s">
        <v>193</v>
      </c>
      <c r="C12517" s="228" t="s">
        <v>63</v>
      </c>
      <c r="D12517" s="228" t="s">
        <v>206</v>
      </c>
      <c r="E12517" s="228">
        <v>70</v>
      </c>
      <c r="F12517" s="228">
        <v>53503</v>
      </c>
      <c r="G12517" s="228">
        <v>13925</v>
      </c>
      <c r="H12517" s="228">
        <v>35377</v>
      </c>
      <c r="I12517" s="228">
        <v>31677586.859999999</v>
      </c>
      <c r="J12517" s="228">
        <v>7227789.0199999996</v>
      </c>
      <c r="K12517" s="228">
        <v>7691929.9100000001</v>
      </c>
      <c r="L12517" s="228">
        <v>50276416.520000003</v>
      </c>
    </row>
    <row r="12518" spans="1:12">
      <c r="A12518" s="228">
        <v>2017</v>
      </c>
      <c r="B12518" s="228" t="s">
        <v>193</v>
      </c>
      <c r="C12518" s="228" t="s">
        <v>63</v>
      </c>
      <c r="D12518" s="228" t="s">
        <v>206</v>
      </c>
      <c r="E12518" s="228">
        <v>75</v>
      </c>
      <c r="F12518" s="228">
        <v>35429</v>
      </c>
      <c r="G12518" s="228">
        <v>10900</v>
      </c>
      <c r="H12518" s="228">
        <v>33647</v>
      </c>
      <c r="I12518" s="228">
        <v>28163552.75</v>
      </c>
      <c r="J12518" s="228">
        <v>5598331.2199999997</v>
      </c>
      <c r="K12518" s="228">
        <v>6180352.04</v>
      </c>
      <c r="L12518" s="228">
        <v>42700200.469999999</v>
      </c>
    </row>
    <row r="12519" spans="1:12">
      <c r="A12519" s="228">
        <v>2017</v>
      </c>
      <c r="B12519" s="228" t="s">
        <v>193</v>
      </c>
      <c r="C12519" s="228" t="s">
        <v>63</v>
      </c>
      <c r="D12519" s="228" t="s">
        <v>206</v>
      </c>
      <c r="E12519" s="228">
        <v>80</v>
      </c>
      <c r="F12519" s="228">
        <v>23494</v>
      </c>
      <c r="G12519" s="228">
        <v>8281</v>
      </c>
      <c r="H12519" s="228">
        <v>31068</v>
      </c>
      <c r="I12519" s="228">
        <v>24363556.57</v>
      </c>
      <c r="J12519" s="228">
        <v>4228103.51</v>
      </c>
      <c r="K12519" s="228">
        <v>3261672</v>
      </c>
      <c r="L12519" s="228">
        <v>33556716.439999998</v>
      </c>
    </row>
    <row r="12520" spans="1:12">
      <c r="A12520" s="228">
        <v>2017</v>
      </c>
      <c r="B12520" s="228" t="s">
        <v>193</v>
      </c>
      <c r="C12520" s="228" t="s">
        <v>63</v>
      </c>
      <c r="D12520" s="228" t="s">
        <v>206</v>
      </c>
      <c r="E12520" s="228">
        <v>85</v>
      </c>
      <c r="F12520" s="228">
        <v>14773</v>
      </c>
      <c r="G12520" s="228">
        <v>5141</v>
      </c>
      <c r="H12520" s="228">
        <v>25557</v>
      </c>
      <c r="I12520" s="228">
        <v>17789100.039999999</v>
      </c>
      <c r="J12520" s="228">
        <v>2665834.62</v>
      </c>
      <c r="K12520" s="228">
        <v>1956345</v>
      </c>
      <c r="L12520" s="228">
        <v>23513095.34</v>
      </c>
    </row>
    <row r="12521" spans="1:12">
      <c r="A12521" s="228">
        <v>2017</v>
      </c>
      <c r="B12521" s="228" t="s">
        <v>193</v>
      </c>
      <c r="C12521" s="228" t="s">
        <v>63</v>
      </c>
      <c r="D12521" s="228" t="s">
        <v>206</v>
      </c>
      <c r="E12521" s="228">
        <v>90</v>
      </c>
      <c r="F12521" s="228">
        <v>5938</v>
      </c>
      <c r="G12521" s="228">
        <v>1761</v>
      </c>
      <c r="H12521" s="228">
        <v>12074</v>
      </c>
      <c r="I12521" s="228">
        <v>7810220.0099999998</v>
      </c>
      <c r="J12521" s="228">
        <v>927814.64</v>
      </c>
      <c r="K12521" s="228">
        <v>449672</v>
      </c>
      <c r="L12521" s="228">
        <v>9635562.8200000003</v>
      </c>
    </row>
    <row r="12522" spans="1:12">
      <c r="A12522" s="228">
        <v>2017</v>
      </c>
      <c r="B12522" s="228" t="s">
        <v>193</v>
      </c>
      <c r="C12522" s="228" t="s">
        <v>63</v>
      </c>
      <c r="D12522" s="228" t="s">
        <v>206</v>
      </c>
      <c r="E12522" s="228">
        <v>95</v>
      </c>
      <c r="F12522" s="228">
        <v>1620</v>
      </c>
      <c r="G12522" s="228">
        <v>463</v>
      </c>
      <c r="H12522" s="228">
        <v>3148</v>
      </c>
      <c r="I12522" s="228">
        <v>1933840.26</v>
      </c>
      <c r="J12522" s="228">
        <v>220148.47</v>
      </c>
      <c r="K12522" s="228">
        <v>102580</v>
      </c>
      <c r="L12522" s="228">
        <v>2342214.39</v>
      </c>
    </row>
    <row r="12523" spans="1:12">
      <c r="A12523" s="228">
        <v>2017</v>
      </c>
      <c r="B12523" s="228" t="s">
        <v>193</v>
      </c>
      <c r="C12523" s="228" t="s">
        <v>64</v>
      </c>
      <c r="D12523" s="228" t="s">
        <v>205</v>
      </c>
      <c r="E12523" s="228">
        <v>0</v>
      </c>
      <c r="F12523" s="228">
        <v>19438</v>
      </c>
      <c r="G12523" s="228">
        <v>869</v>
      </c>
      <c r="H12523" s="228">
        <v>2250</v>
      </c>
      <c r="I12523" s="228">
        <v>1331544.8500000001</v>
      </c>
      <c r="J12523" s="228">
        <v>317554.65999999997</v>
      </c>
      <c r="K12523" s="228">
        <v>41121</v>
      </c>
      <c r="L12523" s="228">
        <v>1776799.87</v>
      </c>
    </row>
    <row r="12524" spans="1:12">
      <c r="A12524" s="228">
        <v>2017</v>
      </c>
      <c r="B12524" s="228" t="s">
        <v>193</v>
      </c>
      <c r="C12524" s="228" t="s">
        <v>64</v>
      </c>
      <c r="D12524" s="228" t="s">
        <v>205</v>
      </c>
      <c r="E12524" s="228">
        <v>5</v>
      </c>
      <c r="F12524" s="228">
        <v>22395</v>
      </c>
      <c r="G12524" s="228">
        <v>477</v>
      </c>
      <c r="H12524" s="228">
        <v>593</v>
      </c>
      <c r="I12524" s="228">
        <v>550435.05000000005</v>
      </c>
      <c r="J12524" s="228">
        <v>183020.6</v>
      </c>
      <c r="K12524" s="228">
        <v>28099.88</v>
      </c>
      <c r="L12524" s="228">
        <v>823442.87</v>
      </c>
    </row>
    <row r="12525" spans="1:12">
      <c r="A12525" s="228">
        <v>2017</v>
      </c>
      <c r="B12525" s="228" t="s">
        <v>193</v>
      </c>
      <c r="C12525" s="228" t="s">
        <v>64</v>
      </c>
      <c r="D12525" s="228" t="s">
        <v>205</v>
      </c>
      <c r="E12525" s="228">
        <v>10</v>
      </c>
      <c r="F12525" s="228">
        <v>21665</v>
      </c>
      <c r="G12525" s="228">
        <v>272</v>
      </c>
      <c r="H12525" s="228">
        <v>364</v>
      </c>
      <c r="I12525" s="228">
        <v>306555.2</v>
      </c>
      <c r="J12525" s="228">
        <v>113125.85</v>
      </c>
      <c r="K12525" s="228">
        <v>84989</v>
      </c>
      <c r="L12525" s="228">
        <v>525838.25</v>
      </c>
    </row>
    <row r="12526" spans="1:12">
      <c r="A12526" s="228">
        <v>2017</v>
      </c>
      <c r="B12526" s="228" t="s">
        <v>193</v>
      </c>
      <c r="C12526" s="228" t="s">
        <v>64</v>
      </c>
      <c r="D12526" s="228" t="s">
        <v>205</v>
      </c>
      <c r="E12526" s="228">
        <v>15</v>
      </c>
      <c r="F12526" s="228">
        <v>21751</v>
      </c>
      <c r="G12526" s="228">
        <v>622</v>
      </c>
      <c r="H12526" s="228">
        <v>925</v>
      </c>
      <c r="I12526" s="228">
        <v>976548.3</v>
      </c>
      <c r="J12526" s="228">
        <v>346600.86</v>
      </c>
      <c r="K12526" s="228">
        <v>291094</v>
      </c>
      <c r="L12526" s="228">
        <v>1686219.75</v>
      </c>
    </row>
    <row r="12527" spans="1:12">
      <c r="A12527" s="228">
        <v>2017</v>
      </c>
      <c r="B12527" s="228" t="s">
        <v>193</v>
      </c>
      <c r="C12527" s="228" t="s">
        <v>64</v>
      </c>
      <c r="D12527" s="228" t="s">
        <v>205</v>
      </c>
      <c r="E12527" s="228">
        <v>20</v>
      </c>
      <c r="F12527" s="228">
        <v>19759</v>
      </c>
      <c r="G12527" s="228">
        <v>664</v>
      </c>
      <c r="H12527" s="228">
        <v>1099</v>
      </c>
      <c r="I12527" s="228">
        <v>1229987.6000000001</v>
      </c>
      <c r="J12527" s="228">
        <v>422656</v>
      </c>
      <c r="K12527" s="228">
        <v>290895</v>
      </c>
      <c r="L12527" s="228">
        <v>2070986.16</v>
      </c>
    </row>
    <row r="12528" spans="1:12">
      <c r="A12528" s="228">
        <v>2017</v>
      </c>
      <c r="B12528" s="228" t="s">
        <v>193</v>
      </c>
      <c r="C12528" s="228" t="s">
        <v>64</v>
      </c>
      <c r="D12528" s="228" t="s">
        <v>205</v>
      </c>
      <c r="E12528" s="228">
        <v>25</v>
      </c>
      <c r="F12528" s="228">
        <v>15957</v>
      </c>
      <c r="G12528" s="228">
        <v>490</v>
      </c>
      <c r="H12528" s="228">
        <v>704</v>
      </c>
      <c r="I12528" s="228">
        <v>803302.1</v>
      </c>
      <c r="J12528" s="228">
        <v>333064.92</v>
      </c>
      <c r="K12528" s="228">
        <v>215082</v>
      </c>
      <c r="L12528" s="228">
        <v>1514976.66</v>
      </c>
    </row>
    <row r="12529" spans="1:12">
      <c r="A12529" s="228">
        <v>2017</v>
      </c>
      <c r="B12529" s="228" t="s">
        <v>193</v>
      </c>
      <c r="C12529" s="228" t="s">
        <v>64</v>
      </c>
      <c r="D12529" s="228" t="s">
        <v>205</v>
      </c>
      <c r="E12529" s="228">
        <v>30</v>
      </c>
      <c r="F12529" s="228">
        <v>22278</v>
      </c>
      <c r="G12529" s="228">
        <v>651</v>
      </c>
      <c r="H12529" s="228">
        <v>1029</v>
      </c>
      <c r="I12529" s="228">
        <v>1042042.55</v>
      </c>
      <c r="J12529" s="228">
        <v>376488.96000000002</v>
      </c>
      <c r="K12529" s="228">
        <v>173209</v>
      </c>
      <c r="L12529" s="228">
        <v>1800256.89</v>
      </c>
    </row>
    <row r="12530" spans="1:12">
      <c r="A12530" s="228">
        <v>2017</v>
      </c>
      <c r="B12530" s="228" t="s">
        <v>193</v>
      </c>
      <c r="C12530" s="228" t="s">
        <v>64</v>
      </c>
      <c r="D12530" s="228" t="s">
        <v>205</v>
      </c>
      <c r="E12530" s="228">
        <v>35</v>
      </c>
      <c r="F12530" s="228">
        <v>22666</v>
      </c>
      <c r="G12530" s="228">
        <v>982</v>
      </c>
      <c r="H12530" s="228">
        <v>1770</v>
      </c>
      <c r="I12530" s="228">
        <v>1631576.89</v>
      </c>
      <c r="J12530" s="228">
        <v>545552.61</v>
      </c>
      <c r="K12530" s="228">
        <v>262736</v>
      </c>
      <c r="L12530" s="228">
        <v>2735926.86</v>
      </c>
    </row>
    <row r="12531" spans="1:12">
      <c r="A12531" s="228">
        <v>2017</v>
      </c>
      <c r="B12531" s="228" t="s">
        <v>193</v>
      </c>
      <c r="C12531" s="228" t="s">
        <v>64</v>
      </c>
      <c r="D12531" s="228" t="s">
        <v>205</v>
      </c>
      <c r="E12531" s="228">
        <v>40</v>
      </c>
      <c r="F12531" s="228">
        <v>23021</v>
      </c>
      <c r="G12531" s="228">
        <v>1026</v>
      </c>
      <c r="H12531" s="228">
        <v>1889</v>
      </c>
      <c r="I12531" s="228">
        <v>1740652.1</v>
      </c>
      <c r="J12531" s="228">
        <v>608222.74</v>
      </c>
      <c r="K12531" s="228">
        <v>290930.84000000003</v>
      </c>
      <c r="L12531" s="228">
        <v>2927362.26</v>
      </c>
    </row>
    <row r="12532" spans="1:12">
      <c r="A12532" s="228">
        <v>2017</v>
      </c>
      <c r="B12532" s="228" t="s">
        <v>193</v>
      </c>
      <c r="C12532" s="228" t="s">
        <v>64</v>
      </c>
      <c r="D12532" s="228" t="s">
        <v>205</v>
      </c>
      <c r="E12532" s="228">
        <v>45</v>
      </c>
      <c r="F12532" s="228">
        <v>25377</v>
      </c>
      <c r="G12532" s="228">
        <v>1400</v>
      </c>
      <c r="H12532" s="228">
        <v>2609</v>
      </c>
      <c r="I12532" s="228">
        <v>2483777.0299999998</v>
      </c>
      <c r="J12532" s="228">
        <v>836222.4</v>
      </c>
      <c r="K12532" s="228">
        <v>604497.25</v>
      </c>
      <c r="L12532" s="228">
        <v>4238127.1900000004</v>
      </c>
    </row>
    <row r="12533" spans="1:12">
      <c r="A12533" s="228">
        <v>2017</v>
      </c>
      <c r="B12533" s="228" t="s">
        <v>193</v>
      </c>
      <c r="C12533" s="228" t="s">
        <v>64</v>
      </c>
      <c r="D12533" s="228" t="s">
        <v>205</v>
      </c>
      <c r="E12533" s="228">
        <v>50</v>
      </c>
      <c r="F12533" s="228">
        <v>25969</v>
      </c>
      <c r="G12533" s="228">
        <v>1891</v>
      </c>
      <c r="H12533" s="228">
        <v>3787</v>
      </c>
      <c r="I12533" s="228">
        <v>3725838.66</v>
      </c>
      <c r="J12533" s="228">
        <v>1155510.32</v>
      </c>
      <c r="K12533" s="228">
        <v>793152</v>
      </c>
      <c r="L12533" s="228">
        <v>6068211.79</v>
      </c>
    </row>
    <row r="12534" spans="1:12">
      <c r="A12534" s="228">
        <v>2017</v>
      </c>
      <c r="B12534" s="228" t="s">
        <v>193</v>
      </c>
      <c r="C12534" s="228" t="s">
        <v>64</v>
      </c>
      <c r="D12534" s="228" t="s">
        <v>205</v>
      </c>
      <c r="E12534" s="228">
        <v>55</v>
      </c>
      <c r="F12534" s="228">
        <v>28587</v>
      </c>
      <c r="G12534" s="228">
        <v>2699</v>
      </c>
      <c r="H12534" s="228">
        <v>5224</v>
      </c>
      <c r="I12534" s="228">
        <v>5683753.46</v>
      </c>
      <c r="J12534" s="228">
        <v>1874111.56</v>
      </c>
      <c r="K12534" s="228">
        <v>1682962.75</v>
      </c>
      <c r="L12534" s="228">
        <v>9850775.3399999999</v>
      </c>
    </row>
    <row r="12535" spans="1:12">
      <c r="A12535" s="228">
        <v>2017</v>
      </c>
      <c r="B12535" s="228" t="s">
        <v>193</v>
      </c>
      <c r="C12535" s="228" t="s">
        <v>64</v>
      </c>
      <c r="D12535" s="228" t="s">
        <v>205</v>
      </c>
      <c r="E12535" s="228">
        <v>60</v>
      </c>
      <c r="F12535" s="228">
        <v>28263</v>
      </c>
      <c r="G12535" s="228">
        <v>3768</v>
      </c>
      <c r="H12535" s="228">
        <v>8193</v>
      </c>
      <c r="I12535" s="228">
        <v>8693865.7200000007</v>
      </c>
      <c r="J12535" s="228">
        <v>2558062.29</v>
      </c>
      <c r="K12535" s="228">
        <v>2349810.6</v>
      </c>
      <c r="L12535" s="228">
        <v>14383987.539999999</v>
      </c>
    </row>
    <row r="12536" spans="1:12">
      <c r="A12536" s="228">
        <v>2017</v>
      </c>
      <c r="B12536" s="228" t="s">
        <v>193</v>
      </c>
      <c r="C12536" s="228" t="s">
        <v>64</v>
      </c>
      <c r="D12536" s="228" t="s">
        <v>205</v>
      </c>
      <c r="E12536" s="228">
        <v>65</v>
      </c>
      <c r="F12536" s="228">
        <v>26790</v>
      </c>
      <c r="G12536" s="228">
        <v>4923</v>
      </c>
      <c r="H12536" s="228">
        <v>9852</v>
      </c>
      <c r="I12536" s="228">
        <v>10179338.689999999</v>
      </c>
      <c r="J12536" s="228">
        <v>3005349.51</v>
      </c>
      <c r="K12536" s="228">
        <v>2997072.66</v>
      </c>
      <c r="L12536" s="228">
        <v>16906821.559999999</v>
      </c>
    </row>
    <row r="12537" spans="1:12">
      <c r="A12537" s="228">
        <v>2017</v>
      </c>
      <c r="B12537" s="228" t="s">
        <v>193</v>
      </c>
      <c r="C12537" s="228" t="s">
        <v>64</v>
      </c>
      <c r="D12537" s="228" t="s">
        <v>205</v>
      </c>
      <c r="E12537" s="228">
        <v>70</v>
      </c>
      <c r="F12537" s="228">
        <v>21841</v>
      </c>
      <c r="G12537" s="228">
        <v>5182</v>
      </c>
      <c r="H12537" s="228">
        <v>11846</v>
      </c>
      <c r="I12537" s="228">
        <v>11175940.34</v>
      </c>
      <c r="J12537" s="228">
        <v>3269226.95</v>
      </c>
      <c r="K12537" s="228">
        <v>2739071.6</v>
      </c>
      <c r="L12537" s="228">
        <v>17878826.18</v>
      </c>
    </row>
    <row r="12538" spans="1:12">
      <c r="A12538" s="228">
        <v>2017</v>
      </c>
      <c r="B12538" s="228" t="s">
        <v>193</v>
      </c>
      <c r="C12538" s="228" t="s">
        <v>64</v>
      </c>
      <c r="D12538" s="228" t="s">
        <v>205</v>
      </c>
      <c r="E12538" s="228">
        <v>75</v>
      </c>
      <c r="F12538" s="228">
        <v>14249</v>
      </c>
      <c r="G12538" s="228">
        <v>4743</v>
      </c>
      <c r="H12538" s="228">
        <v>11451</v>
      </c>
      <c r="I12538" s="228">
        <v>9708602.7100000009</v>
      </c>
      <c r="J12538" s="228">
        <v>2581454.5099999998</v>
      </c>
      <c r="K12538" s="228">
        <v>2458918.33</v>
      </c>
      <c r="L12538" s="228">
        <v>15171043.33</v>
      </c>
    </row>
    <row r="12539" spans="1:12">
      <c r="A12539" s="228">
        <v>2017</v>
      </c>
      <c r="B12539" s="228" t="s">
        <v>193</v>
      </c>
      <c r="C12539" s="228" t="s">
        <v>64</v>
      </c>
      <c r="D12539" s="228" t="s">
        <v>205</v>
      </c>
      <c r="E12539" s="228">
        <v>80</v>
      </c>
      <c r="F12539" s="228">
        <v>9289</v>
      </c>
      <c r="G12539" s="228">
        <v>3594</v>
      </c>
      <c r="H12539" s="228">
        <v>9775</v>
      </c>
      <c r="I12539" s="228">
        <v>7807467.1699999999</v>
      </c>
      <c r="J12539" s="228">
        <v>1872061.68</v>
      </c>
      <c r="K12539" s="228">
        <v>1907846.4</v>
      </c>
      <c r="L12539" s="228">
        <v>11882254.23</v>
      </c>
    </row>
    <row r="12540" spans="1:12">
      <c r="A12540" s="228">
        <v>2017</v>
      </c>
      <c r="B12540" s="228" t="s">
        <v>193</v>
      </c>
      <c r="C12540" s="228" t="s">
        <v>64</v>
      </c>
      <c r="D12540" s="228" t="s">
        <v>205</v>
      </c>
      <c r="E12540" s="228">
        <v>85</v>
      </c>
      <c r="F12540" s="228">
        <v>5681</v>
      </c>
      <c r="G12540" s="228">
        <v>2277</v>
      </c>
      <c r="H12540" s="228">
        <v>8660</v>
      </c>
      <c r="I12540" s="228">
        <v>5333288.53</v>
      </c>
      <c r="J12540" s="228">
        <v>1071324.8799999999</v>
      </c>
      <c r="K12540" s="228">
        <v>896672.8</v>
      </c>
      <c r="L12540" s="228">
        <v>7492394.7000000002</v>
      </c>
    </row>
    <row r="12541" spans="1:12">
      <c r="A12541" s="228">
        <v>2017</v>
      </c>
      <c r="B12541" s="228" t="s">
        <v>193</v>
      </c>
      <c r="C12541" s="228" t="s">
        <v>64</v>
      </c>
      <c r="D12541" s="228" t="s">
        <v>205</v>
      </c>
      <c r="E12541" s="228">
        <v>90</v>
      </c>
      <c r="F12541" s="228">
        <v>1836</v>
      </c>
      <c r="G12541" s="228">
        <v>645</v>
      </c>
      <c r="H12541" s="228">
        <v>3296</v>
      </c>
      <c r="I12541" s="228">
        <v>1606121.45</v>
      </c>
      <c r="J12541" s="228">
        <v>290025.63</v>
      </c>
      <c r="K12541" s="228">
        <v>254601.54</v>
      </c>
      <c r="L12541" s="228">
        <v>2217452.52</v>
      </c>
    </row>
    <row r="12542" spans="1:12">
      <c r="A12542" s="228">
        <v>2017</v>
      </c>
      <c r="B12542" s="228" t="s">
        <v>193</v>
      </c>
      <c r="C12542" s="228" t="s">
        <v>64</v>
      </c>
      <c r="D12542" s="228" t="s">
        <v>205</v>
      </c>
      <c r="E12542" s="228">
        <v>95</v>
      </c>
      <c r="F12542" s="228">
        <v>293</v>
      </c>
      <c r="G12542" s="228">
        <v>102</v>
      </c>
      <c r="H12542" s="228">
        <v>557</v>
      </c>
      <c r="I12542" s="228">
        <v>234220</v>
      </c>
      <c r="J12542" s="228">
        <v>35635.07</v>
      </c>
      <c r="K12542" s="228">
        <v>14736</v>
      </c>
      <c r="L12542" s="228">
        <v>297888.45</v>
      </c>
    </row>
    <row r="12543" spans="1:12">
      <c r="A12543" s="228">
        <v>2017</v>
      </c>
      <c r="B12543" s="228" t="s">
        <v>193</v>
      </c>
      <c r="C12543" s="228" t="s">
        <v>64</v>
      </c>
      <c r="D12543" s="228" t="s">
        <v>206</v>
      </c>
      <c r="E12543" s="228">
        <v>0</v>
      </c>
      <c r="F12543" s="228">
        <v>18150</v>
      </c>
      <c r="G12543" s="228">
        <v>590</v>
      </c>
      <c r="H12543" s="228">
        <v>1991</v>
      </c>
      <c r="I12543" s="228">
        <v>1158997</v>
      </c>
      <c r="J12543" s="228">
        <v>247733.06</v>
      </c>
      <c r="K12543" s="228">
        <v>37988</v>
      </c>
      <c r="L12543" s="228">
        <v>1509927.92</v>
      </c>
    </row>
    <row r="12544" spans="1:12">
      <c r="A12544" s="228">
        <v>2017</v>
      </c>
      <c r="B12544" s="228" t="s">
        <v>193</v>
      </c>
      <c r="C12544" s="228" t="s">
        <v>64</v>
      </c>
      <c r="D12544" s="228" t="s">
        <v>206</v>
      </c>
      <c r="E12544" s="228">
        <v>5</v>
      </c>
      <c r="F12544" s="228">
        <v>21206</v>
      </c>
      <c r="G12544" s="228">
        <v>386</v>
      </c>
      <c r="H12544" s="228">
        <v>495</v>
      </c>
      <c r="I12544" s="228">
        <v>445535.87</v>
      </c>
      <c r="J12544" s="228">
        <v>139556.45000000001</v>
      </c>
      <c r="K12544" s="228">
        <v>94164</v>
      </c>
      <c r="L12544" s="228">
        <v>726774.15</v>
      </c>
    </row>
    <row r="12545" spans="1:12">
      <c r="A12545" s="228">
        <v>2017</v>
      </c>
      <c r="B12545" s="228" t="s">
        <v>193</v>
      </c>
      <c r="C12545" s="228" t="s">
        <v>64</v>
      </c>
      <c r="D12545" s="228" t="s">
        <v>206</v>
      </c>
      <c r="E12545" s="228">
        <v>10</v>
      </c>
      <c r="F12545" s="228">
        <v>20813</v>
      </c>
      <c r="G12545" s="228">
        <v>298</v>
      </c>
      <c r="H12545" s="228">
        <v>495</v>
      </c>
      <c r="I12545" s="228">
        <v>373633.7</v>
      </c>
      <c r="J12545" s="228">
        <v>123832.91</v>
      </c>
      <c r="K12545" s="228">
        <v>116653</v>
      </c>
      <c r="L12545" s="228">
        <v>645856.04</v>
      </c>
    </row>
    <row r="12546" spans="1:12">
      <c r="A12546" s="228">
        <v>2017</v>
      </c>
      <c r="B12546" s="228" t="s">
        <v>193</v>
      </c>
      <c r="C12546" s="228" t="s">
        <v>64</v>
      </c>
      <c r="D12546" s="228" t="s">
        <v>206</v>
      </c>
      <c r="E12546" s="228">
        <v>15</v>
      </c>
      <c r="F12546" s="228">
        <v>20583</v>
      </c>
      <c r="G12546" s="228">
        <v>685</v>
      </c>
      <c r="H12546" s="228">
        <v>1057</v>
      </c>
      <c r="I12546" s="228">
        <v>1157683.8999999999</v>
      </c>
      <c r="J12546" s="228">
        <v>362268.04</v>
      </c>
      <c r="K12546" s="228">
        <v>162708</v>
      </c>
      <c r="L12546" s="228">
        <v>1783649.53</v>
      </c>
    </row>
    <row r="12547" spans="1:12">
      <c r="A12547" s="228">
        <v>2017</v>
      </c>
      <c r="B12547" s="228" t="s">
        <v>193</v>
      </c>
      <c r="C12547" s="228" t="s">
        <v>64</v>
      </c>
      <c r="D12547" s="228" t="s">
        <v>206</v>
      </c>
      <c r="E12547" s="228">
        <v>20</v>
      </c>
      <c r="F12547" s="228">
        <v>19794</v>
      </c>
      <c r="G12547" s="228">
        <v>1041</v>
      </c>
      <c r="H12547" s="228">
        <v>1778</v>
      </c>
      <c r="I12547" s="228">
        <v>1781620.25</v>
      </c>
      <c r="J12547" s="228">
        <v>519330.91</v>
      </c>
      <c r="K12547" s="228">
        <v>220965</v>
      </c>
      <c r="L12547" s="228">
        <v>2712147.79</v>
      </c>
    </row>
    <row r="12548" spans="1:12">
      <c r="A12548" s="228">
        <v>2017</v>
      </c>
      <c r="B12548" s="228" t="s">
        <v>193</v>
      </c>
      <c r="C12548" s="228" t="s">
        <v>64</v>
      </c>
      <c r="D12548" s="228" t="s">
        <v>206</v>
      </c>
      <c r="E12548" s="228">
        <v>25</v>
      </c>
      <c r="F12548" s="228">
        <v>17846</v>
      </c>
      <c r="G12548" s="228">
        <v>1104</v>
      </c>
      <c r="H12548" s="228">
        <v>2874</v>
      </c>
      <c r="I12548" s="228">
        <v>2745034.16</v>
      </c>
      <c r="J12548" s="228">
        <v>875064.78</v>
      </c>
      <c r="K12548" s="228">
        <v>388348.28</v>
      </c>
      <c r="L12548" s="228">
        <v>4373942.87</v>
      </c>
    </row>
    <row r="12549" spans="1:12">
      <c r="A12549" s="228">
        <v>2017</v>
      </c>
      <c r="B12549" s="228" t="s">
        <v>193</v>
      </c>
      <c r="C12549" s="228" t="s">
        <v>64</v>
      </c>
      <c r="D12549" s="228" t="s">
        <v>206</v>
      </c>
      <c r="E12549" s="228">
        <v>30</v>
      </c>
      <c r="F12549" s="228">
        <v>25320</v>
      </c>
      <c r="G12549" s="228">
        <v>2142</v>
      </c>
      <c r="H12549" s="228">
        <v>5575</v>
      </c>
      <c r="I12549" s="228">
        <v>4941415.7300000004</v>
      </c>
      <c r="J12549" s="228">
        <v>1588680.15</v>
      </c>
      <c r="K12549" s="228">
        <v>346017</v>
      </c>
      <c r="L12549" s="228">
        <v>7607870.04</v>
      </c>
    </row>
    <row r="12550" spans="1:12">
      <c r="A12550" s="228">
        <v>2017</v>
      </c>
      <c r="B12550" s="228" t="s">
        <v>193</v>
      </c>
      <c r="C12550" s="228" t="s">
        <v>64</v>
      </c>
      <c r="D12550" s="228" t="s">
        <v>206</v>
      </c>
      <c r="E12550" s="228">
        <v>35</v>
      </c>
      <c r="F12550" s="228">
        <v>25069</v>
      </c>
      <c r="G12550" s="228">
        <v>2003</v>
      </c>
      <c r="H12550" s="228">
        <v>5039</v>
      </c>
      <c r="I12550" s="228">
        <v>4712810.95</v>
      </c>
      <c r="J12550" s="228">
        <v>1464747.34</v>
      </c>
      <c r="K12550" s="228">
        <v>395626</v>
      </c>
      <c r="L12550" s="228">
        <v>7137090.6399999997</v>
      </c>
    </row>
    <row r="12551" spans="1:12">
      <c r="A12551" s="228">
        <v>2017</v>
      </c>
      <c r="B12551" s="228" t="s">
        <v>193</v>
      </c>
      <c r="C12551" s="228" t="s">
        <v>64</v>
      </c>
      <c r="D12551" s="228" t="s">
        <v>206</v>
      </c>
      <c r="E12551" s="228">
        <v>40</v>
      </c>
      <c r="F12551" s="228">
        <v>24843</v>
      </c>
      <c r="G12551" s="228">
        <v>1842</v>
      </c>
      <c r="H12551" s="228">
        <v>3743</v>
      </c>
      <c r="I12551" s="228">
        <v>3455998.87</v>
      </c>
      <c r="J12551" s="228">
        <v>1148807.81</v>
      </c>
      <c r="K12551" s="228">
        <v>463641</v>
      </c>
      <c r="L12551" s="228">
        <v>5602353.9299999997</v>
      </c>
    </row>
    <row r="12552" spans="1:12">
      <c r="A12552" s="228">
        <v>2017</v>
      </c>
      <c r="B12552" s="228" t="s">
        <v>193</v>
      </c>
      <c r="C12552" s="228" t="s">
        <v>64</v>
      </c>
      <c r="D12552" s="228" t="s">
        <v>206</v>
      </c>
      <c r="E12552" s="228">
        <v>45</v>
      </c>
      <c r="F12552" s="228">
        <v>27998</v>
      </c>
      <c r="G12552" s="228">
        <v>2211</v>
      </c>
      <c r="H12552" s="228">
        <v>4640</v>
      </c>
      <c r="I12552" s="228">
        <v>4670867.46</v>
      </c>
      <c r="J12552" s="228">
        <v>1350129.36</v>
      </c>
      <c r="K12552" s="228">
        <v>717258.2</v>
      </c>
      <c r="L12552" s="228">
        <v>7332512.5700000003</v>
      </c>
    </row>
    <row r="12553" spans="1:12">
      <c r="A12553" s="228">
        <v>2017</v>
      </c>
      <c r="B12553" s="228" t="s">
        <v>193</v>
      </c>
      <c r="C12553" s="228" t="s">
        <v>64</v>
      </c>
      <c r="D12553" s="228" t="s">
        <v>206</v>
      </c>
      <c r="E12553" s="228">
        <v>50</v>
      </c>
      <c r="F12553" s="228">
        <v>28704</v>
      </c>
      <c r="G12553" s="228">
        <v>2558</v>
      </c>
      <c r="H12553" s="228">
        <v>4655</v>
      </c>
      <c r="I12553" s="228">
        <v>4786114.54</v>
      </c>
      <c r="J12553" s="228">
        <v>1635301.11</v>
      </c>
      <c r="K12553" s="228">
        <v>1097786.1299999999</v>
      </c>
      <c r="L12553" s="228">
        <v>8103915.75</v>
      </c>
    </row>
    <row r="12554" spans="1:12">
      <c r="A12554" s="228">
        <v>2017</v>
      </c>
      <c r="B12554" s="228" t="s">
        <v>193</v>
      </c>
      <c r="C12554" s="228" t="s">
        <v>64</v>
      </c>
      <c r="D12554" s="228" t="s">
        <v>206</v>
      </c>
      <c r="E12554" s="228">
        <v>55</v>
      </c>
      <c r="F12554" s="228">
        <v>31961</v>
      </c>
      <c r="G12554" s="228">
        <v>3492</v>
      </c>
      <c r="H12554" s="228">
        <v>6782</v>
      </c>
      <c r="I12554" s="228">
        <v>6405448.0499999998</v>
      </c>
      <c r="J12554" s="228">
        <v>2103949.56</v>
      </c>
      <c r="K12554" s="228">
        <v>1509929.75</v>
      </c>
      <c r="L12554" s="228">
        <v>10733898.210000001</v>
      </c>
    </row>
    <row r="12555" spans="1:12">
      <c r="A12555" s="228">
        <v>2017</v>
      </c>
      <c r="B12555" s="228" t="s">
        <v>193</v>
      </c>
      <c r="C12555" s="228" t="s">
        <v>64</v>
      </c>
      <c r="D12555" s="228" t="s">
        <v>206</v>
      </c>
      <c r="E12555" s="228">
        <v>60</v>
      </c>
      <c r="F12555" s="228">
        <v>31551</v>
      </c>
      <c r="G12555" s="228">
        <v>4582</v>
      </c>
      <c r="H12555" s="228">
        <v>9476</v>
      </c>
      <c r="I12555" s="228">
        <v>9499023.0099999998</v>
      </c>
      <c r="J12555" s="228">
        <v>2754990.4</v>
      </c>
      <c r="K12555" s="228">
        <v>2585654.9</v>
      </c>
      <c r="L12555" s="228">
        <v>15594550.810000001</v>
      </c>
    </row>
    <row r="12556" spans="1:12">
      <c r="A12556" s="228">
        <v>2017</v>
      </c>
      <c r="B12556" s="228" t="s">
        <v>193</v>
      </c>
      <c r="C12556" s="228" t="s">
        <v>64</v>
      </c>
      <c r="D12556" s="228" t="s">
        <v>206</v>
      </c>
      <c r="E12556" s="228">
        <v>65</v>
      </c>
      <c r="F12556" s="228">
        <v>29954</v>
      </c>
      <c r="G12556" s="228">
        <v>5058</v>
      </c>
      <c r="H12556" s="228">
        <v>11365</v>
      </c>
      <c r="I12556" s="228">
        <v>10840479.859999999</v>
      </c>
      <c r="J12556" s="228">
        <v>3268517.99</v>
      </c>
      <c r="K12556" s="228">
        <v>3086241.47</v>
      </c>
      <c r="L12556" s="228">
        <v>17971607.809999999</v>
      </c>
    </row>
    <row r="12557" spans="1:12">
      <c r="A12557" s="228">
        <v>2017</v>
      </c>
      <c r="B12557" s="228" t="s">
        <v>193</v>
      </c>
      <c r="C12557" s="228" t="s">
        <v>64</v>
      </c>
      <c r="D12557" s="228" t="s">
        <v>206</v>
      </c>
      <c r="E12557" s="228">
        <v>70</v>
      </c>
      <c r="F12557" s="228">
        <v>24057</v>
      </c>
      <c r="G12557" s="228">
        <v>5396</v>
      </c>
      <c r="H12557" s="228">
        <v>12546</v>
      </c>
      <c r="I12557" s="228">
        <v>11554071.48</v>
      </c>
      <c r="J12557" s="228">
        <v>3367370.38</v>
      </c>
      <c r="K12557" s="228">
        <v>3090825.93</v>
      </c>
      <c r="L12557" s="228">
        <v>18678336.02</v>
      </c>
    </row>
    <row r="12558" spans="1:12">
      <c r="A12558" s="228">
        <v>2017</v>
      </c>
      <c r="B12558" s="228" t="s">
        <v>193</v>
      </c>
      <c r="C12558" s="228" t="s">
        <v>64</v>
      </c>
      <c r="D12558" s="228" t="s">
        <v>206</v>
      </c>
      <c r="E12558" s="228">
        <v>75</v>
      </c>
      <c r="F12558" s="228">
        <v>16069</v>
      </c>
      <c r="G12558" s="228">
        <v>4278</v>
      </c>
      <c r="H12558" s="228">
        <v>11193</v>
      </c>
      <c r="I12558" s="228">
        <v>9282694.1999999993</v>
      </c>
      <c r="J12558" s="228">
        <v>2640977.06</v>
      </c>
      <c r="K12558" s="228">
        <v>2062425.8</v>
      </c>
      <c r="L12558" s="228">
        <v>14471987.289999999</v>
      </c>
    </row>
    <row r="12559" spans="1:12">
      <c r="A12559" s="228">
        <v>2017</v>
      </c>
      <c r="B12559" s="228" t="s">
        <v>193</v>
      </c>
      <c r="C12559" s="228" t="s">
        <v>64</v>
      </c>
      <c r="D12559" s="228" t="s">
        <v>206</v>
      </c>
      <c r="E12559" s="228">
        <v>80</v>
      </c>
      <c r="F12559" s="228">
        <v>11117</v>
      </c>
      <c r="G12559" s="228">
        <v>2907</v>
      </c>
      <c r="H12559" s="228">
        <v>9802</v>
      </c>
      <c r="I12559" s="228">
        <v>7299476.8099999996</v>
      </c>
      <c r="J12559" s="228">
        <v>1732698.75</v>
      </c>
      <c r="K12559" s="228">
        <v>1482814.2</v>
      </c>
      <c r="L12559" s="228">
        <v>10870833.390000001</v>
      </c>
    </row>
    <row r="12560" spans="1:12">
      <c r="A12560" s="228">
        <v>2017</v>
      </c>
      <c r="B12560" s="228" t="s">
        <v>193</v>
      </c>
      <c r="C12560" s="228" t="s">
        <v>64</v>
      </c>
      <c r="D12560" s="228" t="s">
        <v>206</v>
      </c>
      <c r="E12560" s="228">
        <v>85</v>
      </c>
      <c r="F12560" s="228">
        <v>7776</v>
      </c>
      <c r="G12560" s="228">
        <v>2188</v>
      </c>
      <c r="H12560" s="228">
        <v>10219</v>
      </c>
      <c r="I12560" s="228">
        <v>6908322.4500000002</v>
      </c>
      <c r="J12560" s="228">
        <v>1311126.27</v>
      </c>
      <c r="K12560" s="228">
        <v>1096349</v>
      </c>
      <c r="L12560" s="228">
        <v>9526917.9600000009</v>
      </c>
    </row>
    <row r="12561" spans="1:12">
      <c r="A12561" s="228">
        <v>2017</v>
      </c>
      <c r="B12561" s="228" t="s">
        <v>193</v>
      </c>
      <c r="C12561" s="228" t="s">
        <v>64</v>
      </c>
      <c r="D12561" s="228" t="s">
        <v>206</v>
      </c>
      <c r="E12561" s="228">
        <v>90</v>
      </c>
      <c r="F12561" s="228">
        <v>3614</v>
      </c>
      <c r="G12561" s="228">
        <v>831</v>
      </c>
      <c r="H12561" s="228">
        <v>5256</v>
      </c>
      <c r="I12561" s="228">
        <v>2662548.5</v>
      </c>
      <c r="J12561" s="228">
        <v>455294.83</v>
      </c>
      <c r="K12561" s="228">
        <v>405686.54</v>
      </c>
      <c r="L12561" s="228">
        <v>3697752.22</v>
      </c>
    </row>
    <row r="12562" spans="1:12">
      <c r="A12562" s="228">
        <v>2017</v>
      </c>
      <c r="B12562" s="228" t="s">
        <v>193</v>
      </c>
      <c r="C12562" s="228" t="s">
        <v>64</v>
      </c>
      <c r="D12562" s="228" t="s">
        <v>206</v>
      </c>
      <c r="E12562" s="228">
        <v>95</v>
      </c>
      <c r="F12562" s="228">
        <v>974</v>
      </c>
      <c r="G12562" s="228">
        <v>224</v>
      </c>
      <c r="H12562" s="228">
        <v>1423</v>
      </c>
      <c r="I12562" s="228">
        <v>623455.19999999995</v>
      </c>
      <c r="J12562" s="228">
        <v>77099.89</v>
      </c>
      <c r="K12562" s="228">
        <v>21870</v>
      </c>
      <c r="L12562" s="228">
        <v>754474.95</v>
      </c>
    </row>
    <row r="12563" spans="1:12">
      <c r="A12563" s="228">
        <v>2017</v>
      </c>
      <c r="B12563" s="228" t="s">
        <v>193</v>
      </c>
      <c r="C12563" s="228" t="s">
        <v>65</v>
      </c>
      <c r="D12563" s="228" t="s">
        <v>205</v>
      </c>
      <c r="E12563" s="228">
        <v>0</v>
      </c>
      <c r="F12563" s="228">
        <v>44109</v>
      </c>
      <c r="G12563" s="228">
        <v>1684</v>
      </c>
      <c r="H12563" s="228">
        <v>3753</v>
      </c>
      <c r="I12563" s="228">
        <v>2924312.6</v>
      </c>
      <c r="J12563" s="228">
        <v>477179.02</v>
      </c>
      <c r="K12563" s="228">
        <v>62915</v>
      </c>
      <c r="L12563" s="228">
        <v>3735356.54</v>
      </c>
    </row>
    <row r="12564" spans="1:12">
      <c r="A12564" s="228">
        <v>2017</v>
      </c>
      <c r="B12564" s="228" t="s">
        <v>193</v>
      </c>
      <c r="C12564" s="228" t="s">
        <v>65</v>
      </c>
      <c r="D12564" s="228" t="s">
        <v>205</v>
      </c>
      <c r="E12564" s="228">
        <v>5</v>
      </c>
      <c r="F12564" s="228">
        <v>49108</v>
      </c>
      <c r="G12564" s="228">
        <v>937</v>
      </c>
      <c r="H12564" s="228">
        <v>1253</v>
      </c>
      <c r="I12564" s="228">
        <v>1318825.75</v>
      </c>
      <c r="J12564" s="228">
        <v>310333.06</v>
      </c>
      <c r="K12564" s="228">
        <v>157326</v>
      </c>
      <c r="L12564" s="228">
        <v>1981500.77</v>
      </c>
    </row>
    <row r="12565" spans="1:12">
      <c r="A12565" s="228">
        <v>2017</v>
      </c>
      <c r="B12565" s="228" t="s">
        <v>193</v>
      </c>
      <c r="C12565" s="228" t="s">
        <v>65</v>
      </c>
      <c r="D12565" s="228" t="s">
        <v>205</v>
      </c>
      <c r="E12565" s="228">
        <v>10</v>
      </c>
      <c r="F12565" s="228">
        <v>46014</v>
      </c>
      <c r="G12565" s="228">
        <v>645</v>
      </c>
      <c r="H12565" s="228">
        <v>873</v>
      </c>
      <c r="I12565" s="228">
        <v>1006270.8</v>
      </c>
      <c r="J12565" s="228">
        <v>229574.91</v>
      </c>
      <c r="K12565" s="228">
        <v>289497</v>
      </c>
      <c r="L12565" s="228">
        <v>1647158.57</v>
      </c>
    </row>
    <row r="12566" spans="1:12">
      <c r="A12566" s="228">
        <v>2017</v>
      </c>
      <c r="B12566" s="228" t="s">
        <v>193</v>
      </c>
      <c r="C12566" s="228" t="s">
        <v>65</v>
      </c>
      <c r="D12566" s="228" t="s">
        <v>205</v>
      </c>
      <c r="E12566" s="228">
        <v>15</v>
      </c>
      <c r="F12566" s="228">
        <v>43483</v>
      </c>
      <c r="G12566" s="228">
        <v>1126</v>
      </c>
      <c r="H12566" s="228">
        <v>1939</v>
      </c>
      <c r="I12566" s="228">
        <v>2154679.2000000002</v>
      </c>
      <c r="J12566" s="228">
        <v>456753.66</v>
      </c>
      <c r="K12566" s="228">
        <v>520490</v>
      </c>
      <c r="L12566" s="228">
        <v>3412915.3</v>
      </c>
    </row>
    <row r="12567" spans="1:12">
      <c r="A12567" s="228">
        <v>2017</v>
      </c>
      <c r="B12567" s="228" t="s">
        <v>193</v>
      </c>
      <c r="C12567" s="228" t="s">
        <v>65</v>
      </c>
      <c r="D12567" s="228" t="s">
        <v>205</v>
      </c>
      <c r="E12567" s="228">
        <v>20</v>
      </c>
      <c r="F12567" s="228">
        <v>34965</v>
      </c>
      <c r="G12567" s="228">
        <v>1079</v>
      </c>
      <c r="H12567" s="228">
        <v>2008</v>
      </c>
      <c r="I12567" s="228">
        <v>2227214.6</v>
      </c>
      <c r="J12567" s="228">
        <v>471326.9</v>
      </c>
      <c r="K12567" s="228">
        <v>409557</v>
      </c>
      <c r="L12567" s="228">
        <v>3419731.21</v>
      </c>
    </row>
    <row r="12568" spans="1:12">
      <c r="A12568" s="228">
        <v>2017</v>
      </c>
      <c r="B12568" s="228" t="s">
        <v>193</v>
      </c>
      <c r="C12568" s="228" t="s">
        <v>65</v>
      </c>
      <c r="D12568" s="228" t="s">
        <v>205</v>
      </c>
      <c r="E12568" s="228">
        <v>25</v>
      </c>
      <c r="F12568" s="228">
        <v>36912</v>
      </c>
      <c r="G12568" s="228">
        <v>1133</v>
      </c>
      <c r="H12568" s="228">
        <v>2080</v>
      </c>
      <c r="I12568" s="228">
        <v>2352110.35</v>
      </c>
      <c r="J12568" s="228">
        <v>531110.85</v>
      </c>
      <c r="K12568" s="228">
        <v>483816</v>
      </c>
      <c r="L12568" s="228">
        <v>3788836.12</v>
      </c>
    </row>
    <row r="12569" spans="1:12">
      <c r="A12569" s="228">
        <v>2017</v>
      </c>
      <c r="B12569" s="228" t="s">
        <v>193</v>
      </c>
      <c r="C12569" s="228" t="s">
        <v>65</v>
      </c>
      <c r="D12569" s="228" t="s">
        <v>205</v>
      </c>
      <c r="E12569" s="228">
        <v>30</v>
      </c>
      <c r="F12569" s="228">
        <v>54040</v>
      </c>
      <c r="G12569" s="228">
        <v>1636</v>
      </c>
      <c r="H12569" s="228">
        <v>2999</v>
      </c>
      <c r="I12569" s="228">
        <v>3068229.9</v>
      </c>
      <c r="J12569" s="228">
        <v>723357.33</v>
      </c>
      <c r="K12569" s="228">
        <v>640630.80000000005</v>
      </c>
      <c r="L12569" s="228">
        <v>4988834.16</v>
      </c>
    </row>
    <row r="12570" spans="1:12">
      <c r="A12570" s="228">
        <v>2017</v>
      </c>
      <c r="B12570" s="228" t="s">
        <v>193</v>
      </c>
      <c r="C12570" s="228" t="s">
        <v>65</v>
      </c>
      <c r="D12570" s="228" t="s">
        <v>205</v>
      </c>
      <c r="E12570" s="228">
        <v>35</v>
      </c>
      <c r="F12570" s="228">
        <v>53525</v>
      </c>
      <c r="G12570" s="228">
        <v>1803</v>
      </c>
      <c r="H12570" s="228">
        <v>3022</v>
      </c>
      <c r="I12570" s="228">
        <v>3378950.85</v>
      </c>
      <c r="J12570" s="228">
        <v>866036.7</v>
      </c>
      <c r="K12570" s="228">
        <v>864026.12</v>
      </c>
      <c r="L12570" s="228">
        <v>5693032.3799999999</v>
      </c>
    </row>
    <row r="12571" spans="1:12">
      <c r="A12571" s="228">
        <v>2017</v>
      </c>
      <c r="B12571" s="228" t="s">
        <v>193</v>
      </c>
      <c r="C12571" s="228" t="s">
        <v>65</v>
      </c>
      <c r="D12571" s="228" t="s">
        <v>205</v>
      </c>
      <c r="E12571" s="228">
        <v>40</v>
      </c>
      <c r="F12571" s="228">
        <v>51155</v>
      </c>
      <c r="G12571" s="228">
        <v>2191</v>
      </c>
      <c r="H12571" s="228">
        <v>3758</v>
      </c>
      <c r="I12571" s="228">
        <v>4148687</v>
      </c>
      <c r="J12571" s="228">
        <v>1022754.31</v>
      </c>
      <c r="K12571" s="228">
        <v>936512</v>
      </c>
      <c r="L12571" s="228">
        <v>6819851.3300000001</v>
      </c>
    </row>
    <row r="12572" spans="1:12">
      <c r="A12572" s="228">
        <v>2017</v>
      </c>
      <c r="B12572" s="228" t="s">
        <v>193</v>
      </c>
      <c r="C12572" s="228" t="s">
        <v>65</v>
      </c>
      <c r="D12572" s="228" t="s">
        <v>205</v>
      </c>
      <c r="E12572" s="228">
        <v>45</v>
      </c>
      <c r="F12572" s="228">
        <v>53442</v>
      </c>
      <c r="G12572" s="228">
        <v>2805</v>
      </c>
      <c r="H12572" s="228">
        <v>5131</v>
      </c>
      <c r="I12572" s="228">
        <v>6054944.75</v>
      </c>
      <c r="J12572" s="228">
        <v>1452219.62</v>
      </c>
      <c r="K12572" s="228">
        <v>1534820</v>
      </c>
      <c r="L12572" s="228">
        <v>9898802.9900000002</v>
      </c>
    </row>
    <row r="12573" spans="1:12">
      <c r="A12573" s="228">
        <v>2017</v>
      </c>
      <c r="B12573" s="228" t="s">
        <v>193</v>
      </c>
      <c r="C12573" s="228" t="s">
        <v>65</v>
      </c>
      <c r="D12573" s="228" t="s">
        <v>205</v>
      </c>
      <c r="E12573" s="228">
        <v>50</v>
      </c>
      <c r="F12573" s="228">
        <v>49810</v>
      </c>
      <c r="G12573" s="228">
        <v>3311</v>
      </c>
      <c r="H12573" s="228">
        <v>6104</v>
      </c>
      <c r="I12573" s="228">
        <v>7403352.0999999996</v>
      </c>
      <c r="J12573" s="228">
        <v>1860111.69</v>
      </c>
      <c r="K12573" s="228">
        <v>1755723.25</v>
      </c>
      <c r="L12573" s="228">
        <v>12066796.189999999</v>
      </c>
    </row>
    <row r="12574" spans="1:12">
      <c r="A12574" s="228">
        <v>2017</v>
      </c>
      <c r="B12574" s="228" t="s">
        <v>193</v>
      </c>
      <c r="C12574" s="228" t="s">
        <v>65</v>
      </c>
      <c r="D12574" s="228" t="s">
        <v>205</v>
      </c>
      <c r="E12574" s="228">
        <v>55</v>
      </c>
      <c r="F12574" s="228">
        <v>48430</v>
      </c>
      <c r="G12574" s="228">
        <v>4048</v>
      </c>
      <c r="H12574" s="228">
        <v>7523</v>
      </c>
      <c r="I12574" s="228">
        <v>10015334.220000001</v>
      </c>
      <c r="J12574" s="228">
        <v>2456891.3199999998</v>
      </c>
      <c r="K12574" s="228">
        <v>2727574.55</v>
      </c>
      <c r="L12574" s="228">
        <v>16405417.83</v>
      </c>
    </row>
    <row r="12575" spans="1:12">
      <c r="A12575" s="228">
        <v>2017</v>
      </c>
      <c r="B12575" s="228" t="s">
        <v>193</v>
      </c>
      <c r="C12575" s="228" t="s">
        <v>65</v>
      </c>
      <c r="D12575" s="228" t="s">
        <v>205</v>
      </c>
      <c r="E12575" s="228">
        <v>60</v>
      </c>
      <c r="F12575" s="228">
        <v>42438</v>
      </c>
      <c r="G12575" s="228">
        <v>5268</v>
      </c>
      <c r="H12575" s="228">
        <v>10172</v>
      </c>
      <c r="I12575" s="228">
        <v>14420768.210000001</v>
      </c>
      <c r="J12575" s="228">
        <v>3240902.4</v>
      </c>
      <c r="K12575" s="228">
        <v>4038271.01</v>
      </c>
      <c r="L12575" s="228">
        <v>23108415.829999998</v>
      </c>
    </row>
    <row r="12576" spans="1:12">
      <c r="A12576" s="228">
        <v>2017</v>
      </c>
      <c r="B12576" s="228" t="s">
        <v>193</v>
      </c>
      <c r="C12576" s="228" t="s">
        <v>65</v>
      </c>
      <c r="D12576" s="228" t="s">
        <v>205</v>
      </c>
      <c r="E12576" s="228">
        <v>65</v>
      </c>
      <c r="F12576" s="228">
        <v>36789</v>
      </c>
      <c r="G12576" s="228">
        <v>6503</v>
      </c>
      <c r="H12576" s="228">
        <v>13257</v>
      </c>
      <c r="I12576" s="228">
        <v>17849769.510000002</v>
      </c>
      <c r="J12576" s="228">
        <v>3913839.53</v>
      </c>
      <c r="K12576" s="228">
        <v>4649827.95</v>
      </c>
      <c r="L12576" s="228">
        <v>28062088.739999998</v>
      </c>
    </row>
    <row r="12577" spans="1:12">
      <c r="A12577" s="228">
        <v>2017</v>
      </c>
      <c r="B12577" s="228" t="s">
        <v>193</v>
      </c>
      <c r="C12577" s="228" t="s">
        <v>65</v>
      </c>
      <c r="D12577" s="228" t="s">
        <v>205</v>
      </c>
      <c r="E12577" s="228">
        <v>70</v>
      </c>
      <c r="F12577" s="228">
        <v>26926</v>
      </c>
      <c r="G12577" s="228">
        <v>6033</v>
      </c>
      <c r="H12577" s="228">
        <v>13937</v>
      </c>
      <c r="I12577" s="228">
        <v>17891213.579999998</v>
      </c>
      <c r="J12577" s="228">
        <v>4074681.67</v>
      </c>
      <c r="K12577" s="228">
        <v>4755243.62</v>
      </c>
      <c r="L12577" s="228">
        <v>27909153.870000001</v>
      </c>
    </row>
    <row r="12578" spans="1:12">
      <c r="A12578" s="228">
        <v>2017</v>
      </c>
      <c r="B12578" s="228" t="s">
        <v>193</v>
      </c>
      <c r="C12578" s="228" t="s">
        <v>65</v>
      </c>
      <c r="D12578" s="228" t="s">
        <v>205</v>
      </c>
      <c r="E12578" s="228">
        <v>75</v>
      </c>
      <c r="F12578" s="228">
        <v>17712</v>
      </c>
      <c r="G12578" s="228">
        <v>4917</v>
      </c>
      <c r="H12578" s="228">
        <v>13102</v>
      </c>
      <c r="I12578" s="228">
        <v>15227521.68</v>
      </c>
      <c r="J12578" s="228">
        <v>3280777.6</v>
      </c>
      <c r="K12578" s="228">
        <v>3797549.5</v>
      </c>
      <c r="L12578" s="228">
        <v>23006483.18</v>
      </c>
    </row>
    <row r="12579" spans="1:12">
      <c r="A12579" s="228">
        <v>2017</v>
      </c>
      <c r="B12579" s="228" t="s">
        <v>193</v>
      </c>
      <c r="C12579" s="228" t="s">
        <v>65</v>
      </c>
      <c r="D12579" s="228" t="s">
        <v>205</v>
      </c>
      <c r="E12579" s="228">
        <v>80</v>
      </c>
      <c r="F12579" s="228">
        <v>10666</v>
      </c>
      <c r="G12579" s="228">
        <v>3339</v>
      </c>
      <c r="H12579" s="228">
        <v>10285</v>
      </c>
      <c r="I12579" s="228">
        <v>10779055.6</v>
      </c>
      <c r="J12579" s="228">
        <v>2167356.2799999998</v>
      </c>
      <c r="K12579" s="228">
        <v>2325666</v>
      </c>
      <c r="L12579" s="228">
        <v>15713921.439999999</v>
      </c>
    </row>
    <row r="12580" spans="1:12">
      <c r="A12580" s="228">
        <v>2017</v>
      </c>
      <c r="B12580" s="228" t="s">
        <v>193</v>
      </c>
      <c r="C12580" s="228" t="s">
        <v>65</v>
      </c>
      <c r="D12580" s="228" t="s">
        <v>205</v>
      </c>
      <c r="E12580" s="228">
        <v>85</v>
      </c>
      <c r="F12580" s="228">
        <v>6061</v>
      </c>
      <c r="G12580" s="228">
        <v>2005</v>
      </c>
      <c r="H12580" s="228">
        <v>8947</v>
      </c>
      <c r="I12580" s="228">
        <v>7521098.9000000004</v>
      </c>
      <c r="J12580" s="228">
        <v>1122569.0900000001</v>
      </c>
      <c r="K12580" s="228">
        <v>1038952.25</v>
      </c>
      <c r="L12580" s="228">
        <v>9968659.7200000007</v>
      </c>
    </row>
    <row r="12581" spans="1:12">
      <c r="A12581" s="228">
        <v>2017</v>
      </c>
      <c r="B12581" s="228" t="s">
        <v>193</v>
      </c>
      <c r="C12581" s="228" t="s">
        <v>65</v>
      </c>
      <c r="D12581" s="228" t="s">
        <v>205</v>
      </c>
      <c r="E12581" s="228">
        <v>90</v>
      </c>
      <c r="F12581" s="228">
        <v>1743</v>
      </c>
      <c r="G12581" s="228">
        <v>525</v>
      </c>
      <c r="H12581" s="228">
        <v>2512</v>
      </c>
      <c r="I12581" s="228">
        <v>2008266.97</v>
      </c>
      <c r="J12581" s="228">
        <v>265049.7</v>
      </c>
      <c r="K12581" s="228">
        <v>228837.8</v>
      </c>
      <c r="L12581" s="228">
        <v>2575489.2400000002</v>
      </c>
    </row>
    <row r="12582" spans="1:12">
      <c r="A12582" s="228">
        <v>2017</v>
      </c>
      <c r="B12582" s="228" t="s">
        <v>193</v>
      </c>
      <c r="C12582" s="228" t="s">
        <v>65</v>
      </c>
      <c r="D12582" s="228" t="s">
        <v>205</v>
      </c>
      <c r="E12582" s="228">
        <v>95</v>
      </c>
      <c r="F12582" s="228">
        <v>248</v>
      </c>
      <c r="G12582" s="228">
        <v>82</v>
      </c>
      <c r="H12582" s="228">
        <v>564</v>
      </c>
      <c r="I12582" s="228">
        <v>340325.33</v>
      </c>
      <c r="J12582" s="228">
        <v>35649.050000000003</v>
      </c>
      <c r="K12582" s="228">
        <v>15509</v>
      </c>
      <c r="L12582" s="228">
        <v>405878.99</v>
      </c>
    </row>
    <row r="12583" spans="1:12">
      <c r="A12583" s="228">
        <v>2017</v>
      </c>
      <c r="B12583" s="228" t="s">
        <v>193</v>
      </c>
      <c r="C12583" s="228" t="s">
        <v>65</v>
      </c>
      <c r="D12583" s="228" t="s">
        <v>206</v>
      </c>
      <c r="E12583" s="228">
        <v>0</v>
      </c>
      <c r="F12583" s="228">
        <v>40947</v>
      </c>
      <c r="G12583" s="228">
        <v>1166</v>
      </c>
      <c r="H12583" s="228">
        <v>2907</v>
      </c>
      <c r="I12583" s="228">
        <v>2067323.55</v>
      </c>
      <c r="J12583" s="228">
        <v>299058.43</v>
      </c>
      <c r="K12583" s="228">
        <v>79352</v>
      </c>
      <c r="L12583" s="228">
        <v>2638274.21</v>
      </c>
    </row>
    <row r="12584" spans="1:12">
      <c r="A12584" s="228">
        <v>2017</v>
      </c>
      <c r="B12584" s="228" t="s">
        <v>193</v>
      </c>
      <c r="C12584" s="228" t="s">
        <v>65</v>
      </c>
      <c r="D12584" s="228" t="s">
        <v>206</v>
      </c>
      <c r="E12584" s="228">
        <v>5</v>
      </c>
      <c r="F12584" s="228">
        <v>46521</v>
      </c>
      <c r="G12584" s="228">
        <v>812</v>
      </c>
      <c r="H12584" s="228">
        <v>1156</v>
      </c>
      <c r="I12584" s="228">
        <v>1087873.2</v>
      </c>
      <c r="J12584" s="228">
        <v>249468.23</v>
      </c>
      <c r="K12584" s="228">
        <v>120039</v>
      </c>
      <c r="L12584" s="228">
        <v>1656867</v>
      </c>
    </row>
    <row r="12585" spans="1:12">
      <c r="A12585" s="228">
        <v>2017</v>
      </c>
      <c r="B12585" s="228" t="s">
        <v>193</v>
      </c>
      <c r="C12585" s="228" t="s">
        <v>65</v>
      </c>
      <c r="D12585" s="228" t="s">
        <v>206</v>
      </c>
      <c r="E12585" s="228">
        <v>10</v>
      </c>
      <c r="F12585" s="228">
        <v>43766</v>
      </c>
      <c r="G12585" s="228">
        <v>589</v>
      </c>
      <c r="H12585" s="228">
        <v>1231</v>
      </c>
      <c r="I12585" s="228">
        <v>1014841.81</v>
      </c>
      <c r="J12585" s="228">
        <v>202672.94</v>
      </c>
      <c r="K12585" s="228">
        <v>477073</v>
      </c>
      <c r="L12585" s="228">
        <v>1798856.57</v>
      </c>
    </row>
    <row r="12586" spans="1:12">
      <c r="A12586" s="228">
        <v>2017</v>
      </c>
      <c r="B12586" s="228" t="s">
        <v>193</v>
      </c>
      <c r="C12586" s="228" t="s">
        <v>65</v>
      </c>
      <c r="D12586" s="228" t="s">
        <v>206</v>
      </c>
      <c r="E12586" s="228">
        <v>15</v>
      </c>
      <c r="F12586" s="228">
        <v>41633</v>
      </c>
      <c r="G12586" s="228">
        <v>1705</v>
      </c>
      <c r="H12586" s="228">
        <v>3773</v>
      </c>
      <c r="I12586" s="228">
        <v>3370355.54</v>
      </c>
      <c r="J12586" s="228">
        <v>505831.73</v>
      </c>
      <c r="K12586" s="228">
        <v>663166</v>
      </c>
      <c r="L12586" s="228">
        <v>4882511.67</v>
      </c>
    </row>
    <row r="12587" spans="1:12">
      <c r="A12587" s="228">
        <v>2017</v>
      </c>
      <c r="B12587" s="228" t="s">
        <v>193</v>
      </c>
      <c r="C12587" s="228" t="s">
        <v>65</v>
      </c>
      <c r="D12587" s="228" t="s">
        <v>206</v>
      </c>
      <c r="E12587" s="228">
        <v>20</v>
      </c>
      <c r="F12587" s="228">
        <v>35991</v>
      </c>
      <c r="G12587" s="228">
        <v>1852</v>
      </c>
      <c r="H12587" s="228">
        <v>4671</v>
      </c>
      <c r="I12587" s="228">
        <v>4411292.3499999996</v>
      </c>
      <c r="J12587" s="228">
        <v>742289.13</v>
      </c>
      <c r="K12587" s="228">
        <v>501340</v>
      </c>
      <c r="L12587" s="228">
        <v>6230854.5999999996</v>
      </c>
    </row>
    <row r="12588" spans="1:12">
      <c r="A12588" s="228">
        <v>2017</v>
      </c>
      <c r="B12588" s="228" t="s">
        <v>193</v>
      </c>
      <c r="C12588" s="228" t="s">
        <v>65</v>
      </c>
      <c r="D12588" s="228" t="s">
        <v>206</v>
      </c>
      <c r="E12588" s="228">
        <v>25</v>
      </c>
      <c r="F12588" s="228">
        <v>41141</v>
      </c>
      <c r="G12588" s="228">
        <v>2467</v>
      </c>
      <c r="H12588" s="228">
        <v>6528</v>
      </c>
      <c r="I12588" s="228">
        <v>7055741.8499999996</v>
      </c>
      <c r="J12588" s="228">
        <v>1665374.31</v>
      </c>
      <c r="K12588" s="228">
        <v>701471.5</v>
      </c>
      <c r="L12588" s="228">
        <v>10291880.68</v>
      </c>
    </row>
    <row r="12589" spans="1:12">
      <c r="A12589" s="228">
        <v>2017</v>
      </c>
      <c r="B12589" s="228" t="s">
        <v>193</v>
      </c>
      <c r="C12589" s="228" t="s">
        <v>65</v>
      </c>
      <c r="D12589" s="228" t="s">
        <v>206</v>
      </c>
      <c r="E12589" s="228">
        <v>30</v>
      </c>
      <c r="F12589" s="228">
        <v>57918</v>
      </c>
      <c r="G12589" s="228">
        <v>4241</v>
      </c>
      <c r="H12589" s="228">
        <v>11469</v>
      </c>
      <c r="I12589" s="228">
        <v>13167612.65</v>
      </c>
      <c r="J12589" s="228">
        <v>3248109.15</v>
      </c>
      <c r="K12589" s="228">
        <v>951005</v>
      </c>
      <c r="L12589" s="228">
        <v>18854088.43</v>
      </c>
    </row>
    <row r="12590" spans="1:12">
      <c r="A12590" s="228">
        <v>2017</v>
      </c>
      <c r="B12590" s="228" t="s">
        <v>193</v>
      </c>
      <c r="C12590" s="228" t="s">
        <v>65</v>
      </c>
      <c r="D12590" s="228" t="s">
        <v>206</v>
      </c>
      <c r="E12590" s="228">
        <v>35</v>
      </c>
      <c r="F12590" s="228">
        <v>55060</v>
      </c>
      <c r="G12590" s="228">
        <v>4002</v>
      </c>
      <c r="H12590" s="228">
        <v>9697</v>
      </c>
      <c r="I12590" s="228">
        <v>11033788.17</v>
      </c>
      <c r="J12590" s="228">
        <v>2721585.77</v>
      </c>
      <c r="K12590" s="228">
        <v>1166897</v>
      </c>
      <c r="L12590" s="228">
        <v>16423607.65</v>
      </c>
    </row>
    <row r="12591" spans="1:12">
      <c r="A12591" s="228">
        <v>2017</v>
      </c>
      <c r="B12591" s="228" t="s">
        <v>193</v>
      </c>
      <c r="C12591" s="228" t="s">
        <v>65</v>
      </c>
      <c r="D12591" s="228" t="s">
        <v>206</v>
      </c>
      <c r="E12591" s="228">
        <v>40</v>
      </c>
      <c r="F12591" s="228">
        <v>52326</v>
      </c>
      <c r="G12591" s="228">
        <v>3901</v>
      </c>
      <c r="H12591" s="228">
        <v>7497</v>
      </c>
      <c r="I12591" s="228">
        <v>8875089.5600000005</v>
      </c>
      <c r="J12591" s="228">
        <v>2093862.74</v>
      </c>
      <c r="K12591" s="228">
        <v>1744243</v>
      </c>
      <c r="L12591" s="228">
        <v>14139584.49</v>
      </c>
    </row>
    <row r="12592" spans="1:12">
      <c r="A12592" s="228">
        <v>2017</v>
      </c>
      <c r="B12592" s="228" t="s">
        <v>193</v>
      </c>
      <c r="C12592" s="228" t="s">
        <v>65</v>
      </c>
      <c r="D12592" s="228" t="s">
        <v>206</v>
      </c>
      <c r="E12592" s="228">
        <v>45</v>
      </c>
      <c r="F12592" s="228">
        <v>54600</v>
      </c>
      <c r="G12592" s="228">
        <v>4151</v>
      </c>
      <c r="H12592" s="228">
        <v>8214</v>
      </c>
      <c r="I12592" s="228">
        <v>9595373.6999999993</v>
      </c>
      <c r="J12592" s="228">
        <v>2187645.79</v>
      </c>
      <c r="K12592" s="228">
        <v>1648676</v>
      </c>
      <c r="L12592" s="228">
        <v>15099128.310000001</v>
      </c>
    </row>
    <row r="12593" spans="1:12">
      <c r="A12593" s="228">
        <v>2017</v>
      </c>
      <c r="B12593" s="228" t="s">
        <v>193</v>
      </c>
      <c r="C12593" s="228" t="s">
        <v>65</v>
      </c>
      <c r="D12593" s="228" t="s">
        <v>206</v>
      </c>
      <c r="E12593" s="228">
        <v>50</v>
      </c>
      <c r="F12593" s="228">
        <v>51223</v>
      </c>
      <c r="G12593" s="228">
        <v>4690</v>
      </c>
      <c r="H12593" s="228">
        <v>9289</v>
      </c>
      <c r="I12593" s="228">
        <v>10901532.640000001</v>
      </c>
      <c r="J12593" s="228">
        <v>2529045.54</v>
      </c>
      <c r="K12593" s="228">
        <v>2468955.8199999998</v>
      </c>
      <c r="L12593" s="228">
        <v>17560148.989999998</v>
      </c>
    </row>
    <row r="12594" spans="1:12">
      <c r="A12594" s="228">
        <v>2017</v>
      </c>
      <c r="B12594" s="228" t="s">
        <v>193</v>
      </c>
      <c r="C12594" s="228" t="s">
        <v>65</v>
      </c>
      <c r="D12594" s="228" t="s">
        <v>206</v>
      </c>
      <c r="E12594" s="228">
        <v>55</v>
      </c>
      <c r="F12594" s="228">
        <v>50013</v>
      </c>
      <c r="G12594" s="228">
        <v>4994</v>
      </c>
      <c r="H12594" s="228">
        <v>9784</v>
      </c>
      <c r="I12594" s="228">
        <v>12075892.35</v>
      </c>
      <c r="J12594" s="228">
        <v>2731211.73</v>
      </c>
      <c r="K12594" s="228">
        <v>2839243.35</v>
      </c>
      <c r="L12594" s="228">
        <v>19093028.739999998</v>
      </c>
    </row>
    <row r="12595" spans="1:12">
      <c r="A12595" s="228">
        <v>2017</v>
      </c>
      <c r="B12595" s="228" t="s">
        <v>193</v>
      </c>
      <c r="C12595" s="228" t="s">
        <v>65</v>
      </c>
      <c r="D12595" s="228" t="s">
        <v>206</v>
      </c>
      <c r="E12595" s="228">
        <v>60</v>
      </c>
      <c r="F12595" s="228">
        <v>45021</v>
      </c>
      <c r="G12595" s="228">
        <v>5485</v>
      </c>
      <c r="H12595" s="228">
        <v>11617</v>
      </c>
      <c r="I12595" s="228">
        <v>14081450.710000001</v>
      </c>
      <c r="J12595" s="228">
        <v>3203273.08</v>
      </c>
      <c r="K12595" s="228">
        <v>3695162.6</v>
      </c>
      <c r="L12595" s="228">
        <v>22426979.629999999</v>
      </c>
    </row>
    <row r="12596" spans="1:12">
      <c r="A12596" s="228">
        <v>2017</v>
      </c>
      <c r="B12596" s="228" t="s">
        <v>193</v>
      </c>
      <c r="C12596" s="228" t="s">
        <v>65</v>
      </c>
      <c r="D12596" s="228" t="s">
        <v>206</v>
      </c>
      <c r="E12596" s="228">
        <v>65</v>
      </c>
      <c r="F12596" s="228">
        <v>38310</v>
      </c>
      <c r="G12596" s="228">
        <v>6006</v>
      </c>
      <c r="H12596" s="228">
        <v>12718</v>
      </c>
      <c r="I12596" s="228">
        <v>16022642.51</v>
      </c>
      <c r="J12596" s="228">
        <v>3657049.69</v>
      </c>
      <c r="K12596" s="228">
        <v>4565434</v>
      </c>
      <c r="L12596" s="228">
        <v>25577015.5</v>
      </c>
    </row>
    <row r="12597" spans="1:12">
      <c r="A12597" s="228">
        <v>2017</v>
      </c>
      <c r="B12597" s="228" t="s">
        <v>193</v>
      </c>
      <c r="C12597" s="228" t="s">
        <v>65</v>
      </c>
      <c r="D12597" s="228" t="s">
        <v>206</v>
      </c>
      <c r="E12597" s="228">
        <v>70</v>
      </c>
      <c r="F12597" s="228">
        <v>28186</v>
      </c>
      <c r="G12597" s="228">
        <v>5579</v>
      </c>
      <c r="H12597" s="228">
        <v>12896</v>
      </c>
      <c r="I12597" s="228">
        <v>15795033.92</v>
      </c>
      <c r="J12597" s="228">
        <v>3591693.46</v>
      </c>
      <c r="K12597" s="228">
        <v>4196384.0999999996</v>
      </c>
      <c r="L12597" s="228">
        <v>24614295.129999999</v>
      </c>
    </row>
    <row r="12598" spans="1:12">
      <c r="A12598" s="228">
        <v>2017</v>
      </c>
      <c r="B12598" s="228" t="s">
        <v>193</v>
      </c>
      <c r="C12598" s="228" t="s">
        <v>65</v>
      </c>
      <c r="D12598" s="228" t="s">
        <v>206</v>
      </c>
      <c r="E12598" s="228">
        <v>75</v>
      </c>
      <c r="F12598" s="228">
        <v>18989</v>
      </c>
      <c r="G12598" s="228">
        <v>4391</v>
      </c>
      <c r="H12598" s="228">
        <v>13233</v>
      </c>
      <c r="I12598" s="228">
        <v>14229285.050000001</v>
      </c>
      <c r="J12598" s="228">
        <v>2919250.78</v>
      </c>
      <c r="K12598" s="228">
        <v>3532127.2</v>
      </c>
      <c r="L12598" s="228">
        <v>21367706.640000001</v>
      </c>
    </row>
    <row r="12599" spans="1:12">
      <c r="A12599" s="228">
        <v>2017</v>
      </c>
      <c r="B12599" s="228" t="s">
        <v>193</v>
      </c>
      <c r="C12599" s="228" t="s">
        <v>65</v>
      </c>
      <c r="D12599" s="228" t="s">
        <v>206</v>
      </c>
      <c r="E12599" s="228">
        <v>80</v>
      </c>
      <c r="F12599" s="228">
        <v>12654</v>
      </c>
      <c r="G12599" s="228">
        <v>3082</v>
      </c>
      <c r="H12599" s="228">
        <v>11805</v>
      </c>
      <c r="I12599" s="228">
        <v>10955734.470000001</v>
      </c>
      <c r="J12599" s="228">
        <v>1970647.84</v>
      </c>
      <c r="K12599" s="228">
        <v>2238629.2999999998</v>
      </c>
      <c r="L12599" s="228">
        <v>15585965.939999999</v>
      </c>
    </row>
    <row r="12600" spans="1:12">
      <c r="A12600" s="228">
        <v>2017</v>
      </c>
      <c r="B12600" s="228" t="s">
        <v>193</v>
      </c>
      <c r="C12600" s="228" t="s">
        <v>65</v>
      </c>
      <c r="D12600" s="228" t="s">
        <v>206</v>
      </c>
      <c r="E12600" s="228">
        <v>85</v>
      </c>
      <c r="F12600" s="228">
        <v>8009</v>
      </c>
      <c r="G12600" s="228">
        <v>1919</v>
      </c>
      <c r="H12600" s="228">
        <v>10378</v>
      </c>
      <c r="I12600" s="228">
        <v>7587113.5099999998</v>
      </c>
      <c r="J12600" s="228">
        <v>1069650.01</v>
      </c>
      <c r="K12600" s="228">
        <v>1061225</v>
      </c>
      <c r="L12600" s="228">
        <v>9960089.1300000008</v>
      </c>
    </row>
    <row r="12601" spans="1:12">
      <c r="A12601" s="228">
        <v>2017</v>
      </c>
      <c r="B12601" s="228" t="s">
        <v>193</v>
      </c>
      <c r="C12601" s="228" t="s">
        <v>65</v>
      </c>
      <c r="D12601" s="228" t="s">
        <v>206</v>
      </c>
      <c r="E12601" s="228">
        <v>90</v>
      </c>
      <c r="F12601" s="228">
        <v>3254</v>
      </c>
      <c r="G12601" s="228">
        <v>788</v>
      </c>
      <c r="H12601" s="228">
        <v>5314</v>
      </c>
      <c r="I12601" s="228">
        <v>3099943.62</v>
      </c>
      <c r="J12601" s="228">
        <v>370734.49</v>
      </c>
      <c r="K12601" s="228">
        <v>240844.79999999999</v>
      </c>
      <c r="L12601" s="228">
        <v>3815100.14</v>
      </c>
    </row>
    <row r="12602" spans="1:12">
      <c r="A12602" s="228">
        <v>2017</v>
      </c>
      <c r="B12602" s="228" t="s">
        <v>193</v>
      </c>
      <c r="C12602" s="228" t="s">
        <v>65</v>
      </c>
      <c r="D12602" s="228" t="s">
        <v>206</v>
      </c>
      <c r="E12602" s="228">
        <v>95</v>
      </c>
      <c r="F12602" s="228">
        <v>898</v>
      </c>
      <c r="G12602" s="228">
        <v>176</v>
      </c>
      <c r="H12602" s="228">
        <v>1494</v>
      </c>
      <c r="I12602" s="228">
        <v>821526.2</v>
      </c>
      <c r="J12602" s="228">
        <v>64926.5</v>
      </c>
      <c r="K12602" s="228">
        <v>59573</v>
      </c>
      <c r="L12602" s="228">
        <v>961660.07</v>
      </c>
    </row>
    <row r="12603" spans="1:12">
      <c r="A12603" s="228">
        <v>2017</v>
      </c>
      <c r="B12603" s="228" t="s">
        <v>193</v>
      </c>
      <c r="C12603" s="228" t="s">
        <v>66</v>
      </c>
      <c r="D12603" s="228" t="s">
        <v>205</v>
      </c>
      <c r="E12603" s="228">
        <v>0</v>
      </c>
      <c r="F12603" s="228">
        <v>5069</v>
      </c>
      <c r="G12603" s="228">
        <v>166</v>
      </c>
      <c r="H12603" s="228">
        <v>558</v>
      </c>
      <c r="I12603" s="228">
        <v>375325.5</v>
      </c>
      <c r="J12603" s="228">
        <v>46169.01</v>
      </c>
      <c r="K12603" s="228">
        <v>9053</v>
      </c>
      <c r="L12603" s="228">
        <v>465292.35</v>
      </c>
    </row>
    <row r="12604" spans="1:12">
      <c r="A12604" s="228">
        <v>2017</v>
      </c>
      <c r="B12604" s="228" t="s">
        <v>193</v>
      </c>
      <c r="C12604" s="228" t="s">
        <v>66</v>
      </c>
      <c r="D12604" s="228" t="s">
        <v>205</v>
      </c>
      <c r="E12604" s="228">
        <v>5</v>
      </c>
      <c r="F12604" s="228">
        <v>6192</v>
      </c>
      <c r="G12604" s="228">
        <v>114</v>
      </c>
      <c r="H12604" s="228">
        <v>145</v>
      </c>
      <c r="I12604" s="228">
        <v>135076.20000000001</v>
      </c>
      <c r="J12604" s="228">
        <v>42335.95</v>
      </c>
      <c r="K12604" s="228">
        <v>12230</v>
      </c>
      <c r="L12604" s="228">
        <v>209977.88</v>
      </c>
    </row>
    <row r="12605" spans="1:12">
      <c r="A12605" s="228">
        <v>2017</v>
      </c>
      <c r="B12605" s="228" t="s">
        <v>193</v>
      </c>
      <c r="C12605" s="228" t="s">
        <v>66</v>
      </c>
      <c r="D12605" s="228" t="s">
        <v>205</v>
      </c>
      <c r="E12605" s="228">
        <v>10</v>
      </c>
      <c r="F12605" s="228">
        <v>6396</v>
      </c>
      <c r="G12605" s="228">
        <v>96</v>
      </c>
      <c r="H12605" s="228">
        <v>142</v>
      </c>
      <c r="I12605" s="228">
        <v>121123</v>
      </c>
      <c r="J12605" s="228">
        <v>28036.03</v>
      </c>
      <c r="K12605" s="228">
        <v>43365</v>
      </c>
      <c r="L12605" s="228">
        <v>204973.68</v>
      </c>
    </row>
    <row r="12606" spans="1:12">
      <c r="A12606" s="228">
        <v>2017</v>
      </c>
      <c r="B12606" s="228" t="s">
        <v>193</v>
      </c>
      <c r="C12606" s="228" t="s">
        <v>66</v>
      </c>
      <c r="D12606" s="228" t="s">
        <v>205</v>
      </c>
      <c r="E12606" s="228">
        <v>15</v>
      </c>
      <c r="F12606" s="228">
        <v>6564</v>
      </c>
      <c r="G12606" s="228">
        <v>146</v>
      </c>
      <c r="H12606" s="228">
        <v>281</v>
      </c>
      <c r="I12606" s="228">
        <v>267044.09999999998</v>
      </c>
      <c r="J12606" s="228">
        <v>62445.67</v>
      </c>
      <c r="K12606" s="228">
        <v>92434</v>
      </c>
      <c r="L12606" s="228">
        <v>447837.46</v>
      </c>
    </row>
    <row r="12607" spans="1:12">
      <c r="A12607" s="228">
        <v>2017</v>
      </c>
      <c r="B12607" s="228" t="s">
        <v>193</v>
      </c>
      <c r="C12607" s="228" t="s">
        <v>66</v>
      </c>
      <c r="D12607" s="228" t="s">
        <v>205</v>
      </c>
      <c r="E12607" s="228">
        <v>20</v>
      </c>
      <c r="F12607" s="228">
        <v>5524</v>
      </c>
      <c r="G12607" s="228">
        <v>192</v>
      </c>
      <c r="H12607" s="228">
        <v>427</v>
      </c>
      <c r="I12607" s="228">
        <v>449953.8</v>
      </c>
      <c r="J12607" s="228">
        <v>87415.360000000001</v>
      </c>
      <c r="K12607" s="228">
        <v>81475</v>
      </c>
      <c r="L12607" s="228">
        <v>662569.97</v>
      </c>
    </row>
    <row r="12608" spans="1:12">
      <c r="A12608" s="228">
        <v>2017</v>
      </c>
      <c r="B12608" s="228" t="s">
        <v>193</v>
      </c>
      <c r="C12608" s="228" t="s">
        <v>66</v>
      </c>
      <c r="D12608" s="228" t="s">
        <v>205</v>
      </c>
      <c r="E12608" s="228">
        <v>25</v>
      </c>
      <c r="F12608" s="228">
        <v>3641</v>
      </c>
      <c r="G12608" s="228">
        <v>120</v>
      </c>
      <c r="H12608" s="228">
        <v>269</v>
      </c>
      <c r="I12608" s="228">
        <v>277778.25</v>
      </c>
      <c r="J12608" s="228">
        <v>58121.51</v>
      </c>
      <c r="K12608" s="228">
        <v>52150</v>
      </c>
      <c r="L12608" s="228">
        <v>425608.53</v>
      </c>
    </row>
    <row r="12609" spans="1:12">
      <c r="A12609" s="228">
        <v>2017</v>
      </c>
      <c r="B12609" s="228" t="s">
        <v>193</v>
      </c>
      <c r="C12609" s="228" t="s">
        <v>66</v>
      </c>
      <c r="D12609" s="228" t="s">
        <v>205</v>
      </c>
      <c r="E12609" s="228">
        <v>30</v>
      </c>
      <c r="F12609" s="228">
        <v>5525</v>
      </c>
      <c r="G12609" s="228">
        <v>212</v>
      </c>
      <c r="H12609" s="228">
        <v>434</v>
      </c>
      <c r="I12609" s="228">
        <v>339164.6</v>
      </c>
      <c r="J12609" s="228">
        <v>96493.82</v>
      </c>
      <c r="K12609" s="228">
        <v>81618</v>
      </c>
      <c r="L12609" s="228">
        <v>605877.92000000004</v>
      </c>
    </row>
    <row r="12610" spans="1:12">
      <c r="A12610" s="228">
        <v>2017</v>
      </c>
      <c r="B12610" s="228" t="s">
        <v>193</v>
      </c>
      <c r="C12610" s="228" t="s">
        <v>66</v>
      </c>
      <c r="D12610" s="228" t="s">
        <v>205</v>
      </c>
      <c r="E12610" s="228">
        <v>35</v>
      </c>
      <c r="F12610" s="228">
        <v>5783</v>
      </c>
      <c r="G12610" s="228">
        <v>294</v>
      </c>
      <c r="H12610" s="228">
        <v>523</v>
      </c>
      <c r="I12610" s="228">
        <v>483986.4</v>
      </c>
      <c r="J12610" s="228">
        <v>144506.23000000001</v>
      </c>
      <c r="K12610" s="228">
        <v>160713</v>
      </c>
      <c r="L12610" s="228">
        <v>877876.06</v>
      </c>
    </row>
    <row r="12611" spans="1:12">
      <c r="A12611" s="228">
        <v>2017</v>
      </c>
      <c r="B12611" s="228" t="s">
        <v>193</v>
      </c>
      <c r="C12611" s="228" t="s">
        <v>66</v>
      </c>
      <c r="D12611" s="228" t="s">
        <v>205</v>
      </c>
      <c r="E12611" s="228">
        <v>40</v>
      </c>
      <c r="F12611" s="228">
        <v>6041</v>
      </c>
      <c r="G12611" s="228">
        <v>337</v>
      </c>
      <c r="H12611" s="228">
        <v>650</v>
      </c>
      <c r="I12611" s="228">
        <v>619285.4</v>
      </c>
      <c r="J12611" s="228">
        <v>157615.81</v>
      </c>
      <c r="K12611" s="228">
        <v>161476</v>
      </c>
      <c r="L12611" s="228">
        <v>1082504.96</v>
      </c>
    </row>
    <row r="12612" spans="1:12">
      <c r="A12612" s="228">
        <v>2017</v>
      </c>
      <c r="B12612" s="228" t="s">
        <v>193</v>
      </c>
      <c r="C12612" s="228" t="s">
        <v>66</v>
      </c>
      <c r="D12612" s="228" t="s">
        <v>205</v>
      </c>
      <c r="E12612" s="228">
        <v>45</v>
      </c>
      <c r="F12612" s="228">
        <v>7292</v>
      </c>
      <c r="G12612" s="228">
        <v>425</v>
      </c>
      <c r="H12612" s="228">
        <v>910</v>
      </c>
      <c r="I12612" s="228">
        <v>930776.75</v>
      </c>
      <c r="J12612" s="228">
        <v>241740.58</v>
      </c>
      <c r="K12612" s="228">
        <v>261024</v>
      </c>
      <c r="L12612" s="228">
        <v>1570629.76</v>
      </c>
    </row>
    <row r="12613" spans="1:12">
      <c r="A12613" s="228">
        <v>2017</v>
      </c>
      <c r="B12613" s="228" t="s">
        <v>193</v>
      </c>
      <c r="C12613" s="228" t="s">
        <v>66</v>
      </c>
      <c r="D12613" s="228" t="s">
        <v>205</v>
      </c>
      <c r="E12613" s="228">
        <v>50</v>
      </c>
      <c r="F12613" s="228">
        <v>7704</v>
      </c>
      <c r="G12613" s="228">
        <v>554</v>
      </c>
      <c r="H12613" s="228">
        <v>1153</v>
      </c>
      <c r="I12613" s="228">
        <v>1249789.1499999999</v>
      </c>
      <c r="J12613" s="228">
        <v>332827.26</v>
      </c>
      <c r="K12613" s="228">
        <v>439282.12</v>
      </c>
      <c r="L12613" s="228">
        <v>2190916.58</v>
      </c>
    </row>
    <row r="12614" spans="1:12">
      <c r="A12614" s="228">
        <v>2017</v>
      </c>
      <c r="B12614" s="228" t="s">
        <v>193</v>
      </c>
      <c r="C12614" s="228" t="s">
        <v>66</v>
      </c>
      <c r="D12614" s="228" t="s">
        <v>205</v>
      </c>
      <c r="E12614" s="228">
        <v>55</v>
      </c>
      <c r="F12614" s="228">
        <v>9444</v>
      </c>
      <c r="G12614" s="228">
        <v>979</v>
      </c>
      <c r="H12614" s="228">
        <v>2051</v>
      </c>
      <c r="I12614" s="228">
        <v>2093594.98</v>
      </c>
      <c r="J12614" s="228">
        <v>532631.88</v>
      </c>
      <c r="K12614" s="228">
        <v>666506</v>
      </c>
      <c r="L12614" s="228">
        <v>3504939.18</v>
      </c>
    </row>
    <row r="12615" spans="1:12">
      <c r="A12615" s="228">
        <v>2017</v>
      </c>
      <c r="B12615" s="228" t="s">
        <v>193</v>
      </c>
      <c r="C12615" s="228" t="s">
        <v>66</v>
      </c>
      <c r="D12615" s="228" t="s">
        <v>205</v>
      </c>
      <c r="E12615" s="228">
        <v>60</v>
      </c>
      <c r="F12615" s="228">
        <v>9347</v>
      </c>
      <c r="G12615" s="228">
        <v>1364</v>
      </c>
      <c r="H12615" s="228">
        <v>3102</v>
      </c>
      <c r="I12615" s="228">
        <v>3013807.19</v>
      </c>
      <c r="J12615" s="228">
        <v>798234.22</v>
      </c>
      <c r="K12615" s="228">
        <v>923960.94</v>
      </c>
      <c r="L12615" s="228">
        <v>5100983.97</v>
      </c>
    </row>
    <row r="12616" spans="1:12">
      <c r="A12616" s="228">
        <v>2017</v>
      </c>
      <c r="B12616" s="228" t="s">
        <v>193</v>
      </c>
      <c r="C12616" s="228" t="s">
        <v>66</v>
      </c>
      <c r="D12616" s="228" t="s">
        <v>205</v>
      </c>
      <c r="E12616" s="228">
        <v>65</v>
      </c>
      <c r="F12616" s="228">
        <v>8873</v>
      </c>
      <c r="G12616" s="228">
        <v>1697</v>
      </c>
      <c r="H12616" s="228">
        <v>3993</v>
      </c>
      <c r="I12616" s="228">
        <v>3705897.11</v>
      </c>
      <c r="J12616" s="228">
        <v>978979.46</v>
      </c>
      <c r="K12616" s="228">
        <v>1081272.55</v>
      </c>
      <c r="L12616" s="228">
        <v>6120095.1299999999</v>
      </c>
    </row>
    <row r="12617" spans="1:12">
      <c r="A12617" s="228">
        <v>2017</v>
      </c>
      <c r="B12617" s="228" t="s">
        <v>193</v>
      </c>
      <c r="C12617" s="228" t="s">
        <v>66</v>
      </c>
      <c r="D12617" s="228" t="s">
        <v>205</v>
      </c>
      <c r="E12617" s="228">
        <v>70</v>
      </c>
      <c r="F12617" s="228">
        <v>6877</v>
      </c>
      <c r="G12617" s="228">
        <v>1673</v>
      </c>
      <c r="H12617" s="228">
        <v>4155</v>
      </c>
      <c r="I12617" s="228">
        <v>4126708.25</v>
      </c>
      <c r="J12617" s="228">
        <v>1063584.5900000001</v>
      </c>
      <c r="K12617" s="228">
        <v>1343381.25</v>
      </c>
      <c r="L12617" s="228">
        <v>6910200.6799999997</v>
      </c>
    </row>
    <row r="12618" spans="1:12">
      <c r="A12618" s="228">
        <v>2017</v>
      </c>
      <c r="B12618" s="228" t="s">
        <v>193</v>
      </c>
      <c r="C12618" s="228" t="s">
        <v>66</v>
      </c>
      <c r="D12618" s="228" t="s">
        <v>205</v>
      </c>
      <c r="E12618" s="228">
        <v>75</v>
      </c>
      <c r="F12618" s="228">
        <v>4656</v>
      </c>
      <c r="G12618" s="228">
        <v>1601</v>
      </c>
      <c r="H12618" s="228">
        <v>3606</v>
      </c>
      <c r="I12618" s="228">
        <v>3246905.45</v>
      </c>
      <c r="J12618" s="228">
        <v>792968.8</v>
      </c>
      <c r="K12618" s="228">
        <v>1072999.8</v>
      </c>
      <c r="L12618" s="228">
        <v>5356945.24</v>
      </c>
    </row>
    <row r="12619" spans="1:12">
      <c r="A12619" s="228">
        <v>2017</v>
      </c>
      <c r="B12619" s="228" t="s">
        <v>193</v>
      </c>
      <c r="C12619" s="228" t="s">
        <v>66</v>
      </c>
      <c r="D12619" s="228" t="s">
        <v>205</v>
      </c>
      <c r="E12619" s="228">
        <v>80</v>
      </c>
      <c r="F12619" s="228">
        <v>2805</v>
      </c>
      <c r="G12619" s="228">
        <v>1047</v>
      </c>
      <c r="H12619" s="228">
        <v>3463</v>
      </c>
      <c r="I12619" s="228">
        <v>2654385.2599999998</v>
      </c>
      <c r="J12619" s="228">
        <v>546744.59</v>
      </c>
      <c r="K12619" s="228">
        <v>445435.15</v>
      </c>
      <c r="L12619" s="228">
        <v>3845838.03</v>
      </c>
    </row>
    <row r="12620" spans="1:12">
      <c r="A12620" s="228">
        <v>2017</v>
      </c>
      <c r="B12620" s="228" t="s">
        <v>193</v>
      </c>
      <c r="C12620" s="228" t="s">
        <v>66</v>
      </c>
      <c r="D12620" s="228" t="s">
        <v>205</v>
      </c>
      <c r="E12620" s="228">
        <v>85</v>
      </c>
      <c r="F12620" s="228">
        <v>1651</v>
      </c>
      <c r="G12620" s="228">
        <v>568</v>
      </c>
      <c r="H12620" s="228">
        <v>1958</v>
      </c>
      <c r="I12620" s="228">
        <v>1408685.95</v>
      </c>
      <c r="J12620" s="228">
        <v>277117.09000000003</v>
      </c>
      <c r="K12620" s="228">
        <v>323233.59999999998</v>
      </c>
      <c r="L12620" s="228">
        <v>2085629.11</v>
      </c>
    </row>
    <row r="12621" spans="1:12">
      <c r="A12621" s="228">
        <v>2017</v>
      </c>
      <c r="B12621" s="228" t="s">
        <v>193</v>
      </c>
      <c r="C12621" s="228" t="s">
        <v>66</v>
      </c>
      <c r="D12621" s="228" t="s">
        <v>205</v>
      </c>
      <c r="E12621" s="228">
        <v>90</v>
      </c>
      <c r="F12621" s="228">
        <v>430</v>
      </c>
      <c r="G12621" s="228">
        <v>108</v>
      </c>
      <c r="H12621" s="228">
        <v>553</v>
      </c>
      <c r="I12621" s="228">
        <v>374120.1</v>
      </c>
      <c r="J12621" s="228">
        <v>55523.17</v>
      </c>
      <c r="K12621" s="228">
        <v>20410</v>
      </c>
      <c r="L12621" s="228">
        <v>464950.96</v>
      </c>
    </row>
    <row r="12622" spans="1:12">
      <c r="A12622" s="228">
        <v>2017</v>
      </c>
      <c r="B12622" s="228" t="s">
        <v>193</v>
      </c>
      <c r="C12622" s="228" t="s">
        <v>66</v>
      </c>
      <c r="D12622" s="228" t="s">
        <v>205</v>
      </c>
      <c r="E12622" s="228">
        <v>95</v>
      </c>
      <c r="F12622" s="228">
        <v>49</v>
      </c>
      <c r="G12622" s="228">
        <v>14</v>
      </c>
      <c r="H12622" s="228">
        <v>36</v>
      </c>
      <c r="I12622" s="228">
        <v>22493</v>
      </c>
      <c r="J12622" s="228">
        <v>4245</v>
      </c>
      <c r="K12622" s="228">
        <v>0</v>
      </c>
      <c r="L12622" s="228">
        <v>28392</v>
      </c>
    </row>
    <row r="12623" spans="1:12">
      <c r="A12623" s="228">
        <v>2017</v>
      </c>
      <c r="B12623" s="228" t="s">
        <v>193</v>
      </c>
      <c r="C12623" s="228" t="s">
        <v>66</v>
      </c>
      <c r="D12623" s="228" t="s">
        <v>206</v>
      </c>
      <c r="E12623" s="228">
        <v>0</v>
      </c>
      <c r="F12623" s="228">
        <v>4699</v>
      </c>
      <c r="G12623" s="228">
        <v>113</v>
      </c>
      <c r="H12623" s="228">
        <v>377</v>
      </c>
      <c r="I12623" s="228">
        <v>264467.84999999998</v>
      </c>
      <c r="J12623" s="228">
        <v>36056.03</v>
      </c>
      <c r="K12623" s="228">
        <v>822</v>
      </c>
      <c r="L12623" s="228">
        <v>316142.87</v>
      </c>
    </row>
    <row r="12624" spans="1:12">
      <c r="A12624" s="228">
        <v>2017</v>
      </c>
      <c r="B12624" s="228" t="s">
        <v>193</v>
      </c>
      <c r="C12624" s="228" t="s">
        <v>66</v>
      </c>
      <c r="D12624" s="228" t="s">
        <v>206</v>
      </c>
      <c r="E12624" s="228">
        <v>5</v>
      </c>
      <c r="F12624" s="228">
        <v>5855</v>
      </c>
      <c r="G12624" s="228">
        <v>79</v>
      </c>
      <c r="H12624" s="228">
        <v>125</v>
      </c>
      <c r="I12624" s="228">
        <v>101779.3</v>
      </c>
      <c r="J12624" s="228">
        <v>27995.040000000001</v>
      </c>
      <c r="K12624" s="228">
        <v>30223</v>
      </c>
      <c r="L12624" s="228">
        <v>164612.96</v>
      </c>
    </row>
    <row r="12625" spans="1:12">
      <c r="A12625" s="228">
        <v>2017</v>
      </c>
      <c r="B12625" s="228" t="s">
        <v>193</v>
      </c>
      <c r="C12625" s="228" t="s">
        <v>66</v>
      </c>
      <c r="D12625" s="228" t="s">
        <v>206</v>
      </c>
      <c r="E12625" s="228">
        <v>10</v>
      </c>
      <c r="F12625" s="228">
        <v>5997</v>
      </c>
      <c r="G12625" s="228">
        <v>78</v>
      </c>
      <c r="H12625" s="228">
        <v>147</v>
      </c>
      <c r="I12625" s="228">
        <v>127710</v>
      </c>
      <c r="J12625" s="228">
        <v>28502.15</v>
      </c>
      <c r="K12625" s="228">
        <v>23933</v>
      </c>
      <c r="L12625" s="228">
        <v>193908.71</v>
      </c>
    </row>
    <row r="12626" spans="1:12">
      <c r="A12626" s="228">
        <v>2017</v>
      </c>
      <c r="B12626" s="228" t="s">
        <v>193</v>
      </c>
      <c r="C12626" s="228" t="s">
        <v>66</v>
      </c>
      <c r="D12626" s="228" t="s">
        <v>206</v>
      </c>
      <c r="E12626" s="228">
        <v>15</v>
      </c>
      <c r="F12626" s="228">
        <v>6262</v>
      </c>
      <c r="G12626" s="228">
        <v>226</v>
      </c>
      <c r="H12626" s="228">
        <v>398</v>
      </c>
      <c r="I12626" s="228">
        <v>377652.8</v>
      </c>
      <c r="J12626" s="228">
        <v>88665.34</v>
      </c>
      <c r="K12626" s="228">
        <v>76274</v>
      </c>
      <c r="L12626" s="228">
        <v>579430.43999999994</v>
      </c>
    </row>
    <row r="12627" spans="1:12">
      <c r="A12627" s="228">
        <v>2017</v>
      </c>
      <c r="B12627" s="228" t="s">
        <v>193</v>
      </c>
      <c r="C12627" s="228" t="s">
        <v>66</v>
      </c>
      <c r="D12627" s="228" t="s">
        <v>206</v>
      </c>
      <c r="E12627" s="228">
        <v>20</v>
      </c>
      <c r="F12627" s="228">
        <v>5712</v>
      </c>
      <c r="G12627" s="228">
        <v>363</v>
      </c>
      <c r="H12627" s="228">
        <v>755</v>
      </c>
      <c r="I12627" s="228">
        <v>616981.05000000005</v>
      </c>
      <c r="J12627" s="228">
        <v>128195.18</v>
      </c>
      <c r="K12627" s="228">
        <v>28190</v>
      </c>
      <c r="L12627" s="228">
        <v>830021.36</v>
      </c>
    </row>
    <row r="12628" spans="1:12">
      <c r="A12628" s="228">
        <v>2017</v>
      </c>
      <c r="B12628" s="228" t="s">
        <v>193</v>
      </c>
      <c r="C12628" s="228" t="s">
        <v>66</v>
      </c>
      <c r="D12628" s="228" t="s">
        <v>206</v>
      </c>
      <c r="E12628" s="228">
        <v>25</v>
      </c>
      <c r="F12628" s="228">
        <v>4463</v>
      </c>
      <c r="G12628" s="228">
        <v>428</v>
      </c>
      <c r="H12628" s="228">
        <v>1466</v>
      </c>
      <c r="I12628" s="228">
        <v>1170531.5</v>
      </c>
      <c r="J12628" s="228">
        <v>268889.75</v>
      </c>
      <c r="K12628" s="228">
        <v>104567</v>
      </c>
      <c r="L12628" s="228">
        <v>1707583.35</v>
      </c>
    </row>
    <row r="12629" spans="1:12">
      <c r="A12629" s="228">
        <v>2017</v>
      </c>
      <c r="B12629" s="228" t="s">
        <v>193</v>
      </c>
      <c r="C12629" s="228" t="s">
        <v>66</v>
      </c>
      <c r="D12629" s="228" t="s">
        <v>206</v>
      </c>
      <c r="E12629" s="228">
        <v>30</v>
      </c>
      <c r="F12629" s="228">
        <v>6422</v>
      </c>
      <c r="G12629" s="228">
        <v>717</v>
      </c>
      <c r="H12629" s="228">
        <v>2434</v>
      </c>
      <c r="I12629" s="228">
        <v>1940151.45</v>
      </c>
      <c r="J12629" s="228">
        <v>448615.63</v>
      </c>
      <c r="K12629" s="228">
        <v>98641</v>
      </c>
      <c r="L12629" s="228">
        <v>2703733.97</v>
      </c>
    </row>
    <row r="12630" spans="1:12">
      <c r="A12630" s="228">
        <v>2017</v>
      </c>
      <c r="B12630" s="228" t="s">
        <v>193</v>
      </c>
      <c r="C12630" s="228" t="s">
        <v>66</v>
      </c>
      <c r="D12630" s="228" t="s">
        <v>206</v>
      </c>
      <c r="E12630" s="228">
        <v>35</v>
      </c>
      <c r="F12630" s="228">
        <v>6724</v>
      </c>
      <c r="G12630" s="228">
        <v>638</v>
      </c>
      <c r="H12630" s="228">
        <v>2137</v>
      </c>
      <c r="I12630" s="228">
        <v>1738772.55</v>
      </c>
      <c r="J12630" s="228">
        <v>386826.22</v>
      </c>
      <c r="K12630" s="228">
        <v>228776</v>
      </c>
      <c r="L12630" s="228">
        <v>2607706.29</v>
      </c>
    </row>
    <row r="12631" spans="1:12">
      <c r="A12631" s="228">
        <v>2017</v>
      </c>
      <c r="B12631" s="228" t="s">
        <v>193</v>
      </c>
      <c r="C12631" s="228" t="s">
        <v>66</v>
      </c>
      <c r="D12631" s="228" t="s">
        <v>206</v>
      </c>
      <c r="E12631" s="228">
        <v>40</v>
      </c>
      <c r="F12631" s="228">
        <v>7155</v>
      </c>
      <c r="G12631" s="228">
        <v>632</v>
      </c>
      <c r="H12631" s="228">
        <v>1592</v>
      </c>
      <c r="I12631" s="228">
        <v>1445429.59</v>
      </c>
      <c r="J12631" s="228">
        <v>330219.64</v>
      </c>
      <c r="K12631" s="228">
        <v>287896</v>
      </c>
      <c r="L12631" s="228">
        <v>2248137.86</v>
      </c>
    </row>
    <row r="12632" spans="1:12">
      <c r="A12632" s="228">
        <v>2017</v>
      </c>
      <c r="B12632" s="228" t="s">
        <v>193</v>
      </c>
      <c r="C12632" s="228" t="s">
        <v>66</v>
      </c>
      <c r="D12632" s="228" t="s">
        <v>206</v>
      </c>
      <c r="E12632" s="228">
        <v>45</v>
      </c>
      <c r="F12632" s="228">
        <v>8394</v>
      </c>
      <c r="G12632" s="228">
        <v>777</v>
      </c>
      <c r="H12632" s="228">
        <v>1847</v>
      </c>
      <c r="I12632" s="228">
        <v>1681046.75</v>
      </c>
      <c r="J12632" s="228">
        <v>384945.97</v>
      </c>
      <c r="K12632" s="228">
        <v>306316</v>
      </c>
      <c r="L12632" s="228">
        <v>2590058.7999999998</v>
      </c>
    </row>
    <row r="12633" spans="1:12">
      <c r="A12633" s="228">
        <v>2017</v>
      </c>
      <c r="B12633" s="228" t="s">
        <v>193</v>
      </c>
      <c r="C12633" s="228" t="s">
        <v>66</v>
      </c>
      <c r="D12633" s="228" t="s">
        <v>206</v>
      </c>
      <c r="E12633" s="228">
        <v>50</v>
      </c>
      <c r="F12633" s="228">
        <v>9132</v>
      </c>
      <c r="G12633" s="228">
        <v>897</v>
      </c>
      <c r="H12633" s="228">
        <v>2010</v>
      </c>
      <c r="I12633" s="228">
        <v>1901803.4</v>
      </c>
      <c r="J12633" s="228">
        <v>463354.48</v>
      </c>
      <c r="K12633" s="228">
        <v>475101</v>
      </c>
      <c r="L12633" s="228">
        <v>3106029.64</v>
      </c>
    </row>
    <row r="12634" spans="1:12">
      <c r="A12634" s="228">
        <v>2017</v>
      </c>
      <c r="B12634" s="228" t="s">
        <v>193</v>
      </c>
      <c r="C12634" s="228" t="s">
        <v>66</v>
      </c>
      <c r="D12634" s="228" t="s">
        <v>206</v>
      </c>
      <c r="E12634" s="228">
        <v>55</v>
      </c>
      <c r="F12634" s="228">
        <v>10814</v>
      </c>
      <c r="G12634" s="228">
        <v>1177</v>
      </c>
      <c r="H12634" s="228">
        <v>2618</v>
      </c>
      <c r="I12634" s="228">
        <v>2604589.77</v>
      </c>
      <c r="J12634" s="228">
        <v>623240.35</v>
      </c>
      <c r="K12634" s="228">
        <v>748390.25</v>
      </c>
      <c r="L12634" s="228">
        <v>4314048.3099999996</v>
      </c>
    </row>
    <row r="12635" spans="1:12">
      <c r="A12635" s="228">
        <v>2017</v>
      </c>
      <c r="B12635" s="228" t="s">
        <v>193</v>
      </c>
      <c r="C12635" s="228" t="s">
        <v>66</v>
      </c>
      <c r="D12635" s="228" t="s">
        <v>206</v>
      </c>
      <c r="E12635" s="228">
        <v>60</v>
      </c>
      <c r="F12635" s="228">
        <v>10449</v>
      </c>
      <c r="G12635" s="228">
        <v>1384</v>
      </c>
      <c r="H12635" s="228">
        <v>2982</v>
      </c>
      <c r="I12635" s="228">
        <v>2912040.05</v>
      </c>
      <c r="J12635" s="228">
        <v>730354.91</v>
      </c>
      <c r="K12635" s="228">
        <v>849793.5</v>
      </c>
      <c r="L12635" s="228">
        <v>4873695.63</v>
      </c>
    </row>
    <row r="12636" spans="1:12">
      <c r="A12636" s="228">
        <v>2017</v>
      </c>
      <c r="B12636" s="228" t="s">
        <v>193</v>
      </c>
      <c r="C12636" s="228" t="s">
        <v>66</v>
      </c>
      <c r="D12636" s="228" t="s">
        <v>206</v>
      </c>
      <c r="E12636" s="228">
        <v>65</v>
      </c>
      <c r="F12636" s="228">
        <v>9624</v>
      </c>
      <c r="G12636" s="228">
        <v>1657</v>
      </c>
      <c r="H12636" s="228">
        <v>4055</v>
      </c>
      <c r="I12636" s="228">
        <v>4090254.57</v>
      </c>
      <c r="J12636" s="228">
        <v>990110.83</v>
      </c>
      <c r="K12636" s="228">
        <v>1538128</v>
      </c>
      <c r="L12636" s="228">
        <v>6966814.6799999997</v>
      </c>
    </row>
    <row r="12637" spans="1:12">
      <c r="A12637" s="228">
        <v>2017</v>
      </c>
      <c r="B12637" s="228" t="s">
        <v>193</v>
      </c>
      <c r="C12637" s="228" t="s">
        <v>66</v>
      </c>
      <c r="D12637" s="228" t="s">
        <v>206</v>
      </c>
      <c r="E12637" s="228">
        <v>70</v>
      </c>
      <c r="F12637" s="228">
        <v>7580</v>
      </c>
      <c r="G12637" s="228">
        <v>1518</v>
      </c>
      <c r="H12637" s="228">
        <v>3612</v>
      </c>
      <c r="I12637" s="228">
        <v>3891570.68</v>
      </c>
      <c r="J12637" s="228">
        <v>954637.41</v>
      </c>
      <c r="K12637" s="228">
        <v>1334065</v>
      </c>
      <c r="L12637" s="228">
        <v>6453005.4000000004</v>
      </c>
    </row>
    <row r="12638" spans="1:12">
      <c r="A12638" s="228">
        <v>2017</v>
      </c>
      <c r="B12638" s="228" t="s">
        <v>193</v>
      </c>
      <c r="C12638" s="228" t="s">
        <v>66</v>
      </c>
      <c r="D12638" s="228" t="s">
        <v>206</v>
      </c>
      <c r="E12638" s="228">
        <v>75</v>
      </c>
      <c r="F12638" s="228">
        <v>5130</v>
      </c>
      <c r="G12638" s="228">
        <v>1504</v>
      </c>
      <c r="H12638" s="228">
        <v>3996</v>
      </c>
      <c r="I12638" s="228">
        <v>3420267.4</v>
      </c>
      <c r="J12638" s="228">
        <v>705014.24</v>
      </c>
      <c r="K12638" s="228">
        <v>1032178.36</v>
      </c>
      <c r="L12638" s="228">
        <v>5358562.3499999996</v>
      </c>
    </row>
    <row r="12639" spans="1:12">
      <c r="A12639" s="228">
        <v>2017</v>
      </c>
      <c r="B12639" s="228" t="s">
        <v>193</v>
      </c>
      <c r="C12639" s="228" t="s">
        <v>66</v>
      </c>
      <c r="D12639" s="228" t="s">
        <v>206</v>
      </c>
      <c r="E12639" s="228">
        <v>80</v>
      </c>
      <c r="F12639" s="228">
        <v>3443</v>
      </c>
      <c r="G12639" s="228">
        <v>891</v>
      </c>
      <c r="H12639" s="228">
        <v>3497</v>
      </c>
      <c r="I12639" s="228">
        <v>2763652.15</v>
      </c>
      <c r="J12639" s="228">
        <v>531383.79</v>
      </c>
      <c r="K12639" s="228">
        <v>577244.27</v>
      </c>
      <c r="L12639" s="228">
        <v>4009261.43</v>
      </c>
    </row>
    <row r="12640" spans="1:12">
      <c r="A12640" s="228">
        <v>2017</v>
      </c>
      <c r="B12640" s="228" t="s">
        <v>193</v>
      </c>
      <c r="C12640" s="228" t="s">
        <v>66</v>
      </c>
      <c r="D12640" s="228" t="s">
        <v>206</v>
      </c>
      <c r="E12640" s="228">
        <v>85</v>
      </c>
      <c r="F12640" s="228">
        <v>2108</v>
      </c>
      <c r="G12640" s="228">
        <v>666</v>
      </c>
      <c r="H12640" s="228">
        <v>2550</v>
      </c>
      <c r="I12640" s="228">
        <v>1763629.44</v>
      </c>
      <c r="J12640" s="228">
        <v>276181.08</v>
      </c>
      <c r="K12640" s="228">
        <v>145931</v>
      </c>
      <c r="L12640" s="228">
        <v>2266879.75</v>
      </c>
    </row>
    <row r="12641" spans="1:12">
      <c r="A12641" s="228">
        <v>2017</v>
      </c>
      <c r="B12641" s="228" t="s">
        <v>193</v>
      </c>
      <c r="C12641" s="228" t="s">
        <v>66</v>
      </c>
      <c r="D12641" s="228" t="s">
        <v>206</v>
      </c>
      <c r="E12641" s="228">
        <v>90</v>
      </c>
      <c r="F12641" s="228">
        <v>841</v>
      </c>
      <c r="G12641" s="228">
        <v>240</v>
      </c>
      <c r="H12641" s="228">
        <v>940</v>
      </c>
      <c r="I12641" s="228">
        <v>579992.9</v>
      </c>
      <c r="J12641" s="228">
        <v>95865.36</v>
      </c>
      <c r="K12641" s="228">
        <v>46463</v>
      </c>
      <c r="L12641" s="228">
        <v>757667.89</v>
      </c>
    </row>
    <row r="12642" spans="1:12">
      <c r="A12642" s="228">
        <v>2017</v>
      </c>
      <c r="B12642" s="228" t="s">
        <v>193</v>
      </c>
      <c r="C12642" s="228" t="s">
        <v>66</v>
      </c>
      <c r="D12642" s="228" t="s">
        <v>206</v>
      </c>
      <c r="E12642" s="228">
        <v>95</v>
      </c>
      <c r="F12642" s="228">
        <v>210</v>
      </c>
      <c r="G12642" s="228">
        <v>45</v>
      </c>
      <c r="H12642" s="228">
        <v>250</v>
      </c>
      <c r="I12642" s="228">
        <v>157406.6</v>
      </c>
      <c r="J12642" s="228">
        <v>20376.02</v>
      </c>
      <c r="K12642" s="228">
        <v>3096</v>
      </c>
      <c r="L12642" s="228">
        <v>183961.97</v>
      </c>
    </row>
    <row r="12643" spans="1:12">
      <c r="A12643" s="228">
        <v>2017</v>
      </c>
      <c r="B12643" s="228" t="s">
        <v>193</v>
      </c>
      <c r="C12643" s="228" t="s">
        <v>68</v>
      </c>
      <c r="D12643" s="228" t="s">
        <v>205</v>
      </c>
      <c r="E12643" s="228">
        <v>0</v>
      </c>
      <c r="F12643" s="228">
        <v>7446</v>
      </c>
      <c r="G12643" s="228">
        <v>258</v>
      </c>
      <c r="H12643" s="228">
        <v>835</v>
      </c>
      <c r="I12643" s="228">
        <v>501203.55</v>
      </c>
      <c r="J12643" s="228">
        <v>69014.899999999994</v>
      </c>
      <c r="K12643" s="228">
        <v>32427.75</v>
      </c>
      <c r="L12643" s="228">
        <v>683384.81</v>
      </c>
    </row>
    <row r="12644" spans="1:12">
      <c r="A12644" s="228">
        <v>2017</v>
      </c>
      <c r="B12644" s="228" t="s">
        <v>193</v>
      </c>
      <c r="C12644" s="228" t="s">
        <v>68</v>
      </c>
      <c r="D12644" s="228" t="s">
        <v>205</v>
      </c>
      <c r="E12644" s="228">
        <v>5</v>
      </c>
      <c r="F12644" s="228">
        <v>8276</v>
      </c>
      <c r="G12644" s="228">
        <v>123</v>
      </c>
      <c r="H12644" s="228">
        <v>161</v>
      </c>
      <c r="I12644" s="228">
        <v>161881.29999999999</v>
      </c>
      <c r="J12644" s="228">
        <v>33979.56</v>
      </c>
      <c r="K12644" s="228">
        <v>2262</v>
      </c>
      <c r="L12644" s="228">
        <v>245526.38</v>
      </c>
    </row>
    <row r="12645" spans="1:12">
      <c r="A12645" s="228">
        <v>2017</v>
      </c>
      <c r="B12645" s="228" t="s">
        <v>193</v>
      </c>
      <c r="C12645" s="228" t="s">
        <v>68</v>
      </c>
      <c r="D12645" s="228" t="s">
        <v>205</v>
      </c>
      <c r="E12645" s="228">
        <v>10</v>
      </c>
      <c r="F12645" s="228">
        <v>7294</v>
      </c>
      <c r="G12645" s="228">
        <v>92</v>
      </c>
      <c r="H12645" s="228">
        <v>327</v>
      </c>
      <c r="I12645" s="228">
        <v>135176.32000000001</v>
      </c>
      <c r="J12645" s="228">
        <v>20494</v>
      </c>
      <c r="K12645" s="228">
        <v>22510</v>
      </c>
      <c r="L12645" s="228">
        <v>247832.83</v>
      </c>
    </row>
    <row r="12646" spans="1:12">
      <c r="A12646" s="228">
        <v>2017</v>
      </c>
      <c r="B12646" s="228" t="s">
        <v>193</v>
      </c>
      <c r="C12646" s="228" t="s">
        <v>68</v>
      </c>
      <c r="D12646" s="228" t="s">
        <v>205</v>
      </c>
      <c r="E12646" s="228">
        <v>15</v>
      </c>
      <c r="F12646" s="228">
        <v>6827</v>
      </c>
      <c r="G12646" s="228">
        <v>141</v>
      </c>
      <c r="H12646" s="228">
        <v>225</v>
      </c>
      <c r="I12646" s="228">
        <v>248684.87</v>
      </c>
      <c r="J12646" s="228">
        <v>39830.54</v>
      </c>
      <c r="K12646" s="228">
        <v>40631</v>
      </c>
      <c r="L12646" s="228">
        <v>385319.16</v>
      </c>
    </row>
    <row r="12647" spans="1:12">
      <c r="A12647" s="228">
        <v>2017</v>
      </c>
      <c r="B12647" s="228" t="s">
        <v>193</v>
      </c>
      <c r="C12647" s="228" t="s">
        <v>68</v>
      </c>
      <c r="D12647" s="228" t="s">
        <v>205</v>
      </c>
      <c r="E12647" s="228">
        <v>20</v>
      </c>
      <c r="F12647" s="228">
        <v>5292</v>
      </c>
      <c r="G12647" s="228">
        <v>125</v>
      </c>
      <c r="H12647" s="228">
        <v>177</v>
      </c>
      <c r="I12647" s="228">
        <v>213458.18</v>
      </c>
      <c r="J12647" s="228">
        <v>42026.14</v>
      </c>
      <c r="K12647" s="228">
        <v>106196</v>
      </c>
      <c r="L12647" s="228">
        <v>446053.69</v>
      </c>
    </row>
    <row r="12648" spans="1:12">
      <c r="A12648" s="228">
        <v>2017</v>
      </c>
      <c r="B12648" s="228" t="s">
        <v>193</v>
      </c>
      <c r="C12648" s="228" t="s">
        <v>68</v>
      </c>
      <c r="D12648" s="228" t="s">
        <v>205</v>
      </c>
      <c r="E12648" s="228">
        <v>25</v>
      </c>
      <c r="F12648" s="228">
        <v>4968</v>
      </c>
      <c r="G12648" s="228">
        <v>122</v>
      </c>
      <c r="H12648" s="228">
        <v>250</v>
      </c>
      <c r="I12648" s="228">
        <v>229896.75</v>
      </c>
      <c r="J12648" s="228">
        <v>48765.79</v>
      </c>
      <c r="K12648" s="228">
        <v>62326</v>
      </c>
      <c r="L12648" s="228">
        <v>439996.14</v>
      </c>
    </row>
    <row r="12649" spans="1:12">
      <c r="A12649" s="228">
        <v>2017</v>
      </c>
      <c r="B12649" s="228" t="s">
        <v>193</v>
      </c>
      <c r="C12649" s="228" t="s">
        <v>68</v>
      </c>
      <c r="D12649" s="228" t="s">
        <v>205</v>
      </c>
      <c r="E12649" s="228">
        <v>30</v>
      </c>
      <c r="F12649" s="228">
        <v>8706</v>
      </c>
      <c r="G12649" s="228">
        <v>165</v>
      </c>
      <c r="H12649" s="228">
        <v>225</v>
      </c>
      <c r="I12649" s="228">
        <v>265970.96000000002</v>
      </c>
      <c r="J12649" s="228">
        <v>69655.13</v>
      </c>
      <c r="K12649" s="228">
        <v>56495</v>
      </c>
      <c r="L12649" s="228">
        <v>543870.15</v>
      </c>
    </row>
    <row r="12650" spans="1:12">
      <c r="A12650" s="228">
        <v>2017</v>
      </c>
      <c r="B12650" s="228" t="s">
        <v>193</v>
      </c>
      <c r="C12650" s="228" t="s">
        <v>68</v>
      </c>
      <c r="D12650" s="228" t="s">
        <v>205</v>
      </c>
      <c r="E12650" s="228">
        <v>35</v>
      </c>
      <c r="F12650" s="228">
        <v>9089</v>
      </c>
      <c r="G12650" s="228">
        <v>220</v>
      </c>
      <c r="H12650" s="228">
        <v>365</v>
      </c>
      <c r="I12650" s="228">
        <v>313033.56</v>
      </c>
      <c r="J12650" s="228">
        <v>70401.63</v>
      </c>
      <c r="K12650" s="228">
        <v>78462</v>
      </c>
      <c r="L12650" s="228">
        <v>629059.54</v>
      </c>
    </row>
    <row r="12651" spans="1:12">
      <c r="A12651" s="228">
        <v>2017</v>
      </c>
      <c r="B12651" s="228" t="s">
        <v>193</v>
      </c>
      <c r="C12651" s="228" t="s">
        <v>68</v>
      </c>
      <c r="D12651" s="228" t="s">
        <v>205</v>
      </c>
      <c r="E12651" s="228">
        <v>40</v>
      </c>
      <c r="F12651" s="228">
        <v>8266</v>
      </c>
      <c r="G12651" s="228">
        <v>288</v>
      </c>
      <c r="H12651" s="228">
        <v>505</v>
      </c>
      <c r="I12651" s="228">
        <v>471454.71999999997</v>
      </c>
      <c r="J12651" s="228">
        <v>99281.71</v>
      </c>
      <c r="K12651" s="228">
        <v>83635</v>
      </c>
      <c r="L12651" s="228">
        <v>877835.12</v>
      </c>
    </row>
    <row r="12652" spans="1:12">
      <c r="A12652" s="228">
        <v>2017</v>
      </c>
      <c r="B12652" s="228" t="s">
        <v>193</v>
      </c>
      <c r="C12652" s="228" t="s">
        <v>68</v>
      </c>
      <c r="D12652" s="228" t="s">
        <v>205</v>
      </c>
      <c r="E12652" s="228">
        <v>45</v>
      </c>
      <c r="F12652" s="228">
        <v>8219</v>
      </c>
      <c r="G12652" s="228">
        <v>306</v>
      </c>
      <c r="H12652" s="228">
        <v>799</v>
      </c>
      <c r="I12652" s="228">
        <v>550822.99</v>
      </c>
      <c r="J12652" s="228">
        <v>122121.43</v>
      </c>
      <c r="K12652" s="228">
        <v>149333</v>
      </c>
      <c r="L12652" s="228">
        <v>1070698.43</v>
      </c>
    </row>
    <row r="12653" spans="1:12">
      <c r="A12653" s="228">
        <v>2017</v>
      </c>
      <c r="B12653" s="228" t="s">
        <v>193</v>
      </c>
      <c r="C12653" s="228" t="s">
        <v>68</v>
      </c>
      <c r="D12653" s="228" t="s">
        <v>205</v>
      </c>
      <c r="E12653" s="228">
        <v>50</v>
      </c>
      <c r="F12653" s="228">
        <v>7446</v>
      </c>
      <c r="G12653" s="228">
        <v>363</v>
      </c>
      <c r="H12653" s="228">
        <v>746</v>
      </c>
      <c r="I12653" s="228">
        <v>756929.26</v>
      </c>
      <c r="J12653" s="228">
        <v>152950.46</v>
      </c>
      <c r="K12653" s="228">
        <v>320164</v>
      </c>
      <c r="L12653" s="228">
        <v>1495076.83</v>
      </c>
    </row>
    <row r="12654" spans="1:12">
      <c r="A12654" s="228">
        <v>2017</v>
      </c>
      <c r="B12654" s="228" t="s">
        <v>193</v>
      </c>
      <c r="C12654" s="228" t="s">
        <v>68</v>
      </c>
      <c r="D12654" s="228" t="s">
        <v>205</v>
      </c>
      <c r="E12654" s="228">
        <v>55</v>
      </c>
      <c r="F12654" s="228">
        <v>7432</v>
      </c>
      <c r="G12654" s="228">
        <v>678</v>
      </c>
      <c r="H12654" s="228">
        <v>1222</v>
      </c>
      <c r="I12654" s="228">
        <v>1111543.1200000001</v>
      </c>
      <c r="J12654" s="228">
        <v>235067.49</v>
      </c>
      <c r="K12654" s="228">
        <v>371598.25</v>
      </c>
      <c r="L12654" s="228">
        <v>2129428.7000000002</v>
      </c>
    </row>
    <row r="12655" spans="1:12">
      <c r="A12655" s="228">
        <v>2017</v>
      </c>
      <c r="B12655" s="228" t="s">
        <v>193</v>
      </c>
      <c r="C12655" s="228" t="s">
        <v>68</v>
      </c>
      <c r="D12655" s="228" t="s">
        <v>205</v>
      </c>
      <c r="E12655" s="228">
        <v>60</v>
      </c>
      <c r="F12655" s="228">
        <v>6429</v>
      </c>
      <c r="G12655" s="228">
        <v>702</v>
      </c>
      <c r="H12655" s="228">
        <v>1276</v>
      </c>
      <c r="I12655" s="228">
        <v>1486722.44</v>
      </c>
      <c r="J12655" s="228">
        <v>312553.62</v>
      </c>
      <c r="K12655" s="228">
        <v>490257.25</v>
      </c>
      <c r="L12655" s="228">
        <v>2840176.18</v>
      </c>
    </row>
    <row r="12656" spans="1:12">
      <c r="A12656" s="228">
        <v>2017</v>
      </c>
      <c r="B12656" s="228" t="s">
        <v>193</v>
      </c>
      <c r="C12656" s="228" t="s">
        <v>68</v>
      </c>
      <c r="D12656" s="228" t="s">
        <v>205</v>
      </c>
      <c r="E12656" s="228">
        <v>65</v>
      </c>
      <c r="F12656" s="228">
        <v>5782</v>
      </c>
      <c r="G12656" s="228">
        <v>914</v>
      </c>
      <c r="H12656" s="228">
        <v>1797</v>
      </c>
      <c r="I12656" s="228">
        <v>1991354.43</v>
      </c>
      <c r="J12656" s="228">
        <v>329349.09000000003</v>
      </c>
      <c r="K12656" s="228">
        <v>579823</v>
      </c>
      <c r="L12656" s="228">
        <v>3486263.02</v>
      </c>
    </row>
    <row r="12657" spans="1:12">
      <c r="A12657" s="228">
        <v>2017</v>
      </c>
      <c r="B12657" s="228" t="s">
        <v>193</v>
      </c>
      <c r="C12657" s="228" t="s">
        <v>68</v>
      </c>
      <c r="D12657" s="228" t="s">
        <v>205</v>
      </c>
      <c r="E12657" s="228">
        <v>70</v>
      </c>
      <c r="F12657" s="228">
        <v>4027</v>
      </c>
      <c r="G12657" s="228">
        <v>911</v>
      </c>
      <c r="H12657" s="228">
        <v>2253</v>
      </c>
      <c r="I12657" s="228">
        <v>2147992.13</v>
      </c>
      <c r="J12657" s="228">
        <v>362043.96</v>
      </c>
      <c r="K12657" s="228">
        <v>661702.75</v>
      </c>
      <c r="L12657" s="228">
        <v>3689539.18</v>
      </c>
    </row>
    <row r="12658" spans="1:12">
      <c r="A12658" s="228">
        <v>2017</v>
      </c>
      <c r="B12658" s="228" t="s">
        <v>193</v>
      </c>
      <c r="C12658" s="228" t="s">
        <v>68</v>
      </c>
      <c r="D12658" s="228" t="s">
        <v>205</v>
      </c>
      <c r="E12658" s="228">
        <v>75</v>
      </c>
      <c r="F12658" s="228">
        <v>2459</v>
      </c>
      <c r="G12658" s="228">
        <v>918</v>
      </c>
      <c r="H12658" s="228">
        <v>2093</v>
      </c>
      <c r="I12658" s="228">
        <v>1836714.88</v>
      </c>
      <c r="J12658" s="228">
        <v>310981.65000000002</v>
      </c>
      <c r="K12658" s="228">
        <v>416722.5</v>
      </c>
      <c r="L12658" s="228">
        <v>2923664.31</v>
      </c>
    </row>
    <row r="12659" spans="1:12">
      <c r="A12659" s="228">
        <v>2017</v>
      </c>
      <c r="B12659" s="228" t="s">
        <v>193</v>
      </c>
      <c r="C12659" s="228" t="s">
        <v>68</v>
      </c>
      <c r="D12659" s="228" t="s">
        <v>205</v>
      </c>
      <c r="E12659" s="228">
        <v>80</v>
      </c>
      <c r="F12659" s="228">
        <v>1440</v>
      </c>
      <c r="G12659" s="228">
        <v>468</v>
      </c>
      <c r="H12659" s="228">
        <v>1226</v>
      </c>
      <c r="I12659" s="228">
        <v>978634.51</v>
      </c>
      <c r="J12659" s="228">
        <v>173047.72</v>
      </c>
      <c r="K12659" s="228">
        <v>164232.25</v>
      </c>
      <c r="L12659" s="228">
        <v>1471953.59</v>
      </c>
    </row>
    <row r="12660" spans="1:12">
      <c r="A12660" s="228">
        <v>2017</v>
      </c>
      <c r="B12660" s="228" t="s">
        <v>193</v>
      </c>
      <c r="C12660" s="228" t="s">
        <v>68</v>
      </c>
      <c r="D12660" s="228" t="s">
        <v>205</v>
      </c>
      <c r="E12660" s="228">
        <v>85</v>
      </c>
      <c r="F12660" s="228">
        <v>855</v>
      </c>
      <c r="G12660" s="228">
        <v>313</v>
      </c>
      <c r="H12660" s="228">
        <v>1318</v>
      </c>
      <c r="I12660" s="228">
        <v>839679.21</v>
      </c>
      <c r="J12660" s="228">
        <v>102210.3</v>
      </c>
      <c r="K12660" s="228">
        <v>164965</v>
      </c>
      <c r="L12660" s="228">
        <v>1161875.42</v>
      </c>
    </row>
    <row r="12661" spans="1:12">
      <c r="A12661" s="228">
        <v>2017</v>
      </c>
      <c r="B12661" s="228" t="s">
        <v>193</v>
      </c>
      <c r="C12661" s="228" t="s">
        <v>68</v>
      </c>
      <c r="D12661" s="228" t="s">
        <v>205</v>
      </c>
      <c r="E12661" s="228">
        <v>90</v>
      </c>
      <c r="F12661" s="228">
        <v>273</v>
      </c>
      <c r="G12661" s="228">
        <v>106</v>
      </c>
      <c r="H12661" s="228">
        <v>343</v>
      </c>
      <c r="I12661" s="228">
        <v>252775.34</v>
      </c>
      <c r="J12661" s="228">
        <v>45674.03</v>
      </c>
      <c r="K12661" s="228">
        <v>43706</v>
      </c>
      <c r="L12661" s="228">
        <v>369167.59</v>
      </c>
    </row>
    <row r="12662" spans="1:12">
      <c r="A12662" s="228">
        <v>2017</v>
      </c>
      <c r="B12662" s="228" t="s">
        <v>193</v>
      </c>
      <c r="C12662" s="228" t="s">
        <v>68</v>
      </c>
      <c r="D12662" s="228" t="s">
        <v>205</v>
      </c>
      <c r="E12662" s="228">
        <v>95</v>
      </c>
      <c r="F12662" s="228">
        <v>41</v>
      </c>
      <c r="G12662" s="228">
        <v>16</v>
      </c>
      <c r="H12662" s="228">
        <v>131</v>
      </c>
      <c r="I12662" s="228">
        <v>86646</v>
      </c>
      <c r="J12662" s="228">
        <v>10571.6</v>
      </c>
      <c r="K12662" s="228">
        <v>1230</v>
      </c>
      <c r="L12662" s="228">
        <v>101774.76</v>
      </c>
    </row>
    <row r="12663" spans="1:12">
      <c r="A12663" s="228">
        <v>2017</v>
      </c>
      <c r="B12663" s="228" t="s">
        <v>193</v>
      </c>
      <c r="C12663" s="228" t="s">
        <v>68</v>
      </c>
      <c r="D12663" s="228" t="s">
        <v>206</v>
      </c>
      <c r="E12663" s="228">
        <v>0</v>
      </c>
      <c r="F12663" s="228">
        <v>6922</v>
      </c>
      <c r="G12663" s="228">
        <v>173</v>
      </c>
      <c r="H12663" s="228">
        <v>563</v>
      </c>
      <c r="I12663" s="228">
        <v>370543.25</v>
      </c>
      <c r="J12663" s="228">
        <v>55712.85</v>
      </c>
      <c r="K12663" s="228">
        <v>46279</v>
      </c>
      <c r="L12663" s="228">
        <v>533642.07999999996</v>
      </c>
    </row>
    <row r="12664" spans="1:12">
      <c r="A12664" s="228">
        <v>2017</v>
      </c>
      <c r="B12664" s="228" t="s">
        <v>193</v>
      </c>
      <c r="C12664" s="228" t="s">
        <v>68</v>
      </c>
      <c r="D12664" s="228" t="s">
        <v>206</v>
      </c>
      <c r="E12664" s="228">
        <v>5</v>
      </c>
      <c r="F12664" s="228">
        <v>7786</v>
      </c>
      <c r="G12664" s="228">
        <v>95</v>
      </c>
      <c r="H12664" s="228">
        <v>138</v>
      </c>
      <c r="I12664" s="228">
        <v>114492.6</v>
      </c>
      <c r="J12664" s="228">
        <v>22987.75</v>
      </c>
      <c r="K12664" s="228">
        <v>9892</v>
      </c>
      <c r="L12664" s="228">
        <v>194486.95</v>
      </c>
    </row>
    <row r="12665" spans="1:12">
      <c r="A12665" s="228">
        <v>2017</v>
      </c>
      <c r="B12665" s="228" t="s">
        <v>193</v>
      </c>
      <c r="C12665" s="228" t="s">
        <v>68</v>
      </c>
      <c r="D12665" s="228" t="s">
        <v>206</v>
      </c>
      <c r="E12665" s="228">
        <v>10</v>
      </c>
      <c r="F12665" s="228">
        <v>6972</v>
      </c>
      <c r="G12665" s="228">
        <v>90</v>
      </c>
      <c r="H12665" s="228">
        <v>160</v>
      </c>
      <c r="I12665" s="228">
        <v>131283.04999999999</v>
      </c>
      <c r="J12665" s="228">
        <v>25359.919999999998</v>
      </c>
      <c r="K12665" s="228">
        <v>47930</v>
      </c>
      <c r="L12665" s="228">
        <v>245722.94</v>
      </c>
    </row>
    <row r="12666" spans="1:12">
      <c r="A12666" s="228">
        <v>2017</v>
      </c>
      <c r="B12666" s="228" t="s">
        <v>193</v>
      </c>
      <c r="C12666" s="228" t="s">
        <v>68</v>
      </c>
      <c r="D12666" s="228" t="s">
        <v>206</v>
      </c>
      <c r="E12666" s="228">
        <v>15</v>
      </c>
      <c r="F12666" s="228">
        <v>6606</v>
      </c>
      <c r="G12666" s="228">
        <v>182</v>
      </c>
      <c r="H12666" s="228">
        <v>835</v>
      </c>
      <c r="I12666" s="228">
        <v>626439.43999999994</v>
      </c>
      <c r="J12666" s="228">
        <v>53821.34</v>
      </c>
      <c r="K12666" s="228">
        <v>60805</v>
      </c>
      <c r="L12666" s="228">
        <v>837628.45</v>
      </c>
    </row>
    <row r="12667" spans="1:12">
      <c r="A12667" s="228">
        <v>2017</v>
      </c>
      <c r="B12667" s="228" t="s">
        <v>193</v>
      </c>
      <c r="C12667" s="228" t="s">
        <v>68</v>
      </c>
      <c r="D12667" s="228" t="s">
        <v>206</v>
      </c>
      <c r="E12667" s="228">
        <v>20</v>
      </c>
      <c r="F12667" s="228">
        <v>5603</v>
      </c>
      <c r="G12667" s="228">
        <v>258</v>
      </c>
      <c r="H12667" s="228">
        <v>635</v>
      </c>
      <c r="I12667" s="228">
        <v>520028.52</v>
      </c>
      <c r="J12667" s="228">
        <v>65789.960000000006</v>
      </c>
      <c r="K12667" s="228">
        <v>60395</v>
      </c>
      <c r="L12667" s="228">
        <v>782274.74</v>
      </c>
    </row>
    <row r="12668" spans="1:12">
      <c r="A12668" s="228">
        <v>2017</v>
      </c>
      <c r="B12668" s="228" t="s">
        <v>193</v>
      </c>
      <c r="C12668" s="228" t="s">
        <v>68</v>
      </c>
      <c r="D12668" s="228" t="s">
        <v>206</v>
      </c>
      <c r="E12668" s="228">
        <v>25</v>
      </c>
      <c r="F12668" s="228">
        <v>6262</v>
      </c>
      <c r="G12668" s="228">
        <v>263</v>
      </c>
      <c r="H12668" s="228">
        <v>592</v>
      </c>
      <c r="I12668" s="228">
        <v>520373.57</v>
      </c>
      <c r="J12668" s="228">
        <v>128825.92</v>
      </c>
      <c r="K12668" s="228">
        <v>73770</v>
      </c>
      <c r="L12668" s="228">
        <v>903719.22</v>
      </c>
    </row>
    <row r="12669" spans="1:12">
      <c r="A12669" s="228">
        <v>2017</v>
      </c>
      <c r="B12669" s="228" t="s">
        <v>193</v>
      </c>
      <c r="C12669" s="228" t="s">
        <v>68</v>
      </c>
      <c r="D12669" s="228" t="s">
        <v>206</v>
      </c>
      <c r="E12669" s="228">
        <v>30</v>
      </c>
      <c r="F12669" s="228">
        <v>10267</v>
      </c>
      <c r="G12669" s="228">
        <v>539</v>
      </c>
      <c r="H12669" s="228">
        <v>1487</v>
      </c>
      <c r="I12669" s="228">
        <v>1206436.19</v>
      </c>
      <c r="J12669" s="228">
        <v>292738.37</v>
      </c>
      <c r="K12669" s="228">
        <v>80772</v>
      </c>
      <c r="L12669" s="228">
        <v>1969937.99</v>
      </c>
    </row>
    <row r="12670" spans="1:12">
      <c r="A12670" s="228">
        <v>2017</v>
      </c>
      <c r="B12670" s="228" t="s">
        <v>193</v>
      </c>
      <c r="C12670" s="228" t="s">
        <v>68</v>
      </c>
      <c r="D12670" s="228" t="s">
        <v>206</v>
      </c>
      <c r="E12670" s="228">
        <v>35</v>
      </c>
      <c r="F12670" s="228">
        <v>10267</v>
      </c>
      <c r="G12670" s="228">
        <v>515</v>
      </c>
      <c r="H12670" s="228">
        <v>1234</v>
      </c>
      <c r="I12670" s="228">
        <v>1070582.96</v>
      </c>
      <c r="J12670" s="228">
        <v>233978.05</v>
      </c>
      <c r="K12670" s="228">
        <v>61206</v>
      </c>
      <c r="L12670" s="228">
        <v>1761110.47</v>
      </c>
    </row>
    <row r="12671" spans="1:12">
      <c r="A12671" s="228">
        <v>2017</v>
      </c>
      <c r="B12671" s="228" t="s">
        <v>193</v>
      </c>
      <c r="C12671" s="228" t="s">
        <v>68</v>
      </c>
      <c r="D12671" s="228" t="s">
        <v>206</v>
      </c>
      <c r="E12671" s="228">
        <v>40</v>
      </c>
      <c r="F12671" s="228">
        <v>9262</v>
      </c>
      <c r="G12671" s="228">
        <v>434</v>
      </c>
      <c r="H12671" s="228">
        <v>948</v>
      </c>
      <c r="I12671" s="228">
        <v>842627.51</v>
      </c>
      <c r="J12671" s="228">
        <v>196745.9</v>
      </c>
      <c r="K12671" s="228">
        <v>188318</v>
      </c>
      <c r="L12671" s="228">
        <v>1551937.3</v>
      </c>
    </row>
    <row r="12672" spans="1:12">
      <c r="A12672" s="228">
        <v>2017</v>
      </c>
      <c r="B12672" s="228" t="s">
        <v>193</v>
      </c>
      <c r="C12672" s="228" t="s">
        <v>68</v>
      </c>
      <c r="D12672" s="228" t="s">
        <v>206</v>
      </c>
      <c r="E12672" s="228">
        <v>45</v>
      </c>
      <c r="F12672" s="228">
        <v>9128</v>
      </c>
      <c r="G12672" s="228">
        <v>548</v>
      </c>
      <c r="H12672" s="228">
        <v>1075</v>
      </c>
      <c r="I12672" s="228">
        <v>1008772.03</v>
      </c>
      <c r="J12672" s="228">
        <v>215132.79</v>
      </c>
      <c r="K12672" s="228">
        <v>222302</v>
      </c>
      <c r="L12672" s="228">
        <v>1811478.03</v>
      </c>
    </row>
    <row r="12673" spans="1:12">
      <c r="A12673" s="228">
        <v>2017</v>
      </c>
      <c r="B12673" s="228" t="s">
        <v>193</v>
      </c>
      <c r="C12673" s="228" t="s">
        <v>68</v>
      </c>
      <c r="D12673" s="228" t="s">
        <v>206</v>
      </c>
      <c r="E12673" s="228">
        <v>50</v>
      </c>
      <c r="F12673" s="228">
        <v>8364</v>
      </c>
      <c r="G12673" s="228">
        <v>567</v>
      </c>
      <c r="H12673" s="228">
        <v>1039</v>
      </c>
      <c r="I12673" s="228">
        <v>999650.03</v>
      </c>
      <c r="J12673" s="228">
        <v>229197.76</v>
      </c>
      <c r="K12673" s="228">
        <v>242123</v>
      </c>
      <c r="L12673" s="228">
        <v>1884118.27</v>
      </c>
    </row>
    <row r="12674" spans="1:12">
      <c r="A12674" s="228">
        <v>2017</v>
      </c>
      <c r="B12674" s="228" t="s">
        <v>193</v>
      </c>
      <c r="C12674" s="228" t="s">
        <v>68</v>
      </c>
      <c r="D12674" s="228" t="s">
        <v>206</v>
      </c>
      <c r="E12674" s="228">
        <v>55</v>
      </c>
      <c r="F12674" s="228">
        <v>8182</v>
      </c>
      <c r="G12674" s="228">
        <v>754</v>
      </c>
      <c r="H12674" s="228">
        <v>1392</v>
      </c>
      <c r="I12674" s="228">
        <v>1298236.6299999999</v>
      </c>
      <c r="J12674" s="228">
        <v>229393.31</v>
      </c>
      <c r="K12674" s="228">
        <v>383154</v>
      </c>
      <c r="L12674" s="228">
        <v>2356486.2599999998</v>
      </c>
    </row>
    <row r="12675" spans="1:12">
      <c r="A12675" s="228">
        <v>2017</v>
      </c>
      <c r="B12675" s="228" t="s">
        <v>193</v>
      </c>
      <c r="C12675" s="228" t="s">
        <v>68</v>
      </c>
      <c r="D12675" s="228" t="s">
        <v>206</v>
      </c>
      <c r="E12675" s="228">
        <v>60</v>
      </c>
      <c r="F12675" s="228">
        <v>7047</v>
      </c>
      <c r="G12675" s="228">
        <v>806</v>
      </c>
      <c r="H12675" s="228">
        <v>1674</v>
      </c>
      <c r="I12675" s="228">
        <v>1700958.57</v>
      </c>
      <c r="J12675" s="228">
        <v>314277.51</v>
      </c>
      <c r="K12675" s="228">
        <v>483070.8</v>
      </c>
      <c r="L12675" s="228">
        <v>3035451.41</v>
      </c>
    </row>
    <row r="12676" spans="1:12">
      <c r="A12676" s="228">
        <v>2017</v>
      </c>
      <c r="B12676" s="228" t="s">
        <v>193</v>
      </c>
      <c r="C12676" s="228" t="s">
        <v>68</v>
      </c>
      <c r="D12676" s="228" t="s">
        <v>206</v>
      </c>
      <c r="E12676" s="228">
        <v>65</v>
      </c>
      <c r="F12676" s="228">
        <v>6355</v>
      </c>
      <c r="G12676" s="228">
        <v>930</v>
      </c>
      <c r="H12676" s="228">
        <v>1665</v>
      </c>
      <c r="I12676" s="228">
        <v>1671603.59</v>
      </c>
      <c r="J12676" s="228">
        <v>311254.69</v>
      </c>
      <c r="K12676" s="228">
        <v>506757.6</v>
      </c>
      <c r="L12676" s="228">
        <v>2987289.09</v>
      </c>
    </row>
    <row r="12677" spans="1:12">
      <c r="A12677" s="228">
        <v>2017</v>
      </c>
      <c r="B12677" s="228" t="s">
        <v>193</v>
      </c>
      <c r="C12677" s="228" t="s">
        <v>68</v>
      </c>
      <c r="D12677" s="228" t="s">
        <v>206</v>
      </c>
      <c r="E12677" s="228">
        <v>70</v>
      </c>
      <c r="F12677" s="228">
        <v>4558</v>
      </c>
      <c r="G12677" s="228">
        <v>844</v>
      </c>
      <c r="H12677" s="228">
        <v>1990</v>
      </c>
      <c r="I12677" s="228">
        <v>1991259.44</v>
      </c>
      <c r="J12677" s="228">
        <v>375013.43</v>
      </c>
      <c r="K12677" s="228">
        <v>609912.19999999995</v>
      </c>
      <c r="L12677" s="228">
        <v>3487165</v>
      </c>
    </row>
    <row r="12678" spans="1:12">
      <c r="A12678" s="228">
        <v>2017</v>
      </c>
      <c r="B12678" s="228" t="s">
        <v>193</v>
      </c>
      <c r="C12678" s="228" t="s">
        <v>68</v>
      </c>
      <c r="D12678" s="228" t="s">
        <v>206</v>
      </c>
      <c r="E12678" s="228">
        <v>75</v>
      </c>
      <c r="F12678" s="228">
        <v>2904</v>
      </c>
      <c r="G12678" s="228">
        <v>707</v>
      </c>
      <c r="H12678" s="228">
        <v>2210</v>
      </c>
      <c r="I12678" s="228">
        <v>1855843.92</v>
      </c>
      <c r="J12678" s="228">
        <v>322789.71999999997</v>
      </c>
      <c r="K12678" s="228">
        <v>554089</v>
      </c>
      <c r="L12678" s="228">
        <v>3026888.8</v>
      </c>
    </row>
    <row r="12679" spans="1:12">
      <c r="A12679" s="228">
        <v>2017</v>
      </c>
      <c r="B12679" s="228" t="s">
        <v>193</v>
      </c>
      <c r="C12679" s="228" t="s">
        <v>68</v>
      </c>
      <c r="D12679" s="228" t="s">
        <v>206</v>
      </c>
      <c r="E12679" s="228">
        <v>80</v>
      </c>
      <c r="F12679" s="228">
        <v>1788</v>
      </c>
      <c r="G12679" s="228">
        <v>440</v>
      </c>
      <c r="H12679" s="228">
        <v>1653</v>
      </c>
      <c r="I12679" s="228">
        <v>1331677.19</v>
      </c>
      <c r="J12679" s="228">
        <v>175461.52</v>
      </c>
      <c r="K12679" s="228">
        <v>282426.40000000002</v>
      </c>
      <c r="L12679" s="228">
        <v>1932374.67</v>
      </c>
    </row>
    <row r="12680" spans="1:12">
      <c r="A12680" s="228">
        <v>2017</v>
      </c>
      <c r="B12680" s="228" t="s">
        <v>193</v>
      </c>
      <c r="C12680" s="228" t="s">
        <v>68</v>
      </c>
      <c r="D12680" s="228" t="s">
        <v>206</v>
      </c>
      <c r="E12680" s="228">
        <v>85</v>
      </c>
      <c r="F12680" s="228">
        <v>1102</v>
      </c>
      <c r="G12680" s="228">
        <v>193</v>
      </c>
      <c r="H12680" s="228">
        <v>1235</v>
      </c>
      <c r="I12680" s="228">
        <v>823327.26</v>
      </c>
      <c r="J12680" s="228">
        <v>83751.7</v>
      </c>
      <c r="K12680" s="228">
        <v>147808</v>
      </c>
      <c r="L12680" s="228">
        <v>1103512.23</v>
      </c>
    </row>
    <row r="12681" spans="1:12">
      <c r="A12681" s="228">
        <v>2017</v>
      </c>
      <c r="B12681" s="228" t="s">
        <v>193</v>
      </c>
      <c r="C12681" s="228" t="s">
        <v>68</v>
      </c>
      <c r="D12681" s="228" t="s">
        <v>206</v>
      </c>
      <c r="E12681" s="228">
        <v>90</v>
      </c>
      <c r="F12681" s="228">
        <v>489</v>
      </c>
      <c r="G12681" s="228">
        <v>78</v>
      </c>
      <c r="H12681" s="228">
        <v>527</v>
      </c>
      <c r="I12681" s="228">
        <v>352743.51</v>
      </c>
      <c r="J12681" s="228">
        <v>42817.71</v>
      </c>
      <c r="K12681" s="228">
        <v>34146</v>
      </c>
      <c r="L12681" s="228">
        <v>451505.93</v>
      </c>
    </row>
    <row r="12682" spans="1:12">
      <c r="A12682" s="228">
        <v>2017</v>
      </c>
      <c r="B12682" s="228" t="s">
        <v>193</v>
      </c>
      <c r="C12682" s="228" t="s">
        <v>68</v>
      </c>
      <c r="D12682" s="228" t="s">
        <v>206</v>
      </c>
      <c r="E12682" s="228">
        <v>95</v>
      </c>
      <c r="F12682" s="228">
        <v>121</v>
      </c>
      <c r="G12682" s="228">
        <v>16</v>
      </c>
      <c r="H12682" s="228">
        <v>136</v>
      </c>
      <c r="I12682" s="228">
        <v>82354.25</v>
      </c>
      <c r="J12682" s="228">
        <v>9235.81</v>
      </c>
      <c r="K12682" s="228">
        <v>8740</v>
      </c>
      <c r="L12682" s="228">
        <v>102570.31</v>
      </c>
    </row>
    <row r="12683" spans="1:12">
      <c r="A12683" s="228">
        <v>2017</v>
      </c>
      <c r="B12683" s="228" t="s">
        <v>193</v>
      </c>
      <c r="C12683" s="228" t="s">
        <v>67</v>
      </c>
      <c r="D12683" s="228" t="s">
        <v>205</v>
      </c>
      <c r="E12683" s="228">
        <v>0</v>
      </c>
      <c r="F12683" s="228">
        <v>3535</v>
      </c>
      <c r="G12683" s="228">
        <v>106</v>
      </c>
      <c r="H12683" s="228">
        <v>389</v>
      </c>
      <c r="I12683" s="228">
        <v>271177.95</v>
      </c>
      <c r="J12683" s="228">
        <v>30405.279999999999</v>
      </c>
      <c r="K12683" s="228">
        <v>1889</v>
      </c>
      <c r="L12683" s="228">
        <v>313113.03999999998</v>
      </c>
    </row>
    <row r="12684" spans="1:12">
      <c r="A12684" s="228">
        <v>2017</v>
      </c>
      <c r="B12684" s="228" t="s">
        <v>193</v>
      </c>
      <c r="C12684" s="228" t="s">
        <v>67</v>
      </c>
      <c r="D12684" s="228" t="s">
        <v>205</v>
      </c>
      <c r="E12684" s="228">
        <v>5</v>
      </c>
      <c r="F12684" s="228">
        <v>3773</v>
      </c>
      <c r="G12684" s="228">
        <v>40</v>
      </c>
      <c r="H12684" s="228">
        <v>58</v>
      </c>
      <c r="I12684" s="228">
        <v>57257</v>
      </c>
      <c r="J12684" s="228">
        <v>14089.18</v>
      </c>
      <c r="K12684" s="228">
        <v>120</v>
      </c>
      <c r="L12684" s="228">
        <v>77667.03</v>
      </c>
    </row>
    <row r="12685" spans="1:12">
      <c r="A12685" s="228">
        <v>2017</v>
      </c>
      <c r="B12685" s="228" t="s">
        <v>193</v>
      </c>
      <c r="C12685" s="228" t="s">
        <v>67</v>
      </c>
      <c r="D12685" s="228" t="s">
        <v>205</v>
      </c>
      <c r="E12685" s="228">
        <v>10</v>
      </c>
      <c r="F12685" s="228">
        <v>3299</v>
      </c>
      <c r="G12685" s="228">
        <v>19</v>
      </c>
      <c r="H12685" s="228">
        <v>29</v>
      </c>
      <c r="I12685" s="228">
        <v>27149.85</v>
      </c>
      <c r="J12685" s="228">
        <v>8285.5</v>
      </c>
      <c r="K12685" s="228">
        <v>10516</v>
      </c>
      <c r="L12685" s="228">
        <v>48504.9</v>
      </c>
    </row>
    <row r="12686" spans="1:12">
      <c r="A12686" s="228">
        <v>2017</v>
      </c>
      <c r="B12686" s="228" t="s">
        <v>193</v>
      </c>
      <c r="C12686" s="228" t="s">
        <v>67</v>
      </c>
      <c r="D12686" s="228" t="s">
        <v>205</v>
      </c>
      <c r="E12686" s="228">
        <v>15</v>
      </c>
      <c r="F12686" s="228">
        <v>3189</v>
      </c>
      <c r="G12686" s="228">
        <v>50</v>
      </c>
      <c r="H12686" s="228">
        <v>100</v>
      </c>
      <c r="I12686" s="228">
        <v>98500.85</v>
      </c>
      <c r="J12686" s="228">
        <v>25951.200000000001</v>
      </c>
      <c r="K12686" s="228">
        <v>22607</v>
      </c>
      <c r="L12686" s="228">
        <v>165028.79999999999</v>
      </c>
    </row>
    <row r="12687" spans="1:12">
      <c r="A12687" s="228">
        <v>2017</v>
      </c>
      <c r="B12687" s="228" t="s">
        <v>193</v>
      </c>
      <c r="C12687" s="228" t="s">
        <v>67</v>
      </c>
      <c r="D12687" s="228" t="s">
        <v>205</v>
      </c>
      <c r="E12687" s="228">
        <v>20</v>
      </c>
      <c r="F12687" s="228">
        <v>2419</v>
      </c>
      <c r="G12687" s="228">
        <v>41</v>
      </c>
      <c r="H12687" s="228">
        <v>64</v>
      </c>
      <c r="I12687" s="228">
        <v>72014.05</v>
      </c>
      <c r="J12687" s="228">
        <v>26841.31</v>
      </c>
      <c r="K12687" s="228">
        <v>20397</v>
      </c>
      <c r="L12687" s="228">
        <v>132966.21</v>
      </c>
    </row>
    <row r="12688" spans="1:12">
      <c r="A12688" s="228">
        <v>2017</v>
      </c>
      <c r="B12688" s="228" t="s">
        <v>193</v>
      </c>
      <c r="C12688" s="228" t="s">
        <v>67</v>
      </c>
      <c r="D12688" s="228" t="s">
        <v>205</v>
      </c>
      <c r="E12688" s="228">
        <v>25</v>
      </c>
      <c r="F12688" s="228">
        <v>2852</v>
      </c>
      <c r="G12688" s="228">
        <v>43</v>
      </c>
      <c r="H12688" s="228">
        <v>87</v>
      </c>
      <c r="I12688" s="228">
        <v>84043.75</v>
      </c>
      <c r="J12688" s="228">
        <v>22551.53</v>
      </c>
      <c r="K12688" s="228">
        <v>7491</v>
      </c>
      <c r="L12688" s="228">
        <v>131048.69</v>
      </c>
    </row>
    <row r="12689" spans="1:12">
      <c r="A12689" s="228">
        <v>2017</v>
      </c>
      <c r="B12689" s="228" t="s">
        <v>193</v>
      </c>
      <c r="C12689" s="228" t="s">
        <v>67</v>
      </c>
      <c r="D12689" s="228" t="s">
        <v>205</v>
      </c>
      <c r="E12689" s="228">
        <v>30</v>
      </c>
      <c r="F12689" s="228">
        <v>4190</v>
      </c>
      <c r="G12689" s="228">
        <v>81</v>
      </c>
      <c r="H12689" s="228">
        <v>117</v>
      </c>
      <c r="I12689" s="228">
        <v>118649.35</v>
      </c>
      <c r="J12689" s="228">
        <v>48208.28</v>
      </c>
      <c r="K12689" s="228">
        <v>57528</v>
      </c>
      <c r="L12689" s="228">
        <v>294079.69</v>
      </c>
    </row>
    <row r="12690" spans="1:12">
      <c r="A12690" s="228">
        <v>2017</v>
      </c>
      <c r="B12690" s="228" t="s">
        <v>193</v>
      </c>
      <c r="C12690" s="228" t="s">
        <v>67</v>
      </c>
      <c r="D12690" s="228" t="s">
        <v>205</v>
      </c>
      <c r="E12690" s="228">
        <v>35</v>
      </c>
      <c r="F12690" s="228">
        <v>4057</v>
      </c>
      <c r="G12690" s="228">
        <v>110</v>
      </c>
      <c r="H12690" s="228">
        <v>225</v>
      </c>
      <c r="I12690" s="228">
        <v>245092.86</v>
      </c>
      <c r="J12690" s="228">
        <v>51025.05</v>
      </c>
      <c r="K12690" s="228">
        <v>94425</v>
      </c>
      <c r="L12690" s="228">
        <v>448801.87</v>
      </c>
    </row>
    <row r="12691" spans="1:12">
      <c r="A12691" s="228">
        <v>2017</v>
      </c>
      <c r="B12691" s="228" t="s">
        <v>193</v>
      </c>
      <c r="C12691" s="228" t="s">
        <v>67</v>
      </c>
      <c r="D12691" s="228" t="s">
        <v>205</v>
      </c>
      <c r="E12691" s="228">
        <v>40</v>
      </c>
      <c r="F12691" s="228">
        <v>3708</v>
      </c>
      <c r="G12691" s="228">
        <v>100</v>
      </c>
      <c r="H12691" s="228">
        <v>207</v>
      </c>
      <c r="I12691" s="228">
        <v>207676.9</v>
      </c>
      <c r="J12691" s="228">
        <v>61608.01</v>
      </c>
      <c r="K12691" s="228">
        <v>38031</v>
      </c>
      <c r="L12691" s="228">
        <v>347844.75</v>
      </c>
    </row>
    <row r="12692" spans="1:12">
      <c r="A12692" s="228">
        <v>2017</v>
      </c>
      <c r="B12692" s="228" t="s">
        <v>193</v>
      </c>
      <c r="C12692" s="228" t="s">
        <v>67</v>
      </c>
      <c r="D12692" s="228" t="s">
        <v>205</v>
      </c>
      <c r="E12692" s="228">
        <v>45</v>
      </c>
      <c r="F12692" s="228">
        <v>3823</v>
      </c>
      <c r="G12692" s="228">
        <v>141</v>
      </c>
      <c r="H12692" s="228">
        <v>227</v>
      </c>
      <c r="I12692" s="228">
        <v>268634.45</v>
      </c>
      <c r="J12692" s="228">
        <v>86809.15</v>
      </c>
      <c r="K12692" s="228">
        <v>62765</v>
      </c>
      <c r="L12692" s="228">
        <v>485285.67</v>
      </c>
    </row>
    <row r="12693" spans="1:12">
      <c r="A12693" s="228">
        <v>2017</v>
      </c>
      <c r="B12693" s="228" t="s">
        <v>193</v>
      </c>
      <c r="C12693" s="228" t="s">
        <v>67</v>
      </c>
      <c r="D12693" s="228" t="s">
        <v>205</v>
      </c>
      <c r="E12693" s="228">
        <v>50</v>
      </c>
      <c r="F12693" s="228">
        <v>3682</v>
      </c>
      <c r="G12693" s="228">
        <v>180</v>
      </c>
      <c r="H12693" s="228">
        <v>369</v>
      </c>
      <c r="I12693" s="228">
        <v>386859.65</v>
      </c>
      <c r="J12693" s="228">
        <v>103110.18</v>
      </c>
      <c r="K12693" s="228">
        <v>104632</v>
      </c>
      <c r="L12693" s="228">
        <v>683603.69</v>
      </c>
    </row>
    <row r="12694" spans="1:12">
      <c r="A12694" s="228">
        <v>2017</v>
      </c>
      <c r="B12694" s="228" t="s">
        <v>193</v>
      </c>
      <c r="C12694" s="228" t="s">
        <v>67</v>
      </c>
      <c r="D12694" s="228" t="s">
        <v>205</v>
      </c>
      <c r="E12694" s="228">
        <v>55</v>
      </c>
      <c r="F12694" s="228">
        <v>3601</v>
      </c>
      <c r="G12694" s="228">
        <v>228</v>
      </c>
      <c r="H12694" s="228">
        <v>529</v>
      </c>
      <c r="I12694" s="228">
        <v>520381.4</v>
      </c>
      <c r="J12694" s="228">
        <v>109510.11</v>
      </c>
      <c r="K12694" s="228">
        <v>150275</v>
      </c>
      <c r="L12694" s="228">
        <v>895430.46</v>
      </c>
    </row>
    <row r="12695" spans="1:12">
      <c r="A12695" s="228">
        <v>2017</v>
      </c>
      <c r="B12695" s="228" t="s">
        <v>193</v>
      </c>
      <c r="C12695" s="228" t="s">
        <v>67</v>
      </c>
      <c r="D12695" s="228" t="s">
        <v>205</v>
      </c>
      <c r="E12695" s="228">
        <v>60</v>
      </c>
      <c r="F12695" s="228">
        <v>2905</v>
      </c>
      <c r="G12695" s="228">
        <v>241</v>
      </c>
      <c r="H12695" s="228">
        <v>602</v>
      </c>
      <c r="I12695" s="228">
        <v>725268.78</v>
      </c>
      <c r="J12695" s="228">
        <v>159986.07</v>
      </c>
      <c r="K12695" s="228">
        <v>247187</v>
      </c>
      <c r="L12695" s="228">
        <v>1237669.8999999999</v>
      </c>
    </row>
    <row r="12696" spans="1:12">
      <c r="A12696" s="228">
        <v>2017</v>
      </c>
      <c r="B12696" s="228" t="s">
        <v>193</v>
      </c>
      <c r="C12696" s="228" t="s">
        <v>67</v>
      </c>
      <c r="D12696" s="228" t="s">
        <v>205</v>
      </c>
      <c r="E12696" s="228">
        <v>65</v>
      </c>
      <c r="F12696" s="228">
        <v>2032</v>
      </c>
      <c r="G12696" s="228">
        <v>279</v>
      </c>
      <c r="H12696" s="228">
        <v>653</v>
      </c>
      <c r="I12696" s="228">
        <v>567000.44999999995</v>
      </c>
      <c r="J12696" s="228">
        <v>142106.47</v>
      </c>
      <c r="K12696" s="228">
        <v>183471.2</v>
      </c>
      <c r="L12696" s="228">
        <v>960723.13</v>
      </c>
    </row>
    <row r="12697" spans="1:12">
      <c r="A12697" s="228">
        <v>2017</v>
      </c>
      <c r="B12697" s="228" t="s">
        <v>193</v>
      </c>
      <c r="C12697" s="228" t="s">
        <v>67</v>
      </c>
      <c r="D12697" s="228" t="s">
        <v>205</v>
      </c>
      <c r="E12697" s="228">
        <v>70</v>
      </c>
      <c r="F12697" s="228">
        <v>1209</v>
      </c>
      <c r="G12697" s="228">
        <v>156</v>
      </c>
      <c r="H12697" s="228">
        <v>466</v>
      </c>
      <c r="I12697" s="228">
        <v>475101.2</v>
      </c>
      <c r="J12697" s="228">
        <v>114330.99</v>
      </c>
      <c r="K12697" s="228">
        <v>255682</v>
      </c>
      <c r="L12697" s="228">
        <v>924907.57</v>
      </c>
    </row>
    <row r="12698" spans="1:12">
      <c r="A12698" s="228">
        <v>2017</v>
      </c>
      <c r="B12698" s="228" t="s">
        <v>193</v>
      </c>
      <c r="C12698" s="228" t="s">
        <v>67</v>
      </c>
      <c r="D12698" s="228" t="s">
        <v>205</v>
      </c>
      <c r="E12698" s="228">
        <v>75</v>
      </c>
      <c r="F12698" s="228">
        <v>664</v>
      </c>
      <c r="G12698" s="228">
        <v>95</v>
      </c>
      <c r="H12698" s="228">
        <v>386</v>
      </c>
      <c r="I12698" s="228">
        <v>311464.5</v>
      </c>
      <c r="J12698" s="228">
        <v>57140.38</v>
      </c>
      <c r="K12698" s="228">
        <v>92028.3</v>
      </c>
      <c r="L12698" s="228">
        <v>491692.91</v>
      </c>
    </row>
    <row r="12699" spans="1:12">
      <c r="A12699" s="228">
        <v>2017</v>
      </c>
      <c r="B12699" s="228" t="s">
        <v>193</v>
      </c>
      <c r="C12699" s="228" t="s">
        <v>67</v>
      </c>
      <c r="D12699" s="228" t="s">
        <v>205</v>
      </c>
      <c r="E12699" s="228">
        <v>80</v>
      </c>
      <c r="F12699" s="228">
        <v>238</v>
      </c>
      <c r="G12699" s="228">
        <v>38</v>
      </c>
      <c r="H12699" s="228">
        <v>202</v>
      </c>
      <c r="I12699" s="228">
        <v>124510.46</v>
      </c>
      <c r="J12699" s="228">
        <v>23877.38</v>
      </c>
      <c r="K12699" s="228">
        <v>1107</v>
      </c>
      <c r="L12699" s="228">
        <v>169173.33</v>
      </c>
    </row>
    <row r="12700" spans="1:12">
      <c r="A12700" s="228">
        <v>2017</v>
      </c>
      <c r="B12700" s="228" t="s">
        <v>193</v>
      </c>
      <c r="C12700" s="228" t="s">
        <v>67</v>
      </c>
      <c r="D12700" s="228" t="s">
        <v>205</v>
      </c>
      <c r="E12700" s="228">
        <v>85</v>
      </c>
      <c r="F12700" s="228">
        <v>99</v>
      </c>
      <c r="G12700" s="228">
        <v>12</v>
      </c>
      <c r="H12700" s="228">
        <v>55</v>
      </c>
      <c r="I12700" s="228">
        <v>48631</v>
      </c>
      <c r="J12700" s="228">
        <v>6355.25</v>
      </c>
      <c r="K12700" s="228">
        <v>11360</v>
      </c>
      <c r="L12700" s="228">
        <v>73022.55</v>
      </c>
    </row>
    <row r="12701" spans="1:12">
      <c r="A12701" s="228">
        <v>2017</v>
      </c>
      <c r="B12701" s="228" t="s">
        <v>193</v>
      </c>
      <c r="C12701" s="228" t="s">
        <v>67</v>
      </c>
      <c r="D12701" s="228" t="s">
        <v>205</v>
      </c>
      <c r="E12701" s="228">
        <v>90</v>
      </c>
      <c r="F12701" s="228">
        <v>20</v>
      </c>
      <c r="G12701" s="228">
        <v>34</v>
      </c>
      <c r="H12701" s="228">
        <v>34</v>
      </c>
      <c r="I12701" s="228">
        <v>12017</v>
      </c>
      <c r="J12701" s="228">
        <v>2562.65</v>
      </c>
      <c r="K12701" s="228">
        <v>0</v>
      </c>
      <c r="L12701" s="228">
        <v>14658.95</v>
      </c>
    </row>
    <row r="12702" spans="1:12">
      <c r="A12702" s="228">
        <v>2017</v>
      </c>
      <c r="B12702" s="228" t="s">
        <v>193</v>
      </c>
      <c r="C12702" s="228" t="s">
        <v>67</v>
      </c>
      <c r="D12702" s="228" t="s">
        <v>205</v>
      </c>
      <c r="E12702" s="228">
        <v>95</v>
      </c>
      <c r="F12702" s="228">
        <v>4</v>
      </c>
      <c r="G12702" s="228">
        <v>0</v>
      </c>
      <c r="H12702" s="228">
        <v>0</v>
      </c>
      <c r="I12702" s="228">
        <v>0</v>
      </c>
      <c r="J12702" s="228">
        <v>0</v>
      </c>
      <c r="K12702" s="228">
        <v>0</v>
      </c>
      <c r="L12702" s="228">
        <v>0</v>
      </c>
    </row>
    <row r="12703" spans="1:12">
      <c r="A12703" s="228">
        <v>2017</v>
      </c>
      <c r="B12703" s="228" t="s">
        <v>193</v>
      </c>
      <c r="C12703" s="228" t="s">
        <v>67</v>
      </c>
      <c r="D12703" s="228" t="s">
        <v>206</v>
      </c>
      <c r="E12703" s="228">
        <v>0</v>
      </c>
      <c r="F12703" s="228">
        <v>3300</v>
      </c>
      <c r="G12703" s="228">
        <v>67</v>
      </c>
      <c r="H12703" s="228">
        <v>186</v>
      </c>
      <c r="I12703" s="228">
        <v>143969.75</v>
      </c>
      <c r="J12703" s="228">
        <v>18023</v>
      </c>
      <c r="K12703" s="228">
        <v>18489</v>
      </c>
      <c r="L12703" s="228">
        <v>192858.05</v>
      </c>
    </row>
    <row r="12704" spans="1:12">
      <c r="A12704" s="228">
        <v>2017</v>
      </c>
      <c r="B12704" s="228" t="s">
        <v>193</v>
      </c>
      <c r="C12704" s="228" t="s">
        <v>67</v>
      </c>
      <c r="D12704" s="228" t="s">
        <v>206</v>
      </c>
      <c r="E12704" s="228">
        <v>5</v>
      </c>
      <c r="F12704" s="228">
        <v>3537</v>
      </c>
      <c r="G12704" s="228">
        <v>21</v>
      </c>
      <c r="H12704" s="228">
        <v>30</v>
      </c>
      <c r="I12704" s="228">
        <v>28925</v>
      </c>
      <c r="J12704" s="228">
        <v>8259.5499999999993</v>
      </c>
      <c r="K12704" s="228">
        <v>80</v>
      </c>
      <c r="L12704" s="228">
        <v>39814.6</v>
      </c>
    </row>
    <row r="12705" spans="1:12">
      <c r="A12705" s="228">
        <v>2017</v>
      </c>
      <c r="B12705" s="228" t="s">
        <v>193</v>
      </c>
      <c r="C12705" s="228" t="s">
        <v>67</v>
      </c>
      <c r="D12705" s="228" t="s">
        <v>206</v>
      </c>
      <c r="E12705" s="228">
        <v>10</v>
      </c>
      <c r="F12705" s="228">
        <v>3211</v>
      </c>
      <c r="G12705" s="228">
        <v>19</v>
      </c>
      <c r="H12705" s="228">
        <v>21</v>
      </c>
      <c r="I12705" s="228">
        <v>36634</v>
      </c>
      <c r="J12705" s="228">
        <v>14369.3</v>
      </c>
      <c r="K12705" s="228">
        <v>12222</v>
      </c>
      <c r="L12705" s="228">
        <v>70515.5</v>
      </c>
    </row>
    <row r="12706" spans="1:12">
      <c r="A12706" s="228">
        <v>2017</v>
      </c>
      <c r="B12706" s="228" t="s">
        <v>193</v>
      </c>
      <c r="C12706" s="228" t="s">
        <v>67</v>
      </c>
      <c r="D12706" s="228" t="s">
        <v>206</v>
      </c>
      <c r="E12706" s="228">
        <v>15</v>
      </c>
      <c r="F12706" s="228">
        <v>3005</v>
      </c>
      <c r="G12706" s="228">
        <v>46</v>
      </c>
      <c r="H12706" s="228">
        <v>360</v>
      </c>
      <c r="I12706" s="228">
        <v>196583.3</v>
      </c>
      <c r="J12706" s="228">
        <v>27502.16</v>
      </c>
      <c r="K12706" s="228">
        <v>22362</v>
      </c>
      <c r="L12706" s="228">
        <v>261566.59</v>
      </c>
    </row>
    <row r="12707" spans="1:12">
      <c r="A12707" s="228">
        <v>2017</v>
      </c>
      <c r="B12707" s="228" t="s">
        <v>193</v>
      </c>
      <c r="C12707" s="228" t="s">
        <v>67</v>
      </c>
      <c r="D12707" s="228" t="s">
        <v>206</v>
      </c>
      <c r="E12707" s="228">
        <v>20</v>
      </c>
      <c r="F12707" s="228">
        <v>2626</v>
      </c>
      <c r="G12707" s="228">
        <v>103</v>
      </c>
      <c r="H12707" s="228">
        <v>220</v>
      </c>
      <c r="I12707" s="228">
        <v>171780.91</v>
      </c>
      <c r="J12707" s="228">
        <v>27459.56</v>
      </c>
      <c r="K12707" s="228">
        <v>19236</v>
      </c>
      <c r="L12707" s="228">
        <v>236151.82</v>
      </c>
    </row>
    <row r="12708" spans="1:12">
      <c r="A12708" s="228">
        <v>2017</v>
      </c>
      <c r="B12708" s="228" t="s">
        <v>193</v>
      </c>
      <c r="C12708" s="228" t="s">
        <v>67</v>
      </c>
      <c r="D12708" s="228" t="s">
        <v>206</v>
      </c>
      <c r="E12708" s="228">
        <v>25</v>
      </c>
      <c r="F12708" s="228">
        <v>3467</v>
      </c>
      <c r="G12708" s="228">
        <v>129</v>
      </c>
      <c r="H12708" s="228">
        <v>342</v>
      </c>
      <c r="I12708" s="228">
        <v>318492.3</v>
      </c>
      <c r="J12708" s="228">
        <v>73339.34</v>
      </c>
      <c r="K12708" s="228">
        <v>23070</v>
      </c>
      <c r="L12708" s="228">
        <v>483450.29</v>
      </c>
    </row>
    <row r="12709" spans="1:12">
      <c r="A12709" s="228">
        <v>2017</v>
      </c>
      <c r="B12709" s="228" t="s">
        <v>193</v>
      </c>
      <c r="C12709" s="228" t="s">
        <v>67</v>
      </c>
      <c r="D12709" s="228" t="s">
        <v>206</v>
      </c>
      <c r="E12709" s="228">
        <v>30</v>
      </c>
      <c r="F12709" s="228">
        <v>4992</v>
      </c>
      <c r="G12709" s="228">
        <v>262</v>
      </c>
      <c r="H12709" s="228">
        <v>934</v>
      </c>
      <c r="I12709" s="228">
        <v>750306.73</v>
      </c>
      <c r="J12709" s="228">
        <v>129023.97</v>
      </c>
      <c r="K12709" s="228">
        <v>25316</v>
      </c>
      <c r="L12709" s="228">
        <v>1029585.21</v>
      </c>
    </row>
    <row r="12710" spans="1:12">
      <c r="A12710" s="228">
        <v>2017</v>
      </c>
      <c r="B12710" s="228" t="s">
        <v>193</v>
      </c>
      <c r="C12710" s="228" t="s">
        <v>67</v>
      </c>
      <c r="D12710" s="228" t="s">
        <v>206</v>
      </c>
      <c r="E12710" s="228">
        <v>35</v>
      </c>
      <c r="F12710" s="228">
        <v>4524</v>
      </c>
      <c r="G12710" s="228">
        <v>187</v>
      </c>
      <c r="H12710" s="228">
        <v>793</v>
      </c>
      <c r="I12710" s="228">
        <v>684850.26</v>
      </c>
      <c r="J12710" s="228">
        <v>122759.45</v>
      </c>
      <c r="K12710" s="228">
        <v>100091</v>
      </c>
      <c r="L12710" s="228">
        <v>1008527.86</v>
      </c>
    </row>
    <row r="12711" spans="1:12">
      <c r="A12711" s="228">
        <v>2017</v>
      </c>
      <c r="B12711" s="228" t="s">
        <v>193</v>
      </c>
      <c r="C12711" s="228" t="s">
        <v>67</v>
      </c>
      <c r="D12711" s="228" t="s">
        <v>206</v>
      </c>
      <c r="E12711" s="228">
        <v>40</v>
      </c>
      <c r="F12711" s="228">
        <v>3903</v>
      </c>
      <c r="G12711" s="228">
        <v>174</v>
      </c>
      <c r="H12711" s="228">
        <v>350</v>
      </c>
      <c r="I12711" s="228">
        <v>351361.55</v>
      </c>
      <c r="J12711" s="228">
        <v>98985.09</v>
      </c>
      <c r="K12711" s="228">
        <v>47644</v>
      </c>
      <c r="L12711" s="228">
        <v>640361.34</v>
      </c>
    </row>
    <row r="12712" spans="1:12">
      <c r="A12712" s="228">
        <v>2017</v>
      </c>
      <c r="B12712" s="228" t="s">
        <v>193</v>
      </c>
      <c r="C12712" s="228" t="s">
        <v>67</v>
      </c>
      <c r="D12712" s="228" t="s">
        <v>206</v>
      </c>
      <c r="E12712" s="228">
        <v>45</v>
      </c>
      <c r="F12712" s="228">
        <v>3966</v>
      </c>
      <c r="G12712" s="228">
        <v>160</v>
      </c>
      <c r="H12712" s="228">
        <v>336</v>
      </c>
      <c r="I12712" s="228">
        <v>351425.13</v>
      </c>
      <c r="J12712" s="228">
        <v>97779.31</v>
      </c>
      <c r="K12712" s="228">
        <v>71699</v>
      </c>
      <c r="L12712" s="228">
        <v>634850.93999999994</v>
      </c>
    </row>
    <row r="12713" spans="1:12">
      <c r="A12713" s="228">
        <v>2017</v>
      </c>
      <c r="B12713" s="228" t="s">
        <v>193</v>
      </c>
      <c r="C12713" s="228" t="s">
        <v>67</v>
      </c>
      <c r="D12713" s="228" t="s">
        <v>206</v>
      </c>
      <c r="E12713" s="228">
        <v>50</v>
      </c>
      <c r="F12713" s="228">
        <v>3740</v>
      </c>
      <c r="G12713" s="228">
        <v>180</v>
      </c>
      <c r="H12713" s="228">
        <v>611</v>
      </c>
      <c r="I12713" s="228">
        <v>512430.5</v>
      </c>
      <c r="J12713" s="228">
        <v>128195.45</v>
      </c>
      <c r="K12713" s="228">
        <v>179837</v>
      </c>
      <c r="L12713" s="228">
        <v>1045567.13</v>
      </c>
    </row>
    <row r="12714" spans="1:12">
      <c r="A12714" s="228">
        <v>2017</v>
      </c>
      <c r="B12714" s="228" t="s">
        <v>193</v>
      </c>
      <c r="C12714" s="228" t="s">
        <v>67</v>
      </c>
      <c r="D12714" s="228" t="s">
        <v>206</v>
      </c>
      <c r="E12714" s="228">
        <v>55</v>
      </c>
      <c r="F12714" s="228">
        <v>3485</v>
      </c>
      <c r="G12714" s="228">
        <v>230</v>
      </c>
      <c r="H12714" s="228">
        <v>476</v>
      </c>
      <c r="I12714" s="228">
        <v>433736.75</v>
      </c>
      <c r="J12714" s="228">
        <v>121287.17</v>
      </c>
      <c r="K12714" s="228">
        <v>111683</v>
      </c>
      <c r="L12714" s="228">
        <v>748013.77</v>
      </c>
    </row>
    <row r="12715" spans="1:12">
      <c r="A12715" s="228">
        <v>2017</v>
      </c>
      <c r="B12715" s="228" t="s">
        <v>193</v>
      </c>
      <c r="C12715" s="228" t="s">
        <v>67</v>
      </c>
      <c r="D12715" s="228" t="s">
        <v>206</v>
      </c>
      <c r="E12715" s="228">
        <v>60</v>
      </c>
      <c r="F12715" s="228">
        <v>2747</v>
      </c>
      <c r="G12715" s="228">
        <v>229</v>
      </c>
      <c r="H12715" s="228">
        <v>476</v>
      </c>
      <c r="I12715" s="228">
        <v>427034.1</v>
      </c>
      <c r="J12715" s="228">
        <v>112603.26</v>
      </c>
      <c r="K12715" s="228">
        <v>82958</v>
      </c>
      <c r="L12715" s="228">
        <v>690006.14</v>
      </c>
    </row>
    <row r="12716" spans="1:12">
      <c r="A12716" s="228">
        <v>2017</v>
      </c>
      <c r="B12716" s="228" t="s">
        <v>193</v>
      </c>
      <c r="C12716" s="228" t="s">
        <v>67</v>
      </c>
      <c r="D12716" s="228" t="s">
        <v>206</v>
      </c>
      <c r="E12716" s="228">
        <v>65</v>
      </c>
      <c r="F12716" s="228">
        <v>1880</v>
      </c>
      <c r="G12716" s="228">
        <v>213</v>
      </c>
      <c r="H12716" s="228">
        <v>544</v>
      </c>
      <c r="I12716" s="228">
        <v>562064.65</v>
      </c>
      <c r="J12716" s="228">
        <v>118269.98</v>
      </c>
      <c r="K12716" s="228">
        <v>212891</v>
      </c>
      <c r="L12716" s="228">
        <v>945730.48</v>
      </c>
    </row>
    <row r="12717" spans="1:12">
      <c r="A12717" s="228">
        <v>2017</v>
      </c>
      <c r="B12717" s="228" t="s">
        <v>193</v>
      </c>
      <c r="C12717" s="228" t="s">
        <v>67</v>
      </c>
      <c r="D12717" s="228" t="s">
        <v>206</v>
      </c>
      <c r="E12717" s="228">
        <v>70</v>
      </c>
      <c r="F12717" s="228">
        <v>1089</v>
      </c>
      <c r="G12717" s="228">
        <v>146</v>
      </c>
      <c r="H12717" s="228">
        <v>592</v>
      </c>
      <c r="I12717" s="228">
        <v>511337.45</v>
      </c>
      <c r="J12717" s="228">
        <v>86575.48</v>
      </c>
      <c r="K12717" s="228">
        <v>174767</v>
      </c>
      <c r="L12717" s="228">
        <v>810180.97</v>
      </c>
    </row>
    <row r="12718" spans="1:12">
      <c r="A12718" s="228">
        <v>2017</v>
      </c>
      <c r="B12718" s="228" t="s">
        <v>193</v>
      </c>
      <c r="C12718" s="228" t="s">
        <v>67</v>
      </c>
      <c r="D12718" s="228" t="s">
        <v>206</v>
      </c>
      <c r="E12718" s="228">
        <v>75</v>
      </c>
      <c r="F12718" s="228">
        <v>550</v>
      </c>
      <c r="G12718" s="228">
        <v>59</v>
      </c>
      <c r="H12718" s="228">
        <v>323</v>
      </c>
      <c r="I12718" s="228">
        <v>277822.55</v>
      </c>
      <c r="J12718" s="228">
        <v>65678.25</v>
      </c>
      <c r="K12718" s="228">
        <v>74239</v>
      </c>
      <c r="L12718" s="228">
        <v>444526.02</v>
      </c>
    </row>
    <row r="12719" spans="1:12">
      <c r="A12719" s="228">
        <v>2017</v>
      </c>
      <c r="B12719" s="228" t="s">
        <v>193</v>
      </c>
      <c r="C12719" s="228" t="s">
        <v>67</v>
      </c>
      <c r="D12719" s="228" t="s">
        <v>206</v>
      </c>
      <c r="E12719" s="228">
        <v>80</v>
      </c>
      <c r="F12719" s="228">
        <v>240</v>
      </c>
      <c r="G12719" s="228">
        <v>49</v>
      </c>
      <c r="H12719" s="228">
        <v>214</v>
      </c>
      <c r="I12719" s="228">
        <v>171245.25</v>
      </c>
      <c r="J12719" s="228">
        <v>22430.85</v>
      </c>
      <c r="K12719" s="228">
        <v>31226</v>
      </c>
      <c r="L12719" s="228">
        <v>229486.4</v>
      </c>
    </row>
    <row r="12720" spans="1:12">
      <c r="A12720" s="228">
        <v>2017</v>
      </c>
      <c r="B12720" s="228" t="s">
        <v>193</v>
      </c>
      <c r="C12720" s="228" t="s">
        <v>67</v>
      </c>
      <c r="D12720" s="228" t="s">
        <v>206</v>
      </c>
      <c r="E12720" s="228">
        <v>85</v>
      </c>
      <c r="F12720" s="228">
        <v>129</v>
      </c>
      <c r="G12720" s="228">
        <v>12</v>
      </c>
      <c r="H12720" s="228">
        <v>91</v>
      </c>
      <c r="I12720" s="228">
        <v>40228</v>
      </c>
      <c r="J12720" s="228">
        <v>5139.63</v>
      </c>
      <c r="K12720" s="228">
        <v>2844</v>
      </c>
      <c r="L12720" s="228">
        <v>50201.58</v>
      </c>
    </row>
    <row r="12721" spans="1:12">
      <c r="A12721" s="228">
        <v>2017</v>
      </c>
      <c r="B12721" s="228" t="s">
        <v>193</v>
      </c>
      <c r="C12721" s="228" t="s">
        <v>67</v>
      </c>
      <c r="D12721" s="228" t="s">
        <v>206</v>
      </c>
      <c r="E12721" s="228">
        <v>90</v>
      </c>
      <c r="F12721" s="228">
        <v>45</v>
      </c>
      <c r="G12721" s="228">
        <v>6</v>
      </c>
      <c r="H12721" s="228">
        <v>113</v>
      </c>
      <c r="I12721" s="228">
        <v>48093</v>
      </c>
      <c r="J12721" s="228">
        <v>1573.2</v>
      </c>
      <c r="K12721" s="228">
        <v>0</v>
      </c>
      <c r="L12721" s="228">
        <v>49721.2</v>
      </c>
    </row>
    <row r="12722" spans="1:12">
      <c r="A12722" s="228">
        <v>2017</v>
      </c>
      <c r="B12722" s="228" t="s">
        <v>193</v>
      </c>
      <c r="C12722" s="228" t="s">
        <v>67</v>
      </c>
      <c r="D12722" s="228" t="s">
        <v>206</v>
      </c>
      <c r="E12722" s="228">
        <v>95</v>
      </c>
      <c r="F12722" s="228">
        <v>6</v>
      </c>
      <c r="G12722" s="228">
        <v>1</v>
      </c>
      <c r="H12722" s="228">
        <v>2</v>
      </c>
      <c r="I12722" s="228">
        <v>704</v>
      </c>
      <c r="J12722" s="228">
        <v>120</v>
      </c>
      <c r="K12722" s="228">
        <v>0</v>
      </c>
      <c r="L12722" s="228">
        <v>849</v>
      </c>
    </row>
    <row r="12723" spans="1:12">
      <c r="A12723" s="228">
        <v>2017</v>
      </c>
      <c r="B12723" s="228" t="s">
        <v>194</v>
      </c>
      <c r="C12723" s="228" t="s">
        <v>61</v>
      </c>
      <c r="D12723" s="228" t="s">
        <v>205</v>
      </c>
      <c r="E12723" s="228">
        <v>0</v>
      </c>
      <c r="F12723" s="228">
        <v>107126</v>
      </c>
      <c r="G12723" s="228">
        <v>5169</v>
      </c>
      <c r="H12723" s="228">
        <v>15439</v>
      </c>
      <c r="I12723" s="228">
        <v>9311380.9600000009</v>
      </c>
      <c r="J12723" s="228">
        <v>1566318.29</v>
      </c>
      <c r="K12723" s="228">
        <v>195644.5</v>
      </c>
      <c r="L12723" s="228">
        <v>12438500.359999999</v>
      </c>
    </row>
    <row r="12724" spans="1:12">
      <c r="A12724" s="228">
        <v>2017</v>
      </c>
      <c r="B12724" s="228" t="s">
        <v>194</v>
      </c>
      <c r="C12724" s="228" t="s">
        <v>61</v>
      </c>
      <c r="D12724" s="228" t="s">
        <v>205</v>
      </c>
      <c r="E12724" s="228">
        <v>5</v>
      </c>
      <c r="F12724" s="228">
        <v>124170</v>
      </c>
      <c r="G12724" s="228">
        <v>2688</v>
      </c>
      <c r="H12724" s="228">
        <v>4057</v>
      </c>
      <c r="I12724" s="228">
        <v>3073140.26</v>
      </c>
      <c r="J12724" s="228">
        <v>781808.66</v>
      </c>
      <c r="K12724" s="228">
        <v>213533.92</v>
      </c>
      <c r="L12724" s="228">
        <v>6381241.79</v>
      </c>
    </row>
    <row r="12725" spans="1:12">
      <c r="A12725" s="228">
        <v>2017</v>
      </c>
      <c r="B12725" s="228" t="s">
        <v>194</v>
      </c>
      <c r="C12725" s="228" t="s">
        <v>61</v>
      </c>
      <c r="D12725" s="228" t="s">
        <v>205</v>
      </c>
      <c r="E12725" s="228">
        <v>10</v>
      </c>
      <c r="F12725" s="228">
        <v>117565</v>
      </c>
      <c r="G12725" s="228">
        <v>1977</v>
      </c>
      <c r="H12725" s="228">
        <v>3307</v>
      </c>
      <c r="I12725" s="228">
        <v>2602972.4900000002</v>
      </c>
      <c r="J12725" s="228">
        <v>716798.58</v>
      </c>
      <c r="K12725" s="228">
        <v>417402</v>
      </c>
      <c r="L12725" s="228">
        <v>4304792.59</v>
      </c>
    </row>
    <row r="12726" spans="1:12">
      <c r="A12726" s="228">
        <v>2017</v>
      </c>
      <c r="B12726" s="228" t="s">
        <v>194</v>
      </c>
      <c r="C12726" s="228" t="s">
        <v>61</v>
      </c>
      <c r="D12726" s="228" t="s">
        <v>205</v>
      </c>
      <c r="E12726" s="228">
        <v>15</v>
      </c>
      <c r="F12726" s="228">
        <v>110593</v>
      </c>
      <c r="G12726" s="228">
        <v>3201</v>
      </c>
      <c r="H12726" s="228">
        <v>7158</v>
      </c>
      <c r="I12726" s="228">
        <v>6595406.4400000004</v>
      </c>
      <c r="J12726" s="228">
        <v>1374441.35</v>
      </c>
      <c r="K12726" s="228">
        <v>1301829.23</v>
      </c>
      <c r="L12726" s="228">
        <v>10721131.310000001</v>
      </c>
    </row>
    <row r="12727" spans="1:12">
      <c r="A12727" s="228">
        <v>2017</v>
      </c>
      <c r="B12727" s="228" t="s">
        <v>194</v>
      </c>
      <c r="C12727" s="228" t="s">
        <v>61</v>
      </c>
      <c r="D12727" s="228" t="s">
        <v>205</v>
      </c>
      <c r="E12727" s="228">
        <v>20</v>
      </c>
      <c r="F12727" s="228">
        <v>87329</v>
      </c>
      <c r="G12727" s="228">
        <v>2982</v>
      </c>
      <c r="H12727" s="228">
        <v>6758</v>
      </c>
      <c r="I12727" s="228">
        <v>6558481.1699999999</v>
      </c>
      <c r="J12727" s="228">
        <v>1348786.96</v>
      </c>
      <c r="K12727" s="228">
        <v>1368261</v>
      </c>
      <c r="L12727" s="228">
        <v>10689918.800000001</v>
      </c>
    </row>
    <row r="12728" spans="1:12">
      <c r="A12728" s="228">
        <v>2017</v>
      </c>
      <c r="B12728" s="228" t="s">
        <v>194</v>
      </c>
      <c r="C12728" s="228" t="s">
        <v>61</v>
      </c>
      <c r="D12728" s="228" t="s">
        <v>205</v>
      </c>
      <c r="E12728" s="228">
        <v>25</v>
      </c>
      <c r="F12728" s="228">
        <v>74063</v>
      </c>
      <c r="G12728" s="228">
        <v>2206</v>
      </c>
      <c r="H12728" s="228">
        <v>6210</v>
      </c>
      <c r="I12728" s="228">
        <v>4770328.8</v>
      </c>
      <c r="J12728" s="228">
        <v>1088236.95</v>
      </c>
      <c r="K12728" s="228">
        <v>884705.4</v>
      </c>
      <c r="L12728" s="228">
        <v>8198188.2999999998</v>
      </c>
    </row>
    <row r="12729" spans="1:12">
      <c r="A12729" s="228">
        <v>2017</v>
      </c>
      <c r="B12729" s="228" t="s">
        <v>194</v>
      </c>
      <c r="C12729" s="228" t="s">
        <v>61</v>
      </c>
      <c r="D12729" s="228" t="s">
        <v>205</v>
      </c>
      <c r="E12729" s="228">
        <v>30</v>
      </c>
      <c r="F12729" s="228">
        <v>120625</v>
      </c>
      <c r="G12729" s="228">
        <v>3227</v>
      </c>
      <c r="H12729" s="228">
        <v>7619</v>
      </c>
      <c r="I12729" s="228">
        <v>6086033.1299999999</v>
      </c>
      <c r="J12729" s="228">
        <v>1595689.85</v>
      </c>
      <c r="K12729" s="228">
        <v>1165804.6599999999</v>
      </c>
      <c r="L12729" s="228">
        <v>10999067.6</v>
      </c>
    </row>
    <row r="12730" spans="1:12">
      <c r="A12730" s="228">
        <v>2017</v>
      </c>
      <c r="B12730" s="228" t="s">
        <v>194</v>
      </c>
      <c r="C12730" s="228" t="s">
        <v>61</v>
      </c>
      <c r="D12730" s="228" t="s">
        <v>205</v>
      </c>
      <c r="E12730" s="228">
        <v>35</v>
      </c>
      <c r="F12730" s="228">
        <v>131866</v>
      </c>
      <c r="G12730" s="228">
        <v>4321</v>
      </c>
      <c r="H12730" s="228">
        <v>10163</v>
      </c>
      <c r="I12730" s="228">
        <v>8208072.7800000003</v>
      </c>
      <c r="J12730" s="228">
        <v>2150175.62</v>
      </c>
      <c r="K12730" s="228">
        <v>1383520.9</v>
      </c>
      <c r="L12730" s="228">
        <v>14171882.09</v>
      </c>
    </row>
    <row r="12731" spans="1:12">
      <c r="A12731" s="228">
        <v>2017</v>
      </c>
      <c r="B12731" s="228" t="s">
        <v>194</v>
      </c>
      <c r="C12731" s="228" t="s">
        <v>61</v>
      </c>
      <c r="D12731" s="228" t="s">
        <v>205</v>
      </c>
      <c r="E12731" s="228">
        <v>40</v>
      </c>
      <c r="F12731" s="228">
        <v>128860</v>
      </c>
      <c r="G12731" s="228">
        <v>5488</v>
      </c>
      <c r="H12731" s="228">
        <v>12241</v>
      </c>
      <c r="I12731" s="228">
        <v>10492662.52</v>
      </c>
      <c r="J12731" s="228">
        <v>2787778.73</v>
      </c>
      <c r="K12731" s="228">
        <v>2120331.35</v>
      </c>
      <c r="L12731" s="228">
        <v>18280274.66</v>
      </c>
    </row>
    <row r="12732" spans="1:12">
      <c r="A12732" s="228">
        <v>2017</v>
      </c>
      <c r="B12732" s="228" t="s">
        <v>194</v>
      </c>
      <c r="C12732" s="228" t="s">
        <v>61</v>
      </c>
      <c r="D12732" s="228" t="s">
        <v>205</v>
      </c>
      <c r="E12732" s="228">
        <v>45</v>
      </c>
      <c r="F12732" s="228">
        <v>129310</v>
      </c>
      <c r="G12732" s="228">
        <v>6624</v>
      </c>
      <c r="H12732" s="228">
        <v>14003</v>
      </c>
      <c r="I12732" s="228">
        <v>12764062.84</v>
      </c>
      <c r="J12732" s="228">
        <v>3376871.46</v>
      </c>
      <c r="K12732" s="228">
        <v>3409786.18</v>
      </c>
      <c r="L12732" s="228">
        <v>23007332.989999998</v>
      </c>
    </row>
    <row r="12733" spans="1:12">
      <c r="A12733" s="228">
        <v>2017</v>
      </c>
      <c r="B12733" s="228" t="s">
        <v>194</v>
      </c>
      <c r="C12733" s="228" t="s">
        <v>61</v>
      </c>
      <c r="D12733" s="228" t="s">
        <v>205</v>
      </c>
      <c r="E12733" s="228">
        <v>50</v>
      </c>
      <c r="F12733" s="228">
        <v>122115</v>
      </c>
      <c r="G12733" s="228">
        <v>9066</v>
      </c>
      <c r="H12733" s="228">
        <v>19441</v>
      </c>
      <c r="I12733" s="228">
        <v>18010669.27</v>
      </c>
      <c r="J12733" s="228">
        <v>4570376.5199999996</v>
      </c>
      <c r="K12733" s="228">
        <v>4658950.62</v>
      </c>
      <c r="L12733" s="228">
        <v>31251656.91</v>
      </c>
    </row>
    <row r="12734" spans="1:12">
      <c r="A12734" s="228">
        <v>2017</v>
      </c>
      <c r="B12734" s="228" t="s">
        <v>194</v>
      </c>
      <c r="C12734" s="228" t="s">
        <v>61</v>
      </c>
      <c r="D12734" s="228" t="s">
        <v>205</v>
      </c>
      <c r="E12734" s="228">
        <v>55</v>
      </c>
      <c r="F12734" s="228">
        <v>125540</v>
      </c>
      <c r="G12734" s="228">
        <v>12272</v>
      </c>
      <c r="H12734" s="228">
        <v>27005</v>
      </c>
      <c r="I12734" s="228">
        <v>26184407.710000001</v>
      </c>
      <c r="J12734" s="228">
        <v>6499626.5599999996</v>
      </c>
      <c r="K12734" s="228">
        <v>7296025.0999999996</v>
      </c>
      <c r="L12734" s="228">
        <v>45454485.390000001</v>
      </c>
    </row>
    <row r="12735" spans="1:12">
      <c r="A12735" s="228">
        <v>2017</v>
      </c>
      <c r="B12735" s="228" t="s">
        <v>194</v>
      </c>
      <c r="C12735" s="228" t="s">
        <v>61</v>
      </c>
      <c r="D12735" s="228" t="s">
        <v>205</v>
      </c>
      <c r="E12735" s="228">
        <v>60</v>
      </c>
      <c r="F12735" s="228">
        <v>115523</v>
      </c>
      <c r="G12735" s="228">
        <v>16287</v>
      </c>
      <c r="H12735" s="228">
        <v>35864</v>
      </c>
      <c r="I12735" s="228">
        <v>34997990.939999998</v>
      </c>
      <c r="J12735" s="228">
        <v>8520814.6899999995</v>
      </c>
      <c r="K12735" s="228">
        <v>9085649.4399999995</v>
      </c>
      <c r="L12735" s="228">
        <v>59238805.039999999</v>
      </c>
    </row>
    <row r="12736" spans="1:12">
      <c r="A12736" s="228">
        <v>2017</v>
      </c>
      <c r="B12736" s="228" t="s">
        <v>194</v>
      </c>
      <c r="C12736" s="228" t="s">
        <v>61</v>
      </c>
      <c r="D12736" s="228" t="s">
        <v>205</v>
      </c>
      <c r="E12736" s="228">
        <v>65</v>
      </c>
      <c r="F12736" s="228">
        <v>104460</v>
      </c>
      <c r="G12736" s="228">
        <v>21450</v>
      </c>
      <c r="H12736" s="228">
        <v>48179</v>
      </c>
      <c r="I12736" s="228">
        <v>47638196.119999997</v>
      </c>
      <c r="J12736" s="228">
        <v>10928581.039999999</v>
      </c>
      <c r="K12736" s="228">
        <v>13417635.539999999</v>
      </c>
      <c r="L12736" s="228">
        <v>79254600.170000002</v>
      </c>
    </row>
    <row r="12737" spans="1:12">
      <c r="A12737" s="228">
        <v>2017</v>
      </c>
      <c r="B12737" s="228" t="s">
        <v>194</v>
      </c>
      <c r="C12737" s="228" t="s">
        <v>61</v>
      </c>
      <c r="D12737" s="228" t="s">
        <v>205</v>
      </c>
      <c r="E12737" s="228">
        <v>70</v>
      </c>
      <c r="F12737" s="228">
        <v>84507</v>
      </c>
      <c r="G12737" s="228">
        <v>22685</v>
      </c>
      <c r="H12737" s="228">
        <v>57902</v>
      </c>
      <c r="I12737" s="228">
        <v>55039633.43</v>
      </c>
      <c r="J12737" s="228">
        <v>12289876</v>
      </c>
      <c r="K12737" s="228">
        <v>15548070.210000001</v>
      </c>
      <c r="L12737" s="228">
        <v>89620226.090000004</v>
      </c>
    </row>
    <row r="12738" spans="1:12">
      <c r="A12738" s="228">
        <v>2017</v>
      </c>
      <c r="B12738" s="228" t="s">
        <v>194</v>
      </c>
      <c r="C12738" s="228" t="s">
        <v>61</v>
      </c>
      <c r="D12738" s="228" t="s">
        <v>205</v>
      </c>
      <c r="E12738" s="228">
        <v>75</v>
      </c>
      <c r="F12738" s="228">
        <v>55861</v>
      </c>
      <c r="G12738" s="228">
        <v>20374</v>
      </c>
      <c r="H12738" s="228">
        <v>57455</v>
      </c>
      <c r="I12738" s="228">
        <v>50144883.969999999</v>
      </c>
      <c r="J12738" s="228">
        <v>10400493.98</v>
      </c>
      <c r="K12738" s="228">
        <v>11832157.5</v>
      </c>
      <c r="L12738" s="228">
        <v>77319889.810000002</v>
      </c>
    </row>
    <row r="12739" spans="1:12">
      <c r="A12739" s="228">
        <v>2017</v>
      </c>
      <c r="B12739" s="228" t="s">
        <v>194</v>
      </c>
      <c r="C12739" s="228" t="s">
        <v>61</v>
      </c>
      <c r="D12739" s="228" t="s">
        <v>205</v>
      </c>
      <c r="E12739" s="228">
        <v>80</v>
      </c>
      <c r="F12739" s="228">
        <v>34806</v>
      </c>
      <c r="G12739" s="228">
        <v>15140</v>
      </c>
      <c r="H12739" s="228">
        <v>51091</v>
      </c>
      <c r="I12739" s="228">
        <v>39839948.140000001</v>
      </c>
      <c r="J12739" s="228">
        <v>7221763.3600000003</v>
      </c>
      <c r="K12739" s="228">
        <v>8223132.5300000003</v>
      </c>
      <c r="L12739" s="228">
        <v>58070152.130000003</v>
      </c>
    </row>
    <row r="12740" spans="1:12">
      <c r="A12740" s="228">
        <v>2017</v>
      </c>
      <c r="B12740" s="228" t="s">
        <v>194</v>
      </c>
      <c r="C12740" s="228" t="s">
        <v>61</v>
      </c>
      <c r="D12740" s="228" t="s">
        <v>205</v>
      </c>
      <c r="E12740" s="228">
        <v>85</v>
      </c>
      <c r="F12740" s="228">
        <v>20444</v>
      </c>
      <c r="G12740" s="228">
        <v>9584</v>
      </c>
      <c r="H12740" s="228">
        <v>42352</v>
      </c>
      <c r="I12740" s="228">
        <v>28341643.190000001</v>
      </c>
      <c r="J12740" s="228">
        <v>4527982.7</v>
      </c>
      <c r="K12740" s="228">
        <v>4298384.26</v>
      </c>
      <c r="L12740" s="228">
        <v>38713900.5</v>
      </c>
    </row>
    <row r="12741" spans="1:12">
      <c r="A12741" s="228">
        <v>2017</v>
      </c>
      <c r="B12741" s="228" t="s">
        <v>194</v>
      </c>
      <c r="C12741" s="228" t="s">
        <v>61</v>
      </c>
      <c r="D12741" s="228" t="s">
        <v>205</v>
      </c>
      <c r="E12741" s="228">
        <v>90</v>
      </c>
      <c r="F12741" s="228">
        <v>6377</v>
      </c>
      <c r="G12741" s="228">
        <v>2739</v>
      </c>
      <c r="H12741" s="228">
        <v>15839</v>
      </c>
      <c r="I12741" s="228">
        <v>9898622.8699999992</v>
      </c>
      <c r="J12741" s="228">
        <v>1307984.6200000001</v>
      </c>
      <c r="K12741" s="228">
        <v>995995.18</v>
      </c>
      <c r="L12741" s="228">
        <v>12664260.289999999</v>
      </c>
    </row>
    <row r="12742" spans="1:12">
      <c r="A12742" s="228">
        <v>2017</v>
      </c>
      <c r="B12742" s="228" t="s">
        <v>194</v>
      </c>
      <c r="C12742" s="228" t="s">
        <v>61</v>
      </c>
      <c r="D12742" s="228" t="s">
        <v>205</v>
      </c>
      <c r="E12742" s="228">
        <v>95</v>
      </c>
      <c r="F12742" s="228">
        <v>943</v>
      </c>
      <c r="G12742" s="228">
        <v>352</v>
      </c>
      <c r="H12742" s="228">
        <v>3003</v>
      </c>
      <c r="I12742" s="228">
        <v>1746227.08</v>
      </c>
      <c r="J12742" s="228">
        <v>178693.63</v>
      </c>
      <c r="K12742" s="228">
        <v>58752</v>
      </c>
      <c r="L12742" s="228">
        <v>2055145.18</v>
      </c>
    </row>
    <row r="12743" spans="1:12">
      <c r="A12743" s="228">
        <v>2017</v>
      </c>
      <c r="B12743" s="228" t="s">
        <v>194</v>
      </c>
      <c r="C12743" s="228" t="s">
        <v>61</v>
      </c>
      <c r="D12743" s="228" t="s">
        <v>206</v>
      </c>
      <c r="E12743" s="228">
        <v>0</v>
      </c>
      <c r="F12743" s="228">
        <v>100053</v>
      </c>
      <c r="G12743" s="228">
        <v>3662</v>
      </c>
      <c r="H12743" s="228">
        <v>11931</v>
      </c>
      <c r="I12743" s="228">
        <v>7127419.8099999996</v>
      </c>
      <c r="J12743" s="228">
        <v>1054769.56</v>
      </c>
      <c r="K12743" s="228">
        <v>271394.75</v>
      </c>
      <c r="L12743" s="228">
        <v>9264505.1799999997</v>
      </c>
    </row>
    <row r="12744" spans="1:12">
      <c r="A12744" s="228">
        <v>2017</v>
      </c>
      <c r="B12744" s="228" t="s">
        <v>194</v>
      </c>
      <c r="C12744" s="228" t="s">
        <v>61</v>
      </c>
      <c r="D12744" s="228" t="s">
        <v>206</v>
      </c>
      <c r="E12744" s="228">
        <v>5</v>
      </c>
      <c r="F12744" s="228">
        <v>116861</v>
      </c>
      <c r="G12744" s="228">
        <v>2124</v>
      </c>
      <c r="H12744" s="228">
        <v>3296</v>
      </c>
      <c r="I12744" s="228">
        <v>2548420.38</v>
      </c>
      <c r="J12744" s="228">
        <v>620256.56000000006</v>
      </c>
      <c r="K12744" s="228">
        <v>135718</v>
      </c>
      <c r="L12744" s="228">
        <v>3951967.16</v>
      </c>
    </row>
    <row r="12745" spans="1:12">
      <c r="A12745" s="228">
        <v>2017</v>
      </c>
      <c r="B12745" s="228" t="s">
        <v>194</v>
      </c>
      <c r="C12745" s="228" t="s">
        <v>61</v>
      </c>
      <c r="D12745" s="228" t="s">
        <v>206</v>
      </c>
      <c r="E12745" s="228">
        <v>10</v>
      </c>
      <c r="F12745" s="228">
        <v>110746</v>
      </c>
      <c r="G12745" s="228">
        <v>1751</v>
      </c>
      <c r="H12745" s="228">
        <v>3728</v>
      </c>
      <c r="I12745" s="228">
        <v>2808514.64</v>
      </c>
      <c r="J12745" s="228">
        <v>633780.88</v>
      </c>
      <c r="K12745" s="228">
        <v>696575.7</v>
      </c>
      <c r="L12745" s="228">
        <v>4707808.05</v>
      </c>
    </row>
    <row r="12746" spans="1:12">
      <c r="A12746" s="228">
        <v>2017</v>
      </c>
      <c r="B12746" s="228" t="s">
        <v>194</v>
      </c>
      <c r="C12746" s="228" t="s">
        <v>61</v>
      </c>
      <c r="D12746" s="228" t="s">
        <v>206</v>
      </c>
      <c r="E12746" s="228">
        <v>15</v>
      </c>
      <c r="F12746" s="228">
        <v>103932</v>
      </c>
      <c r="G12746" s="228">
        <v>3800</v>
      </c>
      <c r="H12746" s="228">
        <v>11260</v>
      </c>
      <c r="I12746" s="228">
        <v>8898659.6600000001</v>
      </c>
      <c r="J12746" s="228">
        <v>1393036.33</v>
      </c>
      <c r="K12746" s="228">
        <v>1190096</v>
      </c>
      <c r="L12746" s="228">
        <v>12965630.09</v>
      </c>
    </row>
    <row r="12747" spans="1:12">
      <c r="A12747" s="228">
        <v>2017</v>
      </c>
      <c r="B12747" s="228" t="s">
        <v>194</v>
      </c>
      <c r="C12747" s="228" t="s">
        <v>61</v>
      </c>
      <c r="D12747" s="228" t="s">
        <v>206</v>
      </c>
      <c r="E12747" s="228">
        <v>20</v>
      </c>
      <c r="F12747" s="228">
        <v>89223</v>
      </c>
      <c r="G12747" s="228">
        <v>4871</v>
      </c>
      <c r="H12747" s="228">
        <v>11238</v>
      </c>
      <c r="I12747" s="228">
        <v>9611395.8499999996</v>
      </c>
      <c r="J12747" s="228">
        <v>1887882.62</v>
      </c>
      <c r="K12747" s="228">
        <v>1049072</v>
      </c>
      <c r="L12747" s="228">
        <v>14685398.380000001</v>
      </c>
    </row>
    <row r="12748" spans="1:12">
      <c r="A12748" s="228">
        <v>2017</v>
      </c>
      <c r="B12748" s="228" t="s">
        <v>194</v>
      </c>
      <c r="C12748" s="228" t="s">
        <v>61</v>
      </c>
      <c r="D12748" s="228" t="s">
        <v>206</v>
      </c>
      <c r="E12748" s="228">
        <v>25</v>
      </c>
      <c r="F12748" s="228">
        <v>89136</v>
      </c>
      <c r="G12748" s="228">
        <v>5826</v>
      </c>
      <c r="H12748" s="228">
        <v>18153</v>
      </c>
      <c r="I12748" s="228">
        <v>14645042.83</v>
      </c>
      <c r="J12748" s="228">
        <v>3138221.82</v>
      </c>
      <c r="K12748" s="228">
        <v>1327351</v>
      </c>
      <c r="L12748" s="228">
        <v>22286264.739999998</v>
      </c>
    </row>
    <row r="12749" spans="1:12">
      <c r="A12749" s="228">
        <v>2017</v>
      </c>
      <c r="B12749" s="228" t="s">
        <v>194</v>
      </c>
      <c r="C12749" s="228" t="s">
        <v>61</v>
      </c>
      <c r="D12749" s="228" t="s">
        <v>206</v>
      </c>
      <c r="E12749" s="228">
        <v>30</v>
      </c>
      <c r="F12749" s="228">
        <v>140188</v>
      </c>
      <c r="G12749" s="228">
        <v>10617</v>
      </c>
      <c r="H12749" s="228">
        <v>34195</v>
      </c>
      <c r="I12749" s="228">
        <v>29334376.77</v>
      </c>
      <c r="J12749" s="228">
        <v>6798974.4800000004</v>
      </c>
      <c r="K12749" s="228">
        <v>1659394.9</v>
      </c>
      <c r="L12749" s="228">
        <v>43766557.939999998</v>
      </c>
    </row>
    <row r="12750" spans="1:12">
      <c r="A12750" s="228">
        <v>2017</v>
      </c>
      <c r="B12750" s="228" t="s">
        <v>194</v>
      </c>
      <c r="C12750" s="228" t="s">
        <v>61</v>
      </c>
      <c r="D12750" s="228" t="s">
        <v>206</v>
      </c>
      <c r="E12750" s="228">
        <v>35</v>
      </c>
      <c r="F12750" s="228">
        <v>143327</v>
      </c>
      <c r="G12750" s="228">
        <v>10979</v>
      </c>
      <c r="H12750" s="228">
        <v>31416</v>
      </c>
      <c r="I12750" s="228">
        <v>26909606.789999999</v>
      </c>
      <c r="J12750" s="228">
        <v>6107076.46</v>
      </c>
      <c r="K12750" s="228">
        <v>2346702.12</v>
      </c>
      <c r="L12750" s="228">
        <v>41781490.829999998</v>
      </c>
    </row>
    <row r="12751" spans="1:12">
      <c r="A12751" s="228">
        <v>2017</v>
      </c>
      <c r="B12751" s="228" t="s">
        <v>194</v>
      </c>
      <c r="C12751" s="228" t="s">
        <v>61</v>
      </c>
      <c r="D12751" s="228" t="s">
        <v>206</v>
      </c>
      <c r="E12751" s="228">
        <v>40</v>
      </c>
      <c r="F12751" s="228">
        <v>137990</v>
      </c>
      <c r="G12751" s="228">
        <v>9608</v>
      </c>
      <c r="H12751" s="228">
        <v>22393</v>
      </c>
      <c r="I12751" s="228">
        <v>20219227.989999998</v>
      </c>
      <c r="J12751" s="228">
        <v>4689918.1500000004</v>
      </c>
      <c r="K12751" s="228">
        <v>2526978.7999999998</v>
      </c>
      <c r="L12751" s="228">
        <v>33207657.530000001</v>
      </c>
    </row>
    <row r="12752" spans="1:12">
      <c r="A12752" s="228">
        <v>2017</v>
      </c>
      <c r="B12752" s="228" t="s">
        <v>194</v>
      </c>
      <c r="C12752" s="228" t="s">
        <v>61</v>
      </c>
      <c r="D12752" s="228" t="s">
        <v>206</v>
      </c>
      <c r="E12752" s="228">
        <v>45</v>
      </c>
      <c r="F12752" s="228">
        <v>140867</v>
      </c>
      <c r="G12752" s="228">
        <v>9936</v>
      </c>
      <c r="H12752" s="228">
        <v>22548</v>
      </c>
      <c r="I12752" s="228">
        <v>21119136.16</v>
      </c>
      <c r="J12752" s="228">
        <v>4930732.22</v>
      </c>
      <c r="K12752" s="228">
        <v>3595582.55</v>
      </c>
      <c r="L12752" s="228">
        <v>35261509.850000001</v>
      </c>
    </row>
    <row r="12753" spans="1:12">
      <c r="A12753" s="228">
        <v>2017</v>
      </c>
      <c r="B12753" s="228" t="s">
        <v>194</v>
      </c>
      <c r="C12753" s="228" t="s">
        <v>61</v>
      </c>
      <c r="D12753" s="228" t="s">
        <v>206</v>
      </c>
      <c r="E12753" s="228">
        <v>50</v>
      </c>
      <c r="F12753" s="228">
        <v>131355</v>
      </c>
      <c r="G12753" s="228">
        <v>11245</v>
      </c>
      <c r="H12753" s="228">
        <v>24275</v>
      </c>
      <c r="I12753" s="228">
        <v>22537056.640000001</v>
      </c>
      <c r="J12753" s="228">
        <v>5438213.1699999999</v>
      </c>
      <c r="K12753" s="228">
        <v>4422207.29</v>
      </c>
      <c r="L12753" s="228">
        <v>37891969.890000001</v>
      </c>
    </row>
    <row r="12754" spans="1:12">
      <c r="A12754" s="228">
        <v>2017</v>
      </c>
      <c r="B12754" s="228" t="s">
        <v>194</v>
      </c>
      <c r="C12754" s="228" t="s">
        <v>61</v>
      </c>
      <c r="D12754" s="228" t="s">
        <v>206</v>
      </c>
      <c r="E12754" s="228">
        <v>55</v>
      </c>
      <c r="F12754" s="228">
        <v>136072</v>
      </c>
      <c r="G12754" s="228">
        <v>14779</v>
      </c>
      <c r="H12754" s="228">
        <v>33778</v>
      </c>
      <c r="I12754" s="228">
        <v>29818707.030000001</v>
      </c>
      <c r="J12754" s="228">
        <v>6687534.8099999996</v>
      </c>
      <c r="K12754" s="228">
        <v>6093939</v>
      </c>
      <c r="L12754" s="228">
        <v>48825470.770000003</v>
      </c>
    </row>
    <row r="12755" spans="1:12">
      <c r="A12755" s="228">
        <v>2017</v>
      </c>
      <c r="B12755" s="228" t="s">
        <v>194</v>
      </c>
      <c r="C12755" s="228" t="s">
        <v>61</v>
      </c>
      <c r="D12755" s="228" t="s">
        <v>206</v>
      </c>
      <c r="E12755" s="228">
        <v>60</v>
      </c>
      <c r="F12755" s="228">
        <v>125939</v>
      </c>
      <c r="G12755" s="228">
        <v>17574</v>
      </c>
      <c r="H12755" s="228">
        <v>40352</v>
      </c>
      <c r="I12755" s="228">
        <v>36208057.689999998</v>
      </c>
      <c r="J12755" s="228">
        <v>8063917.3799999999</v>
      </c>
      <c r="K12755" s="228">
        <v>8459276.7100000009</v>
      </c>
      <c r="L12755" s="228">
        <v>58915890.490000002</v>
      </c>
    </row>
    <row r="12756" spans="1:12">
      <c r="A12756" s="228">
        <v>2017</v>
      </c>
      <c r="B12756" s="228" t="s">
        <v>194</v>
      </c>
      <c r="C12756" s="228" t="s">
        <v>61</v>
      </c>
      <c r="D12756" s="228" t="s">
        <v>206</v>
      </c>
      <c r="E12756" s="228">
        <v>65</v>
      </c>
      <c r="F12756" s="228">
        <v>112682</v>
      </c>
      <c r="G12756" s="228">
        <v>20942</v>
      </c>
      <c r="H12756" s="228">
        <v>52107</v>
      </c>
      <c r="I12756" s="228">
        <v>45738484.609999999</v>
      </c>
      <c r="J12756" s="228">
        <v>9881783.3000000007</v>
      </c>
      <c r="K12756" s="228">
        <v>11017633.98</v>
      </c>
      <c r="L12756" s="228">
        <v>73337896.329999998</v>
      </c>
    </row>
    <row r="12757" spans="1:12">
      <c r="A12757" s="228">
        <v>2017</v>
      </c>
      <c r="B12757" s="228" t="s">
        <v>194</v>
      </c>
      <c r="C12757" s="228" t="s">
        <v>61</v>
      </c>
      <c r="D12757" s="228" t="s">
        <v>206</v>
      </c>
      <c r="E12757" s="228">
        <v>70</v>
      </c>
      <c r="F12757" s="228">
        <v>91515</v>
      </c>
      <c r="G12757" s="228">
        <v>22420</v>
      </c>
      <c r="H12757" s="228">
        <v>62119</v>
      </c>
      <c r="I12757" s="228">
        <v>53009410.810000002</v>
      </c>
      <c r="J12757" s="228">
        <v>10627898.57</v>
      </c>
      <c r="K12757" s="228">
        <v>13071252.800000001</v>
      </c>
      <c r="L12757" s="228">
        <v>82830683.129999995</v>
      </c>
    </row>
    <row r="12758" spans="1:12">
      <c r="A12758" s="228">
        <v>2017</v>
      </c>
      <c r="B12758" s="228" t="s">
        <v>194</v>
      </c>
      <c r="C12758" s="228" t="s">
        <v>61</v>
      </c>
      <c r="D12758" s="228" t="s">
        <v>206</v>
      </c>
      <c r="E12758" s="228">
        <v>75</v>
      </c>
      <c r="F12758" s="228">
        <v>60232</v>
      </c>
      <c r="G12758" s="228">
        <v>18668</v>
      </c>
      <c r="H12758" s="228">
        <v>58905</v>
      </c>
      <c r="I12758" s="228">
        <v>47224963.719999999</v>
      </c>
      <c r="J12758" s="228">
        <v>8767486.9600000009</v>
      </c>
      <c r="K12758" s="228">
        <v>10186789.130000001</v>
      </c>
      <c r="L12758" s="228">
        <v>70497647.5</v>
      </c>
    </row>
    <row r="12759" spans="1:12">
      <c r="A12759" s="228">
        <v>2017</v>
      </c>
      <c r="B12759" s="228" t="s">
        <v>194</v>
      </c>
      <c r="C12759" s="228" t="s">
        <v>61</v>
      </c>
      <c r="D12759" s="228" t="s">
        <v>206</v>
      </c>
      <c r="E12759" s="228">
        <v>80</v>
      </c>
      <c r="F12759" s="228">
        <v>40649</v>
      </c>
      <c r="G12759" s="228">
        <v>13821</v>
      </c>
      <c r="H12759" s="228">
        <v>55874</v>
      </c>
      <c r="I12759" s="228">
        <v>39610433.740000002</v>
      </c>
      <c r="J12759" s="228">
        <v>6343897.0999999996</v>
      </c>
      <c r="K12759" s="228">
        <v>6702153.0800000001</v>
      </c>
      <c r="L12759" s="228">
        <v>55360678.219999999</v>
      </c>
    </row>
    <row r="12760" spans="1:12">
      <c r="A12760" s="228">
        <v>2017</v>
      </c>
      <c r="B12760" s="228" t="s">
        <v>194</v>
      </c>
      <c r="C12760" s="228" t="s">
        <v>61</v>
      </c>
      <c r="D12760" s="228" t="s">
        <v>206</v>
      </c>
      <c r="E12760" s="228">
        <v>85</v>
      </c>
      <c r="F12760" s="228">
        <v>26285</v>
      </c>
      <c r="G12760" s="228">
        <v>9162</v>
      </c>
      <c r="H12760" s="228">
        <v>47368</v>
      </c>
      <c r="I12760" s="228">
        <v>30147118.559999999</v>
      </c>
      <c r="J12760" s="228">
        <v>4012120.57</v>
      </c>
      <c r="K12760" s="228">
        <v>3372904.63</v>
      </c>
      <c r="L12760" s="228">
        <v>39006422.890000001</v>
      </c>
    </row>
    <row r="12761" spans="1:12">
      <c r="A12761" s="228">
        <v>2017</v>
      </c>
      <c r="B12761" s="228" t="s">
        <v>194</v>
      </c>
      <c r="C12761" s="228" t="s">
        <v>61</v>
      </c>
      <c r="D12761" s="228" t="s">
        <v>206</v>
      </c>
      <c r="E12761" s="228">
        <v>90</v>
      </c>
      <c r="F12761" s="228">
        <v>11113</v>
      </c>
      <c r="G12761" s="228">
        <v>3642</v>
      </c>
      <c r="H12761" s="228">
        <v>26198</v>
      </c>
      <c r="I12761" s="228">
        <v>15359527.359999999</v>
      </c>
      <c r="J12761" s="228">
        <v>1698194.18</v>
      </c>
      <c r="K12761" s="228">
        <v>988545.58</v>
      </c>
      <c r="L12761" s="228">
        <v>18566844.93</v>
      </c>
    </row>
    <row r="12762" spans="1:12">
      <c r="A12762" s="228">
        <v>2017</v>
      </c>
      <c r="B12762" s="228" t="s">
        <v>194</v>
      </c>
      <c r="C12762" s="228" t="s">
        <v>61</v>
      </c>
      <c r="D12762" s="228" t="s">
        <v>206</v>
      </c>
      <c r="E12762" s="228">
        <v>95</v>
      </c>
      <c r="F12762" s="228">
        <v>2947</v>
      </c>
      <c r="G12762" s="228">
        <v>820</v>
      </c>
      <c r="H12762" s="228">
        <v>6136</v>
      </c>
      <c r="I12762" s="228">
        <v>3576363.08</v>
      </c>
      <c r="J12762" s="228">
        <v>334762.78999999998</v>
      </c>
      <c r="K12762" s="228">
        <v>172073</v>
      </c>
      <c r="L12762" s="228">
        <v>4199678.3899999997</v>
      </c>
    </row>
    <row r="12763" spans="1:12">
      <c r="A12763" s="228">
        <v>2017</v>
      </c>
      <c r="B12763" s="228" t="s">
        <v>194</v>
      </c>
      <c r="C12763" s="228" t="s">
        <v>62</v>
      </c>
      <c r="D12763" s="228" t="s">
        <v>205</v>
      </c>
      <c r="E12763" s="228">
        <v>0</v>
      </c>
      <c r="F12763" s="228">
        <v>74090</v>
      </c>
      <c r="G12763" s="228">
        <v>3157</v>
      </c>
      <c r="H12763" s="228">
        <v>10032</v>
      </c>
      <c r="I12763" s="228">
        <v>6346344.3099999996</v>
      </c>
      <c r="J12763" s="228">
        <v>1175250.71</v>
      </c>
      <c r="K12763" s="228">
        <v>220587.76</v>
      </c>
      <c r="L12763" s="228">
        <v>8838288.0199999996</v>
      </c>
    </row>
    <row r="12764" spans="1:12">
      <c r="A12764" s="228">
        <v>2017</v>
      </c>
      <c r="B12764" s="228" t="s">
        <v>194</v>
      </c>
      <c r="C12764" s="228" t="s">
        <v>62</v>
      </c>
      <c r="D12764" s="228" t="s">
        <v>205</v>
      </c>
      <c r="E12764" s="228">
        <v>5</v>
      </c>
      <c r="F12764" s="228">
        <v>84400</v>
      </c>
      <c r="G12764" s="228">
        <v>1394</v>
      </c>
      <c r="H12764" s="228">
        <v>1799</v>
      </c>
      <c r="I12764" s="228">
        <v>1580535.52</v>
      </c>
      <c r="J12764" s="228">
        <v>490017.47</v>
      </c>
      <c r="K12764" s="228">
        <v>141904.88</v>
      </c>
      <c r="L12764" s="228">
        <v>2562219.5299999998</v>
      </c>
    </row>
    <row r="12765" spans="1:12">
      <c r="A12765" s="228">
        <v>2017</v>
      </c>
      <c r="B12765" s="228" t="s">
        <v>194</v>
      </c>
      <c r="C12765" s="228" t="s">
        <v>62</v>
      </c>
      <c r="D12765" s="228" t="s">
        <v>205</v>
      </c>
      <c r="E12765" s="228">
        <v>10</v>
      </c>
      <c r="F12765" s="228">
        <v>81094</v>
      </c>
      <c r="G12765" s="228">
        <v>1204</v>
      </c>
      <c r="H12765" s="228">
        <v>1867</v>
      </c>
      <c r="I12765" s="228">
        <v>1643892.22</v>
      </c>
      <c r="J12765" s="228">
        <v>518562.08</v>
      </c>
      <c r="K12765" s="228">
        <v>368177.06</v>
      </c>
      <c r="L12765" s="228">
        <v>2816921.87</v>
      </c>
    </row>
    <row r="12766" spans="1:12">
      <c r="A12766" s="228">
        <v>2017</v>
      </c>
      <c r="B12766" s="228" t="s">
        <v>194</v>
      </c>
      <c r="C12766" s="228" t="s">
        <v>62</v>
      </c>
      <c r="D12766" s="228" t="s">
        <v>205</v>
      </c>
      <c r="E12766" s="228">
        <v>15</v>
      </c>
      <c r="F12766" s="228">
        <v>77087</v>
      </c>
      <c r="G12766" s="228">
        <v>2355</v>
      </c>
      <c r="H12766" s="228">
        <v>3991</v>
      </c>
      <c r="I12766" s="228">
        <v>4229157.05</v>
      </c>
      <c r="J12766" s="228">
        <v>1247545.07</v>
      </c>
      <c r="K12766" s="228">
        <v>851998.12</v>
      </c>
      <c r="L12766" s="228">
        <v>7074428.8200000003</v>
      </c>
    </row>
    <row r="12767" spans="1:12">
      <c r="A12767" s="228">
        <v>2017</v>
      </c>
      <c r="B12767" s="228" t="s">
        <v>194</v>
      </c>
      <c r="C12767" s="228" t="s">
        <v>62</v>
      </c>
      <c r="D12767" s="228" t="s">
        <v>205</v>
      </c>
      <c r="E12767" s="228">
        <v>20</v>
      </c>
      <c r="F12767" s="228">
        <v>63408</v>
      </c>
      <c r="G12767" s="228">
        <v>2543</v>
      </c>
      <c r="H12767" s="228">
        <v>4505</v>
      </c>
      <c r="I12767" s="228">
        <v>4674122.91</v>
      </c>
      <c r="J12767" s="228">
        <v>1258004.54</v>
      </c>
      <c r="K12767" s="228">
        <v>980033</v>
      </c>
      <c r="L12767" s="228">
        <v>7793271.1299999999</v>
      </c>
    </row>
    <row r="12768" spans="1:12">
      <c r="A12768" s="228">
        <v>2017</v>
      </c>
      <c r="B12768" s="228" t="s">
        <v>194</v>
      </c>
      <c r="C12768" s="228" t="s">
        <v>62</v>
      </c>
      <c r="D12768" s="228" t="s">
        <v>205</v>
      </c>
      <c r="E12768" s="228">
        <v>25</v>
      </c>
      <c r="F12768" s="228">
        <v>51904</v>
      </c>
      <c r="G12768" s="228">
        <v>1845</v>
      </c>
      <c r="H12768" s="228">
        <v>4200</v>
      </c>
      <c r="I12768" s="228">
        <v>3557025.47</v>
      </c>
      <c r="J12768" s="228">
        <v>853978.83</v>
      </c>
      <c r="K12768" s="228">
        <v>706189</v>
      </c>
      <c r="L12768" s="228">
        <v>5953331.71</v>
      </c>
    </row>
    <row r="12769" spans="1:12">
      <c r="A12769" s="228">
        <v>2017</v>
      </c>
      <c r="B12769" s="228" t="s">
        <v>194</v>
      </c>
      <c r="C12769" s="228" t="s">
        <v>62</v>
      </c>
      <c r="D12769" s="228" t="s">
        <v>205</v>
      </c>
      <c r="E12769" s="228">
        <v>30</v>
      </c>
      <c r="F12769" s="228">
        <v>88078</v>
      </c>
      <c r="G12769" s="228">
        <v>2520</v>
      </c>
      <c r="H12769" s="228">
        <v>5535</v>
      </c>
      <c r="I12769" s="228">
        <v>4530155.43</v>
      </c>
      <c r="J12769" s="228">
        <v>1271634.69</v>
      </c>
      <c r="K12769" s="228">
        <v>779419</v>
      </c>
      <c r="L12769" s="228">
        <v>7745144.96</v>
      </c>
    </row>
    <row r="12770" spans="1:12">
      <c r="A12770" s="228">
        <v>2017</v>
      </c>
      <c r="B12770" s="228" t="s">
        <v>194</v>
      </c>
      <c r="C12770" s="228" t="s">
        <v>62</v>
      </c>
      <c r="D12770" s="228" t="s">
        <v>205</v>
      </c>
      <c r="E12770" s="228">
        <v>35</v>
      </c>
      <c r="F12770" s="228">
        <v>94303</v>
      </c>
      <c r="G12770" s="228">
        <v>3365</v>
      </c>
      <c r="H12770" s="228">
        <v>7077</v>
      </c>
      <c r="I12770" s="228">
        <v>5803410.0099999998</v>
      </c>
      <c r="J12770" s="228">
        <v>1695669.12</v>
      </c>
      <c r="K12770" s="228">
        <v>833663</v>
      </c>
      <c r="L12770" s="228">
        <v>9650312.3699999992</v>
      </c>
    </row>
    <row r="12771" spans="1:12">
      <c r="A12771" s="228">
        <v>2017</v>
      </c>
      <c r="B12771" s="228" t="s">
        <v>194</v>
      </c>
      <c r="C12771" s="228" t="s">
        <v>62</v>
      </c>
      <c r="D12771" s="228" t="s">
        <v>205</v>
      </c>
      <c r="E12771" s="228">
        <v>40</v>
      </c>
      <c r="F12771" s="228">
        <v>91139</v>
      </c>
      <c r="G12771" s="228">
        <v>4158</v>
      </c>
      <c r="H12771" s="228">
        <v>7652</v>
      </c>
      <c r="I12771" s="228">
        <v>6940238.1299999999</v>
      </c>
      <c r="J12771" s="228">
        <v>2237707.7799999998</v>
      </c>
      <c r="K12771" s="228">
        <v>1227955.6499999999</v>
      </c>
      <c r="L12771" s="228">
        <v>12079168.93</v>
      </c>
    </row>
    <row r="12772" spans="1:12">
      <c r="A12772" s="228">
        <v>2017</v>
      </c>
      <c r="B12772" s="228" t="s">
        <v>194</v>
      </c>
      <c r="C12772" s="228" t="s">
        <v>62</v>
      </c>
      <c r="D12772" s="228" t="s">
        <v>205</v>
      </c>
      <c r="E12772" s="228">
        <v>45</v>
      </c>
      <c r="F12772" s="228">
        <v>95824</v>
      </c>
      <c r="G12772" s="228">
        <v>5377</v>
      </c>
      <c r="H12772" s="228">
        <v>10209</v>
      </c>
      <c r="I12772" s="228">
        <v>9289821.0500000007</v>
      </c>
      <c r="J12772" s="228">
        <v>2954636.39</v>
      </c>
      <c r="K12772" s="228">
        <v>1613196.47</v>
      </c>
      <c r="L12772" s="228">
        <v>15830792.51</v>
      </c>
    </row>
    <row r="12773" spans="1:12">
      <c r="A12773" s="228">
        <v>2017</v>
      </c>
      <c r="B12773" s="228" t="s">
        <v>194</v>
      </c>
      <c r="C12773" s="228" t="s">
        <v>62</v>
      </c>
      <c r="D12773" s="228" t="s">
        <v>205</v>
      </c>
      <c r="E12773" s="228">
        <v>50</v>
      </c>
      <c r="F12773" s="228">
        <v>90379</v>
      </c>
      <c r="G12773" s="228">
        <v>6735</v>
      </c>
      <c r="H12773" s="228">
        <v>12910</v>
      </c>
      <c r="I12773" s="228">
        <v>12434909.08</v>
      </c>
      <c r="J12773" s="228">
        <v>4037280.03</v>
      </c>
      <c r="K12773" s="228">
        <v>2882545.75</v>
      </c>
      <c r="L12773" s="228">
        <v>21617437.73</v>
      </c>
    </row>
    <row r="12774" spans="1:12">
      <c r="A12774" s="228">
        <v>2017</v>
      </c>
      <c r="B12774" s="228" t="s">
        <v>194</v>
      </c>
      <c r="C12774" s="228" t="s">
        <v>62</v>
      </c>
      <c r="D12774" s="228" t="s">
        <v>205</v>
      </c>
      <c r="E12774" s="228">
        <v>55</v>
      </c>
      <c r="F12774" s="228">
        <v>92584</v>
      </c>
      <c r="G12774" s="228">
        <v>9843</v>
      </c>
      <c r="H12774" s="228">
        <v>19128</v>
      </c>
      <c r="I12774" s="228">
        <v>19897131.530000001</v>
      </c>
      <c r="J12774" s="228">
        <v>5912993.4500000002</v>
      </c>
      <c r="K12774" s="228">
        <v>5161004.2699999996</v>
      </c>
      <c r="L12774" s="228">
        <v>34130956.399999999</v>
      </c>
    </row>
    <row r="12775" spans="1:12">
      <c r="A12775" s="228">
        <v>2017</v>
      </c>
      <c r="B12775" s="228" t="s">
        <v>194</v>
      </c>
      <c r="C12775" s="228" t="s">
        <v>62</v>
      </c>
      <c r="D12775" s="228" t="s">
        <v>205</v>
      </c>
      <c r="E12775" s="228">
        <v>60</v>
      </c>
      <c r="F12775" s="228">
        <v>85425</v>
      </c>
      <c r="G12775" s="228">
        <v>11992</v>
      </c>
      <c r="H12775" s="228">
        <v>26518</v>
      </c>
      <c r="I12775" s="228">
        <v>27649696.100000001</v>
      </c>
      <c r="J12775" s="228">
        <v>7738509.4000000004</v>
      </c>
      <c r="K12775" s="228">
        <v>6676906.4900000002</v>
      </c>
      <c r="L12775" s="228">
        <v>45568780.579999998</v>
      </c>
    </row>
    <row r="12776" spans="1:12">
      <c r="A12776" s="228">
        <v>2017</v>
      </c>
      <c r="B12776" s="228" t="s">
        <v>194</v>
      </c>
      <c r="C12776" s="228" t="s">
        <v>62</v>
      </c>
      <c r="D12776" s="228" t="s">
        <v>205</v>
      </c>
      <c r="E12776" s="228">
        <v>65</v>
      </c>
      <c r="F12776" s="228">
        <v>76849</v>
      </c>
      <c r="G12776" s="228">
        <v>15981</v>
      </c>
      <c r="H12776" s="228">
        <v>32433</v>
      </c>
      <c r="I12776" s="228">
        <v>33452202.989999998</v>
      </c>
      <c r="J12776" s="228">
        <v>9258036.1999999993</v>
      </c>
      <c r="K12776" s="228">
        <v>7927524.0599999996</v>
      </c>
      <c r="L12776" s="228">
        <v>54448643.75</v>
      </c>
    </row>
    <row r="12777" spans="1:12">
      <c r="A12777" s="228">
        <v>2017</v>
      </c>
      <c r="B12777" s="228" t="s">
        <v>194</v>
      </c>
      <c r="C12777" s="228" t="s">
        <v>62</v>
      </c>
      <c r="D12777" s="228" t="s">
        <v>205</v>
      </c>
      <c r="E12777" s="228">
        <v>70</v>
      </c>
      <c r="F12777" s="228">
        <v>61581</v>
      </c>
      <c r="G12777" s="228">
        <v>16283</v>
      </c>
      <c r="H12777" s="228">
        <v>40560</v>
      </c>
      <c r="I12777" s="228">
        <v>40281738.960000001</v>
      </c>
      <c r="J12777" s="228">
        <v>10450143.58</v>
      </c>
      <c r="K12777" s="228">
        <v>9748503.5399999991</v>
      </c>
      <c r="L12777" s="228">
        <v>64184623.210000001</v>
      </c>
    </row>
    <row r="12778" spans="1:12">
      <c r="A12778" s="228">
        <v>2017</v>
      </c>
      <c r="B12778" s="228" t="s">
        <v>194</v>
      </c>
      <c r="C12778" s="228" t="s">
        <v>62</v>
      </c>
      <c r="D12778" s="228" t="s">
        <v>205</v>
      </c>
      <c r="E12778" s="228">
        <v>75</v>
      </c>
      <c r="F12778" s="228">
        <v>41918</v>
      </c>
      <c r="G12778" s="228">
        <v>15582</v>
      </c>
      <c r="H12778" s="228">
        <v>42015</v>
      </c>
      <c r="I12778" s="228">
        <v>38388278.590000004</v>
      </c>
      <c r="J12778" s="228">
        <v>9029980.7200000007</v>
      </c>
      <c r="K12778" s="228">
        <v>8909090.9399999995</v>
      </c>
      <c r="L12778" s="228">
        <v>59095059.289999999</v>
      </c>
    </row>
    <row r="12779" spans="1:12">
      <c r="A12779" s="228">
        <v>2017</v>
      </c>
      <c r="B12779" s="228" t="s">
        <v>194</v>
      </c>
      <c r="C12779" s="228" t="s">
        <v>62</v>
      </c>
      <c r="D12779" s="228" t="s">
        <v>205</v>
      </c>
      <c r="E12779" s="228">
        <v>80</v>
      </c>
      <c r="F12779" s="228">
        <v>26562</v>
      </c>
      <c r="G12779" s="228">
        <v>11960</v>
      </c>
      <c r="H12779" s="228">
        <v>39694</v>
      </c>
      <c r="I12779" s="228">
        <v>32234335.690000001</v>
      </c>
      <c r="J12779" s="228">
        <v>6649184.9800000004</v>
      </c>
      <c r="K12779" s="228">
        <v>6268256.6299999999</v>
      </c>
      <c r="L12779" s="228">
        <v>47143795.659999996</v>
      </c>
    </row>
    <row r="12780" spans="1:12">
      <c r="A12780" s="228">
        <v>2017</v>
      </c>
      <c r="B12780" s="228" t="s">
        <v>194</v>
      </c>
      <c r="C12780" s="228" t="s">
        <v>62</v>
      </c>
      <c r="D12780" s="228" t="s">
        <v>205</v>
      </c>
      <c r="E12780" s="228">
        <v>85</v>
      </c>
      <c r="F12780" s="228">
        <v>16224</v>
      </c>
      <c r="G12780" s="228">
        <v>7363</v>
      </c>
      <c r="H12780" s="228">
        <v>33034</v>
      </c>
      <c r="I12780" s="228">
        <v>23775754.489999998</v>
      </c>
      <c r="J12780" s="228">
        <v>4458569.04</v>
      </c>
      <c r="K12780" s="228">
        <v>3571465.32</v>
      </c>
      <c r="L12780" s="228">
        <v>33084153.219999999</v>
      </c>
    </row>
    <row r="12781" spans="1:12">
      <c r="A12781" s="228">
        <v>2017</v>
      </c>
      <c r="B12781" s="228" t="s">
        <v>194</v>
      </c>
      <c r="C12781" s="228" t="s">
        <v>62</v>
      </c>
      <c r="D12781" s="228" t="s">
        <v>205</v>
      </c>
      <c r="E12781" s="228">
        <v>90</v>
      </c>
      <c r="F12781" s="228">
        <v>5422</v>
      </c>
      <c r="G12781" s="228">
        <v>2272</v>
      </c>
      <c r="H12781" s="228">
        <v>11861</v>
      </c>
      <c r="I12781" s="228">
        <v>8349190.5999999996</v>
      </c>
      <c r="J12781" s="228">
        <v>1309778.8</v>
      </c>
      <c r="K12781" s="228">
        <v>785159.13</v>
      </c>
      <c r="L12781" s="228">
        <v>10779946.359999999</v>
      </c>
    </row>
    <row r="12782" spans="1:12">
      <c r="A12782" s="228">
        <v>2017</v>
      </c>
      <c r="B12782" s="228" t="s">
        <v>194</v>
      </c>
      <c r="C12782" s="228" t="s">
        <v>62</v>
      </c>
      <c r="D12782" s="228" t="s">
        <v>205</v>
      </c>
      <c r="E12782" s="228">
        <v>95</v>
      </c>
      <c r="F12782" s="228">
        <v>783</v>
      </c>
      <c r="G12782" s="228">
        <v>245</v>
      </c>
      <c r="H12782" s="228">
        <v>1775</v>
      </c>
      <c r="I12782" s="228">
        <v>1139541.3500000001</v>
      </c>
      <c r="J12782" s="228">
        <v>156111.59</v>
      </c>
      <c r="K12782" s="228">
        <v>59420.14</v>
      </c>
      <c r="L12782" s="228">
        <v>1389953.3</v>
      </c>
    </row>
    <row r="12783" spans="1:12">
      <c r="A12783" s="228">
        <v>2017</v>
      </c>
      <c r="B12783" s="228" t="s">
        <v>194</v>
      </c>
      <c r="C12783" s="228" t="s">
        <v>62</v>
      </c>
      <c r="D12783" s="228" t="s">
        <v>206</v>
      </c>
      <c r="E12783" s="228">
        <v>0</v>
      </c>
      <c r="F12783" s="228">
        <v>70111</v>
      </c>
      <c r="G12783" s="228">
        <v>2261</v>
      </c>
      <c r="H12783" s="228">
        <v>8018</v>
      </c>
      <c r="I12783" s="228">
        <v>5219780.45</v>
      </c>
      <c r="J12783" s="228">
        <v>788667.17</v>
      </c>
      <c r="K12783" s="228">
        <v>111016.5</v>
      </c>
      <c r="L12783" s="228">
        <v>6739303.6500000004</v>
      </c>
    </row>
    <row r="12784" spans="1:12">
      <c r="A12784" s="228">
        <v>2017</v>
      </c>
      <c r="B12784" s="228" t="s">
        <v>194</v>
      </c>
      <c r="C12784" s="228" t="s">
        <v>62</v>
      </c>
      <c r="D12784" s="228" t="s">
        <v>206</v>
      </c>
      <c r="E12784" s="228">
        <v>5</v>
      </c>
      <c r="F12784" s="228">
        <v>79717</v>
      </c>
      <c r="G12784" s="228">
        <v>1149</v>
      </c>
      <c r="H12784" s="228">
        <v>1606</v>
      </c>
      <c r="I12784" s="228">
        <v>1371402.4</v>
      </c>
      <c r="J12784" s="228">
        <v>426049.41</v>
      </c>
      <c r="K12784" s="228">
        <v>207679</v>
      </c>
      <c r="L12784" s="228">
        <v>2335324.86</v>
      </c>
    </row>
    <row r="12785" spans="1:12">
      <c r="A12785" s="228">
        <v>2017</v>
      </c>
      <c r="B12785" s="228" t="s">
        <v>194</v>
      </c>
      <c r="C12785" s="228" t="s">
        <v>62</v>
      </c>
      <c r="D12785" s="228" t="s">
        <v>206</v>
      </c>
      <c r="E12785" s="228">
        <v>10</v>
      </c>
      <c r="F12785" s="228">
        <v>76831</v>
      </c>
      <c r="G12785" s="228">
        <v>1046</v>
      </c>
      <c r="H12785" s="228">
        <v>2000</v>
      </c>
      <c r="I12785" s="228">
        <v>1569116</v>
      </c>
      <c r="J12785" s="228">
        <v>486865.27</v>
      </c>
      <c r="K12785" s="228">
        <v>412845</v>
      </c>
      <c r="L12785" s="228">
        <v>2791031.54</v>
      </c>
    </row>
    <row r="12786" spans="1:12">
      <c r="A12786" s="228">
        <v>2017</v>
      </c>
      <c r="B12786" s="228" t="s">
        <v>194</v>
      </c>
      <c r="C12786" s="228" t="s">
        <v>62</v>
      </c>
      <c r="D12786" s="228" t="s">
        <v>206</v>
      </c>
      <c r="E12786" s="228">
        <v>15</v>
      </c>
      <c r="F12786" s="228">
        <v>73085</v>
      </c>
      <c r="G12786" s="228">
        <v>3058</v>
      </c>
      <c r="H12786" s="228">
        <v>6694</v>
      </c>
      <c r="I12786" s="228">
        <v>5664527.6600000001</v>
      </c>
      <c r="J12786" s="228">
        <v>1164084.6599999999</v>
      </c>
      <c r="K12786" s="228">
        <v>757074.98</v>
      </c>
      <c r="L12786" s="228">
        <v>8489552.6899999995</v>
      </c>
    </row>
    <row r="12787" spans="1:12">
      <c r="A12787" s="228">
        <v>2017</v>
      </c>
      <c r="B12787" s="228" t="s">
        <v>194</v>
      </c>
      <c r="C12787" s="228" t="s">
        <v>62</v>
      </c>
      <c r="D12787" s="228" t="s">
        <v>206</v>
      </c>
      <c r="E12787" s="228">
        <v>20</v>
      </c>
      <c r="F12787" s="228">
        <v>63449</v>
      </c>
      <c r="G12787" s="228">
        <v>4010</v>
      </c>
      <c r="H12787" s="228">
        <v>9590</v>
      </c>
      <c r="I12787" s="228">
        <v>7863849.7800000003</v>
      </c>
      <c r="J12787" s="228">
        <v>1584454.86</v>
      </c>
      <c r="K12787" s="228">
        <v>673882</v>
      </c>
      <c r="L12787" s="228">
        <v>11318154.15</v>
      </c>
    </row>
    <row r="12788" spans="1:12">
      <c r="A12788" s="228">
        <v>2017</v>
      </c>
      <c r="B12788" s="228" t="s">
        <v>194</v>
      </c>
      <c r="C12788" s="228" t="s">
        <v>62</v>
      </c>
      <c r="D12788" s="228" t="s">
        <v>206</v>
      </c>
      <c r="E12788" s="228">
        <v>25</v>
      </c>
      <c r="F12788" s="228">
        <v>61446</v>
      </c>
      <c r="G12788" s="228">
        <v>4494</v>
      </c>
      <c r="H12788" s="228">
        <v>12691</v>
      </c>
      <c r="I12788" s="228">
        <v>11208767.039999999</v>
      </c>
      <c r="J12788" s="228">
        <v>2514720.19</v>
      </c>
      <c r="K12788" s="228">
        <v>984037</v>
      </c>
      <c r="L12788" s="228">
        <v>16489313.66</v>
      </c>
    </row>
    <row r="12789" spans="1:12">
      <c r="A12789" s="228">
        <v>2017</v>
      </c>
      <c r="B12789" s="228" t="s">
        <v>194</v>
      </c>
      <c r="C12789" s="228" t="s">
        <v>62</v>
      </c>
      <c r="D12789" s="228" t="s">
        <v>206</v>
      </c>
      <c r="E12789" s="228">
        <v>30</v>
      </c>
      <c r="F12789" s="228">
        <v>102769</v>
      </c>
      <c r="G12789" s="228">
        <v>8140</v>
      </c>
      <c r="H12789" s="228">
        <v>22197</v>
      </c>
      <c r="I12789" s="228">
        <v>22544159.449999999</v>
      </c>
      <c r="J12789" s="228">
        <v>5402346.5499999998</v>
      </c>
      <c r="K12789" s="228">
        <v>1254337.54</v>
      </c>
      <c r="L12789" s="228">
        <v>32687643.890000001</v>
      </c>
    </row>
    <row r="12790" spans="1:12">
      <c r="A12790" s="228">
        <v>2017</v>
      </c>
      <c r="B12790" s="228" t="s">
        <v>194</v>
      </c>
      <c r="C12790" s="228" t="s">
        <v>62</v>
      </c>
      <c r="D12790" s="228" t="s">
        <v>206</v>
      </c>
      <c r="E12790" s="228">
        <v>35</v>
      </c>
      <c r="F12790" s="228">
        <v>104411</v>
      </c>
      <c r="G12790" s="228">
        <v>8997</v>
      </c>
      <c r="H12790" s="228">
        <v>20966</v>
      </c>
      <c r="I12790" s="228">
        <v>21557382.68</v>
      </c>
      <c r="J12790" s="228">
        <v>5576491.9299999997</v>
      </c>
      <c r="K12790" s="228">
        <v>1908524.85</v>
      </c>
      <c r="L12790" s="228">
        <v>32879708.030000001</v>
      </c>
    </row>
    <row r="12791" spans="1:12">
      <c r="A12791" s="228">
        <v>2017</v>
      </c>
      <c r="B12791" s="228" t="s">
        <v>194</v>
      </c>
      <c r="C12791" s="228" t="s">
        <v>62</v>
      </c>
      <c r="D12791" s="228" t="s">
        <v>206</v>
      </c>
      <c r="E12791" s="228">
        <v>40</v>
      </c>
      <c r="F12791" s="228">
        <v>98842</v>
      </c>
      <c r="G12791" s="228">
        <v>8291</v>
      </c>
      <c r="H12791" s="228">
        <v>17914</v>
      </c>
      <c r="I12791" s="228">
        <v>16493728.050000001</v>
      </c>
      <c r="J12791" s="228">
        <v>4432322.7699999996</v>
      </c>
      <c r="K12791" s="228">
        <v>1909645.9</v>
      </c>
      <c r="L12791" s="228">
        <v>25919021.879999999</v>
      </c>
    </row>
    <row r="12792" spans="1:12">
      <c r="A12792" s="228">
        <v>2017</v>
      </c>
      <c r="B12792" s="228" t="s">
        <v>194</v>
      </c>
      <c r="C12792" s="228" t="s">
        <v>62</v>
      </c>
      <c r="D12792" s="228" t="s">
        <v>206</v>
      </c>
      <c r="E12792" s="228">
        <v>45</v>
      </c>
      <c r="F12792" s="228">
        <v>106070</v>
      </c>
      <c r="G12792" s="228">
        <v>9473</v>
      </c>
      <c r="H12792" s="228">
        <v>18954</v>
      </c>
      <c r="I12792" s="228">
        <v>17109478.710000001</v>
      </c>
      <c r="J12792" s="228">
        <v>4885329.8099999996</v>
      </c>
      <c r="K12792" s="228">
        <v>2700623.82</v>
      </c>
      <c r="L12792" s="228">
        <v>27948740.559999999</v>
      </c>
    </row>
    <row r="12793" spans="1:12">
      <c r="A12793" s="228">
        <v>2017</v>
      </c>
      <c r="B12793" s="228" t="s">
        <v>194</v>
      </c>
      <c r="C12793" s="228" t="s">
        <v>62</v>
      </c>
      <c r="D12793" s="228" t="s">
        <v>206</v>
      </c>
      <c r="E12793" s="228">
        <v>50</v>
      </c>
      <c r="F12793" s="228">
        <v>98488</v>
      </c>
      <c r="G12793" s="228">
        <v>9490</v>
      </c>
      <c r="H12793" s="228">
        <v>19472</v>
      </c>
      <c r="I12793" s="228">
        <v>18376195.129999999</v>
      </c>
      <c r="J12793" s="228">
        <v>5283586.29</v>
      </c>
      <c r="K12793" s="228">
        <v>3338473.54</v>
      </c>
      <c r="L12793" s="228">
        <v>30574300.329999998</v>
      </c>
    </row>
    <row r="12794" spans="1:12">
      <c r="A12794" s="228">
        <v>2017</v>
      </c>
      <c r="B12794" s="228" t="s">
        <v>194</v>
      </c>
      <c r="C12794" s="228" t="s">
        <v>62</v>
      </c>
      <c r="D12794" s="228" t="s">
        <v>206</v>
      </c>
      <c r="E12794" s="228">
        <v>55</v>
      </c>
      <c r="F12794" s="228">
        <v>100765</v>
      </c>
      <c r="G12794" s="228">
        <v>11794</v>
      </c>
      <c r="H12794" s="228">
        <v>24702</v>
      </c>
      <c r="I12794" s="228">
        <v>22035128.920000002</v>
      </c>
      <c r="J12794" s="228">
        <v>6176435.8600000003</v>
      </c>
      <c r="K12794" s="228">
        <v>4294903.9800000004</v>
      </c>
      <c r="L12794" s="228">
        <v>36096744.259999998</v>
      </c>
    </row>
    <row r="12795" spans="1:12">
      <c r="A12795" s="228">
        <v>2017</v>
      </c>
      <c r="B12795" s="228" t="s">
        <v>194</v>
      </c>
      <c r="C12795" s="228" t="s">
        <v>62</v>
      </c>
      <c r="D12795" s="228" t="s">
        <v>206</v>
      </c>
      <c r="E12795" s="228">
        <v>60</v>
      </c>
      <c r="F12795" s="228">
        <v>93664</v>
      </c>
      <c r="G12795" s="228">
        <v>13301</v>
      </c>
      <c r="H12795" s="228">
        <v>28828</v>
      </c>
      <c r="I12795" s="228">
        <v>26265809.780000001</v>
      </c>
      <c r="J12795" s="228">
        <v>7068955.0800000001</v>
      </c>
      <c r="K12795" s="228">
        <v>6485238.9400000004</v>
      </c>
      <c r="L12795" s="228">
        <v>43536609.049999997</v>
      </c>
    </row>
    <row r="12796" spans="1:12">
      <c r="A12796" s="228">
        <v>2017</v>
      </c>
      <c r="B12796" s="228" t="s">
        <v>194</v>
      </c>
      <c r="C12796" s="228" t="s">
        <v>62</v>
      </c>
      <c r="D12796" s="228" t="s">
        <v>206</v>
      </c>
      <c r="E12796" s="228">
        <v>65</v>
      </c>
      <c r="F12796" s="228">
        <v>85246</v>
      </c>
      <c r="G12796" s="228">
        <v>15684</v>
      </c>
      <c r="H12796" s="228">
        <v>36518</v>
      </c>
      <c r="I12796" s="228">
        <v>34562142.659999996</v>
      </c>
      <c r="J12796" s="228">
        <v>9047622.7799999993</v>
      </c>
      <c r="K12796" s="228">
        <v>8910309.1300000008</v>
      </c>
      <c r="L12796" s="228">
        <v>56746458.530000001</v>
      </c>
    </row>
    <row r="12797" spans="1:12">
      <c r="A12797" s="228">
        <v>2017</v>
      </c>
      <c r="B12797" s="228" t="s">
        <v>194</v>
      </c>
      <c r="C12797" s="228" t="s">
        <v>62</v>
      </c>
      <c r="D12797" s="228" t="s">
        <v>206</v>
      </c>
      <c r="E12797" s="228">
        <v>70</v>
      </c>
      <c r="F12797" s="228">
        <v>68206</v>
      </c>
      <c r="G12797" s="228">
        <v>16248</v>
      </c>
      <c r="H12797" s="228">
        <v>44328</v>
      </c>
      <c r="I12797" s="228">
        <v>39899345.670000002</v>
      </c>
      <c r="J12797" s="228">
        <v>9402642.3000000007</v>
      </c>
      <c r="K12797" s="228">
        <v>9415808.4900000002</v>
      </c>
      <c r="L12797" s="228">
        <v>62154143.090000004</v>
      </c>
    </row>
    <row r="12798" spans="1:12">
      <c r="A12798" s="228">
        <v>2017</v>
      </c>
      <c r="B12798" s="228" t="s">
        <v>194</v>
      </c>
      <c r="C12798" s="228" t="s">
        <v>62</v>
      </c>
      <c r="D12798" s="228" t="s">
        <v>206</v>
      </c>
      <c r="E12798" s="228">
        <v>75</v>
      </c>
      <c r="F12798" s="228">
        <v>46122</v>
      </c>
      <c r="G12798" s="228">
        <v>14236</v>
      </c>
      <c r="H12798" s="228">
        <v>44395</v>
      </c>
      <c r="I12798" s="228">
        <v>37659444.859999999</v>
      </c>
      <c r="J12798" s="228">
        <v>8222396.25</v>
      </c>
      <c r="K12798" s="228">
        <v>7313783.3799999999</v>
      </c>
      <c r="L12798" s="228">
        <v>55681167.369999997</v>
      </c>
    </row>
    <row r="12799" spans="1:12">
      <c r="A12799" s="228">
        <v>2017</v>
      </c>
      <c r="B12799" s="228" t="s">
        <v>194</v>
      </c>
      <c r="C12799" s="228" t="s">
        <v>62</v>
      </c>
      <c r="D12799" s="228" t="s">
        <v>206</v>
      </c>
      <c r="E12799" s="228">
        <v>80</v>
      </c>
      <c r="F12799" s="228">
        <v>32604</v>
      </c>
      <c r="G12799" s="228">
        <v>10730</v>
      </c>
      <c r="H12799" s="228">
        <v>44190</v>
      </c>
      <c r="I12799" s="228">
        <v>34299456.039999999</v>
      </c>
      <c r="J12799" s="228">
        <v>6556061.1200000001</v>
      </c>
      <c r="K12799" s="228">
        <v>5647336.9400000004</v>
      </c>
      <c r="L12799" s="228">
        <v>48378339.210000001</v>
      </c>
    </row>
    <row r="12800" spans="1:12">
      <c r="A12800" s="228">
        <v>2017</v>
      </c>
      <c r="B12800" s="228" t="s">
        <v>194</v>
      </c>
      <c r="C12800" s="228" t="s">
        <v>62</v>
      </c>
      <c r="D12800" s="228" t="s">
        <v>206</v>
      </c>
      <c r="E12800" s="228">
        <v>85</v>
      </c>
      <c r="F12800" s="228">
        <v>22274</v>
      </c>
      <c r="G12800" s="228">
        <v>7000</v>
      </c>
      <c r="H12800" s="228">
        <v>41196</v>
      </c>
      <c r="I12800" s="228">
        <v>28065348.43</v>
      </c>
      <c r="J12800" s="228">
        <v>4576207.96</v>
      </c>
      <c r="K12800" s="228">
        <v>2692633.33</v>
      </c>
      <c r="L12800" s="228">
        <v>36679049.770000003</v>
      </c>
    </row>
    <row r="12801" spans="1:12">
      <c r="A12801" s="228">
        <v>2017</v>
      </c>
      <c r="B12801" s="228" t="s">
        <v>194</v>
      </c>
      <c r="C12801" s="228" t="s">
        <v>62</v>
      </c>
      <c r="D12801" s="228" t="s">
        <v>206</v>
      </c>
      <c r="E12801" s="228">
        <v>90</v>
      </c>
      <c r="F12801" s="228">
        <v>9728</v>
      </c>
      <c r="G12801" s="228">
        <v>2991</v>
      </c>
      <c r="H12801" s="228">
        <v>20282</v>
      </c>
      <c r="I12801" s="228">
        <v>12763888.140000001</v>
      </c>
      <c r="J12801" s="228">
        <v>1909787.02</v>
      </c>
      <c r="K12801" s="228">
        <v>784496.16</v>
      </c>
      <c r="L12801" s="228">
        <v>16158555.630000001</v>
      </c>
    </row>
    <row r="12802" spans="1:12">
      <c r="A12802" s="228">
        <v>2017</v>
      </c>
      <c r="B12802" s="228" t="s">
        <v>194</v>
      </c>
      <c r="C12802" s="228" t="s">
        <v>62</v>
      </c>
      <c r="D12802" s="228" t="s">
        <v>206</v>
      </c>
      <c r="E12802" s="228">
        <v>95</v>
      </c>
      <c r="F12802" s="228">
        <v>2643</v>
      </c>
      <c r="G12802" s="228">
        <v>638</v>
      </c>
      <c r="H12802" s="228">
        <v>5431</v>
      </c>
      <c r="I12802" s="228">
        <v>3296029.67</v>
      </c>
      <c r="J12802" s="228">
        <v>441195.18</v>
      </c>
      <c r="K12802" s="228">
        <v>101923</v>
      </c>
      <c r="L12802" s="228">
        <v>4000522.34</v>
      </c>
    </row>
    <row r="12803" spans="1:12">
      <c r="A12803" s="228">
        <v>2017</v>
      </c>
      <c r="B12803" s="228" t="s">
        <v>194</v>
      </c>
      <c r="C12803" s="228" t="s">
        <v>63</v>
      </c>
      <c r="D12803" s="228" t="s">
        <v>205</v>
      </c>
      <c r="E12803" s="228">
        <v>0</v>
      </c>
      <c r="F12803" s="228">
        <v>57504</v>
      </c>
      <c r="G12803" s="228">
        <v>2945</v>
      </c>
      <c r="H12803" s="228">
        <v>8569</v>
      </c>
      <c r="I12803" s="228">
        <v>7126647.2199999997</v>
      </c>
      <c r="J12803" s="228">
        <v>1046934.08</v>
      </c>
      <c r="K12803" s="228">
        <v>117109</v>
      </c>
      <c r="L12803" s="228">
        <v>8859474.8300000001</v>
      </c>
    </row>
    <row r="12804" spans="1:12">
      <c r="A12804" s="228">
        <v>2017</v>
      </c>
      <c r="B12804" s="228" t="s">
        <v>194</v>
      </c>
      <c r="C12804" s="228" t="s">
        <v>63</v>
      </c>
      <c r="D12804" s="228" t="s">
        <v>205</v>
      </c>
      <c r="E12804" s="228">
        <v>5</v>
      </c>
      <c r="F12804" s="228">
        <v>70154</v>
      </c>
      <c r="G12804" s="228">
        <v>1573</v>
      </c>
      <c r="H12804" s="228">
        <v>2319</v>
      </c>
      <c r="I12804" s="228">
        <v>1949748</v>
      </c>
      <c r="J12804" s="228">
        <v>497891.27</v>
      </c>
      <c r="K12804" s="228">
        <v>150660</v>
      </c>
      <c r="L12804" s="228">
        <v>2990308.15</v>
      </c>
    </row>
    <row r="12805" spans="1:12">
      <c r="A12805" s="228">
        <v>2017</v>
      </c>
      <c r="B12805" s="228" t="s">
        <v>194</v>
      </c>
      <c r="C12805" s="228" t="s">
        <v>63</v>
      </c>
      <c r="D12805" s="228" t="s">
        <v>205</v>
      </c>
      <c r="E12805" s="228">
        <v>10</v>
      </c>
      <c r="F12805" s="228">
        <v>71055</v>
      </c>
      <c r="G12805" s="228">
        <v>1353</v>
      </c>
      <c r="H12805" s="228">
        <v>2400</v>
      </c>
      <c r="I12805" s="228">
        <v>1920517.14</v>
      </c>
      <c r="J12805" s="228">
        <v>452610.52</v>
      </c>
      <c r="K12805" s="228">
        <v>501630</v>
      </c>
      <c r="L12805" s="228">
        <v>3257410.59</v>
      </c>
    </row>
    <row r="12806" spans="1:12">
      <c r="A12806" s="228">
        <v>2017</v>
      </c>
      <c r="B12806" s="228" t="s">
        <v>194</v>
      </c>
      <c r="C12806" s="228" t="s">
        <v>63</v>
      </c>
      <c r="D12806" s="228" t="s">
        <v>205</v>
      </c>
      <c r="E12806" s="228">
        <v>15</v>
      </c>
      <c r="F12806" s="228">
        <v>67770</v>
      </c>
      <c r="G12806" s="228">
        <v>2116</v>
      </c>
      <c r="H12806" s="228">
        <v>4476</v>
      </c>
      <c r="I12806" s="228">
        <v>4007867.28</v>
      </c>
      <c r="J12806" s="228">
        <v>880703.67</v>
      </c>
      <c r="K12806" s="228">
        <v>816955</v>
      </c>
      <c r="L12806" s="228">
        <v>6601372.25</v>
      </c>
    </row>
    <row r="12807" spans="1:12">
      <c r="A12807" s="228">
        <v>2017</v>
      </c>
      <c r="B12807" s="228" t="s">
        <v>194</v>
      </c>
      <c r="C12807" s="228" t="s">
        <v>63</v>
      </c>
      <c r="D12807" s="228" t="s">
        <v>205</v>
      </c>
      <c r="E12807" s="228">
        <v>20</v>
      </c>
      <c r="F12807" s="228">
        <v>49240</v>
      </c>
      <c r="G12807" s="228">
        <v>1649</v>
      </c>
      <c r="H12807" s="228">
        <v>3413</v>
      </c>
      <c r="I12807" s="228">
        <v>3227503.86</v>
      </c>
      <c r="J12807" s="228">
        <v>690642.65</v>
      </c>
      <c r="K12807" s="228">
        <v>487697</v>
      </c>
      <c r="L12807" s="228">
        <v>5138417.32</v>
      </c>
    </row>
    <row r="12808" spans="1:12">
      <c r="A12808" s="228">
        <v>2017</v>
      </c>
      <c r="B12808" s="228" t="s">
        <v>194</v>
      </c>
      <c r="C12808" s="228" t="s">
        <v>63</v>
      </c>
      <c r="D12808" s="228" t="s">
        <v>205</v>
      </c>
      <c r="E12808" s="228">
        <v>25</v>
      </c>
      <c r="F12808" s="228">
        <v>38856</v>
      </c>
      <c r="G12808" s="228">
        <v>1191</v>
      </c>
      <c r="H12808" s="228">
        <v>3093</v>
      </c>
      <c r="I12808" s="228">
        <v>2463874.48</v>
      </c>
      <c r="J12808" s="228">
        <v>529921.93000000005</v>
      </c>
      <c r="K12808" s="228">
        <v>651829</v>
      </c>
      <c r="L12808" s="228">
        <v>4350790.0999999996</v>
      </c>
    </row>
    <row r="12809" spans="1:12">
      <c r="A12809" s="228">
        <v>2017</v>
      </c>
      <c r="B12809" s="228" t="s">
        <v>194</v>
      </c>
      <c r="C12809" s="228" t="s">
        <v>63</v>
      </c>
      <c r="D12809" s="228" t="s">
        <v>205</v>
      </c>
      <c r="E12809" s="228">
        <v>30</v>
      </c>
      <c r="F12809" s="228">
        <v>64191</v>
      </c>
      <c r="G12809" s="228">
        <v>2136</v>
      </c>
      <c r="H12809" s="228">
        <v>4383</v>
      </c>
      <c r="I12809" s="228">
        <v>3195144.33</v>
      </c>
      <c r="J12809" s="228">
        <v>867827.76</v>
      </c>
      <c r="K12809" s="228">
        <v>624421.19999999995</v>
      </c>
      <c r="L12809" s="228">
        <v>5735973.9000000004</v>
      </c>
    </row>
    <row r="12810" spans="1:12">
      <c r="A12810" s="228">
        <v>2017</v>
      </c>
      <c r="B12810" s="228" t="s">
        <v>194</v>
      </c>
      <c r="C12810" s="228" t="s">
        <v>63</v>
      </c>
      <c r="D12810" s="228" t="s">
        <v>205</v>
      </c>
      <c r="E12810" s="228">
        <v>35</v>
      </c>
      <c r="F12810" s="228">
        <v>69689</v>
      </c>
      <c r="G12810" s="228">
        <v>2728</v>
      </c>
      <c r="H12810" s="228">
        <v>6484</v>
      </c>
      <c r="I12810" s="228">
        <v>5145412.07</v>
      </c>
      <c r="J12810" s="228">
        <v>1242316.48</v>
      </c>
      <c r="K12810" s="228">
        <v>1246896.5</v>
      </c>
      <c r="L12810" s="228">
        <v>9063932.0199999996</v>
      </c>
    </row>
    <row r="12811" spans="1:12">
      <c r="A12811" s="228">
        <v>2017</v>
      </c>
      <c r="B12811" s="228" t="s">
        <v>194</v>
      </c>
      <c r="C12811" s="228" t="s">
        <v>63</v>
      </c>
      <c r="D12811" s="228" t="s">
        <v>205</v>
      </c>
      <c r="E12811" s="228">
        <v>40</v>
      </c>
      <c r="F12811" s="228">
        <v>71795</v>
      </c>
      <c r="G12811" s="228">
        <v>3399</v>
      </c>
      <c r="H12811" s="228">
        <v>7205</v>
      </c>
      <c r="I12811" s="228">
        <v>6018672.7199999997</v>
      </c>
      <c r="J12811" s="228">
        <v>1627868.36</v>
      </c>
      <c r="K12811" s="228">
        <v>1418921.85</v>
      </c>
      <c r="L12811" s="228">
        <v>10844539.619999999</v>
      </c>
    </row>
    <row r="12812" spans="1:12">
      <c r="A12812" s="228">
        <v>2017</v>
      </c>
      <c r="B12812" s="228" t="s">
        <v>194</v>
      </c>
      <c r="C12812" s="228" t="s">
        <v>63</v>
      </c>
      <c r="D12812" s="228" t="s">
        <v>205</v>
      </c>
      <c r="E12812" s="228">
        <v>45</v>
      </c>
      <c r="F12812" s="228">
        <v>76479</v>
      </c>
      <c r="G12812" s="228">
        <v>4230</v>
      </c>
      <c r="H12812" s="228">
        <v>9439</v>
      </c>
      <c r="I12812" s="228">
        <v>8412875.3000000007</v>
      </c>
      <c r="J12812" s="228">
        <v>2202657.17</v>
      </c>
      <c r="K12812" s="228">
        <v>1914879</v>
      </c>
      <c r="L12812" s="228">
        <v>14593643.289999999</v>
      </c>
    </row>
    <row r="12813" spans="1:12">
      <c r="A12813" s="228">
        <v>2017</v>
      </c>
      <c r="B12813" s="228" t="s">
        <v>194</v>
      </c>
      <c r="C12813" s="228" t="s">
        <v>63</v>
      </c>
      <c r="D12813" s="228" t="s">
        <v>205</v>
      </c>
      <c r="E12813" s="228">
        <v>50</v>
      </c>
      <c r="F12813" s="228">
        <v>72296</v>
      </c>
      <c r="G12813" s="228">
        <v>5716</v>
      </c>
      <c r="H12813" s="228">
        <v>11059</v>
      </c>
      <c r="I12813" s="228">
        <v>10705067.59</v>
      </c>
      <c r="J12813" s="228">
        <v>2968822.61</v>
      </c>
      <c r="K12813" s="228">
        <v>2607552.69</v>
      </c>
      <c r="L12813" s="228">
        <v>18830596.98</v>
      </c>
    </row>
    <row r="12814" spans="1:12">
      <c r="A12814" s="228">
        <v>2017</v>
      </c>
      <c r="B12814" s="228" t="s">
        <v>194</v>
      </c>
      <c r="C12814" s="228" t="s">
        <v>63</v>
      </c>
      <c r="D12814" s="228" t="s">
        <v>205</v>
      </c>
      <c r="E12814" s="228">
        <v>55</v>
      </c>
      <c r="F12814" s="228">
        <v>74032</v>
      </c>
      <c r="G12814" s="228">
        <v>8161</v>
      </c>
      <c r="H12814" s="228">
        <v>15969</v>
      </c>
      <c r="I12814" s="228">
        <v>15748916.539999999</v>
      </c>
      <c r="J12814" s="228">
        <v>4412626.08</v>
      </c>
      <c r="K12814" s="228">
        <v>3566345.08</v>
      </c>
      <c r="L12814" s="228">
        <v>27164610.879999999</v>
      </c>
    </row>
    <row r="12815" spans="1:12">
      <c r="A12815" s="228">
        <v>2017</v>
      </c>
      <c r="B12815" s="228" t="s">
        <v>194</v>
      </c>
      <c r="C12815" s="228" t="s">
        <v>63</v>
      </c>
      <c r="D12815" s="228" t="s">
        <v>205</v>
      </c>
      <c r="E12815" s="228">
        <v>60</v>
      </c>
      <c r="F12815" s="228">
        <v>67742</v>
      </c>
      <c r="G12815" s="228">
        <v>10312</v>
      </c>
      <c r="H12815" s="228">
        <v>22272</v>
      </c>
      <c r="I12815" s="228">
        <v>21935033.940000001</v>
      </c>
      <c r="J12815" s="228">
        <v>5793823.25</v>
      </c>
      <c r="K12815" s="228">
        <v>5712409.3600000003</v>
      </c>
      <c r="L12815" s="228">
        <v>37355824.979999997</v>
      </c>
    </row>
    <row r="12816" spans="1:12">
      <c r="A12816" s="228">
        <v>2017</v>
      </c>
      <c r="B12816" s="228" t="s">
        <v>194</v>
      </c>
      <c r="C12816" s="228" t="s">
        <v>63</v>
      </c>
      <c r="D12816" s="228" t="s">
        <v>205</v>
      </c>
      <c r="E12816" s="228">
        <v>65</v>
      </c>
      <c r="F12816" s="228">
        <v>62279</v>
      </c>
      <c r="G12816" s="228">
        <v>14126</v>
      </c>
      <c r="H12816" s="228">
        <v>29742</v>
      </c>
      <c r="I12816" s="228">
        <v>29018314.289999999</v>
      </c>
      <c r="J12816" s="228">
        <v>7363616.2800000003</v>
      </c>
      <c r="K12816" s="228">
        <v>7377160.3700000001</v>
      </c>
      <c r="L12816" s="228">
        <v>48187252.890000001</v>
      </c>
    </row>
    <row r="12817" spans="1:12">
      <c r="A12817" s="228">
        <v>2017</v>
      </c>
      <c r="B12817" s="228" t="s">
        <v>194</v>
      </c>
      <c r="C12817" s="228" t="s">
        <v>63</v>
      </c>
      <c r="D12817" s="228" t="s">
        <v>205</v>
      </c>
      <c r="E12817" s="228">
        <v>70</v>
      </c>
      <c r="F12817" s="228">
        <v>49158</v>
      </c>
      <c r="G12817" s="228">
        <v>14229</v>
      </c>
      <c r="H12817" s="228">
        <v>34339</v>
      </c>
      <c r="I12817" s="228">
        <v>33008036.989999998</v>
      </c>
      <c r="J12817" s="228">
        <v>8201832.2400000002</v>
      </c>
      <c r="K12817" s="228">
        <v>7492729.3600000003</v>
      </c>
      <c r="L12817" s="228">
        <v>52637013.200000003</v>
      </c>
    </row>
    <row r="12818" spans="1:12">
      <c r="A12818" s="228">
        <v>2017</v>
      </c>
      <c r="B12818" s="228" t="s">
        <v>194</v>
      </c>
      <c r="C12818" s="228" t="s">
        <v>63</v>
      </c>
      <c r="D12818" s="228" t="s">
        <v>205</v>
      </c>
      <c r="E12818" s="228">
        <v>75</v>
      </c>
      <c r="F12818" s="228">
        <v>32614</v>
      </c>
      <c r="G12818" s="228">
        <v>12515</v>
      </c>
      <c r="H12818" s="228">
        <v>33257</v>
      </c>
      <c r="I12818" s="228">
        <v>28500169.699999999</v>
      </c>
      <c r="J12818" s="228">
        <v>6673234.6500000004</v>
      </c>
      <c r="K12818" s="228">
        <v>6421865.9000000004</v>
      </c>
      <c r="L12818" s="228">
        <v>44303077.060000002</v>
      </c>
    </row>
    <row r="12819" spans="1:12">
      <c r="A12819" s="228">
        <v>2017</v>
      </c>
      <c r="B12819" s="228" t="s">
        <v>194</v>
      </c>
      <c r="C12819" s="228" t="s">
        <v>63</v>
      </c>
      <c r="D12819" s="228" t="s">
        <v>205</v>
      </c>
      <c r="E12819" s="228">
        <v>80</v>
      </c>
      <c r="F12819" s="228">
        <v>19791</v>
      </c>
      <c r="G12819" s="228">
        <v>8789</v>
      </c>
      <c r="H12819" s="228">
        <v>28036</v>
      </c>
      <c r="I12819" s="228">
        <v>22131319.379999999</v>
      </c>
      <c r="J12819" s="228">
        <v>4635909.74</v>
      </c>
      <c r="K12819" s="228">
        <v>3991317.3</v>
      </c>
      <c r="L12819" s="228">
        <v>32598109.210000001</v>
      </c>
    </row>
    <row r="12820" spans="1:12">
      <c r="A12820" s="228">
        <v>2017</v>
      </c>
      <c r="B12820" s="228" t="s">
        <v>194</v>
      </c>
      <c r="C12820" s="228" t="s">
        <v>63</v>
      </c>
      <c r="D12820" s="228" t="s">
        <v>205</v>
      </c>
      <c r="E12820" s="228">
        <v>85</v>
      </c>
      <c r="F12820" s="228">
        <v>11168</v>
      </c>
      <c r="G12820" s="228">
        <v>5351</v>
      </c>
      <c r="H12820" s="228">
        <v>22945</v>
      </c>
      <c r="I12820" s="228">
        <v>16253108.890000001</v>
      </c>
      <c r="J12820" s="228">
        <v>2668081.08</v>
      </c>
      <c r="K12820" s="228">
        <v>2034561.8</v>
      </c>
      <c r="L12820" s="228">
        <v>22010853.800000001</v>
      </c>
    </row>
    <row r="12821" spans="1:12">
      <c r="A12821" s="228">
        <v>2017</v>
      </c>
      <c r="B12821" s="228" t="s">
        <v>194</v>
      </c>
      <c r="C12821" s="228" t="s">
        <v>63</v>
      </c>
      <c r="D12821" s="228" t="s">
        <v>205</v>
      </c>
      <c r="E12821" s="228">
        <v>90</v>
      </c>
      <c r="F12821" s="228">
        <v>3261</v>
      </c>
      <c r="G12821" s="228">
        <v>1296</v>
      </c>
      <c r="H12821" s="228">
        <v>8161</v>
      </c>
      <c r="I12821" s="228">
        <v>5104105.6100000003</v>
      </c>
      <c r="J12821" s="228">
        <v>721753.09</v>
      </c>
      <c r="K12821" s="228">
        <v>447043</v>
      </c>
      <c r="L12821" s="228">
        <v>6618721.4900000002</v>
      </c>
    </row>
    <row r="12822" spans="1:12">
      <c r="A12822" s="228">
        <v>2017</v>
      </c>
      <c r="B12822" s="228" t="s">
        <v>194</v>
      </c>
      <c r="C12822" s="228" t="s">
        <v>63</v>
      </c>
      <c r="D12822" s="228" t="s">
        <v>205</v>
      </c>
      <c r="E12822" s="228">
        <v>95</v>
      </c>
      <c r="F12822" s="228">
        <v>423</v>
      </c>
      <c r="G12822" s="228">
        <v>123</v>
      </c>
      <c r="H12822" s="228">
        <v>926</v>
      </c>
      <c r="I12822" s="228">
        <v>551666.65</v>
      </c>
      <c r="J12822" s="228">
        <v>75495.509999999995</v>
      </c>
      <c r="K12822" s="228">
        <v>42904</v>
      </c>
      <c r="L12822" s="228">
        <v>724862.98</v>
      </c>
    </row>
    <row r="12823" spans="1:12">
      <c r="A12823" s="228">
        <v>2017</v>
      </c>
      <c r="B12823" s="228" t="s">
        <v>194</v>
      </c>
      <c r="C12823" s="228" t="s">
        <v>63</v>
      </c>
      <c r="D12823" s="228" t="s">
        <v>206</v>
      </c>
      <c r="E12823" s="228">
        <v>0</v>
      </c>
      <c r="F12823" s="228">
        <v>53557</v>
      </c>
      <c r="G12823" s="228">
        <v>1965</v>
      </c>
      <c r="H12823" s="228">
        <v>5449</v>
      </c>
      <c r="I12823" s="228">
        <v>4336770.4800000004</v>
      </c>
      <c r="J12823" s="228">
        <v>586884.77</v>
      </c>
      <c r="K12823" s="228">
        <v>73574</v>
      </c>
      <c r="L12823" s="228">
        <v>5510635.1100000003</v>
      </c>
    </row>
    <row r="12824" spans="1:12">
      <c r="A12824" s="228">
        <v>2017</v>
      </c>
      <c r="B12824" s="228" t="s">
        <v>194</v>
      </c>
      <c r="C12824" s="228" t="s">
        <v>63</v>
      </c>
      <c r="D12824" s="228" t="s">
        <v>206</v>
      </c>
      <c r="E12824" s="228">
        <v>5</v>
      </c>
      <c r="F12824" s="228">
        <v>66394</v>
      </c>
      <c r="G12824" s="228">
        <v>1237</v>
      </c>
      <c r="H12824" s="228">
        <v>1752</v>
      </c>
      <c r="I12824" s="228">
        <v>1472428.12</v>
      </c>
      <c r="J12824" s="228">
        <v>380425.14</v>
      </c>
      <c r="K12824" s="228">
        <v>149386</v>
      </c>
      <c r="L12824" s="228">
        <v>2287632.44</v>
      </c>
    </row>
    <row r="12825" spans="1:12">
      <c r="A12825" s="228">
        <v>2017</v>
      </c>
      <c r="B12825" s="228" t="s">
        <v>194</v>
      </c>
      <c r="C12825" s="228" t="s">
        <v>63</v>
      </c>
      <c r="D12825" s="228" t="s">
        <v>206</v>
      </c>
      <c r="E12825" s="228">
        <v>10</v>
      </c>
      <c r="F12825" s="228">
        <v>66547</v>
      </c>
      <c r="G12825" s="228">
        <v>1165</v>
      </c>
      <c r="H12825" s="228">
        <v>2172</v>
      </c>
      <c r="I12825" s="228">
        <v>1749646.37</v>
      </c>
      <c r="J12825" s="228">
        <v>410749.36</v>
      </c>
      <c r="K12825" s="228">
        <v>512594</v>
      </c>
      <c r="L12825" s="228">
        <v>3021226.47</v>
      </c>
    </row>
    <row r="12826" spans="1:12">
      <c r="A12826" s="228">
        <v>2017</v>
      </c>
      <c r="B12826" s="228" t="s">
        <v>194</v>
      </c>
      <c r="C12826" s="228" t="s">
        <v>63</v>
      </c>
      <c r="D12826" s="228" t="s">
        <v>206</v>
      </c>
      <c r="E12826" s="228">
        <v>15</v>
      </c>
      <c r="F12826" s="228">
        <v>64267</v>
      </c>
      <c r="G12826" s="228">
        <v>2622</v>
      </c>
      <c r="H12826" s="228">
        <v>5307</v>
      </c>
      <c r="I12826" s="228">
        <v>4612002.05</v>
      </c>
      <c r="J12826" s="228">
        <v>929479.95</v>
      </c>
      <c r="K12826" s="228">
        <v>597672</v>
      </c>
      <c r="L12826" s="228">
        <v>6920035.6500000004</v>
      </c>
    </row>
    <row r="12827" spans="1:12">
      <c r="A12827" s="228">
        <v>2017</v>
      </c>
      <c r="B12827" s="228" t="s">
        <v>194</v>
      </c>
      <c r="C12827" s="228" t="s">
        <v>63</v>
      </c>
      <c r="D12827" s="228" t="s">
        <v>206</v>
      </c>
      <c r="E12827" s="228">
        <v>20</v>
      </c>
      <c r="F12827" s="228">
        <v>51446</v>
      </c>
      <c r="G12827" s="228">
        <v>3425</v>
      </c>
      <c r="H12827" s="228">
        <v>8449</v>
      </c>
      <c r="I12827" s="228">
        <v>7001539.7000000002</v>
      </c>
      <c r="J12827" s="228">
        <v>1264363.55</v>
      </c>
      <c r="K12827" s="228">
        <v>811734</v>
      </c>
      <c r="L12827" s="228">
        <v>10134182.09</v>
      </c>
    </row>
    <row r="12828" spans="1:12">
      <c r="A12828" s="228">
        <v>2017</v>
      </c>
      <c r="B12828" s="228" t="s">
        <v>194</v>
      </c>
      <c r="C12828" s="228" t="s">
        <v>63</v>
      </c>
      <c r="D12828" s="228" t="s">
        <v>206</v>
      </c>
      <c r="E12828" s="228">
        <v>25</v>
      </c>
      <c r="F12828" s="228">
        <v>47923</v>
      </c>
      <c r="G12828" s="228">
        <v>3909</v>
      </c>
      <c r="H12828" s="228">
        <v>12343</v>
      </c>
      <c r="I12828" s="228">
        <v>10121928.17</v>
      </c>
      <c r="J12828" s="228">
        <v>2326189.4</v>
      </c>
      <c r="K12828" s="228">
        <v>830327</v>
      </c>
      <c r="L12828" s="228">
        <v>15074616.810000001</v>
      </c>
    </row>
    <row r="12829" spans="1:12">
      <c r="A12829" s="228">
        <v>2017</v>
      </c>
      <c r="B12829" s="228" t="s">
        <v>194</v>
      </c>
      <c r="C12829" s="228" t="s">
        <v>63</v>
      </c>
      <c r="D12829" s="228" t="s">
        <v>206</v>
      </c>
      <c r="E12829" s="228">
        <v>30</v>
      </c>
      <c r="F12829" s="228">
        <v>74209</v>
      </c>
      <c r="G12829" s="228">
        <v>6584</v>
      </c>
      <c r="H12829" s="228">
        <v>20774</v>
      </c>
      <c r="I12829" s="228">
        <v>18173982.870000001</v>
      </c>
      <c r="J12829" s="228">
        <v>4548114.66</v>
      </c>
      <c r="K12829" s="228">
        <v>1264525</v>
      </c>
      <c r="L12829" s="228">
        <v>27250847.449999999</v>
      </c>
    </row>
    <row r="12830" spans="1:12">
      <c r="A12830" s="228">
        <v>2017</v>
      </c>
      <c r="B12830" s="228" t="s">
        <v>194</v>
      </c>
      <c r="C12830" s="228" t="s">
        <v>63</v>
      </c>
      <c r="D12830" s="228" t="s">
        <v>206</v>
      </c>
      <c r="E12830" s="228">
        <v>35</v>
      </c>
      <c r="F12830" s="228">
        <v>76939</v>
      </c>
      <c r="G12830" s="228">
        <v>6769</v>
      </c>
      <c r="H12830" s="228">
        <v>17908</v>
      </c>
      <c r="I12830" s="228">
        <v>16304200.390000001</v>
      </c>
      <c r="J12830" s="228">
        <v>3908725.27</v>
      </c>
      <c r="K12830" s="228">
        <v>1725862</v>
      </c>
      <c r="L12830" s="228">
        <v>25323477.27</v>
      </c>
    </row>
    <row r="12831" spans="1:12">
      <c r="A12831" s="228">
        <v>2017</v>
      </c>
      <c r="B12831" s="228" t="s">
        <v>194</v>
      </c>
      <c r="C12831" s="228" t="s">
        <v>63</v>
      </c>
      <c r="D12831" s="228" t="s">
        <v>206</v>
      </c>
      <c r="E12831" s="228">
        <v>40</v>
      </c>
      <c r="F12831" s="228">
        <v>78519</v>
      </c>
      <c r="G12831" s="228">
        <v>6555</v>
      </c>
      <c r="H12831" s="228">
        <v>14922</v>
      </c>
      <c r="I12831" s="228">
        <v>13677304.51</v>
      </c>
      <c r="J12831" s="228">
        <v>3192748.15</v>
      </c>
      <c r="K12831" s="228">
        <v>2109980</v>
      </c>
      <c r="L12831" s="228">
        <v>22313922.969999999</v>
      </c>
    </row>
    <row r="12832" spans="1:12">
      <c r="A12832" s="228">
        <v>2017</v>
      </c>
      <c r="B12832" s="228" t="s">
        <v>194</v>
      </c>
      <c r="C12832" s="228" t="s">
        <v>63</v>
      </c>
      <c r="D12832" s="228" t="s">
        <v>206</v>
      </c>
      <c r="E12832" s="228">
        <v>45</v>
      </c>
      <c r="F12832" s="228">
        <v>83750</v>
      </c>
      <c r="G12832" s="228">
        <v>7437</v>
      </c>
      <c r="H12832" s="228">
        <v>16033</v>
      </c>
      <c r="I12832" s="228">
        <v>14771180.23</v>
      </c>
      <c r="J12832" s="228">
        <v>3621694.17</v>
      </c>
      <c r="K12832" s="228">
        <v>2545690</v>
      </c>
      <c r="L12832" s="228">
        <v>24604734.079999998</v>
      </c>
    </row>
    <row r="12833" spans="1:12">
      <c r="A12833" s="228">
        <v>2017</v>
      </c>
      <c r="B12833" s="228" t="s">
        <v>194</v>
      </c>
      <c r="C12833" s="228" t="s">
        <v>63</v>
      </c>
      <c r="D12833" s="228" t="s">
        <v>206</v>
      </c>
      <c r="E12833" s="228">
        <v>50</v>
      </c>
      <c r="F12833" s="228">
        <v>78289</v>
      </c>
      <c r="G12833" s="228">
        <v>8408</v>
      </c>
      <c r="H12833" s="228">
        <v>18703</v>
      </c>
      <c r="I12833" s="228">
        <v>16787414.309999999</v>
      </c>
      <c r="J12833" s="228">
        <v>4155965.61</v>
      </c>
      <c r="K12833" s="228">
        <v>2865919.05</v>
      </c>
      <c r="L12833" s="228">
        <v>27558082.120000001</v>
      </c>
    </row>
    <row r="12834" spans="1:12">
      <c r="A12834" s="228">
        <v>2017</v>
      </c>
      <c r="B12834" s="228" t="s">
        <v>194</v>
      </c>
      <c r="C12834" s="228" t="s">
        <v>63</v>
      </c>
      <c r="D12834" s="228" t="s">
        <v>206</v>
      </c>
      <c r="E12834" s="228">
        <v>55</v>
      </c>
      <c r="F12834" s="228">
        <v>80657</v>
      </c>
      <c r="G12834" s="228">
        <v>10067</v>
      </c>
      <c r="H12834" s="228">
        <v>21714</v>
      </c>
      <c r="I12834" s="228">
        <v>19591133.5</v>
      </c>
      <c r="J12834" s="228">
        <v>4900301.9800000004</v>
      </c>
      <c r="K12834" s="228">
        <v>4291489.3899999997</v>
      </c>
      <c r="L12834" s="228">
        <v>32646653.510000002</v>
      </c>
    </row>
    <row r="12835" spans="1:12">
      <c r="A12835" s="228">
        <v>2017</v>
      </c>
      <c r="B12835" s="228" t="s">
        <v>194</v>
      </c>
      <c r="C12835" s="228" t="s">
        <v>63</v>
      </c>
      <c r="D12835" s="228" t="s">
        <v>206</v>
      </c>
      <c r="E12835" s="228">
        <v>60</v>
      </c>
      <c r="F12835" s="228">
        <v>73938</v>
      </c>
      <c r="G12835" s="228">
        <v>11801</v>
      </c>
      <c r="H12835" s="228">
        <v>23518</v>
      </c>
      <c r="I12835" s="228">
        <v>21869600.449999999</v>
      </c>
      <c r="J12835" s="228">
        <v>5585130</v>
      </c>
      <c r="K12835" s="228">
        <v>5126426.5999999996</v>
      </c>
      <c r="L12835" s="228">
        <v>36359690.640000001</v>
      </c>
    </row>
    <row r="12836" spans="1:12">
      <c r="A12836" s="228">
        <v>2017</v>
      </c>
      <c r="B12836" s="228" t="s">
        <v>194</v>
      </c>
      <c r="C12836" s="228" t="s">
        <v>63</v>
      </c>
      <c r="D12836" s="228" t="s">
        <v>206</v>
      </c>
      <c r="E12836" s="228">
        <v>65</v>
      </c>
      <c r="F12836" s="228">
        <v>68071</v>
      </c>
      <c r="G12836" s="228">
        <v>13797</v>
      </c>
      <c r="H12836" s="228">
        <v>32354</v>
      </c>
      <c r="I12836" s="228">
        <v>30397878.289999999</v>
      </c>
      <c r="J12836" s="228">
        <v>7187442.1600000001</v>
      </c>
      <c r="K12836" s="228">
        <v>7282908.4800000004</v>
      </c>
      <c r="L12836" s="228">
        <v>49166717.439999998</v>
      </c>
    </row>
    <row r="12837" spans="1:12">
      <c r="A12837" s="228">
        <v>2017</v>
      </c>
      <c r="B12837" s="228" t="s">
        <v>194</v>
      </c>
      <c r="C12837" s="228" t="s">
        <v>63</v>
      </c>
      <c r="D12837" s="228" t="s">
        <v>206</v>
      </c>
      <c r="E12837" s="228">
        <v>70</v>
      </c>
      <c r="F12837" s="228">
        <v>54391</v>
      </c>
      <c r="G12837" s="228">
        <v>13766</v>
      </c>
      <c r="H12837" s="228">
        <v>36122</v>
      </c>
      <c r="I12837" s="228">
        <v>32520763.640000001</v>
      </c>
      <c r="J12837" s="228">
        <v>7562015.1299999999</v>
      </c>
      <c r="K12837" s="228">
        <v>7346619.3899999997</v>
      </c>
      <c r="L12837" s="228">
        <v>51134794.229999997</v>
      </c>
    </row>
    <row r="12838" spans="1:12">
      <c r="A12838" s="228">
        <v>2017</v>
      </c>
      <c r="B12838" s="228" t="s">
        <v>194</v>
      </c>
      <c r="C12838" s="228" t="s">
        <v>63</v>
      </c>
      <c r="D12838" s="228" t="s">
        <v>206</v>
      </c>
      <c r="E12838" s="228">
        <v>75</v>
      </c>
      <c r="F12838" s="228">
        <v>35918</v>
      </c>
      <c r="G12838" s="228">
        <v>10529</v>
      </c>
      <c r="H12838" s="228">
        <v>32649</v>
      </c>
      <c r="I12838" s="228">
        <v>27793811.59</v>
      </c>
      <c r="J12838" s="228">
        <v>6125808.21</v>
      </c>
      <c r="K12838" s="228">
        <v>5683246.2699999996</v>
      </c>
      <c r="L12838" s="228">
        <v>42231647.450000003</v>
      </c>
    </row>
    <row r="12839" spans="1:12">
      <c r="A12839" s="228">
        <v>2017</v>
      </c>
      <c r="B12839" s="228" t="s">
        <v>194</v>
      </c>
      <c r="C12839" s="228" t="s">
        <v>63</v>
      </c>
      <c r="D12839" s="228" t="s">
        <v>206</v>
      </c>
      <c r="E12839" s="228">
        <v>80</v>
      </c>
      <c r="F12839" s="228">
        <v>23694</v>
      </c>
      <c r="G12839" s="228">
        <v>8034</v>
      </c>
      <c r="H12839" s="228">
        <v>32772</v>
      </c>
      <c r="I12839" s="228">
        <v>24556776.420000002</v>
      </c>
      <c r="J12839" s="228">
        <v>4362299.43</v>
      </c>
      <c r="K12839" s="228">
        <v>3532478.29</v>
      </c>
      <c r="L12839" s="228">
        <v>34177356.219999999</v>
      </c>
    </row>
    <row r="12840" spans="1:12">
      <c r="A12840" s="228">
        <v>2017</v>
      </c>
      <c r="B12840" s="228" t="s">
        <v>194</v>
      </c>
      <c r="C12840" s="228" t="s">
        <v>63</v>
      </c>
      <c r="D12840" s="228" t="s">
        <v>206</v>
      </c>
      <c r="E12840" s="228">
        <v>85</v>
      </c>
      <c r="F12840" s="228">
        <v>14866</v>
      </c>
      <c r="G12840" s="228">
        <v>5236</v>
      </c>
      <c r="H12840" s="228">
        <v>27651</v>
      </c>
      <c r="I12840" s="228">
        <v>19001028.359999999</v>
      </c>
      <c r="J12840" s="228">
        <v>2882251.47</v>
      </c>
      <c r="K12840" s="228">
        <v>2049201.59</v>
      </c>
      <c r="L12840" s="228">
        <v>25210380.859999999</v>
      </c>
    </row>
    <row r="12841" spans="1:12">
      <c r="A12841" s="228">
        <v>2017</v>
      </c>
      <c r="B12841" s="228" t="s">
        <v>194</v>
      </c>
      <c r="C12841" s="228" t="s">
        <v>63</v>
      </c>
      <c r="D12841" s="228" t="s">
        <v>206</v>
      </c>
      <c r="E12841" s="228">
        <v>90</v>
      </c>
      <c r="F12841" s="228">
        <v>5989</v>
      </c>
      <c r="G12841" s="228">
        <v>1673</v>
      </c>
      <c r="H12841" s="228">
        <v>12358</v>
      </c>
      <c r="I12841" s="228">
        <v>7816677.4500000002</v>
      </c>
      <c r="J12841" s="228">
        <v>1039030.64</v>
      </c>
      <c r="K12841" s="228">
        <v>459046</v>
      </c>
      <c r="L12841" s="228">
        <v>9771643.9399999995</v>
      </c>
    </row>
    <row r="12842" spans="1:12">
      <c r="A12842" s="228">
        <v>2017</v>
      </c>
      <c r="B12842" s="228" t="s">
        <v>194</v>
      </c>
      <c r="C12842" s="228" t="s">
        <v>63</v>
      </c>
      <c r="D12842" s="228" t="s">
        <v>206</v>
      </c>
      <c r="E12842" s="228">
        <v>95</v>
      </c>
      <c r="F12842" s="228">
        <v>1599</v>
      </c>
      <c r="G12842" s="228">
        <v>505</v>
      </c>
      <c r="H12842" s="228">
        <v>4012</v>
      </c>
      <c r="I12842" s="228">
        <v>2513214.0299999998</v>
      </c>
      <c r="J12842" s="228">
        <v>247021.09</v>
      </c>
      <c r="K12842" s="228">
        <v>115241</v>
      </c>
      <c r="L12842" s="228">
        <v>3005164.15</v>
      </c>
    </row>
    <row r="12843" spans="1:12">
      <c r="A12843" s="228">
        <v>2017</v>
      </c>
      <c r="B12843" s="228" t="s">
        <v>194</v>
      </c>
      <c r="C12843" s="228" t="s">
        <v>64</v>
      </c>
      <c r="D12843" s="228" t="s">
        <v>205</v>
      </c>
      <c r="E12843" s="228">
        <v>0</v>
      </c>
      <c r="F12843" s="228">
        <v>19324</v>
      </c>
      <c r="G12843" s="228">
        <v>1052</v>
      </c>
      <c r="H12843" s="228">
        <v>2816</v>
      </c>
      <c r="I12843" s="228">
        <v>1660840.05</v>
      </c>
      <c r="J12843" s="228">
        <v>416151.95</v>
      </c>
      <c r="K12843" s="228">
        <v>73843</v>
      </c>
      <c r="L12843" s="228">
        <v>2270842.23</v>
      </c>
    </row>
    <row r="12844" spans="1:12">
      <c r="A12844" s="228">
        <v>2017</v>
      </c>
      <c r="B12844" s="228" t="s">
        <v>194</v>
      </c>
      <c r="C12844" s="228" t="s">
        <v>64</v>
      </c>
      <c r="D12844" s="228" t="s">
        <v>205</v>
      </c>
      <c r="E12844" s="228">
        <v>5</v>
      </c>
      <c r="F12844" s="228">
        <v>22317</v>
      </c>
      <c r="G12844" s="228">
        <v>461</v>
      </c>
      <c r="H12844" s="228">
        <v>610</v>
      </c>
      <c r="I12844" s="228">
        <v>531127.94999999995</v>
      </c>
      <c r="J12844" s="228">
        <v>171429.2</v>
      </c>
      <c r="K12844" s="228">
        <v>58644</v>
      </c>
      <c r="L12844" s="228">
        <v>826465.44</v>
      </c>
    </row>
    <row r="12845" spans="1:12">
      <c r="A12845" s="228">
        <v>2017</v>
      </c>
      <c r="B12845" s="228" t="s">
        <v>194</v>
      </c>
      <c r="C12845" s="228" t="s">
        <v>64</v>
      </c>
      <c r="D12845" s="228" t="s">
        <v>205</v>
      </c>
      <c r="E12845" s="228">
        <v>10</v>
      </c>
      <c r="F12845" s="228">
        <v>21784</v>
      </c>
      <c r="G12845" s="228">
        <v>311</v>
      </c>
      <c r="H12845" s="228">
        <v>405</v>
      </c>
      <c r="I12845" s="228">
        <v>350455.45</v>
      </c>
      <c r="J12845" s="228">
        <v>131205.67000000001</v>
      </c>
      <c r="K12845" s="228">
        <v>133645</v>
      </c>
      <c r="L12845" s="228">
        <v>652943.76</v>
      </c>
    </row>
    <row r="12846" spans="1:12">
      <c r="A12846" s="228">
        <v>2017</v>
      </c>
      <c r="B12846" s="228" t="s">
        <v>194</v>
      </c>
      <c r="C12846" s="228" t="s">
        <v>64</v>
      </c>
      <c r="D12846" s="228" t="s">
        <v>205</v>
      </c>
      <c r="E12846" s="228">
        <v>15</v>
      </c>
      <c r="F12846" s="228">
        <v>21773</v>
      </c>
      <c r="G12846" s="228">
        <v>607</v>
      </c>
      <c r="H12846" s="228">
        <v>923</v>
      </c>
      <c r="I12846" s="228">
        <v>1018298.4</v>
      </c>
      <c r="J12846" s="228">
        <v>390105.88</v>
      </c>
      <c r="K12846" s="228">
        <v>268016.8</v>
      </c>
      <c r="L12846" s="228">
        <v>1784721.75</v>
      </c>
    </row>
    <row r="12847" spans="1:12">
      <c r="A12847" s="228">
        <v>2017</v>
      </c>
      <c r="B12847" s="228" t="s">
        <v>194</v>
      </c>
      <c r="C12847" s="228" t="s">
        <v>64</v>
      </c>
      <c r="D12847" s="228" t="s">
        <v>205</v>
      </c>
      <c r="E12847" s="228">
        <v>20</v>
      </c>
      <c r="F12847" s="228">
        <v>19688</v>
      </c>
      <c r="G12847" s="228">
        <v>639</v>
      </c>
      <c r="H12847" s="228">
        <v>994</v>
      </c>
      <c r="I12847" s="228">
        <v>1135888.45</v>
      </c>
      <c r="J12847" s="228">
        <v>431984.64000000001</v>
      </c>
      <c r="K12847" s="228">
        <v>216620</v>
      </c>
      <c r="L12847" s="228">
        <v>1923741.96</v>
      </c>
    </row>
    <row r="12848" spans="1:12">
      <c r="A12848" s="228">
        <v>2017</v>
      </c>
      <c r="B12848" s="228" t="s">
        <v>194</v>
      </c>
      <c r="C12848" s="228" t="s">
        <v>64</v>
      </c>
      <c r="D12848" s="228" t="s">
        <v>205</v>
      </c>
      <c r="E12848" s="228">
        <v>25</v>
      </c>
      <c r="F12848" s="228">
        <v>15764</v>
      </c>
      <c r="G12848" s="228">
        <v>468</v>
      </c>
      <c r="H12848" s="228">
        <v>707</v>
      </c>
      <c r="I12848" s="228">
        <v>771341.15</v>
      </c>
      <c r="J12848" s="228">
        <v>335832.36</v>
      </c>
      <c r="K12848" s="228">
        <v>167700</v>
      </c>
      <c r="L12848" s="228">
        <v>1452988.94</v>
      </c>
    </row>
    <row r="12849" spans="1:12">
      <c r="A12849" s="228">
        <v>2017</v>
      </c>
      <c r="B12849" s="228" t="s">
        <v>194</v>
      </c>
      <c r="C12849" s="228" t="s">
        <v>64</v>
      </c>
      <c r="D12849" s="228" t="s">
        <v>205</v>
      </c>
      <c r="E12849" s="228">
        <v>30</v>
      </c>
      <c r="F12849" s="228">
        <v>22133</v>
      </c>
      <c r="G12849" s="228">
        <v>678</v>
      </c>
      <c r="H12849" s="228">
        <v>1066</v>
      </c>
      <c r="I12849" s="228">
        <v>1032426.11</v>
      </c>
      <c r="J12849" s="228">
        <v>419931.84</v>
      </c>
      <c r="K12849" s="228">
        <v>266716.65000000002</v>
      </c>
      <c r="L12849" s="228">
        <v>1935835.02</v>
      </c>
    </row>
    <row r="12850" spans="1:12">
      <c r="A12850" s="228">
        <v>2017</v>
      </c>
      <c r="B12850" s="228" t="s">
        <v>194</v>
      </c>
      <c r="C12850" s="228" t="s">
        <v>64</v>
      </c>
      <c r="D12850" s="228" t="s">
        <v>205</v>
      </c>
      <c r="E12850" s="228">
        <v>35</v>
      </c>
      <c r="F12850" s="228">
        <v>22612</v>
      </c>
      <c r="G12850" s="228">
        <v>947</v>
      </c>
      <c r="H12850" s="228">
        <v>1547</v>
      </c>
      <c r="I12850" s="228">
        <v>1143148.7</v>
      </c>
      <c r="J12850" s="228">
        <v>474092.68</v>
      </c>
      <c r="K12850" s="228">
        <v>232342</v>
      </c>
      <c r="L12850" s="228">
        <v>2105828.7200000002</v>
      </c>
    </row>
    <row r="12851" spans="1:12">
      <c r="A12851" s="228">
        <v>2017</v>
      </c>
      <c r="B12851" s="228" t="s">
        <v>194</v>
      </c>
      <c r="C12851" s="228" t="s">
        <v>64</v>
      </c>
      <c r="D12851" s="228" t="s">
        <v>205</v>
      </c>
      <c r="E12851" s="228">
        <v>40</v>
      </c>
      <c r="F12851" s="228">
        <v>22936</v>
      </c>
      <c r="G12851" s="228">
        <v>1025</v>
      </c>
      <c r="H12851" s="228">
        <v>1681</v>
      </c>
      <c r="I12851" s="228">
        <v>1693840.12</v>
      </c>
      <c r="J12851" s="228">
        <v>663225.77</v>
      </c>
      <c r="K12851" s="228">
        <v>256722.76</v>
      </c>
      <c r="L12851" s="228">
        <v>2916198.69</v>
      </c>
    </row>
    <row r="12852" spans="1:12">
      <c r="A12852" s="228">
        <v>2017</v>
      </c>
      <c r="B12852" s="228" t="s">
        <v>194</v>
      </c>
      <c r="C12852" s="228" t="s">
        <v>64</v>
      </c>
      <c r="D12852" s="228" t="s">
        <v>205</v>
      </c>
      <c r="E12852" s="228">
        <v>45</v>
      </c>
      <c r="F12852" s="228">
        <v>25434</v>
      </c>
      <c r="G12852" s="228">
        <v>1436</v>
      </c>
      <c r="H12852" s="228">
        <v>3137</v>
      </c>
      <c r="I12852" s="228">
        <v>2813570.6</v>
      </c>
      <c r="J12852" s="228">
        <v>894724.61</v>
      </c>
      <c r="K12852" s="228">
        <v>663722.13</v>
      </c>
      <c r="L12852" s="228">
        <v>4799316.72</v>
      </c>
    </row>
    <row r="12853" spans="1:12">
      <c r="A12853" s="228">
        <v>2017</v>
      </c>
      <c r="B12853" s="228" t="s">
        <v>194</v>
      </c>
      <c r="C12853" s="228" t="s">
        <v>64</v>
      </c>
      <c r="D12853" s="228" t="s">
        <v>205</v>
      </c>
      <c r="E12853" s="228">
        <v>50</v>
      </c>
      <c r="F12853" s="228">
        <v>25746</v>
      </c>
      <c r="G12853" s="228">
        <v>2036</v>
      </c>
      <c r="H12853" s="228">
        <v>3940</v>
      </c>
      <c r="I12853" s="228">
        <v>3972920.2</v>
      </c>
      <c r="J12853" s="228">
        <v>1308614.46</v>
      </c>
      <c r="K12853" s="228">
        <v>893627.51</v>
      </c>
      <c r="L12853" s="228">
        <v>6617325.5499999998</v>
      </c>
    </row>
    <row r="12854" spans="1:12">
      <c r="A12854" s="228">
        <v>2017</v>
      </c>
      <c r="B12854" s="228" t="s">
        <v>194</v>
      </c>
      <c r="C12854" s="228" t="s">
        <v>64</v>
      </c>
      <c r="D12854" s="228" t="s">
        <v>205</v>
      </c>
      <c r="E12854" s="228">
        <v>55</v>
      </c>
      <c r="F12854" s="228">
        <v>28504</v>
      </c>
      <c r="G12854" s="228">
        <v>2848</v>
      </c>
      <c r="H12854" s="228">
        <v>5282</v>
      </c>
      <c r="I12854" s="228">
        <v>5331349.88</v>
      </c>
      <c r="J12854" s="228">
        <v>1818996.24</v>
      </c>
      <c r="K12854" s="228">
        <v>1301927.74</v>
      </c>
      <c r="L12854" s="228">
        <v>9186416.6500000004</v>
      </c>
    </row>
    <row r="12855" spans="1:12">
      <c r="A12855" s="228">
        <v>2017</v>
      </c>
      <c r="B12855" s="228" t="s">
        <v>194</v>
      </c>
      <c r="C12855" s="228" t="s">
        <v>64</v>
      </c>
      <c r="D12855" s="228" t="s">
        <v>205</v>
      </c>
      <c r="E12855" s="228">
        <v>60</v>
      </c>
      <c r="F12855" s="228">
        <v>28151</v>
      </c>
      <c r="G12855" s="228">
        <v>3970</v>
      </c>
      <c r="H12855" s="228">
        <v>8127</v>
      </c>
      <c r="I12855" s="228">
        <v>8063220.6299999999</v>
      </c>
      <c r="J12855" s="228">
        <v>2493478.81</v>
      </c>
      <c r="K12855" s="228">
        <v>2252459.29</v>
      </c>
      <c r="L12855" s="228">
        <v>13447155.560000001</v>
      </c>
    </row>
    <row r="12856" spans="1:12">
      <c r="A12856" s="228">
        <v>2017</v>
      </c>
      <c r="B12856" s="228" t="s">
        <v>194</v>
      </c>
      <c r="C12856" s="228" t="s">
        <v>64</v>
      </c>
      <c r="D12856" s="228" t="s">
        <v>205</v>
      </c>
      <c r="E12856" s="228">
        <v>65</v>
      </c>
      <c r="F12856" s="228">
        <v>26835</v>
      </c>
      <c r="G12856" s="228">
        <v>5129</v>
      </c>
      <c r="H12856" s="228">
        <v>10512</v>
      </c>
      <c r="I12856" s="228">
        <v>10589492.74</v>
      </c>
      <c r="J12856" s="228">
        <v>3118372.46</v>
      </c>
      <c r="K12856" s="228">
        <v>3050757.4</v>
      </c>
      <c r="L12856" s="228">
        <v>17655809.27</v>
      </c>
    </row>
    <row r="12857" spans="1:12">
      <c r="A12857" s="228">
        <v>2017</v>
      </c>
      <c r="B12857" s="228" t="s">
        <v>194</v>
      </c>
      <c r="C12857" s="228" t="s">
        <v>64</v>
      </c>
      <c r="D12857" s="228" t="s">
        <v>205</v>
      </c>
      <c r="E12857" s="228">
        <v>70</v>
      </c>
      <c r="F12857" s="228">
        <v>22180</v>
      </c>
      <c r="G12857" s="228">
        <v>5198</v>
      </c>
      <c r="H12857" s="228">
        <v>11334</v>
      </c>
      <c r="I12857" s="228">
        <v>10941034.220000001</v>
      </c>
      <c r="J12857" s="228">
        <v>3330519.34</v>
      </c>
      <c r="K12857" s="228">
        <v>3199889.93</v>
      </c>
      <c r="L12857" s="228">
        <v>18056845.02</v>
      </c>
    </row>
    <row r="12858" spans="1:12">
      <c r="A12858" s="228">
        <v>2017</v>
      </c>
      <c r="B12858" s="228" t="s">
        <v>194</v>
      </c>
      <c r="C12858" s="228" t="s">
        <v>64</v>
      </c>
      <c r="D12858" s="228" t="s">
        <v>205</v>
      </c>
      <c r="E12858" s="228">
        <v>75</v>
      </c>
      <c r="F12858" s="228">
        <v>14487</v>
      </c>
      <c r="G12858" s="228">
        <v>5208</v>
      </c>
      <c r="H12858" s="228">
        <v>11588</v>
      </c>
      <c r="I12858" s="228">
        <v>9718141.4100000001</v>
      </c>
      <c r="J12858" s="228">
        <v>2742324.4</v>
      </c>
      <c r="K12858" s="228">
        <v>2303443.7400000002</v>
      </c>
      <c r="L12858" s="228">
        <v>15209515.84</v>
      </c>
    </row>
    <row r="12859" spans="1:12">
      <c r="A12859" s="228">
        <v>2017</v>
      </c>
      <c r="B12859" s="228" t="s">
        <v>194</v>
      </c>
      <c r="C12859" s="228" t="s">
        <v>64</v>
      </c>
      <c r="D12859" s="228" t="s">
        <v>205</v>
      </c>
      <c r="E12859" s="228">
        <v>80</v>
      </c>
      <c r="F12859" s="228">
        <v>9382</v>
      </c>
      <c r="G12859" s="228">
        <v>3593</v>
      </c>
      <c r="H12859" s="228">
        <v>10420</v>
      </c>
      <c r="I12859" s="228">
        <v>7835744.2000000002</v>
      </c>
      <c r="J12859" s="228">
        <v>1950680.64</v>
      </c>
      <c r="K12859" s="228">
        <v>1845755.65</v>
      </c>
      <c r="L12859" s="228">
        <v>11988657.93</v>
      </c>
    </row>
    <row r="12860" spans="1:12">
      <c r="A12860" s="228">
        <v>2017</v>
      </c>
      <c r="B12860" s="228" t="s">
        <v>194</v>
      </c>
      <c r="C12860" s="228" t="s">
        <v>64</v>
      </c>
      <c r="D12860" s="228" t="s">
        <v>205</v>
      </c>
      <c r="E12860" s="228">
        <v>85</v>
      </c>
      <c r="F12860" s="228">
        <v>5655</v>
      </c>
      <c r="G12860" s="228">
        <v>2348</v>
      </c>
      <c r="H12860" s="228">
        <v>9337</v>
      </c>
      <c r="I12860" s="228">
        <v>5431860.0999999996</v>
      </c>
      <c r="J12860" s="228">
        <v>1102818.23</v>
      </c>
      <c r="K12860" s="228">
        <v>761693.44</v>
      </c>
      <c r="L12860" s="228">
        <v>7732072.0199999996</v>
      </c>
    </row>
    <row r="12861" spans="1:12">
      <c r="A12861" s="228">
        <v>2017</v>
      </c>
      <c r="B12861" s="228" t="s">
        <v>194</v>
      </c>
      <c r="C12861" s="228" t="s">
        <v>64</v>
      </c>
      <c r="D12861" s="228" t="s">
        <v>205</v>
      </c>
      <c r="E12861" s="228">
        <v>90</v>
      </c>
      <c r="F12861" s="228">
        <v>1888</v>
      </c>
      <c r="G12861" s="228">
        <v>588</v>
      </c>
      <c r="H12861" s="228">
        <v>3652</v>
      </c>
      <c r="I12861" s="228">
        <v>1911084.19</v>
      </c>
      <c r="J12861" s="228">
        <v>298775.40000000002</v>
      </c>
      <c r="K12861" s="228">
        <v>199521</v>
      </c>
      <c r="L12861" s="228">
        <v>2466054.0299999998</v>
      </c>
    </row>
    <row r="12862" spans="1:12">
      <c r="A12862" s="228">
        <v>2017</v>
      </c>
      <c r="B12862" s="228" t="s">
        <v>194</v>
      </c>
      <c r="C12862" s="228" t="s">
        <v>64</v>
      </c>
      <c r="D12862" s="228" t="s">
        <v>205</v>
      </c>
      <c r="E12862" s="228">
        <v>95</v>
      </c>
      <c r="F12862" s="228">
        <v>294</v>
      </c>
      <c r="G12862" s="228">
        <v>98</v>
      </c>
      <c r="H12862" s="228">
        <v>640</v>
      </c>
      <c r="I12862" s="228">
        <v>229147</v>
      </c>
      <c r="J12862" s="228">
        <v>32651.82</v>
      </c>
      <c r="K12862" s="228">
        <v>8620</v>
      </c>
      <c r="L12862" s="228">
        <v>284636.62</v>
      </c>
    </row>
    <row r="12863" spans="1:12">
      <c r="A12863" s="228">
        <v>2017</v>
      </c>
      <c r="B12863" s="228" t="s">
        <v>194</v>
      </c>
      <c r="C12863" s="228" t="s">
        <v>64</v>
      </c>
      <c r="D12863" s="228" t="s">
        <v>206</v>
      </c>
      <c r="E12863" s="228">
        <v>0</v>
      </c>
      <c r="F12863" s="228">
        <v>17948</v>
      </c>
      <c r="G12863" s="228">
        <v>702</v>
      </c>
      <c r="H12863" s="228">
        <v>1977</v>
      </c>
      <c r="I12863" s="228">
        <v>1085643.5</v>
      </c>
      <c r="J12863" s="228">
        <v>266761.12</v>
      </c>
      <c r="K12863" s="228">
        <v>8174</v>
      </c>
      <c r="L12863" s="228">
        <v>1436271.33</v>
      </c>
    </row>
    <row r="12864" spans="1:12">
      <c r="A12864" s="228">
        <v>2017</v>
      </c>
      <c r="B12864" s="228" t="s">
        <v>194</v>
      </c>
      <c r="C12864" s="228" t="s">
        <v>64</v>
      </c>
      <c r="D12864" s="228" t="s">
        <v>206</v>
      </c>
      <c r="E12864" s="228">
        <v>5</v>
      </c>
      <c r="F12864" s="228">
        <v>21191</v>
      </c>
      <c r="G12864" s="228">
        <v>384</v>
      </c>
      <c r="H12864" s="228">
        <v>519</v>
      </c>
      <c r="I12864" s="228">
        <v>465801.8</v>
      </c>
      <c r="J12864" s="228">
        <v>149643.79</v>
      </c>
      <c r="K12864" s="228">
        <v>36150</v>
      </c>
      <c r="L12864" s="228">
        <v>707376.04</v>
      </c>
    </row>
    <row r="12865" spans="1:12">
      <c r="A12865" s="228">
        <v>2017</v>
      </c>
      <c r="B12865" s="228" t="s">
        <v>194</v>
      </c>
      <c r="C12865" s="228" t="s">
        <v>64</v>
      </c>
      <c r="D12865" s="228" t="s">
        <v>206</v>
      </c>
      <c r="E12865" s="228">
        <v>10</v>
      </c>
      <c r="F12865" s="228">
        <v>20888</v>
      </c>
      <c r="G12865" s="228">
        <v>301</v>
      </c>
      <c r="H12865" s="228">
        <v>523</v>
      </c>
      <c r="I12865" s="228">
        <v>436900.8</v>
      </c>
      <c r="J12865" s="228">
        <v>138601</v>
      </c>
      <c r="K12865" s="228">
        <v>168248</v>
      </c>
      <c r="L12865" s="228">
        <v>777103.17</v>
      </c>
    </row>
    <row r="12866" spans="1:12">
      <c r="A12866" s="228">
        <v>2017</v>
      </c>
      <c r="B12866" s="228" t="s">
        <v>194</v>
      </c>
      <c r="C12866" s="228" t="s">
        <v>64</v>
      </c>
      <c r="D12866" s="228" t="s">
        <v>206</v>
      </c>
      <c r="E12866" s="228">
        <v>15</v>
      </c>
      <c r="F12866" s="228">
        <v>20595</v>
      </c>
      <c r="G12866" s="228">
        <v>672</v>
      </c>
      <c r="H12866" s="228">
        <v>1094</v>
      </c>
      <c r="I12866" s="228">
        <v>1196846.56</v>
      </c>
      <c r="J12866" s="228">
        <v>390044.51</v>
      </c>
      <c r="K12866" s="228">
        <v>130753</v>
      </c>
      <c r="L12866" s="228">
        <v>1848056.37</v>
      </c>
    </row>
    <row r="12867" spans="1:12">
      <c r="A12867" s="228">
        <v>2017</v>
      </c>
      <c r="B12867" s="228" t="s">
        <v>194</v>
      </c>
      <c r="C12867" s="228" t="s">
        <v>64</v>
      </c>
      <c r="D12867" s="228" t="s">
        <v>206</v>
      </c>
      <c r="E12867" s="228">
        <v>20</v>
      </c>
      <c r="F12867" s="228">
        <v>19832</v>
      </c>
      <c r="G12867" s="228">
        <v>992</v>
      </c>
      <c r="H12867" s="228">
        <v>1648</v>
      </c>
      <c r="I12867" s="228">
        <v>1810293.64</v>
      </c>
      <c r="J12867" s="228">
        <v>588875.34</v>
      </c>
      <c r="K12867" s="228">
        <v>184582</v>
      </c>
      <c r="L12867" s="228">
        <v>2787716.79</v>
      </c>
    </row>
    <row r="12868" spans="1:12">
      <c r="A12868" s="228">
        <v>2017</v>
      </c>
      <c r="B12868" s="228" t="s">
        <v>194</v>
      </c>
      <c r="C12868" s="228" t="s">
        <v>64</v>
      </c>
      <c r="D12868" s="228" t="s">
        <v>206</v>
      </c>
      <c r="E12868" s="228">
        <v>25</v>
      </c>
      <c r="F12868" s="228">
        <v>17724</v>
      </c>
      <c r="G12868" s="228">
        <v>1012</v>
      </c>
      <c r="H12868" s="228">
        <v>2350</v>
      </c>
      <c r="I12868" s="228">
        <v>2148689.89</v>
      </c>
      <c r="J12868" s="228">
        <v>817794.71</v>
      </c>
      <c r="K12868" s="228">
        <v>325039</v>
      </c>
      <c r="L12868" s="228">
        <v>3676937.36</v>
      </c>
    </row>
    <row r="12869" spans="1:12">
      <c r="A12869" s="228">
        <v>2017</v>
      </c>
      <c r="B12869" s="228" t="s">
        <v>194</v>
      </c>
      <c r="C12869" s="228" t="s">
        <v>64</v>
      </c>
      <c r="D12869" s="228" t="s">
        <v>206</v>
      </c>
      <c r="E12869" s="228">
        <v>30</v>
      </c>
      <c r="F12869" s="228">
        <v>25228</v>
      </c>
      <c r="G12869" s="228">
        <v>2030</v>
      </c>
      <c r="H12869" s="228">
        <v>4904</v>
      </c>
      <c r="I12869" s="228">
        <v>4491645.4400000004</v>
      </c>
      <c r="J12869" s="228">
        <v>1607229.13</v>
      </c>
      <c r="K12869" s="228">
        <v>402798</v>
      </c>
      <c r="L12869" s="228">
        <v>7071859</v>
      </c>
    </row>
    <row r="12870" spans="1:12">
      <c r="A12870" s="228">
        <v>2017</v>
      </c>
      <c r="B12870" s="228" t="s">
        <v>194</v>
      </c>
      <c r="C12870" s="228" t="s">
        <v>64</v>
      </c>
      <c r="D12870" s="228" t="s">
        <v>206</v>
      </c>
      <c r="E12870" s="228">
        <v>35</v>
      </c>
      <c r="F12870" s="228">
        <v>25163</v>
      </c>
      <c r="G12870" s="228">
        <v>1897</v>
      </c>
      <c r="H12870" s="228">
        <v>4800</v>
      </c>
      <c r="I12870" s="228">
        <v>4409785.7300000004</v>
      </c>
      <c r="J12870" s="228">
        <v>1445073.7</v>
      </c>
      <c r="K12870" s="228">
        <v>365948</v>
      </c>
      <c r="L12870" s="228">
        <v>6858122.0099999998</v>
      </c>
    </row>
    <row r="12871" spans="1:12">
      <c r="A12871" s="228">
        <v>2017</v>
      </c>
      <c r="B12871" s="228" t="s">
        <v>194</v>
      </c>
      <c r="C12871" s="228" t="s">
        <v>64</v>
      </c>
      <c r="D12871" s="228" t="s">
        <v>206</v>
      </c>
      <c r="E12871" s="228">
        <v>40</v>
      </c>
      <c r="F12871" s="228">
        <v>24679</v>
      </c>
      <c r="G12871" s="228">
        <v>1792</v>
      </c>
      <c r="H12871" s="228">
        <v>3510</v>
      </c>
      <c r="I12871" s="228">
        <v>3362024.27</v>
      </c>
      <c r="J12871" s="228">
        <v>1131906.97</v>
      </c>
      <c r="K12871" s="228">
        <v>413961</v>
      </c>
      <c r="L12871" s="228">
        <v>5403359.2000000002</v>
      </c>
    </row>
    <row r="12872" spans="1:12">
      <c r="A12872" s="228">
        <v>2017</v>
      </c>
      <c r="B12872" s="228" t="s">
        <v>194</v>
      </c>
      <c r="C12872" s="228" t="s">
        <v>64</v>
      </c>
      <c r="D12872" s="228" t="s">
        <v>206</v>
      </c>
      <c r="E12872" s="228">
        <v>45</v>
      </c>
      <c r="F12872" s="228">
        <v>27988</v>
      </c>
      <c r="G12872" s="228">
        <v>2121</v>
      </c>
      <c r="H12872" s="228">
        <v>3725</v>
      </c>
      <c r="I12872" s="228">
        <v>4028267.54</v>
      </c>
      <c r="J12872" s="228">
        <v>1419464.04</v>
      </c>
      <c r="K12872" s="228">
        <v>754352</v>
      </c>
      <c r="L12872" s="228">
        <v>6787439.2400000002</v>
      </c>
    </row>
    <row r="12873" spans="1:12">
      <c r="A12873" s="228">
        <v>2017</v>
      </c>
      <c r="B12873" s="228" t="s">
        <v>194</v>
      </c>
      <c r="C12873" s="228" t="s">
        <v>64</v>
      </c>
      <c r="D12873" s="228" t="s">
        <v>206</v>
      </c>
      <c r="E12873" s="228">
        <v>50</v>
      </c>
      <c r="F12873" s="228">
        <v>28528</v>
      </c>
      <c r="G12873" s="228">
        <v>2741</v>
      </c>
      <c r="H12873" s="228">
        <v>4996</v>
      </c>
      <c r="I12873" s="228">
        <v>5095790.32</v>
      </c>
      <c r="J12873" s="228">
        <v>1634953.8</v>
      </c>
      <c r="K12873" s="228">
        <v>1054075</v>
      </c>
      <c r="L12873" s="228">
        <v>8480403.6199999992</v>
      </c>
    </row>
    <row r="12874" spans="1:12">
      <c r="A12874" s="228">
        <v>2017</v>
      </c>
      <c r="B12874" s="228" t="s">
        <v>194</v>
      </c>
      <c r="C12874" s="228" t="s">
        <v>64</v>
      </c>
      <c r="D12874" s="228" t="s">
        <v>206</v>
      </c>
      <c r="E12874" s="228">
        <v>55</v>
      </c>
      <c r="F12874" s="228">
        <v>31706</v>
      </c>
      <c r="G12874" s="228">
        <v>3434</v>
      </c>
      <c r="H12874" s="228">
        <v>6986</v>
      </c>
      <c r="I12874" s="228">
        <v>6499594.2199999997</v>
      </c>
      <c r="J12874" s="228">
        <v>2141821.91</v>
      </c>
      <c r="K12874" s="228">
        <v>1351023.75</v>
      </c>
      <c r="L12874" s="228">
        <v>10704269.119999999</v>
      </c>
    </row>
    <row r="12875" spans="1:12">
      <c r="A12875" s="228">
        <v>2017</v>
      </c>
      <c r="B12875" s="228" t="s">
        <v>194</v>
      </c>
      <c r="C12875" s="228" t="s">
        <v>64</v>
      </c>
      <c r="D12875" s="228" t="s">
        <v>206</v>
      </c>
      <c r="E12875" s="228">
        <v>60</v>
      </c>
      <c r="F12875" s="228">
        <v>31565</v>
      </c>
      <c r="G12875" s="228">
        <v>4374</v>
      </c>
      <c r="H12875" s="228">
        <v>9081</v>
      </c>
      <c r="I12875" s="228">
        <v>8757843.5</v>
      </c>
      <c r="J12875" s="228">
        <v>2651330.13</v>
      </c>
      <c r="K12875" s="228">
        <v>2164333.2000000002</v>
      </c>
      <c r="L12875" s="228">
        <v>14318366.49</v>
      </c>
    </row>
    <row r="12876" spans="1:12">
      <c r="A12876" s="228">
        <v>2017</v>
      </c>
      <c r="B12876" s="228" t="s">
        <v>194</v>
      </c>
      <c r="C12876" s="228" t="s">
        <v>64</v>
      </c>
      <c r="D12876" s="228" t="s">
        <v>206</v>
      </c>
      <c r="E12876" s="228">
        <v>65</v>
      </c>
      <c r="F12876" s="228">
        <v>30079</v>
      </c>
      <c r="G12876" s="228">
        <v>5170</v>
      </c>
      <c r="H12876" s="228">
        <v>11079</v>
      </c>
      <c r="I12876" s="228">
        <v>10498239.699999999</v>
      </c>
      <c r="J12876" s="228">
        <v>3194989.06</v>
      </c>
      <c r="K12876" s="228">
        <v>2758890.26</v>
      </c>
      <c r="L12876" s="228">
        <v>17181012.010000002</v>
      </c>
    </row>
    <row r="12877" spans="1:12">
      <c r="A12877" s="228">
        <v>2017</v>
      </c>
      <c r="B12877" s="228" t="s">
        <v>194</v>
      </c>
      <c r="C12877" s="228" t="s">
        <v>64</v>
      </c>
      <c r="D12877" s="228" t="s">
        <v>206</v>
      </c>
      <c r="E12877" s="228">
        <v>70</v>
      </c>
      <c r="F12877" s="228">
        <v>24554</v>
      </c>
      <c r="G12877" s="228">
        <v>5240</v>
      </c>
      <c r="H12877" s="228">
        <v>11781</v>
      </c>
      <c r="I12877" s="228">
        <v>10996548.439999999</v>
      </c>
      <c r="J12877" s="228">
        <v>3293296.87</v>
      </c>
      <c r="K12877" s="228">
        <v>2907016.75</v>
      </c>
      <c r="L12877" s="228">
        <v>17778897.390000001</v>
      </c>
    </row>
    <row r="12878" spans="1:12">
      <c r="A12878" s="228">
        <v>2017</v>
      </c>
      <c r="B12878" s="228" t="s">
        <v>194</v>
      </c>
      <c r="C12878" s="228" t="s">
        <v>64</v>
      </c>
      <c r="D12878" s="228" t="s">
        <v>206</v>
      </c>
      <c r="E12878" s="228">
        <v>75</v>
      </c>
      <c r="F12878" s="228">
        <v>16268</v>
      </c>
      <c r="G12878" s="228">
        <v>4451</v>
      </c>
      <c r="H12878" s="228">
        <v>11834</v>
      </c>
      <c r="I12878" s="228">
        <v>9951377.0500000007</v>
      </c>
      <c r="J12878" s="228">
        <v>2747618.55</v>
      </c>
      <c r="K12878" s="228">
        <v>2617984.7999999998</v>
      </c>
      <c r="L12878" s="228">
        <v>15767421.93</v>
      </c>
    </row>
    <row r="12879" spans="1:12">
      <c r="A12879" s="228">
        <v>2017</v>
      </c>
      <c r="B12879" s="228" t="s">
        <v>194</v>
      </c>
      <c r="C12879" s="228" t="s">
        <v>64</v>
      </c>
      <c r="D12879" s="228" t="s">
        <v>206</v>
      </c>
      <c r="E12879" s="228">
        <v>80</v>
      </c>
      <c r="F12879" s="228">
        <v>11218</v>
      </c>
      <c r="G12879" s="228">
        <v>2995</v>
      </c>
      <c r="H12879" s="228">
        <v>9941</v>
      </c>
      <c r="I12879" s="228">
        <v>7908881.1799999997</v>
      </c>
      <c r="J12879" s="228">
        <v>1852897.44</v>
      </c>
      <c r="K12879" s="228">
        <v>1616897.35</v>
      </c>
      <c r="L12879" s="228">
        <v>11724571.6</v>
      </c>
    </row>
    <row r="12880" spans="1:12">
      <c r="A12880" s="228">
        <v>2017</v>
      </c>
      <c r="B12880" s="228" t="s">
        <v>194</v>
      </c>
      <c r="C12880" s="228" t="s">
        <v>64</v>
      </c>
      <c r="D12880" s="228" t="s">
        <v>206</v>
      </c>
      <c r="E12880" s="228">
        <v>85</v>
      </c>
      <c r="F12880" s="228">
        <v>7785</v>
      </c>
      <c r="G12880" s="228">
        <v>1991</v>
      </c>
      <c r="H12880" s="228">
        <v>9080</v>
      </c>
      <c r="I12880" s="228">
        <v>5986236.7800000003</v>
      </c>
      <c r="J12880" s="228">
        <v>1364726.39</v>
      </c>
      <c r="K12880" s="228">
        <v>1201221.6599999999</v>
      </c>
      <c r="L12880" s="228">
        <v>8727653.3399999999</v>
      </c>
    </row>
    <row r="12881" spans="1:12">
      <c r="A12881" s="228">
        <v>2017</v>
      </c>
      <c r="B12881" s="228" t="s">
        <v>194</v>
      </c>
      <c r="C12881" s="228" t="s">
        <v>64</v>
      </c>
      <c r="D12881" s="228" t="s">
        <v>206</v>
      </c>
      <c r="E12881" s="228">
        <v>90</v>
      </c>
      <c r="F12881" s="228">
        <v>3633</v>
      </c>
      <c r="G12881" s="228">
        <v>931</v>
      </c>
      <c r="H12881" s="228">
        <v>6215</v>
      </c>
      <c r="I12881" s="228">
        <v>3196380.05</v>
      </c>
      <c r="J12881" s="228">
        <v>531841.6</v>
      </c>
      <c r="K12881" s="228">
        <v>285570.84999999998</v>
      </c>
      <c r="L12881" s="228">
        <v>4096061.61</v>
      </c>
    </row>
    <row r="12882" spans="1:12">
      <c r="A12882" s="228">
        <v>2017</v>
      </c>
      <c r="B12882" s="228" t="s">
        <v>194</v>
      </c>
      <c r="C12882" s="228" t="s">
        <v>64</v>
      </c>
      <c r="D12882" s="228" t="s">
        <v>206</v>
      </c>
      <c r="E12882" s="228">
        <v>95</v>
      </c>
      <c r="F12882" s="228">
        <v>951</v>
      </c>
      <c r="G12882" s="228">
        <v>202</v>
      </c>
      <c r="H12882" s="228">
        <v>1192</v>
      </c>
      <c r="I12882" s="228">
        <v>576807.85</v>
      </c>
      <c r="J12882" s="228">
        <v>98509.39</v>
      </c>
      <c r="K12882" s="228">
        <v>48164</v>
      </c>
      <c r="L12882" s="228">
        <v>741429.06</v>
      </c>
    </row>
    <row r="12883" spans="1:12">
      <c r="A12883" s="228">
        <v>2017</v>
      </c>
      <c r="B12883" s="228" t="s">
        <v>194</v>
      </c>
      <c r="C12883" s="228" t="s">
        <v>65</v>
      </c>
      <c r="D12883" s="228" t="s">
        <v>205</v>
      </c>
      <c r="E12883" s="228">
        <v>0</v>
      </c>
      <c r="F12883" s="228">
        <v>43850</v>
      </c>
      <c r="G12883" s="228">
        <v>1913</v>
      </c>
      <c r="H12883" s="228">
        <v>4435</v>
      </c>
      <c r="I12883" s="228">
        <v>3232923.25</v>
      </c>
      <c r="J12883" s="228">
        <v>589793.1</v>
      </c>
      <c r="K12883" s="228">
        <v>65090</v>
      </c>
      <c r="L12883" s="228">
        <v>4287813.66</v>
      </c>
    </row>
    <row r="12884" spans="1:12">
      <c r="A12884" s="228">
        <v>2017</v>
      </c>
      <c r="B12884" s="228" t="s">
        <v>194</v>
      </c>
      <c r="C12884" s="228" t="s">
        <v>65</v>
      </c>
      <c r="D12884" s="228" t="s">
        <v>205</v>
      </c>
      <c r="E12884" s="228">
        <v>5</v>
      </c>
      <c r="F12884" s="228">
        <v>48994</v>
      </c>
      <c r="G12884" s="228">
        <v>1015</v>
      </c>
      <c r="H12884" s="228">
        <v>1398</v>
      </c>
      <c r="I12884" s="228">
        <v>1382659.75</v>
      </c>
      <c r="J12884" s="228">
        <v>337079.91</v>
      </c>
      <c r="K12884" s="228">
        <v>54800</v>
      </c>
      <c r="L12884" s="228">
        <v>1987172.62</v>
      </c>
    </row>
    <row r="12885" spans="1:12">
      <c r="A12885" s="228">
        <v>2017</v>
      </c>
      <c r="B12885" s="228" t="s">
        <v>194</v>
      </c>
      <c r="C12885" s="228" t="s">
        <v>65</v>
      </c>
      <c r="D12885" s="228" t="s">
        <v>205</v>
      </c>
      <c r="E12885" s="228">
        <v>10</v>
      </c>
      <c r="F12885" s="228">
        <v>46201</v>
      </c>
      <c r="G12885" s="228">
        <v>733</v>
      </c>
      <c r="H12885" s="228">
        <v>1186</v>
      </c>
      <c r="I12885" s="228">
        <v>1023534.35</v>
      </c>
      <c r="J12885" s="228">
        <v>256667.19</v>
      </c>
      <c r="K12885" s="228">
        <v>93466</v>
      </c>
      <c r="L12885" s="228">
        <v>1517712.41</v>
      </c>
    </row>
    <row r="12886" spans="1:12">
      <c r="A12886" s="228">
        <v>2017</v>
      </c>
      <c r="B12886" s="228" t="s">
        <v>194</v>
      </c>
      <c r="C12886" s="228" t="s">
        <v>65</v>
      </c>
      <c r="D12886" s="228" t="s">
        <v>205</v>
      </c>
      <c r="E12886" s="228">
        <v>15</v>
      </c>
      <c r="F12886" s="228">
        <v>43429</v>
      </c>
      <c r="G12886" s="228">
        <v>1256</v>
      </c>
      <c r="H12886" s="228">
        <v>2082</v>
      </c>
      <c r="I12886" s="228">
        <v>2455565.7999999998</v>
      </c>
      <c r="J12886" s="228">
        <v>555533.09</v>
      </c>
      <c r="K12886" s="228">
        <v>564521</v>
      </c>
      <c r="L12886" s="228">
        <v>3847139.77</v>
      </c>
    </row>
    <row r="12887" spans="1:12">
      <c r="A12887" s="228">
        <v>2017</v>
      </c>
      <c r="B12887" s="228" t="s">
        <v>194</v>
      </c>
      <c r="C12887" s="228" t="s">
        <v>65</v>
      </c>
      <c r="D12887" s="228" t="s">
        <v>205</v>
      </c>
      <c r="E12887" s="228">
        <v>20</v>
      </c>
      <c r="F12887" s="228">
        <v>35208</v>
      </c>
      <c r="G12887" s="228">
        <v>1283</v>
      </c>
      <c r="H12887" s="228">
        <v>2339</v>
      </c>
      <c r="I12887" s="228">
        <v>2756869.7</v>
      </c>
      <c r="J12887" s="228">
        <v>551738.15</v>
      </c>
      <c r="K12887" s="228">
        <v>627674</v>
      </c>
      <c r="L12887" s="228">
        <v>4361832</v>
      </c>
    </row>
    <row r="12888" spans="1:12">
      <c r="A12888" s="228">
        <v>2017</v>
      </c>
      <c r="B12888" s="228" t="s">
        <v>194</v>
      </c>
      <c r="C12888" s="228" t="s">
        <v>65</v>
      </c>
      <c r="D12888" s="228" t="s">
        <v>205</v>
      </c>
      <c r="E12888" s="228">
        <v>25</v>
      </c>
      <c r="F12888" s="228">
        <v>36235</v>
      </c>
      <c r="G12888" s="228">
        <v>1114</v>
      </c>
      <c r="H12888" s="228">
        <v>2091</v>
      </c>
      <c r="I12888" s="228">
        <v>2323638.2999999998</v>
      </c>
      <c r="J12888" s="228">
        <v>516979.76</v>
      </c>
      <c r="K12888" s="228">
        <v>664975</v>
      </c>
      <c r="L12888" s="228">
        <v>3838885.18</v>
      </c>
    </row>
    <row r="12889" spans="1:12">
      <c r="A12889" s="228">
        <v>2017</v>
      </c>
      <c r="B12889" s="228" t="s">
        <v>194</v>
      </c>
      <c r="C12889" s="228" t="s">
        <v>65</v>
      </c>
      <c r="D12889" s="228" t="s">
        <v>205</v>
      </c>
      <c r="E12889" s="228">
        <v>30</v>
      </c>
      <c r="F12889" s="228">
        <v>53523</v>
      </c>
      <c r="G12889" s="228">
        <v>1543</v>
      </c>
      <c r="H12889" s="228">
        <v>2977</v>
      </c>
      <c r="I12889" s="228">
        <v>3387482.59</v>
      </c>
      <c r="J12889" s="228">
        <v>818050.74</v>
      </c>
      <c r="K12889" s="228">
        <v>703077.9</v>
      </c>
      <c r="L12889" s="228">
        <v>5429508.21</v>
      </c>
    </row>
    <row r="12890" spans="1:12">
      <c r="A12890" s="228">
        <v>2017</v>
      </c>
      <c r="B12890" s="228" t="s">
        <v>194</v>
      </c>
      <c r="C12890" s="228" t="s">
        <v>65</v>
      </c>
      <c r="D12890" s="228" t="s">
        <v>205</v>
      </c>
      <c r="E12890" s="228">
        <v>35</v>
      </c>
      <c r="F12890" s="228">
        <v>53546</v>
      </c>
      <c r="G12890" s="228">
        <v>1936</v>
      </c>
      <c r="H12890" s="228">
        <v>3930</v>
      </c>
      <c r="I12890" s="228">
        <v>3827199.6</v>
      </c>
      <c r="J12890" s="228">
        <v>942064.09</v>
      </c>
      <c r="K12890" s="228">
        <v>712026</v>
      </c>
      <c r="L12890" s="228">
        <v>6083865.1799999997</v>
      </c>
    </row>
    <row r="12891" spans="1:12">
      <c r="A12891" s="228">
        <v>2017</v>
      </c>
      <c r="B12891" s="228" t="s">
        <v>194</v>
      </c>
      <c r="C12891" s="228" t="s">
        <v>65</v>
      </c>
      <c r="D12891" s="228" t="s">
        <v>205</v>
      </c>
      <c r="E12891" s="228">
        <v>40</v>
      </c>
      <c r="F12891" s="228">
        <v>50752</v>
      </c>
      <c r="G12891" s="228">
        <v>2245</v>
      </c>
      <c r="H12891" s="228">
        <v>3942</v>
      </c>
      <c r="I12891" s="228">
        <v>4578914.5</v>
      </c>
      <c r="J12891" s="228">
        <v>1158251.54</v>
      </c>
      <c r="K12891" s="228">
        <v>781834</v>
      </c>
      <c r="L12891" s="228">
        <v>7283292.3600000003</v>
      </c>
    </row>
    <row r="12892" spans="1:12">
      <c r="A12892" s="228">
        <v>2017</v>
      </c>
      <c r="B12892" s="228" t="s">
        <v>194</v>
      </c>
      <c r="C12892" s="228" t="s">
        <v>65</v>
      </c>
      <c r="D12892" s="228" t="s">
        <v>205</v>
      </c>
      <c r="E12892" s="228">
        <v>45</v>
      </c>
      <c r="F12892" s="228">
        <v>53635</v>
      </c>
      <c r="G12892" s="228">
        <v>2722</v>
      </c>
      <c r="H12892" s="228">
        <v>5066</v>
      </c>
      <c r="I12892" s="228">
        <v>6241496.7000000002</v>
      </c>
      <c r="J12892" s="228">
        <v>1568560.72</v>
      </c>
      <c r="K12892" s="228">
        <v>1440666.18</v>
      </c>
      <c r="L12892" s="228">
        <v>10074888.58</v>
      </c>
    </row>
    <row r="12893" spans="1:12">
      <c r="A12893" s="228">
        <v>2017</v>
      </c>
      <c r="B12893" s="228" t="s">
        <v>194</v>
      </c>
      <c r="C12893" s="228" t="s">
        <v>65</v>
      </c>
      <c r="D12893" s="228" t="s">
        <v>205</v>
      </c>
      <c r="E12893" s="228">
        <v>50</v>
      </c>
      <c r="F12893" s="228">
        <v>49441</v>
      </c>
      <c r="G12893" s="228">
        <v>3278</v>
      </c>
      <c r="H12893" s="228">
        <v>5760</v>
      </c>
      <c r="I12893" s="228">
        <v>7589769.75</v>
      </c>
      <c r="J12893" s="228">
        <v>1972987.35</v>
      </c>
      <c r="K12893" s="228">
        <v>1654243.3</v>
      </c>
      <c r="L12893" s="228">
        <v>12302833.82</v>
      </c>
    </row>
    <row r="12894" spans="1:12">
      <c r="A12894" s="228">
        <v>2017</v>
      </c>
      <c r="B12894" s="228" t="s">
        <v>194</v>
      </c>
      <c r="C12894" s="228" t="s">
        <v>65</v>
      </c>
      <c r="D12894" s="228" t="s">
        <v>205</v>
      </c>
      <c r="E12894" s="228">
        <v>55</v>
      </c>
      <c r="F12894" s="228">
        <v>48520</v>
      </c>
      <c r="G12894" s="228">
        <v>4004</v>
      </c>
      <c r="H12894" s="228">
        <v>7609</v>
      </c>
      <c r="I12894" s="228">
        <v>10649998.109999999</v>
      </c>
      <c r="J12894" s="228">
        <v>2648979.79</v>
      </c>
      <c r="K12894" s="228">
        <v>3053147.78</v>
      </c>
      <c r="L12894" s="228">
        <v>17557408.600000001</v>
      </c>
    </row>
    <row r="12895" spans="1:12">
      <c r="A12895" s="228">
        <v>2017</v>
      </c>
      <c r="B12895" s="228" t="s">
        <v>194</v>
      </c>
      <c r="C12895" s="228" t="s">
        <v>65</v>
      </c>
      <c r="D12895" s="228" t="s">
        <v>205</v>
      </c>
      <c r="E12895" s="228">
        <v>60</v>
      </c>
      <c r="F12895" s="228">
        <v>42542</v>
      </c>
      <c r="G12895" s="228">
        <v>5362</v>
      </c>
      <c r="H12895" s="228">
        <v>10654</v>
      </c>
      <c r="I12895" s="228">
        <v>14218810.560000001</v>
      </c>
      <c r="J12895" s="228">
        <v>3506219.4</v>
      </c>
      <c r="K12895" s="228">
        <v>4000506.8</v>
      </c>
      <c r="L12895" s="228">
        <v>23169438.620000001</v>
      </c>
    </row>
    <row r="12896" spans="1:12">
      <c r="A12896" s="228">
        <v>2017</v>
      </c>
      <c r="B12896" s="228" t="s">
        <v>194</v>
      </c>
      <c r="C12896" s="228" t="s">
        <v>65</v>
      </c>
      <c r="D12896" s="228" t="s">
        <v>205</v>
      </c>
      <c r="E12896" s="228">
        <v>65</v>
      </c>
      <c r="F12896" s="228">
        <v>36944</v>
      </c>
      <c r="G12896" s="228">
        <v>6550</v>
      </c>
      <c r="H12896" s="228">
        <v>12830</v>
      </c>
      <c r="I12896" s="228">
        <v>17497135.440000001</v>
      </c>
      <c r="J12896" s="228">
        <v>4269092.47</v>
      </c>
      <c r="K12896" s="228">
        <v>5379216.4400000004</v>
      </c>
      <c r="L12896" s="228">
        <v>28627982.640000001</v>
      </c>
    </row>
    <row r="12897" spans="1:12">
      <c r="A12897" s="228">
        <v>2017</v>
      </c>
      <c r="B12897" s="228" t="s">
        <v>194</v>
      </c>
      <c r="C12897" s="228" t="s">
        <v>65</v>
      </c>
      <c r="D12897" s="228" t="s">
        <v>205</v>
      </c>
      <c r="E12897" s="228">
        <v>70</v>
      </c>
      <c r="F12897" s="228">
        <v>27446</v>
      </c>
      <c r="G12897" s="228">
        <v>6205</v>
      </c>
      <c r="H12897" s="228">
        <v>13808</v>
      </c>
      <c r="I12897" s="228">
        <v>18343017.940000001</v>
      </c>
      <c r="J12897" s="228">
        <v>4343852.7699999996</v>
      </c>
      <c r="K12897" s="228">
        <v>5181438.82</v>
      </c>
      <c r="L12897" s="228">
        <v>29144483.039999999</v>
      </c>
    </row>
    <row r="12898" spans="1:12">
      <c r="A12898" s="228">
        <v>2017</v>
      </c>
      <c r="B12898" s="228" t="s">
        <v>194</v>
      </c>
      <c r="C12898" s="228" t="s">
        <v>65</v>
      </c>
      <c r="D12898" s="228" t="s">
        <v>205</v>
      </c>
      <c r="E12898" s="228">
        <v>75</v>
      </c>
      <c r="F12898" s="228">
        <v>17929</v>
      </c>
      <c r="G12898" s="228">
        <v>4951</v>
      </c>
      <c r="H12898" s="228">
        <v>12551</v>
      </c>
      <c r="I12898" s="228">
        <v>15133588.949999999</v>
      </c>
      <c r="J12898" s="228">
        <v>3465953.8</v>
      </c>
      <c r="K12898" s="228">
        <v>3821453.45</v>
      </c>
      <c r="L12898" s="228">
        <v>23215290.68</v>
      </c>
    </row>
    <row r="12899" spans="1:12">
      <c r="A12899" s="228">
        <v>2017</v>
      </c>
      <c r="B12899" s="228" t="s">
        <v>194</v>
      </c>
      <c r="C12899" s="228" t="s">
        <v>65</v>
      </c>
      <c r="D12899" s="228" t="s">
        <v>205</v>
      </c>
      <c r="E12899" s="228">
        <v>80</v>
      </c>
      <c r="F12899" s="228">
        <v>10822</v>
      </c>
      <c r="G12899" s="228">
        <v>3505</v>
      </c>
      <c r="H12899" s="228">
        <v>11508</v>
      </c>
      <c r="I12899" s="228">
        <v>11961231.75</v>
      </c>
      <c r="J12899" s="228">
        <v>2246953.9500000002</v>
      </c>
      <c r="K12899" s="228">
        <v>2449106.1</v>
      </c>
      <c r="L12899" s="228">
        <v>17120038.609999999</v>
      </c>
    </row>
    <row r="12900" spans="1:12">
      <c r="A12900" s="228">
        <v>2017</v>
      </c>
      <c r="B12900" s="228" t="s">
        <v>194</v>
      </c>
      <c r="C12900" s="228" t="s">
        <v>65</v>
      </c>
      <c r="D12900" s="228" t="s">
        <v>205</v>
      </c>
      <c r="E12900" s="228">
        <v>85</v>
      </c>
      <c r="F12900" s="228">
        <v>6087</v>
      </c>
      <c r="G12900" s="228">
        <v>2140</v>
      </c>
      <c r="H12900" s="228">
        <v>9426</v>
      </c>
      <c r="I12900" s="228">
        <v>7967076.25</v>
      </c>
      <c r="J12900" s="228">
        <v>1321757.1399999999</v>
      </c>
      <c r="K12900" s="228">
        <v>1141417.6499999999</v>
      </c>
      <c r="L12900" s="228">
        <v>10711616.869999999</v>
      </c>
    </row>
    <row r="12901" spans="1:12">
      <c r="A12901" s="228">
        <v>2017</v>
      </c>
      <c r="B12901" s="228" t="s">
        <v>194</v>
      </c>
      <c r="C12901" s="228" t="s">
        <v>65</v>
      </c>
      <c r="D12901" s="228" t="s">
        <v>205</v>
      </c>
      <c r="E12901" s="228">
        <v>90</v>
      </c>
      <c r="F12901" s="228">
        <v>1801</v>
      </c>
      <c r="G12901" s="228">
        <v>604</v>
      </c>
      <c r="H12901" s="228">
        <v>3336</v>
      </c>
      <c r="I12901" s="228">
        <v>2487025.2999999998</v>
      </c>
      <c r="J12901" s="228">
        <v>345635.49</v>
      </c>
      <c r="K12901" s="228">
        <v>189831</v>
      </c>
      <c r="L12901" s="228">
        <v>3087317.87</v>
      </c>
    </row>
    <row r="12902" spans="1:12">
      <c r="A12902" s="228">
        <v>2017</v>
      </c>
      <c r="B12902" s="228" t="s">
        <v>194</v>
      </c>
      <c r="C12902" s="228" t="s">
        <v>65</v>
      </c>
      <c r="D12902" s="228" t="s">
        <v>205</v>
      </c>
      <c r="E12902" s="228">
        <v>95</v>
      </c>
      <c r="F12902" s="228">
        <v>250</v>
      </c>
      <c r="G12902" s="228">
        <v>78</v>
      </c>
      <c r="H12902" s="228">
        <v>635</v>
      </c>
      <c r="I12902" s="228">
        <v>436969.8</v>
      </c>
      <c r="J12902" s="228">
        <v>42576.54</v>
      </c>
      <c r="K12902" s="228">
        <v>34040</v>
      </c>
      <c r="L12902" s="228">
        <v>526173.93999999994</v>
      </c>
    </row>
    <row r="12903" spans="1:12">
      <c r="A12903" s="228">
        <v>2017</v>
      </c>
      <c r="B12903" s="228" t="s">
        <v>194</v>
      </c>
      <c r="C12903" s="228" t="s">
        <v>65</v>
      </c>
      <c r="D12903" s="228" t="s">
        <v>206</v>
      </c>
      <c r="E12903" s="228">
        <v>0</v>
      </c>
      <c r="F12903" s="228">
        <v>40691</v>
      </c>
      <c r="G12903" s="228">
        <v>1274</v>
      </c>
      <c r="H12903" s="228">
        <v>3452</v>
      </c>
      <c r="I12903" s="228">
        <v>2351212.15</v>
      </c>
      <c r="J12903" s="228">
        <v>381603.32</v>
      </c>
      <c r="K12903" s="228">
        <v>39149</v>
      </c>
      <c r="L12903" s="228">
        <v>3019350.55</v>
      </c>
    </row>
    <row r="12904" spans="1:12">
      <c r="A12904" s="228">
        <v>2017</v>
      </c>
      <c r="B12904" s="228" t="s">
        <v>194</v>
      </c>
      <c r="C12904" s="228" t="s">
        <v>65</v>
      </c>
      <c r="D12904" s="228" t="s">
        <v>206</v>
      </c>
      <c r="E12904" s="228">
        <v>5</v>
      </c>
      <c r="F12904" s="228">
        <v>46334</v>
      </c>
      <c r="G12904" s="228">
        <v>832</v>
      </c>
      <c r="H12904" s="228">
        <v>1185</v>
      </c>
      <c r="I12904" s="228">
        <v>1167164.8</v>
      </c>
      <c r="J12904" s="228">
        <v>265738.88</v>
      </c>
      <c r="K12904" s="228">
        <v>94635</v>
      </c>
      <c r="L12904" s="228">
        <v>1692718.79</v>
      </c>
    </row>
    <row r="12905" spans="1:12">
      <c r="A12905" s="228">
        <v>2017</v>
      </c>
      <c r="B12905" s="228" t="s">
        <v>194</v>
      </c>
      <c r="C12905" s="228" t="s">
        <v>65</v>
      </c>
      <c r="D12905" s="228" t="s">
        <v>206</v>
      </c>
      <c r="E12905" s="228">
        <v>10</v>
      </c>
      <c r="F12905" s="228">
        <v>44053</v>
      </c>
      <c r="G12905" s="228">
        <v>644</v>
      </c>
      <c r="H12905" s="228">
        <v>1176</v>
      </c>
      <c r="I12905" s="228">
        <v>989488.7</v>
      </c>
      <c r="J12905" s="228">
        <v>240839.29</v>
      </c>
      <c r="K12905" s="228">
        <v>171938</v>
      </c>
      <c r="L12905" s="228">
        <v>1516081.42</v>
      </c>
    </row>
    <row r="12906" spans="1:12">
      <c r="A12906" s="228">
        <v>2017</v>
      </c>
      <c r="B12906" s="228" t="s">
        <v>194</v>
      </c>
      <c r="C12906" s="228" t="s">
        <v>65</v>
      </c>
      <c r="D12906" s="228" t="s">
        <v>206</v>
      </c>
      <c r="E12906" s="228">
        <v>15</v>
      </c>
      <c r="F12906" s="228">
        <v>41575</v>
      </c>
      <c r="G12906" s="228">
        <v>1807</v>
      </c>
      <c r="H12906" s="228">
        <v>4015</v>
      </c>
      <c r="I12906" s="228">
        <v>3713611.35</v>
      </c>
      <c r="J12906" s="228">
        <v>617718.35</v>
      </c>
      <c r="K12906" s="228">
        <v>490979</v>
      </c>
      <c r="L12906" s="228">
        <v>5226611.7699999996</v>
      </c>
    </row>
    <row r="12907" spans="1:12">
      <c r="A12907" s="228">
        <v>2017</v>
      </c>
      <c r="B12907" s="228" t="s">
        <v>194</v>
      </c>
      <c r="C12907" s="228" t="s">
        <v>65</v>
      </c>
      <c r="D12907" s="228" t="s">
        <v>206</v>
      </c>
      <c r="E12907" s="228">
        <v>20</v>
      </c>
      <c r="F12907" s="228">
        <v>36284</v>
      </c>
      <c r="G12907" s="228">
        <v>1948</v>
      </c>
      <c r="H12907" s="228">
        <v>4277</v>
      </c>
      <c r="I12907" s="228">
        <v>4379246.8499999996</v>
      </c>
      <c r="J12907" s="228">
        <v>776878.49</v>
      </c>
      <c r="K12907" s="228">
        <v>714424</v>
      </c>
      <c r="L12907" s="228">
        <v>6408780.3700000001</v>
      </c>
    </row>
    <row r="12908" spans="1:12">
      <c r="A12908" s="228">
        <v>2017</v>
      </c>
      <c r="B12908" s="228" t="s">
        <v>194</v>
      </c>
      <c r="C12908" s="228" t="s">
        <v>65</v>
      </c>
      <c r="D12908" s="228" t="s">
        <v>206</v>
      </c>
      <c r="E12908" s="228">
        <v>25</v>
      </c>
      <c r="F12908" s="228">
        <v>40373</v>
      </c>
      <c r="G12908" s="228">
        <v>2407</v>
      </c>
      <c r="H12908" s="228">
        <v>6730</v>
      </c>
      <c r="I12908" s="228">
        <v>7093322</v>
      </c>
      <c r="J12908" s="228">
        <v>1622304.51</v>
      </c>
      <c r="K12908" s="228">
        <v>811424</v>
      </c>
      <c r="L12908" s="228">
        <v>10327237.189999999</v>
      </c>
    </row>
    <row r="12909" spans="1:12">
      <c r="A12909" s="228">
        <v>2017</v>
      </c>
      <c r="B12909" s="228" t="s">
        <v>194</v>
      </c>
      <c r="C12909" s="228" t="s">
        <v>65</v>
      </c>
      <c r="D12909" s="228" t="s">
        <v>206</v>
      </c>
      <c r="E12909" s="228">
        <v>30</v>
      </c>
      <c r="F12909" s="228">
        <v>57400</v>
      </c>
      <c r="G12909" s="228">
        <v>4076</v>
      </c>
      <c r="H12909" s="228">
        <v>11010</v>
      </c>
      <c r="I12909" s="228">
        <v>13327944.33</v>
      </c>
      <c r="J12909" s="228">
        <v>3312500.64</v>
      </c>
      <c r="K12909" s="228">
        <v>1113591</v>
      </c>
      <c r="L12909" s="228">
        <v>19220693.440000001</v>
      </c>
    </row>
    <row r="12910" spans="1:12">
      <c r="A12910" s="228">
        <v>2017</v>
      </c>
      <c r="B12910" s="228" t="s">
        <v>194</v>
      </c>
      <c r="C12910" s="228" t="s">
        <v>65</v>
      </c>
      <c r="D12910" s="228" t="s">
        <v>206</v>
      </c>
      <c r="E12910" s="228">
        <v>35</v>
      </c>
      <c r="F12910" s="228">
        <v>55358</v>
      </c>
      <c r="G12910" s="228">
        <v>4035</v>
      </c>
      <c r="H12910" s="228">
        <v>9915</v>
      </c>
      <c r="I12910" s="228">
        <v>11933405.35</v>
      </c>
      <c r="J12910" s="228">
        <v>2835621.89</v>
      </c>
      <c r="K12910" s="228">
        <v>1356751</v>
      </c>
      <c r="L12910" s="228">
        <v>17771369.5</v>
      </c>
    </row>
    <row r="12911" spans="1:12">
      <c r="A12911" s="228">
        <v>2017</v>
      </c>
      <c r="B12911" s="228" t="s">
        <v>194</v>
      </c>
      <c r="C12911" s="228" t="s">
        <v>65</v>
      </c>
      <c r="D12911" s="228" t="s">
        <v>206</v>
      </c>
      <c r="E12911" s="228">
        <v>40</v>
      </c>
      <c r="F12911" s="228">
        <v>52013</v>
      </c>
      <c r="G12911" s="228">
        <v>3708</v>
      </c>
      <c r="H12911" s="228">
        <v>7721</v>
      </c>
      <c r="I12911" s="228">
        <v>9049625.0899999999</v>
      </c>
      <c r="J12911" s="228">
        <v>2087743.59</v>
      </c>
      <c r="K12911" s="228">
        <v>1567959.6</v>
      </c>
      <c r="L12911" s="228">
        <v>14083404.550000001</v>
      </c>
    </row>
    <row r="12912" spans="1:12">
      <c r="A12912" s="228">
        <v>2017</v>
      </c>
      <c r="B12912" s="228" t="s">
        <v>194</v>
      </c>
      <c r="C12912" s="228" t="s">
        <v>65</v>
      </c>
      <c r="D12912" s="228" t="s">
        <v>206</v>
      </c>
      <c r="E12912" s="228">
        <v>45</v>
      </c>
      <c r="F12912" s="228">
        <v>54705</v>
      </c>
      <c r="G12912" s="228">
        <v>4103</v>
      </c>
      <c r="H12912" s="228">
        <v>7884</v>
      </c>
      <c r="I12912" s="228">
        <v>9782457.8100000005</v>
      </c>
      <c r="J12912" s="228">
        <v>2230409.81</v>
      </c>
      <c r="K12912" s="228">
        <v>1861912</v>
      </c>
      <c r="L12912" s="228">
        <v>15438704.189999999</v>
      </c>
    </row>
    <row r="12913" spans="1:12">
      <c r="A12913" s="228">
        <v>2017</v>
      </c>
      <c r="B12913" s="228" t="s">
        <v>194</v>
      </c>
      <c r="C12913" s="228" t="s">
        <v>65</v>
      </c>
      <c r="D12913" s="228" t="s">
        <v>206</v>
      </c>
      <c r="E12913" s="228">
        <v>50</v>
      </c>
      <c r="F12913" s="228">
        <v>50963</v>
      </c>
      <c r="G12913" s="228">
        <v>4630</v>
      </c>
      <c r="H12913" s="228">
        <v>9008</v>
      </c>
      <c r="I12913" s="228">
        <v>10704149.75</v>
      </c>
      <c r="J12913" s="228">
        <v>2496050.0299999998</v>
      </c>
      <c r="K12913" s="228">
        <v>2414148</v>
      </c>
      <c r="L12913" s="228">
        <v>17191662.719999999</v>
      </c>
    </row>
    <row r="12914" spans="1:12">
      <c r="A12914" s="228">
        <v>2017</v>
      </c>
      <c r="B12914" s="228" t="s">
        <v>194</v>
      </c>
      <c r="C12914" s="228" t="s">
        <v>65</v>
      </c>
      <c r="D12914" s="228" t="s">
        <v>206</v>
      </c>
      <c r="E12914" s="228">
        <v>55</v>
      </c>
      <c r="F12914" s="228">
        <v>50017</v>
      </c>
      <c r="G12914" s="228">
        <v>5178</v>
      </c>
      <c r="H12914" s="228">
        <v>10444</v>
      </c>
      <c r="I12914" s="228">
        <v>12519950.380000001</v>
      </c>
      <c r="J12914" s="228">
        <v>2901222.36</v>
      </c>
      <c r="K12914" s="228">
        <v>3071709</v>
      </c>
      <c r="L12914" s="228">
        <v>20024022.620000001</v>
      </c>
    </row>
    <row r="12915" spans="1:12">
      <c r="A12915" s="228">
        <v>2017</v>
      </c>
      <c r="B12915" s="228" t="s">
        <v>194</v>
      </c>
      <c r="C12915" s="228" t="s">
        <v>65</v>
      </c>
      <c r="D12915" s="228" t="s">
        <v>206</v>
      </c>
      <c r="E12915" s="228">
        <v>60</v>
      </c>
      <c r="F12915" s="228">
        <v>45162</v>
      </c>
      <c r="G12915" s="228">
        <v>5311</v>
      </c>
      <c r="H12915" s="228">
        <v>10875</v>
      </c>
      <c r="I12915" s="228">
        <v>13619336.310000001</v>
      </c>
      <c r="J12915" s="228">
        <v>3219618.76</v>
      </c>
      <c r="K12915" s="228">
        <v>3466880.8</v>
      </c>
      <c r="L12915" s="228">
        <v>21719583.16</v>
      </c>
    </row>
    <row r="12916" spans="1:12">
      <c r="A12916" s="228">
        <v>2017</v>
      </c>
      <c r="B12916" s="228" t="s">
        <v>194</v>
      </c>
      <c r="C12916" s="228" t="s">
        <v>65</v>
      </c>
      <c r="D12916" s="228" t="s">
        <v>206</v>
      </c>
      <c r="E12916" s="228">
        <v>65</v>
      </c>
      <c r="F12916" s="228">
        <v>38598</v>
      </c>
      <c r="G12916" s="228">
        <v>5954</v>
      </c>
      <c r="H12916" s="228">
        <v>12693</v>
      </c>
      <c r="I12916" s="228">
        <v>16253277.91</v>
      </c>
      <c r="J12916" s="228">
        <v>3841340.76</v>
      </c>
      <c r="K12916" s="228">
        <v>3967744</v>
      </c>
      <c r="L12916" s="228">
        <v>25320217.140000001</v>
      </c>
    </row>
    <row r="12917" spans="1:12">
      <c r="A12917" s="228">
        <v>2017</v>
      </c>
      <c r="B12917" s="228" t="s">
        <v>194</v>
      </c>
      <c r="C12917" s="228" t="s">
        <v>65</v>
      </c>
      <c r="D12917" s="228" t="s">
        <v>206</v>
      </c>
      <c r="E12917" s="228">
        <v>70</v>
      </c>
      <c r="F12917" s="228">
        <v>28725</v>
      </c>
      <c r="G12917" s="228">
        <v>5406</v>
      </c>
      <c r="H12917" s="228">
        <v>13514</v>
      </c>
      <c r="I12917" s="228">
        <v>15931084.720000001</v>
      </c>
      <c r="J12917" s="228">
        <v>3717006.59</v>
      </c>
      <c r="K12917" s="228">
        <v>4166284.8</v>
      </c>
      <c r="L12917" s="228">
        <v>24721018.07</v>
      </c>
    </row>
    <row r="12918" spans="1:12">
      <c r="A12918" s="228">
        <v>2017</v>
      </c>
      <c r="B12918" s="228" t="s">
        <v>194</v>
      </c>
      <c r="C12918" s="228" t="s">
        <v>65</v>
      </c>
      <c r="D12918" s="228" t="s">
        <v>206</v>
      </c>
      <c r="E12918" s="228">
        <v>75</v>
      </c>
      <c r="F12918" s="228">
        <v>19244</v>
      </c>
      <c r="G12918" s="228">
        <v>4314</v>
      </c>
      <c r="H12918" s="228">
        <v>13193</v>
      </c>
      <c r="I12918" s="228">
        <v>14631021.07</v>
      </c>
      <c r="J12918" s="228">
        <v>3193479.66</v>
      </c>
      <c r="K12918" s="228">
        <v>3670113.5</v>
      </c>
      <c r="L12918" s="228">
        <v>22100911.359999999</v>
      </c>
    </row>
    <row r="12919" spans="1:12">
      <c r="A12919" s="228">
        <v>2017</v>
      </c>
      <c r="B12919" s="228" t="s">
        <v>194</v>
      </c>
      <c r="C12919" s="228" t="s">
        <v>65</v>
      </c>
      <c r="D12919" s="228" t="s">
        <v>206</v>
      </c>
      <c r="E12919" s="228">
        <v>80</v>
      </c>
      <c r="F12919" s="228">
        <v>12890</v>
      </c>
      <c r="G12919" s="228">
        <v>3061</v>
      </c>
      <c r="H12919" s="228">
        <v>12639</v>
      </c>
      <c r="I12919" s="228">
        <v>11940100.82</v>
      </c>
      <c r="J12919" s="228">
        <v>2169642.12</v>
      </c>
      <c r="K12919" s="228">
        <v>2249942</v>
      </c>
      <c r="L12919" s="228">
        <v>16732424.369999999</v>
      </c>
    </row>
    <row r="12920" spans="1:12">
      <c r="A12920" s="228">
        <v>2017</v>
      </c>
      <c r="B12920" s="228" t="s">
        <v>194</v>
      </c>
      <c r="C12920" s="228" t="s">
        <v>65</v>
      </c>
      <c r="D12920" s="228" t="s">
        <v>206</v>
      </c>
      <c r="E12920" s="228">
        <v>85</v>
      </c>
      <c r="F12920" s="228">
        <v>8061</v>
      </c>
      <c r="G12920" s="228">
        <v>2011</v>
      </c>
      <c r="H12920" s="228">
        <v>10757</v>
      </c>
      <c r="I12920" s="228">
        <v>8026351.25</v>
      </c>
      <c r="J12920" s="228">
        <v>1161249.5900000001</v>
      </c>
      <c r="K12920" s="228">
        <v>1024880</v>
      </c>
      <c r="L12920" s="228">
        <v>10433145.15</v>
      </c>
    </row>
    <row r="12921" spans="1:12">
      <c r="A12921" s="228">
        <v>2017</v>
      </c>
      <c r="B12921" s="228" t="s">
        <v>194</v>
      </c>
      <c r="C12921" s="228" t="s">
        <v>65</v>
      </c>
      <c r="D12921" s="228" t="s">
        <v>206</v>
      </c>
      <c r="E12921" s="228">
        <v>90</v>
      </c>
      <c r="F12921" s="228">
        <v>3305</v>
      </c>
      <c r="G12921" s="228">
        <v>761</v>
      </c>
      <c r="H12921" s="228">
        <v>6074</v>
      </c>
      <c r="I12921" s="228">
        <v>3631351.75</v>
      </c>
      <c r="J12921" s="228">
        <v>411264.29</v>
      </c>
      <c r="K12921" s="228">
        <v>231437.25</v>
      </c>
      <c r="L12921" s="228">
        <v>4393795.78</v>
      </c>
    </row>
    <row r="12922" spans="1:12">
      <c r="A12922" s="228">
        <v>2017</v>
      </c>
      <c r="B12922" s="228" t="s">
        <v>194</v>
      </c>
      <c r="C12922" s="228" t="s">
        <v>65</v>
      </c>
      <c r="D12922" s="228" t="s">
        <v>206</v>
      </c>
      <c r="E12922" s="228">
        <v>95</v>
      </c>
      <c r="F12922" s="228">
        <v>895</v>
      </c>
      <c r="G12922" s="228">
        <v>214</v>
      </c>
      <c r="H12922" s="228">
        <v>1530</v>
      </c>
      <c r="I12922" s="228">
        <v>976368.4</v>
      </c>
      <c r="J12922" s="228">
        <v>86574.25</v>
      </c>
      <c r="K12922" s="228">
        <v>46909</v>
      </c>
      <c r="L12922" s="228">
        <v>1137890.55</v>
      </c>
    </row>
    <row r="12923" spans="1:12">
      <c r="A12923" s="228">
        <v>2017</v>
      </c>
      <c r="B12923" s="228" t="s">
        <v>194</v>
      </c>
      <c r="C12923" s="228" t="s">
        <v>66</v>
      </c>
      <c r="D12923" s="228" t="s">
        <v>205</v>
      </c>
      <c r="E12923" s="228">
        <v>0</v>
      </c>
      <c r="F12923" s="228">
        <v>5037</v>
      </c>
      <c r="G12923" s="228">
        <v>183</v>
      </c>
      <c r="H12923" s="228">
        <v>927</v>
      </c>
      <c r="I12923" s="228">
        <v>582099.5</v>
      </c>
      <c r="J12923" s="228">
        <v>84588.63</v>
      </c>
      <c r="K12923" s="228">
        <v>1853</v>
      </c>
      <c r="L12923" s="228">
        <v>712370.36</v>
      </c>
    </row>
    <row r="12924" spans="1:12">
      <c r="A12924" s="228">
        <v>2017</v>
      </c>
      <c r="B12924" s="228" t="s">
        <v>194</v>
      </c>
      <c r="C12924" s="228" t="s">
        <v>66</v>
      </c>
      <c r="D12924" s="228" t="s">
        <v>205</v>
      </c>
      <c r="E12924" s="228">
        <v>5</v>
      </c>
      <c r="F12924" s="228">
        <v>6141</v>
      </c>
      <c r="G12924" s="228">
        <v>92</v>
      </c>
      <c r="H12924" s="228">
        <v>134</v>
      </c>
      <c r="I12924" s="228">
        <v>110288.1</v>
      </c>
      <c r="J12924" s="228">
        <v>39611.57</v>
      </c>
      <c r="K12924" s="228">
        <v>12283</v>
      </c>
      <c r="L12924" s="228">
        <v>179278.97</v>
      </c>
    </row>
    <row r="12925" spans="1:12">
      <c r="A12925" s="228">
        <v>2017</v>
      </c>
      <c r="B12925" s="228" t="s">
        <v>194</v>
      </c>
      <c r="C12925" s="228" t="s">
        <v>66</v>
      </c>
      <c r="D12925" s="228" t="s">
        <v>205</v>
      </c>
      <c r="E12925" s="228">
        <v>10</v>
      </c>
      <c r="F12925" s="228">
        <v>6395</v>
      </c>
      <c r="G12925" s="228">
        <v>101</v>
      </c>
      <c r="H12925" s="228">
        <v>156</v>
      </c>
      <c r="I12925" s="228">
        <v>114983.65</v>
      </c>
      <c r="J12925" s="228">
        <v>37706.85</v>
      </c>
      <c r="K12925" s="228">
        <v>12760</v>
      </c>
      <c r="L12925" s="228">
        <v>174767.98</v>
      </c>
    </row>
    <row r="12926" spans="1:12">
      <c r="A12926" s="228">
        <v>2017</v>
      </c>
      <c r="B12926" s="228" t="s">
        <v>194</v>
      </c>
      <c r="C12926" s="228" t="s">
        <v>66</v>
      </c>
      <c r="D12926" s="228" t="s">
        <v>205</v>
      </c>
      <c r="E12926" s="228">
        <v>15</v>
      </c>
      <c r="F12926" s="228">
        <v>6546</v>
      </c>
      <c r="G12926" s="228">
        <v>152</v>
      </c>
      <c r="H12926" s="228">
        <v>340</v>
      </c>
      <c r="I12926" s="228">
        <v>302308.84999999998</v>
      </c>
      <c r="J12926" s="228">
        <v>78024.899999999994</v>
      </c>
      <c r="K12926" s="228">
        <v>39928</v>
      </c>
      <c r="L12926" s="228">
        <v>450229.66</v>
      </c>
    </row>
    <row r="12927" spans="1:12">
      <c r="A12927" s="228">
        <v>2017</v>
      </c>
      <c r="B12927" s="228" t="s">
        <v>194</v>
      </c>
      <c r="C12927" s="228" t="s">
        <v>66</v>
      </c>
      <c r="D12927" s="228" t="s">
        <v>205</v>
      </c>
      <c r="E12927" s="228">
        <v>20</v>
      </c>
      <c r="F12927" s="228">
        <v>5531</v>
      </c>
      <c r="G12927" s="228">
        <v>167</v>
      </c>
      <c r="H12927" s="228">
        <v>365</v>
      </c>
      <c r="I12927" s="228">
        <v>381533.65</v>
      </c>
      <c r="J12927" s="228">
        <v>89734.12</v>
      </c>
      <c r="K12927" s="228">
        <v>70348</v>
      </c>
      <c r="L12927" s="228">
        <v>583741.44999999995</v>
      </c>
    </row>
    <row r="12928" spans="1:12">
      <c r="A12928" s="228">
        <v>2017</v>
      </c>
      <c r="B12928" s="228" t="s">
        <v>194</v>
      </c>
      <c r="C12928" s="228" t="s">
        <v>66</v>
      </c>
      <c r="D12928" s="228" t="s">
        <v>205</v>
      </c>
      <c r="E12928" s="228">
        <v>25</v>
      </c>
      <c r="F12928" s="228">
        <v>3563</v>
      </c>
      <c r="G12928" s="228">
        <v>133</v>
      </c>
      <c r="H12928" s="228">
        <v>270</v>
      </c>
      <c r="I12928" s="228">
        <v>263458</v>
      </c>
      <c r="J12928" s="228">
        <v>78341.06</v>
      </c>
      <c r="K12928" s="228">
        <v>49644</v>
      </c>
      <c r="L12928" s="228">
        <v>437312.04</v>
      </c>
    </row>
    <row r="12929" spans="1:12">
      <c r="A12929" s="228">
        <v>2017</v>
      </c>
      <c r="B12929" s="228" t="s">
        <v>194</v>
      </c>
      <c r="C12929" s="228" t="s">
        <v>66</v>
      </c>
      <c r="D12929" s="228" t="s">
        <v>205</v>
      </c>
      <c r="E12929" s="228">
        <v>30</v>
      </c>
      <c r="F12929" s="228">
        <v>5462</v>
      </c>
      <c r="G12929" s="228">
        <v>200</v>
      </c>
      <c r="H12929" s="228">
        <v>329</v>
      </c>
      <c r="I12929" s="228">
        <v>294032.8</v>
      </c>
      <c r="J12929" s="228">
        <v>81991.009999999995</v>
      </c>
      <c r="K12929" s="228">
        <v>54614</v>
      </c>
      <c r="L12929" s="228">
        <v>500109.61</v>
      </c>
    </row>
    <row r="12930" spans="1:12">
      <c r="A12930" s="228">
        <v>2017</v>
      </c>
      <c r="B12930" s="228" t="s">
        <v>194</v>
      </c>
      <c r="C12930" s="228" t="s">
        <v>66</v>
      </c>
      <c r="D12930" s="228" t="s">
        <v>205</v>
      </c>
      <c r="E12930" s="228">
        <v>35</v>
      </c>
      <c r="F12930" s="228">
        <v>5762</v>
      </c>
      <c r="G12930" s="228">
        <v>345</v>
      </c>
      <c r="H12930" s="228">
        <v>617</v>
      </c>
      <c r="I12930" s="228">
        <v>523835.55</v>
      </c>
      <c r="J12930" s="228">
        <v>155421.59</v>
      </c>
      <c r="K12930" s="228">
        <v>66461</v>
      </c>
      <c r="L12930" s="228">
        <v>870926.47</v>
      </c>
    </row>
    <row r="12931" spans="1:12">
      <c r="A12931" s="228">
        <v>2017</v>
      </c>
      <c r="B12931" s="228" t="s">
        <v>194</v>
      </c>
      <c r="C12931" s="228" t="s">
        <v>66</v>
      </c>
      <c r="D12931" s="228" t="s">
        <v>205</v>
      </c>
      <c r="E12931" s="228">
        <v>40</v>
      </c>
      <c r="F12931" s="228">
        <v>6020</v>
      </c>
      <c r="G12931" s="228">
        <v>273</v>
      </c>
      <c r="H12931" s="228">
        <v>506</v>
      </c>
      <c r="I12931" s="228">
        <v>458016.9</v>
      </c>
      <c r="J12931" s="228">
        <v>158538.37</v>
      </c>
      <c r="K12931" s="228">
        <v>81659</v>
      </c>
      <c r="L12931" s="228">
        <v>791116.24</v>
      </c>
    </row>
    <row r="12932" spans="1:12">
      <c r="A12932" s="228">
        <v>2017</v>
      </c>
      <c r="B12932" s="228" t="s">
        <v>194</v>
      </c>
      <c r="C12932" s="228" t="s">
        <v>66</v>
      </c>
      <c r="D12932" s="228" t="s">
        <v>205</v>
      </c>
      <c r="E12932" s="228">
        <v>45</v>
      </c>
      <c r="F12932" s="228">
        <v>7237</v>
      </c>
      <c r="G12932" s="228">
        <v>390</v>
      </c>
      <c r="H12932" s="228">
        <v>851</v>
      </c>
      <c r="I12932" s="228">
        <v>895052.6</v>
      </c>
      <c r="J12932" s="228">
        <v>235274.53</v>
      </c>
      <c r="K12932" s="228">
        <v>204969</v>
      </c>
      <c r="L12932" s="228">
        <v>1475842.23</v>
      </c>
    </row>
    <row r="12933" spans="1:12">
      <c r="A12933" s="228">
        <v>2017</v>
      </c>
      <c r="B12933" s="228" t="s">
        <v>194</v>
      </c>
      <c r="C12933" s="228" t="s">
        <v>66</v>
      </c>
      <c r="D12933" s="228" t="s">
        <v>205</v>
      </c>
      <c r="E12933" s="228">
        <v>50</v>
      </c>
      <c r="F12933" s="228">
        <v>7605</v>
      </c>
      <c r="G12933" s="228">
        <v>543</v>
      </c>
      <c r="H12933" s="228">
        <v>1210</v>
      </c>
      <c r="I12933" s="228">
        <v>1183587.6499999999</v>
      </c>
      <c r="J12933" s="228">
        <v>330677.23</v>
      </c>
      <c r="K12933" s="228">
        <v>285650.88</v>
      </c>
      <c r="L12933" s="228">
        <v>1983397.33</v>
      </c>
    </row>
    <row r="12934" spans="1:12">
      <c r="A12934" s="228">
        <v>2017</v>
      </c>
      <c r="B12934" s="228" t="s">
        <v>194</v>
      </c>
      <c r="C12934" s="228" t="s">
        <v>66</v>
      </c>
      <c r="D12934" s="228" t="s">
        <v>205</v>
      </c>
      <c r="E12934" s="228">
        <v>55</v>
      </c>
      <c r="F12934" s="228">
        <v>9414</v>
      </c>
      <c r="G12934" s="228">
        <v>867</v>
      </c>
      <c r="H12934" s="228">
        <v>1740</v>
      </c>
      <c r="I12934" s="228">
        <v>1846495.8</v>
      </c>
      <c r="J12934" s="228">
        <v>543600.04</v>
      </c>
      <c r="K12934" s="228">
        <v>529276</v>
      </c>
      <c r="L12934" s="228">
        <v>3178878.95</v>
      </c>
    </row>
    <row r="12935" spans="1:12">
      <c r="A12935" s="228">
        <v>2017</v>
      </c>
      <c r="B12935" s="228" t="s">
        <v>194</v>
      </c>
      <c r="C12935" s="228" t="s">
        <v>66</v>
      </c>
      <c r="D12935" s="228" t="s">
        <v>205</v>
      </c>
      <c r="E12935" s="228">
        <v>60</v>
      </c>
      <c r="F12935" s="228">
        <v>9333</v>
      </c>
      <c r="G12935" s="228">
        <v>1273</v>
      </c>
      <c r="H12935" s="228">
        <v>3064</v>
      </c>
      <c r="I12935" s="228">
        <v>3062696.68</v>
      </c>
      <c r="J12935" s="228">
        <v>833663.29</v>
      </c>
      <c r="K12935" s="228">
        <v>911471.44</v>
      </c>
      <c r="L12935" s="228">
        <v>5099933.92</v>
      </c>
    </row>
    <row r="12936" spans="1:12">
      <c r="A12936" s="228">
        <v>2017</v>
      </c>
      <c r="B12936" s="228" t="s">
        <v>194</v>
      </c>
      <c r="C12936" s="228" t="s">
        <v>66</v>
      </c>
      <c r="D12936" s="228" t="s">
        <v>205</v>
      </c>
      <c r="E12936" s="228">
        <v>65</v>
      </c>
      <c r="F12936" s="228">
        <v>8875</v>
      </c>
      <c r="G12936" s="228">
        <v>1617</v>
      </c>
      <c r="H12936" s="228">
        <v>3926</v>
      </c>
      <c r="I12936" s="228">
        <v>3762075.59</v>
      </c>
      <c r="J12936" s="228">
        <v>977018.58</v>
      </c>
      <c r="K12936" s="228">
        <v>1310842.3</v>
      </c>
      <c r="L12936" s="228">
        <v>6428646.7599999998</v>
      </c>
    </row>
    <row r="12937" spans="1:12">
      <c r="A12937" s="228">
        <v>2017</v>
      </c>
      <c r="B12937" s="228" t="s">
        <v>194</v>
      </c>
      <c r="C12937" s="228" t="s">
        <v>66</v>
      </c>
      <c r="D12937" s="228" t="s">
        <v>205</v>
      </c>
      <c r="E12937" s="228">
        <v>70</v>
      </c>
      <c r="F12937" s="228">
        <v>7044</v>
      </c>
      <c r="G12937" s="228">
        <v>1569</v>
      </c>
      <c r="H12937" s="228">
        <v>3729</v>
      </c>
      <c r="I12937" s="228">
        <v>3958274.88</v>
      </c>
      <c r="J12937" s="228">
        <v>1054431.95</v>
      </c>
      <c r="K12937" s="228">
        <v>1407524.54</v>
      </c>
      <c r="L12937" s="228">
        <v>6751665.4199999999</v>
      </c>
    </row>
    <row r="12938" spans="1:12">
      <c r="A12938" s="228">
        <v>2017</v>
      </c>
      <c r="B12938" s="228" t="s">
        <v>194</v>
      </c>
      <c r="C12938" s="228" t="s">
        <v>66</v>
      </c>
      <c r="D12938" s="228" t="s">
        <v>205</v>
      </c>
      <c r="E12938" s="228">
        <v>75</v>
      </c>
      <c r="F12938" s="228">
        <v>4728</v>
      </c>
      <c r="G12938" s="228">
        <v>1550</v>
      </c>
      <c r="H12938" s="228">
        <v>4029</v>
      </c>
      <c r="I12938" s="228">
        <v>3428379.62</v>
      </c>
      <c r="J12938" s="228">
        <v>764984.31999999995</v>
      </c>
      <c r="K12938" s="228">
        <v>1077510.6499999999</v>
      </c>
      <c r="L12938" s="228">
        <v>5482083.9299999997</v>
      </c>
    </row>
    <row r="12939" spans="1:12">
      <c r="A12939" s="228">
        <v>2017</v>
      </c>
      <c r="B12939" s="228" t="s">
        <v>194</v>
      </c>
      <c r="C12939" s="228" t="s">
        <v>66</v>
      </c>
      <c r="D12939" s="228" t="s">
        <v>205</v>
      </c>
      <c r="E12939" s="228">
        <v>80</v>
      </c>
      <c r="F12939" s="228">
        <v>2803</v>
      </c>
      <c r="G12939" s="228">
        <v>1019</v>
      </c>
      <c r="H12939" s="228">
        <v>3234</v>
      </c>
      <c r="I12939" s="228">
        <v>2596306.15</v>
      </c>
      <c r="J12939" s="228">
        <v>480183.01</v>
      </c>
      <c r="K12939" s="228">
        <v>519802.4</v>
      </c>
      <c r="L12939" s="228">
        <v>3663592.18</v>
      </c>
    </row>
    <row r="12940" spans="1:12">
      <c r="A12940" s="228">
        <v>2017</v>
      </c>
      <c r="B12940" s="228" t="s">
        <v>194</v>
      </c>
      <c r="C12940" s="228" t="s">
        <v>66</v>
      </c>
      <c r="D12940" s="228" t="s">
        <v>205</v>
      </c>
      <c r="E12940" s="228">
        <v>85</v>
      </c>
      <c r="F12940" s="228">
        <v>1665</v>
      </c>
      <c r="G12940" s="228">
        <v>573</v>
      </c>
      <c r="H12940" s="228">
        <v>2153</v>
      </c>
      <c r="I12940" s="228">
        <v>1666173</v>
      </c>
      <c r="J12940" s="228">
        <v>298305.15000000002</v>
      </c>
      <c r="K12940" s="228">
        <v>307185.15000000002</v>
      </c>
      <c r="L12940" s="228">
        <v>2356060.23</v>
      </c>
    </row>
    <row r="12941" spans="1:12">
      <c r="A12941" s="228">
        <v>2017</v>
      </c>
      <c r="B12941" s="228" t="s">
        <v>194</v>
      </c>
      <c r="C12941" s="228" t="s">
        <v>66</v>
      </c>
      <c r="D12941" s="228" t="s">
        <v>205</v>
      </c>
      <c r="E12941" s="228">
        <v>90</v>
      </c>
      <c r="F12941" s="228">
        <v>440</v>
      </c>
      <c r="G12941" s="228">
        <v>131</v>
      </c>
      <c r="H12941" s="228">
        <v>559</v>
      </c>
      <c r="I12941" s="228">
        <v>409014.8</v>
      </c>
      <c r="J12941" s="228">
        <v>66595.56</v>
      </c>
      <c r="K12941" s="228">
        <v>52497</v>
      </c>
      <c r="L12941" s="228">
        <v>543359.86</v>
      </c>
    </row>
    <row r="12942" spans="1:12">
      <c r="A12942" s="228">
        <v>2017</v>
      </c>
      <c r="B12942" s="228" t="s">
        <v>194</v>
      </c>
      <c r="C12942" s="228" t="s">
        <v>66</v>
      </c>
      <c r="D12942" s="228" t="s">
        <v>205</v>
      </c>
      <c r="E12942" s="228">
        <v>95</v>
      </c>
      <c r="F12942" s="228">
        <v>50</v>
      </c>
      <c r="G12942" s="228">
        <v>13</v>
      </c>
      <c r="H12942" s="228">
        <v>32</v>
      </c>
      <c r="I12942" s="228">
        <v>21081</v>
      </c>
      <c r="J12942" s="228">
        <v>3550</v>
      </c>
      <c r="K12942" s="228">
        <v>0</v>
      </c>
      <c r="L12942" s="228">
        <v>25252</v>
      </c>
    </row>
    <row r="12943" spans="1:12">
      <c r="A12943" s="228">
        <v>2017</v>
      </c>
      <c r="B12943" s="228" t="s">
        <v>194</v>
      </c>
      <c r="C12943" s="228" t="s">
        <v>66</v>
      </c>
      <c r="D12943" s="228" t="s">
        <v>206</v>
      </c>
      <c r="E12943" s="228">
        <v>0</v>
      </c>
      <c r="F12943" s="228">
        <v>4711</v>
      </c>
      <c r="G12943" s="228">
        <v>126</v>
      </c>
      <c r="H12943" s="228">
        <v>733</v>
      </c>
      <c r="I12943" s="228">
        <v>464133.3</v>
      </c>
      <c r="J12943" s="228">
        <v>43979.4</v>
      </c>
      <c r="K12943" s="228">
        <v>733</v>
      </c>
      <c r="L12943" s="228">
        <v>524589.55000000005</v>
      </c>
    </row>
    <row r="12944" spans="1:12">
      <c r="A12944" s="228">
        <v>2017</v>
      </c>
      <c r="B12944" s="228" t="s">
        <v>194</v>
      </c>
      <c r="C12944" s="228" t="s">
        <v>66</v>
      </c>
      <c r="D12944" s="228" t="s">
        <v>206</v>
      </c>
      <c r="E12944" s="228">
        <v>5</v>
      </c>
      <c r="F12944" s="228">
        <v>5764</v>
      </c>
      <c r="G12944" s="228">
        <v>74</v>
      </c>
      <c r="H12944" s="228">
        <v>91</v>
      </c>
      <c r="I12944" s="228">
        <v>89588</v>
      </c>
      <c r="J12944" s="228">
        <v>26493.91</v>
      </c>
      <c r="K12944" s="228">
        <v>693</v>
      </c>
      <c r="L12944" s="228">
        <v>130824.43</v>
      </c>
    </row>
    <row r="12945" spans="1:12">
      <c r="A12945" s="228">
        <v>2017</v>
      </c>
      <c r="B12945" s="228" t="s">
        <v>194</v>
      </c>
      <c r="C12945" s="228" t="s">
        <v>66</v>
      </c>
      <c r="D12945" s="228" t="s">
        <v>206</v>
      </c>
      <c r="E12945" s="228">
        <v>10</v>
      </c>
      <c r="F12945" s="228">
        <v>6025</v>
      </c>
      <c r="G12945" s="228">
        <v>86</v>
      </c>
      <c r="H12945" s="228">
        <v>173</v>
      </c>
      <c r="I12945" s="228">
        <v>141501</v>
      </c>
      <c r="J12945" s="228">
        <v>36115.33</v>
      </c>
      <c r="K12945" s="228">
        <v>12917</v>
      </c>
      <c r="L12945" s="228">
        <v>207484.65</v>
      </c>
    </row>
    <row r="12946" spans="1:12">
      <c r="A12946" s="228">
        <v>2017</v>
      </c>
      <c r="B12946" s="228" t="s">
        <v>194</v>
      </c>
      <c r="C12946" s="228" t="s">
        <v>66</v>
      </c>
      <c r="D12946" s="228" t="s">
        <v>206</v>
      </c>
      <c r="E12946" s="228">
        <v>15</v>
      </c>
      <c r="F12946" s="228">
        <v>6202</v>
      </c>
      <c r="G12946" s="228">
        <v>270</v>
      </c>
      <c r="H12946" s="228">
        <v>379</v>
      </c>
      <c r="I12946" s="228">
        <v>414848.85</v>
      </c>
      <c r="J12946" s="228">
        <v>103691.32</v>
      </c>
      <c r="K12946" s="228">
        <v>45316</v>
      </c>
      <c r="L12946" s="228">
        <v>615778.1</v>
      </c>
    </row>
    <row r="12947" spans="1:12">
      <c r="A12947" s="228">
        <v>2017</v>
      </c>
      <c r="B12947" s="228" t="s">
        <v>194</v>
      </c>
      <c r="C12947" s="228" t="s">
        <v>66</v>
      </c>
      <c r="D12947" s="228" t="s">
        <v>206</v>
      </c>
      <c r="E12947" s="228">
        <v>20</v>
      </c>
      <c r="F12947" s="228">
        <v>5727</v>
      </c>
      <c r="G12947" s="228">
        <v>360</v>
      </c>
      <c r="H12947" s="228">
        <v>760</v>
      </c>
      <c r="I12947" s="228">
        <v>638852</v>
      </c>
      <c r="J12947" s="228">
        <v>130985.25</v>
      </c>
      <c r="K12947" s="228">
        <v>50313</v>
      </c>
      <c r="L12947" s="228">
        <v>910256.46</v>
      </c>
    </row>
    <row r="12948" spans="1:12">
      <c r="A12948" s="228">
        <v>2017</v>
      </c>
      <c r="B12948" s="228" t="s">
        <v>194</v>
      </c>
      <c r="C12948" s="228" t="s">
        <v>66</v>
      </c>
      <c r="D12948" s="228" t="s">
        <v>206</v>
      </c>
      <c r="E12948" s="228">
        <v>25</v>
      </c>
      <c r="F12948" s="228">
        <v>4409</v>
      </c>
      <c r="G12948" s="228">
        <v>433</v>
      </c>
      <c r="H12948" s="228">
        <v>1534</v>
      </c>
      <c r="I12948" s="228">
        <v>1194136.55</v>
      </c>
      <c r="J12948" s="228">
        <v>222069.09</v>
      </c>
      <c r="K12948" s="228">
        <v>74581</v>
      </c>
      <c r="L12948" s="228">
        <v>1635712.33</v>
      </c>
    </row>
    <row r="12949" spans="1:12">
      <c r="A12949" s="228">
        <v>2017</v>
      </c>
      <c r="B12949" s="228" t="s">
        <v>194</v>
      </c>
      <c r="C12949" s="228" t="s">
        <v>66</v>
      </c>
      <c r="D12949" s="228" t="s">
        <v>206</v>
      </c>
      <c r="E12949" s="228">
        <v>30</v>
      </c>
      <c r="F12949" s="228">
        <v>6369</v>
      </c>
      <c r="G12949" s="228">
        <v>710</v>
      </c>
      <c r="H12949" s="228">
        <v>2185</v>
      </c>
      <c r="I12949" s="228">
        <v>1820457.4</v>
      </c>
      <c r="J12949" s="228">
        <v>423975.69</v>
      </c>
      <c r="K12949" s="228">
        <v>146209</v>
      </c>
      <c r="L12949" s="228">
        <v>2622314.98</v>
      </c>
    </row>
    <row r="12950" spans="1:12">
      <c r="A12950" s="228">
        <v>2017</v>
      </c>
      <c r="B12950" s="228" t="s">
        <v>194</v>
      </c>
      <c r="C12950" s="228" t="s">
        <v>66</v>
      </c>
      <c r="D12950" s="228" t="s">
        <v>206</v>
      </c>
      <c r="E12950" s="228">
        <v>35</v>
      </c>
      <c r="F12950" s="228">
        <v>6724</v>
      </c>
      <c r="G12950" s="228">
        <v>607</v>
      </c>
      <c r="H12950" s="228">
        <v>1617</v>
      </c>
      <c r="I12950" s="228">
        <v>1547994.15</v>
      </c>
      <c r="J12950" s="228">
        <v>381160.08</v>
      </c>
      <c r="K12950" s="228">
        <v>175208</v>
      </c>
      <c r="L12950" s="228">
        <v>2303816.19</v>
      </c>
    </row>
    <row r="12951" spans="1:12">
      <c r="A12951" s="228">
        <v>2017</v>
      </c>
      <c r="B12951" s="228" t="s">
        <v>194</v>
      </c>
      <c r="C12951" s="228" t="s">
        <v>66</v>
      </c>
      <c r="D12951" s="228" t="s">
        <v>206</v>
      </c>
      <c r="E12951" s="228">
        <v>40</v>
      </c>
      <c r="F12951" s="228">
        <v>7082</v>
      </c>
      <c r="G12951" s="228">
        <v>680</v>
      </c>
      <c r="H12951" s="228">
        <v>1562</v>
      </c>
      <c r="I12951" s="228">
        <v>1343082.6</v>
      </c>
      <c r="J12951" s="228">
        <v>292022.78000000003</v>
      </c>
      <c r="K12951" s="228">
        <v>196315</v>
      </c>
      <c r="L12951" s="228">
        <v>1999284.58</v>
      </c>
    </row>
    <row r="12952" spans="1:12">
      <c r="A12952" s="228">
        <v>2017</v>
      </c>
      <c r="B12952" s="228" t="s">
        <v>194</v>
      </c>
      <c r="C12952" s="228" t="s">
        <v>66</v>
      </c>
      <c r="D12952" s="228" t="s">
        <v>206</v>
      </c>
      <c r="E12952" s="228">
        <v>45</v>
      </c>
      <c r="F12952" s="228">
        <v>8410</v>
      </c>
      <c r="G12952" s="228">
        <v>760</v>
      </c>
      <c r="H12952" s="228">
        <v>1788</v>
      </c>
      <c r="I12952" s="228">
        <v>1677623.4</v>
      </c>
      <c r="J12952" s="228">
        <v>368380.84</v>
      </c>
      <c r="K12952" s="228">
        <v>328503</v>
      </c>
      <c r="L12952" s="228">
        <v>2577095.87</v>
      </c>
    </row>
    <row r="12953" spans="1:12">
      <c r="A12953" s="228">
        <v>2017</v>
      </c>
      <c r="B12953" s="228" t="s">
        <v>194</v>
      </c>
      <c r="C12953" s="228" t="s">
        <v>66</v>
      </c>
      <c r="D12953" s="228" t="s">
        <v>206</v>
      </c>
      <c r="E12953" s="228">
        <v>50</v>
      </c>
      <c r="F12953" s="228">
        <v>8955</v>
      </c>
      <c r="G12953" s="228">
        <v>891</v>
      </c>
      <c r="H12953" s="228">
        <v>2178</v>
      </c>
      <c r="I12953" s="228">
        <v>2160683.5</v>
      </c>
      <c r="J12953" s="228">
        <v>494430.81</v>
      </c>
      <c r="K12953" s="228">
        <v>473008</v>
      </c>
      <c r="L12953" s="228">
        <v>3365175.11</v>
      </c>
    </row>
    <row r="12954" spans="1:12">
      <c r="A12954" s="228">
        <v>2017</v>
      </c>
      <c r="B12954" s="228" t="s">
        <v>194</v>
      </c>
      <c r="C12954" s="228" t="s">
        <v>66</v>
      </c>
      <c r="D12954" s="228" t="s">
        <v>206</v>
      </c>
      <c r="E12954" s="228">
        <v>55</v>
      </c>
      <c r="F12954" s="228">
        <v>10754</v>
      </c>
      <c r="G12954" s="228">
        <v>1169</v>
      </c>
      <c r="H12954" s="228">
        <v>2678</v>
      </c>
      <c r="I12954" s="228">
        <v>2525786.2000000002</v>
      </c>
      <c r="J12954" s="228">
        <v>653189.13</v>
      </c>
      <c r="K12954" s="228">
        <v>768420</v>
      </c>
      <c r="L12954" s="228">
        <v>4277016.22</v>
      </c>
    </row>
    <row r="12955" spans="1:12">
      <c r="A12955" s="228">
        <v>2017</v>
      </c>
      <c r="B12955" s="228" t="s">
        <v>194</v>
      </c>
      <c r="C12955" s="228" t="s">
        <v>66</v>
      </c>
      <c r="D12955" s="228" t="s">
        <v>206</v>
      </c>
      <c r="E12955" s="228">
        <v>60</v>
      </c>
      <c r="F12955" s="228">
        <v>10457</v>
      </c>
      <c r="G12955" s="228">
        <v>1301</v>
      </c>
      <c r="H12955" s="228">
        <v>2784</v>
      </c>
      <c r="I12955" s="228">
        <v>2887695.44</v>
      </c>
      <c r="J12955" s="228">
        <v>766208.73</v>
      </c>
      <c r="K12955" s="228">
        <v>1106100.8</v>
      </c>
      <c r="L12955" s="228">
        <v>5078885.38</v>
      </c>
    </row>
    <row r="12956" spans="1:12">
      <c r="A12956" s="228">
        <v>2017</v>
      </c>
      <c r="B12956" s="228" t="s">
        <v>194</v>
      </c>
      <c r="C12956" s="228" t="s">
        <v>66</v>
      </c>
      <c r="D12956" s="228" t="s">
        <v>206</v>
      </c>
      <c r="E12956" s="228">
        <v>65</v>
      </c>
      <c r="F12956" s="228">
        <v>9721</v>
      </c>
      <c r="G12956" s="228">
        <v>1555</v>
      </c>
      <c r="H12956" s="228">
        <v>3939</v>
      </c>
      <c r="I12956" s="228">
        <v>3621247.68</v>
      </c>
      <c r="J12956" s="228">
        <v>865155.66</v>
      </c>
      <c r="K12956" s="228">
        <v>1190182</v>
      </c>
      <c r="L12956" s="228">
        <v>5988517.5800000001</v>
      </c>
    </row>
    <row r="12957" spans="1:12">
      <c r="A12957" s="228">
        <v>2017</v>
      </c>
      <c r="B12957" s="228" t="s">
        <v>194</v>
      </c>
      <c r="C12957" s="228" t="s">
        <v>66</v>
      </c>
      <c r="D12957" s="228" t="s">
        <v>206</v>
      </c>
      <c r="E12957" s="228">
        <v>70</v>
      </c>
      <c r="F12957" s="228">
        <v>7732</v>
      </c>
      <c r="G12957" s="228">
        <v>1498</v>
      </c>
      <c r="H12957" s="228">
        <v>3884</v>
      </c>
      <c r="I12957" s="228">
        <v>3701452.7999999998</v>
      </c>
      <c r="J12957" s="228">
        <v>917352.95</v>
      </c>
      <c r="K12957" s="228">
        <v>1223220.1299999999</v>
      </c>
      <c r="L12957" s="228">
        <v>6145560.6399999997</v>
      </c>
    </row>
    <row r="12958" spans="1:12">
      <c r="A12958" s="228">
        <v>2017</v>
      </c>
      <c r="B12958" s="228" t="s">
        <v>194</v>
      </c>
      <c r="C12958" s="228" t="s">
        <v>66</v>
      </c>
      <c r="D12958" s="228" t="s">
        <v>206</v>
      </c>
      <c r="E12958" s="228">
        <v>75</v>
      </c>
      <c r="F12958" s="228">
        <v>5182</v>
      </c>
      <c r="G12958" s="228">
        <v>1370</v>
      </c>
      <c r="H12958" s="228">
        <v>4028</v>
      </c>
      <c r="I12958" s="228">
        <v>3340817.93</v>
      </c>
      <c r="J12958" s="228">
        <v>693415.18</v>
      </c>
      <c r="K12958" s="228">
        <v>963935</v>
      </c>
      <c r="L12958" s="228">
        <v>5270378.03</v>
      </c>
    </row>
    <row r="12959" spans="1:12">
      <c r="A12959" s="228">
        <v>2017</v>
      </c>
      <c r="B12959" s="228" t="s">
        <v>194</v>
      </c>
      <c r="C12959" s="228" t="s">
        <v>66</v>
      </c>
      <c r="D12959" s="228" t="s">
        <v>206</v>
      </c>
      <c r="E12959" s="228">
        <v>80</v>
      </c>
      <c r="F12959" s="228">
        <v>3500</v>
      </c>
      <c r="G12959" s="228">
        <v>889</v>
      </c>
      <c r="H12959" s="228">
        <v>3603</v>
      </c>
      <c r="I12959" s="228">
        <v>2891222.68</v>
      </c>
      <c r="J12959" s="228">
        <v>524395.56999999995</v>
      </c>
      <c r="K12959" s="228">
        <v>624187</v>
      </c>
      <c r="L12959" s="228">
        <v>4331038.57</v>
      </c>
    </row>
    <row r="12960" spans="1:12">
      <c r="A12960" s="228">
        <v>2017</v>
      </c>
      <c r="B12960" s="228" t="s">
        <v>194</v>
      </c>
      <c r="C12960" s="228" t="s">
        <v>66</v>
      </c>
      <c r="D12960" s="228" t="s">
        <v>206</v>
      </c>
      <c r="E12960" s="228">
        <v>85</v>
      </c>
      <c r="F12960" s="228">
        <v>2090</v>
      </c>
      <c r="G12960" s="228">
        <v>649</v>
      </c>
      <c r="H12960" s="228">
        <v>2873</v>
      </c>
      <c r="I12960" s="228">
        <v>1939740.8</v>
      </c>
      <c r="J12960" s="228">
        <v>314430.81</v>
      </c>
      <c r="K12960" s="228">
        <v>235700</v>
      </c>
      <c r="L12960" s="228">
        <v>2561662.15</v>
      </c>
    </row>
    <row r="12961" spans="1:12">
      <c r="A12961" s="228">
        <v>2017</v>
      </c>
      <c r="B12961" s="228" t="s">
        <v>194</v>
      </c>
      <c r="C12961" s="228" t="s">
        <v>66</v>
      </c>
      <c r="D12961" s="228" t="s">
        <v>206</v>
      </c>
      <c r="E12961" s="228">
        <v>90</v>
      </c>
      <c r="F12961" s="228">
        <v>834</v>
      </c>
      <c r="G12961" s="228">
        <v>265</v>
      </c>
      <c r="H12961" s="228">
        <v>1572</v>
      </c>
      <c r="I12961" s="228">
        <v>966808.5</v>
      </c>
      <c r="J12961" s="228">
        <v>104011.79</v>
      </c>
      <c r="K12961" s="228">
        <v>55341</v>
      </c>
      <c r="L12961" s="228">
        <v>1156958.79</v>
      </c>
    </row>
    <row r="12962" spans="1:12">
      <c r="A12962" s="228">
        <v>2017</v>
      </c>
      <c r="B12962" s="228" t="s">
        <v>194</v>
      </c>
      <c r="C12962" s="228" t="s">
        <v>66</v>
      </c>
      <c r="D12962" s="228" t="s">
        <v>206</v>
      </c>
      <c r="E12962" s="228">
        <v>95</v>
      </c>
      <c r="F12962" s="228">
        <v>217</v>
      </c>
      <c r="G12962" s="228">
        <v>39</v>
      </c>
      <c r="H12962" s="228">
        <v>180</v>
      </c>
      <c r="I12962" s="228">
        <v>117735</v>
      </c>
      <c r="J12962" s="228">
        <v>22121.07</v>
      </c>
      <c r="K12962" s="228">
        <v>23677</v>
      </c>
      <c r="L12962" s="228">
        <v>166655.57</v>
      </c>
    </row>
    <row r="12963" spans="1:12">
      <c r="A12963" s="228">
        <v>2017</v>
      </c>
      <c r="B12963" s="228" t="s">
        <v>194</v>
      </c>
      <c r="C12963" s="228" t="s">
        <v>68</v>
      </c>
      <c r="D12963" s="228" t="s">
        <v>205</v>
      </c>
      <c r="E12963" s="228">
        <v>0</v>
      </c>
      <c r="F12963" s="228">
        <v>7371</v>
      </c>
      <c r="G12963" s="228">
        <v>271</v>
      </c>
      <c r="H12963" s="228">
        <v>683</v>
      </c>
      <c r="I12963" s="228">
        <v>438076</v>
      </c>
      <c r="J12963" s="228">
        <v>69269.88</v>
      </c>
      <c r="K12963" s="228">
        <v>3396</v>
      </c>
      <c r="L12963" s="228">
        <v>605584.51</v>
      </c>
    </row>
    <row r="12964" spans="1:12">
      <c r="A12964" s="228">
        <v>2017</v>
      </c>
      <c r="B12964" s="228" t="s">
        <v>194</v>
      </c>
      <c r="C12964" s="228" t="s">
        <v>68</v>
      </c>
      <c r="D12964" s="228" t="s">
        <v>205</v>
      </c>
      <c r="E12964" s="228">
        <v>5</v>
      </c>
      <c r="F12964" s="228">
        <v>8328</v>
      </c>
      <c r="G12964" s="228">
        <v>101</v>
      </c>
      <c r="H12964" s="228">
        <v>153</v>
      </c>
      <c r="I12964" s="228">
        <v>143975.25</v>
      </c>
      <c r="J12964" s="228">
        <v>31889</v>
      </c>
      <c r="K12964" s="228">
        <v>1738</v>
      </c>
      <c r="L12964" s="228">
        <v>228416.25</v>
      </c>
    </row>
    <row r="12965" spans="1:12">
      <c r="A12965" s="228">
        <v>2017</v>
      </c>
      <c r="B12965" s="228" t="s">
        <v>194</v>
      </c>
      <c r="C12965" s="228" t="s">
        <v>68</v>
      </c>
      <c r="D12965" s="228" t="s">
        <v>205</v>
      </c>
      <c r="E12965" s="228">
        <v>10</v>
      </c>
      <c r="F12965" s="228">
        <v>7348</v>
      </c>
      <c r="G12965" s="228">
        <v>61</v>
      </c>
      <c r="H12965" s="228">
        <v>112</v>
      </c>
      <c r="I12965" s="228">
        <v>101299.6</v>
      </c>
      <c r="J12965" s="228">
        <v>21407.68</v>
      </c>
      <c r="K12965" s="228">
        <v>21637</v>
      </c>
      <c r="L12965" s="228">
        <v>175660.6</v>
      </c>
    </row>
    <row r="12966" spans="1:12">
      <c r="A12966" s="228">
        <v>2017</v>
      </c>
      <c r="B12966" s="228" t="s">
        <v>194</v>
      </c>
      <c r="C12966" s="228" t="s">
        <v>68</v>
      </c>
      <c r="D12966" s="228" t="s">
        <v>205</v>
      </c>
      <c r="E12966" s="228">
        <v>15</v>
      </c>
      <c r="F12966" s="228">
        <v>6845</v>
      </c>
      <c r="G12966" s="228">
        <v>152</v>
      </c>
      <c r="H12966" s="228">
        <v>204</v>
      </c>
      <c r="I12966" s="228">
        <v>241257.68</v>
      </c>
      <c r="J12966" s="228">
        <v>44728.85</v>
      </c>
      <c r="K12966" s="228">
        <v>67048</v>
      </c>
      <c r="L12966" s="228">
        <v>478450.92</v>
      </c>
    </row>
    <row r="12967" spans="1:12">
      <c r="A12967" s="228">
        <v>2017</v>
      </c>
      <c r="B12967" s="228" t="s">
        <v>194</v>
      </c>
      <c r="C12967" s="228" t="s">
        <v>68</v>
      </c>
      <c r="D12967" s="228" t="s">
        <v>205</v>
      </c>
      <c r="E12967" s="228">
        <v>20</v>
      </c>
      <c r="F12967" s="228">
        <v>5306</v>
      </c>
      <c r="G12967" s="228">
        <v>115</v>
      </c>
      <c r="H12967" s="228">
        <v>230</v>
      </c>
      <c r="I12967" s="228">
        <v>245819.75</v>
      </c>
      <c r="J12967" s="228">
        <v>55569.05</v>
      </c>
      <c r="K12967" s="228">
        <v>50431</v>
      </c>
      <c r="L12967" s="228">
        <v>439314.65</v>
      </c>
    </row>
    <row r="12968" spans="1:12">
      <c r="A12968" s="228">
        <v>2017</v>
      </c>
      <c r="B12968" s="228" t="s">
        <v>194</v>
      </c>
      <c r="C12968" s="228" t="s">
        <v>68</v>
      </c>
      <c r="D12968" s="228" t="s">
        <v>205</v>
      </c>
      <c r="E12968" s="228">
        <v>25</v>
      </c>
      <c r="F12968" s="228">
        <v>4892</v>
      </c>
      <c r="G12968" s="228">
        <v>126</v>
      </c>
      <c r="H12968" s="228">
        <v>208</v>
      </c>
      <c r="I12968" s="228">
        <v>208288.24</v>
      </c>
      <c r="J12968" s="228">
        <v>37024.870000000003</v>
      </c>
      <c r="K12968" s="228">
        <v>40799</v>
      </c>
      <c r="L12968" s="228">
        <v>389884.97</v>
      </c>
    </row>
    <row r="12969" spans="1:12">
      <c r="A12969" s="228">
        <v>2017</v>
      </c>
      <c r="B12969" s="228" t="s">
        <v>194</v>
      </c>
      <c r="C12969" s="228" t="s">
        <v>68</v>
      </c>
      <c r="D12969" s="228" t="s">
        <v>205</v>
      </c>
      <c r="E12969" s="228">
        <v>30</v>
      </c>
      <c r="F12969" s="228">
        <v>8566</v>
      </c>
      <c r="G12969" s="228">
        <v>165</v>
      </c>
      <c r="H12969" s="228">
        <v>271</v>
      </c>
      <c r="I12969" s="228">
        <v>254915.03</v>
      </c>
      <c r="J12969" s="228">
        <v>71263.850000000006</v>
      </c>
      <c r="K12969" s="228">
        <v>73544</v>
      </c>
      <c r="L12969" s="228">
        <v>559075.12</v>
      </c>
    </row>
    <row r="12970" spans="1:12">
      <c r="A12970" s="228">
        <v>2017</v>
      </c>
      <c r="B12970" s="228" t="s">
        <v>194</v>
      </c>
      <c r="C12970" s="228" t="s">
        <v>68</v>
      </c>
      <c r="D12970" s="228" t="s">
        <v>205</v>
      </c>
      <c r="E12970" s="228">
        <v>35</v>
      </c>
      <c r="F12970" s="228">
        <v>9123</v>
      </c>
      <c r="G12970" s="228">
        <v>184</v>
      </c>
      <c r="H12970" s="228">
        <v>379</v>
      </c>
      <c r="I12970" s="228">
        <v>288354.46000000002</v>
      </c>
      <c r="J12970" s="228">
        <v>77152.17</v>
      </c>
      <c r="K12970" s="228">
        <v>66055</v>
      </c>
      <c r="L12970" s="228">
        <v>618043.76</v>
      </c>
    </row>
    <row r="12971" spans="1:12">
      <c r="A12971" s="228">
        <v>2017</v>
      </c>
      <c r="B12971" s="228" t="s">
        <v>194</v>
      </c>
      <c r="C12971" s="228" t="s">
        <v>68</v>
      </c>
      <c r="D12971" s="228" t="s">
        <v>205</v>
      </c>
      <c r="E12971" s="228">
        <v>40</v>
      </c>
      <c r="F12971" s="228">
        <v>8270</v>
      </c>
      <c r="G12971" s="228">
        <v>276</v>
      </c>
      <c r="H12971" s="228">
        <v>526</v>
      </c>
      <c r="I12971" s="228">
        <v>423234.73</v>
      </c>
      <c r="J12971" s="228">
        <v>103031.03999999999</v>
      </c>
      <c r="K12971" s="228">
        <v>89640</v>
      </c>
      <c r="L12971" s="228">
        <v>834582.79</v>
      </c>
    </row>
    <row r="12972" spans="1:12">
      <c r="A12972" s="228">
        <v>2017</v>
      </c>
      <c r="B12972" s="228" t="s">
        <v>194</v>
      </c>
      <c r="C12972" s="228" t="s">
        <v>68</v>
      </c>
      <c r="D12972" s="228" t="s">
        <v>205</v>
      </c>
      <c r="E12972" s="228">
        <v>45</v>
      </c>
      <c r="F12972" s="228">
        <v>8233</v>
      </c>
      <c r="G12972" s="228">
        <v>298</v>
      </c>
      <c r="H12972" s="228">
        <v>707</v>
      </c>
      <c r="I12972" s="228">
        <v>556290.78</v>
      </c>
      <c r="J12972" s="228">
        <v>116929.25</v>
      </c>
      <c r="K12972" s="228">
        <v>112543</v>
      </c>
      <c r="L12972" s="228">
        <v>1017103.86</v>
      </c>
    </row>
    <row r="12973" spans="1:12">
      <c r="A12973" s="228">
        <v>2017</v>
      </c>
      <c r="B12973" s="228" t="s">
        <v>194</v>
      </c>
      <c r="C12973" s="228" t="s">
        <v>68</v>
      </c>
      <c r="D12973" s="228" t="s">
        <v>205</v>
      </c>
      <c r="E12973" s="228">
        <v>50</v>
      </c>
      <c r="F12973" s="228">
        <v>7450</v>
      </c>
      <c r="G12973" s="228">
        <v>344</v>
      </c>
      <c r="H12973" s="228">
        <v>596</v>
      </c>
      <c r="I12973" s="228">
        <v>566801.11</v>
      </c>
      <c r="J12973" s="228">
        <v>146778.28</v>
      </c>
      <c r="K12973" s="228">
        <v>192798</v>
      </c>
      <c r="L12973" s="228">
        <v>1198452.18</v>
      </c>
    </row>
    <row r="12974" spans="1:12">
      <c r="A12974" s="228">
        <v>2017</v>
      </c>
      <c r="B12974" s="228" t="s">
        <v>194</v>
      </c>
      <c r="C12974" s="228" t="s">
        <v>68</v>
      </c>
      <c r="D12974" s="228" t="s">
        <v>205</v>
      </c>
      <c r="E12974" s="228">
        <v>55</v>
      </c>
      <c r="F12974" s="228">
        <v>7440</v>
      </c>
      <c r="G12974" s="228">
        <v>638</v>
      </c>
      <c r="H12974" s="228">
        <v>1072</v>
      </c>
      <c r="I12974" s="228">
        <v>1060283.77</v>
      </c>
      <c r="J12974" s="228">
        <v>231017.44</v>
      </c>
      <c r="K12974" s="228">
        <v>309923</v>
      </c>
      <c r="L12974" s="228">
        <v>1989992.22</v>
      </c>
    </row>
    <row r="12975" spans="1:12">
      <c r="A12975" s="228">
        <v>2017</v>
      </c>
      <c r="B12975" s="228" t="s">
        <v>194</v>
      </c>
      <c r="C12975" s="228" t="s">
        <v>68</v>
      </c>
      <c r="D12975" s="228" t="s">
        <v>205</v>
      </c>
      <c r="E12975" s="228">
        <v>60</v>
      </c>
      <c r="F12975" s="228">
        <v>6399</v>
      </c>
      <c r="G12975" s="228">
        <v>570</v>
      </c>
      <c r="H12975" s="228">
        <v>1197</v>
      </c>
      <c r="I12975" s="228">
        <v>1363188.5</v>
      </c>
      <c r="J12975" s="228">
        <v>282780.52</v>
      </c>
      <c r="K12975" s="228">
        <v>431907</v>
      </c>
      <c r="L12975" s="228">
        <v>2529923.17</v>
      </c>
    </row>
    <row r="12976" spans="1:12">
      <c r="A12976" s="228">
        <v>2017</v>
      </c>
      <c r="B12976" s="228" t="s">
        <v>194</v>
      </c>
      <c r="C12976" s="228" t="s">
        <v>68</v>
      </c>
      <c r="D12976" s="228" t="s">
        <v>205</v>
      </c>
      <c r="E12976" s="228">
        <v>65</v>
      </c>
      <c r="F12976" s="228">
        <v>5794</v>
      </c>
      <c r="G12976" s="228">
        <v>888</v>
      </c>
      <c r="H12976" s="228">
        <v>1553</v>
      </c>
      <c r="I12976" s="228">
        <v>1622074.87</v>
      </c>
      <c r="J12976" s="228">
        <v>339837.5</v>
      </c>
      <c r="K12976" s="228">
        <v>449507</v>
      </c>
      <c r="L12976" s="228">
        <v>2931717.62</v>
      </c>
    </row>
    <row r="12977" spans="1:12">
      <c r="A12977" s="228">
        <v>2017</v>
      </c>
      <c r="B12977" s="228" t="s">
        <v>194</v>
      </c>
      <c r="C12977" s="228" t="s">
        <v>68</v>
      </c>
      <c r="D12977" s="228" t="s">
        <v>205</v>
      </c>
      <c r="E12977" s="228">
        <v>70</v>
      </c>
      <c r="F12977" s="228">
        <v>4152</v>
      </c>
      <c r="G12977" s="228">
        <v>836</v>
      </c>
      <c r="H12977" s="228">
        <v>1719</v>
      </c>
      <c r="I12977" s="228">
        <v>1863626.54</v>
      </c>
      <c r="J12977" s="228">
        <v>349531.99</v>
      </c>
      <c r="K12977" s="228">
        <v>502586</v>
      </c>
      <c r="L12977" s="228">
        <v>3152168.97</v>
      </c>
    </row>
    <row r="12978" spans="1:12">
      <c r="A12978" s="228">
        <v>2017</v>
      </c>
      <c r="B12978" s="228" t="s">
        <v>194</v>
      </c>
      <c r="C12978" s="228" t="s">
        <v>68</v>
      </c>
      <c r="D12978" s="228" t="s">
        <v>205</v>
      </c>
      <c r="E12978" s="228">
        <v>75</v>
      </c>
      <c r="F12978" s="228">
        <v>2481</v>
      </c>
      <c r="G12978" s="228">
        <v>727</v>
      </c>
      <c r="H12978" s="228">
        <v>1718</v>
      </c>
      <c r="I12978" s="228">
        <v>1579044.55</v>
      </c>
      <c r="J12978" s="228">
        <v>271089.34000000003</v>
      </c>
      <c r="K12978" s="228">
        <v>312577</v>
      </c>
      <c r="L12978" s="228">
        <v>2450479.7000000002</v>
      </c>
    </row>
    <row r="12979" spans="1:12">
      <c r="A12979" s="228">
        <v>2017</v>
      </c>
      <c r="B12979" s="228" t="s">
        <v>194</v>
      </c>
      <c r="C12979" s="228" t="s">
        <v>68</v>
      </c>
      <c r="D12979" s="228" t="s">
        <v>205</v>
      </c>
      <c r="E12979" s="228">
        <v>80</v>
      </c>
      <c r="F12979" s="228">
        <v>1453</v>
      </c>
      <c r="G12979" s="228">
        <v>405</v>
      </c>
      <c r="H12979" s="228">
        <v>1311</v>
      </c>
      <c r="I12979" s="228">
        <v>1134564.01</v>
      </c>
      <c r="J12979" s="228">
        <v>165902.17000000001</v>
      </c>
      <c r="K12979" s="228">
        <v>172344</v>
      </c>
      <c r="L12979" s="228">
        <v>1602016.73</v>
      </c>
    </row>
    <row r="12980" spans="1:12">
      <c r="A12980" s="228">
        <v>2017</v>
      </c>
      <c r="B12980" s="228" t="s">
        <v>194</v>
      </c>
      <c r="C12980" s="228" t="s">
        <v>68</v>
      </c>
      <c r="D12980" s="228" t="s">
        <v>205</v>
      </c>
      <c r="E12980" s="228">
        <v>85</v>
      </c>
      <c r="F12980" s="228">
        <v>859</v>
      </c>
      <c r="G12980" s="228">
        <v>313</v>
      </c>
      <c r="H12980" s="228">
        <v>1276</v>
      </c>
      <c r="I12980" s="228">
        <v>908530.28</v>
      </c>
      <c r="J12980" s="228">
        <v>122897.21</v>
      </c>
      <c r="K12980" s="228">
        <v>76820</v>
      </c>
      <c r="L12980" s="228">
        <v>1179892.06</v>
      </c>
    </row>
    <row r="12981" spans="1:12">
      <c r="A12981" s="228">
        <v>2017</v>
      </c>
      <c r="B12981" s="228" t="s">
        <v>194</v>
      </c>
      <c r="C12981" s="228" t="s">
        <v>68</v>
      </c>
      <c r="D12981" s="228" t="s">
        <v>205</v>
      </c>
      <c r="E12981" s="228">
        <v>90</v>
      </c>
      <c r="F12981" s="228">
        <v>291</v>
      </c>
      <c r="G12981" s="228">
        <v>75</v>
      </c>
      <c r="H12981" s="228">
        <v>521</v>
      </c>
      <c r="I12981" s="228">
        <v>308815.75</v>
      </c>
      <c r="J12981" s="228">
        <v>44859.67</v>
      </c>
      <c r="K12981" s="228">
        <v>5905</v>
      </c>
      <c r="L12981" s="228">
        <v>395981.87</v>
      </c>
    </row>
    <row r="12982" spans="1:12">
      <c r="A12982" s="228">
        <v>2017</v>
      </c>
      <c r="B12982" s="228" t="s">
        <v>194</v>
      </c>
      <c r="C12982" s="228" t="s">
        <v>68</v>
      </c>
      <c r="D12982" s="228" t="s">
        <v>205</v>
      </c>
      <c r="E12982" s="228">
        <v>95</v>
      </c>
      <c r="F12982" s="228">
        <v>40</v>
      </c>
      <c r="G12982" s="228">
        <v>11</v>
      </c>
      <c r="H12982" s="228">
        <v>44</v>
      </c>
      <c r="I12982" s="228">
        <v>37568</v>
      </c>
      <c r="J12982" s="228">
        <v>3952.55</v>
      </c>
      <c r="K12982" s="228">
        <v>410</v>
      </c>
      <c r="L12982" s="228">
        <v>42666.91</v>
      </c>
    </row>
    <row r="12983" spans="1:12">
      <c r="A12983" s="228">
        <v>2017</v>
      </c>
      <c r="B12983" s="228" t="s">
        <v>194</v>
      </c>
      <c r="C12983" s="228" t="s">
        <v>68</v>
      </c>
      <c r="D12983" s="228" t="s">
        <v>206</v>
      </c>
      <c r="E12983" s="228">
        <v>0</v>
      </c>
      <c r="F12983" s="228">
        <v>6883</v>
      </c>
      <c r="G12983" s="228">
        <v>163</v>
      </c>
      <c r="H12983" s="228">
        <v>419</v>
      </c>
      <c r="I12983" s="228">
        <v>333849.7</v>
      </c>
      <c r="J12983" s="228">
        <v>63784.67</v>
      </c>
      <c r="K12983" s="228">
        <v>56493</v>
      </c>
      <c r="L12983" s="228">
        <v>523939.66</v>
      </c>
    </row>
    <row r="12984" spans="1:12">
      <c r="A12984" s="228">
        <v>2017</v>
      </c>
      <c r="B12984" s="228" t="s">
        <v>194</v>
      </c>
      <c r="C12984" s="228" t="s">
        <v>68</v>
      </c>
      <c r="D12984" s="228" t="s">
        <v>206</v>
      </c>
      <c r="E12984" s="228">
        <v>5</v>
      </c>
      <c r="F12984" s="228">
        <v>7791</v>
      </c>
      <c r="G12984" s="228">
        <v>83</v>
      </c>
      <c r="H12984" s="228">
        <v>91</v>
      </c>
      <c r="I12984" s="228">
        <v>91287.3</v>
      </c>
      <c r="J12984" s="228">
        <v>24343.33</v>
      </c>
      <c r="K12984" s="228">
        <v>9198</v>
      </c>
      <c r="L12984" s="228">
        <v>166881.9</v>
      </c>
    </row>
    <row r="12985" spans="1:12">
      <c r="A12985" s="228">
        <v>2017</v>
      </c>
      <c r="B12985" s="228" t="s">
        <v>194</v>
      </c>
      <c r="C12985" s="228" t="s">
        <v>68</v>
      </c>
      <c r="D12985" s="228" t="s">
        <v>206</v>
      </c>
      <c r="E12985" s="228">
        <v>10</v>
      </c>
      <c r="F12985" s="228">
        <v>7026</v>
      </c>
      <c r="G12985" s="228">
        <v>78</v>
      </c>
      <c r="H12985" s="228">
        <v>109</v>
      </c>
      <c r="I12985" s="228">
        <v>110499.66</v>
      </c>
      <c r="J12985" s="228">
        <v>17898.39</v>
      </c>
      <c r="K12985" s="228">
        <v>53056</v>
      </c>
      <c r="L12985" s="228">
        <v>224468.66</v>
      </c>
    </row>
    <row r="12986" spans="1:12">
      <c r="A12986" s="228">
        <v>2017</v>
      </c>
      <c r="B12986" s="228" t="s">
        <v>194</v>
      </c>
      <c r="C12986" s="228" t="s">
        <v>68</v>
      </c>
      <c r="D12986" s="228" t="s">
        <v>206</v>
      </c>
      <c r="E12986" s="228">
        <v>15</v>
      </c>
      <c r="F12986" s="228">
        <v>6593</v>
      </c>
      <c r="G12986" s="228">
        <v>200</v>
      </c>
      <c r="H12986" s="228">
        <v>470</v>
      </c>
      <c r="I12986" s="228">
        <v>453471.57</v>
      </c>
      <c r="J12986" s="228">
        <v>74336.179999999993</v>
      </c>
      <c r="K12986" s="228">
        <v>75273</v>
      </c>
      <c r="L12986" s="228">
        <v>741990.51</v>
      </c>
    </row>
    <row r="12987" spans="1:12">
      <c r="A12987" s="228">
        <v>2017</v>
      </c>
      <c r="B12987" s="228" t="s">
        <v>194</v>
      </c>
      <c r="C12987" s="228" t="s">
        <v>68</v>
      </c>
      <c r="D12987" s="228" t="s">
        <v>206</v>
      </c>
      <c r="E12987" s="228">
        <v>20</v>
      </c>
      <c r="F12987" s="228">
        <v>5657</v>
      </c>
      <c r="G12987" s="228">
        <v>245</v>
      </c>
      <c r="H12987" s="228">
        <v>450</v>
      </c>
      <c r="I12987" s="228">
        <v>432843.67</v>
      </c>
      <c r="J12987" s="228">
        <v>78991.47</v>
      </c>
      <c r="K12987" s="228">
        <v>134622</v>
      </c>
      <c r="L12987" s="228">
        <v>803153.65</v>
      </c>
    </row>
    <row r="12988" spans="1:12">
      <c r="A12988" s="228">
        <v>2017</v>
      </c>
      <c r="B12988" s="228" t="s">
        <v>194</v>
      </c>
      <c r="C12988" s="228" t="s">
        <v>68</v>
      </c>
      <c r="D12988" s="228" t="s">
        <v>206</v>
      </c>
      <c r="E12988" s="228">
        <v>25</v>
      </c>
      <c r="F12988" s="228">
        <v>6129</v>
      </c>
      <c r="G12988" s="228">
        <v>264</v>
      </c>
      <c r="H12988" s="228">
        <v>716</v>
      </c>
      <c r="I12988" s="228">
        <v>574571.87</v>
      </c>
      <c r="J12988" s="228">
        <v>121616.41</v>
      </c>
      <c r="K12988" s="228">
        <v>30291</v>
      </c>
      <c r="L12988" s="228">
        <v>919015.35</v>
      </c>
    </row>
    <row r="12989" spans="1:12">
      <c r="A12989" s="228">
        <v>2017</v>
      </c>
      <c r="B12989" s="228" t="s">
        <v>194</v>
      </c>
      <c r="C12989" s="228" t="s">
        <v>68</v>
      </c>
      <c r="D12989" s="228" t="s">
        <v>206</v>
      </c>
      <c r="E12989" s="228">
        <v>30</v>
      </c>
      <c r="F12989" s="228">
        <v>10180</v>
      </c>
      <c r="G12989" s="228">
        <v>486</v>
      </c>
      <c r="H12989" s="228">
        <v>1414</v>
      </c>
      <c r="I12989" s="228">
        <v>1205246.01</v>
      </c>
      <c r="J12989" s="228">
        <v>308983.36</v>
      </c>
      <c r="K12989" s="228">
        <v>83949</v>
      </c>
      <c r="L12989" s="228">
        <v>2014043.84</v>
      </c>
    </row>
    <row r="12990" spans="1:12">
      <c r="A12990" s="228">
        <v>2017</v>
      </c>
      <c r="B12990" s="228" t="s">
        <v>194</v>
      </c>
      <c r="C12990" s="228" t="s">
        <v>68</v>
      </c>
      <c r="D12990" s="228" t="s">
        <v>206</v>
      </c>
      <c r="E12990" s="228">
        <v>35</v>
      </c>
      <c r="F12990" s="228">
        <v>10321</v>
      </c>
      <c r="G12990" s="228">
        <v>503</v>
      </c>
      <c r="H12990" s="228">
        <v>1143</v>
      </c>
      <c r="I12990" s="228">
        <v>1069534.57</v>
      </c>
      <c r="J12990" s="228">
        <v>256176.91</v>
      </c>
      <c r="K12990" s="228">
        <v>140428</v>
      </c>
      <c r="L12990" s="228">
        <v>1940164.08</v>
      </c>
    </row>
    <row r="12991" spans="1:12">
      <c r="A12991" s="228">
        <v>2017</v>
      </c>
      <c r="B12991" s="228" t="s">
        <v>194</v>
      </c>
      <c r="C12991" s="228" t="s">
        <v>68</v>
      </c>
      <c r="D12991" s="228" t="s">
        <v>206</v>
      </c>
      <c r="E12991" s="228">
        <v>40</v>
      </c>
      <c r="F12991" s="228">
        <v>9232</v>
      </c>
      <c r="G12991" s="228">
        <v>420</v>
      </c>
      <c r="H12991" s="228">
        <v>921</v>
      </c>
      <c r="I12991" s="228">
        <v>828744.19</v>
      </c>
      <c r="J12991" s="228">
        <v>175904.75</v>
      </c>
      <c r="K12991" s="228">
        <v>116576</v>
      </c>
      <c r="L12991" s="228">
        <v>1486791.74</v>
      </c>
    </row>
    <row r="12992" spans="1:12">
      <c r="A12992" s="228">
        <v>2017</v>
      </c>
      <c r="B12992" s="228" t="s">
        <v>194</v>
      </c>
      <c r="C12992" s="228" t="s">
        <v>68</v>
      </c>
      <c r="D12992" s="228" t="s">
        <v>206</v>
      </c>
      <c r="E12992" s="228">
        <v>45</v>
      </c>
      <c r="F12992" s="228">
        <v>9247</v>
      </c>
      <c r="G12992" s="228">
        <v>438</v>
      </c>
      <c r="H12992" s="228">
        <v>800</v>
      </c>
      <c r="I12992" s="228">
        <v>805412.77</v>
      </c>
      <c r="J12992" s="228">
        <v>198725.75</v>
      </c>
      <c r="K12992" s="228">
        <v>133261</v>
      </c>
      <c r="L12992" s="228">
        <v>1505653.87</v>
      </c>
    </row>
    <row r="12993" spans="1:12">
      <c r="A12993" s="228">
        <v>2017</v>
      </c>
      <c r="B12993" s="228" t="s">
        <v>194</v>
      </c>
      <c r="C12993" s="228" t="s">
        <v>68</v>
      </c>
      <c r="D12993" s="228" t="s">
        <v>206</v>
      </c>
      <c r="E12993" s="228">
        <v>50</v>
      </c>
      <c r="F12993" s="228">
        <v>8321</v>
      </c>
      <c r="G12993" s="228">
        <v>548</v>
      </c>
      <c r="H12993" s="228">
        <v>1056</v>
      </c>
      <c r="I12993" s="228">
        <v>988252.79</v>
      </c>
      <c r="J12993" s="228">
        <v>194716.86</v>
      </c>
      <c r="K12993" s="228">
        <v>183302</v>
      </c>
      <c r="L12993" s="228">
        <v>1766226.86</v>
      </c>
    </row>
    <row r="12994" spans="1:12">
      <c r="A12994" s="228">
        <v>2017</v>
      </c>
      <c r="B12994" s="228" t="s">
        <v>194</v>
      </c>
      <c r="C12994" s="228" t="s">
        <v>68</v>
      </c>
      <c r="D12994" s="228" t="s">
        <v>206</v>
      </c>
      <c r="E12994" s="228">
        <v>55</v>
      </c>
      <c r="F12994" s="228">
        <v>8162</v>
      </c>
      <c r="G12994" s="228">
        <v>620</v>
      </c>
      <c r="H12994" s="228">
        <v>1162</v>
      </c>
      <c r="I12994" s="228">
        <v>1103474.54</v>
      </c>
      <c r="J12994" s="228">
        <v>251853.32</v>
      </c>
      <c r="K12994" s="228">
        <v>290648.09999999998</v>
      </c>
      <c r="L12994" s="228">
        <v>2129210.21</v>
      </c>
    </row>
    <row r="12995" spans="1:12">
      <c r="A12995" s="228">
        <v>2017</v>
      </c>
      <c r="B12995" s="228" t="s">
        <v>194</v>
      </c>
      <c r="C12995" s="228" t="s">
        <v>68</v>
      </c>
      <c r="D12995" s="228" t="s">
        <v>206</v>
      </c>
      <c r="E12995" s="228">
        <v>60</v>
      </c>
      <c r="F12995" s="228">
        <v>7045</v>
      </c>
      <c r="G12995" s="228">
        <v>669</v>
      </c>
      <c r="H12995" s="228">
        <v>1329</v>
      </c>
      <c r="I12995" s="228">
        <v>1335795.53</v>
      </c>
      <c r="J12995" s="228">
        <v>283479.88</v>
      </c>
      <c r="K12995" s="228">
        <v>382259</v>
      </c>
      <c r="L12995" s="228">
        <v>2436132.4</v>
      </c>
    </row>
    <row r="12996" spans="1:12">
      <c r="A12996" s="228">
        <v>2017</v>
      </c>
      <c r="B12996" s="228" t="s">
        <v>194</v>
      </c>
      <c r="C12996" s="228" t="s">
        <v>68</v>
      </c>
      <c r="D12996" s="228" t="s">
        <v>206</v>
      </c>
      <c r="E12996" s="228">
        <v>65</v>
      </c>
      <c r="F12996" s="228">
        <v>6399</v>
      </c>
      <c r="G12996" s="228">
        <v>867</v>
      </c>
      <c r="H12996" s="228">
        <v>1583</v>
      </c>
      <c r="I12996" s="228">
        <v>1475940.38</v>
      </c>
      <c r="J12996" s="228">
        <v>299677.69</v>
      </c>
      <c r="K12996" s="228">
        <v>460141.24</v>
      </c>
      <c r="L12996" s="228">
        <v>2749534.04</v>
      </c>
    </row>
    <row r="12997" spans="1:12">
      <c r="A12997" s="228">
        <v>2017</v>
      </c>
      <c r="B12997" s="228" t="s">
        <v>194</v>
      </c>
      <c r="C12997" s="228" t="s">
        <v>68</v>
      </c>
      <c r="D12997" s="228" t="s">
        <v>206</v>
      </c>
      <c r="E12997" s="228">
        <v>70</v>
      </c>
      <c r="F12997" s="228">
        <v>4680</v>
      </c>
      <c r="G12997" s="228">
        <v>847</v>
      </c>
      <c r="H12997" s="228">
        <v>2122</v>
      </c>
      <c r="I12997" s="228">
        <v>1825263.54</v>
      </c>
      <c r="J12997" s="228">
        <v>321921.94</v>
      </c>
      <c r="K12997" s="228">
        <v>489943</v>
      </c>
      <c r="L12997" s="228">
        <v>3034693.1</v>
      </c>
    </row>
    <row r="12998" spans="1:12">
      <c r="A12998" s="228">
        <v>2017</v>
      </c>
      <c r="B12998" s="228" t="s">
        <v>194</v>
      </c>
      <c r="C12998" s="228" t="s">
        <v>68</v>
      </c>
      <c r="D12998" s="228" t="s">
        <v>206</v>
      </c>
      <c r="E12998" s="228">
        <v>75</v>
      </c>
      <c r="F12998" s="228">
        <v>2951</v>
      </c>
      <c r="G12998" s="228">
        <v>689</v>
      </c>
      <c r="H12998" s="228">
        <v>1947</v>
      </c>
      <c r="I12998" s="228">
        <v>1678327.32</v>
      </c>
      <c r="J12998" s="228">
        <v>262500.06</v>
      </c>
      <c r="K12998" s="228">
        <v>362773</v>
      </c>
      <c r="L12998" s="228">
        <v>2547360.83</v>
      </c>
    </row>
    <row r="12999" spans="1:12">
      <c r="A12999" s="228">
        <v>2017</v>
      </c>
      <c r="B12999" s="228" t="s">
        <v>194</v>
      </c>
      <c r="C12999" s="228" t="s">
        <v>68</v>
      </c>
      <c r="D12999" s="228" t="s">
        <v>206</v>
      </c>
      <c r="E12999" s="228">
        <v>80</v>
      </c>
      <c r="F12999" s="228">
        <v>1806</v>
      </c>
      <c r="G12999" s="228">
        <v>406</v>
      </c>
      <c r="H12999" s="228">
        <v>1452</v>
      </c>
      <c r="I12999" s="228">
        <v>1227899.97</v>
      </c>
      <c r="J12999" s="228">
        <v>182421.2</v>
      </c>
      <c r="K12999" s="228">
        <v>238246</v>
      </c>
      <c r="L12999" s="228">
        <v>1767655.75</v>
      </c>
    </row>
    <row r="13000" spans="1:12">
      <c r="A13000" s="228">
        <v>2017</v>
      </c>
      <c r="B13000" s="228" t="s">
        <v>194</v>
      </c>
      <c r="C13000" s="228" t="s">
        <v>68</v>
      </c>
      <c r="D13000" s="228" t="s">
        <v>206</v>
      </c>
      <c r="E13000" s="228">
        <v>85</v>
      </c>
      <c r="F13000" s="228">
        <v>1109</v>
      </c>
      <c r="G13000" s="228">
        <v>204</v>
      </c>
      <c r="H13000" s="228">
        <v>1133</v>
      </c>
      <c r="I13000" s="228">
        <v>698115.8</v>
      </c>
      <c r="J13000" s="228">
        <v>98892.13</v>
      </c>
      <c r="K13000" s="228">
        <v>84275</v>
      </c>
      <c r="L13000" s="228">
        <v>952563.12</v>
      </c>
    </row>
    <row r="13001" spans="1:12">
      <c r="A13001" s="228">
        <v>2017</v>
      </c>
      <c r="B13001" s="228" t="s">
        <v>194</v>
      </c>
      <c r="C13001" s="228" t="s">
        <v>68</v>
      </c>
      <c r="D13001" s="228" t="s">
        <v>206</v>
      </c>
      <c r="E13001" s="228">
        <v>90</v>
      </c>
      <c r="F13001" s="228">
        <v>486</v>
      </c>
      <c r="G13001" s="228">
        <v>85</v>
      </c>
      <c r="H13001" s="228">
        <v>923</v>
      </c>
      <c r="I13001" s="228">
        <v>526927.76</v>
      </c>
      <c r="J13001" s="228">
        <v>44414.33</v>
      </c>
      <c r="K13001" s="228">
        <v>24170</v>
      </c>
      <c r="L13001" s="228">
        <v>619863.12</v>
      </c>
    </row>
    <row r="13002" spans="1:12">
      <c r="A13002" s="228">
        <v>2017</v>
      </c>
      <c r="B13002" s="228" t="s">
        <v>194</v>
      </c>
      <c r="C13002" s="228" t="s">
        <v>68</v>
      </c>
      <c r="D13002" s="228" t="s">
        <v>206</v>
      </c>
      <c r="E13002" s="228">
        <v>95</v>
      </c>
      <c r="F13002" s="228">
        <v>125</v>
      </c>
      <c r="G13002" s="228">
        <v>18</v>
      </c>
      <c r="H13002" s="228">
        <v>156</v>
      </c>
      <c r="I13002" s="228">
        <v>113459</v>
      </c>
      <c r="J13002" s="228">
        <v>9906.1</v>
      </c>
      <c r="K13002" s="228">
        <v>0</v>
      </c>
      <c r="L13002" s="228">
        <v>94728.2</v>
      </c>
    </row>
    <row r="13003" spans="1:12">
      <c r="A13003" s="228">
        <v>2017</v>
      </c>
      <c r="B13003" s="228" t="s">
        <v>194</v>
      </c>
      <c r="C13003" s="228" t="s">
        <v>67</v>
      </c>
      <c r="D13003" s="228" t="s">
        <v>205</v>
      </c>
      <c r="E13003" s="228">
        <v>0</v>
      </c>
      <c r="F13003" s="228">
        <v>3514</v>
      </c>
      <c r="G13003" s="228">
        <v>141</v>
      </c>
      <c r="H13003" s="228">
        <v>155</v>
      </c>
      <c r="I13003" s="228">
        <v>105390.95</v>
      </c>
      <c r="J13003" s="228">
        <v>37879.03</v>
      </c>
      <c r="K13003" s="228">
        <v>1448</v>
      </c>
      <c r="L13003" s="228">
        <v>156053.24</v>
      </c>
    </row>
    <row r="13004" spans="1:12">
      <c r="A13004" s="228">
        <v>2017</v>
      </c>
      <c r="B13004" s="228" t="s">
        <v>194</v>
      </c>
      <c r="C13004" s="228" t="s">
        <v>67</v>
      </c>
      <c r="D13004" s="228" t="s">
        <v>205</v>
      </c>
      <c r="E13004" s="228">
        <v>5</v>
      </c>
      <c r="F13004" s="228">
        <v>3775</v>
      </c>
      <c r="G13004" s="228">
        <v>57</v>
      </c>
      <c r="H13004" s="228">
        <v>99</v>
      </c>
      <c r="I13004" s="228">
        <v>70833.78</v>
      </c>
      <c r="J13004" s="228">
        <v>14483.04</v>
      </c>
      <c r="K13004" s="228">
        <v>740</v>
      </c>
      <c r="L13004" s="228">
        <v>90376.26</v>
      </c>
    </row>
    <row r="13005" spans="1:12">
      <c r="A13005" s="228">
        <v>2017</v>
      </c>
      <c r="B13005" s="228" t="s">
        <v>194</v>
      </c>
      <c r="C13005" s="228" t="s">
        <v>67</v>
      </c>
      <c r="D13005" s="228" t="s">
        <v>205</v>
      </c>
      <c r="E13005" s="228">
        <v>10</v>
      </c>
      <c r="F13005" s="228">
        <v>3341</v>
      </c>
      <c r="G13005" s="228">
        <v>41</v>
      </c>
      <c r="H13005" s="228">
        <v>69</v>
      </c>
      <c r="I13005" s="228">
        <v>38935.22</v>
      </c>
      <c r="J13005" s="228">
        <v>9074.9500000000007</v>
      </c>
      <c r="K13005" s="228">
        <v>44704</v>
      </c>
      <c r="L13005" s="228">
        <v>99704.46</v>
      </c>
    </row>
    <row r="13006" spans="1:12">
      <c r="A13006" s="228">
        <v>2017</v>
      </c>
      <c r="B13006" s="228" t="s">
        <v>194</v>
      </c>
      <c r="C13006" s="228" t="s">
        <v>67</v>
      </c>
      <c r="D13006" s="228" t="s">
        <v>205</v>
      </c>
      <c r="E13006" s="228">
        <v>15</v>
      </c>
      <c r="F13006" s="228">
        <v>3211</v>
      </c>
      <c r="G13006" s="228">
        <v>62</v>
      </c>
      <c r="H13006" s="228">
        <v>164</v>
      </c>
      <c r="I13006" s="228">
        <v>114988.9</v>
      </c>
      <c r="J13006" s="228">
        <v>22759.79</v>
      </c>
      <c r="K13006" s="228">
        <v>24473</v>
      </c>
      <c r="L13006" s="228">
        <v>173127.39</v>
      </c>
    </row>
    <row r="13007" spans="1:12">
      <c r="A13007" s="228">
        <v>2017</v>
      </c>
      <c r="B13007" s="228" t="s">
        <v>194</v>
      </c>
      <c r="C13007" s="228" t="s">
        <v>67</v>
      </c>
      <c r="D13007" s="228" t="s">
        <v>205</v>
      </c>
      <c r="E13007" s="228">
        <v>20</v>
      </c>
      <c r="F13007" s="228">
        <v>2402</v>
      </c>
      <c r="G13007" s="228">
        <v>44</v>
      </c>
      <c r="H13007" s="228">
        <v>65</v>
      </c>
      <c r="I13007" s="228">
        <v>69195.350000000006</v>
      </c>
      <c r="J13007" s="228">
        <v>18818.7</v>
      </c>
      <c r="K13007" s="228">
        <v>7296</v>
      </c>
      <c r="L13007" s="228">
        <v>103741.1</v>
      </c>
    </row>
    <row r="13008" spans="1:12">
      <c r="A13008" s="228">
        <v>2017</v>
      </c>
      <c r="B13008" s="228" t="s">
        <v>194</v>
      </c>
      <c r="C13008" s="228" t="s">
        <v>67</v>
      </c>
      <c r="D13008" s="228" t="s">
        <v>205</v>
      </c>
      <c r="E13008" s="228">
        <v>25</v>
      </c>
      <c r="F13008" s="228">
        <v>2776</v>
      </c>
      <c r="G13008" s="228">
        <v>44</v>
      </c>
      <c r="H13008" s="228">
        <v>105</v>
      </c>
      <c r="I13008" s="228">
        <v>84846.65</v>
      </c>
      <c r="J13008" s="228">
        <v>27939.77</v>
      </c>
      <c r="K13008" s="228">
        <v>28102</v>
      </c>
      <c r="L13008" s="228">
        <v>164185</v>
      </c>
    </row>
    <row r="13009" spans="1:12">
      <c r="A13009" s="228">
        <v>2017</v>
      </c>
      <c r="B13009" s="228" t="s">
        <v>194</v>
      </c>
      <c r="C13009" s="228" t="s">
        <v>67</v>
      </c>
      <c r="D13009" s="228" t="s">
        <v>205</v>
      </c>
      <c r="E13009" s="228">
        <v>30</v>
      </c>
      <c r="F13009" s="228">
        <v>4165</v>
      </c>
      <c r="G13009" s="228">
        <v>99</v>
      </c>
      <c r="H13009" s="228">
        <v>182</v>
      </c>
      <c r="I13009" s="228">
        <v>160658.5</v>
      </c>
      <c r="J13009" s="228">
        <v>42362.11</v>
      </c>
      <c r="K13009" s="228">
        <v>34572</v>
      </c>
      <c r="L13009" s="228">
        <v>293719.65000000002</v>
      </c>
    </row>
    <row r="13010" spans="1:12">
      <c r="A13010" s="228">
        <v>2017</v>
      </c>
      <c r="B13010" s="228" t="s">
        <v>194</v>
      </c>
      <c r="C13010" s="228" t="s">
        <v>67</v>
      </c>
      <c r="D13010" s="228" t="s">
        <v>205</v>
      </c>
      <c r="E13010" s="228">
        <v>35</v>
      </c>
      <c r="F13010" s="228">
        <v>4101</v>
      </c>
      <c r="G13010" s="228">
        <v>89</v>
      </c>
      <c r="H13010" s="228">
        <v>162</v>
      </c>
      <c r="I13010" s="228">
        <v>142387.65</v>
      </c>
      <c r="J13010" s="228">
        <v>46756.14</v>
      </c>
      <c r="K13010" s="228">
        <v>17676</v>
      </c>
      <c r="L13010" s="228">
        <v>249986.92</v>
      </c>
    </row>
    <row r="13011" spans="1:12">
      <c r="A13011" s="228">
        <v>2017</v>
      </c>
      <c r="B13011" s="228" t="s">
        <v>194</v>
      </c>
      <c r="C13011" s="228" t="s">
        <v>67</v>
      </c>
      <c r="D13011" s="228" t="s">
        <v>205</v>
      </c>
      <c r="E13011" s="228">
        <v>40</v>
      </c>
      <c r="F13011" s="228">
        <v>3689</v>
      </c>
      <c r="G13011" s="228">
        <v>107</v>
      </c>
      <c r="H13011" s="228">
        <v>220</v>
      </c>
      <c r="I13011" s="228">
        <v>235953.6</v>
      </c>
      <c r="J13011" s="228">
        <v>59349.64</v>
      </c>
      <c r="K13011" s="228">
        <v>50618</v>
      </c>
      <c r="L13011" s="228">
        <v>387471.45</v>
      </c>
    </row>
    <row r="13012" spans="1:12">
      <c r="A13012" s="228">
        <v>2017</v>
      </c>
      <c r="B13012" s="228" t="s">
        <v>194</v>
      </c>
      <c r="C13012" s="228" t="s">
        <v>67</v>
      </c>
      <c r="D13012" s="228" t="s">
        <v>205</v>
      </c>
      <c r="E13012" s="228">
        <v>45</v>
      </c>
      <c r="F13012" s="228">
        <v>3819</v>
      </c>
      <c r="G13012" s="228">
        <v>128</v>
      </c>
      <c r="H13012" s="228">
        <v>272</v>
      </c>
      <c r="I13012" s="228">
        <v>256396.2</v>
      </c>
      <c r="J13012" s="228">
        <v>68108.070000000007</v>
      </c>
      <c r="K13012" s="228">
        <v>19831</v>
      </c>
      <c r="L13012" s="228">
        <v>414762</v>
      </c>
    </row>
    <row r="13013" spans="1:12">
      <c r="A13013" s="228">
        <v>2017</v>
      </c>
      <c r="B13013" s="228" t="s">
        <v>194</v>
      </c>
      <c r="C13013" s="228" t="s">
        <v>67</v>
      </c>
      <c r="D13013" s="228" t="s">
        <v>205</v>
      </c>
      <c r="E13013" s="228">
        <v>50</v>
      </c>
      <c r="F13013" s="228">
        <v>3659</v>
      </c>
      <c r="G13013" s="228">
        <v>191</v>
      </c>
      <c r="H13013" s="228">
        <v>459</v>
      </c>
      <c r="I13013" s="228">
        <v>414595.66</v>
      </c>
      <c r="J13013" s="228">
        <v>105260.14</v>
      </c>
      <c r="K13013" s="228">
        <v>185390</v>
      </c>
      <c r="L13013" s="228">
        <v>779436.54</v>
      </c>
    </row>
    <row r="13014" spans="1:12">
      <c r="A13014" s="228">
        <v>2017</v>
      </c>
      <c r="B13014" s="228" t="s">
        <v>194</v>
      </c>
      <c r="C13014" s="228" t="s">
        <v>67</v>
      </c>
      <c r="D13014" s="228" t="s">
        <v>205</v>
      </c>
      <c r="E13014" s="228">
        <v>55</v>
      </c>
      <c r="F13014" s="228">
        <v>3613</v>
      </c>
      <c r="G13014" s="228">
        <v>267</v>
      </c>
      <c r="H13014" s="228">
        <v>434</v>
      </c>
      <c r="I13014" s="228">
        <v>412876.4</v>
      </c>
      <c r="J13014" s="228">
        <v>125874.59</v>
      </c>
      <c r="K13014" s="228">
        <v>119164</v>
      </c>
      <c r="L13014" s="228">
        <v>750738.58</v>
      </c>
    </row>
    <row r="13015" spans="1:12">
      <c r="A13015" s="228">
        <v>2017</v>
      </c>
      <c r="B13015" s="228" t="s">
        <v>194</v>
      </c>
      <c r="C13015" s="228" t="s">
        <v>67</v>
      </c>
      <c r="D13015" s="228" t="s">
        <v>205</v>
      </c>
      <c r="E13015" s="228">
        <v>60</v>
      </c>
      <c r="F13015" s="228">
        <v>2912</v>
      </c>
      <c r="G13015" s="228">
        <v>280</v>
      </c>
      <c r="H13015" s="228">
        <v>621</v>
      </c>
      <c r="I13015" s="228">
        <v>813360.87</v>
      </c>
      <c r="J13015" s="228">
        <v>170896.35</v>
      </c>
      <c r="K13015" s="228">
        <v>164836</v>
      </c>
      <c r="L13015" s="228">
        <v>1233578.6200000001</v>
      </c>
    </row>
    <row r="13016" spans="1:12">
      <c r="A13016" s="228">
        <v>2017</v>
      </c>
      <c r="B13016" s="228" t="s">
        <v>194</v>
      </c>
      <c r="C13016" s="228" t="s">
        <v>67</v>
      </c>
      <c r="D13016" s="228" t="s">
        <v>205</v>
      </c>
      <c r="E13016" s="228">
        <v>65</v>
      </c>
      <c r="F13016" s="228">
        <v>2051</v>
      </c>
      <c r="G13016" s="228">
        <v>308</v>
      </c>
      <c r="H13016" s="228">
        <v>682</v>
      </c>
      <c r="I13016" s="228">
        <v>647161.85</v>
      </c>
      <c r="J13016" s="228">
        <v>149980</v>
      </c>
      <c r="K13016" s="228">
        <v>159314</v>
      </c>
      <c r="L13016" s="228">
        <v>1054275.8400000001</v>
      </c>
    </row>
    <row r="13017" spans="1:12">
      <c r="A13017" s="228">
        <v>2017</v>
      </c>
      <c r="B13017" s="228" t="s">
        <v>194</v>
      </c>
      <c r="C13017" s="228" t="s">
        <v>67</v>
      </c>
      <c r="D13017" s="228" t="s">
        <v>205</v>
      </c>
      <c r="E13017" s="228">
        <v>70</v>
      </c>
      <c r="F13017" s="228">
        <v>1236</v>
      </c>
      <c r="G13017" s="228">
        <v>216</v>
      </c>
      <c r="H13017" s="228">
        <v>550</v>
      </c>
      <c r="I13017" s="228">
        <v>564115.15</v>
      </c>
      <c r="J13017" s="228">
        <v>137988.97</v>
      </c>
      <c r="K13017" s="228">
        <v>245535.8</v>
      </c>
      <c r="L13017" s="228">
        <v>992685.08</v>
      </c>
    </row>
    <row r="13018" spans="1:12">
      <c r="A13018" s="228">
        <v>2017</v>
      </c>
      <c r="B13018" s="228" t="s">
        <v>194</v>
      </c>
      <c r="C13018" s="228" t="s">
        <v>67</v>
      </c>
      <c r="D13018" s="228" t="s">
        <v>205</v>
      </c>
      <c r="E13018" s="228">
        <v>75</v>
      </c>
      <c r="F13018" s="228">
        <v>681</v>
      </c>
      <c r="G13018" s="228">
        <v>160</v>
      </c>
      <c r="H13018" s="228">
        <v>559</v>
      </c>
      <c r="I13018" s="228">
        <v>393487.85</v>
      </c>
      <c r="J13018" s="228">
        <v>68482.2</v>
      </c>
      <c r="K13018" s="228">
        <v>90687.6</v>
      </c>
      <c r="L13018" s="228">
        <v>583669.35</v>
      </c>
    </row>
    <row r="13019" spans="1:12">
      <c r="A13019" s="228">
        <v>2017</v>
      </c>
      <c r="B13019" s="228" t="s">
        <v>194</v>
      </c>
      <c r="C13019" s="228" t="s">
        <v>67</v>
      </c>
      <c r="D13019" s="228" t="s">
        <v>205</v>
      </c>
      <c r="E13019" s="228">
        <v>80</v>
      </c>
      <c r="F13019" s="228">
        <v>245</v>
      </c>
      <c r="G13019" s="228">
        <v>33</v>
      </c>
      <c r="H13019" s="228">
        <v>177</v>
      </c>
      <c r="I13019" s="228">
        <v>144135</v>
      </c>
      <c r="J13019" s="228">
        <v>19024.89</v>
      </c>
      <c r="K13019" s="228">
        <v>91631</v>
      </c>
      <c r="L13019" s="228">
        <v>257319.94</v>
      </c>
    </row>
    <row r="13020" spans="1:12">
      <c r="A13020" s="228">
        <v>2017</v>
      </c>
      <c r="B13020" s="228" t="s">
        <v>194</v>
      </c>
      <c r="C13020" s="228" t="s">
        <v>67</v>
      </c>
      <c r="D13020" s="228" t="s">
        <v>205</v>
      </c>
      <c r="E13020" s="228">
        <v>85</v>
      </c>
      <c r="F13020" s="228">
        <v>98</v>
      </c>
      <c r="G13020" s="228">
        <v>21</v>
      </c>
      <c r="H13020" s="228">
        <v>97</v>
      </c>
      <c r="I13020" s="228">
        <v>52930</v>
      </c>
      <c r="J13020" s="228">
        <v>7453.8</v>
      </c>
      <c r="K13020" s="228">
        <v>1724</v>
      </c>
      <c r="L13020" s="228">
        <v>63534.15</v>
      </c>
    </row>
    <row r="13021" spans="1:12">
      <c r="A13021" s="228">
        <v>2017</v>
      </c>
      <c r="B13021" s="228" t="s">
        <v>194</v>
      </c>
      <c r="C13021" s="228" t="s">
        <v>67</v>
      </c>
      <c r="D13021" s="228" t="s">
        <v>205</v>
      </c>
      <c r="E13021" s="228">
        <v>90</v>
      </c>
      <c r="F13021" s="228">
        <v>22</v>
      </c>
      <c r="G13021" s="228">
        <v>54</v>
      </c>
      <c r="H13021" s="228">
        <v>131</v>
      </c>
      <c r="I13021" s="228">
        <v>37847.65</v>
      </c>
      <c r="J13021" s="228">
        <v>4539.2</v>
      </c>
      <c r="K13021" s="228">
        <v>8418</v>
      </c>
      <c r="L13021" s="228">
        <v>51405.29</v>
      </c>
    </row>
    <row r="13022" spans="1:12">
      <c r="A13022" s="228">
        <v>2017</v>
      </c>
      <c r="B13022" s="228" t="s">
        <v>194</v>
      </c>
      <c r="C13022" s="228" t="s">
        <v>67</v>
      </c>
      <c r="D13022" s="228" t="s">
        <v>205</v>
      </c>
      <c r="E13022" s="228">
        <v>95</v>
      </c>
      <c r="F13022" s="228">
        <v>3</v>
      </c>
      <c r="G13022" s="228">
        <v>0</v>
      </c>
      <c r="H13022" s="228">
        <v>0</v>
      </c>
      <c r="I13022" s="228">
        <v>0</v>
      </c>
      <c r="J13022" s="228">
        <v>0</v>
      </c>
      <c r="K13022" s="228">
        <v>0</v>
      </c>
      <c r="L13022" s="228">
        <v>0</v>
      </c>
    </row>
    <row r="13023" spans="1:12">
      <c r="A13023" s="228">
        <v>2017</v>
      </c>
      <c r="B13023" s="228" t="s">
        <v>194</v>
      </c>
      <c r="C13023" s="228" t="s">
        <v>67</v>
      </c>
      <c r="D13023" s="228" t="s">
        <v>206</v>
      </c>
      <c r="E13023" s="228">
        <v>0</v>
      </c>
      <c r="F13023" s="228">
        <v>3331</v>
      </c>
      <c r="G13023" s="228">
        <v>119</v>
      </c>
      <c r="H13023" s="228">
        <v>184</v>
      </c>
      <c r="I13023" s="228">
        <v>117238</v>
      </c>
      <c r="J13023" s="228">
        <v>27965.39</v>
      </c>
      <c r="K13023" s="228">
        <v>3345</v>
      </c>
      <c r="L13023" s="228">
        <v>156398.04</v>
      </c>
    </row>
    <row r="13024" spans="1:12">
      <c r="A13024" s="228">
        <v>2017</v>
      </c>
      <c r="B13024" s="228" t="s">
        <v>194</v>
      </c>
      <c r="C13024" s="228" t="s">
        <v>67</v>
      </c>
      <c r="D13024" s="228" t="s">
        <v>206</v>
      </c>
      <c r="E13024" s="228">
        <v>5</v>
      </c>
      <c r="F13024" s="228">
        <v>3557</v>
      </c>
      <c r="G13024" s="228">
        <v>45</v>
      </c>
      <c r="H13024" s="228">
        <v>65</v>
      </c>
      <c r="I13024" s="228">
        <v>46214</v>
      </c>
      <c r="J13024" s="228">
        <v>8955.0300000000007</v>
      </c>
      <c r="K13024" s="228">
        <v>1120</v>
      </c>
      <c r="L13024" s="228">
        <v>64510.38</v>
      </c>
    </row>
    <row r="13025" spans="1:12">
      <c r="A13025" s="228">
        <v>2017</v>
      </c>
      <c r="B13025" s="228" t="s">
        <v>194</v>
      </c>
      <c r="C13025" s="228" t="s">
        <v>67</v>
      </c>
      <c r="D13025" s="228" t="s">
        <v>206</v>
      </c>
      <c r="E13025" s="228">
        <v>10</v>
      </c>
      <c r="F13025" s="228">
        <v>3221</v>
      </c>
      <c r="G13025" s="228">
        <v>41</v>
      </c>
      <c r="H13025" s="228">
        <v>79</v>
      </c>
      <c r="I13025" s="228">
        <v>86521</v>
      </c>
      <c r="J13025" s="228">
        <v>21304.32</v>
      </c>
      <c r="K13025" s="228">
        <v>63573</v>
      </c>
      <c r="L13025" s="228">
        <v>177842.62</v>
      </c>
    </row>
    <row r="13026" spans="1:12">
      <c r="A13026" s="228">
        <v>2017</v>
      </c>
      <c r="B13026" s="228" t="s">
        <v>194</v>
      </c>
      <c r="C13026" s="228" t="s">
        <v>67</v>
      </c>
      <c r="D13026" s="228" t="s">
        <v>206</v>
      </c>
      <c r="E13026" s="228">
        <v>15</v>
      </c>
      <c r="F13026" s="228">
        <v>3040</v>
      </c>
      <c r="G13026" s="228">
        <v>75</v>
      </c>
      <c r="H13026" s="228">
        <v>189</v>
      </c>
      <c r="I13026" s="228">
        <v>124431.4</v>
      </c>
      <c r="J13026" s="228">
        <v>28289.99</v>
      </c>
      <c r="K13026" s="228">
        <v>7251</v>
      </c>
      <c r="L13026" s="228">
        <v>172756.4</v>
      </c>
    </row>
    <row r="13027" spans="1:12">
      <c r="A13027" s="228">
        <v>2017</v>
      </c>
      <c r="B13027" s="228" t="s">
        <v>194</v>
      </c>
      <c r="C13027" s="228" t="s">
        <v>67</v>
      </c>
      <c r="D13027" s="228" t="s">
        <v>206</v>
      </c>
      <c r="E13027" s="228">
        <v>20</v>
      </c>
      <c r="F13027" s="228">
        <v>2605</v>
      </c>
      <c r="G13027" s="228">
        <v>83</v>
      </c>
      <c r="H13027" s="228">
        <v>182</v>
      </c>
      <c r="I13027" s="228">
        <v>160122.9</v>
      </c>
      <c r="J13027" s="228">
        <v>41822.26</v>
      </c>
      <c r="K13027" s="228">
        <v>18184</v>
      </c>
      <c r="L13027" s="228">
        <v>242975.71</v>
      </c>
    </row>
    <row r="13028" spans="1:12">
      <c r="A13028" s="228">
        <v>2017</v>
      </c>
      <c r="B13028" s="228" t="s">
        <v>194</v>
      </c>
      <c r="C13028" s="228" t="s">
        <v>67</v>
      </c>
      <c r="D13028" s="228" t="s">
        <v>206</v>
      </c>
      <c r="E13028" s="228">
        <v>25</v>
      </c>
      <c r="F13028" s="228">
        <v>3463</v>
      </c>
      <c r="G13028" s="228">
        <v>118</v>
      </c>
      <c r="H13028" s="228">
        <v>383</v>
      </c>
      <c r="I13028" s="228">
        <v>282425.75</v>
      </c>
      <c r="J13028" s="228">
        <v>66196.41</v>
      </c>
      <c r="K13028" s="228">
        <v>9873</v>
      </c>
      <c r="L13028" s="228">
        <v>420973.01</v>
      </c>
    </row>
    <row r="13029" spans="1:12">
      <c r="A13029" s="228">
        <v>2017</v>
      </c>
      <c r="B13029" s="228" t="s">
        <v>194</v>
      </c>
      <c r="C13029" s="228" t="s">
        <v>67</v>
      </c>
      <c r="D13029" s="228" t="s">
        <v>206</v>
      </c>
      <c r="E13029" s="228">
        <v>30</v>
      </c>
      <c r="F13029" s="228">
        <v>4969</v>
      </c>
      <c r="G13029" s="228">
        <v>269</v>
      </c>
      <c r="H13029" s="228">
        <v>911</v>
      </c>
      <c r="I13029" s="228">
        <v>664244.05000000005</v>
      </c>
      <c r="J13029" s="228">
        <v>128574.78</v>
      </c>
      <c r="K13029" s="228">
        <v>62844</v>
      </c>
      <c r="L13029" s="228">
        <v>979165.41</v>
      </c>
    </row>
    <row r="13030" spans="1:12">
      <c r="A13030" s="228">
        <v>2017</v>
      </c>
      <c r="B13030" s="228" t="s">
        <v>194</v>
      </c>
      <c r="C13030" s="228" t="s">
        <v>67</v>
      </c>
      <c r="D13030" s="228" t="s">
        <v>206</v>
      </c>
      <c r="E13030" s="228">
        <v>35</v>
      </c>
      <c r="F13030" s="228">
        <v>4535</v>
      </c>
      <c r="G13030" s="228">
        <v>224</v>
      </c>
      <c r="H13030" s="228">
        <v>539</v>
      </c>
      <c r="I13030" s="228">
        <v>464541.8</v>
      </c>
      <c r="J13030" s="228">
        <v>117922.19</v>
      </c>
      <c r="K13030" s="228">
        <v>49975</v>
      </c>
      <c r="L13030" s="228">
        <v>729096.74</v>
      </c>
    </row>
    <row r="13031" spans="1:12">
      <c r="A13031" s="228">
        <v>2017</v>
      </c>
      <c r="B13031" s="228" t="s">
        <v>194</v>
      </c>
      <c r="C13031" s="228" t="s">
        <v>67</v>
      </c>
      <c r="D13031" s="228" t="s">
        <v>206</v>
      </c>
      <c r="E13031" s="228">
        <v>40</v>
      </c>
      <c r="F13031" s="228">
        <v>3898</v>
      </c>
      <c r="G13031" s="228">
        <v>214</v>
      </c>
      <c r="H13031" s="228">
        <v>529</v>
      </c>
      <c r="I13031" s="228">
        <v>498941.95</v>
      </c>
      <c r="J13031" s="228">
        <v>103482.19</v>
      </c>
      <c r="K13031" s="228">
        <v>49491</v>
      </c>
      <c r="L13031" s="228">
        <v>738288.07</v>
      </c>
    </row>
    <row r="13032" spans="1:12">
      <c r="A13032" s="228">
        <v>2017</v>
      </c>
      <c r="B13032" s="228" t="s">
        <v>194</v>
      </c>
      <c r="C13032" s="228" t="s">
        <v>67</v>
      </c>
      <c r="D13032" s="228" t="s">
        <v>206</v>
      </c>
      <c r="E13032" s="228">
        <v>45</v>
      </c>
      <c r="F13032" s="228">
        <v>3963</v>
      </c>
      <c r="G13032" s="228">
        <v>197</v>
      </c>
      <c r="H13032" s="228">
        <v>511</v>
      </c>
      <c r="I13032" s="228">
        <v>434986</v>
      </c>
      <c r="J13032" s="228">
        <v>117183.16</v>
      </c>
      <c r="K13032" s="228">
        <v>55242</v>
      </c>
      <c r="L13032" s="228">
        <v>694477.54</v>
      </c>
    </row>
    <row r="13033" spans="1:12">
      <c r="A13033" s="228">
        <v>2017</v>
      </c>
      <c r="B13033" s="228" t="s">
        <v>194</v>
      </c>
      <c r="C13033" s="228" t="s">
        <v>67</v>
      </c>
      <c r="D13033" s="228" t="s">
        <v>206</v>
      </c>
      <c r="E13033" s="228">
        <v>50</v>
      </c>
      <c r="F13033" s="228">
        <v>3736</v>
      </c>
      <c r="G13033" s="228">
        <v>231</v>
      </c>
      <c r="H13033" s="228">
        <v>645</v>
      </c>
      <c r="I13033" s="228">
        <v>639708.9</v>
      </c>
      <c r="J13033" s="228">
        <v>132415.32</v>
      </c>
      <c r="K13033" s="228">
        <v>107895</v>
      </c>
      <c r="L13033" s="228">
        <v>903913.97</v>
      </c>
    </row>
    <row r="13034" spans="1:12">
      <c r="A13034" s="228">
        <v>2017</v>
      </c>
      <c r="B13034" s="228" t="s">
        <v>194</v>
      </c>
      <c r="C13034" s="228" t="s">
        <v>67</v>
      </c>
      <c r="D13034" s="228" t="s">
        <v>206</v>
      </c>
      <c r="E13034" s="228">
        <v>55</v>
      </c>
      <c r="F13034" s="228">
        <v>3512</v>
      </c>
      <c r="G13034" s="228">
        <v>278</v>
      </c>
      <c r="H13034" s="228">
        <v>746</v>
      </c>
      <c r="I13034" s="228">
        <v>622104.30000000005</v>
      </c>
      <c r="J13034" s="228">
        <v>149337.92000000001</v>
      </c>
      <c r="K13034" s="228">
        <v>166750</v>
      </c>
      <c r="L13034" s="228">
        <v>1061425.6200000001</v>
      </c>
    </row>
    <row r="13035" spans="1:12">
      <c r="A13035" s="228">
        <v>2017</v>
      </c>
      <c r="B13035" s="228" t="s">
        <v>194</v>
      </c>
      <c r="C13035" s="228" t="s">
        <v>67</v>
      </c>
      <c r="D13035" s="228" t="s">
        <v>206</v>
      </c>
      <c r="E13035" s="228">
        <v>60</v>
      </c>
      <c r="F13035" s="228">
        <v>2762</v>
      </c>
      <c r="G13035" s="228">
        <v>305</v>
      </c>
      <c r="H13035" s="228">
        <v>571</v>
      </c>
      <c r="I13035" s="228">
        <v>567967.65</v>
      </c>
      <c r="J13035" s="228">
        <v>143844.12</v>
      </c>
      <c r="K13035" s="228">
        <v>150311</v>
      </c>
      <c r="L13035" s="228">
        <v>963297.36</v>
      </c>
    </row>
    <row r="13036" spans="1:12">
      <c r="A13036" s="228">
        <v>2017</v>
      </c>
      <c r="B13036" s="228" t="s">
        <v>194</v>
      </c>
      <c r="C13036" s="228" t="s">
        <v>67</v>
      </c>
      <c r="D13036" s="228" t="s">
        <v>206</v>
      </c>
      <c r="E13036" s="228">
        <v>65</v>
      </c>
      <c r="F13036" s="228">
        <v>1916</v>
      </c>
      <c r="G13036" s="228">
        <v>262</v>
      </c>
      <c r="H13036" s="228">
        <v>694</v>
      </c>
      <c r="I13036" s="228">
        <v>568770.75</v>
      </c>
      <c r="J13036" s="228">
        <v>104488.04</v>
      </c>
      <c r="K13036" s="228">
        <v>163766</v>
      </c>
      <c r="L13036" s="228">
        <v>895356.48</v>
      </c>
    </row>
    <row r="13037" spans="1:12">
      <c r="A13037" s="228">
        <v>2017</v>
      </c>
      <c r="B13037" s="228" t="s">
        <v>194</v>
      </c>
      <c r="C13037" s="228" t="s">
        <v>67</v>
      </c>
      <c r="D13037" s="228" t="s">
        <v>206</v>
      </c>
      <c r="E13037" s="228">
        <v>70</v>
      </c>
      <c r="F13037" s="228">
        <v>1093</v>
      </c>
      <c r="G13037" s="228">
        <v>211</v>
      </c>
      <c r="H13037" s="228">
        <v>544</v>
      </c>
      <c r="I13037" s="228">
        <v>404743.9</v>
      </c>
      <c r="J13037" s="228">
        <v>85247.64</v>
      </c>
      <c r="K13037" s="228">
        <v>64030</v>
      </c>
      <c r="L13037" s="228">
        <v>600983.84</v>
      </c>
    </row>
    <row r="13038" spans="1:12">
      <c r="A13038" s="228">
        <v>2017</v>
      </c>
      <c r="B13038" s="228" t="s">
        <v>194</v>
      </c>
      <c r="C13038" s="228" t="s">
        <v>67</v>
      </c>
      <c r="D13038" s="228" t="s">
        <v>206</v>
      </c>
      <c r="E13038" s="228">
        <v>75</v>
      </c>
      <c r="F13038" s="228">
        <v>562</v>
      </c>
      <c r="G13038" s="228">
        <v>98</v>
      </c>
      <c r="H13038" s="228">
        <v>568</v>
      </c>
      <c r="I13038" s="228">
        <v>433324.45</v>
      </c>
      <c r="J13038" s="228">
        <v>64764.97</v>
      </c>
      <c r="K13038" s="228">
        <v>76511</v>
      </c>
      <c r="L13038" s="228">
        <v>607781.93999999994</v>
      </c>
    </row>
    <row r="13039" spans="1:12">
      <c r="A13039" s="228">
        <v>2017</v>
      </c>
      <c r="B13039" s="228" t="s">
        <v>194</v>
      </c>
      <c r="C13039" s="228" t="s">
        <v>67</v>
      </c>
      <c r="D13039" s="228" t="s">
        <v>206</v>
      </c>
      <c r="E13039" s="228">
        <v>80</v>
      </c>
      <c r="F13039" s="228">
        <v>248</v>
      </c>
      <c r="G13039" s="228">
        <v>70</v>
      </c>
      <c r="H13039" s="228">
        <v>465</v>
      </c>
      <c r="I13039" s="228">
        <v>274048.09999999998</v>
      </c>
      <c r="J13039" s="228">
        <v>36383.94</v>
      </c>
      <c r="K13039" s="228">
        <v>34167</v>
      </c>
      <c r="L13039" s="228">
        <v>359103.4</v>
      </c>
    </row>
    <row r="13040" spans="1:12">
      <c r="A13040" s="228">
        <v>2017</v>
      </c>
      <c r="B13040" s="228" t="s">
        <v>194</v>
      </c>
      <c r="C13040" s="228" t="s">
        <v>67</v>
      </c>
      <c r="D13040" s="228" t="s">
        <v>206</v>
      </c>
      <c r="E13040" s="228">
        <v>85</v>
      </c>
      <c r="F13040" s="228">
        <v>124</v>
      </c>
      <c r="G13040" s="228">
        <v>17</v>
      </c>
      <c r="H13040" s="228">
        <v>130</v>
      </c>
      <c r="I13040" s="228">
        <v>74626</v>
      </c>
      <c r="J13040" s="228">
        <v>11756.06</v>
      </c>
      <c r="K13040" s="228">
        <v>532</v>
      </c>
      <c r="L13040" s="228">
        <v>88995.26</v>
      </c>
    </row>
    <row r="13041" spans="1:12">
      <c r="A13041" s="228">
        <v>2017</v>
      </c>
      <c r="B13041" s="228" t="s">
        <v>194</v>
      </c>
      <c r="C13041" s="228" t="s">
        <v>67</v>
      </c>
      <c r="D13041" s="228" t="s">
        <v>206</v>
      </c>
      <c r="E13041" s="228">
        <v>90</v>
      </c>
      <c r="F13041" s="228">
        <v>42</v>
      </c>
      <c r="G13041" s="228">
        <v>3</v>
      </c>
      <c r="H13041" s="228">
        <v>15</v>
      </c>
      <c r="I13041" s="228">
        <v>11136</v>
      </c>
      <c r="J13041" s="228">
        <v>600.65</v>
      </c>
      <c r="K13041" s="228">
        <v>0</v>
      </c>
      <c r="L13041" s="228">
        <v>11778.65</v>
      </c>
    </row>
    <row r="13042" spans="1:12">
      <c r="A13042" s="228">
        <v>2017</v>
      </c>
      <c r="B13042" s="228" t="s">
        <v>194</v>
      </c>
      <c r="C13042" s="228" t="s">
        <v>67</v>
      </c>
      <c r="D13042" s="228" t="s">
        <v>206</v>
      </c>
      <c r="E13042" s="228">
        <v>95</v>
      </c>
      <c r="F13042" s="228">
        <v>7</v>
      </c>
      <c r="G13042" s="228">
        <v>0</v>
      </c>
      <c r="H13042" s="228">
        <v>0</v>
      </c>
      <c r="I13042" s="228">
        <v>0</v>
      </c>
      <c r="J13042" s="228">
        <v>571</v>
      </c>
      <c r="K13042" s="228">
        <v>0</v>
      </c>
      <c r="L13042" s="228">
        <v>571</v>
      </c>
    </row>
    <row r="13043" spans="1:12">
      <c r="A13043" s="228">
        <v>2017</v>
      </c>
      <c r="B13043" s="228" t="s">
        <v>195</v>
      </c>
      <c r="C13043" s="228" t="s">
        <v>61</v>
      </c>
      <c r="D13043" s="228" t="s">
        <v>205</v>
      </c>
      <c r="E13043" s="228">
        <v>0</v>
      </c>
      <c r="F13043" s="228">
        <v>105678</v>
      </c>
      <c r="G13043" s="228">
        <v>5252</v>
      </c>
      <c r="H13043" s="228">
        <v>14072</v>
      </c>
      <c r="I13043" s="228">
        <v>9270596.0899999999</v>
      </c>
      <c r="J13043" s="228">
        <v>1633689.12</v>
      </c>
      <c r="K13043" s="228">
        <v>272486.75</v>
      </c>
      <c r="L13043" s="228">
        <v>12670082.24</v>
      </c>
    </row>
    <row r="13044" spans="1:12">
      <c r="A13044" s="228">
        <v>2017</v>
      </c>
      <c r="B13044" s="228" t="s">
        <v>195</v>
      </c>
      <c r="C13044" s="228" t="s">
        <v>61</v>
      </c>
      <c r="D13044" s="228" t="s">
        <v>205</v>
      </c>
      <c r="E13044" s="228">
        <v>5</v>
      </c>
      <c r="F13044" s="228">
        <v>124035</v>
      </c>
      <c r="G13044" s="228">
        <v>2797</v>
      </c>
      <c r="H13044" s="228">
        <v>4100</v>
      </c>
      <c r="I13044" s="228">
        <v>3425215.33</v>
      </c>
      <c r="J13044" s="228">
        <v>818607.67</v>
      </c>
      <c r="K13044" s="228">
        <v>208542</v>
      </c>
      <c r="L13044" s="228">
        <v>5444182.29</v>
      </c>
    </row>
    <row r="13045" spans="1:12">
      <c r="A13045" s="228">
        <v>2017</v>
      </c>
      <c r="B13045" s="228" t="s">
        <v>195</v>
      </c>
      <c r="C13045" s="228" t="s">
        <v>61</v>
      </c>
      <c r="D13045" s="228" t="s">
        <v>205</v>
      </c>
      <c r="E13045" s="228">
        <v>10</v>
      </c>
      <c r="F13045" s="228">
        <v>117942</v>
      </c>
      <c r="G13045" s="228">
        <v>2100</v>
      </c>
      <c r="H13045" s="228">
        <v>3514</v>
      </c>
      <c r="I13045" s="228">
        <v>2771718.95</v>
      </c>
      <c r="J13045" s="228">
        <v>712071.05</v>
      </c>
      <c r="K13045" s="228">
        <v>634475.07999999996</v>
      </c>
      <c r="L13045" s="228">
        <v>4754239.1100000003</v>
      </c>
    </row>
    <row r="13046" spans="1:12">
      <c r="A13046" s="228">
        <v>2017</v>
      </c>
      <c r="B13046" s="228" t="s">
        <v>195</v>
      </c>
      <c r="C13046" s="228" t="s">
        <v>61</v>
      </c>
      <c r="D13046" s="228" t="s">
        <v>205</v>
      </c>
      <c r="E13046" s="228">
        <v>15</v>
      </c>
      <c r="F13046" s="228">
        <v>110510</v>
      </c>
      <c r="G13046" s="228">
        <v>3097</v>
      </c>
      <c r="H13046" s="228">
        <v>7278</v>
      </c>
      <c r="I13046" s="228">
        <v>6700866.29</v>
      </c>
      <c r="J13046" s="228">
        <v>1357777.41</v>
      </c>
      <c r="K13046" s="228">
        <v>1467829.56</v>
      </c>
      <c r="L13046" s="228">
        <v>11112022.59</v>
      </c>
    </row>
    <row r="13047" spans="1:12">
      <c r="A13047" s="228">
        <v>2017</v>
      </c>
      <c r="B13047" s="228" t="s">
        <v>195</v>
      </c>
      <c r="C13047" s="228" t="s">
        <v>61</v>
      </c>
      <c r="D13047" s="228" t="s">
        <v>205</v>
      </c>
      <c r="E13047" s="228">
        <v>20</v>
      </c>
      <c r="F13047" s="228">
        <v>87375</v>
      </c>
      <c r="G13047" s="228">
        <v>2730</v>
      </c>
      <c r="H13047" s="228">
        <v>6303</v>
      </c>
      <c r="I13047" s="228">
        <v>5928818.8099999996</v>
      </c>
      <c r="J13047" s="228">
        <v>1146670.25</v>
      </c>
      <c r="K13047" s="228">
        <v>1301811</v>
      </c>
      <c r="L13047" s="228">
        <v>9844376.7100000009</v>
      </c>
    </row>
    <row r="13048" spans="1:12">
      <c r="A13048" s="228">
        <v>2017</v>
      </c>
      <c r="B13048" s="228" t="s">
        <v>195</v>
      </c>
      <c r="C13048" s="228" t="s">
        <v>61</v>
      </c>
      <c r="D13048" s="228" t="s">
        <v>205</v>
      </c>
      <c r="E13048" s="228">
        <v>25</v>
      </c>
      <c r="F13048" s="228">
        <v>72845</v>
      </c>
      <c r="G13048" s="228">
        <v>2200</v>
      </c>
      <c r="H13048" s="228">
        <v>5892</v>
      </c>
      <c r="I13048" s="228">
        <v>4702198.46</v>
      </c>
      <c r="J13048" s="228">
        <v>1039089.56</v>
      </c>
      <c r="K13048" s="228">
        <v>1143052.8</v>
      </c>
      <c r="L13048" s="228">
        <v>8307250.8499999996</v>
      </c>
    </row>
    <row r="13049" spans="1:12">
      <c r="A13049" s="228">
        <v>2017</v>
      </c>
      <c r="B13049" s="228" t="s">
        <v>195</v>
      </c>
      <c r="C13049" s="228" t="s">
        <v>61</v>
      </c>
      <c r="D13049" s="228" t="s">
        <v>205</v>
      </c>
      <c r="E13049" s="228">
        <v>30</v>
      </c>
      <c r="F13049" s="228">
        <v>118906</v>
      </c>
      <c r="G13049" s="228">
        <v>3223</v>
      </c>
      <c r="H13049" s="228">
        <v>7781</v>
      </c>
      <c r="I13049" s="228">
        <v>6292299.0999999996</v>
      </c>
      <c r="J13049" s="228">
        <v>1469014.99</v>
      </c>
      <c r="K13049" s="228">
        <v>1050283.8999999999</v>
      </c>
      <c r="L13049" s="228">
        <v>10851716.949999999</v>
      </c>
    </row>
    <row r="13050" spans="1:12">
      <c r="A13050" s="228">
        <v>2017</v>
      </c>
      <c r="B13050" s="228" t="s">
        <v>195</v>
      </c>
      <c r="C13050" s="228" t="s">
        <v>61</v>
      </c>
      <c r="D13050" s="228" t="s">
        <v>205</v>
      </c>
      <c r="E13050" s="228">
        <v>35</v>
      </c>
      <c r="F13050" s="228">
        <v>132232</v>
      </c>
      <c r="G13050" s="228">
        <v>4227</v>
      </c>
      <c r="H13050" s="228">
        <v>9935</v>
      </c>
      <c r="I13050" s="228">
        <v>8305350.9800000004</v>
      </c>
      <c r="J13050" s="228">
        <v>2042113.37</v>
      </c>
      <c r="K13050" s="228">
        <v>1682381.99</v>
      </c>
      <c r="L13050" s="228">
        <v>14339908.109999999</v>
      </c>
    </row>
    <row r="13051" spans="1:12">
      <c r="A13051" s="228">
        <v>2017</v>
      </c>
      <c r="B13051" s="228" t="s">
        <v>195</v>
      </c>
      <c r="C13051" s="228" t="s">
        <v>61</v>
      </c>
      <c r="D13051" s="228" t="s">
        <v>205</v>
      </c>
      <c r="E13051" s="228">
        <v>40</v>
      </c>
      <c r="F13051" s="228">
        <v>128362</v>
      </c>
      <c r="G13051" s="228">
        <v>5347</v>
      </c>
      <c r="H13051" s="228">
        <v>12297</v>
      </c>
      <c r="I13051" s="228">
        <v>10451353.23</v>
      </c>
      <c r="J13051" s="228">
        <v>2578740.88</v>
      </c>
      <c r="K13051" s="228">
        <v>2250238.5099999998</v>
      </c>
      <c r="L13051" s="228">
        <v>18096641.789999999</v>
      </c>
    </row>
    <row r="13052" spans="1:12">
      <c r="A13052" s="228">
        <v>2017</v>
      </c>
      <c r="B13052" s="228" t="s">
        <v>195</v>
      </c>
      <c r="C13052" s="228" t="s">
        <v>61</v>
      </c>
      <c r="D13052" s="228" t="s">
        <v>205</v>
      </c>
      <c r="E13052" s="228">
        <v>45</v>
      </c>
      <c r="F13052" s="228">
        <v>129566</v>
      </c>
      <c r="G13052" s="228">
        <v>6561</v>
      </c>
      <c r="H13052" s="228">
        <v>14284</v>
      </c>
      <c r="I13052" s="228">
        <v>13058060.27</v>
      </c>
      <c r="J13052" s="228">
        <v>3351570.28</v>
      </c>
      <c r="K13052" s="228">
        <v>2949979.85</v>
      </c>
      <c r="L13052" s="228">
        <v>22485722.850000001</v>
      </c>
    </row>
    <row r="13053" spans="1:12">
      <c r="A13053" s="228">
        <v>2017</v>
      </c>
      <c r="B13053" s="228" t="s">
        <v>195</v>
      </c>
      <c r="C13053" s="228" t="s">
        <v>61</v>
      </c>
      <c r="D13053" s="228" t="s">
        <v>205</v>
      </c>
      <c r="E13053" s="228">
        <v>50</v>
      </c>
      <c r="F13053" s="228">
        <v>121192</v>
      </c>
      <c r="G13053" s="228">
        <v>8599</v>
      </c>
      <c r="H13053" s="228">
        <v>18812</v>
      </c>
      <c r="I13053" s="228">
        <v>18111899.260000002</v>
      </c>
      <c r="J13053" s="228">
        <v>4464384.96</v>
      </c>
      <c r="K13053" s="228">
        <v>4285525.25</v>
      </c>
      <c r="L13053" s="228">
        <v>30657382.489999998</v>
      </c>
    </row>
    <row r="13054" spans="1:12">
      <c r="A13054" s="228">
        <v>2017</v>
      </c>
      <c r="B13054" s="228" t="s">
        <v>195</v>
      </c>
      <c r="C13054" s="228" t="s">
        <v>61</v>
      </c>
      <c r="D13054" s="228" t="s">
        <v>205</v>
      </c>
      <c r="E13054" s="228">
        <v>55</v>
      </c>
      <c r="F13054" s="228">
        <v>125386</v>
      </c>
      <c r="G13054" s="228">
        <v>12228</v>
      </c>
      <c r="H13054" s="228">
        <v>26208</v>
      </c>
      <c r="I13054" s="228">
        <v>26843643.25</v>
      </c>
      <c r="J13054" s="228">
        <v>6310549.0999999996</v>
      </c>
      <c r="K13054" s="228">
        <v>7484771.5</v>
      </c>
      <c r="L13054" s="228">
        <v>46307705.759999998</v>
      </c>
    </row>
    <row r="13055" spans="1:12">
      <c r="A13055" s="228">
        <v>2017</v>
      </c>
      <c r="B13055" s="228" t="s">
        <v>195</v>
      </c>
      <c r="C13055" s="228" t="s">
        <v>61</v>
      </c>
      <c r="D13055" s="228" t="s">
        <v>205</v>
      </c>
      <c r="E13055" s="228">
        <v>60</v>
      </c>
      <c r="F13055" s="228">
        <v>115812</v>
      </c>
      <c r="G13055" s="228">
        <v>16711</v>
      </c>
      <c r="H13055" s="228">
        <v>37385</v>
      </c>
      <c r="I13055" s="228">
        <v>38630478.100000001</v>
      </c>
      <c r="J13055" s="228">
        <v>8537599.0999999996</v>
      </c>
      <c r="K13055" s="228">
        <v>10807891.859999999</v>
      </c>
      <c r="L13055" s="228">
        <v>64392204.170000002</v>
      </c>
    </row>
    <row r="13056" spans="1:12">
      <c r="A13056" s="228">
        <v>2017</v>
      </c>
      <c r="B13056" s="228" t="s">
        <v>195</v>
      </c>
      <c r="C13056" s="228" t="s">
        <v>61</v>
      </c>
      <c r="D13056" s="228" t="s">
        <v>205</v>
      </c>
      <c r="E13056" s="228">
        <v>65</v>
      </c>
      <c r="F13056" s="228">
        <v>104859</v>
      </c>
      <c r="G13056" s="228">
        <v>21313</v>
      </c>
      <c r="H13056" s="228">
        <v>47651</v>
      </c>
      <c r="I13056" s="228">
        <v>49258645.740000002</v>
      </c>
      <c r="J13056" s="228">
        <v>10732173.59</v>
      </c>
      <c r="K13056" s="228">
        <v>13169819.970000001</v>
      </c>
      <c r="L13056" s="228">
        <v>80443011.540000007</v>
      </c>
    </row>
    <row r="13057" spans="1:12">
      <c r="A13057" s="228">
        <v>2017</v>
      </c>
      <c r="B13057" s="228" t="s">
        <v>195</v>
      </c>
      <c r="C13057" s="228" t="s">
        <v>61</v>
      </c>
      <c r="D13057" s="228" t="s">
        <v>205</v>
      </c>
      <c r="E13057" s="228">
        <v>70</v>
      </c>
      <c r="F13057" s="228">
        <v>86049</v>
      </c>
      <c r="G13057" s="228">
        <v>23658</v>
      </c>
      <c r="H13057" s="228">
        <v>60485</v>
      </c>
      <c r="I13057" s="228">
        <v>59319813</v>
      </c>
      <c r="J13057" s="228">
        <v>12283898.539999999</v>
      </c>
      <c r="K13057" s="228">
        <v>15627493.91</v>
      </c>
      <c r="L13057" s="228">
        <v>94096445.790000007</v>
      </c>
    </row>
    <row r="13058" spans="1:12">
      <c r="A13058" s="228">
        <v>2017</v>
      </c>
      <c r="B13058" s="228" t="s">
        <v>195</v>
      </c>
      <c r="C13058" s="228" t="s">
        <v>61</v>
      </c>
      <c r="D13058" s="228" t="s">
        <v>205</v>
      </c>
      <c r="E13058" s="228">
        <v>75</v>
      </c>
      <c r="F13058" s="228">
        <v>56490</v>
      </c>
      <c r="G13058" s="228">
        <v>20818</v>
      </c>
      <c r="H13058" s="228">
        <v>58988</v>
      </c>
      <c r="I13058" s="228">
        <v>53514795.990000002</v>
      </c>
      <c r="J13058" s="228">
        <v>10301883.85</v>
      </c>
      <c r="K13058" s="228">
        <v>14500618.41</v>
      </c>
      <c r="L13058" s="228">
        <v>83119538.030000001</v>
      </c>
    </row>
    <row r="13059" spans="1:12">
      <c r="A13059" s="228">
        <v>2017</v>
      </c>
      <c r="B13059" s="228" t="s">
        <v>195</v>
      </c>
      <c r="C13059" s="228" t="s">
        <v>61</v>
      </c>
      <c r="D13059" s="228" t="s">
        <v>205</v>
      </c>
      <c r="E13059" s="228">
        <v>80</v>
      </c>
      <c r="F13059" s="228">
        <v>35337</v>
      </c>
      <c r="G13059" s="228">
        <v>15127</v>
      </c>
      <c r="H13059" s="228">
        <v>52052</v>
      </c>
      <c r="I13059" s="228">
        <v>42331527.490000002</v>
      </c>
      <c r="J13059" s="228">
        <v>7051647.9000000004</v>
      </c>
      <c r="K13059" s="228">
        <v>9557505.5199999996</v>
      </c>
      <c r="L13059" s="228">
        <v>61566107.710000001</v>
      </c>
    </row>
    <row r="13060" spans="1:12">
      <c r="A13060" s="228">
        <v>2017</v>
      </c>
      <c r="B13060" s="228" t="s">
        <v>195</v>
      </c>
      <c r="C13060" s="228" t="s">
        <v>61</v>
      </c>
      <c r="D13060" s="228" t="s">
        <v>205</v>
      </c>
      <c r="E13060" s="228">
        <v>85</v>
      </c>
      <c r="F13060" s="228">
        <v>20450</v>
      </c>
      <c r="G13060" s="228">
        <v>9284</v>
      </c>
      <c r="H13060" s="228">
        <v>42053</v>
      </c>
      <c r="I13060" s="228">
        <v>29924682.73</v>
      </c>
      <c r="J13060" s="228">
        <v>4297984.0199999996</v>
      </c>
      <c r="K13060" s="228">
        <v>4686174.45</v>
      </c>
      <c r="L13060" s="228">
        <v>40481821.340000004</v>
      </c>
    </row>
    <row r="13061" spans="1:12">
      <c r="A13061" s="228">
        <v>2017</v>
      </c>
      <c r="B13061" s="228" t="s">
        <v>195</v>
      </c>
      <c r="C13061" s="228" t="s">
        <v>61</v>
      </c>
      <c r="D13061" s="228" t="s">
        <v>205</v>
      </c>
      <c r="E13061" s="228">
        <v>90</v>
      </c>
      <c r="F13061" s="228">
        <v>6677</v>
      </c>
      <c r="G13061" s="228">
        <v>2722</v>
      </c>
      <c r="H13061" s="228">
        <v>15463</v>
      </c>
      <c r="I13061" s="228">
        <v>9918983.1099999994</v>
      </c>
      <c r="J13061" s="228">
        <v>1169959.6499999999</v>
      </c>
      <c r="K13061" s="228">
        <v>1046259.48</v>
      </c>
      <c r="L13061" s="228">
        <v>12477636.310000001</v>
      </c>
    </row>
    <row r="13062" spans="1:12">
      <c r="A13062" s="228">
        <v>2017</v>
      </c>
      <c r="B13062" s="228" t="s">
        <v>195</v>
      </c>
      <c r="C13062" s="228" t="s">
        <v>61</v>
      </c>
      <c r="D13062" s="228" t="s">
        <v>205</v>
      </c>
      <c r="E13062" s="228">
        <v>95</v>
      </c>
      <c r="F13062" s="228">
        <v>945</v>
      </c>
      <c r="G13062" s="228">
        <v>393</v>
      </c>
      <c r="H13062" s="228">
        <v>3166</v>
      </c>
      <c r="I13062" s="228">
        <v>1775910.6</v>
      </c>
      <c r="J13062" s="228">
        <v>158425.25</v>
      </c>
      <c r="K13062" s="228">
        <v>77725</v>
      </c>
      <c r="L13062" s="228">
        <v>2086045.35</v>
      </c>
    </row>
    <row r="13063" spans="1:12">
      <c r="A13063" s="228">
        <v>2017</v>
      </c>
      <c r="B13063" s="228" t="s">
        <v>195</v>
      </c>
      <c r="C13063" s="228" t="s">
        <v>61</v>
      </c>
      <c r="D13063" s="228" t="s">
        <v>206</v>
      </c>
      <c r="E13063" s="228">
        <v>0</v>
      </c>
      <c r="F13063" s="228">
        <v>98754</v>
      </c>
      <c r="G13063" s="228">
        <v>3664</v>
      </c>
      <c r="H13063" s="228">
        <v>10888</v>
      </c>
      <c r="I13063" s="228">
        <v>6776863.6299999999</v>
      </c>
      <c r="J13063" s="228">
        <v>1030350.26</v>
      </c>
      <c r="K13063" s="228">
        <v>304563.25</v>
      </c>
      <c r="L13063" s="228">
        <v>9039092.4499999993</v>
      </c>
    </row>
    <row r="13064" spans="1:12">
      <c r="A13064" s="228">
        <v>2017</v>
      </c>
      <c r="B13064" s="228" t="s">
        <v>195</v>
      </c>
      <c r="C13064" s="228" t="s">
        <v>61</v>
      </c>
      <c r="D13064" s="228" t="s">
        <v>206</v>
      </c>
      <c r="E13064" s="228">
        <v>5</v>
      </c>
      <c r="F13064" s="228">
        <v>116646</v>
      </c>
      <c r="G13064" s="228">
        <v>2110</v>
      </c>
      <c r="H13064" s="228">
        <v>3070</v>
      </c>
      <c r="I13064" s="228">
        <v>2621768.2000000002</v>
      </c>
      <c r="J13064" s="228">
        <v>612743.96</v>
      </c>
      <c r="K13064" s="228">
        <v>264177.2</v>
      </c>
      <c r="L13064" s="228">
        <v>4187540</v>
      </c>
    </row>
    <row r="13065" spans="1:12">
      <c r="A13065" s="228">
        <v>2017</v>
      </c>
      <c r="B13065" s="228" t="s">
        <v>195</v>
      </c>
      <c r="C13065" s="228" t="s">
        <v>61</v>
      </c>
      <c r="D13065" s="228" t="s">
        <v>206</v>
      </c>
      <c r="E13065" s="228">
        <v>10</v>
      </c>
      <c r="F13065" s="228">
        <v>110948</v>
      </c>
      <c r="G13065" s="228">
        <v>1803</v>
      </c>
      <c r="H13065" s="228">
        <v>4184</v>
      </c>
      <c r="I13065" s="228">
        <v>3121381.98</v>
      </c>
      <c r="J13065" s="228">
        <v>642053.06000000006</v>
      </c>
      <c r="K13065" s="228">
        <v>989735</v>
      </c>
      <c r="L13065" s="228">
        <v>5501750.9299999997</v>
      </c>
    </row>
    <row r="13066" spans="1:12">
      <c r="A13066" s="228">
        <v>2017</v>
      </c>
      <c r="B13066" s="228" t="s">
        <v>195</v>
      </c>
      <c r="C13066" s="228" t="s">
        <v>61</v>
      </c>
      <c r="D13066" s="228" t="s">
        <v>206</v>
      </c>
      <c r="E13066" s="228">
        <v>15</v>
      </c>
      <c r="F13066" s="228">
        <v>103923</v>
      </c>
      <c r="G13066" s="228">
        <v>3681</v>
      </c>
      <c r="H13066" s="228">
        <v>11071</v>
      </c>
      <c r="I13066" s="228">
        <v>8892615.8000000007</v>
      </c>
      <c r="J13066" s="228">
        <v>1307861.69</v>
      </c>
      <c r="K13066" s="228">
        <v>1029878</v>
      </c>
      <c r="L13066" s="228">
        <v>12723899.76</v>
      </c>
    </row>
    <row r="13067" spans="1:12">
      <c r="A13067" s="228">
        <v>2017</v>
      </c>
      <c r="B13067" s="228" t="s">
        <v>195</v>
      </c>
      <c r="C13067" s="228" t="s">
        <v>61</v>
      </c>
      <c r="D13067" s="228" t="s">
        <v>206</v>
      </c>
      <c r="E13067" s="228">
        <v>20</v>
      </c>
      <c r="F13067" s="228">
        <v>89154</v>
      </c>
      <c r="G13067" s="228">
        <v>4735</v>
      </c>
      <c r="H13067" s="228">
        <v>12602</v>
      </c>
      <c r="I13067" s="228">
        <v>10699066.92</v>
      </c>
      <c r="J13067" s="228">
        <v>1779910.74</v>
      </c>
      <c r="K13067" s="228">
        <v>1212655</v>
      </c>
      <c r="L13067" s="228">
        <v>15654146.539999999</v>
      </c>
    </row>
    <row r="13068" spans="1:12">
      <c r="A13068" s="228">
        <v>2017</v>
      </c>
      <c r="B13068" s="228" t="s">
        <v>195</v>
      </c>
      <c r="C13068" s="228" t="s">
        <v>61</v>
      </c>
      <c r="D13068" s="228" t="s">
        <v>206</v>
      </c>
      <c r="E13068" s="228">
        <v>25</v>
      </c>
      <c r="F13068" s="228">
        <v>87782</v>
      </c>
      <c r="G13068" s="228">
        <v>5596</v>
      </c>
      <c r="H13068" s="228">
        <v>17017</v>
      </c>
      <c r="I13068" s="228">
        <v>14267823.199999999</v>
      </c>
      <c r="J13068" s="228">
        <v>3041990.5</v>
      </c>
      <c r="K13068" s="228">
        <v>1204192.96</v>
      </c>
      <c r="L13068" s="228">
        <v>21529787.52</v>
      </c>
    </row>
    <row r="13069" spans="1:12">
      <c r="A13069" s="228">
        <v>2017</v>
      </c>
      <c r="B13069" s="228" t="s">
        <v>195</v>
      </c>
      <c r="C13069" s="228" t="s">
        <v>61</v>
      </c>
      <c r="D13069" s="228" t="s">
        <v>206</v>
      </c>
      <c r="E13069" s="228">
        <v>30</v>
      </c>
      <c r="F13069" s="228">
        <v>138881</v>
      </c>
      <c r="G13069" s="228">
        <v>10649</v>
      </c>
      <c r="H13069" s="228">
        <v>33625</v>
      </c>
      <c r="I13069" s="228">
        <v>28506393.460000001</v>
      </c>
      <c r="J13069" s="228">
        <v>6456508.1399999997</v>
      </c>
      <c r="K13069" s="228">
        <v>1833207</v>
      </c>
      <c r="L13069" s="228">
        <v>42536185.380000003</v>
      </c>
    </row>
    <row r="13070" spans="1:12">
      <c r="A13070" s="228">
        <v>2017</v>
      </c>
      <c r="B13070" s="228" t="s">
        <v>195</v>
      </c>
      <c r="C13070" s="228" t="s">
        <v>61</v>
      </c>
      <c r="D13070" s="228" t="s">
        <v>206</v>
      </c>
      <c r="E13070" s="228">
        <v>35</v>
      </c>
      <c r="F13070" s="228">
        <v>143973</v>
      </c>
      <c r="G13070" s="228">
        <v>10984</v>
      </c>
      <c r="H13070" s="228">
        <v>30803</v>
      </c>
      <c r="I13070" s="228">
        <v>27147560.960000001</v>
      </c>
      <c r="J13070" s="228">
        <v>5910739.5899999999</v>
      </c>
      <c r="K13070" s="228">
        <v>2287697.75</v>
      </c>
      <c r="L13070" s="228">
        <v>41422006.359999999</v>
      </c>
    </row>
    <row r="13071" spans="1:12">
      <c r="A13071" s="228">
        <v>2017</v>
      </c>
      <c r="B13071" s="228" t="s">
        <v>195</v>
      </c>
      <c r="C13071" s="228" t="s">
        <v>61</v>
      </c>
      <c r="D13071" s="228" t="s">
        <v>206</v>
      </c>
      <c r="E13071" s="228">
        <v>40</v>
      </c>
      <c r="F13071" s="228">
        <v>137136</v>
      </c>
      <c r="G13071" s="228">
        <v>9861</v>
      </c>
      <c r="H13071" s="228">
        <v>22736</v>
      </c>
      <c r="I13071" s="228">
        <v>21475883.460000001</v>
      </c>
      <c r="J13071" s="228">
        <v>4741107.5999999996</v>
      </c>
      <c r="K13071" s="228">
        <v>3016344.68</v>
      </c>
      <c r="L13071" s="228">
        <v>35013267.780000001</v>
      </c>
    </row>
    <row r="13072" spans="1:12">
      <c r="A13072" s="228">
        <v>2017</v>
      </c>
      <c r="B13072" s="228" t="s">
        <v>195</v>
      </c>
      <c r="C13072" s="228" t="s">
        <v>61</v>
      </c>
      <c r="D13072" s="228" t="s">
        <v>206</v>
      </c>
      <c r="E13072" s="228">
        <v>45</v>
      </c>
      <c r="F13072" s="228">
        <v>141200</v>
      </c>
      <c r="G13072" s="228">
        <v>10122</v>
      </c>
      <c r="H13072" s="228">
        <v>22453</v>
      </c>
      <c r="I13072" s="228">
        <v>21353511.199999999</v>
      </c>
      <c r="J13072" s="228">
        <v>4946822.75</v>
      </c>
      <c r="K13072" s="228">
        <v>3920515.04</v>
      </c>
      <c r="L13072" s="228">
        <v>35967700.810000002</v>
      </c>
    </row>
    <row r="13073" spans="1:12">
      <c r="A13073" s="228">
        <v>2017</v>
      </c>
      <c r="B13073" s="228" t="s">
        <v>195</v>
      </c>
      <c r="C13073" s="228" t="s">
        <v>61</v>
      </c>
      <c r="D13073" s="228" t="s">
        <v>206</v>
      </c>
      <c r="E13073" s="228">
        <v>50</v>
      </c>
      <c r="F13073" s="228">
        <v>130658</v>
      </c>
      <c r="G13073" s="228">
        <v>11096</v>
      </c>
      <c r="H13073" s="228">
        <v>25109</v>
      </c>
      <c r="I13073" s="228">
        <v>23776198.399999999</v>
      </c>
      <c r="J13073" s="228">
        <v>5522163.6200000001</v>
      </c>
      <c r="K13073" s="228">
        <v>5069137.33</v>
      </c>
      <c r="L13073" s="228">
        <v>39813069.07</v>
      </c>
    </row>
    <row r="13074" spans="1:12">
      <c r="A13074" s="228">
        <v>2017</v>
      </c>
      <c r="B13074" s="228" t="s">
        <v>195</v>
      </c>
      <c r="C13074" s="228" t="s">
        <v>61</v>
      </c>
      <c r="D13074" s="228" t="s">
        <v>206</v>
      </c>
      <c r="E13074" s="228">
        <v>55</v>
      </c>
      <c r="F13074" s="228">
        <v>136003</v>
      </c>
      <c r="G13074" s="228">
        <v>14802</v>
      </c>
      <c r="H13074" s="228">
        <v>31651</v>
      </c>
      <c r="I13074" s="228">
        <v>29320447.539999999</v>
      </c>
      <c r="J13074" s="228">
        <v>6647640.5800000001</v>
      </c>
      <c r="K13074" s="228">
        <v>6602090.3499999996</v>
      </c>
      <c r="L13074" s="228">
        <v>48616132.289999999</v>
      </c>
    </row>
    <row r="13075" spans="1:12">
      <c r="A13075" s="228">
        <v>2017</v>
      </c>
      <c r="B13075" s="228" t="s">
        <v>195</v>
      </c>
      <c r="C13075" s="228" t="s">
        <v>61</v>
      </c>
      <c r="D13075" s="228" t="s">
        <v>206</v>
      </c>
      <c r="E13075" s="228">
        <v>60</v>
      </c>
      <c r="F13075" s="228">
        <v>126463</v>
      </c>
      <c r="G13075" s="228">
        <v>18035</v>
      </c>
      <c r="H13075" s="228">
        <v>40951</v>
      </c>
      <c r="I13075" s="228">
        <v>37958083.439999998</v>
      </c>
      <c r="J13075" s="228">
        <v>8200984.9699999997</v>
      </c>
      <c r="K13075" s="228">
        <v>9414055.5399999991</v>
      </c>
      <c r="L13075" s="228">
        <v>61819485.229999997</v>
      </c>
    </row>
    <row r="13076" spans="1:12">
      <c r="A13076" s="228">
        <v>2017</v>
      </c>
      <c r="B13076" s="228" t="s">
        <v>195</v>
      </c>
      <c r="C13076" s="228" t="s">
        <v>61</v>
      </c>
      <c r="D13076" s="228" t="s">
        <v>206</v>
      </c>
      <c r="E13076" s="228">
        <v>65</v>
      </c>
      <c r="F13076" s="228">
        <v>113352</v>
      </c>
      <c r="G13076" s="228">
        <v>21128</v>
      </c>
      <c r="H13076" s="228">
        <v>52080</v>
      </c>
      <c r="I13076" s="228">
        <v>48830284.869999997</v>
      </c>
      <c r="J13076" s="228">
        <v>9891733.4000000004</v>
      </c>
      <c r="K13076" s="228">
        <v>13358662.67</v>
      </c>
      <c r="L13076" s="228">
        <v>78818694.629999995</v>
      </c>
    </row>
    <row r="13077" spans="1:12">
      <c r="A13077" s="228">
        <v>2017</v>
      </c>
      <c r="B13077" s="228" t="s">
        <v>195</v>
      </c>
      <c r="C13077" s="228" t="s">
        <v>61</v>
      </c>
      <c r="D13077" s="228" t="s">
        <v>206</v>
      </c>
      <c r="E13077" s="228">
        <v>70</v>
      </c>
      <c r="F13077" s="228">
        <v>93363</v>
      </c>
      <c r="G13077" s="228">
        <v>23237</v>
      </c>
      <c r="H13077" s="228">
        <v>62977</v>
      </c>
      <c r="I13077" s="228">
        <v>55812956.579999998</v>
      </c>
      <c r="J13077" s="228">
        <v>10770667.300000001</v>
      </c>
      <c r="K13077" s="228">
        <v>14369430.43</v>
      </c>
      <c r="L13077" s="228">
        <v>87402014.819999993</v>
      </c>
    </row>
    <row r="13078" spans="1:12">
      <c r="A13078" s="228">
        <v>2017</v>
      </c>
      <c r="B13078" s="228" t="s">
        <v>195</v>
      </c>
      <c r="C13078" s="228" t="s">
        <v>61</v>
      </c>
      <c r="D13078" s="228" t="s">
        <v>206</v>
      </c>
      <c r="E13078" s="228">
        <v>75</v>
      </c>
      <c r="F13078" s="228">
        <v>60705</v>
      </c>
      <c r="G13078" s="228">
        <v>18668</v>
      </c>
      <c r="H13078" s="228">
        <v>58222</v>
      </c>
      <c r="I13078" s="228">
        <v>47992571.689999998</v>
      </c>
      <c r="J13078" s="228">
        <v>8534248.5700000003</v>
      </c>
      <c r="K13078" s="228">
        <v>10751479.41</v>
      </c>
      <c r="L13078" s="228">
        <v>71436877.709999993</v>
      </c>
    </row>
    <row r="13079" spans="1:12">
      <c r="A13079" s="228">
        <v>2017</v>
      </c>
      <c r="B13079" s="228" t="s">
        <v>195</v>
      </c>
      <c r="C13079" s="228" t="s">
        <v>61</v>
      </c>
      <c r="D13079" s="228" t="s">
        <v>206</v>
      </c>
      <c r="E13079" s="228">
        <v>80</v>
      </c>
      <c r="F13079" s="228">
        <v>41229</v>
      </c>
      <c r="G13079" s="228">
        <v>13887</v>
      </c>
      <c r="H13079" s="228">
        <v>56800</v>
      </c>
      <c r="I13079" s="228">
        <v>41484746.530000001</v>
      </c>
      <c r="J13079" s="228">
        <v>6243692.1900000004</v>
      </c>
      <c r="K13079" s="228">
        <v>7367535.6399999997</v>
      </c>
      <c r="L13079" s="228">
        <v>57490727.369999997</v>
      </c>
    </row>
    <row r="13080" spans="1:12">
      <c r="A13080" s="228">
        <v>2017</v>
      </c>
      <c r="B13080" s="228" t="s">
        <v>195</v>
      </c>
      <c r="C13080" s="228" t="s">
        <v>61</v>
      </c>
      <c r="D13080" s="228" t="s">
        <v>206</v>
      </c>
      <c r="E13080" s="228">
        <v>85</v>
      </c>
      <c r="F13080" s="228">
        <v>26407</v>
      </c>
      <c r="G13080" s="228">
        <v>8624</v>
      </c>
      <c r="H13080" s="228">
        <v>45941</v>
      </c>
      <c r="I13080" s="228">
        <v>30195389.34</v>
      </c>
      <c r="J13080" s="228">
        <v>3845348.23</v>
      </c>
      <c r="K13080" s="228">
        <v>3536087.07</v>
      </c>
      <c r="L13080" s="228">
        <v>39011543.159999996</v>
      </c>
    </row>
    <row r="13081" spans="1:12">
      <c r="A13081" s="228">
        <v>2017</v>
      </c>
      <c r="B13081" s="228" t="s">
        <v>195</v>
      </c>
      <c r="C13081" s="228" t="s">
        <v>61</v>
      </c>
      <c r="D13081" s="228" t="s">
        <v>206</v>
      </c>
      <c r="E13081" s="228">
        <v>90</v>
      </c>
      <c r="F13081" s="228">
        <v>11251</v>
      </c>
      <c r="G13081" s="228">
        <v>3569</v>
      </c>
      <c r="H13081" s="228">
        <v>24625</v>
      </c>
      <c r="I13081" s="228">
        <v>14693080.880000001</v>
      </c>
      <c r="J13081" s="228">
        <v>1451535.8</v>
      </c>
      <c r="K13081" s="228">
        <v>1112377.05</v>
      </c>
      <c r="L13081" s="228">
        <v>17737210.93</v>
      </c>
    </row>
    <row r="13082" spans="1:12">
      <c r="A13082" s="228">
        <v>2017</v>
      </c>
      <c r="B13082" s="228" t="s">
        <v>195</v>
      </c>
      <c r="C13082" s="228" t="s">
        <v>61</v>
      </c>
      <c r="D13082" s="228" t="s">
        <v>206</v>
      </c>
      <c r="E13082" s="228">
        <v>95</v>
      </c>
      <c r="F13082" s="228">
        <v>2984</v>
      </c>
      <c r="G13082" s="228">
        <v>741</v>
      </c>
      <c r="H13082" s="228">
        <v>5705</v>
      </c>
      <c r="I13082" s="228">
        <v>3512453.27</v>
      </c>
      <c r="J13082" s="228">
        <v>327768.37</v>
      </c>
      <c r="K13082" s="228">
        <v>131508</v>
      </c>
      <c r="L13082" s="228">
        <v>4068506.45</v>
      </c>
    </row>
    <row r="13083" spans="1:12">
      <c r="A13083" s="228">
        <v>2017</v>
      </c>
      <c r="B13083" s="228" t="s">
        <v>195</v>
      </c>
      <c r="C13083" s="228" t="s">
        <v>62</v>
      </c>
      <c r="D13083" s="228" t="s">
        <v>205</v>
      </c>
      <c r="E13083" s="228">
        <v>0</v>
      </c>
      <c r="F13083" s="228">
        <v>73100</v>
      </c>
      <c r="G13083" s="228">
        <v>3264</v>
      </c>
      <c r="H13083" s="228">
        <v>9918</v>
      </c>
      <c r="I13083" s="228">
        <v>6827384.4000000004</v>
      </c>
      <c r="J13083" s="228">
        <v>1199684.8600000001</v>
      </c>
      <c r="K13083" s="228">
        <v>185253.9</v>
      </c>
      <c r="L13083" s="228">
        <v>9038796.8599999994</v>
      </c>
    </row>
    <row r="13084" spans="1:12">
      <c r="A13084" s="228">
        <v>2017</v>
      </c>
      <c r="B13084" s="228" t="s">
        <v>195</v>
      </c>
      <c r="C13084" s="228" t="s">
        <v>62</v>
      </c>
      <c r="D13084" s="228" t="s">
        <v>205</v>
      </c>
      <c r="E13084" s="228">
        <v>5</v>
      </c>
      <c r="F13084" s="228">
        <v>84531</v>
      </c>
      <c r="G13084" s="228">
        <v>1616</v>
      </c>
      <c r="H13084" s="228">
        <v>2175</v>
      </c>
      <c r="I13084" s="228">
        <v>1896824.68</v>
      </c>
      <c r="J13084" s="228">
        <v>586147.34</v>
      </c>
      <c r="K13084" s="228">
        <v>99675.88</v>
      </c>
      <c r="L13084" s="228">
        <v>2993128.03</v>
      </c>
    </row>
    <row r="13085" spans="1:12">
      <c r="A13085" s="228">
        <v>2017</v>
      </c>
      <c r="B13085" s="228" t="s">
        <v>195</v>
      </c>
      <c r="C13085" s="228" t="s">
        <v>62</v>
      </c>
      <c r="D13085" s="228" t="s">
        <v>205</v>
      </c>
      <c r="E13085" s="228">
        <v>10</v>
      </c>
      <c r="F13085" s="228">
        <v>81341</v>
      </c>
      <c r="G13085" s="228">
        <v>1397</v>
      </c>
      <c r="H13085" s="228">
        <v>2343</v>
      </c>
      <c r="I13085" s="228">
        <v>2055349.85</v>
      </c>
      <c r="J13085" s="228">
        <v>562638.79</v>
      </c>
      <c r="K13085" s="228">
        <v>348878.8</v>
      </c>
      <c r="L13085" s="228">
        <v>3306956.71</v>
      </c>
    </row>
    <row r="13086" spans="1:12">
      <c r="A13086" s="228">
        <v>2017</v>
      </c>
      <c r="B13086" s="228" t="s">
        <v>195</v>
      </c>
      <c r="C13086" s="228" t="s">
        <v>62</v>
      </c>
      <c r="D13086" s="228" t="s">
        <v>205</v>
      </c>
      <c r="E13086" s="228">
        <v>15</v>
      </c>
      <c r="F13086" s="228">
        <v>77021</v>
      </c>
      <c r="G13086" s="228">
        <v>2359</v>
      </c>
      <c r="H13086" s="228">
        <v>3837</v>
      </c>
      <c r="I13086" s="228">
        <v>4280343.13</v>
      </c>
      <c r="J13086" s="228">
        <v>1047331.49</v>
      </c>
      <c r="K13086" s="228">
        <v>805850.14</v>
      </c>
      <c r="L13086" s="228">
        <v>6941138.3399999999</v>
      </c>
    </row>
    <row r="13087" spans="1:12">
      <c r="A13087" s="228">
        <v>2017</v>
      </c>
      <c r="B13087" s="228" t="s">
        <v>195</v>
      </c>
      <c r="C13087" s="228" t="s">
        <v>62</v>
      </c>
      <c r="D13087" s="228" t="s">
        <v>205</v>
      </c>
      <c r="E13087" s="228">
        <v>20</v>
      </c>
      <c r="F13087" s="228">
        <v>63364</v>
      </c>
      <c r="G13087" s="228">
        <v>2456</v>
      </c>
      <c r="H13087" s="228">
        <v>4783</v>
      </c>
      <c r="I13087" s="228">
        <v>4630526.55</v>
      </c>
      <c r="J13087" s="228">
        <v>1057899.07</v>
      </c>
      <c r="K13087" s="228">
        <v>828006.96</v>
      </c>
      <c r="L13087" s="228">
        <v>7356029.5</v>
      </c>
    </row>
    <row r="13088" spans="1:12">
      <c r="A13088" s="228">
        <v>2017</v>
      </c>
      <c r="B13088" s="228" t="s">
        <v>195</v>
      </c>
      <c r="C13088" s="228" t="s">
        <v>62</v>
      </c>
      <c r="D13088" s="228" t="s">
        <v>205</v>
      </c>
      <c r="E13088" s="228">
        <v>25</v>
      </c>
      <c r="F13088" s="228">
        <v>50931</v>
      </c>
      <c r="G13088" s="228">
        <v>1748</v>
      </c>
      <c r="H13088" s="228">
        <v>4204</v>
      </c>
      <c r="I13088" s="228">
        <v>3453872.43</v>
      </c>
      <c r="J13088" s="228">
        <v>816613.03</v>
      </c>
      <c r="K13088" s="228">
        <v>689890</v>
      </c>
      <c r="L13088" s="228">
        <v>5914326.1699999999</v>
      </c>
    </row>
    <row r="13089" spans="1:12">
      <c r="A13089" s="228">
        <v>2017</v>
      </c>
      <c r="B13089" s="228" t="s">
        <v>195</v>
      </c>
      <c r="C13089" s="228" t="s">
        <v>62</v>
      </c>
      <c r="D13089" s="228" t="s">
        <v>205</v>
      </c>
      <c r="E13089" s="228">
        <v>30</v>
      </c>
      <c r="F13089" s="228">
        <v>86765</v>
      </c>
      <c r="G13089" s="228">
        <v>2437</v>
      </c>
      <c r="H13089" s="228">
        <v>4911</v>
      </c>
      <c r="I13089" s="228">
        <v>4306229.3</v>
      </c>
      <c r="J13089" s="228">
        <v>1254525.71</v>
      </c>
      <c r="K13089" s="228">
        <v>852585.15</v>
      </c>
      <c r="L13089" s="228">
        <v>7539513.2999999998</v>
      </c>
    </row>
    <row r="13090" spans="1:12">
      <c r="A13090" s="228">
        <v>2017</v>
      </c>
      <c r="B13090" s="228" t="s">
        <v>195</v>
      </c>
      <c r="C13090" s="228" t="s">
        <v>62</v>
      </c>
      <c r="D13090" s="228" t="s">
        <v>205</v>
      </c>
      <c r="E13090" s="228">
        <v>35</v>
      </c>
      <c r="F13090" s="228">
        <v>94720</v>
      </c>
      <c r="G13090" s="228">
        <v>3278</v>
      </c>
      <c r="H13090" s="228">
        <v>6670</v>
      </c>
      <c r="I13090" s="228">
        <v>5669622.1200000001</v>
      </c>
      <c r="J13090" s="228">
        <v>1664798.67</v>
      </c>
      <c r="K13090" s="228">
        <v>887711.85</v>
      </c>
      <c r="L13090" s="228">
        <v>9513760.6400000006</v>
      </c>
    </row>
    <row r="13091" spans="1:12">
      <c r="A13091" s="228">
        <v>2017</v>
      </c>
      <c r="B13091" s="228" t="s">
        <v>195</v>
      </c>
      <c r="C13091" s="228" t="s">
        <v>62</v>
      </c>
      <c r="D13091" s="228" t="s">
        <v>205</v>
      </c>
      <c r="E13091" s="228">
        <v>40</v>
      </c>
      <c r="F13091" s="228">
        <v>91061</v>
      </c>
      <c r="G13091" s="228">
        <v>3896</v>
      </c>
      <c r="H13091" s="228">
        <v>7111</v>
      </c>
      <c r="I13091" s="228">
        <v>6668975.0499999998</v>
      </c>
      <c r="J13091" s="228">
        <v>2121158.08</v>
      </c>
      <c r="K13091" s="228">
        <v>1336373.04</v>
      </c>
      <c r="L13091" s="228">
        <v>11629008.51</v>
      </c>
    </row>
    <row r="13092" spans="1:12">
      <c r="A13092" s="228">
        <v>2017</v>
      </c>
      <c r="B13092" s="228" t="s">
        <v>195</v>
      </c>
      <c r="C13092" s="228" t="s">
        <v>62</v>
      </c>
      <c r="D13092" s="228" t="s">
        <v>205</v>
      </c>
      <c r="E13092" s="228">
        <v>45</v>
      </c>
      <c r="F13092" s="228">
        <v>95612</v>
      </c>
      <c r="G13092" s="228">
        <v>5468</v>
      </c>
      <c r="H13092" s="228">
        <v>10489</v>
      </c>
      <c r="I13092" s="228">
        <v>9960454.2400000002</v>
      </c>
      <c r="J13092" s="228">
        <v>3010864.01</v>
      </c>
      <c r="K13092" s="228">
        <v>2091649.94</v>
      </c>
      <c r="L13092" s="228">
        <v>17059733.66</v>
      </c>
    </row>
    <row r="13093" spans="1:12">
      <c r="A13093" s="228">
        <v>2017</v>
      </c>
      <c r="B13093" s="228" t="s">
        <v>195</v>
      </c>
      <c r="C13093" s="228" t="s">
        <v>62</v>
      </c>
      <c r="D13093" s="228" t="s">
        <v>205</v>
      </c>
      <c r="E13093" s="228">
        <v>50</v>
      </c>
      <c r="F13093" s="228">
        <v>90031</v>
      </c>
      <c r="G13093" s="228">
        <v>6722</v>
      </c>
      <c r="H13093" s="228">
        <v>13656</v>
      </c>
      <c r="I13093" s="228">
        <v>13507946.51</v>
      </c>
      <c r="J13093" s="228">
        <v>3943657.62</v>
      </c>
      <c r="K13093" s="228">
        <v>3111791.83</v>
      </c>
      <c r="L13093" s="228">
        <v>22927568.66</v>
      </c>
    </row>
    <row r="13094" spans="1:12">
      <c r="A13094" s="228">
        <v>2017</v>
      </c>
      <c r="B13094" s="228" t="s">
        <v>195</v>
      </c>
      <c r="C13094" s="228" t="s">
        <v>62</v>
      </c>
      <c r="D13094" s="228" t="s">
        <v>205</v>
      </c>
      <c r="E13094" s="228">
        <v>55</v>
      </c>
      <c r="F13094" s="228">
        <v>92497</v>
      </c>
      <c r="G13094" s="228">
        <v>9372</v>
      </c>
      <c r="H13094" s="228">
        <v>18522</v>
      </c>
      <c r="I13094" s="228">
        <v>19986610.129999999</v>
      </c>
      <c r="J13094" s="228">
        <v>5609555.3099999996</v>
      </c>
      <c r="K13094" s="228">
        <v>5115661.21</v>
      </c>
      <c r="L13094" s="228">
        <v>33721167.359999999</v>
      </c>
    </row>
    <row r="13095" spans="1:12">
      <c r="A13095" s="228">
        <v>2017</v>
      </c>
      <c r="B13095" s="228" t="s">
        <v>195</v>
      </c>
      <c r="C13095" s="228" t="s">
        <v>62</v>
      </c>
      <c r="D13095" s="228" t="s">
        <v>205</v>
      </c>
      <c r="E13095" s="228">
        <v>60</v>
      </c>
      <c r="F13095" s="228">
        <v>85669</v>
      </c>
      <c r="G13095" s="228">
        <v>12536</v>
      </c>
      <c r="H13095" s="228">
        <v>25880</v>
      </c>
      <c r="I13095" s="228">
        <v>27975869.449999999</v>
      </c>
      <c r="J13095" s="228">
        <v>7509233.6600000001</v>
      </c>
      <c r="K13095" s="228">
        <v>7086157.3399999999</v>
      </c>
      <c r="L13095" s="228">
        <v>46009036.159999996</v>
      </c>
    </row>
    <row r="13096" spans="1:12">
      <c r="A13096" s="228">
        <v>2017</v>
      </c>
      <c r="B13096" s="228" t="s">
        <v>195</v>
      </c>
      <c r="C13096" s="228" t="s">
        <v>62</v>
      </c>
      <c r="D13096" s="228" t="s">
        <v>205</v>
      </c>
      <c r="E13096" s="228">
        <v>65</v>
      </c>
      <c r="F13096" s="228">
        <v>77102</v>
      </c>
      <c r="G13096" s="228">
        <v>17171</v>
      </c>
      <c r="H13096" s="228">
        <v>33954</v>
      </c>
      <c r="I13096" s="228">
        <v>36792756.450000003</v>
      </c>
      <c r="J13096" s="228">
        <v>9645923.5099999998</v>
      </c>
      <c r="K13096" s="228">
        <v>9645953.8200000003</v>
      </c>
      <c r="L13096" s="228">
        <v>59908418.799999997</v>
      </c>
    </row>
    <row r="13097" spans="1:12">
      <c r="A13097" s="228">
        <v>2017</v>
      </c>
      <c r="B13097" s="228" t="s">
        <v>195</v>
      </c>
      <c r="C13097" s="228" t="s">
        <v>62</v>
      </c>
      <c r="D13097" s="228" t="s">
        <v>205</v>
      </c>
      <c r="E13097" s="228">
        <v>70</v>
      </c>
      <c r="F13097" s="228">
        <v>62950</v>
      </c>
      <c r="G13097" s="228">
        <v>16955</v>
      </c>
      <c r="H13097" s="228">
        <v>39964</v>
      </c>
      <c r="I13097" s="228">
        <v>41949565.460000001</v>
      </c>
      <c r="J13097" s="228">
        <v>10061006.49</v>
      </c>
      <c r="K13097" s="228">
        <v>10698332.619999999</v>
      </c>
      <c r="L13097" s="228">
        <v>66215200.18</v>
      </c>
    </row>
    <row r="13098" spans="1:12">
      <c r="A13098" s="228">
        <v>2017</v>
      </c>
      <c r="B13098" s="228" t="s">
        <v>195</v>
      </c>
      <c r="C13098" s="228" t="s">
        <v>62</v>
      </c>
      <c r="D13098" s="228" t="s">
        <v>205</v>
      </c>
      <c r="E13098" s="228">
        <v>75</v>
      </c>
      <c r="F13098" s="228">
        <v>42377</v>
      </c>
      <c r="G13098" s="228">
        <v>15542</v>
      </c>
      <c r="H13098" s="228">
        <v>41244</v>
      </c>
      <c r="I13098" s="228">
        <v>37893949.649999999</v>
      </c>
      <c r="J13098" s="228">
        <v>8843355.1500000004</v>
      </c>
      <c r="K13098" s="228">
        <v>8595797.4299999997</v>
      </c>
      <c r="L13098" s="228">
        <v>57978887.799999997</v>
      </c>
    </row>
    <row r="13099" spans="1:12">
      <c r="A13099" s="228">
        <v>2017</v>
      </c>
      <c r="B13099" s="228" t="s">
        <v>195</v>
      </c>
      <c r="C13099" s="228" t="s">
        <v>62</v>
      </c>
      <c r="D13099" s="228" t="s">
        <v>205</v>
      </c>
      <c r="E13099" s="228">
        <v>80</v>
      </c>
      <c r="F13099" s="228">
        <v>26929</v>
      </c>
      <c r="G13099" s="228">
        <v>11940</v>
      </c>
      <c r="H13099" s="228">
        <v>37089</v>
      </c>
      <c r="I13099" s="228">
        <v>31464617.460000001</v>
      </c>
      <c r="J13099" s="228">
        <v>6578792.46</v>
      </c>
      <c r="K13099" s="228">
        <v>6069276.4000000004</v>
      </c>
      <c r="L13099" s="228">
        <v>45835657.009999998</v>
      </c>
    </row>
    <row r="13100" spans="1:12">
      <c r="A13100" s="228">
        <v>2017</v>
      </c>
      <c r="B13100" s="228" t="s">
        <v>195</v>
      </c>
      <c r="C13100" s="228" t="s">
        <v>62</v>
      </c>
      <c r="D13100" s="228" t="s">
        <v>205</v>
      </c>
      <c r="E13100" s="228">
        <v>85</v>
      </c>
      <c r="F13100" s="228">
        <v>16366</v>
      </c>
      <c r="G13100" s="228">
        <v>7727</v>
      </c>
      <c r="H13100" s="228">
        <v>34004</v>
      </c>
      <c r="I13100" s="228">
        <v>25307181.539999999</v>
      </c>
      <c r="J13100" s="228">
        <v>4379093.0999999996</v>
      </c>
      <c r="K13100" s="228">
        <v>3710255.46</v>
      </c>
      <c r="L13100" s="228">
        <v>34623151.18</v>
      </c>
    </row>
    <row r="13101" spans="1:12">
      <c r="A13101" s="228">
        <v>2017</v>
      </c>
      <c r="B13101" s="228" t="s">
        <v>195</v>
      </c>
      <c r="C13101" s="228" t="s">
        <v>62</v>
      </c>
      <c r="D13101" s="228" t="s">
        <v>205</v>
      </c>
      <c r="E13101" s="228">
        <v>90</v>
      </c>
      <c r="F13101" s="228">
        <v>5643</v>
      </c>
      <c r="G13101" s="228">
        <v>2313</v>
      </c>
      <c r="H13101" s="228">
        <v>12604</v>
      </c>
      <c r="I13101" s="228">
        <v>8337829.3499999996</v>
      </c>
      <c r="J13101" s="228">
        <v>1248405.25</v>
      </c>
      <c r="K13101" s="228">
        <v>673793.8</v>
      </c>
      <c r="L13101" s="228">
        <v>10695703.65</v>
      </c>
    </row>
    <row r="13102" spans="1:12">
      <c r="A13102" s="228">
        <v>2017</v>
      </c>
      <c r="B13102" s="228" t="s">
        <v>195</v>
      </c>
      <c r="C13102" s="228" t="s">
        <v>62</v>
      </c>
      <c r="D13102" s="228" t="s">
        <v>205</v>
      </c>
      <c r="E13102" s="228">
        <v>95</v>
      </c>
      <c r="F13102" s="228">
        <v>798</v>
      </c>
      <c r="G13102" s="228">
        <v>244</v>
      </c>
      <c r="H13102" s="228">
        <v>1647</v>
      </c>
      <c r="I13102" s="228">
        <v>1159753</v>
      </c>
      <c r="J13102" s="228">
        <v>192714.78</v>
      </c>
      <c r="K13102" s="228">
        <v>66094</v>
      </c>
      <c r="L13102" s="228">
        <v>1458240.46</v>
      </c>
    </row>
    <row r="13103" spans="1:12">
      <c r="A13103" s="228">
        <v>2017</v>
      </c>
      <c r="B13103" s="228" t="s">
        <v>195</v>
      </c>
      <c r="C13103" s="228" t="s">
        <v>62</v>
      </c>
      <c r="D13103" s="228" t="s">
        <v>206</v>
      </c>
      <c r="E13103" s="228">
        <v>0</v>
      </c>
      <c r="F13103" s="228">
        <v>69135</v>
      </c>
      <c r="G13103" s="228">
        <v>2234</v>
      </c>
      <c r="H13103" s="228">
        <v>7887</v>
      </c>
      <c r="I13103" s="228">
        <v>5108056.76</v>
      </c>
      <c r="J13103" s="228">
        <v>809681.15</v>
      </c>
      <c r="K13103" s="228">
        <v>121510.76</v>
      </c>
      <c r="L13103" s="228">
        <v>6621793.4500000002</v>
      </c>
    </row>
    <row r="13104" spans="1:12">
      <c r="A13104" s="228">
        <v>2017</v>
      </c>
      <c r="B13104" s="228" t="s">
        <v>195</v>
      </c>
      <c r="C13104" s="228" t="s">
        <v>62</v>
      </c>
      <c r="D13104" s="228" t="s">
        <v>206</v>
      </c>
      <c r="E13104" s="228">
        <v>5</v>
      </c>
      <c r="F13104" s="228">
        <v>79509</v>
      </c>
      <c r="G13104" s="228">
        <v>1294</v>
      </c>
      <c r="H13104" s="228">
        <v>1983</v>
      </c>
      <c r="I13104" s="228">
        <v>1608509</v>
      </c>
      <c r="J13104" s="228">
        <v>460358.22</v>
      </c>
      <c r="K13104" s="228">
        <v>117459</v>
      </c>
      <c r="L13104" s="228">
        <v>2499835.59</v>
      </c>
    </row>
    <row r="13105" spans="1:12">
      <c r="A13105" s="228">
        <v>2017</v>
      </c>
      <c r="B13105" s="228" t="s">
        <v>195</v>
      </c>
      <c r="C13105" s="228" t="s">
        <v>62</v>
      </c>
      <c r="D13105" s="228" t="s">
        <v>206</v>
      </c>
      <c r="E13105" s="228">
        <v>10</v>
      </c>
      <c r="F13105" s="228">
        <v>77196</v>
      </c>
      <c r="G13105" s="228">
        <v>1219</v>
      </c>
      <c r="H13105" s="228">
        <v>2278</v>
      </c>
      <c r="I13105" s="228">
        <v>2010065.05</v>
      </c>
      <c r="J13105" s="228">
        <v>504422.27</v>
      </c>
      <c r="K13105" s="228">
        <v>651293</v>
      </c>
      <c r="L13105" s="228">
        <v>3509114.52</v>
      </c>
    </row>
    <row r="13106" spans="1:12">
      <c r="A13106" s="228">
        <v>2017</v>
      </c>
      <c r="B13106" s="228" t="s">
        <v>195</v>
      </c>
      <c r="C13106" s="228" t="s">
        <v>62</v>
      </c>
      <c r="D13106" s="228" t="s">
        <v>206</v>
      </c>
      <c r="E13106" s="228">
        <v>15</v>
      </c>
      <c r="F13106" s="228">
        <v>72923</v>
      </c>
      <c r="G13106" s="228">
        <v>3011</v>
      </c>
      <c r="H13106" s="228">
        <v>6567</v>
      </c>
      <c r="I13106" s="228">
        <v>5631719.7699999996</v>
      </c>
      <c r="J13106" s="228">
        <v>1161682.74</v>
      </c>
      <c r="K13106" s="228">
        <v>908438</v>
      </c>
      <c r="L13106" s="228">
        <v>8639264.5700000003</v>
      </c>
    </row>
    <row r="13107" spans="1:12">
      <c r="A13107" s="228">
        <v>2017</v>
      </c>
      <c r="B13107" s="228" t="s">
        <v>195</v>
      </c>
      <c r="C13107" s="228" t="s">
        <v>62</v>
      </c>
      <c r="D13107" s="228" t="s">
        <v>206</v>
      </c>
      <c r="E13107" s="228">
        <v>20</v>
      </c>
      <c r="F13107" s="228">
        <v>63205</v>
      </c>
      <c r="G13107" s="228">
        <v>3945</v>
      </c>
      <c r="H13107" s="228">
        <v>9203</v>
      </c>
      <c r="I13107" s="228">
        <v>7923068.7400000002</v>
      </c>
      <c r="J13107" s="228">
        <v>1590786.32</v>
      </c>
      <c r="K13107" s="228">
        <v>853025</v>
      </c>
      <c r="L13107" s="228">
        <v>11389429.609999999</v>
      </c>
    </row>
    <row r="13108" spans="1:12">
      <c r="A13108" s="228">
        <v>2017</v>
      </c>
      <c r="B13108" s="228" t="s">
        <v>195</v>
      </c>
      <c r="C13108" s="228" t="s">
        <v>62</v>
      </c>
      <c r="D13108" s="228" t="s">
        <v>206</v>
      </c>
      <c r="E13108" s="228">
        <v>25</v>
      </c>
      <c r="F13108" s="228">
        <v>60390</v>
      </c>
      <c r="G13108" s="228">
        <v>4152</v>
      </c>
      <c r="H13108" s="228">
        <v>11802</v>
      </c>
      <c r="I13108" s="228">
        <v>10634427.41</v>
      </c>
      <c r="J13108" s="228">
        <v>2290185.4300000002</v>
      </c>
      <c r="K13108" s="228">
        <v>978060.5</v>
      </c>
      <c r="L13108" s="228">
        <v>15650117.02</v>
      </c>
    </row>
    <row r="13109" spans="1:12">
      <c r="A13109" s="228">
        <v>2017</v>
      </c>
      <c r="B13109" s="228" t="s">
        <v>195</v>
      </c>
      <c r="C13109" s="228" t="s">
        <v>62</v>
      </c>
      <c r="D13109" s="228" t="s">
        <v>206</v>
      </c>
      <c r="E13109" s="228">
        <v>30</v>
      </c>
      <c r="F13109" s="228">
        <v>101564</v>
      </c>
      <c r="G13109" s="228">
        <v>8113</v>
      </c>
      <c r="H13109" s="228">
        <v>22549</v>
      </c>
      <c r="I13109" s="228">
        <v>23190274.399999999</v>
      </c>
      <c r="J13109" s="228">
        <v>5283741.38</v>
      </c>
      <c r="K13109" s="228">
        <v>1343895.8</v>
      </c>
      <c r="L13109" s="228">
        <v>33253968.18</v>
      </c>
    </row>
    <row r="13110" spans="1:12">
      <c r="A13110" s="228">
        <v>2017</v>
      </c>
      <c r="B13110" s="228" t="s">
        <v>195</v>
      </c>
      <c r="C13110" s="228" t="s">
        <v>62</v>
      </c>
      <c r="D13110" s="228" t="s">
        <v>206</v>
      </c>
      <c r="E13110" s="228">
        <v>35</v>
      </c>
      <c r="F13110" s="228">
        <v>105028</v>
      </c>
      <c r="G13110" s="228">
        <v>9008</v>
      </c>
      <c r="H13110" s="228">
        <v>21635</v>
      </c>
      <c r="I13110" s="228">
        <v>22308656.18</v>
      </c>
      <c r="J13110" s="228">
        <v>5337877.87</v>
      </c>
      <c r="K13110" s="228">
        <v>1648863.2</v>
      </c>
      <c r="L13110" s="228">
        <v>32973817.539999999</v>
      </c>
    </row>
    <row r="13111" spans="1:12">
      <c r="A13111" s="228">
        <v>2017</v>
      </c>
      <c r="B13111" s="228" t="s">
        <v>195</v>
      </c>
      <c r="C13111" s="228" t="s">
        <v>62</v>
      </c>
      <c r="D13111" s="228" t="s">
        <v>206</v>
      </c>
      <c r="E13111" s="228">
        <v>40</v>
      </c>
      <c r="F13111" s="228">
        <v>98529</v>
      </c>
      <c r="G13111" s="228">
        <v>8204</v>
      </c>
      <c r="H13111" s="228">
        <v>17591</v>
      </c>
      <c r="I13111" s="228">
        <v>16989156.309999999</v>
      </c>
      <c r="J13111" s="228">
        <v>4339190.47</v>
      </c>
      <c r="K13111" s="228">
        <v>2242063</v>
      </c>
      <c r="L13111" s="228">
        <v>26767834.510000002</v>
      </c>
    </row>
    <row r="13112" spans="1:12">
      <c r="A13112" s="228">
        <v>2017</v>
      </c>
      <c r="B13112" s="228" t="s">
        <v>195</v>
      </c>
      <c r="C13112" s="228" t="s">
        <v>62</v>
      </c>
      <c r="D13112" s="228" t="s">
        <v>206</v>
      </c>
      <c r="E13112" s="228">
        <v>45</v>
      </c>
      <c r="F13112" s="228">
        <v>105961</v>
      </c>
      <c r="G13112" s="228">
        <v>9271</v>
      </c>
      <c r="H13112" s="228">
        <v>18599</v>
      </c>
      <c r="I13112" s="228">
        <v>17422959.699999999</v>
      </c>
      <c r="J13112" s="228">
        <v>4753535.67</v>
      </c>
      <c r="K13112" s="228">
        <v>2844033</v>
      </c>
      <c r="L13112" s="228">
        <v>28416048.539999999</v>
      </c>
    </row>
    <row r="13113" spans="1:12">
      <c r="A13113" s="228">
        <v>2017</v>
      </c>
      <c r="B13113" s="228" t="s">
        <v>195</v>
      </c>
      <c r="C13113" s="228" t="s">
        <v>62</v>
      </c>
      <c r="D13113" s="228" t="s">
        <v>206</v>
      </c>
      <c r="E13113" s="228">
        <v>50</v>
      </c>
      <c r="F13113" s="228">
        <v>98165</v>
      </c>
      <c r="G13113" s="228">
        <v>9669</v>
      </c>
      <c r="H13113" s="228">
        <v>19916</v>
      </c>
      <c r="I13113" s="228">
        <v>19225063</v>
      </c>
      <c r="J13113" s="228">
        <v>5267621.84</v>
      </c>
      <c r="K13113" s="228">
        <v>3708150.58</v>
      </c>
      <c r="L13113" s="228">
        <v>31618490.420000002</v>
      </c>
    </row>
    <row r="13114" spans="1:12">
      <c r="A13114" s="228">
        <v>2017</v>
      </c>
      <c r="B13114" s="228" t="s">
        <v>195</v>
      </c>
      <c r="C13114" s="228" t="s">
        <v>62</v>
      </c>
      <c r="D13114" s="228" t="s">
        <v>206</v>
      </c>
      <c r="E13114" s="228">
        <v>55</v>
      </c>
      <c r="F13114" s="228">
        <v>100673</v>
      </c>
      <c r="G13114" s="228">
        <v>12164</v>
      </c>
      <c r="H13114" s="228">
        <v>24053</v>
      </c>
      <c r="I13114" s="228">
        <v>22634105.359999999</v>
      </c>
      <c r="J13114" s="228">
        <v>6099041.2199999997</v>
      </c>
      <c r="K13114" s="228">
        <v>4942594.29</v>
      </c>
      <c r="L13114" s="228">
        <v>37310284.909999996</v>
      </c>
    </row>
    <row r="13115" spans="1:12">
      <c r="A13115" s="228">
        <v>2017</v>
      </c>
      <c r="B13115" s="228" t="s">
        <v>195</v>
      </c>
      <c r="C13115" s="228" t="s">
        <v>62</v>
      </c>
      <c r="D13115" s="228" t="s">
        <v>206</v>
      </c>
      <c r="E13115" s="228">
        <v>60</v>
      </c>
      <c r="F13115" s="228">
        <v>93959</v>
      </c>
      <c r="G13115" s="228">
        <v>13567</v>
      </c>
      <c r="H13115" s="228">
        <v>28895</v>
      </c>
      <c r="I13115" s="228">
        <v>27554444.41</v>
      </c>
      <c r="J13115" s="228">
        <v>7242566.29</v>
      </c>
      <c r="K13115" s="228">
        <v>7147321.2599999998</v>
      </c>
      <c r="L13115" s="228">
        <v>46096262.170000002</v>
      </c>
    </row>
    <row r="13116" spans="1:12">
      <c r="A13116" s="228">
        <v>2017</v>
      </c>
      <c r="B13116" s="228" t="s">
        <v>195</v>
      </c>
      <c r="C13116" s="228" t="s">
        <v>62</v>
      </c>
      <c r="D13116" s="228" t="s">
        <v>206</v>
      </c>
      <c r="E13116" s="228">
        <v>65</v>
      </c>
      <c r="F13116" s="228">
        <v>85993</v>
      </c>
      <c r="G13116" s="228">
        <v>16163</v>
      </c>
      <c r="H13116" s="228">
        <v>38311</v>
      </c>
      <c r="I13116" s="228">
        <v>37573133.380000003</v>
      </c>
      <c r="J13116" s="228">
        <v>8963462.7100000009</v>
      </c>
      <c r="K13116" s="228">
        <v>9977910.4000000004</v>
      </c>
      <c r="L13116" s="228">
        <v>60745283.560000002</v>
      </c>
    </row>
    <row r="13117" spans="1:12">
      <c r="A13117" s="228">
        <v>2017</v>
      </c>
      <c r="B13117" s="228" t="s">
        <v>195</v>
      </c>
      <c r="C13117" s="228" t="s">
        <v>62</v>
      </c>
      <c r="D13117" s="228" t="s">
        <v>206</v>
      </c>
      <c r="E13117" s="228">
        <v>70</v>
      </c>
      <c r="F13117" s="228">
        <v>69538</v>
      </c>
      <c r="G13117" s="228">
        <v>16715</v>
      </c>
      <c r="H13117" s="228">
        <v>43787</v>
      </c>
      <c r="I13117" s="228">
        <v>42285909.380000003</v>
      </c>
      <c r="J13117" s="228">
        <v>9734423.1999999993</v>
      </c>
      <c r="K13117" s="228">
        <v>10169354.949999999</v>
      </c>
      <c r="L13117" s="228">
        <v>66017201.850000001</v>
      </c>
    </row>
    <row r="13118" spans="1:12">
      <c r="A13118" s="228">
        <v>2017</v>
      </c>
      <c r="B13118" s="228" t="s">
        <v>195</v>
      </c>
      <c r="C13118" s="228" t="s">
        <v>62</v>
      </c>
      <c r="D13118" s="228" t="s">
        <v>206</v>
      </c>
      <c r="E13118" s="228">
        <v>75</v>
      </c>
      <c r="F13118" s="228">
        <v>46440</v>
      </c>
      <c r="G13118" s="228">
        <v>14289</v>
      </c>
      <c r="H13118" s="228">
        <v>44327</v>
      </c>
      <c r="I13118" s="228">
        <v>39266160.509999998</v>
      </c>
      <c r="J13118" s="228">
        <v>8004482.9000000004</v>
      </c>
      <c r="K13118" s="228">
        <v>8259468.2699999996</v>
      </c>
      <c r="L13118" s="228">
        <v>58040657.630000003</v>
      </c>
    </row>
    <row r="13119" spans="1:12">
      <c r="A13119" s="228">
        <v>2017</v>
      </c>
      <c r="B13119" s="228" t="s">
        <v>195</v>
      </c>
      <c r="C13119" s="228" t="s">
        <v>62</v>
      </c>
      <c r="D13119" s="228" t="s">
        <v>206</v>
      </c>
      <c r="E13119" s="228">
        <v>80</v>
      </c>
      <c r="F13119" s="228">
        <v>33006</v>
      </c>
      <c r="G13119" s="228">
        <v>10629</v>
      </c>
      <c r="H13119" s="228">
        <v>43008</v>
      </c>
      <c r="I13119" s="228">
        <v>34277912.310000002</v>
      </c>
      <c r="J13119" s="228">
        <v>6347010.8899999997</v>
      </c>
      <c r="K13119" s="228">
        <v>5083925.32</v>
      </c>
      <c r="L13119" s="228">
        <v>47481563.18</v>
      </c>
    </row>
    <row r="13120" spans="1:12">
      <c r="A13120" s="228">
        <v>2017</v>
      </c>
      <c r="B13120" s="228" t="s">
        <v>195</v>
      </c>
      <c r="C13120" s="228" t="s">
        <v>62</v>
      </c>
      <c r="D13120" s="228" t="s">
        <v>206</v>
      </c>
      <c r="E13120" s="228">
        <v>85</v>
      </c>
      <c r="F13120" s="228">
        <v>22333</v>
      </c>
      <c r="G13120" s="228">
        <v>6765</v>
      </c>
      <c r="H13120" s="228">
        <v>37006</v>
      </c>
      <c r="I13120" s="228">
        <v>26264284.780000001</v>
      </c>
      <c r="J13120" s="228">
        <v>4126739.87</v>
      </c>
      <c r="K13120" s="228">
        <v>3101342.16</v>
      </c>
      <c r="L13120" s="228">
        <v>34726117.729999997</v>
      </c>
    </row>
    <row r="13121" spans="1:12">
      <c r="A13121" s="228">
        <v>2017</v>
      </c>
      <c r="B13121" s="228" t="s">
        <v>195</v>
      </c>
      <c r="C13121" s="228" t="s">
        <v>62</v>
      </c>
      <c r="D13121" s="228" t="s">
        <v>206</v>
      </c>
      <c r="E13121" s="228">
        <v>90</v>
      </c>
      <c r="F13121" s="228">
        <v>9875</v>
      </c>
      <c r="G13121" s="228">
        <v>2759</v>
      </c>
      <c r="H13121" s="228">
        <v>18846</v>
      </c>
      <c r="I13121" s="228">
        <v>12536597.66</v>
      </c>
      <c r="J13121" s="228">
        <v>1707946.77</v>
      </c>
      <c r="K13121" s="228">
        <v>895004.3</v>
      </c>
      <c r="L13121" s="228">
        <v>15635006.49</v>
      </c>
    </row>
    <row r="13122" spans="1:12">
      <c r="A13122" s="228">
        <v>2017</v>
      </c>
      <c r="B13122" s="228" t="s">
        <v>195</v>
      </c>
      <c r="C13122" s="228" t="s">
        <v>62</v>
      </c>
      <c r="D13122" s="228" t="s">
        <v>206</v>
      </c>
      <c r="E13122" s="228">
        <v>95</v>
      </c>
      <c r="F13122" s="228">
        <v>2635</v>
      </c>
      <c r="G13122" s="228">
        <v>642</v>
      </c>
      <c r="H13122" s="228">
        <v>5016</v>
      </c>
      <c r="I13122" s="228">
        <v>3273126.26</v>
      </c>
      <c r="J13122" s="228">
        <v>380424.51</v>
      </c>
      <c r="K13122" s="228">
        <v>186916</v>
      </c>
      <c r="L13122" s="228">
        <v>3956625.95</v>
      </c>
    </row>
    <row r="13123" spans="1:12">
      <c r="A13123" s="228">
        <v>2017</v>
      </c>
      <c r="B13123" s="228" t="s">
        <v>195</v>
      </c>
      <c r="C13123" s="228" t="s">
        <v>63</v>
      </c>
      <c r="D13123" s="228" t="s">
        <v>205</v>
      </c>
      <c r="E13123" s="228">
        <v>0</v>
      </c>
      <c r="F13123" s="228">
        <v>56480</v>
      </c>
      <c r="G13123" s="228">
        <v>2960</v>
      </c>
      <c r="H13123" s="228">
        <v>7493</v>
      </c>
      <c r="I13123" s="228">
        <v>6559166.2699999996</v>
      </c>
      <c r="J13123" s="228">
        <v>937375.29</v>
      </c>
      <c r="K13123" s="228">
        <v>56870.58</v>
      </c>
      <c r="L13123" s="228">
        <v>8189081.1600000001</v>
      </c>
    </row>
    <row r="13124" spans="1:12">
      <c r="A13124" s="228">
        <v>2017</v>
      </c>
      <c r="B13124" s="228" t="s">
        <v>195</v>
      </c>
      <c r="C13124" s="228" t="s">
        <v>63</v>
      </c>
      <c r="D13124" s="228" t="s">
        <v>205</v>
      </c>
      <c r="E13124" s="228">
        <v>5</v>
      </c>
      <c r="F13124" s="228">
        <v>70024</v>
      </c>
      <c r="G13124" s="228">
        <v>1602</v>
      </c>
      <c r="H13124" s="228">
        <v>2164</v>
      </c>
      <c r="I13124" s="228">
        <v>1976994.63</v>
      </c>
      <c r="J13124" s="228">
        <v>495238.08</v>
      </c>
      <c r="K13124" s="228">
        <v>219504</v>
      </c>
      <c r="L13124" s="228">
        <v>3070750.32</v>
      </c>
    </row>
    <row r="13125" spans="1:12">
      <c r="A13125" s="228">
        <v>2017</v>
      </c>
      <c r="B13125" s="228" t="s">
        <v>195</v>
      </c>
      <c r="C13125" s="228" t="s">
        <v>63</v>
      </c>
      <c r="D13125" s="228" t="s">
        <v>205</v>
      </c>
      <c r="E13125" s="228">
        <v>10</v>
      </c>
      <c r="F13125" s="228">
        <v>70993</v>
      </c>
      <c r="G13125" s="228">
        <v>1336</v>
      </c>
      <c r="H13125" s="228">
        <v>2310</v>
      </c>
      <c r="I13125" s="228">
        <v>1823853.5</v>
      </c>
      <c r="J13125" s="228">
        <v>423548.15999999997</v>
      </c>
      <c r="K13125" s="228">
        <v>305624.59999999998</v>
      </c>
      <c r="L13125" s="228">
        <v>2986680.81</v>
      </c>
    </row>
    <row r="13126" spans="1:12">
      <c r="A13126" s="228">
        <v>2017</v>
      </c>
      <c r="B13126" s="228" t="s">
        <v>195</v>
      </c>
      <c r="C13126" s="228" t="s">
        <v>63</v>
      </c>
      <c r="D13126" s="228" t="s">
        <v>205</v>
      </c>
      <c r="E13126" s="228">
        <v>15</v>
      </c>
      <c r="F13126" s="228">
        <v>67556</v>
      </c>
      <c r="G13126" s="228">
        <v>1989</v>
      </c>
      <c r="H13126" s="228">
        <v>3445</v>
      </c>
      <c r="I13126" s="228">
        <v>3531578.94</v>
      </c>
      <c r="J13126" s="228">
        <v>796556.33</v>
      </c>
      <c r="K13126" s="228">
        <v>824242</v>
      </c>
      <c r="L13126" s="228">
        <v>5852810.5899999999</v>
      </c>
    </row>
    <row r="13127" spans="1:12">
      <c r="A13127" s="228">
        <v>2017</v>
      </c>
      <c r="B13127" s="228" t="s">
        <v>195</v>
      </c>
      <c r="C13127" s="228" t="s">
        <v>63</v>
      </c>
      <c r="D13127" s="228" t="s">
        <v>205</v>
      </c>
      <c r="E13127" s="228">
        <v>20</v>
      </c>
      <c r="F13127" s="228">
        <v>49068</v>
      </c>
      <c r="G13127" s="228">
        <v>1730</v>
      </c>
      <c r="H13127" s="228">
        <v>3555</v>
      </c>
      <c r="I13127" s="228">
        <v>3646488.21</v>
      </c>
      <c r="J13127" s="228">
        <v>724066.49</v>
      </c>
      <c r="K13127" s="228">
        <v>661945</v>
      </c>
      <c r="L13127" s="228">
        <v>5599421.4100000001</v>
      </c>
    </row>
    <row r="13128" spans="1:12">
      <c r="A13128" s="228">
        <v>2017</v>
      </c>
      <c r="B13128" s="228" t="s">
        <v>195</v>
      </c>
      <c r="C13128" s="228" t="s">
        <v>63</v>
      </c>
      <c r="D13128" s="228" t="s">
        <v>205</v>
      </c>
      <c r="E13128" s="228">
        <v>25</v>
      </c>
      <c r="F13128" s="228">
        <v>38223</v>
      </c>
      <c r="G13128" s="228">
        <v>1178</v>
      </c>
      <c r="H13128" s="228">
        <v>2453</v>
      </c>
      <c r="I13128" s="228">
        <v>2195341.4700000002</v>
      </c>
      <c r="J13128" s="228">
        <v>514560.58</v>
      </c>
      <c r="K13128" s="228">
        <v>613207</v>
      </c>
      <c r="L13128" s="228">
        <v>4026533.2</v>
      </c>
    </row>
    <row r="13129" spans="1:12">
      <c r="A13129" s="228">
        <v>2017</v>
      </c>
      <c r="B13129" s="228" t="s">
        <v>195</v>
      </c>
      <c r="C13129" s="228" t="s">
        <v>63</v>
      </c>
      <c r="D13129" s="228" t="s">
        <v>205</v>
      </c>
      <c r="E13129" s="228">
        <v>30</v>
      </c>
      <c r="F13129" s="228">
        <v>62889</v>
      </c>
      <c r="G13129" s="228">
        <v>2106</v>
      </c>
      <c r="H13129" s="228">
        <v>4421</v>
      </c>
      <c r="I13129" s="228">
        <v>3760598.1</v>
      </c>
      <c r="J13129" s="228">
        <v>945175.92</v>
      </c>
      <c r="K13129" s="228">
        <v>796536</v>
      </c>
      <c r="L13129" s="228">
        <v>6590939.4900000002</v>
      </c>
    </row>
    <row r="13130" spans="1:12">
      <c r="A13130" s="228">
        <v>2017</v>
      </c>
      <c r="B13130" s="228" t="s">
        <v>195</v>
      </c>
      <c r="C13130" s="228" t="s">
        <v>63</v>
      </c>
      <c r="D13130" s="228" t="s">
        <v>205</v>
      </c>
      <c r="E13130" s="228">
        <v>35</v>
      </c>
      <c r="F13130" s="228">
        <v>69745</v>
      </c>
      <c r="G13130" s="228">
        <v>2783</v>
      </c>
      <c r="H13130" s="228">
        <v>6233</v>
      </c>
      <c r="I13130" s="228">
        <v>5400636.9100000001</v>
      </c>
      <c r="J13130" s="228">
        <v>1286330.93</v>
      </c>
      <c r="K13130" s="228">
        <v>1009831.53</v>
      </c>
      <c r="L13130" s="228">
        <v>8981519.9700000007</v>
      </c>
    </row>
    <row r="13131" spans="1:12">
      <c r="A13131" s="228">
        <v>2017</v>
      </c>
      <c r="B13131" s="228" t="s">
        <v>195</v>
      </c>
      <c r="C13131" s="228" t="s">
        <v>63</v>
      </c>
      <c r="D13131" s="228" t="s">
        <v>205</v>
      </c>
      <c r="E13131" s="228">
        <v>40</v>
      </c>
      <c r="F13131" s="228">
        <v>71120</v>
      </c>
      <c r="G13131" s="228">
        <v>3501</v>
      </c>
      <c r="H13131" s="228">
        <v>7937</v>
      </c>
      <c r="I13131" s="228">
        <v>6859592.5099999998</v>
      </c>
      <c r="J13131" s="228">
        <v>1706823.81</v>
      </c>
      <c r="K13131" s="228">
        <v>1568357.4</v>
      </c>
      <c r="L13131" s="228">
        <v>11984377.26</v>
      </c>
    </row>
    <row r="13132" spans="1:12">
      <c r="A13132" s="228">
        <v>2017</v>
      </c>
      <c r="B13132" s="228" t="s">
        <v>195</v>
      </c>
      <c r="C13132" s="228" t="s">
        <v>63</v>
      </c>
      <c r="D13132" s="228" t="s">
        <v>205</v>
      </c>
      <c r="E13132" s="228">
        <v>45</v>
      </c>
      <c r="F13132" s="228">
        <v>76711</v>
      </c>
      <c r="G13132" s="228">
        <v>4499</v>
      </c>
      <c r="H13132" s="228">
        <v>9105</v>
      </c>
      <c r="I13132" s="228">
        <v>8876444.4000000004</v>
      </c>
      <c r="J13132" s="228">
        <v>2287480.65</v>
      </c>
      <c r="K13132" s="228">
        <v>2265390.15</v>
      </c>
      <c r="L13132" s="228">
        <v>15486262.73</v>
      </c>
    </row>
    <row r="13133" spans="1:12">
      <c r="A13133" s="228">
        <v>2017</v>
      </c>
      <c r="B13133" s="228" t="s">
        <v>195</v>
      </c>
      <c r="C13133" s="228" t="s">
        <v>63</v>
      </c>
      <c r="D13133" s="228" t="s">
        <v>205</v>
      </c>
      <c r="E13133" s="228">
        <v>50</v>
      </c>
      <c r="F13133" s="228">
        <v>71763</v>
      </c>
      <c r="G13133" s="228">
        <v>6169</v>
      </c>
      <c r="H13133" s="228">
        <v>12154</v>
      </c>
      <c r="I13133" s="228">
        <v>11778071.33</v>
      </c>
      <c r="J13133" s="228">
        <v>3076126.73</v>
      </c>
      <c r="K13133" s="228">
        <v>3123386.51</v>
      </c>
      <c r="L13133" s="228">
        <v>20647514.010000002</v>
      </c>
    </row>
    <row r="13134" spans="1:12">
      <c r="A13134" s="228">
        <v>2017</v>
      </c>
      <c r="B13134" s="228" t="s">
        <v>195</v>
      </c>
      <c r="C13134" s="228" t="s">
        <v>63</v>
      </c>
      <c r="D13134" s="228" t="s">
        <v>205</v>
      </c>
      <c r="E13134" s="228">
        <v>55</v>
      </c>
      <c r="F13134" s="228">
        <v>73948</v>
      </c>
      <c r="G13134" s="228">
        <v>8603</v>
      </c>
      <c r="H13134" s="228">
        <v>17266</v>
      </c>
      <c r="I13134" s="228">
        <v>17823498.27</v>
      </c>
      <c r="J13134" s="228">
        <v>4509849.08</v>
      </c>
      <c r="K13134" s="228">
        <v>4343661.96</v>
      </c>
      <c r="L13134" s="228">
        <v>30002833.539999999</v>
      </c>
    </row>
    <row r="13135" spans="1:12">
      <c r="A13135" s="228">
        <v>2017</v>
      </c>
      <c r="B13135" s="228" t="s">
        <v>195</v>
      </c>
      <c r="C13135" s="228" t="s">
        <v>63</v>
      </c>
      <c r="D13135" s="228" t="s">
        <v>205</v>
      </c>
      <c r="E13135" s="228">
        <v>60</v>
      </c>
      <c r="F13135" s="228">
        <v>67819</v>
      </c>
      <c r="G13135" s="228">
        <v>10844</v>
      </c>
      <c r="H13135" s="228">
        <v>23137</v>
      </c>
      <c r="I13135" s="228">
        <v>24728535.59</v>
      </c>
      <c r="J13135" s="228">
        <v>5797421.5099999998</v>
      </c>
      <c r="K13135" s="228">
        <v>6970204.79</v>
      </c>
      <c r="L13135" s="228">
        <v>41682101.030000001</v>
      </c>
    </row>
    <row r="13136" spans="1:12">
      <c r="A13136" s="228">
        <v>2017</v>
      </c>
      <c r="B13136" s="228" t="s">
        <v>195</v>
      </c>
      <c r="C13136" s="228" t="s">
        <v>63</v>
      </c>
      <c r="D13136" s="228" t="s">
        <v>205</v>
      </c>
      <c r="E13136" s="228">
        <v>65</v>
      </c>
      <c r="F13136" s="228">
        <v>62517</v>
      </c>
      <c r="G13136" s="228">
        <v>15347</v>
      </c>
      <c r="H13136" s="228">
        <v>32326</v>
      </c>
      <c r="I13136" s="228">
        <v>33816163.060000002</v>
      </c>
      <c r="J13136" s="228">
        <v>7730625.3399999999</v>
      </c>
      <c r="K13136" s="228">
        <v>9020236.2899999991</v>
      </c>
      <c r="L13136" s="228">
        <v>55149530.159999996</v>
      </c>
    </row>
    <row r="13137" spans="1:12">
      <c r="A13137" s="228">
        <v>2017</v>
      </c>
      <c r="B13137" s="228" t="s">
        <v>195</v>
      </c>
      <c r="C13137" s="228" t="s">
        <v>63</v>
      </c>
      <c r="D13137" s="228" t="s">
        <v>205</v>
      </c>
      <c r="E13137" s="228">
        <v>70</v>
      </c>
      <c r="F13137" s="228">
        <v>49999</v>
      </c>
      <c r="G13137" s="228">
        <v>15276</v>
      </c>
      <c r="H13137" s="228">
        <v>38250</v>
      </c>
      <c r="I13137" s="228">
        <v>37659847.689999998</v>
      </c>
      <c r="J13137" s="228">
        <v>8189159.6600000001</v>
      </c>
      <c r="K13137" s="228">
        <v>9648827.5</v>
      </c>
      <c r="L13137" s="228">
        <v>59684356.75</v>
      </c>
    </row>
    <row r="13138" spans="1:12">
      <c r="A13138" s="228">
        <v>2017</v>
      </c>
      <c r="B13138" s="228" t="s">
        <v>195</v>
      </c>
      <c r="C13138" s="228" t="s">
        <v>63</v>
      </c>
      <c r="D13138" s="228" t="s">
        <v>205</v>
      </c>
      <c r="E13138" s="228">
        <v>75</v>
      </c>
      <c r="F13138" s="228">
        <v>32866</v>
      </c>
      <c r="G13138" s="228">
        <v>13215</v>
      </c>
      <c r="H13138" s="228">
        <v>35612</v>
      </c>
      <c r="I13138" s="228">
        <v>32912422.93</v>
      </c>
      <c r="J13138" s="228">
        <v>6605245.46</v>
      </c>
      <c r="K13138" s="228">
        <v>8055404.7300000004</v>
      </c>
      <c r="L13138" s="228">
        <v>50323971.740000002</v>
      </c>
    </row>
    <row r="13139" spans="1:12">
      <c r="A13139" s="228">
        <v>2017</v>
      </c>
      <c r="B13139" s="228" t="s">
        <v>195</v>
      </c>
      <c r="C13139" s="228" t="s">
        <v>63</v>
      </c>
      <c r="D13139" s="228" t="s">
        <v>205</v>
      </c>
      <c r="E13139" s="228">
        <v>80</v>
      </c>
      <c r="F13139" s="228">
        <v>20080</v>
      </c>
      <c r="G13139" s="228">
        <v>8842</v>
      </c>
      <c r="H13139" s="228">
        <v>29531</v>
      </c>
      <c r="I13139" s="228">
        <v>24025052.530000001</v>
      </c>
      <c r="J13139" s="228">
        <v>4386673.1399999997</v>
      </c>
      <c r="K13139" s="228">
        <v>4348780.8</v>
      </c>
      <c r="L13139" s="228">
        <v>34388353.829999998</v>
      </c>
    </row>
    <row r="13140" spans="1:12">
      <c r="A13140" s="228">
        <v>2017</v>
      </c>
      <c r="B13140" s="228" t="s">
        <v>195</v>
      </c>
      <c r="C13140" s="228" t="s">
        <v>63</v>
      </c>
      <c r="D13140" s="228" t="s">
        <v>205</v>
      </c>
      <c r="E13140" s="228">
        <v>85</v>
      </c>
      <c r="F13140" s="228">
        <v>11229</v>
      </c>
      <c r="G13140" s="228">
        <v>5125</v>
      </c>
      <c r="H13140" s="228">
        <v>22142</v>
      </c>
      <c r="I13140" s="228">
        <v>16100967.91</v>
      </c>
      <c r="J13140" s="228">
        <v>2524402.62</v>
      </c>
      <c r="K13140" s="228">
        <v>2195965.14</v>
      </c>
      <c r="L13140" s="228">
        <v>21735532.760000002</v>
      </c>
    </row>
    <row r="13141" spans="1:12">
      <c r="A13141" s="228">
        <v>2017</v>
      </c>
      <c r="B13141" s="228" t="s">
        <v>195</v>
      </c>
      <c r="C13141" s="228" t="s">
        <v>63</v>
      </c>
      <c r="D13141" s="228" t="s">
        <v>205</v>
      </c>
      <c r="E13141" s="228">
        <v>90</v>
      </c>
      <c r="F13141" s="228">
        <v>3408</v>
      </c>
      <c r="G13141" s="228">
        <v>1276</v>
      </c>
      <c r="H13141" s="228">
        <v>7013</v>
      </c>
      <c r="I13141" s="228">
        <v>4801839.03</v>
      </c>
      <c r="J13141" s="228">
        <v>630825.86</v>
      </c>
      <c r="K13141" s="228">
        <v>588256</v>
      </c>
      <c r="L13141" s="228">
        <v>6279044.0300000003</v>
      </c>
    </row>
    <row r="13142" spans="1:12">
      <c r="A13142" s="228">
        <v>2017</v>
      </c>
      <c r="B13142" s="228" t="s">
        <v>195</v>
      </c>
      <c r="C13142" s="228" t="s">
        <v>63</v>
      </c>
      <c r="D13142" s="228" t="s">
        <v>205</v>
      </c>
      <c r="E13142" s="228">
        <v>95</v>
      </c>
      <c r="F13142" s="228">
        <v>429</v>
      </c>
      <c r="G13142" s="228">
        <v>161</v>
      </c>
      <c r="H13142" s="228">
        <v>1166</v>
      </c>
      <c r="I13142" s="228">
        <v>818367.3</v>
      </c>
      <c r="J13142" s="228">
        <v>82033.47</v>
      </c>
      <c r="K13142" s="228">
        <v>19153</v>
      </c>
      <c r="L13142" s="228">
        <v>956900.74</v>
      </c>
    </row>
    <row r="13143" spans="1:12">
      <c r="A13143" s="228">
        <v>2017</v>
      </c>
      <c r="B13143" s="228" t="s">
        <v>195</v>
      </c>
      <c r="C13143" s="228" t="s">
        <v>63</v>
      </c>
      <c r="D13143" s="228" t="s">
        <v>206</v>
      </c>
      <c r="E13143" s="228">
        <v>0</v>
      </c>
      <c r="F13143" s="228">
        <v>52714</v>
      </c>
      <c r="G13143" s="228">
        <v>2097</v>
      </c>
      <c r="H13143" s="228">
        <v>6449</v>
      </c>
      <c r="I13143" s="228">
        <v>4735509.97</v>
      </c>
      <c r="J13143" s="228">
        <v>660192.49</v>
      </c>
      <c r="K13143" s="228">
        <v>131429</v>
      </c>
      <c r="L13143" s="228">
        <v>5959646.6699999999</v>
      </c>
    </row>
    <row r="13144" spans="1:12">
      <c r="A13144" s="228">
        <v>2017</v>
      </c>
      <c r="B13144" s="228" t="s">
        <v>195</v>
      </c>
      <c r="C13144" s="228" t="s">
        <v>63</v>
      </c>
      <c r="D13144" s="228" t="s">
        <v>206</v>
      </c>
      <c r="E13144" s="228">
        <v>5</v>
      </c>
      <c r="F13144" s="228">
        <v>65912</v>
      </c>
      <c r="G13144" s="228">
        <v>1308</v>
      </c>
      <c r="H13144" s="228">
        <v>1891</v>
      </c>
      <c r="I13144" s="228">
        <v>1553147.48</v>
      </c>
      <c r="J13144" s="228">
        <v>362806.93</v>
      </c>
      <c r="K13144" s="228">
        <v>195794</v>
      </c>
      <c r="L13144" s="228">
        <v>2408514.35</v>
      </c>
    </row>
    <row r="13145" spans="1:12">
      <c r="A13145" s="228">
        <v>2017</v>
      </c>
      <c r="B13145" s="228" t="s">
        <v>195</v>
      </c>
      <c r="C13145" s="228" t="s">
        <v>63</v>
      </c>
      <c r="D13145" s="228" t="s">
        <v>206</v>
      </c>
      <c r="E13145" s="228">
        <v>10</v>
      </c>
      <c r="F13145" s="228">
        <v>66481</v>
      </c>
      <c r="G13145" s="228">
        <v>1244</v>
      </c>
      <c r="H13145" s="228">
        <v>2249</v>
      </c>
      <c r="I13145" s="228">
        <v>1745522.37</v>
      </c>
      <c r="J13145" s="228">
        <v>407376.9</v>
      </c>
      <c r="K13145" s="228">
        <v>392835</v>
      </c>
      <c r="L13145" s="228">
        <v>2899749.55</v>
      </c>
    </row>
    <row r="13146" spans="1:12">
      <c r="A13146" s="228">
        <v>2017</v>
      </c>
      <c r="B13146" s="228" t="s">
        <v>195</v>
      </c>
      <c r="C13146" s="228" t="s">
        <v>63</v>
      </c>
      <c r="D13146" s="228" t="s">
        <v>206</v>
      </c>
      <c r="E13146" s="228">
        <v>15</v>
      </c>
      <c r="F13146" s="228">
        <v>63969</v>
      </c>
      <c r="G13146" s="228">
        <v>2782</v>
      </c>
      <c r="H13146" s="228">
        <v>5587</v>
      </c>
      <c r="I13146" s="228">
        <v>4845236.12</v>
      </c>
      <c r="J13146" s="228">
        <v>965493.16</v>
      </c>
      <c r="K13146" s="228">
        <v>873403</v>
      </c>
      <c r="L13146" s="228">
        <v>7679926.3799999999</v>
      </c>
    </row>
    <row r="13147" spans="1:12">
      <c r="A13147" s="228">
        <v>2017</v>
      </c>
      <c r="B13147" s="228" t="s">
        <v>195</v>
      </c>
      <c r="C13147" s="228" t="s">
        <v>63</v>
      </c>
      <c r="D13147" s="228" t="s">
        <v>206</v>
      </c>
      <c r="E13147" s="228">
        <v>20</v>
      </c>
      <c r="F13147" s="228">
        <v>51251</v>
      </c>
      <c r="G13147" s="228">
        <v>3160</v>
      </c>
      <c r="H13147" s="228">
        <v>8510</v>
      </c>
      <c r="I13147" s="228">
        <v>6916974.5</v>
      </c>
      <c r="J13147" s="228">
        <v>1257157.07</v>
      </c>
      <c r="K13147" s="228">
        <v>899558.52</v>
      </c>
      <c r="L13147" s="228">
        <v>10187228.92</v>
      </c>
    </row>
    <row r="13148" spans="1:12">
      <c r="A13148" s="228">
        <v>2017</v>
      </c>
      <c r="B13148" s="228" t="s">
        <v>195</v>
      </c>
      <c r="C13148" s="228" t="s">
        <v>63</v>
      </c>
      <c r="D13148" s="228" t="s">
        <v>206</v>
      </c>
      <c r="E13148" s="228">
        <v>25</v>
      </c>
      <c r="F13148" s="228">
        <v>47067</v>
      </c>
      <c r="G13148" s="228">
        <v>3827</v>
      </c>
      <c r="H13148" s="228">
        <v>12742</v>
      </c>
      <c r="I13148" s="228">
        <v>10644150.68</v>
      </c>
      <c r="J13148" s="228">
        <v>2184171.62</v>
      </c>
      <c r="K13148" s="228">
        <v>1040095</v>
      </c>
      <c r="L13148" s="228">
        <v>15819286.609999999</v>
      </c>
    </row>
    <row r="13149" spans="1:12">
      <c r="A13149" s="228">
        <v>2017</v>
      </c>
      <c r="B13149" s="228" t="s">
        <v>195</v>
      </c>
      <c r="C13149" s="228" t="s">
        <v>63</v>
      </c>
      <c r="D13149" s="228" t="s">
        <v>206</v>
      </c>
      <c r="E13149" s="228">
        <v>30</v>
      </c>
      <c r="F13149" s="228">
        <v>73144</v>
      </c>
      <c r="G13149" s="228">
        <v>6794</v>
      </c>
      <c r="H13149" s="228">
        <v>21362</v>
      </c>
      <c r="I13149" s="228">
        <v>19283226.120000001</v>
      </c>
      <c r="J13149" s="228">
        <v>4317312.58</v>
      </c>
      <c r="K13149" s="228">
        <v>1433834.03</v>
      </c>
      <c r="L13149" s="228">
        <v>28265899.039999999</v>
      </c>
    </row>
    <row r="13150" spans="1:12">
      <c r="A13150" s="228">
        <v>2017</v>
      </c>
      <c r="B13150" s="228" t="s">
        <v>195</v>
      </c>
      <c r="C13150" s="228" t="s">
        <v>63</v>
      </c>
      <c r="D13150" s="228" t="s">
        <v>206</v>
      </c>
      <c r="E13150" s="228">
        <v>35</v>
      </c>
      <c r="F13150" s="228">
        <v>76993</v>
      </c>
      <c r="G13150" s="228">
        <v>7004</v>
      </c>
      <c r="H13150" s="228">
        <v>18496</v>
      </c>
      <c r="I13150" s="228">
        <v>17275585.34</v>
      </c>
      <c r="J13150" s="228">
        <v>3910801.57</v>
      </c>
      <c r="K13150" s="228">
        <v>1909518</v>
      </c>
      <c r="L13150" s="228">
        <v>26340265.370000001</v>
      </c>
    </row>
    <row r="13151" spans="1:12">
      <c r="A13151" s="228">
        <v>2017</v>
      </c>
      <c r="B13151" s="228" t="s">
        <v>195</v>
      </c>
      <c r="C13151" s="228" t="s">
        <v>63</v>
      </c>
      <c r="D13151" s="228" t="s">
        <v>206</v>
      </c>
      <c r="E13151" s="228">
        <v>40</v>
      </c>
      <c r="F13151" s="228">
        <v>78022</v>
      </c>
      <c r="G13151" s="228">
        <v>6656</v>
      </c>
      <c r="H13151" s="228">
        <v>14738</v>
      </c>
      <c r="I13151" s="228">
        <v>13782496.140000001</v>
      </c>
      <c r="J13151" s="228">
        <v>3134589.13</v>
      </c>
      <c r="K13151" s="228">
        <v>2340153</v>
      </c>
      <c r="L13151" s="228">
        <v>22558707.41</v>
      </c>
    </row>
    <row r="13152" spans="1:12">
      <c r="A13152" s="228">
        <v>2017</v>
      </c>
      <c r="B13152" s="228" t="s">
        <v>195</v>
      </c>
      <c r="C13152" s="228" t="s">
        <v>63</v>
      </c>
      <c r="D13152" s="228" t="s">
        <v>206</v>
      </c>
      <c r="E13152" s="228">
        <v>45</v>
      </c>
      <c r="F13152" s="228">
        <v>83780</v>
      </c>
      <c r="G13152" s="228">
        <v>7761</v>
      </c>
      <c r="H13152" s="228">
        <v>17600</v>
      </c>
      <c r="I13152" s="228">
        <v>16638929.810000001</v>
      </c>
      <c r="J13152" s="228">
        <v>3672692.15</v>
      </c>
      <c r="K13152" s="228">
        <v>3111707</v>
      </c>
      <c r="L13152" s="228">
        <v>26987178.629999999</v>
      </c>
    </row>
    <row r="13153" spans="1:12">
      <c r="A13153" s="228">
        <v>2017</v>
      </c>
      <c r="B13153" s="228" t="s">
        <v>195</v>
      </c>
      <c r="C13153" s="228" t="s">
        <v>63</v>
      </c>
      <c r="D13153" s="228" t="s">
        <v>206</v>
      </c>
      <c r="E13153" s="228">
        <v>50</v>
      </c>
      <c r="F13153" s="228">
        <v>77930</v>
      </c>
      <c r="G13153" s="228">
        <v>8788</v>
      </c>
      <c r="H13153" s="228">
        <v>18998</v>
      </c>
      <c r="I13153" s="228">
        <v>17698258.280000001</v>
      </c>
      <c r="J13153" s="228">
        <v>4098916.49</v>
      </c>
      <c r="K13153" s="228">
        <v>3638912.53</v>
      </c>
      <c r="L13153" s="228">
        <v>29433822.390000001</v>
      </c>
    </row>
    <row r="13154" spans="1:12">
      <c r="A13154" s="228">
        <v>2017</v>
      </c>
      <c r="B13154" s="228" t="s">
        <v>195</v>
      </c>
      <c r="C13154" s="228" t="s">
        <v>63</v>
      </c>
      <c r="D13154" s="228" t="s">
        <v>206</v>
      </c>
      <c r="E13154" s="228">
        <v>55</v>
      </c>
      <c r="F13154" s="228">
        <v>80539</v>
      </c>
      <c r="G13154" s="228">
        <v>10407</v>
      </c>
      <c r="H13154" s="228">
        <v>22800</v>
      </c>
      <c r="I13154" s="228">
        <v>21047794.57</v>
      </c>
      <c r="J13154" s="228">
        <v>4992399.05</v>
      </c>
      <c r="K13154" s="228">
        <v>4422925.7</v>
      </c>
      <c r="L13154" s="228">
        <v>34358641.369999997</v>
      </c>
    </row>
    <row r="13155" spans="1:12">
      <c r="A13155" s="228">
        <v>2017</v>
      </c>
      <c r="B13155" s="228" t="s">
        <v>195</v>
      </c>
      <c r="C13155" s="228" t="s">
        <v>63</v>
      </c>
      <c r="D13155" s="228" t="s">
        <v>206</v>
      </c>
      <c r="E13155" s="228">
        <v>60</v>
      </c>
      <c r="F13155" s="228">
        <v>74132</v>
      </c>
      <c r="G13155" s="228">
        <v>12363</v>
      </c>
      <c r="H13155" s="228">
        <v>25593</v>
      </c>
      <c r="I13155" s="228">
        <v>24840486.050000001</v>
      </c>
      <c r="J13155" s="228">
        <v>5876728.1799999997</v>
      </c>
      <c r="K13155" s="228">
        <v>5873493.5999999996</v>
      </c>
      <c r="L13155" s="228">
        <v>40616077.140000001</v>
      </c>
    </row>
    <row r="13156" spans="1:12">
      <c r="A13156" s="228">
        <v>2017</v>
      </c>
      <c r="B13156" s="228" t="s">
        <v>195</v>
      </c>
      <c r="C13156" s="228" t="s">
        <v>63</v>
      </c>
      <c r="D13156" s="228" t="s">
        <v>206</v>
      </c>
      <c r="E13156" s="228">
        <v>65</v>
      </c>
      <c r="F13156" s="228">
        <v>68315</v>
      </c>
      <c r="G13156" s="228">
        <v>14602</v>
      </c>
      <c r="H13156" s="228">
        <v>33893</v>
      </c>
      <c r="I13156" s="228">
        <v>32341821.629999999</v>
      </c>
      <c r="J13156" s="228">
        <v>7376720.0599999996</v>
      </c>
      <c r="K13156" s="228">
        <v>8278572.0999999996</v>
      </c>
      <c r="L13156" s="228">
        <v>52300262.18</v>
      </c>
    </row>
    <row r="13157" spans="1:12">
      <c r="A13157" s="228">
        <v>2017</v>
      </c>
      <c r="B13157" s="228" t="s">
        <v>195</v>
      </c>
      <c r="C13157" s="228" t="s">
        <v>63</v>
      </c>
      <c r="D13157" s="228" t="s">
        <v>206</v>
      </c>
      <c r="E13157" s="228">
        <v>70</v>
      </c>
      <c r="F13157" s="228">
        <v>55355</v>
      </c>
      <c r="G13157" s="228">
        <v>14873</v>
      </c>
      <c r="H13157" s="228">
        <v>39131</v>
      </c>
      <c r="I13157" s="228">
        <v>36264904.549999997</v>
      </c>
      <c r="J13157" s="228">
        <v>7780725.7199999997</v>
      </c>
      <c r="K13157" s="228">
        <v>8635075.9900000002</v>
      </c>
      <c r="L13157" s="228">
        <v>56544448.75</v>
      </c>
    </row>
    <row r="13158" spans="1:12">
      <c r="A13158" s="228">
        <v>2017</v>
      </c>
      <c r="B13158" s="228" t="s">
        <v>195</v>
      </c>
      <c r="C13158" s="228" t="s">
        <v>63</v>
      </c>
      <c r="D13158" s="228" t="s">
        <v>206</v>
      </c>
      <c r="E13158" s="228">
        <v>75</v>
      </c>
      <c r="F13158" s="228">
        <v>36194</v>
      </c>
      <c r="G13158" s="228">
        <v>11337</v>
      </c>
      <c r="H13158" s="228">
        <v>34964</v>
      </c>
      <c r="I13158" s="228">
        <v>30501419.870000001</v>
      </c>
      <c r="J13158" s="228">
        <v>5961833.6200000001</v>
      </c>
      <c r="K13158" s="228">
        <v>5855562.2000000002</v>
      </c>
      <c r="L13158" s="228">
        <v>45138580.789999999</v>
      </c>
    </row>
    <row r="13159" spans="1:12">
      <c r="A13159" s="228">
        <v>2017</v>
      </c>
      <c r="B13159" s="228" t="s">
        <v>195</v>
      </c>
      <c r="C13159" s="228" t="s">
        <v>63</v>
      </c>
      <c r="D13159" s="228" t="s">
        <v>206</v>
      </c>
      <c r="E13159" s="228">
        <v>80</v>
      </c>
      <c r="F13159" s="228">
        <v>23985</v>
      </c>
      <c r="G13159" s="228">
        <v>8107</v>
      </c>
      <c r="H13159" s="228">
        <v>33202</v>
      </c>
      <c r="I13159" s="228">
        <v>25555387.739999998</v>
      </c>
      <c r="J13159" s="228">
        <v>4292216.32</v>
      </c>
      <c r="K13159" s="228">
        <v>4186124</v>
      </c>
      <c r="L13159" s="228">
        <v>35760623.640000001</v>
      </c>
    </row>
    <row r="13160" spans="1:12">
      <c r="A13160" s="228">
        <v>2017</v>
      </c>
      <c r="B13160" s="228" t="s">
        <v>195</v>
      </c>
      <c r="C13160" s="228" t="s">
        <v>63</v>
      </c>
      <c r="D13160" s="228" t="s">
        <v>206</v>
      </c>
      <c r="E13160" s="228">
        <v>85</v>
      </c>
      <c r="F13160" s="228">
        <v>14905</v>
      </c>
      <c r="G13160" s="228">
        <v>5148</v>
      </c>
      <c r="H13160" s="228">
        <v>27613</v>
      </c>
      <c r="I13160" s="228">
        <v>19567735.219999999</v>
      </c>
      <c r="J13160" s="228">
        <v>2609691.4300000002</v>
      </c>
      <c r="K13160" s="228">
        <v>1875557.4</v>
      </c>
      <c r="L13160" s="228">
        <v>25039799.219999999</v>
      </c>
    </row>
    <row r="13161" spans="1:12">
      <c r="A13161" s="228">
        <v>2017</v>
      </c>
      <c r="B13161" s="228" t="s">
        <v>195</v>
      </c>
      <c r="C13161" s="228" t="s">
        <v>63</v>
      </c>
      <c r="D13161" s="228" t="s">
        <v>206</v>
      </c>
      <c r="E13161" s="228">
        <v>90</v>
      </c>
      <c r="F13161" s="228">
        <v>6119</v>
      </c>
      <c r="G13161" s="228">
        <v>1690</v>
      </c>
      <c r="H13161" s="228">
        <v>12426</v>
      </c>
      <c r="I13161" s="228">
        <v>8300976.4199999999</v>
      </c>
      <c r="J13161" s="228">
        <v>910035.41</v>
      </c>
      <c r="K13161" s="228">
        <v>576848.6</v>
      </c>
      <c r="L13161" s="228">
        <v>10114876.130000001</v>
      </c>
    </row>
    <row r="13162" spans="1:12">
      <c r="A13162" s="228">
        <v>2017</v>
      </c>
      <c r="B13162" s="228" t="s">
        <v>195</v>
      </c>
      <c r="C13162" s="228" t="s">
        <v>63</v>
      </c>
      <c r="D13162" s="228" t="s">
        <v>206</v>
      </c>
      <c r="E13162" s="228">
        <v>95</v>
      </c>
      <c r="F13162" s="228">
        <v>1621</v>
      </c>
      <c r="G13162" s="228">
        <v>418</v>
      </c>
      <c r="H13162" s="228">
        <v>3336</v>
      </c>
      <c r="I13162" s="228">
        <v>2285487.9</v>
      </c>
      <c r="J13162" s="228">
        <v>241809.25</v>
      </c>
      <c r="K13162" s="228">
        <v>98615</v>
      </c>
      <c r="L13162" s="228">
        <v>2699481.39</v>
      </c>
    </row>
    <row r="13163" spans="1:12">
      <c r="A13163" s="228">
        <v>2017</v>
      </c>
      <c r="B13163" s="228" t="s">
        <v>195</v>
      </c>
      <c r="C13163" s="228" t="s">
        <v>64</v>
      </c>
      <c r="D13163" s="228" t="s">
        <v>205</v>
      </c>
      <c r="E13163" s="228">
        <v>0</v>
      </c>
      <c r="F13163" s="228">
        <v>19124</v>
      </c>
      <c r="G13163" s="228">
        <v>924</v>
      </c>
      <c r="H13163" s="228">
        <v>2702</v>
      </c>
      <c r="I13163" s="228">
        <v>1635937.35</v>
      </c>
      <c r="J13163" s="228">
        <v>427766.96</v>
      </c>
      <c r="K13163" s="228">
        <v>63465</v>
      </c>
      <c r="L13163" s="228">
        <v>2221051.39</v>
      </c>
    </row>
    <row r="13164" spans="1:12">
      <c r="A13164" s="228">
        <v>2017</v>
      </c>
      <c r="B13164" s="228" t="s">
        <v>195</v>
      </c>
      <c r="C13164" s="228" t="s">
        <v>64</v>
      </c>
      <c r="D13164" s="228" t="s">
        <v>205</v>
      </c>
      <c r="E13164" s="228">
        <v>5</v>
      </c>
      <c r="F13164" s="228">
        <v>22170</v>
      </c>
      <c r="G13164" s="228">
        <v>481</v>
      </c>
      <c r="H13164" s="228">
        <v>570</v>
      </c>
      <c r="I13164" s="228">
        <v>525817.44999999995</v>
      </c>
      <c r="J13164" s="228">
        <v>177402.48</v>
      </c>
      <c r="K13164" s="228">
        <v>84763</v>
      </c>
      <c r="L13164" s="228">
        <v>850377.52</v>
      </c>
    </row>
    <row r="13165" spans="1:12">
      <c r="A13165" s="228">
        <v>2017</v>
      </c>
      <c r="B13165" s="228" t="s">
        <v>195</v>
      </c>
      <c r="C13165" s="228" t="s">
        <v>64</v>
      </c>
      <c r="D13165" s="228" t="s">
        <v>205</v>
      </c>
      <c r="E13165" s="228">
        <v>10</v>
      </c>
      <c r="F13165" s="228">
        <v>21819</v>
      </c>
      <c r="G13165" s="228">
        <v>374</v>
      </c>
      <c r="H13165" s="228">
        <v>489</v>
      </c>
      <c r="I13165" s="228">
        <v>439021.2</v>
      </c>
      <c r="J13165" s="228">
        <v>166885.37</v>
      </c>
      <c r="K13165" s="228">
        <v>48953</v>
      </c>
      <c r="L13165" s="228">
        <v>709313.14</v>
      </c>
    </row>
    <row r="13166" spans="1:12">
      <c r="A13166" s="228">
        <v>2017</v>
      </c>
      <c r="B13166" s="228" t="s">
        <v>195</v>
      </c>
      <c r="C13166" s="228" t="s">
        <v>64</v>
      </c>
      <c r="D13166" s="228" t="s">
        <v>205</v>
      </c>
      <c r="E13166" s="228">
        <v>15</v>
      </c>
      <c r="F13166" s="228">
        <v>21703</v>
      </c>
      <c r="G13166" s="228">
        <v>638</v>
      </c>
      <c r="H13166" s="228">
        <v>872</v>
      </c>
      <c r="I13166" s="228">
        <v>1034797.32</v>
      </c>
      <c r="J13166" s="228">
        <v>362204.37</v>
      </c>
      <c r="K13166" s="228">
        <v>275291</v>
      </c>
      <c r="L13166" s="228">
        <v>1763353.68</v>
      </c>
    </row>
    <row r="13167" spans="1:12">
      <c r="A13167" s="228">
        <v>2017</v>
      </c>
      <c r="B13167" s="228" t="s">
        <v>195</v>
      </c>
      <c r="C13167" s="228" t="s">
        <v>64</v>
      </c>
      <c r="D13167" s="228" t="s">
        <v>205</v>
      </c>
      <c r="E13167" s="228">
        <v>20</v>
      </c>
      <c r="F13167" s="228">
        <v>19666</v>
      </c>
      <c r="G13167" s="228">
        <v>593</v>
      </c>
      <c r="H13167" s="228">
        <v>784</v>
      </c>
      <c r="I13167" s="228">
        <v>993158.25</v>
      </c>
      <c r="J13167" s="228">
        <v>371670.25</v>
      </c>
      <c r="K13167" s="228">
        <v>312213</v>
      </c>
      <c r="L13167" s="228">
        <v>1792785.57</v>
      </c>
    </row>
    <row r="13168" spans="1:12">
      <c r="A13168" s="228">
        <v>2017</v>
      </c>
      <c r="B13168" s="228" t="s">
        <v>195</v>
      </c>
      <c r="C13168" s="228" t="s">
        <v>64</v>
      </c>
      <c r="D13168" s="228" t="s">
        <v>205</v>
      </c>
      <c r="E13168" s="228">
        <v>25</v>
      </c>
      <c r="F13168" s="228">
        <v>15504</v>
      </c>
      <c r="G13168" s="228">
        <v>470</v>
      </c>
      <c r="H13168" s="228">
        <v>832</v>
      </c>
      <c r="I13168" s="228">
        <v>932985.83</v>
      </c>
      <c r="J13168" s="228">
        <v>319545.94</v>
      </c>
      <c r="K13168" s="228">
        <v>225597</v>
      </c>
      <c r="L13168" s="228">
        <v>1638978.95</v>
      </c>
    </row>
    <row r="13169" spans="1:12">
      <c r="A13169" s="228">
        <v>2017</v>
      </c>
      <c r="B13169" s="228" t="s">
        <v>195</v>
      </c>
      <c r="C13169" s="228" t="s">
        <v>64</v>
      </c>
      <c r="D13169" s="228" t="s">
        <v>205</v>
      </c>
      <c r="E13169" s="228">
        <v>30</v>
      </c>
      <c r="F13169" s="228">
        <v>21753</v>
      </c>
      <c r="G13169" s="228">
        <v>639</v>
      </c>
      <c r="H13169" s="228">
        <v>1003</v>
      </c>
      <c r="I13169" s="228">
        <v>1010158.88</v>
      </c>
      <c r="J13169" s="228">
        <v>374221.64</v>
      </c>
      <c r="K13169" s="228">
        <v>174834.18</v>
      </c>
      <c r="L13169" s="228">
        <v>1765512.67</v>
      </c>
    </row>
    <row r="13170" spans="1:12">
      <c r="A13170" s="228">
        <v>2017</v>
      </c>
      <c r="B13170" s="228" t="s">
        <v>195</v>
      </c>
      <c r="C13170" s="228" t="s">
        <v>64</v>
      </c>
      <c r="D13170" s="228" t="s">
        <v>205</v>
      </c>
      <c r="E13170" s="228">
        <v>35</v>
      </c>
      <c r="F13170" s="228">
        <v>22701</v>
      </c>
      <c r="G13170" s="228">
        <v>921</v>
      </c>
      <c r="H13170" s="228">
        <v>1502</v>
      </c>
      <c r="I13170" s="228">
        <v>1283818.3999999999</v>
      </c>
      <c r="J13170" s="228">
        <v>484262.52</v>
      </c>
      <c r="K13170" s="228">
        <v>158406</v>
      </c>
      <c r="L13170" s="228">
        <v>2166084.58</v>
      </c>
    </row>
    <row r="13171" spans="1:12">
      <c r="A13171" s="228">
        <v>2017</v>
      </c>
      <c r="B13171" s="228" t="s">
        <v>195</v>
      </c>
      <c r="C13171" s="228" t="s">
        <v>64</v>
      </c>
      <c r="D13171" s="228" t="s">
        <v>205</v>
      </c>
      <c r="E13171" s="228">
        <v>40</v>
      </c>
      <c r="F13171" s="228">
        <v>22693</v>
      </c>
      <c r="G13171" s="228">
        <v>915</v>
      </c>
      <c r="H13171" s="228">
        <v>1542</v>
      </c>
      <c r="I13171" s="228">
        <v>1508597.13</v>
      </c>
      <c r="J13171" s="228">
        <v>571825.48</v>
      </c>
      <c r="K13171" s="228">
        <v>289280</v>
      </c>
      <c r="L13171" s="228">
        <v>2638845.27</v>
      </c>
    </row>
    <row r="13172" spans="1:12">
      <c r="A13172" s="228">
        <v>2017</v>
      </c>
      <c r="B13172" s="228" t="s">
        <v>195</v>
      </c>
      <c r="C13172" s="228" t="s">
        <v>64</v>
      </c>
      <c r="D13172" s="228" t="s">
        <v>205</v>
      </c>
      <c r="E13172" s="228">
        <v>45</v>
      </c>
      <c r="F13172" s="228">
        <v>25340</v>
      </c>
      <c r="G13172" s="228">
        <v>1482</v>
      </c>
      <c r="H13172" s="228">
        <v>2694</v>
      </c>
      <c r="I13172" s="228">
        <v>2743937.4</v>
      </c>
      <c r="J13172" s="228">
        <v>878563.89</v>
      </c>
      <c r="K13172" s="228">
        <v>570549.12</v>
      </c>
      <c r="L13172" s="228">
        <v>4509867.8499999996</v>
      </c>
    </row>
    <row r="13173" spans="1:12">
      <c r="A13173" s="228">
        <v>2017</v>
      </c>
      <c r="B13173" s="228" t="s">
        <v>195</v>
      </c>
      <c r="C13173" s="228" t="s">
        <v>64</v>
      </c>
      <c r="D13173" s="228" t="s">
        <v>205</v>
      </c>
      <c r="E13173" s="228">
        <v>50</v>
      </c>
      <c r="F13173" s="228">
        <v>25569</v>
      </c>
      <c r="G13173" s="228">
        <v>1884</v>
      </c>
      <c r="H13173" s="228">
        <v>3298</v>
      </c>
      <c r="I13173" s="228">
        <v>3521905.99</v>
      </c>
      <c r="J13173" s="228">
        <v>1215499.96</v>
      </c>
      <c r="K13173" s="228">
        <v>997141.15</v>
      </c>
      <c r="L13173" s="228">
        <v>6122770.3200000003</v>
      </c>
    </row>
    <row r="13174" spans="1:12">
      <c r="A13174" s="228">
        <v>2017</v>
      </c>
      <c r="B13174" s="228" t="s">
        <v>195</v>
      </c>
      <c r="C13174" s="228" t="s">
        <v>64</v>
      </c>
      <c r="D13174" s="228" t="s">
        <v>205</v>
      </c>
      <c r="E13174" s="228">
        <v>55</v>
      </c>
      <c r="F13174" s="228">
        <v>28392</v>
      </c>
      <c r="G13174" s="228">
        <v>2761</v>
      </c>
      <c r="H13174" s="228">
        <v>5776</v>
      </c>
      <c r="I13174" s="228">
        <v>6228347.7199999997</v>
      </c>
      <c r="J13174" s="228">
        <v>1845175.61</v>
      </c>
      <c r="K13174" s="228">
        <v>1886095.34</v>
      </c>
      <c r="L13174" s="228">
        <v>10576799.75</v>
      </c>
    </row>
    <row r="13175" spans="1:12">
      <c r="A13175" s="228">
        <v>2017</v>
      </c>
      <c r="B13175" s="228" t="s">
        <v>195</v>
      </c>
      <c r="C13175" s="228" t="s">
        <v>64</v>
      </c>
      <c r="D13175" s="228" t="s">
        <v>205</v>
      </c>
      <c r="E13175" s="228">
        <v>60</v>
      </c>
      <c r="F13175" s="228">
        <v>28152</v>
      </c>
      <c r="G13175" s="228">
        <v>3789</v>
      </c>
      <c r="H13175" s="228">
        <v>7310</v>
      </c>
      <c r="I13175" s="228">
        <v>7929281.7800000003</v>
      </c>
      <c r="J13175" s="228">
        <v>2446257.64</v>
      </c>
      <c r="K13175" s="228">
        <v>2339318.58</v>
      </c>
      <c r="L13175" s="228">
        <v>13376499.460000001</v>
      </c>
    </row>
    <row r="13176" spans="1:12">
      <c r="A13176" s="228">
        <v>2017</v>
      </c>
      <c r="B13176" s="228" t="s">
        <v>195</v>
      </c>
      <c r="C13176" s="228" t="s">
        <v>64</v>
      </c>
      <c r="D13176" s="228" t="s">
        <v>205</v>
      </c>
      <c r="E13176" s="228">
        <v>65</v>
      </c>
      <c r="F13176" s="228">
        <v>26942</v>
      </c>
      <c r="G13176" s="228">
        <v>5221</v>
      </c>
      <c r="H13176" s="228">
        <v>9831</v>
      </c>
      <c r="I13176" s="228">
        <v>10332832.609999999</v>
      </c>
      <c r="J13176" s="228">
        <v>3003162.7</v>
      </c>
      <c r="K13176" s="228">
        <v>3330763.92</v>
      </c>
      <c r="L13176" s="228">
        <v>17481229.41</v>
      </c>
    </row>
    <row r="13177" spans="1:12">
      <c r="A13177" s="228">
        <v>2017</v>
      </c>
      <c r="B13177" s="228" t="s">
        <v>195</v>
      </c>
      <c r="C13177" s="228" t="s">
        <v>64</v>
      </c>
      <c r="D13177" s="228" t="s">
        <v>205</v>
      </c>
      <c r="E13177" s="228">
        <v>70</v>
      </c>
      <c r="F13177" s="228">
        <v>22641</v>
      </c>
      <c r="G13177" s="228">
        <v>5240</v>
      </c>
      <c r="H13177" s="228">
        <v>11778</v>
      </c>
      <c r="I13177" s="228">
        <v>12244699.199999999</v>
      </c>
      <c r="J13177" s="228">
        <v>3430355.16</v>
      </c>
      <c r="K13177" s="228">
        <v>3528225.7</v>
      </c>
      <c r="L13177" s="228">
        <v>19868986.399999999</v>
      </c>
    </row>
    <row r="13178" spans="1:12">
      <c r="A13178" s="228">
        <v>2017</v>
      </c>
      <c r="B13178" s="228" t="s">
        <v>195</v>
      </c>
      <c r="C13178" s="228" t="s">
        <v>64</v>
      </c>
      <c r="D13178" s="228" t="s">
        <v>205</v>
      </c>
      <c r="E13178" s="228">
        <v>75</v>
      </c>
      <c r="F13178" s="228">
        <v>14585</v>
      </c>
      <c r="G13178" s="228">
        <v>5151</v>
      </c>
      <c r="H13178" s="228">
        <v>11707</v>
      </c>
      <c r="I13178" s="228">
        <v>11316109.33</v>
      </c>
      <c r="J13178" s="228">
        <v>2781072.71</v>
      </c>
      <c r="K13178" s="228">
        <v>2804179.1</v>
      </c>
      <c r="L13178" s="228">
        <v>17491762.879999999</v>
      </c>
    </row>
    <row r="13179" spans="1:12">
      <c r="A13179" s="228">
        <v>2017</v>
      </c>
      <c r="B13179" s="228" t="s">
        <v>195</v>
      </c>
      <c r="C13179" s="228" t="s">
        <v>64</v>
      </c>
      <c r="D13179" s="228" t="s">
        <v>205</v>
      </c>
      <c r="E13179" s="228">
        <v>80</v>
      </c>
      <c r="F13179" s="228">
        <v>9587</v>
      </c>
      <c r="G13179" s="228">
        <v>3459</v>
      </c>
      <c r="H13179" s="228">
        <v>9991</v>
      </c>
      <c r="I13179" s="228">
        <v>8092052.75</v>
      </c>
      <c r="J13179" s="228">
        <v>1946024.94</v>
      </c>
      <c r="K13179" s="228">
        <v>1827337.31</v>
      </c>
      <c r="L13179" s="228">
        <v>12158269.9</v>
      </c>
    </row>
    <row r="13180" spans="1:12">
      <c r="A13180" s="228">
        <v>2017</v>
      </c>
      <c r="B13180" s="228" t="s">
        <v>195</v>
      </c>
      <c r="C13180" s="228" t="s">
        <v>64</v>
      </c>
      <c r="D13180" s="228" t="s">
        <v>205</v>
      </c>
      <c r="E13180" s="228">
        <v>85</v>
      </c>
      <c r="F13180" s="228">
        <v>5678</v>
      </c>
      <c r="G13180" s="228">
        <v>2393</v>
      </c>
      <c r="H13180" s="228">
        <v>8694</v>
      </c>
      <c r="I13180" s="228">
        <v>5377759</v>
      </c>
      <c r="J13180" s="228">
        <v>1115191.67</v>
      </c>
      <c r="K13180" s="228">
        <v>970925.47</v>
      </c>
      <c r="L13180" s="228">
        <v>7610645.5700000003</v>
      </c>
    </row>
    <row r="13181" spans="1:12">
      <c r="A13181" s="228">
        <v>2017</v>
      </c>
      <c r="B13181" s="228" t="s">
        <v>195</v>
      </c>
      <c r="C13181" s="228" t="s">
        <v>64</v>
      </c>
      <c r="D13181" s="228" t="s">
        <v>205</v>
      </c>
      <c r="E13181" s="228">
        <v>90</v>
      </c>
      <c r="F13181" s="228">
        <v>1940</v>
      </c>
      <c r="G13181" s="228">
        <v>597</v>
      </c>
      <c r="H13181" s="228">
        <v>2996</v>
      </c>
      <c r="I13181" s="228">
        <v>1661331.45</v>
      </c>
      <c r="J13181" s="228">
        <v>323835.21999999997</v>
      </c>
      <c r="K13181" s="228">
        <v>276538.7</v>
      </c>
      <c r="L13181" s="228">
        <v>2323924.15</v>
      </c>
    </row>
    <row r="13182" spans="1:12">
      <c r="A13182" s="228">
        <v>2017</v>
      </c>
      <c r="B13182" s="228" t="s">
        <v>195</v>
      </c>
      <c r="C13182" s="228" t="s">
        <v>64</v>
      </c>
      <c r="D13182" s="228" t="s">
        <v>205</v>
      </c>
      <c r="E13182" s="228">
        <v>95</v>
      </c>
      <c r="F13182" s="228">
        <v>300</v>
      </c>
      <c r="G13182" s="228">
        <v>102</v>
      </c>
      <c r="H13182" s="228">
        <v>547</v>
      </c>
      <c r="I13182" s="228">
        <v>243893</v>
      </c>
      <c r="J13182" s="228">
        <v>34268.14</v>
      </c>
      <c r="K13182" s="228">
        <v>6796</v>
      </c>
      <c r="L13182" s="228">
        <v>296179.52</v>
      </c>
    </row>
    <row r="13183" spans="1:12">
      <c r="A13183" s="228">
        <v>2017</v>
      </c>
      <c r="B13183" s="228" t="s">
        <v>195</v>
      </c>
      <c r="C13183" s="228" t="s">
        <v>64</v>
      </c>
      <c r="D13183" s="228" t="s">
        <v>206</v>
      </c>
      <c r="E13183" s="228">
        <v>0</v>
      </c>
      <c r="F13183" s="228">
        <v>17759</v>
      </c>
      <c r="G13183" s="228">
        <v>658</v>
      </c>
      <c r="H13183" s="228">
        <v>2188</v>
      </c>
      <c r="I13183" s="228">
        <v>1329804.43</v>
      </c>
      <c r="J13183" s="228">
        <v>253867.39</v>
      </c>
      <c r="K13183" s="228">
        <v>33351</v>
      </c>
      <c r="L13183" s="228">
        <v>1689241.45</v>
      </c>
    </row>
    <row r="13184" spans="1:12">
      <c r="A13184" s="228">
        <v>2017</v>
      </c>
      <c r="B13184" s="228" t="s">
        <v>195</v>
      </c>
      <c r="C13184" s="228" t="s">
        <v>64</v>
      </c>
      <c r="D13184" s="228" t="s">
        <v>206</v>
      </c>
      <c r="E13184" s="228">
        <v>5</v>
      </c>
      <c r="F13184" s="228">
        <v>21075</v>
      </c>
      <c r="G13184" s="228">
        <v>369</v>
      </c>
      <c r="H13184" s="228">
        <v>462</v>
      </c>
      <c r="I13184" s="228">
        <v>406435.24</v>
      </c>
      <c r="J13184" s="228">
        <v>134056.03</v>
      </c>
      <c r="K13184" s="228">
        <v>26501</v>
      </c>
      <c r="L13184" s="228">
        <v>626135.74</v>
      </c>
    </row>
    <row r="13185" spans="1:12">
      <c r="A13185" s="228">
        <v>2017</v>
      </c>
      <c r="B13185" s="228" t="s">
        <v>195</v>
      </c>
      <c r="C13185" s="228" t="s">
        <v>64</v>
      </c>
      <c r="D13185" s="228" t="s">
        <v>206</v>
      </c>
      <c r="E13185" s="228">
        <v>10</v>
      </c>
      <c r="F13185" s="228">
        <v>20988</v>
      </c>
      <c r="G13185" s="228">
        <v>288</v>
      </c>
      <c r="H13185" s="228">
        <v>428</v>
      </c>
      <c r="I13185" s="228">
        <v>436130.75</v>
      </c>
      <c r="J13185" s="228">
        <v>143872.01999999999</v>
      </c>
      <c r="K13185" s="228">
        <v>229244.45</v>
      </c>
      <c r="L13185" s="228">
        <v>842561.95</v>
      </c>
    </row>
    <row r="13186" spans="1:12">
      <c r="A13186" s="228">
        <v>2017</v>
      </c>
      <c r="B13186" s="228" t="s">
        <v>195</v>
      </c>
      <c r="C13186" s="228" t="s">
        <v>64</v>
      </c>
      <c r="D13186" s="228" t="s">
        <v>206</v>
      </c>
      <c r="E13186" s="228">
        <v>15</v>
      </c>
      <c r="F13186" s="228">
        <v>20491</v>
      </c>
      <c r="G13186" s="228">
        <v>715</v>
      </c>
      <c r="H13186" s="228">
        <v>1209</v>
      </c>
      <c r="I13186" s="228">
        <v>1298856.3400000001</v>
      </c>
      <c r="J13186" s="228">
        <v>409153.32</v>
      </c>
      <c r="K13186" s="228">
        <v>331476</v>
      </c>
      <c r="L13186" s="228">
        <v>2178073.71</v>
      </c>
    </row>
    <row r="13187" spans="1:12">
      <c r="A13187" s="228">
        <v>2017</v>
      </c>
      <c r="B13187" s="228" t="s">
        <v>195</v>
      </c>
      <c r="C13187" s="228" t="s">
        <v>64</v>
      </c>
      <c r="D13187" s="228" t="s">
        <v>206</v>
      </c>
      <c r="E13187" s="228">
        <v>20</v>
      </c>
      <c r="F13187" s="228">
        <v>19701</v>
      </c>
      <c r="G13187" s="228">
        <v>993</v>
      </c>
      <c r="H13187" s="228">
        <v>1828</v>
      </c>
      <c r="I13187" s="228">
        <v>1862672.94</v>
      </c>
      <c r="J13187" s="228">
        <v>523434.36</v>
      </c>
      <c r="K13187" s="228">
        <v>270265</v>
      </c>
      <c r="L13187" s="228">
        <v>2892387.6</v>
      </c>
    </row>
    <row r="13188" spans="1:12">
      <c r="A13188" s="228">
        <v>2017</v>
      </c>
      <c r="B13188" s="228" t="s">
        <v>195</v>
      </c>
      <c r="C13188" s="228" t="s">
        <v>64</v>
      </c>
      <c r="D13188" s="228" t="s">
        <v>206</v>
      </c>
      <c r="E13188" s="228">
        <v>25</v>
      </c>
      <c r="F13188" s="228">
        <v>17430</v>
      </c>
      <c r="G13188" s="228">
        <v>1082</v>
      </c>
      <c r="H13188" s="228">
        <v>2814</v>
      </c>
      <c r="I13188" s="228">
        <v>2761139.54</v>
      </c>
      <c r="J13188" s="228">
        <v>869163.25</v>
      </c>
      <c r="K13188" s="228">
        <v>317522</v>
      </c>
      <c r="L13188" s="228">
        <v>4351480.88</v>
      </c>
    </row>
    <row r="13189" spans="1:12">
      <c r="A13189" s="228">
        <v>2017</v>
      </c>
      <c r="B13189" s="228" t="s">
        <v>195</v>
      </c>
      <c r="C13189" s="228" t="s">
        <v>64</v>
      </c>
      <c r="D13189" s="228" t="s">
        <v>206</v>
      </c>
      <c r="E13189" s="228">
        <v>30</v>
      </c>
      <c r="F13189" s="228">
        <v>24962</v>
      </c>
      <c r="G13189" s="228">
        <v>1948</v>
      </c>
      <c r="H13189" s="228">
        <v>4994</v>
      </c>
      <c r="I13189" s="228">
        <v>4837117.3499999996</v>
      </c>
      <c r="J13189" s="228">
        <v>1605541.89</v>
      </c>
      <c r="K13189" s="228">
        <v>442461</v>
      </c>
      <c r="L13189" s="228">
        <v>7551969.5099999998</v>
      </c>
    </row>
    <row r="13190" spans="1:12">
      <c r="A13190" s="228">
        <v>2017</v>
      </c>
      <c r="B13190" s="228" t="s">
        <v>195</v>
      </c>
      <c r="C13190" s="228" t="s">
        <v>64</v>
      </c>
      <c r="D13190" s="228" t="s">
        <v>206</v>
      </c>
      <c r="E13190" s="228">
        <v>35</v>
      </c>
      <c r="F13190" s="228">
        <v>25224</v>
      </c>
      <c r="G13190" s="228">
        <v>1954</v>
      </c>
      <c r="H13190" s="228">
        <v>4410</v>
      </c>
      <c r="I13190" s="228">
        <v>4509725.57</v>
      </c>
      <c r="J13190" s="228">
        <v>1480756.4</v>
      </c>
      <c r="K13190" s="228">
        <v>368100</v>
      </c>
      <c r="L13190" s="228">
        <v>6890607.6900000004</v>
      </c>
    </row>
    <row r="13191" spans="1:12">
      <c r="A13191" s="228">
        <v>2017</v>
      </c>
      <c r="B13191" s="228" t="s">
        <v>195</v>
      </c>
      <c r="C13191" s="228" t="s">
        <v>64</v>
      </c>
      <c r="D13191" s="228" t="s">
        <v>206</v>
      </c>
      <c r="E13191" s="228">
        <v>40</v>
      </c>
      <c r="F13191" s="228">
        <v>24519</v>
      </c>
      <c r="G13191" s="228">
        <v>1746</v>
      </c>
      <c r="H13191" s="228">
        <v>3715</v>
      </c>
      <c r="I13191" s="228">
        <v>3694332.89</v>
      </c>
      <c r="J13191" s="228">
        <v>1195021.8999999999</v>
      </c>
      <c r="K13191" s="228">
        <v>591380</v>
      </c>
      <c r="L13191" s="228">
        <v>6052001.4199999999</v>
      </c>
    </row>
    <row r="13192" spans="1:12">
      <c r="A13192" s="228">
        <v>2017</v>
      </c>
      <c r="B13192" s="228" t="s">
        <v>195</v>
      </c>
      <c r="C13192" s="228" t="s">
        <v>64</v>
      </c>
      <c r="D13192" s="228" t="s">
        <v>206</v>
      </c>
      <c r="E13192" s="228">
        <v>45</v>
      </c>
      <c r="F13192" s="228">
        <v>27885</v>
      </c>
      <c r="G13192" s="228">
        <v>2138</v>
      </c>
      <c r="H13192" s="228">
        <v>4135</v>
      </c>
      <c r="I13192" s="228">
        <v>4565939.49</v>
      </c>
      <c r="J13192" s="228">
        <v>1411200.51</v>
      </c>
      <c r="K13192" s="228">
        <v>847108</v>
      </c>
      <c r="L13192" s="228">
        <v>7440024.9100000001</v>
      </c>
    </row>
    <row r="13193" spans="1:12">
      <c r="A13193" s="228">
        <v>2017</v>
      </c>
      <c r="B13193" s="228" t="s">
        <v>195</v>
      </c>
      <c r="C13193" s="228" t="s">
        <v>64</v>
      </c>
      <c r="D13193" s="228" t="s">
        <v>206</v>
      </c>
      <c r="E13193" s="228">
        <v>50</v>
      </c>
      <c r="F13193" s="228">
        <v>28375</v>
      </c>
      <c r="G13193" s="228">
        <v>2668</v>
      </c>
      <c r="H13193" s="228">
        <v>5413</v>
      </c>
      <c r="I13193" s="228">
        <v>5249856.43</v>
      </c>
      <c r="J13193" s="228">
        <v>1660732.14</v>
      </c>
      <c r="K13193" s="228">
        <v>1099392.8999999999</v>
      </c>
      <c r="L13193" s="228">
        <v>8691787.3100000005</v>
      </c>
    </row>
    <row r="13194" spans="1:12">
      <c r="A13194" s="228">
        <v>2017</v>
      </c>
      <c r="B13194" s="228" t="s">
        <v>195</v>
      </c>
      <c r="C13194" s="228" t="s">
        <v>64</v>
      </c>
      <c r="D13194" s="228" t="s">
        <v>206</v>
      </c>
      <c r="E13194" s="228">
        <v>55</v>
      </c>
      <c r="F13194" s="228">
        <v>31602</v>
      </c>
      <c r="G13194" s="228">
        <v>3532</v>
      </c>
      <c r="H13194" s="228">
        <v>6564</v>
      </c>
      <c r="I13194" s="228">
        <v>6627788.5999999996</v>
      </c>
      <c r="J13194" s="228">
        <v>2201189.61</v>
      </c>
      <c r="K13194" s="228">
        <v>1764122</v>
      </c>
      <c r="L13194" s="228">
        <v>11345999.57</v>
      </c>
    </row>
    <row r="13195" spans="1:12">
      <c r="A13195" s="228">
        <v>2017</v>
      </c>
      <c r="B13195" s="228" t="s">
        <v>195</v>
      </c>
      <c r="C13195" s="228" t="s">
        <v>64</v>
      </c>
      <c r="D13195" s="228" t="s">
        <v>206</v>
      </c>
      <c r="E13195" s="228">
        <v>60</v>
      </c>
      <c r="F13195" s="228">
        <v>31522</v>
      </c>
      <c r="G13195" s="228">
        <v>4360</v>
      </c>
      <c r="H13195" s="228">
        <v>8623</v>
      </c>
      <c r="I13195" s="228">
        <v>8802265.4199999999</v>
      </c>
      <c r="J13195" s="228">
        <v>2706612.14</v>
      </c>
      <c r="K13195" s="228">
        <v>2308990.35</v>
      </c>
      <c r="L13195" s="228">
        <v>14513665.560000001</v>
      </c>
    </row>
    <row r="13196" spans="1:12">
      <c r="A13196" s="228">
        <v>2017</v>
      </c>
      <c r="B13196" s="228" t="s">
        <v>195</v>
      </c>
      <c r="C13196" s="228" t="s">
        <v>64</v>
      </c>
      <c r="D13196" s="228" t="s">
        <v>206</v>
      </c>
      <c r="E13196" s="228">
        <v>65</v>
      </c>
      <c r="F13196" s="228">
        <v>30249</v>
      </c>
      <c r="G13196" s="228">
        <v>5181</v>
      </c>
      <c r="H13196" s="228">
        <v>11276</v>
      </c>
      <c r="I13196" s="228">
        <v>11424531.27</v>
      </c>
      <c r="J13196" s="228">
        <v>3363325.03</v>
      </c>
      <c r="K13196" s="228">
        <v>3267599.6</v>
      </c>
      <c r="L13196" s="228">
        <v>18825653.920000002</v>
      </c>
    </row>
    <row r="13197" spans="1:12">
      <c r="A13197" s="228">
        <v>2017</v>
      </c>
      <c r="B13197" s="228" t="s">
        <v>195</v>
      </c>
      <c r="C13197" s="228" t="s">
        <v>64</v>
      </c>
      <c r="D13197" s="228" t="s">
        <v>206</v>
      </c>
      <c r="E13197" s="228">
        <v>70</v>
      </c>
      <c r="F13197" s="228">
        <v>25079</v>
      </c>
      <c r="G13197" s="228">
        <v>5294</v>
      </c>
      <c r="H13197" s="228">
        <v>11952</v>
      </c>
      <c r="I13197" s="228">
        <v>11941006.310000001</v>
      </c>
      <c r="J13197" s="228">
        <v>3448528.97</v>
      </c>
      <c r="K13197" s="228">
        <v>3417283.85</v>
      </c>
      <c r="L13197" s="228">
        <v>19398916.489999998</v>
      </c>
    </row>
    <row r="13198" spans="1:12">
      <c r="A13198" s="228">
        <v>2017</v>
      </c>
      <c r="B13198" s="228" t="s">
        <v>195</v>
      </c>
      <c r="C13198" s="228" t="s">
        <v>64</v>
      </c>
      <c r="D13198" s="228" t="s">
        <v>206</v>
      </c>
      <c r="E13198" s="228">
        <v>75</v>
      </c>
      <c r="F13198" s="228">
        <v>16437</v>
      </c>
      <c r="G13198" s="228">
        <v>4245</v>
      </c>
      <c r="H13198" s="228">
        <v>11787</v>
      </c>
      <c r="I13198" s="228">
        <v>10509582.4</v>
      </c>
      <c r="J13198" s="228">
        <v>2753441.69</v>
      </c>
      <c r="K13198" s="228">
        <v>2653024.7000000002</v>
      </c>
      <c r="L13198" s="228">
        <v>16357662.130000001</v>
      </c>
    </row>
    <row r="13199" spans="1:12">
      <c r="A13199" s="228">
        <v>2017</v>
      </c>
      <c r="B13199" s="228" t="s">
        <v>195</v>
      </c>
      <c r="C13199" s="228" t="s">
        <v>64</v>
      </c>
      <c r="D13199" s="228" t="s">
        <v>206</v>
      </c>
      <c r="E13199" s="228">
        <v>80</v>
      </c>
      <c r="F13199" s="228">
        <v>11368</v>
      </c>
      <c r="G13199" s="228">
        <v>2981</v>
      </c>
      <c r="H13199" s="228">
        <v>10472</v>
      </c>
      <c r="I13199" s="228">
        <v>8515861.1300000008</v>
      </c>
      <c r="J13199" s="228">
        <v>1988197.25</v>
      </c>
      <c r="K13199" s="228">
        <v>1886294.15</v>
      </c>
      <c r="L13199" s="228">
        <v>12685453.57</v>
      </c>
    </row>
    <row r="13200" spans="1:12">
      <c r="A13200" s="228">
        <v>2017</v>
      </c>
      <c r="B13200" s="228" t="s">
        <v>195</v>
      </c>
      <c r="C13200" s="228" t="s">
        <v>64</v>
      </c>
      <c r="D13200" s="228" t="s">
        <v>206</v>
      </c>
      <c r="E13200" s="228">
        <v>85</v>
      </c>
      <c r="F13200" s="228">
        <v>7792</v>
      </c>
      <c r="G13200" s="228">
        <v>1934</v>
      </c>
      <c r="H13200" s="228">
        <v>9285</v>
      </c>
      <c r="I13200" s="228">
        <v>6138529.0700000003</v>
      </c>
      <c r="J13200" s="228">
        <v>1166136.97</v>
      </c>
      <c r="K13200" s="228">
        <v>1174621.8799999999</v>
      </c>
      <c r="L13200" s="228">
        <v>8672460.8800000008</v>
      </c>
    </row>
    <row r="13201" spans="1:12">
      <c r="A13201" s="228">
        <v>2017</v>
      </c>
      <c r="B13201" s="228" t="s">
        <v>195</v>
      </c>
      <c r="C13201" s="228" t="s">
        <v>64</v>
      </c>
      <c r="D13201" s="228" t="s">
        <v>206</v>
      </c>
      <c r="E13201" s="228">
        <v>90</v>
      </c>
      <c r="F13201" s="228">
        <v>3659</v>
      </c>
      <c r="G13201" s="228">
        <v>864</v>
      </c>
      <c r="H13201" s="228">
        <v>5186</v>
      </c>
      <c r="I13201" s="228">
        <v>3021617.05</v>
      </c>
      <c r="J13201" s="228">
        <v>475256.89</v>
      </c>
      <c r="K13201" s="228">
        <v>339953.6</v>
      </c>
      <c r="L13201" s="228">
        <v>3933979.31</v>
      </c>
    </row>
    <row r="13202" spans="1:12">
      <c r="A13202" s="228">
        <v>2017</v>
      </c>
      <c r="B13202" s="228" t="s">
        <v>195</v>
      </c>
      <c r="C13202" s="228" t="s">
        <v>64</v>
      </c>
      <c r="D13202" s="228" t="s">
        <v>206</v>
      </c>
      <c r="E13202" s="228">
        <v>95</v>
      </c>
      <c r="F13202" s="228">
        <v>956</v>
      </c>
      <c r="G13202" s="228">
        <v>194</v>
      </c>
      <c r="H13202" s="228">
        <v>1178</v>
      </c>
      <c r="I13202" s="228">
        <v>589376.55000000005</v>
      </c>
      <c r="J13202" s="228">
        <v>92166.22</v>
      </c>
      <c r="K13202" s="228">
        <v>49768</v>
      </c>
      <c r="L13202" s="228">
        <v>751619.93</v>
      </c>
    </row>
    <row r="13203" spans="1:12">
      <c r="A13203" s="228">
        <v>2017</v>
      </c>
      <c r="B13203" s="228" t="s">
        <v>195</v>
      </c>
      <c r="C13203" s="228" t="s">
        <v>65</v>
      </c>
      <c r="D13203" s="228" t="s">
        <v>205</v>
      </c>
      <c r="E13203" s="228">
        <v>0</v>
      </c>
      <c r="F13203" s="228">
        <v>43169</v>
      </c>
      <c r="G13203" s="228">
        <v>2090</v>
      </c>
      <c r="H13203" s="228">
        <v>4316</v>
      </c>
      <c r="I13203" s="228">
        <v>3396519.85</v>
      </c>
      <c r="J13203" s="228">
        <v>604896.36</v>
      </c>
      <c r="K13203" s="228">
        <v>155382</v>
      </c>
      <c r="L13203" s="228">
        <v>4576162.22</v>
      </c>
    </row>
    <row r="13204" spans="1:12">
      <c r="A13204" s="228">
        <v>2017</v>
      </c>
      <c r="B13204" s="228" t="s">
        <v>195</v>
      </c>
      <c r="C13204" s="228" t="s">
        <v>65</v>
      </c>
      <c r="D13204" s="228" t="s">
        <v>205</v>
      </c>
      <c r="E13204" s="228">
        <v>5</v>
      </c>
      <c r="F13204" s="228">
        <v>48777</v>
      </c>
      <c r="G13204" s="228">
        <v>1087</v>
      </c>
      <c r="H13204" s="228">
        <v>1402</v>
      </c>
      <c r="I13204" s="228">
        <v>1550777.05</v>
      </c>
      <c r="J13204" s="228">
        <v>344349.11</v>
      </c>
      <c r="K13204" s="228">
        <v>71640</v>
      </c>
      <c r="L13204" s="228">
        <v>2194544.1800000002</v>
      </c>
    </row>
    <row r="13205" spans="1:12">
      <c r="A13205" s="228">
        <v>2017</v>
      </c>
      <c r="B13205" s="228" t="s">
        <v>195</v>
      </c>
      <c r="C13205" s="228" t="s">
        <v>65</v>
      </c>
      <c r="D13205" s="228" t="s">
        <v>205</v>
      </c>
      <c r="E13205" s="228">
        <v>10</v>
      </c>
      <c r="F13205" s="228">
        <v>46467</v>
      </c>
      <c r="G13205" s="228">
        <v>781</v>
      </c>
      <c r="H13205" s="228">
        <v>1099</v>
      </c>
      <c r="I13205" s="228">
        <v>1155300.6499999999</v>
      </c>
      <c r="J13205" s="228">
        <v>255793.15</v>
      </c>
      <c r="K13205" s="228">
        <v>162157</v>
      </c>
      <c r="L13205" s="228">
        <v>1713913.85</v>
      </c>
    </row>
    <row r="13206" spans="1:12">
      <c r="A13206" s="228">
        <v>2017</v>
      </c>
      <c r="B13206" s="228" t="s">
        <v>195</v>
      </c>
      <c r="C13206" s="228" t="s">
        <v>65</v>
      </c>
      <c r="D13206" s="228" t="s">
        <v>205</v>
      </c>
      <c r="E13206" s="228">
        <v>15</v>
      </c>
      <c r="F13206" s="228">
        <v>43332</v>
      </c>
      <c r="G13206" s="228">
        <v>1267</v>
      </c>
      <c r="H13206" s="228">
        <v>2240</v>
      </c>
      <c r="I13206" s="228">
        <v>2454963.92</v>
      </c>
      <c r="J13206" s="228">
        <v>523802.77</v>
      </c>
      <c r="K13206" s="228">
        <v>513732</v>
      </c>
      <c r="L13206" s="228">
        <v>3767013.86</v>
      </c>
    </row>
    <row r="13207" spans="1:12">
      <c r="A13207" s="228">
        <v>2017</v>
      </c>
      <c r="B13207" s="228" t="s">
        <v>195</v>
      </c>
      <c r="C13207" s="228" t="s">
        <v>65</v>
      </c>
      <c r="D13207" s="228" t="s">
        <v>205</v>
      </c>
      <c r="E13207" s="228">
        <v>20</v>
      </c>
      <c r="F13207" s="228">
        <v>35209</v>
      </c>
      <c r="G13207" s="228">
        <v>1176</v>
      </c>
      <c r="H13207" s="228">
        <v>2171</v>
      </c>
      <c r="I13207" s="228">
        <v>2578659.83</v>
      </c>
      <c r="J13207" s="228">
        <v>501138.87</v>
      </c>
      <c r="K13207" s="228">
        <v>564309</v>
      </c>
      <c r="L13207" s="228">
        <v>3948571.96</v>
      </c>
    </row>
    <row r="13208" spans="1:12">
      <c r="A13208" s="228">
        <v>2017</v>
      </c>
      <c r="B13208" s="228" t="s">
        <v>195</v>
      </c>
      <c r="C13208" s="228" t="s">
        <v>65</v>
      </c>
      <c r="D13208" s="228" t="s">
        <v>205</v>
      </c>
      <c r="E13208" s="228">
        <v>25</v>
      </c>
      <c r="F13208" s="228">
        <v>35238</v>
      </c>
      <c r="G13208" s="228">
        <v>1150</v>
      </c>
      <c r="H13208" s="228">
        <v>2236</v>
      </c>
      <c r="I13208" s="228">
        <v>2457855.15</v>
      </c>
      <c r="J13208" s="228">
        <v>498058.22</v>
      </c>
      <c r="K13208" s="228">
        <v>539343</v>
      </c>
      <c r="L13208" s="228">
        <v>3876805.24</v>
      </c>
    </row>
    <row r="13209" spans="1:12">
      <c r="A13209" s="228">
        <v>2017</v>
      </c>
      <c r="B13209" s="228" t="s">
        <v>195</v>
      </c>
      <c r="C13209" s="228" t="s">
        <v>65</v>
      </c>
      <c r="D13209" s="228" t="s">
        <v>205</v>
      </c>
      <c r="E13209" s="228">
        <v>30</v>
      </c>
      <c r="F13209" s="228">
        <v>52855</v>
      </c>
      <c r="G13209" s="228">
        <v>1583</v>
      </c>
      <c r="H13209" s="228">
        <v>3072</v>
      </c>
      <c r="I13209" s="228">
        <v>3144392.99</v>
      </c>
      <c r="J13209" s="228">
        <v>715135.7</v>
      </c>
      <c r="K13209" s="228">
        <v>642492</v>
      </c>
      <c r="L13209" s="228">
        <v>5031757.97</v>
      </c>
    </row>
    <row r="13210" spans="1:12">
      <c r="A13210" s="228">
        <v>2017</v>
      </c>
      <c r="B13210" s="228" t="s">
        <v>195</v>
      </c>
      <c r="C13210" s="228" t="s">
        <v>65</v>
      </c>
      <c r="D13210" s="228" t="s">
        <v>205</v>
      </c>
      <c r="E13210" s="228">
        <v>35</v>
      </c>
      <c r="F13210" s="228">
        <v>53592</v>
      </c>
      <c r="G13210" s="228">
        <v>1948</v>
      </c>
      <c r="H13210" s="228">
        <v>3627</v>
      </c>
      <c r="I13210" s="228">
        <v>3785039.84</v>
      </c>
      <c r="J13210" s="228">
        <v>888812.71</v>
      </c>
      <c r="K13210" s="228">
        <v>785236</v>
      </c>
      <c r="L13210" s="228">
        <v>6064918.5700000003</v>
      </c>
    </row>
    <row r="13211" spans="1:12">
      <c r="A13211" s="228">
        <v>2017</v>
      </c>
      <c r="B13211" s="228" t="s">
        <v>195</v>
      </c>
      <c r="C13211" s="228" t="s">
        <v>65</v>
      </c>
      <c r="D13211" s="228" t="s">
        <v>205</v>
      </c>
      <c r="E13211" s="228">
        <v>40</v>
      </c>
      <c r="F13211" s="228">
        <v>50366</v>
      </c>
      <c r="G13211" s="228">
        <v>2069</v>
      </c>
      <c r="H13211" s="228">
        <v>3520</v>
      </c>
      <c r="I13211" s="228">
        <v>4109053.4</v>
      </c>
      <c r="J13211" s="228">
        <v>1038481.5</v>
      </c>
      <c r="K13211" s="228">
        <v>1036642.5</v>
      </c>
      <c r="L13211" s="228">
        <v>6765255.0800000001</v>
      </c>
    </row>
    <row r="13212" spans="1:12">
      <c r="A13212" s="228">
        <v>2017</v>
      </c>
      <c r="B13212" s="228" t="s">
        <v>195</v>
      </c>
      <c r="C13212" s="228" t="s">
        <v>65</v>
      </c>
      <c r="D13212" s="228" t="s">
        <v>205</v>
      </c>
      <c r="E13212" s="228">
        <v>45</v>
      </c>
      <c r="F13212" s="228">
        <v>53561</v>
      </c>
      <c r="G13212" s="228">
        <v>2724</v>
      </c>
      <c r="H13212" s="228">
        <v>5116</v>
      </c>
      <c r="I13212" s="228">
        <v>6540040.9500000002</v>
      </c>
      <c r="J13212" s="228">
        <v>1514407.07</v>
      </c>
      <c r="K13212" s="228">
        <v>1608993.91</v>
      </c>
      <c r="L13212" s="228">
        <v>10570160.85</v>
      </c>
    </row>
    <row r="13213" spans="1:12">
      <c r="A13213" s="228">
        <v>2017</v>
      </c>
      <c r="B13213" s="228" t="s">
        <v>195</v>
      </c>
      <c r="C13213" s="228" t="s">
        <v>65</v>
      </c>
      <c r="D13213" s="228" t="s">
        <v>205</v>
      </c>
      <c r="E13213" s="228">
        <v>50</v>
      </c>
      <c r="F13213" s="228">
        <v>49223</v>
      </c>
      <c r="G13213" s="228">
        <v>3142</v>
      </c>
      <c r="H13213" s="228">
        <v>6032</v>
      </c>
      <c r="I13213" s="228">
        <v>7837311.0300000003</v>
      </c>
      <c r="J13213" s="228">
        <v>1927676.43</v>
      </c>
      <c r="K13213" s="228">
        <v>2089396.95</v>
      </c>
      <c r="L13213" s="228">
        <v>12949800.109999999</v>
      </c>
    </row>
    <row r="13214" spans="1:12">
      <c r="A13214" s="228">
        <v>2017</v>
      </c>
      <c r="B13214" s="228" t="s">
        <v>195</v>
      </c>
      <c r="C13214" s="228" t="s">
        <v>65</v>
      </c>
      <c r="D13214" s="228" t="s">
        <v>205</v>
      </c>
      <c r="E13214" s="228">
        <v>55</v>
      </c>
      <c r="F13214" s="228">
        <v>48312</v>
      </c>
      <c r="G13214" s="228">
        <v>4109</v>
      </c>
      <c r="H13214" s="228">
        <v>7541</v>
      </c>
      <c r="I13214" s="228">
        <v>10419286.630000001</v>
      </c>
      <c r="J13214" s="228">
        <v>2636675.65</v>
      </c>
      <c r="K13214" s="228">
        <v>2737184.35</v>
      </c>
      <c r="L13214" s="228">
        <v>16959070.550000001</v>
      </c>
    </row>
    <row r="13215" spans="1:12">
      <c r="A13215" s="228">
        <v>2017</v>
      </c>
      <c r="B13215" s="228" t="s">
        <v>195</v>
      </c>
      <c r="C13215" s="228" t="s">
        <v>65</v>
      </c>
      <c r="D13215" s="228" t="s">
        <v>205</v>
      </c>
      <c r="E13215" s="228">
        <v>60</v>
      </c>
      <c r="F13215" s="228">
        <v>42889</v>
      </c>
      <c r="G13215" s="228">
        <v>5281</v>
      </c>
      <c r="H13215" s="228">
        <v>10678</v>
      </c>
      <c r="I13215" s="228">
        <v>14674666.689999999</v>
      </c>
      <c r="J13215" s="228">
        <v>3339642.48</v>
      </c>
      <c r="K13215" s="228">
        <v>3896062.8</v>
      </c>
      <c r="L13215" s="228">
        <v>23375495.84</v>
      </c>
    </row>
    <row r="13216" spans="1:12">
      <c r="A13216" s="228">
        <v>2017</v>
      </c>
      <c r="B13216" s="228" t="s">
        <v>195</v>
      </c>
      <c r="C13216" s="228" t="s">
        <v>65</v>
      </c>
      <c r="D13216" s="228" t="s">
        <v>205</v>
      </c>
      <c r="E13216" s="228">
        <v>65</v>
      </c>
      <c r="F13216" s="228">
        <v>37135</v>
      </c>
      <c r="G13216" s="228">
        <v>6603</v>
      </c>
      <c r="H13216" s="228">
        <v>13168</v>
      </c>
      <c r="I13216" s="228">
        <v>18388325.93</v>
      </c>
      <c r="J13216" s="228">
        <v>4100359.23</v>
      </c>
      <c r="K13216" s="228">
        <v>5377765.6200000001</v>
      </c>
      <c r="L13216" s="228">
        <v>29355830.350000001</v>
      </c>
    </row>
    <row r="13217" spans="1:12">
      <c r="A13217" s="228">
        <v>2017</v>
      </c>
      <c r="B13217" s="228" t="s">
        <v>195</v>
      </c>
      <c r="C13217" s="228" t="s">
        <v>65</v>
      </c>
      <c r="D13217" s="228" t="s">
        <v>205</v>
      </c>
      <c r="E13217" s="228">
        <v>70</v>
      </c>
      <c r="F13217" s="228">
        <v>28086</v>
      </c>
      <c r="G13217" s="228">
        <v>6339</v>
      </c>
      <c r="H13217" s="228">
        <v>14669</v>
      </c>
      <c r="I13217" s="228">
        <v>19520641.5</v>
      </c>
      <c r="J13217" s="228">
        <v>4387649.67</v>
      </c>
      <c r="K13217" s="228">
        <v>5607239.4500000002</v>
      </c>
      <c r="L13217" s="228">
        <v>30693052.25</v>
      </c>
    </row>
    <row r="13218" spans="1:12">
      <c r="A13218" s="228">
        <v>2017</v>
      </c>
      <c r="B13218" s="228" t="s">
        <v>195</v>
      </c>
      <c r="C13218" s="228" t="s">
        <v>65</v>
      </c>
      <c r="D13218" s="228" t="s">
        <v>205</v>
      </c>
      <c r="E13218" s="228">
        <v>75</v>
      </c>
      <c r="F13218" s="228">
        <v>18100</v>
      </c>
      <c r="G13218" s="228">
        <v>5052</v>
      </c>
      <c r="H13218" s="228">
        <v>13643</v>
      </c>
      <c r="I13218" s="228">
        <v>16272697.859999999</v>
      </c>
      <c r="J13218" s="228">
        <v>3444122.85</v>
      </c>
      <c r="K13218" s="228">
        <v>4245159.3099999996</v>
      </c>
      <c r="L13218" s="228">
        <v>24730549.780000001</v>
      </c>
    </row>
    <row r="13219" spans="1:12">
      <c r="A13219" s="228">
        <v>2017</v>
      </c>
      <c r="B13219" s="228" t="s">
        <v>195</v>
      </c>
      <c r="C13219" s="228" t="s">
        <v>65</v>
      </c>
      <c r="D13219" s="228" t="s">
        <v>205</v>
      </c>
      <c r="E13219" s="228">
        <v>80</v>
      </c>
      <c r="F13219" s="228">
        <v>11002</v>
      </c>
      <c r="G13219" s="228">
        <v>3565</v>
      </c>
      <c r="H13219" s="228">
        <v>11318</v>
      </c>
      <c r="I13219" s="228">
        <v>11186262.84</v>
      </c>
      <c r="J13219" s="228">
        <v>2151522.0699999998</v>
      </c>
      <c r="K13219" s="228">
        <v>2221124.33</v>
      </c>
      <c r="L13219" s="228">
        <v>15993726.82</v>
      </c>
    </row>
    <row r="13220" spans="1:12">
      <c r="A13220" s="228">
        <v>2017</v>
      </c>
      <c r="B13220" s="228" t="s">
        <v>195</v>
      </c>
      <c r="C13220" s="228" t="s">
        <v>65</v>
      </c>
      <c r="D13220" s="228" t="s">
        <v>205</v>
      </c>
      <c r="E13220" s="228">
        <v>85</v>
      </c>
      <c r="F13220" s="228">
        <v>6139</v>
      </c>
      <c r="G13220" s="228">
        <v>2198</v>
      </c>
      <c r="H13220" s="228">
        <v>9595</v>
      </c>
      <c r="I13220" s="228">
        <v>8333152.9000000004</v>
      </c>
      <c r="J13220" s="228">
        <v>1261428.8700000001</v>
      </c>
      <c r="K13220" s="228">
        <v>1248289.95</v>
      </c>
      <c r="L13220" s="228">
        <v>11103197.359999999</v>
      </c>
    </row>
    <row r="13221" spans="1:12">
      <c r="A13221" s="228">
        <v>2017</v>
      </c>
      <c r="B13221" s="228" t="s">
        <v>195</v>
      </c>
      <c r="C13221" s="228" t="s">
        <v>65</v>
      </c>
      <c r="D13221" s="228" t="s">
        <v>205</v>
      </c>
      <c r="E13221" s="228">
        <v>90</v>
      </c>
      <c r="F13221" s="228">
        <v>1877</v>
      </c>
      <c r="G13221" s="228">
        <v>585</v>
      </c>
      <c r="H13221" s="228">
        <v>3163</v>
      </c>
      <c r="I13221" s="228">
        <v>2399892.65</v>
      </c>
      <c r="J13221" s="228">
        <v>303597.11</v>
      </c>
      <c r="K13221" s="228">
        <v>284739</v>
      </c>
      <c r="L13221" s="228">
        <v>3071790.23</v>
      </c>
    </row>
    <row r="13222" spans="1:12">
      <c r="A13222" s="228">
        <v>2017</v>
      </c>
      <c r="B13222" s="228" t="s">
        <v>195</v>
      </c>
      <c r="C13222" s="228" t="s">
        <v>65</v>
      </c>
      <c r="D13222" s="228" t="s">
        <v>205</v>
      </c>
      <c r="E13222" s="228">
        <v>95</v>
      </c>
      <c r="F13222" s="228">
        <v>266</v>
      </c>
      <c r="G13222" s="228">
        <v>86</v>
      </c>
      <c r="H13222" s="228">
        <v>715</v>
      </c>
      <c r="I13222" s="228">
        <v>400286</v>
      </c>
      <c r="J13222" s="228">
        <v>32188.6</v>
      </c>
      <c r="K13222" s="228">
        <v>7134</v>
      </c>
      <c r="L13222" s="228">
        <v>444872.6</v>
      </c>
    </row>
    <row r="13223" spans="1:12">
      <c r="A13223" s="228">
        <v>2017</v>
      </c>
      <c r="B13223" s="228" t="s">
        <v>195</v>
      </c>
      <c r="C13223" s="228" t="s">
        <v>65</v>
      </c>
      <c r="D13223" s="228" t="s">
        <v>206</v>
      </c>
      <c r="E13223" s="228">
        <v>0</v>
      </c>
      <c r="F13223" s="228">
        <v>39894</v>
      </c>
      <c r="G13223" s="228">
        <v>1383</v>
      </c>
      <c r="H13223" s="228">
        <v>2999</v>
      </c>
      <c r="I13223" s="228">
        <v>2271288.65</v>
      </c>
      <c r="J13223" s="228">
        <v>374538.66</v>
      </c>
      <c r="K13223" s="228">
        <v>120812</v>
      </c>
      <c r="L13223" s="228">
        <v>3009922.65</v>
      </c>
    </row>
    <row r="13224" spans="1:12">
      <c r="A13224" s="228">
        <v>2017</v>
      </c>
      <c r="B13224" s="228" t="s">
        <v>195</v>
      </c>
      <c r="C13224" s="228" t="s">
        <v>65</v>
      </c>
      <c r="D13224" s="228" t="s">
        <v>206</v>
      </c>
      <c r="E13224" s="228">
        <v>5</v>
      </c>
      <c r="F13224" s="228">
        <v>46100</v>
      </c>
      <c r="G13224" s="228">
        <v>891</v>
      </c>
      <c r="H13224" s="228">
        <v>1192</v>
      </c>
      <c r="I13224" s="228">
        <v>1283022.6499999999</v>
      </c>
      <c r="J13224" s="228">
        <v>289286.95</v>
      </c>
      <c r="K13224" s="228">
        <v>160258</v>
      </c>
      <c r="L13224" s="228">
        <v>1919181.23</v>
      </c>
    </row>
    <row r="13225" spans="1:12">
      <c r="A13225" s="228">
        <v>2017</v>
      </c>
      <c r="B13225" s="228" t="s">
        <v>195</v>
      </c>
      <c r="C13225" s="228" t="s">
        <v>65</v>
      </c>
      <c r="D13225" s="228" t="s">
        <v>206</v>
      </c>
      <c r="E13225" s="228">
        <v>10</v>
      </c>
      <c r="F13225" s="228">
        <v>44176</v>
      </c>
      <c r="G13225" s="228">
        <v>738</v>
      </c>
      <c r="H13225" s="228">
        <v>1237</v>
      </c>
      <c r="I13225" s="228">
        <v>1194670.1399999999</v>
      </c>
      <c r="J13225" s="228">
        <v>252564.82</v>
      </c>
      <c r="K13225" s="228">
        <v>312535</v>
      </c>
      <c r="L13225" s="228">
        <v>1908526.35</v>
      </c>
    </row>
    <row r="13226" spans="1:12">
      <c r="A13226" s="228">
        <v>2017</v>
      </c>
      <c r="B13226" s="228" t="s">
        <v>195</v>
      </c>
      <c r="C13226" s="228" t="s">
        <v>65</v>
      </c>
      <c r="D13226" s="228" t="s">
        <v>206</v>
      </c>
      <c r="E13226" s="228">
        <v>15</v>
      </c>
      <c r="F13226" s="228">
        <v>41576</v>
      </c>
      <c r="G13226" s="228">
        <v>1637</v>
      </c>
      <c r="H13226" s="228">
        <v>3499</v>
      </c>
      <c r="I13226" s="228">
        <v>3508154.8</v>
      </c>
      <c r="J13226" s="228">
        <v>536961.88</v>
      </c>
      <c r="K13226" s="228">
        <v>598372</v>
      </c>
      <c r="L13226" s="228">
        <v>5015955.95</v>
      </c>
    </row>
    <row r="13227" spans="1:12">
      <c r="A13227" s="228">
        <v>2017</v>
      </c>
      <c r="B13227" s="228" t="s">
        <v>195</v>
      </c>
      <c r="C13227" s="228" t="s">
        <v>65</v>
      </c>
      <c r="D13227" s="228" t="s">
        <v>206</v>
      </c>
      <c r="E13227" s="228">
        <v>20</v>
      </c>
      <c r="F13227" s="228">
        <v>36067</v>
      </c>
      <c r="G13227" s="228">
        <v>1805</v>
      </c>
      <c r="H13227" s="228">
        <v>4025</v>
      </c>
      <c r="I13227" s="228">
        <v>4154861.46</v>
      </c>
      <c r="J13227" s="228">
        <v>735299.6</v>
      </c>
      <c r="K13227" s="228">
        <v>548997</v>
      </c>
      <c r="L13227" s="228">
        <v>5963283.3099999996</v>
      </c>
    </row>
    <row r="13228" spans="1:12">
      <c r="A13228" s="228">
        <v>2017</v>
      </c>
      <c r="B13228" s="228" t="s">
        <v>195</v>
      </c>
      <c r="C13228" s="228" t="s">
        <v>65</v>
      </c>
      <c r="D13228" s="228" t="s">
        <v>206</v>
      </c>
      <c r="E13228" s="228">
        <v>25</v>
      </c>
      <c r="F13228" s="228">
        <v>39575</v>
      </c>
      <c r="G13228" s="228">
        <v>2304</v>
      </c>
      <c r="H13228" s="228">
        <v>6185</v>
      </c>
      <c r="I13228" s="228">
        <v>7190857.3499999996</v>
      </c>
      <c r="J13228" s="228">
        <v>1646451.15</v>
      </c>
      <c r="K13228" s="228">
        <v>955862</v>
      </c>
      <c r="L13228" s="228">
        <v>10515286.630000001</v>
      </c>
    </row>
    <row r="13229" spans="1:12">
      <c r="A13229" s="228">
        <v>2017</v>
      </c>
      <c r="B13229" s="228" t="s">
        <v>195</v>
      </c>
      <c r="C13229" s="228" t="s">
        <v>65</v>
      </c>
      <c r="D13229" s="228" t="s">
        <v>206</v>
      </c>
      <c r="E13229" s="228">
        <v>30</v>
      </c>
      <c r="F13229" s="228">
        <v>56719</v>
      </c>
      <c r="G13229" s="228">
        <v>3996</v>
      </c>
      <c r="H13229" s="228">
        <v>10962</v>
      </c>
      <c r="I13229" s="228">
        <v>13168071.98</v>
      </c>
      <c r="J13229" s="228">
        <v>3160507.09</v>
      </c>
      <c r="K13229" s="228">
        <v>1253007.8</v>
      </c>
      <c r="L13229" s="228">
        <v>18871116.52</v>
      </c>
    </row>
    <row r="13230" spans="1:12">
      <c r="A13230" s="228">
        <v>2017</v>
      </c>
      <c r="B13230" s="228" t="s">
        <v>195</v>
      </c>
      <c r="C13230" s="228" t="s">
        <v>65</v>
      </c>
      <c r="D13230" s="228" t="s">
        <v>206</v>
      </c>
      <c r="E13230" s="228">
        <v>35</v>
      </c>
      <c r="F13230" s="228">
        <v>55673</v>
      </c>
      <c r="G13230" s="228">
        <v>4221</v>
      </c>
      <c r="H13230" s="228">
        <v>9967</v>
      </c>
      <c r="I13230" s="228">
        <v>12165952.74</v>
      </c>
      <c r="J13230" s="228">
        <v>2878405.61</v>
      </c>
      <c r="K13230" s="228">
        <v>1631022</v>
      </c>
      <c r="L13230" s="228">
        <v>18172670.350000001</v>
      </c>
    </row>
    <row r="13231" spans="1:12">
      <c r="A13231" s="228">
        <v>2017</v>
      </c>
      <c r="B13231" s="228" t="s">
        <v>195</v>
      </c>
      <c r="C13231" s="228" t="s">
        <v>65</v>
      </c>
      <c r="D13231" s="228" t="s">
        <v>206</v>
      </c>
      <c r="E13231" s="228">
        <v>40</v>
      </c>
      <c r="F13231" s="228">
        <v>51690</v>
      </c>
      <c r="G13231" s="228">
        <v>3696</v>
      </c>
      <c r="H13231" s="228">
        <v>7389</v>
      </c>
      <c r="I13231" s="228">
        <v>9227064.4499999993</v>
      </c>
      <c r="J13231" s="228">
        <v>2027989.09</v>
      </c>
      <c r="K13231" s="228">
        <v>1582838</v>
      </c>
      <c r="L13231" s="228">
        <v>14196983.550000001</v>
      </c>
    </row>
    <row r="13232" spans="1:12">
      <c r="A13232" s="228">
        <v>2017</v>
      </c>
      <c r="B13232" s="228" t="s">
        <v>195</v>
      </c>
      <c r="C13232" s="228" t="s">
        <v>65</v>
      </c>
      <c r="D13232" s="228" t="s">
        <v>206</v>
      </c>
      <c r="E13232" s="228">
        <v>45</v>
      </c>
      <c r="F13232" s="228">
        <v>54614</v>
      </c>
      <c r="G13232" s="228">
        <v>4192</v>
      </c>
      <c r="H13232" s="228">
        <v>8147</v>
      </c>
      <c r="I13232" s="228">
        <v>10276129.619999999</v>
      </c>
      <c r="J13232" s="228">
        <v>2289292.89</v>
      </c>
      <c r="K13232" s="228">
        <v>2288901</v>
      </c>
      <c r="L13232" s="228">
        <v>16402579.310000001</v>
      </c>
    </row>
    <row r="13233" spans="1:12">
      <c r="A13233" s="228">
        <v>2017</v>
      </c>
      <c r="B13233" s="228" t="s">
        <v>195</v>
      </c>
      <c r="C13233" s="228" t="s">
        <v>65</v>
      </c>
      <c r="D13233" s="228" t="s">
        <v>206</v>
      </c>
      <c r="E13233" s="228">
        <v>50</v>
      </c>
      <c r="F13233" s="228">
        <v>50733</v>
      </c>
      <c r="G13233" s="228">
        <v>4562</v>
      </c>
      <c r="H13233" s="228">
        <v>9142</v>
      </c>
      <c r="I13233" s="228">
        <v>11313264.460000001</v>
      </c>
      <c r="J13233" s="228">
        <v>2467496.19</v>
      </c>
      <c r="K13233" s="228">
        <v>2264027</v>
      </c>
      <c r="L13233" s="228">
        <v>17506351.140000001</v>
      </c>
    </row>
    <row r="13234" spans="1:12">
      <c r="A13234" s="228">
        <v>2017</v>
      </c>
      <c r="B13234" s="228" t="s">
        <v>195</v>
      </c>
      <c r="C13234" s="228" t="s">
        <v>65</v>
      </c>
      <c r="D13234" s="228" t="s">
        <v>206</v>
      </c>
      <c r="E13234" s="228">
        <v>55</v>
      </c>
      <c r="F13234" s="228">
        <v>50043</v>
      </c>
      <c r="G13234" s="228">
        <v>5197</v>
      </c>
      <c r="H13234" s="228">
        <v>10204</v>
      </c>
      <c r="I13234" s="228">
        <v>12681749.800000001</v>
      </c>
      <c r="J13234" s="228">
        <v>2939875.66</v>
      </c>
      <c r="K13234" s="228">
        <v>2833458.38</v>
      </c>
      <c r="L13234" s="228">
        <v>20114352.039999999</v>
      </c>
    </row>
    <row r="13235" spans="1:12">
      <c r="A13235" s="228">
        <v>2017</v>
      </c>
      <c r="B13235" s="228" t="s">
        <v>195</v>
      </c>
      <c r="C13235" s="228" t="s">
        <v>65</v>
      </c>
      <c r="D13235" s="228" t="s">
        <v>206</v>
      </c>
      <c r="E13235" s="228">
        <v>60</v>
      </c>
      <c r="F13235" s="228">
        <v>45380</v>
      </c>
      <c r="G13235" s="228">
        <v>5420</v>
      </c>
      <c r="H13235" s="228">
        <v>11111</v>
      </c>
      <c r="I13235" s="228">
        <v>14326600.390000001</v>
      </c>
      <c r="J13235" s="228">
        <v>3381847.19</v>
      </c>
      <c r="K13235" s="228">
        <v>3690725</v>
      </c>
      <c r="L13235" s="228">
        <v>22849898.690000001</v>
      </c>
    </row>
    <row r="13236" spans="1:12">
      <c r="A13236" s="228">
        <v>2017</v>
      </c>
      <c r="B13236" s="228" t="s">
        <v>195</v>
      </c>
      <c r="C13236" s="228" t="s">
        <v>65</v>
      </c>
      <c r="D13236" s="228" t="s">
        <v>206</v>
      </c>
      <c r="E13236" s="228">
        <v>65</v>
      </c>
      <c r="F13236" s="228">
        <v>38892</v>
      </c>
      <c r="G13236" s="228">
        <v>6064</v>
      </c>
      <c r="H13236" s="228">
        <v>13547</v>
      </c>
      <c r="I13236" s="228">
        <v>17294967.670000002</v>
      </c>
      <c r="J13236" s="228">
        <v>3829831.16</v>
      </c>
      <c r="K13236" s="228">
        <v>4834179.5</v>
      </c>
      <c r="L13236" s="228">
        <v>27233082.370000001</v>
      </c>
    </row>
    <row r="13237" spans="1:12">
      <c r="A13237" s="228">
        <v>2017</v>
      </c>
      <c r="B13237" s="228" t="s">
        <v>195</v>
      </c>
      <c r="C13237" s="228" t="s">
        <v>65</v>
      </c>
      <c r="D13237" s="228" t="s">
        <v>206</v>
      </c>
      <c r="E13237" s="228">
        <v>70</v>
      </c>
      <c r="F13237" s="228">
        <v>29355</v>
      </c>
      <c r="G13237" s="228">
        <v>5445</v>
      </c>
      <c r="H13237" s="228">
        <v>13114</v>
      </c>
      <c r="I13237" s="228">
        <v>16365314.75</v>
      </c>
      <c r="J13237" s="228">
        <v>3725587.27</v>
      </c>
      <c r="K13237" s="228">
        <v>4353851.1500000004</v>
      </c>
      <c r="L13237" s="228">
        <v>25359897.199999999</v>
      </c>
    </row>
    <row r="13238" spans="1:12">
      <c r="A13238" s="228">
        <v>2017</v>
      </c>
      <c r="B13238" s="228" t="s">
        <v>195</v>
      </c>
      <c r="C13238" s="228" t="s">
        <v>65</v>
      </c>
      <c r="D13238" s="228" t="s">
        <v>206</v>
      </c>
      <c r="E13238" s="228">
        <v>75</v>
      </c>
      <c r="F13238" s="228">
        <v>19425</v>
      </c>
      <c r="G13238" s="228">
        <v>4134</v>
      </c>
      <c r="H13238" s="228">
        <v>12213</v>
      </c>
      <c r="I13238" s="228">
        <v>14268313.6</v>
      </c>
      <c r="J13238" s="228">
        <v>2832302.41</v>
      </c>
      <c r="K13238" s="228">
        <v>3352800.8</v>
      </c>
      <c r="L13238" s="228">
        <v>21044166.98</v>
      </c>
    </row>
    <row r="13239" spans="1:12">
      <c r="A13239" s="228">
        <v>2017</v>
      </c>
      <c r="B13239" s="228" t="s">
        <v>195</v>
      </c>
      <c r="C13239" s="228" t="s">
        <v>65</v>
      </c>
      <c r="D13239" s="228" t="s">
        <v>206</v>
      </c>
      <c r="E13239" s="228">
        <v>80</v>
      </c>
      <c r="F13239" s="228">
        <v>13132</v>
      </c>
      <c r="G13239" s="228">
        <v>2976</v>
      </c>
      <c r="H13239" s="228">
        <v>12009</v>
      </c>
      <c r="I13239" s="228">
        <v>11700623</v>
      </c>
      <c r="J13239" s="228">
        <v>2065544.8</v>
      </c>
      <c r="K13239" s="228">
        <v>2188046.25</v>
      </c>
      <c r="L13239" s="228">
        <v>16483344.93</v>
      </c>
    </row>
    <row r="13240" spans="1:12">
      <c r="A13240" s="228">
        <v>2017</v>
      </c>
      <c r="B13240" s="228" t="s">
        <v>195</v>
      </c>
      <c r="C13240" s="228" t="s">
        <v>65</v>
      </c>
      <c r="D13240" s="228" t="s">
        <v>206</v>
      </c>
      <c r="E13240" s="228">
        <v>85</v>
      </c>
      <c r="F13240" s="228">
        <v>8098</v>
      </c>
      <c r="G13240" s="228">
        <v>2019</v>
      </c>
      <c r="H13240" s="228">
        <v>11171</v>
      </c>
      <c r="I13240" s="228">
        <v>8580290.3499999996</v>
      </c>
      <c r="J13240" s="228">
        <v>1198424.26</v>
      </c>
      <c r="K13240" s="228">
        <v>1114353</v>
      </c>
      <c r="L13240" s="228">
        <v>11169932.32</v>
      </c>
    </row>
    <row r="13241" spans="1:12">
      <c r="A13241" s="228">
        <v>2017</v>
      </c>
      <c r="B13241" s="228" t="s">
        <v>195</v>
      </c>
      <c r="C13241" s="228" t="s">
        <v>65</v>
      </c>
      <c r="D13241" s="228" t="s">
        <v>206</v>
      </c>
      <c r="E13241" s="228">
        <v>90</v>
      </c>
      <c r="F13241" s="228">
        <v>3362</v>
      </c>
      <c r="G13241" s="228">
        <v>868</v>
      </c>
      <c r="H13241" s="228">
        <v>6026</v>
      </c>
      <c r="I13241" s="228">
        <v>4091652.7</v>
      </c>
      <c r="J13241" s="228">
        <v>418214.57</v>
      </c>
      <c r="K13241" s="228">
        <v>350763.4</v>
      </c>
      <c r="L13241" s="228">
        <v>4956868.6399999997</v>
      </c>
    </row>
    <row r="13242" spans="1:12">
      <c r="A13242" s="228">
        <v>2017</v>
      </c>
      <c r="B13242" s="228" t="s">
        <v>195</v>
      </c>
      <c r="C13242" s="228" t="s">
        <v>65</v>
      </c>
      <c r="D13242" s="228" t="s">
        <v>206</v>
      </c>
      <c r="E13242" s="228">
        <v>95</v>
      </c>
      <c r="F13242" s="228">
        <v>922</v>
      </c>
      <c r="G13242" s="228">
        <v>210</v>
      </c>
      <c r="H13242" s="228">
        <v>1849</v>
      </c>
      <c r="I13242" s="228">
        <v>1050373.8999999999</v>
      </c>
      <c r="J13242" s="228">
        <v>96194.84</v>
      </c>
      <c r="K13242" s="228">
        <v>21257</v>
      </c>
      <c r="L13242" s="228">
        <v>1178931.52</v>
      </c>
    </row>
    <row r="13243" spans="1:12">
      <c r="A13243" s="228">
        <v>2017</v>
      </c>
      <c r="B13243" s="228" t="s">
        <v>195</v>
      </c>
      <c r="C13243" s="228" t="s">
        <v>66</v>
      </c>
      <c r="D13243" s="228" t="s">
        <v>205</v>
      </c>
      <c r="E13243" s="228">
        <v>0</v>
      </c>
      <c r="F13243" s="228">
        <v>4964</v>
      </c>
      <c r="G13243" s="228">
        <v>168</v>
      </c>
      <c r="H13243" s="228">
        <v>832</v>
      </c>
      <c r="I13243" s="228">
        <v>586702.69999999995</v>
      </c>
      <c r="J13243" s="228">
        <v>55522.65</v>
      </c>
      <c r="K13243" s="228">
        <v>2645</v>
      </c>
      <c r="L13243" s="228">
        <v>662570.16</v>
      </c>
    </row>
    <row r="13244" spans="1:12">
      <c r="A13244" s="228">
        <v>2017</v>
      </c>
      <c r="B13244" s="228" t="s">
        <v>195</v>
      </c>
      <c r="C13244" s="228" t="s">
        <v>66</v>
      </c>
      <c r="D13244" s="228" t="s">
        <v>205</v>
      </c>
      <c r="E13244" s="228">
        <v>5</v>
      </c>
      <c r="F13244" s="228">
        <v>6066</v>
      </c>
      <c r="G13244" s="228">
        <v>95</v>
      </c>
      <c r="H13244" s="228">
        <v>132</v>
      </c>
      <c r="I13244" s="228">
        <v>112220.4</v>
      </c>
      <c r="J13244" s="228">
        <v>41224.25</v>
      </c>
      <c r="K13244" s="228">
        <v>11386</v>
      </c>
      <c r="L13244" s="228">
        <v>179369.82</v>
      </c>
    </row>
    <row r="13245" spans="1:12">
      <c r="A13245" s="228">
        <v>2017</v>
      </c>
      <c r="B13245" s="228" t="s">
        <v>195</v>
      </c>
      <c r="C13245" s="228" t="s">
        <v>66</v>
      </c>
      <c r="D13245" s="228" t="s">
        <v>205</v>
      </c>
      <c r="E13245" s="228">
        <v>10</v>
      </c>
      <c r="F13245" s="228">
        <v>6373</v>
      </c>
      <c r="G13245" s="228">
        <v>95</v>
      </c>
      <c r="H13245" s="228">
        <v>156</v>
      </c>
      <c r="I13245" s="228">
        <v>148583.70000000001</v>
      </c>
      <c r="J13245" s="228">
        <v>41898.93</v>
      </c>
      <c r="K13245" s="228">
        <v>76952</v>
      </c>
      <c r="L13245" s="228">
        <v>283912.98</v>
      </c>
    </row>
    <row r="13246" spans="1:12">
      <c r="A13246" s="228">
        <v>2017</v>
      </c>
      <c r="B13246" s="228" t="s">
        <v>195</v>
      </c>
      <c r="C13246" s="228" t="s">
        <v>66</v>
      </c>
      <c r="D13246" s="228" t="s">
        <v>205</v>
      </c>
      <c r="E13246" s="228">
        <v>15</v>
      </c>
      <c r="F13246" s="228">
        <v>6516</v>
      </c>
      <c r="G13246" s="228">
        <v>148</v>
      </c>
      <c r="H13246" s="228">
        <v>315</v>
      </c>
      <c r="I13246" s="228">
        <v>298161.55</v>
      </c>
      <c r="J13246" s="228">
        <v>69858.55</v>
      </c>
      <c r="K13246" s="228">
        <v>55691</v>
      </c>
      <c r="L13246" s="228">
        <v>449154.5</v>
      </c>
    </row>
    <row r="13247" spans="1:12">
      <c r="A13247" s="228">
        <v>2017</v>
      </c>
      <c r="B13247" s="228" t="s">
        <v>195</v>
      </c>
      <c r="C13247" s="228" t="s">
        <v>66</v>
      </c>
      <c r="D13247" s="228" t="s">
        <v>205</v>
      </c>
      <c r="E13247" s="228">
        <v>20</v>
      </c>
      <c r="F13247" s="228">
        <v>5502</v>
      </c>
      <c r="G13247" s="228">
        <v>161</v>
      </c>
      <c r="H13247" s="228">
        <v>293</v>
      </c>
      <c r="I13247" s="228">
        <v>337166.45</v>
      </c>
      <c r="J13247" s="228">
        <v>76639.05</v>
      </c>
      <c r="K13247" s="228">
        <v>67201</v>
      </c>
      <c r="L13247" s="228">
        <v>509120.85</v>
      </c>
    </row>
    <row r="13248" spans="1:12">
      <c r="A13248" s="228">
        <v>2017</v>
      </c>
      <c r="B13248" s="228" t="s">
        <v>195</v>
      </c>
      <c r="C13248" s="228" t="s">
        <v>66</v>
      </c>
      <c r="D13248" s="228" t="s">
        <v>205</v>
      </c>
      <c r="E13248" s="228">
        <v>25</v>
      </c>
      <c r="F13248" s="228">
        <v>3475</v>
      </c>
      <c r="G13248" s="228">
        <v>101</v>
      </c>
      <c r="H13248" s="228">
        <v>240</v>
      </c>
      <c r="I13248" s="228">
        <v>225966</v>
      </c>
      <c r="J13248" s="228">
        <v>58225.27</v>
      </c>
      <c r="K13248" s="228">
        <v>59299</v>
      </c>
      <c r="L13248" s="228">
        <v>378092.85</v>
      </c>
    </row>
    <row r="13249" spans="1:12">
      <c r="A13249" s="228">
        <v>2017</v>
      </c>
      <c r="B13249" s="228" t="s">
        <v>195</v>
      </c>
      <c r="C13249" s="228" t="s">
        <v>66</v>
      </c>
      <c r="D13249" s="228" t="s">
        <v>205</v>
      </c>
      <c r="E13249" s="228">
        <v>30</v>
      </c>
      <c r="F13249" s="228">
        <v>5379</v>
      </c>
      <c r="G13249" s="228">
        <v>202</v>
      </c>
      <c r="H13249" s="228">
        <v>326</v>
      </c>
      <c r="I13249" s="228">
        <v>304839.95</v>
      </c>
      <c r="J13249" s="228">
        <v>102804.2</v>
      </c>
      <c r="K13249" s="228">
        <v>65827</v>
      </c>
      <c r="L13249" s="228">
        <v>569901.44999999995</v>
      </c>
    </row>
    <row r="13250" spans="1:12">
      <c r="A13250" s="228">
        <v>2017</v>
      </c>
      <c r="B13250" s="228" t="s">
        <v>195</v>
      </c>
      <c r="C13250" s="228" t="s">
        <v>66</v>
      </c>
      <c r="D13250" s="228" t="s">
        <v>205</v>
      </c>
      <c r="E13250" s="228">
        <v>35</v>
      </c>
      <c r="F13250" s="228">
        <v>5745</v>
      </c>
      <c r="G13250" s="228">
        <v>327</v>
      </c>
      <c r="H13250" s="228">
        <v>521</v>
      </c>
      <c r="I13250" s="228">
        <v>457725.28</v>
      </c>
      <c r="J13250" s="228">
        <v>150102.97</v>
      </c>
      <c r="K13250" s="228">
        <v>22338</v>
      </c>
      <c r="L13250" s="228">
        <v>717413</v>
      </c>
    </row>
    <row r="13251" spans="1:12">
      <c r="A13251" s="228">
        <v>2017</v>
      </c>
      <c r="B13251" s="228" t="s">
        <v>195</v>
      </c>
      <c r="C13251" s="228" t="s">
        <v>66</v>
      </c>
      <c r="D13251" s="228" t="s">
        <v>205</v>
      </c>
      <c r="E13251" s="228">
        <v>40</v>
      </c>
      <c r="F13251" s="228">
        <v>5956</v>
      </c>
      <c r="G13251" s="228">
        <v>310</v>
      </c>
      <c r="H13251" s="228">
        <v>562</v>
      </c>
      <c r="I13251" s="228">
        <v>598947.1</v>
      </c>
      <c r="J13251" s="228">
        <v>152301.34</v>
      </c>
      <c r="K13251" s="228">
        <v>236840.5</v>
      </c>
      <c r="L13251" s="228">
        <v>1079752.0900000001</v>
      </c>
    </row>
    <row r="13252" spans="1:12">
      <c r="A13252" s="228">
        <v>2017</v>
      </c>
      <c r="B13252" s="228" t="s">
        <v>195</v>
      </c>
      <c r="C13252" s="228" t="s">
        <v>66</v>
      </c>
      <c r="D13252" s="228" t="s">
        <v>205</v>
      </c>
      <c r="E13252" s="228">
        <v>45</v>
      </c>
      <c r="F13252" s="228">
        <v>7197</v>
      </c>
      <c r="G13252" s="228">
        <v>390</v>
      </c>
      <c r="H13252" s="228">
        <v>773</v>
      </c>
      <c r="I13252" s="228">
        <v>811418.15</v>
      </c>
      <c r="J13252" s="228">
        <v>224226.9</v>
      </c>
      <c r="K13252" s="228">
        <v>254987.3</v>
      </c>
      <c r="L13252" s="228">
        <v>1448767.53</v>
      </c>
    </row>
    <row r="13253" spans="1:12">
      <c r="A13253" s="228">
        <v>2017</v>
      </c>
      <c r="B13253" s="228" t="s">
        <v>195</v>
      </c>
      <c r="C13253" s="228" t="s">
        <v>66</v>
      </c>
      <c r="D13253" s="228" t="s">
        <v>205</v>
      </c>
      <c r="E13253" s="228">
        <v>50</v>
      </c>
      <c r="F13253" s="228">
        <v>7541</v>
      </c>
      <c r="G13253" s="228">
        <v>528</v>
      </c>
      <c r="H13253" s="228">
        <v>1036</v>
      </c>
      <c r="I13253" s="228">
        <v>1219314.05</v>
      </c>
      <c r="J13253" s="228">
        <v>333256.49</v>
      </c>
      <c r="K13253" s="228">
        <v>418400</v>
      </c>
      <c r="L13253" s="228">
        <v>2134238.9900000002</v>
      </c>
    </row>
    <row r="13254" spans="1:12">
      <c r="A13254" s="228">
        <v>2017</v>
      </c>
      <c r="B13254" s="228" t="s">
        <v>195</v>
      </c>
      <c r="C13254" s="228" t="s">
        <v>66</v>
      </c>
      <c r="D13254" s="228" t="s">
        <v>205</v>
      </c>
      <c r="E13254" s="228">
        <v>55</v>
      </c>
      <c r="F13254" s="228">
        <v>9348</v>
      </c>
      <c r="G13254" s="228">
        <v>890</v>
      </c>
      <c r="H13254" s="228">
        <v>1888</v>
      </c>
      <c r="I13254" s="228">
        <v>1949272.43</v>
      </c>
      <c r="J13254" s="228">
        <v>536652.73</v>
      </c>
      <c r="K13254" s="228">
        <v>645180</v>
      </c>
      <c r="L13254" s="228">
        <v>3371965.55</v>
      </c>
    </row>
    <row r="13255" spans="1:12">
      <c r="A13255" s="228">
        <v>2017</v>
      </c>
      <c r="B13255" s="228" t="s">
        <v>195</v>
      </c>
      <c r="C13255" s="228" t="s">
        <v>66</v>
      </c>
      <c r="D13255" s="228" t="s">
        <v>205</v>
      </c>
      <c r="E13255" s="228">
        <v>60</v>
      </c>
      <c r="F13255" s="228">
        <v>9336</v>
      </c>
      <c r="G13255" s="228">
        <v>1162</v>
      </c>
      <c r="H13255" s="228">
        <v>2884</v>
      </c>
      <c r="I13255" s="228">
        <v>2832309.55</v>
      </c>
      <c r="J13255" s="228">
        <v>721270.86</v>
      </c>
      <c r="K13255" s="228">
        <v>859152.37</v>
      </c>
      <c r="L13255" s="228">
        <v>4700927.4800000004</v>
      </c>
    </row>
    <row r="13256" spans="1:12">
      <c r="A13256" s="228">
        <v>2017</v>
      </c>
      <c r="B13256" s="228" t="s">
        <v>195</v>
      </c>
      <c r="C13256" s="228" t="s">
        <v>66</v>
      </c>
      <c r="D13256" s="228" t="s">
        <v>205</v>
      </c>
      <c r="E13256" s="228">
        <v>65</v>
      </c>
      <c r="F13256" s="228">
        <v>8957</v>
      </c>
      <c r="G13256" s="228">
        <v>1648</v>
      </c>
      <c r="H13256" s="228">
        <v>3969</v>
      </c>
      <c r="I13256" s="228">
        <v>3916497.4</v>
      </c>
      <c r="J13256" s="228">
        <v>1027464.33</v>
      </c>
      <c r="K13256" s="228">
        <v>1145151.52</v>
      </c>
      <c r="L13256" s="228">
        <v>6384981.8799999999</v>
      </c>
    </row>
    <row r="13257" spans="1:12">
      <c r="A13257" s="228">
        <v>2017</v>
      </c>
      <c r="B13257" s="228" t="s">
        <v>195</v>
      </c>
      <c r="C13257" s="228" t="s">
        <v>66</v>
      </c>
      <c r="D13257" s="228" t="s">
        <v>205</v>
      </c>
      <c r="E13257" s="228">
        <v>70</v>
      </c>
      <c r="F13257" s="228">
        <v>7214</v>
      </c>
      <c r="G13257" s="228">
        <v>1581</v>
      </c>
      <c r="H13257" s="228">
        <v>3759</v>
      </c>
      <c r="I13257" s="228">
        <v>3599656</v>
      </c>
      <c r="J13257" s="228">
        <v>965172</v>
      </c>
      <c r="K13257" s="228">
        <v>1322351.1599999999</v>
      </c>
      <c r="L13257" s="228">
        <v>6175967.5099999998</v>
      </c>
    </row>
    <row r="13258" spans="1:12">
      <c r="A13258" s="228">
        <v>2017</v>
      </c>
      <c r="B13258" s="228" t="s">
        <v>195</v>
      </c>
      <c r="C13258" s="228" t="s">
        <v>66</v>
      </c>
      <c r="D13258" s="228" t="s">
        <v>205</v>
      </c>
      <c r="E13258" s="228">
        <v>75</v>
      </c>
      <c r="F13258" s="228">
        <v>4783</v>
      </c>
      <c r="G13258" s="228">
        <v>1547</v>
      </c>
      <c r="H13258" s="228">
        <v>3730</v>
      </c>
      <c r="I13258" s="228">
        <v>3175488.3</v>
      </c>
      <c r="J13258" s="228">
        <v>746088.84</v>
      </c>
      <c r="K13258" s="228">
        <v>1097491.1599999999</v>
      </c>
      <c r="L13258" s="228">
        <v>5188125.62</v>
      </c>
    </row>
    <row r="13259" spans="1:12">
      <c r="A13259" s="228">
        <v>2017</v>
      </c>
      <c r="B13259" s="228" t="s">
        <v>195</v>
      </c>
      <c r="C13259" s="228" t="s">
        <v>66</v>
      </c>
      <c r="D13259" s="228" t="s">
        <v>205</v>
      </c>
      <c r="E13259" s="228">
        <v>80</v>
      </c>
      <c r="F13259" s="228">
        <v>2884</v>
      </c>
      <c r="G13259" s="228">
        <v>953</v>
      </c>
      <c r="H13259" s="228">
        <v>2605</v>
      </c>
      <c r="I13259" s="228">
        <v>2150734.9500000002</v>
      </c>
      <c r="J13259" s="228">
        <v>499172.24</v>
      </c>
      <c r="K13259" s="228">
        <v>405072.76</v>
      </c>
      <c r="L13259" s="228">
        <v>3177160.05</v>
      </c>
    </row>
    <row r="13260" spans="1:12">
      <c r="A13260" s="228">
        <v>2017</v>
      </c>
      <c r="B13260" s="228" t="s">
        <v>195</v>
      </c>
      <c r="C13260" s="228" t="s">
        <v>66</v>
      </c>
      <c r="D13260" s="228" t="s">
        <v>205</v>
      </c>
      <c r="E13260" s="228">
        <v>85</v>
      </c>
      <c r="F13260" s="228">
        <v>1653</v>
      </c>
      <c r="G13260" s="228">
        <v>550</v>
      </c>
      <c r="H13260" s="228">
        <v>1998</v>
      </c>
      <c r="I13260" s="228">
        <v>1493884.96</v>
      </c>
      <c r="J13260" s="228">
        <v>278342.82</v>
      </c>
      <c r="K13260" s="228">
        <v>222683.51</v>
      </c>
      <c r="L13260" s="228">
        <v>2046815.87</v>
      </c>
    </row>
    <row r="13261" spans="1:12">
      <c r="A13261" s="228">
        <v>2017</v>
      </c>
      <c r="B13261" s="228" t="s">
        <v>195</v>
      </c>
      <c r="C13261" s="228" t="s">
        <v>66</v>
      </c>
      <c r="D13261" s="228" t="s">
        <v>205</v>
      </c>
      <c r="E13261" s="228">
        <v>90</v>
      </c>
      <c r="F13261" s="228">
        <v>451</v>
      </c>
      <c r="G13261" s="228">
        <v>122</v>
      </c>
      <c r="H13261" s="228">
        <v>520</v>
      </c>
      <c r="I13261" s="228">
        <v>385087.15</v>
      </c>
      <c r="J13261" s="228">
        <v>55041.9</v>
      </c>
      <c r="K13261" s="228">
        <v>38156.129999999997</v>
      </c>
      <c r="L13261" s="228">
        <v>495332.67</v>
      </c>
    </row>
    <row r="13262" spans="1:12">
      <c r="A13262" s="228">
        <v>2017</v>
      </c>
      <c r="B13262" s="228" t="s">
        <v>195</v>
      </c>
      <c r="C13262" s="228" t="s">
        <v>66</v>
      </c>
      <c r="D13262" s="228" t="s">
        <v>205</v>
      </c>
      <c r="E13262" s="228">
        <v>95</v>
      </c>
      <c r="F13262" s="228">
        <v>53</v>
      </c>
      <c r="G13262" s="228">
        <v>9</v>
      </c>
      <c r="H13262" s="228">
        <v>14</v>
      </c>
      <c r="I13262" s="228">
        <v>14453</v>
      </c>
      <c r="J13262" s="228">
        <v>2339.1999999999998</v>
      </c>
      <c r="K13262" s="228">
        <v>0</v>
      </c>
      <c r="L13262" s="228">
        <v>16960.2</v>
      </c>
    </row>
    <row r="13263" spans="1:12">
      <c r="A13263" s="228">
        <v>2017</v>
      </c>
      <c r="B13263" s="228" t="s">
        <v>195</v>
      </c>
      <c r="C13263" s="228" t="s">
        <v>66</v>
      </c>
      <c r="D13263" s="228" t="s">
        <v>206</v>
      </c>
      <c r="E13263" s="228">
        <v>0</v>
      </c>
      <c r="F13263" s="228">
        <v>4607</v>
      </c>
      <c r="G13263" s="228">
        <v>137</v>
      </c>
      <c r="H13263" s="228">
        <v>572</v>
      </c>
      <c r="I13263" s="228">
        <v>433724.25</v>
      </c>
      <c r="J13263" s="228">
        <v>59607.37</v>
      </c>
      <c r="K13263" s="228">
        <v>30912</v>
      </c>
      <c r="L13263" s="228">
        <v>544230.37</v>
      </c>
    </row>
    <row r="13264" spans="1:12">
      <c r="A13264" s="228">
        <v>2017</v>
      </c>
      <c r="B13264" s="228" t="s">
        <v>195</v>
      </c>
      <c r="C13264" s="228" t="s">
        <v>66</v>
      </c>
      <c r="D13264" s="228" t="s">
        <v>206</v>
      </c>
      <c r="E13264" s="228">
        <v>5</v>
      </c>
      <c r="F13264" s="228">
        <v>5711</v>
      </c>
      <c r="G13264" s="228">
        <v>82</v>
      </c>
      <c r="H13264" s="228">
        <v>98</v>
      </c>
      <c r="I13264" s="228">
        <v>98078.399999999994</v>
      </c>
      <c r="J13264" s="228">
        <v>36147.97</v>
      </c>
      <c r="K13264" s="228">
        <v>20146</v>
      </c>
      <c r="L13264" s="228">
        <v>167689.31</v>
      </c>
    </row>
    <row r="13265" spans="1:12">
      <c r="A13265" s="228">
        <v>2017</v>
      </c>
      <c r="B13265" s="228" t="s">
        <v>195</v>
      </c>
      <c r="C13265" s="228" t="s">
        <v>66</v>
      </c>
      <c r="D13265" s="228" t="s">
        <v>206</v>
      </c>
      <c r="E13265" s="228">
        <v>10</v>
      </c>
      <c r="F13265" s="228">
        <v>6053</v>
      </c>
      <c r="G13265" s="228">
        <v>84</v>
      </c>
      <c r="H13265" s="228">
        <v>149</v>
      </c>
      <c r="I13265" s="228">
        <v>139595</v>
      </c>
      <c r="J13265" s="228">
        <v>42947.39</v>
      </c>
      <c r="K13265" s="228">
        <v>50835</v>
      </c>
      <c r="L13265" s="228">
        <v>250834.68</v>
      </c>
    </row>
    <row r="13266" spans="1:12">
      <c r="A13266" s="228">
        <v>2017</v>
      </c>
      <c r="B13266" s="228" t="s">
        <v>195</v>
      </c>
      <c r="C13266" s="228" t="s">
        <v>66</v>
      </c>
      <c r="D13266" s="228" t="s">
        <v>206</v>
      </c>
      <c r="E13266" s="228">
        <v>15</v>
      </c>
      <c r="F13266" s="228">
        <v>6156</v>
      </c>
      <c r="G13266" s="228">
        <v>229</v>
      </c>
      <c r="H13266" s="228">
        <v>533</v>
      </c>
      <c r="I13266" s="228">
        <v>476340.65</v>
      </c>
      <c r="J13266" s="228">
        <v>91685.98</v>
      </c>
      <c r="K13266" s="228">
        <v>27087</v>
      </c>
      <c r="L13266" s="228">
        <v>628527.64</v>
      </c>
    </row>
    <row r="13267" spans="1:12">
      <c r="A13267" s="228">
        <v>2017</v>
      </c>
      <c r="B13267" s="228" t="s">
        <v>195</v>
      </c>
      <c r="C13267" s="228" t="s">
        <v>66</v>
      </c>
      <c r="D13267" s="228" t="s">
        <v>206</v>
      </c>
      <c r="E13267" s="228">
        <v>20</v>
      </c>
      <c r="F13267" s="228">
        <v>5669</v>
      </c>
      <c r="G13267" s="228">
        <v>356</v>
      </c>
      <c r="H13267" s="228">
        <v>874</v>
      </c>
      <c r="I13267" s="228">
        <v>786347.07</v>
      </c>
      <c r="J13267" s="228">
        <v>132194.64000000001</v>
      </c>
      <c r="K13267" s="228">
        <v>78101</v>
      </c>
      <c r="L13267" s="228">
        <v>1078964.6499999999</v>
      </c>
    </row>
    <row r="13268" spans="1:12">
      <c r="A13268" s="228">
        <v>2017</v>
      </c>
      <c r="B13268" s="228" t="s">
        <v>195</v>
      </c>
      <c r="C13268" s="228" t="s">
        <v>66</v>
      </c>
      <c r="D13268" s="228" t="s">
        <v>206</v>
      </c>
      <c r="E13268" s="228">
        <v>25</v>
      </c>
      <c r="F13268" s="228">
        <v>4358</v>
      </c>
      <c r="G13268" s="228">
        <v>379</v>
      </c>
      <c r="H13268" s="228">
        <v>1249</v>
      </c>
      <c r="I13268" s="228">
        <v>1033681.08</v>
      </c>
      <c r="J13268" s="228">
        <v>219120.08</v>
      </c>
      <c r="K13268" s="228">
        <v>100941</v>
      </c>
      <c r="L13268" s="228">
        <v>1471489.82</v>
      </c>
    </row>
    <row r="13269" spans="1:12">
      <c r="A13269" s="228">
        <v>2017</v>
      </c>
      <c r="B13269" s="228" t="s">
        <v>195</v>
      </c>
      <c r="C13269" s="228" t="s">
        <v>66</v>
      </c>
      <c r="D13269" s="228" t="s">
        <v>206</v>
      </c>
      <c r="E13269" s="228">
        <v>30</v>
      </c>
      <c r="F13269" s="228">
        <v>6328</v>
      </c>
      <c r="G13269" s="228">
        <v>682</v>
      </c>
      <c r="H13269" s="228">
        <v>2027</v>
      </c>
      <c r="I13269" s="228">
        <v>1770610.25</v>
      </c>
      <c r="J13269" s="228">
        <v>444861.24</v>
      </c>
      <c r="K13269" s="228">
        <v>113906</v>
      </c>
      <c r="L13269" s="228">
        <v>2493151.9</v>
      </c>
    </row>
    <row r="13270" spans="1:12">
      <c r="A13270" s="228">
        <v>2017</v>
      </c>
      <c r="B13270" s="228" t="s">
        <v>195</v>
      </c>
      <c r="C13270" s="228" t="s">
        <v>66</v>
      </c>
      <c r="D13270" s="228" t="s">
        <v>206</v>
      </c>
      <c r="E13270" s="228">
        <v>35</v>
      </c>
      <c r="F13270" s="228">
        <v>6650</v>
      </c>
      <c r="G13270" s="228">
        <v>663</v>
      </c>
      <c r="H13270" s="228">
        <v>1940</v>
      </c>
      <c r="I13270" s="228">
        <v>1849095.51</v>
      </c>
      <c r="J13270" s="228">
        <v>413400.25</v>
      </c>
      <c r="K13270" s="228">
        <v>194076</v>
      </c>
      <c r="L13270" s="228">
        <v>2660979.04</v>
      </c>
    </row>
    <row r="13271" spans="1:12">
      <c r="A13271" s="228">
        <v>2017</v>
      </c>
      <c r="B13271" s="228" t="s">
        <v>195</v>
      </c>
      <c r="C13271" s="228" t="s">
        <v>66</v>
      </c>
      <c r="D13271" s="228" t="s">
        <v>206</v>
      </c>
      <c r="E13271" s="228">
        <v>40</v>
      </c>
      <c r="F13271" s="228">
        <v>7020</v>
      </c>
      <c r="G13271" s="228">
        <v>625</v>
      </c>
      <c r="H13271" s="228">
        <v>1543</v>
      </c>
      <c r="I13271" s="228">
        <v>1357034.12</v>
      </c>
      <c r="J13271" s="228">
        <v>316683.8</v>
      </c>
      <c r="K13271" s="228">
        <v>240690</v>
      </c>
      <c r="L13271" s="228">
        <v>2078753.58</v>
      </c>
    </row>
    <row r="13272" spans="1:12">
      <c r="A13272" s="228">
        <v>2017</v>
      </c>
      <c r="B13272" s="228" t="s">
        <v>195</v>
      </c>
      <c r="C13272" s="228" t="s">
        <v>66</v>
      </c>
      <c r="D13272" s="228" t="s">
        <v>206</v>
      </c>
      <c r="E13272" s="228">
        <v>45</v>
      </c>
      <c r="F13272" s="228">
        <v>8433</v>
      </c>
      <c r="G13272" s="228">
        <v>734</v>
      </c>
      <c r="H13272" s="228">
        <v>1633</v>
      </c>
      <c r="I13272" s="228">
        <v>1518077.39</v>
      </c>
      <c r="J13272" s="228">
        <v>345405.56</v>
      </c>
      <c r="K13272" s="228">
        <v>284123</v>
      </c>
      <c r="L13272" s="228">
        <v>2347247.42</v>
      </c>
    </row>
    <row r="13273" spans="1:12">
      <c r="A13273" s="228">
        <v>2017</v>
      </c>
      <c r="B13273" s="228" t="s">
        <v>195</v>
      </c>
      <c r="C13273" s="228" t="s">
        <v>66</v>
      </c>
      <c r="D13273" s="228" t="s">
        <v>206</v>
      </c>
      <c r="E13273" s="228">
        <v>50</v>
      </c>
      <c r="F13273" s="228">
        <v>8870</v>
      </c>
      <c r="G13273" s="228">
        <v>804</v>
      </c>
      <c r="H13273" s="228">
        <v>1733</v>
      </c>
      <c r="I13273" s="228">
        <v>1741293.58</v>
      </c>
      <c r="J13273" s="228">
        <v>487012.43</v>
      </c>
      <c r="K13273" s="228">
        <v>459867</v>
      </c>
      <c r="L13273" s="228">
        <v>2922949.14</v>
      </c>
    </row>
    <row r="13274" spans="1:12">
      <c r="A13274" s="228">
        <v>2017</v>
      </c>
      <c r="B13274" s="228" t="s">
        <v>195</v>
      </c>
      <c r="C13274" s="228" t="s">
        <v>66</v>
      </c>
      <c r="D13274" s="228" t="s">
        <v>206</v>
      </c>
      <c r="E13274" s="228">
        <v>55</v>
      </c>
      <c r="F13274" s="228">
        <v>10738</v>
      </c>
      <c r="G13274" s="228">
        <v>1248</v>
      </c>
      <c r="H13274" s="228">
        <v>2691</v>
      </c>
      <c r="I13274" s="228">
        <v>2655125.0499999998</v>
      </c>
      <c r="J13274" s="228">
        <v>659333.29</v>
      </c>
      <c r="K13274" s="228">
        <v>685839</v>
      </c>
      <c r="L13274" s="228">
        <v>4295047.2699999996</v>
      </c>
    </row>
    <row r="13275" spans="1:12">
      <c r="A13275" s="228">
        <v>2017</v>
      </c>
      <c r="B13275" s="228" t="s">
        <v>195</v>
      </c>
      <c r="C13275" s="228" t="s">
        <v>66</v>
      </c>
      <c r="D13275" s="228" t="s">
        <v>206</v>
      </c>
      <c r="E13275" s="228">
        <v>60</v>
      </c>
      <c r="F13275" s="228">
        <v>10485</v>
      </c>
      <c r="G13275" s="228">
        <v>1353</v>
      </c>
      <c r="H13275" s="228">
        <v>3275</v>
      </c>
      <c r="I13275" s="228">
        <v>3245730</v>
      </c>
      <c r="J13275" s="228">
        <v>751046.78</v>
      </c>
      <c r="K13275" s="228">
        <v>912126</v>
      </c>
      <c r="L13275" s="228">
        <v>5198778.09</v>
      </c>
    </row>
    <row r="13276" spans="1:12">
      <c r="A13276" s="228">
        <v>2017</v>
      </c>
      <c r="B13276" s="228" t="s">
        <v>195</v>
      </c>
      <c r="C13276" s="228" t="s">
        <v>66</v>
      </c>
      <c r="D13276" s="228" t="s">
        <v>206</v>
      </c>
      <c r="E13276" s="228">
        <v>65</v>
      </c>
      <c r="F13276" s="228">
        <v>9835</v>
      </c>
      <c r="G13276" s="228">
        <v>1543</v>
      </c>
      <c r="H13276" s="228">
        <v>3790</v>
      </c>
      <c r="I13276" s="228">
        <v>3704094.21</v>
      </c>
      <c r="J13276" s="228">
        <v>973293.21</v>
      </c>
      <c r="K13276" s="228">
        <v>1174421</v>
      </c>
      <c r="L13276" s="228">
        <v>6135672.5899999999</v>
      </c>
    </row>
    <row r="13277" spans="1:12">
      <c r="A13277" s="228">
        <v>2017</v>
      </c>
      <c r="B13277" s="228" t="s">
        <v>195</v>
      </c>
      <c r="C13277" s="228" t="s">
        <v>66</v>
      </c>
      <c r="D13277" s="228" t="s">
        <v>206</v>
      </c>
      <c r="E13277" s="228">
        <v>70</v>
      </c>
      <c r="F13277" s="228">
        <v>7908</v>
      </c>
      <c r="G13277" s="228">
        <v>1588</v>
      </c>
      <c r="H13277" s="228">
        <v>4054</v>
      </c>
      <c r="I13277" s="228">
        <v>4099364.5</v>
      </c>
      <c r="J13277" s="228">
        <v>1026926.11</v>
      </c>
      <c r="K13277" s="228">
        <v>1381033.47</v>
      </c>
      <c r="L13277" s="228">
        <v>6777647.29</v>
      </c>
    </row>
    <row r="13278" spans="1:12">
      <c r="A13278" s="228">
        <v>2017</v>
      </c>
      <c r="B13278" s="228" t="s">
        <v>195</v>
      </c>
      <c r="C13278" s="228" t="s">
        <v>66</v>
      </c>
      <c r="D13278" s="228" t="s">
        <v>206</v>
      </c>
      <c r="E13278" s="228">
        <v>75</v>
      </c>
      <c r="F13278" s="228">
        <v>5233</v>
      </c>
      <c r="G13278" s="228">
        <v>1405</v>
      </c>
      <c r="H13278" s="228">
        <v>3747</v>
      </c>
      <c r="I13278" s="228">
        <v>3379853.8</v>
      </c>
      <c r="J13278" s="228">
        <v>763767.36</v>
      </c>
      <c r="K13278" s="228">
        <v>1003468.15</v>
      </c>
      <c r="L13278" s="228">
        <v>5335607.3499999996</v>
      </c>
    </row>
    <row r="13279" spans="1:12">
      <c r="A13279" s="228">
        <v>2017</v>
      </c>
      <c r="B13279" s="228" t="s">
        <v>195</v>
      </c>
      <c r="C13279" s="228" t="s">
        <v>66</v>
      </c>
      <c r="D13279" s="228" t="s">
        <v>206</v>
      </c>
      <c r="E13279" s="228">
        <v>80</v>
      </c>
      <c r="F13279" s="228">
        <v>3525</v>
      </c>
      <c r="G13279" s="228">
        <v>907</v>
      </c>
      <c r="H13279" s="228">
        <v>3769</v>
      </c>
      <c r="I13279" s="228">
        <v>2970232.45</v>
      </c>
      <c r="J13279" s="228">
        <v>512072.98</v>
      </c>
      <c r="K13279" s="228">
        <v>577528.19999999995</v>
      </c>
      <c r="L13279" s="228">
        <v>4176027.93</v>
      </c>
    </row>
    <row r="13280" spans="1:12">
      <c r="A13280" s="228">
        <v>2017</v>
      </c>
      <c r="B13280" s="228" t="s">
        <v>195</v>
      </c>
      <c r="C13280" s="228" t="s">
        <v>66</v>
      </c>
      <c r="D13280" s="228" t="s">
        <v>206</v>
      </c>
      <c r="E13280" s="228">
        <v>85</v>
      </c>
      <c r="F13280" s="228">
        <v>2102</v>
      </c>
      <c r="G13280" s="228">
        <v>596</v>
      </c>
      <c r="H13280" s="228">
        <v>2569</v>
      </c>
      <c r="I13280" s="228">
        <v>1759805.5</v>
      </c>
      <c r="J13280" s="228">
        <v>272384.18</v>
      </c>
      <c r="K13280" s="228">
        <v>258456.7</v>
      </c>
      <c r="L13280" s="228">
        <v>2339557.19</v>
      </c>
    </row>
    <row r="13281" spans="1:12">
      <c r="A13281" s="228">
        <v>2017</v>
      </c>
      <c r="B13281" s="228" t="s">
        <v>195</v>
      </c>
      <c r="C13281" s="228" t="s">
        <v>66</v>
      </c>
      <c r="D13281" s="228" t="s">
        <v>206</v>
      </c>
      <c r="E13281" s="228">
        <v>90</v>
      </c>
      <c r="F13281" s="228">
        <v>865</v>
      </c>
      <c r="G13281" s="228">
        <v>243</v>
      </c>
      <c r="H13281" s="228">
        <v>1266</v>
      </c>
      <c r="I13281" s="228">
        <v>764745.8</v>
      </c>
      <c r="J13281" s="228">
        <v>105947.23</v>
      </c>
      <c r="K13281" s="228">
        <v>50603</v>
      </c>
      <c r="L13281" s="228">
        <v>944220.94</v>
      </c>
    </row>
    <row r="13282" spans="1:12">
      <c r="A13282" s="228">
        <v>2017</v>
      </c>
      <c r="B13282" s="228" t="s">
        <v>195</v>
      </c>
      <c r="C13282" s="228" t="s">
        <v>66</v>
      </c>
      <c r="D13282" s="228" t="s">
        <v>206</v>
      </c>
      <c r="E13282" s="228">
        <v>95</v>
      </c>
      <c r="F13282" s="228">
        <v>212</v>
      </c>
      <c r="G13282" s="228">
        <v>43</v>
      </c>
      <c r="H13282" s="228">
        <v>172</v>
      </c>
      <c r="I13282" s="228">
        <v>101265</v>
      </c>
      <c r="J13282" s="228">
        <v>14021.15</v>
      </c>
      <c r="K13282" s="228">
        <v>825</v>
      </c>
      <c r="L13282" s="228">
        <v>118583.3</v>
      </c>
    </row>
    <row r="13283" spans="1:12">
      <c r="A13283" s="228">
        <v>2017</v>
      </c>
      <c r="B13283" s="228" t="s">
        <v>195</v>
      </c>
      <c r="C13283" s="228" t="s">
        <v>68</v>
      </c>
      <c r="D13283" s="228" t="s">
        <v>205</v>
      </c>
      <c r="E13283" s="228">
        <v>0</v>
      </c>
      <c r="F13283" s="228">
        <v>7237</v>
      </c>
      <c r="G13283" s="228">
        <v>247</v>
      </c>
      <c r="H13283" s="228">
        <v>637</v>
      </c>
      <c r="I13283" s="228">
        <v>507395.4</v>
      </c>
      <c r="J13283" s="228">
        <v>76496.639999999999</v>
      </c>
      <c r="K13283" s="228">
        <v>9924</v>
      </c>
      <c r="L13283" s="228">
        <v>684496.35</v>
      </c>
    </row>
    <row r="13284" spans="1:12">
      <c r="A13284" s="228">
        <v>2017</v>
      </c>
      <c r="B13284" s="228" t="s">
        <v>195</v>
      </c>
      <c r="C13284" s="228" t="s">
        <v>68</v>
      </c>
      <c r="D13284" s="228" t="s">
        <v>205</v>
      </c>
      <c r="E13284" s="228">
        <v>5</v>
      </c>
      <c r="F13284" s="228">
        <v>8322</v>
      </c>
      <c r="G13284" s="228">
        <v>122</v>
      </c>
      <c r="H13284" s="228">
        <v>143</v>
      </c>
      <c r="I13284" s="228">
        <v>163006.70000000001</v>
      </c>
      <c r="J13284" s="228">
        <v>29194.13</v>
      </c>
      <c r="K13284" s="228">
        <v>10125</v>
      </c>
      <c r="L13284" s="228">
        <v>252468.45</v>
      </c>
    </row>
    <row r="13285" spans="1:12">
      <c r="A13285" s="228">
        <v>2017</v>
      </c>
      <c r="B13285" s="228" t="s">
        <v>195</v>
      </c>
      <c r="C13285" s="228" t="s">
        <v>68</v>
      </c>
      <c r="D13285" s="228" t="s">
        <v>205</v>
      </c>
      <c r="E13285" s="228">
        <v>10</v>
      </c>
      <c r="F13285" s="228">
        <v>7354</v>
      </c>
      <c r="G13285" s="228">
        <v>60</v>
      </c>
      <c r="H13285" s="228">
        <v>92</v>
      </c>
      <c r="I13285" s="228">
        <v>110883.95</v>
      </c>
      <c r="J13285" s="228">
        <v>31811.439999999999</v>
      </c>
      <c r="K13285" s="228">
        <v>70137</v>
      </c>
      <c r="L13285" s="228">
        <v>255987.9</v>
      </c>
    </row>
    <row r="13286" spans="1:12">
      <c r="A13286" s="228">
        <v>2017</v>
      </c>
      <c r="B13286" s="228" t="s">
        <v>195</v>
      </c>
      <c r="C13286" s="228" t="s">
        <v>68</v>
      </c>
      <c r="D13286" s="228" t="s">
        <v>205</v>
      </c>
      <c r="E13286" s="228">
        <v>15</v>
      </c>
      <c r="F13286" s="228">
        <v>6850</v>
      </c>
      <c r="G13286" s="228">
        <v>166</v>
      </c>
      <c r="H13286" s="228">
        <v>290</v>
      </c>
      <c r="I13286" s="228">
        <v>311479.44</v>
      </c>
      <c r="J13286" s="228">
        <v>63512.79</v>
      </c>
      <c r="K13286" s="228">
        <v>92891.199999999997</v>
      </c>
      <c r="L13286" s="228">
        <v>572710.66</v>
      </c>
    </row>
    <row r="13287" spans="1:12">
      <c r="A13287" s="228">
        <v>2017</v>
      </c>
      <c r="B13287" s="228" t="s">
        <v>195</v>
      </c>
      <c r="C13287" s="228" t="s">
        <v>68</v>
      </c>
      <c r="D13287" s="228" t="s">
        <v>205</v>
      </c>
      <c r="E13287" s="228">
        <v>20</v>
      </c>
      <c r="F13287" s="228">
        <v>5238</v>
      </c>
      <c r="G13287" s="228">
        <v>152</v>
      </c>
      <c r="H13287" s="228">
        <v>243</v>
      </c>
      <c r="I13287" s="228">
        <v>274213.84000000003</v>
      </c>
      <c r="J13287" s="228">
        <v>55268.29</v>
      </c>
      <c r="K13287" s="228">
        <v>76884</v>
      </c>
      <c r="L13287" s="228">
        <v>524727.42000000004</v>
      </c>
    </row>
    <row r="13288" spans="1:12">
      <c r="A13288" s="228">
        <v>2017</v>
      </c>
      <c r="B13288" s="228" t="s">
        <v>195</v>
      </c>
      <c r="C13288" s="228" t="s">
        <v>68</v>
      </c>
      <c r="D13288" s="228" t="s">
        <v>205</v>
      </c>
      <c r="E13288" s="228">
        <v>25</v>
      </c>
      <c r="F13288" s="228">
        <v>4766</v>
      </c>
      <c r="G13288" s="228">
        <v>110</v>
      </c>
      <c r="H13288" s="228">
        <v>170</v>
      </c>
      <c r="I13288" s="228">
        <v>190797.6</v>
      </c>
      <c r="J13288" s="228">
        <v>54243.97</v>
      </c>
      <c r="K13288" s="228">
        <v>147745</v>
      </c>
      <c r="L13288" s="228">
        <v>561736.75</v>
      </c>
    </row>
    <row r="13289" spans="1:12">
      <c r="A13289" s="228">
        <v>2017</v>
      </c>
      <c r="B13289" s="228" t="s">
        <v>195</v>
      </c>
      <c r="C13289" s="228" t="s">
        <v>68</v>
      </c>
      <c r="D13289" s="228" t="s">
        <v>205</v>
      </c>
      <c r="E13289" s="228">
        <v>30</v>
      </c>
      <c r="F13289" s="228">
        <v>8419</v>
      </c>
      <c r="G13289" s="228">
        <v>151</v>
      </c>
      <c r="H13289" s="228">
        <v>414</v>
      </c>
      <c r="I13289" s="228">
        <v>259982.2</v>
      </c>
      <c r="J13289" s="228">
        <v>60983.98</v>
      </c>
      <c r="K13289" s="228">
        <v>65080</v>
      </c>
      <c r="L13289" s="228">
        <v>561279.49</v>
      </c>
    </row>
    <row r="13290" spans="1:12">
      <c r="A13290" s="228">
        <v>2017</v>
      </c>
      <c r="B13290" s="228" t="s">
        <v>195</v>
      </c>
      <c r="C13290" s="228" t="s">
        <v>68</v>
      </c>
      <c r="D13290" s="228" t="s">
        <v>205</v>
      </c>
      <c r="E13290" s="228">
        <v>35</v>
      </c>
      <c r="F13290" s="228">
        <v>9131</v>
      </c>
      <c r="G13290" s="228">
        <v>210</v>
      </c>
      <c r="H13290" s="228">
        <v>309</v>
      </c>
      <c r="I13290" s="228">
        <v>326082.17</v>
      </c>
      <c r="J13290" s="228">
        <v>88333.75</v>
      </c>
      <c r="K13290" s="228">
        <v>120848</v>
      </c>
      <c r="L13290" s="228">
        <v>723645.33</v>
      </c>
    </row>
    <row r="13291" spans="1:12">
      <c r="A13291" s="228">
        <v>2017</v>
      </c>
      <c r="B13291" s="228" t="s">
        <v>195</v>
      </c>
      <c r="C13291" s="228" t="s">
        <v>68</v>
      </c>
      <c r="D13291" s="228" t="s">
        <v>205</v>
      </c>
      <c r="E13291" s="228">
        <v>40</v>
      </c>
      <c r="F13291" s="228">
        <v>8272</v>
      </c>
      <c r="G13291" s="228">
        <v>310</v>
      </c>
      <c r="H13291" s="228">
        <v>566</v>
      </c>
      <c r="I13291" s="228">
        <v>443248.59</v>
      </c>
      <c r="J13291" s="228">
        <v>117058.26</v>
      </c>
      <c r="K13291" s="228">
        <v>146322</v>
      </c>
      <c r="L13291" s="228">
        <v>907328.16</v>
      </c>
    </row>
    <row r="13292" spans="1:12">
      <c r="A13292" s="228">
        <v>2017</v>
      </c>
      <c r="B13292" s="228" t="s">
        <v>195</v>
      </c>
      <c r="C13292" s="228" t="s">
        <v>68</v>
      </c>
      <c r="D13292" s="228" t="s">
        <v>205</v>
      </c>
      <c r="E13292" s="228">
        <v>45</v>
      </c>
      <c r="F13292" s="228">
        <v>8234</v>
      </c>
      <c r="G13292" s="228">
        <v>286</v>
      </c>
      <c r="H13292" s="228">
        <v>624</v>
      </c>
      <c r="I13292" s="228">
        <v>591018.01</v>
      </c>
      <c r="J13292" s="228">
        <v>154709.17000000001</v>
      </c>
      <c r="K13292" s="228">
        <v>145084</v>
      </c>
      <c r="L13292" s="228">
        <v>1161995.24</v>
      </c>
    </row>
    <row r="13293" spans="1:12">
      <c r="A13293" s="228">
        <v>2017</v>
      </c>
      <c r="B13293" s="228" t="s">
        <v>195</v>
      </c>
      <c r="C13293" s="228" t="s">
        <v>68</v>
      </c>
      <c r="D13293" s="228" t="s">
        <v>205</v>
      </c>
      <c r="E13293" s="228">
        <v>50</v>
      </c>
      <c r="F13293" s="228">
        <v>7465</v>
      </c>
      <c r="G13293" s="228">
        <v>358</v>
      </c>
      <c r="H13293" s="228">
        <v>842</v>
      </c>
      <c r="I13293" s="228">
        <v>745347.86</v>
      </c>
      <c r="J13293" s="228">
        <v>156055.62</v>
      </c>
      <c r="K13293" s="228">
        <v>197259.24</v>
      </c>
      <c r="L13293" s="228">
        <v>1403108.52</v>
      </c>
    </row>
    <row r="13294" spans="1:12">
      <c r="A13294" s="228">
        <v>2017</v>
      </c>
      <c r="B13294" s="228" t="s">
        <v>195</v>
      </c>
      <c r="C13294" s="228" t="s">
        <v>68</v>
      </c>
      <c r="D13294" s="228" t="s">
        <v>205</v>
      </c>
      <c r="E13294" s="228">
        <v>55</v>
      </c>
      <c r="F13294" s="228">
        <v>7413</v>
      </c>
      <c r="G13294" s="228">
        <v>669</v>
      </c>
      <c r="H13294" s="228">
        <v>1330</v>
      </c>
      <c r="I13294" s="228">
        <v>1262167.07</v>
      </c>
      <c r="J13294" s="228">
        <v>242187.7</v>
      </c>
      <c r="K13294" s="228">
        <v>449449.1</v>
      </c>
      <c r="L13294" s="228">
        <v>2357645.7200000002</v>
      </c>
    </row>
    <row r="13295" spans="1:12">
      <c r="A13295" s="228">
        <v>2017</v>
      </c>
      <c r="B13295" s="228" t="s">
        <v>195</v>
      </c>
      <c r="C13295" s="228" t="s">
        <v>68</v>
      </c>
      <c r="D13295" s="228" t="s">
        <v>205</v>
      </c>
      <c r="E13295" s="228">
        <v>60</v>
      </c>
      <c r="F13295" s="228">
        <v>6396</v>
      </c>
      <c r="G13295" s="228">
        <v>716</v>
      </c>
      <c r="H13295" s="228">
        <v>1210</v>
      </c>
      <c r="I13295" s="228">
        <v>1319759.25</v>
      </c>
      <c r="J13295" s="228">
        <v>316120.44</v>
      </c>
      <c r="K13295" s="228">
        <v>519712.4</v>
      </c>
      <c r="L13295" s="228">
        <v>2663544.5099999998</v>
      </c>
    </row>
    <row r="13296" spans="1:12">
      <c r="A13296" s="228">
        <v>2017</v>
      </c>
      <c r="B13296" s="228" t="s">
        <v>195</v>
      </c>
      <c r="C13296" s="228" t="s">
        <v>68</v>
      </c>
      <c r="D13296" s="228" t="s">
        <v>205</v>
      </c>
      <c r="E13296" s="228">
        <v>65</v>
      </c>
      <c r="F13296" s="228">
        <v>5874</v>
      </c>
      <c r="G13296" s="228">
        <v>936</v>
      </c>
      <c r="H13296" s="228">
        <v>1469</v>
      </c>
      <c r="I13296" s="228">
        <v>1695517.31</v>
      </c>
      <c r="J13296" s="228">
        <v>342185.18</v>
      </c>
      <c r="K13296" s="228">
        <v>628004</v>
      </c>
      <c r="L13296" s="228">
        <v>3270429.9</v>
      </c>
    </row>
    <row r="13297" spans="1:12">
      <c r="A13297" s="228">
        <v>2017</v>
      </c>
      <c r="B13297" s="228" t="s">
        <v>195</v>
      </c>
      <c r="C13297" s="228" t="s">
        <v>68</v>
      </c>
      <c r="D13297" s="228" t="s">
        <v>205</v>
      </c>
      <c r="E13297" s="228">
        <v>70</v>
      </c>
      <c r="F13297" s="228">
        <v>4265</v>
      </c>
      <c r="G13297" s="228">
        <v>891</v>
      </c>
      <c r="H13297" s="228">
        <v>1730</v>
      </c>
      <c r="I13297" s="228">
        <v>1831963.41</v>
      </c>
      <c r="J13297" s="228">
        <v>360223.51</v>
      </c>
      <c r="K13297" s="228">
        <v>492911</v>
      </c>
      <c r="L13297" s="228">
        <v>3107045.21</v>
      </c>
    </row>
    <row r="13298" spans="1:12">
      <c r="A13298" s="228">
        <v>2017</v>
      </c>
      <c r="B13298" s="228" t="s">
        <v>195</v>
      </c>
      <c r="C13298" s="228" t="s">
        <v>68</v>
      </c>
      <c r="D13298" s="228" t="s">
        <v>205</v>
      </c>
      <c r="E13298" s="228">
        <v>75</v>
      </c>
      <c r="F13298" s="228">
        <v>2525</v>
      </c>
      <c r="G13298" s="228">
        <v>918</v>
      </c>
      <c r="H13298" s="228">
        <v>1859</v>
      </c>
      <c r="I13298" s="228">
        <v>1685219.76</v>
      </c>
      <c r="J13298" s="228">
        <v>309584.99</v>
      </c>
      <c r="K13298" s="228">
        <v>586774</v>
      </c>
      <c r="L13298" s="228">
        <v>2906042.27</v>
      </c>
    </row>
    <row r="13299" spans="1:12">
      <c r="A13299" s="228">
        <v>2017</v>
      </c>
      <c r="B13299" s="228" t="s">
        <v>195</v>
      </c>
      <c r="C13299" s="228" t="s">
        <v>68</v>
      </c>
      <c r="D13299" s="228" t="s">
        <v>205</v>
      </c>
      <c r="E13299" s="228">
        <v>80</v>
      </c>
      <c r="F13299" s="228">
        <v>1478</v>
      </c>
      <c r="G13299" s="228">
        <v>497</v>
      </c>
      <c r="H13299" s="228">
        <v>1127</v>
      </c>
      <c r="I13299" s="228">
        <v>922586.36</v>
      </c>
      <c r="J13299" s="228">
        <v>143974.54999999999</v>
      </c>
      <c r="K13299" s="228">
        <v>185281</v>
      </c>
      <c r="L13299" s="228">
        <v>1371876.89</v>
      </c>
    </row>
    <row r="13300" spans="1:12">
      <c r="A13300" s="228">
        <v>2017</v>
      </c>
      <c r="B13300" s="228" t="s">
        <v>195</v>
      </c>
      <c r="C13300" s="228" t="s">
        <v>68</v>
      </c>
      <c r="D13300" s="228" t="s">
        <v>205</v>
      </c>
      <c r="E13300" s="228">
        <v>85</v>
      </c>
      <c r="F13300" s="228">
        <v>867</v>
      </c>
      <c r="G13300" s="228">
        <v>352</v>
      </c>
      <c r="H13300" s="228">
        <v>1210</v>
      </c>
      <c r="I13300" s="228">
        <v>984700.45</v>
      </c>
      <c r="J13300" s="228">
        <v>145354.19</v>
      </c>
      <c r="K13300" s="228">
        <v>117533.3</v>
      </c>
      <c r="L13300" s="228">
        <v>1356201.94</v>
      </c>
    </row>
    <row r="13301" spans="1:12">
      <c r="A13301" s="228">
        <v>2017</v>
      </c>
      <c r="B13301" s="228" t="s">
        <v>195</v>
      </c>
      <c r="C13301" s="228" t="s">
        <v>68</v>
      </c>
      <c r="D13301" s="228" t="s">
        <v>205</v>
      </c>
      <c r="E13301" s="228">
        <v>90</v>
      </c>
      <c r="F13301" s="228">
        <v>310</v>
      </c>
      <c r="G13301" s="228">
        <v>93</v>
      </c>
      <c r="H13301" s="228">
        <v>796</v>
      </c>
      <c r="I13301" s="228">
        <v>469888.6</v>
      </c>
      <c r="J13301" s="228">
        <v>46004.43</v>
      </c>
      <c r="K13301" s="228">
        <v>85171</v>
      </c>
      <c r="L13301" s="228">
        <v>604746.15</v>
      </c>
    </row>
    <row r="13302" spans="1:12">
      <c r="A13302" s="228">
        <v>2017</v>
      </c>
      <c r="B13302" s="228" t="s">
        <v>195</v>
      </c>
      <c r="C13302" s="228" t="s">
        <v>68</v>
      </c>
      <c r="D13302" s="228" t="s">
        <v>205</v>
      </c>
      <c r="E13302" s="228">
        <v>95</v>
      </c>
      <c r="F13302" s="228">
        <v>40</v>
      </c>
      <c r="G13302" s="228">
        <v>3</v>
      </c>
      <c r="H13302" s="228">
        <v>58</v>
      </c>
      <c r="I13302" s="228">
        <v>29259</v>
      </c>
      <c r="J13302" s="228">
        <v>3237.1</v>
      </c>
      <c r="K13302" s="228">
        <v>0</v>
      </c>
      <c r="L13302" s="228">
        <v>32087.1</v>
      </c>
    </row>
    <row r="13303" spans="1:12">
      <c r="A13303" s="228">
        <v>2017</v>
      </c>
      <c r="B13303" s="228" t="s">
        <v>195</v>
      </c>
      <c r="C13303" s="228" t="s">
        <v>68</v>
      </c>
      <c r="D13303" s="228" t="s">
        <v>206</v>
      </c>
      <c r="E13303" s="228">
        <v>0</v>
      </c>
      <c r="F13303" s="228">
        <v>6714</v>
      </c>
      <c r="G13303" s="228">
        <v>180</v>
      </c>
      <c r="H13303" s="228">
        <v>548</v>
      </c>
      <c r="I13303" s="228">
        <v>339528.62</v>
      </c>
      <c r="J13303" s="228">
        <v>57699.3</v>
      </c>
      <c r="K13303" s="228">
        <v>2974</v>
      </c>
      <c r="L13303" s="228">
        <v>479021.58</v>
      </c>
    </row>
    <row r="13304" spans="1:12">
      <c r="A13304" s="228">
        <v>2017</v>
      </c>
      <c r="B13304" s="228" t="s">
        <v>195</v>
      </c>
      <c r="C13304" s="228" t="s">
        <v>68</v>
      </c>
      <c r="D13304" s="228" t="s">
        <v>206</v>
      </c>
      <c r="E13304" s="228">
        <v>5</v>
      </c>
      <c r="F13304" s="228">
        <v>7820</v>
      </c>
      <c r="G13304" s="228">
        <v>90</v>
      </c>
      <c r="H13304" s="228">
        <v>172</v>
      </c>
      <c r="I13304" s="228">
        <v>120484.75</v>
      </c>
      <c r="J13304" s="228">
        <v>26044.71</v>
      </c>
      <c r="K13304" s="228">
        <v>967</v>
      </c>
      <c r="L13304" s="228">
        <v>186754.91</v>
      </c>
    </row>
    <row r="13305" spans="1:12">
      <c r="A13305" s="228">
        <v>2017</v>
      </c>
      <c r="B13305" s="228" t="s">
        <v>195</v>
      </c>
      <c r="C13305" s="228" t="s">
        <v>68</v>
      </c>
      <c r="D13305" s="228" t="s">
        <v>206</v>
      </c>
      <c r="E13305" s="228">
        <v>10</v>
      </c>
      <c r="F13305" s="228">
        <v>7068</v>
      </c>
      <c r="G13305" s="228">
        <v>81</v>
      </c>
      <c r="H13305" s="228">
        <v>96</v>
      </c>
      <c r="I13305" s="228">
        <v>93721.85</v>
      </c>
      <c r="J13305" s="228">
        <v>20052.009999999998</v>
      </c>
      <c r="K13305" s="228">
        <v>17559</v>
      </c>
      <c r="L13305" s="228">
        <v>199561.1</v>
      </c>
    </row>
    <row r="13306" spans="1:12">
      <c r="A13306" s="228">
        <v>2017</v>
      </c>
      <c r="B13306" s="228" t="s">
        <v>195</v>
      </c>
      <c r="C13306" s="228" t="s">
        <v>68</v>
      </c>
      <c r="D13306" s="228" t="s">
        <v>206</v>
      </c>
      <c r="E13306" s="228">
        <v>15</v>
      </c>
      <c r="F13306" s="228">
        <v>6593</v>
      </c>
      <c r="G13306" s="228">
        <v>200</v>
      </c>
      <c r="H13306" s="228">
        <v>529</v>
      </c>
      <c r="I13306" s="228">
        <v>487682.33</v>
      </c>
      <c r="J13306" s="228">
        <v>71262.98</v>
      </c>
      <c r="K13306" s="228">
        <v>71988</v>
      </c>
      <c r="L13306" s="228">
        <v>745432.33</v>
      </c>
    </row>
    <row r="13307" spans="1:12">
      <c r="A13307" s="228">
        <v>2017</v>
      </c>
      <c r="B13307" s="228" t="s">
        <v>195</v>
      </c>
      <c r="C13307" s="228" t="s">
        <v>68</v>
      </c>
      <c r="D13307" s="228" t="s">
        <v>206</v>
      </c>
      <c r="E13307" s="228">
        <v>20</v>
      </c>
      <c r="F13307" s="228">
        <v>5648</v>
      </c>
      <c r="G13307" s="228">
        <v>227</v>
      </c>
      <c r="H13307" s="228">
        <v>506</v>
      </c>
      <c r="I13307" s="228">
        <v>440871.56</v>
      </c>
      <c r="J13307" s="228">
        <v>80020.759999999995</v>
      </c>
      <c r="K13307" s="228">
        <v>52181</v>
      </c>
      <c r="L13307" s="228">
        <v>737981.57</v>
      </c>
    </row>
    <row r="13308" spans="1:12">
      <c r="A13308" s="228">
        <v>2017</v>
      </c>
      <c r="B13308" s="228" t="s">
        <v>195</v>
      </c>
      <c r="C13308" s="228" t="s">
        <v>68</v>
      </c>
      <c r="D13308" s="228" t="s">
        <v>206</v>
      </c>
      <c r="E13308" s="228">
        <v>25</v>
      </c>
      <c r="F13308" s="228">
        <v>6014</v>
      </c>
      <c r="G13308" s="228">
        <v>253</v>
      </c>
      <c r="H13308" s="228">
        <v>723</v>
      </c>
      <c r="I13308" s="228">
        <v>589339.32999999996</v>
      </c>
      <c r="J13308" s="228">
        <v>118860.28</v>
      </c>
      <c r="K13308" s="228">
        <v>73716</v>
      </c>
      <c r="L13308" s="228">
        <v>1013518.39</v>
      </c>
    </row>
    <row r="13309" spans="1:12">
      <c r="A13309" s="228">
        <v>2017</v>
      </c>
      <c r="B13309" s="228" t="s">
        <v>195</v>
      </c>
      <c r="C13309" s="228" t="s">
        <v>68</v>
      </c>
      <c r="D13309" s="228" t="s">
        <v>206</v>
      </c>
      <c r="E13309" s="228">
        <v>30</v>
      </c>
      <c r="F13309" s="228">
        <v>9989</v>
      </c>
      <c r="G13309" s="228">
        <v>473</v>
      </c>
      <c r="H13309" s="228">
        <v>1249</v>
      </c>
      <c r="I13309" s="228">
        <v>1070474.32</v>
      </c>
      <c r="J13309" s="228">
        <v>279187.75</v>
      </c>
      <c r="K13309" s="228">
        <v>72049</v>
      </c>
      <c r="L13309" s="228">
        <v>1798609.05</v>
      </c>
    </row>
    <row r="13310" spans="1:12">
      <c r="A13310" s="228">
        <v>2017</v>
      </c>
      <c r="B13310" s="228" t="s">
        <v>195</v>
      </c>
      <c r="C13310" s="228" t="s">
        <v>68</v>
      </c>
      <c r="D13310" s="228" t="s">
        <v>206</v>
      </c>
      <c r="E13310" s="228">
        <v>35</v>
      </c>
      <c r="F13310" s="228">
        <v>10386</v>
      </c>
      <c r="G13310" s="228">
        <v>567</v>
      </c>
      <c r="H13310" s="228">
        <v>1430</v>
      </c>
      <c r="I13310" s="228">
        <v>1318686.03</v>
      </c>
      <c r="J13310" s="228">
        <v>307962.88</v>
      </c>
      <c r="K13310" s="228">
        <v>194910</v>
      </c>
      <c r="L13310" s="228">
        <v>2302817.11</v>
      </c>
    </row>
    <row r="13311" spans="1:12">
      <c r="A13311" s="228">
        <v>2017</v>
      </c>
      <c r="B13311" s="228" t="s">
        <v>195</v>
      </c>
      <c r="C13311" s="228" t="s">
        <v>68</v>
      </c>
      <c r="D13311" s="228" t="s">
        <v>206</v>
      </c>
      <c r="E13311" s="228">
        <v>40</v>
      </c>
      <c r="F13311" s="228">
        <v>9173</v>
      </c>
      <c r="G13311" s="228">
        <v>421</v>
      </c>
      <c r="H13311" s="228">
        <v>818</v>
      </c>
      <c r="I13311" s="228">
        <v>797733.44</v>
      </c>
      <c r="J13311" s="228">
        <v>187482.7</v>
      </c>
      <c r="K13311" s="228">
        <v>223730</v>
      </c>
      <c r="L13311" s="228">
        <v>1609376.33</v>
      </c>
    </row>
    <row r="13312" spans="1:12">
      <c r="A13312" s="228">
        <v>2017</v>
      </c>
      <c r="B13312" s="228" t="s">
        <v>195</v>
      </c>
      <c r="C13312" s="228" t="s">
        <v>68</v>
      </c>
      <c r="D13312" s="228" t="s">
        <v>206</v>
      </c>
      <c r="E13312" s="228">
        <v>45</v>
      </c>
      <c r="F13312" s="228">
        <v>9285</v>
      </c>
      <c r="G13312" s="228">
        <v>518</v>
      </c>
      <c r="H13312" s="228">
        <v>889</v>
      </c>
      <c r="I13312" s="228">
        <v>879219.14</v>
      </c>
      <c r="J13312" s="228">
        <v>207245.65</v>
      </c>
      <c r="K13312" s="228">
        <v>176712.8</v>
      </c>
      <c r="L13312" s="228">
        <v>1648155.42</v>
      </c>
    </row>
    <row r="13313" spans="1:12">
      <c r="A13313" s="228">
        <v>2017</v>
      </c>
      <c r="B13313" s="228" t="s">
        <v>195</v>
      </c>
      <c r="C13313" s="228" t="s">
        <v>68</v>
      </c>
      <c r="D13313" s="228" t="s">
        <v>206</v>
      </c>
      <c r="E13313" s="228">
        <v>50</v>
      </c>
      <c r="F13313" s="228">
        <v>8261</v>
      </c>
      <c r="G13313" s="228">
        <v>600</v>
      </c>
      <c r="H13313" s="228">
        <v>1093</v>
      </c>
      <c r="I13313" s="228">
        <v>1035702.35</v>
      </c>
      <c r="J13313" s="228">
        <v>236022.15</v>
      </c>
      <c r="K13313" s="228">
        <v>396164</v>
      </c>
      <c r="L13313" s="228">
        <v>2160620.02</v>
      </c>
    </row>
    <row r="13314" spans="1:12">
      <c r="A13314" s="228">
        <v>2017</v>
      </c>
      <c r="B13314" s="228" t="s">
        <v>195</v>
      </c>
      <c r="C13314" s="228" t="s">
        <v>68</v>
      </c>
      <c r="D13314" s="228" t="s">
        <v>206</v>
      </c>
      <c r="E13314" s="228">
        <v>55</v>
      </c>
      <c r="F13314" s="228">
        <v>8184</v>
      </c>
      <c r="G13314" s="228">
        <v>755</v>
      </c>
      <c r="H13314" s="228">
        <v>1432</v>
      </c>
      <c r="I13314" s="228">
        <v>1306549.51</v>
      </c>
      <c r="J13314" s="228">
        <v>253604</v>
      </c>
      <c r="K13314" s="228">
        <v>343313</v>
      </c>
      <c r="L13314" s="228">
        <v>2434992.86</v>
      </c>
    </row>
    <row r="13315" spans="1:12">
      <c r="A13315" s="228">
        <v>2017</v>
      </c>
      <c r="B13315" s="228" t="s">
        <v>195</v>
      </c>
      <c r="C13315" s="228" t="s">
        <v>68</v>
      </c>
      <c r="D13315" s="228" t="s">
        <v>206</v>
      </c>
      <c r="E13315" s="228">
        <v>60</v>
      </c>
      <c r="F13315" s="228">
        <v>7038</v>
      </c>
      <c r="G13315" s="228">
        <v>685</v>
      </c>
      <c r="H13315" s="228">
        <v>1342</v>
      </c>
      <c r="I13315" s="228">
        <v>1270987.8500000001</v>
      </c>
      <c r="J13315" s="228">
        <v>290363.61</v>
      </c>
      <c r="K13315" s="228">
        <v>415336.6</v>
      </c>
      <c r="L13315" s="228">
        <v>2450999.09</v>
      </c>
    </row>
    <row r="13316" spans="1:12">
      <c r="A13316" s="228">
        <v>2017</v>
      </c>
      <c r="B13316" s="228" t="s">
        <v>195</v>
      </c>
      <c r="C13316" s="228" t="s">
        <v>68</v>
      </c>
      <c r="D13316" s="228" t="s">
        <v>206</v>
      </c>
      <c r="E13316" s="228">
        <v>65</v>
      </c>
      <c r="F13316" s="228">
        <v>6416</v>
      </c>
      <c r="G13316" s="228">
        <v>895</v>
      </c>
      <c r="H13316" s="228">
        <v>1742</v>
      </c>
      <c r="I13316" s="228">
        <v>1917788.43</v>
      </c>
      <c r="J13316" s="228">
        <v>366326.14</v>
      </c>
      <c r="K13316" s="228">
        <v>730886</v>
      </c>
      <c r="L13316" s="228">
        <v>3484224.73</v>
      </c>
    </row>
    <row r="13317" spans="1:12">
      <c r="A13317" s="228">
        <v>2017</v>
      </c>
      <c r="B13317" s="228" t="s">
        <v>195</v>
      </c>
      <c r="C13317" s="228" t="s">
        <v>68</v>
      </c>
      <c r="D13317" s="228" t="s">
        <v>206</v>
      </c>
      <c r="E13317" s="228">
        <v>70</v>
      </c>
      <c r="F13317" s="228">
        <v>4876</v>
      </c>
      <c r="G13317" s="228">
        <v>978</v>
      </c>
      <c r="H13317" s="228">
        <v>2074</v>
      </c>
      <c r="I13317" s="228">
        <v>2108824.79</v>
      </c>
      <c r="J13317" s="228">
        <v>386632.85</v>
      </c>
      <c r="K13317" s="228">
        <v>684688</v>
      </c>
      <c r="L13317" s="228">
        <v>3637208.21</v>
      </c>
    </row>
    <row r="13318" spans="1:12">
      <c r="A13318" s="228">
        <v>2017</v>
      </c>
      <c r="B13318" s="228" t="s">
        <v>195</v>
      </c>
      <c r="C13318" s="228" t="s">
        <v>68</v>
      </c>
      <c r="D13318" s="228" t="s">
        <v>206</v>
      </c>
      <c r="E13318" s="228">
        <v>75</v>
      </c>
      <c r="F13318" s="228">
        <v>2983</v>
      </c>
      <c r="G13318" s="228">
        <v>759</v>
      </c>
      <c r="H13318" s="228">
        <v>2137</v>
      </c>
      <c r="I13318" s="228">
        <v>1699591.1</v>
      </c>
      <c r="J13318" s="228">
        <v>298832.65000000002</v>
      </c>
      <c r="K13318" s="228">
        <v>517519</v>
      </c>
      <c r="L13318" s="228">
        <v>2884595.83</v>
      </c>
    </row>
    <row r="13319" spans="1:12">
      <c r="A13319" s="228">
        <v>2017</v>
      </c>
      <c r="B13319" s="228" t="s">
        <v>195</v>
      </c>
      <c r="C13319" s="228" t="s">
        <v>68</v>
      </c>
      <c r="D13319" s="228" t="s">
        <v>206</v>
      </c>
      <c r="E13319" s="228">
        <v>80</v>
      </c>
      <c r="F13319" s="228">
        <v>1841</v>
      </c>
      <c r="G13319" s="228">
        <v>563</v>
      </c>
      <c r="H13319" s="228">
        <v>2159</v>
      </c>
      <c r="I13319" s="228">
        <v>1544681.3</v>
      </c>
      <c r="J13319" s="228">
        <v>199701.6</v>
      </c>
      <c r="K13319" s="228">
        <v>296943</v>
      </c>
      <c r="L13319" s="228">
        <v>2217361.34</v>
      </c>
    </row>
    <row r="13320" spans="1:12">
      <c r="A13320" s="228">
        <v>2017</v>
      </c>
      <c r="B13320" s="228" t="s">
        <v>195</v>
      </c>
      <c r="C13320" s="228" t="s">
        <v>68</v>
      </c>
      <c r="D13320" s="228" t="s">
        <v>206</v>
      </c>
      <c r="E13320" s="228">
        <v>85</v>
      </c>
      <c r="F13320" s="228">
        <v>1117</v>
      </c>
      <c r="G13320" s="228">
        <v>172</v>
      </c>
      <c r="H13320" s="228">
        <v>935</v>
      </c>
      <c r="I13320" s="228">
        <v>690290.8</v>
      </c>
      <c r="J13320" s="228">
        <v>96455.14</v>
      </c>
      <c r="K13320" s="228">
        <v>63137</v>
      </c>
      <c r="L13320" s="228">
        <v>912021.44</v>
      </c>
    </row>
    <row r="13321" spans="1:12">
      <c r="A13321" s="228">
        <v>2017</v>
      </c>
      <c r="B13321" s="228" t="s">
        <v>195</v>
      </c>
      <c r="C13321" s="228" t="s">
        <v>68</v>
      </c>
      <c r="D13321" s="228" t="s">
        <v>206</v>
      </c>
      <c r="E13321" s="228">
        <v>90</v>
      </c>
      <c r="F13321" s="228">
        <v>492</v>
      </c>
      <c r="G13321" s="228">
        <v>63</v>
      </c>
      <c r="H13321" s="228">
        <v>637</v>
      </c>
      <c r="I13321" s="228">
        <v>367178.9</v>
      </c>
      <c r="J13321" s="228">
        <v>48690.74</v>
      </c>
      <c r="K13321" s="228">
        <v>39163</v>
      </c>
      <c r="L13321" s="228">
        <v>477640.1</v>
      </c>
    </row>
    <row r="13322" spans="1:12">
      <c r="A13322" s="228">
        <v>2017</v>
      </c>
      <c r="B13322" s="228" t="s">
        <v>195</v>
      </c>
      <c r="C13322" s="228" t="s">
        <v>68</v>
      </c>
      <c r="D13322" s="228" t="s">
        <v>206</v>
      </c>
      <c r="E13322" s="228">
        <v>95</v>
      </c>
      <c r="F13322" s="228">
        <v>126</v>
      </c>
      <c r="G13322" s="228">
        <v>14</v>
      </c>
      <c r="H13322" s="228">
        <v>132</v>
      </c>
      <c r="I13322" s="228">
        <v>85355.6</v>
      </c>
      <c r="J13322" s="228">
        <v>5715.75</v>
      </c>
      <c r="K13322" s="228">
        <v>0</v>
      </c>
      <c r="L13322" s="228">
        <v>94854.85</v>
      </c>
    </row>
    <row r="13323" spans="1:12">
      <c r="A13323" s="228">
        <v>2017</v>
      </c>
      <c r="B13323" s="228" t="s">
        <v>195</v>
      </c>
      <c r="C13323" s="228" t="s">
        <v>67</v>
      </c>
      <c r="D13323" s="228" t="s">
        <v>205</v>
      </c>
      <c r="E13323" s="228">
        <v>0</v>
      </c>
      <c r="F13323" s="228">
        <v>3477</v>
      </c>
      <c r="G13323" s="228">
        <v>133</v>
      </c>
      <c r="H13323" s="228">
        <v>326</v>
      </c>
      <c r="I13323" s="228">
        <v>227394</v>
      </c>
      <c r="J13323" s="228">
        <v>41928.639999999999</v>
      </c>
      <c r="K13323" s="228">
        <v>1008</v>
      </c>
      <c r="L13323" s="228">
        <v>283238.62</v>
      </c>
    </row>
    <row r="13324" spans="1:12">
      <c r="A13324" s="228">
        <v>2017</v>
      </c>
      <c r="B13324" s="228" t="s">
        <v>195</v>
      </c>
      <c r="C13324" s="228" t="s">
        <v>67</v>
      </c>
      <c r="D13324" s="228" t="s">
        <v>205</v>
      </c>
      <c r="E13324" s="228">
        <v>5</v>
      </c>
      <c r="F13324" s="228">
        <v>3760</v>
      </c>
      <c r="G13324" s="228">
        <v>50</v>
      </c>
      <c r="H13324" s="228">
        <v>80</v>
      </c>
      <c r="I13324" s="228">
        <v>56809</v>
      </c>
      <c r="J13324" s="228">
        <v>15700.05</v>
      </c>
      <c r="K13324" s="228">
        <v>2077</v>
      </c>
      <c r="L13324" s="228">
        <v>77686.25</v>
      </c>
    </row>
    <row r="13325" spans="1:12">
      <c r="A13325" s="228">
        <v>2017</v>
      </c>
      <c r="B13325" s="228" t="s">
        <v>195</v>
      </c>
      <c r="C13325" s="228" t="s">
        <v>67</v>
      </c>
      <c r="D13325" s="228" t="s">
        <v>205</v>
      </c>
      <c r="E13325" s="228">
        <v>10</v>
      </c>
      <c r="F13325" s="228">
        <v>3338</v>
      </c>
      <c r="G13325" s="228">
        <v>44</v>
      </c>
      <c r="H13325" s="228">
        <v>59</v>
      </c>
      <c r="I13325" s="228">
        <v>37785</v>
      </c>
      <c r="J13325" s="228">
        <v>10871.95</v>
      </c>
      <c r="K13325" s="228">
        <v>578</v>
      </c>
      <c r="L13325" s="228">
        <v>63704.28</v>
      </c>
    </row>
    <row r="13326" spans="1:12">
      <c r="A13326" s="228">
        <v>2017</v>
      </c>
      <c r="B13326" s="228" t="s">
        <v>195</v>
      </c>
      <c r="C13326" s="228" t="s">
        <v>67</v>
      </c>
      <c r="D13326" s="228" t="s">
        <v>205</v>
      </c>
      <c r="E13326" s="228">
        <v>15</v>
      </c>
      <c r="F13326" s="228">
        <v>3159</v>
      </c>
      <c r="G13326" s="228">
        <v>58</v>
      </c>
      <c r="H13326" s="228">
        <v>102</v>
      </c>
      <c r="I13326" s="228">
        <v>111175</v>
      </c>
      <c r="J13326" s="228">
        <v>32160</v>
      </c>
      <c r="K13326" s="228">
        <v>30587</v>
      </c>
      <c r="L13326" s="228">
        <v>203724.45</v>
      </c>
    </row>
    <row r="13327" spans="1:12">
      <c r="A13327" s="228">
        <v>2017</v>
      </c>
      <c r="B13327" s="228" t="s">
        <v>195</v>
      </c>
      <c r="C13327" s="228" t="s">
        <v>67</v>
      </c>
      <c r="D13327" s="228" t="s">
        <v>205</v>
      </c>
      <c r="E13327" s="228">
        <v>20</v>
      </c>
      <c r="F13327" s="228">
        <v>2450</v>
      </c>
      <c r="G13327" s="228">
        <v>52</v>
      </c>
      <c r="H13327" s="228">
        <v>71</v>
      </c>
      <c r="I13327" s="228">
        <v>90837.5</v>
      </c>
      <c r="J13327" s="228">
        <v>26114.32</v>
      </c>
      <c r="K13327" s="228">
        <v>16663</v>
      </c>
      <c r="L13327" s="228">
        <v>148732.07999999999</v>
      </c>
    </row>
    <row r="13328" spans="1:12">
      <c r="A13328" s="228">
        <v>2017</v>
      </c>
      <c r="B13328" s="228" t="s">
        <v>195</v>
      </c>
      <c r="C13328" s="228" t="s">
        <v>67</v>
      </c>
      <c r="D13328" s="228" t="s">
        <v>205</v>
      </c>
      <c r="E13328" s="228">
        <v>25</v>
      </c>
      <c r="F13328" s="228">
        <v>2685</v>
      </c>
      <c r="G13328" s="228">
        <v>55</v>
      </c>
      <c r="H13328" s="228">
        <v>95</v>
      </c>
      <c r="I13328" s="228">
        <v>111304.35</v>
      </c>
      <c r="J13328" s="228">
        <v>25070.11</v>
      </c>
      <c r="K13328" s="228">
        <v>11013</v>
      </c>
      <c r="L13328" s="228">
        <v>175355.79</v>
      </c>
    </row>
    <row r="13329" spans="1:12">
      <c r="A13329" s="228">
        <v>2017</v>
      </c>
      <c r="B13329" s="228" t="s">
        <v>195</v>
      </c>
      <c r="C13329" s="228" t="s">
        <v>67</v>
      </c>
      <c r="D13329" s="228" t="s">
        <v>205</v>
      </c>
      <c r="E13329" s="228">
        <v>30</v>
      </c>
      <c r="F13329" s="228">
        <v>4105</v>
      </c>
      <c r="G13329" s="228">
        <v>123</v>
      </c>
      <c r="H13329" s="228">
        <v>226</v>
      </c>
      <c r="I13329" s="228">
        <v>167127.1</v>
      </c>
      <c r="J13329" s="228">
        <v>43337.55</v>
      </c>
      <c r="K13329" s="228">
        <v>46728</v>
      </c>
      <c r="L13329" s="228">
        <v>295872.57</v>
      </c>
    </row>
    <row r="13330" spans="1:12">
      <c r="A13330" s="228">
        <v>2017</v>
      </c>
      <c r="B13330" s="228" t="s">
        <v>195</v>
      </c>
      <c r="C13330" s="228" t="s">
        <v>67</v>
      </c>
      <c r="D13330" s="228" t="s">
        <v>205</v>
      </c>
      <c r="E13330" s="228">
        <v>35</v>
      </c>
      <c r="F13330" s="228">
        <v>4125</v>
      </c>
      <c r="G13330" s="228">
        <v>139</v>
      </c>
      <c r="H13330" s="228">
        <v>271</v>
      </c>
      <c r="I13330" s="228">
        <v>238209.9</v>
      </c>
      <c r="J13330" s="228">
        <v>61216.88</v>
      </c>
      <c r="K13330" s="228">
        <v>98294</v>
      </c>
      <c r="L13330" s="228">
        <v>460288.46</v>
      </c>
    </row>
    <row r="13331" spans="1:12">
      <c r="A13331" s="228">
        <v>2017</v>
      </c>
      <c r="B13331" s="228" t="s">
        <v>195</v>
      </c>
      <c r="C13331" s="228" t="s">
        <v>67</v>
      </c>
      <c r="D13331" s="228" t="s">
        <v>205</v>
      </c>
      <c r="E13331" s="228">
        <v>40</v>
      </c>
      <c r="F13331" s="228">
        <v>3705</v>
      </c>
      <c r="G13331" s="228">
        <v>126</v>
      </c>
      <c r="H13331" s="228">
        <v>232</v>
      </c>
      <c r="I13331" s="228">
        <v>222208.3</v>
      </c>
      <c r="J13331" s="228">
        <v>63372.89</v>
      </c>
      <c r="K13331" s="228">
        <v>73255</v>
      </c>
      <c r="L13331" s="228">
        <v>409144.19</v>
      </c>
    </row>
    <row r="13332" spans="1:12">
      <c r="A13332" s="228">
        <v>2017</v>
      </c>
      <c r="B13332" s="228" t="s">
        <v>195</v>
      </c>
      <c r="C13332" s="228" t="s">
        <v>67</v>
      </c>
      <c r="D13332" s="228" t="s">
        <v>205</v>
      </c>
      <c r="E13332" s="228">
        <v>45</v>
      </c>
      <c r="F13332" s="228">
        <v>3807</v>
      </c>
      <c r="G13332" s="228">
        <v>177</v>
      </c>
      <c r="H13332" s="228">
        <v>344</v>
      </c>
      <c r="I13332" s="228">
        <v>347779.5</v>
      </c>
      <c r="J13332" s="228">
        <v>75713.100000000006</v>
      </c>
      <c r="K13332" s="228">
        <v>97795</v>
      </c>
      <c r="L13332" s="228">
        <v>584470.53</v>
      </c>
    </row>
    <row r="13333" spans="1:12">
      <c r="A13333" s="228">
        <v>2017</v>
      </c>
      <c r="B13333" s="228" t="s">
        <v>195</v>
      </c>
      <c r="C13333" s="228" t="s">
        <v>67</v>
      </c>
      <c r="D13333" s="228" t="s">
        <v>205</v>
      </c>
      <c r="E13333" s="228">
        <v>50</v>
      </c>
      <c r="F13333" s="228">
        <v>3588</v>
      </c>
      <c r="G13333" s="228">
        <v>173</v>
      </c>
      <c r="H13333" s="228">
        <v>318</v>
      </c>
      <c r="I13333" s="228">
        <v>325551.34999999998</v>
      </c>
      <c r="J13333" s="228">
        <v>87623.63</v>
      </c>
      <c r="K13333" s="228">
        <v>122339</v>
      </c>
      <c r="L13333" s="228">
        <v>620573.74</v>
      </c>
    </row>
    <row r="13334" spans="1:12">
      <c r="A13334" s="228">
        <v>2017</v>
      </c>
      <c r="B13334" s="228" t="s">
        <v>195</v>
      </c>
      <c r="C13334" s="228" t="s">
        <v>67</v>
      </c>
      <c r="D13334" s="228" t="s">
        <v>205</v>
      </c>
      <c r="E13334" s="228">
        <v>55</v>
      </c>
      <c r="F13334" s="228">
        <v>3636</v>
      </c>
      <c r="G13334" s="228">
        <v>333</v>
      </c>
      <c r="H13334" s="228">
        <v>881</v>
      </c>
      <c r="I13334" s="228">
        <v>809311.85</v>
      </c>
      <c r="J13334" s="228">
        <v>167307.60999999999</v>
      </c>
      <c r="K13334" s="228">
        <v>233182</v>
      </c>
      <c r="L13334" s="228">
        <v>1333352.54</v>
      </c>
    </row>
    <row r="13335" spans="1:12">
      <c r="A13335" s="228">
        <v>2017</v>
      </c>
      <c r="B13335" s="228" t="s">
        <v>195</v>
      </c>
      <c r="C13335" s="228" t="s">
        <v>67</v>
      </c>
      <c r="D13335" s="228" t="s">
        <v>205</v>
      </c>
      <c r="E13335" s="228">
        <v>60</v>
      </c>
      <c r="F13335" s="228">
        <v>2926</v>
      </c>
      <c r="G13335" s="228">
        <v>271</v>
      </c>
      <c r="H13335" s="228">
        <v>666</v>
      </c>
      <c r="I13335" s="228">
        <v>735482.95</v>
      </c>
      <c r="J13335" s="228">
        <v>165017.16</v>
      </c>
      <c r="K13335" s="228">
        <v>216992</v>
      </c>
      <c r="L13335" s="228">
        <v>1212545.2</v>
      </c>
    </row>
    <row r="13336" spans="1:12">
      <c r="A13336" s="228">
        <v>2017</v>
      </c>
      <c r="B13336" s="228" t="s">
        <v>195</v>
      </c>
      <c r="C13336" s="228" t="s">
        <v>67</v>
      </c>
      <c r="D13336" s="228" t="s">
        <v>205</v>
      </c>
      <c r="E13336" s="228">
        <v>65</v>
      </c>
      <c r="F13336" s="228">
        <v>2078</v>
      </c>
      <c r="G13336" s="228">
        <v>369</v>
      </c>
      <c r="H13336" s="228">
        <v>1021</v>
      </c>
      <c r="I13336" s="228">
        <v>881032.63</v>
      </c>
      <c r="J13336" s="228">
        <v>173218.38</v>
      </c>
      <c r="K13336" s="228">
        <v>143630.79999999999</v>
      </c>
      <c r="L13336" s="228">
        <v>1271536</v>
      </c>
    </row>
    <row r="13337" spans="1:12">
      <c r="A13337" s="228">
        <v>2017</v>
      </c>
      <c r="B13337" s="228" t="s">
        <v>195</v>
      </c>
      <c r="C13337" s="228" t="s">
        <v>67</v>
      </c>
      <c r="D13337" s="228" t="s">
        <v>205</v>
      </c>
      <c r="E13337" s="228">
        <v>70</v>
      </c>
      <c r="F13337" s="228">
        <v>1262</v>
      </c>
      <c r="G13337" s="228">
        <v>262</v>
      </c>
      <c r="H13337" s="228">
        <v>836</v>
      </c>
      <c r="I13337" s="228">
        <v>687738.37</v>
      </c>
      <c r="J13337" s="228">
        <v>125781.67</v>
      </c>
      <c r="K13337" s="228">
        <v>162261.79999999999</v>
      </c>
      <c r="L13337" s="228">
        <v>1033531.87</v>
      </c>
    </row>
    <row r="13338" spans="1:12">
      <c r="A13338" s="228">
        <v>2017</v>
      </c>
      <c r="B13338" s="228" t="s">
        <v>195</v>
      </c>
      <c r="C13338" s="228" t="s">
        <v>67</v>
      </c>
      <c r="D13338" s="228" t="s">
        <v>205</v>
      </c>
      <c r="E13338" s="228">
        <v>75</v>
      </c>
      <c r="F13338" s="228">
        <v>686</v>
      </c>
      <c r="G13338" s="228">
        <v>239</v>
      </c>
      <c r="H13338" s="228">
        <v>693</v>
      </c>
      <c r="I13338" s="228">
        <v>459472.55</v>
      </c>
      <c r="J13338" s="228">
        <v>72582.17</v>
      </c>
      <c r="K13338" s="228">
        <v>149795</v>
      </c>
      <c r="L13338" s="228">
        <v>703600.76</v>
      </c>
    </row>
    <row r="13339" spans="1:12">
      <c r="A13339" s="228">
        <v>2017</v>
      </c>
      <c r="B13339" s="228" t="s">
        <v>195</v>
      </c>
      <c r="C13339" s="228" t="s">
        <v>67</v>
      </c>
      <c r="D13339" s="228" t="s">
        <v>205</v>
      </c>
      <c r="E13339" s="228">
        <v>80</v>
      </c>
      <c r="F13339" s="228">
        <v>256</v>
      </c>
      <c r="G13339" s="228">
        <v>47</v>
      </c>
      <c r="H13339" s="228">
        <v>185</v>
      </c>
      <c r="I13339" s="228">
        <v>142532.6</v>
      </c>
      <c r="J13339" s="228">
        <v>22337.42</v>
      </c>
      <c r="K13339" s="228">
        <v>33677</v>
      </c>
      <c r="L13339" s="228">
        <v>213762.72</v>
      </c>
    </row>
    <row r="13340" spans="1:12">
      <c r="A13340" s="228">
        <v>2017</v>
      </c>
      <c r="B13340" s="228" t="s">
        <v>195</v>
      </c>
      <c r="C13340" s="228" t="s">
        <v>67</v>
      </c>
      <c r="D13340" s="228" t="s">
        <v>205</v>
      </c>
      <c r="E13340" s="228">
        <v>85</v>
      </c>
      <c r="F13340" s="228">
        <v>97</v>
      </c>
      <c r="G13340" s="228">
        <v>21</v>
      </c>
      <c r="H13340" s="228">
        <v>93</v>
      </c>
      <c r="I13340" s="228">
        <v>59651</v>
      </c>
      <c r="J13340" s="228">
        <v>9916.98</v>
      </c>
      <c r="K13340" s="228">
        <v>14918</v>
      </c>
      <c r="L13340" s="228">
        <v>86786.93</v>
      </c>
    </row>
    <row r="13341" spans="1:12">
      <c r="A13341" s="228">
        <v>2017</v>
      </c>
      <c r="B13341" s="228" t="s">
        <v>195</v>
      </c>
      <c r="C13341" s="228" t="s">
        <v>67</v>
      </c>
      <c r="D13341" s="228" t="s">
        <v>205</v>
      </c>
      <c r="E13341" s="228">
        <v>90</v>
      </c>
      <c r="F13341" s="228">
        <v>23</v>
      </c>
      <c r="G13341" s="228">
        <v>22</v>
      </c>
      <c r="H13341" s="228">
        <v>88</v>
      </c>
      <c r="I13341" s="228">
        <v>46476</v>
      </c>
      <c r="J13341" s="228">
        <v>3217.05</v>
      </c>
      <c r="K13341" s="228">
        <v>10696</v>
      </c>
      <c r="L13341" s="228">
        <v>61398.7</v>
      </c>
    </row>
    <row r="13342" spans="1:12">
      <c r="A13342" s="228">
        <v>2017</v>
      </c>
      <c r="B13342" s="228" t="s">
        <v>195</v>
      </c>
      <c r="C13342" s="228" t="s">
        <v>67</v>
      </c>
      <c r="D13342" s="228" t="s">
        <v>205</v>
      </c>
      <c r="E13342" s="228">
        <v>95</v>
      </c>
      <c r="F13342" s="228">
        <v>4</v>
      </c>
      <c r="G13342" s="228">
        <v>0</v>
      </c>
      <c r="H13342" s="228">
        <v>0</v>
      </c>
      <c r="I13342" s="228">
        <v>0</v>
      </c>
      <c r="J13342" s="228">
        <v>0</v>
      </c>
      <c r="K13342" s="228">
        <v>0</v>
      </c>
      <c r="L13342" s="228">
        <v>0</v>
      </c>
    </row>
    <row r="13343" spans="1:12">
      <c r="A13343" s="228">
        <v>2017</v>
      </c>
      <c r="B13343" s="228" t="s">
        <v>195</v>
      </c>
      <c r="C13343" s="228" t="s">
        <v>67</v>
      </c>
      <c r="D13343" s="228" t="s">
        <v>206</v>
      </c>
      <c r="E13343" s="228">
        <v>0</v>
      </c>
      <c r="F13343" s="228">
        <v>3307</v>
      </c>
      <c r="G13343" s="228">
        <v>78</v>
      </c>
      <c r="H13343" s="228">
        <v>238</v>
      </c>
      <c r="I13343" s="228">
        <v>127348</v>
      </c>
      <c r="J13343" s="228">
        <v>26536.25</v>
      </c>
      <c r="K13343" s="228">
        <v>1729</v>
      </c>
      <c r="L13343" s="228">
        <v>178600.93</v>
      </c>
    </row>
    <row r="13344" spans="1:12">
      <c r="A13344" s="228">
        <v>2017</v>
      </c>
      <c r="B13344" s="228" t="s">
        <v>195</v>
      </c>
      <c r="C13344" s="228" t="s">
        <v>67</v>
      </c>
      <c r="D13344" s="228" t="s">
        <v>206</v>
      </c>
      <c r="E13344" s="228">
        <v>5</v>
      </c>
      <c r="F13344" s="228">
        <v>3541</v>
      </c>
      <c r="G13344" s="228">
        <v>50</v>
      </c>
      <c r="H13344" s="228">
        <v>83</v>
      </c>
      <c r="I13344" s="228">
        <v>82802.5</v>
      </c>
      <c r="J13344" s="228">
        <v>16869.48</v>
      </c>
      <c r="K13344" s="228">
        <v>8252</v>
      </c>
      <c r="L13344" s="228">
        <v>118020.44</v>
      </c>
    </row>
    <row r="13345" spans="1:12">
      <c r="A13345" s="228">
        <v>2017</v>
      </c>
      <c r="B13345" s="228" t="s">
        <v>195</v>
      </c>
      <c r="C13345" s="228" t="s">
        <v>67</v>
      </c>
      <c r="D13345" s="228" t="s">
        <v>206</v>
      </c>
      <c r="E13345" s="228">
        <v>10</v>
      </c>
      <c r="F13345" s="228">
        <v>3247</v>
      </c>
      <c r="G13345" s="228">
        <v>33</v>
      </c>
      <c r="H13345" s="228">
        <v>61</v>
      </c>
      <c r="I13345" s="228">
        <v>36882.400000000001</v>
      </c>
      <c r="J13345" s="228">
        <v>6010.7</v>
      </c>
      <c r="K13345" s="228">
        <v>60</v>
      </c>
      <c r="L13345" s="228">
        <v>48047.65</v>
      </c>
    </row>
    <row r="13346" spans="1:12">
      <c r="A13346" s="228">
        <v>2017</v>
      </c>
      <c r="B13346" s="228" t="s">
        <v>195</v>
      </c>
      <c r="C13346" s="228" t="s">
        <v>67</v>
      </c>
      <c r="D13346" s="228" t="s">
        <v>206</v>
      </c>
      <c r="E13346" s="228">
        <v>15</v>
      </c>
      <c r="F13346" s="228">
        <v>3020</v>
      </c>
      <c r="G13346" s="228">
        <v>56</v>
      </c>
      <c r="H13346" s="228">
        <v>203</v>
      </c>
      <c r="I13346" s="228">
        <v>138886</v>
      </c>
      <c r="J13346" s="228">
        <v>23873.83</v>
      </c>
      <c r="K13346" s="228">
        <v>42667</v>
      </c>
      <c r="L13346" s="228">
        <v>215528.59</v>
      </c>
    </row>
    <row r="13347" spans="1:12">
      <c r="A13347" s="228">
        <v>2017</v>
      </c>
      <c r="B13347" s="228" t="s">
        <v>195</v>
      </c>
      <c r="C13347" s="228" t="s">
        <v>67</v>
      </c>
      <c r="D13347" s="228" t="s">
        <v>206</v>
      </c>
      <c r="E13347" s="228">
        <v>20</v>
      </c>
      <c r="F13347" s="228">
        <v>2569</v>
      </c>
      <c r="G13347" s="228">
        <v>104</v>
      </c>
      <c r="H13347" s="228">
        <v>320</v>
      </c>
      <c r="I13347" s="228">
        <v>282047</v>
      </c>
      <c r="J13347" s="228">
        <v>54210.23</v>
      </c>
      <c r="K13347" s="228">
        <v>31046</v>
      </c>
      <c r="L13347" s="228">
        <v>402763.07</v>
      </c>
    </row>
    <row r="13348" spans="1:12">
      <c r="A13348" s="228">
        <v>2017</v>
      </c>
      <c r="B13348" s="228" t="s">
        <v>195</v>
      </c>
      <c r="C13348" s="228" t="s">
        <v>67</v>
      </c>
      <c r="D13348" s="228" t="s">
        <v>206</v>
      </c>
      <c r="E13348" s="228">
        <v>25</v>
      </c>
      <c r="F13348" s="228">
        <v>3387</v>
      </c>
      <c r="G13348" s="228">
        <v>158</v>
      </c>
      <c r="H13348" s="228">
        <v>388</v>
      </c>
      <c r="I13348" s="228">
        <v>316375.5</v>
      </c>
      <c r="J13348" s="228">
        <v>69542.27</v>
      </c>
      <c r="K13348" s="228">
        <v>57475</v>
      </c>
      <c r="L13348" s="228">
        <v>489080.64</v>
      </c>
    </row>
    <row r="13349" spans="1:12">
      <c r="A13349" s="228">
        <v>2017</v>
      </c>
      <c r="B13349" s="228" t="s">
        <v>195</v>
      </c>
      <c r="C13349" s="228" t="s">
        <v>67</v>
      </c>
      <c r="D13349" s="228" t="s">
        <v>206</v>
      </c>
      <c r="E13349" s="228">
        <v>30</v>
      </c>
      <c r="F13349" s="228">
        <v>4892</v>
      </c>
      <c r="G13349" s="228">
        <v>300</v>
      </c>
      <c r="H13349" s="228">
        <v>662</v>
      </c>
      <c r="I13349" s="228">
        <v>562324.65</v>
      </c>
      <c r="J13349" s="228">
        <v>117626.25</v>
      </c>
      <c r="K13349" s="228">
        <v>51407</v>
      </c>
      <c r="L13349" s="228">
        <v>835462.84</v>
      </c>
    </row>
    <row r="13350" spans="1:12">
      <c r="A13350" s="228">
        <v>2017</v>
      </c>
      <c r="B13350" s="228" t="s">
        <v>195</v>
      </c>
      <c r="C13350" s="228" t="s">
        <v>67</v>
      </c>
      <c r="D13350" s="228" t="s">
        <v>206</v>
      </c>
      <c r="E13350" s="228">
        <v>35</v>
      </c>
      <c r="F13350" s="228">
        <v>4592</v>
      </c>
      <c r="G13350" s="228">
        <v>237</v>
      </c>
      <c r="H13350" s="228">
        <v>592</v>
      </c>
      <c r="I13350" s="228">
        <v>487810.5</v>
      </c>
      <c r="J13350" s="228">
        <v>112569.78</v>
      </c>
      <c r="K13350" s="228">
        <v>66146</v>
      </c>
      <c r="L13350" s="228">
        <v>765068.02</v>
      </c>
    </row>
    <row r="13351" spans="1:12">
      <c r="A13351" s="228">
        <v>2017</v>
      </c>
      <c r="B13351" s="228" t="s">
        <v>195</v>
      </c>
      <c r="C13351" s="228" t="s">
        <v>67</v>
      </c>
      <c r="D13351" s="228" t="s">
        <v>206</v>
      </c>
      <c r="E13351" s="228">
        <v>40</v>
      </c>
      <c r="F13351" s="228">
        <v>3901</v>
      </c>
      <c r="G13351" s="228">
        <v>218</v>
      </c>
      <c r="H13351" s="228">
        <v>502</v>
      </c>
      <c r="I13351" s="228">
        <v>556256.46</v>
      </c>
      <c r="J13351" s="228">
        <v>109162.28</v>
      </c>
      <c r="K13351" s="228">
        <v>92359</v>
      </c>
      <c r="L13351" s="228">
        <v>836781.29</v>
      </c>
    </row>
    <row r="13352" spans="1:12">
      <c r="A13352" s="228">
        <v>2017</v>
      </c>
      <c r="B13352" s="228" t="s">
        <v>195</v>
      </c>
      <c r="C13352" s="228" t="s">
        <v>67</v>
      </c>
      <c r="D13352" s="228" t="s">
        <v>206</v>
      </c>
      <c r="E13352" s="228">
        <v>45</v>
      </c>
      <c r="F13352" s="228">
        <v>3975</v>
      </c>
      <c r="G13352" s="228">
        <v>222</v>
      </c>
      <c r="H13352" s="228">
        <v>520</v>
      </c>
      <c r="I13352" s="228">
        <v>429478.25</v>
      </c>
      <c r="J13352" s="228">
        <v>129569.99</v>
      </c>
      <c r="K13352" s="228">
        <v>59291</v>
      </c>
      <c r="L13352" s="228">
        <v>737638.32</v>
      </c>
    </row>
    <row r="13353" spans="1:12">
      <c r="A13353" s="228">
        <v>2017</v>
      </c>
      <c r="B13353" s="228" t="s">
        <v>195</v>
      </c>
      <c r="C13353" s="228" t="s">
        <v>67</v>
      </c>
      <c r="D13353" s="228" t="s">
        <v>206</v>
      </c>
      <c r="E13353" s="228">
        <v>50</v>
      </c>
      <c r="F13353" s="228">
        <v>3669</v>
      </c>
      <c r="G13353" s="228">
        <v>269</v>
      </c>
      <c r="H13353" s="228">
        <v>783</v>
      </c>
      <c r="I13353" s="228">
        <v>660026.05000000005</v>
      </c>
      <c r="J13353" s="228">
        <v>145935.15</v>
      </c>
      <c r="K13353" s="228">
        <v>149137</v>
      </c>
      <c r="L13353" s="228">
        <v>1072679.3400000001</v>
      </c>
    </row>
    <row r="13354" spans="1:12">
      <c r="A13354" s="228">
        <v>2017</v>
      </c>
      <c r="B13354" s="228" t="s">
        <v>195</v>
      </c>
      <c r="C13354" s="228" t="s">
        <v>67</v>
      </c>
      <c r="D13354" s="228" t="s">
        <v>206</v>
      </c>
      <c r="E13354" s="228">
        <v>55</v>
      </c>
      <c r="F13354" s="228">
        <v>3568</v>
      </c>
      <c r="G13354" s="228">
        <v>307</v>
      </c>
      <c r="H13354" s="228">
        <v>729</v>
      </c>
      <c r="I13354" s="228">
        <v>693394.35</v>
      </c>
      <c r="J13354" s="228">
        <v>161224.13</v>
      </c>
      <c r="K13354" s="228">
        <v>233689.8</v>
      </c>
      <c r="L13354" s="228">
        <v>1195278.31</v>
      </c>
    </row>
    <row r="13355" spans="1:12">
      <c r="A13355" s="228">
        <v>2017</v>
      </c>
      <c r="B13355" s="228" t="s">
        <v>195</v>
      </c>
      <c r="C13355" s="228" t="s">
        <v>67</v>
      </c>
      <c r="D13355" s="228" t="s">
        <v>206</v>
      </c>
      <c r="E13355" s="228">
        <v>60</v>
      </c>
      <c r="F13355" s="228">
        <v>2779</v>
      </c>
      <c r="G13355" s="228">
        <v>363</v>
      </c>
      <c r="H13355" s="228">
        <v>790</v>
      </c>
      <c r="I13355" s="228">
        <v>619951.05000000005</v>
      </c>
      <c r="J13355" s="228">
        <v>129858.37</v>
      </c>
      <c r="K13355" s="228">
        <v>148850.6</v>
      </c>
      <c r="L13355" s="228">
        <v>972828.71</v>
      </c>
    </row>
    <row r="13356" spans="1:12">
      <c r="A13356" s="228">
        <v>2017</v>
      </c>
      <c r="B13356" s="228" t="s">
        <v>195</v>
      </c>
      <c r="C13356" s="228" t="s">
        <v>67</v>
      </c>
      <c r="D13356" s="228" t="s">
        <v>206</v>
      </c>
      <c r="E13356" s="228">
        <v>65</v>
      </c>
      <c r="F13356" s="228">
        <v>1925</v>
      </c>
      <c r="G13356" s="228">
        <v>256</v>
      </c>
      <c r="H13356" s="228">
        <v>843</v>
      </c>
      <c r="I13356" s="228">
        <v>733680.8</v>
      </c>
      <c r="J13356" s="228">
        <v>134447.14000000001</v>
      </c>
      <c r="K13356" s="228">
        <v>197045</v>
      </c>
      <c r="L13356" s="228">
        <v>1164134.56</v>
      </c>
    </row>
    <row r="13357" spans="1:12">
      <c r="A13357" s="228">
        <v>2017</v>
      </c>
      <c r="B13357" s="228" t="s">
        <v>195</v>
      </c>
      <c r="C13357" s="228" t="s">
        <v>67</v>
      </c>
      <c r="D13357" s="228" t="s">
        <v>206</v>
      </c>
      <c r="E13357" s="228">
        <v>70</v>
      </c>
      <c r="F13357" s="228">
        <v>1142</v>
      </c>
      <c r="G13357" s="228">
        <v>256</v>
      </c>
      <c r="H13357" s="228">
        <v>784</v>
      </c>
      <c r="I13357" s="228">
        <v>652839.69999999995</v>
      </c>
      <c r="J13357" s="228">
        <v>118329.64</v>
      </c>
      <c r="K13357" s="228">
        <v>201774</v>
      </c>
      <c r="L13357" s="228">
        <v>1039060.09</v>
      </c>
    </row>
    <row r="13358" spans="1:12">
      <c r="A13358" s="228">
        <v>2017</v>
      </c>
      <c r="B13358" s="228" t="s">
        <v>195</v>
      </c>
      <c r="C13358" s="228" t="s">
        <v>67</v>
      </c>
      <c r="D13358" s="228" t="s">
        <v>206</v>
      </c>
      <c r="E13358" s="228">
        <v>75</v>
      </c>
      <c r="F13358" s="228">
        <v>565</v>
      </c>
      <c r="G13358" s="228">
        <v>119</v>
      </c>
      <c r="H13358" s="228">
        <v>375</v>
      </c>
      <c r="I13358" s="228">
        <v>274367.08</v>
      </c>
      <c r="J13358" s="228">
        <v>50563.59</v>
      </c>
      <c r="K13358" s="228">
        <v>15763.6</v>
      </c>
      <c r="L13358" s="228">
        <v>361498.06</v>
      </c>
    </row>
    <row r="13359" spans="1:12">
      <c r="A13359" s="228">
        <v>2017</v>
      </c>
      <c r="B13359" s="228" t="s">
        <v>195</v>
      </c>
      <c r="C13359" s="228" t="s">
        <v>67</v>
      </c>
      <c r="D13359" s="228" t="s">
        <v>206</v>
      </c>
      <c r="E13359" s="228">
        <v>80</v>
      </c>
      <c r="F13359" s="228">
        <v>262</v>
      </c>
      <c r="G13359" s="228">
        <v>58</v>
      </c>
      <c r="H13359" s="228">
        <v>331</v>
      </c>
      <c r="I13359" s="228">
        <v>201414.32</v>
      </c>
      <c r="J13359" s="228">
        <v>31963.79</v>
      </c>
      <c r="K13359" s="228">
        <v>16808</v>
      </c>
      <c r="L13359" s="228">
        <v>256352.83</v>
      </c>
    </row>
    <row r="13360" spans="1:12">
      <c r="A13360" s="228">
        <v>2017</v>
      </c>
      <c r="B13360" s="228" t="s">
        <v>195</v>
      </c>
      <c r="C13360" s="228" t="s">
        <v>67</v>
      </c>
      <c r="D13360" s="228" t="s">
        <v>206</v>
      </c>
      <c r="E13360" s="228">
        <v>85</v>
      </c>
      <c r="F13360" s="228">
        <v>127</v>
      </c>
      <c r="G13360" s="228">
        <v>18</v>
      </c>
      <c r="H13360" s="228">
        <v>183</v>
      </c>
      <c r="I13360" s="228">
        <v>141404</v>
      </c>
      <c r="J13360" s="228">
        <v>10372.5</v>
      </c>
      <c r="K13360" s="228">
        <v>412</v>
      </c>
      <c r="L13360" s="228">
        <v>153140.65</v>
      </c>
    </row>
    <row r="13361" spans="1:12">
      <c r="A13361" s="228">
        <v>2017</v>
      </c>
      <c r="B13361" s="228" t="s">
        <v>195</v>
      </c>
      <c r="C13361" s="228" t="s">
        <v>67</v>
      </c>
      <c r="D13361" s="228" t="s">
        <v>206</v>
      </c>
      <c r="E13361" s="228">
        <v>90</v>
      </c>
      <c r="F13361" s="228">
        <v>48</v>
      </c>
      <c r="G13361" s="228">
        <v>8</v>
      </c>
      <c r="H13361" s="228">
        <v>43</v>
      </c>
      <c r="I13361" s="228">
        <v>23600</v>
      </c>
      <c r="J13361" s="228">
        <v>3185.55</v>
      </c>
      <c r="K13361" s="228">
        <v>0</v>
      </c>
      <c r="L13361" s="228">
        <v>27001.55</v>
      </c>
    </row>
    <row r="13362" spans="1:12">
      <c r="A13362" s="228">
        <v>2017</v>
      </c>
      <c r="B13362" s="228" t="s">
        <v>195</v>
      </c>
      <c r="C13362" s="228" t="s">
        <v>67</v>
      </c>
      <c r="D13362" s="228" t="s">
        <v>206</v>
      </c>
      <c r="E13362" s="228">
        <v>95</v>
      </c>
      <c r="F13362" s="228">
        <v>7</v>
      </c>
      <c r="G13362" s="228">
        <v>2</v>
      </c>
      <c r="H13362" s="228">
        <v>5</v>
      </c>
      <c r="I13362" s="228">
        <v>1602</v>
      </c>
      <c r="J13362" s="228">
        <v>0</v>
      </c>
      <c r="K13362" s="228">
        <v>0</v>
      </c>
      <c r="L13362" s="228">
        <v>1602</v>
      </c>
    </row>
    <row r="13363" spans="1:12">
      <c r="A13363" s="228">
        <v>2018</v>
      </c>
      <c r="B13363" s="228" t="s">
        <v>192</v>
      </c>
      <c r="C13363" s="228" t="s">
        <v>61</v>
      </c>
      <c r="D13363" s="228" t="s">
        <v>205</v>
      </c>
      <c r="E13363" s="228">
        <v>0</v>
      </c>
      <c r="F13363" s="228">
        <v>105638</v>
      </c>
      <c r="G13363" s="228">
        <v>4699</v>
      </c>
      <c r="H13363" s="228">
        <v>14246</v>
      </c>
      <c r="I13363" s="228">
        <v>8707512.8699999992</v>
      </c>
      <c r="J13363" s="228">
        <v>1369275.69</v>
      </c>
      <c r="K13363" s="228">
        <v>228643.35</v>
      </c>
      <c r="L13363" s="228">
        <v>11480362.16</v>
      </c>
    </row>
    <row r="13364" spans="1:12">
      <c r="A13364" s="228">
        <v>2018</v>
      </c>
      <c r="B13364" s="228" t="s">
        <v>192</v>
      </c>
      <c r="C13364" s="228" t="s">
        <v>61</v>
      </c>
      <c r="D13364" s="228" t="s">
        <v>205</v>
      </c>
      <c r="E13364" s="228">
        <v>5</v>
      </c>
      <c r="F13364" s="228">
        <v>124306</v>
      </c>
      <c r="G13364" s="228">
        <v>2382</v>
      </c>
      <c r="H13364" s="228">
        <v>3416</v>
      </c>
      <c r="I13364" s="228">
        <v>2715065.89</v>
      </c>
      <c r="J13364" s="228">
        <v>721018.58</v>
      </c>
      <c r="K13364" s="228">
        <v>219190.95</v>
      </c>
      <c r="L13364" s="228">
        <v>4444749.1900000004</v>
      </c>
    </row>
    <row r="13365" spans="1:12">
      <c r="A13365" s="228">
        <v>2018</v>
      </c>
      <c r="B13365" s="228" t="s">
        <v>192</v>
      </c>
      <c r="C13365" s="228" t="s">
        <v>61</v>
      </c>
      <c r="D13365" s="228" t="s">
        <v>205</v>
      </c>
      <c r="E13365" s="228">
        <v>10</v>
      </c>
      <c r="F13365" s="228">
        <v>118693</v>
      </c>
      <c r="G13365" s="228">
        <v>1945</v>
      </c>
      <c r="H13365" s="228">
        <v>3623</v>
      </c>
      <c r="I13365" s="228">
        <v>2629124.7000000002</v>
      </c>
      <c r="J13365" s="228">
        <v>658725.74</v>
      </c>
      <c r="K13365" s="228">
        <v>391150.65</v>
      </c>
      <c r="L13365" s="228">
        <v>4250514.2</v>
      </c>
    </row>
    <row r="13366" spans="1:12">
      <c r="A13366" s="228">
        <v>2018</v>
      </c>
      <c r="B13366" s="228" t="s">
        <v>192</v>
      </c>
      <c r="C13366" s="228" t="s">
        <v>61</v>
      </c>
      <c r="D13366" s="228" t="s">
        <v>205</v>
      </c>
      <c r="E13366" s="228">
        <v>15</v>
      </c>
      <c r="F13366" s="228">
        <v>110694</v>
      </c>
      <c r="G13366" s="228">
        <v>3057</v>
      </c>
      <c r="H13366" s="228">
        <v>6655</v>
      </c>
      <c r="I13366" s="228">
        <v>6174363.1900000004</v>
      </c>
      <c r="J13366" s="228">
        <v>1248890.82</v>
      </c>
      <c r="K13366" s="228">
        <v>1201094.1000000001</v>
      </c>
      <c r="L13366" s="228">
        <v>9992376.7899999991</v>
      </c>
    </row>
    <row r="13367" spans="1:12">
      <c r="A13367" s="228">
        <v>2018</v>
      </c>
      <c r="B13367" s="228" t="s">
        <v>192</v>
      </c>
      <c r="C13367" s="228" t="s">
        <v>61</v>
      </c>
      <c r="D13367" s="228" t="s">
        <v>205</v>
      </c>
      <c r="E13367" s="228">
        <v>20</v>
      </c>
      <c r="F13367" s="228">
        <v>86619</v>
      </c>
      <c r="G13367" s="228">
        <v>2800</v>
      </c>
      <c r="H13367" s="228">
        <v>6175</v>
      </c>
      <c r="I13367" s="228">
        <v>5931012.7800000003</v>
      </c>
      <c r="J13367" s="228">
        <v>1132583.76</v>
      </c>
      <c r="K13367" s="228">
        <v>1098335</v>
      </c>
      <c r="L13367" s="228">
        <v>9507058.5199999996</v>
      </c>
    </row>
    <row r="13368" spans="1:12">
      <c r="A13368" s="228">
        <v>2018</v>
      </c>
      <c r="B13368" s="228" t="s">
        <v>192</v>
      </c>
      <c r="C13368" s="228" t="s">
        <v>61</v>
      </c>
      <c r="D13368" s="228" t="s">
        <v>205</v>
      </c>
      <c r="E13368" s="228">
        <v>25</v>
      </c>
      <c r="F13368" s="228">
        <v>72285</v>
      </c>
      <c r="G13368" s="228">
        <v>2005</v>
      </c>
      <c r="H13368" s="228">
        <v>5735</v>
      </c>
      <c r="I13368" s="228">
        <v>4396695.5199999996</v>
      </c>
      <c r="J13368" s="228">
        <v>909568.18</v>
      </c>
      <c r="K13368" s="228">
        <v>762511</v>
      </c>
      <c r="L13368" s="228">
        <v>7432545.0999999996</v>
      </c>
    </row>
    <row r="13369" spans="1:12">
      <c r="A13369" s="228">
        <v>2018</v>
      </c>
      <c r="B13369" s="228" t="s">
        <v>192</v>
      </c>
      <c r="C13369" s="228" t="s">
        <v>61</v>
      </c>
      <c r="D13369" s="228" t="s">
        <v>205</v>
      </c>
      <c r="E13369" s="228">
        <v>30</v>
      </c>
      <c r="F13369" s="228">
        <v>117871</v>
      </c>
      <c r="G13369" s="228">
        <v>3094</v>
      </c>
      <c r="H13369" s="228">
        <v>8344</v>
      </c>
      <c r="I13369" s="228">
        <v>6245789.8600000003</v>
      </c>
      <c r="J13369" s="228">
        <v>1344921.81</v>
      </c>
      <c r="K13369" s="228">
        <v>1082583.22</v>
      </c>
      <c r="L13369" s="228">
        <v>10807528.66</v>
      </c>
    </row>
    <row r="13370" spans="1:12">
      <c r="A13370" s="228">
        <v>2018</v>
      </c>
      <c r="B13370" s="228" t="s">
        <v>192</v>
      </c>
      <c r="C13370" s="228" t="s">
        <v>61</v>
      </c>
      <c r="D13370" s="228" t="s">
        <v>205</v>
      </c>
      <c r="E13370" s="228">
        <v>35</v>
      </c>
      <c r="F13370" s="228">
        <v>132883</v>
      </c>
      <c r="G13370" s="228">
        <v>4083</v>
      </c>
      <c r="H13370" s="228">
        <v>10155</v>
      </c>
      <c r="I13370" s="228">
        <v>8532262.7899999991</v>
      </c>
      <c r="J13370" s="228">
        <v>2020718.71</v>
      </c>
      <c r="K13370" s="228">
        <v>1498456.26</v>
      </c>
      <c r="L13370" s="228">
        <v>14457963.470000001</v>
      </c>
    </row>
    <row r="13371" spans="1:12">
      <c r="A13371" s="228">
        <v>2018</v>
      </c>
      <c r="B13371" s="228" t="s">
        <v>192</v>
      </c>
      <c r="C13371" s="228" t="s">
        <v>61</v>
      </c>
      <c r="D13371" s="228" t="s">
        <v>205</v>
      </c>
      <c r="E13371" s="228">
        <v>40</v>
      </c>
      <c r="F13371" s="228">
        <v>128178</v>
      </c>
      <c r="G13371" s="228">
        <v>4911</v>
      </c>
      <c r="H13371" s="228">
        <v>11626</v>
      </c>
      <c r="I13371" s="228">
        <v>9744587.3699999992</v>
      </c>
      <c r="J13371" s="228">
        <v>2364661.27</v>
      </c>
      <c r="K13371" s="228">
        <v>1861295.47</v>
      </c>
      <c r="L13371" s="228">
        <v>16855009.969999999</v>
      </c>
    </row>
    <row r="13372" spans="1:12">
      <c r="A13372" s="228">
        <v>2018</v>
      </c>
      <c r="B13372" s="228" t="s">
        <v>192</v>
      </c>
      <c r="C13372" s="228" t="s">
        <v>61</v>
      </c>
      <c r="D13372" s="228" t="s">
        <v>205</v>
      </c>
      <c r="E13372" s="228">
        <v>45</v>
      </c>
      <c r="F13372" s="228">
        <v>130269</v>
      </c>
      <c r="G13372" s="228">
        <v>6263</v>
      </c>
      <c r="H13372" s="228">
        <v>14934</v>
      </c>
      <c r="I13372" s="228">
        <v>13357260.390000001</v>
      </c>
      <c r="J13372" s="228">
        <v>3211259.34</v>
      </c>
      <c r="K13372" s="228">
        <v>2791730.58</v>
      </c>
      <c r="L13372" s="228">
        <v>22623788.699999999</v>
      </c>
    </row>
    <row r="13373" spans="1:12">
      <c r="A13373" s="228">
        <v>2018</v>
      </c>
      <c r="B13373" s="228" t="s">
        <v>192</v>
      </c>
      <c r="C13373" s="228" t="s">
        <v>61</v>
      </c>
      <c r="D13373" s="228" t="s">
        <v>205</v>
      </c>
      <c r="E13373" s="228">
        <v>50</v>
      </c>
      <c r="F13373" s="228">
        <v>120575</v>
      </c>
      <c r="G13373" s="228">
        <v>8156</v>
      </c>
      <c r="H13373" s="228">
        <v>18546</v>
      </c>
      <c r="I13373" s="228">
        <v>17365744.82</v>
      </c>
      <c r="J13373" s="228">
        <v>3986732.77</v>
      </c>
      <c r="K13373" s="228">
        <v>3688422.46</v>
      </c>
      <c r="L13373" s="228">
        <v>29001196.899999999</v>
      </c>
    </row>
    <row r="13374" spans="1:12">
      <c r="A13374" s="228">
        <v>2018</v>
      </c>
      <c r="B13374" s="228" t="s">
        <v>192</v>
      </c>
      <c r="C13374" s="228" t="s">
        <v>61</v>
      </c>
      <c r="D13374" s="228" t="s">
        <v>205</v>
      </c>
      <c r="E13374" s="228">
        <v>55</v>
      </c>
      <c r="F13374" s="228">
        <v>125620</v>
      </c>
      <c r="G13374" s="228">
        <v>11698</v>
      </c>
      <c r="H13374" s="228">
        <v>25391</v>
      </c>
      <c r="I13374" s="228">
        <v>25275262.050000001</v>
      </c>
      <c r="J13374" s="228">
        <v>5933226.6799999997</v>
      </c>
      <c r="K13374" s="228">
        <v>6715358.5599999996</v>
      </c>
      <c r="L13374" s="228">
        <v>43343823.270000003</v>
      </c>
    </row>
    <row r="13375" spans="1:12">
      <c r="A13375" s="228">
        <v>2018</v>
      </c>
      <c r="B13375" s="228" t="s">
        <v>192</v>
      </c>
      <c r="C13375" s="228" t="s">
        <v>61</v>
      </c>
      <c r="D13375" s="228" t="s">
        <v>205</v>
      </c>
      <c r="E13375" s="228">
        <v>60</v>
      </c>
      <c r="F13375" s="228">
        <v>116090</v>
      </c>
      <c r="G13375" s="228">
        <v>15882</v>
      </c>
      <c r="H13375" s="228">
        <v>37572</v>
      </c>
      <c r="I13375" s="228">
        <v>37016914.75</v>
      </c>
      <c r="J13375" s="228">
        <v>7933718.2000000002</v>
      </c>
      <c r="K13375" s="228">
        <v>9764381.0399999991</v>
      </c>
      <c r="L13375" s="228">
        <v>61159242.609999999</v>
      </c>
    </row>
    <row r="13376" spans="1:12">
      <c r="A13376" s="228">
        <v>2018</v>
      </c>
      <c r="B13376" s="228" t="s">
        <v>192</v>
      </c>
      <c r="C13376" s="228" t="s">
        <v>61</v>
      </c>
      <c r="D13376" s="228" t="s">
        <v>205</v>
      </c>
      <c r="E13376" s="228">
        <v>65</v>
      </c>
      <c r="F13376" s="228">
        <v>104929</v>
      </c>
      <c r="G13376" s="228">
        <v>20792</v>
      </c>
      <c r="H13376" s="228">
        <v>46338</v>
      </c>
      <c r="I13376" s="228">
        <v>46671080.189999998</v>
      </c>
      <c r="J13376" s="228">
        <v>10077302.279999999</v>
      </c>
      <c r="K13376" s="228">
        <v>12444047.960000001</v>
      </c>
      <c r="L13376" s="228">
        <v>76757618.109999999</v>
      </c>
    </row>
    <row r="13377" spans="1:12">
      <c r="A13377" s="228">
        <v>2018</v>
      </c>
      <c r="B13377" s="228" t="s">
        <v>192</v>
      </c>
      <c r="C13377" s="228" t="s">
        <v>61</v>
      </c>
      <c r="D13377" s="228" t="s">
        <v>205</v>
      </c>
      <c r="E13377" s="228">
        <v>70</v>
      </c>
      <c r="F13377" s="228">
        <v>87307</v>
      </c>
      <c r="G13377" s="228">
        <v>23496</v>
      </c>
      <c r="H13377" s="228">
        <v>58544</v>
      </c>
      <c r="I13377" s="228">
        <v>54022834.979999997</v>
      </c>
      <c r="J13377" s="228">
        <v>11457950.59</v>
      </c>
      <c r="K13377" s="228">
        <v>12739007.220000001</v>
      </c>
      <c r="L13377" s="228">
        <v>85308086.319999993</v>
      </c>
    </row>
    <row r="13378" spans="1:12">
      <c r="A13378" s="228">
        <v>2018</v>
      </c>
      <c r="B13378" s="228" t="s">
        <v>192</v>
      </c>
      <c r="C13378" s="228" t="s">
        <v>61</v>
      </c>
      <c r="D13378" s="228" t="s">
        <v>205</v>
      </c>
      <c r="E13378" s="228">
        <v>75</v>
      </c>
      <c r="F13378" s="228">
        <v>57039</v>
      </c>
      <c r="G13378" s="228">
        <v>20140</v>
      </c>
      <c r="H13378" s="228">
        <v>56570</v>
      </c>
      <c r="I13378" s="228">
        <v>49025783.810000002</v>
      </c>
      <c r="J13378" s="228">
        <v>9666364.9800000004</v>
      </c>
      <c r="K13378" s="228">
        <v>11106996.189999999</v>
      </c>
      <c r="L13378" s="228">
        <v>74553955.420000002</v>
      </c>
    </row>
    <row r="13379" spans="1:12">
      <c r="A13379" s="228">
        <v>2018</v>
      </c>
      <c r="B13379" s="228" t="s">
        <v>192</v>
      </c>
      <c r="C13379" s="228" t="s">
        <v>61</v>
      </c>
      <c r="D13379" s="228" t="s">
        <v>205</v>
      </c>
      <c r="E13379" s="228">
        <v>80</v>
      </c>
      <c r="F13379" s="228">
        <v>35899</v>
      </c>
      <c r="G13379" s="228">
        <v>15203</v>
      </c>
      <c r="H13379" s="228">
        <v>46862</v>
      </c>
      <c r="I13379" s="228">
        <v>36756942.560000002</v>
      </c>
      <c r="J13379" s="228">
        <v>6528873.0099999998</v>
      </c>
      <c r="K13379" s="228">
        <v>7697765.0599999996</v>
      </c>
      <c r="L13379" s="228">
        <v>53845553.560000002</v>
      </c>
    </row>
    <row r="13380" spans="1:12">
      <c r="A13380" s="228">
        <v>2018</v>
      </c>
      <c r="B13380" s="228" t="s">
        <v>192</v>
      </c>
      <c r="C13380" s="228" t="s">
        <v>61</v>
      </c>
      <c r="D13380" s="228" t="s">
        <v>205</v>
      </c>
      <c r="E13380" s="228">
        <v>85</v>
      </c>
      <c r="F13380" s="228">
        <v>20502</v>
      </c>
      <c r="G13380" s="228">
        <v>9317</v>
      </c>
      <c r="H13380" s="228">
        <v>38117</v>
      </c>
      <c r="I13380" s="228">
        <v>26488505.260000002</v>
      </c>
      <c r="J13380" s="228">
        <v>3921785.04</v>
      </c>
      <c r="K13380" s="228">
        <v>3998104.22</v>
      </c>
      <c r="L13380" s="228">
        <v>35939483.109999999</v>
      </c>
    </row>
    <row r="13381" spans="1:12">
      <c r="A13381" s="228">
        <v>2018</v>
      </c>
      <c r="B13381" s="228" t="s">
        <v>192</v>
      </c>
      <c r="C13381" s="228" t="s">
        <v>61</v>
      </c>
      <c r="D13381" s="228" t="s">
        <v>205</v>
      </c>
      <c r="E13381" s="228">
        <v>90</v>
      </c>
      <c r="F13381" s="228">
        <v>6941</v>
      </c>
      <c r="G13381" s="228">
        <v>2779</v>
      </c>
      <c r="H13381" s="228">
        <v>14346</v>
      </c>
      <c r="I13381" s="228">
        <v>9237979.2699999996</v>
      </c>
      <c r="J13381" s="228">
        <v>1098779.3700000001</v>
      </c>
      <c r="K13381" s="228">
        <v>877556.35</v>
      </c>
      <c r="L13381" s="228">
        <v>11605209.470000001</v>
      </c>
    </row>
    <row r="13382" spans="1:12">
      <c r="A13382" s="228">
        <v>2018</v>
      </c>
      <c r="B13382" s="228" t="s">
        <v>192</v>
      </c>
      <c r="C13382" s="228" t="s">
        <v>61</v>
      </c>
      <c r="D13382" s="228" t="s">
        <v>205</v>
      </c>
      <c r="E13382" s="228">
        <v>95</v>
      </c>
      <c r="F13382" s="228">
        <v>996</v>
      </c>
      <c r="G13382" s="228">
        <v>302</v>
      </c>
      <c r="H13382" s="228">
        <v>2021</v>
      </c>
      <c r="I13382" s="228">
        <v>1188449.83</v>
      </c>
      <c r="J13382" s="228">
        <v>134298.87</v>
      </c>
      <c r="K13382" s="228">
        <v>94280.6</v>
      </c>
      <c r="L13382" s="228">
        <v>1452135.26</v>
      </c>
    </row>
    <row r="13383" spans="1:12">
      <c r="A13383" s="228">
        <v>2018</v>
      </c>
      <c r="B13383" s="228" t="s">
        <v>192</v>
      </c>
      <c r="C13383" s="228" t="s">
        <v>61</v>
      </c>
      <c r="D13383" s="228" t="s">
        <v>206</v>
      </c>
      <c r="E13383" s="228">
        <v>0</v>
      </c>
      <c r="F13383" s="228">
        <v>98540</v>
      </c>
      <c r="G13383" s="228">
        <v>3206</v>
      </c>
      <c r="H13383" s="228">
        <v>10049</v>
      </c>
      <c r="I13383" s="228">
        <v>6334276.8799999999</v>
      </c>
      <c r="J13383" s="228">
        <v>908616.59</v>
      </c>
      <c r="K13383" s="228">
        <v>174780.55</v>
      </c>
      <c r="L13383" s="228">
        <v>8273274.4000000004</v>
      </c>
    </row>
    <row r="13384" spans="1:12">
      <c r="A13384" s="228">
        <v>2018</v>
      </c>
      <c r="B13384" s="228" t="s">
        <v>192</v>
      </c>
      <c r="C13384" s="228" t="s">
        <v>61</v>
      </c>
      <c r="D13384" s="228" t="s">
        <v>206</v>
      </c>
      <c r="E13384" s="228">
        <v>5</v>
      </c>
      <c r="F13384" s="228">
        <v>116806</v>
      </c>
      <c r="G13384" s="228">
        <v>1844</v>
      </c>
      <c r="H13384" s="228">
        <v>2870</v>
      </c>
      <c r="I13384" s="228">
        <v>2256208.11</v>
      </c>
      <c r="J13384" s="228">
        <v>571147.53</v>
      </c>
      <c r="K13384" s="228">
        <v>220338.56</v>
      </c>
      <c r="L13384" s="228">
        <v>3667426.62</v>
      </c>
    </row>
    <row r="13385" spans="1:12">
      <c r="A13385" s="228">
        <v>2018</v>
      </c>
      <c r="B13385" s="228" t="s">
        <v>192</v>
      </c>
      <c r="C13385" s="228" t="s">
        <v>61</v>
      </c>
      <c r="D13385" s="228" t="s">
        <v>206</v>
      </c>
      <c r="E13385" s="228">
        <v>10</v>
      </c>
      <c r="F13385" s="228">
        <v>111791</v>
      </c>
      <c r="G13385" s="228">
        <v>1554</v>
      </c>
      <c r="H13385" s="228">
        <v>3458</v>
      </c>
      <c r="I13385" s="228">
        <v>2635456.66</v>
      </c>
      <c r="J13385" s="228">
        <v>538870.88</v>
      </c>
      <c r="K13385" s="228">
        <v>515135</v>
      </c>
      <c r="L13385" s="228">
        <v>4277737.84</v>
      </c>
    </row>
    <row r="13386" spans="1:12">
      <c r="A13386" s="228">
        <v>2018</v>
      </c>
      <c r="B13386" s="228" t="s">
        <v>192</v>
      </c>
      <c r="C13386" s="228" t="s">
        <v>61</v>
      </c>
      <c r="D13386" s="228" t="s">
        <v>206</v>
      </c>
      <c r="E13386" s="228">
        <v>15</v>
      </c>
      <c r="F13386" s="228">
        <v>103871</v>
      </c>
      <c r="G13386" s="228">
        <v>3856</v>
      </c>
      <c r="H13386" s="228">
        <v>10428</v>
      </c>
      <c r="I13386" s="228">
        <v>8510908.6699999999</v>
      </c>
      <c r="J13386" s="228">
        <v>1306581.71</v>
      </c>
      <c r="K13386" s="228">
        <v>1402407.5</v>
      </c>
      <c r="L13386" s="228">
        <v>12967429.779999999</v>
      </c>
    </row>
    <row r="13387" spans="1:12">
      <c r="A13387" s="228">
        <v>2018</v>
      </c>
      <c r="B13387" s="228" t="s">
        <v>192</v>
      </c>
      <c r="C13387" s="228" t="s">
        <v>61</v>
      </c>
      <c r="D13387" s="228" t="s">
        <v>206</v>
      </c>
      <c r="E13387" s="228">
        <v>20</v>
      </c>
      <c r="F13387" s="228">
        <v>88280</v>
      </c>
      <c r="G13387" s="228">
        <v>4628</v>
      </c>
      <c r="H13387" s="228">
        <v>12489</v>
      </c>
      <c r="I13387" s="228">
        <v>10620474.51</v>
      </c>
      <c r="J13387" s="228">
        <v>1744156.19</v>
      </c>
      <c r="K13387" s="228">
        <v>1040917.5</v>
      </c>
      <c r="L13387" s="228">
        <v>15561409.039999999</v>
      </c>
    </row>
    <row r="13388" spans="1:12">
      <c r="A13388" s="228">
        <v>2018</v>
      </c>
      <c r="B13388" s="228" t="s">
        <v>192</v>
      </c>
      <c r="C13388" s="228" t="s">
        <v>61</v>
      </c>
      <c r="D13388" s="228" t="s">
        <v>206</v>
      </c>
      <c r="E13388" s="228">
        <v>25</v>
      </c>
      <c r="F13388" s="228">
        <v>86955</v>
      </c>
      <c r="G13388" s="228">
        <v>5375</v>
      </c>
      <c r="H13388" s="228">
        <v>17537</v>
      </c>
      <c r="I13388" s="228">
        <v>14091915.49</v>
      </c>
      <c r="J13388" s="228">
        <v>2971168.8</v>
      </c>
      <c r="K13388" s="228">
        <v>1150121.48</v>
      </c>
      <c r="L13388" s="228">
        <v>21309829.460000001</v>
      </c>
    </row>
    <row r="13389" spans="1:12">
      <c r="A13389" s="228">
        <v>2018</v>
      </c>
      <c r="B13389" s="228" t="s">
        <v>192</v>
      </c>
      <c r="C13389" s="228" t="s">
        <v>61</v>
      </c>
      <c r="D13389" s="228" t="s">
        <v>206</v>
      </c>
      <c r="E13389" s="228">
        <v>30</v>
      </c>
      <c r="F13389" s="228">
        <v>138237</v>
      </c>
      <c r="G13389" s="228">
        <v>10401</v>
      </c>
      <c r="H13389" s="228">
        <v>34463</v>
      </c>
      <c r="I13389" s="228">
        <v>29230914.370000001</v>
      </c>
      <c r="J13389" s="228">
        <v>6476245.5999999996</v>
      </c>
      <c r="K13389" s="228">
        <v>1622496.2</v>
      </c>
      <c r="L13389" s="228">
        <v>43170624.700000003</v>
      </c>
    </row>
    <row r="13390" spans="1:12">
      <c r="A13390" s="228">
        <v>2018</v>
      </c>
      <c r="B13390" s="228" t="s">
        <v>192</v>
      </c>
      <c r="C13390" s="228" t="s">
        <v>61</v>
      </c>
      <c r="D13390" s="228" t="s">
        <v>206</v>
      </c>
      <c r="E13390" s="228">
        <v>35</v>
      </c>
      <c r="F13390" s="228">
        <v>144955</v>
      </c>
      <c r="G13390" s="228">
        <v>10359</v>
      </c>
      <c r="H13390" s="228">
        <v>30219</v>
      </c>
      <c r="I13390" s="228">
        <v>26051570</v>
      </c>
      <c r="J13390" s="228">
        <v>5687455.0199999996</v>
      </c>
      <c r="K13390" s="228">
        <v>2033850.15</v>
      </c>
      <c r="L13390" s="228">
        <v>39759891.789999999</v>
      </c>
    </row>
    <row r="13391" spans="1:12">
      <c r="A13391" s="228">
        <v>2018</v>
      </c>
      <c r="B13391" s="228" t="s">
        <v>192</v>
      </c>
      <c r="C13391" s="228" t="s">
        <v>61</v>
      </c>
      <c r="D13391" s="228" t="s">
        <v>206</v>
      </c>
      <c r="E13391" s="228">
        <v>40</v>
      </c>
      <c r="F13391" s="228">
        <v>137187</v>
      </c>
      <c r="G13391" s="228">
        <v>8893</v>
      </c>
      <c r="H13391" s="228">
        <v>21606</v>
      </c>
      <c r="I13391" s="228">
        <v>19345450.23</v>
      </c>
      <c r="J13391" s="228">
        <v>4291236.62</v>
      </c>
      <c r="K13391" s="228">
        <v>2467596</v>
      </c>
      <c r="L13391" s="228">
        <v>31513972.620000001</v>
      </c>
    </row>
    <row r="13392" spans="1:12">
      <c r="A13392" s="228">
        <v>2018</v>
      </c>
      <c r="B13392" s="228" t="s">
        <v>192</v>
      </c>
      <c r="C13392" s="228" t="s">
        <v>61</v>
      </c>
      <c r="D13392" s="228" t="s">
        <v>206</v>
      </c>
      <c r="E13392" s="228">
        <v>45</v>
      </c>
      <c r="F13392" s="228">
        <v>141842</v>
      </c>
      <c r="G13392" s="228">
        <v>9497</v>
      </c>
      <c r="H13392" s="228">
        <v>22060</v>
      </c>
      <c r="I13392" s="228">
        <v>19976501.629999999</v>
      </c>
      <c r="J13392" s="228">
        <v>4553471.71</v>
      </c>
      <c r="K13392" s="228">
        <v>3236328.5</v>
      </c>
      <c r="L13392" s="228">
        <v>33384726.550000001</v>
      </c>
    </row>
    <row r="13393" spans="1:12">
      <c r="A13393" s="228">
        <v>2018</v>
      </c>
      <c r="B13393" s="228" t="s">
        <v>192</v>
      </c>
      <c r="C13393" s="228" t="s">
        <v>61</v>
      </c>
      <c r="D13393" s="228" t="s">
        <v>206</v>
      </c>
      <c r="E13393" s="228">
        <v>50</v>
      </c>
      <c r="F13393" s="228">
        <v>130060</v>
      </c>
      <c r="G13393" s="228">
        <v>10192</v>
      </c>
      <c r="H13393" s="228">
        <v>22885</v>
      </c>
      <c r="I13393" s="228">
        <v>20845050.449999999</v>
      </c>
      <c r="J13393" s="228">
        <v>4841707.62</v>
      </c>
      <c r="K13393" s="228">
        <v>4364750.72</v>
      </c>
      <c r="L13393" s="228">
        <v>35386027.549999997</v>
      </c>
    </row>
    <row r="13394" spans="1:12">
      <c r="A13394" s="228">
        <v>2018</v>
      </c>
      <c r="B13394" s="228" t="s">
        <v>192</v>
      </c>
      <c r="C13394" s="228" t="s">
        <v>61</v>
      </c>
      <c r="D13394" s="228" t="s">
        <v>206</v>
      </c>
      <c r="E13394" s="228">
        <v>55</v>
      </c>
      <c r="F13394" s="228">
        <v>136349</v>
      </c>
      <c r="G13394" s="228">
        <v>14264</v>
      </c>
      <c r="H13394" s="228">
        <v>31905</v>
      </c>
      <c r="I13394" s="228">
        <v>29338983.48</v>
      </c>
      <c r="J13394" s="228">
        <v>6291606</v>
      </c>
      <c r="K13394" s="228">
        <v>5950203.3899999997</v>
      </c>
      <c r="L13394" s="228">
        <v>47752847.469999999</v>
      </c>
    </row>
    <row r="13395" spans="1:12">
      <c r="A13395" s="228">
        <v>2018</v>
      </c>
      <c r="B13395" s="228" t="s">
        <v>192</v>
      </c>
      <c r="C13395" s="228" t="s">
        <v>61</v>
      </c>
      <c r="D13395" s="228" t="s">
        <v>206</v>
      </c>
      <c r="E13395" s="228">
        <v>60</v>
      </c>
      <c r="F13395" s="228">
        <v>126692</v>
      </c>
      <c r="G13395" s="228">
        <v>17311</v>
      </c>
      <c r="H13395" s="228">
        <v>40138</v>
      </c>
      <c r="I13395" s="228">
        <v>35987779.009999998</v>
      </c>
      <c r="J13395" s="228">
        <v>7704073.1100000003</v>
      </c>
      <c r="K13395" s="228">
        <v>8414856.8300000001</v>
      </c>
      <c r="L13395" s="228">
        <v>58565849.969999999</v>
      </c>
    </row>
    <row r="13396" spans="1:12">
      <c r="A13396" s="228">
        <v>2018</v>
      </c>
      <c r="B13396" s="228" t="s">
        <v>192</v>
      </c>
      <c r="C13396" s="228" t="s">
        <v>61</v>
      </c>
      <c r="D13396" s="228" t="s">
        <v>206</v>
      </c>
      <c r="E13396" s="228">
        <v>65</v>
      </c>
      <c r="F13396" s="228">
        <v>113786</v>
      </c>
      <c r="G13396" s="228">
        <v>19932</v>
      </c>
      <c r="H13396" s="228">
        <v>50179</v>
      </c>
      <c r="I13396" s="228">
        <v>44916985.210000001</v>
      </c>
      <c r="J13396" s="228">
        <v>9052172.9399999995</v>
      </c>
      <c r="K13396" s="228">
        <v>10869866.9</v>
      </c>
      <c r="L13396" s="228">
        <v>71743872.739999995</v>
      </c>
    </row>
    <row r="13397" spans="1:12">
      <c r="A13397" s="228">
        <v>2018</v>
      </c>
      <c r="B13397" s="228" t="s">
        <v>192</v>
      </c>
      <c r="C13397" s="228" t="s">
        <v>61</v>
      </c>
      <c r="D13397" s="228" t="s">
        <v>206</v>
      </c>
      <c r="E13397" s="228">
        <v>70</v>
      </c>
      <c r="F13397" s="228">
        <v>94924</v>
      </c>
      <c r="G13397" s="228">
        <v>22615</v>
      </c>
      <c r="H13397" s="228">
        <v>61369</v>
      </c>
      <c r="I13397" s="228">
        <v>53079046.960000001</v>
      </c>
      <c r="J13397" s="228">
        <v>10314613.67</v>
      </c>
      <c r="K13397" s="228">
        <v>12563553.84</v>
      </c>
      <c r="L13397" s="228">
        <v>82334095.680000007</v>
      </c>
    </row>
    <row r="13398" spans="1:12">
      <c r="A13398" s="228">
        <v>2018</v>
      </c>
      <c r="B13398" s="228" t="s">
        <v>192</v>
      </c>
      <c r="C13398" s="228" t="s">
        <v>61</v>
      </c>
      <c r="D13398" s="228" t="s">
        <v>206</v>
      </c>
      <c r="E13398" s="228">
        <v>75</v>
      </c>
      <c r="F13398" s="228">
        <v>61426</v>
      </c>
      <c r="G13398" s="228">
        <v>18237</v>
      </c>
      <c r="H13398" s="228">
        <v>57413</v>
      </c>
      <c r="I13398" s="228">
        <v>45974880.340000004</v>
      </c>
      <c r="J13398" s="228">
        <v>7917062.6900000004</v>
      </c>
      <c r="K13398" s="228">
        <v>9860343.6699999999</v>
      </c>
      <c r="L13398" s="228">
        <v>68287196.120000005</v>
      </c>
    </row>
    <row r="13399" spans="1:12">
      <c r="A13399" s="228">
        <v>2018</v>
      </c>
      <c r="B13399" s="228" t="s">
        <v>192</v>
      </c>
      <c r="C13399" s="228" t="s">
        <v>61</v>
      </c>
      <c r="D13399" s="228" t="s">
        <v>206</v>
      </c>
      <c r="E13399" s="228">
        <v>80</v>
      </c>
      <c r="F13399" s="228">
        <v>41641</v>
      </c>
      <c r="G13399" s="228">
        <v>13506</v>
      </c>
      <c r="H13399" s="228">
        <v>53556</v>
      </c>
      <c r="I13399" s="228">
        <v>38880489.009999998</v>
      </c>
      <c r="J13399" s="228">
        <v>5968670.4500000002</v>
      </c>
      <c r="K13399" s="228">
        <v>6192776.04</v>
      </c>
      <c r="L13399" s="228">
        <v>53691715.799999997</v>
      </c>
    </row>
    <row r="13400" spans="1:12">
      <c r="A13400" s="228">
        <v>2018</v>
      </c>
      <c r="B13400" s="228" t="s">
        <v>192</v>
      </c>
      <c r="C13400" s="228" t="s">
        <v>61</v>
      </c>
      <c r="D13400" s="228" t="s">
        <v>206</v>
      </c>
      <c r="E13400" s="228">
        <v>85</v>
      </c>
      <c r="F13400" s="228">
        <v>26619</v>
      </c>
      <c r="G13400" s="228">
        <v>8604</v>
      </c>
      <c r="H13400" s="228">
        <v>43669</v>
      </c>
      <c r="I13400" s="228">
        <v>28609707.989999998</v>
      </c>
      <c r="J13400" s="228">
        <v>3825250.91</v>
      </c>
      <c r="K13400" s="228">
        <v>3612169.55</v>
      </c>
      <c r="L13400" s="228">
        <v>37458510.380000003</v>
      </c>
    </row>
    <row r="13401" spans="1:12">
      <c r="A13401" s="228">
        <v>2018</v>
      </c>
      <c r="B13401" s="228" t="s">
        <v>192</v>
      </c>
      <c r="C13401" s="228" t="s">
        <v>61</v>
      </c>
      <c r="D13401" s="228" t="s">
        <v>206</v>
      </c>
      <c r="E13401" s="228">
        <v>90</v>
      </c>
      <c r="F13401" s="228">
        <v>11346</v>
      </c>
      <c r="G13401" s="228">
        <v>3398</v>
      </c>
      <c r="H13401" s="228">
        <v>21122</v>
      </c>
      <c r="I13401" s="228">
        <v>12677464.99</v>
      </c>
      <c r="J13401" s="228">
        <v>1348286.06</v>
      </c>
      <c r="K13401" s="228">
        <v>1076618.3899999999</v>
      </c>
      <c r="L13401" s="228">
        <v>15583624.41</v>
      </c>
    </row>
    <row r="13402" spans="1:12">
      <c r="A13402" s="228">
        <v>2018</v>
      </c>
      <c r="B13402" s="228" t="s">
        <v>192</v>
      </c>
      <c r="C13402" s="228" t="s">
        <v>61</v>
      </c>
      <c r="D13402" s="228" t="s">
        <v>206</v>
      </c>
      <c r="E13402" s="228">
        <v>95</v>
      </c>
      <c r="F13402" s="228">
        <v>3067</v>
      </c>
      <c r="G13402" s="228">
        <v>765</v>
      </c>
      <c r="H13402" s="228">
        <v>5781</v>
      </c>
      <c r="I13402" s="228">
        <v>3678161.71</v>
      </c>
      <c r="J13402" s="228">
        <v>352173.07</v>
      </c>
      <c r="K13402" s="228">
        <v>196242</v>
      </c>
      <c r="L13402" s="228">
        <v>4339226.4800000004</v>
      </c>
    </row>
    <row r="13403" spans="1:12">
      <c r="A13403" s="228">
        <v>2018</v>
      </c>
      <c r="B13403" s="228" t="s">
        <v>192</v>
      </c>
      <c r="C13403" s="228" t="s">
        <v>62</v>
      </c>
      <c r="D13403" s="228" t="s">
        <v>205</v>
      </c>
      <c r="E13403" s="228">
        <v>0</v>
      </c>
      <c r="F13403" s="228">
        <v>72973</v>
      </c>
      <c r="G13403" s="228">
        <v>2755</v>
      </c>
      <c r="H13403" s="228">
        <v>8219</v>
      </c>
      <c r="I13403" s="228">
        <v>5733174.9100000001</v>
      </c>
      <c r="J13403" s="228">
        <v>1018003.16</v>
      </c>
      <c r="K13403" s="228">
        <v>222206.32</v>
      </c>
      <c r="L13403" s="228">
        <v>7552661.5199999996</v>
      </c>
    </row>
    <row r="13404" spans="1:12">
      <c r="A13404" s="228">
        <v>2018</v>
      </c>
      <c r="B13404" s="228" t="s">
        <v>192</v>
      </c>
      <c r="C13404" s="228" t="s">
        <v>62</v>
      </c>
      <c r="D13404" s="228" t="s">
        <v>205</v>
      </c>
      <c r="E13404" s="228">
        <v>5</v>
      </c>
      <c r="F13404" s="228">
        <v>84791</v>
      </c>
      <c r="G13404" s="228">
        <v>1391</v>
      </c>
      <c r="H13404" s="228">
        <v>2089</v>
      </c>
      <c r="I13404" s="228">
        <v>1651849.1</v>
      </c>
      <c r="J13404" s="228">
        <v>493331.91</v>
      </c>
      <c r="K13404" s="228">
        <v>77105.119999999995</v>
      </c>
      <c r="L13404" s="228">
        <v>2558328.13</v>
      </c>
    </row>
    <row r="13405" spans="1:12">
      <c r="A13405" s="228">
        <v>2018</v>
      </c>
      <c r="B13405" s="228" t="s">
        <v>192</v>
      </c>
      <c r="C13405" s="228" t="s">
        <v>62</v>
      </c>
      <c r="D13405" s="228" t="s">
        <v>205</v>
      </c>
      <c r="E13405" s="228">
        <v>10</v>
      </c>
      <c r="F13405" s="228">
        <v>82045</v>
      </c>
      <c r="G13405" s="228">
        <v>1155</v>
      </c>
      <c r="H13405" s="228">
        <v>1802</v>
      </c>
      <c r="I13405" s="228">
        <v>1511634.4</v>
      </c>
      <c r="J13405" s="228">
        <v>479087.04</v>
      </c>
      <c r="K13405" s="228">
        <v>282164.09999999998</v>
      </c>
      <c r="L13405" s="228">
        <v>2587262.92</v>
      </c>
    </row>
    <row r="13406" spans="1:12">
      <c r="A13406" s="228">
        <v>2018</v>
      </c>
      <c r="B13406" s="228" t="s">
        <v>192</v>
      </c>
      <c r="C13406" s="228" t="s">
        <v>62</v>
      </c>
      <c r="D13406" s="228" t="s">
        <v>205</v>
      </c>
      <c r="E13406" s="228">
        <v>15</v>
      </c>
      <c r="F13406" s="228">
        <v>77154</v>
      </c>
      <c r="G13406" s="228">
        <v>2411</v>
      </c>
      <c r="H13406" s="228">
        <v>4684</v>
      </c>
      <c r="I13406" s="228">
        <v>4503682</v>
      </c>
      <c r="J13406" s="228">
        <v>1140995.75</v>
      </c>
      <c r="K13406" s="228">
        <v>834391</v>
      </c>
      <c r="L13406" s="228">
        <v>7505340.4800000004</v>
      </c>
    </row>
    <row r="13407" spans="1:12">
      <c r="A13407" s="228">
        <v>2018</v>
      </c>
      <c r="B13407" s="228" t="s">
        <v>192</v>
      </c>
      <c r="C13407" s="228" t="s">
        <v>62</v>
      </c>
      <c r="D13407" s="228" t="s">
        <v>205</v>
      </c>
      <c r="E13407" s="228">
        <v>20</v>
      </c>
      <c r="F13407" s="228">
        <v>62801</v>
      </c>
      <c r="G13407" s="228">
        <v>2249</v>
      </c>
      <c r="H13407" s="228">
        <v>4643</v>
      </c>
      <c r="I13407" s="228">
        <v>4559088.0999999996</v>
      </c>
      <c r="J13407" s="228">
        <v>1071481.8600000001</v>
      </c>
      <c r="K13407" s="228">
        <v>587797</v>
      </c>
      <c r="L13407" s="228">
        <v>6949487.0499999998</v>
      </c>
    </row>
    <row r="13408" spans="1:12">
      <c r="A13408" s="228">
        <v>2018</v>
      </c>
      <c r="B13408" s="228" t="s">
        <v>192</v>
      </c>
      <c r="C13408" s="228" t="s">
        <v>62</v>
      </c>
      <c r="D13408" s="228" t="s">
        <v>205</v>
      </c>
      <c r="E13408" s="228">
        <v>25</v>
      </c>
      <c r="F13408" s="228">
        <v>50296</v>
      </c>
      <c r="G13408" s="228">
        <v>1620</v>
      </c>
      <c r="H13408" s="228">
        <v>3743</v>
      </c>
      <c r="I13408" s="228">
        <v>3095756.43</v>
      </c>
      <c r="J13408" s="228">
        <v>821669.83</v>
      </c>
      <c r="K13408" s="228">
        <v>457991</v>
      </c>
      <c r="L13408" s="228">
        <v>5201783.0999999996</v>
      </c>
    </row>
    <row r="13409" spans="1:12">
      <c r="A13409" s="228">
        <v>2018</v>
      </c>
      <c r="B13409" s="228" t="s">
        <v>192</v>
      </c>
      <c r="C13409" s="228" t="s">
        <v>62</v>
      </c>
      <c r="D13409" s="228" t="s">
        <v>205</v>
      </c>
      <c r="E13409" s="228">
        <v>30</v>
      </c>
      <c r="F13409" s="228">
        <v>86072</v>
      </c>
      <c r="G13409" s="228">
        <v>2292</v>
      </c>
      <c r="H13409" s="228">
        <v>4958</v>
      </c>
      <c r="I13409" s="228">
        <v>4120074.18</v>
      </c>
      <c r="J13409" s="228">
        <v>1179164.29</v>
      </c>
      <c r="K13409" s="228">
        <v>609138</v>
      </c>
      <c r="L13409" s="228">
        <v>7068109.25</v>
      </c>
    </row>
    <row r="13410" spans="1:12">
      <c r="A13410" s="228">
        <v>2018</v>
      </c>
      <c r="B13410" s="228" t="s">
        <v>192</v>
      </c>
      <c r="C13410" s="228" t="s">
        <v>62</v>
      </c>
      <c r="D13410" s="228" t="s">
        <v>205</v>
      </c>
      <c r="E13410" s="228">
        <v>35</v>
      </c>
      <c r="F13410" s="228">
        <v>95640</v>
      </c>
      <c r="G13410" s="228">
        <v>3189</v>
      </c>
      <c r="H13410" s="228">
        <v>7101</v>
      </c>
      <c r="I13410" s="228">
        <v>5874388.5999999996</v>
      </c>
      <c r="J13410" s="228">
        <v>1615204.84</v>
      </c>
      <c r="K13410" s="228">
        <v>1105469</v>
      </c>
      <c r="L13410" s="228">
        <v>10061867.810000001</v>
      </c>
    </row>
    <row r="13411" spans="1:12">
      <c r="A13411" s="228">
        <v>2018</v>
      </c>
      <c r="B13411" s="228" t="s">
        <v>192</v>
      </c>
      <c r="C13411" s="228" t="s">
        <v>62</v>
      </c>
      <c r="D13411" s="228" t="s">
        <v>205</v>
      </c>
      <c r="E13411" s="228">
        <v>40</v>
      </c>
      <c r="F13411" s="228">
        <v>91241</v>
      </c>
      <c r="G13411" s="228">
        <v>3707</v>
      </c>
      <c r="H13411" s="228">
        <v>7422</v>
      </c>
      <c r="I13411" s="228">
        <v>6293469.4000000004</v>
      </c>
      <c r="J13411" s="228">
        <v>2010385.97</v>
      </c>
      <c r="K13411" s="228">
        <v>1176179.67</v>
      </c>
      <c r="L13411" s="228">
        <v>11159790.67</v>
      </c>
    </row>
    <row r="13412" spans="1:12">
      <c r="A13412" s="228">
        <v>2018</v>
      </c>
      <c r="B13412" s="228" t="s">
        <v>192</v>
      </c>
      <c r="C13412" s="228" t="s">
        <v>62</v>
      </c>
      <c r="D13412" s="228" t="s">
        <v>205</v>
      </c>
      <c r="E13412" s="228">
        <v>45</v>
      </c>
      <c r="F13412" s="228">
        <v>95859</v>
      </c>
      <c r="G13412" s="228">
        <v>5097</v>
      </c>
      <c r="H13412" s="228">
        <v>9861</v>
      </c>
      <c r="I13412" s="228">
        <v>9167249.5199999996</v>
      </c>
      <c r="J13412" s="228">
        <v>2857183.55</v>
      </c>
      <c r="K13412" s="228">
        <v>2102033.6</v>
      </c>
      <c r="L13412" s="228">
        <v>16320078.35</v>
      </c>
    </row>
    <row r="13413" spans="1:12">
      <c r="A13413" s="228">
        <v>2018</v>
      </c>
      <c r="B13413" s="228" t="s">
        <v>192</v>
      </c>
      <c r="C13413" s="228" t="s">
        <v>62</v>
      </c>
      <c r="D13413" s="228" t="s">
        <v>205</v>
      </c>
      <c r="E13413" s="228">
        <v>50</v>
      </c>
      <c r="F13413" s="228">
        <v>89881</v>
      </c>
      <c r="G13413" s="228">
        <v>6369</v>
      </c>
      <c r="H13413" s="228">
        <v>12489</v>
      </c>
      <c r="I13413" s="228">
        <v>11972193.59</v>
      </c>
      <c r="J13413" s="228">
        <v>3674497.79</v>
      </c>
      <c r="K13413" s="228">
        <v>3085566.83</v>
      </c>
      <c r="L13413" s="228">
        <v>21134868.969999999</v>
      </c>
    </row>
    <row r="13414" spans="1:12">
      <c r="A13414" s="228">
        <v>2018</v>
      </c>
      <c r="B13414" s="228" t="s">
        <v>192</v>
      </c>
      <c r="C13414" s="228" t="s">
        <v>62</v>
      </c>
      <c r="D13414" s="228" t="s">
        <v>205</v>
      </c>
      <c r="E13414" s="228">
        <v>55</v>
      </c>
      <c r="F13414" s="228">
        <v>92767</v>
      </c>
      <c r="G13414" s="228">
        <v>8784</v>
      </c>
      <c r="H13414" s="228">
        <v>17484</v>
      </c>
      <c r="I13414" s="228">
        <v>18023355.760000002</v>
      </c>
      <c r="J13414" s="228">
        <v>5257946.92</v>
      </c>
      <c r="K13414" s="228">
        <v>4322567.92</v>
      </c>
      <c r="L13414" s="228">
        <v>30848149.690000001</v>
      </c>
    </row>
    <row r="13415" spans="1:12">
      <c r="A13415" s="228">
        <v>2018</v>
      </c>
      <c r="B13415" s="228" t="s">
        <v>192</v>
      </c>
      <c r="C13415" s="228" t="s">
        <v>62</v>
      </c>
      <c r="D13415" s="228" t="s">
        <v>205</v>
      </c>
      <c r="E13415" s="228">
        <v>60</v>
      </c>
      <c r="F13415" s="228">
        <v>85873</v>
      </c>
      <c r="G13415" s="228">
        <v>11513</v>
      </c>
      <c r="H13415" s="228">
        <v>24444</v>
      </c>
      <c r="I13415" s="228">
        <v>25274905.309999999</v>
      </c>
      <c r="J13415" s="228">
        <v>6976606.2699999996</v>
      </c>
      <c r="K13415" s="228">
        <v>5803488.6799999997</v>
      </c>
      <c r="L13415" s="228">
        <v>41983882.57</v>
      </c>
    </row>
    <row r="13416" spans="1:12">
      <c r="A13416" s="228">
        <v>2018</v>
      </c>
      <c r="B13416" s="228" t="s">
        <v>192</v>
      </c>
      <c r="C13416" s="228" t="s">
        <v>62</v>
      </c>
      <c r="D13416" s="228" t="s">
        <v>205</v>
      </c>
      <c r="E13416" s="228">
        <v>65</v>
      </c>
      <c r="F13416" s="228">
        <v>77336</v>
      </c>
      <c r="G13416" s="228">
        <v>17132</v>
      </c>
      <c r="H13416" s="228">
        <v>33618</v>
      </c>
      <c r="I13416" s="228">
        <v>34734768.960000001</v>
      </c>
      <c r="J13416" s="228">
        <v>9108048.7599999998</v>
      </c>
      <c r="K13416" s="228">
        <v>8883222.7200000007</v>
      </c>
      <c r="L13416" s="228">
        <v>57227717.009999998</v>
      </c>
    </row>
    <row r="13417" spans="1:12">
      <c r="A13417" s="228">
        <v>2018</v>
      </c>
      <c r="B13417" s="228" t="s">
        <v>192</v>
      </c>
      <c r="C13417" s="228" t="s">
        <v>62</v>
      </c>
      <c r="D13417" s="228" t="s">
        <v>205</v>
      </c>
      <c r="E13417" s="228">
        <v>70</v>
      </c>
      <c r="F13417" s="228">
        <v>63879</v>
      </c>
      <c r="G13417" s="228">
        <v>16785</v>
      </c>
      <c r="H13417" s="228">
        <v>38728</v>
      </c>
      <c r="I13417" s="228">
        <v>38165497.079999998</v>
      </c>
      <c r="J13417" s="228">
        <v>9740345.5899999999</v>
      </c>
      <c r="K13417" s="228">
        <v>9631910.9800000004</v>
      </c>
      <c r="L13417" s="228">
        <v>61784391.509999998</v>
      </c>
    </row>
    <row r="13418" spans="1:12">
      <c r="A13418" s="228">
        <v>2018</v>
      </c>
      <c r="B13418" s="228" t="s">
        <v>192</v>
      </c>
      <c r="C13418" s="228" t="s">
        <v>62</v>
      </c>
      <c r="D13418" s="228" t="s">
        <v>205</v>
      </c>
      <c r="E13418" s="228">
        <v>75</v>
      </c>
      <c r="F13418" s="228">
        <v>42807</v>
      </c>
      <c r="G13418" s="228">
        <v>15026</v>
      </c>
      <c r="H13418" s="228">
        <v>40749</v>
      </c>
      <c r="I13418" s="228">
        <v>37228459.369999997</v>
      </c>
      <c r="J13418" s="228">
        <v>8481863.3900000006</v>
      </c>
      <c r="K13418" s="228">
        <v>8072384.2800000003</v>
      </c>
      <c r="L13418" s="228">
        <v>57127397.579999998</v>
      </c>
    </row>
    <row r="13419" spans="1:12">
      <c r="A13419" s="228">
        <v>2018</v>
      </c>
      <c r="B13419" s="228" t="s">
        <v>192</v>
      </c>
      <c r="C13419" s="228" t="s">
        <v>62</v>
      </c>
      <c r="D13419" s="228" t="s">
        <v>205</v>
      </c>
      <c r="E13419" s="228">
        <v>80</v>
      </c>
      <c r="F13419" s="228">
        <v>27326</v>
      </c>
      <c r="G13419" s="228">
        <v>12082</v>
      </c>
      <c r="H13419" s="228">
        <v>36185</v>
      </c>
      <c r="I13419" s="228">
        <v>30008928.260000002</v>
      </c>
      <c r="J13419" s="228">
        <v>6409178.1200000001</v>
      </c>
      <c r="K13419" s="228">
        <v>5038053.7699999996</v>
      </c>
      <c r="L13419" s="228">
        <v>43566506.630000003</v>
      </c>
    </row>
    <row r="13420" spans="1:12">
      <c r="A13420" s="228">
        <v>2018</v>
      </c>
      <c r="B13420" s="228" t="s">
        <v>192</v>
      </c>
      <c r="C13420" s="228" t="s">
        <v>62</v>
      </c>
      <c r="D13420" s="228" t="s">
        <v>205</v>
      </c>
      <c r="E13420" s="228">
        <v>85</v>
      </c>
      <c r="F13420" s="228">
        <v>16391</v>
      </c>
      <c r="G13420" s="228">
        <v>7331</v>
      </c>
      <c r="H13420" s="228">
        <v>31384</v>
      </c>
      <c r="I13420" s="228">
        <v>22649323.84</v>
      </c>
      <c r="J13420" s="228">
        <v>4165782.43</v>
      </c>
      <c r="K13420" s="228">
        <v>3159172.05</v>
      </c>
      <c r="L13420" s="228">
        <v>31513384.350000001</v>
      </c>
    </row>
    <row r="13421" spans="1:12">
      <c r="A13421" s="228">
        <v>2018</v>
      </c>
      <c r="B13421" s="228" t="s">
        <v>192</v>
      </c>
      <c r="C13421" s="228" t="s">
        <v>62</v>
      </c>
      <c r="D13421" s="228" t="s">
        <v>205</v>
      </c>
      <c r="E13421" s="228">
        <v>90</v>
      </c>
      <c r="F13421" s="228">
        <v>5820</v>
      </c>
      <c r="G13421" s="228">
        <v>2005</v>
      </c>
      <c r="H13421" s="228">
        <v>10699</v>
      </c>
      <c r="I13421" s="228">
        <v>7557005.9199999999</v>
      </c>
      <c r="J13421" s="228">
        <v>1200095.95</v>
      </c>
      <c r="K13421" s="228">
        <v>800426.8</v>
      </c>
      <c r="L13421" s="228">
        <v>9944708.7300000004</v>
      </c>
    </row>
    <row r="13422" spans="1:12">
      <c r="A13422" s="228">
        <v>2018</v>
      </c>
      <c r="B13422" s="228" t="s">
        <v>192</v>
      </c>
      <c r="C13422" s="228" t="s">
        <v>62</v>
      </c>
      <c r="D13422" s="228" t="s">
        <v>205</v>
      </c>
      <c r="E13422" s="228">
        <v>95</v>
      </c>
      <c r="F13422" s="228">
        <v>814</v>
      </c>
      <c r="G13422" s="228">
        <v>275</v>
      </c>
      <c r="H13422" s="228">
        <v>1682</v>
      </c>
      <c r="I13422" s="228">
        <v>1045264.1</v>
      </c>
      <c r="J13422" s="228">
        <v>138914.92000000001</v>
      </c>
      <c r="K13422" s="228">
        <v>65415</v>
      </c>
      <c r="L13422" s="228">
        <v>1297966.76</v>
      </c>
    </row>
    <row r="13423" spans="1:12">
      <c r="A13423" s="228">
        <v>2018</v>
      </c>
      <c r="B13423" s="228" t="s">
        <v>192</v>
      </c>
      <c r="C13423" s="228" t="s">
        <v>62</v>
      </c>
      <c r="D13423" s="228" t="s">
        <v>206</v>
      </c>
      <c r="E13423" s="228">
        <v>0</v>
      </c>
      <c r="F13423" s="228">
        <v>69076</v>
      </c>
      <c r="G13423" s="228">
        <v>1859</v>
      </c>
      <c r="H13423" s="228">
        <v>7153</v>
      </c>
      <c r="I13423" s="228">
        <v>4657269.0999999996</v>
      </c>
      <c r="J13423" s="228">
        <v>723480.08</v>
      </c>
      <c r="K13423" s="228">
        <v>85731.5</v>
      </c>
      <c r="L13423" s="228">
        <v>5931877.2999999998</v>
      </c>
    </row>
    <row r="13424" spans="1:12">
      <c r="A13424" s="228">
        <v>2018</v>
      </c>
      <c r="B13424" s="228" t="s">
        <v>192</v>
      </c>
      <c r="C13424" s="228" t="s">
        <v>62</v>
      </c>
      <c r="D13424" s="228" t="s">
        <v>206</v>
      </c>
      <c r="E13424" s="228">
        <v>5</v>
      </c>
      <c r="F13424" s="228">
        <v>79952</v>
      </c>
      <c r="G13424" s="228">
        <v>1137</v>
      </c>
      <c r="H13424" s="228">
        <v>1698</v>
      </c>
      <c r="I13424" s="228">
        <v>1372402.7</v>
      </c>
      <c r="J13424" s="228">
        <v>389520.56</v>
      </c>
      <c r="K13424" s="228">
        <v>54763</v>
      </c>
      <c r="L13424" s="228">
        <v>2101382.81</v>
      </c>
    </row>
    <row r="13425" spans="1:12">
      <c r="A13425" s="228">
        <v>2018</v>
      </c>
      <c r="B13425" s="228" t="s">
        <v>192</v>
      </c>
      <c r="C13425" s="228" t="s">
        <v>62</v>
      </c>
      <c r="D13425" s="228" t="s">
        <v>206</v>
      </c>
      <c r="E13425" s="228">
        <v>10</v>
      </c>
      <c r="F13425" s="228">
        <v>77862</v>
      </c>
      <c r="G13425" s="228">
        <v>1025</v>
      </c>
      <c r="H13425" s="228">
        <v>1943</v>
      </c>
      <c r="I13425" s="228">
        <v>1592198.65</v>
      </c>
      <c r="J13425" s="228">
        <v>422507.17</v>
      </c>
      <c r="K13425" s="228">
        <v>300096.73</v>
      </c>
      <c r="L13425" s="228">
        <v>2625015.7200000002</v>
      </c>
    </row>
    <row r="13426" spans="1:12">
      <c r="A13426" s="228">
        <v>2018</v>
      </c>
      <c r="B13426" s="228" t="s">
        <v>192</v>
      </c>
      <c r="C13426" s="228" t="s">
        <v>62</v>
      </c>
      <c r="D13426" s="228" t="s">
        <v>206</v>
      </c>
      <c r="E13426" s="228">
        <v>15</v>
      </c>
      <c r="F13426" s="228">
        <v>73102</v>
      </c>
      <c r="G13426" s="228">
        <v>2927</v>
      </c>
      <c r="H13426" s="228">
        <v>6624</v>
      </c>
      <c r="I13426" s="228">
        <v>5507339.4299999997</v>
      </c>
      <c r="J13426" s="228">
        <v>1152274.51</v>
      </c>
      <c r="K13426" s="228">
        <v>979207.15</v>
      </c>
      <c r="L13426" s="228">
        <v>8732887.9100000001</v>
      </c>
    </row>
    <row r="13427" spans="1:12">
      <c r="A13427" s="228">
        <v>2018</v>
      </c>
      <c r="B13427" s="228" t="s">
        <v>192</v>
      </c>
      <c r="C13427" s="228" t="s">
        <v>62</v>
      </c>
      <c r="D13427" s="228" t="s">
        <v>206</v>
      </c>
      <c r="E13427" s="228">
        <v>20</v>
      </c>
      <c r="F13427" s="228">
        <v>62596</v>
      </c>
      <c r="G13427" s="228">
        <v>3832</v>
      </c>
      <c r="H13427" s="228">
        <v>8882</v>
      </c>
      <c r="I13427" s="228">
        <v>7306185.6799999997</v>
      </c>
      <c r="J13427" s="228">
        <v>1472609.89</v>
      </c>
      <c r="K13427" s="228">
        <v>742037.82</v>
      </c>
      <c r="L13427" s="228">
        <v>10781826.560000001</v>
      </c>
    </row>
    <row r="13428" spans="1:12">
      <c r="A13428" s="228">
        <v>2018</v>
      </c>
      <c r="B13428" s="228" t="s">
        <v>192</v>
      </c>
      <c r="C13428" s="228" t="s">
        <v>62</v>
      </c>
      <c r="D13428" s="228" t="s">
        <v>206</v>
      </c>
      <c r="E13428" s="228">
        <v>25</v>
      </c>
      <c r="F13428" s="228">
        <v>59636</v>
      </c>
      <c r="G13428" s="228">
        <v>3733</v>
      </c>
      <c r="H13428" s="228">
        <v>11280</v>
      </c>
      <c r="I13428" s="228">
        <v>10616101.130000001</v>
      </c>
      <c r="J13428" s="228">
        <v>2316232.5299999998</v>
      </c>
      <c r="K13428" s="228">
        <v>800003.9</v>
      </c>
      <c r="L13428" s="228">
        <v>15548713.789999999</v>
      </c>
    </row>
    <row r="13429" spans="1:12">
      <c r="A13429" s="228">
        <v>2018</v>
      </c>
      <c r="B13429" s="228" t="s">
        <v>192</v>
      </c>
      <c r="C13429" s="228" t="s">
        <v>62</v>
      </c>
      <c r="D13429" s="228" t="s">
        <v>206</v>
      </c>
      <c r="E13429" s="228">
        <v>30</v>
      </c>
      <c r="F13429" s="228">
        <v>101316</v>
      </c>
      <c r="G13429" s="228">
        <v>7515</v>
      </c>
      <c r="H13429" s="228">
        <v>21837</v>
      </c>
      <c r="I13429" s="228">
        <v>23078957.27</v>
      </c>
      <c r="J13429" s="228">
        <v>5391899.9800000004</v>
      </c>
      <c r="K13429" s="228">
        <v>1270299</v>
      </c>
      <c r="L13429" s="228">
        <v>33555353.880000003</v>
      </c>
    </row>
    <row r="13430" spans="1:12">
      <c r="A13430" s="228">
        <v>2018</v>
      </c>
      <c r="B13430" s="228" t="s">
        <v>192</v>
      </c>
      <c r="C13430" s="228" t="s">
        <v>62</v>
      </c>
      <c r="D13430" s="228" t="s">
        <v>206</v>
      </c>
      <c r="E13430" s="228">
        <v>35</v>
      </c>
      <c r="F13430" s="228">
        <v>105815</v>
      </c>
      <c r="G13430" s="228">
        <v>8107</v>
      </c>
      <c r="H13430" s="228">
        <v>19559</v>
      </c>
      <c r="I13430" s="228">
        <v>20271581.920000002</v>
      </c>
      <c r="J13430" s="228">
        <v>5096150.21</v>
      </c>
      <c r="K13430" s="228">
        <v>1373319</v>
      </c>
      <c r="L13430" s="228">
        <v>30596807.359999999</v>
      </c>
    </row>
    <row r="13431" spans="1:12">
      <c r="A13431" s="228">
        <v>2018</v>
      </c>
      <c r="B13431" s="228" t="s">
        <v>192</v>
      </c>
      <c r="C13431" s="228" t="s">
        <v>62</v>
      </c>
      <c r="D13431" s="228" t="s">
        <v>206</v>
      </c>
      <c r="E13431" s="228">
        <v>40</v>
      </c>
      <c r="F13431" s="228">
        <v>98839</v>
      </c>
      <c r="G13431" s="228">
        <v>7303</v>
      </c>
      <c r="H13431" s="228">
        <v>15430</v>
      </c>
      <c r="I13431" s="228">
        <v>14404877.65</v>
      </c>
      <c r="J13431" s="228">
        <v>3948509.07</v>
      </c>
      <c r="K13431" s="228">
        <v>1600857</v>
      </c>
      <c r="L13431" s="228">
        <v>23103282.32</v>
      </c>
    </row>
    <row r="13432" spans="1:12">
      <c r="A13432" s="228">
        <v>2018</v>
      </c>
      <c r="B13432" s="228" t="s">
        <v>192</v>
      </c>
      <c r="C13432" s="228" t="s">
        <v>62</v>
      </c>
      <c r="D13432" s="228" t="s">
        <v>206</v>
      </c>
      <c r="E13432" s="228">
        <v>45</v>
      </c>
      <c r="F13432" s="228">
        <v>106218</v>
      </c>
      <c r="G13432" s="228">
        <v>8355</v>
      </c>
      <c r="H13432" s="228">
        <v>17065</v>
      </c>
      <c r="I13432" s="228">
        <v>15577355.99</v>
      </c>
      <c r="J13432" s="228">
        <v>4356734.6900000004</v>
      </c>
      <c r="K13432" s="228">
        <v>2399270.6</v>
      </c>
      <c r="L13432" s="228">
        <v>25764243.609999999</v>
      </c>
    </row>
    <row r="13433" spans="1:12">
      <c r="A13433" s="228">
        <v>2018</v>
      </c>
      <c r="B13433" s="228" t="s">
        <v>192</v>
      </c>
      <c r="C13433" s="228" t="s">
        <v>62</v>
      </c>
      <c r="D13433" s="228" t="s">
        <v>206</v>
      </c>
      <c r="E13433" s="228">
        <v>50</v>
      </c>
      <c r="F13433" s="228">
        <v>98145</v>
      </c>
      <c r="G13433" s="228">
        <v>8935</v>
      </c>
      <c r="H13433" s="228">
        <v>19037</v>
      </c>
      <c r="I13433" s="228">
        <v>17270968.710000001</v>
      </c>
      <c r="J13433" s="228">
        <v>4907127.6100000003</v>
      </c>
      <c r="K13433" s="228">
        <v>3522095.6</v>
      </c>
      <c r="L13433" s="228">
        <v>29335714.670000002</v>
      </c>
    </row>
    <row r="13434" spans="1:12">
      <c r="A13434" s="228">
        <v>2018</v>
      </c>
      <c r="B13434" s="228" t="s">
        <v>192</v>
      </c>
      <c r="C13434" s="228" t="s">
        <v>62</v>
      </c>
      <c r="D13434" s="228" t="s">
        <v>206</v>
      </c>
      <c r="E13434" s="228">
        <v>55</v>
      </c>
      <c r="F13434" s="228">
        <v>101000</v>
      </c>
      <c r="G13434" s="228">
        <v>10976</v>
      </c>
      <c r="H13434" s="228">
        <v>23210</v>
      </c>
      <c r="I13434" s="228">
        <v>21428856.879999999</v>
      </c>
      <c r="J13434" s="228">
        <v>5847236.3300000001</v>
      </c>
      <c r="K13434" s="228">
        <v>4709919.66</v>
      </c>
      <c r="L13434" s="228">
        <v>35972089.799999997</v>
      </c>
    </row>
    <row r="13435" spans="1:12">
      <c r="A13435" s="228">
        <v>2018</v>
      </c>
      <c r="B13435" s="228" t="s">
        <v>192</v>
      </c>
      <c r="C13435" s="228" t="s">
        <v>62</v>
      </c>
      <c r="D13435" s="228" t="s">
        <v>206</v>
      </c>
      <c r="E13435" s="228">
        <v>60</v>
      </c>
      <c r="F13435" s="228">
        <v>94056</v>
      </c>
      <c r="G13435" s="228">
        <v>12903</v>
      </c>
      <c r="H13435" s="228">
        <v>28408</v>
      </c>
      <c r="I13435" s="228">
        <v>27290989.329999998</v>
      </c>
      <c r="J13435" s="228">
        <v>7162685.9199999999</v>
      </c>
      <c r="K13435" s="228">
        <v>6578880.5999999996</v>
      </c>
      <c r="L13435" s="228">
        <v>45159728.710000001</v>
      </c>
    </row>
    <row r="13436" spans="1:12">
      <c r="A13436" s="228">
        <v>2018</v>
      </c>
      <c r="B13436" s="228" t="s">
        <v>192</v>
      </c>
      <c r="C13436" s="228" t="s">
        <v>62</v>
      </c>
      <c r="D13436" s="228" t="s">
        <v>206</v>
      </c>
      <c r="E13436" s="228">
        <v>65</v>
      </c>
      <c r="F13436" s="228">
        <v>86289</v>
      </c>
      <c r="G13436" s="228">
        <v>14830</v>
      </c>
      <c r="H13436" s="228">
        <v>35047</v>
      </c>
      <c r="I13436" s="228">
        <v>33783175.159999996</v>
      </c>
      <c r="J13436" s="228">
        <v>8392019.3699999992</v>
      </c>
      <c r="K13436" s="228">
        <v>7937435</v>
      </c>
      <c r="L13436" s="228">
        <v>54388654.530000001</v>
      </c>
    </row>
    <row r="13437" spans="1:12">
      <c r="A13437" s="228">
        <v>2018</v>
      </c>
      <c r="B13437" s="228" t="s">
        <v>192</v>
      </c>
      <c r="C13437" s="228" t="s">
        <v>62</v>
      </c>
      <c r="D13437" s="228" t="s">
        <v>206</v>
      </c>
      <c r="E13437" s="228">
        <v>70</v>
      </c>
      <c r="F13437" s="228">
        <v>70904</v>
      </c>
      <c r="G13437" s="228">
        <v>15256</v>
      </c>
      <c r="H13437" s="228">
        <v>39551</v>
      </c>
      <c r="I13437" s="228">
        <v>37952192.210000001</v>
      </c>
      <c r="J13437" s="228">
        <v>9308290.3300000001</v>
      </c>
      <c r="K13437" s="228">
        <v>8980240.1999999993</v>
      </c>
      <c r="L13437" s="228">
        <v>60191285.43</v>
      </c>
    </row>
    <row r="13438" spans="1:12">
      <c r="A13438" s="228">
        <v>2018</v>
      </c>
      <c r="B13438" s="228" t="s">
        <v>192</v>
      </c>
      <c r="C13438" s="228" t="s">
        <v>62</v>
      </c>
      <c r="D13438" s="228" t="s">
        <v>206</v>
      </c>
      <c r="E13438" s="228">
        <v>75</v>
      </c>
      <c r="F13438" s="228">
        <v>46879</v>
      </c>
      <c r="G13438" s="228">
        <v>13593</v>
      </c>
      <c r="H13438" s="228">
        <v>40656</v>
      </c>
      <c r="I13438" s="228">
        <v>35054194.93</v>
      </c>
      <c r="J13438" s="228">
        <v>7756887.2999999998</v>
      </c>
      <c r="K13438" s="228">
        <v>7362600.8200000003</v>
      </c>
      <c r="L13438" s="228">
        <v>53094950.909999996</v>
      </c>
    </row>
    <row r="13439" spans="1:12">
      <c r="A13439" s="228">
        <v>2018</v>
      </c>
      <c r="B13439" s="228" t="s">
        <v>192</v>
      </c>
      <c r="C13439" s="228" t="s">
        <v>62</v>
      </c>
      <c r="D13439" s="228" t="s">
        <v>206</v>
      </c>
      <c r="E13439" s="228">
        <v>80</v>
      </c>
      <c r="F13439" s="228">
        <v>33265</v>
      </c>
      <c r="G13439" s="228">
        <v>10067</v>
      </c>
      <c r="H13439" s="228">
        <v>37923</v>
      </c>
      <c r="I13439" s="228">
        <v>30832884.190000001</v>
      </c>
      <c r="J13439" s="228">
        <v>6043023.3600000003</v>
      </c>
      <c r="K13439" s="228">
        <v>5133478.66</v>
      </c>
      <c r="L13439" s="228">
        <v>44086844.390000001</v>
      </c>
    </row>
    <row r="13440" spans="1:12">
      <c r="A13440" s="228">
        <v>2018</v>
      </c>
      <c r="B13440" s="228" t="s">
        <v>192</v>
      </c>
      <c r="C13440" s="228" t="s">
        <v>62</v>
      </c>
      <c r="D13440" s="228" t="s">
        <v>206</v>
      </c>
      <c r="E13440" s="228">
        <v>85</v>
      </c>
      <c r="F13440" s="228">
        <v>22445</v>
      </c>
      <c r="G13440" s="228">
        <v>6557</v>
      </c>
      <c r="H13440" s="228">
        <v>35568</v>
      </c>
      <c r="I13440" s="228">
        <v>25291589.210000001</v>
      </c>
      <c r="J13440" s="228">
        <v>4075344.45</v>
      </c>
      <c r="K13440" s="228">
        <v>2694677.6</v>
      </c>
      <c r="L13440" s="228">
        <v>33555883.359999999</v>
      </c>
    </row>
    <row r="13441" spans="1:12">
      <c r="A13441" s="228">
        <v>2018</v>
      </c>
      <c r="B13441" s="228" t="s">
        <v>192</v>
      </c>
      <c r="C13441" s="228" t="s">
        <v>62</v>
      </c>
      <c r="D13441" s="228" t="s">
        <v>206</v>
      </c>
      <c r="E13441" s="228">
        <v>90</v>
      </c>
      <c r="F13441" s="228">
        <v>9995</v>
      </c>
      <c r="G13441" s="228">
        <v>2774</v>
      </c>
      <c r="H13441" s="228">
        <v>18203</v>
      </c>
      <c r="I13441" s="228">
        <v>11556590.1</v>
      </c>
      <c r="J13441" s="228">
        <v>1551682.02</v>
      </c>
      <c r="K13441" s="228">
        <v>812579.24</v>
      </c>
      <c r="L13441" s="228">
        <v>14615015.41</v>
      </c>
    </row>
    <row r="13442" spans="1:12">
      <c r="A13442" s="228">
        <v>2018</v>
      </c>
      <c r="B13442" s="228" t="s">
        <v>192</v>
      </c>
      <c r="C13442" s="228" t="s">
        <v>62</v>
      </c>
      <c r="D13442" s="228" t="s">
        <v>206</v>
      </c>
      <c r="E13442" s="228">
        <v>95</v>
      </c>
      <c r="F13442" s="228">
        <v>2669</v>
      </c>
      <c r="G13442" s="228">
        <v>565</v>
      </c>
      <c r="H13442" s="228">
        <v>4227</v>
      </c>
      <c r="I13442" s="228">
        <v>2647484.31</v>
      </c>
      <c r="J13442" s="228">
        <v>371857.24</v>
      </c>
      <c r="K13442" s="228">
        <v>115446</v>
      </c>
      <c r="L13442" s="228">
        <v>3285405.67</v>
      </c>
    </row>
    <row r="13443" spans="1:12">
      <c r="A13443" s="228">
        <v>2018</v>
      </c>
      <c r="B13443" s="228" t="s">
        <v>192</v>
      </c>
      <c r="C13443" s="228" t="s">
        <v>63</v>
      </c>
      <c r="D13443" s="228" t="s">
        <v>205</v>
      </c>
      <c r="E13443" s="228">
        <v>0</v>
      </c>
      <c r="F13443" s="228">
        <v>56095</v>
      </c>
      <c r="G13443" s="228">
        <v>2657</v>
      </c>
      <c r="H13443" s="228">
        <v>7819</v>
      </c>
      <c r="I13443" s="228">
        <v>6419580.3300000001</v>
      </c>
      <c r="J13443" s="228">
        <v>811097.97</v>
      </c>
      <c r="K13443" s="228">
        <v>172429.95</v>
      </c>
      <c r="L13443" s="228">
        <v>7879166.0499999998</v>
      </c>
    </row>
    <row r="13444" spans="1:12">
      <c r="A13444" s="228">
        <v>2018</v>
      </c>
      <c r="B13444" s="228" t="s">
        <v>192</v>
      </c>
      <c r="C13444" s="228" t="s">
        <v>63</v>
      </c>
      <c r="D13444" s="228" t="s">
        <v>205</v>
      </c>
      <c r="E13444" s="228">
        <v>5</v>
      </c>
      <c r="F13444" s="228">
        <v>69755</v>
      </c>
      <c r="G13444" s="228">
        <v>1393</v>
      </c>
      <c r="H13444" s="228">
        <v>1922</v>
      </c>
      <c r="I13444" s="228">
        <v>1719624.42</v>
      </c>
      <c r="J13444" s="228">
        <v>433333.58</v>
      </c>
      <c r="K13444" s="228">
        <v>148615.04999999999</v>
      </c>
      <c r="L13444" s="228">
        <v>2625929.9900000002</v>
      </c>
    </row>
    <row r="13445" spans="1:12">
      <c r="A13445" s="228">
        <v>2018</v>
      </c>
      <c r="B13445" s="228" t="s">
        <v>192</v>
      </c>
      <c r="C13445" s="228" t="s">
        <v>63</v>
      </c>
      <c r="D13445" s="228" t="s">
        <v>205</v>
      </c>
      <c r="E13445" s="228">
        <v>10</v>
      </c>
      <c r="F13445" s="228">
        <v>71313</v>
      </c>
      <c r="G13445" s="228">
        <v>1222</v>
      </c>
      <c r="H13445" s="228">
        <v>2006</v>
      </c>
      <c r="I13445" s="228">
        <v>1584675.22</v>
      </c>
      <c r="J13445" s="228">
        <v>386312.09</v>
      </c>
      <c r="K13445" s="228">
        <v>243745.8</v>
      </c>
      <c r="L13445" s="228">
        <v>2520097.2599999998</v>
      </c>
    </row>
    <row r="13446" spans="1:12">
      <c r="A13446" s="228">
        <v>2018</v>
      </c>
      <c r="B13446" s="228" t="s">
        <v>192</v>
      </c>
      <c r="C13446" s="228" t="s">
        <v>63</v>
      </c>
      <c r="D13446" s="228" t="s">
        <v>205</v>
      </c>
      <c r="E13446" s="228">
        <v>15</v>
      </c>
      <c r="F13446" s="228">
        <v>67306</v>
      </c>
      <c r="G13446" s="228">
        <v>2017</v>
      </c>
      <c r="H13446" s="228">
        <v>3417</v>
      </c>
      <c r="I13446" s="228">
        <v>3485955.89</v>
      </c>
      <c r="J13446" s="228">
        <v>750251.37</v>
      </c>
      <c r="K13446" s="228">
        <v>784410.5</v>
      </c>
      <c r="L13446" s="228">
        <v>5762179.3700000001</v>
      </c>
    </row>
    <row r="13447" spans="1:12">
      <c r="A13447" s="228">
        <v>2018</v>
      </c>
      <c r="B13447" s="228" t="s">
        <v>192</v>
      </c>
      <c r="C13447" s="228" t="s">
        <v>63</v>
      </c>
      <c r="D13447" s="228" t="s">
        <v>205</v>
      </c>
      <c r="E13447" s="228">
        <v>20</v>
      </c>
      <c r="F13447" s="228">
        <v>48774</v>
      </c>
      <c r="G13447" s="228">
        <v>1700</v>
      </c>
      <c r="H13447" s="228">
        <v>3661</v>
      </c>
      <c r="I13447" s="228">
        <v>3339728.68</v>
      </c>
      <c r="J13447" s="228">
        <v>691363.35</v>
      </c>
      <c r="K13447" s="228">
        <v>640218</v>
      </c>
      <c r="L13447" s="228">
        <v>5400580.3799999999</v>
      </c>
    </row>
    <row r="13448" spans="1:12">
      <c r="A13448" s="228">
        <v>2018</v>
      </c>
      <c r="B13448" s="228" t="s">
        <v>192</v>
      </c>
      <c r="C13448" s="228" t="s">
        <v>63</v>
      </c>
      <c r="D13448" s="228" t="s">
        <v>205</v>
      </c>
      <c r="E13448" s="228">
        <v>25</v>
      </c>
      <c r="F13448" s="228">
        <v>37493</v>
      </c>
      <c r="G13448" s="228">
        <v>1099</v>
      </c>
      <c r="H13448" s="228">
        <v>2704</v>
      </c>
      <c r="I13448" s="228">
        <v>2332340.35</v>
      </c>
      <c r="J13448" s="228">
        <v>505394.35</v>
      </c>
      <c r="K13448" s="228">
        <v>463896.8</v>
      </c>
      <c r="L13448" s="228">
        <v>3918290.85</v>
      </c>
    </row>
    <row r="13449" spans="1:12">
      <c r="A13449" s="228">
        <v>2018</v>
      </c>
      <c r="B13449" s="228" t="s">
        <v>192</v>
      </c>
      <c r="C13449" s="228" t="s">
        <v>63</v>
      </c>
      <c r="D13449" s="228" t="s">
        <v>205</v>
      </c>
      <c r="E13449" s="228">
        <v>30</v>
      </c>
      <c r="F13449" s="228">
        <v>61751</v>
      </c>
      <c r="G13449" s="228">
        <v>2041</v>
      </c>
      <c r="H13449" s="228">
        <v>4366</v>
      </c>
      <c r="I13449" s="228">
        <v>3517067.19</v>
      </c>
      <c r="J13449" s="228">
        <v>827662.62</v>
      </c>
      <c r="K13449" s="228">
        <v>697668</v>
      </c>
      <c r="L13449" s="228">
        <v>6145937.4299999997</v>
      </c>
    </row>
    <row r="13450" spans="1:12">
      <c r="A13450" s="228">
        <v>2018</v>
      </c>
      <c r="B13450" s="228" t="s">
        <v>192</v>
      </c>
      <c r="C13450" s="228" t="s">
        <v>63</v>
      </c>
      <c r="D13450" s="228" t="s">
        <v>205</v>
      </c>
      <c r="E13450" s="228">
        <v>35</v>
      </c>
      <c r="F13450" s="228">
        <v>70110</v>
      </c>
      <c r="G13450" s="228">
        <v>2774</v>
      </c>
      <c r="H13450" s="228">
        <v>6430</v>
      </c>
      <c r="I13450" s="228">
        <v>5168558.0199999996</v>
      </c>
      <c r="J13450" s="228">
        <v>1257272.9099999999</v>
      </c>
      <c r="K13450" s="228">
        <v>852968</v>
      </c>
      <c r="L13450" s="228">
        <v>9575656.3000000007</v>
      </c>
    </row>
    <row r="13451" spans="1:12">
      <c r="A13451" s="228">
        <v>2018</v>
      </c>
      <c r="B13451" s="228" t="s">
        <v>192</v>
      </c>
      <c r="C13451" s="228" t="s">
        <v>63</v>
      </c>
      <c r="D13451" s="228" t="s">
        <v>205</v>
      </c>
      <c r="E13451" s="228">
        <v>40</v>
      </c>
      <c r="F13451" s="228">
        <v>70884</v>
      </c>
      <c r="G13451" s="228">
        <v>3280</v>
      </c>
      <c r="H13451" s="228">
        <v>7097</v>
      </c>
      <c r="I13451" s="228">
        <v>6539577.7800000003</v>
      </c>
      <c r="J13451" s="228">
        <v>1555830.35</v>
      </c>
      <c r="K13451" s="228">
        <v>1473881.5</v>
      </c>
      <c r="L13451" s="228">
        <v>11310734.66</v>
      </c>
    </row>
    <row r="13452" spans="1:12">
      <c r="A13452" s="228">
        <v>2018</v>
      </c>
      <c r="B13452" s="228" t="s">
        <v>192</v>
      </c>
      <c r="C13452" s="228" t="s">
        <v>63</v>
      </c>
      <c r="D13452" s="228" t="s">
        <v>205</v>
      </c>
      <c r="E13452" s="228">
        <v>45</v>
      </c>
      <c r="F13452" s="228">
        <v>76825</v>
      </c>
      <c r="G13452" s="228">
        <v>4463</v>
      </c>
      <c r="H13452" s="228">
        <v>9396</v>
      </c>
      <c r="I13452" s="228">
        <v>8705444.6199999992</v>
      </c>
      <c r="J13452" s="228">
        <v>2131108.12</v>
      </c>
      <c r="K13452" s="228">
        <v>2109300.6800000002</v>
      </c>
      <c r="L13452" s="228">
        <v>15299866.5</v>
      </c>
    </row>
    <row r="13453" spans="1:12">
      <c r="A13453" s="228">
        <v>2018</v>
      </c>
      <c r="B13453" s="228" t="s">
        <v>192</v>
      </c>
      <c r="C13453" s="228" t="s">
        <v>63</v>
      </c>
      <c r="D13453" s="228" t="s">
        <v>205</v>
      </c>
      <c r="E13453" s="228">
        <v>50</v>
      </c>
      <c r="F13453" s="228">
        <v>71508</v>
      </c>
      <c r="G13453" s="228">
        <v>5968</v>
      </c>
      <c r="H13453" s="228">
        <v>12306</v>
      </c>
      <c r="I13453" s="228">
        <v>11659180.029999999</v>
      </c>
      <c r="J13453" s="228">
        <v>3035521.51</v>
      </c>
      <c r="K13453" s="228">
        <v>2722253.66</v>
      </c>
      <c r="L13453" s="228">
        <v>20085866.859999999</v>
      </c>
    </row>
    <row r="13454" spans="1:12">
      <c r="A13454" s="228">
        <v>2018</v>
      </c>
      <c r="B13454" s="228" t="s">
        <v>192</v>
      </c>
      <c r="C13454" s="228" t="s">
        <v>63</v>
      </c>
      <c r="D13454" s="228" t="s">
        <v>205</v>
      </c>
      <c r="E13454" s="228">
        <v>55</v>
      </c>
      <c r="F13454" s="228">
        <v>73990</v>
      </c>
      <c r="G13454" s="228">
        <v>8469</v>
      </c>
      <c r="H13454" s="228">
        <v>17613</v>
      </c>
      <c r="I13454" s="228">
        <v>17626899.300000001</v>
      </c>
      <c r="J13454" s="228">
        <v>4296206.24</v>
      </c>
      <c r="K13454" s="228">
        <v>4913163.76</v>
      </c>
      <c r="L13454" s="228">
        <v>30517555.989999998</v>
      </c>
    </row>
    <row r="13455" spans="1:12">
      <c r="A13455" s="228">
        <v>2018</v>
      </c>
      <c r="B13455" s="228" t="s">
        <v>192</v>
      </c>
      <c r="C13455" s="228" t="s">
        <v>63</v>
      </c>
      <c r="D13455" s="228" t="s">
        <v>205</v>
      </c>
      <c r="E13455" s="228">
        <v>60</v>
      </c>
      <c r="F13455" s="228">
        <v>67811</v>
      </c>
      <c r="G13455" s="228">
        <v>10767</v>
      </c>
      <c r="H13455" s="228">
        <v>23203</v>
      </c>
      <c r="I13455" s="228">
        <v>23978225.600000001</v>
      </c>
      <c r="J13455" s="228">
        <v>5829871.04</v>
      </c>
      <c r="K13455" s="228">
        <v>5729823.9900000002</v>
      </c>
      <c r="L13455" s="228">
        <v>39882983.090000004</v>
      </c>
    </row>
    <row r="13456" spans="1:12">
      <c r="A13456" s="228">
        <v>2018</v>
      </c>
      <c r="B13456" s="228" t="s">
        <v>192</v>
      </c>
      <c r="C13456" s="228" t="s">
        <v>63</v>
      </c>
      <c r="D13456" s="228" t="s">
        <v>205</v>
      </c>
      <c r="E13456" s="228">
        <v>65</v>
      </c>
      <c r="F13456" s="228">
        <v>62608</v>
      </c>
      <c r="G13456" s="228">
        <v>15734</v>
      </c>
      <c r="H13456" s="228">
        <v>31446</v>
      </c>
      <c r="I13456" s="228">
        <v>32494862.440000001</v>
      </c>
      <c r="J13456" s="228">
        <v>7365941.0599999996</v>
      </c>
      <c r="K13456" s="228">
        <v>7257789.1299999999</v>
      </c>
      <c r="L13456" s="228">
        <v>52153526.159999996</v>
      </c>
    </row>
    <row r="13457" spans="1:12">
      <c r="A13457" s="228">
        <v>2018</v>
      </c>
      <c r="B13457" s="228" t="s">
        <v>192</v>
      </c>
      <c r="C13457" s="228" t="s">
        <v>63</v>
      </c>
      <c r="D13457" s="228" t="s">
        <v>205</v>
      </c>
      <c r="E13457" s="228">
        <v>70</v>
      </c>
      <c r="F13457" s="228">
        <v>50789</v>
      </c>
      <c r="G13457" s="228">
        <v>15149</v>
      </c>
      <c r="H13457" s="228">
        <v>36362</v>
      </c>
      <c r="I13457" s="228">
        <v>35536632.07</v>
      </c>
      <c r="J13457" s="228">
        <v>8210455.2699999996</v>
      </c>
      <c r="K13457" s="228">
        <v>8404956.1500000004</v>
      </c>
      <c r="L13457" s="228">
        <v>56560957</v>
      </c>
    </row>
    <row r="13458" spans="1:12">
      <c r="A13458" s="228">
        <v>2018</v>
      </c>
      <c r="B13458" s="228" t="s">
        <v>192</v>
      </c>
      <c r="C13458" s="228" t="s">
        <v>63</v>
      </c>
      <c r="D13458" s="228" t="s">
        <v>205</v>
      </c>
      <c r="E13458" s="228">
        <v>75</v>
      </c>
      <c r="F13458" s="228">
        <v>33298</v>
      </c>
      <c r="G13458" s="228">
        <v>12608</v>
      </c>
      <c r="H13458" s="228">
        <v>33781</v>
      </c>
      <c r="I13458" s="228">
        <v>30096910.75</v>
      </c>
      <c r="J13458" s="228">
        <v>6529937.3300000001</v>
      </c>
      <c r="K13458" s="228">
        <v>6840245.7999999998</v>
      </c>
      <c r="L13458" s="228">
        <v>46478995.060000002</v>
      </c>
    </row>
    <row r="13459" spans="1:12">
      <c r="A13459" s="228">
        <v>2018</v>
      </c>
      <c r="B13459" s="228" t="s">
        <v>192</v>
      </c>
      <c r="C13459" s="228" t="s">
        <v>63</v>
      </c>
      <c r="D13459" s="228" t="s">
        <v>205</v>
      </c>
      <c r="E13459" s="228">
        <v>80</v>
      </c>
      <c r="F13459" s="228">
        <v>20387</v>
      </c>
      <c r="G13459" s="228">
        <v>9136</v>
      </c>
      <c r="H13459" s="228">
        <v>28343</v>
      </c>
      <c r="I13459" s="228">
        <v>22937208.57</v>
      </c>
      <c r="J13459" s="228">
        <v>4320812.3499999996</v>
      </c>
      <c r="K13459" s="228">
        <v>4220870.6500000004</v>
      </c>
      <c r="L13459" s="228">
        <v>33452330.370000001</v>
      </c>
    </row>
    <row r="13460" spans="1:12">
      <c r="A13460" s="228">
        <v>2018</v>
      </c>
      <c r="B13460" s="228" t="s">
        <v>192</v>
      </c>
      <c r="C13460" s="228" t="s">
        <v>63</v>
      </c>
      <c r="D13460" s="228" t="s">
        <v>205</v>
      </c>
      <c r="E13460" s="228">
        <v>85</v>
      </c>
      <c r="F13460" s="228">
        <v>11258</v>
      </c>
      <c r="G13460" s="228">
        <v>5041</v>
      </c>
      <c r="H13460" s="228">
        <v>21360</v>
      </c>
      <c r="I13460" s="228">
        <v>15529409.32</v>
      </c>
      <c r="J13460" s="228">
        <v>2456830.7999999998</v>
      </c>
      <c r="K13460" s="228">
        <v>2103343.02</v>
      </c>
      <c r="L13460" s="228">
        <v>21127968.949999999</v>
      </c>
    </row>
    <row r="13461" spans="1:12">
      <c r="A13461" s="228">
        <v>2018</v>
      </c>
      <c r="B13461" s="228" t="s">
        <v>192</v>
      </c>
      <c r="C13461" s="228" t="s">
        <v>63</v>
      </c>
      <c r="D13461" s="228" t="s">
        <v>205</v>
      </c>
      <c r="E13461" s="228">
        <v>90</v>
      </c>
      <c r="F13461" s="228">
        <v>3546</v>
      </c>
      <c r="G13461" s="228">
        <v>1339</v>
      </c>
      <c r="H13461" s="228">
        <v>6917</v>
      </c>
      <c r="I13461" s="228">
        <v>4673198.57</v>
      </c>
      <c r="J13461" s="228">
        <v>625466.92000000004</v>
      </c>
      <c r="K13461" s="228">
        <v>322340</v>
      </c>
      <c r="L13461" s="228">
        <v>5911313.8399999999</v>
      </c>
    </row>
    <row r="13462" spans="1:12">
      <c r="A13462" s="228">
        <v>2018</v>
      </c>
      <c r="B13462" s="228" t="s">
        <v>192</v>
      </c>
      <c r="C13462" s="228" t="s">
        <v>63</v>
      </c>
      <c r="D13462" s="228" t="s">
        <v>205</v>
      </c>
      <c r="E13462" s="228">
        <v>95</v>
      </c>
      <c r="F13462" s="228">
        <v>435</v>
      </c>
      <c r="G13462" s="228">
        <v>173</v>
      </c>
      <c r="H13462" s="228">
        <v>1393</v>
      </c>
      <c r="I13462" s="228">
        <v>930641.08</v>
      </c>
      <c r="J13462" s="228">
        <v>94573.37</v>
      </c>
      <c r="K13462" s="228">
        <v>48487</v>
      </c>
      <c r="L13462" s="228">
        <v>1111254.3899999999</v>
      </c>
    </row>
    <row r="13463" spans="1:12">
      <c r="A13463" s="228">
        <v>2018</v>
      </c>
      <c r="B13463" s="228" t="s">
        <v>192</v>
      </c>
      <c r="C13463" s="228" t="s">
        <v>63</v>
      </c>
      <c r="D13463" s="228" t="s">
        <v>206</v>
      </c>
      <c r="E13463" s="228">
        <v>0</v>
      </c>
      <c r="F13463" s="228">
        <v>52094</v>
      </c>
      <c r="G13463" s="228">
        <v>1913</v>
      </c>
      <c r="H13463" s="228">
        <v>5935</v>
      </c>
      <c r="I13463" s="228">
        <v>5470955.0700000003</v>
      </c>
      <c r="J13463" s="228">
        <v>550260.68000000005</v>
      </c>
      <c r="K13463" s="228">
        <v>53925</v>
      </c>
      <c r="L13463" s="228">
        <v>6446188.1399999997</v>
      </c>
    </row>
    <row r="13464" spans="1:12">
      <c r="A13464" s="228">
        <v>2018</v>
      </c>
      <c r="B13464" s="228" t="s">
        <v>192</v>
      </c>
      <c r="C13464" s="228" t="s">
        <v>63</v>
      </c>
      <c r="D13464" s="228" t="s">
        <v>206</v>
      </c>
      <c r="E13464" s="228">
        <v>5</v>
      </c>
      <c r="F13464" s="228">
        <v>65873</v>
      </c>
      <c r="G13464" s="228">
        <v>1102</v>
      </c>
      <c r="H13464" s="228">
        <v>1621</v>
      </c>
      <c r="I13464" s="228">
        <v>1327967.3500000001</v>
      </c>
      <c r="J13464" s="228">
        <v>310447.14</v>
      </c>
      <c r="K13464" s="228">
        <v>105041</v>
      </c>
      <c r="L13464" s="228">
        <v>1992551.13</v>
      </c>
    </row>
    <row r="13465" spans="1:12">
      <c r="A13465" s="228">
        <v>2018</v>
      </c>
      <c r="B13465" s="228" t="s">
        <v>192</v>
      </c>
      <c r="C13465" s="228" t="s">
        <v>63</v>
      </c>
      <c r="D13465" s="228" t="s">
        <v>206</v>
      </c>
      <c r="E13465" s="228">
        <v>10</v>
      </c>
      <c r="F13465" s="228">
        <v>66782</v>
      </c>
      <c r="G13465" s="228">
        <v>1070</v>
      </c>
      <c r="H13465" s="228">
        <v>1725</v>
      </c>
      <c r="I13465" s="228">
        <v>1449606.59</v>
      </c>
      <c r="J13465" s="228">
        <v>331749.89</v>
      </c>
      <c r="K13465" s="228">
        <v>307729</v>
      </c>
      <c r="L13465" s="228">
        <v>2359386.81</v>
      </c>
    </row>
    <row r="13466" spans="1:12">
      <c r="A13466" s="228">
        <v>2018</v>
      </c>
      <c r="B13466" s="228" t="s">
        <v>192</v>
      </c>
      <c r="C13466" s="228" t="s">
        <v>63</v>
      </c>
      <c r="D13466" s="228" t="s">
        <v>206</v>
      </c>
      <c r="E13466" s="228">
        <v>15</v>
      </c>
      <c r="F13466" s="228">
        <v>63817</v>
      </c>
      <c r="G13466" s="228">
        <v>2657</v>
      </c>
      <c r="H13466" s="228">
        <v>5603</v>
      </c>
      <c r="I13466" s="228">
        <v>4770801.8</v>
      </c>
      <c r="J13466" s="228">
        <v>879727.65</v>
      </c>
      <c r="K13466" s="228">
        <v>758331</v>
      </c>
      <c r="L13466" s="228">
        <v>7299108.8899999997</v>
      </c>
    </row>
    <row r="13467" spans="1:12">
      <c r="A13467" s="228">
        <v>2018</v>
      </c>
      <c r="B13467" s="228" t="s">
        <v>192</v>
      </c>
      <c r="C13467" s="228" t="s">
        <v>63</v>
      </c>
      <c r="D13467" s="228" t="s">
        <v>206</v>
      </c>
      <c r="E13467" s="228">
        <v>20</v>
      </c>
      <c r="F13467" s="228">
        <v>50794</v>
      </c>
      <c r="G13467" s="228">
        <v>3261</v>
      </c>
      <c r="H13467" s="228">
        <v>8019</v>
      </c>
      <c r="I13467" s="228">
        <v>6757520.25</v>
      </c>
      <c r="J13467" s="228">
        <v>1223970.54</v>
      </c>
      <c r="K13467" s="228">
        <v>636087</v>
      </c>
      <c r="L13467" s="228">
        <v>9793626.1099999994</v>
      </c>
    </row>
    <row r="13468" spans="1:12">
      <c r="A13468" s="228">
        <v>2018</v>
      </c>
      <c r="B13468" s="228" t="s">
        <v>192</v>
      </c>
      <c r="C13468" s="228" t="s">
        <v>63</v>
      </c>
      <c r="D13468" s="228" t="s">
        <v>206</v>
      </c>
      <c r="E13468" s="228">
        <v>25</v>
      </c>
      <c r="F13468" s="228">
        <v>46379</v>
      </c>
      <c r="G13468" s="228">
        <v>3767</v>
      </c>
      <c r="H13468" s="228">
        <v>11814</v>
      </c>
      <c r="I13468" s="228">
        <v>9786076.2100000009</v>
      </c>
      <c r="J13468" s="228">
        <v>2214031.9300000002</v>
      </c>
      <c r="K13468" s="228">
        <v>685551.71</v>
      </c>
      <c r="L13468" s="228">
        <v>14651141.949999999</v>
      </c>
    </row>
    <row r="13469" spans="1:12">
      <c r="A13469" s="228">
        <v>2018</v>
      </c>
      <c r="B13469" s="228" t="s">
        <v>192</v>
      </c>
      <c r="C13469" s="228" t="s">
        <v>63</v>
      </c>
      <c r="D13469" s="228" t="s">
        <v>206</v>
      </c>
      <c r="E13469" s="228">
        <v>30</v>
      </c>
      <c r="F13469" s="228">
        <v>72169</v>
      </c>
      <c r="G13469" s="228">
        <v>6497</v>
      </c>
      <c r="H13469" s="228">
        <v>20311</v>
      </c>
      <c r="I13469" s="228">
        <v>18102828.100000001</v>
      </c>
      <c r="J13469" s="228">
        <v>4206208.75</v>
      </c>
      <c r="K13469" s="228">
        <v>1192084</v>
      </c>
      <c r="L13469" s="228">
        <v>26651073.57</v>
      </c>
    </row>
    <row r="13470" spans="1:12">
      <c r="A13470" s="228">
        <v>2018</v>
      </c>
      <c r="B13470" s="228" t="s">
        <v>192</v>
      </c>
      <c r="C13470" s="228" t="s">
        <v>63</v>
      </c>
      <c r="D13470" s="228" t="s">
        <v>206</v>
      </c>
      <c r="E13470" s="228">
        <v>35</v>
      </c>
      <c r="F13470" s="228">
        <v>77533</v>
      </c>
      <c r="G13470" s="228">
        <v>6529</v>
      </c>
      <c r="H13470" s="228">
        <v>17939</v>
      </c>
      <c r="I13470" s="228">
        <v>16317685.289999999</v>
      </c>
      <c r="J13470" s="228">
        <v>3832419.52</v>
      </c>
      <c r="K13470" s="228">
        <v>1830061</v>
      </c>
      <c r="L13470" s="228">
        <v>25407329.390000001</v>
      </c>
    </row>
    <row r="13471" spans="1:12">
      <c r="A13471" s="228">
        <v>2018</v>
      </c>
      <c r="B13471" s="228" t="s">
        <v>192</v>
      </c>
      <c r="C13471" s="228" t="s">
        <v>63</v>
      </c>
      <c r="D13471" s="228" t="s">
        <v>206</v>
      </c>
      <c r="E13471" s="228">
        <v>40</v>
      </c>
      <c r="F13471" s="228">
        <v>77584</v>
      </c>
      <c r="G13471" s="228">
        <v>6317</v>
      </c>
      <c r="H13471" s="228">
        <v>14641</v>
      </c>
      <c r="I13471" s="228">
        <v>13606789.83</v>
      </c>
      <c r="J13471" s="228">
        <v>3086133.82</v>
      </c>
      <c r="K13471" s="228">
        <v>1952952</v>
      </c>
      <c r="L13471" s="228">
        <v>22108523.5</v>
      </c>
    </row>
    <row r="13472" spans="1:12">
      <c r="A13472" s="228">
        <v>2018</v>
      </c>
      <c r="B13472" s="228" t="s">
        <v>192</v>
      </c>
      <c r="C13472" s="228" t="s">
        <v>63</v>
      </c>
      <c r="D13472" s="228" t="s">
        <v>206</v>
      </c>
      <c r="E13472" s="228">
        <v>45</v>
      </c>
      <c r="F13472" s="228">
        <v>84109</v>
      </c>
      <c r="G13472" s="228">
        <v>7199</v>
      </c>
      <c r="H13472" s="228">
        <v>16008</v>
      </c>
      <c r="I13472" s="228">
        <v>14602268.800000001</v>
      </c>
      <c r="J13472" s="228">
        <v>3289076.74</v>
      </c>
      <c r="K13472" s="228">
        <v>2397851.2000000002</v>
      </c>
      <c r="L13472" s="228">
        <v>24116610.699999999</v>
      </c>
    </row>
    <row r="13473" spans="1:12">
      <c r="A13473" s="228">
        <v>2018</v>
      </c>
      <c r="B13473" s="228" t="s">
        <v>192</v>
      </c>
      <c r="C13473" s="228" t="s">
        <v>63</v>
      </c>
      <c r="D13473" s="228" t="s">
        <v>206</v>
      </c>
      <c r="E13473" s="228">
        <v>50</v>
      </c>
      <c r="F13473" s="228">
        <v>77453</v>
      </c>
      <c r="G13473" s="228">
        <v>8253</v>
      </c>
      <c r="H13473" s="228">
        <v>18958</v>
      </c>
      <c r="I13473" s="228">
        <v>17379103.16</v>
      </c>
      <c r="J13473" s="228">
        <v>3819625.7</v>
      </c>
      <c r="K13473" s="228">
        <v>3190661.36</v>
      </c>
      <c r="L13473" s="228">
        <v>28163706.98</v>
      </c>
    </row>
    <row r="13474" spans="1:12">
      <c r="A13474" s="228">
        <v>2018</v>
      </c>
      <c r="B13474" s="228" t="s">
        <v>192</v>
      </c>
      <c r="C13474" s="228" t="s">
        <v>63</v>
      </c>
      <c r="D13474" s="228" t="s">
        <v>206</v>
      </c>
      <c r="E13474" s="228">
        <v>55</v>
      </c>
      <c r="F13474" s="228">
        <v>80786</v>
      </c>
      <c r="G13474" s="228">
        <v>10221</v>
      </c>
      <c r="H13474" s="228">
        <v>22380</v>
      </c>
      <c r="I13474" s="228">
        <v>20537706</v>
      </c>
      <c r="J13474" s="228">
        <v>4800381.46</v>
      </c>
      <c r="K13474" s="228">
        <v>4376188.95</v>
      </c>
      <c r="L13474" s="228">
        <v>33982901.140000001</v>
      </c>
    </row>
    <row r="13475" spans="1:12">
      <c r="A13475" s="228">
        <v>2018</v>
      </c>
      <c r="B13475" s="228" t="s">
        <v>192</v>
      </c>
      <c r="C13475" s="228" t="s">
        <v>63</v>
      </c>
      <c r="D13475" s="228" t="s">
        <v>206</v>
      </c>
      <c r="E13475" s="228">
        <v>60</v>
      </c>
      <c r="F13475" s="228">
        <v>74267</v>
      </c>
      <c r="G13475" s="228">
        <v>12077</v>
      </c>
      <c r="H13475" s="228">
        <v>25828</v>
      </c>
      <c r="I13475" s="228">
        <v>23770802.940000001</v>
      </c>
      <c r="J13475" s="228">
        <v>5499662.7000000002</v>
      </c>
      <c r="K13475" s="228">
        <v>5124494.7300000004</v>
      </c>
      <c r="L13475" s="228">
        <v>38646641.100000001</v>
      </c>
    </row>
    <row r="13476" spans="1:12">
      <c r="A13476" s="228">
        <v>2018</v>
      </c>
      <c r="B13476" s="228" t="s">
        <v>192</v>
      </c>
      <c r="C13476" s="228" t="s">
        <v>63</v>
      </c>
      <c r="D13476" s="228" t="s">
        <v>206</v>
      </c>
      <c r="E13476" s="228">
        <v>65</v>
      </c>
      <c r="F13476" s="228">
        <v>68723</v>
      </c>
      <c r="G13476" s="228">
        <v>13718</v>
      </c>
      <c r="H13476" s="228">
        <v>32510</v>
      </c>
      <c r="I13476" s="228">
        <v>30882806.739999998</v>
      </c>
      <c r="J13476" s="228">
        <v>6901229.79</v>
      </c>
      <c r="K13476" s="228">
        <v>6918350.0199999996</v>
      </c>
      <c r="L13476" s="228">
        <v>49349713.32</v>
      </c>
    </row>
    <row r="13477" spans="1:12">
      <c r="A13477" s="228">
        <v>2018</v>
      </c>
      <c r="B13477" s="228" t="s">
        <v>192</v>
      </c>
      <c r="C13477" s="228" t="s">
        <v>63</v>
      </c>
      <c r="D13477" s="228" t="s">
        <v>206</v>
      </c>
      <c r="E13477" s="228">
        <v>70</v>
      </c>
      <c r="F13477" s="228">
        <v>56393</v>
      </c>
      <c r="G13477" s="228">
        <v>14355</v>
      </c>
      <c r="H13477" s="228">
        <v>36496</v>
      </c>
      <c r="I13477" s="228">
        <v>33404413.609999999</v>
      </c>
      <c r="J13477" s="228">
        <v>7522756.5999999996</v>
      </c>
      <c r="K13477" s="228">
        <v>7448524.0800000001</v>
      </c>
      <c r="L13477" s="228">
        <v>52501675.060000002</v>
      </c>
    </row>
    <row r="13478" spans="1:12">
      <c r="A13478" s="228">
        <v>2018</v>
      </c>
      <c r="B13478" s="228" t="s">
        <v>192</v>
      </c>
      <c r="C13478" s="228" t="s">
        <v>63</v>
      </c>
      <c r="D13478" s="228" t="s">
        <v>206</v>
      </c>
      <c r="E13478" s="228">
        <v>75</v>
      </c>
      <c r="F13478" s="228">
        <v>36775</v>
      </c>
      <c r="G13478" s="228">
        <v>11015</v>
      </c>
      <c r="H13478" s="228">
        <v>33141</v>
      </c>
      <c r="I13478" s="228">
        <v>28186315.969999999</v>
      </c>
      <c r="J13478" s="228">
        <v>5726043.9100000001</v>
      </c>
      <c r="K13478" s="228">
        <v>6097367.6500000004</v>
      </c>
      <c r="L13478" s="228">
        <v>42844140</v>
      </c>
    </row>
    <row r="13479" spans="1:12">
      <c r="A13479" s="228">
        <v>2018</v>
      </c>
      <c r="B13479" s="228" t="s">
        <v>192</v>
      </c>
      <c r="C13479" s="228" t="s">
        <v>63</v>
      </c>
      <c r="D13479" s="228" t="s">
        <v>206</v>
      </c>
      <c r="E13479" s="228">
        <v>80</v>
      </c>
      <c r="F13479" s="228">
        <v>24205</v>
      </c>
      <c r="G13479" s="228">
        <v>8010</v>
      </c>
      <c r="H13479" s="228">
        <v>30183</v>
      </c>
      <c r="I13479" s="228">
        <v>23373062.510000002</v>
      </c>
      <c r="J13479" s="228">
        <v>4201847.55</v>
      </c>
      <c r="K13479" s="228">
        <v>3636598.8</v>
      </c>
      <c r="L13479" s="228">
        <v>32987908.620000001</v>
      </c>
    </row>
    <row r="13480" spans="1:12">
      <c r="A13480" s="228">
        <v>2018</v>
      </c>
      <c r="B13480" s="228" t="s">
        <v>192</v>
      </c>
      <c r="C13480" s="228" t="s">
        <v>63</v>
      </c>
      <c r="D13480" s="228" t="s">
        <v>206</v>
      </c>
      <c r="E13480" s="228">
        <v>85</v>
      </c>
      <c r="F13480" s="228">
        <v>14927</v>
      </c>
      <c r="G13480" s="228">
        <v>5237</v>
      </c>
      <c r="H13480" s="228">
        <v>24662</v>
      </c>
      <c r="I13480" s="228">
        <v>17824898.079999998</v>
      </c>
      <c r="J13480" s="228">
        <v>2679996.69</v>
      </c>
      <c r="K13480" s="228">
        <v>2106914</v>
      </c>
      <c r="L13480" s="228">
        <v>23664492.059999999</v>
      </c>
    </row>
    <row r="13481" spans="1:12">
      <c r="A13481" s="228">
        <v>2018</v>
      </c>
      <c r="B13481" s="228" t="s">
        <v>192</v>
      </c>
      <c r="C13481" s="228" t="s">
        <v>63</v>
      </c>
      <c r="D13481" s="228" t="s">
        <v>206</v>
      </c>
      <c r="E13481" s="228">
        <v>90</v>
      </c>
      <c r="F13481" s="228">
        <v>6240</v>
      </c>
      <c r="G13481" s="228">
        <v>1705</v>
      </c>
      <c r="H13481" s="228">
        <v>11389</v>
      </c>
      <c r="I13481" s="228">
        <v>7646622.8799999999</v>
      </c>
      <c r="J13481" s="228">
        <v>926784.8</v>
      </c>
      <c r="K13481" s="228">
        <v>555007.1</v>
      </c>
      <c r="L13481" s="228">
        <v>9526979.0299999993</v>
      </c>
    </row>
    <row r="13482" spans="1:12">
      <c r="A13482" s="228">
        <v>2018</v>
      </c>
      <c r="B13482" s="228" t="s">
        <v>192</v>
      </c>
      <c r="C13482" s="228" t="s">
        <v>63</v>
      </c>
      <c r="D13482" s="228" t="s">
        <v>206</v>
      </c>
      <c r="E13482" s="228">
        <v>95</v>
      </c>
      <c r="F13482" s="228">
        <v>1600</v>
      </c>
      <c r="G13482" s="228">
        <v>378</v>
      </c>
      <c r="H13482" s="228">
        <v>3240</v>
      </c>
      <c r="I13482" s="228">
        <v>1966560.35</v>
      </c>
      <c r="J13482" s="228">
        <v>180199.39</v>
      </c>
      <c r="K13482" s="228">
        <v>108302</v>
      </c>
      <c r="L13482" s="228">
        <v>2363937.39</v>
      </c>
    </row>
    <row r="13483" spans="1:12">
      <c r="A13483" s="228">
        <v>2018</v>
      </c>
      <c r="B13483" s="228" t="s">
        <v>192</v>
      </c>
      <c r="C13483" s="228" t="s">
        <v>64</v>
      </c>
      <c r="D13483" s="228" t="s">
        <v>205</v>
      </c>
      <c r="E13483" s="228">
        <v>0</v>
      </c>
      <c r="F13483" s="228">
        <v>19170</v>
      </c>
      <c r="G13483" s="228">
        <v>812</v>
      </c>
      <c r="H13483" s="228">
        <v>2475</v>
      </c>
      <c r="I13483" s="228">
        <v>1589993.1</v>
      </c>
      <c r="J13483" s="228">
        <v>299300.99</v>
      </c>
      <c r="K13483" s="228">
        <v>32083</v>
      </c>
      <c r="L13483" s="228">
        <v>2018332.28</v>
      </c>
    </row>
    <row r="13484" spans="1:12">
      <c r="A13484" s="228">
        <v>2018</v>
      </c>
      <c r="B13484" s="228" t="s">
        <v>192</v>
      </c>
      <c r="C13484" s="228" t="s">
        <v>64</v>
      </c>
      <c r="D13484" s="228" t="s">
        <v>205</v>
      </c>
      <c r="E13484" s="228">
        <v>5</v>
      </c>
      <c r="F13484" s="228">
        <v>22189</v>
      </c>
      <c r="G13484" s="228">
        <v>443</v>
      </c>
      <c r="H13484" s="228">
        <v>561</v>
      </c>
      <c r="I13484" s="228">
        <v>457174.91</v>
      </c>
      <c r="J13484" s="228">
        <v>144015.75</v>
      </c>
      <c r="K13484" s="228">
        <v>63089</v>
      </c>
      <c r="L13484" s="228">
        <v>722908.89</v>
      </c>
    </row>
    <row r="13485" spans="1:12">
      <c r="A13485" s="228">
        <v>2018</v>
      </c>
      <c r="B13485" s="228" t="s">
        <v>192</v>
      </c>
      <c r="C13485" s="228" t="s">
        <v>64</v>
      </c>
      <c r="D13485" s="228" t="s">
        <v>205</v>
      </c>
      <c r="E13485" s="228">
        <v>10</v>
      </c>
      <c r="F13485" s="228">
        <v>22060</v>
      </c>
      <c r="G13485" s="228">
        <v>297</v>
      </c>
      <c r="H13485" s="228">
        <v>423</v>
      </c>
      <c r="I13485" s="228">
        <v>328643.31</v>
      </c>
      <c r="J13485" s="228">
        <v>120132.13</v>
      </c>
      <c r="K13485" s="228">
        <v>101304</v>
      </c>
      <c r="L13485" s="228">
        <v>583530.14</v>
      </c>
    </row>
    <row r="13486" spans="1:12">
      <c r="A13486" s="228">
        <v>2018</v>
      </c>
      <c r="B13486" s="228" t="s">
        <v>192</v>
      </c>
      <c r="C13486" s="228" t="s">
        <v>64</v>
      </c>
      <c r="D13486" s="228" t="s">
        <v>205</v>
      </c>
      <c r="E13486" s="228">
        <v>15</v>
      </c>
      <c r="F13486" s="228">
        <v>21666</v>
      </c>
      <c r="G13486" s="228">
        <v>601</v>
      </c>
      <c r="H13486" s="228">
        <v>941</v>
      </c>
      <c r="I13486" s="228">
        <v>1045441.35</v>
      </c>
      <c r="J13486" s="228">
        <v>340206.52</v>
      </c>
      <c r="K13486" s="228">
        <v>218888</v>
      </c>
      <c r="L13486" s="228">
        <v>1714560.87</v>
      </c>
    </row>
    <row r="13487" spans="1:12">
      <c r="A13487" s="228">
        <v>2018</v>
      </c>
      <c r="B13487" s="228" t="s">
        <v>192</v>
      </c>
      <c r="C13487" s="228" t="s">
        <v>64</v>
      </c>
      <c r="D13487" s="228" t="s">
        <v>205</v>
      </c>
      <c r="E13487" s="228">
        <v>20</v>
      </c>
      <c r="F13487" s="228">
        <v>19486</v>
      </c>
      <c r="G13487" s="228">
        <v>632</v>
      </c>
      <c r="H13487" s="228">
        <v>900</v>
      </c>
      <c r="I13487" s="228">
        <v>1050142.1499999999</v>
      </c>
      <c r="J13487" s="228">
        <v>395781.65</v>
      </c>
      <c r="K13487" s="228">
        <v>220367</v>
      </c>
      <c r="L13487" s="228">
        <v>1791056.5</v>
      </c>
    </row>
    <row r="13488" spans="1:12">
      <c r="A13488" s="228">
        <v>2018</v>
      </c>
      <c r="B13488" s="228" t="s">
        <v>192</v>
      </c>
      <c r="C13488" s="228" t="s">
        <v>64</v>
      </c>
      <c r="D13488" s="228" t="s">
        <v>205</v>
      </c>
      <c r="E13488" s="228">
        <v>25</v>
      </c>
      <c r="F13488" s="228">
        <v>15315</v>
      </c>
      <c r="G13488" s="228">
        <v>389</v>
      </c>
      <c r="H13488" s="228">
        <v>772</v>
      </c>
      <c r="I13488" s="228">
        <v>823420.5</v>
      </c>
      <c r="J13488" s="228">
        <v>297769.21000000002</v>
      </c>
      <c r="K13488" s="228">
        <v>127316</v>
      </c>
      <c r="L13488" s="228">
        <v>1410954.05</v>
      </c>
    </row>
    <row r="13489" spans="1:12">
      <c r="A13489" s="228">
        <v>2018</v>
      </c>
      <c r="B13489" s="228" t="s">
        <v>192</v>
      </c>
      <c r="C13489" s="228" t="s">
        <v>64</v>
      </c>
      <c r="D13489" s="228" t="s">
        <v>205</v>
      </c>
      <c r="E13489" s="228">
        <v>30</v>
      </c>
      <c r="F13489" s="228">
        <v>21519</v>
      </c>
      <c r="G13489" s="228">
        <v>618</v>
      </c>
      <c r="H13489" s="228">
        <v>953</v>
      </c>
      <c r="I13489" s="228">
        <v>813117.28</v>
      </c>
      <c r="J13489" s="228">
        <v>330923.69</v>
      </c>
      <c r="K13489" s="228">
        <v>117166.42</v>
      </c>
      <c r="L13489" s="228">
        <v>1470698.3</v>
      </c>
    </row>
    <row r="13490" spans="1:12">
      <c r="A13490" s="228">
        <v>2018</v>
      </c>
      <c r="B13490" s="228" t="s">
        <v>192</v>
      </c>
      <c r="C13490" s="228" t="s">
        <v>64</v>
      </c>
      <c r="D13490" s="228" t="s">
        <v>205</v>
      </c>
      <c r="E13490" s="228">
        <v>35</v>
      </c>
      <c r="F13490" s="228">
        <v>22835</v>
      </c>
      <c r="G13490" s="228">
        <v>807</v>
      </c>
      <c r="H13490" s="228">
        <v>1429</v>
      </c>
      <c r="I13490" s="228">
        <v>1191349.3999999999</v>
      </c>
      <c r="J13490" s="228">
        <v>438627.34</v>
      </c>
      <c r="K13490" s="228">
        <v>242667.78</v>
      </c>
      <c r="L13490" s="228">
        <v>2128347.7599999998</v>
      </c>
    </row>
    <row r="13491" spans="1:12">
      <c r="A13491" s="228">
        <v>2018</v>
      </c>
      <c r="B13491" s="228" t="s">
        <v>192</v>
      </c>
      <c r="C13491" s="228" t="s">
        <v>64</v>
      </c>
      <c r="D13491" s="228" t="s">
        <v>205</v>
      </c>
      <c r="E13491" s="228">
        <v>40</v>
      </c>
      <c r="F13491" s="228">
        <v>22651</v>
      </c>
      <c r="G13491" s="228">
        <v>848</v>
      </c>
      <c r="H13491" s="228">
        <v>1655</v>
      </c>
      <c r="I13491" s="228">
        <v>1582216.17</v>
      </c>
      <c r="J13491" s="228">
        <v>595414.09</v>
      </c>
      <c r="K13491" s="228">
        <v>458948.58</v>
      </c>
      <c r="L13491" s="228">
        <v>2939121.19</v>
      </c>
    </row>
    <row r="13492" spans="1:12">
      <c r="A13492" s="228">
        <v>2018</v>
      </c>
      <c r="B13492" s="228" t="s">
        <v>192</v>
      </c>
      <c r="C13492" s="228" t="s">
        <v>64</v>
      </c>
      <c r="D13492" s="228" t="s">
        <v>205</v>
      </c>
      <c r="E13492" s="228">
        <v>45</v>
      </c>
      <c r="F13492" s="228">
        <v>25397</v>
      </c>
      <c r="G13492" s="228">
        <v>1151</v>
      </c>
      <c r="H13492" s="228">
        <v>2164</v>
      </c>
      <c r="I13492" s="228">
        <v>2196765.54</v>
      </c>
      <c r="J13492" s="228">
        <v>785926.55</v>
      </c>
      <c r="K13492" s="228">
        <v>431520</v>
      </c>
      <c r="L13492" s="228">
        <v>3730152.9</v>
      </c>
    </row>
    <row r="13493" spans="1:12">
      <c r="A13493" s="228">
        <v>2018</v>
      </c>
      <c r="B13493" s="228" t="s">
        <v>192</v>
      </c>
      <c r="C13493" s="228" t="s">
        <v>64</v>
      </c>
      <c r="D13493" s="228" t="s">
        <v>205</v>
      </c>
      <c r="E13493" s="228">
        <v>50</v>
      </c>
      <c r="F13493" s="228">
        <v>25462</v>
      </c>
      <c r="G13493" s="228">
        <v>1730</v>
      </c>
      <c r="H13493" s="228">
        <v>3303</v>
      </c>
      <c r="I13493" s="228">
        <v>3266824.4</v>
      </c>
      <c r="J13493" s="228">
        <v>1124939.51</v>
      </c>
      <c r="K13493" s="228">
        <v>683272.08</v>
      </c>
      <c r="L13493" s="228">
        <v>5524322.5300000003</v>
      </c>
    </row>
    <row r="13494" spans="1:12">
      <c r="A13494" s="228">
        <v>2018</v>
      </c>
      <c r="B13494" s="228" t="s">
        <v>192</v>
      </c>
      <c r="C13494" s="228" t="s">
        <v>64</v>
      </c>
      <c r="D13494" s="228" t="s">
        <v>205</v>
      </c>
      <c r="E13494" s="228">
        <v>55</v>
      </c>
      <c r="F13494" s="228">
        <v>28376</v>
      </c>
      <c r="G13494" s="228">
        <v>2545</v>
      </c>
      <c r="H13494" s="228">
        <v>4807</v>
      </c>
      <c r="I13494" s="228">
        <v>4955646.8499999996</v>
      </c>
      <c r="J13494" s="228">
        <v>1711921.06</v>
      </c>
      <c r="K13494" s="228">
        <v>1249101.32</v>
      </c>
      <c r="L13494" s="228">
        <v>8488646.3699999992</v>
      </c>
    </row>
    <row r="13495" spans="1:12">
      <c r="A13495" s="228">
        <v>2018</v>
      </c>
      <c r="B13495" s="228" t="s">
        <v>192</v>
      </c>
      <c r="C13495" s="228" t="s">
        <v>64</v>
      </c>
      <c r="D13495" s="228" t="s">
        <v>205</v>
      </c>
      <c r="E13495" s="228">
        <v>60</v>
      </c>
      <c r="F13495" s="228">
        <v>28272</v>
      </c>
      <c r="G13495" s="228">
        <v>3528</v>
      </c>
      <c r="H13495" s="228">
        <v>7310</v>
      </c>
      <c r="I13495" s="228">
        <v>7538438.2400000002</v>
      </c>
      <c r="J13495" s="228">
        <v>2401640.0299999998</v>
      </c>
      <c r="K13495" s="228">
        <v>2006072.75</v>
      </c>
      <c r="L13495" s="228">
        <v>12591584.24</v>
      </c>
    </row>
    <row r="13496" spans="1:12">
      <c r="A13496" s="228">
        <v>2018</v>
      </c>
      <c r="B13496" s="228" t="s">
        <v>192</v>
      </c>
      <c r="C13496" s="228" t="s">
        <v>64</v>
      </c>
      <c r="D13496" s="228" t="s">
        <v>205</v>
      </c>
      <c r="E13496" s="228">
        <v>65</v>
      </c>
      <c r="F13496" s="228">
        <v>27019</v>
      </c>
      <c r="G13496" s="228">
        <v>4773</v>
      </c>
      <c r="H13496" s="228">
        <v>9840</v>
      </c>
      <c r="I13496" s="228">
        <v>10231149.189999999</v>
      </c>
      <c r="J13496" s="228">
        <v>3096243.43</v>
      </c>
      <c r="K13496" s="228">
        <v>2913345.55</v>
      </c>
      <c r="L13496" s="228">
        <v>17068110.600000001</v>
      </c>
    </row>
    <row r="13497" spans="1:12">
      <c r="A13497" s="228">
        <v>2018</v>
      </c>
      <c r="B13497" s="228" t="s">
        <v>192</v>
      </c>
      <c r="C13497" s="228" t="s">
        <v>64</v>
      </c>
      <c r="D13497" s="228" t="s">
        <v>205</v>
      </c>
      <c r="E13497" s="228">
        <v>70</v>
      </c>
      <c r="F13497" s="228">
        <v>22879</v>
      </c>
      <c r="G13497" s="228">
        <v>4948</v>
      </c>
      <c r="H13497" s="228">
        <v>11509</v>
      </c>
      <c r="I13497" s="228">
        <v>11825274.960000001</v>
      </c>
      <c r="J13497" s="228">
        <v>3369171.42</v>
      </c>
      <c r="K13497" s="228">
        <v>3288879.53</v>
      </c>
      <c r="L13497" s="228">
        <v>19211365.030000001</v>
      </c>
    </row>
    <row r="13498" spans="1:12">
      <c r="A13498" s="228">
        <v>2018</v>
      </c>
      <c r="B13498" s="228" t="s">
        <v>192</v>
      </c>
      <c r="C13498" s="228" t="s">
        <v>64</v>
      </c>
      <c r="D13498" s="228" t="s">
        <v>205</v>
      </c>
      <c r="E13498" s="228">
        <v>75</v>
      </c>
      <c r="F13498" s="228">
        <v>14823</v>
      </c>
      <c r="G13498" s="228">
        <v>4835</v>
      </c>
      <c r="H13498" s="228">
        <v>11167</v>
      </c>
      <c r="I13498" s="228">
        <v>9859256.3000000007</v>
      </c>
      <c r="J13498" s="228">
        <v>2660525.9900000002</v>
      </c>
      <c r="K13498" s="228">
        <v>2798218.66</v>
      </c>
      <c r="L13498" s="228">
        <v>15833862.539999999</v>
      </c>
    </row>
    <row r="13499" spans="1:12">
      <c r="A13499" s="228">
        <v>2018</v>
      </c>
      <c r="B13499" s="228" t="s">
        <v>192</v>
      </c>
      <c r="C13499" s="228" t="s">
        <v>64</v>
      </c>
      <c r="D13499" s="228" t="s">
        <v>205</v>
      </c>
      <c r="E13499" s="228">
        <v>80</v>
      </c>
      <c r="F13499" s="228">
        <v>9684</v>
      </c>
      <c r="G13499" s="228">
        <v>3472</v>
      </c>
      <c r="H13499" s="228">
        <v>9726</v>
      </c>
      <c r="I13499" s="228">
        <v>7710111.75</v>
      </c>
      <c r="J13499" s="228">
        <v>1853495.82</v>
      </c>
      <c r="K13499" s="228">
        <v>1838113.73</v>
      </c>
      <c r="L13499" s="228">
        <v>11852842.460000001</v>
      </c>
    </row>
    <row r="13500" spans="1:12">
      <c r="A13500" s="228">
        <v>2018</v>
      </c>
      <c r="B13500" s="228" t="s">
        <v>192</v>
      </c>
      <c r="C13500" s="228" t="s">
        <v>64</v>
      </c>
      <c r="D13500" s="228" t="s">
        <v>205</v>
      </c>
      <c r="E13500" s="228">
        <v>85</v>
      </c>
      <c r="F13500" s="228">
        <v>5689</v>
      </c>
      <c r="G13500" s="228">
        <v>2220</v>
      </c>
      <c r="H13500" s="228">
        <v>7546</v>
      </c>
      <c r="I13500" s="228">
        <v>4913984.0999999996</v>
      </c>
      <c r="J13500" s="228">
        <v>1020353.81</v>
      </c>
      <c r="K13500" s="228">
        <v>752109.8</v>
      </c>
      <c r="L13500" s="228">
        <v>6862840.2000000002</v>
      </c>
    </row>
    <row r="13501" spans="1:12">
      <c r="A13501" s="228">
        <v>2018</v>
      </c>
      <c r="B13501" s="228" t="s">
        <v>192</v>
      </c>
      <c r="C13501" s="228" t="s">
        <v>64</v>
      </c>
      <c r="D13501" s="228" t="s">
        <v>205</v>
      </c>
      <c r="E13501" s="228">
        <v>90</v>
      </c>
      <c r="F13501" s="228">
        <v>2007</v>
      </c>
      <c r="G13501" s="228">
        <v>609</v>
      </c>
      <c r="H13501" s="228">
        <v>3097</v>
      </c>
      <c r="I13501" s="228">
        <v>1651511.75</v>
      </c>
      <c r="J13501" s="228">
        <v>331933.07</v>
      </c>
      <c r="K13501" s="228">
        <v>298717</v>
      </c>
      <c r="L13501" s="228">
        <v>2335598.2999999998</v>
      </c>
    </row>
    <row r="13502" spans="1:12">
      <c r="A13502" s="228">
        <v>2018</v>
      </c>
      <c r="B13502" s="228" t="s">
        <v>192</v>
      </c>
      <c r="C13502" s="228" t="s">
        <v>64</v>
      </c>
      <c r="D13502" s="228" t="s">
        <v>205</v>
      </c>
      <c r="E13502" s="228">
        <v>95</v>
      </c>
      <c r="F13502" s="228">
        <v>312</v>
      </c>
      <c r="G13502" s="228">
        <v>104</v>
      </c>
      <c r="H13502" s="228">
        <v>580</v>
      </c>
      <c r="I13502" s="228">
        <v>215794</v>
      </c>
      <c r="J13502" s="228">
        <v>33930.199999999997</v>
      </c>
      <c r="K13502" s="228">
        <v>19294</v>
      </c>
      <c r="L13502" s="228">
        <v>285764.71000000002</v>
      </c>
    </row>
    <row r="13503" spans="1:12">
      <c r="A13503" s="228">
        <v>2018</v>
      </c>
      <c r="B13503" s="228" t="s">
        <v>192</v>
      </c>
      <c r="C13503" s="228" t="s">
        <v>64</v>
      </c>
      <c r="D13503" s="228" t="s">
        <v>206</v>
      </c>
      <c r="E13503" s="228">
        <v>0</v>
      </c>
      <c r="F13503" s="228">
        <v>17742</v>
      </c>
      <c r="G13503" s="228">
        <v>528</v>
      </c>
      <c r="H13503" s="228">
        <v>1740</v>
      </c>
      <c r="I13503" s="228">
        <v>1057754.5</v>
      </c>
      <c r="J13503" s="228">
        <v>212964.66</v>
      </c>
      <c r="K13503" s="228">
        <v>32673</v>
      </c>
      <c r="L13503" s="228">
        <v>1362996.99</v>
      </c>
    </row>
    <row r="13504" spans="1:12">
      <c r="A13504" s="228">
        <v>2018</v>
      </c>
      <c r="B13504" s="228" t="s">
        <v>192</v>
      </c>
      <c r="C13504" s="228" t="s">
        <v>64</v>
      </c>
      <c r="D13504" s="228" t="s">
        <v>206</v>
      </c>
      <c r="E13504" s="228">
        <v>5</v>
      </c>
      <c r="F13504" s="228">
        <v>20950</v>
      </c>
      <c r="G13504" s="228">
        <v>337</v>
      </c>
      <c r="H13504" s="228">
        <v>398</v>
      </c>
      <c r="I13504" s="228">
        <v>373063.25</v>
      </c>
      <c r="J13504" s="228">
        <v>120073.51</v>
      </c>
      <c r="K13504" s="228">
        <v>28704</v>
      </c>
      <c r="L13504" s="228">
        <v>560581.17000000004</v>
      </c>
    </row>
    <row r="13505" spans="1:12">
      <c r="A13505" s="228">
        <v>2018</v>
      </c>
      <c r="B13505" s="228" t="s">
        <v>192</v>
      </c>
      <c r="C13505" s="228" t="s">
        <v>64</v>
      </c>
      <c r="D13505" s="228" t="s">
        <v>206</v>
      </c>
      <c r="E13505" s="228">
        <v>10</v>
      </c>
      <c r="F13505" s="228">
        <v>21249</v>
      </c>
      <c r="G13505" s="228">
        <v>291</v>
      </c>
      <c r="H13505" s="228">
        <v>525</v>
      </c>
      <c r="I13505" s="228">
        <v>401147.85</v>
      </c>
      <c r="J13505" s="228">
        <v>118089.09</v>
      </c>
      <c r="K13505" s="228">
        <v>145622</v>
      </c>
      <c r="L13505" s="228">
        <v>690731.85</v>
      </c>
    </row>
    <row r="13506" spans="1:12">
      <c r="A13506" s="228">
        <v>2018</v>
      </c>
      <c r="B13506" s="228" t="s">
        <v>192</v>
      </c>
      <c r="C13506" s="228" t="s">
        <v>64</v>
      </c>
      <c r="D13506" s="228" t="s">
        <v>206</v>
      </c>
      <c r="E13506" s="228">
        <v>15</v>
      </c>
      <c r="F13506" s="228">
        <v>20454</v>
      </c>
      <c r="G13506" s="228">
        <v>708</v>
      </c>
      <c r="H13506" s="228">
        <v>1130</v>
      </c>
      <c r="I13506" s="228">
        <v>1178263.56</v>
      </c>
      <c r="J13506" s="228">
        <v>336275.52</v>
      </c>
      <c r="K13506" s="228">
        <v>163562</v>
      </c>
      <c r="L13506" s="228">
        <v>1830935.15</v>
      </c>
    </row>
    <row r="13507" spans="1:12">
      <c r="A13507" s="228">
        <v>2018</v>
      </c>
      <c r="B13507" s="228" t="s">
        <v>192</v>
      </c>
      <c r="C13507" s="228" t="s">
        <v>64</v>
      </c>
      <c r="D13507" s="228" t="s">
        <v>206</v>
      </c>
      <c r="E13507" s="228">
        <v>20</v>
      </c>
      <c r="F13507" s="228">
        <v>19640</v>
      </c>
      <c r="G13507" s="228">
        <v>882</v>
      </c>
      <c r="H13507" s="228">
        <v>1673</v>
      </c>
      <c r="I13507" s="228">
        <v>1601149.63</v>
      </c>
      <c r="J13507" s="228">
        <v>530096.42000000004</v>
      </c>
      <c r="K13507" s="228">
        <v>225717</v>
      </c>
      <c r="L13507" s="228">
        <v>2551212.35</v>
      </c>
    </row>
    <row r="13508" spans="1:12">
      <c r="A13508" s="228">
        <v>2018</v>
      </c>
      <c r="B13508" s="228" t="s">
        <v>192</v>
      </c>
      <c r="C13508" s="228" t="s">
        <v>64</v>
      </c>
      <c r="D13508" s="228" t="s">
        <v>206</v>
      </c>
      <c r="E13508" s="228">
        <v>25</v>
      </c>
      <c r="F13508" s="228">
        <v>17113</v>
      </c>
      <c r="G13508" s="228">
        <v>974</v>
      </c>
      <c r="H13508" s="228">
        <v>2351</v>
      </c>
      <c r="I13508" s="228">
        <v>2239831.9700000002</v>
      </c>
      <c r="J13508" s="228">
        <v>775844.44</v>
      </c>
      <c r="K13508" s="228">
        <v>275379.13</v>
      </c>
      <c r="L13508" s="228">
        <v>3714083.82</v>
      </c>
    </row>
    <row r="13509" spans="1:12">
      <c r="A13509" s="228">
        <v>2018</v>
      </c>
      <c r="B13509" s="228" t="s">
        <v>192</v>
      </c>
      <c r="C13509" s="228" t="s">
        <v>64</v>
      </c>
      <c r="D13509" s="228" t="s">
        <v>206</v>
      </c>
      <c r="E13509" s="228">
        <v>30</v>
      </c>
      <c r="F13509" s="228">
        <v>24786</v>
      </c>
      <c r="G13509" s="228">
        <v>1812</v>
      </c>
      <c r="H13509" s="228">
        <v>4870</v>
      </c>
      <c r="I13509" s="228">
        <v>4616416.72</v>
      </c>
      <c r="J13509" s="228">
        <v>1607388.06</v>
      </c>
      <c r="K13509" s="228">
        <v>393711</v>
      </c>
      <c r="L13509" s="228">
        <v>7287470.9100000001</v>
      </c>
    </row>
    <row r="13510" spans="1:12">
      <c r="A13510" s="228">
        <v>2018</v>
      </c>
      <c r="B13510" s="228" t="s">
        <v>192</v>
      </c>
      <c r="C13510" s="228" t="s">
        <v>64</v>
      </c>
      <c r="D13510" s="228" t="s">
        <v>206</v>
      </c>
      <c r="E13510" s="228">
        <v>35</v>
      </c>
      <c r="F13510" s="228">
        <v>25404</v>
      </c>
      <c r="G13510" s="228">
        <v>1685</v>
      </c>
      <c r="H13510" s="228">
        <v>4159</v>
      </c>
      <c r="I13510" s="228">
        <v>4079519.11</v>
      </c>
      <c r="J13510" s="228">
        <v>1360020.78</v>
      </c>
      <c r="K13510" s="228">
        <v>302386.84999999998</v>
      </c>
      <c r="L13510" s="228">
        <v>6376179.9400000004</v>
      </c>
    </row>
    <row r="13511" spans="1:12">
      <c r="A13511" s="228">
        <v>2018</v>
      </c>
      <c r="B13511" s="228" t="s">
        <v>192</v>
      </c>
      <c r="C13511" s="228" t="s">
        <v>64</v>
      </c>
      <c r="D13511" s="228" t="s">
        <v>206</v>
      </c>
      <c r="E13511" s="228">
        <v>40</v>
      </c>
      <c r="F13511" s="228">
        <v>24517</v>
      </c>
      <c r="G13511" s="228">
        <v>1561</v>
      </c>
      <c r="H13511" s="228">
        <v>3263</v>
      </c>
      <c r="I13511" s="228">
        <v>3186892.12</v>
      </c>
      <c r="J13511" s="228">
        <v>1032410.24</v>
      </c>
      <c r="K13511" s="228">
        <v>410377</v>
      </c>
      <c r="L13511" s="228">
        <v>5243310.57</v>
      </c>
    </row>
    <row r="13512" spans="1:12">
      <c r="A13512" s="228">
        <v>2018</v>
      </c>
      <c r="B13512" s="228" t="s">
        <v>192</v>
      </c>
      <c r="C13512" s="228" t="s">
        <v>64</v>
      </c>
      <c r="D13512" s="228" t="s">
        <v>206</v>
      </c>
      <c r="E13512" s="228">
        <v>45</v>
      </c>
      <c r="F13512" s="228">
        <v>28018</v>
      </c>
      <c r="G13512" s="228">
        <v>1866</v>
      </c>
      <c r="H13512" s="228">
        <v>3447</v>
      </c>
      <c r="I13512" s="228">
        <v>3727074.33</v>
      </c>
      <c r="J13512" s="228">
        <v>1277730.82</v>
      </c>
      <c r="K13512" s="228">
        <v>804373</v>
      </c>
      <c r="L13512" s="228">
        <v>6401520.21</v>
      </c>
    </row>
    <row r="13513" spans="1:12">
      <c r="A13513" s="228">
        <v>2018</v>
      </c>
      <c r="B13513" s="228" t="s">
        <v>192</v>
      </c>
      <c r="C13513" s="228" t="s">
        <v>64</v>
      </c>
      <c r="D13513" s="228" t="s">
        <v>206</v>
      </c>
      <c r="E13513" s="228">
        <v>50</v>
      </c>
      <c r="F13513" s="228">
        <v>28264</v>
      </c>
      <c r="G13513" s="228">
        <v>2387</v>
      </c>
      <c r="H13513" s="228">
        <v>4988</v>
      </c>
      <c r="I13513" s="228">
        <v>5174279.95</v>
      </c>
      <c r="J13513" s="228">
        <v>1618017.18</v>
      </c>
      <c r="K13513" s="228">
        <v>1033955</v>
      </c>
      <c r="L13513" s="228">
        <v>8454627.9499999993</v>
      </c>
    </row>
    <row r="13514" spans="1:12">
      <c r="A13514" s="228">
        <v>2018</v>
      </c>
      <c r="B13514" s="228" t="s">
        <v>192</v>
      </c>
      <c r="C13514" s="228" t="s">
        <v>64</v>
      </c>
      <c r="D13514" s="228" t="s">
        <v>206</v>
      </c>
      <c r="E13514" s="228">
        <v>55</v>
      </c>
      <c r="F13514" s="228">
        <v>31549</v>
      </c>
      <c r="G13514" s="228">
        <v>3212</v>
      </c>
      <c r="H13514" s="228">
        <v>6869</v>
      </c>
      <c r="I13514" s="228">
        <v>6469078.04</v>
      </c>
      <c r="J13514" s="228">
        <v>2078872.05</v>
      </c>
      <c r="K13514" s="228">
        <v>1740434.49</v>
      </c>
      <c r="L13514" s="228">
        <v>10988077.85</v>
      </c>
    </row>
    <row r="13515" spans="1:12">
      <c r="A13515" s="228">
        <v>2018</v>
      </c>
      <c r="B13515" s="228" t="s">
        <v>192</v>
      </c>
      <c r="C13515" s="228" t="s">
        <v>64</v>
      </c>
      <c r="D13515" s="228" t="s">
        <v>206</v>
      </c>
      <c r="E13515" s="228">
        <v>60</v>
      </c>
      <c r="F13515" s="228">
        <v>31604</v>
      </c>
      <c r="G13515" s="228">
        <v>4111</v>
      </c>
      <c r="H13515" s="228">
        <v>8712</v>
      </c>
      <c r="I13515" s="228">
        <v>8766533.5500000007</v>
      </c>
      <c r="J13515" s="228">
        <v>2588822.5499999998</v>
      </c>
      <c r="K13515" s="228">
        <v>2175477.2799999998</v>
      </c>
      <c r="L13515" s="228">
        <v>14354193.050000001</v>
      </c>
    </row>
    <row r="13516" spans="1:12">
      <c r="A13516" s="228">
        <v>2018</v>
      </c>
      <c r="B13516" s="228" t="s">
        <v>192</v>
      </c>
      <c r="C13516" s="228" t="s">
        <v>64</v>
      </c>
      <c r="D13516" s="228" t="s">
        <v>206</v>
      </c>
      <c r="E13516" s="228">
        <v>65</v>
      </c>
      <c r="F13516" s="228">
        <v>30313</v>
      </c>
      <c r="G13516" s="228">
        <v>5211</v>
      </c>
      <c r="H13516" s="228">
        <v>11232</v>
      </c>
      <c r="I13516" s="228">
        <v>11205252.99</v>
      </c>
      <c r="J13516" s="228">
        <v>3346784.24</v>
      </c>
      <c r="K13516" s="228">
        <v>3059331.9</v>
      </c>
      <c r="L13516" s="228">
        <v>18549063.75</v>
      </c>
    </row>
    <row r="13517" spans="1:12">
      <c r="A13517" s="228">
        <v>2018</v>
      </c>
      <c r="B13517" s="228" t="s">
        <v>192</v>
      </c>
      <c r="C13517" s="228" t="s">
        <v>64</v>
      </c>
      <c r="D13517" s="228" t="s">
        <v>206</v>
      </c>
      <c r="E13517" s="228">
        <v>70</v>
      </c>
      <c r="F13517" s="228">
        <v>25552</v>
      </c>
      <c r="G13517" s="228">
        <v>5028</v>
      </c>
      <c r="H13517" s="228">
        <v>11417</v>
      </c>
      <c r="I13517" s="228">
        <v>11232043.630000001</v>
      </c>
      <c r="J13517" s="228">
        <v>3412731.43</v>
      </c>
      <c r="K13517" s="228">
        <v>3217638.4</v>
      </c>
      <c r="L13517" s="228">
        <v>18605281.530000001</v>
      </c>
    </row>
    <row r="13518" spans="1:12">
      <c r="A13518" s="228">
        <v>2018</v>
      </c>
      <c r="B13518" s="228" t="s">
        <v>192</v>
      </c>
      <c r="C13518" s="228" t="s">
        <v>64</v>
      </c>
      <c r="D13518" s="228" t="s">
        <v>206</v>
      </c>
      <c r="E13518" s="228">
        <v>75</v>
      </c>
      <c r="F13518" s="228">
        <v>16672</v>
      </c>
      <c r="G13518" s="228">
        <v>4014</v>
      </c>
      <c r="H13518" s="228">
        <v>10654</v>
      </c>
      <c r="I13518" s="228">
        <v>9385353.2899999991</v>
      </c>
      <c r="J13518" s="228">
        <v>2607283.83</v>
      </c>
      <c r="K13518" s="228">
        <v>2641220.23</v>
      </c>
      <c r="L13518" s="228">
        <v>15065034.57</v>
      </c>
    </row>
    <row r="13519" spans="1:12">
      <c r="A13519" s="228">
        <v>2018</v>
      </c>
      <c r="B13519" s="228" t="s">
        <v>192</v>
      </c>
      <c r="C13519" s="228" t="s">
        <v>64</v>
      </c>
      <c r="D13519" s="228" t="s">
        <v>206</v>
      </c>
      <c r="E13519" s="228">
        <v>80</v>
      </c>
      <c r="F13519" s="228">
        <v>11442</v>
      </c>
      <c r="G13519" s="228">
        <v>2932</v>
      </c>
      <c r="H13519" s="228">
        <v>9784</v>
      </c>
      <c r="I13519" s="228">
        <v>7993021.7300000004</v>
      </c>
      <c r="J13519" s="228">
        <v>1978703.07</v>
      </c>
      <c r="K13519" s="228">
        <v>1914099.82</v>
      </c>
      <c r="L13519" s="228">
        <v>12219514.33</v>
      </c>
    </row>
    <row r="13520" spans="1:12">
      <c r="A13520" s="228">
        <v>2018</v>
      </c>
      <c r="B13520" s="228" t="s">
        <v>192</v>
      </c>
      <c r="C13520" s="228" t="s">
        <v>64</v>
      </c>
      <c r="D13520" s="228" t="s">
        <v>206</v>
      </c>
      <c r="E13520" s="228">
        <v>85</v>
      </c>
      <c r="F13520" s="228">
        <v>7773</v>
      </c>
      <c r="G13520" s="228">
        <v>1899</v>
      </c>
      <c r="H13520" s="228">
        <v>8083</v>
      </c>
      <c r="I13520" s="228">
        <v>5304939.3</v>
      </c>
      <c r="J13520" s="228">
        <v>1079246.8400000001</v>
      </c>
      <c r="K13520" s="228">
        <v>793353.75</v>
      </c>
      <c r="L13520" s="228">
        <v>7351758.3499999996</v>
      </c>
    </row>
    <row r="13521" spans="1:12">
      <c r="A13521" s="228">
        <v>2018</v>
      </c>
      <c r="B13521" s="228" t="s">
        <v>192</v>
      </c>
      <c r="C13521" s="228" t="s">
        <v>64</v>
      </c>
      <c r="D13521" s="228" t="s">
        <v>206</v>
      </c>
      <c r="E13521" s="228">
        <v>90</v>
      </c>
      <c r="F13521" s="228">
        <v>3735</v>
      </c>
      <c r="G13521" s="228">
        <v>879</v>
      </c>
      <c r="H13521" s="228">
        <v>5128</v>
      </c>
      <c r="I13521" s="228">
        <v>2794370.87</v>
      </c>
      <c r="J13521" s="228">
        <v>479229.97</v>
      </c>
      <c r="K13521" s="228">
        <v>282822.81</v>
      </c>
      <c r="L13521" s="228">
        <v>3674641.43</v>
      </c>
    </row>
    <row r="13522" spans="1:12">
      <c r="A13522" s="228">
        <v>2018</v>
      </c>
      <c r="B13522" s="228" t="s">
        <v>192</v>
      </c>
      <c r="C13522" s="228" t="s">
        <v>64</v>
      </c>
      <c r="D13522" s="228" t="s">
        <v>206</v>
      </c>
      <c r="E13522" s="228">
        <v>95</v>
      </c>
      <c r="F13522" s="228">
        <v>991</v>
      </c>
      <c r="G13522" s="228">
        <v>160</v>
      </c>
      <c r="H13522" s="228">
        <v>936</v>
      </c>
      <c r="I13522" s="228">
        <v>479796.77</v>
      </c>
      <c r="J13522" s="228">
        <v>71138.41</v>
      </c>
      <c r="K13522" s="228">
        <v>30931</v>
      </c>
      <c r="L13522" s="228">
        <v>599889.4</v>
      </c>
    </row>
    <row r="13523" spans="1:12">
      <c r="A13523" s="228">
        <v>2018</v>
      </c>
      <c r="B13523" s="228" t="s">
        <v>192</v>
      </c>
      <c r="C13523" s="228" t="s">
        <v>65</v>
      </c>
      <c r="D13523" s="228" t="s">
        <v>205</v>
      </c>
      <c r="E13523" s="228">
        <v>0</v>
      </c>
      <c r="F13523" s="228">
        <v>42679</v>
      </c>
      <c r="G13523" s="228">
        <v>1666</v>
      </c>
      <c r="H13523" s="228">
        <v>3880</v>
      </c>
      <c r="I13523" s="228">
        <v>2961186.7</v>
      </c>
      <c r="J13523" s="228">
        <v>468084.94</v>
      </c>
      <c r="K13523" s="228">
        <v>38738.879999999997</v>
      </c>
      <c r="L13523" s="228">
        <v>3821087.8</v>
      </c>
    </row>
    <row r="13524" spans="1:12">
      <c r="A13524" s="228">
        <v>2018</v>
      </c>
      <c r="B13524" s="228" t="s">
        <v>192</v>
      </c>
      <c r="C13524" s="228" t="s">
        <v>65</v>
      </c>
      <c r="D13524" s="228" t="s">
        <v>205</v>
      </c>
      <c r="E13524" s="228">
        <v>5</v>
      </c>
      <c r="F13524" s="228">
        <v>48673</v>
      </c>
      <c r="G13524" s="228">
        <v>938</v>
      </c>
      <c r="H13524" s="228">
        <v>1189</v>
      </c>
      <c r="I13524" s="228">
        <v>1277336</v>
      </c>
      <c r="J13524" s="228">
        <v>276883.67</v>
      </c>
      <c r="K13524" s="228">
        <v>138586</v>
      </c>
      <c r="L13524" s="228">
        <v>1880721.19</v>
      </c>
    </row>
    <row r="13525" spans="1:12">
      <c r="A13525" s="228">
        <v>2018</v>
      </c>
      <c r="B13525" s="228" t="s">
        <v>192</v>
      </c>
      <c r="C13525" s="228" t="s">
        <v>65</v>
      </c>
      <c r="D13525" s="228" t="s">
        <v>205</v>
      </c>
      <c r="E13525" s="228">
        <v>10</v>
      </c>
      <c r="F13525" s="228">
        <v>46620</v>
      </c>
      <c r="G13525" s="228">
        <v>648</v>
      </c>
      <c r="H13525" s="228">
        <v>987</v>
      </c>
      <c r="I13525" s="228">
        <v>921659.3</v>
      </c>
      <c r="J13525" s="228">
        <v>199526.43</v>
      </c>
      <c r="K13525" s="228">
        <v>136258</v>
      </c>
      <c r="L13525" s="228">
        <v>1383948.82</v>
      </c>
    </row>
    <row r="13526" spans="1:12">
      <c r="A13526" s="228">
        <v>2018</v>
      </c>
      <c r="B13526" s="228" t="s">
        <v>192</v>
      </c>
      <c r="C13526" s="228" t="s">
        <v>65</v>
      </c>
      <c r="D13526" s="228" t="s">
        <v>205</v>
      </c>
      <c r="E13526" s="228">
        <v>15</v>
      </c>
      <c r="F13526" s="228">
        <v>43213</v>
      </c>
      <c r="G13526" s="228">
        <v>1205</v>
      </c>
      <c r="H13526" s="228">
        <v>1988</v>
      </c>
      <c r="I13526" s="228">
        <v>2222755.5</v>
      </c>
      <c r="J13526" s="228">
        <v>445058.96</v>
      </c>
      <c r="K13526" s="228">
        <v>380774</v>
      </c>
      <c r="L13526" s="228">
        <v>3305348.27</v>
      </c>
    </row>
    <row r="13527" spans="1:12">
      <c r="A13527" s="228">
        <v>2018</v>
      </c>
      <c r="B13527" s="228" t="s">
        <v>192</v>
      </c>
      <c r="C13527" s="228" t="s">
        <v>65</v>
      </c>
      <c r="D13527" s="228" t="s">
        <v>205</v>
      </c>
      <c r="E13527" s="228">
        <v>20</v>
      </c>
      <c r="F13527" s="228">
        <v>35033</v>
      </c>
      <c r="G13527" s="228">
        <v>1078</v>
      </c>
      <c r="H13527" s="228">
        <v>2403</v>
      </c>
      <c r="I13527" s="228">
        <v>2437406.5</v>
      </c>
      <c r="J13527" s="228">
        <v>445413.35</v>
      </c>
      <c r="K13527" s="228">
        <v>400786</v>
      </c>
      <c r="L13527" s="228">
        <v>3610380.28</v>
      </c>
    </row>
    <row r="13528" spans="1:12">
      <c r="A13528" s="228">
        <v>2018</v>
      </c>
      <c r="B13528" s="228" t="s">
        <v>192</v>
      </c>
      <c r="C13528" s="228" t="s">
        <v>65</v>
      </c>
      <c r="D13528" s="228" t="s">
        <v>205</v>
      </c>
      <c r="E13528" s="228">
        <v>25</v>
      </c>
      <c r="F13528" s="228">
        <v>34218</v>
      </c>
      <c r="G13528" s="228">
        <v>1003</v>
      </c>
      <c r="H13528" s="228">
        <v>1878</v>
      </c>
      <c r="I13528" s="228">
        <v>1878346.16</v>
      </c>
      <c r="J13528" s="228">
        <v>444409.87</v>
      </c>
      <c r="K13528" s="228">
        <v>411764</v>
      </c>
      <c r="L13528" s="228">
        <v>3021939.37</v>
      </c>
    </row>
    <row r="13529" spans="1:12">
      <c r="A13529" s="228">
        <v>2018</v>
      </c>
      <c r="B13529" s="228" t="s">
        <v>192</v>
      </c>
      <c r="C13529" s="228" t="s">
        <v>65</v>
      </c>
      <c r="D13529" s="228" t="s">
        <v>205</v>
      </c>
      <c r="E13529" s="228">
        <v>30</v>
      </c>
      <c r="F13529" s="228">
        <v>52225</v>
      </c>
      <c r="G13529" s="228">
        <v>1352</v>
      </c>
      <c r="H13529" s="228">
        <v>2911</v>
      </c>
      <c r="I13529" s="228">
        <v>3035906.81</v>
      </c>
      <c r="J13529" s="228">
        <v>730607.92</v>
      </c>
      <c r="K13529" s="228">
        <v>549637</v>
      </c>
      <c r="L13529" s="228">
        <v>4786298.0199999996</v>
      </c>
    </row>
    <row r="13530" spans="1:12">
      <c r="A13530" s="228">
        <v>2018</v>
      </c>
      <c r="B13530" s="228" t="s">
        <v>192</v>
      </c>
      <c r="C13530" s="228" t="s">
        <v>65</v>
      </c>
      <c r="D13530" s="228" t="s">
        <v>205</v>
      </c>
      <c r="E13530" s="228">
        <v>35</v>
      </c>
      <c r="F13530" s="228">
        <v>53631</v>
      </c>
      <c r="G13530" s="228">
        <v>1732</v>
      </c>
      <c r="H13530" s="228">
        <v>3108</v>
      </c>
      <c r="I13530" s="228">
        <v>3345326.16</v>
      </c>
      <c r="J13530" s="228">
        <v>811948.8</v>
      </c>
      <c r="K13530" s="228">
        <v>574203</v>
      </c>
      <c r="L13530" s="228">
        <v>5320436.22</v>
      </c>
    </row>
    <row r="13531" spans="1:12">
      <c r="A13531" s="228">
        <v>2018</v>
      </c>
      <c r="B13531" s="228" t="s">
        <v>192</v>
      </c>
      <c r="C13531" s="228" t="s">
        <v>65</v>
      </c>
      <c r="D13531" s="228" t="s">
        <v>205</v>
      </c>
      <c r="E13531" s="228">
        <v>40</v>
      </c>
      <c r="F13531" s="228">
        <v>50218</v>
      </c>
      <c r="G13531" s="228">
        <v>1889</v>
      </c>
      <c r="H13531" s="228">
        <v>3575</v>
      </c>
      <c r="I13531" s="228">
        <v>3924705.36</v>
      </c>
      <c r="J13531" s="228">
        <v>973209.82</v>
      </c>
      <c r="K13531" s="228">
        <v>728090</v>
      </c>
      <c r="L13531" s="228">
        <v>6263701.9699999997</v>
      </c>
    </row>
    <row r="13532" spans="1:12">
      <c r="A13532" s="228">
        <v>2018</v>
      </c>
      <c r="B13532" s="228" t="s">
        <v>192</v>
      </c>
      <c r="C13532" s="228" t="s">
        <v>65</v>
      </c>
      <c r="D13532" s="228" t="s">
        <v>205</v>
      </c>
      <c r="E13532" s="228">
        <v>45</v>
      </c>
      <c r="F13532" s="228">
        <v>53440</v>
      </c>
      <c r="G13532" s="228">
        <v>2452</v>
      </c>
      <c r="H13532" s="228">
        <v>4579</v>
      </c>
      <c r="I13532" s="228">
        <v>5335055.25</v>
      </c>
      <c r="J13532" s="228">
        <v>1396870.4</v>
      </c>
      <c r="K13532" s="228">
        <v>1247496.32</v>
      </c>
      <c r="L13532" s="228">
        <v>8885442.5099999998</v>
      </c>
    </row>
    <row r="13533" spans="1:12">
      <c r="A13533" s="228">
        <v>2018</v>
      </c>
      <c r="B13533" s="228" t="s">
        <v>192</v>
      </c>
      <c r="C13533" s="228" t="s">
        <v>65</v>
      </c>
      <c r="D13533" s="228" t="s">
        <v>205</v>
      </c>
      <c r="E13533" s="228">
        <v>50</v>
      </c>
      <c r="F13533" s="228">
        <v>49070</v>
      </c>
      <c r="G13533" s="228">
        <v>2837</v>
      </c>
      <c r="H13533" s="228">
        <v>5147</v>
      </c>
      <c r="I13533" s="228">
        <v>6808607.7599999998</v>
      </c>
      <c r="J13533" s="228">
        <v>1776869.89</v>
      </c>
      <c r="K13533" s="228">
        <v>1594851.11</v>
      </c>
      <c r="L13533" s="228">
        <v>11214858.210000001</v>
      </c>
    </row>
    <row r="13534" spans="1:12">
      <c r="A13534" s="228">
        <v>2018</v>
      </c>
      <c r="B13534" s="228" t="s">
        <v>192</v>
      </c>
      <c r="C13534" s="228" t="s">
        <v>65</v>
      </c>
      <c r="D13534" s="228" t="s">
        <v>205</v>
      </c>
      <c r="E13534" s="228">
        <v>55</v>
      </c>
      <c r="F13534" s="228">
        <v>48309</v>
      </c>
      <c r="G13534" s="228">
        <v>3830</v>
      </c>
      <c r="H13534" s="228">
        <v>7353</v>
      </c>
      <c r="I13534" s="228">
        <v>9948369.2799999993</v>
      </c>
      <c r="J13534" s="228">
        <v>2488615.5699999998</v>
      </c>
      <c r="K13534" s="228">
        <v>2605555.0699999998</v>
      </c>
      <c r="L13534" s="228">
        <v>16370707.65</v>
      </c>
    </row>
    <row r="13535" spans="1:12">
      <c r="A13535" s="228">
        <v>2018</v>
      </c>
      <c r="B13535" s="228" t="s">
        <v>192</v>
      </c>
      <c r="C13535" s="228" t="s">
        <v>65</v>
      </c>
      <c r="D13535" s="228" t="s">
        <v>205</v>
      </c>
      <c r="E13535" s="228">
        <v>60</v>
      </c>
      <c r="F13535" s="228">
        <v>42922</v>
      </c>
      <c r="G13535" s="228">
        <v>4842</v>
      </c>
      <c r="H13535" s="228">
        <v>10119</v>
      </c>
      <c r="I13535" s="228">
        <v>13127620.73</v>
      </c>
      <c r="J13535" s="228">
        <v>3113876.93</v>
      </c>
      <c r="K13535" s="228">
        <v>3215456.45</v>
      </c>
      <c r="L13535" s="228">
        <v>20925978.18</v>
      </c>
    </row>
    <row r="13536" spans="1:12">
      <c r="A13536" s="228">
        <v>2018</v>
      </c>
      <c r="B13536" s="228" t="s">
        <v>192</v>
      </c>
      <c r="C13536" s="228" t="s">
        <v>65</v>
      </c>
      <c r="D13536" s="228" t="s">
        <v>205</v>
      </c>
      <c r="E13536" s="228">
        <v>65</v>
      </c>
      <c r="F13536" s="228">
        <v>37157</v>
      </c>
      <c r="G13536" s="228">
        <v>6385</v>
      </c>
      <c r="H13536" s="228">
        <v>12160</v>
      </c>
      <c r="I13536" s="228">
        <v>16050157.49</v>
      </c>
      <c r="J13536" s="228">
        <v>3809324.3</v>
      </c>
      <c r="K13536" s="228">
        <v>4225462.84</v>
      </c>
      <c r="L13536" s="228">
        <v>25633103.550000001</v>
      </c>
    </row>
    <row r="13537" spans="1:12">
      <c r="A13537" s="228">
        <v>2018</v>
      </c>
      <c r="B13537" s="228" t="s">
        <v>192</v>
      </c>
      <c r="C13537" s="228" t="s">
        <v>65</v>
      </c>
      <c r="D13537" s="228" t="s">
        <v>205</v>
      </c>
      <c r="E13537" s="228">
        <v>70</v>
      </c>
      <c r="F13537" s="228">
        <v>28573</v>
      </c>
      <c r="G13537" s="228">
        <v>6018</v>
      </c>
      <c r="H13537" s="228">
        <v>12843</v>
      </c>
      <c r="I13537" s="228">
        <v>16791151.510000002</v>
      </c>
      <c r="J13537" s="228">
        <v>4107800.22</v>
      </c>
      <c r="K13537" s="228">
        <v>4096105.08</v>
      </c>
      <c r="L13537" s="228">
        <v>26235511.210000001</v>
      </c>
    </row>
    <row r="13538" spans="1:12">
      <c r="A13538" s="228">
        <v>2018</v>
      </c>
      <c r="B13538" s="228" t="s">
        <v>192</v>
      </c>
      <c r="C13538" s="228" t="s">
        <v>65</v>
      </c>
      <c r="D13538" s="228" t="s">
        <v>205</v>
      </c>
      <c r="E13538" s="228">
        <v>75</v>
      </c>
      <c r="F13538" s="228">
        <v>18208</v>
      </c>
      <c r="G13538" s="228">
        <v>4568</v>
      </c>
      <c r="H13538" s="228">
        <v>12093</v>
      </c>
      <c r="I13538" s="228">
        <v>14300687.449999999</v>
      </c>
      <c r="J13538" s="228">
        <v>3230192.7</v>
      </c>
      <c r="K13538" s="228">
        <v>3560539.31</v>
      </c>
      <c r="L13538" s="228">
        <v>21939998.440000001</v>
      </c>
    </row>
    <row r="13539" spans="1:12">
      <c r="A13539" s="228">
        <v>2018</v>
      </c>
      <c r="B13539" s="228" t="s">
        <v>192</v>
      </c>
      <c r="C13539" s="228" t="s">
        <v>65</v>
      </c>
      <c r="D13539" s="228" t="s">
        <v>205</v>
      </c>
      <c r="E13539" s="228">
        <v>80</v>
      </c>
      <c r="F13539" s="228">
        <v>11131</v>
      </c>
      <c r="G13539" s="228">
        <v>3290</v>
      </c>
      <c r="H13539" s="228">
        <v>11056</v>
      </c>
      <c r="I13539" s="228">
        <v>11032361.050000001</v>
      </c>
      <c r="J13539" s="228">
        <v>2157203.44</v>
      </c>
      <c r="K13539" s="228">
        <v>2442808.89</v>
      </c>
      <c r="L13539" s="228">
        <v>16085734.359999999</v>
      </c>
    </row>
    <row r="13540" spans="1:12">
      <c r="A13540" s="228">
        <v>2018</v>
      </c>
      <c r="B13540" s="228" t="s">
        <v>192</v>
      </c>
      <c r="C13540" s="228" t="s">
        <v>65</v>
      </c>
      <c r="D13540" s="228" t="s">
        <v>205</v>
      </c>
      <c r="E13540" s="228">
        <v>85</v>
      </c>
      <c r="F13540" s="228">
        <v>6191</v>
      </c>
      <c r="G13540" s="228">
        <v>2078</v>
      </c>
      <c r="H13540" s="228">
        <v>9103</v>
      </c>
      <c r="I13540" s="228">
        <v>7318735.8799999999</v>
      </c>
      <c r="J13540" s="228">
        <v>1167386.05</v>
      </c>
      <c r="K13540" s="228">
        <v>963180</v>
      </c>
      <c r="L13540" s="228">
        <v>9720317.8900000006</v>
      </c>
    </row>
    <row r="13541" spans="1:12">
      <c r="A13541" s="228">
        <v>2018</v>
      </c>
      <c r="B13541" s="228" t="s">
        <v>192</v>
      </c>
      <c r="C13541" s="228" t="s">
        <v>65</v>
      </c>
      <c r="D13541" s="228" t="s">
        <v>205</v>
      </c>
      <c r="E13541" s="228">
        <v>90</v>
      </c>
      <c r="F13541" s="228">
        <v>1963</v>
      </c>
      <c r="G13541" s="228">
        <v>578</v>
      </c>
      <c r="H13541" s="228">
        <v>2915</v>
      </c>
      <c r="I13541" s="228">
        <v>2144268.2000000002</v>
      </c>
      <c r="J13541" s="228">
        <v>315299.31</v>
      </c>
      <c r="K13541" s="228">
        <v>296302.09999999998</v>
      </c>
      <c r="L13541" s="228">
        <v>2831065.76</v>
      </c>
    </row>
    <row r="13542" spans="1:12">
      <c r="A13542" s="228">
        <v>2018</v>
      </c>
      <c r="B13542" s="228" t="s">
        <v>192</v>
      </c>
      <c r="C13542" s="228" t="s">
        <v>65</v>
      </c>
      <c r="D13542" s="228" t="s">
        <v>205</v>
      </c>
      <c r="E13542" s="228">
        <v>95</v>
      </c>
      <c r="F13542" s="228">
        <v>267</v>
      </c>
      <c r="G13542" s="228">
        <v>67</v>
      </c>
      <c r="H13542" s="228">
        <v>652</v>
      </c>
      <c r="I13542" s="228">
        <v>380038</v>
      </c>
      <c r="J13542" s="228">
        <v>48507.35</v>
      </c>
      <c r="K13542" s="228">
        <v>15132</v>
      </c>
      <c r="L13542" s="228">
        <v>460431.6</v>
      </c>
    </row>
    <row r="13543" spans="1:12">
      <c r="A13543" s="228">
        <v>2018</v>
      </c>
      <c r="B13543" s="228" t="s">
        <v>192</v>
      </c>
      <c r="C13543" s="228" t="s">
        <v>65</v>
      </c>
      <c r="D13543" s="228" t="s">
        <v>206</v>
      </c>
      <c r="E13543" s="228">
        <v>0</v>
      </c>
      <c r="F13543" s="228">
        <v>39430</v>
      </c>
      <c r="G13543" s="228">
        <v>1198</v>
      </c>
      <c r="H13543" s="228">
        <v>2957</v>
      </c>
      <c r="I13543" s="228">
        <v>2100193.1</v>
      </c>
      <c r="J13543" s="228">
        <v>291650.40999999997</v>
      </c>
      <c r="K13543" s="228">
        <v>120130</v>
      </c>
      <c r="L13543" s="228">
        <v>2702276.82</v>
      </c>
    </row>
    <row r="13544" spans="1:12">
      <c r="A13544" s="228">
        <v>2018</v>
      </c>
      <c r="B13544" s="228" t="s">
        <v>192</v>
      </c>
      <c r="C13544" s="228" t="s">
        <v>65</v>
      </c>
      <c r="D13544" s="228" t="s">
        <v>206</v>
      </c>
      <c r="E13544" s="228">
        <v>5</v>
      </c>
      <c r="F13544" s="228">
        <v>45874</v>
      </c>
      <c r="G13544" s="228">
        <v>813</v>
      </c>
      <c r="H13544" s="228">
        <v>1168</v>
      </c>
      <c r="I13544" s="228">
        <v>1185484.2</v>
      </c>
      <c r="J13544" s="228">
        <v>242735.18</v>
      </c>
      <c r="K13544" s="228">
        <v>143427</v>
      </c>
      <c r="L13544" s="228">
        <v>1736454.37</v>
      </c>
    </row>
    <row r="13545" spans="1:12">
      <c r="A13545" s="228">
        <v>2018</v>
      </c>
      <c r="B13545" s="228" t="s">
        <v>192</v>
      </c>
      <c r="C13545" s="228" t="s">
        <v>65</v>
      </c>
      <c r="D13545" s="228" t="s">
        <v>206</v>
      </c>
      <c r="E13545" s="228">
        <v>10</v>
      </c>
      <c r="F13545" s="228">
        <v>44392</v>
      </c>
      <c r="G13545" s="228">
        <v>640</v>
      </c>
      <c r="H13545" s="228">
        <v>1073</v>
      </c>
      <c r="I13545" s="228">
        <v>931312.65</v>
      </c>
      <c r="J13545" s="228">
        <v>199000.02</v>
      </c>
      <c r="K13545" s="228">
        <v>256930</v>
      </c>
      <c r="L13545" s="228">
        <v>1502334.54</v>
      </c>
    </row>
    <row r="13546" spans="1:12">
      <c r="A13546" s="228">
        <v>2018</v>
      </c>
      <c r="B13546" s="228" t="s">
        <v>192</v>
      </c>
      <c r="C13546" s="228" t="s">
        <v>65</v>
      </c>
      <c r="D13546" s="228" t="s">
        <v>206</v>
      </c>
      <c r="E13546" s="228">
        <v>15</v>
      </c>
      <c r="F13546" s="228">
        <v>41512</v>
      </c>
      <c r="G13546" s="228">
        <v>1672</v>
      </c>
      <c r="H13546" s="228">
        <v>4035</v>
      </c>
      <c r="I13546" s="228">
        <v>3786874.15</v>
      </c>
      <c r="J13546" s="228">
        <v>562181.79</v>
      </c>
      <c r="K13546" s="228">
        <v>475582.8</v>
      </c>
      <c r="L13546" s="228">
        <v>5244927.93</v>
      </c>
    </row>
    <row r="13547" spans="1:12">
      <c r="A13547" s="228">
        <v>2018</v>
      </c>
      <c r="B13547" s="228" t="s">
        <v>192</v>
      </c>
      <c r="C13547" s="228" t="s">
        <v>65</v>
      </c>
      <c r="D13547" s="228" t="s">
        <v>206</v>
      </c>
      <c r="E13547" s="228">
        <v>20</v>
      </c>
      <c r="F13547" s="228">
        <v>35622</v>
      </c>
      <c r="G13547" s="228">
        <v>1752</v>
      </c>
      <c r="H13547" s="228">
        <v>4219</v>
      </c>
      <c r="I13547" s="228">
        <v>4330251.8499999996</v>
      </c>
      <c r="J13547" s="228">
        <v>735169.2</v>
      </c>
      <c r="K13547" s="228">
        <v>643101</v>
      </c>
      <c r="L13547" s="228">
        <v>6247932.8899999997</v>
      </c>
    </row>
    <row r="13548" spans="1:12">
      <c r="A13548" s="228">
        <v>2018</v>
      </c>
      <c r="B13548" s="228" t="s">
        <v>192</v>
      </c>
      <c r="C13548" s="228" t="s">
        <v>65</v>
      </c>
      <c r="D13548" s="228" t="s">
        <v>206</v>
      </c>
      <c r="E13548" s="228">
        <v>25</v>
      </c>
      <c r="F13548" s="228">
        <v>38852</v>
      </c>
      <c r="G13548" s="228">
        <v>2125</v>
      </c>
      <c r="H13548" s="228">
        <v>6117</v>
      </c>
      <c r="I13548" s="228">
        <v>6831210</v>
      </c>
      <c r="J13548" s="228">
        <v>1511523.2</v>
      </c>
      <c r="K13548" s="228">
        <v>875019</v>
      </c>
      <c r="L13548" s="228">
        <v>10012766.199999999</v>
      </c>
    </row>
    <row r="13549" spans="1:12">
      <c r="A13549" s="228">
        <v>2018</v>
      </c>
      <c r="B13549" s="228" t="s">
        <v>192</v>
      </c>
      <c r="C13549" s="228" t="s">
        <v>65</v>
      </c>
      <c r="D13549" s="228" t="s">
        <v>206</v>
      </c>
      <c r="E13549" s="228">
        <v>30</v>
      </c>
      <c r="F13549" s="228">
        <v>56197</v>
      </c>
      <c r="G13549" s="228">
        <v>3855</v>
      </c>
      <c r="H13549" s="228">
        <v>10538</v>
      </c>
      <c r="I13549" s="228">
        <v>12903425.960000001</v>
      </c>
      <c r="J13549" s="228">
        <v>3123287.27</v>
      </c>
      <c r="K13549" s="228">
        <v>926723</v>
      </c>
      <c r="L13549" s="228">
        <v>18322487.399999999</v>
      </c>
    </row>
    <row r="13550" spans="1:12">
      <c r="A13550" s="228">
        <v>2018</v>
      </c>
      <c r="B13550" s="228" t="s">
        <v>192</v>
      </c>
      <c r="C13550" s="228" t="s">
        <v>65</v>
      </c>
      <c r="D13550" s="228" t="s">
        <v>206</v>
      </c>
      <c r="E13550" s="228">
        <v>35</v>
      </c>
      <c r="F13550" s="228">
        <v>55891</v>
      </c>
      <c r="G13550" s="228">
        <v>3689</v>
      </c>
      <c r="H13550" s="228">
        <v>9220</v>
      </c>
      <c r="I13550" s="228">
        <v>10659081.24</v>
      </c>
      <c r="J13550" s="228">
        <v>2578103.9900000002</v>
      </c>
      <c r="K13550" s="228">
        <v>1186057</v>
      </c>
      <c r="L13550" s="228">
        <v>15903332.93</v>
      </c>
    </row>
    <row r="13551" spans="1:12">
      <c r="A13551" s="228">
        <v>2018</v>
      </c>
      <c r="B13551" s="228" t="s">
        <v>192</v>
      </c>
      <c r="C13551" s="228" t="s">
        <v>65</v>
      </c>
      <c r="D13551" s="228" t="s">
        <v>206</v>
      </c>
      <c r="E13551" s="228">
        <v>40</v>
      </c>
      <c r="F13551" s="228">
        <v>51530</v>
      </c>
      <c r="G13551" s="228">
        <v>3376</v>
      </c>
      <c r="H13551" s="228">
        <v>6745</v>
      </c>
      <c r="I13551" s="228">
        <v>7956499.4800000004</v>
      </c>
      <c r="J13551" s="228">
        <v>1850312.86</v>
      </c>
      <c r="K13551" s="228">
        <v>1224528.1499999999</v>
      </c>
      <c r="L13551" s="228">
        <v>12429685.380000001</v>
      </c>
    </row>
    <row r="13552" spans="1:12">
      <c r="A13552" s="228">
        <v>2018</v>
      </c>
      <c r="B13552" s="228" t="s">
        <v>192</v>
      </c>
      <c r="C13552" s="228" t="s">
        <v>65</v>
      </c>
      <c r="D13552" s="228" t="s">
        <v>206</v>
      </c>
      <c r="E13552" s="228">
        <v>45</v>
      </c>
      <c r="F13552" s="228">
        <v>54480</v>
      </c>
      <c r="G13552" s="228">
        <v>3953</v>
      </c>
      <c r="H13552" s="228">
        <v>7827</v>
      </c>
      <c r="I13552" s="228">
        <v>9417001.8300000001</v>
      </c>
      <c r="J13552" s="228">
        <v>2094917.08</v>
      </c>
      <c r="K13552" s="228">
        <v>1661467.25</v>
      </c>
      <c r="L13552" s="228">
        <v>14729961.939999999</v>
      </c>
    </row>
    <row r="13553" spans="1:12">
      <c r="A13553" s="228">
        <v>2018</v>
      </c>
      <c r="B13553" s="228" t="s">
        <v>192</v>
      </c>
      <c r="C13553" s="228" t="s">
        <v>65</v>
      </c>
      <c r="D13553" s="228" t="s">
        <v>206</v>
      </c>
      <c r="E13553" s="228">
        <v>50</v>
      </c>
      <c r="F13553" s="228">
        <v>50494</v>
      </c>
      <c r="G13553" s="228">
        <v>4018</v>
      </c>
      <c r="H13553" s="228">
        <v>8078</v>
      </c>
      <c r="I13553" s="228">
        <v>9444658.5099999998</v>
      </c>
      <c r="J13553" s="228">
        <v>2227536.96</v>
      </c>
      <c r="K13553" s="228">
        <v>1834622</v>
      </c>
      <c r="L13553" s="228">
        <v>14951380.779999999</v>
      </c>
    </row>
    <row r="13554" spans="1:12">
      <c r="A13554" s="228">
        <v>2018</v>
      </c>
      <c r="B13554" s="228" t="s">
        <v>192</v>
      </c>
      <c r="C13554" s="228" t="s">
        <v>65</v>
      </c>
      <c r="D13554" s="228" t="s">
        <v>206</v>
      </c>
      <c r="E13554" s="228">
        <v>55</v>
      </c>
      <c r="F13554" s="228">
        <v>49998</v>
      </c>
      <c r="G13554" s="228">
        <v>4637</v>
      </c>
      <c r="H13554" s="228">
        <v>9049</v>
      </c>
      <c r="I13554" s="228">
        <v>10758319.07</v>
      </c>
      <c r="J13554" s="228">
        <v>2551408.15</v>
      </c>
      <c r="K13554" s="228">
        <v>2317036.08</v>
      </c>
      <c r="L13554" s="228">
        <v>17089114.850000001</v>
      </c>
    </row>
    <row r="13555" spans="1:12">
      <c r="A13555" s="228">
        <v>2018</v>
      </c>
      <c r="B13555" s="228" t="s">
        <v>192</v>
      </c>
      <c r="C13555" s="228" t="s">
        <v>65</v>
      </c>
      <c r="D13555" s="228" t="s">
        <v>206</v>
      </c>
      <c r="E13555" s="228">
        <v>60</v>
      </c>
      <c r="F13555" s="228">
        <v>45407</v>
      </c>
      <c r="G13555" s="228">
        <v>5154</v>
      </c>
      <c r="H13555" s="228">
        <v>11921</v>
      </c>
      <c r="I13555" s="228">
        <v>13929136.85</v>
      </c>
      <c r="J13555" s="228">
        <v>3105722.94</v>
      </c>
      <c r="K13555" s="228">
        <v>3257483</v>
      </c>
      <c r="L13555" s="228">
        <v>21905406.449999999</v>
      </c>
    </row>
    <row r="13556" spans="1:12">
      <c r="A13556" s="228">
        <v>2018</v>
      </c>
      <c r="B13556" s="228" t="s">
        <v>192</v>
      </c>
      <c r="C13556" s="228" t="s">
        <v>65</v>
      </c>
      <c r="D13556" s="228" t="s">
        <v>206</v>
      </c>
      <c r="E13556" s="228">
        <v>65</v>
      </c>
      <c r="F13556" s="228">
        <v>39184</v>
      </c>
      <c r="G13556" s="228">
        <v>5633</v>
      </c>
      <c r="H13556" s="228">
        <v>12289</v>
      </c>
      <c r="I13556" s="228">
        <v>15250601.15</v>
      </c>
      <c r="J13556" s="228">
        <v>3596796.02</v>
      </c>
      <c r="K13556" s="228">
        <v>4131045.5</v>
      </c>
      <c r="L13556" s="228">
        <v>24266408.34</v>
      </c>
    </row>
    <row r="13557" spans="1:12">
      <c r="A13557" s="228">
        <v>2018</v>
      </c>
      <c r="B13557" s="228" t="s">
        <v>192</v>
      </c>
      <c r="C13557" s="228" t="s">
        <v>65</v>
      </c>
      <c r="D13557" s="228" t="s">
        <v>206</v>
      </c>
      <c r="E13557" s="228">
        <v>70</v>
      </c>
      <c r="F13557" s="228">
        <v>29917</v>
      </c>
      <c r="G13557" s="228">
        <v>5303</v>
      </c>
      <c r="H13557" s="228">
        <v>12471</v>
      </c>
      <c r="I13557" s="228">
        <v>15418946.9</v>
      </c>
      <c r="J13557" s="228">
        <v>3632099.12</v>
      </c>
      <c r="K13557" s="228">
        <v>4029696.35</v>
      </c>
      <c r="L13557" s="228">
        <v>23982012.420000002</v>
      </c>
    </row>
    <row r="13558" spans="1:12">
      <c r="A13558" s="228">
        <v>2018</v>
      </c>
      <c r="B13558" s="228" t="s">
        <v>192</v>
      </c>
      <c r="C13558" s="228" t="s">
        <v>65</v>
      </c>
      <c r="D13558" s="228" t="s">
        <v>206</v>
      </c>
      <c r="E13558" s="228">
        <v>75</v>
      </c>
      <c r="F13558" s="228">
        <v>19571</v>
      </c>
      <c r="G13558" s="228">
        <v>4051</v>
      </c>
      <c r="H13558" s="228">
        <v>12139</v>
      </c>
      <c r="I13558" s="228">
        <v>13294088.43</v>
      </c>
      <c r="J13558" s="228">
        <v>2899050.88</v>
      </c>
      <c r="K13558" s="228">
        <v>2972525.99</v>
      </c>
      <c r="L13558" s="228">
        <v>19824896.420000002</v>
      </c>
    </row>
    <row r="13559" spans="1:12">
      <c r="A13559" s="228">
        <v>2018</v>
      </c>
      <c r="B13559" s="228" t="s">
        <v>192</v>
      </c>
      <c r="C13559" s="228" t="s">
        <v>65</v>
      </c>
      <c r="D13559" s="228" t="s">
        <v>206</v>
      </c>
      <c r="E13559" s="228">
        <v>80</v>
      </c>
      <c r="F13559" s="228">
        <v>13220</v>
      </c>
      <c r="G13559" s="228">
        <v>2863</v>
      </c>
      <c r="H13559" s="228">
        <v>11578</v>
      </c>
      <c r="I13559" s="228">
        <v>10607909.220000001</v>
      </c>
      <c r="J13559" s="228">
        <v>2015182.31</v>
      </c>
      <c r="K13559" s="228">
        <v>2005071.4</v>
      </c>
      <c r="L13559" s="228">
        <v>15070181.83</v>
      </c>
    </row>
    <row r="13560" spans="1:12">
      <c r="A13560" s="228">
        <v>2018</v>
      </c>
      <c r="B13560" s="228" t="s">
        <v>192</v>
      </c>
      <c r="C13560" s="228" t="s">
        <v>65</v>
      </c>
      <c r="D13560" s="228" t="s">
        <v>206</v>
      </c>
      <c r="E13560" s="228">
        <v>85</v>
      </c>
      <c r="F13560" s="228">
        <v>8163</v>
      </c>
      <c r="G13560" s="228">
        <v>1905</v>
      </c>
      <c r="H13560" s="228">
        <v>9862</v>
      </c>
      <c r="I13560" s="228">
        <v>7654498.1500000004</v>
      </c>
      <c r="J13560" s="228">
        <v>1116580.43</v>
      </c>
      <c r="K13560" s="228">
        <v>904372.95</v>
      </c>
      <c r="L13560" s="228">
        <v>9969043.1400000006</v>
      </c>
    </row>
    <row r="13561" spans="1:12">
      <c r="A13561" s="228">
        <v>2018</v>
      </c>
      <c r="B13561" s="228" t="s">
        <v>192</v>
      </c>
      <c r="C13561" s="228" t="s">
        <v>65</v>
      </c>
      <c r="D13561" s="228" t="s">
        <v>206</v>
      </c>
      <c r="E13561" s="228">
        <v>90</v>
      </c>
      <c r="F13561" s="228">
        <v>3428</v>
      </c>
      <c r="G13561" s="228">
        <v>933</v>
      </c>
      <c r="H13561" s="228">
        <v>6278</v>
      </c>
      <c r="I13561" s="228">
        <v>4071722.55</v>
      </c>
      <c r="J13561" s="228">
        <v>418668.52</v>
      </c>
      <c r="K13561" s="228">
        <v>224756.8</v>
      </c>
      <c r="L13561" s="228">
        <v>4842017.6900000004</v>
      </c>
    </row>
    <row r="13562" spans="1:12">
      <c r="A13562" s="228">
        <v>2018</v>
      </c>
      <c r="B13562" s="228" t="s">
        <v>192</v>
      </c>
      <c r="C13562" s="228" t="s">
        <v>65</v>
      </c>
      <c r="D13562" s="228" t="s">
        <v>206</v>
      </c>
      <c r="E13562" s="228">
        <v>95</v>
      </c>
      <c r="F13562" s="228">
        <v>920</v>
      </c>
      <c r="G13562" s="228">
        <v>203</v>
      </c>
      <c r="H13562" s="228">
        <v>1653</v>
      </c>
      <c r="I13562" s="228">
        <v>1184130</v>
      </c>
      <c r="J13562" s="228">
        <v>85788.96</v>
      </c>
      <c r="K13562" s="228">
        <v>28630</v>
      </c>
      <c r="L13562" s="228">
        <v>1325202.3400000001</v>
      </c>
    </row>
    <row r="13563" spans="1:12">
      <c r="A13563" s="228">
        <v>2018</v>
      </c>
      <c r="B13563" s="228" t="s">
        <v>192</v>
      </c>
      <c r="C13563" s="228" t="s">
        <v>66</v>
      </c>
      <c r="D13563" s="228" t="s">
        <v>205</v>
      </c>
      <c r="E13563" s="228">
        <v>0</v>
      </c>
      <c r="F13563" s="228">
        <v>4944</v>
      </c>
      <c r="G13563" s="228">
        <v>167</v>
      </c>
      <c r="H13563" s="228">
        <v>699</v>
      </c>
      <c r="I13563" s="228">
        <v>449563.9</v>
      </c>
      <c r="J13563" s="228">
        <v>62644.19</v>
      </c>
      <c r="K13563" s="228">
        <v>3412.88</v>
      </c>
      <c r="L13563" s="228">
        <v>533077.74</v>
      </c>
    </row>
    <row r="13564" spans="1:12">
      <c r="A13564" s="228">
        <v>2018</v>
      </c>
      <c r="B13564" s="228" t="s">
        <v>192</v>
      </c>
      <c r="C13564" s="228" t="s">
        <v>66</v>
      </c>
      <c r="D13564" s="228" t="s">
        <v>205</v>
      </c>
      <c r="E13564" s="228">
        <v>5</v>
      </c>
      <c r="F13564" s="228">
        <v>6020</v>
      </c>
      <c r="G13564" s="228">
        <v>71</v>
      </c>
      <c r="H13564" s="228">
        <v>84</v>
      </c>
      <c r="I13564" s="228">
        <v>81176.679999999993</v>
      </c>
      <c r="J13564" s="228">
        <v>26817.54</v>
      </c>
      <c r="K13564" s="228">
        <v>750</v>
      </c>
      <c r="L13564" s="228">
        <v>119893.32</v>
      </c>
    </row>
    <row r="13565" spans="1:12">
      <c r="A13565" s="228">
        <v>2018</v>
      </c>
      <c r="B13565" s="228" t="s">
        <v>192</v>
      </c>
      <c r="C13565" s="228" t="s">
        <v>66</v>
      </c>
      <c r="D13565" s="228" t="s">
        <v>205</v>
      </c>
      <c r="E13565" s="228">
        <v>10</v>
      </c>
      <c r="F13565" s="228">
        <v>6384</v>
      </c>
      <c r="G13565" s="228">
        <v>72</v>
      </c>
      <c r="H13565" s="228">
        <v>108</v>
      </c>
      <c r="I13565" s="228">
        <v>87909.65</v>
      </c>
      <c r="J13565" s="228">
        <v>27633.23</v>
      </c>
      <c r="K13565" s="228">
        <v>5170</v>
      </c>
      <c r="L13565" s="228">
        <v>132512.03</v>
      </c>
    </row>
    <row r="13566" spans="1:12">
      <c r="A13566" s="228">
        <v>2018</v>
      </c>
      <c r="B13566" s="228" t="s">
        <v>192</v>
      </c>
      <c r="C13566" s="228" t="s">
        <v>66</v>
      </c>
      <c r="D13566" s="228" t="s">
        <v>205</v>
      </c>
      <c r="E13566" s="228">
        <v>15</v>
      </c>
      <c r="F13566" s="228">
        <v>6510</v>
      </c>
      <c r="G13566" s="228">
        <v>149</v>
      </c>
      <c r="H13566" s="228">
        <v>263</v>
      </c>
      <c r="I13566" s="228">
        <v>270664.78000000003</v>
      </c>
      <c r="J13566" s="228">
        <v>74057.41</v>
      </c>
      <c r="K13566" s="228">
        <v>58449</v>
      </c>
      <c r="L13566" s="228">
        <v>439714.14</v>
      </c>
    </row>
    <row r="13567" spans="1:12">
      <c r="A13567" s="228">
        <v>2018</v>
      </c>
      <c r="B13567" s="228" t="s">
        <v>192</v>
      </c>
      <c r="C13567" s="228" t="s">
        <v>66</v>
      </c>
      <c r="D13567" s="228" t="s">
        <v>205</v>
      </c>
      <c r="E13567" s="228">
        <v>20</v>
      </c>
      <c r="F13567" s="228">
        <v>5398</v>
      </c>
      <c r="G13567" s="228">
        <v>161</v>
      </c>
      <c r="H13567" s="228">
        <v>332</v>
      </c>
      <c r="I13567" s="228">
        <v>321326.77</v>
      </c>
      <c r="J13567" s="228">
        <v>71556.91</v>
      </c>
      <c r="K13567" s="228">
        <v>31767</v>
      </c>
      <c r="L13567" s="228">
        <v>491834.33</v>
      </c>
    </row>
    <row r="13568" spans="1:12">
      <c r="A13568" s="228">
        <v>2018</v>
      </c>
      <c r="B13568" s="228" t="s">
        <v>192</v>
      </c>
      <c r="C13568" s="228" t="s">
        <v>66</v>
      </c>
      <c r="D13568" s="228" t="s">
        <v>205</v>
      </c>
      <c r="E13568" s="228">
        <v>25</v>
      </c>
      <c r="F13568" s="228">
        <v>3447</v>
      </c>
      <c r="G13568" s="228">
        <v>83</v>
      </c>
      <c r="H13568" s="228">
        <v>166</v>
      </c>
      <c r="I13568" s="228">
        <v>166920.56</v>
      </c>
      <c r="J13568" s="228">
        <v>60813.66</v>
      </c>
      <c r="K13568" s="228">
        <v>49777</v>
      </c>
      <c r="L13568" s="228">
        <v>330171.12</v>
      </c>
    </row>
    <row r="13569" spans="1:12">
      <c r="A13569" s="228">
        <v>2018</v>
      </c>
      <c r="B13569" s="228" t="s">
        <v>192</v>
      </c>
      <c r="C13569" s="228" t="s">
        <v>66</v>
      </c>
      <c r="D13569" s="228" t="s">
        <v>205</v>
      </c>
      <c r="E13569" s="228">
        <v>30</v>
      </c>
      <c r="F13569" s="228">
        <v>5314</v>
      </c>
      <c r="G13569" s="228">
        <v>161</v>
      </c>
      <c r="H13569" s="228">
        <v>288</v>
      </c>
      <c r="I13569" s="228">
        <v>289946</v>
      </c>
      <c r="J13569" s="228">
        <v>82708.740000000005</v>
      </c>
      <c r="K13569" s="228">
        <v>56386</v>
      </c>
      <c r="L13569" s="228">
        <v>495565.32</v>
      </c>
    </row>
    <row r="13570" spans="1:12">
      <c r="A13570" s="228">
        <v>2018</v>
      </c>
      <c r="B13570" s="228" t="s">
        <v>192</v>
      </c>
      <c r="C13570" s="228" t="s">
        <v>66</v>
      </c>
      <c r="D13570" s="228" t="s">
        <v>205</v>
      </c>
      <c r="E13570" s="228">
        <v>35</v>
      </c>
      <c r="F13570" s="228">
        <v>5772</v>
      </c>
      <c r="G13570" s="228">
        <v>260</v>
      </c>
      <c r="H13570" s="228">
        <v>480</v>
      </c>
      <c r="I13570" s="228">
        <v>329330.13</v>
      </c>
      <c r="J13570" s="228">
        <v>100466.76</v>
      </c>
      <c r="K13570" s="228">
        <v>90622.5</v>
      </c>
      <c r="L13570" s="228">
        <v>607932.42000000004</v>
      </c>
    </row>
    <row r="13571" spans="1:12">
      <c r="A13571" s="228">
        <v>2018</v>
      </c>
      <c r="B13571" s="228" t="s">
        <v>192</v>
      </c>
      <c r="C13571" s="228" t="s">
        <v>66</v>
      </c>
      <c r="D13571" s="228" t="s">
        <v>205</v>
      </c>
      <c r="E13571" s="228">
        <v>40</v>
      </c>
      <c r="F13571" s="228">
        <v>5914</v>
      </c>
      <c r="G13571" s="228">
        <v>281</v>
      </c>
      <c r="H13571" s="228">
        <v>498</v>
      </c>
      <c r="I13571" s="228">
        <v>441992.88</v>
      </c>
      <c r="J13571" s="228">
        <v>135629.25</v>
      </c>
      <c r="K13571" s="228">
        <v>123350</v>
      </c>
      <c r="L13571" s="228">
        <v>791473.4</v>
      </c>
    </row>
    <row r="13572" spans="1:12">
      <c r="A13572" s="228">
        <v>2018</v>
      </c>
      <c r="B13572" s="228" t="s">
        <v>192</v>
      </c>
      <c r="C13572" s="228" t="s">
        <v>66</v>
      </c>
      <c r="D13572" s="228" t="s">
        <v>205</v>
      </c>
      <c r="E13572" s="228">
        <v>45</v>
      </c>
      <c r="F13572" s="228">
        <v>7253</v>
      </c>
      <c r="G13572" s="228">
        <v>396</v>
      </c>
      <c r="H13572" s="228">
        <v>769</v>
      </c>
      <c r="I13572" s="228">
        <v>643166.06999999995</v>
      </c>
      <c r="J13572" s="228">
        <v>187881.8</v>
      </c>
      <c r="K13572" s="228">
        <v>109676</v>
      </c>
      <c r="L13572" s="228">
        <v>1090290.76</v>
      </c>
    </row>
    <row r="13573" spans="1:12">
      <c r="A13573" s="228">
        <v>2018</v>
      </c>
      <c r="B13573" s="228" t="s">
        <v>192</v>
      </c>
      <c r="C13573" s="228" t="s">
        <v>66</v>
      </c>
      <c r="D13573" s="228" t="s">
        <v>205</v>
      </c>
      <c r="E13573" s="228">
        <v>50</v>
      </c>
      <c r="F13573" s="228">
        <v>7431</v>
      </c>
      <c r="G13573" s="228">
        <v>522</v>
      </c>
      <c r="H13573" s="228">
        <v>1058</v>
      </c>
      <c r="I13573" s="228">
        <v>1085881.48</v>
      </c>
      <c r="J13573" s="228">
        <v>290157.06</v>
      </c>
      <c r="K13573" s="228">
        <v>307856</v>
      </c>
      <c r="L13573" s="228">
        <v>1838215.36</v>
      </c>
    </row>
    <row r="13574" spans="1:12">
      <c r="A13574" s="228">
        <v>2018</v>
      </c>
      <c r="B13574" s="228" t="s">
        <v>192</v>
      </c>
      <c r="C13574" s="228" t="s">
        <v>66</v>
      </c>
      <c r="D13574" s="228" t="s">
        <v>205</v>
      </c>
      <c r="E13574" s="228">
        <v>55</v>
      </c>
      <c r="F13574" s="228">
        <v>9274</v>
      </c>
      <c r="G13574" s="228">
        <v>864</v>
      </c>
      <c r="H13574" s="228">
        <v>1536</v>
      </c>
      <c r="I13574" s="228">
        <v>1639244.68</v>
      </c>
      <c r="J13574" s="228">
        <v>505164.32</v>
      </c>
      <c r="K13574" s="228">
        <v>637557</v>
      </c>
      <c r="L13574" s="228">
        <v>3050972.1</v>
      </c>
    </row>
    <row r="13575" spans="1:12">
      <c r="A13575" s="228">
        <v>2018</v>
      </c>
      <c r="B13575" s="228" t="s">
        <v>192</v>
      </c>
      <c r="C13575" s="228" t="s">
        <v>66</v>
      </c>
      <c r="D13575" s="228" t="s">
        <v>205</v>
      </c>
      <c r="E13575" s="228">
        <v>60</v>
      </c>
      <c r="F13575" s="228">
        <v>9345</v>
      </c>
      <c r="G13575" s="228">
        <v>1262</v>
      </c>
      <c r="H13575" s="228">
        <v>2157</v>
      </c>
      <c r="I13575" s="228">
        <v>2246811.06</v>
      </c>
      <c r="J13575" s="228">
        <v>656910.32999999996</v>
      </c>
      <c r="K13575" s="228">
        <v>586314.75</v>
      </c>
      <c r="L13575" s="228">
        <v>3808903.05</v>
      </c>
    </row>
    <row r="13576" spans="1:12">
      <c r="A13576" s="228">
        <v>2018</v>
      </c>
      <c r="B13576" s="228" t="s">
        <v>192</v>
      </c>
      <c r="C13576" s="228" t="s">
        <v>66</v>
      </c>
      <c r="D13576" s="228" t="s">
        <v>205</v>
      </c>
      <c r="E13576" s="228">
        <v>65</v>
      </c>
      <c r="F13576" s="228">
        <v>8974</v>
      </c>
      <c r="G13576" s="228">
        <v>1518</v>
      </c>
      <c r="H13576" s="228">
        <v>3195</v>
      </c>
      <c r="I13576" s="228">
        <v>3214515.4</v>
      </c>
      <c r="J13576" s="228">
        <v>906819.13</v>
      </c>
      <c r="K13576" s="228">
        <v>1112699</v>
      </c>
      <c r="L13576" s="228">
        <v>5603065.0800000001</v>
      </c>
    </row>
    <row r="13577" spans="1:12">
      <c r="A13577" s="228">
        <v>2018</v>
      </c>
      <c r="B13577" s="228" t="s">
        <v>192</v>
      </c>
      <c r="C13577" s="228" t="s">
        <v>66</v>
      </c>
      <c r="D13577" s="228" t="s">
        <v>205</v>
      </c>
      <c r="E13577" s="228">
        <v>70</v>
      </c>
      <c r="F13577" s="228">
        <v>7284</v>
      </c>
      <c r="G13577" s="228">
        <v>1685</v>
      </c>
      <c r="H13577" s="228">
        <v>3824</v>
      </c>
      <c r="I13577" s="228">
        <v>3345538.1</v>
      </c>
      <c r="J13577" s="228">
        <v>970271.14</v>
      </c>
      <c r="K13577" s="228">
        <v>796660.43</v>
      </c>
      <c r="L13577" s="228">
        <v>5435983.1900000004</v>
      </c>
    </row>
    <row r="13578" spans="1:12">
      <c r="A13578" s="228">
        <v>2018</v>
      </c>
      <c r="B13578" s="228" t="s">
        <v>192</v>
      </c>
      <c r="C13578" s="228" t="s">
        <v>66</v>
      </c>
      <c r="D13578" s="228" t="s">
        <v>205</v>
      </c>
      <c r="E13578" s="228">
        <v>75</v>
      </c>
      <c r="F13578" s="228">
        <v>4856</v>
      </c>
      <c r="G13578" s="228">
        <v>1452</v>
      </c>
      <c r="H13578" s="228">
        <v>3027</v>
      </c>
      <c r="I13578" s="228">
        <v>2858420.47</v>
      </c>
      <c r="J13578" s="228">
        <v>734605.71</v>
      </c>
      <c r="K13578" s="228">
        <v>788417</v>
      </c>
      <c r="L13578" s="228">
        <v>4583448.6399999997</v>
      </c>
    </row>
    <row r="13579" spans="1:12">
      <c r="A13579" s="228">
        <v>2018</v>
      </c>
      <c r="B13579" s="228" t="s">
        <v>192</v>
      </c>
      <c r="C13579" s="228" t="s">
        <v>66</v>
      </c>
      <c r="D13579" s="228" t="s">
        <v>205</v>
      </c>
      <c r="E13579" s="228">
        <v>80</v>
      </c>
      <c r="F13579" s="228">
        <v>2905</v>
      </c>
      <c r="G13579" s="228">
        <v>1030</v>
      </c>
      <c r="H13579" s="228">
        <v>2704</v>
      </c>
      <c r="I13579" s="228">
        <v>2177073.1800000002</v>
      </c>
      <c r="J13579" s="228">
        <v>483609.68</v>
      </c>
      <c r="K13579" s="228">
        <v>449981</v>
      </c>
      <c r="L13579" s="228">
        <v>3255553.76</v>
      </c>
    </row>
    <row r="13580" spans="1:12">
      <c r="A13580" s="228">
        <v>2018</v>
      </c>
      <c r="B13580" s="228" t="s">
        <v>192</v>
      </c>
      <c r="C13580" s="228" t="s">
        <v>66</v>
      </c>
      <c r="D13580" s="228" t="s">
        <v>205</v>
      </c>
      <c r="E13580" s="228">
        <v>85</v>
      </c>
      <c r="F13580" s="228">
        <v>1707</v>
      </c>
      <c r="G13580" s="228">
        <v>522</v>
      </c>
      <c r="H13580" s="228">
        <v>1749</v>
      </c>
      <c r="I13580" s="228">
        <v>1399480.03</v>
      </c>
      <c r="J13580" s="228">
        <v>291961.48</v>
      </c>
      <c r="K13580" s="228">
        <v>287241</v>
      </c>
      <c r="L13580" s="228">
        <v>2048934.88</v>
      </c>
    </row>
    <row r="13581" spans="1:12">
      <c r="A13581" s="228">
        <v>2018</v>
      </c>
      <c r="B13581" s="228" t="s">
        <v>192</v>
      </c>
      <c r="C13581" s="228" t="s">
        <v>66</v>
      </c>
      <c r="D13581" s="228" t="s">
        <v>205</v>
      </c>
      <c r="E13581" s="228">
        <v>90</v>
      </c>
      <c r="F13581" s="228">
        <v>461</v>
      </c>
      <c r="G13581" s="228">
        <v>143</v>
      </c>
      <c r="H13581" s="228">
        <v>523</v>
      </c>
      <c r="I13581" s="228">
        <v>349140.75</v>
      </c>
      <c r="J13581" s="228">
        <v>49825.2</v>
      </c>
      <c r="K13581" s="228">
        <v>52453.87</v>
      </c>
      <c r="L13581" s="228">
        <v>470070.27</v>
      </c>
    </row>
    <row r="13582" spans="1:12">
      <c r="A13582" s="228">
        <v>2018</v>
      </c>
      <c r="B13582" s="228" t="s">
        <v>192</v>
      </c>
      <c r="C13582" s="228" t="s">
        <v>66</v>
      </c>
      <c r="D13582" s="228" t="s">
        <v>205</v>
      </c>
      <c r="E13582" s="228">
        <v>95</v>
      </c>
      <c r="F13582" s="228">
        <v>52</v>
      </c>
      <c r="G13582" s="228">
        <v>19</v>
      </c>
      <c r="H13582" s="228">
        <v>30</v>
      </c>
      <c r="I13582" s="228">
        <v>19390</v>
      </c>
      <c r="J13582" s="228">
        <v>6509.5</v>
      </c>
      <c r="K13582" s="228">
        <v>0</v>
      </c>
      <c r="L13582" s="228">
        <v>27100.5</v>
      </c>
    </row>
    <row r="13583" spans="1:12">
      <c r="A13583" s="228">
        <v>2018</v>
      </c>
      <c r="B13583" s="228" t="s">
        <v>192</v>
      </c>
      <c r="C13583" s="228" t="s">
        <v>66</v>
      </c>
      <c r="D13583" s="228" t="s">
        <v>206</v>
      </c>
      <c r="E13583" s="228">
        <v>0</v>
      </c>
      <c r="F13583" s="228">
        <v>4586</v>
      </c>
      <c r="G13583" s="228">
        <v>118</v>
      </c>
      <c r="H13583" s="228">
        <v>797</v>
      </c>
      <c r="I13583" s="228">
        <v>418848.59</v>
      </c>
      <c r="J13583" s="228">
        <v>75353.69</v>
      </c>
      <c r="K13583" s="228">
        <v>7206</v>
      </c>
      <c r="L13583" s="228">
        <v>517576.92</v>
      </c>
    </row>
    <row r="13584" spans="1:12">
      <c r="A13584" s="228">
        <v>2018</v>
      </c>
      <c r="B13584" s="228" t="s">
        <v>192</v>
      </c>
      <c r="C13584" s="228" t="s">
        <v>66</v>
      </c>
      <c r="D13584" s="228" t="s">
        <v>206</v>
      </c>
      <c r="E13584" s="228">
        <v>5</v>
      </c>
      <c r="F13584" s="228">
        <v>5677</v>
      </c>
      <c r="G13584" s="228">
        <v>67</v>
      </c>
      <c r="H13584" s="228">
        <v>93</v>
      </c>
      <c r="I13584" s="228">
        <v>65671.5</v>
      </c>
      <c r="J13584" s="228">
        <v>22232.92</v>
      </c>
      <c r="K13584" s="228">
        <v>3560</v>
      </c>
      <c r="L13584" s="228">
        <v>101058.47</v>
      </c>
    </row>
    <row r="13585" spans="1:12">
      <c r="A13585" s="228">
        <v>2018</v>
      </c>
      <c r="B13585" s="228" t="s">
        <v>192</v>
      </c>
      <c r="C13585" s="228" t="s">
        <v>66</v>
      </c>
      <c r="D13585" s="228" t="s">
        <v>206</v>
      </c>
      <c r="E13585" s="228">
        <v>10</v>
      </c>
      <c r="F13585" s="228">
        <v>6063</v>
      </c>
      <c r="G13585" s="228">
        <v>54</v>
      </c>
      <c r="H13585" s="228">
        <v>87</v>
      </c>
      <c r="I13585" s="228">
        <v>76650.210000000006</v>
      </c>
      <c r="J13585" s="228">
        <v>26068.05</v>
      </c>
      <c r="K13585" s="228">
        <v>6100</v>
      </c>
      <c r="L13585" s="228">
        <v>119655.03</v>
      </c>
    </row>
    <row r="13586" spans="1:12">
      <c r="A13586" s="228">
        <v>2018</v>
      </c>
      <c r="B13586" s="228" t="s">
        <v>192</v>
      </c>
      <c r="C13586" s="228" t="s">
        <v>66</v>
      </c>
      <c r="D13586" s="228" t="s">
        <v>206</v>
      </c>
      <c r="E13586" s="228">
        <v>15</v>
      </c>
      <c r="F13586" s="228">
        <v>6122</v>
      </c>
      <c r="G13586" s="228">
        <v>219</v>
      </c>
      <c r="H13586" s="228">
        <v>516</v>
      </c>
      <c r="I13586" s="228">
        <v>435998.13</v>
      </c>
      <c r="J13586" s="228">
        <v>98627.57</v>
      </c>
      <c r="K13586" s="228">
        <v>67561</v>
      </c>
      <c r="L13586" s="228">
        <v>664777.93000000005</v>
      </c>
    </row>
    <row r="13587" spans="1:12">
      <c r="A13587" s="228">
        <v>2018</v>
      </c>
      <c r="B13587" s="228" t="s">
        <v>192</v>
      </c>
      <c r="C13587" s="228" t="s">
        <v>66</v>
      </c>
      <c r="D13587" s="228" t="s">
        <v>206</v>
      </c>
      <c r="E13587" s="228">
        <v>20</v>
      </c>
      <c r="F13587" s="228">
        <v>5572</v>
      </c>
      <c r="G13587" s="228">
        <v>347</v>
      </c>
      <c r="H13587" s="228">
        <v>844</v>
      </c>
      <c r="I13587" s="228">
        <v>723564.83</v>
      </c>
      <c r="J13587" s="228">
        <v>149384.46</v>
      </c>
      <c r="K13587" s="228">
        <v>87649</v>
      </c>
      <c r="L13587" s="228">
        <v>1051900.17</v>
      </c>
    </row>
    <row r="13588" spans="1:12">
      <c r="A13588" s="228">
        <v>2018</v>
      </c>
      <c r="B13588" s="228" t="s">
        <v>192</v>
      </c>
      <c r="C13588" s="228" t="s">
        <v>66</v>
      </c>
      <c r="D13588" s="228" t="s">
        <v>206</v>
      </c>
      <c r="E13588" s="228">
        <v>25</v>
      </c>
      <c r="F13588" s="228">
        <v>4292</v>
      </c>
      <c r="G13588" s="228">
        <v>372</v>
      </c>
      <c r="H13588" s="228">
        <v>1199</v>
      </c>
      <c r="I13588" s="228">
        <v>959658.95</v>
      </c>
      <c r="J13588" s="228">
        <v>233853.01</v>
      </c>
      <c r="K13588" s="228">
        <v>120085</v>
      </c>
      <c r="L13588" s="228">
        <v>1445161.43</v>
      </c>
    </row>
    <row r="13589" spans="1:12">
      <c r="A13589" s="228">
        <v>2018</v>
      </c>
      <c r="B13589" s="228" t="s">
        <v>192</v>
      </c>
      <c r="C13589" s="228" t="s">
        <v>66</v>
      </c>
      <c r="D13589" s="228" t="s">
        <v>206</v>
      </c>
      <c r="E13589" s="228">
        <v>30</v>
      </c>
      <c r="F13589" s="228">
        <v>6294</v>
      </c>
      <c r="G13589" s="228">
        <v>567</v>
      </c>
      <c r="H13589" s="228">
        <v>1727</v>
      </c>
      <c r="I13589" s="228">
        <v>1446951.49</v>
      </c>
      <c r="J13589" s="228">
        <v>375851.93</v>
      </c>
      <c r="K13589" s="228">
        <v>29295</v>
      </c>
      <c r="L13589" s="228">
        <v>2050492.13</v>
      </c>
    </row>
    <row r="13590" spans="1:12">
      <c r="A13590" s="228">
        <v>2018</v>
      </c>
      <c r="B13590" s="228" t="s">
        <v>192</v>
      </c>
      <c r="C13590" s="228" t="s">
        <v>66</v>
      </c>
      <c r="D13590" s="228" t="s">
        <v>206</v>
      </c>
      <c r="E13590" s="228">
        <v>35</v>
      </c>
      <c r="F13590" s="228">
        <v>6692</v>
      </c>
      <c r="G13590" s="228">
        <v>517</v>
      </c>
      <c r="H13590" s="228">
        <v>1606</v>
      </c>
      <c r="I13590" s="228">
        <v>1373058.59</v>
      </c>
      <c r="J13590" s="228">
        <v>349417.93</v>
      </c>
      <c r="K13590" s="228">
        <v>160583</v>
      </c>
      <c r="L13590" s="228">
        <v>2093348.86</v>
      </c>
    </row>
    <row r="13591" spans="1:12">
      <c r="A13591" s="228">
        <v>2018</v>
      </c>
      <c r="B13591" s="228" t="s">
        <v>192</v>
      </c>
      <c r="C13591" s="228" t="s">
        <v>66</v>
      </c>
      <c r="D13591" s="228" t="s">
        <v>206</v>
      </c>
      <c r="E13591" s="228">
        <v>40</v>
      </c>
      <c r="F13591" s="228">
        <v>6947</v>
      </c>
      <c r="G13591" s="228">
        <v>444</v>
      </c>
      <c r="H13591" s="228">
        <v>1076</v>
      </c>
      <c r="I13591" s="228">
        <v>1092459.98</v>
      </c>
      <c r="J13591" s="228">
        <v>297389.67</v>
      </c>
      <c r="K13591" s="228">
        <v>220107</v>
      </c>
      <c r="L13591" s="228">
        <v>1799550.37</v>
      </c>
    </row>
    <row r="13592" spans="1:12">
      <c r="A13592" s="228">
        <v>2018</v>
      </c>
      <c r="B13592" s="228" t="s">
        <v>192</v>
      </c>
      <c r="C13592" s="228" t="s">
        <v>66</v>
      </c>
      <c r="D13592" s="228" t="s">
        <v>206</v>
      </c>
      <c r="E13592" s="228">
        <v>45</v>
      </c>
      <c r="F13592" s="228">
        <v>8459</v>
      </c>
      <c r="G13592" s="228">
        <v>674</v>
      </c>
      <c r="H13592" s="228">
        <v>1478</v>
      </c>
      <c r="I13592" s="228">
        <v>1357884.25</v>
      </c>
      <c r="J13592" s="228">
        <v>335690.31</v>
      </c>
      <c r="K13592" s="228">
        <v>225829</v>
      </c>
      <c r="L13592" s="228">
        <v>2136873.36</v>
      </c>
    </row>
    <row r="13593" spans="1:12">
      <c r="A13593" s="228">
        <v>2018</v>
      </c>
      <c r="B13593" s="228" t="s">
        <v>192</v>
      </c>
      <c r="C13593" s="228" t="s">
        <v>66</v>
      </c>
      <c r="D13593" s="228" t="s">
        <v>206</v>
      </c>
      <c r="E13593" s="228">
        <v>50</v>
      </c>
      <c r="F13593" s="228">
        <v>8766</v>
      </c>
      <c r="G13593" s="228">
        <v>777</v>
      </c>
      <c r="H13593" s="228">
        <v>1746</v>
      </c>
      <c r="I13593" s="228">
        <v>1661409.64</v>
      </c>
      <c r="J13593" s="228">
        <v>413467.76</v>
      </c>
      <c r="K13593" s="228">
        <v>382260</v>
      </c>
      <c r="L13593" s="228">
        <v>2745131.98</v>
      </c>
    </row>
    <row r="13594" spans="1:12">
      <c r="A13594" s="228">
        <v>2018</v>
      </c>
      <c r="B13594" s="228" t="s">
        <v>192</v>
      </c>
      <c r="C13594" s="228" t="s">
        <v>66</v>
      </c>
      <c r="D13594" s="228" t="s">
        <v>206</v>
      </c>
      <c r="E13594" s="228">
        <v>55</v>
      </c>
      <c r="F13594" s="228">
        <v>10743</v>
      </c>
      <c r="G13594" s="228">
        <v>1043</v>
      </c>
      <c r="H13594" s="228">
        <v>2365</v>
      </c>
      <c r="I13594" s="228">
        <v>2274844.69</v>
      </c>
      <c r="J13594" s="228">
        <v>569825.36</v>
      </c>
      <c r="K13594" s="228">
        <v>538224</v>
      </c>
      <c r="L13594" s="228">
        <v>3667249.92</v>
      </c>
    </row>
    <row r="13595" spans="1:12">
      <c r="A13595" s="228">
        <v>2018</v>
      </c>
      <c r="B13595" s="228" t="s">
        <v>192</v>
      </c>
      <c r="C13595" s="228" t="s">
        <v>66</v>
      </c>
      <c r="D13595" s="228" t="s">
        <v>206</v>
      </c>
      <c r="E13595" s="228">
        <v>60</v>
      </c>
      <c r="F13595" s="228">
        <v>10515</v>
      </c>
      <c r="G13595" s="228">
        <v>1367</v>
      </c>
      <c r="H13595" s="228">
        <v>3160</v>
      </c>
      <c r="I13595" s="228">
        <v>2959207.45</v>
      </c>
      <c r="J13595" s="228">
        <v>739276.98</v>
      </c>
      <c r="K13595" s="228">
        <v>821899</v>
      </c>
      <c r="L13595" s="228">
        <v>4845076.72</v>
      </c>
    </row>
    <row r="13596" spans="1:12">
      <c r="A13596" s="228">
        <v>2018</v>
      </c>
      <c r="B13596" s="228" t="s">
        <v>192</v>
      </c>
      <c r="C13596" s="228" t="s">
        <v>66</v>
      </c>
      <c r="D13596" s="228" t="s">
        <v>206</v>
      </c>
      <c r="E13596" s="228">
        <v>65</v>
      </c>
      <c r="F13596" s="228">
        <v>9892</v>
      </c>
      <c r="G13596" s="228">
        <v>1452</v>
      </c>
      <c r="H13596" s="228">
        <v>3269</v>
      </c>
      <c r="I13596" s="228">
        <v>3131508.74</v>
      </c>
      <c r="J13596" s="228">
        <v>870784.46</v>
      </c>
      <c r="K13596" s="228">
        <v>1009901.28</v>
      </c>
      <c r="L13596" s="228">
        <v>5358679.91</v>
      </c>
    </row>
    <row r="13597" spans="1:12">
      <c r="A13597" s="228">
        <v>2018</v>
      </c>
      <c r="B13597" s="228" t="s">
        <v>192</v>
      </c>
      <c r="C13597" s="228" t="s">
        <v>66</v>
      </c>
      <c r="D13597" s="228" t="s">
        <v>206</v>
      </c>
      <c r="E13597" s="228">
        <v>70</v>
      </c>
      <c r="F13597" s="228">
        <v>7961</v>
      </c>
      <c r="G13597" s="228">
        <v>1474</v>
      </c>
      <c r="H13597" s="228">
        <v>3866</v>
      </c>
      <c r="I13597" s="228">
        <v>3931245.2</v>
      </c>
      <c r="J13597" s="228">
        <v>930090.67</v>
      </c>
      <c r="K13597" s="228">
        <v>1224158.8</v>
      </c>
      <c r="L13597" s="228">
        <v>6409884.5899999999</v>
      </c>
    </row>
    <row r="13598" spans="1:12">
      <c r="A13598" s="228">
        <v>2018</v>
      </c>
      <c r="B13598" s="228" t="s">
        <v>192</v>
      </c>
      <c r="C13598" s="228" t="s">
        <v>66</v>
      </c>
      <c r="D13598" s="228" t="s">
        <v>206</v>
      </c>
      <c r="E13598" s="228">
        <v>75</v>
      </c>
      <c r="F13598" s="228">
        <v>5296</v>
      </c>
      <c r="G13598" s="228">
        <v>1300</v>
      </c>
      <c r="H13598" s="228">
        <v>3477</v>
      </c>
      <c r="I13598" s="228">
        <v>2993417.3</v>
      </c>
      <c r="J13598" s="228">
        <v>735301.49</v>
      </c>
      <c r="K13598" s="228">
        <v>879708</v>
      </c>
      <c r="L13598" s="228">
        <v>4793441.82</v>
      </c>
    </row>
    <row r="13599" spans="1:12">
      <c r="A13599" s="228">
        <v>2018</v>
      </c>
      <c r="B13599" s="228" t="s">
        <v>192</v>
      </c>
      <c r="C13599" s="228" t="s">
        <v>66</v>
      </c>
      <c r="D13599" s="228" t="s">
        <v>206</v>
      </c>
      <c r="E13599" s="228">
        <v>80</v>
      </c>
      <c r="F13599" s="228">
        <v>3568</v>
      </c>
      <c r="G13599" s="228">
        <v>878</v>
      </c>
      <c r="H13599" s="228">
        <v>3414</v>
      </c>
      <c r="I13599" s="228">
        <v>2529628.4900000002</v>
      </c>
      <c r="J13599" s="228">
        <v>494083.62</v>
      </c>
      <c r="K13599" s="228">
        <v>391158.13</v>
      </c>
      <c r="L13599" s="228">
        <v>3536560.12</v>
      </c>
    </row>
    <row r="13600" spans="1:12">
      <c r="A13600" s="228">
        <v>2018</v>
      </c>
      <c r="B13600" s="228" t="s">
        <v>192</v>
      </c>
      <c r="C13600" s="228" t="s">
        <v>66</v>
      </c>
      <c r="D13600" s="228" t="s">
        <v>206</v>
      </c>
      <c r="E13600" s="228">
        <v>85</v>
      </c>
      <c r="F13600" s="228">
        <v>2142</v>
      </c>
      <c r="G13600" s="228">
        <v>593</v>
      </c>
      <c r="H13600" s="228">
        <v>2265</v>
      </c>
      <c r="I13600" s="228">
        <v>1460065.5</v>
      </c>
      <c r="J13600" s="228">
        <v>265166.69</v>
      </c>
      <c r="K13600" s="228">
        <v>202119</v>
      </c>
      <c r="L13600" s="228">
        <v>1986111.05</v>
      </c>
    </row>
    <row r="13601" spans="1:12">
      <c r="A13601" s="228">
        <v>2018</v>
      </c>
      <c r="B13601" s="228" t="s">
        <v>192</v>
      </c>
      <c r="C13601" s="228" t="s">
        <v>66</v>
      </c>
      <c r="D13601" s="228" t="s">
        <v>206</v>
      </c>
      <c r="E13601" s="228">
        <v>90</v>
      </c>
      <c r="F13601" s="228">
        <v>883</v>
      </c>
      <c r="G13601" s="228">
        <v>251</v>
      </c>
      <c r="H13601" s="228">
        <v>902</v>
      </c>
      <c r="I13601" s="228">
        <v>521032.64</v>
      </c>
      <c r="J13601" s="228">
        <v>83661.279999999999</v>
      </c>
      <c r="K13601" s="228">
        <v>42701</v>
      </c>
      <c r="L13601" s="228">
        <v>670961.43999999994</v>
      </c>
    </row>
    <row r="13602" spans="1:12">
      <c r="A13602" s="228">
        <v>2018</v>
      </c>
      <c r="B13602" s="228" t="s">
        <v>192</v>
      </c>
      <c r="C13602" s="228" t="s">
        <v>66</v>
      </c>
      <c r="D13602" s="228" t="s">
        <v>206</v>
      </c>
      <c r="E13602" s="228">
        <v>95</v>
      </c>
      <c r="F13602" s="228">
        <v>216</v>
      </c>
      <c r="G13602" s="228">
        <v>35</v>
      </c>
      <c r="H13602" s="228">
        <v>103</v>
      </c>
      <c r="I13602" s="228">
        <v>49918</v>
      </c>
      <c r="J13602" s="228">
        <v>9079.5400000000009</v>
      </c>
      <c r="K13602" s="228">
        <v>2048</v>
      </c>
      <c r="L13602" s="228">
        <v>64891.09</v>
      </c>
    </row>
    <row r="13603" spans="1:12">
      <c r="A13603" s="228">
        <v>2018</v>
      </c>
      <c r="B13603" s="228" t="s">
        <v>192</v>
      </c>
      <c r="C13603" s="228" t="s">
        <v>68</v>
      </c>
      <c r="D13603" s="228" t="s">
        <v>205</v>
      </c>
      <c r="E13603" s="228">
        <v>0</v>
      </c>
      <c r="F13603" s="228">
        <v>7209</v>
      </c>
      <c r="G13603" s="228">
        <v>254</v>
      </c>
      <c r="H13603" s="228">
        <v>778</v>
      </c>
      <c r="I13603" s="228">
        <v>292072</v>
      </c>
      <c r="J13603" s="228">
        <v>66865.63</v>
      </c>
      <c r="K13603" s="228">
        <v>8702</v>
      </c>
      <c r="L13603" s="228">
        <v>461770.74</v>
      </c>
    </row>
    <row r="13604" spans="1:12">
      <c r="A13604" s="228">
        <v>2018</v>
      </c>
      <c r="B13604" s="228" t="s">
        <v>192</v>
      </c>
      <c r="C13604" s="228" t="s">
        <v>68</v>
      </c>
      <c r="D13604" s="228" t="s">
        <v>205</v>
      </c>
      <c r="E13604" s="228">
        <v>5</v>
      </c>
      <c r="F13604" s="228">
        <v>8378</v>
      </c>
      <c r="G13604" s="228">
        <v>114</v>
      </c>
      <c r="H13604" s="228">
        <v>127</v>
      </c>
      <c r="I13604" s="228">
        <v>150311.9</v>
      </c>
      <c r="J13604" s="228">
        <v>26148.5</v>
      </c>
      <c r="K13604" s="228">
        <v>10068</v>
      </c>
      <c r="L13604" s="228">
        <v>239044.63</v>
      </c>
    </row>
    <row r="13605" spans="1:12">
      <c r="A13605" s="228">
        <v>2018</v>
      </c>
      <c r="B13605" s="228" t="s">
        <v>192</v>
      </c>
      <c r="C13605" s="228" t="s">
        <v>68</v>
      </c>
      <c r="D13605" s="228" t="s">
        <v>205</v>
      </c>
      <c r="E13605" s="228">
        <v>10</v>
      </c>
      <c r="F13605" s="228">
        <v>7451</v>
      </c>
      <c r="G13605" s="228">
        <v>85</v>
      </c>
      <c r="H13605" s="228">
        <v>106</v>
      </c>
      <c r="I13605" s="228">
        <v>96153.9</v>
      </c>
      <c r="J13605" s="228">
        <v>20188.37</v>
      </c>
      <c r="K13605" s="228">
        <v>32967</v>
      </c>
      <c r="L13605" s="228">
        <v>182743.47</v>
      </c>
    </row>
    <row r="13606" spans="1:12">
      <c r="A13606" s="228">
        <v>2018</v>
      </c>
      <c r="B13606" s="228" t="s">
        <v>192</v>
      </c>
      <c r="C13606" s="228" t="s">
        <v>68</v>
      </c>
      <c r="D13606" s="228" t="s">
        <v>205</v>
      </c>
      <c r="E13606" s="228">
        <v>15</v>
      </c>
      <c r="F13606" s="228">
        <v>6869</v>
      </c>
      <c r="G13606" s="228">
        <v>150</v>
      </c>
      <c r="H13606" s="228">
        <v>207</v>
      </c>
      <c r="I13606" s="228">
        <v>265216.14</v>
      </c>
      <c r="J13606" s="228">
        <v>50119.07</v>
      </c>
      <c r="K13606" s="228">
        <v>30116</v>
      </c>
      <c r="L13606" s="228">
        <v>450195.62</v>
      </c>
    </row>
    <row r="13607" spans="1:12">
      <c r="A13607" s="228">
        <v>2018</v>
      </c>
      <c r="B13607" s="228" t="s">
        <v>192</v>
      </c>
      <c r="C13607" s="228" t="s">
        <v>68</v>
      </c>
      <c r="D13607" s="228" t="s">
        <v>205</v>
      </c>
      <c r="E13607" s="228">
        <v>20</v>
      </c>
      <c r="F13607" s="228">
        <v>5197</v>
      </c>
      <c r="G13607" s="228">
        <v>117</v>
      </c>
      <c r="H13607" s="228">
        <v>252</v>
      </c>
      <c r="I13607" s="228">
        <v>261655.07</v>
      </c>
      <c r="J13607" s="228">
        <v>58569.88</v>
      </c>
      <c r="K13607" s="228">
        <v>97060</v>
      </c>
      <c r="L13607" s="228">
        <v>526358.42000000004</v>
      </c>
    </row>
    <row r="13608" spans="1:12">
      <c r="A13608" s="228">
        <v>2018</v>
      </c>
      <c r="B13608" s="228" t="s">
        <v>192</v>
      </c>
      <c r="C13608" s="228" t="s">
        <v>68</v>
      </c>
      <c r="D13608" s="228" t="s">
        <v>205</v>
      </c>
      <c r="E13608" s="228">
        <v>25</v>
      </c>
      <c r="F13608" s="228">
        <v>4740</v>
      </c>
      <c r="G13608" s="228">
        <v>89</v>
      </c>
      <c r="H13608" s="228">
        <v>155</v>
      </c>
      <c r="I13608" s="228">
        <v>140715.85</v>
      </c>
      <c r="J13608" s="228">
        <v>28835.73</v>
      </c>
      <c r="K13608" s="228">
        <v>37834</v>
      </c>
      <c r="L13608" s="228">
        <v>298053.82</v>
      </c>
    </row>
    <row r="13609" spans="1:12">
      <c r="A13609" s="228">
        <v>2018</v>
      </c>
      <c r="B13609" s="228" t="s">
        <v>192</v>
      </c>
      <c r="C13609" s="228" t="s">
        <v>68</v>
      </c>
      <c r="D13609" s="228" t="s">
        <v>205</v>
      </c>
      <c r="E13609" s="228">
        <v>30</v>
      </c>
      <c r="F13609" s="228">
        <v>8254</v>
      </c>
      <c r="G13609" s="228">
        <v>132</v>
      </c>
      <c r="H13609" s="228">
        <v>290</v>
      </c>
      <c r="I13609" s="228">
        <v>271017.17</v>
      </c>
      <c r="J13609" s="228">
        <v>66746.36</v>
      </c>
      <c r="K13609" s="228">
        <v>84400</v>
      </c>
      <c r="L13609" s="228">
        <v>542487.29</v>
      </c>
    </row>
    <row r="13610" spans="1:12">
      <c r="A13610" s="228">
        <v>2018</v>
      </c>
      <c r="B13610" s="228" t="s">
        <v>192</v>
      </c>
      <c r="C13610" s="228" t="s">
        <v>68</v>
      </c>
      <c r="D13610" s="228" t="s">
        <v>205</v>
      </c>
      <c r="E13610" s="228">
        <v>35</v>
      </c>
      <c r="F13610" s="228">
        <v>9224</v>
      </c>
      <c r="G13610" s="228">
        <v>179</v>
      </c>
      <c r="H13610" s="228">
        <v>425</v>
      </c>
      <c r="I13610" s="228">
        <v>319657.81</v>
      </c>
      <c r="J13610" s="228">
        <v>74951.06</v>
      </c>
      <c r="K13610" s="228">
        <v>113098</v>
      </c>
      <c r="L13610" s="228">
        <v>721345.18</v>
      </c>
    </row>
    <row r="13611" spans="1:12">
      <c r="A13611" s="228">
        <v>2018</v>
      </c>
      <c r="B13611" s="228" t="s">
        <v>192</v>
      </c>
      <c r="C13611" s="228" t="s">
        <v>68</v>
      </c>
      <c r="D13611" s="228" t="s">
        <v>205</v>
      </c>
      <c r="E13611" s="228">
        <v>40</v>
      </c>
      <c r="F13611" s="228">
        <v>8302</v>
      </c>
      <c r="G13611" s="228">
        <v>208</v>
      </c>
      <c r="H13611" s="228">
        <v>327</v>
      </c>
      <c r="I13611" s="228">
        <v>235136.81</v>
      </c>
      <c r="J13611" s="228">
        <v>76740.570000000007</v>
      </c>
      <c r="K13611" s="228">
        <v>59536</v>
      </c>
      <c r="L13611" s="228">
        <v>521677.4</v>
      </c>
    </row>
    <row r="13612" spans="1:12">
      <c r="A13612" s="228">
        <v>2018</v>
      </c>
      <c r="B13612" s="228" t="s">
        <v>192</v>
      </c>
      <c r="C13612" s="228" t="s">
        <v>68</v>
      </c>
      <c r="D13612" s="228" t="s">
        <v>205</v>
      </c>
      <c r="E13612" s="228">
        <v>45</v>
      </c>
      <c r="F13612" s="228">
        <v>8332</v>
      </c>
      <c r="G13612" s="228">
        <v>253</v>
      </c>
      <c r="H13612" s="228">
        <v>611</v>
      </c>
      <c r="I13612" s="228">
        <v>529339.22</v>
      </c>
      <c r="J13612" s="228">
        <v>107424.89</v>
      </c>
      <c r="K13612" s="228">
        <v>125705</v>
      </c>
      <c r="L13612" s="228">
        <v>986153.36</v>
      </c>
    </row>
    <row r="13613" spans="1:12">
      <c r="A13613" s="228">
        <v>2018</v>
      </c>
      <c r="B13613" s="228" t="s">
        <v>192</v>
      </c>
      <c r="C13613" s="228" t="s">
        <v>68</v>
      </c>
      <c r="D13613" s="228" t="s">
        <v>205</v>
      </c>
      <c r="E13613" s="228">
        <v>50</v>
      </c>
      <c r="F13613" s="228">
        <v>7467</v>
      </c>
      <c r="G13613" s="228">
        <v>313</v>
      </c>
      <c r="H13613" s="228">
        <v>547</v>
      </c>
      <c r="I13613" s="228">
        <v>574507.37</v>
      </c>
      <c r="J13613" s="228">
        <v>159084.69</v>
      </c>
      <c r="K13613" s="228">
        <v>159070</v>
      </c>
      <c r="L13613" s="228">
        <v>1145747.3799999999</v>
      </c>
    </row>
    <row r="13614" spans="1:12">
      <c r="A13614" s="228">
        <v>2018</v>
      </c>
      <c r="B13614" s="228" t="s">
        <v>192</v>
      </c>
      <c r="C13614" s="228" t="s">
        <v>68</v>
      </c>
      <c r="D13614" s="228" t="s">
        <v>205</v>
      </c>
      <c r="E13614" s="228">
        <v>55</v>
      </c>
      <c r="F13614" s="228">
        <v>7390</v>
      </c>
      <c r="G13614" s="228">
        <v>625</v>
      </c>
      <c r="H13614" s="228">
        <v>1002</v>
      </c>
      <c r="I13614" s="228">
        <v>1043673.89</v>
      </c>
      <c r="J13614" s="228">
        <v>199729.32</v>
      </c>
      <c r="K13614" s="228">
        <v>298923</v>
      </c>
      <c r="L13614" s="228">
        <v>1896503.48</v>
      </c>
    </row>
    <row r="13615" spans="1:12">
      <c r="A13615" s="228">
        <v>2018</v>
      </c>
      <c r="B13615" s="228" t="s">
        <v>192</v>
      </c>
      <c r="C13615" s="228" t="s">
        <v>68</v>
      </c>
      <c r="D13615" s="228" t="s">
        <v>205</v>
      </c>
      <c r="E13615" s="228">
        <v>60</v>
      </c>
      <c r="F13615" s="228">
        <v>6390</v>
      </c>
      <c r="G13615" s="228">
        <v>651</v>
      </c>
      <c r="H13615" s="228">
        <v>1135</v>
      </c>
      <c r="I13615" s="228">
        <v>1191860.8400000001</v>
      </c>
      <c r="J13615" s="228">
        <v>242205.01</v>
      </c>
      <c r="K13615" s="228">
        <v>354545.5</v>
      </c>
      <c r="L13615" s="228">
        <v>2186543.38</v>
      </c>
    </row>
    <row r="13616" spans="1:12">
      <c r="A13616" s="228">
        <v>2018</v>
      </c>
      <c r="B13616" s="228" t="s">
        <v>192</v>
      </c>
      <c r="C13616" s="228" t="s">
        <v>68</v>
      </c>
      <c r="D13616" s="228" t="s">
        <v>205</v>
      </c>
      <c r="E13616" s="228">
        <v>65</v>
      </c>
      <c r="F13616" s="228">
        <v>5891</v>
      </c>
      <c r="G13616" s="228">
        <v>861</v>
      </c>
      <c r="H13616" s="228">
        <v>1314</v>
      </c>
      <c r="I13616" s="228">
        <v>1482732.84</v>
      </c>
      <c r="J13616" s="228">
        <v>311591.90000000002</v>
      </c>
      <c r="K13616" s="228">
        <v>432765</v>
      </c>
      <c r="L13616" s="228">
        <v>2706062.51</v>
      </c>
    </row>
    <row r="13617" spans="1:12">
      <c r="A13617" s="228">
        <v>2018</v>
      </c>
      <c r="B13617" s="228" t="s">
        <v>192</v>
      </c>
      <c r="C13617" s="228" t="s">
        <v>68</v>
      </c>
      <c r="D13617" s="228" t="s">
        <v>205</v>
      </c>
      <c r="E13617" s="228">
        <v>70</v>
      </c>
      <c r="F13617" s="228">
        <v>4343</v>
      </c>
      <c r="G13617" s="228">
        <v>805</v>
      </c>
      <c r="H13617" s="228">
        <v>1786</v>
      </c>
      <c r="I13617" s="228">
        <v>1670796.72</v>
      </c>
      <c r="J13617" s="228">
        <v>264496.7</v>
      </c>
      <c r="K13617" s="228">
        <v>508884.7</v>
      </c>
      <c r="L13617" s="228">
        <v>2927919.02</v>
      </c>
    </row>
    <row r="13618" spans="1:12">
      <c r="A13618" s="228">
        <v>2018</v>
      </c>
      <c r="B13618" s="228" t="s">
        <v>192</v>
      </c>
      <c r="C13618" s="228" t="s">
        <v>68</v>
      </c>
      <c r="D13618" s="228" t="s">
        <v>205</v>
      </c>
      <c r="E13618" s="228">
        <v>75</v>
      </c>
      <c r="F13618" s="228">
        <v>2551</v>
      </c>
      <c r="G13618" s="228">
        <v>806</v>
      </c>
      <c r="H13618" s="228">
        <v>1505</v>
      </c>
      <c r="I13618" s="228">
        <v>1476445.1</v>
      </c>
      <c r="J13618" s="228">
        <v>237117.85</v>
      </c>
      <c r="K13618" s="228">
        <v>444424</v>
      </c>
      <c r="L13618" s="228">
        <v>2508220.88</v>
      </c>
    </row>
    <row r="13619" spans="1:12">
      <c r="A13619" s="228">
        <v>2018</v>
      </c>
      <c r="B13619" s="228" t="s">
        <v>192</v>
      </c>
      <c r="C13619" s="228" t="s">
        <v>68</v>
      </c>
      <c r="D13619" s="228" t="s">
        <v>205</v>
      </c>
      <c r="E13619" s="228">
        <v>80</v>
      </c>
      <c r="F13619" s="228">
        <v>1502</v>
      </c>
      <c r="G13619" s="228">
        <v>516</v>
      </c>
      <c r="H13619" s="228">
        <v>1566</v>
      </c>
      <c r="I13619" s="228">
        <v>1164733</v>
      </c>
      <c r="J13619" s="228">
        <v>159594.75</v>
      </c>
      <c r="K13619" s="228">
        <v>288664</v>
      </c>
      <c r="L13619" s="228">
        <v>1783045.35</v>
      </c>
    </row>
    <row r="13620" spans="1:12">
      <c r="A13620" s="228">
        <v>2018</v>
      </c>
      <c r="B13620" s="228" t="s">
        <v>192</v>
      </c>
      <c r="C13620" s="228" t="s">
        <v>68</v>
      </c>
      <c r="D13620" s="228" t="s">
        <v>205</v>
      </c>
      <c r="E13620" s="228">
        <v>85</v>
      </c>
      <c r="F13620" s="228">
        <v>859</v>
      </c>
      <c r="G13620" s="228">
        <v>352</v>
      </c>
      <c r="H13620" s="228">
        <v>1720</v>
      </c>
      <c r="I13620" s="228">
        <v>1044501.3</v>
      </c>
      <c r="J13620" s="228">
        <v>115081.59</v>
      </c>
      <c r="K13620" s="228">
        <v>107416</v>
      </c>
      <c r="L13620" s="228">
        <v>1345857.38</v>
      </c>
    </row>
    <row r="13621" spans="1:12">
      <c r="A13621" s="228">
        <v>2018</v>
      </c>
      <c r="B13621" s="228" t="s">
        <v>192</v>
      </c>
      <c r="C13621" s="228" t="s">
        <v>68</v>
      </c>
      <c r="D13621" s="228" t="s">
        <v>205</v>
      </c>
      <c r="E13621" s="228">
        <v>90</v>
      </c>
      <c r="F13621" s="228">
        <v>316</v>
      </c>
      <c r="G13621" s="228">
        <v>81</v>
      </c>
      <c r="H13621" s="228">
        <v>491</v>
      </c>
      <c r="I13621" s="228">
        <v>353850.45</v>
      </c>
      <c r="J13621" s="228">
        <v>37449.97</v>
      </c>
      <c r="K13621" s="228">
        <v>37532</v>
      </c>
      <c r="L13621" s="228">
        <v>451012.2</v>
      </c>
    </row>
    <row r="13622" spans="1:12">
      <c r="A13622" s="228">
        <v>2018</v>
      </c>
      <c r="B13622" s="228" t="s">
        <v>192</v>
      </c>
      <c r="C13622" s="228" t="s">
        <v>68</v>
      </c>
      <c r="D13622" s="228" t="s">
        <v>205</v>
      </c>
      <c r="E13622" s="228">
        <v>95</v>
      </c>
      <c r="F13622" s="228">
        <v>41</v>
      </c>
      <c r="G13622" s="228">
        <v>7</v>
      </c>
      <c r="H13622" s="228">
        <v>65</v>
      </c>
      <c r="I13622" s="228">
        <v>25555</v>
      </c>
      <c r="J13622" s="228">
        <v>3602.25</v>
      </c>
      <c r="K13622" s="228">
        <v>0</v>
      </c>
      <c r="L13622" s="228">
        <v>71087.25</v>
      </c>
    </row>
    <row r="13623" spans="1:12">
      <c r="A13623" s="228">
        <v>2018</v>
      </c>
      <c r="B13623" s="228" t="s">
        <v>192</v>
      </c>
      <c r="C13623" s="228" t="s">
        <v>68</v>
      </c>
      <c r="D13623" s="228" t="s">
        <v>206</v>
      </c>
      <c r="E13623" s="228">
        <v>0</v>
      </c>
      <c r="F13623" s="228">
        <v>6727</v>
      </c>
      <c r="G13623" s="228">
        <v>148</v>
      </c>
      <c r="H13623" s="228">
        <v>540</v>
      </c>
      <c r="I13623" s="228">
        <v>254562.45</v>
      </c>
      <c r="J13623" s="228">
        <v>39778.85</v>
      </c>
      <c r="K13623" s="228">
        <v>18862</v>
      </c>
      <c r="L13623" s="228">
        <v>358387.14</v>
      </c>
    </row>
    <row r="13624" spans="1:12">
      <c r="A13624" s="228">
        <v>2018</v>
      </c>
      <c r="B13624" s="228" t="s">
        <v>192</v>
      </c>
      <c r="C13624" s="228" t="s">
        <v>68</v>
      </c>
      <c r="D13624" s="228" t="s">
        <v>206</v>
      </c>
      <c r="E13624" s="228">
        <v>5</v>
      </c>
      <c r="F13624" s="228">
        <v>7899</v>
      </c>
      <c r="G13624" s="228">
        <v>98</v>
      </c>
      <c r="H13624" s="228">
        <v>169</v>
      </c>
      <c r="I13624" s="228">
        <v>129497.60000000001</v>
      </c>
      <c r="J13624" s="228">
        <v>22860.63</v>
      </c>
      <c r="K13624" s="228">
        <v>14713</v>
      </c>
      <c r="L13624" s="228">
        <v>197531.14</v>
      </c>
    </row>
    <row r="13625" spans="1:12">
      <c r="A13625" s="228">
        <v>2018</v>
      </c>
      <c r="B13625" s="228" t="s">
        <v>192</v>
      </c>
      <c r="C13625" s="228" t="s">
        <v>68</v>
      </c>
      <c r="D13625" s="228" t="s">
        <v>206</v>
      </c>
      <c r="E13625" s="228">
        <v>10</v>
      </c>
      <c r="F13625" s="228">
        <v>7180</v>
      </c>
      <c r="G13625" s="228">
        <v>71</v>
      </c>
      <c r="H13625" s="228">
        <v>162</v>
      </c>
      <c r="I13625" s="228">
        <v>111257.85</v>
      </c>
      <c r="J13625" s="228">
        <v>23077.55</v>
      </c>
      <c r="K13625" s="228">
        <v>19457</v>
      </c>
      <c r="L13625" s="228">
        <v>207758.87</v>
      </c>
    </row>
    <row r="13626" spans="1:12">
      <c r="A13626" s="228">
        <v>2018</v>
      </c>
      <c r="B13626" s="228" t="s">
        <v>192</v>
      </c>
      <c r="C13626" s="228" t="s">
        <v>68</v>
      </c>
      <c r="D13626" s="228" t="s">
        <v>206</v>
      </c>
      <c r="E13626" s="228">
        <v>15</v>
      </c>
      <c r="F13626" s="228">
        <v>6625</v>
      </c>
      <c r="G13626" s="228">
        <v>164</v>
      </c>
      <c r="H13626" s="228">
        <v>521</v>
      </c>
      <c r="I13626" s="228">
        <v>389550.73</v>
      </c>
      <c r="J13626" s="228">
        <v>54227.9</v>
      </c>
      <c r="K13626" s="228">
        <v>24285</v>
      </c>
      <c r="L13626" s="228">
        <v>558424.25</v>
      </c>
    </row>
    <row r="13627" spans="1:12">
      <c r="A13627" s="228">
        <v>2018</v>
      </c>
      <c r="B13627" s="228" t="s">
        <v>192</v>
      </c>
      <c r="C13627" s="228" t="s">
        <v>68</v>
      </c>
      <c r="D13627" s="228" t="s">
        <v>206</v>
      </c>
      <c r="E13627" s="228">
        <v>20</v>
      </c>
      <c r="F13627" s="228">
        <v>5557</v>
      </c>
      <c r="G13627" s="228">
        <v>211</v>
      </c>
      <c r="H13627" s="228">
        <v>479</v>
      </c>
      <c r="I13627" s="228">
        <v>450904.79</v>
      </c>
      <c r="J13627" s="228">
        <v>73951.31</v>
      </c>
      <c r="K13627" s="228">
        <v>52292</v>
      </c>
      <c r="L13627" s="228">
        <v>717058.73</v>
      </c>
    </row>
    <row r="13628" spans="1:12">
      <c r="A13628" s="228">
        <v>2018</v>
      </c>
      <c r="B13628" s="228" t="s">
        <v>192</v>
      </c>
      <c r="C13628" s="228" t="s">
        <v>68</v>
      </c>
      <c r="D13628" s="228" t="s">
        <v>206</v>
      </c>
      <c r="E13628" s="228">
        <v>25</v>
      </c>
      <c r="F13628" s="228">
        <v>5953</v>
      </c>
      <c r="G13628" s="228">
        <v>216</v>
      </c>
      <c r="H13628" s="228">
        <v>677</v>
      </c>
      <c r="I13628" s="228">
        <v>531708.06000000006</v>
      </c>
      <c r="J13628" s="228">
        <v>108378.4</v>
      </c>
      <c r="K13628" s="228">
        <v>63454</v>
      </c>
      <c r="L13628" s="228">
        <v>839665.76</v>
      </c>
    </row>
    <row r="13629" spans="1:12">
      <c r="A13629" s="228">
        <v>2018</v>
      </c>
      <c r="B13629" s="228" t="s">
        <v>192</v>
      </c>
      <c r="C13629" s="228" t="s">
        <v>68</v>
      </c>
      <c r="D13629" s="228" t="s">
        <v>206</v>
      </c>
      <c r="E13629" s="228">
        <v>30</v>
      </c>
      <c r="F13629" s="228">
        <v>9917</v>
      </c>
      <c r="G13629" s="228">
        <v>439</v>
      </c>
      <c r="H13629" s="228">
        <v>799</v>
      </c>
      <c r="I13629" s="228">
        <v>1040143.08</v>
      </c>
      <c r="J13629" s="228">
        <v>275347.12</v>
      </c>
      <c r="K13629" s="228">
        <v>66540</v>
      </c>
      <c r="L13629" s="228">
        <v>1739649.9</v>
      </c>
    </row>
    <row r="13630" spans="1:12">
      <c r="A13630" s="228">
        <v>2018</v>
      </c>
      <c r="B13630" s="228" t="s">
        <v>192</v>
      </c>
      <c r="C13630" s="228" t="s">
        <v>68</v>
      </c>
      <c r="D13630" s="228" t="s">
        <v>206</v>
      </c>
      <c r="E13630" s="228">
        <v>35</v>
      </c>
      <c r="F13630" s="228">
        <v>10559</v>
      </c>
      <c r="G13630" s="228">
        <v>451</v>
      </c>
      <c r="H13630" s="228">
        <v>1279</v>
      </c>
      <c r="I13630" s="228">
        <v>1162240.04</v>
      </c>
      <c r="J13630" s="228">
        <v>276556.69</v>
      </c>
      <c r="K13630" s="228">
        <v>191704</v>
      </c>
      <c r="L13630" s="228">
        <v>2014514.69</v>
      </c>
    </row>
    <row r="13631" spans="1:12">
      <c r="A13631" s="228">
        <v>2018</v>
      </c>
      <c r="B13631" s="228" t="s">
        <v>192</v>
      </c>
      <c r="C13631" s="228" t="s">
        <v>68</v>
      </c>
      <c r="D13631" s="228" t="s">
        <v>206</v>
      </c>
      <c r="E13631" s="228">
        <v>40</v>
      </c>
      <c r="F13631" s="228">
        <v>9216</v>
      </c>
      <c r="G13631" s="228">
        <v>360</v>
      </c>
      <c r="H13631" s="228">
        <v>659</v>
      </c>
      <c r="I13631" s="228">
        <v>757748.05</v>
      </c>
      <c r="J13631" s="228">
        <v>173180.01</v>
      </c>
      <c r="K13631" s="228">
        <v>83651</v>
      </c>
      <c r="L13631" s="228">
        <v>1373273.86</v>
      </c>
    </row>
    <row r="13632" spans="1:12">
      <c r="A13632" s="228">
        <v>2018</v>
      </c>
      <c r="B13632" s="228" t="s">
        <v>192</v>
      </c>
      <c r="C13632" s="228" t="s">
        <v>68</v>
      </c>
      <c r="D13632" s="228" t="s">
        <v>206</v>
      </c>
      <c r="E13632" s="228">
        <v>45</v>
      </c>
      <c r="F13632" s="228">
        <v>9331</v>
      </c>
      <c r="G13632" s="228">
        <v>453</v>
      </c>
      <c r="H13632" s="228">
        <v>1068</v>
      </c>
      <c r="I13632" s="228">
        <v>899283.9</v>
      </c>
      <c r="J13632" s="228">
        <v>192443.7</v>
      </c>
      <c r="K13632" s="228">
        <v>81731</v>
      </c>
      <c r="L13632" s="228">
        <v>1522084.23</v>
      </c>
    </row>
    <row r="13633" spans="1:12">
      <c r="A13633" s="228">
        <v>2018</v>
      </c>
      <c r="B13633" s="228" t="s">
        <v>192</v>
      </c>
      <c r="C13633" s="228" t="s">
        <v>68</v>
      </c>
      <c r="D13633" s="228" t="s">
        <v>206</v>
      </c>
      <c r="E13633" s="228">
        <v>50</v>
      </c>
      <c r="F13633" s="228">
        <v>8347</v>
      </c>
      <c r="G13633" s="228">
        <v>587</v>
      </c>
      <c r="H13633" s="228">
        <v>1093</v>
      </c>
      <c r="I13633" s="228">
        <v>968799.45</v>
      </c>
      <c r="J13633" s="228">
        <v>225113.18</v>
      </c>
      <c r="K13633" s="228">
        <v>286524</v>
      </c>
      <c r="L13633" s="228">
        <v>1804598.54</v>
      </c>
    </row>
    <row r="13634" spans="1:12">
      <c r="A13634" s="228">
        <v>2018</v>
      </c>
      <c r="B13634" s="228" t="s">
        <v>192</v>
      </c>
      <c r="C13634" s="228" t="s">
        <v>68</v>
      </c>
      <c r="D13634" s="228" t="s">
        <v>206</v>
      </c>
      <c r="E13634" s="228">
        <v>55</v>
      </c>
      <c r="F13634" s="228">
        <v>8141</v>
      </c>
      <c r="G13634" s="228">
        <v>528</v>
      </c>
      <c r="H13634" s="228">
        <v>1153</v>
      </c>
      <c r="I13634" s="228">
        <v>1131627.3999999999</v>
      </c>
      <c r="J13634" s="228">
        <v>229776.06</v>
      </c>
      <c r="K13634" s="228">
        <v>297174</v>
      </c>
      <c r="L13634" s="228">
        <v>2039758.68</v>
      </c>
    </row>
    <row r="13635" spans="1:12">
      <c r="A13635" s="228">
        <v>2018</v>
      </c>
      <c r="B13635" s="228" t="s">
        <v>192</v>
      </c>
      <c r="C13635" s="228" t="s">
        <v>68</v>
      </c>
      <c r="D13635" s="228" t="s">
        <v>206</v>
      </c>
      <c r="E13635" s="228">
        <v>60</v>
      </c>
      <c r="F13635" s="228">
        <v>7059</v>
      </c>
      <c r="G13635" s="228">
        <v>752</v>
      </c>
      <c r="H13635" s="228">
        <v>1438</v>
      </c>
      <c r="I13635" s="228">
        <v>1346385.64</v>
      </c>
      <c r="J13635" s="228">
        <v>280151.03000000003</v>
      </c>
      <c r="K13635" s="228">
        <v>377853.12</v>
      </c>
      <c r="L13635" s="228">
        <v>2467305.77</v>
      </c>
    </row>
    <row r="13636" spans="1:12">
      <c r="A13636" s="228">
        <v>2018</v>
      </c>
      <c r="B13636" s="228" t="s">
        <v>192</v>
      </c>
      <c r="C13636" s="228" t="s">
        <v>68</v>
      </c>
      <c r="D13636" s="228" t="s">
        <v>206</v>
      </c>
      <c r="E13636" s="228">
        <v>65</v>
      </c>
      <c r="F13636" s="228">
        <v>6423</v>
      </c>
      <c r="G13636" s="228">
        <v>797</v>
      </c>
      <c r="H13636" s="228">
        <v>1531</v>
      </c>
      <c r="I13636" s="228">
        <v>1521144.34</v>
      </c>
      <c r="J13636" s="228">
        <v>337324.66</v>
      </c>
      <c r="K13636" s="228">
        <v>495646</v>
      </c>
      <c r="L13636" s="228">
        <v>2870065.93</v>
      </c>
    </row>
    <row r="13637" spans="1:12">
      <c r="A13637" s="228">
        <v>2018</v>
      </c>
      <c r="B13637" s="228" t="s">
        <v>192</v>
      </c>
      <c r="C13637" s="228" t="s">
        <v>68</v>
      </c>
      <c r="D13637" s="228" t="s">
        <v>206</v>
      </c>
      <c r="E13637" s="228">
        <v>70</v>
      </c>
      <c r="F13637" s="228">
        <v>5011</v>
      </c>
      <c r="G13637" s="228">
        <v>785</v>
      </c>
      <c r="H13637" s="228">
        <v>1923</v>
      </c>
      <c r="I13637" s="228">
        <v>1911651.74</v>
      </c>
      <c r="J13637" s="228">
        <v>357630.39</v>
      </c>
      <c r="K13637" s="228">
        <v>444454.78</v>
      </c>
      <c r="L13637" s="228">
        <v>3176182.55</v>
      </c>
    </row>
    <row r="13638" spans="1:12">
      <c r="A13638" s="228">
        <v>2018</v>
      </c>
      <c r="B13638" s="228" t="s">
        <v>192</v>
      </c>
      <c r="C13638" s="228" t="s">
        <v>68</v>
      </c>
      <c r="D13638" s="228" t="s">
        <v>206</v>
      </c>
      <c r="E13638" s="228">
        <v>75</v>
      </c>
      <c r="F13638" s="228">
        <v>3016</v>
      </c>
      <c r="G13638" s="228">
        <v>667</v>
      </c>
      <c r="H13638" s="228">
        <v>2009</v>
      </c>
      <c r="I13638" s="228">
        <v>1613850.97</v>
      </c>
      <c r="J13638" s="228">
        <v>262866</v>
      </c>
      <c r="K13638" s="228">
        <v>373636</v>
      </c>
      <c r="L13638" s="228">
        <v>2566200.4900000002</v>
      </c>
    </row>
    <row r="13639" spans="1:12">
      <c r="A13639" s="228">
        <v>2018</v>
      </c>
      <c r="B13639" s="228" t="s">
        <v>192</v>
      </c>
      <c r="C13639" s="228" t="s">
        <v>68</v>
      </c>
      <c r="D13639" s="228" t="s">
        <v>206</v>
      </c>
      <c r="E13639" s="228">
        <v>80</v>
      </c>
      <c r="F13639" s="228">
        <v>1871</v>
      </c>
      <c r="G13639" s="228">
        <v>428</v>
      </c>
      <c r="H13639" s="228">
        <v>1459</v>
      </c>
      <c r="I13639" s="228">
        <v>1115114.94</v>
      </c>
      <c r="J13639" s="228">
        <v>206500.63</v>
      </c>
      <c r="K13639" s="228">
        <v>201867.15</v>
      </c>
      <c r="L13639" s="228">
        <v>1643542.13</v>
      </c>
    </row>
    <row r="13640" spans="1:12">
      <c r="A13640" s="228">
        <v>2018</v>
      </c>
      <c r="B13640" s="228" t="s">
        <v>192</v>
      </c>
      <c r="C13640" s="228" t="s">
        <v>68</v>
      </c>
      <c r="D13640" s="228" t="s">
        <v>206</v>
      </c>
      <c r="E13640" s="228">
        <v>85</v>
      </c>
      <c r="F13640" s="228">
        <v>1125</v>
      </c>
      <c r="G13640" s="228">
        <v>189</v>
      </c>
      <c r="H13640" s="228">
        <v>974</v>
      </c>
      <c r="I13640" s="228">
        <v>637600.24</v>
      </c>
      <c r="J13640" s="228">
        <v>90508.2</v>
      </c>
      <c r="K13640" s="228">
        <v>123729</v>
      </c>
      <c r="L13640" s="228">
        <v>907650.81</v>
      </c>
    </row>
    <row r="13641" spans="1:12">
      <c r="A13641" s="228">
        <v>2018</v>
      </c>
      <c r="B13641" s="228" t="s">
        <v>192</v>
      </c>
      <c r="C13641" s="228" t="s">
        <v>68</v>
      </c>
      <c r="D13641" s="228" t="s">
        <v>206</v>
      </c>
      <c r="E13641" s="228">
        <v>90</v>
      </c>
      <c r="F13641" s="228">
        <v>502</v>
      </c>
      <c r="G13641" s="228">
        <v>74</v>
      </c>
      <c r="H13641" s="228">
        <v>793</v>
      </c>
      <c r="I13641" s="228">
        <v>435192.48</v>
      </c>
      <c r="J13641" s="228">
        <v>48955.28</v>
      </c>
      <c r="K13641" s="228">
        <v>34740</v>
      </c>
      <c r="L13641" s="228">
        <v>539190.78</v>
      </c>
    </row>
    <row r="13642" spans="1:12">
      <c r="A13642" s="228">
        <v>2018</v>
      </c>
      <c r="B13642" s="228" t="s">
        <v>192</v>
      </c>
      <c r="C13642" s="228" t="s">
        <v>68</v>
      </c>
      <c r="D13642" s="228" t="s">
        <v>206</v>
      </c>
      <c r="E13642" s="228">
        <v>95</v>
      </c>
      <c r="F13642" s="228">
        <v>131</v>
      </c>
      <c r="G13642" s="228">
        <v>19</v>
      </c>
      <c r="H13642" s="228">
        <v>252</v>
      </c>
      <c r="I13642" s="228">
        <v>110091</v>
      </c>
      <c r="J13642" s="228">
        <v>11449.2</v>
      </c>
      <c r="K13642" s="228">
        <v>0</v>
      </c>
      <c r="L13642" s="228">
        <v>126200.7</v>
      </c>
    </row>
    <row r="13643" spans="1:12">
      <c r="A13643" s="228">
        <v>2018</v>
      </c>
      <c r="B13643" s="228" t="s">
        <v>192</v>
      </c>
      <c r="C13643" s="228" t="s">
        <v>67</v>
      </c>
      <c r="D13643" s="228" t="s">
        <v>205</v>
      </c>
      <c r="E13643" s="228">
        <v>0</v>
      </c>
      <c r="F13643" s="228">
        <v>3411</v>
      </c>
      <c r="G13643" s="228">
        <v>121</v>
      </c>
      <c r="H13643" s="228">
        <v>499</v>
      </c>
      <c r="I13643" s="228">
        <v>337799.05</v>
      </c>
      <c r="J13643" s="228">
        <v>47670.879999999997</v>
      </c>
      <c r="K13643" s="228">
        <v>56528</v>
      </c>
      <c r="L13643" s="228">
        <v>451821.62</v>
      </c>
    </row>
    <row r="13644" spans="1:12">
      <c r="A13644" s="228">
        <v>2018</v>
      </c>
      <c r="B13644" s="228" t="s">
        <v>192</v>
      </c>
      <c r="C13644" s="228" t="s">
        <v>67</v>
      </c>
      <c r="D13644" s="228" t="s">
        <v>205</v>
      </c>
      <c r="E13644" s="228">
        <v>5</v>
      </c>
      <c r="F13644" s="228">
        <v>3730</v>
      </c>
      <c r="G13644" s="228">
        <v>58</v>
      </c>
      <c r="H13644" s="228">
        <v>78</v>
      </c>
      <c r="I13644" s="228">
        <v>56288</v>
      </c>
      <c r="J13644" s="228">
        <v>13898.27</v>
      </c>
      <c r="K13644" s="228">
        <v>1769</v>
      </c>
      <c r="L13644" s="228">
        <v>77145.3</v>
      </c>
    </row>
    <row r="13645" spans="1:12">
      <c r="A13645" s="228">
        <v>2018</v>
      </c>
      <c r="B13645" s="228" t="s">
        <v>192</v>
      </c>
      <c r="C13645" s="228" t="s">
        <v>67</v>
      </c>
      <c r="D13645" s="228" t="s">
        <v>205</v>
      </c>
      <c r="E13645" s="228">
        <v>10</v>
      </c>
      <c r="F13645" s="228">
        <v>3321</v>
      </c>
      <c r="G13645" s="228">
        <v>51</v>
      </c>
      <c r="H13645" s="228">
        <v>85</v>
      </c>
      <c r="I13645" s="228">
        <v>58781</v>
      </c>
      <c r="J13645" s="228">
        <v>9093.92</v>
      </c>
      <c r="K13645" s="228">
        <v>22474</v>
      </c>
      <c r="L13645" s="228">
        <v>102369.67</v>
      </c>
    </row>
    <row r="13646" spans="1:12">
      <c r="A13646" s="228">
        <v>2018</v>
      </c>
      <c r="B13646" s="228" t="s">
        <v>192</v>
      </c>
      <c r="C13646" s="228" t="s">
        <v>67</v>
      </c>
      <c r="D13646" s="228" t="s">
        <v>205</v>
      </c>
      <c r="E13646" s="228">
        <v>15</v>
      </c>
      <c r="F13646" s="228">
        <v>3153</v>
      </c>
      <c r="G13646" s="228">
        <v>69</v>
      </c>
      <c r="H13646" s="228">
        <v>188</v>
      </c>
      <c r="I13646" s="228">
        <v>124123</v>
      </c>
      <c r="J13646" s="228">
        <v>23466.93</v>
      </c>
      <c r="K13646" s="228">
        <v>27305</v>
      </c>
      <c r="L13646" s="228">
        <v>206296</v>
      </c>
    </row>
    <row r="13647" spans="1:12">
      <c r="A13647" s="228">
        <v>2018</v>
      </c>
      <c r="B13647" s="228" t="s">
        <v>192</v>
      </c>
      <c r="C13647" s="228" t="s">
        <v>67</v>
      </c>
      <c r="D13647" s="228" t="s">
        <v>205</v>
      </c>
      <c r="E13647" s="228">
        <v>20</v>
      </c>
      <c r="F13647" s="228">
        <v>2411</v>
      </c>
      <c r="G13647" s="228">
        <v>56</v>
      </c>
      <c r="H13647" s="228">
        <v>110</v>
      </c>
      <c r="I13647" s="228">
        <v>122602.3</v>
      </c>
      <c r="J13647" s="228">
        <v>23531.97</v>
      </c>
      <c r="K13647" s="228">
        <v>25830</v>
      </c>
      <c r="L13647" s="228">
        <v>196767.43</v>
      </c>
    </row>
    <row r="13648" spans="1:12">
      <c r="A13648" s="228">
        <v>2018</v>
      </c>
      <c r="B13648" s="228" t="s">
        <v>192</v>
      </c>
      <c r="C13648" s="228" t="s">
        <v>67</v>
      </c>
      <c r="D13648" s="228" t="s">
        <v>205</v>
      </c>
      <c r="E13648" s="228">
        <v>25</v>
      </c>
      <c r="F13648" s="228">
        <v>2577</v>
      </c>
      <c r="G13648" s="228">
        <v>45</v>
      </c>
      <c r="H13648" s="228">
        <v>67</v>
      </c>
      <c r="I13648" s="228">
        <v>71294.95</v>
      </c>
      <c r="J13648" s="228">
        <v>21121.93</v>
      </c>
      <c r="K13648" s="228">
        <v>15929</v>
      </c>
      <c r="L13648" s="228">
        <v>134624.87</v>
      </c>
    </row>
    <row r="13649" spans="1:12">
      <c r="A13649" s="228">
        <v>2018</v>
      </c>
      <c r="B13649" s="228" t="s">
        <v>192</v>
      </c>
      <c r="C13649" s="228" t="s">
        <v>67</v>
      </c>
      <c r="D13649" s="228" t="s">
        <v>205</v>
      </c>
      <c r="E13649" s="228">
        <v>30</v>
      </c>
      <c r="F13649" s="228">
        <v>4075</v>
      </c>
      <c r="G13649" s="228">
        <v>152</v>
      </c>
      <c r="H13649" s="228">
        <v>212</v>
      </c>
      <c r="I13649" s="228">
        <v>129755.7</v>
      </c>
      <c r="J13649" s="228">
        <v>43037.21</v>
      </c>
      <c r="K13649" s="228">
        <v>32807</v>
      </c>
      <c r="L13649" s="228">
        <v>238062.18</v>
      </c>
    </row>
    <row r="13650" spans="1:12">
      <c r="A13650" s="228">
        <v>2018</v>
      </c>
      <c r="B13650" s="228" t="s">
        <v>192</v>
      </c>
      <c r="C13650" s="228" t="s">
        <v>67</v>
      </c>
      <c r="D13650" s="228" t="s">
        <v>205</v>
      </c>
      <c r="E13650" s="228">
        <v>35</v>
      </c>
      <c r="F13650" s="228">
        <v>4161</v>
      </c>
      <c r="G13650" s="228">
        <v>102</v>
      </c>
      <c r="H13650" s="228">
        <v>288</v>
      </c>
      <c r="I13650" s="228">
        <v>322645.7</v>
      </c>
      <c r="J13650" s="228">
        <v>63458.44</v>
      </c>
      <c r="K13650" s="228">
        <v>67654</v>
      </c>
      <c r="L13650" s="228">
        <v>515259.63</v>
      </c>
    </row>
    <row r="13651" spans="1:12">
      <c r="A13651" s="228">
        <v>2018</v>
      </c>
      <c r="B13651" s="228" t="s">
        <v>192</v>
      </c>
      <c r="C13651" s="228" t="s">
        <v>67</v>
      </c>
      <c r="D13651" s="228" t="s">
        <v>205</v>
      </c>
      <c r="E13651" s="228">
        <v>40</v>
      </c>
      <c r="F13651" s="228">
        <v>3690</v>
      </c>
      <c r="G13651" s="228">
        <v>112</v>
      </c>
      <c r="H13651" s="228">
        <v>206</v>
      </c>
      <c r="I13651" s="228">
        <v>186032.95</v>
      </c>
      <c r="J13651" s="228">
        <v>53164.42</v>
      </c>
      <c r="K13651" s="228">
        <v>35738</v>
      </c>
      <c r="L13651" s="228">
        <v>331438.32</v>
      </c>
    </row>
    <row r="13652" spans="1:12">
      <c r="A13652" s="228">
        <v>2018</v>
      </c>
      <c r="B13652" s="228" t="s">
        <v>192</v>
      </c>
      <c r="C13652" s="228" t="s">
        <v>67</v>
      </c>
      <c r="D13652" s="228" t="s">
        <v>205</v>
      </c>
      <c r="E13652" s="228">
        <v>45</v>
      </c>
      <c r="F13652" s="228">
        <v>3806</v>
      </c>
      <c r="G13652" s="228">
        <v>189</v>
      </c>
      <c r="H13652" s="228">
        <v>324</v>
      </c>
      <c r="I13652" s="228">
        <v>294647</v>
      </c>
      <c r="J13652" s="228">
        <v>96803.99</v>
      </c>
      <c r="K13652" s="228">
        <v>62071</v>
      </c>
      <c r="L13652" s="228">
        <v>545706.13</v>
      </c>
    </row>
    <row r="13653" spans="1:12">
      <c r="A13653" s="228">
        <v>2018</v>
      </c>
      <c r="B13653" s="228" t="s">
        <v>192</v>
      </c>
      <c r="C13653" s="228" t="s">
        <v>67</v>
      </c>
      <c r="D13653" s="228" t="s">
        <v>205</v>
      </c>
      <c r="E13653" s="228">
        <v>50</v>
      </c>
      <c r="F13653" s="228">
        <v>3551</v>
      </c>
      <c r="G13653" s="228">
        <v>217</v>
      </c>
      <c r="H13653" s="228">
        <v>452</v>
      </c>
      <c r="I13653" s="228">
        <v>371183.95</v>
      </c>
      <c r="J13653" s="228">
        <v>91107.75</v>
      </c>
      <c r="K13653" s="228">
        <v>84218</v>
      </c>
      <c r="L13653" s="228">
        <v>632899.52</v>
      </c>
    </row>
    <row r="13654" spans="1:12">
      <c r="A13654" s="228">
        <v>2018</v>
      </c>
      <c r="B13654" s="228" t="s">
        <v>192</v>
      </c>
      <c r="C13654" s="228" t="s">
        <v>67</v>
      </c>
      <c r="D13654" s="228" t="s">
        <v>205</v>
      </c>
      <c r="E13654" s="228">
        <v>55</v>
      </c>
      <c r="F13654" s="228">
        <v>3614</v>
      </c>
      <c r="G13654" s="228">
        <v>332</v>
      </c>
      <c r="H13654" s="228">
        <v>655</v>
      </c>
      <c r="I13654" s="228">
        <v>641216.48</v>
      </c>
      <c r="J13654" s="228">
        <v>158646.38</v>
      </c>
      <c r="K13654" s="228">
        <v>212856</v>
      </c>
      <c r="L13654" s="228">
        <v>1126568.04</v>
      </c>
    </row>
    <row r="13655" spans="1:12">
      <c r="A13655" s="228">
        <v>2018</v>
      </c>
      <c r="B13655" s="228" t="s">
        <v>192</v>
      </c>
      <c r="C13655" s="228" t="s">
        <v>67</v>
      </c>
      <c r="D13655" s="228" t="s">
        <v>205</v>
      </c>
      <c r="E13655" s="228">
        <v>60</v>
      </c>
      <c r="F13655" s="228">
        <v>2922</v>
      </c>
      <c r="G13655" s="228">
        <v>296</v>
      </c>
      <c r="H13655" s="228">
        <v>822</v>
      </c>
      <c r="I13655" s="228">
        <v>795755.65</v>
      </c>
      <c r="J13655" s="228">
        <v>163019.39000000001</v>
      </c>
      <c r="K13655" s="228">
        <v>251121</v>
      </c>
      <c r="L13655" s="228">
        <v>1338037.8600000001</v>
      </c>
    </row>
    <row r="13656" spans="1:12">
      <c r="A13656" s="228">
        <v>2018</v>
      </c>
      <c r="B13656" s="228" t="s">
        <v>192</v>
      </c>
      <c r="C13656" s="228" t="s">
        <v>67</v>
      </c>
      <c r="D13656" s="228" t="s">
        <v>205</v>
      </c>
      <c r="E13656" s="228">
        <v>65</v>
      </c>
      <c r="F13656" s="228">
        <v>2073</v>
      </c>
      <c r="G13656" s="228">
        <v>370</v>
      </c>
      <c r="H13656" s="228">
        <v>929</v>
      </c>
      <c r="I13656" s="228">
        <v>774762</v>
      </c>
      <c r="J13656" s="228">
        <v>162096.62</v>
      </c>
      <c r="K13656" s="228">
        <v>260237.8</v>
      </c>
      <c r="L13656" s="228">
        <v>1283634.57</v>
      </c>
    </row>
    <row r="13657" spans="1:12">
      <c r="A13657" s="228">
        <v>2018</v>
      </c>
      <c r="B13657" s="228" t="s">
        <v>192</v>
      </c>
      <c r="C13657" s="228" t="s">
        <v>67</v>
      </c>
      <c r="D13657" s="228" t="s">
        <v>205</v>
      </c>
      <c r="E13657" s="228">
        <v>70</v>
      </c>
      <c r="F13657" s="228">
        <v>1285</v>
      </c>
      <c r="G13657" s="228">
        <v>265</v>
      </c>
      <c r="H13657" s="228">
        <v>655</v>
      </c>
      <c r="I13657" s="228">
        <v>666858.35</v>
      </c>
      <c r="J13657" s="228">
        <v>169828.58</v>
      </c>
      <c r="K13657" s="228">
        <v>96881</v>
      </c>
      <c r="L13657" s="228">
        <v>1013196.34</v>
      </c>
    </row>
    <row r="13658" spans="1:12">
      <c r="A13658" s="228">
        <v>2018</v>
      </c>
      <c r="B13658" s="228" t="s">
        <v>192</v>
      </c>
      <c r="C13658" s="228" t="s">
        <v>67</v>
      </c>
      <c r="D13658" s="228" t="s">
        <v>205</v>
      </c>
      <c r="E13658" s="228">
        <v>75</v>
      </c>
      <c r="F13658" s="228">
        <v>692</v>
      </c>
      <c r="G13658" s="228">
        <v>177</v>
      </c>
      <c r="H13658" s="228">
        <v>607</v>
      </c>
      <c r="I13658" s="228">
        <v>357336.05</v>
      </c>
      <c r="J13658" s="228">
        <v>58114.18</v>
      </c>
      <c r="K13658" s="228">
        <v>47160.800000000003</v>
      </c>
      <c r="L13658" s="228">
        <v>488585.48</v>
      </c>
    </row>
    <row r="13659" spans="1:12">
      <c r="A13659" s="228">
        <v>2018</v>
      </c>
      <c r="B13659" s="228" t="s">
        <v>192</v>
      </c>
      <c r="C13659" s="228" t="s">
        <v>67</v>
      </c>
      <c r="D13659" s="228" t="s">
        <v>205</v>
      </c>
      <c r="E13659" s="228">
        <v>80</v>
      </c>
      <c r="F13659" s="228">
        <v>265</v>
      </c>
      <c r="G13659" s="228">
        <v>37</v>
      </c>
      <c r="H13659" s="228">
        <v>224</v>
      </c>
      <c r="I13659" s="228">
        <v>93556</v>
      </c>
      <c r="J13659" s="228">
        <v>12240.12</v>
      </c>
      <c r="K13659" s="228">
        <v>3419.6</v>
      </c>
      <c r="L13659" s="228">
        <v>118230.27</v>
      </c>
    </row>
    <row r="13660" spans="1:12">
      <c r="A13660" s="228">
        <v>2018</v>
      </c>
      <c r="B13660" s="228" t="s">
        <v>192</v>
      </c>
      <c r="C13660" s="228" t="s">
        <v>67</v>
      </c>
      <c r="D13660" s="228" t="s">
        <v>205</v>
      </c>
      <c r="E13660" s="228">
        <v>85</v>
      </c>
      <c r="F13660" s="228">
        <v>100</v>
      </c>
      <c r="G13660" s="228">
        <v>19</v>
      </c>
      <c r="H13660" s="228">
        <v>147</v>
      </c>
      <c r="I13660" s="228">
        <v>82311</v>
      </c>
      <c r="J13660" s="228">
        <v>9224.5499999999993</v>
      </c>
      <c r="K13660" s="228">
        <v>2600</v>
      </c>
      <c r="L13660" s="228">
        <v>98606.9</v>
      </c>
    </row>
    <row r="13661" spans="1:12">
      <c r="A13661" s="228">
        <v>2018</v>
      </c>
      <c r="B13661" s="228" t="s">
        <v>192</v>
      </c>
      <c r="C13661" s="228" t="s">
        <v>67</v>
      </c>
      <c r="D13661" s="228" t="s">
        <v>205</v>
      </c>
      <c r="E13661" s="228">
        <v>90</v>
      </c>
      <c r="F13661" s="228">
        <v>20</v>
      </c>
      <c r="G13661" s="228">
        <v>8</v>
      </c>
      <c r="H13661" s="228">
        <v>137</v>
      </c>
      <c r="I13661" s="228">
        <v>61334</v>
      </c>
      <c r="J13661" s="228">
        <v>1639.73</v>
      </c>
      <c r="K13661" s="228">
        <v>11464</v>
      </c>
      <c r="L13661" s="228">
        <v>74989.23</v>
      </c>
    </row>
    <row r="13662" spans="1:12">
      <c r="A13662" s="228">
        <v>2018</v>
      </c>
      <c r="B13662" s="228" t="s">
        <v>192</v>
      </c>
      <c r="C13662" s="228" t="s">
        <v>67</v>
      </c>
      <c r="D13662" s="228" t="s">
        <v>205</v>
      </c>
      <c r="E13662" s="228">
        <v>95</v>
      </c>
      <c r="F13662" s="228">
        <v>4</v>
      </c>
      <c r="G13662" s="228">
        <v>0</v>
      </c>
      <c r="H13662" s="228">
        <v>0</v>
      </c>
      <c r="I13662" s="228">
        <v>0</v>
      </c>
      <c r="J13662" s="228">
        <v>0</v>
      </c>
      <c r="K13662" s="228">
        <v>0</v>
      </c>
      <c r="L13662" s="228">
        <v>0</v>
      </c>
    </row>
    <row r="13663" spans="1:12">
      <c r="A13663" s="228">
        <v>2018</v>
      </c>
      <c r="B13663" s="228" t="s">
        <v>192</v>
      </c>
      <c r="C13663" s="228" t="s">
        <v>67</v>
      </c>
      <c r="D13663" s="228" t="s">
        <v>206</v>
      </c>
      <c r="E13663" s="228">
        <v>0</v>
      </c>
      <c r="F13663" s="228">
        <v>3231</v>
      </c>
      <c r="G13663" s="228">
        <v>96</v>
      </c>
      <c r="H13663" s="228">
        <v>390</v>
      </c>
      <c r="I13663" s="228">
        <v>400761.75</v>
      </c>
      <c r="J13663" s="228">
        <v>28377.08</v>
      </c>
      <c r="K13663" s="228">
        <v>1655</v>
      </c>
      <c r="L13663" s="228">
        <v>443589.45</v>
      </c>
    </row>
    <row r="13664" spans="1:12">
      <c r="A13664" s="228">
        <v>2018</v>
      </c>
      <c r="B13664" s="228" t="s">
        <v>192</v>
      </c>
      <c r="C13664" s="228" t="s">
        <v>67</v>
      </c>
      <c r="D13664" s="228" t="s">
        <v>206</v>
      </c>
      <c r="E13664" s="228">
        <v>5</v>
      </c>
      <c r="F13664" s="228">
        <v>3554</v>
      </c>
      <c r="G13664" s="228">
        <v>29</v>
      </c>
      <c r="H13664" s="228">
        <v>42</v>
      </c>
      <c r="I13664" s="228">
        <v>31171</v>
      </c>
      <c r="J13664" s="228">
        <v>8478</v>
      </c>
      <c r="K13664" s="228">
        <v>1542</v>
      </c>
      <c r="L13664" s="228">
        <v>46915.85</v>
      </c>
    </row>
    <row r="13665" spans="1:12">
      <c r="A13665" s="228">
        <v>2018</v>
      </c>
      <c r="B13665" s="228" t="s">
        <v>192</v>
      </c>
      <c r="C13665" s="228" t="s">
        <v>67</v>
      </c>
      <c r="D13665" s="228" t="s">
        <v>206</v>
      </c>
      <c r="E13665" s="228">
        <v>10</v>
      </c>
      <c r="F13665" s="228">
        <v>3259</v>
      </c>
      <c r="G13665" s="228">
        <v>42</v>
      </c>
      <c r="H13665" s="228">
        <v>57</v>
      </c>
      <c r="I13665" s="228">
        <v>41727.99</v>
      </c>
      <c r="J13665" s="228">
        <v>9730.89</v>
      </c>
      <c r="K13665" s="228">
        <v>2957</v>
      </c>
      <c r="L13665" s="228">
        <v>58965.48</v>
      </c>
    </row>
    <row r="13666" spans="1:12">
      <c r="A13666" s="228">
        <v>2018</v>
      </c>
      <c r="B13666" s="228" t="s">
        <v>192</v>
      </c>
      <c r="C13666" s="228" t="s">
        <v>67</v>
      </c>
      <c r="D13666" s="228" t="s">
        <v>206</v>
      </c>
      <c r="E13666" s="228">
        <v>15</v>
      </c>
      <c r="F13666" s="228">
        <v>3027</v>
      </c>
      <c r="G13666" s="228">
        <v>75</v>
      </c>
      <c r="H13666" s="228">
        <v>134</v>
      </c>
      <c r="I13666" s="228">
        <v>98863.679999999993</v>
      </c>
      <c r="J13666" s="228">
        <v>24490.37</v>
      </c>
      <c r="K13666" s="228">
        <v>52118</v>
      </c>
      <c r="L13666" s="228">
        <v>187930.1</v>
      </c>
    </row>
    <row r="13667" spans="1:12">
      <c r="A13667" s="228">
        <v>2018</v>
      </c>
      <c r="B13667" s="228" t="s">
        <v>192</v>
      </c>
      <c r="C13667" s="228" t="s">
        <v>67</v>
      </c>
      <c r="D13667" s="228" t="s">
        <v>206</v>
      </c>
      <c r="E13667" s="228">
        <v>20</v>
      </c>
      <c r="F13667" s="228">
        <v>2504</v>
      </c>
      <c r="G13667" s="228">
        <v>87</v>
      </c>
      <c r="H13667" s="228">
        <v>298</v>
      </c>
      <c r="I13667" s="228">
        <v>215982</v>
      </c>
      <c r="J13667" s="228">
        <v>41737.24</v>
      </c>
      <c r="K13667" s="228">
        <v>13216</v>
      </c>
      <c r="L13667" s="228">
        <v>303080.53999999998</v>
      </c>
    </row>
    <row r="13668" spans="1:12">
      <c r="A13668" s="228">
        <v>2018</v>
      </c>
      <c r="B13668" s="228" t="s">
        <v>192</v>
      </c>
      <c r="C13668" s="228" t="s">
        <v>67</v>
      </c>
      <c r="D13668" s="228" t="s">
        <v>206</v>
      </c>
      <c r="E13668" s="228">
        <v>25</v>
      </c>
      <c r="F13668" s="228">
        <v>3291</v>
      </c>
      <c r="G13668" s="228">
        <v>149</v>
      </c>
      <c r="H13668" s="228">
        <v>521</v>
      </c>
      <c r="I13668" s="228">
        <v>400459.6</v>
      </c>
      <c r="J13668" s="228">
        <v>65315.59</v>
      </c>
      <c r="K13668" s="228">
        <v>22643</v>
      </c>
      <c r="L13668" s="228">
        <v>553566.61</v>
      </c>
    </row>
    <row r="13669" spans="1:12">
      <c r="A13669" s="228">
        <v>2018</v>
      </c>
      <c r="B13669" s="228" t="s">
        <v>192</v>
      </c>
      <c r="C13669" s="228" t="s">
        <v>67</v>
      </c>
      <c r="D13669" s="228" t="s">
        <v>206</v>
      </c>
      <c r="E13669" s="228">
        <v>30</v>
      </c>
      <c r="F13669" s="228">
        <v>4879</v>
      </c>
      <c r="G13669" s="228">
        <v>283</v>
      </c>
      <c r="H13669" s="228">
        <v>679</v>
      </c>
      <c r="I13669" s="228">
        <v>512527.14</v>
      </c>
      <c r="J13669" s="228">
        <v>104947.6</v>
      </c>
      <c r="K13669" s="228">
        <v>34806</v>
      </c>
      <c r="L13669" s="228">
        <v>748315.5</v>
      </c>
    </row>
    <row r="13670" spans="1:12">
      <c r="A13670" s="228">
        <v>2018</v>
      </c>
      <c r="B13670" s="228" t="s">
        <v>192</v>
      </c>
      <c r="C13670" s="228" t="s">
        <v>67</v>
      </c>
      <c r="D13670" s="228" t="s">
        <v>206</v>
      </c>
      <c r="E13670" s="228">
        <v>35</v>
      </c>
      <c r="F13670" s="228">
        <v>4560</v>
      </c>
      <c r="G13670" s="228">
        <v>232</v>
      </c>
      <c r="H13670" s="228">
        <v>677</v>
      </c>
      <c r="I13670" s="228">
        <v>578474.81000000006</v>
      </c>
      <c r="J13670" s="228">
        <v>113824.66</v>
      </c>
      <c r="K13670" s="228">
        <v>70735</v>
      </c>
      <c r="L13670" s="228">
        <v>872131.34</v>
      </c>
    </row>
    <row r="13671" spans="1:12">
      <c r="A13671" s="228">
        <v>2018</v>
      </c>
      <c r="B13671" s="228" t="s">
        <v>192</v>
      </c>
      <c r="C13671" s="228" t="s">
        <v>67</v>
      </c>
      <c r="D13671" s="228" t="s">
        <v>206</v>
      </c>
      <c r="E13671" s="228">
        <v>40</v>
      </c>
      <c r="F13671" s="228">
        <v>3920</v>
      </c>
      <c r="G13671" s="228">
        <v>187</v>
      </c>
      <c r="H13671" s="228">
        <v>378</v>
      </c>
      <c r="I13671" s="228">
        <v>380574</v>
      </c>
      <c r="J13671" s="228">
        <v>99384.08</v>
      </c>
      <c r="K13671" s="228">
        <v>25767</v>
      </c>
      <c r="L13671" s="228">
        <v>581700.68000000005</v>
      </c>
    </row>
    <row r="13672" spans="1:12">
      <c r="A13672" s="228">
        <v>2018</v>
      </c>
      <c r="B13672" s="228" t="s">
        <v>192</v>
      </c>
      <c r="C13672" s="228" t="s">
        <v>67</v>
      </c>
      <c r="D13672" s="228" t="s">
        <v>206</v>
      </c>
      <c r="E13672" s="228">
        <v>45</v>
      </c>
      <c r="F13672" s="228">
        <v>4001</v>
      </c>
      <c r="G13672" s="228">
        <v>213</v>
      </c>
      <c r="H13672" s="228">
        <v>640</v>
      </c>
      <c r="I13672" s="228">
        <v>525089.9</v>
      </c>
      <c r="J13672" s="228">
        <v>110357.1</v>
      </c>
      <c r="K13672" s="228">
        <v>58911</v>
      </c>
      <c r="L13672" s="228">
        <v>787632.92</v>
      </c>
    </row>
    <row r="13673" spans="1:12">
      <c r="A13673" s="228">
        <v>2018</v>
      </c>
      <c r="B13673" s="228" t="s">
        <v>192</v>
      </c>
      <c r="C13673" s="228" t="s">
        <v>67</v>
      </c>
      <c r="D13673" s="228" t="s">
        <v>206</v>
      </c>
      <c r="E13673" s="228">
        <v>50</v>
      </c>
      <c r="F13673" s="228">
        <v>3618</v>
      </c>
      <c r="G13673" s="228">
        <v>242</v>
      </c>
      <c r="H13673" s="228">
        <v>661</v>
      </c>
      <c r="I13673" s="228">
        <v>529605.23</v>
      </c>
      <c r="J13673" s="228">
        <v>115286.76</v>
      </c>
      <c r="K13673" s="228">
        <v>87801</v>
      </c>
      <c r="L13673" s="228">
        <v>900578.09</v>
      </c>
    </row>
    <row r="13674" spans="1:12">
      <c r="A13674" s="228">
        <v>2018</v>
      </c>
      <c r="B13674" s="228" t="s">
        <v>192</v>
      </c>
      <c r="C13674" s="228" t="s">
        <v>67</v>
      </c>
      <c r="D13674" s="228" t="s">
        <v>206</v>
      </c>
      <c r="E13674" s="228">
        <v>55</v>
      </c>
      <c r="F13674" s="228">
        <v>3543</v>
      </c>
      <c r="G13674" s="228">
        <v>283</v>
      </c>
      <c r="H13674" s="228">
        <v>630</v>
      </c>
      <c r="I13674" s="228">
        <v>512288.1</v>
      </c>
      <c r="J13674" s="228">
        <v>136431.85999999999</v>
      </c>
      <c r="K13674" s="228">
        <v>111266.2</v>
      </c>
      <c r="L13674" s="228">
        <v>846295.23</v>
      </c>
    </row>
    <row r="13675" spans="1:12">
      <c r="A13675" s="228">
        <v>2018</v>
      </c>
      <c r="B13675" s="228" t="s">
        <v>192</v>
      </c>
      <c r="C13675" s="228" t="s">
        <v>67</v>
      </c>
      <c r="D13675" s="228" t="s">
        <v>206</v>
      </c>
      <c r="E13675" s="228">
        <v>60</v>
      </c>
      <c r="F13675" s="228">
        <v>2771</v>
      </c>
      <c r="G13675" s="228">
        <v>309</v>
      </c>
      <c r="H13675" s="228">
        <v>756</v>
      </c>
      <c r="I13675" s="228">
        <v>533707.19999999995</v>
      </c>
      <c r="J13675" s="228">
        <v>115097.60000000001</v>
      </c>
      <c r="K13675" s="228">
        <v>111991</v>
      </c>
      <c r="L13675" s="228">
        <v>842994.46</v>
      </c>
    </row>
    <row r="13676" spans="1:12">
      <c r="A13676" s="228">
        <v>2018</v>
      </c>
      <c r="B13676" s="228" t="s">
        <v>192</v>
      </c>
      <c r="C13676" s="228" t="s">
        <v>67</v>
      </c>
      <c r="D13676" s="228" t="s">
        <v>206</v>
      </c>
      <c r="E13676" s="228">
        <v>65</v>
      </c>
      <c r="F13676" s="228">
        <v>1943</v>
      </c>
      <c r="G13676" s="228">
        <v>237</v>
      </c>
      <c r="H13676" s="228">
        <v>641</v>
      </c>
      <c r="I13676" s="228">
        <v>499930.53</v>
      </c>
      <c r="J13676" s="228">
        <v>126870.87</v>
      </c>
      <c r="K13676" s="228">
        <v>122633.8</v>
      </c>
      <c r="L13676" s="228">
        <v>818943.18</v>
      </c>
    </row>
    <row r="13677" spans="1:12">
      <c r="A13677" s="228">
        <v>2018</v>
      </c>
      <c r="B13677" s="228" t="s">
        <v>192</v>
      </c>
      <c r="C13677" s="228" t="s">
        <v>67</v>
      </c>
      <c r="D13677" s="228" t="s">
        <v>206</v>
      </c>
      <c r="E13677" s="228">
        <v>70</v>
      </c>
      <c r="F13677" s="228">
        <v>1179</v>
      </c>
      <c r="G13677" s="228">
        <v>226</v>
      </c>
      <c r="H13677" s="228">
        <v>550</v>
      </c>
      <c r="I13677" s="228">
        <v>452538.17</v>
      </c>
      <c r="J13677" s="228">
        <v>108705.64</v>
      </c>
      <c r="K13677" s="228">
        <v>105827</v>
      </c>
      <c r="L13677" s="228">
        <v>730640.81</v>
      </c>
    </row>
    <row r="13678" spans="1:12">
      <c r="A13678" s="228">
        <v>2018</v>
      </c>
      <c r="B13678" s="228" t="s">
        <v>192</v>
      </c>
      <c r="C13678" s="228" t="s">
        <v>67</v>
      </c>
      <c r="D13678" s="228" t="s">
        <v>206</v>
      </c>
      <c r="E13678" s="228">
        <v>75</v>
      </c>
      <c r="F13678" s="228">
        <v>572</v>
      </c>
      <c r="G13678" s="228">
        <v>97</v>
      </c>
      <c r="H13678" s="228">
        <v>359</v>
      </c>
      <c r="I13678" s="228">
        <v>283478</v>
      </c>
      <c r="J13678" s="228">
        <v>59451.43</v>
      </c>
      <c r="K13678" s="228">
        <v>63219.4</v>
      </c>
      <c r="L13678" s="228">
        <v>426197.63</v>
      </c>
    </row>
    <row r="13679" spans="1:12">
      <c r="A13679" s="228">
        <v>2018</v>
      </c>
      <c r="B13679" s="228" t="s">
        <v>192</v>
      </c>
      <c r="C13679" s="228" t="s">
        <v>67</v>
      </c>
      <c r="D13679" s="228" t="s">
        <v>206</v>
      </c>
      <c r="E13679" s="228">
        <v>80</v>
      </c>
      <c r="F13679" s="228">
        <v>275</v>
      </c>
      <c r="G13679" s="228">
        <v>64</v>
      </c>
      <c r="H13679" s="228">
        <v>406</v>
      </c>
      <c r="I13679" s="228">
        <v>242536.05</v>
      </c>
      <c r="J13679" s="228">
        <v>31613.5</v>
      </c>
      <c r="K13679" s="228">
        <v>22660</v>
      </c>
      <c r="L13679" s="228">
        <v>300111.12</v>
      </c>
    </row>
    <row r="13680" spans="1:12">
      <c r="A13680" s="228">
        <v>2018</v>
      </c>
      <c r="B13680" s="228" t="s">
        <v>192</v>
      </c>
      <c r="C13680" s="228" t="s">
        <v>67</v>
      </c>
      <c r="D13680" s="228" t="s">
        <v>206</v>
      </c>
      <c r="E13680" s="228">
        <v>85</v>
      </c>
      <c r="F13680" s="228">
        <v>129</v>
      </c>
      <c r="G13680" s="228">
        <v>20</v>
      </c>
      <c r="H13680" s="228">
        <v>152</v>
      </c>
      <c r="I13680" s="228">
        <v>92819.27</v>
      </c>
      <c r="J13680" s="228">
        <v>10810.14</v>
      </c>
      <c r="K13680" s="228">
        <v>235</v>
      </c>
      <c r="L13680" s="228">
        <v>107108.76</v>
      </c>
    </row>
    <row r="13681" spans="1:12">
      <c r="A13681" s="228">
        <v>2018</v>
      </c>
      <c r="B13681" s="228" t="s">
        <v>192</v>
      </c>
      <c r="C13681" s="228" t="s">
        <v>67</v>
      </c>
      <c r="D13681" s="228" t="s">
        <v>206</v>
      </c>
      <c r="E13681" s="228">
        <v>90</v>
      </c>
      <c r="F13681" s="228">
        <v>49</v>
      </c>
      <c r="G13681" s="228">
        <v>10</v>
      </c>
      <c r="H13681" s="228">
        <v>58</v>
      </c>
      <c r="I13681" s="228">
        <v>30114</v>
      </c>
      <c r="J13681" s="228">
        <v>1984.5</v>
      </c>
      <c r="K13681" s="228">
        <v>6268</v>
      </c>
      <c r="L13681" s="228">
        <v>38466.5</v>
      </c>
    </row>
    <row r="13682" spans="1:12">
      <c r="A13682" s="228">
        <v>2018</v>
      </c>
      <c r="B13682" s="228" t="s">
        <v>192</v>
      </c>
      <c r="C13682" s="228" t="s">
        <v>67</v>
      </c>
      <c r="D13682" s="228" t="s">
        <v>206</v>
      </c>
      <c r="E13682" s="228">
        <v>95</v>
      </c>
      <c r="F13682" s="228">
        <v>8</v>
      </c>
      <c r="G13682" s="228">
        <v>0</v>
      </c>
      <c r="H13682" s="228">
        <v>0</v>
      </c>
      <c r="I13682" s="228">
        <v>0</v>
      </c>
      <c r="J13682" s="228">
        <v>0</v>
      </c>
      <c r="K13682" s="228">
        <v>0</v>
      </c>
      <c r="L13682" s="228">
        <v>0</v>
      </c>
    </row>
    <row r="13683" spans="1:12">
      <c r="A13683" s="228">
        <v>2018</v>
      </c>
      <c r="B13683" s="228" t="s">
        <v>193</v>
      </c>
      <c r="C13683" s="228" t="s">
        <v>61</v>
      </c>
      <c r="D13683" s="228" t="s">
        <v>205</v>
      </c>
      <c r="E13683" s="228">
        <v>0</v>
      </c>
      <c r="F13683" s="228">
        <v>104390</v>
      </c>
      <c r="G13683" s="228">
        <v>5159</v>
      </c>
      <c r="H13683" s="228">
        <v>13994</v>
      </c>
      <c r="I13683" s="228">
        <v>8658234.9399999995</v>
      </c>
      <c r="J13683" s="228">
        <v>1379126.15</v>
      </c>
      <c r="K13683" s="228">
        <v>103284.12</v>
      </c>
      <c r="L13683" s="228">
        <v>11249384.390000001</v>
      </c>
    </row>
    <row r="13684" spans="1:12">
      <c r="A13684" s="228">
        <v>2018</v>
      </c>
      <c r="B13684" s="228" t="s">
        <v>193</v>
      </c>
      <c r="C13684" s="228" t="s">
        <v>61</v>
      </c>
      <c r="D13684" s="228" t="s">
        <v>205</v>
      </c>
      <c r="E13684" s="228">
        <v>5</v>
      </c>
      <c r="F13684" s="228">
        <v>123956</v>
      </c>
      <c r="G13684" s="228">
        <v>2720</v>
      </c>
      <c r="H13684" s="228">
        <v>3657</v>
      </c>
      <c r="I13684" s="228">
        <v>2997832.72</v>
      </c>
      <c r="J13684" s="228">
        <v>822172.16000000003</v>
      </c>
      <c r="K13684" s="228">
        <v>226572.16</v>
      </c>
      <c r="L13684" s="228">
        <v>4872206.67</v>
      </c>
    </row>
    <row r="13685" spans="1:12">
      <c r="A13685" s="228">
        <v>2018</v>
      </c>
      <c r="B13685" s="228" t="s">
        <v>193</v>
      </c>
      <c r="C13685" s="228" t="s">
        <v>61</v>
      </c>
      <c r="D13685" s="228" t="s">
        <v>205</v>
      </c>
      <c r="E13685" s="228">
        <v>10</v>
      </c>
      <c r="F13685" s="228">
        <v>118690</v>
      </c>
      <c r="G13685" s="228">
        <v>2061</v>
      </c>
      <c r="H13685" s="228">
        <v>3692</v>
      </c>
      <c r="I13685" s="228">
        <v>2729328.47</v>
      </c>
      <c r="J13685" s="228">
        <v>746902.72</v>
      </c>
      <c r="K13685" s="228">
        <v>522345</v>
      </c>
      <c r="L13685" s="228">
        <v>4616383.5199999996</v>
      </c>
    </row>
    <row r="13686" spans="1:12">
      <c r="A13686" s="228">
        <v>2018</v>
      </c>
      <c r="B13686" s="228" t="s">
        <v>193</v>
      </c>
      <c r="C13686" s="228" t="s">
        <v>61</v>
      </c>
      <c r="D13686" s="228" t="s">
        <v>205</v>
      </c>
      <c r="E13686" s="228">
        <v>15</v>
      </c>
      <c r="F13686" s="228">
        <v>110476</v>
      </c>
      <c r="G13686" s="228">
        <v>3004</v>
      </c>
      <c r="H13686" s="228">
        <v>5933</v>
      </c>
      <c r="I13686" s="228">
        <v>5932168.5700000003</v>
      </c>
      <c r="J13686" s="228">
        <v>1348971.48</v>
      </c>
      <c r="K13686" s="228">
        <v>1412976.14</v>
      </c>
      <c r="L13686" s="228">
        <v>10106093.1</v>
      </c>
    </row>
    <row r="13687" spans="1:12">
      <c r="A13687" s="228">
        <v>2018</v>
      </c>
      <c r="B13687" s="228" t="s">
        <v>193</v>
      </c>
      <c r="C13687" s="228" t="s">
        <v>61</v>
      </c>
      <c r="D13687" s="228" t="s">
        <v>205</v>
      </c>
      <c r="E13687" s="228">
        <v>20</v>
      </c>
      <c r="F13687" s="228">
        <v>84578</v>
      </c>
      <c r="G13687" s="228">
        <v>2730</v>
      </c>
      <c r="H13687" s="228">
        <v>6512</v>
      </c>
      <c r="I13687" s="228">
        <v>6387263.5999999996</v>
      </c>
      <c r="J13687" s="228">
        <v>1299049.68</v>
      </c>
      <c r="K13687" s="228">
        <v>1236094.3999999999</v>
      </c>
      <c r="L13687" s="228">
        <v>10343401.41</v>
      </c>
    </row>
    <row r="13688" spans="1:12">
      <c r="A13688" s="228">
        <v>2018</v>
      </c>
      <c r="B13688" s="228" t="s">
        <v>193</v>
      </c>
      <c r="C13688" s="228" t="s">
        <v>61</v>
      </c>
      <c r="D13688" s="228" t="s">
        <v>205</v>
      </c>
      <c r="E13688" s="228">
        <v>25</v>
      </c>
      <c r="F13688" s="228">
        <v>71189</v>
      </c>
      <c r="G13688" s="228">
        <v>2160</v>
      </c>
      <c r="H13688" s="228">
        <v>6156</v>
      </c>
      <c r="I13688" s="228">
        <v>4976275.16</v>
      </c>
      <c r="J13688" s="228">
        <v>1033483.46</v>
      </c>
      <c r="K13688" s="228">
        <v>787998</v>
      </c>
      <c r="L13688" s="228">
        <v>8224104.4900000002</v>
      </c>
    </row>
    <row r="13689" spans="1:12">
      <c r="A13689" s="228">
        <v>2018</v>
      </c>
      <c r="B13689" s="228" t="s">
        <v>193</v>
      </c>
      <c r="C13689" s="228" t="s">
        <v>61</v>
      </c>
      <c r="D13689" s="228" t="s">
        <v>205</v>
      </c>
      <c r="E13689" s="228">
        <v>30</v>
      </c>
      <c r="F13689" s="228">
        <v>117482</v>
      </c>
      <c r="G13689" s="228">
        <v>3646</v>
      </c>
      <c r="H13689" s="228">
        <v>8391</v>
      </c>
      <c r="I13689" s="228">
        <v>6639897.1500000004</v>
      </c>
      <c r="J13689" s="228">
        <v>1531696.82</v>
      </c>
      <c r="K13689" s="228">
        <v>1194018.28</v>
      </c>
      <c r="L13689" s="228">
        <v>11269496.359999999</v>
      </c>
    </row>
    <row r="13690" spans="1:12">
      <c r="A13690" s="228">
        <v>2018</v>
      </c>
      <c r="B13690" s="228" t="s">
        <v>193</v>
      </c>
      <c r="C13690" s="228" t="s">
        <v>61</v>
      </c>
      <c r="D13690" s="228" t="s">
        <v>205</v>
      </c>
      <c r="E13690" s="228">
        <v>35</v>
      </c>
      <c r="F13690" s="228">
        <v>132992</v>
      </c>
      <c r="G13690" s="228">
        <v>4464</v>
      </c>
      <c r="H13690" s="228">
        <v>11483</v>
      </c>
      <c r="I13690" s="228">
        <v>9553967.8800000008</v>
      </c>
      <c r="J13690" s="228">
        <v>2120920.96</v>
      </c>
      <c r="K13690" s="228">
        <v>1700002.37</v>
      </c>
      <c r="L13690" s="228">
        <v>15914072.52</v>
      </c>
    </row>
    <row r="13691" spans="1:12">
      <c r="A13691" s="228">
        <v>2018</v>
      </c>
      <c r="B13691" s="228" t="s">
        <v>193</v>
      </c>
      <c r="C13691" s="228" t="s">
        <v>61</v>
      </c>
      <c r="D13691" s="228" t="s">
        <v>205</v>
      </c>
      <c r="E13691" s="228">
        <v>40</v>
      </c>
      <c r="F13691" s="228">
        <v>127489</v>
      </c>
      <c r="G13691" s="228">
        <v>5296</v>
      </c>
      <c r="H13691" s="228">
        <v>11564</v>
      </c>
      <c r="I13691" s="228">
        <v>10471332.75</v>
      </c>
      <c r="J13691" s="228">
        <v>2488365.91</v>
      </c>
      <c r="K13691" s="228">
        <v>2234536.79</v>
      </c>
      <c r="L13691" s="228">
        <v>17981043.100000001</v>
      </c>
    </row>
    <row r="13692" spans="1:12">
      <c r="A13692" s="228">
        <v>2018</v>
      </c>
      <c r="B13692" s="228" t="s">
        <v>193</v>
      </c>
      <c r="C13692" s="228" t="s">
        <v>61</v>
      </c>
      <c r="D13692" s="228" t="s">
        <v>205</v>
      </c>
      <c r="E13692" s="228">
        <v>45</v>
      </c>
      <c r="F13692" s="228">
        <v>130323</v>
      </c>
      <c r="G13692" s="228">
        <v>7069</v>
      </c>
      <c r="H13692" s="228">
        <v>16738</v>
      </c>
      <c r="I13692" s="228">
        <v>14063211.17</v>
      </c>
      <c r="J13692" s="228">
        <v>3430385.32</v>
      </c>
      <c r="K13692" s="228">
        <v>3248931.4</v>
      </c>
      <c r="L13692" s="228">
        <v>24277278.07</v>
      </c>
    </row>
    <row r="13693" spans="1:12">
      <c r="A13693" s="228">
        <v>2018</v>
      </c>
      <c r="B13693" s="228" t="s">
        <v>193</v>
      </c>
      <c r="C13693" s="228" t="s">
        <v>61</v>
      </c>
      <c r="D13693" s="228" t="s">
        <v>205</v>
      </c>
      <c r="E13693" s="228">
        <v>50</v>
      </c>
      <c r="F13693" s="228">
        <v>119419</v>
      </c>
      <c r="G13693" s="228">
        <v>8813</v>
      </c>
      <c r="H13693" s="228">
        <v>18358</v>
      </c>
      <c r="I13693" s="228">
        <v>18050513.82</v>
      </c>
      <c r="J13693" s="228">
        <v>4435142.16</v>
      </c>
      <c r="K13693" s="228">
        <v>4681352.8499999996</v>
      </c>
      <c r="L13693" s="228">
        <v>31349787.969999999</v>
      </c>
    </row>
    <row r="13694" spans="1:12">
      <c r="A13694" s="228">
        <v>2018</v>
      </c>
      <c r="B13694" s="228" t="s">
        <v>193</v>
      </c>
      <c r="C13694" s="228" t="s">
        <v>61</v>
      </c>
      <c r="D13694" s="228" t="s">
        <v>205</v>
      </c>
      <c r="E13694" s="228">
        <v>55</v>
      </c>
      <c r="F13694" s="228">
        <v>125072</v>
      </c>
      <c r="G13694" s="228">
        <v>12733</v>
      </c>
      <c r="H13694" s="228">
        <v>28079</v>
      </c>
      <c r="I13694" s="228">
        <v>27867422.359999999</v>
      </c>
      <c r="J13694" s="228">
        <v>6450398</v>
      </c>
      <c r="K13694" s="228">
        <v>7237219.7300000004</v>
      </c>
      <c r="L13694" s="228">
        <v>47442028.619999997</v>
      </c>
    </row>
    <row r="13695" spans="1:12">
      <c r="A13695" s="228">
        <v>2018</v>
      </c>
      <c r="B13695" s="228" t="s">
        <v>193</v>
      </c>
      <c r="C13695" s="228" t="s">
        <v>61</v>
      </c>
      <c r="D13695" s="228" t="s">
        <v>205</v>
      </c>
      <c r="E13695" s="228">
        <v>60</v>
      </c>
      <c r="F13695" s="228">
        <v>115255</v>
      </c>
      <c r="G13695" s="228">
        <v>16406</v>
      </c>
      <c r="H13695" s="228">
        <v>35808</v>
      </c>
      <c r="I13695" s="228">
        <v>37181880.659999996</v>
      </c>
      <c r="J13695" s="228">
        <v>8543647.2200000007</v>
      </c>
      <c r="K13695" s="228">
        <v>10121903.65</v>
      </c>
      <c r="L13695" s="228">
        <v>63057972.420000002</v>
      </c>
    </row>
    <row r="13696" spans="1:12">
      <c r="A13696" s="228">
        <v>2018</v>
      </c>
      <c r="B13696" s="228" t="s">
        <v>193</v>
      </c>
      <c r="C13696" s="228" t="s">
        <v>61</v>
      </c>
      <c r="D13696" s="228" t="s">
        <v>205</v>
      </c>
      <c r="E13696" s="228">
        <v>65</v>
      </c>
      <c r="F13696" s="228">
        <v>103978</v>
      </c>
      <c r="G13696" s="228">
        <v>22578</v>
      </c>
      <c r="H13696" s="228">
        <v>48422</v>
      </c>
      <c r="I13696" s="228">
        <v>49824595.890000001</v>
      </c>
      <c r="J13696" s="228">
        <v>10900214.310000001</v>
      </c>
      <c r="K13696" s="228">
        <v>14091848.539999999</v>
      </c>
      <c r="L13696" s="228">
        <v>83043748.939999998</v>
      </c>
    </row>
    <row r="13697" spans="1:12">
      <c r="A13697" s="228">
        <v>2018</v>
      </c>
      <c r="B13697" s="228" t="s">
        <v>193</v>
      </c>
      <c r="C13697" s="228" t="s">
        <v>61</v>
      </c>
      <c r="D13697" s="228" t="s">
        <v>205</v>
      </c>
      <c r="E13697" s="228">
        <v>70</v>
      </c>
      <c r="F13697" s="228">
        <v>87383</v>
      </c>
      <c r="G13697" s="228">
        <v>24921</v>
      </c>
      <c r="H13697" s="228">
        <v>62058</v>
      </c>
      <c r="I13697" s="228">
        <v>59121689.640000001</v>
      </c>
      <c r="J13697" s="228">
        <v>12413809.140000001</v>
      </c>
      <c r="K13697" s="228">
        <v>15786253.539999999</v>
      </c>
      <c r="L13697" s="228">
        <v>94996722.75</v>
      </c>
    </row>
    <row r="13698" spans="1:12">
      <c r="A13698" s="228">
        <v>2018</v>
      </c>
      <c r="B13698" s="228" t="s">
        <v>193</v>
      </c>
      <c r="C13698" s="228" t="s">
        <v>61</v>
      </c>
      <c r="D13698" s="228" t="s">
        <v>205</v>
      </c>
      <c r="E13698" s="228">
        <v>75</v>
      </c>
      <c r="F13698" s="228">
        <v>57283</v>
      </c>
      <c r="G13698" s="228">
        <v>21683</v>
      </c>
      <c r="H13698" s="228">
        <v>59252</v>
      </c>
      <c r="I13698" s="228">
        <v>51225284.630000003</v>
      </c>
      <c r="J13698" s="228">
        <v>10319465.76</v>
      </c>
      <c r="K13698" s="228">
        <v>12273265.789999999</v>
      </c>
      <c r="L13698" s="228">
        <v>78888965.870000005</v>
      </c>
    </row>
    <row r="13699" spans="1:12">
      <c r="A13699" s="228">
        <v>2018</v>
      </c>
      <c r="B13699" s="228" t="s">
        <v>193</v>
      </c>
      <c r="C13699" s="228" t="s">
        <v>61</v>
      </c>
      <c r="D13699" s="228" t="s">
        <v>205</v>
      </c>
      <c r="E13699" s="228">
        <v>80</v>
      </c>
      <c r="F13699" s="228">
        <v>36070</v>
      </c>
      <c r="G13699" s="228">
        <v>15913</v>
      </c>
      <c r="H13699" s="228">
        <v>51608</v>
      </c>
      <c r="I13699" s="228">
        <v>41328056.859999999</v>
      </c>
      <c r="J13699" s="228">
        <v>7387872.6799999997</v>
      </c>
      <c r="K13699" s="228">
        <v>8712153.6799999997</v>
      </c>
      <c r="L13699" s="228">
        <v>60747994.170000002</v>
      </c>
    </row>
    <row r="13700" spans="1:12">
      <c r="A13700" s="228">
        <v>2018</v>
      </c>
      <c r="B13700" s="228" t="s">
        <v>193</v>
      </c>
      <c r="C13700" s="228" t="s">
        <v>61</v>
      </c>
      <c r="D13700" s="228" t="s">
        <v>205</v>
      </c>
      <c r="E13700" s="228">
        <v>85</v>
      </c>
      <c r="F13700" s="228">
        <v>20479</v>
      </c>
      <c r="G13700" s="228">
        <v>9527</v>
      </c>
      <c r="H13700" s="228">
        <v>39516</v>
      </c>
      <c r="I13700" s="228">
        <v>27689052.640000001</v>
      </c>
      <c r="J13700" s="228">
        <v>4296610.6900000004</v>
      </c>
      <c r="K13700" s="228">
        <v>4205470.16</v>
      </c>
      <c r="L13700" s="228">
        <v>37904796.350000001</v>
      </c>
    </row>
    <row r="13701" spans="1:12">
      <c r="A13701" s="228">
        <v>2018</v>
      </c>
      <c r="B13701" s="228" t="s">
        <v>193</v>
      </c>
      <c r="C13701" s="228" t="s">
        <v>61</v>
      </c>
      <c r="D13701" s="228" t="s">
        <v>205</v>
      </c>
      <c r="E13701" s="228">
        <v>90</v>
      </c>
      <c r="F13701" s="228">
        <v>7234</v>
      </c>
      <c r="G13701" s="228">
        <v>2647</v>
      </c>
      <c r="H13701" s="228">
        <v>14446</v>
      </c>
      <c r="I13701" s="228">
        <v>9252382</v>
      </c>
      <c r="J13701" s="228">
        <v>1170099.53</v>
      </c>
      <c r="K13701" s="228">
        <v>1130927.3</v>
      </c>
      <c r="L13701" s="228">
        <v>11977498.26</v>
      </c>
    </row>
    <row r="13702" spans="1:12">
      <c r="A13702" s="228">
        <v>2018</v>
      </c>
      <c r="B13702" s="228" t="s">
        <v>193</v>
      </c>
      <c r="C13702" s="228" t="s">
        <v>61</v>
      </c>
      <c r="D13702" s="228" t="s">
        <v>205</v>
      </c>
      <c r="E13702" s="228">
        <v>95</v>
      </c>
      <c r="F13702" s="228">
        <v>996</v>
      </c>
      <c r="G13702" s="228">
        <v>366</v>
      </c>
      <c r="H13702" s="228">
        <v>2204</v>
      </c>
      <c r="I13702" s="228">
        <v>1343267.57</v>
      </c>
      <c r="J13702" s="228">
        <v>144358.96</v>
      </c>
      <c r="K13702" s="228">
        <v>97889.4</v>
      </c>
      <c r="L13702" s="228">
        <v>1621798.53</v>
      </c>
    </row>
    <row r="13703" spans="1:12">
      <c r="A13703" s="228">
        <v>2018</v>
      </c>
      <c r="B13703" s="228" t="s">
        <v>193</v>
      </c>
      <c r="C13703" s="228" t="s">
        <v>61</v>
      </c>
      <c r="D13703" s="228" t="s">
        <v>206</v>
      </c>
      <c r="E13703" s="228">
        <v>0</v>
      </c>
      <c r="F13703" s="228">
        <v>97384</v>
      </c>
      <c r="G13703" s="228">
        <v>3563</v>
      </c>
      <c r="H13703" s="228">
        <v>10768</v>
      </c>
      <c r="I13703" s="228">
        <v>6482320.9400000004</v>
      </c>
      <c r="J13703" s="228">
        <v>932864.49</v>
      </c>
      <c r="K13703" s="228">
        <v>203983.35</v>
      </c>
      <c r="L13703" s="228">
        <v>8346940.79</v>
      </c>
    </row>
    <row r="13704" spans="1:12">
      <c r="A13704" s="228">
        <v>2018</v>
      </c>
      <c r="B13704" s="228" t="s">
        <v>193</v>
      </c>
      <c r="C13704" s="228" t="s">
        <v>61</v>
      </c>
      <c r="D13704" s="228" t="s">
        <v>206</v>
      </c>
      <c r="E13704" s="228">
        <v>5</v>
      </c>
      <c r="F13704" s="228">
        <v>116329</v>
      </c>
      <c r="G13704" s="228">
        <v>1973</v>
      </c>
      <c r="H13704" s="228">
        <v>2896</v>
      </c>
      <c r="I13704" s="228">
        <v>2308240.52</v>
      </c>
      <c r="J13704" s="228">
        <v>585234.41</v>
      </c>
      <c r="K13704" s="228">
        <v>228758.39999999999</v>
      </c>
      <c r="L13704" s="228">
        <v>3708336.82</v>
      </c>
    </row>
    <row r="13705" spans="1:12">
      <c r="A13705" s="228">
        <v>2018</v>
      </c>
      <c r="B13705" s="228" t="s">
        <v>193</v>
      </c>
      <c r="C13705" s="228" t="s">
        <v>61</v>
      </c>
      <c r="D13705" s="228" t="s">
        <v>206</v>
      </c>
      <c r="E13705" s="228">
        <v>10</v>
      </c>
      <c r="F13705" s="228">
        <v>111788</v>
      </c>
      <c r="G13705" s="228">
        <v>1757</v>
      </c>
      <c r="H13705" s="228">
        <v>4275</v>
      </c>
      <c r="I13705" s="228">
        <v>3346017.55</v>
      </c>
      <c r="J13705" s="228">
        <v>674799.26</v>
      </c>
      <c r="K13705" s="228">
        <v>839731</v>
      </c>
      <c r="L13705" s="228">
        <v>5490665.6500000004</v>
      </c>
    </row>
    <row r="13706" spans="1:12">
      <c r="A13706" s="228">
        <v>2018</v>
      </c>
      <c r="B13706" s="228" t="s">
        <v>193</v>
      </c>
      <c r="C13706" s="228" t="s">
        <v>61</v>
      </c>
      <c r="D13706" s="228" t="s">
        <v>206</v>
      </c>
      <c r="E13706" s="228">
        <v>15</v>
      </c>
      <c r="F13706" s="228">
        <v>103724</v>
      </c>
      <c r="G13706" s="228">
        <v>3643</v>
      </c>
      <c r="H13706" s="228">
        <v>10737</v>
      </c>
      <c r="I13706" s="228">
        <v>8334656.3700000001</v>
      </c>
      <c r="J13706" s="228">
        <v>1362649.64</v>
      </c>
      <c r="K13706" s="228">
        <v>1011640</v>
      </c>
      <c r="L13706" s="228">
        <v>12366862.67</v>
      </c>
    </row>
    <row r="13707" spans="1:12">
      <c r="A13707" s="228">
        <v>2018</v>
      </c>
      <c r="B13707" s="228" t="s">
        <v>193</v>
      </c>
      <c r="C13707" s="228" t="s">
        <v>61</v>
      </c>
      <c r="D13707" s="228" t="s">
        <v>206</v>
      </c>
      <c r="E13707" s="228">
        <v>20</v>
      </c>
      <c r="F13707" s="228">
        <v>86186</v>
      </c>
      <c r="G13707" s="228">
        <v>4962</v>
      </c>
      <c r="H13707" s="228">
        <v>14487</v>
      </c>
      <c r="I13707" s="228">
        <v>11720915.359999999</v>
      </c>
      <c r="J13707" s="228">
        <v>1865431.06</v>
      </c>
      <c r="K13707" s="228">
        <v>1275209.3</v>
      </c>
      <c r="L13707" s="228">
        <v>16781498.260000002</v>
      </c>
    </row>
    <row r="13708" spans="1:12">
      <c r="A13708" s="228">
        <v>2018</v>
      </c>
      <c r="B13708" s="228" t="s">
        <v>193</v>
      </c>
      <c r="C13708" s="228" t="s">
        <v>61</v>
      </c>
      <c r="D13708" s="228" t="s">
        <v>206</v>
      </c>
      <c r="E13708" s="228">
        <v>25</v>
      </c>
      <c r="F13708" s="228">
        <v>85408</v>
      </c>
      <c r="G13708" s="228">
        <v>5659</v>
      </c>
      <c r="H13708" s="228">
        <v>18071</v>
      </c>
      <c r="I13708" s="228">
        <v>14900926.49</v>
      </c>
      <c r="J13708" s="228">
        <v>3086079.38</v>
      </c>
      <c r="K13708" s="228">
        <v>1068033.2</v>
      </c>
      <c r="L13708" s="228">
        <v>22319275.109999999</v>
      </c>
    </row>
    <row r="13709" spans="1:12">
      <c r="A13709" s="228">
        <v>2018</v>
      </c>
      <c r="B13709" s="228" t="s">
        <v>193</v>
      </c>
      <c r="C13709" s="228" t="s">
        <v>61</v>
      </c>
      <c r="D13709" s="228" t="s">
        <v>206</v>
      </c>
      <c r="E13709" s="228">
        <v>30</v>
      </c>
      <c r="F13709" s="228">
        <v>137543</v>
      </c>
      <c r="G13709" s="228">
        <v>10862</v>
      </c>
      <c r="H13709" s="228">
        <v>35933</v>
      </c>
      <c r="I13709" s="228">
        <v>30579874.989999998</v>
      </c>
      <c r="J13709" s="228">
        <v>6728610.96</v>
      </c>
      <c r="K13709" s="228">
        <v>1744043.85</v>
      </c>
      <c r="L13709" s="228">
        <v>45158763.390000001</v>
      </c>
    </row>
    <row r="13710" spans="1:12">
      <c r="A13710" s="228">
        <v>2018</v>
      </c>
      <c r="B13710" s="228" t="s">
        <v>193</v>
      </c>
      <c r="C13710" s="228" t="s">
        <v>61</v>
      </c>
      <c r="D13710" s="228" t="s">
        <v>206</v>
      </c>
      <c r="E13710" s="228">
        <v>35</v>
      </c>
      <c r="F13710" s="228">
        <v>145014</v>
      </c>
      <c r="G13710" s="228">
        <v>11185</v>
      </c>
      <c r="H13710" s="228">
        <v>32115</v>
      </c>
      <c r="I13710" s="228">
        <v>28456023.050000001</v>
      </c>
      <c r="J13710" s="228">
        <v>6140047.3300000001</v>
      </c>
      <c r="K13710" s="228">
        <v>2397553.65</v>
      </c>
      <c r="L13710" s="228">
        <v>43538972.5</v>
      </c>
    </row>
    <row r="13711" spans="1:12">
      <c r="A13711" s="228">
        <v>2018</v>
      </c>
      <c r="B13711" s="228" t="s">
        <v>193</v>
      </c>
      <c r="C13711" s="228" t="s">
        <v>61</v>
      </c>
      <c r="D13711" s="228" t="s">
        <v>206</v>
      </c>
      <c r="E13711" s="228">
        <v>40</v>
      </c>
      <c r="F13711" s="228">
        <v>136632</v>
      </c>
      <c r="G13711" s="228">
        <v>9795</v>
      </c>
      <c r="H13711" s="228">
        <v>23449</v>
      </c>
      <c r="I13711" s="228">
        <v>21526145.5</v>
      </c>
      <c r="J13711" s="228">
        <v>4768298.68</v>
      </c>
      <c r="K13711" s="228">
        <v>2924927.67</v>
      </c>
      <c r="L13711" s="228">
        <v>35008168.549999997</v>
      </c>
    </row>
    <row r="13712" spans="1:12">
      <c r="A13712" s="228">
        <v>2018</v>
      </c>
      <c r="B13712" s="228" t="s">
        <v>193</v>
      </c>
      <c r="C13712" s="228" t="s">
        <v>61</v>
      </c>
      <c r="D13712" s="228" t="s">
        <v>206</v>
      </c>
      <c r="E13712" s="228">
        <v>45</v>
      </c>
      <c r="F13712" s="228">
        <v>141449</v>
      </c>
      <c r="G13712" s="228">
        <v>10447</v>
      </c>
      <c r="H13712" s="228">
        <v>23926</v>
      </c>
      <c r="I13712" s="228">
        <v>22712447.149999999</v>
      </c>
      <c r="J13712" s="228">
        <v>5153760.5199999996</v>
      </c>
      <c r="K13712" s="228">
        <v>3701529.35</v>
      </c>
      <c r="L13712" s="228">
        <v>37635367.479999997</v>
      </c>
    </row>
    <row r="13713" spans="1:12">
      <c r="A13713" s="228">
        <v>2018</v>
      </c>
      <c r="B13713" s="228" t="s">
        <v>193</v>
      </c>
      <c r="C13713" s="228" t="s">
        <v>61</v>
      </c>
      <c r="D13713" s="228" t="s">
        <v>206</v>
      </c>
      <c r="E13713" s="228">
        <v>50</v>
      </c>
      <c r="F13713" s="228">
        <v>129007</v>
      </c>
      <c r="G13713" s="228">
        <v>10852</v>
      </c>
      <c r="H13713" s="228">
        <v>24680</v>
      </c>
      <c r="I13713" s="228">
        <v>23266167.399999999</v>
      </c>
      <c r="J13713" s="228">
        <v>5271088.76</v>
      </c>
      <c r="K13713" s="228">
        <v>4423603.88</v>
      </c>
      <c r="L13713" s="228">
        <v>38788598.939999998</v>
      </c>
    </row>
    <row r="13714" spans="1:12">
      <c r="A13714" s="228">
        <v>2018</v>
      </c>
      <c r="B13714" s="228" t="s">
        <v>193</v>
      </c>
      <c r="C13714" s="228" t="s">
        <v>61</v>
      </c>
      <c r="D13714" s="228" t="s">
        <v>206</v>
      </c>
      <c r="E13714" s="228">
        <v>55</v>
      </c>
      <c r="F13714" s="228">
        <v>135469</v>
      </c>
      <c r="G13714" s="228">
        <v>15037</v>
      </c>
      <c r="H13714" s="228">
        <v>33178</v>
      </c>
      <c r="I13714" s="228">
        <v>30384437.68</v>
      </c>
      <c r="J13714" s="228">
        <v>6776920.7400000002</v>
      </c>
      <c r="K13714" s="228">
        <v>6960440.5899999999</v>
      </c>
      <c r="L13714" s="228">
        <v>50630111.200000003</v>
      </c>
    </row>
    <row r="13715" spans="1:12">
      <c r="A13715" s="228">
        <v>2018</v>
      </c>
      <c r="B13715" s="228" t="s">
        <v>193</v>
      </c>
      <c r="C13715" s="228" t="s">
        <v>61</v>
      </c>
      <c r="D13715" s="228" t="s">
        <v>206</v>
      </c>
      <c r="E13715" s="228">
        <v>60</v>
      </c>
      <c r="F13715" s="228">
        <v>125783</v>
      </c>
      <c r="G13715" s="228">
        <v>18359</v>
      </c>
      <c r="H13715" s="228">
        <v>43766</v>
      </c>
      <c r="I13715" s="228">
        <v>39817480.899999999</v>
      </c>
      <c r="J13715" s="228">
        <v>8320506.3499999996</v>
      </c>
      <c r="K13715" s="228">
        <v>9681371.8499999996</v>
      </c>
      <c r="L13715" s="228">
        <v>65026909.369999997</v>
      </c>
    </row>
    <row r="13716" spans="1:12">
      <c r="A13716" s="228">
        <v>2018</v>
      </c>
      <c r="B13716" s="228" t="s">
        <v>193</v>
      </c>
      <c r="C13716" s="228" t="s">
        <v>61</v>
      </c>
      <c r="D13716" s="228" t="s">
        <v>206</v>
      </c>
      <c r="E13716" s="228">
        <v>65</v>
      </c>
      <c r="F13716" s="228">
        <v>113084</v>
      </c>
      <c r="G13716" s="228">
        <v>21430</v>
      </c>
      <c r="H13716" s="228">
        <v>52130</v>
      </c>
      <c r="I13716" s="228">
        <v>48196708.969999999</v>
      </c>
      <c r="J13716" s="228">
        <v>10047370.74</v>
      </c>
      <c r="K13716" s="228">
        <v>12164877</v>
      </c>
      <c r="L13716" s="228">
        <v>77752247.950000003</v>
      </c>
    </row>
    <row r="13717" spans="1:12">
      <c r="A13717" s="228">
        <v>2018</v>
      </c>
      <c r="B13717" s="228" t="s">
        <v>193</v>
      </c>
      <c r="C13717" s="228" t="s">
        <v>61</v>
      </c>
      <c r="D13717" s="228" t="s">
        <v>206</v>
      </c>
      <c r="E13717" s="228">
        <v>70</v>
      </c>
      <c r="F13717" s="228">
        <v>95049</v>
      </c>
      <c r="G13717" s="228">
        <v>24579</v>
      </c>
      <c r="H13717" s="228">
        <v>65634</v>
      </c>
      <c r="I13717" s="228">
        <v>58393208.399999999</v>
      </c>
      <c r="J13717" s="228">
        <v>11489443.189999999</v>
      </c>
      <c r="K13717" s="228">
        <v>13860683.800000001</v>
      </c>
      <c r="L13717" s="228">
        <v>90820724.019999996</v>
      </c>
    </row>
    <row r="13718" spans="1:12">
      <c r="A13718" s="228">
        <v>2018</v>
      </c>
      <c r="B13718" s="228" t="s">
        <v>193</v>
      </c>
      <c r="C13718" s="228" t="s">
        <v>61</v>
      </c>
      <c r="D13718" s="228" t="s">
        <v>206</v>
      </c>
      <c r="E13718" s="228">
        <v>75</v>
      </c>
      <c r="F13718" s="228">
        <v>61731</v>
      </c>
      <c r="G13718" s="228">
        <v>19667</v>
      </c>
      <c r="H13718" s="228">
        <v>59813</v>
      </c>
      <c r="I13718" s="228">
        <v>49585765.82</v>
      </c>
      <c r="J13718" s="228">
        <v>8998915.3699999992</v>
      </c>
      <c r="K13718" s="228">
        <v>10953674.039999999</v>
      </c>
      <c r="L13718" s="228">
        <v>74289358.549999997</v>
      </c>
    </row>
    <row r="13719" spans="1:12">
      <c r="A13719" s="228">
        <v>2018</v>
      </c>
      <c r="B13719" s="228" t="s">
        <v>193</v>
      </c>
      <c r="C13719" s="228" t="s">
        <v>61</v>
      </c>
      <c r="D13719" s="228" t="s">
        <v>206</v>
      </c>
      <c r="E13719" s="228">
        <v>80</v>
      </c>
      <c r="F13719" s="228">
        <v>41817</v>
      </c>
      <c r="G13719" s="228">
        <v>14382</v>
      </c>
      <c r="H13719" s="228">
        <v>55281</v>
      </c>
      <c r="I13719" s="228">
        <v>41583779.859999999</v>
      </c>
      <c r="J13719" s="228">
        <v>6574695.2199999997</v>
      </c>
      <c r="K13719" s="228">
        <v>7644179.5800000001</v>
      </c>
      <c r="L13719" s="228">
        <v>58802128.130000003</v>
      </c>
    </row>
    <row r="13720" spans="1:12">
      <c r="A13720" s="228">
        <v>2018</v>
      </c>
      <c r="B13720" s="228" t="s">
        <v>193</v>
      </c>
      <c r="C13720" s="228" t="s">
        <v>61</v>
      </c>
      <c r="D13720" s="228" t="s">
        <v>206</v>
      </c>
      <c r="E13720" s="228">
        <v>85</v>
      </c>
      <c r="F13720" s="228">
        <v>26647</v>
      </c>
      <c r="G13720" s="228">
        <v>9011</v>
      </c>
      <c r="H13720" s="228">
        <v>46597</v>
      </c>
      <c r="I13720" s="228">
        <v>31224404.68</v>
      </c>
      <c r="J13720" s="228">
        <v>4124699.86</v>
      </c>
      <c r="K13720" s="228">
        <v>3702811.12</v>
      </c>
      <c r="L13720" s="228">
        <v>40650661.240000002</v>
      </c>
    </row>
    <row r="13721" spans="1:12">
      <c r="A13721" s="228">
        <v>2018</v>
      </c>
      <c r="B13721" s="228" t="s">
        <v>193</v>
      </c>
      <c r="C13721" s="228" t="s">
        <v>61</v>
      </c>
      <c r="D13721" s="228" t="s">
        <v>206</v>
      </c>
      <c r="E13721" s="228">
        <v>90</v>
      </c>
      <c r="F13721" s="228">
        <v>11500</v>
      </c>
      <c r="G13721" s="228">
        <v>3632</v>
      </c>
      <c r="H13721" s="228">
        <v>22523</v>
      </c>
      <c r="I13721" s="228">
        <v>13650384.07</v>
      </c>
      <c r="J13721" s="228">
        <v>1540333.76</v>
      </c>
      <c r="K13721" s="228">
        <v>1234166.43</v>
      </c>
      <c r="L13721" s="228">
        <v>16985226.93</v>
      </c>
    </row>
    <row r="13722" spans="1:12">
      <c r="A13722" s="228">
        <v>2018</v>
      </c>
      <c r="B13722" s="228" t="s">
        <v>193</v>
      </c>
      <c r="C13722" s="228" t="s">
        <v>61</v>
      </c>
      <c r="D13722" s="228" t="s">
        <v>206</v>
      </c>
      <c r="E13722" s="228">
        <v>95</v>
      </c>
      <c r="F13722" s="228">
        <v>3125</v>
      </c>
      <c r="G13722" s="228">
        <v>769</v>
      </c>
      <c r="H13722" s="228">
        <v>5573</v>
      </c>
      <c r="I13722" s="228">
        <v>3387221.73</v>
      </c>
      <c r="J13722" s="228">
        <v>301014.44</v>
      </c>
      <c r="K13722" s="228">
        <v>124782.56</v>
      </c>
      <c r="L13722" s="228">
        <v>3843182.63</v>
      </c>
    </row>
    <row r="13723" spans="1:12">
      <c r="A13723" s="228">
        <v>2018</v>
      </c>
      <c r="B13723" s="228" t="s">
        <v>193</v>
      </c>
      <c r="C13723" s="228" t="s">
        <v>62</v>
      </c>
      <c r="D13723" s="228" t="s">
        <v>205</v>
      </c>
      <c r="E13723" s="228">
        <v>0</v>
      </c>
      <c r="F13723" s="228">
        <v>72253</v>
      </c>
      <c r="G13723" s="228">
        <v>2953</v>
      </c>
      <c r="H13723" s="228">
        <v>9473</v>
      </c>
      <c r="I13723" s="228">
        <v>6409464.4699999997</v>
      </c>
      <c r="J13723" s="228">
        <v>1010821.21</v>
      </c>
      <c r="K13723" s="228">
        <v>121024.9</v>
      </c>
      <c r="L13723" s="228">
        <v>8240100.8499999996</v>
      </c>
    </row>
    <row r="13724" spans="1:12">
      <c r="A13724" s="228">
        <v>2018</v>
      </c>
      <c r="B13724" s="228" t="s">
        <v>193</v>
      </c>
      <c r="C13724" s="228" t="s">
        <v>62</v>
      </c>
      <c r="D13724" s="228" t="s">
        <v>205</v>
      </c>
      <c r="E13724" s="228">
        <v>5</v>
      </c>
      <c r="F13724" s="228">
        <v>84798</v>
      </c>
      <c r="G13724" s="228">
        <v>1546</v>
      </c>
      <c r="H13724" s="228">
        <v>2387</v>
      </c>
      <c r="I13724" s="228">
        <v>1941779.35</v>
      </c>
      <c r="J13724" s="228">
        <v>510193.65</v>
      </c>
      <c r="K13724" s="228">
        <v>144835.01999999999</v>
      </c>
      <c r="L13724" s="228">
        <v>2959520.26</v>
      </c>
    </row>
    <row r="13725" spans="1:12">
      <c r="A13725" s="228">
        <v>2018</v>
      </c>
      <c r="B13725" s="228" t="s">
        <v>193</v>
      </c>
      <c r="C13725" s="228" t="s">
        <v>62</v>
      </c>
      <c r="D13725" s="228" t="s">
        <v>205</v>
      </c>
      <c r="E13725" s="228">
        <v>10</v>
      </c>
      <c r="F13725" s="228">
        <v>82196</v>
      </c>
      <c r="G13725" s="228">
        <v>1353</v>
      </c>
      <c r="H13725" s="228">
        <v>2104</v>
      </c>
      <c r="I13725" s="228">
        <v>1838117.59</v>
      </c>
      <c r="J13725" s="228">
        <v>558275.93999999994</v>
      </c>
      <c r="K13725" s="228">
        <v>430449.3</v>
      </c>
      <c r="L13725" s="228">
        <v>3122315.36</v>
      </c>
    </row>
    <row r="13726" spans="1:12">
      <c r="A13726" s="228">
        <v>2018</v>
      </c>
      <c r="B13726" s="228" t="s">
        <v>193</v>
      </c>
      <c r="C13726" s="228" t="s">
        <v>62</v>
      </c>
      <c r="D13726" s="228" t="s">
        <v>205</v>
      </c>
      <c r="E13726" s="228">
        <v>15</v>
      </c>
      <c r="F13726" s="228">
        <v>76872</v>
      </c>
      <c r="G13726" s="228">
        <v>2230</v>
      </c>
      <c r="H13726" s="228">
        <v>3781</v>
      </c>
      <c r="I13726" s="228">
        <v>4230454</v>
      </c>
      <c r="J13726" s="228">
        <v>1080959.49</v>
      </c>
      <c r="K13726" s="228">
        <v>858184.84</v>
      </c>
      <c r="L13726" s="228">
        <v>6897892.9299999997</v>
      </c>
    </row>
    <row r="13727" spans="1:12">
      <c r="A13727" s="228">
        <v>2018</v>
      </c>
      <c r="B13727" s="228" t="s">
        <v>193</v>
      </c>
      <c r="C13727" s="228" t="s">
        <v>62</v>
      </c>
      <c r="D13727" s="228" t="s">
        <v>205</v>
      </c>
      <c r="E13727" s="228">
        <v>20</v>
      </c>
      <c r="F13727" s="228">
        <v>60979</v>
      </c>
      <c r="G13727" s="228">
        <v>2310</v>
      </c>
      <c r="H13727" s="228">
        <v>4608</v>
      </c>
      <c r="I13727" s="228">
        <v>4617229.78</v>
      </c>
      <c r="J13727" s="228">
        <v>1103466.6000000001</v>
      </c>
      <c r="K13727" s="228">
        <v>826906.28</v>
      </c>
      <c r="L13727" s="228">
        <v>7301071.7000000002</v>
      </c>
    </row>
    <row r="13728" spans="1:12">
      <c r="A13728" s="228">
        <v>2018</v>
      </c>
      <c r="B13728" s="228" t="s">
        <v>193</v>
      </c>
      <c r="C13728" s="228" t="s">
        <v>62</v>
      </c>
      <c r="D13728" s="228" t="s">
        <v>205</v>
      </c>
      <c r="E13728" s="228">
        <v>25</v>
      </c>
      <c r="F13728" s="228">
        <v>49535</v>
      </c>
      <c r="G13728" s="228">
        <v>1654</v>
      </c>
      <c r="H13728" s="228">
        <v>3969</v>
      </c>
      <c r="I13728" s="228">
        <v>3540882.62</v>
      </c>
      <c r="J13728" s="228">
        <v>807323.03</v>
      </c>
      <c r="K13728" s="228">
        <v>886050</v>
      </c>
      <c r="L13728" s="228">
        <v>6078163.7300000004</v>
      </c>
    </row>
    <row r="13729" spans="1:12">
      <c r="A13729" s="228">
        <v>2018</v>
      </c>
      <c r="B13729" s="228" t="s">
        <v>193</v>
      </c>
      <c r="C13729" s="228" t="s">
        <v>62</v>
      </c>
      <c r="D13729" s="228" t="s">
        <v>205</v>
      </c>
      <c r="E13729" s="228">
        <v>30</v>
      </c>
      <c r="F13729" s="228">
        <v>86300</v>
      </c>
      <c r="G13729" s="228">
        <v>2516</v>
      </c>
      <c r="H13729" s="228">
        <v>5651</v>
      </c>
      <c r="I13729" s="228">
        <v>4530404.28</v>
      </c>
      <c r="J13729" s="228">
        <v>1252700.75</v>
      </c>
      <c r="K13729" s="228">
        <v>610724</v>
      </c>
      <c r="L13729" s="228">
        <v>7541521.0499999998</v>
      </c>
    </row>
    <row r="13730" spans="1:12">
      <c r="A13730" s="228">
        <v>2018</v>
      </c>
      <c r="B13730" s="228" t="s">
        <v>193</v>
      </c>
      <c r="C13730" s="228" t="s">
        <v>62</v>
      </c>
      <c r="D13730" s="228" t="s">
        <v>205</v>
      </c>
      <c r="E13730" s="228">
        <v>35</v>
      </c>
      <c r="F13730" s="228">
        <v>95822</v>
      </c>
      <c r="G13730" s="228">
        <v>3317</v>
      </c>
      <c r="H13730" s="228">
        <v>7157</v>
      </c>
      <c r="I13730" s="228">
        <v>6136571.04</v>
      </c>
      <c r="J13730" s="228">
        <v>1723338.87</v>
      </c>
      <c r="K13730" s="228">
        <v>1043510.23</v>
      </c>
      <c r="L13730" s="228">
        <v>10313123.34</v>
      </c>
    </row>
    <row r="13731" spans="1:12">
      <c r="A13731" s="228">
        <v>2018</v>
      </c>
      <c r="B13731" s="228" t="s">
        <v>193</v>
      </c>
      <c r="C13731" s="228" t="s">
        <v>62</v>
      </c>
      <c r="D13731" s="228" t="s">
        <v>205</v>
      </c>
      <c r="E13731" s="228">
        <v>40</v>
      </c>
      <c r="F13731" s="228">
        <v>91087</v>
      </c>
      <c r="G13731" s="228">
        <v>4186</v>
      </c>
      <c r="H13731" s="228">
        <v>7787</v>
      </c>
      <c r="I13731" s="228">
        <v>7046798.9400000004</v>
      </c>
      <c r="J13731" s="228">
        <v>2091875.11</v>
      </c>
      <c r="K13731" s="228">
        <v>1397935.58</v>
      </c>
      <c r="L13731" s="228">
        <v>12239346.460000001</v>
      </c>
    </row>
    <row r="13732" spans="1:12">
      <c r="A13732" s="228">
        <v>2018</v>
      </c>
      <c r="B13732" s="228" t="s">
        <v>193</v>
      </c>
      <c r="C13732" s="228" t="s">
        <v>62</v>
      </c>
      <c r="D13732" s="228" t="s">
        <v>205</v>
      </c>
      <c r="E13732" s="228">
        <v>45</v>
      </c>
      <c r="F13732" s="228">
        <v>95361</v>
      </c>
      <c r="G13732" s="228">
        <v>5483</v>
      </c>
      <c r="H13732" s="228">
        <v>11040</v>
      </c>
      <c r="I13732" s="228">
        <v>10591360.68</v>
      </c>
      <c r="J13732" s="228">
        <v>3066277.52</v>
      </c>
      <c r="K13732" s="228">
        <v>2239088.13</v>
      </c>
      <c r="L13732" s="228">
        <v>18093429.859999999</v>
      </c>
    </row>
    <row r="13733" spans="1:12">
      <c r="A13733" s="228">
        <v>2018</v>
      </c>
      <c r="B13733" s="228" t="s">
        <v>193</v>
      </c>
      <c r="C13733" s="228" t="s">
        <v>62</v>
      </c>
      <c r="D13733" s="228" t="s">
        <v>205</v>
      </c>
      <c r="E13733" s="228">
        <v>50</v>
      </c>
      <c r="F13733" s="228">
        <v>89538</v>
      </c>
      <c r="G13733" s="228">
        <v>6952</v>
      </c>
      <c r="H13733" s="228">
        <v>13864</v>
      </c>
      <c r="I13733" s="228">
        <v>13708144.83</v>
      </c>
      <c r="J13733" s="228">
        <v>3902539.1</v>
      </c>
      <c r="K13733" s="228">
        <v>2993291.7</v>
      </c>
      <c r="L13733" s="228">
        <v>23161872.84</v>
      </c>
    </row>
    <row r="13734" spans="1:12">
      <c r="A13734" s="228">
        <v>2018</v>
      </c>
      <c r="B13734" s="228" t="s">
        <v>193</v>
      </c>
      <c r="C13734" s="228" t="s">
        <v>62</v>
      </c>
      <c r="D13734" s="228" t="s">
        <v>205</v>
      </c>
      <c r="E13734" s="228">
        <v>55</v>
      </c>
      <c r="F13734" s="228">
        <v>92388</v>
      </c>
      <c r="G13734" s="228">
        <v>9468</v>
      </c>
      <c r="H13734" s="228">
        <v>18383</v>
      </c>
      <c r="I13734" s="228">
        <v>19862389.870000001</v>
      </c>
      <c r="J13734" s="228">
        <v>5800150.4699999997</v>
      </c>
      <c r="K13734" s="228">
        <v>4565140.8499999996</v>
      </c>
      <c r="L13734" s="228">
        <v>33703099.990000002</v>
      </c>
    </row>
    <row r="13735" spans="1:12">
      <c r="A13735" s="228">
        <v>2018</v>
      </c>
      <c r="B13735" s="228" t="s">
        <v>193</v>
      </c>
      <c r="C13735" s="228" t="s">
        <v>62</v>
      </c>
      <c r="D13735" s="228" t="s">
        <v>205</v>
      </c>
      <c r="E13735" s="228">
        <v>60</v>
      </c>
      <c r="F13735" s="228">
        <v>85495</v>
      </c>
      <c r="G13735" s="228">
        <v>12307</v>
      </c>
      <c r="H13735" s="228">
        <v>24580</v>
      </c>
      <c r="I13735" s="228">
        <v>27598040.149999999</v>
      </c>
      <c r="J13735" s="228">
        <v>7337255.4199999999</v>
      </c>
      <c r="K13735" s="228">
        <v>7100122.1399999997</v>
      </c>
      <c r="L13735" s="228">
        <v>46183427.520000003</v>
      </c>
    </row>
    <row r="13736" spans="1:12">
      <c r="A13736" s="228">
        <v>2018</v>
      </c>
      <c r="B13736" s="228" t="s">
        <v>193</v>
      </c>
      <c r="C13736" s="228" t="s">
        <v>62</v>
      </c>
      <c r="D13736" s="228" t="s">
        <v>205</v>
      </c>
      <c r="E13736" s="228">
        <v>65</v>
      </c>
      <c r="F13736" s="228">
        <v>76690</v>
      </c>
      <c r="G13736" s="228">
        <v>19439</v>
      </c>
      <c r="H13736" s="228">
        <v>33080</v>
      </c>
      <c r="I13736" s="228">
        <v>37258919.140000001</v>
      </c>
      <c r="J13736" s="228">
        <v>9678623.7699999996</v>
      </c>
      <c r="K13736" s="228">
        <v>9158408.4499999993</v>
      </c>
      <c r="L13736" s="228">
        <v>60494717.340000004</v>
      </c>
    </row>
    <row r="13737" spans="1:12">
      <c r="A13737" s="228">
        <v>2018</v>
      </c>
      <c r="B13737" s="228" t="s">
        <v>193</v>
      </c>
      <c r="C13737" s="228" t="s">
        <v>62</v>
      </c>
      <c r="D13737" s="228" t="s">
        <v>205</v>
      </c>
      <c r="E13737" s="228">
        <v>70</v>
      </c>
      <c r="F13737" s="228">
        <v>63677</v>
      </c>
      <c r="G13737" s="228">
        <v>17469</v>
      </c>
      <c r="H13737" s="228">
        <v>38818</v>
      </c>
      <c r="I13737" s="228">
        <v>41238787.259999998</v>
      </c>
      <c r="J13737" s="228">
        <v>10379635.35</v>
      </c>
      <c r="K13737" s="228">
        <v>9662366.3100000005</v>
      </c>
      <c r="L13737" s="228">
        <v>65627678.780000001</v>
      </c>
    </row>
    <row r="13738" spans="1:12">
      <c r="A13738" s="228">
        <v>2018</v>
      </c>
      <c r="B13738" s="228" t="s">
        <v>193</v>
      </c>
      <c r="C13738" s="228" t="s">
        <v>62</v>
      </c>
      <c r="D13738" s="228" t="s">
        <v>205</v>
      </c>
      <c r="E13738" s="228">
        <v>75</v>
      </c>
      <c r="F13738" s="228">
        <v>42928</v>
      </c>
      <c r="G13738" s="228">
        <v>16056</v>
      </c>
      <c r="H13738" s="228">
        <v>41574</v>
      </c>
      <c r="I13738" s="228">
        <v>40015945.460000001</v>
      </c>
      <c r="J13738" s="228">
        <v>9109525.0899999999</v>
      </c>
      <c r="K13738" s="228">
        <v>9036703.5299999993</v>
      </c>
      <c r="L13738" s="228">
        <v>61544400.439999998</v>
      </c>
    </row>
    <row r="13739" spans="1:12">
      <c r="A13739" s="228">
        <v>2018</v>
      </c>
      <c r="B13739" s="228" t="s">
        <v>193</v>
      </c>
      <c r="C13739" s="228" t="s">
        <v>62</v>
      </c>
      <c r="D13739" s="228" t="s">
        <v>205</v>
      </c>
      <c r="E13739" s="228">
        <v>80</v>
      </c>
      <c r="F13739" s="228">
        <v>27393</v>
      </c>
      <c r="G13739" s="228">
        <v>12576</v>
      </c>
      <c r="H13739" s="228">
        <v>37357</v>
      </c>
      <c r="I13739" s="228">
        <v>32709035.670000002</v>
      </c>
      <c r="J13739" s="228">
        <v>7129431.0300000003</v>
      </c>
      <c r="K13739" s="228">
        <v>6099656.5599999996</v>
      </c>
      <c r="L13739" s="228">
        <v>48152070.590000004</v>
      </c>
    </row>
    <row r="13740" spans="1:12">
      <c r="A13740" s="228">
        <v>2018</v>
      </c>
      <c r="B13740" s="228" t="s">
        <v>193</v>
      </c>
      <c r="C13740" s="228" t="s">
        <v>62</v>
      </c>
      <c r="D13740" s="228" t="s">
        <v>205</v>
      </c>
      <c r="E13740" s="228">
        <v>85</v>
      </c>
      <c r="F13740" s="228">
        <v>16352</v>
      </c>
      <c r="G13740" s="228">
        <v>7544</v>
      </c>
      <c r="H13740" s="228">
        <v>30618</v>
      </c>
      <c r="I13740" s="228">
        <v>22626879.23</v>
      </c>
      <c r="J13740" s="228">
        <v>4058320.77</v>
      </c>
      <c r="K13740" s="228">
        <v>3245373.75</v>
      </c>
      <c r="L13740" s="228">
        <v>31323312.18</v>
      </c>
    </row>
    <row r="13741" spans="1:12">
      <c r="A13741" s="228">
        <v>2018</v>
      </c>
      <c r="B13741" s="228" t="s">
        <v>193</v>
      </c>
      <c r="C13741" s="228" t="s">
        <v>62</v>
      </c>
      <c r="D13741" s="228" t="s">
        <v>205</v>
      </c>
      <c r="E13741" s="228">
        <v>90</v>
      </c>
      <c r="F13741" s="228">
        <v>6001</v>
      </c>
      <c r="G13741" s="228">
        <v>2237</v>
      </c>
      <c r="H13741" s="228">
        <v>12185</v>
      </c>
      <c r="I13741" s="228">
        <v>8621123.8100000005</v>
      </c>
      <c r="J13741" s="228">
        <v>1374087.18</v>
      </c>
      <c r="K13741" s="228">
        <v>876294.8</v>
      </c>
      <c r="L13741" s="228">
        <v>11293712.91</v>
      </c>
    </row>
    <row r="13742" spans="1:12">
      <c r="A13742" s="228">
        <v>2018</v>
      </c>
      <c r="B13742" s="228" t="s">
        <v>193</v>
      </c>
      <c r="C13742" s="228" t="s">
        <v>62</v>
      </c>
      <c r="D13742" s="228" t="s">
        <v>205</v>
      </c>
      <c r="E13742" s="228">
        <v>95</v>
      </c>
      <c r="F13742" s="228">
        <v>833</v>
      </c>
      <c r="G13742" s="228">
        <v>239</v>
      </c>
      <c r="H13742" s="228">
        <v>1394</v>
      </c>
      <c r="I13742" s="228">
        <v>949421.2</v>
      </c>
      <c r="J13742" s="228">
        <v>152266.04999999999</v>
      </c>
      <c r="K13742" s="228">
        <v>57994</v>
      </c>
      <c r="L13742" s="228">
        <v>1198764.08</v>
      </c>
    </row>
    <row r="13743" spans="1:12">
      <c r="A13743" s="228">
        <v>2018</v>
      </c>
      <c r="B13743" s="228" t="s">
        <v>193</v>
      </c>
      <c r="C13743" s="228" t="s">
        <v>62</v>
      </c>
      <c r="D13743" s="228" t="s">
        <v>206</v>
      </c>
      <c r="E13743" s="228">
        <v>0</v>
      </c>
      <c r="F13743" s="228">
        <v>68435</v>
      </c>
      <c r="G13743" s="228">
        <v>2046</v>
      </c>
      <c r="H13743" s="228">
        <v>7256</v>
      </c>
      <c r="I13743" s="228">
        <v>4777019.46</v>
      </c>
      <c r="J13743" s="228">
        <v>715427.95</v>
      </c>
      <c r="K13743" s="228">
        <v>132929.88</v>
      </c>
      <c r="L13743" s="228">
        <v>6069437.2699999996</v>
      </c>
    </row>
    <row r="13744" spans="1:12">
      <c r="A13744" s="228">
        <v>2018</v>
      </c>
      <c r="B13744" s="228" t="s">
        <v>193</v>
      </c>
      <c r="C13744" s="228" t="s">
        <v>62</v>
      </c>
      <c r="D13744" s="228" t="s">
        <v>206</v>
      </c>
      <c r="E13744" s="228">
        <v>5</v>
      </c>
      <c r="F13744" s="228">
        <v>79856</v>
      </c>
      <c r="G13744" s="228">
        <v>1273</v>
      </c>
      <c r="H13744" s="228">
        <v>1990</v>
      </c>
      <c r="I13744" s="228">
        <v>1622037</v>
      </c>
      <c r="J13744" s="228">
        <v>415156.97</v>
      </c>
      <c r="K13744" s="228">
        <v>224111</v>
      </c>
      <c r="L13744" s="228">
        <v>2602485.4900000002</v>
      </c>
    </row>
    <row r="13745" spans="1:12">
      <c r="A13745" s="228">
        <v>2018</v>
      </c>
      <c r="B13745" s="228" t="s">
        <v>193</v>
      </c>
      <c r="C13745" s="228" t="s">
        <v>62</v>
      </c>
      <c r="D13745" s="228" t="s">
        <v>206</v>
      </c>
      <c r="E13745" s="228">
        <v>10</v>
      </c>
      <c r="F13745" s="228">
        <v>77945</v>
      </c>
      <c r="G13745" s="228">
        <v>1236</v>
      </c>
      <c r="H13745" s="228">
        <v>2296</v>
      </c>
      <c r="I13745" s="228">
        <v>1882286.25</v>
      </c>
      <c r="J13745" s="228">
        <v>483911.17</v>
      </c>
      <c r="K13745" s="228">
        <v>516390.05</v>
      </c>
      <c r="L13745" s="228">
        <v>3174894.45</v>
      </c>
    </row>
    <row r="13746" spans="1:12">
      <c r="A13746" s="228">
        <v>2018</v>
      </c>
      <c r="B13746" s="228" t="s">
        <v>193</v>
      </c>
      <c r="C13746" s="228" t="s">
        <v>62</v>
      </c>
      <c r="D13746" s="228" t="s">
        <v>206</v>
      </c>
      <c r="E13746" s="228">
        <v>15</v>
      </c>
      <c r="F13746" s="228">
        <v>72997</v>
      </c>
      <c r="G13746" s="228">
        <v>2698</v>
      </c>
      <c r="H13746" s="228">
        <v>6435</v>
      </c>
      <c r="I13746" s="228">
        <v>5712952.6100000003</v>
      </c>
      <c r="J13746" s="228">
        <v>1139701.48</v>
      </c>
      <c r="K13746" s="228">
        <v>756993.5</v>
      </c>
      <c r="L13746" s="228">
        <v>8604161.1699999999</v>
      </c>
    </row>
    <row r="13747" spans="1:12">
      <c r="A13747" s="228">
        <v>2018</v>
      </c>
      <c r="B13747" s="228" t="s">
        <v>193</v>
      </c>
      <c r="C13747" s="228" t="s">
        <v>62</v>
      </c>
      <c r="D13747" s="228" t="s">
        <v>206</v>
      </c>
      <c r="E13747" s="228">
        <v>20</v>
      </c>
      <c r="F13747" s="228">
        <v>60592</v>
      </c>
      <c r="G13747" s="228">
        <v>3787</v>
      </c>
      <c r="H13747" s="228">
        <v>8700</v>
      </c>
      <c r="I13747" s="228">
        <v>7495216.6900000004</v>
      </c>
      <c r="J13747" s="228">
        <v>1483849.16</v>
      </c>
      <c r="K13747" s="228">
        <v>708936.2</v>
      </c>
      <c r="L13747" s="228">
        <v>10730035.960000001</v>
      </c>
    </row>
    <row r="13748" spans="1:12">
      <c r="A13748" s="228">
        <v>2018</v>
      </c>
      <c r="B13748" s="228" t="s">
        <v>193</v>
      </c>
      <c r="C13748" s="228" t="s">
        <v>62</v>
      </c>
      <c r="D13748" s="228" t="s">
        <v>206</v>
      </c>
      <c r="E13748" s="228">
        <v>25</v>
      </c>
      <c r="F13748" s="228">
        <v>58614</v>
      </c>
      <c r="G13748" s="228">
        <v>4193</v>
      </c>
      <c r="H13748" s="228">
        <v>11486</v>
      </c>
      <c r="I13748" s="228">
        <v>10542943.66</v>
      </c>
      <c r="J13748" s="228">
        <v>2271061.0299999998</v>
      </c>
      <c r="K13748" s="228">
        <v>957706</v>
      </c>
      <c r="L13748" s="228">
        <v>15645686.800000001</v>
      </c>
    </row>
    <row r="13749" spans="1:12">
      <c r="A13749" s="228">
        <v>2018</v>
      </c>
      <c r="B13749" s="228" t="s">
        <v>193</v>
      </c>
      <c r="C13749" s="228" t="s">
        <v>62</v>
      </c>
      <c r="D13749" s="228" t="s">
        <v>206</v>
      </c>
      <c r="E13749" s="228">
        <v>30</v>
      </c>
      <c r="F13749" s="228">
        <v>101513</v>
      </c>
      <c r="G13749" s="228">
        <v>8171</v>
      </c>
      <c r="H13749" s="228">
        <v>22882</v>
      </c>
      <c r="I13749" s="228">
        <v>24151803.170000002</v>
      </c>
      <c r="J13749" s="228">
        <v>5498292.7800000003</v>
      </c>
      <c r="K13749" s="228">
        <v>1197514.3999999999</v>
      </c>
      <c r="L13749" s="228">
        <v>34497811.759999998</v>
      </c>
    </row>
    <row r="13750" spans="1:12">
      <c r="A13750" s="228">
        <v>2018</v>
      </c>
      <c r="B13750" s="228" t="s">
        <v>193</v>
      </c>
      <c r="C13750" s="228" t="s">
        <v>62</v>
      </c>
      <c r="D13750" s="228" t="s">
        <v>206</v>
      </c>
      <c r="E13750" s="228">
        <v>35</v>
      </c>
      <c r="F13750" s="228">
        <v>106141</v>
      </c>
      <c r="G13750" s="228">
        <v>8888</v>
      </c>
      <c r="H13750" s="228">
        <v>22133</v>
      </c>
      <c r="I13750" s="228">
        <v>23158312.699999999</v>
      </c>
      <c r="J13750" s="228">
        <v>5484396.4299999997</v>
      </c>
      <c r="K13750" s="228">
        <v>1698226.9</v>
      </c>
      <c r="L13750" s="228">
        <v>34396190.329999998</v>
      </c>
    </row>
    <row r="13751" spans="1:12">
      <c r="A13751" s="228">
        <v>2018</v>
      </c>
      <c r="B13751" s="228" t="s">
        <v>193</v>
      </c>
      <c r="C13751" s="228" t="s">
        <v>62</v>
      </c>
      <c r="D13751" s="228" t="s">
        <v>206</v>
      </c>
      <c r="E13751" s="228">
        <v>40</v>
      </c>
      <c r="F13751" s="228">
        <v>98397</v>
      </c>
      <c r="G13751" s="228">
        <v>7987</v>
      </c>
      <c r="H13751" s="228">
        <v>16924</v>
      </c>
      <c r="I13751" s="228">
        <v>16053655.789999999</v>
      </c>
      <c r="J13751" s="228">
        <v>4213437.0999999996</v>
      </c>
      <c r="K13751" s="228">
        <v>1897484.82</v>
      </c>
      <c r="L13751" s="228">
        <v>25529103.449999999</v>
      </c>
    </row>
    <row r="13752" spans="1:12">
      <c r="A13752" s="228">
        <v>2018</v>
      </c>
      <c r="B13752" s="228" t="s">
        <v>193</v>
      </c>
      <c r="C13752" s="228" t="s">
        <v>62</v>
      </c>
      <c r="D13752" s="228" t="s">
        <v>206</v>
      </c>
      <c r="E13752" s="228">
        <v>45</v>
      </c>
      <c r="F13752" s="228">
        <v>105952</v>
      </c>
      <c r="G13752" s="228">
        <v>9570</v>
      </c>
      <c r="H13752" s="228">
        <v>20493</v>
      </c>
      <c r="I13752" s="228">
        <v>18802770.079999998</v>
      </c>
      <c r="J13752" s="228">
        <v>5113090.75</v>
      </c>
      <c r="K13752" s="228">
        <v>3279028.02</v>
      </c>
      <c r="L13752" s="228">
        <v>31099090.920000002</v>
      </c>
    </row>
    <row r="13753" spans="1:12">
      <c r="A13753" s="228">
        <v>2018</v>
      </c>
      <c r="B13753" s="228" t="s">
        <v>193</v>
      </c>
      <c r="C13753" s="228" t="s">
        <v>62</v>
      </c>
      <c r="D13753" s="228" t="s">
        <v>206</v>
      </c>
      <c r="E13753" s="228">
        <v>50</v>
      </c>
      <c r="F13753" s="228">
        <v>97671</v>
      </c>
      <c r="G13753" s="228">
        <v>9826</v>
      </c>
      <c r="H13753" s="228">
        <v>20185</v>
      </c>
      <c r="I13753" s="228">
        <v>19107744.02</v>
      </c>
      <c r="J13753" s="228">
        <v>5132514.18</v>
      </c>
      <c r="K13753" s="228">
        <v>3058704.12</v>
      </c>
      <c r="L13753" s="228">
        <v>30778577.300000001</v>
      </c>
    </row>
    <row r="13754" spans="1:12">
      <c r="A13754" s="228">
        <v>2018</v>
      </c>
      <c r="B13754" s="228" t="s">
        <v>193</v>
      </c>
      <c r="C13754" s="228" t="s">
        <v>62</v>
      </c>
      <c r="D13754" s="228" t="s">
        <v>206</v>
      </c>
      <c r="E13754" s="228">
        <v>55</v>
      </c>
      <c r="F13754" s="228">
        <v>100314</v>
      </c>
      <c r="G13754" s="228">
        <v>11646</v>
      </c>
      <c r="H13754" s="228">
        <v>24972</v>
      </c>
      <c r="I13754" s="228">
        <v>24070662.620000001</v>
      </c>
      <c r="J13754" s="228">
        <v>6279604.4199999999</v>
      </c>
      <c r="K13754" s="228">
        <v>4680995.12</v>
      </c>
      <c r="L13754" s="228">
        <v>39237249.880000003</v>
      </c>
    </row>
    <row r="13755" spans="1:12">
      <c r="A13755" s="228">
        <v>2018</v>
      </c>
      <c r="B13755" s="228" t="s">
        <v>193</v>
      </c>
      <c r="C13755" s="228" t="s">
        <v>62</v>
      </c>
      <c r="D13755" s="228" t="s">
        <v>206</v>
      </c>
      <c r="E13755" s="228">
        <v>60</v>
      </c>
      <c r="F13755" s="228">
        <v>93424</v>
      </c>
      <c r="G13755" s="228">
        <v>14063</v>
      </c>
      <c r="H13755" s="228">
        <v>30665</v>
      </c>
      <c r="I13755" s="228">
        <v>29956359.600000001</v>
      </c>
      <c r="J13755" s="228">
        <v>7768277.2699999996</v>
      </c>
      <c r="K13755" s="228">
        <v>7135292.5</v>
      </c>
      <c r="L13755" s="228">
        <v>49661713.450000003</v>
      </c>
    </row>
    <row r="13756" spans="1:12">
      <c r="A13756" s="228">
        <v>2018</v>
      </c>
      <c r="B13756" s="228" t="s">
        <v>193</v>
      </c>
      <c r="C13756" s="228" t="s">
        <v>62</v>
      </c>
      <c r="D13756" s="228" t="s">
        <v>206</v>
      </c>
      <c r="E13756" s="228">
        <v>65</v>
      </c>
      <c r="F13756" s="228">
        <v>85544</v>
      </c>
      <c r="G13756" s="228">
        <v>16078</v>
      </c>
      <c r="H13756" s="228">
        <v>37366</v>
      </c>
      <c r="I13756" s="228">
        <v>38011050.259999998</v>
      </c>
      <c r="J13756" s="228">
        <v>9327414.7599999998</v>
      </c>
      <c r="K13756" s="228">
        <v>9696408.5</v>
      </c>
      <c r="L13756" s="228">
        <v>61989639.149999999</v>
      </c>
    </row>
    <row r="13757" spans="1:12">
      <c r="A13757" s="228">
        <v>2018</v>
      </c>
      <c r="B13757" s="228" t="s">
        <v>193</v>
      </c>
      <c r="C13757" s="228" t="s">
        <v>62</v>
      </c>
      <c r="D13757" s="228" t="s">
        <v>206</v>
      </c>
      <c r="E13757" s="228">
        <v>70</v>
      </c>
      <c r="F13757" s="228">
        <v>71116</v>
      </c>
      <c r="G13757" s="228">
        <v>17818</v>
      </c>
      <c r="H13757" s="228">
        <v>45477</v>
      </c>
      <c r="I13757" s="228">
        <v>43847738.409999996</v>
      </c>
      <c r="J13757" s="228">
        <v>10395095.800000001</v>
      </c>
      <c r="K13757" s="228">
        <v>10243079.68</v>
      </c>
      <c r="L13757" s="228">
        <v>69285426.510000005</v>
      </c>
    </row>
    <row r="13758" spans="1:12">
      <c r="A13758" s="228">
        <v>2018</v>
      </c>
      <c r="B13758" s="228" t="s">
        <v>193</v>
      </c>
      <c r="C13758" s="228" t="s">
        <v>62</v>
      </c>
      <c r="D13758" s="228" t="s">
        <v>206</v>
      </c>
      <c r="E13758" s="228">
        <v>75</v>
      </c>
      <c r="F13758" s="228">
        <v>47016</v>
      </c>
      <c r="G13758" s="228">
        <v>15175</v>
      </c>
      <c r="H13758" s="228">
        <v>46104</v>
      </c>
      <c r="I13758" s="228">
        <v>41128085.609999999</v>
      </c>
      <c r="J13758" s="228">
        <v>8722642.1899999995</v>
      </c>
      <c r="K13758" s="228">
        <v>8686792.5999999996</v>
      </c>
      <c r="L13758" s="228">
        <v>62159958.259999998</v>
      </c>
    </row>
    <row r="13759" spans="1:12">
      <c r="A13759" s="228">
        <v>2018</v>
      </c>
      <c r="B13759" s="228" t="s">
        <v>193</v>
      </c>
      <c r="C13759" s="228" t="s">
        <v>62</v>
      </c>
      <c r="D13759" s="228" t="s">
        <v>206</v>
      </c>
      <c r="E13759" s="228">
        <v>80</v>
      </c>
      <c r="F13759" s="228">
        <v>33373</v>
      </c>
      <c r="G13759" s="228">
        <v>11054</v>
      </c>
      <c r="H13759" s="228">
        <v>42554</v>
      </c>
      <c r="I13759" s="228">
        <v>35461020.600000001</v>
      </c>
      <c r="J13759" s="228">
        <v>6445946.9000000004</v>
      </c>
      <c r="K13759" s="228">
        <v>5520026.2300000004</v>
      </c>
      <c r="L13759" s="228">
        <v>49725751.670000002</v>
      </c>
    </row>
    <row r="13760" spans="1:12">
      <c r="A13760" s="228">
        <v>2018</v>
      </c>
      <c r="B13760" s="228" t="s">
        <v>193</v>
      </c>
      <c r="C13760" s="228" t="s">
        <v>62</v>
      </c>
      <c r="D13760" s="228" t="s">
        <v>206</v>
      </c>
      <c r="E13760" s="228">
        <v>85</v>
      </c>
      <c r="F13760" s="228">
        <v>22368</v>
      </c>
      <c r="G13760" s="228">
        <v>6914</v>
      </c>
      <c r="H13760" s="228">
        <v>36384</v>
      </c>
      <c r="I13760" s="228">
        <v>26966792.66</v>
      </c>
      <c r="J13760" s="228">
        <v>4340136.09</v>
      </c>
      <c r="K13760" s="228">
        <v>2876481</v>
      </c>
      <c r="L13760" s="228">
        <v>35662488.579999998</v>
      </c>
    </row>
    <row r="13761" spans="1:12">
      <c r="A13761" s="228">
        <v>2018</v>
      </c>
      <c r="B13761" s="228" t="s">
        <v>193</v>
      </c>
      <c r="C13761" s="228" t="s">
        <v>62</v>
      </c>
      <c r="D13761" s="228" t="s">
        <v>206</v>
      </c>
      <c r="E13761" s="228">
        <v>90</v>
      </c>
      <c r="F13761" s="228">
        <v>10121</v>
      </c>
      <c r="G13761" s="228">
        <v>2930</v>
      </c>
      <c r="H13761" s="228">
        <v>17567</v>
      </c>
      <c r="I13761" s="228">
        <v>12184279.18</v>
      </c>
      <c r="J13761" s="228">
        <v>1758686.12</v>
      </c>
      <c r="K13761" s="228">
        <v>932688</v>
      </c>
      <c r="L13761" s="228">
        <v>15352157.65</v>
      </c>
    </row>
    <row r="13762" spans="1:12">
      <c r="A13762" s="228">
        <v>2018</v>
      </c>
      <c r="B13762" s="228" t="s">
        <v>193</v>
      </c>
      <c r="C13762" s="228" t="s">
        <v>62</v>
      </c>
      <c r="D13762" s="228" t="s">
        <v>206</v>
      </c>
      <c r="E13762" s="228">
        <v>95</v>
      </c>
      <c r="F13762" s="228">
        <v>2658</v>
      </c>
      <c r="G13762" s="228">
        <v>565</v>
      </c>
      <c r="H13762" s="228">
        <v>4248</v>
      </c>
      <c r="I13762" s="228">
        <v>2807256.36</v>
      </c>
      <c r="J13762" s="228">
        <v>374335.47</v>
      </c>
      <c r="K13762" s="228">
        <v>110913</v>
      </c>
      <c r="L13762" s="228">
        <v>3423163.21</v>
      </c>
    </row>
    <row r="13763" spans="1:12">
      <c r="A13763" s="228">
        <v>2018</v>
      </c>
      <c r="B13763" s="228" t="s">
        <v>193</v>
      </c>
      <c r="C13763" s="228" t="s">
        <v>63</v>
      </c>
      <c r="D13763" s="228" t="s">
        <v>205</v>
      </c>
      <c r="E13763" s="228">
        <v>0</v>
      </c>
      <c r="F13763" s="228">
        <v>55096</v>
      </c>
      <c r="G13763" s="228">
        <v>2685</v>
      </c>
      <c r="H13763" s="228">
        <v>7309</v>
      </c>
      <c r="I13763" s="228">
        <v>5947956.0999999996</v>
      </c>
      <c r="J13763" s="228">
        <v>793477.91</v>
      </c>
      <c r="K13763" s="228">
        <v>114656.2</v>
      </c>
      <c r="L13763" s="228">
        <v>7324457.3600000003</v>
      </c>
    </row>
    <row r="13764" spans="1:12">
      <c r="A13764" s="228">
        <v>2018</v>
      </c>
      <c r="B13764" s="228" t="s">
        <v>193</v>
      </c>
      <c r="C13764" s="228" t="s">
        <v>63</v>
      </c>
      <c r="D13764" s="228" t="s">
        <v>205</v>
      </c>
      <c r="E13764" s="228">
        <v>5</v>
      </c>
      <c r="F13764" s="228">
        <v>69342</v>
      </c>
      <c r="G13764" s="228">
        <v>1422</v>
      </c>
      <c r="H13764" s="228">
        <v>2121</v>
      </c>
      <c r="I13764" s="228">
        <v>1778542.62</v>
      </c>
      <c r="J13764" s="228">
        <v>419159.51</v>
      </c>
      <c r="K13764" s="228">
        <v>269188</v>
      </c>
      <c r="L13764" s="228">
        <v>2815347.8</v>
      </c>
    </row>
    <row r="13765" spans="1:12">
      <c r="A13765" s="228">
        <v>2018</v>
      </c>
      <c r="B13765" s="228" t="s">
        <v>193</v>
      </c>
      <c r="C13765" s="228" t="s">
        <v>63</v>
      </c>
      <c r="D13765" s="228" t="s">
        <v>205</v>
      </c>
      <c r="E13765" s="228">
        <v>10</v>
      </c>
      <c r="F13765" s="228">
        <v>71267</v>
      </c>
      <c r="G13765" s="228">
        <v>1171</v>
      </c>
      <c r="H13765" s="228">
        <v>1816</v>
      </c>
      <c r="I13765" s="228">
        <v>1591693.62</v>
      </c>
      <c r="J13765" s="228">
        <v>426179.78</v>
      </c>
      <c r="K13765" s="228">
        <v>394054.35</v>
      </c>
      <c r="L13765" s="228">
        <v>2721167.28</v>
      </c>
    </row>
    <row r="13766" spans="1:12">
      <c r="A13766" s="228">
        <v>2018</v>
      </c>
      <c r="B13766" s="228" t="s">
        <v>193</v>
      </c>
      <c r="C13766" s="228" t="s">
        <v>63</v>
      </c>
      <c r="D13766" s="228" t="s">
        <v>205</v>
      </c>
      <c r="E13766" s="228">
        <v>15</v>
      </c>
      <c r="F13766" s="228">
        <v>66926</v>
      </c>
      <c r="G13766" s="228">
        <v>1759</v>
      </c>
      <c r="H13766" s="228">
        <v>3493</v>
      </c>
      <c r="I13766" s="228">
        <v>3405023.07</v>
      </c>
      <c r="J13766" s="228">
        <v>809473.52</v>
      </c>
      <c r="K13766" s="228">
        <v>647451</v>
      </c>
      <c r="L13766" s="228">
        <v>5498908.9299999997</v>
      </c>
    </row>
    <row r="13767" spans="1:12">
      <c r="A13767" s="228">
        <v>2018</v>
      </c>
      <c r="B13767" s="228" t="s">
        <v>193</v>
      </c>
      <c r="C13767" s="228" t="s">
        <v>63</v>
      </c>
      <c r="D13767" s="228" t="s">
        <v>205</v>
      </c>
      <c r="E13767" s="228">
        <v>20</v>
      </c>
      <c r="F13767" s="228">
        <v>47542</v>
      </c>
      <c r="G13767" s="228">
        <v>1747</v>
      </c>
      <c r="H13767" s="228">
        <v>4088</v>
      </c>
      <c r="I13767" s="228">
        <v>3777482.9</v>
      </c>
      <c r="J13767" s="228">
        <v>753591.87</v>
      </c>
      <c r="K13767" s="228">
        <v>578345.5</v>
      </c>
      <c r="L13767" s="228">
        <v>5677096.2300000004</v>
      </c>
    </row>
    <row r="13768" spans="1:12">
      <c r="A13768" s="228">
        <v>2018</v>
      </c>
      <c r="B13768" s="228" t="s">
        <v>193</v>
      </c>
      <c r="C13768" s="228" t="s">
        <v>63</v>
      </c>
      <c r="D13768" s="228" t="s">
        <v>205</v>
      </c>
      <c r="E13768" s="228">
        <v>25</v>
      </c>
      <c r="F13768" s="228">
        <v>36497</v>
      </c>
      <c r="G13768" s="228">
        <v>1108</v>
      </c>
      <c r="H13768" s="228">
        <v>2664</v>
      </c>
      <c r="I13768" s="228">
        <v>2389741.19</v>
      </c>
      <c r="J13768" s="228">
        <v>535349.66</v>
      </c>
      <c r="K13768" s="228">
        <v>481049</v>
      </c>
      <c r="L13768" s="228">
        <v>4068767.51</v>
      </c>
    </row>
    <row r="13769" spans="1:12">
      <c r="A13769" s="228">
        <v>2018</v>
      </c>
      <c r="B13769" s="228" t="s">
        <v>193</v>
      </c>
      <c r="C13769" s="228" t="s">
        <v>63</v>
      </c>
      <c r="D13769" s="228" t="s">
        <v>205</v>
      </c>
      <c r="E13769" s="228">
        <v>30</v>
      </c>
      <c r="F13769" s="228">
        <v>61156</v>
      </c>
      <c r="G13769" s="228">
        <v>1990</v>
      </c>
      <c r="H13769" s="228">
        <v>4464</v>
      </c>
      <c r="I13769" s="228">
        <v>3720878.37</v>
      </c>
      <c r="J13769" s="228">
        <v>917528.97</v>
      </c>
      <c r="K13769" s="228">
        <v>833360</v>
      </c>
      <c r="L13769" s="228">
        <v>6543270.3300000001</v>
      </c>
    </row>
    <row r="13770" spans="1:12">
      <c r="A13770" s="228">
        <v>2018</v>
      </c>
      <c r="B13770" s="228" t="s">
        <v>193</v>
      </c>
      <c r="C13770" s="228" t="s">
        <v>63</v>
      </c>
      <c r="D13770" s="228" t="s">
        <v>205</v>
      </c>
      <c r="E13770" s="228">
        <v>35</v>
      </c>
      <c r="F13770" s="228">
        <v>70031</v>
      </c>
      <c r="G13770" s="228">
        <v>2675</v>
      </c>
      <c r="H13770" s="228">
        <v>5742</v>
      </c>
      <c r="I13770" s="228">
        <v>4897090.46</v>
      </c>
      <c r="J13770" s="228">
        <v>1265527.47</v>
      </c>
      <c r="K13770" s="228">
        <v>1104716</v>
      </c>
      <c r="L13770" s="228">
        <v>8717449.4299999997</v>
      </c>
    </row>
    <row r="13771" spans="1:12">
      <c r="A13771" s="228">
        <v>2018</v>
      </c>
      <c r="B13771" s="228" t="s">
        <v>193</v>
      </c>
      <c r="C13771" s="228" t="s">
        <v>63</v>
      </c>
      <c r="D13771" s="228" t="s">
        <v>205</v>
      </c>
      <c r="E13771" s="228">
        <v>40</v>
      </c>
      <c r="F13771" s="228">
        <v>70147</v>
      </c>
      <c r="G13771" s="228">
        <v>3289</v>
      </c>
      <c r="H13771" s="228">
        <v>7505</v>
      </c>
      <c r="I13771" s="228">
        <v>6568303.3899999997</v>
      </c>
      <c r="J13771" s="228">
        <v>1637412.7</v>
      </c>
      <c r="K13771" s="228">
        <v>1452102.92</v>
      </c>
      <c r="L13771" s="228">
        <v>11426800.859999999</v>
      </c>
    </row>
    <row r="13772" spans="1:12">
      <c r="A13772" s="228">
        <v>2018</v>
      </c>
      <c r="B13772" s="228" t="s">
        <v>193</v>
      </c>
      <c r="C13772" s="228" t="s">
        <v>63</v>
      </c>
      <c r="D13772" s="228" t="s">
        <v>205</v>
      </c>
      <c r="E13772" s="228">
        <v>45</v>
      </c>
      <c r="F13772" s="228">
        <v>76575</v>
      </c>
      <c r="G13772" s="228">
        <v>4598</v>
      </c>
      <c r="H13772" s="228">
        <v>9726</v>
      </c>
      <c r="I13772" s="228">
        <v>8899492.0600000005</v>
      </c>
      <c r="J13772" s="228">
        <v>2362983.19</v>
      </c>
      <c r="K13772" s="228">
        <v>2073612.53</v>
      </c>
      <c r="L13772" s="228">
        <v>15544460.859999999</v>
      </c>
    </row>
    <row r="13773" spans="1:12">
      <c r="A13773" s="228">
        <v>2018</v>
      </c>
      <c r="B13773" s="228" t="s">
        <v>193</v>
      </c>
      <c r="C13773" s="228" t="s">
        <v>63</v>
      </c>
      <c r="D13773" s="228" t="s">
        <v>205</v>
      </c>
      <c r="E13773" s="228">
        <v>50</v>
      </c>
      <c r="F13773" s="228">
        <v>70975</v>
      </c>
      <c r="G13773" s="228">
        <v>6062</v>
      </c>
      <c r="H13773" s="228">
        <v>11883</v>
      </c>
      <c r="I13773" s="228">
        <v>11869664.15</v>
      </c>
      <c r="J13773" s="228">
        <v>3010527.66</v>
      </c>
      <c r="K13773" s="228">
        <v>2906330.8</v>
      </c>
      <c r="L13773" s="228">
        <v>20586474.789999999</v>
      </c>
    </row>
    <row r="13774" spans="1:12">
      <c r="A13774" s="228">
        <v>2018</v>
      </c>
      <c r="B13774" s="228" t="s">
        <v>193</v>
      </c>
      <c r="C13774" s="228" t="s">
        <v>63</v>
      </c>
      <c r="D13774" s="228" t="s">
        <v>205</v>
      </c>
      <c r="E13774" s="228">
        <v>55</v>
      </c>
      <c r="F13774" s="228">
        <v>73698</v>
      </c>
      <c r="G13774" s="228">
        <v>8547</v>
      </c>
      <c r="H13774" s="228">
        <v>17139</v>
      </c>
      <c r="I13774" s="228">
        <v>17779937.02</v>
      </c>
      <c r="J13774" s="228">
        <v>4580012.3600000003</v>
      </c>
      <c r="K13774" s="228">
        <v>4519522.49</v>
      </c>
      <c r="L13774" s="228">
        <v>30590362.609999999</v>
      </c>
    </row>
    <row r="13775" spans="1:12">
      <c r="A13775" s="228">
        <v>2018</v>
      </c>
      <c r="B13775" s="228" t="s">
        <v>193</v>
      </c>
      <c r="C13775" s="228" t="s">
        <v>63</v>
      </c>
      <c r="D13775" s="228" t="s">
        <v>205</v>
      </c>
      <c r="E13775" s="228">
        <v>60</v>
      </c>
      <c r="F13775" s="228">
        <v>67216</v>
      </c>
      <c r="G13775" s="228">
        <v>10852</v>
      </c>
      <c r="H13775" s="228">
        <v>23701</v>
      </c>
      <c r="I13775" s="228">
        <v>24073517.52</v>
      </c>
      <c r="J13775" s="228">
        <v>5777776.9500000002</v>
      </c>
      <c r="K13775" s="228">
        <v>6733665.8499999996</v>
      </c>
      <c r="L13775" s="228">
        <v>41279949.659999996</v>
      </c>
    </row>
    <row r="13776" spans="1:12">
      <c r="A13776" s="228">
        <v>2018</v>
      </c>
      <c r="B13776" s="228" t="s">
        <v>193</v>
      </c>
      <c r="C13776" s="228" t="s">
        <v>63</v>
      </c>
      <c r="D13776" s="228" t="s">
        <v>205</v>
      </c>
      <c r="E13776" s="228">
        <v>65</v>
      </c>
      <c r="F13776" s="228">
        <v>62256</v>
      </c>
      <c r="G13776" s="228">
        <v>16683</v>
      </c>
      <c r="H13776" s="228">
        <v>31031</v>
      </c>
      <c r="I13776" s="228">
        <v>31274138.43</v>
      </c>
      <c r="J13776" s="228">
        <v>7425623.6900000004</v>
      </c>
      <c r="K13776" s="228">
        <v>8260914.6699999999</v>
      </c>
      <c r="L13776" s="228">
        <v>51826425.450000003</v>
      </c>
    </row>
    <row r="13777" spans="1:12">
      <c r="A13777" s="228">
        <v>2018</v>
      </c>
      <c r="B13777" s="228" t="s">
        <v>193</v>
      </c>
      <c r="C13777" s="228" t="s">
        <v>63</v>
      </c>
      <c r="D13777" s="228" t="s">
        <v>205</v>
      </c>
      <c r="E13777" s="228">
        <v>70</v>
      </c>
      <c r="F13777" s="228">
        <v>50973</v>
      </c>
      <c r="G13777" s="228">
        <v>16700</v>
      </c>
      <c r="H13777" s="228">
        <v>38489</v>
      </c>
      <c r="I13777" s="228">
        <v>37778827.549999997</v>
      </c>
      <c r="J13777" s="228">
        <v>8597286.7400000002</v>
      </c>
      <c r="K13777" s="228">
        <v>9148906.2300000004</v>
      </c>
      <c r="L13777" s="228">
        <v>59927556.399999999</v>
      </c>
    </row>
    <row r="13778" spans="1:12">
      <c r="A13778" s="228">
        <v>2018</v>
      </c>
      <c r="B13778" s="228" t="s">
        <v>193</v>
      </c>
      <c r="C13778" s="228" t="s">
        <v>63</v>
      </c>
      <c r="D13778" s="228" t="s">
        <v>205</v>
      </c>
      <c r="E13778" s="228">
        <v>75</v>
      </c>
      <c r="F13778" s="228">
        <v>33452</v>
      </c>
      <c r="G13778" s="228">
        <v>13296</v>
      </c>
      <c r="H13778" s="228">
        <v>35771</v>
      </c>
      <c r="I13778" s="228">
        <v>32760520.359999999</v>
      </c>
      <c r="J13778" s="228">
        <v>6847649.9800000004</v>
      </c>
      <c r="K13778" s="228">
        <v>7016346.0099999998</v>
      </c>
      <c r="L13778" s="228">
        <v>49906885.299999997</v>
      </c>
    </row>
    <row r="13779" spans="1:12">
      <c r="A13779" s="228">
        <v>2018</v>
      </c>
      <c r="B13779" s="228" t="s">
        <v>193</v>
      </c>
      <c r="C13779" s="228" t="s">
        <v>63</v>
      </c>
      <c r="D13779" s="228" t="s">
        <v>205</v>
      </c>
      <c r="E13779" s="228">
        <v>80</v>
      </c>
      <c r="F13779" s="228">
        <v>20487</v>
      </c>
      <c r="G13779" s="228">
        <v>9783</v>
      </c>
      <c r="H13779" s="228">
        <v>29812</v>
      </c>
      <c r="I13779" s="228">
        <v>25241149.280000001</v>
      </c>
      <c r="J13779" s="228">
        <v>4760758.2699999996</v>
      </c>
      <c r="K13779" s="228">
        <v>4396976.4000000004</v>
      </c>
      <c r="L13779" s="228">
        <v>36342238.780000001</v>
      </c>
    </row>
    <row r="13780" spans="1:12">
      <c r="A13780" s="228">
        <v>2018</v>
      </c>
      <c r="B13780" s="228" t="s">
        <v>193</v>
      </c>
      <c r="C13780" s="228" t="s">
        <v>63</v>
      </c>
      <c r="D13780" s="228" t="s">
        <v>205</v>
      </c>
      <c r="E13780" s="228">
        <v>85</v>
      </c>
      <c r="F13780" s="228">
        <v>11291</v>
      </c>
      <c r="G13780" s="228">
        <v>5457</v>
      </c>
      <c r="H13780" s="228">
        <v>21440</v>
      </c>
      <c r="I13780" s="228">
        <v>15969840.449999999</v>
      </c>
      <c r="J13780" s="228">
        <v>2599951.11</v>
      </c>
      <c r="K13780" s="228">
        <v>2073295</v>
      </c>
      <c r="L13780" s="228">
        <v>21781998.120000001</v>
      </c>
    </row>
    <row r="13781" spans="1:12">
      <c r="A13781" s="228">
        <v>2018</v>
      </c>
      <c r="B13781" s="228" t="s">
        <v>193</v>
      </c>
      <c r="C13781" s="228" t="s">
        <v>63</v>
      </c>
      <c r="D13781" s="228" t="s">
        <v>205</v>
      </c>
      <c r="E13781" s="228">
        <v>90</v>
      </c>
      <c r="F13781" s="228">
        <v>3665</v>
      </c>
      <c r="G13781" s="228">
        <v>1307</v>
      </c>
      <c r="H13781" s="228">
        <v>7557</v>
      </c>
      <c r="I13781" s="228">
        <v>5092763.33</v>
      </c>
      <c r="J13781" s="228">
        <v>755812.89</v>
      </c>
      <c r="K13781" s="228">
        <v>382462</v>
      </c>
      <c r="L13781" s="228">
        <v>6474069.4400000004</v>
      </c>
    </row>
    <row r="13782" spans="1:12">
      <c r="A13782" s="228">
        <v>2018</v>
      </c>
      <c r="B13782" s="228" t="s">
        <v>193</v>
      </c>
      <c r="C13782" s="228" t="s">
        <v>63</v>
      </c>
      <c r="D13782" s="228" t="s">
        <v>205</v>
      </c>
      <c r="E13782" s="228">
        <v>95</v>
      </c>
      <c r="F13782" s="228">
        <v>465</v>
      </c>
      <c r="G13782" s="228">
        <v>139</v>
      </c>
      <c r="H13782" s="228">
        <v>980</v>
      </c>
      <c r="I13782" s="228">
        <v>656715.82999999996</v>
      </c>
      <c r="J13782" s="228">
        <v>63169.47</v>
      </c>
      <c r="K13782" s="228">
        <v>44776</v>
      </c>
      <c r="L13782" s="228">
        <v>792115.99</v>
      </c>
    </row>
    <row r="13783" spans="1:12">
      <c r="A13783" s="228">
        <v>2018</v>
      </c>
      <c r="B13783" s="228" t="s">
        <v>193</v>
      </c>
      <c r="C13783" s="228" t="s">
        <v>63</v>
      </c>
      <c r="D13783" s="228" t="s">
        <v>206</v>
      </c>
      <c r="E13783" s="228">
        <v>0</v>
      </c>
      <c r="F13783" s="228">
        <v>51199</v>
      </c>
      <c r="G13783" s="228">
        <v>1847</v>
      </c>
      <c r="H13783" s="228">
        <v>6104</v>
      </c>
      <c r="I13783" s="228">
        <v>5118787.45</v>
      </c>
      <c r="J13783" s="228">
        <v>514403.83</v>
      </c>
      <c r="K13783" s="228">
        <v>87118</v>
      </c>
      <c r="L13783" s="228">
        <v>6050307.9699999997</v>
      </c>
    </row>
    <row r="13784" spans="1:12">
      <c r="A13784" s="228">
        <v>2018</v>
      </c>
      <c r="B13784" s="228" t="s">
        <v>193</v>
      </c>
      <c r="C13784" s="228" t="s">
        <v>63</v>
      </c>
      <c r="D13784" s="228" t="s">
        <v>206</v>
      </c>
      <c r="E13784" s="228">
        <v>5</v>
      </c>
      <c r="F13784" s="228">
        <v>65420</v>
      </c>
      <c r="G13784" s="228">
        <v>1125</v>
      </c>
      <c r="H13784" s="228">
        <v>1523</v>
      </c>
      <c r="I13784" s="228">
        <v>1332173.1299999999</v>
      </c>
      <c r="J13784" s="228">
        <v>307166.36</v>
      </c>
      <c r="K13784" s="228">
        <v>122282.2</v>
      </c>
      <c r="L13784" s="228">
        <v>2008161.03</v>
      </c>
    </row>
    <row r="13785" spans="1:12">
      <c r="A13785" s="228">
        <v>2018</v>
      </c>
      <c r="B13785" s="228" t="s">
        <v>193</v>
      </c>
      <c r="C13785" s="228" t="s">
        <v>63</v>
      </c>
      <c r="D13785" s="228" t="s">
        <v>206</v>
      </c>
      <c r="E13785" s="228">
        <v>10</v>
      </c>
      <c r="F13785" s="228">
        <v>66717</v>
      </c>
      <c r="G13785" s="228">
        <v>1053</v>
      </c>
      <c r="H13785" s="228">
        <v>1921</v>
      </c>
      <c r="I13785" s="228">
        <v>1559238.34</v>
      </c>
      <c r="J13785" s="228">
        <v>352716.81</v>
      </c>
      <c r="K13785" s="228">
        <v>319873</v>
      </c>
      <c r="L13785" s="228">
        <v>2558380.42</v>
      </c>
    </row>
    <row r="13786" spans="1:12">
      <c r="A13786" s="228">
        <v>2018</v>
      </c>
      <c r="B13786" s="228" t="s">
        <v>193</v>
      </c>
      <c r="C13786" s="228" t="s">
        <v>63</v>
      </c>
      <c r="D13786" s="228" t="s">
        <v>206</v>
      </c>
      <c r="E13786" s="228">
        <v>15</v>
      </c>
      <c r="F13786" s="228">
        <v>63274</v>
      </c>
      <c r="G13786" s="228">
        <v>2363</v>
      </c>
      <c r="H13786" s="228">
        <v>5309</v>
      </c>
      <c r="I13786" s="228">
        <v>4523605.16</v>
      </c>
      <c r="J13786" s="228">
        <v>857629.56</v>
      </c>
      <c r="K13786" s="228">
        <v>747719</v>
      </c>
      <c r="L13786" s="228">
        <v>6853285.9000000004</v>
      </c>
    </row>
    <row r="13787" spans="1:12">
      <c r="A13787" s="228">
        <v>2018</v>
      </c>
      <c r="B13787" s="228" t="s">
        <v>193</v>
      </c>
      <c r="C13787" s="228" t="s">
        <v>63</v>
      </c>
      <c r="D13787" s="228" t="s">
        <v>206</v>
      </c>
      <c r="E13787" s="228">
        <v>20</v>
      </c>
      <c r="F13787" s="228">
        <v>49745</v>
      </c>
      <c r="G13787" s="228">
        <v>2944</v>
      </c>
      <c r="H13787" s="228">
        <v>7724</v>
      </c>
      <c r="I13787" s="228">
        <v>6421647.0300000003</v>
      </c>
      <c r="J13787" s="228">
        <v>1202862.3600000001</v>
      </c>
      <c r="K13787" s="228">
        <v>600757</v>
      </c>
      <c r="L13787" s="228">
        <v>9129611.9900000002</v>
      </c>
    </row>
    <row r="13788" spans="1:12">
      <c r="A13788" s="228">
        <v>2018</v>
      </c>
      <c r="B13788" s="228" t="s">
        <v>193</v>
      </c>
      <c r="C13788" s="228" t="s">
        <v>63</v>
      </c>
      <c r="D13788" s="228" t="s">
        <v>206</v>
      </c>
      <c r="E13788" s="228">
        <v>25</v>
      </c>
      <c r="F13788" s="228">
        <v>45238</v>
      </c>
      <c r="G13788" s="228">
        <v>3772</v>
      </c>
      <c r="H13788" s="228">
        <v>11932</v>
      </c>
      <c r="I13788" s="228">
        <v>10035330.199999999</v>
      </c>
      <c r="J13788" s="228">
        <v>2246285.33</v>
      </c>
      <c r="K13788" s="228">
        <v>890193</v>
      </c>
      <c r="L13788" s="228">
        <v>14933336.59</v>
      </c>
    </row>
    <row r="13789" spans="1:12">
      <c r="A13789" s="228">
        <v>2018</v>
      </c>
      <c r="B13789" s="228" t="s">
        <v>193</v>
      </c>
      <c r="C13789" s="228" t="s">
        <v>63</v>
      </c>
      <c r="D13789" s="228" t="s">
        <v>206</v>
      </c>
      <c r="E13789" s="228">
        <v>30</v>
      </c>
      <c r="F13789" s="228">
        <v>71439</v>
      </c>
      <c r="G13789" s="228">
        <v>6637</v>
      </c>
      <c r="H13789" s="228">
        <v>21191</v>
      </c>
      <c r="I13789" s="228">
        <v>18644511.98</v>
      </c>
      <c r="J13789" s="228">
        <v>4489387.37</v>
      </c>
      <c r="K13789" s="228">
        <v>1444558.5</v>
      </c>
      <c r="L13789" s="228">
        <v>27705977.800000001</v>
      </c>
    </row>
    <row r="13790" spans="1:12">
      <c r="A13790" s="228">
        <v>2018</v>
      </c>
      <c r="B13790" s="228" t="s">
        <v>193</v>
      </c>
      <c r="C13790" s="228" t="s">
        <v>63</v>
      </c>
      <c r="D13790" s="228" t="s">
        <v>206</v>
      </c>
      <c r="E13790" s="228">
        <v>35</v>
      </c>
      <c r="F13790" s="228">
        <v>77656</v>
      </c>
      <c r="G13790" s="228">
        <v>6918</v>
      </c>
      <c r="H13790" s="228">
        <v>18969</v>
      </c>
      <c r="I13790" s="228">
        <v>17463561</v>
      </c>
      <c r="J13790" s="228">
        <v>4077889.22</v>
      </c>
      <c r="K13790" s="228">
        <v>1812776.18</v>
      </c>
      <c r="L13790" s="228">
        <v>26835109.68</v>
      </c>
    </row>
    <row r="13791" spans="1:12">
      <c r="A13791" s="228">
        <v>2018</v>
      </c>
      <c r="B13791" s="228" t="s">
        <v>193</v>
      </c>
      <c r="C13791" s="228" t="s">
        <v>63</v>
      </c>
      <c r="D13791" s="228" t="s">
        <v>206</v>
      </c>
      <c r="E13791" s="228">
        <v>40</v>
      </c>
      <c r="F13791" s="228">
        <v>76879</v>
      </c>
      <c r="G13791" s="228">
        <v>6587</v>
      </c>
      <c r="H13791" s="228">
        <v>15413</v>
      </c>
      <c r="I13791" s="228">
        <v>14219854</v>
      </c>
      <c r="J13791" s="228">
        <v>3266246.46</v>
      </c>
      <c r="K13791" s="228">
        <v>2136875.0499999998</v>
      </c>
      <c r="L13791" s="228">
        <v>23085317.010000002</v>
      </c>
    </row>
    <row r="13792" spans="1:12">
      <c r="A13792" s="228">
        <v>2018</v>
      </c>
      <c r="B13792" s="228" t="s">
        <v>193</v>
      </c>
      <c r="C13792" s="228" t="s">
        <v>63</v>
      </c>
      <c r="D13792" s="228" t="s">
        <v>206</v>
      </c>
      <c r="E13792" s="228">
        <v>45</v>
      </c>
      <c r="F13792" s="228">
        <v>83883</v>
      </c>
      <c r="G13792" s="228">
        <v>7500</v>
      </c>
      <c r="H13792" s="228">
        <v>16724</v>
      </c>
      <c r="I13792" s="228">
        <v>15679227.390000001</v>
      </c>
      <c r="J13792" s="228">
        <v>3644294.54</v>
      </c>
      <c r="K13792" s="228">
        <v>2709733.55</v>
      </c>
      <c r="L13792" s="228">
        <v>26004898.129999999</v>
      </c>
    </row>
    <row r="13793" spans="1:12">
      <c r="A13793" s="228">
        <v>2018</v>
      </c>
      <c r="B13793" s="228" t="s">
        <v>193</v>
      </c>
      <c r="C13793" s="228" t="s">
        <v>63</v>
      </c>
      <c r="D13793" s="228" t="s">
        <v>206</v>
      </c>
      <c r="E13793" s="228">
        <v>50</v>
      </c>
      <c r="F13793" s="228">
        <v>76873</v>
      </c>
      <c r="G13793" s="228">
        <v>9058</v>
      </c>
      <c r="H13793" s="228">
        <v>19323</v>
      </c>
      <c r="I13793" s="228">
        <v>17376409.829999998</v>
      </c>
      <c r="J13793" s="228">
        <v>4201419.84</v>
      </c>
      <c r="K13793" s="228">
        <v>3177295.26</v>
      </c>
      <c r="L13793" s="228">
        <v>28670245.98</v>
      </c>
    </row>
    <row r="13794" spans="1:12">
      <c r="A13794" s="228">
        <v>2018</v>
      </c>
      <c r="B13794" s="228" t="s">
        <v>193</v>
      </c>
      <c r="C13794" s="228" t="s">
        <v>63</v>
      </c>
      <c r="D13794" s="228" t="s">
        <v>206</v>
      </c>
      <c r="E13794" s="228">
        <v>55</v>
      </c>
      <c r="F13794" s="228">
        <v>80392</v>
      </c>
      <c r="G13794" s="228">
        <v>10442</v>
      </c>
      <c r="H13794" s="228">
        <v>22373</v>
      </c>
      <c r="I13794" s="228">
        <v>21149011.859999999</v>
      </c>
      <c r="J13794" s="228">
        <v>5074947.79</v>
      </c>
      <c r="K13794" s="228">
        <v>4637070.55</v>
      </c>
      <c r="L13794" s="228">
        <v>35171306.409999996</v>
      </c>
    </row>
    <row r="13795" spans="1:12">
      <c r="A13795" s="228">
        <v>2018</v>
      </c>
      <c r="B13795" s="228" t="s">
        <v>193</v>
      </c>
      <c r="C13795" s="228" t="s">
        <v>63</v>
      </c>
      <c r="D13795" s="228" t="s">
        <v>206</v>
      </c>
      <c r="E13795" s="228">
        <v>60</v>
      </c>
      <c r="F13795" s="228">
        <v>73827</v>
      </c>
      <c r="G13795" s="228">
        <v>12287</v>
      </c>
      <c r="H13795" s="228">
        <v>26635</v>
      </c>
      <c r="I13795" s="228">
        <v>24158683.25</v>
      </c>
      <c r="J13795" s="228">
        <v>5992865.2400000002</v>
      </c>
      <c r="K13795" s="228">
        <v>5531630.6799999997</v>
      </c>
      <c r="L13795" s="228">
        <v>40490912.289999999</v>
      </c>
    </row>
    <row r="13796" spans="1:12">
      <c r="A13796" s="228">
        <v>2018</v>
      </c>
      <c r="B13796" s="228" t="s">
        <v>193</v>
      </c>
      <c r="C13796" s="228" t="s">
        <v>63</v>
      </c>
      <c r="D13796" s="228" t="s">
        <v>206</v>
      </c>
      <c r="E13796" s="228">
        <v>65</v>
      </c>
      <c r="F13796" s="228">
        <v>68248</v>
      </c>
      <c r="G13796" s="228">
        <v>14246</v>
      </c>
      <c r="H13796" s="228">
        <v>33772</v>
      </c>
      <c r="I13796" s="228">
        <v>32090823.149999999</v>
      </c>
      <c r="J13796" s="228">
        <v>7313001.4299999997</v>
      </c>
      <c r="K13796" s="228">
        <v>7278817.3899999997</v>
      </c>
      <c r="L13796" s="228">
        <v>51591631.270000003</v>
      </c>
    </row>
    <row r="13797" spans="1:12">
      <c r="A13797" s="228">
        <v>2018</v>
      </c>
      <c r="B13797" s="228" t="s">
        <v>193</v>
      </c>
      <c r="C13797" s="228" t="s">
        <v>63</v>
      </c>
      <c r="D13797" s="228" t="s">
        <v>206</v>
      </c>
      <c r="E13797" s="228">
        <v>70</v>
      </c>
      <c r="F13797" s="228">
        <v>56655</v>
      </c>
      <c r="G13797" s="228">
        <v>15616</v>
      </c>
      <c r="H13797" s="228">
        <v>38770</v>
      </c>
      <c r="I13797" s="228">
        <v>35185463.130000003</v>
      </c>
      <c r="J13797" s="228">
        <v>7840599.8700000001</v>
      </c>
      <c r="K13797" s="228">
        <v>7369501.25</v>
      </c>
      <c r="L13797" s="228">
        <v>54389194.850000001</v>
      </c>
    </row>
    <row r="13798" spans="1:12">
      <c r="A13798" s="228">
        <v>2018</v>
      </c>
      <c r="B13798" s="228" t="s">
        <v>193</v>
      </c>
      <c r="C13798" s="228" t="s">
        <v>63</v>
      </c>
      <c r="D13798" s="228" t="s">
        <v>206</v>
      </c>
      <c r="E13798" s="228">
        <v>75</v>
      </c>
      <c r="F13798" s="228">
        <v>37056</v>
      </c>
      <c r="G13798" s="228">
        <v>11739</v>
      </c>
      <c r="H13798" s="228">
        <v>34642</v>
      </c>
      <c r="I13798" s="228">
        <v>29955567.210000001</v>
      </c>
      <c r="J13798" s="228">
        <v>6132526.2699999996</v>
      </c>
      <c r="K13798" s="228">
        <v>6404422.8200000003</v>
      </c>
      <c r="L13798" s="228">
        <v>45241471.75</v>
      </c>
    </row>
    <row r="13799" spans="1:12">
      <c r="A13799" s="228">
        <v>2018</v>
      </c>
      <c r="B13799" s="228" t="s">
        <v>193</v>
      </c>
      <c r="C13799" s="228" t="s">
        <v>63</v>
      </c>
      <c r="D13799" s="228" t="s">
        <v>206</v>
      </c>
      <c r="E13799" s="228">
        <v>80</v>
      </c>
      <c r="F13799" s="228">
        <v>24336</v>
      </c>
      <c r="G13799" s="228">
        <v>8440</v>
      </c>
      <c r="H13799" s="228">
        <v>32074</v>
      </c>
      <c r="I13799" s="228">
        <v>25082086.02</v>
      </c>
      <c r="J13799" s="228">
        <v>4457267.45</v>
      </c>
      <c r="K13799" s="228">
        <v>3908666.19</v>
      </c>
      <c r="L13799" s="228">
        <v>35322567.630000003</v>
      </c>
    </row>
    <row r="13800" spans="1:12">
      <c r="A13800" s="228">
        <v>2018</v>
      </c>
      <c r="B13800" s="228" t="s">
        <v>193</v>
      </c>
      <c r="C13800" s="228" t="s">
        <v>63</v>
      </c>
      <c r="D13800" s="228" t="s">
        <v>206</v>
      </c>
      <c r="E13800" s="228">
        <v>85</v>
      </c>
      <c r="F13800" s="228">
        <v>14994</v>
      </c>
      <c r="G13800" s="228">
        <v>5480</v>
      </c>
      <c r="H13800" s="228">
        <v>26438</v>
      </c>
      <c r="I13800" s="228">
        <v>18650935.77</v>
      </c>
      <c r="J13800" s="228">
        <v>2664532.33</v>
      </c>
      <c r="K13800" s="228">
        <v>1718313.6</v>
      </c>
      <c r="L13800" s="228">
        <v>24095880.399999999</v>
      </c>
    </row>
    <row r="13801" spans="1:12">
      <c r="A13801" s="228">
        <v>2018</v>
      </c>
      <c r="B13801" s="228" t="s">
        <v>193</v>
      </c>
      <c r="C13801" s="228" t="s">
        <v>63</v>
      </c>
      <c r="D13801" s="228" t="s">
        <v>206</v>
      </c>
      <c r="E13801" s="228">
        <v>90</v>
      </c>
      <c r="F13801" s="228">
        <v>6274</v>
      </c>
      <c r="G13801" s="228">
        <v>1675</v>
      </c>
      <c r="H13801" s="228">
        <v>11607</v>
      </c>
      <c r="I13801" s="228">
        <v>7820944.5599999996</v>
      </c>
      <c r="J13801" s="228">
        <v>988477.03</v>
      </c>
      <c r="K13801" s="228">
        <v>565553.85</v>
      </c>
      <c r="L13801" s="228">
        <v>9748643.0899999999</v>
      </c>
    </row>
    <row r="13802" spans="1:12">
      <c r="A13802" s="228">
        <v>2018</v>
      </c>
      <c r="B13802" s="228" t="s">
        <v>193</v>
      </c>
      <c r="C13802" s="228" t="s">
        <v>63</v>
      </c>
      <c r="D13802" s="228" t="s">
        <v>206</v>
      </c>
      <c r="E13802" s="228">
        <v>95</v>
      </c>
      <c r="F13802" s="228">
        <v>1662</v>
      </c>
      <c r="G13802" s="228">
        <v>354</v>
      </c>
      <c r="H13802" s="228">
        <v>2943</v>
      </c>
      <c r="I13802" s="228">
        <v>1938618.65</v>
      </c>
      <c r="J13802" s="228">
        <v>210282.94</v>
      </c>
      <c r="K13802" s="228">
        <v>100806</v>
      </c>
      <c r="L13802" s="228">
        <v>2333136.4</v>
      </c>
    </row>
    <row r="13803" spans="1:12">
      <c r="A13803" s="228">
        <v>2018</v>
      </c>
      <c r="B13803" s="228" t="s">
        <v>193</v>
      </c>
      <c r="C13803" s="228" t="s">
        <v>64</v>
      </c>
      <c r="D13803" s="228" t="s">
        <v>205</v>
      </c>
      <c r="E13803" s="228">
        <v>0</v>
      </c>
      <c r="F13803" s="228">
        <v>19041</v>
      </c>
      <c r="G13803" s="228">
        <v>880</v>
      </c>
      <c r="H13803" s="228">
        <v>2463</v>
      </c>
      <c r="I13803" s="228">
        <v>1581931.6</v>
      </c>
      <c r="J13803" s="228">
        <v>317894.99</v>
      </c>
      <c r="K13803" s="228">
        <v>49087</v>
      </c>
      <c r="L13803" s="228">
        <v>2042941.7</v>
      </c>
    </row>
    <row r="13804" spans="1:12">
      <c r="A13804" s="228">
        <v>2018</v>
      </c>
      <c r="B13804" s="228" t="s">
        <v>193</v>
      </c>
      <c r="C13804" s="228" t="s">
        <v>64</v>
      </c>
      <c r="D13804" s="228" t="s">
        <v>205</v>
      </c>
      <c r="E13804" s="228">
        <v>5</v>
      </c>
      <c r="F13804" s="228">
        <v>22115</v>
      </c>
      <c r="G13804" s="228">
        <v>470</v>
      </c>
      <c r="H13804" s="228">
        <v>647</v>
      </c>
      <c r="I13804" s="228">
        <v>558399.30000000005</v>
      </c>
      <c r="J13804" s="228">
        <v>148110.82</v>
      </c>
      <c r="K13804" s="228">
        <v>49573.120000000003</v>
      </c>
      <c r="L13804" s="228">
        <v>804688.69</v>
      </c>
    </row>
    <row r="13805" spans="1:12">
      <c r="A13805" s="228">
        <v>2018</v>
      </c>
      <c r="B13805" s="228" t="s">
        <v>193</v>
      </c>
      <c r="C13805" s="228" t="s">
        <v>64</v>
      </c>
      <c r="D13805" s="228" t="s">
        <v>205</v>
      </c>
      <c r="E13805" s="228">
        <v>10</v>
      </c>
      <c r="F13805" s="228">
        <v>21970</v>
      </c>
      <c r="G13805" s="228">
        <v>352</v>
      </c>
      <c r="H13805" s="228">
        <v>517</v>
      </c>
      <c r="I13805" s="228">
        <v>386178.05</v>
      </c>
      <c r="J13805" s="228">
        <v>136054.17000000001</v>
      </c>
      <c r="K13805" s="228">
        <v>61686</v>
      </c>
      <c r="L13805" s="228">
        <v>625751.13</v>
      </c>
    </row>
    <row r="13806" spans="1:12">
      <c r="A13806" s="228">
        <v>2018</v>
      </c>
      <c r="B13806" s="228" t="s">
        <v>193</v>
      </c>
      <c r="C13806" s="228" t="s">
        <v>64</v>
      </c>
      <c r="D13806" s="228" t="s">
        <v>205</v>
      </c>
      <c r="E13806" s="228">
        <v>15</v>
      </c>
      <c r="F13806" s="228">
        <v>21527</v>
      </c>
      <c r="G13806" s="228">
        <v>614</v>
      </c>
      <c r="H13806" s="228">
        <v>938</v>
      </c>
      <c r="I13806" s="228">
        <v>1149081.6499999999</v>
      </c>
      <c r="J13806" s="228">
        <v>364167.55</v>
      </c>
      <c r="K13806" s="228">
        <v>190827</v>
      </c>
      <c r="L13806" s="228">
        <v>1785618.7</v>
      </c>
    </row>
    <row r="13807" spans="1:12">
      <c r="A13807" s="228">
        <v>2018</v>
      </c>
      <c r="B13807" s="228" t="s">
        <v>193</v>
      </c>
      <c r="C13807" s="228" t="s">
        <v>64</v>
      </c>
      <c r="D13807" s="228" t="s">
        <v>205</v>
      </c>
      <c r="E13807" s="228">
        <v>20</v>
      </c>
      <c r="F13807" s="228">
        <v>19137</v>
      </c>
      <c r="G13807" s="228">
        <v>748</v>
      </c>
      <c r="H13807" s="228">
        <v>1267</v>
      </c>
      <c r="I13807" s="228">
        <v>1414595.98</v>
      </c>
      <c r="J13807" s="228">
        <v>463096.44</v>
      </c>
      <c r="K13807" s="228">
        <v>279090</v>
      </c>
      <c r="L13807" s="228">
        <v>2264440.83</v>
      </c>
    </row>
    <row r="13808" spans="1:12">
      <c r="A13808" s="228">
        <v>2018</v>
      </c>
      <c r="B13808" s="228" t="s">
        <v>193</v>
      </c>
      <c r="C13808" s="228" t="s">
        <v>64</v>
      </c>
      <c r="D13808" s="228" t="s">
        <v>205</v>
      </c>
      <c r="E13808" s="228">
        <v>25</v>
      </c>
      <c r="F13808" s="228">
        <v>15033</v>
      </c>
      <c r="G13808" s="228">
        <v>508</v>
      </c>
      <c r="H13808" s="228">
        <v>992</v>
      </c>
      <c r="I13808" s="228">
        <v>975986.47</v>
      </c>
      <c r="J13808" s="228">
        <v>340299.3</v>
      </c>
      <c r="K13808" s="228">
        <v>235748</v>
      </c>
      <c r="L13808" s="228">
        <v>1729999.59</v>
      </c>
    </row>
    <row r="13809" spans="1:12">
      <c r="A13809" s="228">
        <v>2018</v>
      </c>
      <c r="B13809" s="228" t="s">
        <v>193</v>
      </c>
      <c r="C13809" s="228" t="s">
        <v>64</v>
      </c>
      <c r="D13809" s="228" t="s">
        <v>205</v>
      </c>
      <c r="E13809" s="228">
        <v>30</v>
      </c>
      <c r="F13809" s="228">
        <v>21502</v>
      </c>
      <c r="G13809" s="228">
        <v>695</v>
      </c>
      <c r="H13809" s="228">
        <v>957</v>
      </c>
      <c r="I13809" s="228">
        <v>873897.15</v>
      </c>
      <c r="J13809" s="228">
        <v>383388.64</v>
      </c>
      <c r="K13809" s="228">
        <v>115352</v>
      </c>
      <c r="L13809" s="228">
        <v>1594917.3</v>
      </c>
    </row>
    <row r="13810" spans="1:12">
      <c r="A13810" s="228">
        <v>2018</v>
      </c>
      <c r="B13810" s="228" t="s">
        <v>193</v>
      </c>
      <c r="C13810" s="228" t="s">
        <v>64</v>
      </c>
      <c r="D13810" s="228" t="s">
        <v>205</v>
      </c>
      <c r="E13810" s="228">
        <v>35</v>
      </c>
      <c r="F13810" s="228">
        <v>22800</v>
      </c>
      <c r="G13810" s="228">
        <v>974</v>
      </c>
      <c r="H13810" s="228">
        <v>1644</v>
      </c>
      <c r="I13810" s="228">
        <v>1466492.5</v>
      </c>
      <c r="J13810" s="228">
        <v>508926.62</v>
      </c>
      <c r="K13810" s="228">
        <v>226115</v>
      </c>
      <c r="L13810" s="228">
        <v>2536653.2599999998</v>
      </c>
    </row>
    <row r="13811" spans="1:12">
      <c r="A13811" s="228">
        <v>2018</v>
      </c>
      <c r="B13811" s="228" t="s">
        <v>193</v>
      </c>
      <c r="C13811" s="228" t="s">
        <v>64</v>
      </c>
      <c r="D13811" s="228" t="s">
        <v>205</v>
      </c>
      <c r="E13811" s="228">
        <v>40</v>
      </c>
      <c r="F13811" s="228">
        <v>22463</v>
      </c>
      <c r="G13811" s="228">
        <v>1069</v>
      </c>
      <c r="H13811" s="228">
        <v>1810</v>
      </c>
      <c r="I13811" s="228">
        <v>1825998.08</v>
      </c>
      <c r="J13811" s="228">
        <v>614989.14</v>
      </c>
      <c r="K13811" s="228">
        <v>516424.6</v>
      </c>
      <c r="L13811" s="228">
        <v>3297354.63</v>
      </c>
    </row>
    <row r="13812" spans="1:12">
      <c r="A13812" s="228">
        <v>2018</v>
      </c>
      <c r="B13812" s="228" t="s">
        <v>193</v>
      </c>
      <c r="C13812" s="228" t="s">
        <v>64</v>
      </c>
      <c r="D13812" s="228" t="s">
        <v>205</v>
      </c>
      <c r="E13812" s="228">
        <v>45</v>
      </c>
      <c r="F13812" s="228">
        <v>25129</v>
      </c>
      <c r="G13812" s="228">
        <v>1420</v>
      </c>
      <c r="H13812" s="228">
        <v>2536</v>
      </c>
      <c r="I13812" s="228">
        <v>2617834.77</v>
      </c>
      <c r="J13812" s="228">
        <v>887305.65</v>
      </c>
      <c r="K13812" s="228">
        <v>532785.69999999995</v>
      </c>
      <c r="L13812" s="228">
        <v>4394030.68</v>
      </c>
    </row>
    <row r="13813" spans="1:12">
      <c r="A13813" s="228">
        <v>2018</v>
      </c>
      <c r="B13813" s="228" t="s">
        <v>193</v>
      </c>
      <c r="C13813" s="228" t="s">
        <v>64</v>
      </c>
      <c r="D13813" s="228" t="s">
        <v>205</v>
      </c>
      <c r="E13813" s="228">
        <v>50</v>
      </c>
      <c r="F13813" s="228">
        <v>25186</v>
      </c>
      <c r="G13813" s="228">
        <v>1961</v>
      </c>
      <c r="H13813" s="228">
        <v>3446</v>
      </c>
      <c r="I13813" s="228">
        <v>3758699.98</v>
      </c>
      <c r="J13813" s="228">
        <v>1134183</v>
      </c>
      <c r="K13813" s="228">
        <v>801465.7</v>
      </c>
      <c r="L13813" s="228">
        <v>6167329.5700000003</v>
      </c>
    </row>
    <row r="13814" spans="1:12">
      <c r="A13814" s="228">
        <v>2018</v>
      </c>
      <c r="B13814" s="228" t="s">
        <v>193</v>
      </c>
      <c r="C13814" s="228" t="s">
        <v>64</v>
      </c>
      <c r="D13814" s="228" t="s">
        <v>205</v>
      </c>
      <c r="E13814" s="228">
        <v>55</v>
      </c>
      <c r="F13814" s="228">
        <v>28225</v>
      </c>
      <c r="G13814" s="228">
        <v>3017</v>
      </c>
      <c r="H13814" s="228">
        <v>5621</v>
      </c>
      <c r="I13814" s="228">
        <v>5718835.4500000002</v>
      </c>
      <c r="J13814" s="228">
        <v>1709607</v>
      </c>
      <c r="K13814" s="228">
        <v>1449491.5</v>
      </c>
      <c r="L13814" s="228">
        <v>9539767.2599999998</v>
      </c>
    </row>
    <row r="13815" spans="1:12">
      <c r="A13815" s="228">
        <v>2018</v>
      </c>
      <c r="B13815" s="228" t="s">
        <v>193</v>
      </c>
      <c r="C13815" s="228" t="s">
        <v>64</v>
      </c>
      <c r="D13815" s="228" t="s">
        <v>205</v>
      </c>
      <c r="E13815" s="228">
        <v>60</v>
      </c>
      <c r="F13815" s="228">
        <v>27973</v>
      </c>
      <c r="G13815" s="228">
        <v>4156</v>
      </c>
      <c r="H13815" s="228">
        <v>8309</v>
      </c>
      <c r="I13815" s="228">
        <v>8459551.1799999997</v>
      </c>
      <c r="J13815" s="228">
        <v>2483351.54</v>
      </c>
      <c r="K13815" s="228">
        <v>2334769.15</v>
      </c>
      <c r="L13815" s="228">
        <v>14088248.189999999</v>
      </c>
    </row>
    <row r="13816" spans="1:12">
      <c r="A13816" s="228">
        <v>2018</v>
      </c>
      <c r="B13816" s="228" t="s">
        <v>193</v>
      </c>
      <c r="C13816" s="228" t="s">
        <v>64</v>
      </c>
      <c r="D13816" s="228" t="s">
        <v>205</v>
      </c>
      <c r="E13816" s="228">
        <v>65</v>
      </c>
      <c r="F13816" s="228">
        <v>26807</v>
      </c>
      <c r="G13816" s="228">
        <v>5984</v>
      </c>
      <c r="H13816" s="228">
        <v>11253</v>
      </c>
      <c r="I13816" s="228">
        <v>11544370.25</v>
      </c>
      <c r="J13816" s="228">
        <v>3208879.72</v>
      </c>
      <c r="K13816" s="228">
        <v>3094134.28</v>
      </c>
      <c r="L13816" s="228">
        <v>18682843.16</v>
      </c>
    </row>
    <row r="13817" spans="1:12">
      <c r="A13817" s="228">
        <v>2018</v>
      </c>
      <c r="B13817" s="228" t="s">
        <v>193</v>
      </c>
      <c r="C13817" s="228" t="s">
        <v>64</v>
      </c>
      <c r="D13817" s="228" t="s">
        <v>205</v>
      </c>
      <c r="E13817" s="228">
        <v>70</v>
      </c>
      <c r="F13817" s="228">
        <v>22836</v>
      </c>
      <c r="G13817" s="228">
        <v>5972</v>
      </c>
      <c r="H13817" s="228">
        <v>12466</v>
      </c>
      <c r="I13817" s="228">
        <v>12739802.23</v>
      </c>
      <c r="J13817" s="228">
        <v>3615385.92</v>
      </c>
      <c r="K13817" s="228">
        <v>3207084.15</v>
      </c>
      <c r="L13817" s="228">
        <v>20362497.07</v>
      </c>
    </row>
    <row r="13818" spans="1:12">
      <c r="A13818" s="228">
        <v>2018</v>
      </c>
      <c r="B13818" s="228" t="s">
        <v>193</v>
      </c>
      <c r="C13818" s="228" t="s">
        <v>64</v>
      </c>
      <c r="D13818" s="228" t="s">
        <v>205</v>
      </c>
      <c r="E13818" s="228">
        <v>75</v>
      </c>
      <c r="F13818" s="228">
        <v>14976</v>
      </c>
      <c r="G13818" s="228">
        <v>5754</v>
      </c>
      <c r="H13818" s="228">
        <v>12524</v>
      </c>
      <c r="I13818" s="228">
        <v>11266050.33</v>
      </c>
      <c r="J13818" s="228">
        <v>2707055.11</v>
      </c>
      <c r="K13818" s="228">
        <v>2977813.36</v>
      </c>
      <c r="L13818" s="228">
        <v>17588222.52</v>
      </c>
    </row>
    <row r="13819" spans="1:12">
      <c r="A13819" s="228">
        <v>2018</v>
      </c>
      <c r="B13819" s="228" t="s">
        <v>193</v>
      </c>
      <c r="C13819" s="228" t="s">
        <v>64</v>
      </c>
      <c r="D13819" s="228" t="s">
        <v>205</v>
      </c>
      <c r="E13819" s="228">
        <v>80</v>
      </c>
      <c r="F13819" s="228">
        <v>9684</v>
      </c>
      <c r="G13819" s="228">
        <v>3762</v>
      </c>
      <c r="H13819" s="228">
        <v>10089</v>
      </c>
      <c r="I13819" s="228">
        <v>9084693.7100000009</v>
      </c>
      <c r="J13819" s="228">
        <v>2024520.95</v>
      </c>
      <c r="K13819" s="228">
        <v>1863802.03</v>
      </c>
      <c r="L13819" s="228">
        <v>13177608.789999999</v>
      </c>
    </row>
    <row r="13820" spans="1:12">
      <c r="A13820" s="228">
        <v>2018</v>
      </c>
      <c r="B13820" s="228" t="s">
        <v>193</v>
      </c>
      <c r="C13820" s="228" t="s">
        <v>64</v>
      </c>
      <c r="D13820" s="228" t="s">
        <v>205</v>
      </c>
      <c r="E13820" s="228">
        <v>85</v>
      </c>
      <c r="F13820" s="228">
        <v>5691</v>
      </c>
      <c r="G13820" s="228">
        <v>2603</v>
      </c>
      <c r="H13820" s="228">
        <v>8226</v>
      </c>
      <c r="I13820" s="228">
        <v>5728682.0300000003</v>
      </c>
      <c r="J13820" s="228">
        <v>1163041.32</v>
      </c>
      <c r="K13820" s="228">
        <v>1022352.13</v>
      </c>
      <c r="L13820" s="228">
        <v>8093865.2999999998</v>
      </c>
    </row>
    <row r="13821" spans="1:12">
      <c r="A13821" s="228">
        <v>2018</v>
      </c>
      <c r="B13821" s="228" t="s">
        <v>193</v>
      </c>
      <c r="C13821" s="228" t="s">
        <v>64</v>
      </c>
      <c r="D13821" s="228" t="s">
        <v>205</v>
      </c>
      <c r="E13821" s="228">
        <v>90</v>
      </c>
      <c r="F13821" s="228">
        <v>2085</v>
      </c>
      <c r="G13821" s="228">
        <v>636</v>
      </c>
      <c r="H13821" s="228">
        <v>3748</v>
      </c>
      <c r="I13821" s="228">
        <v>2030006.36</v>
      </c>
      <c r="J13821" s="228">
        <v>324796.34999999998</v>
      </c>
      <c r="K13821" s="228">
        <v>234709.8</v>
      </c>
      <c r="L13821" s="228">
        <v>2661077.4900000002</v>
      </c>
    </row>
    <row r="13822" spans="1:12">
      <c r="A13822" s="228">
        <v>2018</v>
      </c>
      <c r="B13822" s="228" t="s">
        <v>193</v>
      </c>
      <c r="C13822" s="228" t="s">
        <v>64</v>
      </c>
      <c r="D13822" s="228" t="s">
        <v>205</v>
      </c>
      <c r="E13822" s="228">
        <v>95</v>
      </c>
      <c r="F13822" s="228">
        <v>322</v>
      </c>
      <c r="G13822" s="228">
        <v>94</v>
      </c>
      <c r="H13822" s="228">
        <v>591</v>
      </c>
      <c r="I13822" s="228">
        <v>259789</v>
      </c>
      <c r="J13822" s="228">
        <v>32647.56</v>
      </c>
      <c r="K13822" s="228">
        <v>7934</v>
      </c>
      <c r="L13822" s="228">
        <v>318931.99</v>
      </c>
    </row>
    <row r="13823" spans="1:12">
      <c r="A13823" s="228">
        <v>2018</v>
      </c>
      <c r="B13823" s="228" t="s">
        <v>193</v>
      </c>
      <c r="C13823" s="228" t="s">
        <v>64</v>
      </c>
      <c r="D13823" s="228" t="s">
        <v>206</v>
      </c>
      <c r="E13823" s="228">
        <v>0</v>
      </c>
      <c r="F13823" s="228">
        <v>17508</v>
      </c>
      <c r="G13823" s="228">
        <v>597</v>
      </c>
      <c r="H13823" s="228">
        <v>2213</v>
      </c>
      <c r="I13823" s="228">
        <v>1221398.7</v>
      </c>
      <c r="J13823" s="228">
        <v>215712.92</v>
      </c>
      <c r="K13823" s="228">
        <v>41006</v>
      </c>
      <c r="L13823" s="228">
        <v>1539812.71</v>
      </c>
    </row>
    <row r="13824" spans="1:12">
      <c r="A13824" s="228">
        <v>2018</v>
      </c>
      <c r="B13824" s="228" t="s">
        <v>193</v>
      </c>
      <c r="C13824" s="228" t="s">
        <v>64</v>
      </c>
      <c r="D13824" s="228" t="s">
        <v>206</v>
      </c>
      <c r="E13824" s="228">
        <v>5</v>
      </c>
      <c r="F13824" s="228">
        <v>20862</v>
      </c>
      <c r="G13824" s="228">
        <v>373</v>
      </c>
      <c r="H13824" s="228">
        <v>477</v>
      </c>
      <c r="I13824" s="228">
        <v>442987.25</v>
      </c>
      <c r="J13824" s="228">
        <v>124433.54</v>
      </c>
      <c r="K13824" s="228">
        <v>53656.25</v>
      </c>
      <c r="L13824" s="228">
        <v>665681.65</v>
      </c>
    </row>
    <row r="13825" spans="1:12">
      <c r="A13825" s="228">
        <v>2018</v>
      </c>
      <c r="B13825" s="228" t="s">
        <v>193</v>
      </c>
      <c r="C13825" s="228" t="s">
        <v>64</v>
      </c>
      <c r="D13825" s="228" t="s">
        <v>206</v>
      </c>
      <c r="E13825" s="228">
        <v>10</v>
      </c>
      <c r="F13825" s="228">
        <v>21181</v>
      </c>
      <c r="G13825" s="228">
        <v>329</v>
      </c>
      <c r="H13825" s="228">
        <v>581</v>
      </c>
      <c r="I13825" s="228">
        <v>466859.3</v>
      </c>
      <c r="J13825" s="228">
        <v>129414.8</v>
      </c>
      <c r="K13825" s="228">
        <v>85096</v>
      </c>
      <c r="L13825" s="228">
        <v>740125.23</v>
      </c>
    </row>
    <row r="13826" spans="1:12">
      <c r="A13826" s="228">
        <v>2018</v>
      </c>
      <c r="B13826" s="228" t="s">
        <v>193</v>
      </c>
      <c r="C13826" s="228" t="s">
        <v>64</v>
      </c>
      <c r="D13826" s="228" t="s">
        <v>206</v>
      </c>
      <c r="E13826" s="228">
        <v>15</v>
      </c>
      <c r="F13826" s="228">
        <v>20379</v>
      </c>
      <c r="G13826" s="228">
        <v>803</v>
      </c>
      <c r="H13826" s="228">
        <v>1231</v>
      </c>
      <c r="I13826" s="228">
        <v>1143109.77</v>
      </c>
      <c r="J13826" s="228">
        <v>333646.28000000003</v>
      </c>
      <c r="K13826" s="228">
        <v>175027</v>
      </c>
      <c r="L13826" s="228">
        <v>1761824.45</v>
      </c>
    </row>
    <row r="13827" spans="1:12">
      <c r="A13827" s="228">
        <v>2018</v>
      </c>
      <c r="B13827" s="228" t="s">
        <v>193</v>
      </c>
      <c r="C13827" s="228" t="s">
        <v>64</v>
      </c>
      <c r="D13827" s="228" t="s">
        <v>206</v>
      </c>
      <c r="E13827" s="228">
        <v>20</v>
      </c>
      <c r="F13827" s="228">
        <v>19300</v>
      </c>
      <c r="G13827" s="228">
        <v>1100</v>
      </c>
      <c r="H13827" s="228">
        <v>2226</v>
      </c>
      <c r="I13827" s="228">
        <v>2312938.27</v>
      </c>
      <c r="J13827" s="228">
        <v>552557.77</v>
      </c>
      <c r="K13827" s="228">
        <v>289661</v>
      </c>
      <c r="L13827" s="228">
        <v>3358226.06</v>
      </c>
    </row>
    <row r="13828" spans="1:12">
      <c r="A13828" s="228">
        <v>2018</v>
      </c>
      <c r="B13828" s="228" t="s">
        <v>193</v>
      </c>
      <c r="C13828" s="228" t="s">
        <v>64</v>
      </c>
      <c r="D13828" s="228" t="s">
        <v>206</v>
      </c>
      <c r="E13828" s="228">
        <v>25</v>
      </c>
      <c r="F13828" s="228">
        <v>16820</v>
      </c>
      <c r="G13828" s="228">
        <v>1120</v>
      </c>
      <c r="H13828" s="228">
        <v>2724</v>
      </c>
      <c r="I13828" s="228">
        <v>2419594.56</v>
      </c>
      <c r="J13828" s="228">
        <v>809289.52</v>
      </c>
      <c r="K13828" s="228">
        <v>263737</v>
      </c>
      <c r="L13828" s="228">
        <v>3952766.27</v>
      </c>
    </row>
    <row r="13829" spans="1:12">
      <c r="A13829" s="228">
        <v>2018</v>
      </c>
      <c r="B13829" s="228" t="s">
        <v>193</v>
      </c>
      <c r="C13829" s="228" t="s">
        <v>64</v>
      </c>
      <c r="D13829" s="228" t="s">
        <v>206</v>
      </c>
      <c r="E13829" s="228">
        <v>30</v>
      </c>
      <c r="F13829" s="228">
        <v>24642</v>
      </c>
      <c r="G13829" s="228">
        <v>1961</v>
      </c>
      <c r="H13829" s="228">
        <v>5084</v>
      </c>
      <c r="I13829" s="228">
        <v>4858084.58</v>
      </c>
      <c r="J13829" s="228">
        <v>1566327.49</v>
      </c>
      <c r="K13829" s="228">
        <v>428875</v>
      </c>
      <c r="L13829" s="228">
        <v>7512264.5999999996</v>
      </c>
    </row>
    <row r="13830" spans="1:12">
      <c r="A13830" s="228">
        <v>2018</v>
      </c>
      <c r="B13830" s="228" t="s">
        <v>193</v>
      </c>
      <c r="C13830" s="228" t="s">
        <v>64</v>
      </c>
      <c r="D13830" s="228" t="s">
        <v>206</v>
      </c>
      <c r="E13830" s="228">
        <v>35</v>
      </c>
      <c r="F13830" s="228">
        <v>25450</v>
      </c>
      <c r="G13830" s="228">
        <v>2187</v>
      </c>
      <c r="H13830" s="228">
        <v>5299</v>
      </c>
      <c r="I13830" s="228">
        <v>5097878.78</v>
      </c>
      <c r="J13830" s="228">
        <v>1598407.25</v>
      </c>
      <c r="K13830" s="228">
        <v>455114</v>
      </c>
      <c r="L13830" s="228">
        <v>7902410.6799999997</v>
      </c>
    </row>
    <row r="13831" spans="1:12">
      <c r="A13831" s="228">
        <v>2018</v>
      </c>
      <c r="B13831" s="228" t="s">
        <v>193</v>
      </c>
      <c r="C13831" s="228" t="s">
        <v>64</v>
      </c>
      <c r="D13831" s="228" t="s">
        <v>206</v>
      </c>
      <c r="E13831" s="228">
        <v>40</v>
      </c>
      <c r="F13831" s="228">
        <v>24365</v>
      </c>
      <c r="G13831" s="228">
        <v>1908</v>
      </c>
      <c r="H13831" s="228">
        <v>3838</v>
      </c>
      <c r="I13831" s="228">
        <v>3971961.88</v>
      </c>
      <c r="J13831" s="228">
        <v>1192929.5</v>
      </c>
      <c r="K13831" s="228">
        <v>692152.5</v>
      </c>
      <c r="L13831" s="228">
        <v>6517195.9000000004</v>
      </c>
    </row>
    <row r="13832" spans="1:12">
      <c r="A13832" s="228">
        <v>2018</v>
      </c>
      <c r="B13832" s="228" t="s">
        <v>193</v>
      </c>
      <c r="C13832" s="228" t="s">
        <v>64</v>
      </c>
      <c r="D13832" s="228" t="s">
        <v>206</v>
      </c>
      <c r="E13832" s="228">
        <v>45</v>
      </c>
      <c r="F13832" s="228">
        <v>27762</v>
      </c>
      <c r="G13832" s="228">
        <v>2370</v>
      </c>
      <c r="H13832" s="228">
        <v>4343</v>
      </c>
      <c r="I13832" s="228">
        <v>4599185.5</v>
      </c>
      <c r="J13832" s="228">
        <v>1352678.98</v>
      </c>
      <c r="K13832" s="228">
        <v>993062</v>
      </c>
      <c r="L13832" s="228">
        <v>7600186.7599999998</v>
      </c>
    </row>
    <row r="13833" spans="1:12">
      <c r="A13833" s="228">
        <v>2018</v>
      </c>
      <c r="B13833" s="228" t="s">
        <v>193</v>
      </c>
      <c r="C13833" s="228" t="s">
        <v>64</v>
      </c>
      <c r="D13833" s="228" t="s">
        <v>206</v>
      </c>
      <c r="E13833" s="228">
        <v>50</v>
      </c>
      <c r="F13833" s="228">
        <v>27951</v>
      </c>
      <c r="G13833" s="228">
        <v>2893</v>
      </c>
      <c r="H13833" s="228">
        <v>5447</v>
      </c>
      <c r="I13833" s="228">
        <v>5559100.9199999999</v>
      </c>
      <c r="J13833" s="228">
        <v>1710016.81</v>
      </c>
      <c r="K13833" s="228">
        <v>1237520.3999999999</v>
      </c>
      <c r="L13833" s="228">
        <v>9206811.0600000005</v>
      </c>
    </row>
    <row r="13834" spans="1:12">
      <c r="A13834" s="228">
        <v>2018</v>
      </c>
      <c r="B13834" s="228" t="s">
        <v>193</v>
      </c>
      <c r="C13834" s="228" t="s">
        <v>64</v>
      </c>
      <c r="D13834" s="228" t="s">
        <v>206</v>
      </c>
      <c r="E13834" s="228">
        <v>55</v>
      </c>
      <c r="F13834" s="228">
        <v>31357</v>
      </c>
      <c r="G13834" s="228">
        <v>3762</v>
      </c>
      <c r="H13834" s="228">
        <v>7295</v>
      </c>
      <c r="I13834" s="228">
        <v>7295136.1699999999</v>
      </c>
      <c r="J13834" s="228">
        <v>2157782.31</v>
      </c>
      <c r="K13834" s="228">
        <v>1617980</v>
      </c>
      <c r="L13834" s="228">
        <v>11925143.539999999</v>
      </c>
    </row>
    <row r="13835" spans="1:12">
      <c r="A13835" s="228">
        <v>2018</v>
      </c>
      <c r="B13835" s="228" t="s">
        <v>193</v>
      </c>
      <c r="C13835" s="228" t="s">
        <v>64</v>
      </c>
      <c r="D13835" s="228" t="s">
        <v>206</v>
      </c>
      <c r="E13835" s="228">
        <v>60</v>
      </c>
      <c r="F13835" s="228">
        <v>31311</v>
      </c>
      <c r="G13835" s="228">
        <v>4635</v>
      </c>
      <c r="H13835" s="228">
        <v>9393</v>
      </c>
      <c r="I13835" s="228">
        <v>9291353.7100000009</v>
      </c>
      <c r="J13835" s="228">
        <v>2778090.44</v>
      </c>
      <c r="K13835" s="228">
        <v>2399106.56</v>
      </c>
      <c r="L13835" s="228">
        <v>15293122.470000001</v>
      </c>
    </row>
    <row r="13836" spans="1:12">
      <c r="A13836" s="228">
        <v>2018</v>
      </c>
      <c r="B13836" s="228" t="s">
        <v>193</v>
      </c>
      <c r="C13836" s="228" t="s">
        <v>64</v>
      </c>
      <c r="D13836" s="228" t="s">
        <v>206</v>
      </c>
      <c r="E13836" s="228">
        <v>65</v>
      </c>
      <c r="F13836" s="228">
        <v>30056</v>
      </c>
      <c r="G13836" s="228">
        <v>6001</v>
      </c>
      <c r="H13836" s="228">
        <v>12540</v>
      </c>
      <c r="I13836" s="228">
        <v>12673792.880000001</v>
      </c>
      <c r="J13836" s="228">
        <v>3451063.16</v>
      </c>
      <c r="K13836" s="228">
        <v>3390257.98</v>
      </c>
      <c r="L13836" s="228">
        <v>20580564.43</v>
      </c>
    </row>
    <row r="13837" spans="1:12">
      <c r="A13837" s="228">
        <v>2018</v>
      </c>
      <c r="B13837" s="228" t="s">
        <v>193</v>
      </c>
      <c r="C13837" s="228" t="s">
        <v>64</v>
      </c>
      <c r="D13837" s="228" t="s">
        <v>206</v>
      </c>
      <c r="E13837" s="228">
        <v>70</v>
      </c>
      <c r="F13837" s="228">
        <v>25675</v>
      </c>
      <c r="G13837" s="228">
        <v>6080</v>
      </c>
      <c r="H13837" s="228">
        <v>13059</v>
      </c>
      <c r="I13837" s="228">
        <v>12871602.73</v>
      </c>
      <c r="J13837" s="228">
        <v>3721127.6</v>
      </c>
      <c r="K13837" s="228">
        <v>3343851.37</v>
      </c>
      <c r="L13837" s="228">
        <v>20780338.760000002</v>
      </c>
    </row>
    <row r="13838" spans="1:12">
      <c r="A13838" s="228">
        <v>2018</v>
      </c>
      <c r="B13838" s="228" t="s">
        <v>193</v>
      </c>
      <c r="C13838" s="228" t="s">
        <v>64</v>
      </c>
      <c r="D13838" s="228" t="s">
        <v>206</v>
      </c>
      <c r="E13838" s="228">
        <v>75</v>
      </c>
      <c r="F13838" s="228">
        <v>16765</v>
      </c>
      <c r="G13838" s="228">
        <v>4898</v>
      </c>
      <c r="H13838" s="228">
        <v>12359</v>
      </c>
      <c r="I13838" s="228">
        <v>11381339.380000001</v>
      </c>
      <c r="J13838" s="228">
        <v>2841810.19</v>
      </c>
      <c r="K13838" s="228">
        <v>2842065.4</v>
      </c>
      <c r="L13838" s="228">
        <v>17655016.399999999</v>
      </c>
    </row>
    <row r="13839" spans="1:12">
      <c r="A13839" s="228">
        <v>2018</v>
      </c>
      <c r="B13839" s="228" t="s">
        <v>193</v>
      </c>
      <c r="C13839" s="228" t="s">
        <v>64</v>
      </c>
      <c r="D13839" s="228" t="s">
        <v>206</v>
      </c>
      <c r="E13839" s="228">
        <v>80</v>
      </c>
      <c r="F13839" s="228">
        <v>11498</v>
      </c>
      <c r="G13839" s="228">
        <v>3312</v>
      </c>
      <c r="H13839" s="228">
        <v>12018</v>
      </c>
      <c r="I13839" s="228">
        <v>9427613.1199999992</v>
      </c>
      <c r="J13839" s="228">
        <v>1984364.22</v>
      </c>
      <c r="K13839" s="228">
        <v>1956237.1</v>
      </c>
      <c r="L13839" s="228">
        <v>13709596.73</v>
      </c>
    </row>
    <row r="13840" spans="1:12">
      <c r="A13840" s="228">
        <v>2018</v>
      </c>
      <c r="B13840" s="228" t="s">
        <v>193</v>
      </c>
      <c r="C13840" s="228" t="s">
        <v>64</v>
      </c>
      <c r="D13840" s="228" t="s">
        <v>206</v>
      </c>
      <c r="E13840" s="228">
        <v>85</v>
      </c>
      <c r="F13840" s="228">
        <v>7791</v>
      </c>
      <c r="G13840" s="228">
        <v>2194</v>
      </c>
      <c r="H13840" s="228">
        <v>9908</v>
      </c>
      <c r="I13840" s="228">
        <v>6682341.0300000003</v>
      </c>
      <c r="J13840" s="228">
        <v>1334260.55</v>
      </c>
      <c r="K13840" s="228">
        <v>1198567.1000000001</v>
      </c>
      <c r="L13840" s="228">
        <v>9454060.3300000001</v>
      </c>
    </row>
    <row r="13841" spans="1:12">
      <c r="A13841" s="228">
        <v>2018</v>
      </c>
      <c r="B13841" s="228" t="s">
        <v>193</v>
      </c>
      <c r="C13841" s="228" t="s">
        <v>64</v>
      </c>
      <c r="D13841" s="228" t="s">
        <v>206</v>
      </c>
      <c r="E13841" s="228">
        <v>90</v>
      </c>
      <c r="F13841" s="228">
        <v>3791</v>
      </c>
      <c r="G13841" s="228">
        <v>1072</v>
      </c>
      <c r="H13841" s="228">
        <v>6063</v>
      </c>
      <c r="I13841" s="228">
        <v>3574690.19</v>
      </c>
      <c r="J13841" s="228">
        <v>580681.85</v>
      </c>
      <c r="K13841" s="228">
        <v>315244.78000000003</v>
      </c>
      <c r="L13841" s="228">
        <v>4589372.83</v>
      </c>
    </row>
    <row r="13842" spans="1:12">
      <c r="A13842" s="228">
        <v>2018</v>
      </c>
      <c r="B13842" s="228" t="s">
        <v>193</v>
      </c>
      <c r="C13842" s="228" t="s">
        <v>64</v>
      </c>
      <c r="D13842" s="228" t="s">
        <v>206</v>
      </c>
      <c r="E13842" s="228">
        <v>95</v>
      </c>
      <c r="F13842" s="228">
        <v>997</v>
      </c>
      <c r="G13842" s="228">
        <v>176</v>
      </c>
      <c r="H13842" s="228">
        <v>1131</v>
      </c>
      <c r="I13842" s="228">
        <v>597527.85</v>
      </c>
      <c r="J13842" s="228">
        <v>84270.88</v>
      </c>
      <c r="K13842" s="228">
        <v>46954</v>
      </c>
      <c r="L13842" s="228">
        <v>752364.68</v>
      </c>
    </row>
    <row r="13843" spans="1:12">
      <c r="A13843" s="228">
        <v>2018</v>
      </c>
      <c r="B13843" s="228" t="s">
        <v>193</v>
      </c>
      <c r="C13843" s="228" t="s">
        <v>65</v>
      </c>
      <c r="D13843" s="228" t="s">
        <v>205</v>
      </c>
      <c r="E13843" s="228">
        <v>0</v>
      </c>
      <c r="F13843" s="228">
        <v>42173</v>
      </c>
      <c r="G13843" s="228">
        <v>1644</v>
      </c>
      <c r="H13843" s="228">
        <v>3859</v>
      </c>
      <c r="I13843" s="228">
        <v>2997557.56</v>
      </c>
      <c r="J13843" s="228">
        <v>516743.53</v>
      </c>
      <c r="K13843" s="228">
        <v>86809.37</v>
      </c>
      <c r="L13843" s="228">
        <v>3970955.49</v>
      </c>
    </row>
    <row r="13844" spans="1:12">
      <c r="A13844" s="228">
        <v>2018</v>
      </c>
      <c r="B13844" s="228" t="s">
        <v>193</v>
      </c>
      <c r="C13844" s="228" t="s">
        <v>65</v>
      </c>
      <c r="D13844" s="228" t="s">
        <v>205</v>
      </c>
      <c r="E13844" s="228">
        <v>5</v>
      </c>
      <c r="F13844" s="228">
        <v>48462</v>
      </c>
      <c r="G13844" s="228">
        <v>870</v>
      </c>
      <c r="H13844" s="228">
        <v>1135</v>
      </c>
      <c r="I13844" s="228">
        <v>1289811.95</v>
      </c>
      <c r="J13844" s="228">
        <v>303535.56</v>
      </c>
      <c r="K13844" s="228">
        <v>80047</v>
      </c>
      <c r="L13844" s="228">
        <v>1880368.44</v>
      </c>
    </row>
    <row r="13845" spans="1:12">
      <c r="A13845" s="228">
        <v>2018</v>
      </c>
      <c r="B13845" s="228" t="s">
        <v>193</v>
      </c>
      <c r="C13845" s="228" t="s">
        <v>65</v>
      </c>
      <c r="D13845" s="228" t="s">
        <v>205</v>
      </c>
      <c r="E13845" s="228">
        <v>10</v>
      </c>
      <c r="F13845" s="228">
        <v>46801</v>
      </c>
      <c r="G13845" s="228">
        <v>615</v>
      </c>
      <c r="H13845" s="228">
        <v>874</v>
      </c>
      <c r="I13845" s="228">
        <v>839116.25</v>
      </c>
      <c r="J13845" s="228">
        <v>201318.52</v>
      </c>
      <c r="K13845" s="228">
        <v>175491</v>
      </c>
      <c r="L13845" s="228">
        <v>1338540.99</v>
      </c>
    </row>
    <row r="13846" spans="1:12">
      <c r="A13846" s="228">
        <v>2018</v>
      </c>
      <c r="B13846" s="228" t="s">
        <v>193</v>
      </c>
      <c r="C13846" s="228" t="s">
        <v>65</v>
      </c>
      <c r="D13846" s="228" t="s">
        <v>205</v>
      </c>
      <c r="E13846" s="228">
        <v>15</v>
      </c>
      <c r="F13846" s="228">
        <v>43052</v>
      </c>
      <c r="G13846" s="228">
        <v>1104</v>
      </c>
      <c r="H13846" s="228">
        <v>2051</v>
      </c>
      <c r="I13846" s="228">
        <v>2235357.0499999998</v>
      </c>
      <c r="J13846" s="228">
        <v>459984.96</v>
      </c>
      <c r="K13846" s="228">
        <v>344311</v>
      </c>
      <c r="L13846" s="228">
        <v>3315803.93</v>
      </c>
    </row>
    <row r="13847" spans="1:12">
      <c r="A13847" s="228">
        <v>2018</v>
      </c>
      <c r="B13847" s="228" t="s">
        <v>193</v>
      </c>
      <c r="C13847" s="228" t="s">
        <v>65</v>
      </c>
      <c r="D13847" s="228" t="s">
        <v>205</v>
      </c>
      <c r="E13847" s="228">
        <v>20</v>
      </c>
      <c r="F13847" s="228">
        <v>34611</v>
      </c>
      <c r="G13847" s="228">
        <v>1268</v>
      </c>
      <c r="H13847" s="228">
        <v>2463</v>
      </c>
      <c r="I13847" s="228">
        <v>2637432.7000000002</v>
      </c>
      <c r="J13847" s="228">
        <v>452284.78</v>
      </c>
      <c r="K13847" s="228">
        <v>495028</v>
      </c>
      <c r="L13847" s="228">
        <v>3857909.68</v>
      </c>
    </row>
    <row r="13848" spans="1:12">
      <c r="A13848" s="228">
        <v>2018</v>
      </c>
      <c r="B13848" s="228" t="s">
        <v>193</v>
      </c>
      <c r="C13848" s="228" t="s">
        <v>65</v>
      </c>
      <c r="D13848" s="228" t="s">
        <v>205</v>
      </c>
      <c r="E13848" s="228">
        <v>25</v>
      </c>
      <c r="F13848" s="228">
        <v>33346</v>
      </c>
      <c r="G13848" s="228">
        <v>981</v>
      </c>
      <c r="H13848" s="228">
        <v>1943</v>
      </c>
      <c r="I13848" s="228">
        <v>2201961.2999999998</v>
      </c>
      <c r="J13848" s="228">
        <v>485604.23</v>
      </c>
      <c r="K13848" s="228">
        <v>435388</v>
      </c>
      <c r="L13848" s="228">
        <v>3416755.37</v>
      </c>
    </row>
    <row r="13849" spans="1:12">
      <c r="A13849" s="228">
        <v>2018</v>
      </c>
      <c r="B13849" s="228" t="s">
        <v>193</v>
      </c>
      <c r="C13849" s="228" t="s">
        <v>65</v>
      </c>
      <c r="D13849" s="228" t="s">
        <v>205</v>
      </c>
      <c r="E13849" s="228">
        <v>30</v>
      </c>
      <c r="F13849" s="228">
        <v>51558</v>
      </c>
      <c r="G13849" s="228">
        <v>1552</v>
      </c>
      <c r="H13849" s="228">
        <v>3219</v>
      </c>
      <c r="I13849" s="228">
        <v>3314836.98</v>
      </c>
      <c r="J13849" s="228">
        <v>718015.14</v>
      </c>
      <c r="K13849" s="228">
        <v>649822.19999999995</v>
      </c>
      <c r="L13849" s="228">
        <v>5239429.47</v>
      </c>
    </row>
    <row r="13850" spans="1:12">
      <c r="A13850" s="228">
        <v>2018</v>
      </c>
      <c r="B13850" s="228" t="s">
        <v>193</v>
      </c>
      <c r="C13850" s="228" t="s">
        <v>65</v>
      </c>
      <c r="D13850" s="228" t="s">
        <v>205</v>
      </c>
      <c r="E13850" s="228">
        <v>35</v>
      </c>
      <c r="F13850" s="228">
        <v>53620</v>
      </c>
      <c r="G13850" s="228">
        <v>1796</v>
      </c>
      <c r="H13850" s="228">
        <v>3649</v>
      </c>
      <c r="I13850" s="228">
        <v>3824939.75</v>
      </c>
      <c r="J13850" s="228">
        <v>875649.74</v>
      </c>
      <c r="K13850" s="228">
        <v>779107</v>
      </c>
      <c r="L13850" s="228">
        <v>6127054.4299999997</v>
      </c>
    </row>
    <row r="13851" spans="1:12">
      <c r="A13851" s="228">
        <v>2018</v>
      </c>
      <c r="B13851" s="228" t="s">
        <v>193</v>
      </c>
      <c r="C13851" s="228" t="s">
        <v>65</v>
      </c>
      <c r="D13851" s="228" t="s">
        <v>205</v>
      </c>
      <c r="E13851" s="228">
        <v>40</v>
      </c>
      <c r="F13851" s="228">
        <v>50121</v>
      </c>
      <c r="G13851" s="228">
        <v>2095</v>
      </c>
      <c r="H13851" s="228">
        <v>3764</v>
      </c>
      <c r="I13851" s="228">
        <v>4408993.3600000003</v>
      </c>
      <c r="J13851" s="228">
        <v>1076639.3899999999</v>
      </c>
      <c r="K13851" s="228">
        <v>915647.7</v>
      </c>
      <c r="L13851" s="228">
        <v>7093864.79</v>
      </c>
    </row>
    <row r="13852" spans="1:12">
      <c r="A13852" s="228">
        <v>2018</v>
      </c>
      <c r="B13852" s="228" t="s">
        <v>193</v>
      </c>
      <c r="C13852" s="228" t="s">
        <v>65</v>
      </c>
      <c r="D13852" s="228" t="s">
        <v>205</v>
      </c>
      <c r="E13852" s="228">
        <v>45</v>
      </c>
      <c r="F13852" s="228">
        <v>53240</v>
      </c>
      <c r="G13852" s="228">
        <v>2594</v>
      </c>
      <c r="H13852" s="228">
        <v>5150</v>
      </c>
      <c r="I13852" s="228">
        <v>6217776.71</v>
      </c>
      <c r="J13852" s="228">
        <v>1468022.73</v>
      </c>
      <c r="K13852" s="228">
        <v>1370989.2</v>
      </c>
      <c r="L13852" s="228">
        <v>9955104.0999999996</v>
      </c>
    </row>
    <row r="13853" spans="1:12">
      <c r="A13853" s="228">
        <v>2018</v>
      </c>
      <c r="B13853" s="228" t="s">
        <v>193</v>
      </c>
      <c r="C13853" s="228" t="s">
        <v>65</v>
      </c>
      <c r="D13853" s="228" t="s">
        <v>205</v>
      </c>
      <c r="E13853" s="228">
        <v>50</v>
      </c>
      <c r="F13853" s="228">
        <v>48785</v>
      </c>
      <c r="G13853" s="228">
        <v>3037</v>
      </c>
      <c r="H13853" s="228">
        <v>6101</v>
      </c>
      <c r="I13853" s="228">
        <v>7598305.8300000001</v>
      </c>
      <c r="J13853" s="228">
        <v>1868728.83</v>
      </c>
      <c r="K13853" s="228">
        <v>1762188.05</v>
      </c>
      <c r="L13853" s="228">
        <v>12287159.140000001</v>
      </c>
    </row>
    <row r="13854" spans="1:12">
      <c r="A13854" s="228">
        <v>2018</v>
      </c>
      <c r="B13854" s="228" t="s">
        <v>193</v>
      </c>
      <c r="C13854" s="228" t="s">
        <v>65</v>
      </c>
      <c r="D13854" s="228" t="s">
        <v>205</v>
      </c>
      <c r="E13854" s="228">
        <v>55</v>
      </c>
      <c r="F13854" s="228">
        <v>48139</v>
      </c>
      <c r="G13854" s="228">
        <v>4175</v>
      </c>
      <c r="H13854" s="228">
        <v>7927</v>
      </c>
      <c r="I13854" s="228">
        <v>10480650</v>
      </c>
      <c r="J13854" s="228">
        <v>2482326.48</v>
      </c>
      <c r="K13854" s="228">
        <v>2892706.67</v>
      </c>
      <c r="L13854" s="228">
        <v>17278280.469999999</v>
      </c>
    </row>
    <row r="13855" spans="1:12">
      <c r="A13855" s="228">
        <v>2018</v>
      </c>
      <c r="B13855" s="228" t="s">
        <v>193</v>
      </c>
      <c r="C13855" s="228" t="s">
        <v>65</v>
      </c>
      <c r="D13855" s="228" t="s">
        <v>205</v>
      </c>
      <c r="E13855" s="228">
        <v>60</v>
      </c>
      <c r="F13855" s="228">
        <v>42763</v>
      </c>
      <c r="G13855" s="228">
        <v>5188</v>
      </c>
      <c r="H13855" s="228">
        <v>10423</v>
      </c>
      <c r="I13855" s="228">
        <v>14932150.810000001</v>
      </c>
      <c r="J13855" s="228">
        <v>3298619.19</v>
      </c>
      <c r="K13855" s="228">
        <v>3864912.67</v>
      </c>
      <c r="L13855" s="228">
        <v>23619891.210000001</v>
      </c>
    </row>
    <row r="13856" spans="1:12">
      <c r="A13856" s="228">
        <v>2018</v>
      </c>
      <c r="B13856" s="228" t="s">
        <v>193</v>
      </c>
      <c r="C13856" s="228" t="s">
        <v>65</v>
      </c>
      <c r="D13856" s="228" t="s">
        <v>205</v>
      </c>
      <c r="E13856" s="228">
        <v>65</v>
      </c>
      <c r="F13856" s="228">
        <v>36950</v>
      </c>
      <c r="G13856" s="228">
        <v>7377</v>
      </c>
      <c r="H13856" s="228">
        <v>12766</v>
      </c>
      <c r="I13856" s="228">
        <v>17572797.649999999</v>
      </c>
      <c r="J13856" s="228">
        <v>4152029.71</v>
      </c>
      <c r="K13856" s="228">
        <v>4801704.55</v>
      </c>
      <c r="L13856" s="228">
        <v>28146073.850000001</v>
      </c>
    </row>
    <row r="13857" spans="1:12">
      <c r="A13857" s="228">
        <v>2018</v>
      </c>
      <c r="B13857" s="228" t="s">
        <v>193</v>
      </c>
      <c r="C13857" s="228" t="s">
        <v>65</v>
      </c>
      <c r="D13857" s="228" t="s">
        <v>205</v>
      </c>
      <c r="E13857" s="228">
        <v>70</v>
      </c>
      <c r="F13857" s="228">
        <v>28761</v>
      </c>
      <c r="G13857" s="228">
        <v>6457</v>
      </c>
      <c r="H13857" s="228">
        <v>14164</v>
      </c>
      <c r="I13857" s="228">
        <v>19619696.73</v>
      </c>
      <c r="J13857" s="228">
        <v>4357717.6399999997</v>
      </c>
      <c r="K13857" s="228">
        <v>4944026.57</v>
      </c>
      <c r="L13857" s="228">
        <v>30302472.370000001</v>
      </c>
    </row>
    <row r="13858" spans="1:12">
      <c r="A13858" s="228">
        <v>2018</v>
      </c>
      <c r="B13858" s="228" t="s">
        <v>193</v>
      </c>
      <c r="C13858" s="228" t="s">
        <v>65</v>
      </c>
      <c r="D13858" s="228" t="s">
        <v>205</v>
      </c>
      <c r="E13858" s="228">
        <v>75</v>
      </c>
      <c r="F13858" s="228">
        <v>18265</v>
      </c>
      <c r="G13858" s="228">
        <v>4880</v>
      </c>
      <c r="H13858" s="228">
        <v>13141</v>
      </c>
      <c r="I13858" s="228">
        <v>16438663.970000001</v>
      </c>
      <c r="J13858" s="228">
        <v>3364825.61</v>
      </c>
      <c r="K13858" s="228">
        <v>4073377.91</v>
      </c>
      <c r="L13858" s="228">
        <v>24735148.829999998</v>
      </c>
    </row>
    <row r="13859" spans="1:12">
      <c r="A13859" s="228">
        <v>2018</v>
      </c>
      <c r="B13859" s="228" t="s">
        <v>193</v>
      </c>
      <c r="C13859" s="228" t="s">
        <v>65</v>
      </c>
      <c r="D13859" s="228" t="s">
        <v>205</v>
      </c>
      <c r="E13859" s="228">
        <v>80</v>
      </c>
      <c r="F13859" s="228">
        <v>11227</v>
      </c>
      <c r="G13859" s="228">
        <v>3551</v>
      </c>
      <c r="H13859" s="228">
        <v>11522</v>
      </c>
      <c r="I13859" s="228">
        <v>12845909.560000001</v>
      </c>
      <c r="J13859" s="228">
        <v>2334395.86</v>
      </c>
      <c r="K13859" s="228">
        <v>2940478.2</v>
      </c>
      <c r="L13859" s="228">
        <v>18619019.25</v>
      </c>
    </row>
    <row r="13860" spans="1:12">
      <c r="A13860" s="228">
        <v>2018</v>
      </c>
      <c r="B13860" s="228" t="s">
        <v>193</v>
      </c>
      <c r="C13860" s="228" t="s">
        <v>65</v>
      </c>
      <c r="D13860" s="228" t="s">
        <v>205</v>
      </c>
      <c r="E13860" s="228">
        <v>85</v>
      </c>
      <c r="F13860" s="228">
        <v>6209</v>
      </c>
      <c r="G13860" s="228">
        <v>2247</v>
      </c>
      <c r="H13860" s="228">
        <v>9798</v>
      </c>
      <c r="I13860" s="228">
        <v>8536959.8399999999</v>
      </c>
      <c r="J13860" s="228">
        <v>1310474.42</v>
      </c>
      <c r="K13860" s="228">
        <v>1292326.6499999999</v>
      </c>
      <c r="L13860" s="228">
        <v>11392197.140000001</v>
      </c>
    </row>
    <row r="13861" spans="1:12">
      <c r="A13861" s="228">
        <v>2018</v>
      </c>
      <c r="B13861" s="228" t="s">
        <v>193</v>
      </c>
      <c r="C13861" s="228" t="s">
        <v>65</v>
      </c>
      <c r="D13861" s="228" t="s">
        <v>205</v>
      </c>
      <c r="E13861" s="228">
        <v>90</v>
      </c>
      <c r="F13861" s="228">
        <v>2064</v>
      </c>
      <c r="G13861" s="228">
        <v>616</v>
      </c>
      <c r="H13861" s="228">
        <v>3067</v>
      </c>
      <c r="I13861" s="228">
        <v>2562962.85</v>
      </c>
      <c r="J13861" s="228">
        <v>359548.97</v>
      </c>
      <c r="K13861" s="228">
        <v>320731</v>
      </c>
      <c r="L13861" s="228">
        <v>3311938.09</v>
      </c>
    </row>
    <row r="13862" spans="1:12">
      <c r="A13862" s="228">
        <v>2018</v>
      </c>
      <c r="B13862" s="228" t="s">
        <v>193</v>
      </c>
      <c r="C13862" s="228" t="s">
        <v>65</v>
      </c>
      <c r="D13862" s="228" t="s">
        <v>205</v>
      </c>
      <c r="E13862" s="228">
        <v>95</v>
      </c>
      <c r="F13862" s="228">
        <v>256</v>
      </c>
      <c r="G13862" s="228">
        <v>72</v>
      </c>
      <c r="H13862" s="228">
        <v>692</v>
      </c>
      <c r="I13862" s="228">
        <v>413999</v>
      </c>
      <c r="J13862" s="228">
        <v>37037.129999999997</v>
      </c>
      <c r="K13862" s="228">
        <v>44647.6</v>
      </c>
      <c r="L13862" s="228">
        <v>503920.79</v>
      </c>
    </row>
    <row r="13863" spans="1:12">
      <c r="A13863" s="228">
        <v>2018</v>
      </c>
      <c r="B13863" s="228" t="s">
        <v>193</v>
      </c>
      <c r="C13863" s="228" t="s">
        <v>65</v>
      </c>
      <c r="D13863" s="228" t="s">
        <v>206</v>
      </c>
      <c r="E13863" s="228">
        <v>0</v>
      </c>
      <c r="F13863" s="228">
        <v>38878</v>
      </c>
      <c r="G13863" s="228">
        <v>1077</v>
      </c>
      <c r="H13863" s="228">
        <v>2433</v>
      </c>
      <c r="I13863" s="228">
        <v>1808339.95</v>
      </c>
      <c r="J13863" s="228">
        <v>297060.74</v>
      </c>
      <c r="K13863" s="228">
        <v>18723</v>
      </c>
      <c r="L13863" s="228">
        <v>2331567.39</v>
      </c>
    </row>
    <row r="13864" spans="1:12">
      <c r="A13864" s="228">
        <v>2018</v>
      </c>
      <c r="B13864" s="228" t="s">
        <v>193</v>
      </c>
      <c r="C13864" s="228" t="s">
        <v>65</v>
      </c>
      <c r="D13864" s="228" t="s">
        <v>206</v>
      </c>
      <c r="E13864" s="228">
        <v>5</v>
      </c>
      <c r="F13864" s="228">
        <v>45844</v>
      </c>
      <c r="G13864" s="228">
        <v>720</v>
      </c>
      <c r="H13864" s="228">
        <v>957</v>
      </c>
      <c r="I13864" s="228">
        <v>1034169.25</v>
      </c>
      <c r="J13864" s="228">
        <v>266123.26</v>
      </c>
      <c r="K13864" s="228">
        <v>154716</v>
      </c>
      <c r="L13864" s="228">
        <v>1632198.04</v>
      </c>
    </row>
    <row r="13865" spans="1:12">
      <c r="A13865" s="228">
        <v>2018</v>
      </c>
      <c r="B13865" s="228" t="s">
        <v>193</v>
      </c>
      <c r="C13865" s="228" t="s">
        <v>65</v>
      </c>
      <c r="D13865" s="228" t="s">
        <v>206</v>
      </c>
      <c r="E13865" s="228">
        <v>10</v>
      </c>
      <c r="F13865" s="228">
        <v>44470</v>
      </c>
      <c r="G13865" s="228">
        <v>650</v>
      </c>
      <c r="H13865" s="228">
        <v>935</v>
      </c>
      <c r="I13865" s="228">
        <v>1039381.85</v>
      </c>
      <c r="J13865" s="228">
        <v>226830.75</v>
      </c>
      <c r="K13865" s="228">
        <v>242829</v>
      </c>
      <c r="L13865" s="228">
        <v>1651335.15</v>
      </c>
    </row>
    <row r="13866" spans="1:12">
      <c r="A13866" s="228">
        <v>2018</v>
      </c>
      <c r="B13866" s="228" t="s">
        <v>193</v>
      </c>
      <c r="C13866" s="228" t="s">
        <v>65</v>
      </c>
      <c r="D13866" s="228" t="s">
        <v>206</v>
      </c>
      <c r="E13866" s="228">
        <v>15</v>
      </c>
      <c r="F13866" s="228">
        <v>41410</v>
      </c>
      <c r="G13866" s="228">
        <v>1607</v>
      </c>
      <c r="H13866" s="228">
        <v>4643</v>
      </c>
      <c r="I13866" s="228">
        <v>4079989.4</v>
      </c>
      <c r="J13866" s="228">
        <v>531387.9</v>
      </c>
      <c r="K13866" s="228">
        <v>532591</v>
      </c>
      <c r="L13866" s="228">
        <v>5475261.0499999998</v>
      </c>
    </row>
    <row r="13867" spans="1:12">
      <c r="A13867" s="228">
        <v>2018</v>
      </c>
      <c r="B13867" s="228" t="s">
        <v>193</v>
      </c>
      <c r="C13867" s="228" t="s">
        <v>65</v>
      </c>
      <c r="D13867" s="228" t="s">
        <v>206</v>
      </c>
      <c r="E13867" s="228">
        <v>20</v>
      </c>
      <c r="F13867" s="228">
        <v>35309</v>
      </c>
      <c r="G13867" s="228">
        <v>1748</v>
      </c>
      <c r="H13867" s="228">
        <v>4382</v>
      </c>
      <c r="I13867" s="228">
        <v>4371267.87</v>
      </c>
      <c r="J13867" s="228">
        <v>768577.16</v>
      </c>
      <c r="K13867" s="228">
        <v>553433.94999999995</v>
      </c>
      <c r="L13867" s="228">
        <v>6096240.3600000003</v>
      </c>
    </row>
    <row r="13868" spans="1:12">
      <c r="A13868" s="228">
        <v>2018</v>
      </c>
      <c r="B13868" s="228" t="s">
        <v>193</v>
      </c>
      <c r="C13868" s="228" t="s">
        <v>65</v>
      </c>
      <c r="D13868" s="228" t="s">
        <v>206</v>
      </c>
      <c r="E13868" s="228">
        <v>25</v>
      </c>
      <c r="F13868" s="228">
        <v>37861</v>
      </c>
      <c r="G13868" s="228">
        <v>2184</v>
      </c>
      <c r="H13868" s="228">
        <v>6093</v>
      </c>
      <c r="I13868" s="228">
        <v>7124827.75</v>
      </c>
      <c r="J13868" s="228">
        <v>1601272.2</v>
      </c>
      <c r="K13868" s="228">
        <v>956115.2</v>
      </c>
      <c r="L13868" s="228">
        <v>10630132.439999999</v>
      </c>
    </row>
    <row r="13869" spans="1:12">
      <c r="A13869" s="228">
        <v>2018</v>
      </c>
      <c r="B13869" s="228" t="s">
        <v>193</v>
      </c>
      <c r="C13869" s="228" t="s">
        <v>65</v>
      </c>
      <c r="D13869" s="228" t="s">
        <v>206</v>
      </c>
      <c r="E13869" s="228">
        <v>30</v>
      </c>
      <c r="F13869" s="228">
        <v>55908</v>
      </c>
      <c r="G13869" s="228">
        <v>3929</v>
      </c>
      <c r="H13869" s="228">
        <v>11000</v>
      </c>
      <c r="I13869" s="228">
        <v>13420614.050000001</v>
      </c>
      <c r="J13869" s="228">
        <v>3185629.47</v>
      </c>
      <c r="K13869" s="228">
        <v>1507809</v>
      </c>
      <c r="L13869" s="228">
        <v>19456589.280000001</v>
      </c>
    </row>
    <row r="13870" spans="1:12">
      <c r="A13870" s="228">
        <v>2018</v>
      </c>
      <c r="B13870" s="228" t="s">
        <v>193</v>
      </c>
      <c r="C13870" s="228" t="s">
        <v>65</v>
      </c>
      <c r="D13870" s="228" t="s">
        <v>206</v>
      </c>
      <c r="E13870" s="228">
        <v>35</v>
      </c>
      <c r="F13870" s="228">
        <v>55931</v>
      </c>
      <c r="G13870" s="228">
        <v>3916</v>
      </c>
      <c r="H13870" s="228">
        <v>9950</v>
      </c>
      <c r="I13870" s="228">
        <v>11728547.619999999</v>
      </c>
      <c r="J13870" s="228">
        <v>2717371.84</v>
      </c>
      <c r="K13870" s="228">
        <v>1571123</v>
      </c>
      <c r="L13870" s="228">
        <v>17584645.289999999</v>
      </c>
    </row>
    <row r="13871" spans="1:12">
      <c r="A13871" s="228">
        <v>2018</v>
      </c>
      <c r="B13871" s="228" t="s">
        <v>193</v>
      </c>
      <c r="C13871" s="228" t="s">
        <v>65</v>
      </c>
      <c r="D13871" s="228" t="s">
        <v>206</v>
      </c>
      <c r="E13871" s="228">
        <v>40</v>
      </c>
      <c r="F13871" s="228">
        <v>51351</v>
      </c>
      <c r="G13871" s="228">
        <v>3420</v>
      </c>
      <c r="H13871" s="228">
        <v>6656</v>
      </c>
      <c r="I13871" s="228">
        <v>8586843.9100000001</v>
      </c>
      <c r="J13871" s="228">
        <v>1983356.1</v>
      </c>
      <c r="K13871" s="228">
        <v>1424118</v>
      </c>
      <c r="L13871" s="228">
        <v>13400070.17</v>
      </c>
    </row>
    <row r="13872" spans="1:12">
      <c r="A13872" s="228">
        <v>2018</v>
      </c>
      <c r="B13872" s="228" t="s">
        <v>193</v>
      </c>
      <c r="C13872" s="228" t="s">
        <v>65</v>
      </c>
      <c r="D13872" s="228" t="s">
        <v>206</v>
      </c>
      <c r="E13872" s="228">
        <v>45</v>
      </c>
      <c r="F13872" s="228">
        <v>54296</v>
      </c>
      <c r="G13872" s="228">
        <v>3993</v>
      </c>
      <c r="H13872" s="228">
        <v>8152</v>
      </c>
      <c r="I13872" s="228">
        <v>10232972.57</v>
      </c>
      <c r="J13872" s="228">
        <v>2253923.88</v>
      </c>
      <c r="K13872" s="228">
        <v>2033255.75</v>
      </c>
      <c r="L13872" s="228">
        <v>16218242.779999999</v>
      </c>
    </row>
    <row r="13873" spans="1:12">
      <c r="A13873" s="228">
        <v>2018</v>
      </c>
      <c r="B13873" s="228" t="s">
        <v>193</v>
      </c>
      <c r="C13873" s="228" t="s">
        <v>65</v>
      </c>
      <c r="D13873" s="228" t="s">
        <v>206</v>
      </c>
      <c r="E13873" s="228">
        <v>50</v>
      </c>
      <c r="F13873" s="228">
        <v>50168</v>
      </c>
      <c r="G13873" s="228">
        <v>4399</v>
      </c>
      <c r="H13873" s="228">
        <v>8595</v>
      </c>
      <c r="I13873" s="228">
        <v>10364139.119999999</v>
      </c>
      <c r="J13873" s="228">
        <v>2363252.6800000002</v>
      </c>
      <c r="K13873" s="228">
        <v>2534886.6</v>
      </c>
      <c r="L13873" s="228">
        <v>16839070.43</v>
      </c>
    </row>
    <row r="13874" spans="1:12">
      <c r="A13874" s="228">
        <v>2018</v>
      </c>
      <c r="B13874" s="228" t="s">
        <v>193</v>
      </c>
      <c r="C13874" s="228" t="s">
        <v>65</v>
      </c>
      <c r="D13874" s="228" t="s">
        <v>206</v>
      </c>
      <c r="E13874" s="228">
        <v>55</v>
      </c>
      <c r="F13874" s="228">
        <v>49900</v>
      </c>
      <c r="G13874" s="228">
        <v>5012</v>
      </c>
      <c r="H13874" s="228">
        <v>9608</v>
      </c>
      <c r="I13874" s="228">
        <v>12132061.470000001</v>
      </c>
      <c r="J13874" s="228">
        <v>2786616.79</v>
      </c>
      <c r="K13874" s="228">
        <v>2627546.4500000002</v>
      </c>
      <c r="L13874" s="228">
        <v>19120227.100000001</v>
      </c>
    </row>
    <row r="13875" spans="1:12">
      <c r="A13875" s="228">
        <v>2018</v>
      </c>
      <c r="B13875" s="228" t="s">
        <v>193</v>
      </c>
      <c r="C13875" s="228" t="s">
        <v>65</v>
      </c>
      <c r="D13875" s="228" t="s">
        <v>206</v>
      </c>
      <c r="E13875" s="228">
        <v>60</v>
      </c>
      <c r="F13875" s="228">
        <v>45155</v>
      </c>
      <c r="G13875" s="228">
        <v>5618</v>
      </c>
      <c r="H13875" s="228">
        <v>11857</v>
      </c>
      <c r="I13875" s="228">
        <v>14447245.32</v>
      </c>
      <c r="J13875" s="228">
        <v>3321397.46</v>
      </c>
      <c r="K13875" s="228">
        <v>3656291.65</v>
      </c>
      <c r="L13875" s="228">
        <v>22828250.760000002</v>
      </c>
    </row>
    <row r="13876" spans="1:12">
      <c r="A13876" s="228">
        <v>2018</v>
      </c>
      <c r="B13876" s="228" t="s">
        <v>193</v>
      </c>
      <c r="C13876" s="228" t="s">
        <v>65</v>
      </c>
      <c r="D13876" s="228" t="s">
        <v>206</v>
      </c>
      <c r="E13876" s="228">
        <v>65</v>
      </c>
      <c r="F13876" s="228">
        <v>38958</v>
      </c>
      <c r="G13876" s="228">
        <v>6067</v>
      </c>
      <c r="H13876" s="228">
        <v>12549</v>
      </c>
      <c r="I13876" s="228">
        <v>16616509.5</v>
      </c>
      <c r="J13876" s="228">
        <v>3838644.28</v>
      </c>
      <c r="K13876" s="228">
        <v>3878887.6</v>
      </c>
      <c r="L13876" s="228">
        <v>25751120.059999999</v>
      </c>
    </row>
    <row r="13877" spans="1:12">
      <c r="A13877" s="228">
        <v>2018</v>
      </c>
      <c r="B13877" s="228" t="s">
        <v>193</v>
      </c>
      <c r="C13877" s="228" t="s">
        <v>65</v>
      </c>
      <c r="D13877" s="228" t="s">
        <v>206</v>
      </c>
      <c r="E13877" s="228">
        <v>70</v>
      </c>
      <c r="F13877" s="228">
        <v>30284</v>
      </c>
      <c r="G13877" s="228">
        <v>6023</v>
      </c>
      <c r="H13877" s="228">
        <v>14897</v>
      </c>
      <c r="I13877" s="228">
        <v>17956104.690000001</v>
      </c>
      <c r="J13877" s="228">
        <v>3985972.5</v>
      </c>
      <c r="K13877" s="228">
        <v>4358595.13</v>
      </c>
      <c r="L13877" s="228">
        <v>27326313.690000001</v>
      </c>
    </row>
    <row r="13878" spans="1:12">
      <c r="A13878" s="228">
        <v>2018</v>
      </c>
      <c r="B13878" s="228" t="s">
        <v>193</v>
      </c>
      <c r="C13878" s="228" t="s">
        <v>65</v>
      </c>
      <c r="D13878" s="228" t="s">
        <v>206</v>
      </c>
      <c r="E13878" s="228">
        <v>75</v>
      </c>
      <c r="F13878" s="228">
        <v>19626</v>
      </c>
      <c r="G13878" s="228">
        <v>4477</v>
      </c>
      <c r="H13878" s="228">
        <v>13762</v>
      </c>
      <c r="I13878" s="228">
        <v>15719645.300000001</v>
      </c>
      <c r="J13878" s="228">
        <v>3080134.53</v>
      </c>
      <c r="K13878" s="228">
        <v>3469889.75</v>
      </c>
      <c r="L13878" s="228">
        <v>22938720.559999999</v>
      </c>
    </row>
    <row r="13879" spans="1:12">
      <c r="A13879" s="228">
        <v>2018</v>
      </c>
      <c r="B13879" s="228" t="s">
        <v>193</v>
      </c>
      <c r="C13879" s="228" t="s">
        <v>65</v>
      </c>
      <c r="D13879" s="228" t="s">
        <v>206</v>
      </c>
      <c r="E13879" s="228">
        <v>80</v>
      </c>
      <c r="F13879" s="228">
        <v>13329</v>
      </c>
      <c r="G13879" s="228">
        <v>3158</v>
      </c>
      <c r="H13879" s="228">
        <v>12619</v>
      </c>
      <c r="I13879" s="228">
        <v>12502588.800000001</v>
      </c>
      <c r="J13879" s="228">
        <v>2155285.4700000002</v>
      </c>
      <c r="K13879" s="228">
        <v>2052035.69</v>
      </c>
      <c r="L13879" s="228">
        <v>17114868.93</v>
      </c>
    </row>
    <row r="13880" spans="1:12">
      <c r="A13880" s="228">
        <v>2018</v>
      </c>
      <c r="B13880" s="228" t="s">
        <v>193</v>
      </c>
      <c r="C13880" s="228" t="s">
        <v>65</v>
      </c>
      <c r="D13880" s="228" t="s">
        <v>206</v>
      </c>
      <c r="E13880" s="228">
        <v>85</v>
      </c>
      <c r="F13880" s="228">
        <v>8260</v>
      </c>
      <c r="G13880" s="228">
        <v>1910</v>
      </c>
      <c r="H13880" s="228">
        <v>10257</v>
      </c>
      <c r="I13880" s="228">
        <v>8311607.2999999998</v>
      </c>
      <c r="J13880" s="228">
        <v>1263531.07</v>
      </c>
      <c r="K13880" s="228">
        <v>1058795</v>
      </c>
      <c r="L13880" s="228">
        <v>10915756.41</v>
      </c>
    </row>
    <row r="13881" spans="1:12">
      <c r="A13881" s="228">
        <v>2018</v>
      </c>
      <c r="B13881" s="228" t="s">
        <v>193</v>
      </c>
      <c r="C13881" s="228" t="s">
        <v>65</v>
      </c>
      <c r="D13881" s="228" t="s">
        <v>206</v>
      </c>
      <c r="E13881" s="228">
        <v>90</v>
      </c>
      <c r="F13881" s="228">
        <v>3501</v>
      </c>
      <c r="G13881" s="228">
        <v>900</v>
      </c>
      <c r="H13881" s="228">
        <v>5766</v>
      </c>
      <c r="I13881" s="228">
        <v>3699348.5</v>
      </c>
      <c r="J13881" s="228">
        <v>438108.96</v>
      </c>
      <c r="K13881" s="228">
        <v>286929</v>
      </c>
      <c r="L13881" s="228">
        <v>4498236.28</v>
      </c>
    </row>
    <row r="13882" spans="1:12">
      <c r="A13882" s="228">
        <v>2018</v>
      </c>
      <c r="B13882" s="228" t="s">
        <v>193</v>
      </c>
      <c r="C13882" s="228" t="s">
        <v>65</v>
      </c>
      <c r="D13882" s="228" t="s">
        <v>206</v>
      </c>
      <c r="E13882" s="228">
        <v>95</v>
      </c>
      <c r="F13882" s="228">
        <v>944</v>
      </c>
      <c r="G13882" s="228">
        <v>181</v>
      </c>
      <c r="H13882" s="228">
        <v>1359</v>
      </c>
      <c r="I13882" s="228">
        <v>912548.5</v>
      </c>
      <c r="J13882" s="228">
        <v>73072.25</v>
      </c>
      <c r="K13882" s="228">
        <v>42754.2</v>
      </c>
      <c r="L13882" s="228">
        <v>1038506.5</v>
      </c>
    </row>
    <row r="13883" spans="1:12">
      <c r="A13883" s="228">
        <v>2018</v>
      </c>
      <c r="B13883" s="228" t="s">
        <v>193</v>
      </c>
      <c r="C13883" s="228" t="s">
        <v>66</v>
      </c>
      <c r="D13883" s="228" t="s">
        <v>205</v>
      </c>
      <c r="E13883" s="228">
        <v>0</v>
      </c>
      <c r="F13883" s="228">
        <v>4894</v>
      </c>
      <c r="G13883" s="228">
        <v>181</v>
      </c>
      <c r="H13883" s="228">
        <v>632</v>
      </c>
      <c r="I13883" s="228">
        <v>469213</v>
      </c>
      <c r="J13883" s="228">
        <v>65883.42</v>
      </c>
      <c r="K13883" s="228">
        <v>1003.12</v>
      </c>
      <c r="L13883" s="228">
        <v>540598.92000000004</v>
      </c>
    </row>
    <row r="13884" spans="1:12">
      <c r="A13884" s="228">
        <v>2018</v>
      </c>
      <c r="B13884" s="228" t="s">
        <v>193</v>
      </c>
      <c r="C13884" s="228" t="s">
        <v>66</v>
      </c>
      <c r="D13884" s="228" t="s">
        <v>205</v>
      </c>
      <c r="E13884" s="228">
        <v>5</v>
      </c>
      <c r="F13884" s="228">
        <v>5969</v>
      </c>
      <c r="G13884" s="228">
        <v>101</v>
      </c>
      <c r="H13884" s="228">
        <v>176</v>
      </c>
      <c r="I13884" s="228">
        <v>118176.51</v>
      </c>
      <c r="J13884" s="228">
        <v>25856.31</v>
      </c>
      <c r="K13884" s="228">
        <v>2748</v>
      </c>
      <c r="L13884" s="228">
        <v>162241.60000000001</v>
      </c>
    </row>
    <row r="13885" spans="1:12">
      <c r="A13885" s="228">
        <v>2018</v>
      </c>
      <c r="B13885" s="228" t="s">
        <v>193</v>
      </c>
      <c r="C13885" s="228" t="s">
        <v>66</v>
      </c>
      <c r="D13885" s="228" t="s">
        <v>205</v>
      </c>
      <c r="E13885" s="228">
        <v>10</v>
      </c>
      <c r="F13885" s="228">
        <v>6404</v>
      </c>
      <c r="G13885" s="228">
        <v>80</v>
      </c>
      <c r="H13885" s="228">
        <v>144</v>
      </c>
      <c r="I13885" s="228">
        <v>112038.68</v>
      </c>
      <c r="J13885" s="228">
        <v>33055.18</v>
      </c>
      <c r="K13885" s="228">
        <v>28463</v>
      </c>
      <c r="L13885" s="228">
        <v>186214.91</v>
      </c>
    </row>
    <row r="13886" spans="1:12">
      <c r="A13886" s="228">
        <v>2018</v>
      </c>
      <c r="B13886" s="228" t="s">
        <v>193</v>
      </c>
      <c r="C13886" s="228" t="s">
        <v>66</v>
      </c>
      <c r="D13886" s="228" t="s">
        <v>205</v>
      </c>
      <c r="E13886" s="228">
        <v>15</v>
      </c>
      <c r="F13886" s="228">
        <v>6462</v>
      </c>
      <c r="G13886" s="228">
        <v>170</v>
      </c>
      <c r="H13886" s="228">
        <v>404</v>
      </c>
      <c r="I13886" s="228">
        <v>364421.12</v>
      </c>
      <c r="J13886" s="228">
        <v>78605.119999999995</v>
      </c>
      <c r="K13886" s="228">
        <v>31912</v>
      </c>
      <c r="L13886" s="228">
        <v>507845.82</v>
      </c>
    </row>
    <row r="13887" spans="1:12">
      <c r="A13887" s="228">
        <v>2018</v>
      </c>
      <c r="B13887" s="228" t="s">
        <v>193</v>
      </c>
      <c r="C13887" s="228" t="s">
        <v>66</v>
      </c>
      <c r="D13887" s="228" t="s">
        <v>205</v>
      </c>
      <c r="E13887" s="228">
        <v>20</v>
      </c>
      <c r="F13887" s="228">
        <v>5252</v>
      </c>
      <c r="G13887" s="228">
        <v>178</v>
      </c>
      <c r="H13887" s="228">
        <v>388</v>
      </c>
      <c r="I13887" s="228">
        <v>411655.34</v>
      </c>
      <c r="J13887" s="228">
        <v>98810.09</v>
      </c>
      <c r="K13887" s="228">
        <v>115755</v>
      </c>
      <c r="L13887" s="228">
        <v>666563.47</v>
      </c>
    </row>
    <row r="13888" spans="1:12">
      <c r="A13888" s="228">
        <v>2018</v>
      </c>
      <c r="B13888" s="228" t="s">
        <v>193</v>
      </c>
      <c r="C13888" s="228" t="s">
        <v>66</v>
      </c>
      <c r="D13888" s="228" t="s">
        <v>205</v>
      </c>
      <c r="E13888" s="228">
        <v>25</v>
      </c>
      <c r="F13888" s="228">
        <v>3400</v>
      </c>
      <c r="G13888" s="228">
        <v>113</v>
      </c>
      <c r="H13888" s="228">
        <v>232</v>
      </c>
      <c r="I13888" s="228">
        <v>261145.45</v>
      </c>
      <c r="J13888" s="228">
        <v>64791.42</v>
      </c>
      <c r="K13888" s="228">
        <v>56506</v>
      </c>
      <c r="L13888" s="228">
        <v>425232.23</v>
      </c>
    </row>
    <row r="13889" spans="1:12">
      <c r="A13889" s="228">
        <v>2018</v>
      </c>
      <c r="B13889" s="228" t="s">
        <v>193</v>
      </c>
      <c r="C13889" s="228" t="s">
        <v>66</v>
      </c>
      <c r="D13889" s="228" t="s">
        <v>205</v>
      </c>
      <c r="E13889" s="228">
        <v>30</v>
      </c>
      <c r="F13889" s="228">
        <v>5300</v>
      </c>
      <c r="G13889" s="228">
        <v>208</v>
      </c>
      <c r="H13889" s="228">
        <v>397</v>
      </c>
      <c r="I13889" s="228">
        <v>371138.72</v>
      </c>
      <c r="J13889" s="228">
        <v>107488.27</v>
      </c>
      <c r="K13889" s="228">
        <v>67359</v>
      </c>
      <c r="L13889" s="228">
        <v>648513.93000000005</v>
      </c>
    </row>
    <row r="13890" spans="1:12">
      <c r="A13890" s="228">
        <v>2018</v>
      </c>
      <c r="B13890" s="228" t="s">
        <v>193</v>
      </c>
      <c r="C13890" s="228" t="s">
        <v>66</v>
      </c>
      <c r="D13890" s="228" t="s">
        <v>205</v>
      </c>
      <c r="E13890" s="228">
        <v>35</v>
      </c>
      <c r="F13890" s="228">
        <v>5811</v>
      </c>
      <c r="G13890" s="228">
        <v>295</v>
      </c>
      <c r="H13890" s="228">
        <v>529</v>
      </c>
      <c r="I13890" s="228">
        <v>491315.15</v>
      </c>
      <c r="J13890" s="228">
        <v>134004.07999999999</v>
      </c>
      <c r="K13890" s="228">
        <v>113387</v>
      </c>
      <c r="L13890" s="228">
        <v>857486.78</v>
      </c>
    </row>
    <row r="13891" spans="1:12">
      <c r="A13891" s="228">
        <v>2018</v>
      </c>
      <c r="B13891" s="228" t="s">
        <v>193</v>
      </c>
      <c r="C13891" s="228" t="s">
        <v>66</v>
      </c>
      <c r="D13891" s="228" t="s">
        <v>205</v>
      </c>
      <c r="E13891" s="228">
        <v>40</v>
      </c>
      <c r="F13891" s="228">
        <v>5856</v>
      </c>
      <c r="G13891" s="228">
        <v>336</v>
      </c>
      <c r="H13891" s="228">
        <v>688</v>
      </c>
      <c r="I13891" s="228">
        <v>668027.38</v>
      </c>
      <c r="J13891" s="228">
        <v>168978.04</v>
      </c>
      <c r="K13891" s="228">
        <v>208635</v>
      </c>
      <c r="L13891" s="228">
        <v>1163719.9099999999</v>
      </c>
    </row>
    <row r="13892" spans="1:12">
      <c r="A13892" s="228">
        <v>2018</v>
      </c>
      <c r="B13892" s="228" t="s">
        <v>193</v>
      </c>
      <c r="C13892" s="228" t="s">
        <v>66</v>
      </c>
      <c r="D13892" s="228" t="s">
        <v>205</v>
      </c>
      <c r="E13892" s="228">
        <v>45</v>
      </c>
      <c r="F13892" s="228">
        <v>7103</v>
      </c>
      <c r="G13892" s="228">
        <v>443</v>
      </c>
      <c r="H13892" s="228">
        <v>935</v>
      </c>
      <c r="I13892" s="228">
        <v>873422.23</v>
      </c>
      <c r="J13892" s="228">
        <v>234588.54</v>
      </c>
      <c r="K13892" s="228">
        <v>317802</v>
      </c>
      <c r="L13892" s="228">
        <v>1578409.38</v>
      </c>
    </row>
    <row r="13893" spans="1:12">
      <c r="A13893" s="228">
        <v>2018</v>
      </c>
      <c r="B13893" s="228" t="s">
        <v>193</v>
      </c>
      <c r="C13893" s="228" t="s">
        <v>66</v>
      </c>
      <c r="D13893" s="228" t="s">
        <v>205</v>
      </c>
      <c r="E13893" s="228">
        <v>50</v>
      </c>
      <c r="F13893" s="228">
        <v>7321</v>
      </c>
      <c r="G13893" s="228">
        <v>545</v>
      </c>
      <c r="H13893" s="228">
        <v>1055</v>
      </c>
      <c r="I13893" s="228">
        <v>1137978.25</v>
      </c>
      <c r="J13893" s="228">
        <v>317191.67</v>
      </c>
      <c r="K13893" s="228">
        <v>283682</v>
      </c>
      <c r="L13893" s="228">
        <v>1903824.02</v>
      </c>
    </row>
    <row r="13894" spans="1:12">
      <c r="A13894" s="228">
        <v>2018</v>
      </c>
      <c r="B13894" s="228" t="s">
        <v>193</v>
      </c>
      <c r="C13894" s="228" t="s">
        <v>66</v>
      </c>
      <c r="D13894" s="228" t="s">
        <v>205</v>
      </c>
      <c r="E13894" s="228">
        <v>55</v>
      </c>
      <c r="F13894" s="228">
        <v>9184</v>
      </c>
      <c r="G13894" s="228">
        <v>919</v>
      </c>
      <c r="H13894" s="228">
        <v>1782</v>
      </c>
      <c r="I13894" s="228">
        <v>2178733.17</v>
      </c>
      <c r="J13894" s="228">
        <v>597611.75</v>
      </c>
      <c r="K13894" s="228">
        <v>642726.40000000002</v>
      </c>
      <c r="L13894" s="228">
        <v>3704049.4</v>
      </c>
    </row>
    <row r="13895" spans="1:12">
      <c r="A13895" s="228">
        <v>2018</v>
      </c>
      <c r="B13895" s="228" t="s">
        <v>193</v>
      </c>
      <c r="C13895" s="228" t="s">
        <v>66</v>
      </c>
      <c r="D13895" s="228" t="s">
        <v>205</v>
      </c>
      <c r="E13895" s="228">
        <v>60</v>
      </c>
      <c r="F13895" s="228">
        <v>9244</v>
      </c>
      <c r="G13895" s="228">
        <v>1321</v>
      </c>
      <c r="H13895" s="228">
        <v>2833</v>
      </c>
      <c r="I13895" s="228">
        <v>3091455.71</v>
      </c>
      <c r="J13895" s="228">
        <v>801967.96</v>
      </c>
      <c r="K13895" s="228">
        <v>1023761.05</v>
      </c>
      <c r="L13895" s="228">
        <v>5286141.62</v>
      </c>
    </row>
    <row r="13896" spans="1:12">
      <c r="A13896" s="228">
        <v>2018</v>
      </c>
      <c r="B13896" s="228" t="s">
        <v>193</v>
      </c>
      <c r="C13896" s="228" t="s">
        <v>66</v>
      </c>
      <c r="D13896" s="228" t="s">
        <v>205</v>
      </c>
      <c r="E13896" s="228">
        <v>65</v>
      </c>
      <c r="F13896" s="228">
        <v>8890</v>
      </c>
      <c r="G13896" s="228">
        <v>1761</v>
      </c>
      <c r="H13896" s="228">
        <v>3142</v>
      </c>
      <c r="I13896" s="228">
        <v>3464798.01</v>
      </c>
      <c r="J13896" s="228">
        <v>1012664.74</v>
      </c>
      <c r="K13896" s="228">
        <v>1089182.52</v>
      </c>
      <c r="L13896" s="228">
        <v>5921404.4699999997</v>
      </c>
    </row>
    <row r="13897" spans="1:12">
      <c r="A13897" s="228">
        <v>2018</v>
      </c>
      <c r="B13897" s="228" t="s">
        <v>193</v>
      </c>
      <c r="C13897" s="228" t="s">
        <v>66</v>
      </c>
      <c r="D13897" s="228" t="s">
        <v>205</v>
      </c>
      <c r="E13897" s="228">
        <v>70</v>
      </c>
      <c r="F13897" s="228">
        <v>7300</v>
      </c>
      <c r="G13897" s="228">
        <v>1832</v>
      </c>
      <c r="H13897" s="228">
        <v>4734</v>
      </c>
      <c r="I13897" s="228">
        <v>4599452.33</v>
      </c>
      <c r="J13897" s="228">
        <v>1100452.1399999999</v>
      </c>
      <c r="K13897" s="228">
        <v>1471467.77</v>
      </c>
      <c r="L13897" s="228">
        <v>7511745.7400000002</v>
      </c>
    </row>
    <row r="13898" spans="1:12">
      <c r="A13898" s="228">
        <v>2018</v>
      </c>
      <c r="B13898" s="228" t="s">
        <v>193</v>
      </c>
      <c r="C13898" s="228" t="s">
        <v>66</v>
      </c>
      <c r="D13898" s="228" t="s">
        <v>205</v>
      </c>
      <c r="E13898" s="228">
        <v>75</v>
      </c>
      <c r="F13898" s="228">
        <v>4837</v>
      </c>
      <c r="G13898" s="228">
        <v>1661</v>
      </c>
      <c r="H13898" s="228">
        <v>3900</v>
      </c>
      <c r="I13898" s="228">
        <v>3773449.53</v>
      </c>
      <c r="J13898" s="228">
        <v>958345.68</v>
      </c>
      <c r="K13898" s="228">
        <v>1362706.56</v>
      </c>
      <c r="L13898" s="228">
        <v>6332227.3600000003</v>
      </c>
    </row>
    <row r="13899" spans="1:12">
      <c r="A13899" s="228">
        <v>2018</v>
      </c>
      <c r="B13899" s="228" t="s">
        <v>193</v>
      </c>
      <c r="C13899" s="228" t="s">
        <v>66</v>
      </c>
      <c r="D13899" s="228" t="s">
        <v>205</v>
      </c>
      <c r="E13899" s="228">
        <v>80</v>
      </c>
      <c r="F13899" s="228">
        <v>2917</v>
      </c>
      <c r="G13899" s="228">
        <v>1076</v>
      </c>
      <c r="H13899" s="228">
        <v>3436</v>
      </c>
      <c r="I13899" s="228">
        <v>2937939.67</v>
      </c>
      <c r="J13899" s="228">
        <v>565432.51</v>
      </c>
      <c r="K13899" s="228">
        <v>455455</v>
      </c>
      <c r="L13899" s="228">
        <v>4105390.95</v>
      </c>
    </row>
    <row r="13900" spans="1:12">
      <c r="A13900" s="228">
        <v>2018</v>
      </c>
      <c r="B13900" s="228" t="s">
        <v>193</v>
      </c>
      <c r="C13900" s="228" t="s">
        <v>66</v>
      </c>
      <c r="D13900" s="228" t="s">
        <v>205</v>
      </c>
      <c r="E13900" s="228">
        <v>85</v>
      </c>
      <c r="F13900" s="228">
        <v>1712</v>
      </c>
      <c r="G13900" s="228">
        <v>630</v>
      </c>
      <c r="H13900" s="228">
        <v>2663</v>
      </c>
      <c r="I13900" s="228">
        <v>2097972.23</v>
      </c>
      <c r="J13900" s="228">
        <v>336429.83</v>
      </c>
      <c r="K13900" s="228">
        <v>400599</v>
      </c>
      <c r="L13900" s="228">
        <v>2918537.61</v>
      </c>
    </row>
    <row r="13901" spans="1:12">
      <c r="A13901" s="228">
        <v>2018</v>
      </c>
      <c r="B13901" s="228" t="s">
        <v>193</v>
      </c>
      <c r="C13901" s="228" t="s">
        <v>66</v>
      </c>
      <c r="D13901" s="228" t="s">
        <v>205</v>
      </c>
      <c r="E13901" s="228">
        <v>90</v>
      </c>
      <c r="F13901" s="228">
        <v>484</v>
      </c>
      <c r="G13901" s="228">
        <v>137</v>
      </c>
      <c r="H13901" s="228">
        <v>579</v>
      </c>
      <c r="I13901" s="228">
        <v>489957.78</v>
      </c>
      <c r="J13901" s="228">
        <v>76460.81</v>
      </c>
      <c r="K13901" s="228">
        <v>75855</v>
      </c>
      <c r="L13901" s="228">
        <v>653218.52</v>
      </c>
    </row>
    <row r="13902" spans="1:12">
      <c r="A13902" s="228">
        <v>2018</v>
      </c>
      <c r="B13902" s="228" t="s">
        <v>193</v>
      </c>
      <c r="C13902" s="228" t="s">
        <v>66</v>
      </c>
      <c r="D13902" s="228" t="s">
        <v>205</v>
      </c>
      <c r="E13902" s="228">
        <v>95</v>
      </c>
      <c r="F13902" s="228">
        <v>56</v>
      </c>
      <c r="G13902" s="228">
        <v>18</v>
      </c>
      <c r="H13902" s="228">
        <v>27</v>
      </c>
      <c r="I13902" s="228">
        <v>18954</v>
      </c>
      <c r="J13902" s="228">
        <v>5572.05</v>
      </c>
      <c r="K13902" s="228">
        <v>74</v>
      </c>
      <c r="L13902" s="228">
        <v>25268.5</v>
      </c>
    </row>
    <row r="13903" spans="1:12">
      <c r="A13903" s="228">
        <v>2018</v>
      </c>
      <c r="B13903" s="228" t="s">
        <v>193</v>
      </c>
      <c r="C13903" s="228" t="s">
        <v>66</v>
      </c>
      <c r="D13903" s="228" t="s">
        <v>206</v>
      </c>
      <c r="E13903" s="228">
        <v>0</v>
      </c>
      <c r="F13903" s="228">
        <v>4498</v>
      </c>
      <c r="G13903" s="228">
        <v>169</v>
      </c>
      <c r="H13903" s="228">
        <v>761</v>
      </c>
      <c r="I13903" s="228">
        <v>525331.75</v>
      </c>
      <c r="J13903" s="228">
        <v>70185.320000000007</v>
      </c>
      <c r="K13903" s="228">
        <v>13088</v>
      </c>
      <c r="L13903" s="228">
        <v>634736.03</v>
      </c>
    </row>
    <row r="13904" spans="1:12">
      <c r="A13904" s="228">
        <v>2018</v>
      </c>
      <c r="B13904" s="228" t="s">
        <v>193</v>
      </c>
      <c r="C13904" s="228" t="s">
        <v>66</v>
      </c>
      <c r="D13904" s="228" t="s">
        <v>206</v>
      </c>
      <c r="E13904" s="228">
        <v>5</v>
      </c>
      <c r="F13904" s="228">
        <v>5690</v>
      </c>
      <c r="G13904" s="228">
        <v>58</v>
      </c>
      <c r="H13904" s="228">
        <v>71</v>
      </c>
      <c r="I13904" s="228">
        <v>68653.490000000005</v>
      </c>
      <c r="J13904" s="228">
        <v>22108.639999999999</v>
      </c>
      <c r="K13904" s="228">
        <v>1920.4</v>
      </c>
      <c r="L13904" s="228">
        <v>104055.64</v>
      </c>
    </row>
    <row r="13905" spans="1:12">
      <c r="A13905" s="228">
        <v>2018</v>
      </c>
      <c r="B13905" s="228" t="s">
        <v>193</v>
      </c>
      <c r="C13905" s="228" t="s">
        <v>66</v>
      </c>
      <c r="D13905" s="228" t="s">
        <v>206</v>
      </c>
      <c r="E13905" s="228">
        <v>10</v>
      </c>
      <c r="F13905" s="228">
        <v>6014</v>
      </c>
      <c r="G13905" s="228">
        <v>89</v>
      </c>
      <c r="H13905" s="228">
        <v>175</v>
      </c>
      <c r="I13905" s="228">
        <v>148718.94</v>
      </c>
      <c r="J13905" s="228">
        <v>46532.13</v>
      </c>
      <c r="K13905" s="228">
        <v>14666</v>
      </c>
      <c r="L13905" s="228">
        <v>225100.4</v>
      </c>
    </row>
    <row r="13906" spans="1:12">
      <c r="A13906" s="228">
        <v>2018</v>
      </c>
      <c r="B13906" s="228" t="s">
        <v>193</v>
      </c>
      <c r="C13906" s="228" t="s">
        <v>66</v>
      </c>
      <c r="D13906" s="228" t="s">
        <v>206</v>
      </c>
      <c r="E13906" s="228">
        <v>15</v>
      </c>
      <c r="F13906" s="228">
        <v>6049</v>
      </c>
      <c r="G13906" s="228">
        <v>256</v>
      </c>
      <c r="H13906" s="228">
        <v>641</v>
      </c>
      <c r="I13906" s="228">
        <v>608610.04</v>
      </c>
      <c r="J13906" s="228">
        <v>115017.56</v>
      </c>
      <c r="K13906" s="228">
        <v>45305</v>
      </c>
      <c r="L13906" s="228">
        <v>825980.43</v>
      </c>
    </row>
    <row r="13907" spans="1:12">
      <c r="A13907" s="228">
        <v>2018</v>
      </c>
      <c r="B13907" s="228" t="s">
        <v>193</v>
      </c>
      <c r="C13907" s="228" t="s">
        <v>66</v>
      </c>
      <c r="D13907" s="228" t="s">
        <v>206</v>
      </c>
      <c r="E13907" s="228">
        <v>20</v>
      </c>
      <c r="F13907" s="228">
        <v>5434</v>
      </c>
      <c r="G13907" s="228">
        <v>375</v>
      </c>
      <c r="H13907" s="228">
        <v>900</v>
      </c>
      <c r="I13907" s="228">
        <v>737339.43</v>
      </c>
      <c r="J13907" s="228">
        <v>140508.18</v>
      </c>
      <c r="K13907" s="228">
        <v>98000</v>
      </c>
      <c r="L13907" s="228">
        <v>1041542.02</v>
      </c>
    </row>
    <row r="13908" spans="1:12">
      <c r="A13908" s="228">
        <v>2018</v>
      </c>
      <c r="B13908" s="228" t="s">
        <v>193</v>
      </c>
      <c r="C13908" s="228" t="s">
        <v>66</v>
      </c>
      <c r="D13908" s="228" t="s">
        <v>206</v>
      </c>
      <c r="E13908" s="228">
        <v>25</v>
      </c>
      <c r="F13908" s="228">
        <v>4227</v>
      </c>
      <c r="G13908" s="228">
        <v>403</v>
      </c>
      <c r="H13908" s="228">
        <v>1486</v>
      </c>
      <c r="I13908" s="228">
        <v>1241507.32</v>
      </c>
      <c r="J13908" s="228">
        <v>248603.71</v>
      </c>
      <c r="K13908" s="228">
        <v>100016</v>
      </c>
      <c r="L13908" s="228">
        <v>1728192.08</v>
      </c>
    </row>
    <row r="13909" spans="1:12">
      <c r="A13909" s="228">
        <v>2018</v>
      </c>
      <c r="B13909" s="228" t="s">
        <v>193</v>
      </c>
      <c r="C13909" s="228" t="s">
        <v>66</v>
      </c>
      <c r="D13909" s="228" t="s">
        <v>206</v>
      </c>
      <c r="E13909" s="228">
        <v>30</v>
      </c>
      <c r="F13909" s="228">
        <v>6269</v>
      </c>
      <c r="G13909" s="228">
        <v>733</v>
      </c>
      <c r="H13909" s="228">
        <v>2678</v>
      </c>
      <c r="I13909" s="228">
        <v>2189239.19</v>
      </c>
      <c r="J13909" s="228">
        <v>485750.79</v>
      </c>
      <c r="K13909" s="228">
        <v>237130</v>
      </c>
      <c r="L13909" s="228">
        <v>3162312.95</v>
      </c>
    </row>
    <row r="13910" spans="1:12">
      <c r="A13910" s="228">
        <v>2018</v>
      </c>
      <c r="B13910" s="228" t="s">
        <v>193</v>
      </c>
      <c r="C13910" s="228" t="s">
        <v>66</v>
      </c>
      <c r="D13910" s="228" t="s">
        <v>206</v>
      </c>
      <c r="E13910" s="228">
        <v>35</v>
      </c>
      <c r="F13910" s="228">
        <v>6649</v>
      </c>
      <c r="G13910" s="228">
        <v>637</v>
      </c>
      <c r="H13910" s="228">
        <v>1999</v>
      </c>
      <c r="I13910" s="228">
        <v>1823243.67</v>
      </c>
      <c r="J13910" s="228">
        <v>368221.51</v>
      </c>
      <c r="K13910" s="228">
        <v>246594</v>
      </c>
      <c r="L13910" s="228">
        <v>2660733.56</v>
      </c>
    </row>
    <row r="13911" spans="1:12">
      <c r="A13911" s="228">
        <v>2018</v>
      </c>
      <c r="B13911" s="228" t="s">
        <v>193</v>
      </c>
      <c r="C13911" s="228" t="s">
        <v>66</v>
      </c>
      <c r="D13911" s="228" t="s">
        <v>206</v>
      </c>
      <c r="E13911" s="228">
        <v>40</v>
      </c>
      <c r="F13911" s="228">
        <v>6899</v>
      </c>
      <c r="G13911" s="228">
        <v>651</v>
      </c>
      <c r="H13911" s="228">
        <v>1646</v>
      </c>
      <c r="I13911" s="228">
        <v>1505855.62</v>
      </c>
      <c r="J13911" s="228">
        <v>352613.18</v>
      </c>
      <c r="K13911" s="228">
        <v>467832</v>
      </c>
      <c r="L13911" s="228">
        <v>2588667.44</v>
      </c>
    </row>
    <row r="13912" spans="1:12">
      <c r="A13912" s="228">
        <v>2018</v>
      </c>
      <c r="B13912" s="228" t="s">
        <v>193</v>
      </c>
      <c r="C13912" s="228" t="s">
        <v>66</v>
      </c>
      <c r="D13912" s="228" t="s">
        <v>206</v>
      </c>
      <c r="E13912" s="228">
        <v>45</v>
      </c>
      <c r="F13912" s="228">
        <v>8366</v>
      </c>
      <c r="G13912" s="228">
        <v>740</v>
      </c>
      <c r="H13912" s="228">
        <v>1772</v>
      </c>
      <c r="I13912" s="228">
        <v>1768858.99</v>
      </c>
      <c r="J13912" s="228">
        <v>416287.52</v>
      </c>
      <c r="K13912" s="228">
        <v>351694</v>
      </c>
      <c r="L13912" s="228">
        <v>2817383.39</v>
      </c>
    </row>
    <row r="13913" spans="1:12">
      <c r="A13913" s="228">
        <v>2018</v>
      </c>
      <c r="B13913" s="228" t="s">
        <v>193</v>
      </c>
      <c r="C13913" s="228" t="s">
        <v>66</v>
      </c>
      <c r="D13913" s="228" t="s">
        <v>206</v>
      </c>
      <c r="E13913" s="228">
        <v>50</v>
      </c>
      <c r="F13913" s="228">
        <v>8708</v>
      </c>
      <c r="G13913" s="228">
        <v>878</v>
      </c>
      <c r="H13913" s="228">
        <v>2064</v>
      </c>
      <c r="I13913" s="228">
        <v>2000395.78</v>
      </c>
      <c r="J13913" s="228">
        <v>479762.96</v>
      </c>
      <c r="K13913" s="228">
        <v>603301</v>
      </c>
      <c r="L13913" s="228">
        <v>3370943.52</v>
      </c>
    </row>
    <row r="13914" spans="1:12">
      <c r="A13914" s="228">
        <v>2018</v>
      </c>
      <c r="B13914" s="228" t="s">
        <v>193</v>
      </c>
      <c r="C13914" s="228" t="s">
        <v>66</v>
      </c>
      <c r="D13914" s="228" t="s">
        <v>206</v>
      </c>
      <c r="E13914" s="228">
        <v>55</v>
      </c>
      <c r="F13914" s="228">
        <v>10595</v>
      </c>
      <c r="G13914" s="228">
        <v>1231</v>
      </c>
      <c r="H13914" s="228">
        <v>2819</v>
      </c>
      <c r="I13914" s="228">
        <v>2916123.51</v>
      </c>
      <c r="J13914" s="228">
        <v>662206.1</v>
      </c>
      <c r="K13914" s="228">
        <v>804951</v>
      </c>
      <c r="L13914" s="228">
        <v>4737509.21</v>
      </c>
    </row>
    <row r="13915" spans="1:12">
      <c r="A13915" s="228">
        <v>2018</v>
      </c>
      <c r="B13915" s="228" t="s">
        <v>193</v>
      </c>
      <c r="C13915" s="228" t="s">
        <v>66</v>
      </c>
      <c r="D13915" s="228" t="s">
        <v>206</v>
      </c>
      <c r="E13915" s="228">
        <v>60</v>
      </c>
      <c r="F13915" s="228">
        <v>10399</v>
      </c>
      <c r="G13915" s="228">
        <v>1480</v>
      </c>
      <c r="H13915" s="228">
        <v>3893</v>
      </c>
      <c r="I13915" s="228">
        <v>3801350.78</v>
      </c>
      <c r="J13915" s="228">
        <v>876718.46</v>
      </c>
      <c r="K13915" s="228">
        <v>1232946.6499999999</v>
      </c>
      <c r="L13915" s="228">
        <v>6284889.6299999999</v>
      </c>
    </row>
    <row r="13916" spans="1:12">
      <c r="A13916" s="228">
        <v>2018</v>
      </c>
      <c r="B13916" s="228" t="s">
        <v>193</v>
      </c>
      <c r="C13916" s="228" t="s">
        <v>66</v>
      </c>
      <c r="D13916" s="228" t="s">
        <v>206</v>
      </c>
      <c r="E13916" s="228">
        <v>65</v>
      </c>
      <c r="F13916" s="228">
        <v>9801</v>
      </c>
      <c r="G13916" s="228">
        <v>1720</v>
      </c>
      <c r="H13916" s="228">
        <v>4057</v>
      </c>
      <c r="I13916" s="228">
        <v>4130722.81</v>
      </c>
      <c r="J13916" s="228">
        <v>1019425.38</v>
      </c>
      <c r="K13916" s="228">
        <v>1444546</v>
      </c>
      <c r="L13916" s="228">
        <v>6992373.2699999996</v>
      </c>
    </row>
    <row r="13917" spans="1:12">
      <c r="A13917" s="228">
        <v>2018</v>
      </c>
      <c r="B13917" s="228" t="s">
        <v>193</v>
      </c>
      <c r="C13917" s="228" t="s">
        <v>66</v>
      </c>
      <c r="D13917" s="228" t="s">
        <v>206</v>
      </c>
      <c r="E13917" s="228">
        <v>70</v>
      </c>
      <c r="F13917" s="228">
        <v>8011</v>
      </c>
      <c r="G13917" s="228">
        <v>1693</v>
      </c>
      <c r="H13917" s="228">
        <v>3975</v>
      </c>
      <c r="I13917" s="228">
        <v>4008453.82</v>
      </c>
      <c r="J13917" s="228">
        <v>1060195.78</v>
      </c>
      <c r="K13917" s="228">
        <v>1270547</v>
      </c>
      <c r="L13917" s="228">
        <v>6670335.4100000001</v>
      </c>
    </row>
    <row r="13918" spans="1:12">
      <c r="A13918" s="228">
        <v>2018</v>
      </c>
      <c r="B13918" s="228" t="s">
        <v>193</v>
      </c>
      <c r="C13918" s="228" t="s">
        <v>66</v>
      </c>
      <c r="D13918" s="228" t="s">
        <v>206</v>
      </c>
      <c r="E13918" s="228">
        <v>75</v>
      </c>
      <c r="F13918" s="228">
        <v>5274</v>
      </c>
      <c r="G13918" s="228">
        <v>1361</v>
      </c>
      <c r="H13918" s="228">
        <v>4008</v>
      </c>
      <c r="I13918" s="228">
        <v>3659358.55</v>
      </c>
      <c r="J13918" s="228">
        <v>819302.91</v>
      </c>
      <c r="K13918" s="228">
        <v>1087093.75</v>
      </c>
      <c r="L13918" s="228">
        <v>5783685.2699999996</v>
      </c>
    </row>
    <row r="13919" spans="1:12">
      <c r="A13919" s="228">
        <v>2018</v>
      </c>
      <c r="B13919" s="228" t="s">
        <v>193</v>
      </c>
      <c r="C13919" s="228" t="s">
        <v>66</v>
      </c>
      <c r="D13919" s="228" t="s">
        <v>206</v>
      </c>
      <c r="E13919" s="228">
        <v>80</v>
      </c>
      <c r="F13919" s="228">
        <v>3599</v>
      </c>
      <c r="G13919" s="228">
        <v>915</v>
      </c>
      <c r="H13919" s="228">
        <v>3366</v>
      </c>
      <c r="I13919" s="228">
        <v>2789650.06</v>
      </c>
      <c r="J13919" s="228">
        <v>530029.37</v>
      </c>
      <c r="K13919" s="228">
        <v>697150</v>
      </c>
      <c r="L13919" s="228">
        <v>4132973.1</v>
      </c>
    </row>
    <row r="13920" spans="1:12">
      <c r="A13920" s="228">
        <v>2018</v>
      </c>
      <c r="B13920" s="228" t="s">
        <v>193</v>
      </c>
      <c r="C13920" s="228" t="s">
        <v>66</v>
      </c>
      <c r="D13920" s="228" t="s">
        <v>206</v>
      </c>
      <c r="E13920" s="228">
        <v>85</v>
      </c>
      <c r="F13920" s="228">
        <v>2152</v>
      </c>
      <c r="G13920" s="228">
        <v>642</v>
      </c>
      <c r="H13920" s="228">
        <v>2365</v>
      </c>
      <c r="I13920" s="228">
        <v>1778282.88</v>
      </c>
      <c r="J13920" s="228">
        <v>270777.17</v>
      </c>
      <c r="K13920" s="228">
        <v>288627</v>
      </c>
      <c r="L13920" s="228">
        <v>2400697.9</v>
      </c>
    </row>
    <row r="13921" spans="1:12">
      <c r="A13921" s="228">
        <v>2018</v>
      </c>
      <c r="B13921" s="228" t="s">
        <v>193</v>
      </c>
      <c r="C13921" s="228" t="s">
        <v>66</v>
      </c>
      <c r="D13921" s="228" t="s">
        <v>206</v>
      </c>
      <c r="E13921" s="228">
        <v>90</v>
      </c>
      <c r="F13921" s="228">
        <v>892</v>
      </c>
      <c r="G13921" s="228">
        <v>241</v>
      </c>
      <c r="H13921" s="228">
        <v>1031</v>
      </c>
      <c r="I13921" s="228">
        <v>771149.35</v>
      </c>
      <c r="J13921" s="228">
        <v>99173.01</v>
      </c>
      <c r="K13921" s="228">
        <v>19074</v>
      </c>
      <c r="L13921" s="228">
        <v>922229.7</v>
      </c>
    </row>
    <row r="13922" spans="1:12">
      <c r="A13922" s="228">
        <v>2018</v>
      </c>
      <c r="B13922" s="228" t="s">
        <v>193</v>
      </c>
      <c r="C13922" s="228" t="s">
        <v>66</v>
      </c>
      <c r="D13922" s="228" t="s">
        <v>206</v>
      </c>
      <c r="E13922" s="228">
        <v>95</v>
      </c>
      <c r="F13922" s="228">
        <v>224</v>
      </c>
      <c r="G13922" s="228">
        <v>53</v>
      </c>
      <c r="H13922" s="228">
        <v>252</v>
      </c>
      <c r="I13922" s="228">
        <v>147869</v>
      </c>
      <c r="J13922" s="228">
        <v>20612.96</v>
      </c>
      <c r="K13922" s="228">
        <v>1556</v>
      </c>
      <c r="L13922" s="228">
        <v>175084.21</v>
      </c>
    </row>
    <row r="13923" spans="1:12">
      <c r="A13923" s="228">
        <v>2018</v>
      </c>
      <c r="B13923" s="228" t="s">
        <v>193</v>
      </c>
      <c r="C13923" s="228" t="s">
        <v>68</v>
      </c>
      <c r="D13923" s="228" t="s">
        <v>205</v>
      </c>
      <c r="E13923" s="228">
        <v>0</v>
      </c>
      <c r="F13923" s="228">
        <v>7116</v>
      </c>
      <c r="G13923" s="228">
        <v>224</v>
      </c>
      <c r="H13923" s="228">
        <v>653</v>
      </c>
      <c r="I13923" s="228">
        <v>450145.05</v>
      </c>
      <c r="J13923" s="228">
        <v>58690.73</v>
      </c>
      <c r="K13923" s="228">
        <v>3369</v>
      </c>
      <c r="L13923" s="228">
        <v>577114.42000000004</v>
      </c>
    </row>
    <row r="13924" spans="1:12">
      <c r="A13924" s="228">
        <v>2018</v>
      </c>
      <c r="B13924" s="228" t="s">
        <v>193</v>
      </c>
      <c r="C13924" s="228" t="s">
        <v>68</v>
      </c>
      <c r="D13924" s="228" t="s">
        <v>205</v>
      </c>
      <c r="E13924" s="228">
        <v>5</v>
      </c>
      <c r="F13924" s="228">
        <v>8315</v>
      </c>
      <c r="G13924" s="228">
        <v>112</v>
      </c>
      <c r="H13924" s="228">
        <v>187</v>
      </c>
      <c r="I13924" s="228">
        <v>173681.55</v>
      </c>
      <c r="J13924" s="228">
        <v>35428.800000000003</v>
      </c>
      <c r="K13924" s="228">
        <v>11360</v>
      </c>
      <c r="L13924" s="228">
        <v>277722.64</v>
      </c>
    </row>
    <row r="13925" spans="1:12">
      <c r="A13925" s="228">
        <v>2018</v>
      </c>
      <c r="B13925" s="228" t="s">
        <v>193</v>
      </c>
      <c r="C13925" s="228" t="s">
        <v>68</v>
      </c>
      <c r="D13925" s="228" t="s">
        <v>205</v>
      </c>
      <c r="E13925" s="228">
        <v>10</v>
      </c>
      <c r="F13925" s="228">
        <v>7542</v>
      </c>
      <c r="G13925" s="228">
        <v>92</v>
      </c>
      <c r="H13925" s="228">
        <v>175</v>
      </c>
      <c r="I13925" s="228">
        <v>133909.65</v>
      </c>
      <c r="J13925" s="228">
        <v>31296.29</v>
      </c>
      <c r="K13925" s="228">
        <v>54069</v>
      </c>
      <c r="L13925" s="228">
        <v>262752.68</v>
      </c>
    </row>
    <row r="13926" spans="1:12">
      <c r="A13926" s="228">
        <v>2018</v>
      </c>
      <c r="B13926" s="228" t="s">
        <v>193</v>
      </c>
      <c r="C13926" s="228" t="s">
        <v>68</v>
      </c>
      <c r="D13926" s="228" t="s">
        <v>205</v>
      </c>
      <c r="E13926" s="228">
        <v>15</v>
      </c>
      <c r="F13926" s="228">
        <v>6811</v>
      </c>
      <c r="G13926" s="228">
        <v>156</v>
      </c>
      <c r="H13926" s="228">
        <v>224</v>
      </c>
      <c r="I13926" s="228">
        <v>312289.71000000002</v>
      </c>
      <c r="J13926" s="228">
        <v>53439.69</v>
      </c>
      <c r="K13926" s="228">
        <v>79814</v>
      </c>
      <c r="L13926" s="228">
        <v>574309.46</v>
      </c>
    </row>
    <row r="13927" spans="1:12">
      <c r="A13927" s="228">
        <v>2018</v>
      </c>
      <c r="B13927" s="228" t="s">
        <v>193</v>
      </c>
      <c r="C13927" s="228" t="s">
        <v>68</v>
      </c>
      <c r="D13927" s="228" t="s">
        <v>205</v>
      </c>
      <c r="E13927" s="228">
        <v>20</v>
      </c>
      <c r="F13927" s="228">
        <v>5037</v>
      </c>
      <c r="G13927" s="228">
        <v>133</v>
      </c>
      <c r="H13927" s="228">
        <v>370</v>
      </c>
      <c r="I13927" s="228">
        <v>344878.6</v>
      </c>
      <c r="J13927" s="228">
        <v>63026.44</v>
      </c>
      <c r="K13927" s="228">
        <v>67980</v>
      </c>
      <c r="L13927" s="228">
        <v>560668.94999999995</v>
      </c>
    </row>
    <row r="13928" spans="1:12">
      <c r="A13928" s="228">
        <v>2018</v>
      </c>
      <c r="B13928" s="228" t="s">
        <v>193</v>
      </c>
      <c r="C13928" s="228" t="s">
        <v>68</v>
      </c>
      <c r="D13928" s="228" t="s">
        <v>205</v>
      </c>
      <c r="E13928" s="228">
        <v>25</v>
      </c>
      <c r="F13928" s="228">
        <v>4610</v>
      </c>
      <c r="G13928" s="228">
        <v>78</v>
      </c>
      <c r="H13928" s="228">
        <v>147</v>
      </c>
      <c r="I13928" s="228">
        <v>118039.07</v>
      </c>
      <c r="J13928" s="228">
        <v>32122.91</v>
      </c>
      <c r="K13928" s="228">
        <v>34338</v>
      </c>
      <c r="L13928" s="228">
        <v>244086.67</v>
      </c>
    </row>
    <row r="13929" spans="1:12">
      <c r="A13929" s="228">
        <v>2018</v>
      </c>
      <c r="B13929" s="228" t="s">
        <v>193</v>
      </c>
      <c r="C13929" s="228" t="s">
        <v>68</v>
      </c>
      <c r="D13929" s="228" t="s">
        <v>205</v>
      </c>
      <c r="E13929" s="228">
        <v>30</v>
      </c>
      <c r="F13929" s="228">
        <v>8251</v>
      </c>
      <c r="G13929" s="228">
        <v>182</v>
      </c>
      <c r="H13929" s="228">
        <v>384</v>
      </c>
      <c r="I13929" s="228">
        <v>378076.99</v>
      </c>
      <c r="J13929" s="228">
        <v>84993.84</v>
      </c>
      <c r="K13929" s="228">
        <v>79092</v>
      </c>
      <c r="L13929" s="228">
        <v>726837.67</v>
      </c>
    </row>
    <row r="13930" spans="1:12">
      <c r="A13930" s="228">
        <v>2018</v>
      </c>
      <c r="B13930" s="228" t="s">
        <v>193</v>
      </c>
      <c r="C13930" s="228" t="s">
        <v>68</v>
      </c>
      <c r="D13930" s="228" t="s">
        <v>205</v>
      </c>
      <c r="E13930" s="228">
        <v>35</v>
      </c>
      <c r="F13930" s="228">
        <v>9212</v>
      </c>
      <c r="G13930" s="228">
        <v>233</v>
      </c>
      <c r="H13930" s="228">
        <v>410</v>
      </c>
      <c r="I13930" s="228">
        <v>332604.14</v>
      </c>
      <c r="J13930" s="228">
        <v>92235.839999999997</v>
      </c>
      <c r="K13930" s="228">
        <v>55921</v>
      </c>
      <c r="L13930" s="228">
        <v>707811.05</v>
      </c>
    </row>
    <row r="13931" spans="1:12">
      <c r="A13931" s="228">
        <v>2018</v>
      </c>
      <c r="B13931" s="228" t="s">
        <v>193</v>
      </c>
      <c r="C13931" s="228" t="s">
        <v>68</v>
      </c>
      <c r="D13931" s="228" t="s">
        <v>205</v>
      </c>
      <c r="E13931" s="228">
        <v>40</v>
      </c>
      <c r="F13931" s="228">
        <v>8295</v>
      </c>
      <c r="G13931" s="228">
        <v>281</v>
      </c>
      <c r="H13931" s="228">
        <v>480</v>
      </c>
      <c r="I13931" s="228">
        <v>375771.28</v>
      </c>
      <c r="J13931" s="228">
        <v>94983.19</v>
      </c>
      <c r="K13931" s="228">
        <v>59387</v>
      </c>
      <c r="L13931" s="228">
        <v>706130.96</v>
      </c>
    </row>
    <row r="13932" spans="1:12">
      <c r="A13932" s="228">
        <v>2018</v>
      </c>
      <c r="B13932" s="228" t="s">
        <v>193</v>
      </c>
      <c r="C13932" s="228" t="s">
        <v>68</v>
      </c>
      <c r="D13932" s="228" t="s">
        <v>205</v>
      </c>
      <c r="E13932" s="228">
        <v>45</v>
      </c>
      <c r="F13932" s="228">
        <v>8339</v>
      </c>
      <c r="G13932" s="228">
        <v>266</v>
      </c>
      <c r="H13932" s="228">
        <v>468</v>
      </c>
      <c r="I13932" s="228">
        <v>452435.12</v>
      </c>
      <c r="J13932" s="228">
        <v>118183.6</v>
      </c>
      <c r="K13932" s="228">
        <v>169621</v>
      </c>
      <c r="L13932" s="228">
        <v>966740.56</v>
      </c>
    </row>
    <row r="13933" spans="1:12">
      <c r="A13933" s="228">
        <v>2018</v>
      </c>
      <c r="B13933" s="228" t="s">
        <v>193</v>
      </c>
      <c r="C13933" s="228" t="s">
        <v>68</v>
      </c>
      <c r="D13933" s="228" t="s">
        <v>205</v>
      </c>
      <c r="E13933" s="228">
        <v>50</v>
      </c>
      <c r="F13933" s="228">
        <v>7432</v>
      </c>
      <c r="G13933" s="228">
        <v>393</v>
      </c>
      <c r="H13933" s="228">
        <v>894</v>
      </c>
      <c r="I13933" s="228">
        <v>793160.97</v>
      </c>
      <c r="J13933" s="228">
        <v>156534.29</v>
      </c>
      <c r="K13933" s="228">
        <v>212802</v>
      </c>
      <c r="L13933" s="228">
        <v>1474361.6</v>
      </c>
    </row>
    <row r="13934" spans="1:12">
      <c r="A13934" s="228">
        <v>2018</v>
      </c>
      <c r="B13934" s="228" t="s">
        <v>193</v>
      </c>
      <c r="C13934" s="228" t="s">
        <v>68</v>
      </c>
      <c r="D13934" s="228" t="s">
        <v>205</v>
      </c>
      <c r="E13934" s="228">
        <v>55</v>
      </c>
      <c r="F13934" s="228">
        <v>7380</v>
      </c>
      <c r="G13934" s="228">
        <v>643</v>
      </c>
      <c r="H13934" s="228">
        <v>1094</v>
      </c>
      <c r="I13934" s="228">
        <v>1020808.36</v>
      </c>
      <c r="J13934" s="228">
        <v>219130.97</v>
      </c>
      <c r="K13934" s="228">
        <v>227704</v>
      </c>
      <c r="L13934" s="228">
        <v>1882090.56</v>
      </c>
    </row>
    <row r="13935" spans="1:12">
      <c r="A13935" s="228">
        <v>2018</v>
      </c>
      <c r="B13935" s="228" t="s">
        <v>193</v>
      </c>
      <c r="C13935" s="228" t="s">
        <v>68</v>
      </c>
      <c r="D13935" s="228" t="s">
        <v>205</v>
      </c>
      <c r="E13935" s="228">
        <v>60</v>
      </c>
      <c r="F13935" s="228">
        <v>6323</v>
      </c>
      <c r="G13935" s="228">
        <v>716</v>
      </c>
      <c r="H13935" s="228">
        <v>1363</v>
      </c>
      <c r="I13935" s="228">
        <v>1574759.91</v>
      </c>
      <c r="J13935" s="228">
        <v>298621.03000000003</v>
      </c>
      <c r="K13935" s="228">
        <v>490723.5</v>
      </c>
      <c r="L13935" s="228">
        <v>2924164.94</v>
      </c>
    </row>
    <row r="13936" spans="1:12">
      <c r="A13936" s="228">
        <v>2018</v>
      </c>
      <c r="B13936" s="228" t="s">
        <v>193</v>
      </c>
      <c r="C13936" s="228" t="s">
        <v>68</v>
      </c>
      <c r="D13936" s="228" t="s">
        <v>205</v>
      </c>
      <c r="E13936" s="228">
        <v>65</v>
      </c>
      <c r="F13936" s="228">
        <v>5844</v>
      </c>
      <c r="G13936" s="228">
        <v>990</v>
      </c>
      <c r="H13936" s="228">
        <v>1422</v>
      </c>
      <c r="I13936" s="228">
        <v>1924975.7</v>
      </c>
      <c r="J13936" s="228">
        <v>369990.98</v>
      </c>
      <c r="K13936" s="228">
        <v>465870.25</v>
      </c>
      <c r="L13936" s="228">
        <v>3269858.22</v>
      </c>
    </row>
    <row r="13937" spans="1:12">
      <c r="A13937" s="228">
        <v>2018</v>
      </c>
      <c r="B13937" s="228" t="s">
        <v>193</v>
      </c>
      <c r="C13937" s="228" t="s">
        <v>68</v>
      </c>
      <c r="D13937" s="228" t="s">
        <v>205</v>
      </c>
      <c r="E13937" s="228">
        <v>70</v>
      </c>
      <c r="F13937" s="228">
        <v>4356</v>
      </c>
      <c r="G13937" s="228">
        <v>901</v>
      </c>
      <c r="H13937" s="228">
        <v>1894</v>
      </c>
      <c r="I13937" s="228">
        <v>1914044.6</v>
      </c>
      <c r="J13937" s="228">
        <v>375914.47</v>
      </c>
      <c r="K13937" s="228">
        <v>517170</v>
      </c>
      <c r="L13937" s="228">
        <v>3321009.38</v>
      </c>
    </row>
    <row r="13938" spans="1:12">
      <c r="A13938" s="228">
        <v>2018</v>
      </c>
      <c r="B13938" s="228" t="s">
        <v>193</v>
      </c>
      <c r="C13938" s="228" t="s">
        <v>68</v>
      </c>
      <c r="D13938" s="228" t="s">
        <v>205</v>
      </c>
      <c r="E13938" s="228">
        <v>75</v>
      </c>
      <c r="F13938" s="228">
        <v>2548</v>
      </c>
      <c r="G13938" s="228">
        <v>870</v>
      </c>
      <c r="H13938" s="228">
        <v>1982</v>
      </c>
      <c r="I13938" s="228">
        <v>1686979.68</v>
      </c>
      <c r="J13938" s="228">
        <v>273184.3</v>
      </c>
      <c r="K13938" s="228">
        <v>350576</v>
      </c>
      <c r="L13938" s="228">
        <v>2667464.6</v>
      </c>
    </row>
    <row r="13939" spans="1:12">
      <c r="A13939" s="228">
        <v>2018</v>
      </c>
      <c r="B13939" s="228" t="s">
        <v>193</v>
      </c>
      <c r="C13939" s="228" t="s">
        <v>68</v>
      </c>
      <c r="D13939" s="228" t="s">
        <v>205</v>
      </c>
      <c r="E13939" s="228">
        <v>80</v>
      </c>
      <c r="F13939" s="228">
        <v>1542</v>
      </c>
      <c r="G13939" s="228">
        <v>487</v>
      </c>
      <c r="H13939" s="228">
        <v>1274</v>
      </c>
      <c r="I13939" s="228">
        <v>1067790.32</v>
      </c>
      <c r="J13939" s="228">
        <v>166964.14000000001</v>
      </c>
      <c r="K13939" s="228">
        <v>167290</v>
      </c>
      <c r="L13939" s="228">
        <v>1574427.69</v>
      </c>
    </row>
    <row r="13940" spans="1:12">
      <c r="A13940" s="228">
        <v>2018</v>
      </c>
      <c r="B13940" s="228" t="s">
        <v>193</v>
      </c>
      <c r="C13940" s="228" t="s">
        <v>68</v>
      </c>
      <c r="D13940" s="228" t="s">
        <v>205</v>
      </c>
      <c r="E13940" s="228">
        <v>85</v>
      </c>
      <c r="F13940" s="228">
        <v>845</v>
      </c>
      <c r="G13940" s="228">
        <v>312</v>
      </c>
      <c r="H13940" s="228">
        <v>1327</v>
      </c>
      <c r="I13940" s="228">
        <v>968115.56</v>
      </c>
      <c r="J13940" s="228">
        <v>129292.43</v>
      </c>
      <c r="K13940" s="228">
        <v>235117.7</v>
      </c>
      <c r="L13940" s="228">
        <v>1441833.99</v>
      </c>
    </row>
    <row r="13941" spans="1:12">
      <c r="A13941" s="228">
        <v>2018</v>
      </c>
      <c r="B13941" s="228" t="s">
        <v>193</v>
      </c>
      <c r="C13941" s="228" t="s">
        <v>68</v>
      </c>
      <c r="D13941" s="228" t="s">
        <v>205</v>
      </c>
      <c r="E13941" s="228">
        <v>90</v>
      </c>
      <c r="F13941" s="228">
        <v>327</v>
      </c>
      <c r="G13941" s="228">
        <v>75</v>
      </c>
      <c r="H13941" s="228">
        <v>303</v>
      </c>
      <c r="I13941" s="228">
        <v>199193.84</v>
      </c>
      <c r="J13941" s="228">
        <v>30166.55</v>
      </c>
      <c r="K13941" s="228">
        <v>23412</v>
      </c>
      <c r="L13941" s="228">
        <v>266655.02</v>
      </c>
    </row>
    <row r="13942" spans="1:12">
      <c r="A13942" s="228">
        <v>2018</v>
      </c>
      <c r="B13942" s="228" t="s">
        <v>193</v>
      </c>
      <c r="C13942" s="228" t="s">
        <v>68</v>
      </c>
      <c r="D13942" s="228" t="s">
        <v>205</v>
      </c>
      <c r="E13942" s="228">
        <v>95</v>
      </c>
      <c r="F13942" s="228">
        <v>39</v>
      </c>
      <c r="G13942" s="228">
        <v>13</v>
      </c>
      <c r="H13942" s="228">
        <v>102</v>
      </c>
      <c r="I13942" s="228">
        <v>68777</v>
      </c>
      <c r="J13942" s="228">
        <v>7937.05</v>
      </c>
      <c r="K13942" s="228">
        <v>377</v>
      </c>
      <c r="L13942" s="228">
        <v>78117.45</v>
      </c>
    </row>
    <row r="13943" spans="1:12">
      <c r="A13943" s="228">
        <v>2018</v>
      </c>
      <c r="B13943" s="228" t="s">
        <v>193</v>
      </c>
      <c r="C13943" s="228" t="s">
        <v>68</v>
      </c>
      <c r="D13943" s="228" t="s">
        <v>206</v>
      </c>
      <c r="E13943" s="228">
        <v>0</v>
      </c>
      <c r="F13943" s="228">
        <v>6629</v>
      </c>
      <c r="G13943" s="228">
        <v>159</v>
      </c>
      <c r="H13943" s="228">
        <v>487</v>
      </c>
      <c r="I13943" s="228">
        <v>275972.71000000002</v>
      </c>
      <c r="J13943" s="228">
        <v>45218.400000000001</v>
      </c>
      <c r="K13943" s="228">
        <v>1582</v>
      </c>
      <c r="L13943" s="228">
        <v>373197.48</v>
      </c>
    </row>
    <row r="13944" spans="1:12">
      <c r="A13944" s="228">
        <v>2018</v>
      </c>
      <c r="B13944" s="228" t="s">
        <v>193</v>
      </c>
      <c r="C13944" s="228" t="s">
        <v>68</v>
      </c>
      <c r="D13944" s="228" t="s">
        <v>206</v>
      </c>
      <c r="E13944" s="228">
        <v>5</v>
      </c>
      <c r="F13944" s="228">
        <v>7918</v>
      </c>
      <c r="G13944" s="228">
        <v>103</v>
      </c>
      <c r="H13944" s="228">
        <v>151</v>
      </c>
      <c r="I13944" s="228">
        <v>133012.45000000001</v>
      </c>
      <c r="J13944" s="228">
        <v>32277.51</v>
      </c>
      <c r="K13944" s="228">
        <v>25587</v>
      </c>
      <c r="L13944" s="228">
        <v>232099.05</v>
      </c>
    </row>
    <row r="13945" spans="1:12">
      <c r="A13945" s="228">
        <v>2018</v>
      </c>
      <c r="B13945" s="228" t="s">
        <v>193</v>
      </c>
      <c r="C13945" s="228" t="s">
        <v>68</v>
      </c>
      <c r="D13945" s="228" t="s">
        <v>206</v>
      </c>
      <c r="E13945" s="228">
        <v>10</v>
      </c>
      <c r="F13945" s="228">
        <v>7243</v>
      </c>
      <c r="G13945" s="228">
        <v>101</v>
      </c>
      <c r="H13945" s="228">
        <v>141</v>
      </c>
      <c r="I13945" s="228">
        <v>142271.13</v>
      </c>
      <c r="J13945" s="228">
        <v>27619.18</v>
      </c>
      <c r="K13945" s="228">
        <v>31035</v>
      </c>
      <c r="L13945" s="228">
        <v>242848.54</v>
      </c>
    </row>
    <row r="13946" spans="1:12">
      <c r="A13946" s="228">
        <v>2018</v>
      </c>
      <c r="B13946" s="228" t="s">
        <v>193</v>
      </c>
      <c r="C13946" s="228" t="s">
        <v>68</v>
      </c>
      <c r="D13946" s="228" t="s">
        <v>206</v>
      </c>
      <c r="E13946" s="228">
        <v>15</v>
      </c>
      <c r="F13946" s="228">
        <v>6535</v>
      </c>
      <c r="G13946" s="228">
        <v>196</v>
      </c>
      <c r="H13946" s="228">
        <v>540</v>
      </c>
      <c r="I13946" s="228">
        <v>455499.05</v>
      </c>
      <c r="J13946" s="228">
        <v>72660.27</v>
      </c>
      <c r="K13946" s="228">
        <v>57782</v>
      </c>
      <c r="L13946" s="228">
        <v>702509.01</v>
      </c>
    </row>
    <row r="13947" spans="1:12">
      <c r="A13947" s="228">
        <v>2018</v>
      </c>
      <c r="B13947" s="228" t="s">
        <v>193</v>
      </c>
      <c r="C13947" s="228" t="s">
        <v>68</v>
      </c>
      <c r="D13947" s="228" t="s">
        <v>206</v>
      </c>
      <c r="E13947" s="228">
        <v>20</v>
      </c>
      <c r="F13947" s="228">
        <v>5400</v>
      </c>
      <c r="G13947" s="228">
        <v>228</v>
      </c>
      <c r="H13947" s="228">
        <v>521</v>
      </c>
      <c r="I13947" s="228">
        <v>483006.05</v>
      </c>
      <c r="J13947" s="228">
        <v>79068.429999999993</v>
      </c>
      <c r="K13947" s="228">
        <v>43321</v>
      </c>
      <c r="L13947" s="228">
        <v>745183.31</v>
      </c>
    </row>
    <row r="13948" spans="1:12">
      <c r="A13948" s="228">
        <v>2018</v>
      </c>
      <c r="B13948" s="228" t="s">
        <v>193</v>
      </c>
      <c r="C13948" s="228" t="s">
        <v>68</v>
      </c>
      <c r="D13948" s="228" t="s">
        <v>206</v>
      </c>
      <c r="E13948" s="228">
        <v>25</v>
      </c>
      <c r="F13948" s="228">
        <v>5784</v>
      </c>
      <c r="G13948" s="228">
        <v>266</v>
      </c>
      <c r="H13948" s="228">
        <v>818</v>
      </c>
      <c r="I13948" s="228">
        <v>661087.85</v>
      </c>
      <c r="J13948" s="228">
        <v>128497.74</v>
      </c>
      <c r="K13948" s="228">
        <v>58134</v>
      </c>
      <c r="L13948" s="228">
        <v>1070248.22</v>
      </c>
    </row>
    <row r="13949" spans="1:12">
      <c r="A13949" s="228">
        <v>2018</v>
      </c>
      <c r="B13949" s="228" t="s">
        <v>193</v>
      </c>
      <c r="C13949" s="228" t="s">
        <v>68</v>
      </c>
      <c r="D13949" s="228" t="s">
        <v>206</v>
      </c>
      <c r="E13949" s="228">
        <v>30</v>
      </c>
      <c r="F13949" s="228">
        <v>9881</v>
      </c>
      <c r="G13949" s="228">
        <v>480</v>
      </c>
      <c r="H13949" s="228">
        <v>1277</v>
      </c>
      <c r="I13949" s="228">
        <v>1152789.5</v>
      </c>
      <c r="J13949" s="228">
        <v>285071.34999999998</v>
      </c>
      <c r="K13949" s="228">
        <v>100645</v>
      </c>
      <c r="L13949" s="228">
        <v>1906470.48</v>
      </c>
    </row>
    <row r="13950" spans="1:12">
      <c r="A13950" s="228">
        <v>2018</v>
      </c>
      <c r="B13950" s="228" t="s">
        <v>193</v>
      </c>
      <c r="C13950" s="228" t="s">
        <v>68</v>
      </c>
      <c r="D13950" s="228" t="s">
        <v>206</v>
      </c>
      <c r="E13950" s="228">
        <v>35</v>
      </c>
      <c r="F13950" s="228">
        <v>10511</v>
      </c>
      <c r="G13950" s="228">
        <v>575</v>
      </c>
      <c r="H13950" s="228">
        <v>1454</v>
      </c>
      <c r="I13950" s="228">
        <v>1368422.32</v>
      </c>
      <c r="J13950" s="228">
        <v>307693.71999999997</v>
      </c>
      <c r="K13950" s="228">
        <v>232982</v>
      </c>
      <c r="L13950" s="228">
        <v>2406705.04</v>
      </c>
    </row>
    <row r="13951" spans="1:12">
      <c r="A13951" s="228">
        <v>2018</v>
      </c>
      <c r="B13951" s="228" t="s">
        <v>193</v>
      </c>
      <c r="C13951" s="228" t="s">
        <v>68</v>
      </c>
      <c r="D13951" s="228" t="s">
        <v>206</v>
      </c>
      <c r="E13951" s="228">
        <v>40</v>
      </c>
      <c r="F13951" s="228">
        <v>9177</v>
      </c>
      <c r="G13951" s="228">
        <v>447</v>
      </c>
      <c r="H13951" s="228">
        <v>900</v>
      </c>
      <c r="I13951" s="228">
        <v>834368.79</v>
      </c>
      <c r="J13951" s="228">
        <v>192765.64</v>
      </c>
      <c r="K13951" s="228">
        <v>117264</v>
      </c>
      <c r="L13951" s="228">
        <v>1524552.7</v>
      </c>
    </row>
    <row r="13952" spans="1:12">
      <c r="A13952" s="228">
        <v>2018</v>
      </c>
      <c r="B13952" s="228" t="s">
        <v>193</v>
      </c>
      <c r="C13952" s="228" t="s">
        <v>68</v>
      </c>
      <c r="D13952" s="228" t="s">
        <v>206</v>
      </c>
      <c r="E13952" s="228">
        <v>45</v>
      </c>
      <c r="F13952" s="228">
        <v>9356</v>
      </c>
      <c r="G13952" s="228">
        <v>528</v>
      </c>
      <c r="H13952" s="228">
        <v>1089</v>
      </c>
      <c r="I13952" s="228">
        <v>1072687.5900000001</v>
      </c>
      <c r="J13952" s="228">
        <v>220127.99</v>
      </c>
      <c r="K13952" s="228">
        <v>201040</v>
      </c>
      <c r="L13952" s="228">
        <v>1896870.59</v>
      </c>
    </row>
    <row r="13953" spans="1:12">
      <c r="A13953" s="228">
        <v>2018</v>
      </c>
      <c r="B13953" s="228" t="s">
        <v>193</v>
      </c>
      <c r="C13953" s="228" t="s">
        <v>68</v>
      </c>
      <c r="D13953" s="228" t="s">
        <v>206</v>
      </c>
      <c r="E13953" s="228">
        <v>50</v>
      </c>
      <c r="F13953" s="228">
        <v>8341</v>
      </c>
      <c r="G13953" s="228">
        <v>631</v>
      </c>
      <c r="H13953" s="228">
        <v>1291</v>
      </c>
      <c r="I13953" s="228">
        <v>1269810.93</v>
      </c>
      <c r="J13953" s="228">
        <v>241505.97</v>
      </c>
      <c r="K13953" s="228">
        <v>234452</v>
      </c>
      <c r="L13953" s="228">
        <v>2210987.04</v>
      </c>
    </row>
    <row r="13954" spans="1:12">
      <c r="A13954" s="228">
        <v>2018</v>
      </c>
      <c r="B13954" s="228" t="s">
        <v>193</v>
      </c>
      <c r="C13954" s="228" t="s">
        <v>68</v>
      </c>
      <c r="D13954" s="228" t="s">
        <v>206</v>
      </c>
      <c r="E13954" s="228">
        <v>55</v>
      </c>
      <c r="F13954" s="228">
        <v>8093</v>
      </c>
      <c r="G13954" s="228">
        <v>693</v>
      </c>
      <c r="H13954" s="228">
        <v>1261</v>
      </c>
      <c r="I13954" s="228">
        <v>1169514.19</v>
      </c>
      <c r="J13954" s="228">
        <v>236115.48</v>
      </c>
      <c r="K13954" s="228">
        <v>220675</v>
      </c>
      <c r="L13954" s="228">
        <v>2046104.32</v>
      </c>
    </row>
    <row r="13955" spans="1:12">
      <c r="A13955" s="228">
        <v>2018</v>
      </c>
      <c r="B13955" s="228" t="s">
        <v>193</v>
      </c>
      <c r="C13955" s="228" t="s">
        <v>68</v>
      </c>
      <c r="D13955" s="228" t="s">
        <v>206</v>
      </c>
      <c r="E13955" s="228">
        <v>60</v>
      </c>
      <c r="F13955" s="228">
        <v>6988</v>
      </c>
      <c r="G13955" s="228">
        <v>806</v>
      </c>
      <c r="H13955" s="228">
        <v>1655</v>
      </c>
      <c r="I13955" s="228">
        <v>1544949.94</v>
      </c>
      <c r="J13955" s="228">
        <v>301881.42</v>
      </c>
      <c r="K13955" s="228">
        <v>476176.3</v>
      </c>
      <c r="L13955" s="228">
        <v>2827258.34</v>
      </c>
    </row>
    <row r="13956" spans="1:12">
      <c r="A13956" s="228">
        <v>2018</v>
      </c>
      <c r="B13956" s="228" t="s">
        <v>193</v>
      </c>
      <c r="C13956" s="228" t="s">
        <v>68</v>
      </c>
      <c r="D13956" s="228" t="s">
        <v>206</v>
      </c>
      <c r="E13956" s="228">
        <v>65</v>
      </c>
      <c r="F13956" s="228">
        <v>6365</v>
      </c>
      <c r="G13956" s="228">
        <v>1095</v>
      </c>
      <c r="H13956" s="228">
        <v>2206</v>
      </c>
      <c r="I13956" s="228">
        <v>1982350.43</v>
      </c>
      <c r="J13956" s="228">
        <v>389078</v>
      </c>
      <c r="K13956" s="228">
        <v>642510</v>
      </c>
      <c r="L13956" s="228">
        <v>3553110.89</v>
      </c>
    </row>
    <row r="13957" spans="1:12">
      <c r="A13957" s="228">
        <v>2018</v>
      </c>
      <c r="B13957" s="228" t="s">
        <v>193</v>
      </c>
      <c r="C13957" s="228" t="s">
        <v>68</v>
      </c>
      <c r="D13957" s="228" t="s">
        <v>206</v>
      </c>
      <c r="E13957" s="228">
        <v>70</v>
      </c>
      <c r="F13957" s="228">
        <v>5037</v>
      </c>
      <c r="G13957" s="228">
        <v>1047</v>
      </c>
      <c r="H13957" s="228">
        <v>2441</v>
      </c>
      <c r="I13957" s="228">
        <v>2136491.88</v>
      </c>
      <c r="J13957" s="228">
        <v>424495.46</v>
      </c>
      <c r="K13957" s="228">
        <v>532104</v>
      </c>
      <c r="L13957" s="228">
        <v>3651898.73</v>
      </c>
    </row>
    <row r="13958" spans="1:12">
      <c r="A13958" s="228">
        <v>2018</v>
      </c>
      <c r="B13958" s="228" t="s">
        <v>193</v>
      </c>
      <c r="C13958" s="228" t="s">
        <v>68</v>
      </c>
      <c r="D13958" s="228" t="s">
        <v>206</v>
      </c>
      <c r="E13958" s="228">
        <v>75</v>
      </c>
      <c r="F13958" s="228">
        <v>3054</v>
      </c>
      <c r="G13958" s="228">
        <v>775</v>
      </c>
      <c r="H13958" s="228">
        <v>2288</v>
      </c>
      <c r="I13958" s="228">
        <v>1959333.02</v>
      </c>
      <c r="J13958" s="228">
        <v>294300.21000000002</v>
      </c>
      <c r="K13958" s="228">
        <v>557899.61</v>
      </c>
      <c r="L13958" s="228">
        <v>3139978.54</v>
      </c>
    </row>
    <row r="13959" spans="1:12">
      <c r="A13959" s="228">
        <v>2018</v>
      </c>
      <c r="B13959" s="228" t="s">
        <v>193</v>
      </c>
      <c r="C13959" s="228" t="s">
        <v>68</v>
      </c>
      <c r="D13959" s="228" t="s">
        <v>206</v>
      </c>
      <c r="E13959" s="228">
        <v>80</v>
      </c>
      <c r="F13959" s="228">
        <v>1893</v>
      </c>
      <c r="G13959" s="228">
        <v>397</v>
      </c>
      <c r="H13959" s="228">
        <v>1775</v>
      </c>
      <c r="I13959" s="228">
        <v>1457297.14</v>
      </c>
      <c r="J13959" s="228">
        <v>184054.2</v>
      </c>
      <c r="K13959" s="228">
        <v>263849</v>
      </c>
      <c r="L13959" s="228">
        <v>2051952.19</v>
      </c>
    </row>
    <row r="13960" spans="1:12">
      <c r="A13960" s="228">
        <v>2018</v>
      </c>
      <c r="B13960" s="228" t="s">
        <v>193</v>
      </c>
      <c r="C13960" s="228" t="s">
        <v>68</v>
      </c>
      <c r="D13960" s="228" t="s">
        <v>206</v>
      </c>
      <c r="E13960" s="228">
        <v>85</v>
      </c>
      <c r="F13960" s="228">
        <v>1110</v>
      </c>
      <c r="G13960" s="228">
        <v>217</v>
      </c>
      <c r="H13960" s="228">
        <v>1165</v>
      </c>
      <c r="I13960" s="228">
        <v>805329.05</v>
      </c>
      <c r="J13960" s="228">
        <v>98590.61</v>
      </c>
      <c r="K13960" s="228">
        <v>96465</v>
      </c>
      <c r="L13960" s="228">
        <v>1069781.1000000001</v>
      </c>
    </row>
    <row r="13961" spans="1:12">
      <c r="A13961" s="228">
        <v>2018</v>
      </c>
      <c r="B13961" s="228" t="s">
        <v>193</v>
      </c>
      <c r="C13961" s="228" t="s">
        <v>68</v>
      </c>
      <c r="D13961" s="228" t="s">
        <v>206</v>
      </c>
      <c r="E13961" s="228">
        <v>90</v>
      </c>
      <c r="F13961" s="228">
        <v>511</v>
      </c>
      <c r="G13961" s="228">
        <v>82</v>
      </c>
      <c r="H13961" s="228">
        <v>724</v>
      </c>
      <c r="I13961" s="228">
        <v>516336.35</v>
      </c>
      <c r="J13961" s="228">
        <v>61109.16</v>
      </c>
      <c r="K13961" s="228">
        <v>42411</v>
      </c>
      <c r="L13961" s="228">
        <v>640387.17000000004</v>
      </c>
    </row>
    <row r="13962" spans="1:12">
      <c r="A13962" s="228">
        <v>2018</v>
      </c>
      <c r="B13962" s="228" t="s">
        <v>193</v>
      </c>
      <c r="C13962" s="228" t="s">
        <v>68</v>
      </c>
      <c r="D13962" s="228" t="s">
        <v>206</v>
      </c>
      <c r="E13962" s="228">
        <v>95</v>
      </c>
      <c r="F13962" s="228">
        <v>134</v>
      </c>
      <c r="G13962" s="228">
        <v>13</v>
      </c>
      <c r="H13962" s="228">
        <v>124</v>
      </c>
      <c r="I13962" s="228">
        <v>58996.6</v>
      </c>
      <c r="J13962" s="228">
        <v>8857.08</v>
      </c>
      <c r="K13962" s="228">
        <v>0</v>
      </c>
      <c r="L13962" s="228">
        <v>69503.45</v>
      </c>
    </row>
    <row r="13963" spans="1:12">
      <c r="A13963" s="228">
        <v>2018</v>
      </c>
      <c r="B13963" s="228" t="s">
        <v>193</v>
      </c>
      <c r="C13963" s="228" t="s">
        <v>67</v>
      </c>
      <c r="D13963" s="228" t="s">
        <v>205</v>
      </c>
      <c r="E13963" s="228">
        <v>0</v>
      </c>
      <c r="F13963" s="228">
        <v>3329</v>
      </c>
      <c r="G13963" s="228">
        <v>142</v>
      </c>
      <c r="H13963" s="228">
        <v>593</v>
      </c>
      <c r="I13963" s="228">
        <v>413668</v>
      </c>
      <c r="J13963" s="228">
        <v>48370.04</v>
      </c>
      <c r="K13963" s="228">
        <v>42119</v>
      </c>
      <c r="L13963" s="228">
        <v>519728.98</v>
      </c>
    </row>
    <row r="13964" spans="1:12">
      <c r="A13964" s="228">
        <v>2018</v>
      </c>
      <c r="B13964" s="228" t="s">
        <v>193</v>
      </c>
      <c r="C13964" s="228" t="s">
        <v>67</v>
      </c>
      <c r="D13964" s="228" t="s">
        <v>205</v>
      </c>
      <c r="E13964" s="228">
        <v>5</v>
      </c>
      <c r="F13964" s="228">
        <v>3718</v>
      </c>
      <c r="G13964" s="228">
        <v>44</v>
      </c>
      <c r="H13964" s="228">
        <v>63</v>
      </c>
      <c r="I13964" s="228">
        <v>54373</v>
      </c>
      <c r="J13964" s="228">
        <v>12181.6</v>
      </c>
      <c r="K13964" s="228">
        <v>748</v>
      </c>
      <c r="L13964" s="228">
        <v>74830.55</v>
      </c>
    </row>
    <row r="13965" spans="1:12">
      <c r="A13965" s="228">
        <v>2018</v>
      </c>
      <c r="B13965" s="228" t="s">
        <v>193</v>
      </c>
      <c r="C13965" s="228" t="s">
        <v>67</v>
      </c>
      <c r="D13965" s="228" t="s">
        <v>205</v>
      </c>
      <c r="E13965" s="228">
        <v>10</v>
      </c>
      <c r="F13965" s="228">
        <v>3349</v>
      </c>
      <c r="G13965" s="228">
        <v>39</v>
      </c>
      <c r="H13965" s="228">
        <v>59</v>
      </c>
      <c r="I13965" s="228">
        <v>41569.599999999999</v>
      </c>
      <c r="J13965" s="228">
        <v>13259.05</v>
      </c>
      <c r="K13965" s="228">
        <v>12639</v>
      </c>
      <c r="L13965" s="228">
        <v>70508.2</v>
      </c>
    </row>
    <row r="13966" spans="1:12">
      <c r="A13966" s="228">
        <v>2018</v>
      </c>
      <c r="B13966" s="228" t="s">
        <v>193</v>
      </c>
      <c r="C13966" s="228" t="s">
        <v>67</v>
      </c>
      <c r="D13966" s="228" t="s">
        <v>205</v>
      </c>
      <c r="E13966" s="228">
        <v>15</v>
      </c>
      <c r="F13966" s="228">
        <v>3138</v>
      </c>
      <c r="G13966" s="228">
        <v>54</v>
      </c>
      <c r="H13966" s="228">
        <v>119</v>
      </c>
      <c r="I13966" s="228">
        <v>95190.95</v>
      </c>
      <c r="J13966" s="228">
        <v>28614</v>
      </c>
      <c r="K13966" s="228">
        <v>27621</v>
      </c>
      <c r="L13966" s="228">
        <v>156187.89000000001</v>
      </c>
    </row>
    <row r="13967" spans="1:12">
      <c r="A13967" s="228">
        <v>2018</v>
      </c>
      <c r="B13967" s="228" t="s">
        <v>193</v>
      </c>
      <c r="C13967" s="228" t="s">
        <v>67</v>
      </c>
      <c r="D13967" s="228" t="s">
        <v>205</v>
      </c>
      <c r="E13967" s="228">
        <v>20</v>
      </c>
      <c r="F13967" s="228">
        <v>2379</v>
      </c>
      <c r="G13967" s="228">
        <v>56</v>
      </c>
      <c r="H13967" s="228">
        <v>88</v>
      </c>
      <c r="I13967" s="228">
        <v>89636.35</v>
      </c>
      <c r="J13967" s="228">
        <v>24254.57</v>
      </c>
      <c r="K13967" s="228">
        <v>15569</v>
      </c>
      <c r="L13967" s="228">
        <v>138181.92000000001</v>
      </c>
    </row>
    <row r="13968" spans="1:12">
      <c r="A13968" s="228">
        <v>2018</v>
      </c>
      <c r="B13968" s="228" t="s">
        <v>193</v>
      </c>
      <c r="C13968" s="228" t="s">
        <v>67</v>
      </c>
      <c r="D13968" s="228" t="s">
        <v>205</v>
      </c>
      <c r="E13968" s="228">
        <v>25</v>
      </c>
      <c r="F13968" s="228">
        <v>2479</v>
      </c>
      <c r="G13968" s="228">
        <v>35</v>
      </c>
      <c r="H13968" s="228">
        <v>111</v>
      </c>
      <c r="I13968" s="228">
        <v>91279</v>
      </c>
      <c r="J13968" s="228">
        <v>21223.42</v>
      </c>
      <c r="K13968" s="228">
        <v>15133</v>
      </c>
      <c r="L13968" s="228">
        <v>150746.10999999999</v>
      </c>
    </row>
    <row r="13969" spans="1:12">
      <c r="A13969" s="228">
        <v>2018</v>
      </c>
      <c r="B13969" s="228" t="s">
        <v>193</v>
      </c>
      <c r="C13969" s="228" t="s">
        <v>67</v>
      </c>
      <c r="D13969" s="228" t="s">
        <v>205</v>
      </c>
      <c r="E13969" s="228">
        <v>30</v>
      </c>
      <c r="F13969" s="228">
        <v>4037</v>
      </c>
      <c r="G13969" s="228">
        <v>121</v>
      </c>
      <c r="H13969" s="228">
        <v>164</v>
      </c>
      <c r="I13969" s="228">
        <v>135261.65</v>
      </c>
      <c r="J13969" s="228">
        <v>39598.559999999998</v>
      </c>
      <c r="K13969" s="228">
        <v>25491</v>
      </c>
      <c r="L13969" s="228">
        <v>242857.57</v>
      </c>
    </row>
    <row r="13970" spans="1:12">
      <c r="A13970" s="228">
        <v>2018</v>
      </c>
      <c r="B13970" s="228" t="s">
        <v>193</v>
      </c>
      <c r="C13970" s="228" t="s">
        <v>67</v>
      </c>
      <c r="D13970" s="228" t="s">
        <v>205</v>
      </c>
      <c r="E13970" s="228">
        <v>35</v>
      </c>
      <c r="F13970" s="228">
        <v>4157</v>
      </c>
      <c r="G13970" s="228">
        <v>105</v>
      </c>
      <c r="H13970" s="228">
        <v>219</v>
      </c>
      <c r="I13970" s="228">
        <v>192900.55</v>
      </c>
      <c r="J13970" s="228">
        <v>45839.03</v>
      </c>
      <c r="K13970" s="228">
        <v>63503</v>
      </c>
      <c r="L13970" s="228">
        <v>372973.49</v>
      </c>
    </row>
    <row r="13971" spans="1:12">
      <c r="A13971" s="228">
        <v>2018</v>
      </c>
      <c r="B13971" s="228" t="s">
        <v>193</v>
      </c>
      <c r="C13971" s="228" t="s">
        <v>67</v>
      </c>
      <c r="D13971" s="228" t="s">
        <v>205</v>
      </c>
      <c r="E13971" s="228">
        <v>40</v>
      </c>
      <c r="F13971" s="228">
        <v>3643</v>
      </c>
      <c r="G13971" s="228">
        <v>120</v>
      </c>
      <c r="H13971" s="228">
        <v>211</v>
      </c>
      <c r="I13971" s="228">
        <v>190733.4</v>
      </c>
      <c r="J13971" s="228">
        <v>53118.720000000001</v>
      </c>
      <c r="K13971" s="228">
        <v>29434</v>
      </c>
      <c r="L13971" s="228">
        <v>322705.24</v>
      </c>
    </row>
    <row r="13972" spans="1:12">
      <c r="A13972" s="228">
        <v>2018</v>
      </c>
      <c r="B13972" s="228" t="s">
        <v>193</v>
      </c>
      <c r="C13972" s="228" t="s">
        <v>67</v>
      </c>
      <c r="D13972" s="228" t="s">
        <v>205</v>
      </c>
      <c r="E13972" s="228">
        <v>45</v>
      </c>
      <c r="F13972" s="228">
        <v>3792</v>
      </c>
      <c r="G13972" s="228">
        <v>154</v>
      </c>
      <c r="H13972" s="228">
        <v>451</v>
      </c>
      <c r="I13972" s="228">
        <v>379611.52</v>
      </c>
      <c r="J13972" s="228">
        <v>87775.14</v>
      </c>
      <c r="K13972" s="228">
        <v>119402</v>
      </c>
      <c r="L13972" s="228">
        <v>671400.47</v>
      </c>
    </row>
    <row r="13973" spans="1:12">
      <c r="A13973" s="228">
        <v>2018</v>
      </c>
      <c r="B13973" s="228" t="s">
        <v>193</v>
      </c>
      <c r="C13973" s="228" t="s">
        <v>67</v>
      </c>
      <c r="D13973" s="228" t="s">
        <v>205</v>
      </c>
      <c r="E13973" s="228">
        <v>50</v>
      </c>
      <c r="F13973" s="228">
        <v>3533</v>
      </c>
      <c r="G13973" s="228">
        <v>254</v>
      </c>
      <c r="H13973" s="228">
        <v>403</v>
      </c>
      <c r="I13973" s="228">
        <v>383563.18</v>
      </c>
      <c r="J13973" s="228">
        <v>87803.96</v>
      </c>
      <c r="K13973" s="228">
        <v>106201</v>
      </c>
      <c r="L13973" s="228">
        <v>667465</v>
      </c>
    </row>
    <row r="13974" spans="1:12">
      <c r="A13974" s="228">
        <v>2018</v>
      </c>
      <c r="B13974" s="228" t="s">
        <v>193</v>
      </c>
      <c r="C13974" s="228" t="s">
        <v>67</v>
      </c>
      <c r="D13974" s="228" t="s">
        <v>205</v>
      </c>
      <c r="E13974" s="228">
        <v>55</v>
      </c>
      <c r="F13974" s="228">
        <v>3597</v>
      </c>
      <c r="G13974" s="228">
        <v>305</v>
      </c>
      <c r="H13974" s="228">
        <v>618</v>
      </c>
      <c r="I13974" s="228">
        <v>601934.32999999996</v>
      </c>
      <c r="J13974" s="228">
        <v>142264.01999999999</v>
      </c>
      <c r="K13974" s="228">
        <v>227560</v>
      </c>
      <c r="L13974" s="228">
        <v>1085376.5</v>
      </c>
    </row>
    <row r="13975" spans="1:12">
      <c r="A13975" s="228">
        <v>2018</v>
      </c>
      <c r="B13975" s="228" t="s">
        <v>193</v>
      </c>
      <c r="C13975" s="228" t="s">
        <v>67</v>
      </c>
      <c r="D13975" s="228" t="s">
        <v>205</v>
      </c>
      <c r="E13975" s="228">
        <v>60</v>
      </c>
      <c r="F13975" s="228">
        <v>2892</v>
      </c>
      <c r="G13975" s="228">
        <v>266</v>
      </c>
      <c r="H13975" s="228">
        <v>700</v>
      </c>
      <c r="I13975" s="228">
        <v>671416.01</v>
      </c>
      <c r="J13975" s="228">
        <v>160655.07</v>
      </c>
      <c r="K13975" s="228">
        <v>238597</v>
      </c>
      <c r="L13975" s="228">
        <v>1180182.02</v>
      </c>
    </row>
    <row r="13976" spans="1:12">
      <c r="A13976" s="228">
        <v>2018</v>
      </c>
      <c r="B13976" s="228" t="s">
        <v>193</v>
      </c>
      <c r="C13976" s="228" t="s">
        <v>67</v>
      </c>
      <c r="D13976" s="228" t="s">
        <v>205</v>
      </c>
      <c r="E13976" s="228">
        <v>65</v>
      </c>
      <c r="F13976" s="228">
        <v>2108</v>
      </c>
      <c r="G13976" s="228">
        <v>370</v>
      </c>
      <c r="H13976" s="228">
        <v>1112</v>
      </c>
      <c r="I13976" s="228">
        <v>863648.4</v>
      </c>
      <c r="J13976" s="228">
        <v>175307.84</v>
      </c>
      <c r="K13976" s="228">
        <v>155394</v>
      </c>
      <c r="L13976" s="228">
        <v>1284138.71</v>
      </c>
    </row>
    <row r="13977" spans="1:12">
      <c r="A13977" s="228">
        <v>2018</v>
      </c>
      <c r="B13977" s="228" t="s">
        <v>193</v>
      </c>
      <c r="C13977" s="228" t="s">
        <v>67</v>
      </c>
      <c r="D13977" s="228" t="s">
        <v>205</v>
      </c>
      <c r="E13977" s="228">
        <v>70</v>
      </c>
      <c r="F13977" s="228">
        <v>1299</v>
      </c>
      <c r="G13977" s="228">
        <v>380</v>
      </c>
      <c r="H13977" s="228">
        <v>988</v>
      </c>
      <c r="I13977" s="228">
        <v>939722.75</v>
      </c>
      <c r="J13977" s="228">
        <v>167187.54999999999</v>
      </c>
      <c r="K13977" s="228">
        <v>391615.4</v>
      </c>
      <c r="L13977" s="228">
        <v>1578091.81</v>
      </c>
    </row>
    <row r="13978" spans="1:12">
      <c r="A13978" s="228">
        <v>2018</v>
      </c>
      <c r="B13978" s="228" t="s">
        <v>193</v>
      </c>
      <c r="C13978" s="228" t="s">
        <v>67</v>
      </c>
      <c r="D13978" s="228" t="s">
        <v>205</v>
      </c>
      <c r="E13978" s="228">
        <v>75</v>
      </c>
      <c r="F13978" s="228">
        <v>694</v>
      </c>
      <c r="G13978" s="228">
        <v>172</v>
      </c>
      <c r="H13978" s="228">
        <v>413</v>
      </c>
      <c r="I13978" s="228">
        <v>305786.65000000002</v>
      </c>
      <c r="J13978" s="228">
        <v>77085.61</v>
      </c>
      <c r="K13978" s="228">
        <v>82005.399999999994</v>
      </c>
      <c r="L13978" s="228">
        <v>495459.02</v>
      </c>
    </row>
    <row r="13979" spans="1:12">
      <c r="A13979" s="228">
        <v>2018</v>
      </c>
      <c r="B13979" s="228" t="s">
        <v>193</v>
      </c>
      <c r="C13979" s="228" t="s">
        <v>67</v>
      </c>
      <c r="D13979" s="228" t="s">
        <v>205</v>
      </c>
      <c r="E13979" s="228">
        <v>80</v>
      </c>
      <c r="F13979" s="228">
        <v>280</v>
      </c>
      <c r="G13979" s="228">
        <v>53</v>
      </c>
      <c r="H13979" s="228">
        <v>277</v>
      </c>
      <c r="I13979" s="228">
        <v>168823</v>
      </c>
      <c r="J13979" s="228">
        <v>26406</v>
      </c>
      <c r="K13979" s="228">
        <v>72701</v>
      </c>
      <c r="L13979" s="228">
        <v>278584.98</v>
      </c>
    </row>
    <row r="13980" spans="1:12">
      <c r="A13980" s="228">
        <v>2018</v>
      </c>
      <c r="B13980" s="228" t="s">
        <v>193</v>
      </c>
      <c r="C13980" s="228" t="s">
        <v>67</v>
      </c>
      <c r="D13980" s="228" t="s">
        <v>205</v>
      </c>
      <c r="E13980" s="228">
        <v>85</v>
      </c>
      <c r="F13980" s="228">
        <v>95</v>
      </c>
      <c r="G13980" s="228">
        <v>12</v>
      </c>
      <c r="H13980" s="228">
        <v>87</v>
      </c>
      <c r="I13980" s="228">
        <v>43045</v>
      </c>
      <c r="J13980" s="228">
        <v>4559.1499999999996</v>
      </c>
      <c r="K13980" s="228">
        <v>16223</v>
      </c>
      <c r="L13980" s="228">
        <v>66834.75</v>
      </c>
    </row>
    <row r="13981" spans="1:12">
      <c r="A13981" s="228">
        <v>2018</v>
      </c>
      <c r="B13981" s="228" t="s">
        <v>193</v>
      </c>
      <c r="C13981" s="228" t="s">
        <v>67</v>
      </c>
      <c r="D13981" s="228" t="s">
        <v>205</v>
      </c>
      <c r="E13981" s="228">
        <v>90</v>
      </c>
      <c r="F13981" s="228">
        <v>25</v>
      </c>
      <c r="G13981" s="228">
        <v>8</v>
      </c>
      <c r="H13981" s="228">
        <v>101</v>
      </c>
      <c r="I13981" s="228">
        <v>59120</v>
      </c>
      <c r="J13981" s="228">
        <v>3924.7</v>
      </c>
      <c r="K13981" s="228">
        <v>0</v>
      </c>
      <c r="L13981" s="228">
        <v>63750.65</v>
      </c>
    </row>
    <row r="13982" spans="1:12">
      <c r="A13982" s="228">
        <v>2018</v>
      </c>
      <c r="B13982" s="228" t="s">
        <v>193</v>
      </c>
      <c r="C13982" s="228" t="s">
        <v>67</v>
      </c>
      <c r="D13982" s="228" t="s">
        <v>205</v>
      </c>
      <c r="E13982" s="228">
        <v>95</v>
      </c>
      <c r="F13982" s="228">
        <v>3</v>
      </c>
      <c r="G13982" s="228">
        <v>0</v>
      </c>
      <c r="H13982" s="228">
        <v>0</v>
      </c>
      <c r="I13982" s="228">
        <v>0</v>
      </c>
      <c r="J13982" s="228">
        <v>0</v>
      </c>
      <c r="K13982" s="228">
        <v>0</v>
      </c>
      <c r="L13982" s="228">
        <v>0</v>
      </c>
    </row>
    <row r="13983" spans="1:12">
      <c r="A13983" s="228">
        <v>2018</v>
      </c>
      <c r="B13983" s="228" t="s">
        <v>193</v>
      </c>
      <c r="C13983" s="228" t="s">
        <v>67</v>
      </c>
      <c r="D13983" s="228" t="s">
        <v>206</v>
      </c>
      <c r="E13983" s="228">
        <v>0</v>
      </c>
      <c r="F13983" s="228">
        <v>3144</v>
      </c>
      <c r="G13983" s="228">
        <v>78</v>
      </c>
      <c r="H13983" s="228">
        <v>172</v>
      </c>
      <c r="I13983" s="228">
        <v>118045</v>
      </c>
      <c r="J13983" s="228">
        <v>29965.95</v>
      </c>
      <c r="K13983" s="228">
        <v>15184</v>
      </c>
      <c r="L13983" s="228">
        <v>169650.7</v>
      </c>
    </row>
    <row r="13984" spans="1:12">
      <c r="A13984" s="228">
        <v>2018</v>
      </c>
      <c r="B13984" s="228" t="s">
        <v>193</v>
      </c>
      <c r="C13984" s="228" t="s">
        <v>67</v>
      </c>
      <c r="D13984" s="228" t="s">
        <v>206</v>
      </c>
      <c r="E13984" s="228">
        <v>5</v>
      </c>
      <c r="F13984" s="228">
        <v>3503</v>
      </c>
      <c r="G13984" s="228">
        <v>35</v>
      </c>
      <c r="H13984" s="228">
        <v>54</v>
      </c>
      <c r="I13984" s="228">
        <v>23792</v>
      </c>
      <c r="J13984" s="228">
        <v>7537.6</v>
      </c>
      <c r="K13984" s="228">
        <v>76</v>
      </c>
      <c r="L13984" s="228">
        <v>33930.15</v>
      </c>
    </row>
    <row r="13985" spans="1:12">
      <c r="A13985" s="228">
        <v>2018</v>
      </c>
      <c r="B13985" s="228" t="s">
        <v>193</v>
      </c>
      <c r="C13985" s="228" t="s">
        <v>67</v>
      </c>
      <c r="D13985" s="228" t="s">
        <v>206</v>
      </c>
      <c r="E13985" s="228">
        <v>10</v>
      </c>
      <c r="F13985" s="228">
        <v>3279</v>
      </c>
      <c r="G13985" s="228">
        <v>52</v>
      </c>
      <c r="H13985" s="228">
        <v>97</v>
      </c>
      <c r="I13985" s="228">
        <v>73461</v>
      </c>
      <c r="J13985" s="228">
        <v>16136.7</v>
      </c>
      <c r="K13985" s="228">
        <v>44458</v>
      </c>
      <c r="L13985" s="228">
        <v>140817.45000000001</v>
      </c>
    </row>
    <row r="13986" spans="1:12">
      <c r="A13986" s="228">
        <v>2018</v>
      </c>
      <c r="B13986" s="228" t="s">
        <v>193</v>
      </c>
      <c r="C13986" s="228" t="s">
        <v>67</v>
      </c>
      <c r="D13986" s="228" t="s">
        <v>206</v>
      </c>
      <c r="E13986" s="228">
        <v>15</v>
      </c>
      <c r="F13986" s="228">
        <v>3014</v>
      </c>
      <c r="G13986" s="228">
        <v>57</v>
      </c>
      <c r="H13986" s="228">
        <v>171</v>
      </c>
      <c r="I13986" s="228">
        <v>144114.20000000001</v>
      </c>
      <c r="J13986" s="228">
        <v>22177.84</v>
      </c>
      <c r="K13986" s="228">
        <v>21563</v>
      </c>
      <c r="L13986" s="228">
        <v>209048.84</v>
      </c>
    </row>
    <row r="13987" spans="1:12">
      <c r="A13987" s="228">
        <v>2018</v>
      </c>
      <c r="B13987" s="228" t="s">
        <v>193</v>
      </c>
      <c r="C13987" s="228" t="s">
        <v>67</v>
      </c>
      <c r="D13987" s="228" t="s">
        <v>206</v>
      </c>
      <c r="E13987" s="228">
        <v>20</v>
      </c>
      <c r="F13987" s="228">
        <v>2453</v>
      </c>
      <c r="G13987" s="228">
        <v>86</v>
      </c>
      <c r="H13987" s="228">
        <v>218</v>
      </c>
      <c r="I13987" s="228">
        <v>193825.2</v>
      </c>
      <c r="J13987" s="228">
        <v>45837.54</v>
      </c>
      <c r="K13987" s="228">
        <v>23259</v>
      </c>
      <c r="L13987" s="228">
        <v>286401.28000000003</v>
      </c>
    </row>
    <row r="13988" spans="1:12">
      <c r="A13988" s="228">
        <v>2018</v>
      </c>
      <c r="B13988" s="228" t="s">
        <v>193</v>
      </c>
      <c r="C13988" s="228" t="s">
        <v>67</v>
      </c>
      <c r="D13988" s="228" t="s">
        <v>206</v>
      </c>
      <c r="E13988" s="228">
        <v>25</v>
      </c>
      <c r="F13988" s="228">
        <v>3182</v>
      </c>
      <c r="G13988" s="228">
        <v>140</v>
      </c>
      <c r="H13988" s="228">
        <v>358</v>
      </c>
      <c r="I13988" s="228">
        <v>324630.2</v>
      </c>
      <c r="J13988" s="228">
        <v>63192.1</v>
      </c>
      <c r="K13988" s="228">
        <v>54837</v>
      </c>
      <c r="L13988" s="228">
        <v>514679.82</v>
      </c>
    </row>
    <row r="13989" spans="1:12">
      <c r="A13989" s="228">
        <v>2018</v>
      </c>
      <c r="B13989" s="228" t="s">
        <v>193</v>
      </c>
      <c r="C13989" s="228" t="s">
        <v>67</v>
      </c>
      <c r="D13989" s="228" t="s">
        <v>206</v>
      </c>
      <c r="E13989" s="228">
        <v>30</v>
      </c>
      <c r="F13989" s="228">
        <v>4835</v>
      </c>
      <c r="G13989" s="228">
        <v>311</v>
      </c>
      <c r="H13989" s="228">
        <v>902</v>
      </c>
      <c r="I13989" s="228">
        <v>713600.4</v>
      </c>
      <c r="J13989" s="228">
        <v>113772.96</v>
      </c>
      <c r="K13989" s="228">
        <v>47746</v>
      </c>
      <c r="L13989" s="228">
        <v>982725.61</v>
      </c>
    </row>
    <row r="13990" spans="1:12">
      <c r="A13990" s="228">
        <v>2018</v>
      </c>
      <c r="B13990" s="228" t="s">
        <v>193</v>
      </c>
      <c r="C13990" s="228" t="s">
        <v>67</v>
      </c>
      <c r="D13990" s="228" t="s">
        <v>206</v>
      </c>
      <c r="E13990" s="228">
        <v>35</v>
      </c>
      <c r="F13990" s="228">
        <v>4518</v>
      </c>
      <c r="G13990" s="228">
        <v>227</v>
      </c>
      <c r="H13990" s="228">
        <v>599</v>
      </c>
      <c r="I13990" s="228">
        <v>519384.15</v>
      </c>
      <c r="J13990" s="228">
        <v>104645.13</v>
      </c>
      <c r="K13990" s="228">
        <v>85159</v>
      </c>
      <c r="L13990" s="228">
        <v>824240.19</v>
      </c>
    </row>
    <row r="13991" spans="1:12">
      <c r="A13991" s="228">
        <v>2018</v>
      </c>
      <c r="B13991" s="228" t="s">
        <v>193</v>
      </c>
      <c r="C13991" s="228" t="s">
        <v>67</v>
      </c>
      <c r="D13991" s="228" t="s">
        <v>206</v>
      </c>
      <c r="E13991" s="228">
        <v>40</v>
      </c>
      <c r="F13991" s="228">
        <v>3942</v>
      </c>
      <c r="G13991" s="228">
        <v>253</v>
      </c>
      <c r="H13991" s="228">
        <v>511</v>
      </c>
      <c r="I13991" s="228">
        <v>516138.6</v>
      </c>
      <c r="J13991" s="228">
        <v>116453.09</v>
      </c>
      <c r="K13991" s="228">
        <v>79274</v>
      </c>
      <c r="L13991" s="228">
        <v>835053.75</v>
      </c>
    </row>
    <row r="13992" spans="1:12">
      <c r="A13992" s="228">
        <v>2018</v>
      </c>
      <c r="B13992" s="228" t="s">
        <v>193</v>
      </c>
      <c r="C13992" s="228" t="s">
        <v>67</v>
      </c>
      <c r="D13992" s="228" t="s">
        <v>206</v>
      </c>
      <c r="E13992" s="228">
        <v>45</v>
      </c>
      <c r="F13992" s="228">
        <v>3933</v>
      </c>
      <c r="G13992" s="228">
        <v>200</v>
      </c>
      <c r="H13992" s="228">
        <v>497</v>
      </c>
      <c r="I13992" s="228">
        <v>546100.65</v>
      </c>
      <c r="J13992" s="228">
        <v>124253.26</v>
      </c>
      <c r="K13992" s="228">
        <v>129909</v>
      </c>
      <c r="L13992" s="228">
        <v>921242.05</v>
      </c>
    </row>
    <row r="13993" spans="1:12">
      <c r="A13993" s="228">
        <v>2018</v>
      </c>
      <c r="B13993" s="228" t="s">
        <v>193</v>
      </c>
      <c r="C13993" s="228" t="s">
        <v>67</v>
      </c>
      <c r="D13993" s="228" t="s">
        <v>206</v>
      </c>
      <c r="E13993" s="228">
        <v>50</v>
      </c>
      <c r="F13993" s="228">
        <v>3629</v>
      </c>
      <c r="G13993" s="228">
        <v>255</v>
      </c>
      <c r="H13993" s="228">
        <v>524</v>
      </c>
      <c r="I13993" s="228">
        <v>496722.45</v>
      </c>
      <c r="J13993" s="228">
        <v>115083.73</v>
      </c>
      <c r="K13993" s="228">
        <v>104333</v>
      </c>
      <c r="L13993" s="228">
        <v>826525.59</v>
      </c>
    </row>
    <row r="13994" spans="1:12">
      <c r="A13994" s="228">
        <v>2018</v>
      </c>
      <c r="B13994" s="228" t="s">
        <v>193</v>
      </c>
      <c r="C13994" s="228" t="s">
        <v>67</v>
      </c>
      <c r="D13994" s="228" t="s">
        <v>206</v>
      </c>
      <c r="E13994" s="228">
        <v>55</v>
      </c>
      <c r="F13994" s="228">
        <v>3533</v>
      </c>
      <c r="G13994" s="228">
        <v>288</v>
      </c>
      <c r="H13994" s="228">
        <v>615</v>
      </c>
      <c r="I13994" s="228">
        <v>650224.9</v>
      </c>
      <c r="J13994" s="228">
        <v>175277.04</v>
      </c>
      <c r="K13994" s="228">
        <v>122750</v>
      </c>
      <c r="L13994" s="228">
        <v>1065805.82</v>
      </c>
    </row>
    <row r="13995" spans="1:12">
      <c r="A13995" s="228">
        <v>2018</v>
      </c>
      <c r="B13995" s="228" t="s">
        <v>193</v>
      </c>
      <c r="C13995" s="228" t="s">
        <v>67</v>
      </c>
      <c r="D13995" s="228" t="s">
        <v>206</v>
      </c>
      <c r="E13995" s="228">
        <v>60</v>
      </c>
      <c r="F13995" s="228">
        <v>2761</v>
      </c>
      <c r="G13995" s="228">
        <v>248</v>
      </c>
      <c r="H13995" s="228">
        <v>501</v>
      </c>
      <c r="I13995" s="228">
        <v>498256.15</v>
      </c>
      <c r="J13995" s="228">
        <v>130235.21</v>
      </c>
      <c r="K13995" s="228">
        <v>99469.35</v>
      </c>
      <c r="L13995" s="228">
        <v>821369.02</v>
      </c>
    </row>
    <row r="13996" spans="1:12">
      <c r="A13996" s="228">
        <v>2018</v>
      </c>
      <c r="B13996" s="228" t="s">
        <v>193</v>
      </c>
      <c r="C13996" s="228" t="s">
        <v>67</v>
      </c>
      <c r="D13996" s="228" t="s">
        <v>206</v>
      </c>
      <c r="E13996" s="228">
        <v>65</v>
      </c>
      <c r="F13996" s="228">
        <v>1960</v>
      </c>
      <c r="G13996" s="228">
        <v>266</v>
      </c>
      <c r="H13996" s="228">
        <v>659</v>
      </c>
      <c r="I13996" s="228">
        <v>649770.75</v>
      </c>
      <c r="J13996" s="228">
        <v>138328.35</v>
      </c>
      <c r="K13996" s="228">
        <v>253617</v>
      </c>
      <c r="L13996" s="228">
        <v>1122307.72</v>
      </c>
    </row>
    <row r="13997" spans="1:12">
      <c r="A13997" s="228">
        <v>2018</v>
      </c>
      <c r="B13997" s="228" t="s">
        <v>193</v>
      </c>
      <c r="C13997" s="228" t="s">
        <v>67</v>
      </c>
      <c r="D13997" s="228" t="s">
        <v>206</v>
      </c>
      <c r="E13997" s="228">
        <v>70</v>
      </c>
      <c r="F13997" s="228">
        <v>1191</v>
      </c>
      <c r="G13997" s="228">
        <v>244</v>
      </c>
      <c r="H13997" s="228">
        <v>572</v>
      </c>
      <c r="I13997" s="228">
        <v>523097.4</v>
      </c>
      <c r="J13997" s="228">
        <v>112499.11</v>
      </c>
      <c r="K13997" s="228">
        <v>96015</v>
      </c>
      <c r="L13997" s="228">
        <v>813553.7</v>
      </c>
    </row>
    <row r="13998" spans="1:12">
      <c r="A13998" s="228">
        <v>2018</v>
      </c>
      <c r="B13998" s="228" t="s">
        <v>193</v>
      </c>
      <c r="C13998" s="228" t="s">
        <v>67</v>
      </c>
      <c r="D13998" s="228" t="s">
        <v>206</v>
      </c>
      <c r="E13998" s="228">
        <v>75</v>
      </c>
      <c r="F13998" s="228">
        <v>576</v>
      </c>
      <c r="G13998" s="228">
        <v>126</v>
      </c>
      <c r="H13998" s="228">
        <v>398</v>
      </c>
      <c r="I13998" s="228">
        <v>352192.95</v>
      </c>
      <c r="J13998" s="228">
        <v>50808.94</v>
      </c>
      <c r="K13998" s="228">
        <v>115773.6</v>
      </c>
      <c r="L13998" s="228">
        <v>543026.54</v>
      </c>
    </row>
    <row r="13999" spans="1:12">
      <c r="A13999" s="228">
        <v>2018</v>
      </c>
      <c r="B13999" s="228" t="s">
        <v>193</v>
      </c>
      <c r="C13999" s="228" t="s">
        <v>67</v>
      </c>
      <c r="D13999" s="228" t="s">
        <v>206</v>
      </c>
      <c r="E13999" s="228">
        <v>80</v>
      </c>
      <c r="F13999" s="228">
        <v>280</v>
      </c>
      <c r="G13999" s="228">
        <v>46</v>
      </c>
      <c r="H13999" s="228">
        <v>424</v>
      </c>
      <c r="I13999" s="228">
        <v>252191.35</v>
      </c>
      <c r="J13999" s="228">
        <v>23090.11</v>
      </c>
      <c r="K13999" s="228">
        <v>19949.599999999999</v>
      </c>
      <c r="L13999" s="228">
        <v>288756.82</v>
      </c>
    </row>
    <row r="14000" spans="1:12">
      <c r="A14000" s="228">
        <v>2018</v>
      </c>
      <c r="B14000" s="228" t="s">
        <v>193</v>
      </c>
      <c r="C14000" s="228" t="s">
        <v>67</v>
      </c>
      <c r="D14000" s="228" t="s">
        <v>206</v>
      </c>
      <c r="E14000" s="228">
        <v>85</v>
      </c>
      <c r="F14000" s="228">
        <v>134</v>
      </c>
      <c r="G14000" s="228">
        <v>21</v>
      </c>
      <c r="H14000" s="228">
        <v>245</v>
      </c>
      <c r="I14000" s="228">
        <v>115596</v>
      </c>
      <c r="J14000" s="228">
        <v>6643.85</v>
      </c>
      <c r="K14000" s="228">
        <v>970</v>
      </c>
      <c r="L14000" s="228">
        <v>124321.15</v>
      </c>
    </row>
    <row r="14001" spans="1:12">
      <c r="A14001" s="228">
        <v>2018</v>
      </c>
      <c r="B14001" s="228" t="s">
        <v>193</v>
      </c>
      <c r="C14001" s="228" t="s">
        <v>67</v>
      </c>
      <c r="D14001" s="228" t="s">
        <v>206</v>
      </c>
      <c r="E14001" s="228">
        <v>90</v>
      </c>
      <c r="F14001" s="228">
        <v>51</v>
      </c>
      <c r="G14001" s="228">
        <v>7</v>
      </c>
      <c r="H14001" s="228">
        <v>25</v>
      </c>
      <c r="I14001" s="228">
        <v>9738</v>
      </c>
      <c r="J14001" s="228">
        <v>1242.45</v>
      </c>
      <c r="K14001" s="228">
        <v>0</v>
      </c>
      <c r="L14001" s="228">
        <v>11631.2</v>
      </c>
    </row>
    <row r="14002" spans="1:12">
      <c r="A14002" s="228">
        <v>2018</v>
      </c>
      <c r="B14002" s="228" t="s">
        <v>193</v>
      </c>
      <c r="C14002" s="228" t="s">
        <v>67</v>
      </c>
      <c r="D14002" s="228" t="s">
        <v>206</v>
      </c>
      <c r="E14002" s="228">
        <v>95</v>
      </c>
      <c r="F14002" s="228">
        <v>7</v>
      </c>
      <c r="G14002" s="228">
        <v>0</v>
      </c>
      <c r="H14002" s="228">
        <v>0</v>
      </c>
      <c r="I14002" s="228">
        <v>0</v>
      </c>
      <c r="J14002" s="228">
        <v>527</v>
      </c>
      <c r="K14002" s="228">
        <v>0</v>
      </c>
      <c r="L14002" s="228">
        <v>532</v>
      </c>
    </row>
    <row r="14003" spans="1:12">
      <c r="A14003" s="228">
        <v>2018</v>
      </c>
      <c r="B14003" s="228" t="s">
        <v>194</v>
      </c>
      <c r="C14003" s="228" t="s">
        <v>61</v>
      </c>
      <c r="D14003" s="228" t="s">
        <v>205</v>
      </c>
      <c r="E14003" s="228">
        <v>0</v>
      </c>
      <c r="F14003" s="228">
        <v>103496</v>
      </c>
      <c r="G14003" s="228">
        <v>5492</v>
      </c>
      <c r="H14003" s="228">
        <v>13664</v>
      </c>
      <c r="I14003" s="228">
        <v>8983144.3100000005</v>
      </c>
      <c r="J14003" s="228">
        <v>1486758.17</v>
      </c>
      <c r="K14003" s="228">
        <v>138047.15</v>
      </c>
      <c r="L14003" s="228">
        <v>11915001.710000001</v>
      </c>
    </row>
    <row r="14004" spans="1:12">
      <c r="A14004" s="228">
        <v>2018</v>
      </c>
      <c r="B14004" s="228" t="s">
        <v>194</v>
      </c>
      <c r="C14004" s="228" t="s">
        <v>61</v>
      </c>
      <c r="D14004" s="228" t="s">
        <v>205</v>
      </c>
      <c r="E14004" s="228">
        <v>5</v>
      </c>
      <c r="F14004" s="228">
        <v>123480</v>
      </c>
      <c r="G14004" s="228">
        <v>2650</v>
      </c>
      <c r="H14004" s="228">
        <v>3997</v>
      </c>
      <c r="I14004" s="228">
        <v>3090193.98</v>
      </c>
      <c r="J14004" s="228">
        <v>799963.74</v>
      </c>
      <c r="K14004" s="228">
        <v>205454.2</v>
      </c>
      <c r="L14004" s="228">
        <v>4871587.4400000004</v>
      </c>
    </row>
    <row r="14005" spans="1:12">
      <c r="A14005" s="228">
        <v>2018</v>
      </c>
      <c r="B14005" s="228" t="s">
        <v>194</v>
      </c>
      <c r="C14005" s="228" t="s">
        <v>61</v>
      </c>
      <c r="D14005" s="228" t="s">
        <v>205</v>
      </c>
      <c r="E14005" s="228">
        <v>10</v>
      </c>
      <c r="F14005" s="228">
        <v>119148</v>
      </c>
      <c r="G14005" s="228">
        <v>2117</v>
      </c>
      <c r="H14005" s="228">
        <v>3963</v>
      </c>
      <c r="I14005" s="228">
        <v>2962177.93</v>
      </c>
      <c r="J14005" s="228">
        <v>788361.26</v>
      </c>
      <c r="K14005" s="228">
        <v>383863.25</v>
      </c>
      <c r="L14005" s="228">
        <v>4706380.03</v>
      </c>
    </row>
    <row r="14006" spans="1:12">
      <c r="A14006" s="228">
        <v>2018</v>
      </c>
      <c r="B14006" s="228" t="s">
        <v>194</v>
      </c>
      <c r="C14006" s="228" t="s">
        <v>61</v>
      </c>
      <c r="D14006" s="228" t="s">
        <v>205</v>
      </c>
      <c r="E14006" s="228">
        <v>15</v>
      </c>
      <c r="F14006" s="228">
        <v>110825</v>
      </c>
      <c r="G14006" s="228">
        <v>3079</v>
      </c>
      <c r="H14006" s="228">
        <v>6651</v>
      </c>
      <c r="I14006" s="228">
        <v>6533218.6600000001</v>
      </c>
      <c r="J14006" s="228">
        <v>1372198.86</v>
      </c>
      <c r="K14006" s="228">
        <v>1333320.02</v>
      </c>
      <c r="L14006" s="228">
        <v>10569305.09</v>
      </c>
    </row>
    <row r="14007" spans="1:12">
      <c r="A14007" s="228">
        <v>2018</v>
      </c>
      <c r="B14007" s="228" t="s">
        <v>194</v>
      </c>
      <c r="C14007" s="228" t="s">
        <v>61</v>
      </c>
      <c r="D14007" s="228" t="s">
        <v>205</v>
      </c>
      <c r="E14007" s="228">
        <v>20</v>
      </c>
      <c r="F14007" s="228">
        <v>85257</v>
      </c>
      <c r="G14007" s="228">
        <v>2853</v>
      </c>
      <c r="H14007" s="228">
        <v>7525</v>
      </c>
      <c r="I14007" s="228">
        <v>7266843.5700000003</v>
      </c>
      <c r="J14007" s="228">
        <v>1445611.11</v>
      </c>
      <c r="K14007" s="228">
        <v>1356642.65</v>
      </c>
      <c r="L14007" s="228">
        <v>11736335.810000001</v>
      </c>
    </row>
    <row r="14008" spans="1:12">
      <c r="A14008" s="228">
        <v>2018</v>
      </c>
      <c r="B14008" s="228" t="s">
        <v>194</v>
      </c>
      <c r="C14008" s="228" t="s">
        <v>61</v>
      </c>
      <c r="D14008" s="228" t="s">
        <v>205</v>
      </c>
      <c r="E14008" s="228">
        <v>25</v>
      </c>
      <c r="F14008" s="228">
        <v>70391</v>
      </c>
      <c r="G14008" s="228">
        <v>2274</v>
      </c>
      <c r="H14008" s="228">
        <v>5624</v>
      </c>
      <c r="I14008" s="228">
        <v>4760252.6399999997</v>
      </c>
      <c r="J14008" s="228">
        <v>1039848.08</v>
      </c>
      <c r="K14008" s="228">
        <v>808163</v>
      </c>
      <c r="L14008" s="228">
        <v>8002464.9000000004</v>
      </c>
    </row>
    <row r="14009" spans="1:12">
      <c r="A14009" s="228">
        <v>2018</v>
      </c>
      <c r="B14009" s="228" t="s">
        <v>194</v>
      </c>
      <c r="C14009" s="228" t="s">
        <v>61</v>
      </c>
      <c r="D14009" s="228" t="s">
        <v>205</v>
      </c>
      <c r="E14009" s="228">
        <v>30</v>
      </c>
      <c r="F14009" s="228">
        <v>116334</v>
      </c>
      <c r="G14009" s="228">
        <v>3501</v>
      </c>
      <c r="H14009" s="228">
        <v>8297</v>
      </c>
      <c r="I14009" s="228">
        <v>6796792.9500000002</v>
      </c>
      <c r="J14009" s="228">
        <v>1553775.89</v>
      </c>
      <c r="K14009" s="228">
        <v>1150089.2</v>
      </c>
      <c r="L14009" s="228">
        <v>11394798.35</v>
      </c>
    </row>
    <row r="14010" spans="1:12">
      <c r="A14010" s="228">
        <v>2018</v>
      </c>
      <c r="B14010" s="228" t="s">
        <v>194</v>
      </c>
      <c r="C14010" s="228" t="s">
        <v>61</v>
      </c>
      <c r="D14010" s="228" t="s">
        <v>205</v>
      </c>
      <c r="E14010" s="228">
        <v>35</v>
      </c>
      <c r="F14010" s="228">
        <v>133146</v>
      </c>
      <c r="G14010" s="228">
        <v>4594</v>
      </c>
      <c r="H14010" s="228">
        <v>10747</v>
      </c>
      <c r="I14010" s="228">
        <v>9335462.7899999991</v>
      </c>
      <c r="J14010" s="228">
        <v>2224930.46</v>
      </c>
      <c r="K14010" s="228">
        <v>1797608.81</v>
      </c>
      <c r="L14010" s="228">
        <v>15863967.76</v>
      </c>
    </row>
    <row r="14011" spans="1:12">
      <c r="A14011" s="228">
        <v>2018</v>
      </c>
      <c r="B14011" s="228" t="s">
        <v>194</v>
      </c>
      <c r="C14011" s="228" t="s">
        <v>61</v>
      </c>
      <c r="D14011" s="228" t="s">
        <v>205</v>
      </c>
      <c r="E14011" s="228">
        <v>40</v>
      </c>
      <c r="F14011" s="228">
        <v>127229</v>
      </c>
      <c r="G14011" s="228">
        <v>5529</v>
      </c>
      <c r="H14011" s="228">
        <v>12829</v>
      </c>
      <c r="I14011" s="228">
        <v>11215045.720000001</v>
      </c>
      <c r="J14011" s="228">
        <v>2623637.85</v>
      </c>
      <c r="K14011" s="228">
        <v>2136930.15</v>
      </c>
      <c r="L14011" s="228">
        <v>18815553.719999999</v>
      </c>
    </row>
    <row r="14012" spans="1:12">
      <c r="A14012" s="228">
        <v>2018</v>
      </c>
      <c r="B14012" s="228" t="s">
        <v>194</v>
      </c>
      <c r="C14012" s="228" t="s">
        <v>61</v>
      </c>
      <c r="D14012" s="228" t="s">
        <v>205</v>
      </c>
      <c r="E14012" s="228">
        <v>45</v>
      </c>
      <c r="F14012" s="228">
        <v>130200</v>
      </c>
      <c r="G14012" s="228">
        <v>6994</v>
      </c>
      <c r="H14012" s="228">
        <v>15230</v>
      </c>
      <c r="I14012" s="228">
        <v>14224816.85</v>
      </c>
      <c r="J14012" s="228">
        <v>3518202.12</v>
      </c>
      <c r="K14012" s="228">
        <v>3013539.81</v>
      </c>
      <c r="L14012" s="228">
        <v>24106714.629999999</v>
      </c>
    </row>
    <row r="14013" spans="1:12">
      <c r="A14013" s="228">
        <v>2018</v>
      </c>
      <c r="B14013" s="228" t="s">
        <v>194</v>
      </c>
      <c r="C14013" s="228" t="s">
        <v>61</v>
      </c>
      <c r="D14013" s="228" t="s">
        <v>205</v>
      </c>
      <c r="E14013" s="228">
        <v>50</v>
      </c>
      <c r="F14013" s="228">
        <v>118908</v>
      </c>
      <c r="G14013" s="228">
        <v>8716</v>
      </c>
      <c r="H14013" s="228">
        <v>17879</v>
      </c>
      <c r="I14013" s="228">
        <v>17749558.469999999</v>
      </c>
      <c r="J14013" s="228">
        <v>4561367.2300000004</v>
      </c>
      <c r="K14013" s="228">
        <v>3847220.94</v>
      </c>
      <c r="L14013" s="228">
        <v>30169357.710000001</v>
      </c>
    </row>
    <row r="14014" spans="1:12">
      <c r="A14014" s="228">
        <v>2018</v>
      </c>
      <c r="B14014" s="228" t="s">
        <v>194</v>
      </c>
      <c r="C14014" s="228" t="s">
        <v>61</v>
      </c>
      <c r="D14014" s="228" t="s">
        <v>205</v>
      </c>
      <c r="E14014" s="228">
        <v>55</v>
      </c>
      <c r="F14014" s="228">
        <v>124762</v>
      </c>
      <c r="G14014" s="228">
        <v>12483</v>
      </c>
      <c r="H14014" s="228">
        <v>26645</v>
      </c>
      <c r="I14014" s="228">
        <v>27284907.890000001</v>
      </c>
      <c r="J14014" s="228">
        <v>6652880.2999999998</v>
      </c>
      <c r="K14014" s="228">
        <v>6709439.71</v>
      </c>
      <c r="L14014" s="228">
        <v>46144106.280000001</v>
      </c>
    </row>
    <row r="14015" spans="1:12">
      <c r="A14015" s="228">
        <v>2018</v>
      </c>
      <c r="B14015" s="228" t="s">
        <v>194</v>
      </c>
      <c r="C14015" s="228" t="s">
        <v>61</v>
      </c>
      <c r="D14015" s="228" t="s">
        <v>205</v>
      </c>
      <c r="E14015" s="228">
        <v>60</v>
      </c>
      <c r="F14015" s="228">
        <v>115200</v>
      </c>
      <c r="G14015" s="228">
        <v>16051</v>
      </c>
      <c r="H14015" s="228">
        <v>36351</v>
      </c>
      <c r="I14015" s="228">
        <v>38745301.090000004</v>
      </c>
      <c r="J14015" s="228">
        <v>8869252.9000000004</v>
      </c>
      <c r="K14015" s="228">
        <v>9581062.3200000003</v>
      </c>
      <c r="L14015" s="228">
        <v>63744000.990000002</v>
      </c>
    </row>
    <row r="14016" spans="1:12">
      <c r="A14016" s="228">
        <v>2018</v>
      </c>
      <c r="B14016" s="228" t="s">
        <v>194</v>
      </c>
      <c r="C14016" s="228" t="s">
        <v>61</v>
      </c>
      <c r="D14016" s="228" t="s">
        <v>205</v>
      </c>
      <c r="E14016" s="228">
        <v>65</v>
      </c>
      <c r="F14016" s="228">
        <v>104154</v>
      </c>
      <c r="G14016" s="228">
        <v>20342</v>
      </c>
      <c r="H14016" s="228">
        <v>48341</v>
      </c>
      <c r="I14016" s="228">
        <v>50210209.079999998</v>
      </c>
      <c r="J14016" s="228">
        <v>10986164.460000001</v>
      </c>
      <c r="K14016" s="228">
        <v>12632407.98</v>
      </c>
      <c r="L14016" s="228">
        <v>81342282.060000002</v>
      </c>
    </row>
    <row r="14017" spans="1:12">
      <c r="A14017" s="228">
        <v>2018</v>
      </c>
      <c r="B14017" s="228" t="s">
        <v>194</v>
      </c>
      <c r="C14017" s="228" t="s">
        <v>61</v>
      </c>
      <c r="D14017" s="228" t="s">
        <v>205</v>
      </c>
      <c r="E14017" s="228">
        <v>70</v>
      </c>
      <c r="F14017" s="228">
        <v>88212</v>
      </c>
      <c r="G14017" s="228">
        <v>25129</v>
      </c>
      <c r="H14017" s="228">
        <v>58776</v>
      </c>
      <c r="I14017" s="228">
        <v>58042061.399999999</v>
      </c>
      <c r="J14017" s="228">
        <v>12946651.359999999</v>
      </c>
      <c r="K14017" s="228">
        <v>14663019.91</v>
      </c>
      <c r="L14017" s="228">
        <v>92518043.480000004</v>
      </c>
    </row>
    <row r="14018" spans="1:12">
      <c r="A14018" s="228">
        <v>2018</v>
      </c>
      <c r="B14018" s="228" t="s">
        <v>194</v>
      </c>
      <c r="C14018" s="228" t="s">
        <v>61</v>
      </c>
      <c r="D14018" s="228" t="s">
        <v>205</v>
      </c>
      <c r="E14018" s="228">
        <v>75</v>
      </c>
      <c r="F14018" s="228">
        <v>58318</v>
      </c>
      <c r="G14018" s="228">
        <v>21545</v>
      </c>
      <c r="H14018" s="228">
        <v>58177</v>
      </c>
      <c r="I14018" s="228">
        <v>53247621.829999998</v>
      </c>
      <c r="J14018" s="228">
        <v>10741195.84</v>
      </c>
      <c r="K14018" s="228">
        <v>12396726.289999999</v>
      </c>
      <c r="L14018" s="228">
        <v>81470043.859999999</v>
      </c>
    </row>
    <row r="14019" spans="1:12">
      <c r="A14019" s="228">
        <v>2018</v>
      </c>
      <c r="B14019" s="228" t="s">
        <v>194</v>
      </c>
      <c r="C14019" s="228" t="s">
        <v>61</v>
      </c>
      <c r="D14019" s="228" t="s">
        <v>205</v>
      </c>
      <c r="E14019" s="228">
        <v>80</v>
      </c>
      <c r="F14019" s="228">
        <v>36523</v>
      </c>
      <c r="G14019" s="228">
        <v>16168</v>
      </c>
      <c r="H14019" s="228">
        <v>53248</v>
      </c>
      <c r="I14019" s="228">
        <v>42579127.170000002</v>
      </c>
      <c r="J14019" s="228">
        <v>7631858.8200000003</v>
      </c>
      <c r="K14019" s="228">
        <v>8417297.4800000004</v>
      </c>
      <c r="L14019" s="228">
        <v>61966681.700000003</v>
      </c>
    </row>
    <row r="14020" spans="1:12">
      <c r="A14020" s="228">
        <v>2018</v>
      </c>
      <c r="B14020" s="228" t="s">
        <v>194</v>
      </c>
      <c r="C14020" s="228" t="s">
        <v>61</v>
      </c>
      <c r="D14020" s="228" t="s">
        <v>205</v>
      </c>
      <c r="E14020" s="228">
        <v>85</v>
      </c>
      <c r="F14020" s="228">
        <v>20569</v>
      </c>
      <c r="G14020" s="228">
        <v>9902</v>
      </c>
      <c r="H14020" s="228">
        <v>42928</v>
      </c>
      <c r="I14020" s="228">
        <v>30440793.43</v>
      </c>
      <c r="J14020" s="228">
        <v>4640725.38</v>
      </c>
      <c r="K14020" s="228">
        <v>4853048.13</v>
      </c>
      <c r="L14020" s="228">
        <v>41592545.420000002</v>
      </c>
    </row>
    <row r="14021" spans="1:12">
      <c r="A14021" s="228">
        <v>2018</v>
      </c>
      <c r="B14021" s="228" t="s">
        <v>194</v>
      </c>
      <c r="C14021" s="228" t="s">
        <v>61</v>
      </c>
      <c r="D14021" s="228" t="s">
        <v>205</v>
      </c>
      <c r="E14021" s="228">
        <v>90</v>
      </c>
      <c r="F14021" s="228">
        <v>7508</v>
      </c>
      <c r="G14021" s="228">
        <v>2904</v>
      </c>
      <c r="H14021" s="228">
        <v>16527</v>
      </c>
      <c r="I14021" s="228">
        <v>10683180.189999999</v>
      </c>
      <c r="J14021" s="228">
        <v>1334403.1399999999</v>
      </c>
      <c r="K14021" s="228">
        <v>950828.54</v>
      </c>
      <c r="L14021" s="228">
        <v>13377828.310000001</v>
      </c>
    </row>
    <row r="14022" spans="1:12">
      <c r="A14022" s="228">
        <v>2018</v>
      </c>
      <c r="B14022" s="228" t="s">
        <v>194</v>
      </c>
      <c r="C14022" s="228" t="s">
        <v>61</v>
      </c>
      <c r="D14022" s="228" t="s">
        <v>205</v>
      </c>
      <c r="E14022" s="228">
        <v>95</v>
      </c>
      <c r="F14022" s="228">
        <v>1020</v>
      </c>
      <c r="G14022" s="228">
        <v>391</v>
      </c>
      <c r="H14022" s="228">
        <v>2868</v>
      </c>
      <c r="I14022" s="228">
        <v>1701189.71</v>
      </c>
      <c r="J14022" s="228">
        <v>188999.24</v>
      </c>
      <c r="K14022" s="228">
        <v>118337</v>
      </c>
      <c r="L14022" s="228">
        <v>2054070.59</v>
      </c>
    </row>
    <row r="14023" spans="1:12">
      <c r="A14023" s="228">
        <v>2018</v>
      </c>
      <c r="B14023" s="228" t="s">
        <v>194</v>
      </c>
      <c r="C14023" s="228" t="s">
        <v>61</v>
      </c>
      <c r="D14023" s="228" t="s">
        <v>206</v>
      </c>
      <c r="E14023" s="228">
        <v>0</v>
      </c>
      <c r="F14023" s="228">
        <v>96560</v>
      </c>
      <c r="G14023" s="228">
        <v>3881</v>
      </c>
      <c r="H14023" s="228">
        <v>10875</v>
      </c>
      <c r="I14023" s="228">
        <v>6752025.1200000001</v>
      </c>
      <c r="J14023" s="228">
        <v>1065161.43</v>
      </c>
      <c r="K14023" s="228">
        <v>237930.55</v>
      </c>
      <c r="L14023" s="228">
        <v>8897053.7599999998</v>
      </c>
    </row>
    <row r="14024" spans="1:12">
      <c r="A14024" s="228">
        <v>2018</v>
      </c>
      <c r="B14024" s="228" t="s">
        <v>194</v>
      </c>
      <c r="C14024" s="228" t="s">
        <v>61</v>
      </c>
      <c r="D14024" s="228" t="s">
        <v>206</v>
      </c>
      <c r="E14024" s="228">
        <v>5</v>
      </c>
      <c r="F14024" s="228">
        <v>115763</v>
      </c>
      <c r="G14024" s="228">
        <v>1998</v>
      </c>
      <c r="H14024" s="228">
        <v>2997</v>
      </c>
      <c r="I14024" s="228">
        <v>2405583.88</v>
      </c>
      <c r="J14024" s="228">
        <v>598539.48</v>
      </c>
      <c r="K14024" s="228">
        <v>113195.55</v>
      </c>
      <c r="L14024" s="228">
        <v>3751682.4</v>
      </c>
    </row>
    <row r="14025" spans="1:12">
      <c r="A14025" s="228">
        <v>2018</v>
      </c>
      <c r="B14025" s="228" t="s">
        <v>194</v>
      </c>
      <c r="C14025" s="228" t="s">
        <v>61</v>
      </c>
      <c r="D14025" s="228" t="s">
        <v>206</v>
      </c>
      <c r="E14025" s="228">
        <v>10</v>
      </c>
      <c r="F14025" s="228">
        <v>112404</v>
      </c>
      <c r="G14025" s="228">
        <v>1699</v>
      </c>
      <c r="H14025" s="228">
        <v>3787</v>
      </c>
      <c r="I14025" s="228">
        <v>3004255.25</v>
      </c>
      <c r="J14025" s="228">
        <v>694756.68</v>
      </c>
      <c r="K14025" s="228">
        <v>683224</v>
      </c>
      <c r="L14025" s="228">
        <v>5040878.12</v>
      </c>
    </row>
    <row r="14026" spans="1:12">
      <c r="A14026" s="228">
        <v>2018</v>
      </c>
      <c r="B14026" s="228" t="s">
        <v>194</v>
      </c>
      <c r="C14026" s="228" t="s">
        <v>61</v>
      </c>
      <c r="D14026" s="228" t="s">
        <v>206</v>
      </c>
      <c r="E14026" s="228">
        <v>15</v>
      </c>
      <c r="F14026" s="228">
        <v>103719</v>
      </c>
      <c r="G14026" s="228">
        <v>4047</v>
      </c>
      <c r="H14026" s="228">
        <v>11226</v>
      </c>
      <c r="I14026" s="228">
        <v>9037246.9100000001</v>
      </c>
      <c r="J14026" s="228">
        <v>1506139.6</v>
      </c>
      <c r="K14026" s="228">
        <v>1220431.1499999999</v>
      </c>
      <c r="L14026" s="228">
        <v>13246603.24</v>
      </c>
    </row>
    <row r="14027" spans="1:12">
      <c r="A14027" s="228">
        <v>2018</v>
      </c>
      <c r="B14027" s="228" t="s">
        <v>194</v>
      </c>
      <c r="C14027" s="228" t="s">
        <v>61</v>
      </c>
      <c r="D14027" s="228" t="s">
        <v>206</v>
      </c>
      <c r="E14027" s="228">
        <v>20</v>
      </c>
      <c r="F14027" s="228">
        <v>86651</v>
      </c>
      <c r="G14027" s="228">
        <v>5019</v>
      </c>
      <c r="H14027" s="228">
        <v>13839</v>
      </c>
      <c r="I14027" s="228">
        <v>11598461.119999999</v>
      </c>
      <c r="J14027" s="228">
        <v>1970987.38</v>
      </c>
      <c r="K14027" s="228">
        <v>943508.65</v>
      </c>
      <c r="L14027" s="228">
        <v>16756890.390000001</v>
      </c>
    </row>
    <row r="14028" spans="1:12">
      <c r="A14028" s="228">
        <v>2018</v>
      </c>
      <c r="B14028" s="228" t="s">
        <v>194</v>
      </c>
      <c r="C14028" s="228" t="s">
        <v>61</v>
      </c>
      <c r="D14028" s="228" t="s">
        <v>206</v>
      </c>
      <c r="E14028" s="228">
        <v>25</v>
      </c>
      <c r="F14028" s="228">
        <v>84285</v>
      </c>
      <c r="G14028" s="228">
        <v>5754</v>
      </c>
      <c r="H14028" s="228">
        <v>17933</v>
      </c>
      <c r="I14028" s="228">
        <v>15143004.939999999</v>
      </c>
      <c r="J14028" s="228">
        <v>3240214.9</v>
      </c>
      <c r="K14028" s="228">
        <v>1116893.3999999999</v>
      </c>
      <c r="L14028" s="228">
        <v>22585811.32</v>
      </c>
    </row>
    <row r="14029" spans="1:12">
      <c r="A14029" s="228">
        <v>2018</v>
      </c>
      <c r="B14029" s="228" t="s">
        <v>194</v>
      </c>
      <c r="C14029" s="228" t="s">
        <v>61</v>
      </c>
      <c r="D14029" s="228" t="s">
        <v>206</v>
      </c>
      <c r="E14029" s="228">
        <v>30</v>
      </c>
      <c r="F14029" s="228">
        <v>136211</v>
      </c>
      <c r="G14029" s="228">
        <v>10880</v>
      </c>
      <c r="H14029" s="228">
        <v>35759</v>
      </c>
      <c r="I14029" s="228">
        <v>31378288.219999999</v>
      </c>
      <c r="J14029" s="228">
        <v>6968283.7599999998</v>
      </c>
      <c r="K14029" s="228">
        <v>1769835.2</v>
      </c>
      <c r="L14029" s="228">
        <v>46272430.210000001</v>
      </c>
    </row>
    <row r="14030" spans="1:12">
      <c r="A14030" s="228">
        <v>2018</v>
      </c>
      <c r="B14030" s="228" t="s">
        <v>194</v>
      </c>
      <c r="C14030" s="228" t="s">
        <v>61</v>
      </c>
      <c r="D14030" s="228" t="s">
        <v>206</v>
      </c>
      <c r="E14030" s="228">
        <v>35</v>
      </c>
      <c r="F14030" s="228">
        <v>145979</v>
      </c>
      <c r="G14030" s="228">
        <v>11288</v>
      </c>
      <c r="H14030" s="228">
        <v>31579</v>
      </c>
      <c r="I14030" s="228">
        <v>28583610.039999999</v>
      </c>
      <c r="J14030" s="228">
        <v>6317024.3799999999</v>
      </c>
      <c r="K14030" s="228">
        <v>2297034.6</v>
      </c>
      <c r="L14030" s="228">
        <v>43801032.770000003</v>
      </c>
    </row>
    <row r="14031" spans="1:12">
      <c r="A14031" s="228">
        <v>2018</v>
      </c>
      <c r="B14031" s="228" t="s">
        <v>194</v>
      </c>
      <c r="C14031" s="228" t="s">
        <v>61</v>
      </c>
      <c r="D14031" s="228" t="s">
        <v>206</v>
      </c>
      <c r="E14031" s="228">
        <v>40</v>
      </c>
      <c r="F14031" s="228">
        <v>136211</v>
      </c>
      <c r="G14031" s="228">
        <v>9830</v>
      </c>
      <c r="H14031" s="228">
        <v>23194</v>
      </c>
      <c r="I14031" s="228">
        <v>21583241.260000002</v>
      </c>
      <c r="J14031" s="228">
        <v>4687970.21</v>
      </c>
      <c r="K14031" s="228">
        <v>2537601.2999999998</v>
      </c>
      <c r="L14031" s="228">
        <v>34556063.670000002</v>
      </c>
    </row>
    <row r="14032" spans="1:12">
      <c r="A14032" s="228">
        <v>2018</v>
      </c>
      <c r="B14032" s="228" t="s">
        <v>194</v>
      </c>
      <c r="C14032" s="228" t="s">
        <v>61</v>
      </c>
      <c r="D14032" s="228" t="s">
        <v>206</v>
      </c>
      <c r="E14032" s="228">
        <v>45</v>
      </c>
      <c r="F14032" s="228">
        <v>141349</v>
      </c>
      <c r="G14032" s="228">
        <v>10627</v>
      </c>
      <c r="H14032" s="228">
        <v>24448</v>
      </c>
      <c r="I14032" s="228">
        <v>23932128.66</v>
      </c>
      <c r="J14032" s="228">
        <v>5375602.9100000001</v>
      </c>
      <c r="K14032" s="228">
        <v>3714479.07</v>
      </c>
      <c r="L14032" s="228">
        <v>39025509.219999999</v>
      </c>
    </row>
    <row r="14033" spans="1:12">
      <c r="A14033" s="228">
        <v>2018</v>
      </c>
      <c r="B14033" s="228" t="s">
        <v>194</v>
      </c>
      <c r="C14033" s="228" t="s">
        <v>61</v>
      </c>
      <c r="D14033" s="228" t="s">
        <v>206</v>
      </c>
      <c r="E14033" s="228">
        <v>50</v>
      </c>
      <c r="F14033" s="228">
        <v>128275</v>
      </c>
      <c r="G14033" s="228">
        <v>11099</v>
      </c>
      <c r="H14033" s="228">
        <v>24330</v>
      </c>
      <c r="I14033" s="228">
        <v>22648765.93</v>
      </c>
      <c r="J14033" s="228">
        <v>5357978.6900000004</v>
      </c>
      <c r="K14033" s="228">
        <v>3870545.56</v>
      </c>
      <c r="L14033" s="228">
        <v>37732433.770000003</v>
      </c>
    </row>
    <row r="14034" spans="1:12">
      <c r="A14034" s="228">
        <v>2018</v>
      </c>
      <c r="B14034" s="228" t="s">
        <v>194</v>
      </c>
      <c r="C14034" s="228" t="s">
        <v>61</v>
      </c>
      <c r="D14034" s="228" t="s">
        <v>206</v>
      </c>
      <c r="E14034" s="228">
        <v>55</v>
      </c>
      <c r="F14034" s="228">
        <v>135133</v>
      </c>
      <c r="G14034" s="228">
        <v>14752</v>
      </c>
      <c r="H14034" s="228">
        <v>33613</v>
      </c>
      <c r="I14034" s="228">
        <v>30717464.739999998</v>
      </c>
      <c r="J14034" s="228">
        <v>6894837.1399999997</v>
      </c>
      <c r="K14034" s="228">
        <v>5994635.5099999998</v>
      </c>
      <c r="L14034" s="228">
        <v>50209166.310000002</v>
      </c>
    </row>
    <row r="14035" spans="1:12">
      <c r="A14035" s="228">
        <v>2018</v>
      </c>
      <c r="B14035" s="228" t="s">
        <v>194</v>
      </c>
      <c r="C14035" s="228" t="s">
        <v>61</v>
      </c>
      <c r="D14035" s="228" t="s">
        <v>206</v>
      </c>
      <c r="E14035" s="228">
        <v>60</v>
      </c>
      <c r="F14035" s="228">
        <v>125978</v>
      </c>
      <c r="G14035" s="228">
        <v>18194</v>
      </c>
      <c r="H14035" s="228">
        <v>41466</v>
      </c>
      <c r="I14035" s="228">
        <v>38309435.810000002</v>
      </c>
      <c r="J14035" s="228">
        <v>8602902.6899999995</v>
      </c>
      <c r="K14035" s="228">
        <v>8585922.3499999996</v>
      </c>
      <c r="L14035" s="228">
        <v>62314869.32</v>
      </c>
    </row>
    <row r="14036" spans="1:12">
      <c r="A14036" s="228">
        <v>2018</v>
      </c>
      <c r="B14036" s="228" t="s">
        <v>194</v>
      </c>
      <c r="C14036" s="228" t="s">
        <v>61</v>
      </c>
      <c r="D14036" s="228" t="s">
        <v>206</v>
      </c>
      <c r="E14036" s="228">
        <v>65</v>
      </c>
      <c r="F14036" s="228">
        <v>113308</v>
      </c>
      <c r="G14036" s="228">
        <v>21378</v>
      </c>
      <c r="H14036" s="228">
        <v>51176</v>
      </c>
      <c r="I14036" s="228">
        <v>48059510.060000002</v>
      </c>
      <c r="J14036" s="228">
        <v>10222217.57</v>
      </c>
      <c r="K14036" s="228">
        <v>11546766.109999999</v>
      </c>
      <c r="L14036" s="228">
        <v>76758329.569999993</v>
      </c>
    </row>
    <row r="14037" spans="1:12">
      <c r="A14037" s="228">
        <v>2018</v>
      </c>
      <c r="B14037" s="228" t="s">
        <v>194</v>
      </c>
      <c r="C14037" s="228" t="s">
        <v>61</v>
      </c>
      <c r="D14037" s="228" t="s">
        <v>206</v>
      </c>
      <c r="E14037" s="228">
        <v>70</v>
      </c>
      <c r="F14037" s="228">
        <v>96158</v>
      </c>
      <c r="G14037" s="228">
        <v>24660</v>
      </c>
      <c r="H14037" s="228">
        <v>63963</v>
      </c>
      <c r="I14037" s="228">
        <v>57038338.189999998</v>
      </c>
      <c r="J14037" s="228">
        <v>11946680.15</v>
      </c>
      <c r="K14037" s="228">
        <v>13712811.449999999</v>
      </c>
      <c r="L14037" s="228">
        <v>89925612.890000001</v>
      </c>
    </row>
    <row r="14038" spans="1:12">
      <c r="A14038" s="228">
        <v>2018</v>
      </c>
      <c r="B14038" s="228" t="s">
        <v>194</v>
      </c>
      <c r="C14038" s="228" t="s">
        <v>61</v>
      </c>
      <c r="D14038" s="228" t="s">
        <v>206</v>
      </c>
      <c r="E14038" s="228">
        <v>75</v>
      </c>
      <c r="F14038" s="228">
        <v>62762</v>
      </c>
      <c r="G14038" s="228">
        <v>19298</v>
      </c>
      <c r="H14038" s="228">
        <v>59494</v>
      </c>
      <c r="I14038" s="228">
        <v>49747535.07</v>
      </c>
      <c r="J14038" s="228">
        <v>9223816.1300000008</v>
      </c>
      <c r="K14038" s="228">
        <v>10690072.73</v>
      </c>
      <c r="L14038" s="228">
        <v>74222843.340000004</v>
      </c>
    </row>
    <row r="14039" spans="1:12">
      <c r="A14039" s="228">
        <v>2018</v>
      </c>
      <c r="B14039" s="228" t="s">
        <v>194</v>
      </c>
      <c r="C14039" s="228" t="s">
        <v>61</v>
      </c>
      <c r="D14039" s="228" t="s">
        <v>206</v>
      </c>
      <c r="E14039" s="228">
        <v>80</v>
      </c>
      <c r="F14039" s="228">
        <v>42426</v>
      </c>
      <c r="G14039" s="228">
        <v>14668</v>
      </c>
      <c r="H14039" s="228">
        <v>59520</v>
      </c>
      <c r="I14039" s="228">
        <v>44166699.18</v>
      </c>
      <c r="J14039" s="228">
        <v>7021136.1200000001</v>
      </c>
      <c r="K14039" s="228">
        <v>7159429.8600000003</v>
      </c>
      <c r="L14039" s="228">
        <v>61076559.82</v>
      </c>
    </row>
    <row r="14040" spans="1:12">
      <c r="A14040" s="228">
        <v>2018</v>
      </c>
      <c r="B14040" s="228" t="s">
        <v>194</v>
      </c>
      <c r="C14040" s="228" t="s">
        <v>61</v>
      </c>
      <c r="D14040" s="228" t="s">
        <v>206</v>
      </c>
      <c r="E14040" s="228">
        <v>85</v>
      </c>
      <c r="F14040" s="228">
        <v>26781</v>
      </c>
      <c r="G14040" s="228">
        <v>9367</v>
      </c>
      <c r="H14040" s="228">
        <v>50233</v>
      </c>
      <c r="I14040" s="228">
        <v>32627821.039999999</v>
      </c>
      <c r="J14040" s="228">
        <v>4371225.13</v>
      </c>
      <c r="K14040" s="228">
        <v>3782531.65</v>
      </c>
      <c r="L14040" s="228">
        <v>42352406.75</v>
      </c>
    </row>
    <row r="14041" spans="1:12">
      <c r="A14041" s="228">
        <v>2018</v>
      </c>
      <c r="B14041" s="228" t="s">
        <v>194</v>
      </c>
      <c r="C14041" s="228" t="s">
        <v>61</v>
      </c>
      <c r="D14041" s="228" t="s">
        <v>206</v>
      </c>
      <c r="E14041" s="228">
        <v>90</v>
      </c>
      <c r="F14041" s="228">
        <v>11613</v>
      </c>
      <c r="G14041" s="228">
        <v>4123</v>
      </c>
      <c r="H14041" s="228">
        <v>27147</v>
      </c>
      <c r="I14041" s="228">
        <v>16650846.75</v>
      </c>
      <c r="J14041" s="228">
        <v>1852466.36</v>
      </c>
      <c r="K14041" s="228">
        <v>1085348</v>
      </c>
      <c r="L14041" s="228">
        <v>20221811.170000002</v>
      </c>
    </row>
    <row r="14042" spans="1:12">
      <c r="A14042" s="228">
        <v>2018</v>
      </c>
      <c r="B14042" s="228" t="s">
        <v>194</v>
      </c>
      <c r="C14042" s="228" t="s">
        <v>61</v>
      </c>
      <c r="D14042" s="228" t="s">
        <v>206</v>
      </c>
      <c r="E14042" s="228">
        <v>95</v>
      </c>
      <c r="F14042" s="228">
        <v>3187</v>
      </c>
      <c r="G14042" s="228">
        <v>922</v>
      </c>
      <c r="H14042" s="228">
        <v>7590</v>
      </c>
      <c r="I14042" s="228">
        <v>4383458.59</v>
      </c>
      <c r="J14042" s="228">
        <v>419618.28</v>
      </c>
      <c r="K14042" s="228">
        <v>252203</v>
      </c>
      <c r="L14042" s="228">
        <v>5165403.4800000004</v>
      </c>
    </row>
    <row r="14043" spans="1:12">
      <c r="A14043" s="228">
        <v>2018</v>
      </c>
      <c r="B14043" s="228" t="s">
        <v>194</v>
      </c>
      <c r="C14043" s="228" t="s">
        <v>62</v>
      </c>
      <c r="D14043" s="228" t="s">
        <v>205</v>
      </c>
      <c r="E14043" s="228">
        <v>0</v>
      </c>
      <c r="F14043" s="228">
        <v>71430</v>
      </c>
      <c r="G14043" s="228">
        <v>3069</v>
      </c>
      <c r="H14043" s="228">
        <v>9258</v>
      </c>
      <c r="I14043" s="228">
        <v>6402855.4100000001</v>
      </c>
      <c r="J14043" s="228">
        <v>1169657.43</v>
      </c>
      <c r="K14043" s="228">
        <v>81627.899999999994</v>
      </c>
      <c r="L14043" s="228">
        <v>8308477.9000000004</v>
      </c>
    </row>
    <row r="14044" spans="1:12">
      <c r="A14044" s="228">
        <v>2018</v>
      </c>
      <c r="B14044" s="228" t="s">
        <v>194</v>
      </c>
      <c r="C14044" s="228" t="s">
        <v>62</v>
      </c>
      <c r="D14044" s="228" t="s">
        <v>205</v>
      </c>
      <c r="E14044" s="228">
        <v>5</v>
      </c>
      <c r="F14044" s="228">
        <v>84435</v>
      </c>
      <c r="G14044" s="228">
        <v>1476</v>
      </c>
      <c r="H14044" s="228">
        <v>2080</v>
      </c>
      <c r="I14044" s="228">
        <v>1777101.09</v>
      </c>
      <c r="J14044" s="228">
        <v>566832.87</v>
      </c>
      <c r="K14044" s="228">
        <v>74061</v>
      </c>
      <c r="L14044" s="228">
        <v>2750415.25</v>
      </c>
    </row>
    <row r="14045" spans="1:12">
      <c r="A14045" s="228">
        <v>2018</v>
      </c>
      <c r="B14045" s="228" t="s">
        <v>194</v>
      </c>
      <c r="C14045" s="228" t="s">
        <v>62</v>
      </c>
      <c r="D14045" s="228" t="s">
        <v>205</v>
      </c>
      <c r="E14045" s="228">
        <v>10</v>
      </c>
      <c r="F14045" s="228">
        <v>82705</v>
      </c>
      <c r="G14045" s="228">
        <v>1201</v>
      </c>
      <c r="H14045" s="228">
        <v>1901</v>
      </c>
      <c r="I14045" s="228">
        <v>1594421.45</v>
      </c>
      <c r="J14045" s="228">
        <v>569779.87</v>
      </c>
      <c r="K14045" s="228">
        <v>387352.7</v>
      </c>
      <c r="L14045" s="228">
        <v>2902466.41</v>
      </c>
    </row>
    <row r="14046" spans="1:12">
      <c r="A14046" s="228">
        <v>2018</v>
      </c>
      <c r="B14046" s="228" t="s">
        <v>194</v>
      </c>
      <c r="C14046" s="228" t="s">
        <v>62</v>
      </c>
      <c r="D14046" s="228" t="s">
        <v>205</v>
      </c>
      <c r="E14046" s="228">
        <v>15</v>
      </c>
      <c r="F14046" s="228">
        <v>76853</v>
      </c>
      <c r="G14046" s="228">
        <v>2304</v>
      </c>
      <c r="H14046" s="228">
        <v>3623</v>
      </c>
      <c r="I14046" s="228">
        <v>4067454.73</v>
      </c>
      <c r="J14046" s="228">
        <v>1135825.02</v>
      </c>
      <c r="K14046" s="228">
        <v>828513.75</v>
      </c>
      <c r="L14046" s="228">
        <v>6838618.9199999999</v>
      </c>
    </row>
    <row r="14047" spans="1:12">
      <c r="A14047" s="228">
        <v>2018</v>
      </c>
      <c r="B14047" s="228" t="s">
        <v>194</v>
      </c>
      <c r="C14047" s="228" t="s">
        <v>62</v>
      </c>
      <c r="D14047" s="228" t="s">
        <v>205</v>
      </c>
      <c r="E14047" s="228">
        <v>20</v>
      </c>
      <c r="F14047" s="228">
        <v>61174</v>
      </c>
      <c r="G14047" s="228">
        <v>2521</v>
      </c>
      <c r="H14047" s="228">
        <v>5136</v>
      </c>
      <c r="I14047" s="228">
        <v>5131953.6399999997</v>
      </c>
      <c r="J14047" s="228">
        <v>1235852.05</v>
      </c>
      <c r="K14047" s="228">
        <v>968225</v>
      </c>
      <c r="L14047" s="228">
        <v>8234281.6900000004</v>
      </c>
    </row>
    <row r="14048" spans="1:12">
      <c r="A14048" s="228">
        <v>2018</v>
      </c>
      <c r="B14048" s="228" t="s">
        <v>194</v>
      </c>
      <c r="C14048" s="228" t="s">
        <v>62</v>
      </c>
      <c r="D14048" s="228" t="s">
        <v>205</v>
      </c>
      <c r="E14048" s="228">
        <v>25</v>
      </c>
      <c r="F14048" s="228">
        <v>49047</v>
      </c>
      <c r="G14048" s="228">
        <v>1817</v>
      </c>
      <c r="H14048" s="228">
        <v>4031</v>
      </c>
      <c r="I14048" s="228">
        <v>3530398.04</v>
      </c>
      <c r="J14048" s="228">
        <v>876467.07</v>
      </c>
      <c r="K14048" s="228">
        <v>643348</v>
      </c>
      <c r="L14048" s="228">
        <v>5827653.5199999996</v>
      </c>
    </row>
    <row r="14049" spans="1:12">
      <c r="A14049" s="228">
        <v>2018</v>
      </c>
      <c r="B14049" s="228" t="s">
        <v>194</v>
      </c>
      <c r="C14049" s="228" t="s">
        <v>62</v>
      </c>
      <c r="D14049" s="228" t="s">
        <v>205</v>
      </c>
      <c r="E14049" s="228">
        <v>30</v>
      </c>
      <c r="F14049" s="228">
        <v>85229</v>
      </c>
      <c r="G14049" s="228">
        <v>2589</v>
      </c>
      <c r="H14049" s="228">
        <v>5175</v>
      </c>
      <c r="I14049" s="228">
        <v>4442977.26</v>
      </c>
      <c r="J14049" s="228">
        <v>1220896.1000000001</v>
      </c>
      <c r="K14049" s="228">
        <v>680586.88</v>
      </c>
      <c r="L14049" s="228">
        <v>7414557.8700000001</v>
      </c>
    </row>
    <row r="14050" spans="1:12">
      <c r="A14050" s="228">
        <v>2018</v>
      </c>
      <c r="B14050" s="228" t="s">
        <v>194</v>
      </c>
      <c r="C14050" s="228" t="s">
        <v>62</v>
      </c>
      <c r="D14050" s="228" t="s">
        <v>205</v>
      </c>
      <c r="E14050" s="228">
        <v>35</v>
      </c>
      <c r="F14050" s="228">
        <v>96081</v>
      </c>
      <c r="G14050" s="228">
        <v>3488</v>
      </c>
      <c r="H14050" s="228">
        <v>7210</v>
      </c>
      <c r="I14050" s="228">
        <v>6351522.6500000004</v>
      </c>
      <c r="J14050" s="228">
        <v>1852451.42</v>
      </c>
      <c r="K14050" s="228">
        <v>990604</v>
      </c>
      <c r="L14050" s="228">
        <v>10667118.74</v>
      </c>
    </row>
    <row r="14051" spans="1:12">
      <c r="A14051" s="228">
        <v>2018</v>
      </c>
      <c r="B14051" s="228" t="s">
        <v>194</v>
      </c>
      <c r="C14051" s="228" t="s">
        <v>62</v>
      </c>
      <c r="D14051" s="228" t="s">
        <v>205</v>
      </c>
      <c r="E14051" s="228">
        <v>40</v>
      </c>
      <c r="F14051" s="228">
        <v>91217</v>
      </c>
      <c r="G14051" s="228">
        <v>4357</v>
      </c>
      <c r="H14051" s="228">
        <v>8278</v>
      </c>
      <c r="I14051" s="228">
        <v>7355119.8499999996</v>
      </c>
      <c r="J14051" s="228">
        <v>2194187.27</v>
      </c>
      <c r="K14051" s="228">
        <v>1399674.4</v>
      </c>
      <c r="L14051" s="228">
        <v>12516825.210000001</v>
      </c>
    </row>
    <row r="14052" spans="1:12">
      <c r="A14052" s="228">
        <v>2018</v>
      </c>
      <c r="B14052" s="228" t="s">
        <v>194</v>
      </c>
      <c r="C14052" s="228" t="s">
        <v>62</v>
      </c>
      <c r="D14052" s="228" t="s">
        <v>205</v>
      </c>
      <c r="E14052" s="228">
        <v>45</v>
      </c>
      <c r="F14052" s="228">
        <v>94958</v>
      </c>
      <c r="G14052" s="228">
        <v>5529</v>
      </c>
      <c r="H14052" s="228">
        <v>10676</v>
      </c>
      <c r="I14052" s="228">
        <v>9683869.0299999993</v>
      </c>
      <c r="J14052" s="228">
        <v>3050801.61</v>
      </c>
      <c r="K14052" s="228">
        <v>1773217.55</v>
      </c>
      <c r="L14052" s="228">
        <v>16507864.34</v>
      </c>
    </row>
    <row r="14053" spans="1:12">
      <c r="A14053" s="228">
        <v>2018</v>
      </c>
      <c r="B14053" s="228" t="s">
        <v>194</v>
      </c>
      <c r="C14053" s="228" t="s">
        <v>62</v>
      </c>
      <c r="D14053" s="228" t="s">
        <v>205</v>
      </c>
      <c r="E14053" s="228">
        <v>50</v>
      </c>
      <c r="F14053" s="228">
        <v>89398</v>
      </c>
      <c r="G14053" s="228">
        <v>6943</v>
      </c>
      <c r="H14053" s="228">
        <v>13245</v>
      </c>
      <c r="I14053" s="228">
        <v>13285706.32</v>
      </c>
      <c r="J14053" s="228">
        <v>4130525.07</v>
      </c>
      <c r="K14053" s="228">
        <v>2926353.6</v>
      </c>
      <c r="L14053" s="228">
        <v>22717738.66</v>
      </c>
    </row>
    <row r="14054" spans="1:12">
      <c r="A14054" s="228">
        <v>2018</v>
      </c>
      <c r="B14054" s="228" t="s">
        <v>194</v>
      </c>
      <c r="C14054" s="228" t="s">
        <v>62</v>
      </c>
      <c r="D14054" s="228" t="s">
        <v>205</v>
      </c>
      <c r="E14054" s="228">
        <v>55</v>
      </c>
      <c r="F14054" s="228">
        <v>91984</v>
      </c>
      <c r="G14054" s="228">
        <v>9353</v>
      </c>
      <c r="H14054" s="228">
        <v>17601</v>
      </c>
      <c r="I14054" s="228">
        <v>19895300.309999999</v>
      </c>
      <c r="J14054" s="228">
        <v>5922359.79</v>
      </c>
      <c r="K14054" s="228">
        <v>4747875.4000000004</v>
      </c>
      <c r="L14054" s="228">
        <v>33674877.5</v>
      </c>
    </row>
    <row r="14055" spans="1:12">
      <c r="A14055" s="228">
        <v>2018</v>
      </c>
      <c r="B14055" s="228" t="s">
        <v>194</v>
      </c>
      <c r="C14055" s="228" t="s">
        <v>62</v>
      </c>
      <c r="D14055" s="228" t="s">
        <v>205</v>
      </c>
      <c r="E14055" s="228">
        <v>60</v>
      </c>
      <c r="F14055" s="228">
        <v>85664</v>
      </c>
      <c r="G14055" s="228">
        <v>12256</v>
      </c>
      <c r="H14055" s="228">
        <v>24274</v>
      </c>
      <c r="I14055" s="228">
        <v>26992390.100000001</v>
      </c>
      <c r="J14055" s="228">
        <v>7588331.5599999996</v>
      </c>
      <c r="K14055" s="228">
        <v>6135581.9400000004</v>
      </c>
      <c r="L14055" s="228">
        <v>44468413.539999999</v>
      </c>
    </row>
    <row r="14056" spans="1:12">
      <c r="A14056" s="228">
        <v>2018</v>
      </c>
      <c r="B14056" s="228" t="s">
        <v>194</v>
      </c>
      <c r="C14056" s="228" t="s">
        <v>62</v>
      </c>
      <c r="D14056" s="228" t="s">
        <v>205</v>
      </c>
      <c r="E14056" s="228">
        <v>65</v>
      </c>
      <c r="F14056" s="228">
        <v>76808</v>
      </c>
      <c r="G14056" s="228">
        <v>14800</v>
      </c>
      <c r="H14056" s="228">
        <v>31686</v>
      </c>
      <c r="I14056" s="228">
        <v>34699325.18</v>
      </c>
      <c r="J14056" s="228">
        <v>9451269.9199999999</v>
      </c>
      <c r="K14056" s="228">
        <v>8085492.7999999998</v>
      </c>
      <c r="L14056" s="228">
        <v>56208303.25</v>
      </c>
    </row>
    <row r="14057" spans="1:12">
      <c r="A14057" s="228">
        <v>2018</v>
      </c>
      <c r="B14057" s="228" t="s">
        <v>194</v>
      </c>
      <c r="C14057" s="228" t="s">
        <v>62</v>
      </c>
      <c r="D14057" s="228" t="s">
        <v>205</v>
      </c>
      <c r="E14057" s="228">
        <v>70</v>
      </c>
      <c r="F14057" s="228">
        <v>64369</v>
      </c>
      <c r="G14057" s="228">
        <v>16823</v>
      </c>
      <c r="H14057" s="228">
        <v>38008</v>
      </c>
      <c r="I14057" s="228">
        <v>39931271.420000002</v>
      </c>
      <c r="J14057" s="228">
        <v>10413738.65</v>
      </c>
      <c r="K14057" s="228">
        <v>9268104.4000000004</v>
      </c>
      <c r="L14057" s="228">
        <v>63571446.200000003</v>
      </c>
    </row>
    <row r="14058" spans="1:12">
      <c r="A14058" s="228">
        <v>2018</v>
      </c>
      <c r="B14058" s="228" t="s">
        <v>194</v>
      </c>
      <c r="C14058" s="228" t="s">
        <v>62</v>
      </c>
      <c r="D14058" s="228" t="s">
        <v>205</v>
      </c>
      <c r="E14058" s="228">
        <v>75</v>
      </c>
      <c r="F14058" s="228">
        <v>43552</v>
      </c>
      <c r="G14058" s="228">
        <v>15937</v>
      </c>
      <c r="H14058" s="228">
        <v>40829</v>
      </c>
      <c r="I14058" s="228">
        <v>39025682.289999999</v>
      </c>
      <c r="J14058" s="228">
        <v>9207008.7300000004</v>
      </c>
      <c r="K14058" s="228">
        <v>8171153.5499999998</v>
      </c>
      <c r="L14058" s="228">
        <v>59382124.710000001</v>
      </c>
    </row>
    <row r="14059" spans="1:12">
      <c r="A14059" s="228">
        <v>2018</v>
      </c>
      <c r="B14059" s="228" t="s">
        <v>194</v>
      </c>
      <c r="C14059" s="228" t="s">
        <v>62</v>
      </c>
      <c r="D14059" s="228" t="s">
        <v>205</v>
      </c>
      <c r="E14059" s="228">
        <v>80</v>
      </c>
      <c r="F14059" s="228">
        <v>27738</v>
      </c>
      <c r="G14059" s="228">
        <v>12757</v>
      </c>
      <c r="H14059" s="228">
        <v>39656</v>
      </c>
      <c r="I14059" s="228">
        <v>34285438.439999998</v>
      </c>
      <c r="J14059" s="228">
        <v>7091722.8399999999</v>
      </c>
      <c r="K14059" s="228">
        <v>5940880.6100000003</v>
      </c>
      <c r="L14059" s="228">
        <v>49301322.829999998</v>
      </c>
    </row>
    <row r="14060" spans="1:12">
      <c r="A14060" s="228">
        <v>2018</v>
      </c>
      <c r="B14060" s="228" t="s">
        <v>194</v>
      </c>
      <c r="C14060" s="228" t="s">
        <v>62</v>
      </c>
      <c r="D14060" s="228" t="s">
        <v>205</v>
      </c>
      <c r="E14060" s="228">
        <v>85</v>
      </c>
      <c r="F14060" s="228">
        <v>16380</v>
      </c>
      <c r="G14060" s="228">
        <v>7493</v>
      </c>
      <c r="H14060" s="228">
        <v>31557</v>
      </c>
      <c r="I14060" s="228">
        <v>23914750.239999998</v>
      </c>
      <c r="J14060" s="228">
        <v>4410888.22</v>
      </c>
      <c r="K14060" s="228">
        <v>3347866.38</v>
      </c>
      <c r="L14060" s="228">
        <v>32894923.690000001</v>
      </c>
    </row>
    <row r="14061" spans="1:12">
      <c r="A14061" s="228">
        <v>2018</v>
      </c>
      <c r="B14061" s="228" t="s">
        <v>194</v>
      </c>
      <c r="C14061" s="228" t="s">
        <v>62</v>
      </c>
      <c r="D14061" s="228" t="s">
        <v>205</v>
      </c>
      <c r="E14061" s="228">
        <v>90</v>
      </c>
      <c r="F14061" s="228">
        <v>6192</v>
      </c>
      <c r="G14061" s="228">
        <v>2517</v>
      </c>
      <c r="H14061" s="228">
        <v>13390</v>
      </c>
      <c r="I14061" s="228">
        <v>9590211.6199999992</v>
      </c>
      <c r="J14061" s="228">
        <v>1552837.83</v>
      </c>
      <c r="K14061" s="228">
        <v>1024540.73</v>
      </c>
      <c r="L14061" s="228">
        <v>12535847.76</v>
      </c>
    </row>
    <row r="14062" spans="1:12">
      <c r="A14062" s="228">
        <v>2018</v>
      </c>
      <c r="B14062" s="228" t="s">
        <v>194</v>
      </c>
      <c r="C14062" s="228" t="s">
        <v>62</v>
      </c>
      <c r="D14062" s="228" t="s">
        <v>205</v>
      </c>
      <c r="E14062" s="228">
        <v>95</v>
      </c>
      <c r="F14062" s="228">
        <v>849</v>
      </c>
      <c r="G14062" s="228">
        <v>281</v>
      </c>
      <c r="H14062" s="228">
        <v>2187</v>
      </c>
      <c r="I14062" s="228">
        <v>1570062.37</v>
      </c>
      <c r="J14062" s="228">
        <v>216448.17</v>
      </c>
      <c r="K14062" s="228">
        <v>96483</v>
      </c>
      <c r="L14062" s="228">
        <v>1932568.76</v>
      </c>
    </row>
    <row r="14063" spans="1:12">
      <c r="A14063" s="228">
        <v>2018</v>
      </c>
      <c r="B14063" s="228" t="s">
        <v>194</v>
      </c>
      <c r="C14063" s="228" t="s">
        <v>62</v>
      </c>
      <c r="D14063" s="228" t="s">
        <v>206</v>
      </c>
      <c r="E14063" s="228">
        <v>0</v>
      </c>
      <c r="F14063" s="228">
        <v>67707</v>
      </c>
      <c r="G14063" s="228">
        <v>2315</v>
      </c>
      <c r="H14063" s="228">
        <v>8061</v>
      </c>
      <c r="I14063" s="228">
        <v>5492480.0499999998</v>
      </c>
      <c r="J14063" s="228">
        <v>800717.09</v>
      </c>
      <c r="K14063" s="228">
        <v>132711.72</v>
      </c>
      <c r="L14063" s="228">
        <v>7017202.8899999997</v>
      </c>
    </row>
    <row r="14064" spans="1:12">
      <c r="A14064" s="228">
        <v>2018</v>
      </c>
      <c r="B14064" s="228" t="s">
        <v>194</v>
      </c>
      <c r="C14064" s="228" t="s">
        <v>62</v>
      </c>
      <c r="D14064" s="228" t="s">
        <v>206</v>
      </c>
      <c r="E14064" s="228">
        <v>5</v>
      </c>
      <c r="F14064" s="228">
        <v>79734</v>
      </c>
      <c r="G14064" s="228">
        <v>1168</v>
      </c>
      <c r="H14064" s="228">
        <v>1614</v>
      </c>
      <c r="I14064" s="228">
        <v>1462424.05</v>
      </c>
      <c r="J14064" s="228">
        <v>417910.71</v>
      </c>
      <c r="K14064" s="228">
        <v>130272</v>
      </c>
      <c r="L14064" s="228">
        <v>2264706.33</v>
      </c>
    </row>
    <row r="14065" spans="1:12">
      <c r="A14065" s="228">
        <v>2018</v>
      </c>
      <c r="B14065" s="228" t="s">
        <v>194</v>
      </c>
      <c r="C14065" s="228" t="s">
        <v>62</v>
      </c>
      <c r="D14065" s="228" t="s">
        <v>206</v>
      </c>
      <c r="E14065" s="228">
        <v>10</v>
      </c>
      <c r="F14065" s="228">
        <v>78331</v>
      </c>
      <c r="G14065" s="228">
        <v>1141</v>
      </c>
      <c r="H14065" s="228">
        <v>2428</v>
      </c>
      <c r="I14065" s="228">
        <v>1852795.61</v>
      </c>
      <c r="J14065" s="228">
        <v>501655.78</v>
      </c>
      <c r="K14065" s="228">
        <v>357374.12</v>
      </c>
      <c r="L14065" s="228">
        <v>2983467.66</v>
      </c>
    </row>
    <row r="14066" spans="1:12">
      <c r="A14066" s="228">
        <v>2018</v>
      </c>
      <c r="B14066" s="228" t="s">
        <v>194</v>
      </c>
      <c r="C14066" s="228" t="s">
        <v>62</v>
      </c>
      <c r="D14066" s="228" t="s">
        <v>206</v>
      </c>
      <c r="E14066" s="228">
        <v>15</v>
      </c>
      <c r="F14066" s="228">
        <v>72952</v>
      </c>
      <c r="G14066" s="228">
        <v>3074</v>
      </c>
      <c r="H14066" s="228">
        <v>6729</v>
      </c>
      <c r="I14066" s="228">
        <v>5930816.3700000001</v>
      </c>
      <c r="J14066" s="228">
        <v>1257591.1599999999</v>
      </c>
      <c r="K14066" s="228">
        <v>737490.5</v>
      </c>
      <c r="L14066" s="228">
        <v>8870319.7899999991</v>
      </c>
    </row>
    <row r="14067" spans="1:12">
      <c r="A14067" s="228">
        <v>2018</v>
      </c>
      <c r="B14067" s="228" t="s">
        <v>194</v>
      </c>
      <c r="C14067" s="228" t="s">
        <v>62</v>
      </c>
      <c r="D14067" s="228" t="s">
        <v>206</v>
      </c>
      <c r="E14067" s="228">
        <v>20</v>
      </c>
      <c r="F14067" s="228">
        <v>60994</v>
      </c>
      <c r="G14067" s="228">
        <v>3916</v>
      </c>
      <c r="H14067" s="228">
        <v>9408</v>
      </c>
      <c r="I14067" s="228">
        <v>8045394.9800000004</v>
      </c>
      <c r="J14067" s="228">
        <v>1595249.87</v>
      </c>
      <c r="K14067" s="228">
        <v>871763</v>
      </c>
      <c r="L14067" s="228">
        <v>11732858.130000001</v>
      </c>
    </row>
    <row r="14068" spans="1:12">
      <c r="A14068" s="228">
        <v>2018</v>
      </c>
      <c r="B14068" s="228" t="s">
        <v>194</v>
      </c>
      <c r="C14068" s="228" t="s">
        <v>62</v>
      </c>
      <c r="D14068" s="228" t="s">
        <v>206</v>
      </c>
      <c r="E14068" s="228">
        <v>25</v>
      </c>
      <c r="F14068" s="228">
        <v>57459</v>
      </c>
      <c r="G14068" s="228">
        <v>4212</v>
      </c>
      <c r="H14068" s="228">
        <v>12118</v>
      </c>
      <c r="I14068" s="228">
        <v>11029167.34</v>
      </c>
      <c r="J14068" s="228">
        <v>2381345.6</v>
      </c>
      <c r="K14068" s="228">
        <v>909278</v>
      </c>
      <c r="L14068" s="228">
        <v>16086165.109999999</v>
      </c>
    </row>
    <row r="14069" spans="1:12">
      <c r="A14069" s="228">
        <v>2018</v>
      </c>
      <c r="B14069" s="228" t="s">
        <v>194</v>
      </c>
      <c r="C14069" s="228" t="s">
        <v>62</v>
      </c>
      <c r="D14069" s="228" t="s">
        <v>206</v>
      </c>
      <c r="E14069" s="228">
        <v>30</v>
      </c>
      <c r="F14069" s="228">
        <v>100593</v>
      </c>
      <c r="G14069" s="228">
        <v>8274</v>
      </c>
      <c r="H14069" s="228">
        <v>22385</v>
      </c>
      <c r="I14069" s="228">
        <v>23629587.300000001</v>
      </c>
      <c r="J14069" s="228">
        <v>5481791.9199999999</v>
      </c>
      <c r="K14069" s="228">
        <v>1449194.22</v>
      </c>
      <c r="L14069" s="228">
        <v>34047363.740000002</v>
      </c>
    </row>
    <row r="14070" spans="1:12">
      <c r="A14070" s="228">
        <v>2018</v>
      </c>
      <c r="B14070" s="228" t="s">
        <v>194</v>
      </c>
      <c r="C14070" s="228" t="s">
        <v>62</v>
      </c>
      <c r="D14070" s="228" t="s">
        <v>206</v>
      </c>
      <c r="E14070" s="228">
        <v>35</v>
      </c>
      <c r="F14070" s="228">
        <v>106655</v>
      </c>
      <c r="G14070" s="228">
        <v>9022</v>
      </c>
      <c r="H14070" s="228">
        <v>22176</v>
      </c>
      <c r="I14070" s="228">
        <v>22967600.48</v>
      </c>
      <c r="J14070" s="228">
        <v>5626291.8200000003</v>
      </c>
      <c r="K14070" s="228">
        <v>1590324.6</v>
      </c>
      <c r="L14070" s="228">
        <v>33958983.799999997</v>
      </c>
    </row>
    <row r="14071" spans="1:12">
      <c r="A14071" s="228">
        <v>2018</v>
      </c>
      <c r="B14071" s="228" t="s">
        <v>194</v>
      </c>
      <c r="C14071" s="228" t="s">
        <v>62</v>
      </c>
      <c r="D14071" s="228" t="s">
        <v>206</v>
      </c>
      <c r="E14071" s="228">
        <v>40</v>
      </c>
      <c r="F14071" s="228">
        <v>98420</v>
      </c>
      <c r="G14071" s="228">
        <v>7993</v>
      </c>
      <c r="H14071" s="228">
        <v>16857</v>
      </c>
      <c r="I14071" s="228">
        <v>16373291.41</v>
      </c>
      <c r="J14071" s="228">
        <v>4347615.32</v>
      </c>
      <c r="K14071" s="228">
        <v>1851240.36</v>
      </c>
      <c r="L14071" s="228">
        <v>25861592.890000001</v>
      </c>
    </row>
    <row r="14072" spans="1:12">
      <c r="A14072" s="228">
        <v>2018</v>
      </c>
      <c r="B14072" s="228" t="s">
        <v>194</v>
      </c>
      <c r="C14072" s="228" t="s">
        <v>62</v>
      </c>
      <c r="D14072" s="228" t="s">
        <v>206</v>
      </c>
      <c r="E14072" s="228">
        <v>45</v>
      </c>
      <c r="F14072" s="228">
        <v>105437</v>
      </c>
      <c r="G14072" s="228">
        <v>9033</v>
      </c>
      <c r="H14072" s="228">
        <v>18829</v>
      </c>
      <c r="I14072" s="228">
        <v>17802646.43</v>
      </c>
      <c r="J14072" s="228">
        <v>4848503.38</v>
      </c>
      <c r="K14072" s="228">
        <v>2943801.6</v>
      </c>
      <c r="L14072" s="228">
        <v>29025417.059999999</v>
      </c>
    </row>
    <row r="14073" spans="1:12">
      <c r="A14073" s="228">
        <v>2018</v>
      </c>
      <c r="B14073" s="228" t="s">
        <v>194</v>
      </c>
      <c r="C14073" s="228" t="s">
        <v>62</v>
      </c>
      <c r="D14073" s="228" t="s">
        <v>206</v>
      </c>
      <c r="E14073" s="228">
        <v>50</v>
      </c>
      <c r="F14073" s="228">
        <v>97574</v>
      </c>
      <c r="G14073" s="228">
        <v>10000</v>
      </c>
      <c r="H14073" s="228">
        <v>20048</v>
      </c>
      <c r="I14073" s="228">
        <v>19341989.059999999</v>
      </c>
      <c r="J14073" s="228">
        <v>5528954.3799999999</v>
      </c>
      <c r="K14073" s="228">
        <v>3542758.8</v>
      </c>
      <c r="L14073" s="228">
        <v>32148971.629999999</v>
      </c>
    </row>
    <row r="14074" spans="1:12">
      <c r="A14074" s="228">
        <v>2018</v>
      </c>
      <c r="B14074" s="228" t="s">
        <v>194</v>
      </c>
      <c r="C14074" s="228" t="s">
        <v>62</v>
      </c>
      <c r="D14074" s="228" t="s">
        <v>206</v>
      </c>
      <c r="E14074" s="228">
        <v>55</v>
      </c>
      <c r="F14074" s="228">
        <v>100027</v>
      </c>
      <c r="G14074" s="228">
        <v>11845</v>
      </c>
      <c r="H14074" s="228">
        <v>24349</v>
      </c>
      <c r="I14074" s="228">
        <v>23503483.09</v>
      </c>
      <c r="J14074" s="228">
        <v>6371176</v>
      </c>
      <c r="K14074" s="228">
        <v>4783358.2</v>
      </c>
      <c r="L14074" s="228">
        <v>38561546.75</v>
      </c>
    </row>
    <row r="14075" spans="1:12">
      <c r="A14075" s="228">
        <v>2018</v>
      </c>
      <c r="B14075" s="228" t="s">
        <v>194</v>
      </c>
      <c r="C14075" s="228" t="s">
        <v>62</v>
      </c>
      <c r="D14075" s="228" t="s">
        <v>206</v>
      </c>
      <c r="E14075" s="228">
        <v>60</v>
      </c>
      <c r="F14075" s="228">
        <v>93723</v>
      </c>
      <c r="G14075" s="228">
        <v>13626</v>
      </c>
      <c r="H14075" s="228">
        <v>28095</v>
      </c>
      <c r="I14075" s="228">
        <v>28234897.050000001</v>
      </c>
      <c r="J14075" s="228">
        <v>7627299.1500000004</v>
      </c>
      <c r="K14075" s="228">
        <v>6354055.2000000002</v>
      </c>
      <c r="L14075" s="228">
        <v>46265529.020000003</v>
      </c>
    </row>
    <row r="14076" spans="1:12">
      <c r="A14076" s="228">
        <v>2018</v>
      </c>
      <c r="B14076" s="228" t="s">
        <v>194</v>
      </c>
      <c r="C14076" s="228" t="s">
        <v>62</v>
      </c>
      <c r="D14076" s="228" t="s">
        <v>206</v>
      </c>
      <c r="E14076" s="228">
        <v>65</v>
      </c>
      <c r="F14076" s="228">
        <v>85652</v>
      </c>
      <c r="G14076" s="228">
        <v>15826</v>
      </c>
      <c r="H14076" s="228">
        <v>35171</v>
      </c>
      <c r="I14076" s="228">
        <v>35746507.340000004</v>
      </c>
      <c r="J14076" s="228">
        <v>9204544.8499999996</v>
      </c>
      <c r="K14076" s="228">
        <v>8381852.5999999996</v>
      </c>
      <c r="L14076" s="228">
        <v>57646181.07</v>
      </c>
    </row>
    <row r="14077" spans="1:12">
      <c r="A14077" s="228">
        <v>2018</v>
      </c>
      <c r="B14077" s="228" t="s">
        <v>194</v>
      </c>
      <c r="C14077" s="228" t="s">
        <v>62</v>
      </c>
      <c r="D14077" s="228" t="s">
        <v>206</v>
      </c>
      <c r="E14077" s="228">
        <v>70</v>
      </c>
      <c r="F14077" s="228">
        <v>71865</v>
      </c>
      <c r="G14077" s="228">
        <v>16882</v>
      </c>
      <c r="H14077" s="228">
        <v>41377</v>
      </c>
      <c r="I14077" s="228">
        <v>41493249.299999997</v>
      </c>
      <c r="J14077" s="228">
        <v>10154563.51</v>
      </c>
      <c r="K14077" s="228">
        <v>9926250.8800000008</v>
      </c>
      <c r="L14077" s="228">
        <v>65502741.57</v>
      </c>
    </row>
    <row r="14078" spans="1:12">
      <c r="A14078" s="228">
        <v>2018</v>
      </c>
      <c r="B14078" s="228" t="s">
        <v>194</v>
      </c>
      <c r="C14078" s="228" t="s">
        <v>62</v>
      </c>
      <c r="D14078" s="228" t="s">
        <v>206</v>
      </c>
      <c r="E14078" s="228">
        <v>75</v>
      </c>
      <c r="F14078" s="228">
        <v>47877</v>
      </c>
      <c r="G14078" s="228">
        <v>14917</v>
      </c>
      <c r="H14078" s="228">
        <v>44420</v>
      </c>
      <c r="I14078" s="228">
        <v>39181000.079999998</v>
      </c>
      <c r="J14078" s="228">
        <v>8749194.0999999996</v>
      </c>
      <c r="K14078" s="228">
        <v>8302436.6799999997</v>
      </c>
      <c r="L14078" s="228">
        <v>59169531.329999998</v>
      </c>
    </row>
    <row r="14079" spans="1:12">
      <c r="A14079" s="228">
        <v>2018</v>
      </c>
      <c r="B14079" s="228" t="s">
        <v>194</v>
      </c>
      <c r="C14079" s="228" t="s">
        <v>62</v>
      </c>
      <c r="D14079" s="228" t="s">
        <v>206</v>
      </c>
      <c r="E14079" s="228">
        <v>80</v>
      </c>
      <c r="F14079" s="228">
        <v>33682</v>
      </c>
      <c r="G14079" s="228">
        <v>10841</v>
      </c>
      <c r="H14079" s="228">
        <v>40712</v>
      </c>
      <c r="I14079" s="228">
        <v>32867133.039999999</v>
      </c>
      <c r="J14079" s="228">
        <v>6529280.2599999998</v>
      </c>
      <c r="K14079" s="228">
        <v>4960412.1900000004</v>
      </c>
      <c r="L14079" s="228">
        <v>46380940.479999997</v>
      </c>
    </row>
    <row r="14080" spans="1:12">
      <c r="A14080" s="228">
        <v>2018</v>
      </c>
      <c r="B14080" s="228" t="s">
        <v>194</v>
      </c>
      <c r="C14080" s="228" t="s">
        <v>62</v>
      </c>
      <c r="D14080" s="228" t="s">
        <v>206</v>
      </c>
      <c r="E14080" s="228">
        <v>85</v>
      </c>
      <c r="F14080" s="228">
        <v>22423</v>
      </c>
      <c r="G14080" s="228">
        <v>6871</v>
      </c>
      <c r="H14080" s="228">
        <v>36706</v>
      </c>
      <c r="I14080" s="228">
        <v>27195596.620000001</v>
      </c>
      <c r="J14080" s="228">
        <v>4630110.59</v>
      </c>
      <c r="K14080" s="228">
        <v>2892292</v>
      </c>
      <c r="L14080" s="228">
        <v>35919692.759999998</v>
      </c>
    </row>
    <row r="14081" spans="1:12">
      <c r="A14081" s="228">
        <v>2018</v>
      </c>
      <c r="B14081" s="228" t="s">
        <v>194</v>
      </c>
      <c r="C14081" s="228" t="s">
        <v>62</v>
      </c>
      <c r="D14081" s="228" t="s">
        <v>206</v>
      </c>
      <c r="E14081" s="228">
        <v>90</v>
      </c>
      <c r="F14081" s="228">
        <v>10212</v>
      </c>
      <c r="G14081" s="228">
        <v>2975</v>
      </c>
      <c r="H14081" s="228">
        <v>19767</v>
      </c>
      <c r="I14081" s="228">
        <v>13159302.08</v>
      </c>
      <c r="J14081" s="228">
        <v>1836949.45</v>
      </c>
      <c r="K14081" s="228">
        <v>857828.6</v>
      </c>
      <c r="L14081" s="228">
        <v>16347741.82</v>
      </c>
    </row>
    <row r="14082" spans="1:12">
      <c r="A14082" s="228">
        <v>2018</v>
      </c>
      <c r="B14082" s="228" t="s">
        <v>194</v>
      </c>
      <c r="C14082" s="228" t="s">
        <v>62</v>
      </c>
      <c r="D14082" s="228" t="s">
        <v>206</v>
      </c>
      <c r="E14082" s="228">
        <v>95</v>
      </c>
      <c r="F14082" s="228">
        <v>2671</v>
      </c>
      <c r="G14082" s="228">
        <v>721</v>
      </c>
      <c r="H14082" s="228">
        <v>5489</v>
      </c>
      <c r="I14082" s="228">
        <v>3607592.74</v>
      </c>
      <c r="J14082" s="228">
        <v>471534.76</v>
      </c>
      <c r="K14082" s="228">
        <v>238747.2</v>
      </c>
      <c r="L14082" s="228">
        <v>4454831.57</v>
      </c>
    </row>
    <row r="14083" spans="1:12">
      <c r="A14083" s="228">
        <v>2018</v>
      </c>
      <c r="B14083" s="228" t="s">
        <v>194</v>
      </c>
      <c r="C14083" s="228" t="s">
        <v>63</v>
      </c>
      <c r="D14083" s="228" t="s">
        <v>205</v>
      </c>
      <c r="E14083" s="228">
        <v>0</v>
      </c>
      <c r="F14083" s="228">
        <v>54379</v>
      </c>
      <c r="G14083" s="228">
        <v>2938</v>
      </c>
      <c r="H14083" s="228">
        <v>7235</v>
      </c>
      <c r="I14083" s="228">
        <v>6706779.1699999999</v>
      </c>
      <c r="J14083" s="228">
        <v>979307.89</v>
      </c>
      <c r="K14083" s="228">
        <v>76616.320000000007</v>
      </c>
      <c r="L14083" s="228">
        <v>8284496.7999999998</v>
      </c>
    </row>
    <row r="14084" spans="1:12">
      <c r="A14084" s="228">
        <v>2018</v>
      </c>
      <c r="B14084" s="228" t="s">
        <v>194</v>
      </c>
      <c r="C14084" s="228" t="s">
        <v>63</v>
      </c>
      <c r="D14084" s="228" t="s">
        <v>205</v>
      </c>
      <c r="E14084" s="228">
        <v>5</v>
      </c>
      <c r="F14084" s="228">
        <v>68978</v>
      </c>
      <c r="G14084" s="228">
        <v>1458</v>
      </c>
      <c r="H14084" s="228">
        <v>2046</v>
      </c>
      <c r="I14084" s="228">
        <v>1789251.61</v>
      </c>
      <c r="J14084" s="228">
        <v>494212.11</v>
      </c>
      <c r="K14084" s="228">
        <v>113745.95</v>
      </c>
      <c r="L14084" s="228">
        <v>2737097</v>
      </c>
    </row>
    <row r="14085" spans="1:12">
      <c r="A14085" s="228">
        <v>2018</v>
      </c>
      <c r="B14085" s="228" t="s">
        <v>194</v>
      </c>
      <c r="C14085" s="228" t="s">
        <v>63</v>
      </c>
      <c r="D14085" s="228" t="s">
        <v>205</v>
      </c>
      <c r="E14085" s="228">
        <v>10</v>
      </c>
      <c r="F14085" s="228">
        <v>71431</v>
      </c>
      <c r="G14085" s="228">
        <v>1278</v>
      </c>
      <c r="H14085" s="228">
        <v>1886</v>
      </c>
      <c r="I14085" s="228">
        <v>1820753.88</v>
      </c>
      <c r="J14085" s="228">
        <v>459971.76</v>
      </c>
      <c r="K14085" s="228">
        <v>389605.2</v>
      </c>
      <c r="L14085" s="228">
        <v>3014184.81</v>
      </c>
    </row>
    <row r="14086" spans="1:12">
      <c r="A14086" s="228">
        <v>2018</v>
      </c>
      <c r="B14086" s="228" t="s">
        <v>194</v>
      </c>
      <c r="C14086" s="228" t="s">
        <v>63</v>
      </c>
      <c r="D14086" s="228" t="s">
        <v>205</v>
      </c>
      <c r="E14086" s="228">
        <v>15</v>
      </c>
      <c r="F14086" s="228">
        <v>66835</v>
      </c>
      <c r="G14086" s="228">
        <v>1978</v>
      </c>
      <c r="H14086" s="228">
        <v>3731</v>
      </c>
      <c r="I14086" s="228">
        <v>3903407.23</v>
      </c>
      <c r="J14086" s="228">
        <v>833453.26</v>
      </c>
      <c r="K14086" s="228">
        <v>841523.55</v>
      </c>
      <c r="L14086" s="228">
        <v>6292529.9400000004</v>
      </c>
    </row>
    <row r="14087" spans="1:12">
      <c r="A14087" s="228">
        <v>2018</v>
      </c>
      <c r="B14087" s="228" t="s">
        <v>194</v>
      </c>
      <c r="C14087" s="228" t="s">
        <v>63</v>
      </c>
      <c r="D14087" s="228" t="s">
        <v>205</v>
      </c>
      <c r="E14087" s="228">
        <v>20</v>
      </c>
      <c r="F14087" s="228">
        <v>47559</v>
      </c>
      <c r="G14087" s="228">
        <v>1822</v>
      </c>
      <c r="H14087" s="228">
        <v>3754</v>
      </c>
      <c r="I14087" s="228">
        <v>3702534.18</v>
      </c>
      <c r="J14087" s="228">
        <v>783203.81</v>
      </c>
      <c r="K14087" s="228">
        <v>728194</v>
      </c>
      <c r="L14087" s="228">
        <v>5950150.9699999997</v>
      </c>
    </row>
    <row r="14088" spans="1:12">
      <c r="A14088" s="228">
        <v>2018</v>
      </c>
      <c r="B14088" s="228" t="s">
        <v>194</v>
      </c>
      <c r="C14088" s="228" t="s">
        <v>63</v>
      </c>
      <c r="D14088" s="228" t="s">
        <v>205</v>
      </c>
      <c r="E14088" s="228">
        <v>25</v>
      </c>
      <c r="F14088" s="228">
        <v>35839</v>
      </c>
      <c r="G14088" s="228">
        <v>1096</v>
      </c>
      <c r="H14088" s="228">
        <v>2289</v>
      </c>
      <c r="I14088" s="228">
        <v>2114965.58</v>
      </c>
      <c r="J14088" s="228">
        <v>553189.59</v>
      </c>
      <c r="K14088" s="228">
        <v>372672</v>
      </c>
      <c r="L14088" s="228">
        <v>3619160.63</v>
      </c>
    </row>
    <row r="14089" spans="1:12">
      <c r="A14089" s="228">
        <v>2018</v>
      </c>
      <c r="B14089" s="228" t="s">
        <v>194</v>
      </c>
      <c r="C14089" s="228" t="s">
        <v>63</v>
      </c>
      <c r="D14089" s="228" t="s">
        <v>205</v>
      </c>
      <c r="E14089" s="228">
        <v>30</v>
      </c>
      <c r="F14089" s="228">
        <v>60261</v>
      </c>
      <c r="G14089" s="228">
        <v>2053</v>
      </c>
      <c r="H14089" s="228">
        <v>4505</v>
      </c>
      <c r="I14089" s="228">
        <v>3796932.54</v>
      </c>
      <c r="J14089" s="228">
        <v>1018548.41</v>
      </c>
      <c r="K14089" s="228">
        <v>710104</v>
      </c>
      <c r="L14089" s="228">
        <v>6500669.0499999998</v>
      </c>
    </row>
    <row r="14090" spans="1:12">
      <c r="A14090" s="228">
        <v>2018</v>
      </c>
      <c r="B14090" s="228" t="s">
        <v>194</v>
      </c>
      <c r="C14090" s="228" t="s">
        <v>63</v>
      </c>
      <c r="D14090" s="228" t="s">
        <v>205</v>
      </c>
      <c r="E14090" s="228">
        <v>35</v>
      </c>
      <c r="F14090" s="228">
        <v>70392</v>
      </c>
      <c r="G14090" s="228">
        <v>2731</v>
      </c>
      <c r="H14090" s="228">
        <v>5809</v>
      </c>
      <c r="I14090" s="228">
        <v>5124103.01</v>
      </c>
      <c r="J14090" s="228">
        <v>1330347.8</v>
      </c>
      <c r="K14090" s="228">
        <v>1025691</v>
      </c>
      <c r="L14090" s="228">
        <v>8768340.8699999992</v>
      </c>
    </row>
    <row r="14091" spans="1:12">
      <c r="A14091" s="228">
        <v>2018</v>
      </c>
      <c r="B14091" s="228" t="s">
        <v>194</v>
      </c>
      <c r="C14091" s="228" t="s">
        <v>63</v>
      </c>
      <c r="D14091" s="228" t="s">
        <v>205</v>
      </c>
      <c r="E14091" s="228">
        <v>40</v>
      </c>
      <c r="F14091" s="228">
        <v>69772</v>
      </c>
      <c r="G14091" s="228">
        <v>3234</v>
      </c>
      <c r="H14091" s="228">
        <v>6940</v>
      </c>
      <c r="I14091" s="228">
        <v>6133754.79</v>
      </c>
      <c r="J14091" s="228">
        <v>1652609.89</v>
      </c>
      <c r="K14091" s="228">
        <v>1156919</v>
      </c>
      <c r="L14091" s="228">
        <v>10536841.859999999</v>
      </c>
    </row>
    <row r="14092" spans="1:12">
      <c r="A14092" s="228">
        <v>2018</v>
      </c>
      <c r="B14092" s="228" t="s">
        <v>194</v>
      </c>
      <c r="C14092" s="228" t="s">
        <v>63</v>
      </c>
      <c r="D14092" s="228" t="s">
        <v>205</v>
      </c>
      <c r="E14092" s="228">
        <v>45</v>
      </c>
      <c r="F14092" s="228">
        <v>76276</v>
      </c>
      <c r="G14092" s="228">
        <v>4628</v>
      </c>
      <c r="H14092" s="228">
        <v>9466</v>
      </c>
      <c r="I14092" s="228">
        <v>8665888.1600000001</v>
      </c>
      <c r="J14092" s="228">
        <v>2355634.4</v>
      </c>
      <c r="K14092" s="228">
        <v>1886996.76</v>
      </c>
      <c r="L14092" s="228">
        <v>15008659.359999999</v>
      </c>
    </row>
    <row r="14093" spans="1:12">
      <c r="A14093" s="228">
        <v>2018</v>
      </c>
      <c r="B14093" s="228" t="s">
        <v>194</v>
      </c>
      <c r="C14093" s="228" t="s">
        <v>63</v>
      </c>
      <c r="D14093" s="228" t="s">
        <v>205</v>
      </c>
      <c r="E14093" s="228">
        <v>50</v>
      </c>
      <c r="F14093" s="228">
        <v>70698</v>
      </c>
      <c r="G14093" s="228">
        <v>5519</v>
      </c>
      <c r="H14093" s="228">
        <v>11809</v>
      </c>
      <c r="I14093" s="228">
        <v>11204248.34</v>
      </c>
      <c r="J14093" s="228">
        <v>3108423.56</v>
      </c>
      <c r="K14093" s="228">
        <v>2809249.8</v>
      </c>
      <c r="L14093" s="228">
        <v>19695361.66</v>
      </c>
    </row>
    <row r="14094" spans="1:12">
      <c r="A14094" s="228">
        <v>2018</v>
      </c>
      <c r="B14094" s="228" t="s">
        <v>194</v>
      </c>
      <c r="C14094" s="228" t="s">
        <v>63</v>
      </c>
      <c r="D14094" s="228" t="s">
        <v>205</v>
      </c>
      <c r="E14094" s="228">
        <v>55</v>
      </c>
      <c r="F14094" s="228">
        <v>73549</v>
      </c>
      <c r="G14094" s="228">
        <v>8462</v>
      </c>
      <c r="H14094" s="228">
        <v>17270</v>
      </c>
      <c r="I14094" s="228">
        <v>16671516.640000001</v>
      </c>
      <c r="J14094" s="228">
        <v>4503248.0599999996</v>
      </c>
      <c r="K14094" s="228">
        <v>4111285.77</v>
      </c>
      <c r="L14094" s="228">
        <v>30048009.620000001</v>
      </c>
    </row>
    <row r="14095" spans="1:12">
      <c r="A14095" s="228">
        <v>2018</v>
      </c>
      <c r="B14095" s="228" t="s">
        <v>194</v>
      </c>
      <c r="C14095" s="228" t="s">
        <v>63</v>
      </c>
      <c r="D14095" s="228" t="s">
        <v>205</v>
      </c>
      <c r="E14095" s="228">
        <v>60</v>
      </c>
      <c r="F14095" s="228">
        <v>67334</v>
      </c>
      <c r="G14095" s="228">
        <v>10393</v>
      </c>
      <c r="H14095" s="228">
        <v>21751</v>
      </c>
      <c r="I14095" s="228">
        <v>22003098.890000001</v>
      </c>
      <c r="J14095" s="228">
        <v>5756414.3700000001</v>
      </c>
      <c r="K14095" s="228">
        <v>5370606.7999999998</v>
      </c>
      <c r="L14095" s="228">
        <v>37051007.520000003</v>
      </c>
    </row>
    <row r="14096" spans="1:12">
      <c r="A14096" s="228">
        <v>2018</v>
      </c>
      <c r="B14096" s="228" t="s">
        <v>194</v>
      </c>
      <c r="C14096" s="228" t="s">
        <v>63</v>
      </c>
      <c r="D14096" s="228" t="s">
        <v>205</v>
      </c>
      <c r="E14096" s="228">
        <v>65</v>
      </c>
      <c r="F14096" s="228">
        <v>61902</v>
      </c>
      <c r="G14096" s="228">
        <v>13611</v>
      </c>
      <c r="H14096" s="228">
        <v>29860</v>
      </c>
      <c r="I14096" s="228">
        <v>30599929.690000001</v>
      </c>
      <c r="J14096" s="228">
        <v>7875501.4100000001</v>
      </c>
      <c r="K14096" s="228">
        <v>7222451.4000000004</v>
      </c>
      <c r="L14096" s="228">
        <v>50237211.159999996</v>
      </c>
    </row>
    <row r="14097" spans="1:12">
      <c r="A14097" s="228">
        <v>2018</v>
      </c>
      <c r="B14097" s="228" t="s">
        <v>194</v>
      </c>
      <c r="C14097" s="228" t="s">
        <v>63</v>
      </c>
      <c r="D14097" s="228" t="s">
        <v>205</v>
      </c>
      <c r="E14097" s="228">
        <v>70</v>
      </c>
      <c r="F14097" s="228">
        <v>51642</v>
      </c>
      <c r="G14097" s="228">
        <v>15472</v>
      </c>
      <c r="H14097" s="228">
        <v>36381</v>
      </c>
      <c r="I14097" s="228">
        <v>36391852.450000003</v>
      </c>
      <c r="J14097" s="228">
        <v>8645423.6400000006</v>
      </c>
      <c r="K14097" s="228">
        <v>8139311.5</v>
      </c>
      <c r="L14097" s="228">
        <v>57361798.609999999</v>
      </c>
    </row>
    <row r="14098" spans="1:12">
      <c r="A14098" s="228">
        <v>2018</v>
      </c>
      <c r="B14098" s="228" t="s">
        <v>194</v>
      </c>
      <c r="C14098" s="228" t="s">
        <v>63</v>
      </c>
      <c r="D14098" s="228" t="s">
        <v>205</v>
      </c>
      <c r="E14098" s="228">
        <v>75</v>
      </c>
      <c r="F14098" s="228">
        <v>33958</v>
      </c>
      <c r="G14098" s="228">
        <v>12867</v>
      </c>
      <c r="H14098" s="228">
        <v>35113</v>
      </c>
      <c r="I14098" s="228">
        <v>30999964.289999999</v>
      </c>
      <c r="J14098" s="228">
        <v>7112493.8399999999</v>
      </c>
      <c r="K14098" s="228">
        <v>6154451.1699999999</v>
      </c>
      <c r="L14098" s="228">
        <v>47216760.799999997</v>
      </c>
    </row>
    <row r="14099" spans="1:12">
      <c r="A14099" s="228">
        <v>2018</v>
      </c>
      <c r="B14099" s="228" t="s">
        <v>194</v>
      </c>
      <c r="C14099" s="228" t="s">
        <v>63</v>
      </c>
      <c r="D14099" s="228" t="s">
        <v>205</v>
      </c>
      <c r="E14099" s="228">
        <v>80</v>
      </c>
      <c r="F14099" s="228">
        <v>20791</v>
      </c>
      <c r="G14099" s="228">
        <v>9510</v>
      </c>
      <c r="H14099" s="228">
        <v>29320</v>
      </c>
      <c r="I14099" s="228">
        <v>23889820.399999999</v>
      </c>
      <c r="J14099" s="228">
        <v>4878809.42</v>
      </c>
      <c r="K14099" s="228">
        <v>3537425.2</v>
      </c>
      <c r="L14099" s="228">
        <v>34051167.530000001</v>
      </c>
    </row>
    <row r="14100" spans="1:12">
      <c r="A14100" s="228">
        <v>2018</v>
      </c>
      <c r="B14100" s="228" t="s">
        <v>194</v>
      </c>
      <c r="C14100" s="228" t="s">
        <v>63</v>
      </c>
      <c r="D14100" s="228" t="s">
        <v>205</v>
      </c>
      <c r="E14100" s="228">
        <v>85</v>
      </c>
      <c r="F14100" s="228">
        <v>11339</v>
      </c>
      <c r="G14100" s="228">
        <v>5147</v>
      </c>
      <c r="H14100" s="228">
        <v>22433</v>
      </c>
      <c r="I14100" s="228">
        <v>16815376.289999999</v>
      </c>
      <c r="J14100" s="228">
        <v>2916326.94</v>
      </c>
      <c r="K14100" s="228">
        <v>2453681.89</v>
      </c>
      <c r="L14100" s="228">
        <v>23122584.91</v>
      </c>
    </row>
    <row r="14101" spans="1:12">
      <c r="A14101" s="228">
        <v>2018</v>
      </c>
      <c r="B14101" s="228" t="s">
        <v>194</v>
      </c>
      <c r="C14101" s="228" t="s">
        <v>63</v>
      </c>
      <c r="D14101" s="228" t="s">
        <v>205</v>
      </c>
      <c r="E14101" s="228">
        <v>90</v>
      </c>
      <c r="F14101" s="228">
        <v>3781</v>
      </c>
      <c r="G14101" s="228">
        <v>1302</v>
      </c>
      <c r="H14101" s="228">
        <v>9374</v>
      </c>
      <c r="I14101" s="228">
        <v>6166671.8799999999</v>
      </c>
      <c r="J14101" s="228">
        <v>863854.84</v>
      </c>
      <c r="K14101" s="228">
        <v>611145</v>
      </c>
      <c r="L14101" s="228">
        <v>7972101.5199999996</v>
      </c>
    </row>
    <row r="14102" spans="1:12">
      <c r="A14102" s="228">
        <v>2018</v>
      </c>
      <c r="B14102" s="228" t="s">
        <v>194</v>
      </c>
      <c r="C14102" s="228" t="s">
        <v>63</v>
      </c>
      <c r="D14102" s="228" t="s">
        <v>205</v>
      </c>
      <c r="E14102" s="228">
        <v>95</v>
      </c>
      <c r="F14102" s="228">
        <v>467</v>
      </c>
      <c r="G14102" s="228">
        <v>147</v>
      </c>
      <c r="H14102" s="228">
        <v>1010</v>
      </c>
      <c r="I14102" s="228">
        <v>688911.76</v>
      </c>
      <c r="J14102" s="228">
        <v>91748.56</v>
      </c>
      <c r="K14102" s="228">
        <v>54182.1</v>
      </c>
      <c r="L14102" s="228">
        <v>864655.38</v>
      </c>
    </row>
    <row r="14103" spans="1:12">
      <c r="A14103" s="228">
        <v>2018</v>
      </c>
      <c r="B14103" s="228" t="s">
        <v>194</v>
      </c>
      <c r="C14103" s="228" t="s">
        <v>63</v>
      </c>
      <c r="D14103" s="228" t="s">
        <v>206</v>
      </c>
      <c r="E14103" s="228">
        <v>0</v>
      </c>
      <c r="F14103" s="228">
        <v>50746</v>
      </c>
      <c r="G14103" s="228">
        <v>2072</v>
      </c>
      <c r="H14103" s="228">
        <v>5758</v>
      </c>
      <c r="I14103" s="228">
        <v>5397729.2000000002</v>
      </c>
      <c r="J14103" s="228">
        <v>642637</v>
      </c>
      <c r="K14103" s="228">
        <v>95705.15</v>
      </c>
      <c r="L14103" s="228">
        <v>6526326.3300000001</v>
      </c>
    </row>
    <row r="14104" spans="1:12">
      <c r="A14104" s="228">
        <v>2018</v>
      </c>
      <c r="B14104" s="228" t="s">
        <v>194</v>
      </c>
      <c r="C14104" s="228" t="s">
        <v>63</v>
      </c>
      <c r="D14104" s="228" t="s">
        <v>206</v>
      </c>
      <c r="E14104" s="228">
        <v>5</v>
      </c>
      <c r="F14104" s="228">
        <v>64870</v>
      </c>
      <c r="G14104" s="228">
        <v>1172</v>
      </c>
      <c r="H14104" s="228">
        <v>1567</v>
      </c>
      <c r="I14104" s="228">
        <v>1365392.9</v>
      </c>
      <c r="J14104" s="228">
        <v>372901.85</v>
      </c>
      <c r="K14104" s="228">
        <v>107478</v>
      </c>
      <c r="L14104" s="228">
        <v>2076193.54</v>
      </c>
    </row>
    <row r="14105" spans="1:12">
      <c r="A14105" s="228">
        <v>2018</v>
      </c>
      <c r="B14105" s="228" t="s">
        <v>194</v>
      </c>
      <c r="C14105" s="228" t="s">
        <v>63</v>
      </c>
      <c r="D14105" s="228" t="s">
        <v>206</v>
      </c>
      <c r="E14105" s="228">
        <v>10</v>
      </c>
      <c r="F14105" s="228">
        <v>66863</v>
      </c>
      <c r="G14105" s="228">
        <v>1090</v>
      </c>
      <c r="H14105" s="228">
        <v>1745</v>
      </c>
      <c r="I14105" s="228">
        <v>1623105.12</v>
      </c>
      <c r="J14105" s="228">
        <v>407634.12</v>
      </c>
      <c r="K14105" s="228">
        <v>361400</v>
      </c>
      <c r="L14105" s="228">
        <v>2691385.77</v>
      </c>
    </row>
    <row r="14106" spans="1:12">
      <c r="A14106" s="228">
        <v>2018</v>
      </c>
      <c r="B14106" s="228" t="s">
        <v>194</v>
      </c>
      <c r="C14106" s="228" t="s">
        <v>63</v>
      </c>
      <c r="D14106" s="228" t="s">
        <v>206</v>
      </c>
      <c r="E14106" s="228">
        <v>15</v>
      </c>
      <c r="F14106" s="228">
        <v>63243</v>
      </c>
      <c r="G14106" s="228">
        <v>2550</v>
      </c>
      <c r="H14106" s="228">
        <v>5370</v>
      </c>
      <c r="I14106" s="228">
        <v>4592724.13</v>
      </c>
      <c r="J14106" s="228">
        <v>981239.92</v>
      </c>
      <c r="K14106" s="228">
        <v>643528.75</v>
      </c>
      <c r="L14106" s="228">
        <v>6970358.6399999997</v>
      </c>
    </row>
    <row r="14107" spans="1:12">
      <c r="A14107" s="228">
        <v>2018</v>
      </c>
      <c r="B14107" s="228" t="s">
        <v>194</v>
      </c>
      <c r="C14107" s="228" t="s">
        <v>63</v>
      </c>
      <c r="D14107" s="228" t="s">
        <v>206</v>
      </c>
      <c r="E14107" s="228">
        <v>20</v>
      </c>
      <c r="F14107" s="228">
        <v>49839</v>
      </c>
      <c r="G14107" s="228">
        <v>3196</v>
      </c>
      <c r="H14107" s="228">
        <v>8075</v>
      </c>
      <c r="I14107" s="228">
        <v>6665545.1799999997</v>
      </c>
      <c r="J14107" s="228">
        <v>1314169.71</v>
      </c>
      <c r="K14107" s="228">
        <v>737349.71</v>
      </c>
      <c r="L14107" s="228">
        <v>9782482.7599999998</v>
      </c>
    </row>
    <row r="14108" spans="1:12">
      <c r="A14108" s="228">
        <v>2018</v>
      </c>
      <c r="B14108" s="228" t="s">
        <v>194</v>
      </c>
      <c r="C14108" s="228" t="s">
        <v>63</v>
      </c>
      <c r="D14108" s="228" t="s">
        <v>206</v>
      </c>
      <c r="E14108" s="228">
        <v>25</v>
      </c>
      <c r="F14108" s="228">
        <v>44425</v>
      </c>
      <c r="G14108" s="228">
        <v>4071</v>
      </c>
      <c r="H14108" s="228">
        <v>13517</v>
      </c>
      <c r="I14108" s="228">
        <v>11082531.550000001</v>
      </c>
      <c r="J14108" s="228">
        <v>2416278.06</v>
      </c>
      <c r="K14108" s="228">
        <v>844517</v>
      </c>
      <c r="L14108" s="228">
        <v>16099988.43</v>
      </c>
    </row>
    <row r="14109" spans="1:12">
      <c r="A14109" s="228">
        <v>2018</v>
      </c>
      <c r="B14109" s="228" t="s">
        <v>194</v>
      </c>
      <c r="C14109" s="228" t="s">
        <v>63</v>
      </c>
      <c r="D14109" s="228" t="s">
        <v>206</v>
      </c>
      <c r="E14109" s="228">
        <v>30</v>
      </c>
      <c r="F14109" s="228">
        <v>70594</v>
      </c>
      <c r="G14109" s="228">
        <v>6615</v>
      </c>
      <c r="H14109" s="228">
        <v>20364</v>
      </c>
      <c r="I14109" s="228">
        <v>18148887.620000001</v>
      </c>
      <c r="J14109" s="228">
        <v>4600484.53</v>
      </c>
      <c r="K14109" s="228">
        <v>1259072</v>
      </c>
      <c r="L14109" s="228">
        <v>26963428.870000001</v>
      </c>
    </row>
    <row r="14110" spans="1:12">
      <c r="A14110" s="228">
        <v>2018</v>
      </c>
      <c r="B14110" s="228" t="s">
        <v>194</v>
      </c>
      <c r="C14110" s="228" t="s">
        <v>63</v>
      </c>
      <c r="D14110" s="228" t="s">
        <v>206</v>
      </c>
      <c r="E14110" s="228">
        <v>35</v>
      </c>
      <c r="F14110" s="228">
        <v>78079</v>
      </c>
      <c r="G14110" s="228">
        <v>7034</v>
      </c>
      <c r="H14110" s="228">
        <v>18488</v>
      </c>
      <c r="I14110" s="228">
        <v>17055784.48</v>
      </c>
      <c r="J14110" s="228">
        <v>4092185.8</v>
      </c>
      <c r="K14110" s="228">
        <v>1836169.78</v>
      </c>
      <c r="L14110" s="228">
        <v>26407894.879999999</v>
      </c>
    </row>
    <row r="14111" spans="1:12">
      <c r="A14111" s="228">
        <v>2018</v>
      </c>
      <c r="B14111" s="228" t="s">
        <v>194</v>
      </c>
      <c r="C14111" s="228" t="s">
        <v>63</v>
      </c>
      <c r="D14111" s="228" t="s">
        <v>206</v>
      </c>
      <c r="E14111" s="228">
        <v>40</v>
      </c>
      <c r="F14111" s="228">
        <v>76544</v>
      </c>
      <c r="G14111" s="228">
        <v>6477</v>
      </c>
      <c r="H14111" s="228">
        <v>15179</v>
      </c>
      <c r="I14111" s="228">
        <v>14377482.609999999</v>
      </c>
      <c r="J14111" s="228">
        <v>3416247.86</v>
      </c>
      <c r="K14111" s="228">
        <v>2323744.5</v>
      </c>
      <c r="L14111" s="228">
        <v>23236323.84</v>
      </c>
    </row>
    <row r="14112" spans="1:12">
      <c r="A14112" s="228">
        <v>2018</v>
      </c>
      <c r="B14112" s="228" t="s">
        <v>194</v>
      </c>
      <c r="C14112" s="228" t="s">
        <v>63</v>
      </c>
      <c r="D14112" s="228" t="s">
        <v>206</v>
      </c>
      <c r="E14112" s="228">
        <v>45</v>
      </c>
      <c r="F14112" s="228">
        <v>83705</v>
      </c>
      <c r="G14112" s="228">
        <v>7410</v>
      </c>
      <c r="H14112" s="228">
        <v>16899</v>
      </c>
      <c r="I14112" s="228">
        <v>15294799.51</v>
      </c>
      <c r="J14112" s="228">
        <v>3773642.94</v>
      </c>
      <c r="K14112" s="228">
        <v>2370518.7000000002</v>
      </c>
      <c r="L14112" s="228">
        <v>25039698.539999999</v>
      </c>
    </row>
    <row r="14113" spans="1:12">
      <c r="A14113" s="228">
        <v>2018</v>
      </c>
      <c r="B14113" s="228" t="s">
        <v>194</v>
      </c>
      <c r="C14113" s="228" t="s">
        <v>63</v>
      </c>
      <c r="D14113" s="228" t="s">
        <v>206</v>
      </c>
      <c r="E14113" s="228">
        <v>50</v>
      </c>
      <c r="F14113" s="228">
        <v>76493</v>
      </c>
      <c r="G14113" s="228">
        <v>8642</v>
      </c>
      <c r="H14113" s="228">
        <v>19008</v>
      </c>
      <c r="I14113" s="228">
        <v>17403871.420000002</v>
      </c>
      <c r="J14113" s="228">
        <v>4277651.12</v>
      </c>
      <c r="K14113" s="228">
        <v>3148297.05</v>
      </c>
      <c r="L14113" s="228">
        <v>28500162.940000001</v>
      </c>
    </row>
    <row r="14114" spans="1:12">
      <c r="A14114" s="228">
        <v>2018</v>
      </c>
      <c r="B14114" s="228" t="s">
        <v>194</v>
      </c>
      <c r="C14114" s="228" t="s">
        <v>63</v>
      </c>
      <c r="D14114" s="228" t="s">
        <v>206</v>
      </c>
      <c r="E14114" s="228">
        <v>55</v>
      </c>
      <c r="F14114" s="228">
        <v>80136</v>
      </c>
      <c r="G14114" s="228">
        <v>9882</v>
      </c>
      <c r="H14114" s="228">
        <v>21607</v>
      </c>
      <c r="I14114" s="228">
        <v>20474586.27</v>
      </c>
      <c r="J14114" s="228">
        <v>5083240.95</v>
      </c>
      <c r="K14114" s="228">
        <v>4384283.4000000004</v>
      </c>
      <c r="L14114" s="228">
        <v>34222392.229999997</v>
      </c>
    </row>
    <row r="14115" spans="1:12">
      <c r="A14115" s="228">
        <v>2018</v>
      </c>
      <c r="B14115" s="228" t="s">
        <v>194</v>
      </c>
      <c r="C14115" s="228" t="s">
        <v>63</v>
      </c>
      <c r="D14115" s="228" t="s">
        <v>206</v>
      </c>
      <c r="E14115" s="228">
        <v>60</v>
      </c>
      <c r="F14115" s="228">
        <v>74020</v>
      </c>
      <c r="G14115" s="228">
        <v>11598</v>
      </c>
      <c r="H14115" s="228">
        <v>25054</v>
      </c>
      <c r="I14115" s="228">
        <v>23808186.190000001</v>
      </c>
      <c r="J14115" s="228">
        <v>6101090.5999999996</v>
      </c>
      <c r="K14115" s="228">
        <v>4838036.04</v>
      </c>
      <c r="L14115" s="228">
        <v>38702150.520000003</v>
      </c>
    </row>
    <row r="14116" spans="1:12">
      <c r="A14116" s="228">
        <v>2018</v>
      </c>
      <c r="B14116" s="228" t="s">
        <v>194</v>
      </c>
      <c r="C14116" s="228" t="s">
        <v>63</v>
      </c>
      <c r="D14116" s="228" t="s">
        <v>206</v>
      </c>
      <c r="E14116" s="228">
        <v>65</v>
      </c>
      <c r="F14116" s="228">
        <v>68262</v>
      </c>
      <c r="G14116" s="228">
        <v>13785</v>
      </c>
      <c r="H14116" s="228">
        <v>31564</v>
      </c>
      <c r="I14116" s="228">
        <v>30168951.579999998</v>
      </c>
      <c r="J14116" s="228">
        <v>7279078.7199999997</v>
      </c>
      <c r="K14116" s="228">
        <v>6926359.5499999998</v>
      </c>
      <c r="L14116" s="228">
        <v>48771232.380000003</v>
      </c>
    </row>
    <row r="14117" spans="1:12">
      <c r="A14117" s="228">
        <v>2018</v>
      </c>
      <c r="B14117" s="228" t="s">
        <v>194</v>
      </c>
      <c r="C14117" s="228" t="s">
        <v>63</v>
      </c>
      <c r="D14117" s="228" t="s">
        <v>206</v>
      </c>
      <c r="E14117" s="228">
        <v>70</v>
      </c>
      <c r="F14117" s="228">
        <v>57328</v>
      </c>
      <c r="G14117" s="228">
        <v>14530</v>
      </c>
      <c r="H14117" s="228">
        <v>36766</v>
      </c>
      <c r="I14117" s="228">
        <v>34180343.600000001</v>
      </c>
      <c r="J14117" s="228">
        <v>8183435.8499999996</v>
      </c>
      <c r="K14117" s="228">
        <v>7655547.7999999998</v>
      </c>
      <c r="L14117" s="228">
        <v>53964497.990000002</v>
      </c>
    </row>
    <row r="14118" spans="1:12">
      <c r="A14118" s="228">
        <v>2018</v>
      </c>
      <c r="B14118" s="228" t="s">
        <v>194</v>
      </c>
      <c r="C14118" s="228" t="s">
        <v>63</v>
      </c>
      <c r="D14118" s="228" t="s">
        <v>206</v>
      </c>
      <c r="E14118" s="228">
        <v>75</v>
      </c>
      <c r="F14118" s="228">
        <v>37651</v>
      </c>
      <c r="G14118" s="228">
        <v>11467</v>
      </c>
      <c r="H14118" s="228">
        <v>33333</v>
      </c>
      <c r="I14118" s="228">
        <v>29635587.510000002</v>
      </c>
      <c r="J14118" s="228">
        <v>6581527.2999999998</v>
      </c>
      <c r="K14118" s="228">
        <v>6005780.5999999996</v>
      </c>
      <c r="L14118" s="228">
        <v>44995218.020000003</v>
      </c>
    </row>
    <row r="14119" spans="1:12">
      <c r="A14119" s="228">
        <v>2018</v>
      </c>
      <c r="B14119" s="228" t="s">
        <v>194</v>
      </c>
      <c r="C14119" s="228" t="s">
        <v>63</v>
      </c>
      <c r="D14119" s="228" t="s">
        <v>206</v>
      </c>
      <c r="E14119" s="228">
        <v>80</v>
      </c>
      <c r="F14119" s="228">
        <v>24582</v>
      </c>
      <c r="G14119" s="228">
        <v>8355</v>
      </c>
      <c r="H14119" s="228">
        <v>32556</v>
      </c>
      <c r="I14119" s="228">
        <v>25622780.440000001</v>
      </c>
      <c r="J14119" s="228">
        <v>4653889.66</v>
      </c>
      <c r="K14119" s="228">
        <v>3694946</v>
      </c>
      <c r="L14119" s="228">
        <v>35861782.649999999</v>
      </c>
    </row>
    <row r="14120" spans="1:12">
      <c r="A14120" s="228">
        <v>2018</v>
      </c>
      <c r="B14120" s="228" t="s">
        <v>194</v>
      </c>
      <c r="C14120" s="228" t="s">
        <v>63</v>
      </c>
      <c r="D14120" s="228" t="s">
        <v>206</v>
      </c>
      <c r="E14120" s="228">
        <v>85</v>
      </c>
      <c r="F14120" s="228">
        <v>15066</v>
      </c>
      <c r="G14120" s="228">
        <v>5114</v>
      </c>
      <c r="H14120" s="228">
        <v>26657</v>
      </c>
      <c r="I14120" s="228">
        <v>18625652.649999999</v>
      </c>
      <c r="J14120" s="228">
        <v>2844201.83</v>
      </c>
      <c r="K14120" s="228">
        <v>1939664</v>
      </c>
      <c r="L14120" s="228">
        <v>24864117.170000002</v>
      </c>
    </row>
    <row r="14121" spans="1:12">
      <c r="A14121" s="228">
        <v>2018</v>
      </c>
      <c r="B14121" s="228" t="s">
        <v>194</v>
      </c>
      <c r="C14121" s="228" t="s">
        <v>63</v>
      </c>
      <c r="D14121" s="228" t="s">
        <v>206</v>
      </c>
      <c r="E14121" s="228">
        <v>90</v>
      </c>
      <c r="F14121" s="228">
        <v>6335</v>
      </c>
      <c r="G14121" s="228">
        <v>1726</v>
      </c>
      <c r="H14121" s="228">
        <v>11721</v>
      </c>
      <c r="I14121" s="228">
        <v>8270220.3300000001</v>
      </c>
      <c r="J14121" s="228">
        <v>1038806.25</v>
      </c>
      <c r="K14121" s="228">
        <v>515443</v>
      </c>
      <c r="L14121" s="228">
        <v>10233524.34</v>
      </c>
    </row>
    <row r="14122" spans="1:12">
      <c r="A14122" s="228">
        <v>2018</v>
      </c>
      <c r="B14122" s="228" t="s">
        <v>194</v>
      </c>
      <c r="C14122" s="228" t="s">
        <v>63</v>
      </c>
      <c r="D14122" s="228" t="s">
        <v>206</v>
      </c>
      <c r="E14122" s="228">
        <v>95</v>
      </c>
      <c r="F14122" s="228">
        <v>1666</v>
      </c>
      <c r="G14122" s="228">
        <v>409</v>
      </c>
      <c r="H14122" s="228">
        <v>3233</v>
      </c>
      <c r="I14122" s="228">
        <v>2100613.2999999998</v>
      </c>
      <c r="J14122" s="228">
        <v>236316.34</v>
      </c>
      <c r="K14122" s="228">
        <v>60538</v>
      </c>
      <c r="L14122" s="228">
        <v>2492653.58</v>
      </c>
    </row>
    <row r="14123" spans="1:12">
      <c r="A14123" s="228">
        <v>2018</v>
      </c>
      <c r="B14123" s="228" t="s">
        <v>194</v>
      </c>
      <c r="C14123" s="228" t="s">
        <v>64</v>
      </c>
      <c r="D14123" s="228" t="s">
        <v>205</v>
      </c>
      <c r="E14123" s="228">
        <v>0</v>
      </c>
      <c r="F14123" s="228">
        <v>18778</v>
      </c>
      <c r="G14123" s="228">
        <v>870</v>
      </c>
      <c r="H14123" s="228">
        <v>2454</v>
      </c>
      <c r="I14123" s="228">
        <v>1579096.65</v>
      </c>
      <c r="J14123" s="228">
        <v>347977.09</v>
      </c>
      <c r="K14123" s="228">
        <v>117505</v>
      </c>
      <c r="L14123" s="228">
        <v>2127558.84</v>
      </c>
    </row>
    <row r="14124" spans="1:12">
      <c r="A14124" s="228">
        <v>2018</v>
      </c>
      <c r="B14124" s="228" t="s">
        <v>194</v>
      </c>
      <c r="C14124" s="228" t="s">
        <v>64</v>
      </c>
      <c r="D14124" s="228" t="s">
        <v>205</v>
      </c>
      <c r="E14124" s="228">
        <v>5</v>
      </c>
      <c r="F14124" s="228">
        <v>22041</v>
      </c>
      <c r="G14124" s="228">
        <v>420</v>
      </c>
      <c r="H14124" s="228">
        <v>480</v>
      </c>
      <c r="I14124" s="228">
        <v>436031.9</v>
      </c>
      <c r="J14124" s="228">
        <v>153408.69</v>
      </c>
      <c r="K14124" s="228">
        <v>35392</v>
      </c>
      <c r="L14124" s="228">
        <v>676806.8</v>
      </c>
    </row>
    <row r="14125" spans="1:12">
      <c r="A14125" s="228">
        <v>2018</v>
      </c>
      <c r="B14125" s="228" t="s">
        <v>194</v>
      </c>
      <c r="C14125" s="228" t="s">
        <v>64</v>
      </c>
      <c r="D14125" s="228" t="s">
        <v>205</v>
      </c>
      <c r="E14125" s="228">
        <v>10</v>
      </c>
      <c r="F14125" s="228">
        <v>22052</v>
      </c>
      <c r="G14125" s="228">
        <v>268</v>
      </c>
      <c r="H14125" s="228">
        <v>455</v>
      </c>
      <c r="I14125" s="228">
        <v>346472.15</v>
      </c>
      <c r="J14125" s="228">
        <v>135493.85</v>
      </c>
      <c r="K14125" s="228">
        <v>57555.55</v>
      </c>
      <c r="L14125" s="228">
        <v>573551.93999999994</v>
      </c>
    </row>
    <row r="14126" spans="1:12">
      <c r="A14126" s="228">
        <v>2018</v>
      </c>
      <c r="B14126" s="228" t="s">
        <v>194</v>
      </c>
      <c r="C14126" s="228" t="s">
        <v>64</v>
      </c>
      <c r="D14126" s="228" t="s">
        <v>205</v>
      </c>
      <c r="E14126" s="228">
        <v>15</v>
      </c>
      <c r="F14126" s="228">
        <v>21592</v>
      </c>
      <c r="G14126" s="228">
        <v>629</v>
      </c>
      <c r="H14126" s="228">
        <v>988</v>
      </c>
      <c r="I14126" s="228">
        <v>1154093.0900000001</v>
      </c>
      <c r="J14126" s="228">
        <v>397164.6</v>
      </c>
      <c r="K14126" s="228">
        <v>296697</v>
      </c>
      <c r="L14126" s="228">
        <v>1945705.75</v>
      </c>
    </row>
    <row r="14127" spans="1:12">
      <c r="A14127" s="228">
        <v>2018</v>
      </c>
      <c r="B14127" s="228" t="s">
        <v>194</v>
      </c>
      <c r="C14127" s="228" t="s">
        <v>64</v>
      </c>
      <c r="D14127" s="228" t="s">
        <v>205</v>
      </c>
      <c r="E14127" s="228">
        <v>20</v>
      </c>
      <c r="F14127" s="228">
        <v>19210</v>
      </c>
      <c r="G14127" s="228">
        <v>728</v>
      </c>
      <c r="H14127" s="228">
        <v>1280</v>
      </c>
      <c r="I14127" s="228">
        <v>1343212.76</v>
      </c>
      <c r="J14127" s="228">
        <v>469300.73</v>
      </c>
      <c r="K14127" s="228">
        <v>233741</v>
      </c>
      <c r="L14127" s="228">
        <v>2190177.04</v>
      </c>
    </row>
    <row r="14128" spans="1:12">
      <c r="A14128" s="228">
        <v>2018</v>
      </c>
      <c r="B14128" s="228" t="s">
        <v>194</v>
      </c>
      <c r="C14128" s="228" t="s">
        <v>64</v>
      </c>
      <c r="D14128" s="228" t="s">
        <v>205</v>
      </c>
      <c r="E14128" s="228">
        <v>25</v>
      </c>
      <c r="F14128" s="228">
        <v>14826</v>
      </c>
      <c r="G14128" s="228">
        <v>549</v>
      </c>
      <c r="H14128" s="228">
        <v>1036</v>
      </c>
      <c r="I14128" s="228">
        <v>1126418.8</v>
      </c>
      <c r="J14128" s="228">
        <v>378200.04</v>
      </c>
      <c r="K14128" s="228">
        <v>218870</v>
      </c>
      <c r="L14128" s="228">
        <v>1912953.87</v>
      </c>
    </row>
    <row r="14129" spans="1:12">
      <c r="A14129" s="228">
        <v>2018</v>
      </c>
      <c r="B14129" s="228" t="s">
        <v>194</v>
      </c>
      <c r="C14129" s="228" t="s">
        <v>64</v>
      </c>
      <c r="D14129" s="228" t="s">
        <v>205</v>
      </c>
      <c r="E14129" s="228">
        <v>30</v>
      </c>
      <c r="F14129" s="228">
        <v>21292</v>
      </c>
      <c r="G14129" s="228">
        <v>719</v>
      </c>
      <c r="H14129" s="228">
        <v>1062</v>
      </c>
      <c r="I14129" s="228">
        <v>1037270.3</v>
      </c>
      <c r="J14129" s="228">
        <v>432609.88</v>
      </c>
      <c r="K14129" s="228">
        <v>185852</v>
      </c>
      <c r="L14129" s="228">
        <v>1907388.36</v>
      </c>
    </row>
    <row r="14130" spans="1:12">
      <c r="A14130" s="228">
        <v>2018</v>
      </c>
      <c r="B14130" s="228" t="s">
        <v>194</v>
      </c>
      <c r="C14130" s="228" t="s">
        <v>64</v>
      </c>
      <c r="D14130" s="228" t="s">
        <v>205</v>
      </c>
      <c r="E14130" s="228">
        <v>35</v>
      </c>
      <c r="F14130" s="228">
        <v>22836</v>
      </c>
      <c r="G14130" s="228">
        <v>801</v>
      </c>
      <c r="H14130" s="228">
        <v>1277</v>
      </c>
      <c r="I14130" s="228">
        <v>1137256.6499999999</v>
      </c>
      <c r="J14130" s="228">
        <v>492348.25</v>
      </c>
      <c r="K14130" s="228">
        <v>176241</v>
      </c>
      <c r="L14130" s="228">
        <v>2041671.57</v>
      </c>
    </row>
    <row r="14131" spans="1:12">
      <c r="A14131" s="228">
        <v>2018</v>
      </c>
      <c r="B14131" s="228" t="s">
        <v>194</v>
      </c>
      <c r="C14131" s="228" t="s">
        <v>64</v>
      </c>
      <c r="D14131" s="228" t="s">
        <v>205</v>
      </c>
      <c r="E14131" s="228">
        <v>40</v>
      </c>
      <c r="F14131" s="228">
        <v>22482</v>
      </c>
      <c r="G14131" s="228">
        <v>1023</v>
      </c>
      <c r="H14131" s="228">
        <v>1694</v>
      </c>
      <c r="I14131" s="228">
        <v>1613315.9</v>
      </c>
      <c r="J14131" s="228">
        <v>644494.46</v>
      </c>
      <c r="K14131" s="228">
        <v>479852</v>
      </c>
      <c r="L14131" s="228">
        <v>3063075.35</v>
      </c>
    </row>
    <row r="14132" spans="1:12">
      <c r="A14132" s="228">
        <v>2018</v>
      </c>
      <c r="B14132" s="228" t="s">
        <v>194</v>
      </c>
      <c r="C14132" s="228" t="s">
        <v>64</v>
      </c>
      <c r="D14132" s="228" t="s">
        <v>205</v>
      </c>
      <c r="E14132" s="228">
        <v>45</v>
      </c>
      <c r="F14132" s="228">
        <v>24946</v>
      </c>
      <c r="G14132" s="228">
        <v>1272</v>
      </c>
      <c r="H14132" s="228">
        <v>2361</v>
      </c>
      <c r="I14132" s="228">
        <v>2663742.98</v>
      </c>
      <c r="J14132" s="228">
        <v>890045.81</v>
      </c>
      <c r="K14132" s="228">
        <v>576541.04</v>
      </c>
      <c r="L14132" s="228">
        <v>4501665.83</v>
      </c>
    </row>
    <row r="14133" spans="1:12">
      <c r="A14133" s="228">
        <v>2018</v>
      </c>
      <c r="B14133" s="228" t="s">
        <v>194</v>
      </c>
      <c r="C14133" s="228" t="s">
        <v>64</v>
      </c>
      <c r="D14133" s="228" t="s">
        <v>205</v>
      </c>
      <c r="E14133" s="228">
        <v>50</v>
      </c>
      <c r="F14133" s="228">
        <v>25016</v>
      </c>
      <c r="G14133" s="228">
        <v>1899</v>
      </c>
      <c r="H14133" s="228">
        <v>3712</v>
      </c>
      <c r="I14133" s="228">
        <v>3633140.5</v>
      </c>
      <c r="J14133" s="228">
        <v>1244591.1299999999</v>
      </c>
      <c r="K14133" s="228">
        <v>982942</v>
      </c>
      <c r="L14133" s="228">
        <v>6269515.96</v>
      </c>
    </row>
    <row r="14134" spans="1:12">
      <c r="A14134" s="228">
        <v>2018</v>
      </c>
      <c r="B14134" s="228" t="s">
        <v>194</v>
      </c>
      <c r="C14134" s="228" t="s">
        <v>64</v>
      </c>
      <c r="D14134" s="228" t="s">
        <v>205</v>
      </c>
      <c r="E14134" s="228">
        <v>55</v>
      </c>
      <c r="F14134" s="228">
        <v>28093</v>
      </c>
      <c r="G14134" s="228">
        <v>2737</v>
      </c>
      <c r="H14134" s="228">
        <v>5220</v>
      </c>
      <c r="I14134" s="228">
        <v>5717937.9000000004</v>
      </c>
      <c r="J14134" s="228">
        <v>1843591.17</v>
      </c>
      <c r="K14134" s="228">
        <v>1524888.13</v>
      </c>
      <c r="L14134" s="228">
        <v>9685516.4499999993</v>
      </c>
    </row>
    <row r="14135" spans="1:12">
      <c r="A14135" s="228">
        <v>2018</v>
      </c>
      <c r="B14135" s="228" t="s">
        <v>194</v>
      </c>
      <c r="C14135" s="228" t="s">
        <v>64</v>
      </c>
      <c r="D14135" s="228" t="s">
        <v>205</v>
      </c>
      <c r="E14135" s="228">
        <v>60</v>
      </c>
      <c r="F14135" s="228">
        <v>27902</v>
      </c>
      <c r="G14135" s="228">
        <v>3904</v>
      </c>
      <c r="H14135" s="228">
        <v>7773</v>
      </c>
      <c r="I14135" s="228">
        <v>8352398.3700000001</v>
      </c>
      <c r="J14135" s="228">
        <v>2529158.4</v>
      </c>
      <c r="K14135" s="228">
        <v>2083808.8</v>
      </c>
      <c r="L14135" s="228">
        <v>13786230.939999999</v>
      </c>
    </row>
    <row r="14136" spans="1:12">
      <c r="A14136" s="228">
        <v>2018</v>
      </c>
      <c r="B14136" s="228" t="s">
        <v>194</v>
      </c>
      <c r="C14136" s="228" t="s">
        <v>64</v>
      </c>
      <c r="D14136" s="228" t="s">
        <v>205</v>
      </c>
      <c r="E14136" s="228">
        <v>65</v>
      </c>
      <c r="F14136" s="228">
        <v>26906</v>
      </c>
      <c r="G14136" s="228">
        <v>4888</v>
      </c>
      <c r="H14136" s="228">
        <v>10143</v>
      </c>
      <c r="I14136" s="228">
        <v>10851842.92</v>
      </c>
      <c r="J14136" s="228">
        <v>3341665.79</v>
      </c>
      <c r="K14136" s="228">
        <v>2642407.5</v>
      </c>
      <c r="L14136" s="228">
        <v>17592163.699999999</v>
      </c>
    </row>
    <row r="14137" spans="1:12">
      <c r="A14137" s="228">
        <v>2018</v>
      </c>
      <c r="B14137" s="228" t="s">
        <v>194</v>
      </c>
      <c r="C14137" s="228" t="s">
        <v>64</v>
      </c>
      <c r="D14137" s="228" t="s">
        <v>205</v>
      </c>
      <c r="E14137" s="228">
        <v>70</v>
      </c>
      <c r="F14137" s="228">
        <v>23074</v>
      </c>
      <c r="G14137" s="228">
        <v>5102</v>
      </c>
      <c r="H14137" s="228">
        <v>11646</v>
      </c>
      <c r="I14137" s="228">
        <v>12535551.890000001</v>
      </c>
      <c r="J14137" s="228">
        <v>3567603.95</v>
      </c>
      <c r="K14137" s="228">
        <v>3195841.42</v>
      </c>
      <c r="L14137" s="228">
        <v>19999874.109999999</v>
      </c>
    </row>
    <row r="14138" spans="1:12">
      <c r="A14138" s="228">
        <v>2018</v>
      </c>
      <c r="B14138" s="228" t="s">
        <v>194</v>
      </c>
      <c r="C14138" s="228" t="s">
        <v>64</v>
      </c>
      <c r="D14138" s="228" t="s">
        <v>205</v>
      </c>
      <c r="E14138" s="228">
        <v>75</v>
      </c>
      <c r="F14138" s="228">
        <v>15205</v>
      </c>
      <c r="G14138" s="228">
        <v>5106</v>
      </c>
      <c r="H14138" s="228">
        <v>11684</v>
      </c>
      <c r="I14138" s="228">
        <v>10397506.890000001</v>
      </c>
      <c r="J14138" s="228">
        <v>3024245.36</v>
      </c>
      <c r="K14138" s="228">
        <v>2573971.5</v>
      </c>
      <c r="L14138" s="228">
        <v>16537744.1</v>
      </c>
    </row>
    <row r="14139" spans="1:12">
      <c r="A14139" s="228">
        <v>2018</v>
      </c>
      <c r="B14139" s="228" t="s">
        <v>194</v>
      </c>
      <c r="C14139" s="228" t="s">
        <v>64</v>
      </c>
      <c r="D14139" s="228" t="s">
        <v>205</v>
      </c>
      <c r="E14139" s="228">
        <v>80</v>
      </c>
      <c r="F14139" s="228">
        <v>9878</v>
      </c>
      <c r="G14139" s="228">
        <v>3131</v>
      </c>
      <c r="H14139" s="228">
        <v>8756</v>
      </c>
      <c r="I14139" s="228">
        <v>7827310.9500000002</v>
      </c>
      <c r="J14139" s="228">
        <v>2050877.85</v>
      </c>
      <c r="K14139" s="228">
        <v>1642063.16</v>
      </c>
      <c r="L14139" s="228">
        <v>11861465.720000001</v>
      </c>
    </row>
    <row r="14140" spans="1:12">
      <c r="A14140" s="228">
        <v>2018</v>
      </c>
      <c r="B14140" s="228" t="s">
        <v>194</v>
      </c>
      <c r="C14140" s="228" t="s">
        <v>64</v>
      </c>
      <c r="D14140" s="228" t="s">
        <v>205</v>
      </c>
      <c r="E14140" s="228">
        <v>85</v>
      </c>
      <c r="F14140" s="228">
        <v>5695</v>
      </c>
      <c r="G14140" s="228">
        <v>2170</v>
      </c>
      <c r="H14140" s="228">
        <v>7671</v>
      </c>
      <c r="I14140" s="228">
        <v>5265045.7699999996</v>
      </c>
      <c r="J14140" s="228">
        <v>1158505.45</v>
      </c>
      <c r="K14140" s="228">
        <v>910288.64</v>
      </c>
      <c r="L14140" s="228">
        <v>7506076.0099999998</v>
      </c>
    </row>
    <row r="14141" spans="1:12">
      <c r="A14141" s="228">
        <v>2018</v>
      </c>
      <c r="B14141" s="228" t="s">
        <v>194</v>
      </c>
      <c r="C14141" s="228" t="s">
        <v>64</v>
      </c>
      <c r="D14141" s="228" t="s">
        <v>205</v>
      </c>
      <c r="E14141" s="228">
        <v>90</v>
      </c>
      <c r="F14141" s="228">
        <v>2125</v>
      </c>
      <c r="G14141" s="228">
        <v>621</v>
      </c>
      <c r="H14141" s="228">
        <v>3653</v>
      </c>
      <c r="I14141" s="228">
        <v>1959800.23</v>
      </c>
      <c r="J14141" s="228">
        <v>321500.74</v>
      </c>
      <c r="K14141" s="228">
        <v>287403</v>
      </c>
      <c r="L14141" s="228">
        <v>2666673.88</v>
      </c>
    </row>
    <row r="14142" spans="1:12">
      <c r="A14142" s="228">
        <v>2018</v>
      </c>
      <c r="B14142" s="228" t="s">
        <v>194</v>
      </c>
      <c r="C14142" s="228" t="s">
        <v>64</v>
      </c>
      <c r="D14142" s="228" t="s">
        <v>205</v>
      </c>
      <c r="E14142" s="228">
        <v>95</v>
      </c>
      <c r="F14142" s="228">
        <v>323</v>
      </c>
      <c r="G14142" s="228">
        <v>86</v>
      </c>
      <c r="H14142" s="228">
        <v>525</v>
      </c>
      <c r="I14142" s="228">
        <v>273307</v>
      </c>
      <c r="J14142" s="228">
        <v>43298.32</v>
      </c>
      <c r="K14142" s="228">
        <v>27080</v>
      </c>
      <c r="L14142" s="228">
        <v>357403.82</v>
      </c>
    </row>
    <row r="14143" spans="1:12">
      <c r="A14143" s="228">
        <v>2018</v>
      </c>
      <c r="B14143" s="228" t="s">
        <v>194</v>
      </c>
      <c r="C14143" s="228" t="s">
        <v>64</v>
      </c>
      <c r="D14143" s="228" t="s">
        <v>206</v>
      </c>
      <c r="E14143" s="228">
        <v>0</v>
      </c>
      <c r="F14143" s="228">
        <v>17326</v>
      </c>
      <c r="G14143" s="228">
        <v>549</v>
      </c>
      <c r="H14143" s="228">
        <v>1622</v>
      </c>
      <c r="I14143" s="228">
        <v>1042238.17</v>
      </c>
      <c r="J14143" s="228">
        <v>211207.38</v>
      </c>
      <c r="K14143" s="228">
        <v>73768.25</v>
      </c>
      <c r="L14143" s="228">
        <v>1439082.46</v>
      </c>
    </row>
    <row r="14144" spans="1:12">
      <c r="A14144" s="228">
        <v>2018</v>
      </c>
      <c r="B14144" s="228" t="s">
        <v>194</v>
      </c>
      <c r="C14144" s="228" t="s">
        <v>64</v>
      </c>
      <c r="D14144" s="228" t="s">
        <v>206</v>
      </c>
      <c r="E14144" s="228">
        <v>5</v>
      </c>
      <c r="F14144" s="228">
        <v>20721</v>
      </c>
      <c r="G14144" s="228">
        <v>300</v>
      </c>
      <c r="H14144" s="228">
        <v>352</v>
      </c>
      <c r="I14144" s="228">
        <v>360634.74</v>
      </c>
      <c r="J14144" s="228">
        <v>132470.37</v>
      </c>
      <c r="K14144" s="228">
        <v>50861.75</v>
      </c>
      <c r="L14144" s="228">
        <v>594636.09</v>
      </c>
    </row>
    <row r="14145" spans="1:12">
      <c r="A14145" s="228">
        <v>2018</v>
      </c>
      <c r="B14145" s="228" t="s">
        <v>194</v>
      </c>
      <c r="C14145" s="228" t="s">
        <v>64</v>
      </c>
      <c r="D14145" s="228" t="s">
        <v>206</v>
      </c>
      <c r="E14145" s="228">
        <v>10</v>
      </c>
      <c r="F14145" s="228">
        <v>21295</v>
      </c>
      <c r="G14145" s="228">
        <v>286</v>
      </c>
      <c r="H14145" s="228">
        <v>455</v>
      </c>
      <c r="I14145" s="228">
        <v>414510.15</v>
      </c>
      <c r="J14145" s="228">
        <v>140489.88</v>
      </c>
      <c r="K14145" s="228">
        <v>105239</v>
      </c>
      <c r="L14145" s="228">
        <v>705536.27</v>
      </c>
    </row>
    <row r="14146" spans="1:12">
      <c r="A14146" s="228">
        <v>2018</v>
      </c>
      <c r="B14146" s="228" t="s">
        <v>194</v>
      </c>
      <c r="C14146" s="228" t="s">
        <v>64</v>
      </c>
      <c r="D14146" s="228" t="s">
        <v>206</v>
      </c>
      <c r="E14146" s="228">
        <v>15</v>
      </c>
      <c r="F14146" s="228">
        <v>20358</v>
      </c>
      <c r="G14146" s="228">
        <v>764</v>
      </c>
      <c r="H14146" s="228">
        <v>1221</v>
      </c>
      <c r="I14146" s="228">
        <v>1215090.3600000001</v>
      </c>
      <c r="J14146" s="228">
        <v>379277.85</v>
      </c>
      <c r="K14146" s="228">
        <v>237480</v>
      </c>
      <c r="L14146" s="228">
        <v>1966384.24</v>
      </c>
    </row>
    <row r="14147" spans="1:12">
      <c r="A14147" s="228">
        <v>2018</v>
      </c>
      <c r="B14147" s="228" t="s">
        <v>194</v>
      </c>
      <c r="C14147" s="228" t="s">
        <v>64</v>
      </c>
      <c r="D14147" s="228" t="s">
        <v>206</v>
      </c>
      <c r="E14147" s="228">
        <v>20</v>
      </c>
      <c r="F14147" s="228">
        <v>19317</v>
      </c>
      <c r="G14147" s="228">
        <v>1036</v>
      </c>
      <c r="H14147" s="228">
        <v>1690</v>
      </c>
      <c r="I14147" s="228">
        <v>1767101.8</v>
      </c>
      <c r="J14147" s="228">
        <v>553363.54</v>
      </c>
      <c r="K14147" s="228">
        <v>236126</v>
      </c>
      <c r="L14147" s="228">
        <v>2778511.77</v>
      </c>
    </row>
    <row r="14148" spans="1:12">
      <c r="A14148" s="228">
        <v>2018</v>
      </c>
      <c r="B14148" s="228" t="s">
        <v>194</v>
      </c>
      <c r="C14148" s="228" t="s">
        <v>64</v>
      </c>
      <c r="D14148" s="228" t="s">
        <v>206</v>
      </c>
      <c r="E14148" s="228">
        <v>25</v>
      </c>
      <c r="F14148" s="228">
        <v>16644</v>
      </c>
      <c r="G14148" s="228">
        <v>938</v>
      </c>
      <c r="H14148" s="228">
        <v>2348</v>
      </c>
      <c r="I14148" s="228">
        <v>2154015.5499999998</v>
      </c>
      <c r="J14148" s="228">
        <v>761745.86</v>
      </c>
      <c r="K14148" s="228">
        <v>215837</v>
      </c>
      <c r="L14148" s="228">
        <v>3490587.54</v>
      </c>
    </row>
    <row r="14149" spans="1:12">
      <c r="A14149" s="228">
        <v>2018</v>
      </c>
      <c r="B14149" s="228" t="s">
        <v>194</v>
      </c>
      <c r="C14149" s="228" t="s">
        <v>64</v>
      </c>
      <c r="D14149" s="228" t="s">
        <v>206</v>
      </c>
      <c r="E14149" s="228">
        <v>30</v>
      </c>
      <c r="F14149" s="228">
        <v>24347</v>
      </c>
      <c r="G14149" s="228">
        <v>1860</v>
      </c>
      <c r="H14149" s="228">
        <v>5098</v>
      </c>
      <c r="I14149" s="228">
        <v>4825153.41</v>
      </c>
      <c r="J14149" s="228">
        <v>1577628.14</v>
      </c>
      <c r="K14149" s="228">
        <v>461993</v>
      </c>
      <c r="L14149" s="228">
        <v>7585076.2699999996</v>
      </c>
    </row>
    <row r="14150" spans="1:12">
      <c r="A14150" s="228">
        <v>2018</v>
      </c>
      <c r="B14150" s="228" t="s">
        <v>194</v>
      </c>
      <c r="C14150" s="228" t="s">
        <v>64</v>
      </c>
      <c r="D14150" s="228" t="s">
        <v>206</v>
      </c>
      <c r="E14150" s="228">
        <v>35</v>
      </c>
      <c r="F14150" s="228">
        <v>25598</v>
      </c>
      <c r="G14150" s="228">
        <v>2021</v>
      </c>
      <c r="H14150" s="228">
        <v>4529</v>
      </c>
      <c r="I14150" s="228">
        <v>4577722.41</v>
      </c>
      <c r="J14150" s="228">
        <v>1602627.31</v>
      </c>
      <c r="K14150" s="228">
        <v>427314</v>
      </c>
      <c r="L14150" s="228">
        <v>7315455.2000000002</v>
      </c>
    </row>
    <row r="14151" spans="1:12">
      <c r="A14151" s="228">
        <v>2018</v>
      </c>
      <c r="B14151" s="228" t="s">
        <v>194</v>
      </c>
      <c r="C14151" s="228" t="s">
        <v>64</v>
      </c>
      <c r="D14151" s="228" t="s">
        <v>206</v>
      </c>
      <c r="E14151" s="228">
        <v>40</v>
      </c>
      <c r="F14151" s="228">
        <v>24331</v>
      </c>
      <c r="G14151" s="228">
        <v>1773</v>
      </c>
      <c r="H14151" s="228">
        <v>3288</v>
      </c>
      <c r="I14151" s="228">
        <v>3371129.71</v>
      </c>
      <c r="J14151" s="228">
        <v>1220076.5900000001</v>
      </c>
      <c r="K14151" s="228">
        <v>523209.5</v>
      </c>
      <c r="L14151" s="228">
        <v>5694574.8300000001</v>
      </c>
    </row>
    <row r="14152" spans="1:12">
      <c r="A14152" s="228">
        <v>2018</v>
      </c>
      <c r="B14152" s="228" t="s">
        <v>194</v>
      </c>
      <c r="C14152" s="228" t="s">
        <v>64</v>
      </c>
      <c r="D14152" s="228" t="s">
        <v>206</v>
      </c>
      <c r="E14152" s="228">
        <v>45</v>
      </c>
      <c r="F14152" s="228">
        <v>27621</v>
      </c>
      <c r="G14152" s="228">
        <v>2158</v>
      </c>
      <c r="H14152" s="228">
        <v>3966</v>
      </c>
      <c r="I14152" s="228">
        <v>3996993.4</v>
      </c>
      <c r="J14152" s="228">
        <v>1408984.5</v>
      </c>
      <c r="K14152" s="228">
        <v>665330</v>
      </c>
      <c r="L14152" s="228">
        <v>6686620.4000000004</v>
      </c>
    </row>
    <row r="14153" spans="1:12">
      <c r="A14153" s="228">
        <v>2018</v>
      </c>
      <c r="B14153" s="228" t="s">
        <v>194</v>
      </c>
      <c r="C14153" s="228" t="s">
        <v>64</v>
      </c>
      <c r="D14153" s="228" t="s">
        <v>206</v>
      </c>
      <c r="E14153" s="228">
        <v>50</v>
      </c>
      <c r="F14153" s="228">
        <v>27801</v>
      </c>
      <c r="G14153" s="228">
        <v>2530</v>
      </c>
      <c r="H14153" s="228">
        <v>4641</v>
      </c>
      <c r="I14153" s="228">
        <v>4955675.25</v>
      </c>
      <c r="J14153" s="228">
        <v>1705044.16</v>
      </c>
      <c r="K14153" s="228">
        <v>991144</v>
      </c>
      <c r="L14153" s="228">
        <v>8361733.3700000001</v>
      </c>
    </row>
    <row r="14154" spans="1:12">
      <c r="A14154" s="228">
        <v>2018</v>
      </c>
      <c r="B14154" s="228" t="s">
        <v>194</v>
      </c>
      <c r="C14154" s="228" t="s">
        <v>64</v>
      </c>
      <c r="D14154" s="228" t="s">
        <v>206</v>
      </c>
      <c r="E14154" s="228">
        <v>55</v>
      </c>
      <c r="F14154" s="228">
        <v>31220</v>
      </c>
      <c r="G14154" s="228">
        <v>3400</v>
      </c>
      <c r="H14154" s="228">
        <v>6112</v>
      </c>
      <c r="I14154" s="228">
        <v>6324530.9100000001</v>
      </c>
      <c r="J14154" s="228">
        <v>2181078.9500000002</v>
      </c>
      <c r="K14154" s="228">
        <v>1597777</v>
      </c>
      <c r="L14154" s="228">
        <v>10878398.289999999</v>
      </c>
    </row>
    <row r="14155" spans="1:12">
      <c r="A14155" s="228">
        <v>2018</v>
      </c>
      <c r="B14155" s="228" t="s">
        <v>194</v>
      </c>
      <c r="C14155" s="228" t="s">
        <v>64</v>
      </c>
      <c r="D14155" s="228" t="s">
        <v>206</v>
      </c>
      <c r="E14155" s="228">
        <v>60</v>
      </c>
      <c r="F14155" s="228">
        <v>31282</v>
      </c>
      <c r="G14155" s="228">
        <v>4305</v>
      </c>
      <c r="H14155" s="228">
        <v>8397</v>
      </c>
      <c r="I14155" s="228">
        <v>8628897.4900000002</v>
      </c>
      <c r="J14155" s="228">
        <v>2813630.36</v>
      </c>
      <c r="K14155" s="228">
        <v>2549738.89</v>
      </c>
      <c r="L14155" s="228">
        <v>14791344.99</v>
      </c>
    </row>
    <row r="14156" spans="1:12">
      <c r="A14156" s="228">
        <v>2018</v>
      </c>
      <c r="B14156" s="228" t="s">
        <v>194</v>
      </c>
      <c r="C14156" s="228" t="s">
        <v>64</v>
      </c>
      <c r="D14156" s="228" t="s">
        <v>206</v>
      </c>
      <c r="E14156" s="228">
        <v>65</v>
      </c>
      <c r="F14156" s="228">
        <v>30210</v>
      </c>
      <c r="G14156" s="228">
        <v>5073</v>
      </c>
      <c r="H14156" s="228">
        <v>10707</v>
      </c>
      <c r="I14156" s="228">
        <v>11505715.699999999</v>
      </c>
      <c r="J14156" s="228">
        <v>3530861.96</v>
      </c>
      <c r="K14156" s="228">
        <v>3513769.9</v>
      </c>
      <c r="L14156" s="228">
        <v>19294643.969999999</v>
      </c>
    </row>
    <row r="14157" spans="1:12">
      <c r="A14157" s="228">
        <v>2018</v>
      </c>
      <c r="B14157" s="228" t="s">
        <v>194</v>
      </c>
      <c r="C14157" s="228" t="s">
        <v>64</v>
      </c>
      <c r="D14157" s="228" t="s">
        <v>206</v>
      </c>
      <c r="E14157" s="228">
        <v>70</v>
      </c>
      <c r="F14157" s="228">
        <v>26083</v>
      </c>
      <c r="G14157" s="228">
        <v>5620</v>
      </c>
      <c r="H14157" s="228">
        <v>12611</v>
      </c>
      <c r="I14157" s="228">
        <v>12285057.42</v>
      </c>
      <c r="J14157" s="228">
        <v>3718416.96</v>
      </c>
      <c r="K14157" s="228">
        <v>3465210.15</v>
      </c>
      <c r="L14157" s="228">
        <v>20190465.73</v>
      </c>
    </row>
    <row r="14158" spans="1:12">
      <c r="A14158" s="228">
        <v>2018</v>
      </c>
      <c r="B14158" s="228" t="s">
        <v>194</v>
      </c>
      <c r="C14158" s="228" t="s">
        <v>64</v>
      </c>
      <c r="D14158" s="228" t="s">
        <v>206</v>
      </c>
      <c r="E14158" s="228">
        <v>75</v>
      </c>
      <c r="F14158" s="228">
        <v>17011</v>
      </c>
      <c r="G14158" s="228">
        <v>4429</v>
      </c>
      <c r="H14158" s="228">
        <v>11710</v>
      </c>
      <c r="I14158" s="228">
        <v>11181187.220000001</v>
      </c>
      <c r="J14158" s="228">
        <v>2934425.49</v>
      </c>
      <c r="K14158" s="228">
        <v>2744847.51</v>
      </c>
      <c r="L14158" s="228">
        <v>17347355.219999999</v>
      </c>
    </row>
    <row r="14159" spans="1:12">
      <c r="A14159" s="228">
        <v>2018</v>
      </c>
      <c r="B14159" s="228" t="s">
        <v>194</v>
      </c>
      <c r="C14159" s="228" t="s">
        <v>64</v>
      </c>
      <c r="D14159" s="228" t="s">
        <v>206</v>
      </c>
      <c r="E14159" s="228">
        <v>80</v>
      </c>
      <c r="F14159" s="228">
        <v>11615</v>
      </c>
      <c r="G14159" s="228">
        <v>3053</v>
      </c>
      <c r="H14159" s="228">
        <v>10116</v>
      </c>
      <c r="I14159" s="228">
        <v>8031137.6699999999</v>
      </c>
      <c r="J14159" s="228">
        <v>1971992.6</v>
      </c>
      <c r="K14159" s="228">
        <v>1967212.6</v>
      </c>
      <c r="L14159" s="228">
        <v>12301556.75</v>
      </c>
    </row>
    <row r="14160" spans="1:12">
      <c r="A14160" s="228">
        <v>2018</v>
      </c>
      <c r="B14160" s="228" t="s">
        <v>194</v>
      </c>
      <c r="C14160" s="228" t="s">
        <v>64</v>
      </c>
      <c r="D14160" s="228" t="s">
        <v>206</v>
      </c>
      <c r="E14160" s="228">
        <v>85</v>
      </c>
      <c r="F14160" s="228">
        <v>7811</v>
      </c>
      <c r="G14160" s="228">
        <v>1950</v>
      </c>
      <c r="H14160" s="228">
        <v>8950</v>
      </c>
      <c r="I14160" s="228">
        <v>6176393.6100000003</v>
      </c>
      <c r="J14160" s="228">
        <v>1224305.3500000001</v>
      </c>
      <c r="K14160" s="228">
        <v>909616</v>
      </c>
      <c r="L14160" s="228">
        <v>8482217.0299999993</v>
      </c>
    </row>
    <row r="14161" spans="1:12">
      <c r="A14161" s="228">
        <v>2018</v>
      </c>
      <c r="B14161" s="228" t="s">
        <v>194</v>
      </c>
      <c r="C14161" s="228" t="s">
        <v>64</v>
      </c>
      <c r="D14161" s="228" t="s">
        <v>206</v>
      </c>
      <c r="E14161" s="228">
        <v>90</v>
      </c>
      <c r="F14161" s="228">
        <v>3806</v>
      </c>
      <c r="G14161" s="228">
        <v>912</v>
      </c>
      <c r="H14161" s="228">
        <v>5310</v>
      </c>
      <c r="I14161" s="228">
        <v>3391653.96</v>
      </c>
      <c r="J14161" s="228">
        <v>588629.56999999995</v>
      </c>
      <c r="K14161" s="228">
        <v>398582</v>
      </c>
      <c r="L14161" s="228">
        <v>4456766.01</v>
      </c>
    </row>
    <row r="14162" spans="1:12">
      <c r="A14162" s="228">
        <v>2018</v>
      </c>
      <c r="B14162" s="228" t="s">
        <v>194</v>
      </c>
      <c r="C14162" s="228" t="s">
        <v>64</v>
      </c>
      <c r="D14162" s="228" t="s">
        <v>206</v>
      </c>
      <c r="E14162" s="228">
        <v>95</v>
      </c>
      <c r="F14162" s="228">
        <v>1006</v>
      </c>
      <c r="G14162" s="228">
        <v>200</v>
      </c>
      <c r="H14162" s="228">
        <v>1439</v>
      </c>
      <c r="I14162" s="228">
        <v>719801.79</v>
      </c>
      <c r="J14162" s="228">
        <v>97416.39</v>
      </c>
      <c r="K14162" s="228">
        <v>47605</v>
      </c>
      <c r="L14162" s="228">
        <v>893688.69</v>
      </c>
    </row>
    <row r="14163" spans="1:12">
      <c r="A14163" s="228">
        <v>2018</v>
      </c>
      <c r="B14163" s="228" t="s">
        <v>194</v>
      </c>
      <c r="C14163" s="228" t="s">
        <v>65</v>
      </c>
      <c r="D14163" s="228" t="s">
        <v>205</v>
      </c>
      <c r="E14163" s="228">
        <v>0</v>
      </c>
      <c r="F14163" s="228">
        <v>41847</v>
      </c>
      <c r="G14163" s="228">
        <v>1690</v>
      </c>
      <c r="H14163" s="228">
        <v>3004</v>
      </c>
      <c r="I14163" s="228">
        <v>2704999.07</v>
      </c>
      <c r="J14163" s="228">
        <v>551894.56999999995</v>
      </c>
      <c r="K14163" s="228">
        <v>64058</v>
      </c>
      <c r="L14163" s="228">
        <v>3730657.78</v>
      </c>
    </row>
    <row r="14164" spans="1:12">
      <c r="A14164" s="228">
        <v>2018</v>
      </c>
      <c r="B14164" s="228" t="s">
        <v>194</v>
      </c>
      <c r="C14164" s="228" t="s">
        <v>65</v>
      </c>
      <c r="D14164" s="228" t="s">
        <v>205</v>
      </c>
      <c r="E14164" s="228">
        <v>5</v>
      </c>
      <c r="F14164" s="228">
        <v>48287</v>
      </c>
      <c r="G14164" s="228">
        <v>961</v>
      </c>
      <c r="H14164" s="228">
        <v>1203</v>
      </c>
      <c r="I14164" s="228">
        <v>1360389.4</v>
      </c>
      <c r="J14164" s="228">
        <v>338489.56</v>
      </c>
      <c r="K14164" s="228">
        <v>65472</v>
      </c>
      <c r="L14164" s="228">
        <v>2036698.35</v>
      </c>
    </row>
    <row r="14165" spans="1:12">
      <c r="A14165" s="228">
        <v>2018</v>
      </c>
      <c r="B14165" s="228" t="s">
        <v>194</v>
      </c>
      <c r="C14165" s="228" t="s">
        <v>65</v>
      </c>
      <c r="D14165" s="228" t="s">
        <v>205</v>
      </c>
      <c r="E14165" s="228">
        <v>10</v>
      </c>
      <c r="F14165" s="228">
        <v>46983</v>
      </c>
      <c r="G14165" s="228">
        <v>597</v>
      </c>
      <c r="H14165" s="228">
        <v>861</v>
      </c>
      <c r="I14165" s="228">
        <v>911106.05</v>
      </c>
      <c r="J14165" s="228">
        <v>209780.12</v>
      </c>
      <c r="K14165" s="228">
        <v>131387.6</v>
      </c>
      <c r="L14165" s="228">
        <v>1384508.28</v>
      </c>
    </row>
    <row r="14166" spans="1:12">
      <c r="A14166" s="228">
        <v>2018</v>
      </c>
      <c r="B14166" s="228" t="s">
        <v>194</v>
      </c>
      <c r="C14166" s="228" t="s">
        <v>65</v>
      </c>
      <c r="D14166" s="228" t="s">
        <v>205</v>
      </c>
      <c r="E14166" s="228">
        <v>15</v>
      </c>
      <c r="F14166" s="228">
        <v>43076</v>
      </c>
      <c r="G14166" s="228">
        <v>1393</v>
      </c>
      <c r="H14166" s="228">
        <v>2307</v>
      </c>
      <c r="I14166" s="228">
        <v>2543069.8199999998</v>
      </c>
      <c r="J14166" s="228">
        <v>567493.56000000006</v>
      </c>
      <c r="K14166" s="228">
        <v>489542</v>
      </c>
      <c r="L14166" s="228">
        <v>3842244.41</v>
      </c>
    </row>
    <row r="14167" spans="1:12">
      <c r="A14167" s="228">
        <v>2018</v>
      </c>
      <c r="B14167" s="228" t="s">
        <v>194</v>
      </c>
      <c r="C14167" s="228" t="s">
        <v>65</v>
      </c>
      <c r="D14167" s="228" t="s">
        <v>205</v>
      </c>
      <c r="E14167" s="228">
        <v>20</v>
      </c>
      <c r="F14167" s="228">
        <v>34653</v>
      </c>
      <c r="G14167" s="228">
        <v>1223</v>
      </c>
      <c r="H14167" s="228">
        <v>2185</v>
      </c>
      <c r="I14167" s="228">
        <v>2478207.15</v>
      </c>
      <c r="J14167" s="228">
        <v>504835.42</v>
      </c>
      <c r="K14167" s="228">
        <v>468046</v>
      </c>
      <c r="L14167" s="228">
        <v>3736023.56</v>
      </c>
    </row>
    <row r="14168" spans="1:12">
      <c r="A14168" s="228">
        <v>2018</v>
      </c>
      <c r="B14168" s="228" t="s">
        <v>194</v>
      </c>
      <c r="C14168" s="228" t="s">
        <v>65</v>
      </c>
      <c r="D14168" s="228" t="s">
        <v>205</v>
      </c>
      <c r="E14168" s="228">
        <v>25</v>
      </c>
      <c r="F14168" s="228">
        <v>32853</v>
      </c>
      <c r="G14168" s="228">
        <v>1046</v>
      </c>
      <c r="H14168" s="228">
        <v>2181</v>
      </c>
      <c r="I14168" s="228">
        <v>2236844.6</v>
      </c>
      <c r="J14168" s="228">
        <v>537386.76</v>
      </c>
      <c r="K14168" s="228">
        <v>515379.5</v>
      </c>
      <c r="L14168" s="228">
        <v>3648629.39</v>
      </c>
    </row>
    <row r="14169" spans="1:12">
      <c r="A14169" s="228">
        <v>2018</v>
      </c>
      <c r="B14169" s="228" t="s">
        <v>194</v>
      </c>
      <c r="C14169" s="228" t="s">
        <v>65</v>
      </c>
      <c r="D14169" s="228" t="s">
        <v>205</v>
      </c>
      <c r="E14169" s="228">
        <v>30</v>
      </c>
      <c r="F14169" s="228">
        <v>50872</v>
      </c>
      <c r="G14169" s="228">
        <v>1514</v>
      </c>
      <c r="H14169" s="228">
        <v>2813</v>
      </c>
      <c r="I14169" s="228">
        <v>3147335.96</v>
      </c>
      <c r="J14169" s="228">
        <v>766774.69</v>
      </c>
      <c r="K14169" s="228">
        <v>525945.19999999995</v>
      </c>
      <c r="L14169" s="228">
        <v>5005901.57</v>
      </c>
    </row>
    <row r="14170" spans="1:12">
      <c r="A14170" s="228">
        <v>2018</v>
      </c>
      <c r="B14170" s="228" t="s">
        <v>194</v>
      </c>
      <c r="C14170" s="228" t="s">
        <v>65</v>
      </c>
      <c r="D14170" s="228" t="s">
        <v>205</v>
      </c>
      <c r="E14170" s="228">
        <v>35</v>
      </c>
      <c r="F14170" s="228">
        <v>53815</v>
      </c>
      <c r="G14170" s="228">
        <v>1890</v>
      </c>
      <c r="H14170" s="228">
        <v>3492</v>
      </c>
      <c r="I14170" s="228">
        <v>3435979.95</v>
      </c>
      <c r="J14170" s="228">
        <v>884346.77</v>
      </c>
      <c r="K14170" s="228">
        <v>528832.6</v>
      </c>
      <c r="L14170" s="228">
        <v>5478126.0700000003</v>
      </c>
    </row>
    <row r="14171" spans="1:12">
      <c r="A14171" s="228">
        <v>2018</v>
      </c>
      <c r="B14171" s="228" t="s">
        <v>194</v>
      </c>
      <c r="C14171" s="228" t="s">
        <v>65</v>
      </c>
      <c r="D14171" s="228" t="s">
        <v>205</v>
      </c>
      <c r="E14171" s="228">
        <v>40</v>
      </c>
      <c r="F14171" s="228">
        <v>49976</v>
      </c>
      <c r="G14171" s="228">
        <v>2153</v>
      </c>
      <c r="H14171" s="228">
        <v>3786</v>
      </c>
      <c r="I14171" s="228">
        <v>4163076.47</v>
      </c>
      <c r="J14171" s="228">
        <v>1127219.72</v>
      </c>
      <c r="K14171" s="228">
        <v>1016718.55</v>
      </c>
      <c r="L14171" s="228">
        <v>7096147.4100000001</v>
      </c>
    </row>
    <row r="14172" spans="1:12">
      <c r="A14172" s="228">
        <v>2018</v>
      </c>
      <c r="B14172" s="228" t="s">
        <v>194</v>
      </c>
      <c r="C14172" s="228" t="s">
        <v>65</v>
      </c>
      <c r="D14172" s="228" t="s">
        <v>205</v>
      </c>
      <c r="E14172" s="228">
        <v>45</v>
      </c>
      <c r="F14172" s="228">
        <v>52893</v>
      </c>
      <c r="G14172" s="228">
        <v>2837</v>
      </c>
      <c r="H14172" s="228">
        <v>4975</v>
      </c>
      <c r="I14172" s="228">
        <v>5969178.3600000003</v>
      </c>
      <c r="J14172" s="228">
        <v>1578199.38</v>
      </c>
      <c r="K14172" s="228">
        <v>1213117.3500000001</v>
      </c>
      <c r="L14172" s="228">
        <v>9697551.9299999997</v>
      </c>
    </row>
    <row r="14173" spans="1:12">
      <c r="A14173" s="228">
        <v>2018</v>
      </c>
      <c r="B14173" s="228" t="s">
        <v>194</v>
      </c>
      <c r="C14173" s="228" t="s">
        <v>65</v>
      </c>
      <c r="D14173" s="228" t="s">
        <v>205</v>
      </c>
      <c r="E14173" s="228">
        <v>50</v>
      </c>
      <c r="F14173" s="228">
        <v>48599</v>
      </c>
      <c r="G14173" s="228">
        <v>3186</v>
      </c>
      <c r="H14173" s="228">
        <v>5529</v>
      </c>
      <c r="I14173" s="228">
        <v>7168415.6299999999</v>
      </c>
      <c r="J14173" s="228">
        <v>1909801.75</v>
      </c>
      <c r="K14173" s="228">
        <v>1641367.9</v>
      </c>
      <c r="L14173" s="228">
        <v>11868993.66</v>
      </c>
    </row>
    <row r="14174" spans="1:12">
      <c r="A14174" s="228">
        <v>2018</v>
      </c>
      <c r="B14174" s="228" t="s">
        <v>194</v>
      </c>
      <c r="C14174" s="228" t="s">
        <v>65</v>
      </c>
      <c r="D14174" s="228" t="s">
        <v>205</v>
      </c>
      <c r="E14174" s="228">
        <v>55</v>
      </c>
      <c r="F14174" s="228">
        <v>48219</v>
      </c>
      <c r="G14174" s="228">
        <v>4097</v>
      </c>
      <c r="H14174" s="228">
        <v>7150</v>
      </c>
      <c r="I14174" s="228">
        <v>10198470.869999999</v>
      </c>
      <c r="J14174" s="228">
        <v>2609312.77</v>
      </c>
      <c r="K14174" s="228">
        <v>2535341.4</v>
      </c>
      <c r="L14174" s="228">
        <v>16699979.550000001</v>
      </c>
    </row>
    <row r="14175" spans="1:12">
      <c r="A14175" s="228">
        <v>2018</v>
      </c>
      <c r="B14175" s="228" t="s">
        <v>194</v>
      </c>
      <c r="C14175" s="228" t="s">
        <v>65</v>
      </c>
      <c r="D14175" s="228" t="s">
        <v>205</v>
      </c>
      <c r="E14175" s="228">
        <v>60</v>
      </c>
      <c r="F14175" s="228">
        <v>42883</v>
      </c>
      <c r="G14175" s="228">
        <v>5376</v>
      </c>
      <c r="H14175" s="228">
        <v>9871</v>
      </c>
      <c r="I14175" s="228">
        <v>13964713.460000001</v>
      </c>
      <c r="J14175" s="228">
        <v>3546213.39</v>
      </c>
      <c r="K14175" s="228">
        <v>3591604.5</v>
      </c>
      <c r="L14175" s="228">
        <v>22697961.77</v>
      </c>
    </row>
    <row r="14176" spans="1:12">
      <c r="A14176" s="228">
        <v>2018</v>
      </c>
      <c r="B14176" s="228" t="s">
        <v>194</v>
      </c>
      <c r="C14176" s="228" t="s">
        <v>65</v>
      </c>
      <c r="D14176" s="228" t="s">
        <v>205</v>
      </c>
      <c r="E14176" s="228">
        <v>65</v>
      </c>
      <c r="F14176" s="228">
        <v>36977</v>
      </c>
      <c r="G14176" s="228">
        <v>5871</v>
      </c>
      <c r="H14176" s="228">
        <v>12290</v>
      </c>
      <c r="I14176" s="228">
        <v>16920801.949999999</v>
      </c>
      <c r="J14176" s="228">
        <v>4104554.32</v>
      </c>
      <c r="K14176" s="228">
        <v>4786813.3600000003</v>
      </c>
      <c r="L14176" s="228">
        <v>27518224.379999999</v>
      </c>
    </row>
    <row r="14177" spans="1:12">
      <c r="A14177" s="228">
        <v>2018</v>
      </c>
      <c r="B14177" s="228" t="s">
        <v>194</v>
      </c>
      <c r="C14177" s="228" t="s">
        <v>65</v>
      </c>
      <c r="D14177" s="228" t="s">
        <v>205</v>
      </c>
      <c r="E14177" s="228">
        <v>70</v>
      </c>
      <c r="F14177" s="228">
        <v>29179</v>
      </c>
      <c r="G14177" s="228">
        <v>6457</v>
      </c>
      <c r="H14177" s="228">
        <v>14038</v>
      </c>
      <c r="I14177" s="228">
        <v>19247442.800000001</v>
      </c>
      <c r="J14177" s="228">
        <v>4662756.21</v>
      </c>
      <c r="K14177" s="228">
        <v>4782342.8</v>
      </c>
      <c r="L14177" s="228">
        <v>30181762.75</v>
      </c>
    </row>
    <row r="14178" spans="1:12">
      <c r="A14178" s="228">
        <v>2018</v>
      </c>
      <c r="B14178" s="228" t="s">
        <v>194</v>
      </c>
      <c r="C14178" s="228" t="s">
        <v>65</v>
      </c>
      <c r="D14178" s="228" t="s">
        <v>205</v>
      </c>
      <c r="E14178" s="228">
        <v>75</v>
      </c>
      <c r="F14178" s="228">
        <v>18606</v>
      </c>
      <c r="G14178" s="228">
        <v>4773</v>
      </c>
      <c r="H14178" s="228">
        <v>12702</v>
      </c>
      <c r="I14178" s="228">
        <v>15420292.07</v>
      </c>
      <c r="J14178" s="228">
        <v>3499422.9</v>
      </c>
      <c r="K14178" s="228">
        <v>3566893.2</v>
      </c>
      <c r="L14178" s="228">
        <v>23423727.170000002</v>
      </c>
    </row>
    <row r="14179" spans="1:12">
      <c r="A14179" s="228">
        <v>2018</v>
      </c>
      <c r="B14179" s="228" t="s">
        <v>194</v>
      </c>
      <c r="C14179" s="228" t="s">
        <v>65</v>
      </c>
      <c r="D14179" s="228" t="s">
        <v>205</v>
      </c>
      <c r="E14179" s="228">
        <v>80</v>
      </c>
      <c r="F14179" s="228">
        <v>11487</v>
      </c>
      <c r="G14179" s="228">
        <v>3316</v>
      </c>
      <c r="H14179" s="228">
        <v>10070</v>
      </c>
      <c r="I14179" s="228">
        <v>11157599.779999999</v>
      </c>
      <c r="J14179" s="228">
        <v>2270258.9700000002</v>
      </c>
      <c r="K14179" s="228">
        <v>2124720.6800000002</v>
      </c>
      <c r="L14179" s="228">
        <v>16004839.67</v>
      </c>
    </row>
    <row r="14180" spans="1:12">
      <c r="A14180" s="228">
        <v>2018</v>
      </c>
      <c r="B14180" s="228" t="s">
        <v>194</v>
      </c>
      <c r="C14180" s="228" t="s">
        <v>65</v>
      </c>
      <c r="D14180" s="228" t="s">
        <v>205</v>
      </c>
      <c r="E14180" s="228">
        <v>85</v>
      </c>
      <c r="F14180" s="228">
        <v>6229</v>
      </c>
      <c r="G14180" s="228">
        <v>2190</v>
      </c>
      <c r="H14180" s="228">
        <v>8883</v>
      </c>
      <c r="I14180" s="228">
        <v>7921504.2000000002</v>
      </c>
      <c r="J14180" s="228">
        <v>1282792.57</v>
      </c>
      <c r="K14180" s="228">
        <v>929094</v>
      </c>
      <c r="L14180" s="228">
        <v>10416541.800000001</v>
      </c>
    </row>
    <row r="14181" spans="1:12">
      <c r="A14181" s="228">
        <v>2018</v>
      </c>
      <c r="B14181" s="228" t="s">
        <v>194</v>
      </c>
      <c r="C14181" s="228" t="s">
        <v>65</v>
      </c>
      <c r="D14181" s="228" t="s">
        <v>205</v>
      </c>
      <c r="E14181" s="228">
        <v>90</v>
      </c>
      <c r="F14181" s="228">
        <v>2106</v>
      </c>
      <c r="G14181" s="228">
        <v>771</v>
      </c>
      <c r="H14181" s="228">
        <v>3941</v>
      </c>
      <c r="I14181" s="228">
        <v>3091338.8</v>
      </c>
      <c r="J14181" s="228">
        <v>437061.22</v>
      </c>
      <c r="K14181" s="228">
        <v>420528</v>
      </c>
      <c r="L14181" s="228">
        <v>4041775.22</v>
      </c>
    </row>
    <row r="14182" spans="1:12">
      <c r="A14182" s="228">
        <v>2018</v>
      </c>
      <c r="B14182" s="228" t="s">
        <v>194</v>
      </c>
      <c r="C14182" s="228" t="s">
        <v>65</v>
      </c>
      <c r="D14182" s="228" t="s">
        <v>205</v>
      </c>
      <c r="E14182" s="228">
        <v>95</v>
      </c>
      <c r="F14182" s="228">
        <v>273</v>
      </c>
      <c r="G14182" s="228">
        <v>75</v>
      </c>
      <c r="H14182" s="228">
        <v>536</v>
      </c>
      <c r="I14182" s="228">
        <v>299980</v>
      </c>
      <c r="J14182" s="228">
        <v>38695.9</v>
      </c>
      <c r="K14182" s="228">
        <v>14979</v>
      </c>
      <c r="L14182" s="228">
        <v>354319.7</v>
      </c>
    </row>
    <row r="14183" spans="1:12">
      <c r="A14183" s="228">
        <v>2018</v>
      </c>
      <c r="B14183" s="228" t="s">
        <v>194</v>
      </c>
      <c r="C14183" s="228" t="s">
        <v>65</v>
      </c>
      <c r="D14183" s="228" t="s">
        <v>206</v>
      </c>
      <c r="E14183" s="228">
        <v>0</v>
      </c>
      <c r="F14183" s="228">
        <v>38527</v>
      </c>
      <c r="G14183" s="228">
        <v>1163</v>
      </c>
      <c r="H14183" s="228">
        <v>2498</v>
      </c>
      <c r="I14183" s="228">
        <v>1970765.95</v>
      </c>
      <c r="J14183" s="228">
        <v>317401.63</v>
      </c>
      <c r="K14183" s="228">
        <v>22527</v>
      </c>
      <c r="L14183" s="228">
        <v>2548554.7000000002</v>
      </c>
    </row>
    <row r="14184" spans="1:12">
      <c r="A14184" s="228">
        <v>2018</v>
      </c>
      <c r="B14184" s="228" t="s">
        <v>194</v>
      </c>
      <c r="C14184" s="228" t="s">
        <v>65</v>
      </c>
      <c r="D14184" s="228" t="s">
        <v>206</v>
      </c>
      <c r="E14184" s="228">
        <v>5</v>
      </c>
      <c r="F14184" s="228">
        <v>45548</v>
      </c>
      <c r="G14184" s="228">
        <v>705</v>
      </c>
      <c r="H14184" s="228">
        <v>875</v>
      </c>
      <c r="I14184" s="228">
        <v>997591.35</v>
      </c>
      <c r="J14184" s="228">
        <v>244637.8</v>
      </c>
      <c r="K14184" s="228">
        <v>50111</v>
      </c>
      <c r="L14184" s="228">
        <v>1479835.83</v>
      </c>
    </row>
    <row r="14185" spans="1:12">
      <c r="A14185" s="228">
        <v>2018</v>
      </c>
      <c r="B14185" s="228" t="s">
        <v>194</v>
      </c>
      <c r="C14185" s="228" t="s">
        <v>65</v>
      </c>
      <c r="D14185" s="228" t="s">
        <v>206</v>
      </c>
      <c r="E14185" s="228">
        <v>10</v>
      </c>
      <c r="F14185" s="228">
        <v>44721</v>
      </c>
      <c r="G14185" s="228">
        <v>608</v>
      </c>
      <c r="H14185" s="228">
        <v>1081</v>
      </c>
      <c r="I14185" s="228">
        <v>1105252.3799999999</v>
      </c>
      <c r="J14185" s="228">
        <v>240441.60000000001</v>
      </c>
      <c r="K14185" s="228">
        <v>123255</v>
      </c>
      <c r="L14185" s="228">
        <v>1612653.87</v>
      </c>
    </row>
    <row r="14186" spans="1:12">
      <c r="A14186" s="228">
        <v>2018</v>
      </c>
      <c r="B14186" s="228" t="s">
        <v>194</v>
      </c>
      <c r="C14186" s="228" t="s">
        <v>65</v>
      </c>
      <c r="D14186" s="228" t="s">
        <v>206</v>
      </c>
      <c r="E14186" s="228">
        <v>15</v>
      </c>
      <c r="F14186" s="228">
        <v>41236</v>
      </c>
      <c r="G14186" s="228">
        <v>1859</v>
      </c>
      <c r="H14186" s="228">
        <v>4306</v>
      </c>
      <c r="I14186" s="228">
        <v>3999526.55</v>
      </c>
      <c r="J14186" s="228">
        <v>606320.66</v>
      </c>
      <c r="K14186" s="228">
        <v>632198</v>
      </c>
      <c r="L14186" s="228">
        <v>5616863.9199999999</v>
      </c>
    </row>
    <row r="14187" spans="1:12">
      <c r="A14187" s="228">
        <v>2018</v>
      </c>
      <c r="B14187" s="228" t="s">
        <v>194</v>
      </c>
      <c r="C14187" s="228" t="s">
        <v>65</v>
      </c>
      <c r="D14187" s="228" t="s">
        <v>206</v>
      </c>
      <c r="E14187" s="228">
        <v>20</v>
      </c>
      <c r="F14187" s="228">
        <v>35374</v>
      </c>
      <c r="G14187" s="228">
        <v>1969</v>
      </c>
      <c r="H14187" s="228">
        <v>4799</v>
      </c>
      <c r="I14187" s="228">
        <v>4822985.8</v>
      </c>
      <c r="J14187" s="228">
        <v>870618.36</v>
      </c>
      <c r="K14187" s="228">
        <v>576654</v>
      </c>
      <c r="L14187" s="228">
        <v>6779631.5300000003</v>
      </c>
    </row>
    <row r="14188" spans="1:12">
      <c r="A14188" s="228">
        <v>2018</v>
      </c>
      <c r="B14188" s="228" t="s">
        <v>194</v>
      </c>
      <c r="C14188" s="228" t="s">
        <v>65</v>
      </c>
      <c r="D14188" s="228" t="s">
        <v>206</v>
      </c>
      <c r="E14188" s="228">
        <v>25</v>
      </c>
      <c r="F14188" s="228">
        <v>37087</v>
      </c>
      <c r="G14188" s="228">
        <v>2174</v>
      </c>
      <c r="H14188" s="228">
        <v>5833</v>
      </c>
      <c r="I14188" s="228">
        <v>6331636.4400000004</v>
      </c>
      <c r="J14188" s="228">
        <v>1563859.42</v>
      </c>
      <c r="K14188" s="228">
        <v>694469</v>
      </c>
      <c r="L14188" s="228">
        <v>9426604.9299999997</v>
      </c>
    </row>
    <row r="14189" spans="1:12">
      <c r="A14189" s="228">
        <v>2018</v>
      </c>
      <c r="B14189" s="228" t="s">
        <v>194</v>
      </c>
      <c r="C14189" s="228" t="s">
        <v>65</v>
      </c>
      <c r="D14189" s="228" t="s">
        <v>206</v>
      </c>
      <c r="E14189" s="228">
        <v>30</v>
      </c>
      <c r="F14189" s="228">
        <v>55297</v>
      </c>
      <c r="G14189" s="228">
        <v>4031</v>
      </c>
      <c r="H14189" s="228">
        <v>10479</v>
      </c>
      <c r="I14189" s="228">
        <v>12279876.449999999</v>
      </c>
      <c r="J14189" s="228">
        <v>3206157.69</v>
      </c>
      <c r="K14189" s="228">
        <v>1328773</v>
      </c>
      <c r="L14189" s="228">
        <v>18466200.969999999</v>
      </c>
    </row>
    <row r="14190" spans="1:12">
      <c r="A14190" s="228">
        <v>2018</v>
      </c>
      <c r="B14190" s="228" t="s">
        <v>194</v>
      </c>
      <c r="C14190" s="228" t="s">
        <v>65</v>
      </c>
      <c r="D14190" s="228" t="s">
        <v>206</v>
      </c>
      <c r="E14190" s="228">
        <v>35</v>
      </c>
      <c r="F14190" s="228">
        <v>56204</v>
      </c>
      <c r="G14190" s="228">
        <v>3921</v>
      </c>
      <c r="H14190" s="228">
        <v>9501</v>
      </c>
      <c r="I14190" s="228">
        <v>10912671.99</v>
      </c>
      <c r="J14190" s="228">
        <v>2696923.21</v>
      </c>
      <c r="K14190" s="228">
        <v>1231264.8600000001</v>
      </c>
      <c r="L14190" s="228">
        <v>16421457.85</v>
      </c>
    </row>
    <row r="14191" spans="1:12">
      <c r="A14191" s="228">
        <v>2018</v>
      </c>
      <c r="B14191" s="228" t="s">
        <v>194</v>
      </c>
      <c r="C14191" s="228" t="s">
        <v>65</v>
      </c>
      <c r="D14191" s="228" t="s">
        <v>206</v>
      </c>
      <c r="E14191" s="228">
        <v>40</v>
      </c>
      <c r="F14191" s="228">
        <v>51261</v>
      </c>
      <c r="G14191" s="228">
        <v>3559</v>
      </c>
      <c r="H14191" s="228">
        <v>6914</v>
      </c>
      <c r="I14191" s="228">
        <v>8111495.9299999997</v>
      </c>
      <c r="J14191" s="228">
        <v>1947555.8400000001</v>
      </c>
      <c r="K14191" s="228">
        <v>1382021</v>
      </c>
      <c r="L14191" s="228">
        <v>12959019.140000001</v>
      </c>
    </row>
    <row r="14192" spans="1:12">
      <c r="A14192" s="228">
        <v>2018</v>
      </c>
      <c r="B14192" s="228" t="s">
        <v>194</v>
      </c>
      <c r="C14192" s="228" t="s">
        <v>65</v>
      </c>
      <c r="D14192" s="228" t="s">
        <v>206</v>
      </c>
      <c r="E14192" s="228">
        <v>45</v>
      </c>
      <c r="F14192" s="228">
        <v>54154</v>
      </c>
      <c r="G14192" s="228">
        <v>3784</v>
      </c>
      <c r="H14192" s="228">
        <v>7412</v>
      </c>
      <c r="I14192" s="228">
        <v>8968597.9499999993</v>
      </c>
      <c r="J14192" s="228">
        <v>2240343.44</v>
      </c>
      <c r="K14192" s="228">
        <v>1788873.7</v>
      </c>
      <c r="L14192" s="228">
        <v>14813917.560000001</v>
      </c>
    </row>
    <row r="14193" spans="1:12">
      <c r="A14193" s="228">
        <v>2018</v>
      </c>
      <c r="B14193" s="228" t="s">
        <v>194</v>
      </c>
      <c r="C14193" s="228" t="s">
        <v>65</v>
      </c>
      <c r="D14193" s="228" t="s">
        <v>206</v>
      </c>
      <c r="E14193" s="228">
        <v>50</v>
      </c>
      <c r="F14193" s="228">
        <v>50021</v>
      </c>
      <c r="G14193" s="228">
        <v>4153</v>
      </c>
      <c r="H14193" s="228">
        <v>8467</v>
      </c>
      <c r="I14193" s="228">
        <v>9868448.8499999996</v>
      </c>
      <c r="J14193" s="228">
        <v>2370692.92</v>
      </c>
      <c r="K14193" s="228">
        <v>2105515</v>
      </c>
      <c r="L14193" s="228">
        <v>16092327.949999999</v>
      </c>
    </row>
    <row r="14194" spans="1:12">
      <c r="A14194" s="228">
        <v>2018</v>
      </c>
      <c r="B14194" s="228" t="s">
        <v>194</v>
      </c>
      <c r="C14194" s="228" t="s">
        <v>65</v>
      </c>
      <c r="D14194" s="228" t="s">
        <v>206</v>
      </c>
      <c r="E14194" s="228">
        <v>55</v>
      </c>
      <c r="F14194" s="228">
        <v>49945</v>
      </c>
      <c r="G14194" s="228">
        <v>4668</v>
      </c>
      <c r="H14194" s="228">
        <v>9137</v>
      </c>
      <c r="I14194" s="228">
        <v>11340295.810000001</v>
      </c>
      <c r="J14194" s="228">
        <v>2736663.11</v>
      </c>
      <c r="K14194" s="228">
        <v>2439562.2000000002</v>
      </c>
      <c r="L14194" s="228">
        <v>18079546.050000001</v>
      </c>
    </row>
    <row r="14195" spans="1:12">
      <c r="A14195" s="228">
        <v>2018</v>
      </c>
      <c r="B14195" s="228" t="s">
        <v>194</v>
      </c>
      <c r="C14195" s="228" t="s">
        <v>65</v>
      </c>
      <c r="D14195" s="228" t="s">
        <v>206</v>
      </c>
      <c r="E14195" s="228">
        <v>60</v>
      </c>
      <c r="F14195" s="228">
        <v>45256</v>
      </c>
      <c r="G14195" s="228">
        <v>5192</v>
      </c>
      <c r="H14195" s="228">
        <v>10348</v>
      </c>
      <c r="I14195" s="228">
        <v>12979865.84</v>
      </c>
      <c r="J14195" s="228">
        <v>3137379.93</v>
      </c>
      <c r="K14195" s="228">
        <v>3156471.66</v>
      </c>
      <c r="L14195" s="228">
        <v>20922195.140000001</v>
      </c>
    </row>
    <row r="14196" spans="1:12">
      <c r="A14196" s="228">
        <v>2018</v>
      </c>
      <c r="B14196" s="228" t="s">
        <v>194</v>
      </c>
      <c r="C14196" s="228" t="s">
        <v>65</v>
      </c>
      <c r="D14196" s="228" t="s">
        <v>206</v>
      </c>
      <c r="E14196" s="228">
        <v>65</v>
      </c>
      <c r="F14196" s="228">
        <v>39078</v>
      </c>
      <c r="G14196" s="228">
        <v>5742</v>
      </c>
      <c r="H14196" s="228">
        <v>12030</v>
      </c>
      <c r="I14196" s="228">
        <v>15828115.08</v>
      </c>
      <c r="J14196" s="228">
        <v>3849407.16</v>
      </c>
      <c r="K14196" s="228">
        <v>3849186.57</v>
      </c>
      <c r="L14196" s="228">
        <v>24887603.600000001</v>
      </c>
    </row>
    <row r="14197" spans="1:12">
      <c r="A14197" s="228">
        <v>2018</v>
      </c>
      <c r="B14197" s="228" t="s">
        <v>194</v>
      </c>
      <c r="C14197" s="228" t="s">
        <v>65</v>
      </c>
      <c r="D14197" s="228" t="s">
        <v>206</v>
      </c>
      <c r="E14197" s="228">
        <v>70</v>
      </c>
      <c r="F14197" s="228">
        <v>30765</v>
      </c>
      <c r="G14197" s="228">
        <v>5484</v>
      </c>
      <c r="H14197" s="228">
        <v>12261</v>
      </c>
      <c r="I14197" s="228">
        <v>15670615.289999999</v>
      </c>
      <c r="J14197" s="228">
        <v>3960587.28</v>
      </c>
      <c r="K14197" s="228">
        <v>3966794.2</v>
      </c>
      <c r="L14197" s="228">
        <v>24592465.23</v>
      </c>
    </row>
    <row r="14198" spans="1:12">
      <c r="A14198" s="228">
        <v>2018</v>
      </c>
      <c r="B14198" s="228" t="s">
        <v>194</v>
      </c>
      <c r="C14198" s="228" t="s">
        <v>65</v>
      </c>
      <c r="D14198" s="228" t="s">
        <v>206</v>
      </c>
      <c r="E14198" s="228">
        <v>75</v>
      </c>
      <c r="F14198" s="228">
        <v>19893</v>
      </c>
      <c r="G14198" s="228">
        <v>4236</v>
      </c>
      <c r="H14198" s="228">
        <v>12398</v>
      </c>
      <c r="I14198" s="228">
        <v>14226473.65</v>
      </c>
      <c r="J14198" s="228">
        <v>3091793.45</v>
      </c>
      <c r="K14198" s="228">
        <v>3220340.6</v>
      </c>
      <c r="L14198" s="228">
        <v>21198238.32</v>
      </c>
    </row>
    <row r="14199" spans="1:12">
      <c r="A14199" s="228">
        <v>2018</v>
      </c>
      <c r="B14199" s="228" t="s">
        <v>194</v>
      </c>
      <c r="C14199" s="228" t="s">
        <v>65</v>
      </c>
      <c r="D14199" s="228" t="s">
        <v>206</v>
      </c>
      <c r="E14199" s="228">
        <v>80</v>
      </c>
      <c r="F14199" s="228">
        <v>13549</v>
      </c>
      <c r="G14199" s="228">
        <v>3034</v>
      </c>
      <c r="H14199" s="228">
        <v>10935</v>
      </c>
      <c r="I14199" s="228">
        <v>11112048.52</v>
      </c>
      <c r="J14199" s="228">
        <v>2178561.67</v>
      </c>
      <c r="K14199" s="228">
        <v>2076247</v>
      </c>
      <c r="L14199" s="228">
        <v>15762150.619999999</v>
      </c>
    </row>
    <row r="14200" spans="1:12">
      <c r="A14200" s="228">
        <v>2018</v>
      </c>
      <c r="B14200" s="228" t="s">
        <v>194</v>
      </c>
      <c r="C14200" s="228" t="s">
        <v>65</v>
      </c>
      <c r="D14200" s="228" t="s">
        <v>206</v>
      </c>
      <c r="E14200" s="228">
        <v>85</v>
      </c>
      <c r="F14200" s="228">
        <v>8321</v>
      </c>
      <c r="G14200" s="228">
        <v>2082</v>
      </c>
      <c r="H14200" s="228">
        <v>11346</v>
      </c>
      <c r="I14200" s="228">
        <v>8839300.9800000004</v>
      </c>
      <c r="J14200" s="228">
        <v>1299305.01</v>
      </c>
      <c r="K14200" s="228">
        <v>1185875</v>
      </c>
      <c r="L14200" s="228">
        <v>11608302.42</v>
      </c>
    </row>
    <row r="14201" spans="1:12">
      <c r="A14201" s="228">
        <v>2018</v>
      </c>
      <c r="B14201" s="228" t="s">
        <v>194</v>
      </c>
      <c r="C14201" s="228" t="s">
        <v>65</v>
      </c>
      <c r="D14201" s="228" t="s">
        <v>206</v>
      </c>
      <c r="E14201" s="228">
        <v>90</v>
      </c>
      <c r="F14201" s="228">
        <v>3542</v>
      </c>
      <c r="G14201" s="228">
        <v>1013</v>
      </c>
      <c r="H14201" s="228">
        <v>6455</v>
      </c>
      <c r="I14201" s="228">
        <v>4627140.25</v>
      </c>
      <c r="J14201" s="228">
        <v>549103.06999999995</v>
      </c>
      <c r="K14201" s="228">
        <v>363676.3</v>
      </c>
      <c r="L14201" s="228">
        <v>5671195.5700000003</v>
      </c>
    </row>
    <row r="14202" spans="1:12">
      <c r="A14202" s="228">
        <v>2018</v>
      </c>
      <c r="B14202" s="228" t="s">
        <v>194</v>
      </c>
      <c r="C14202" s="228" t="s">
        <v>65</v>
      </c>
      <c r="D14202" s="228" t="s">
        <v>206</v>
      </c>
      <c r="E14202" s="228">
        <v>95</v>
      </c>
      <c r="F14202" s="228">
        <v>960</v>
      </c>
      <c r="G14202" s="228">
        <v>207</v>
      </c>
      <c r="H14202" s="228">
        <v>1427</v>
      </c>
      <c r="I14202" s="228">
        <v>852468.9</v>
      </c>
      <c r="J14202" s="228">
        <v>99373.05</v>
      </c>
      <c r="K14202" s="228">
        <v>33330</v>
      </c>
      <c r="L14202" s="228">
        <v>1014829.23</v>
      </c>
    </row>
    <row r="14203" spans="1:12">
      <c r="A14203" s="228">
        <v>2018</v>
      </c>
      <c r="B14203" s="228" t="s">
        <v>194</v>
      </c>
      <c r="C14203" s="228" t="s">
        <v>66</v>
      </c>
      <c r="D14203" s="228" t="s">
        <v>205</v>
      </c>
      <c r="E14203" s="228">
        <v>0</v>
      </c>
      <c r="F14203" s="228">
        <v>4872</v>
      </c>
      <c r="G14203" s="228">
        <v>187</v>
      </c>
      <c r="H14203" s="228">
        <v>505</v>
      </c>
      <c r="I14203" s="228">
        <v>306829.73</v>
      </c>
      <c r="J14203" s="228">
        <v>59866.12</v>
      </c>
      <c r="K14203" s="228">
        <v>2417</v>
      </c>
      <c r="L14203" s="228">
        <v>385295.19</v>
      </c>
    </row>
    <row r="14204" spans="1:12">
      <c r="A14204" s="228">
        <v>2018</v>
      </c>
      <c r="B14204" s="228" t="s">
        <v>194</v>
      </c>
      <c r="C14204" s="228" t="s">
        <v>66</v>
      </c>
      <c r="D14204" s="228" t="s">
        <v>205</v>
      </c>
      <c r="E14204" s="228">
        <v>5</v>
      </c>
      <c r="F14204" s="228">
        <v>5948</v>
      </c>
      <c r="G14204" s="228">
        <v>88</v>
      </c>
      <c r="H14204" s="228">
        <v>134</v>
      </c>
      <c r="I14204" s="228">
        <v>101494.92</v>
      </c>
      <c r="J14204" s="228">
        <v>33443.93</v>
      </c>
      <c r="K14204" s="228">
        <v>54876</v>
      </c>
      <c r="L14204" s="228">
        <v>204135.15</v>
      </c>
    </row>
    <row r="14205" spans="1:12">
      <c r="A14205" s="228">
        <v>2018</v>
      </c>
      <c r="B14205" s="228" t="s">
        <v>194</v>
      </c>
      <c r="C14205" s="228" t="s">
        <v>66</v>
      </c>
      <c r="D14205" s="228" t="s">
        <v>205</v>
      </c>
      <c r="E14205" s="228">
        <v>10</v>
      </c>
      <c r="F14205" s="228">
        <v>6408</v>
      </c>
      <c r="G14205" s="228">
        <v>75</v>
      </c>
      <c r="H14205" s="228">
        <v>184</v>
      </c>
      <c r="I14205" s="228">
        <v>129588.1</v>
      </c>
      <c r="J14205" s="228">
        <v>31377.55</v>
      </c>
      <c r="K14205" s="228">
        <v>6150</v>
      </c>
      <c r="L14205" s="228">
        <v>182412.4</v>
      </c>
    </row>
    <row r="14206" spans="1:12">
      <c r="A14206" s="228">
        <v>2018</v>
      </c>
      <c r="B14206" s="228" t="s">
        <v>194</v>
      </c>
      <c r="C14206" s="228" t="s">
        <v>66</v>
      </c>
      <c r="D14206" s="228" t="s">
        <v>205</v>
      </c>
      <c r="E14206" s="228">
        <v>15</v>
      </c>
      <c r="F14206" s="228">
        <v>6379</v>
      </c>
      <c r="G14206" s="228">
        <v>172</v>
      </c>
      <c r="H14206" s="228">
        <v>226</v>
      </c>
      <c r="I14206" s="228">
        <v>285683.75</v>
      </c>
      <c r="J14206" s="228">
        <v>74778.600000000006</v>
      </c>
      <c r="K14206" s="228">
        <v>91141</v>
      </c>
      <c r="L14206" s="228">
        <v>496273.26</v>
      </c>
    </row>
    <row r="14207" spans="1:12">
      <c r="A14207" s="228">
        <v>2018</v>
      </c>
      <c r="B14207" s="228" t="s">
        <v>194</v>
      </c>
      <c r="C14207" s="228" t="s">
        <v>66</v>
      </c>
      <c r="D14207" s="228" t="s">
        <v>205</v>
      </c>
      <c r="E14207" s="228">
        <v>20</v>
      </c>
      <c r="F14207" s="228">
        <v>5248</v>
      </c>
      <c r="G14207" s="228">
        <v>169</v>
      </c>
      <c r="H14207" s="228">
        <v>236</v>
      </c>
      <c r="I14207" s="228">
        <v>293546.92</v>
      </c>
      <c r="J14207" s="228">
        <v>84831.27</v>
      </c>
      <c r="K14207" s="228">
        <v>53705</v>
      </c>
      <c r="L14207" s="228">
        <v>467308.96</v>
      </c>
    </row>
    <row r="14208" spans="1:12">
      <c r="A14208" s="228">
        <v>2018</v>
      </c>
      <c r="B14208" s="228" t="s">
        <v>194</v>
      </c>
      <c r="C14208" s="228" t="s">
        <v>66</v>
      </c>
      <c r="D14208" s="228" t="s">
        <v>205</v>
      </c>
      <c r="E14208" s="228">
        <v>25</v>
      </c>
      <c r="F14208" s="228">
        <v>3379</v>
      </c>
      <c r="G14208" s="228">
        <v>99</v>
      </c>
      <c r="H14208" s="228">
        <v>294</v>
      </c>
      <c r="I14208" s="228">
        <v>266021.31</v>
      </c>
      <c r="J14208" s="228">
        <v>60099.73</v>
      </c>
      <c r="K14208" s="228">
        <v>39107</v>
      </c>
      <c r="L14208" s="228">
        <v>409762.19</v>
      </c>
    </row>
    <row r="14209" spans="1:12">
      <c r="A14209" s="228">
        <v>2018</v>
      </c>
      <c r="B14209" s="228" t="s">
        <v>194</v>
      </c>
      <c r="C14209" s="228" t="s">
        <v>66</v>
      </c>
      <c r="D14209" s="228" t="s">
        <v>205</v>
      </c>
      <c r="E14209" s="228">
        <v>30</v>
      </c>
      <c r="F14209" s="228">
        <v>5219</v>
      </c>
      <c r="G14209" s="228">
        <v>177</v>
      </c>
      <c r="H14209" s="228">
        <v>386</v>
      </c>
      <c r="I14209" s="228">
        <v>352136.09</v>
      </c>
      <c r="J14209" s="228">
        <v>97486.59</v>
      </c>
      <c r="K14209" s="228">
        <v>61955</v>
      </c>
      <c r="L14209" s="228">
        <v>626690.36</v>
      </c>
    </row>
    <row r="14210" spans="1:12">
      <c r="A14210" s="228">
        <v>2018</v>
      </c>
      <c r="B14210" s="228" t="s">
        <v>194</v>
      </c>
      <c r="C14210" s="228" t="s">
        <v>66</v>
      </c>
      <c r="D14210" s="228" t="s">
        <v>205</v>
      </c>
      <c r="E14210" s="228">
        <v>35</v>
      </c>
      <c r="F14210" s="228">
        <v>5812</v>
      </c>
      <c r="G14210" s="228">
        <v>338</v>
      </c>
      <c r="H14210" s="228">
        <v>704</v>
      </c>
      <c r="I14210" s="228">
        <v>595261.39</v>
      </c>
      <c r="J14210" s="228">
        <v>177416.27</v>
      </c>
      <c r="K14210" s="228">
        <v>129675.15</v>
      </c>
      <c r="L14210" s="228">
        <v>1027302.8</v>
      </c>
    </row>
    <row r="14211" spans="1:12">
      <c r="A14211" s="228">
        <v>2018</v>
      </c>
      <c r="B14211" s="228" t="s">
        <v>194</v>
      </c>
      <c r="C14211" s="228" t="s">
        <v>66</v>
      </c>
      <c r="D14211" s="228" t="s">
        <v>205</v>
      </c>
      <c r="E14211" s="228">
        <v>40</v>
      </c>
      <c r="F14211" s="228">
        <v>5833</v>
      </c>
      <c r="G14211" s="228">
        <v>346</v>
      </c>
      <c r="H14211" s="228">
        <v>713</v>
      </c>
      <c r="I14211" s="228">
        <v>640109.17000000004</v>
      </c>
      <c r="J14211" s="228">
        <v>161826.51</v>
      </c>
      <c r="K14211" s="228">
        <v>177572</v>
      </c>
      <c r="L14211" s="228">
        <v>1122087.75</v>
      </c>
    </row>
    <row r="14212" spans="1:12">
      <c r="A14212" s="228">
        <v>2018</v>
      </c>
      <c r="B14212" s="228" t="s">
        <v>194</v>
      </c>
      <c r="C14212" s="228" t="s">
        <v>66</v>
      </c>
      <c r="D14212" s="228" t="s">
        <v>205</v>
      </c>
      <c r="E14212" s="228">
        <v>45</v>
      </c>
      <c r="F14212" s="228">
        <v>7065</v>
      </c>
      <c r="G14212" s="228">
        <v>365</v>
      </c>
      <c r="H14212" s="228">
        <v>698</v>
      </c>
      <c r="I14212" s="228">
        <v>788274.17</v>
      </c>
      <c r="J14212" s="228">
        <v>229512.58</v>
      </c>
      <c r="K14212" s="228">
        <v>253731</v>
      </c>
      <c r="L14212" s="228">
        <v>1422247.56</v>
      </c>
    </row>
    <row r="14213" spans="1:12">
      <c r="A14213" s="228">
        <v>2018</v>
      </c>
      <c r="B14213" s="228" t="s">
        <v>194</v>
      </c>
      <c r="C14213" s="228" t="s">
        <v>66</v>
      </c>
      <c r="D14213" s="228" t="s">
        <v>205</v>
      </c>
      <c r="E14213" s="228">
        <v>50</v>
      </c>
      <c r="F14213" s="228">
        <v>7266</v>
      </c>
      <c r="G14213" s="228">
        <v>556</v>
      </c>
      <c r="H14213" s="228">
        <v>1134</v>
      </c>
      <c r="I14213" s="228">
        <v>1249487.8899999999</v>
      </c>
      <c r="J14213" s="228">
        <v>376607.02</v>
      </c>
      <c r="K14213" s="228">
        <v>421368</v>
      </c>
      <c r="L14213" s="228">
        <v>2213001.44</v>
      </c>
    </row>
    <row r="14214" spans="1:12">
      <c r="A14214" s="228">
        <v>2018</v>
      </c>
      <c r="B14214" s="228" t="s">
        <v>194</v>
      </c>
      <c r="C14214" s="228" t="s">
        <v>66</v>
      </c>
      <c r="D14214" s="228" t="s">
        <v>205</v>
      </c>
      <c r="E14214" s="228">
        <v>55</v>
      </c>
      <c r="F14214" s="228">
        <v>9166</v>
      </c>
      <c r="G14214" s="228">
        <v>862</v>
      </c>
      <c r="H14214" s="228">
        <v>1995</v>
      </c>
      <c r="I14214" s="228">
        <v>2036430.27</v>
      </c>
      <c r="J14214" s="228">
        <v>539231.64</v>
      </c>
      <c r="K14214" s="228">
        <v>578628.6</v>
      </c>
      <c r="L14214" s="228">
        <v>3435476.95</v>
      </c>
    </row>
    <row r="14215" spans="1:12">
      <c r="A14215" s="228">
        <v>2018</v>
      </c>
      <c r="B14215" s="228" t="s">
        <v>194</v>
      </c>
      <c r="C14215" s="228" t="s">
        <v>66</v>
      </c>
      <c r="D14215" s="228" t="s">
        <v>205</v>
      </c>
      <c r="E14215" s="228">
        <v>60</v>
      </c>
      <c r="F14215" s="228">
        <v>9246</v>
      </c>
      <c r="G14215" s="228">
        <v>1375</v>
      </c>
      <c r="H14215" s="228">
        <v>2544</v>
      </c>
      <c r="I14215" s="228">
        <v>2692535.61</v>
      </c>
      <c r="J14215" s="228">
        <v>753199.35</v>
      </c>
      <c r="K14215" s="228">
        <v>793060.4</v>
      </c>
      <c r="L14215" s="228">
        <v>4594400.59</v>
      </c>
    </row>
    <row r="14216" spans="1:12">
      <c r="A14216" s="228">
        <v>2018</v>
      </c>
      <c r="B14216" s="228" t="s">
        <v>194</v>
      </c>
      <c r="C14216" s="228" t="s">
        <v>66</v>
      </c>
      <c r="D14216" s="228" t="s">
        <v>205</v>
      </c>
      <c r="E14216" s="228">
        <v>65</v>
      </c>
      <c r="F14216" s="228">
        <v>8894</v>
      </c>
      <c r="G14216" s="228">
        <v>1493</v>
      </c>
      <c r="H14216" s="228">
        <v>3406</v>
      </c>
      <c r="I14216" s="228">
        <v>3710887.94</v>
      </c>
      <c r="J14216" s="228">
        <v>997651.71</v>
      </c>
      <c r="K14216" s="228">
        <v>1164374.8799999999</v>
      </c>
      <c r="L14216" s="228">
        <v>6238895.0099999998</v>
      </c>
    </row>
    <row r="14217" spans="1:12">
      <c r="A14217" s="228">
        <v>2018</v>
      </c>
      <c r="B14217" s="228" t="s">
        <v>194</v>
      </c>
      <c r="C14217" s="228" t="s">
        <v>66</v>
      </c>
      <c r="D14217" s="228" t="s">
        <v>205</v>
      </c>
      <c r="E14217" s="228">
        <v>70</v>
      </c>
      <c r="F14217" s="228">
        <v>7398</v>
      </c>
      <c r="G14217" s="228">
        <v>1688</v>
      </c>
      <c r="H14217" s="228">
        <v>3718</v>
      </c>
      <c r="I14217" s="228">
        <v>3401524.61</v>
      </c>
      <c r="J14217" s="228">
        <v>986831.79</v>
      </c>
      <c r="K14217" s="228">
        <v>953651</v>
      </c>
      <c r="L14217" s="228">
        <v>5612173.0199999996</v>
      </c>
    </row>
    <row r="14218" spans="1:12">
      <c r="A14218" s="228">
        <v>2018</v>
      </c>
      <c r="B14218" s="228" t="s">
        <v>194</v>
      </c>
      <c r="C14218" s="228" t="s">
        <v>66</v>
      </c>
      <c r="D14218" s="228" t="s">
        <v>205</v>
      </c>
      <c r="E14218" s="228">
        <v>75</v>
      </c>
      <c r="F14218" s="228">
        <v>4947</v>
      </c>
      <c r="G14218" s="228">
        <v>1754</v>
      </c>
      <c r="H14218" s="228">
        <v>3791</v>
      </c>
      <c r="I14218" s="228">
        <v>3500544.71</v>
      </c>
      <c r="J14218" s="228">
        <v>856732.86</v>
      </c>
      <c r="K14218" s="228">
        <v>1002688.77</v>
      </c>
      <c r="L14218" s="228">
        <v>5580199.4100000001</v>
      </c>
    </row>
    <row r="14219" spans="1:12">
      <c r="A14219" s="228">
        <v>2018</v>
      </c>
      <c r="B14219" s="228" t="s">
        <v>194</v>
      </c>
      <c r="C14219" s="228" t="s">
        <v>66</v>
      </c>
      <c r="D14219" s="228" t="s">
        <v>205</v>
      </c>
      <c r="E14219" s="228">
        <v>80</v>
      </c>
      <c r="F14219" s="228">
        <v>2956</v>
      </c>
      <c r="G14219" s="228">
        <v>1097</v>
      </c>
      <c r="H14219" s="228">
        <v>2885</v>
      </c>
      <c r="I14219" s="228">
        <v>2368308.4900000002</v>
      </c>
      <c r="J14219" s="228">
        <v>558438.86</v>
      </c>
      <c r="K14219" s="228">
        <v>397114</v>
      </c>
      <c r="L14219" s="228">
        <v>3432790.52</v>
      </c>
    </row>
    <row r="14220" spans="1:12">
      <c r="A14220" s="228">
        <v>2018</v>
      </c>
      <c r="B14220" s="228" t="s">
        <v>194</v>
      </c>
      <c r="C14220" s="228" t="s">
        <v>66</v>
      </c>
      <c r="D14220" s="228" t="s">
        <v>205</v>
      </c>
      <c r="E14220" s="228">
        <v>85</v>
      </c>
      <c r="F14220" s="228">
        <v>1716</v>
      </c>
      <c r="G14220" s="228">
        <v>506</v>
      </c>
      <c r="H14220" s="228">
        <v>2218</v>
      </c>
      <c r="I14220" s="228">
        <v>1645406.28</v>
      </c>
      <c r="J14220" s="228">
        <v>314105.86</v>
      </c>
      <c r="K14220" s="228">
        <v>173931</v>
      </c>
      <c r="L14220" s="228">
        <v>2187071.19</v>
      </c>
    </row>
    <row r="14221" spans="1:12">
      <c r="A14221" s="228">
        <v>2018</v>
      </c>
      <c r="B14221" s="228" t="s">
        <v>194</v>
      </c>
      <c r="C14221" s="228" t="s">
        <v>66</v>
      </c>
      <c r="D14221" s="228" t="s">
        <v>205</v>
      </c>
      <c r="E14221" s="228">
        <v>90</v>
      </c>
      <c r="F14221" s="228">
        <v>509</v>
      </c>
      <c r="G14221" s="228">
        <v>148</v>
      </c>
      <c r="H14221" s="228">
        <v>742</v>
      </c>
      <c r="I14221" s="228">
        <v>510925.4</v>
      </c>
      <c r="J14221" s="228">
        <v>81638.28</v>
      </c>
      <c r="K14221" s="228">
        <v>39160</v>
      </c>
      <c r="L14221" s="228">
        <v>646569.98</v>
      </c>
    </row>
    <row r="14222" spans="1:12">
      <c r="A14222" s="228">
        <v>2018</v>
      </c>
      <c r="B14222" s="228" t="s">
        <v>194</v>
      </c>
      <c r="C14222" s="228" t="s">
        <v>66</v>
      </c>
      <c r="D14222" s="228" t="s">
        <v>205</v>
      </c>
      <c r="E14222" s="228">
        <v>95</v>
      </c>
      <c r="F14222" s="228">
        <v>51</v>
      </c>
      <c r="G14222" s="228">
        <v>18</v>
      </c>
      <c r="H14222" s="228">
        <v>81</v>
      </c>
      <c r="I14222" s="228">
        <v>38500</v>
      </c>
      <c r="J14222" s="228">
        <v>6770.7</v>
      </c>
      <c r="K14222" s="228">
        <v>2374</v>
      </c>
      <c r="L14222" s="228">
        <v>52345.9</v>
      </c>
    </row>
    <row r="14223" spans="1:12">
      <c r="A14223" s="228">
        <v>2018</v>
      </c>
      <c r="B14223" s="228" t="s">
        <v>194</v>
      </c>
      <c r="C14223" s="228" t="s">
        <v>66</v>
      </c>
      <c r="D14223" s="228" t="s">
        <v>206</v>
      </c>
      <c r="E14223" s="228">
        <v>0</v>
      </c>
      <c r="F14223" s="228">
        <v>4510</v>
      </c>
      <c r="G14223" s="228">
        <v>146</v>
      </c>
      <c r="H14223" s="228">
        <v>733</v>
      </c>
      <c r="I14223" s="228">
        <v>438116.3</v>
      </c>
      <c r="J14223" s="228">
        <v>61567.64</v>
      </c>
      <c r="K14223" s="228">
        <v>1091</v>
      </c>
      <c r="L14223" s="228">
        <v>522721.88</v>
      </c>
    </row>
    <row r="14224" spans="1:12">
      <c r="A14224" s="228">
        <v>2018</v>
      </c>
      <c r="B14224" s="228" t="s">
        <v>194</v>
      </c>
      <c r="C14224" s="228" t="s">
        <v>66</v>
      </c>
      <c r="D14224" s="228" t="s">
        <v>206</v>
      </c>
      <c r="E14224" s="228">
        <v>5</v>
      </c>
      <c r="F14224" s="228">
        <v>5632</v>
      </c>
      <c r="G14224" s="228">
        <v>61</v>
      </c>
      <c r="H14224" s="228">
        <v>93</v>
      </c>
      <c r="I14224" s="228">
        <v>85395.8</v>
      </c>
      <c r="J14224" s="228">
        <v>25560.61</v>
      </c>
      <c r="K14224" s="228">
        <v>10979.6</v>
      </c>
      <c r="L14224" s="228">
        <v>135636.56</v>
      </c>
    </row>
    <row r="14225" spans="1:12">
      <c r="A14225" s="228">
        <v>2018</v>
      </c>
      <c r="B14225" s="228" t="s">
        <v>194</v>
      </c>
      <c r="C14225" s="228" t="s">
        <v>66</v>
      </c>
      <c r="D14225" s="228" t="s">
        <v>206</v>
      </c>
      <c r="E14225" s="228">
        <v>10</v>
      </c>
      <c r="F14225" s="228">
        <v>6013</v>
      </c>
      <c r="G14225" s="228">
        <v>51</v>
      </c>
      <c r="H14225" s="228">
        <v>74</v>
      </c>
      <c r="I14225" s="228">
        <v>79159.73</v>
      </c>
      <c r="J14225" s="228">
        <v>30897.1</v>
      </c>
      <c r="K14225" s="228">
        <v>21420</v>
      </c>
      <c r="L14225" s="228">
        <v>142903.81</v>
      </c>
    </row>
    <row r="14226" spans="1:12">
      <c r="A14226" s="228">
        <v>2018</v>
      </c>
      <c r="B14226" s="228" t="s">
        <v>194</v>
      </c>
      <c r="C14226" s="228" t="s">
        <v>66</v>
      </c>
      <c r="D14226" s="228" t="s">
        <v>206</v>
      </c>
      <c r="E14226" s="228">
        <v>15</v>
      </c>
      <c r="F14226" s="228">
        <v>6017</v>
      </c>
      <c r="G14226" s="228">
        <v>278</v>
      </c>
      <c r="H14226" s="228">
        <v>690</v>
      </c>
      <c r="I14226" s="228">
        <v>571366.75</v>
      </c>
      <c r="J14226" s="228">
        <v>109483.27</v>
      </c>
      <c r="K14226" s="228">
        <v>54028.800000000003</v>
      </c>
      <c r="L14226" s="228">
        <v>781828.19</v>
      </c>
    </row>
    <row r="14227" spans="1:12">
      <c r="A14227" s="228">
        <v>2018</v>
      </c>
      <c r="B14227" s="228" t="s">
        <v>194</v>
      </c>
      <c r="C14227" s="228" t="s">
        <v>66</v>
      </c>
      <c r="D14227" s="228" t="s">
        <v>206</v>
      </c>
      <c r="E14227" s="228">
        <v>20</v>
      </c>
      <c r="F14227" s="228">
        <v>5436</v>
      </c>
      <c r="G14227" s="228">
        <v>368</v>
      </c>
      <c r="H14227" s="228">
        <v>817</v>
      </c>
      <c r="I14227" s="228">
        <v>725642.81</v>
      </c>
      <c r="J14227" s="228">
        <v>152632.04</v>
      </c>
      <c r="K14227" s="228">
        <v>35458</v>
      </c>
      <c r="L14227" s="228">
        <v>982443.63</v>
      </c>
    </row>
    <row r="14228" spans="1:12">
      <c r="A14228" s="228">
        <v>2018</v>
      </c>
      <c r="B14228" s="228" t="s">
        <v>194</v>
      </c>
      <c r="C14228" s="228" t="s">
        <v>66</v>
      </c>
      <c r="D14228" s="228" t="s">
        <v>206</v>
      </c>
      <c r="E14228" s="228">
        <v>25</v>
      </c>
      <c r="F14228" s="228">
        <v>4142</v>
      </c>
      <c r="G14228" s="228">
        <v>410</v>
      </c>
      <c r="H14228" s="228">
        <v>1376</v>
      </c>
      <c r="I14228" s="228">
        <v>1127921.8999999999</v>
      </c>
      <c r="J14228" s="228">
        <v>278162.65000000002</v>
      </c>
      <c r="K14228" s="228">
        <v>62445</v>
      </c>
      <c r="L14228" s="228">
        <v>1529540.98</v>
      </c>
    </row>
    <row r="14229" spans="1:12">
      <c r="A14229" s="228">
        <v>2018</v>
      </c>
      <c r="B14229" s="228" t="s">
        <v>194</v>
      </c>
      <c r="C14229" s="228" t="s">
        <v>66</v>
      </c>
      <c r="D14229" s="228" t="s">
        <v>206</v>
      </c>
      <c r="E14229" s="228">
        <v>30</v>
      </c>
      <c r="F14229" s="228">
        <v>6233</v>
      </c>
      <c r="G14229" s="228">
        <v>642</v>
      </c>
      <c r="H14229" s="228">
        <v>2280</v>
      </c>
      <c r="I14229" s="228">
        <v>1944207.7</v>
      </c>
      <c r="J14229" s="228">
        <v>444787.24</v>
      </c>
      <c r="K14229" s="228">
        <v>220672</v>
      </c>
      <c r="L14229" s="228">
        <v>2855230.6</v>
      </c>
    </row>
    <row r="14230" spans="1:12">
      <c r="A14230" s="228">
        <v>2018</v>
      </c>
      <c r="B14230" s="228" t="s">
        <v>194</v>
      </c>
      <c r="C14230" s="228" t="s">
        <v>66</v>
      </c>
      <c r="D14230" s="228" t="s">
        <v>206</v>
      </c>
      <c r="E14230" s="228">
        <v>35</v>
      </c>
      <c r="F14230" s="228">
        <v>6650</v>
      </c>
      <c r="G14230" s="228">
        <v>635</v>
      </c>
      <c r="H14230" s="228">
        <v>1561</v>
      </c>
      <c r="I14230" s="228">
        <v>1433875.45</v>
      </c>
      <c r="J14230" s="228">
        <v>385730.92</v>
      </c>
      <c r="K14230" s="228">
        <v>146301</v>
      </c>
      <c r="L14230" s="228">
        <v>2149441.77</v>
      </c>
    </row>
    <row r="14231" spans="1:12">
      <c r="A14231" s="228">
        <v>2018</v>
      </c>
      <c r="B14231" s="228" t="s">
        <v>194</v>
      </c>
      <c r="C14231" s="228" t="s">
        <v>66</v>
      </c>
      <c r="D14231" s="228" t="s">
        <v>206</v>
      </c>
      <c r="E14231" s="228">
        <v>40</v>
      </c>
      <c r="F14231" s="228">
        <v>6894</v>
      </c>
      <c r="G14231" s="228">
        <v>582</v>
      </c>
      <c r="H14231" s="228">
        <v>1564</v>
      </c>
      <c r="I14231" s="228">
        <v>1471476.52</v>
      </c>
      <c r="J14231" s="228">
        <v>320078.03999999998</v>
      </c>
      <c r="K14231" s="228">
        <v>156965</v>
      </c>
      <c r="L14231" s="228">
        <v>2142516.96</v>
      </c>
    </row>
    <row r="14232" spans="1:12">
      <c r="A14232" s="228">
        <v>2018</v>
      </c>
      <c r="B14232" s="228" t="s">
        <v>194</v>
      </c>
      <c r="C14232" s="228" t="s">
        <v>66</v>
      </c>
      <c r="D14232" s="228" t="s">
        <v>206</v>
      </c>
      <c r="E14232" s="228">
        <v>45</v>
      </c>
      <c r="F14232" s="228">
        <v>8295</v>
      </c>
      <c r="G14232" s="228">
        <v>692</v>
      </c>
      <c r="H14232" s="228">
        <v>1718</v>
      </c>
      <c r="I14232" s="228">
        <v>1528610.28</v>
      </c>
      <c r="J14232" s="228">
        <v>406026.45</v>
      </c>
      <c r="K14232" s="228">
        <v>258079</v>
      </c>
      <c r="L14232" s="228">
        <v>2432135.61</v>
      </c>
    </row>
    <row r="14233" spans="1:12">
      <c r="A14233" s="228">
        <v>2018</v>
      </c>
      <c r="B14233" s="228" t="s">
        <v>194</v>
      </c>
      <c r="C14233" s="228" t="s">
        <v>66</v>
      </c>
      <c r="D14233" s="228" t="s">
        <v>206</v>
      </c>
      <c r="E14233" s="228">
        <v>50</v>
      </c>
      <c r="F14233" s="228">
        <v>8632</v>
      </c>
      <c r="G14233" s="228">
        <v>885</v>
      </c>
      <c r="H14233" s="228">
        <v>2023</v>
      </c>
      <c r="I14233" s="228">
        <v>1982638.15</v>
      </c>
      <c r="J14233" s="228">
        <v>478301.87</v>
      </c>
      <c r="K14233" s="228">
        <v>434187</v>
      </c>
      <c r="L14233" s="228">
        <v>3187614.95</v>
      </c>
    </row>
    <row r="14234" spans="1:12">
      <c r="A14234" s="228">
        <v>2018</v>
      </c>
      <c r="B14234" s="228" t="s">
        <v>194</v>
      </c>
      <c r="C14234" s="228" t="s">
        <v>66</v>
      </c>
      <c r="D14234" s="228" t="s">
        <v>206</v>
      </c>
      <c r="E14234" s="228">
        <v>55</v>
      </c>
      <c r="F14234" s="228">
        <v>10539</v>
      </c>
      <c r="G14234" s="228">
        <v>1125</v>
      </c>
      <c r="H14234" s="228">
        <v>2466</v>
      </c>
      <c r="I14234" s="228">
        <v>2440602.56</v>
      </c>
      <c r="J14234" s="228">
        <v>667073.05000000005</v>
      </c>
      <c r="K14234" s="228">
        <v>759238</v>
      </c>
      <c r="L14234" s="228">
        <v>4179750.4</v>
      </c>
    </row>
    <row r="14235" spans="1:12">
      <c r="A14235" s="228">
        <v>2018</v>
      </c>
      <c r="B14235" s="228" t="s">
        <v>194</v>
      </c>
      <c r="C14235" s="228" t="s">
        <v>66</v>
      </c>
      <c r="D14235" s="228" t="s">
        <v>206</v>
      </c>
      <c r="E14235" s="228">
        <v>60</v>
      </c>
      <c r="F14235" s="228">
        <v>10376</v>
      </c>
      <c r="G14235" s="228">
        <v>1371</v>
      </c>
      <c r="H14235" s="228">
        <v>3049</v>
      </c>
      <c r="I14235" s="228">
        <v>3048094.64</v>
      </c>
      <c r="J14235" s="228">
        <v>825011.41</v>
      </c>
      <c r="K14235" s="228">
        <v>977160</v>
      </c>
      <c r="L14235" s="228">
        <v>5231051.6900000004</v>
      </c>
    </row>
    <row r="14236" spans="1:12">
      <c r="A14236" s="228">
        <v>2018</v>
      </c>
      <c r="B14236" s="228" t="s">
        <v>194</v>
      </c>
      <c r="C14236" s="228" t="s">
        <v>66</v>
      </c>
      <c r="D14236" s="228" t="s">
        <v>206</v>
      </c>
      <c r="E14236" s="228">
        <v>65</v>
      </c>
      <c r="F14236" s="228">
        <v>9879</v>
      </c>
      <c r="G14236" s="228">
        <v>1479</v>
      </c>
      <c r="H14236" s="228">
        <v>3540</v>
      </c>
      <c r="I14236" s="228">
        <v>3595718.35</v>
      </c>
      <c r="J14236" s="228">
        <v>985002.16</v>
      </c>
      <c r="K14236" s="228">
        <v>1161514</v>
      </c>
      <c r="L14236" s="228">
        <v>6083097.8200000003</v>
      </c>
    </row>
    <row r="14237" spans="1:12">
      <c r="A14237" s="228">
        <v>2018</v>
      </c>
      <c r="B14237" s="228" t="s">
        <v>194</v>
      </c>
      <c r="C14237" s="228" t="s">
        <v>66</v>
      </c>
      <c r="D14237" s="228" t="s">
        <v>206</v>
      </c>
      <c r="E14237" s="228">
        <v>70</v>
      </c>
      <c r="F14237" s="228">
        <v>8122</v>
      </c>
      <c r="G14237" s="228">
        <v>1525</v>
      </c>
      <c r="H14237" s="228">
        <v>4056</v>
      </c>
      <c r="I14237" s="228">
        <v>3685947.12</v>
      </c>
      <c r="J14237" s="228">
        <v>999181.52</v>
      </c>
      <c r="K14237" s="228">
        <v>1072371</v>
      </c>
      <c r="L14237" s="228">
        <v>6036151.4900000002</v>
      </c>
    </row>
    <row r="14238" spans="1:12">
      <c r="A14238" s="228">
        <v>2018</v>
      </c>
      <c r="B14238" s="228" t="s">
        <v>194</v>
      </c>
      <c r="C14238" s="228" t="s">
        <v>66</v>
      </c>
      <c r="D14238" s="228" t="s">
        <v>206</v>
      </c>
      <c r="E14238" s="228">
        <v>75</v>
      </c>
      <c r="F14238" s="228">
        <v>5364</v>
      </c>
      <c r="G14238" s="228">
        <v>1297</v>
      </c>
      <c r="H14238" s="228">
        <v>3707</v>
      </c>
      <c r="I14238" s="228">
        <v>3401383.54</v>
      </c>
      <c r="J14238" s="228">
        <v>829298.93</v>
      </c>
      <c r="K14238" s="228">
        <v>1018232</v>
      </c>
      <c r="L14238" s="228">
        <v>5416897.0700000003</v>
      </c>
    </row>
    <row r="14239" spans="1:12">
      <c r="A14239" s="228">
        <v>2018</v>
      </c>
      <c r="B14239" s="228" t="s">
        <v>194</v>
      </c>
      <c r="C14239" s="228" t="s">
        <v>66</v>
      </c>
      <c r="D14239" s="228" t="s">
        <v>206</v>
      </c>
      <c r="E14239" s="228">
        <v>80</v>
      </c>
      <c r="F14239" s="228">
        <v>3625</v>
      </c>
      <c r="G14239" s="228">
        <v>853</v>
      </c>
      <c r="H14239" s="228">
        <v>2827</v>
      </c>
      <c r="I14239" s="228">
        <v>2399519.36</v>
      </c>
      <c r="J14239" s="228">
        <v>534705.99</v>
      </c>
      <c r="K14239" s="228">
        <v>527505</v>
      </c>
      <c r="L14239" s="228">
        <v>3566643.18</v>
      </c>
    </row>
    <row r="14240" spans="1:12">
      <c r="A14240" s="228">
        <v>2018</v>
      </c>
      <c r="B14240" s="228" t="s">
        <v>194</v>
      </c>
      <c r="C14240" s="228" t="s">
        <v>66</v>
      </c>
      <c r="D14240" s="228" t="s">
        <v>206</v>
      </c>
      <c r="E14240" s="228">
        <v>85</v>
      </c>
      <c r="F14240" s="228">
        <v>2154</v>
      </c>
      <c r="G14240" s="228">
        <v>638</v>
      </c>
      <c r="H14240" s="228">
        <v>2216</v>
      </c>
      <c r="I14240" s="228">
        <v>1519436.97</v>
      </c>
      <c r="J14240" s="228">
        <v>314883.75</v>
      </c>
      <c r="K14240" s="228">
        <v>182944</v>
      </c>
      <c r="L14240" s="228">
        <v>2085931.11</v>
      </c>
    </row>
    <row r="14241" spans="1:12">
      <c r="A14241" s="228">
        <v>2018</v>
      </c>
      <c r="B14241" s="228" t="s">
        <v>194</v>
      </c>
      <c r="C14241" s="228" t="s">
        <v>66</v>
      </c>
      <c r="D14241" s="228" t="s">
        <v>206</v>
      </c>
      <c r="E14241" s="228">
        <v>90</v>
      </c>
      <c r="F14241" s="228">
        <v>901</v>
      </c>
      <c r="G14241" s="228">
        <v>217</v>
      </c>
      <c r="H14241" s="228">
        <v>900</v>
      </c>
      <c r="I14241" s="228">
        <v>567840.94999999995</v>
      </c>
      <c r="J14241" s="228">
        <v>98884.82</v>
      </c>
      <c r="K14241" s="228">
        <v>83198</v>
      </c>
      <c r="L14241" s="228">
        <v>763937.96</v>
      </c>
    </row>
    <row r="14242" spans="1:12">
      <c r="A14242" s="228">
        <v>2018</v>
      </c>
      <c r="B14242" s="228" t="s">
        <v>194</v>
      </c>
      <c r="C14242" s="228" t="s">
        <v>66</v>
      </c>
      <c r="D14242" s="228" t="s">
        <v>206</v>
      </c>
      <c r="E14242" s="228">
        <v>95</v>
      </c>
      <c r="F14242" s="228">
        <v>229</v>
      </c>
      <c r="G14242" s="228">
        <v>48</v>
      </c>
      <c r="H14242" s="228">
        <v>251</v>
      </c>
      <c r="I14242" s="228">
        <v>175650.1</v>
      </c>
      <c r="J14242" s="228">
        <v>19829.689999999999</v>
      </c>
      <c r="K14242" s="228">
        <v>1026</v>
      </c>
      <c r="L14242" s="228">
        <v>199169.69</v>
      </c>
    </row>
    <row r="14243" spans="1:12">
      <c r="A14243" s="228">
        <v>2018</v>
      </c>
      <c r="B14243" s="228" t="s">
        <v>194</v>
      </c>
      <c r="C14243" s="228" t="s">
        <v>68</v>
      </c>
      <c r="D14243" s="228" t="s">
        <v>205</v>
      </c>
      <c r="E14243" s="228">
        <v>0</v>
      </c>
      <c r="F14243" s="228">
        <v>6981</v>
      </c>
      <c r="G14243" s="228">
        <v>262</v>
      </c>
      <c r="H14243" s="228">
        <v>629</v>
      </c>
      <c r="I14243" s="228">
        <v>407191.6</v>
      </c>
      <c r="J14243" s="228">
        <v>85981.38</v>
      </c>
      <c r="K14243" s="228">
        <v>5833</v>
      </c>
      <c r="L14243" s="228">
        <v>598116.73</v>
      </c>
    </row>
    <row r="14244" spans="1:12">
      <c r="A14244" s="228">
        <v>2018</v>
      </c>
      <c r="B14244" s="228" t="s">
        <v>194</v>
      </c>
      <c r="C14244" s="228" t="s">
        <v>68</v>
      </c>
      <c r="D14244" s="228" t="s">
        <v>205</v>
      </c>
      <c r="E14244" s="228">
        <v>5</v>
      </c>
      <c r="F14244" s="228">
        <v>8333</v>
      </c>
      <c r="G14244" s="228">
        <v>138</v>
      </c>
      <c r="H14244" s="228">
        <v>208</v>
      </c>
      <c r="I14244" s="228">
        <v>155789.4</v>
      </c>
      <c r="J14244" s="228">
        <v>34954.980000000003</v>
      </c>
      <c r="K14244" s="228">
        <v>27962</v>
      </c>
      <c r="L14244" s="228">
        <v>275754.21000000002</v>
      </c>
    </row>
    <row r="14245" spans="1:12">
      <c r="A14245" s="228">
        <v>2018</v>
      </c>
      <c r="B14245" s="228" t="s">
        <v>194</v>
      </c>
      <c r="C14245" s="228" t="s">
        <v>68</v>
      </c>
      <c r="D14245" s="228" t="s">
        <v>205</v>
      </c>
      <c r="E14245" s="228">
        <v>10</v>
      </c>
      <c r="F14245" s="228">
        <v>7640</v>
      </c>
      <c r="G14245" s="228">
        <v>123</v>
      </c>
      <c r="H14245" s="228">
        <v>159</v>
      </c>
      <c r="I14245" s="228">
        <v>111468.05</v>
      </c>
      <c r="J14245" s="228">
        <v>30551.14</v>
      </c>
      <c r="K14245" s="228">
        <v>11439</v>
      </c>
      <c r="L14245" s="228">
        <v>194283.22</v>
      </c>
    </row>
    <row r="14246" spans="1:12">
      <c r="A14246" s="228">
        <v>2018</v>
      </c>
      <c r="B14246" s="228" t="s">
        <v>194</v>
      </c>
      <c r="C14246" s="228" t="s">
        <v>68</v>
      </c>
      <c r="D14246" s="228" t="s">
        <v>205</v>
      </c>
      <c r="E14246" s="228">
        <v>15</v>
      </c>
      <c r="F14246" s="228">
        <v>6810</v>
      </c>
      <c r="G14246" s="228">
        <v>138</v>
      </c>
      <c r="H14246" s="228">
        <v>150</v>
      </c>
      <c r="I14246" s="228">
        <v>214910.06</v>
      </c>
      <c r="J14246" s="228">
        <v>56414.39</v>
      </c>
      <c r="K14246" s="228">
        <v>98367</v>
      </c>
      <c r="L14246" s="228">
        <v>472429.74</v>
      </c>
    </row>
    <row r="14247" spans="1:12">
      <c r="A14247" s="228">
        <v>2018</v>
      </c>
      <c r="B14247" s="228" t="s">
        <v>194</v>
      </c>
      <c r="C14247" s="228" t="s">
        <v>68</v>
      </c>
      <c r="D14247" s="228" t="s">
        <v>205</v>
      </c>
      <c r="E14247" s="228">
        <v>20</v>
      </c>
      <c r="F14247" s="228">
        <v>5118</v>
      </c>
      <c r="G14247" s="228">
        <v>131</v>
      </c>
      <c r="H14247" s="228">
        <v>289</v>
      </c>
      <c r="I14247" s="228">
        <v>270186.82</v>
      </c>
      <c r="J14247" s="228">
        <v>54449.86</v>
      </c>
      <c r="K14247" s="228">
        <v>44495</v>
      </c>
      <c r="L14247" s="228">
        <v>468700.11</v>
      </c>
    </row>
    <row r="14248" spans="1:12">
      <c r="A14248" s="228">
        <v>2018</v>
      </c>
      <c r="B14248" s="228" t="s">
        <v>194</v>
      </c>
      <c r="C14248" s="228" t="s">
        <v>68</v>
      </c>
      <c r="D14248" s="228" t="s">
        <v>205</v>
      </c>
      <c r="E14248" s="228">
        <v>25</v>
      </c>
      <c r="F14248" s="228">
        <v>4519</v>
      </c>
      <c r="G14248" s="228">
        <v>92</v>
      </c>
      <c r="H14248" s="228">
        <v>147</v>
      </c>
      <c r="I14248" s="228">
        <v>162301.29999999999</v>
      </c>
      <c r="J14248" s="228">
        <v>40101.57</v>
      </c>
      <c r="K14248" s="228">
        <v>39366</v>
      </c>
      <c r="L14248" s="228">
        <v>328351.89</v>
      </c>
    </row>
    <row r="14249" spans="1:12">
      <c r="A14249" s="228">
        <v>2018</v>
      </c>
      <c r="B14249" s="228" t="s">
        <v>194</v>
      </c>
      <c r="C14249" s="228" t="s">
        <v>68</v>
      </c>
      <c r="D14249" s="228" t="s">
        <v>205</v>
      </c>
      <c r="E14249" s="228">
        <v>30</v>
      </c>
      <c r="F14249" s="228">
        <v>8168</v>
      </c>
      <c r="G14249" s="228">
        <v>161</v>
      </c>
      <c r="H14249" s="228">
        <v>279</v>
      </c>
      <c r="I14249" s="228">
        <v>272940.14</v>
      </c>
      <c r="J14249" s="228">
        <v>81486.73</v>
      </c>
      <c r="K14249" s="228">
        <v>107100</v>
      </c>
      <c r="L14249" s="228">
        <v>639382.1</v>
      </c>
    </row>
    <row r="14250" spans="1:12">
      <c r="A14250" s="228">
        <v>2018</v>
      </c>
      <c r="B14250" s="228" t="s">
        <v>194</v>
      </c>
      <c r="C14250" s="228" t="s">
        <v>68</v>
      </c>
      <c r="D14250" s="228" t="s">
        <v>205</v>
      </c>
      <c r="E14250" s="228">
        <v>35</v>
      </c>
      <c r="F14250" s="228">
        <v>9285</v>
      </c>
      <c r="G14250" s="228">
        <v>212</v>
      </c>
      <c r="H14250" s="228">
        <v>484</v>
      </c>
      <c r="I14250" s="228">
        <v>464281.02</v>
      </c>
      <c r="J14250" s="228">
        <v>93808.39</v>
      </c>
      <c r="K14250" s="228">
        <v>83878.2</v>
      </c>
      <c r="L14250" s="228">
        <v>894659.03</v>
      </c>
    </row>
    <row r="14251" spans="1:12">
      <c r="A14251" s="228">
        <v>2018</v>
      </c>
      <c r="B14251" s="228" t="s">
        <v>194</v>
      </c>
      <c r="C14251" s="228" t="s">
        <v>68</v>
      </c>
      <c r="D14251" s="228" t="s">
        <v>205</v>
      </c>
      <c r="E14251" s="228">
        <v>40</v>
      </c>
      <c r="F14251" s="228">
        <v>8297</v>
      </c>
      <c r="G14251" s="228">
        <v>280</v>
      </c>
      <c r="H14251" s="228">
        <v>512</v>
      </c>
      <c r="I14251" s="228">
        <v>364239.14</v>
      </c>
      <c r="J14251" s="228">
        <v>96404.12</v>
      </c>
      <c r="K14251" s="228">
        <v>56964</v>
      </c>
      <c r="L14251" s="228">
        <v>710069.63</v>
      </c>
    </row>
    <row r="14252" spans="1:12">
      <c r="A14252" s="228">
        <v>2018</v>
      </c>
      <c r="B14252" s="228" t="s">
        <v>194</v>
      </c>
      <c r="C14252" s="228" t="s">
        <v>68</v>
      </c>
      <c r="D14252" s="228" t="s">
        <v>205</v>
      </c>
      <c r="E14252" s="228">
        <v>45</v>
      </c>
      <c r="F14252" s="228">
        <v>8391</v>
      </c>
      <c r="G14252" s="228">
        <v>291</v>
      </c>
      <c r="H14252" s="228">
        <v>656</v>
      </c>
      <c r="I14252" s="228">
        <v>556039.4</v>
      </c>
      <c r="J14252" s="228">
        <v>151459.12</v>
      </c>
      <c r="K14252" s="228">
        <v>174699.8</v>
      </c>
      <c r="L14252" s="228">
        <v>1082371.27</v>
      </c>
    </row>
    <row r="14253" spans="1:12">
      <c r="A14253" s="228">
        <v>2018</v>
      </c>
      <c r="B14253" s="228" t="s">
        <v>194</v>
      </c>
      <c r="C14253" s="228" t="s">
        <v>68</v>
      </c>
      <c r="D14253" s="228" t="s">
        <v>205</v>
      </c>
      <c r="E14253" s="228">
        <v>50</v>
      </c>
      <c r="F14253" s="228">
        <v>7377</v>
      </c>
      <c r="G14253" s="228">
        <v>411</v>
      </c>
      <c r="H14253" s="228">
        <v>785</v>
      </c>
      <c r="I14253" s="228">
        <v>725075.48</v>
      </c>
      <c r="J14253" s="228">
        <v>151640.82999999999</v>
      </c>
      <c r="K14253" s="228">
        <v>146948</v>
      </c>
      <c r="L14253" s="228">
        <v>1288847.3500000001</v>
      </c>
    </row>
    <row r="14254" spans="1:12">
      <c r="A14254" s="228">
        <v>2018</v>
      </c>
      <c r="B14254" s="228" t="s">
        <v>194</v>
      </c>
      <c r="C14254" s="228" t="s">
        <v>68</v>
      </c>
      <c r="D14254" s="228" t="s">
        <v>205</v>
      </c>
      <c r="E14254" s="228">
        <v>55</v>
      </c>
      <c r="F14254" s="228">
        <v>7398</v>
      </c>
      <c r="G14254" s="228">
        <v>566</v>
      </c>
      <c r="H14254" s="228">
        <v>1173</v>
      </c>
      <c r="I14254" s="228">
        <v>1233085.0900000001</v>
      </c>
      <c r="J14254" s="228">
        <v>253179.37</v>
      </c>
      <c r="K14254" s="228">
        <v>456182</v>
      </c>
      <c r="L14254" s="228">
        <v>2302834.5699999998</v>
      </c>
    </row>
    <row r="14255" spans="1:12">
      <c r="A14255" s="228">
        <v>2018</v>
      </c>
      <c r="B14255" s="228" t="s">
        <v>194</v>
      </c>
      <c r="C14255" s="228" t="s">
        <v>68</v>
      </c>
      <c r="D14255" s="228" t="s">
        <v>205</v>
      </c>
      <c r="E14255" s="228">
        <v>60</v>
      </c>
      <c r="F14255" s="228">
        <v>6362</v>
      </c>
      <c r="G14255" s="228">
        <v>673</v>
      </c>
      <c r="H14255" s="228">
        <v>1316</v>
      </c>
      <c r="I14255" s="228">
        <v>1490940.55</v>
      </c>
      <c r="J14255" s="228">
        <v>290816.56</v>
      </c>
      <c r="K14255" s="228">
        <v>464987.3</v>
      </c>
      <c r="L14255" s="228">
        <v>2707506.88</v>
      </c>
    </row>
    <row r="14256" spans="1:12">
      <c r="A14256" s="228">
        <v>2018</v>
      </c>
      <c r="B14256" s="228" t="s">
        <v>194</v>
      </c>
      <c r="C14256" s="228" t="s">
        <v>68</v>
      </c>
      <c r="D14256" s="228" t="s">
        <v>205</v>
      </c>
      <c r="E14256" s="228">
        <v>65</v>
      </c>
      <c r="F14256" s="228">
        <v>5810</v>
      </c>
      <c r="G14256" s="228">
        <v>724</v>
      </c>
      <c r="H14256" s="228">
        <v>1373</v>
      </c>
      <c r="I14256" s="228">
        <v>1670999.62</v>
      </c>
      <c r="J14256" s="228">
        <v>350655.68</v>
      </c>
      <c r="K14256" s="228">
        <v>542067.15</v>
      </c>
      <c r="L14256" s="228">
        <v>3022338.07</v>
      </c>
    </row>
    <row r="14257" spans="1:12">
      <c r="A14257" s="228">
        <v>2018</v>
      </c>
      <c r="B14257" s="228" t="s">
        <v>194</v>
      </c>
      <c r="C14257" s="228" t="s">
        <v>68</v>
      </c>
      <c r="D14257" s="228" t="s">
        <v>205</v>
      </c>
      <c r="E14257" s="228">
        <v>70</v>
      </c>
      <c r="F14257" s="228">
        <v>4469</v>
      </c>
      <c r="G14257" s="228">
        <v>822</v>
      </c>
      <c r="H14257" s="228">
        <v>1743</v>
      </c>
      <c r="I14257" s="228">
        <v>1895001.28</v>
      </c>
      <c r="J14257" s="228">
        <v>329832.65999999997</v>
      </c>
      <c r="K14257" s="228">
        <v>546234</v>
      </c>
      <c r="L14257" s="228">
        <v>3215188.8</v>
      </c>
    </row>
    <row r="14258" spans="1:12">
      <c r="A14258" s="228">
        <v>2018</v>
      </c>
      <c r="B14258" s="228" t="s">
        <v>194</v>
      </c>
      <c r="C14258" s="228" t="s">
        <v>68</v>
      </c>
      <c r="D14258" s="228" t="s">
        <v>205</v>
      </c>
      <c r="E14258" s="228">
        <v>75</v>
      </c>
      <c r="F14258" s="228">
        <v>2632</v>
      </c>
      <c r="G14258" s="228">
        <v>811</v>
      </c>
      <c r="H14258" s="228">
        <v>1953</v>
      </c>
      <c r="I14258" s="228">
        <v>1706546.36</v>
      </c>
      <c r="J14258" s="228">
        <v>297942.53000000003</v>
      </c>
      <c r="K14258" s="228">
        <v>482797</v>
      </c>
      <c r="L14258" s="228">
        <v>2783361.69</v>
      </c>
    </row>
    <row r="14259" spans="1:12">
      <c r="A14259" s="228">
        <v>2018</v>
      </c>
      <c r="B14259" s="228" t="s">
        <v>194</v>
      </c>
      <c r="C14259" s="228" t="s">
        <v>68</v>
      </c>
      <c r="D14259" s="228" t="s">
        <v>205</v>
      </c>
      <c r="E14259" s="228">
        <v>80</v>
      </c>
      <c r="F14259" s="228">
        <v>1570</v>
      </c>
      <c r="G14259" s="228">
        <v>455</v>
      </c>
      <c r="H14259" s="228">
        <v>1361</v>
      </c>
      <c r="I14259" s="228">
        <v>1111933.53</v>
      </c>
      <c r="J14259" s="228">
        <v>166872.64000000001</v>
      </c>
      <c r="K14259" s="228">
        <v>213915</v>
      </c>
      <c r="L14259" s="228">
        <v>1626845.96</v>
      </c>
    </row>
    <row r="14260" spans="1:12">
      <c r="A14260" s="228">
        <v>2018</v>
      </c>
      <c r="B14260" s="228" t="s">
        <v>194</v>
      </c>
      <c r="C14260" s="228" t="s">
        <v>68</v>
      </c>
      <c r="D14260" s="228" t="s">
        <v>205</v>
      </c>
      <c r="E14260" s="228">
        <v>85</v>
      </c>
      <c r="F14260" s="228">
        <v>855</v>
      </c>
      <c r="G14260" s="228">
        <v>244</v>
      </c>
      <c r="H14260" s="228">
        <v>1103</v>
      </c>
      <c r="I14260" s="228">
        <v>823946.15</v>
      </c>
      <c r="J14260" s="228">
        <v>110803.15</v>
      </c>
      <c r="K14260" s="228">
        <v>123536</v>
      </c>
      <c r="L14260" s="228">
        <v>1138333.81</v>
      </c>
    </row>
    <row r="14261" spans="1:12">
      <c r="A14261" s="228">
        <v>2018</v>
      </c>
      <c r="B14261" s="228" t="s">
        <v>194</v>
      </c>
      <c r="C14261" s="228" t="s">
        <v>68</v>
      </c>
      <c r="D14261" s="228" t="s">
        <v>205</v>
      </c>
      <c r="E14261" s="228">
        <v>90</v>
      </c>
      <c r="F14261" s="228">
        <v>336</v>
      </c>
      <c r="G14261" s="228">
        <v>105</v>
      </c>
      <c r="H14261" s="228">
        <v>390</v>
      </c>
      <c r="I14261" s="228">
        <v>217852.15</v>
      </c>
      <c r="J14261" s="228">
        <v>35277.35</v>
      </c>
      <c r="K14261" s="228">
        <v>21071</v>
      </c>
      <c r="L14261" s="228">
        <v>290392.73</v>
      </c>
    </row>
    <row r="14262" spans="1:12">
      <c r="A14262" s="228">
        <v>2018</v>
      </c>
      <c r="B14262" s="228" t="s">
        <v>194</v>
      </c>
      <c r="C14262" s="228" t="s">
        <v>68</v>
      </c>
      <c r="D14262" s="228" t="s">
        <v>205</v>
      </c>
      <c r="E14262" s="228">
        <v>95</v>
      </c>
      <c r="F14262" s="228">
        <v>38</v>
      </c>
      <c r="G14262" s="228">
        <v>13</v>
      </c>
      <c r="H14262" s="228">
        <v>242</v>
      </c>
      <c r="I14262" s="228">
        <v>123523</v>
      </c>
      <c r="J14262" s="228">
        <v>7256.25</v>
      </c>
      <c r="K14262" s="228">
        <v>9071</v>
      </c>
      <c r="L14262" s="228">
        <v>142426.6</v>
      </c>
    </row>
    <row r="14263" spans="1:12">
      <c r="A14263" s="228">
        <v>2018</v>
      </c>
      <c r="B14263" s="228" t="s">
        <v>194</v>
      </c>
      <c r="C14263" s="228" t="s">
        <v>68</v>
      </c>
      <c r="D14263" s="228" t="s">
        <v>206</v>
      </c>
      <c r="E14263" s="228">
        <v>0</v>
      </c>
      <c r="F14263" s="228">
        <v>6603</v>
      </c>
      <c r="G14263" s="228">
        <v>163</v>
      </c>
      <c r="H14263" s="228">
        <v>394</v>
      </c>
      <c r="I14263" s="228">
        <v>301904.75</v>
      </c>
      <c r="J14263" s="228">
        <v>37148.97</v>
      </c>
      <c r="K14263" s="228">
        <v>22535</v>
      </c>
      <c r="L14263" s="228">
        <v>424332.44</v>
      </c>
    </row>
    <row r="14264" spans="1:12">
      <c r="A14264" s="228">
        <v>2018</v>
      </c>
      <c r="B14264" s="228" t="s">
        <v>194</v>
      </c>
      <c r="C14264" s="228" t="s">
        <v>68</v>
      </c>
      <c r="D14264" s="228" t="s">
        <v>206</v>
      </c>
      <c r="E14264" s="228">
        <v>5</v>
      </c>
      <c r="F14264" s="228">
        <v>7901</v>
      </c>
      <c r="G14264" s="228">
        <v>97</v>
      </c>
      <c r="H14264" s="228">
        <v>118</v>
      </c>
      <c r="I14264" s="228">
        <v>116158.5</v>
      </c>
      <c r="J14264" s="228">
        <v>21254.2</v>
      </c>
      <c r="K14264" s="228">
        <v>3307</v>
      </c>
      <c r="L14264" s="228">
        <v>179355.31</v>
      </c>
    </row>
    <row r="14265" spans="1:12">
      <c r="A14265" s="228">
        <v>2018</v>
      </c>
      <c r="B14265" s="228" t="s">
        <v>194</v>
      </c>
      <c r="C14265" s="228" t="s">
        <v>68</v>
      </c>
      <c r="D14265" s="228" t="s">
        <v>206</v>
      </c>
      <c r="E14265" s="228">
        <v>10</v>
      </c>
      <c r="F14265" s="228">
        <v>7339</v>
      </c>
      <c r="G14265" s="228">
        <v>112</v>
      </c>
      <c r="H14265" s="228">
        <v>213</v>
      </c>
      <c r="I14265" s="228">
        <v>153302.15</v>
      </c>
      <c r="J14265" s="228">
        <v>26313.08</v>
      </c>
      <c r="K14265" s="228">
        <v>14219</v>
      </c>
      <c r="L14265" s="228">
        <v>230348.26</v>
      </c>
    </row>
    <row r="14266" spans="1:12">
      <c r="A14266" s="228">
        <v>2018</v>
      </c>
      <c r="B14266" s="228" t="s">
        <v>194</v>
      </c>
      <c r="C14266" s="228" t="s">
        <v>68</v>
      </c>
      <c r="D14266" s="228" t="s">
        <v>206</v>
      </c>
      <c r="E14266" s="228">
        <v>15</v>
      </c>
      <c r="F14266" s="228">
        <v>6572</v>
      </c>
      <c r="G14266" s="228">
        <v>227</v>
      </c>
      <c r="H14266" s="228">
        <v>681</v>
      </c>
      <c r="I14266" s="228">
        <v>565110.42000000004</v>
      </c>
      <c r="J14266" s="228">
        <v>80618.759999999995</v>
      </c>
      <c r="K14266" s="228">
        <v>60910</v>
      </c>
      <c r="L14266" s="228">
        <v>859871.74</v>
      </c>
    </row>
    <row r="14267" spans="1:12">
      <c r="A14267" s="228">
        <v>2018</v>
      </c>
      <c r="B14267" s="228" t="s">
        <v>194</v>
      </c>
      <c r="C14267" s="228" t="s">
        <v>68</v>
      </c>
      <c r="D14267" s="228" t="s">
        <v>206</v>
      </c>
      <c r="E14267" s="228">
        <v>20</v>
      </c>
      <c r="F14267" s="228">
        <v>5407</v>
      </c>
      <c r="G14267" s="228">
        <v>227</v>
      </c>
      <c r="H14267" s="228">
        <v>380</v>
      </c>
      <c r="I14267" s="228">
        <v>344144.87</v>
      </c>
      <c r="J14267" s="228">
        <v>68937.919999999998</v>
      </c>
      <c r="K14267" s="228">
        <v>11458</v>
      </c>
      <c r="L14267" s="228">
        <v>583375.31999999995</v>
      </c>
    </row>
    <row r="14268" spans="1:12">
      <c r="A14268" s="228">
        <v>2018</v>
      </c>
      <c r="B14268" s="228" t="s">
        <v>194</v>
      </c>
      <c r="C14268" s="228" t="s">
        <v>68</v>
      </c>
      <c r="D14268" s="228" t="s">
        <v>206</v>
      </c>
      <c r="E14268" s="228">
        <v>25</v>
      </c>
      <c r="F14268" s="228">
        <v>5712</v>
      </c>
      <c r="G14268" s="228">
        <v>247</v>
      </c>
      <c r="H14268" s="228">
        <v>791</v>
      </c>
      <c r="I14268" s="228">
        <v>617684.99</v>
      </c>
      <c r="J14268" s="228">
        <v>122050.29</v>
      </c>
      <c r="K14268" s="228">
        <v>46920</v>
      </c>
      <c r="L14268" s="228">
        <v>1031828.29</v>
      </c>
    </row>
    <row r="14269" spans="1:12">
      <c r="A14269" s="228">
        <v>2018</v>
      </c>
      <c r="B14269" s="228" t="s">
        <v>194</v>
      </c>
      <c r="C14269" s="228" t="s">
        <v>68</v>
      </c>
      <c r="D14269" s="228" t="s">
        <v>206</v>
      </c>
      <c r="E14269" s="228">
        <v>30</v>
      </c>
      <c r="F14269" s="228">
        <v>9806</v>
      </c>
      <c r="G14269" s="228">
        <v>498</v>
      </c>
      <c r="H14269" s="228">
        <v>1405</v>
      </c>
      <c r="I14269" s="228">
        <v>1169288</v>
      </c>
      <c r="J14269" s="228">
        <v>300577.88</v>
      </c>
      <c r="K14269" s="228">
        <v>71291</v>
      </c>
      <c r="L14269" s="228">
        <v>1929294.35</v>
      </c>
    </row>
    <row r="14270" spans="1:12">
      <c r="A14270" s="228">
        <v>2018</v>
      </c>
      <c r="B14270" s="228" t="s">
        <v>194</v>
      </c>
      <c r="C14270" s="228" t="s">
        <v>68</v>
      </c>
      <c r="D14270" s="228" t="s">
        <v>206</v>
      </c>
      <c r="E14270" s="228">
        <v>35</v>
      </c>
      <c r="F14270" s="228">
        <v>10566</v>
      </c>
      <c r="G14270" s="228">
        <v>552</v>
      </c>
      <c r="H14270" s="228">
        <v>1521</v>
      </c>
      <c r="I14270" s="228">
        <v>1343543.83</v>
      </c>
      <c r="J14270" s="228">
        <v>294049.53999999998</v>
      </c>
      <c r="K14270" s="228">
        <v>130894</v>
      </c>
      <c r="L14270" s="228">
        <v>2228679.4</v>
      </c>
    </row>
    <row r="14271" spans="1:12">
      <c r="A14271" s="228">
        <v>2018</v>
      </c>
      <c r="B14271" s="228" t="s">
        <v>194</v>
      </c>
      <c r="C14271" s="228" t="s">
        <v>68</v>
      </c>
      <c r="D14271" s="228" t="s">
        <v>206</v>
      </c>
      <c r="E14271" s="228">
        <v>40</v>
      </c>
      <c r="F14271" s="228">
        <v>9198</v>
      </c>
      <c r="G14271" s="228">
        <v>448</v>
      </c>
      <c r="H14271" s="228">
        <v>1011</v>
      </c>
      <c r="I14271" s="228">
        <v>1028679.26</v>
      </c>
      <c r="J14271" s="228">
        <v>217252.4</v>
      </c>
      <c r="K14271" s="228">
        <v>210180.77</v>
      </c>
      <c r="L14271" s="228">
        <v>1804933.05</v>
      </c>
    </row>
    <row r="14272" spans="1:12">
      <c r="A14272" s="228">
        <v>2018</v>
      </c>
      <c r="B14272" s="228" t="s">
        <v>194</v>
      </c>
      <c r="C14272" s="228" t="s">
        <v>68</v>
      </c>
      <c r="D14272" s="228" t="s">
        <v>206</v>
      </c>
      <c r="E14272" s="228">
        <v>45</v>
      </c>
      <c r="F14272" s="228">
        <v>9422</v>
      </c>
      <c r="G14272" s="228">
        <v>575</v>
      </c>
      <c r="H14272" s="228">
        <v>987</v>
      </c>
      <c r="I14272" s="228">
        <v>938183.41</v>
      </c>
      <c r="J14272" s="228">
        <v>220772.03</v>
      </c>
      <c r="K14272" s="228">
        <v>169205</v>
      </c>
      <c r="L14272" s="228">
        <v>1723526.91</v>
      </c>
    </row>
    <row r="14273" spans="1:12">
      <c r="A14273" s="228">
        <v>2018</v>
      </c>
      <c r="B14273" s="228" t="s">
        <v>194</v>
      </c>
      <c r="C14273" s="228" t="s">
        <v>68</v>
      </c>
      <c r="D14273" s="228" t="s">
        <v>206</v>
      </c>
      <c r="E14273" s="228">
        <v>50</v>
      </c>
      <c r="F14273" s="228">
        <v>8290</v>
      </c>
      <c r="G14273" s="228">
        <v>631</v>
      </c>
      <c r="H14273" s="228">
        <v>1194</v>
      </c>
      <c r="I14273" s="228">
        <v>1034345.77</v>
      </c>
      <c r="J14273" s="228">
        <v>238268.72</v>
      </c>
      <c r="K14273" s="228">
        <v>279480.5</v>
      </c>
      <c r="L14273" s="228">
        <v>2005444.44</v>
      </c>
    </row>
    <row r="14274" spans="1:12">
      <c r="A14274" s="228">
        <v>2018</v>
      </c>
      <c r="B14274" s="228" t="s">
        <v>194</v>
      </c>
      <c r="C14274" s="228" t="s">
        <v>68</v>
      </c>
      <c r="D14274" s="228" t="s">
        <v>206</v>
      </c>
      <c r="E14274" s="228">
        <v>55</v>
      </c>
      <c r="F14274" s="228">
        <v>8078</v>
      </c>
      <c r="G14274" s="228">
        <v>563</v>
      </c>
      <c r="H14274" s="228">
        <v>1019</v>
      </c>
      <c r="I14274" s="228">
        <v>990020.45</v>
      </c>
      <c r="J14274" s="228">
        <v>244037.48</v>
      </c>
      <c r="K14274" s="228">
        <v>315945</v>
      </c>
      <c r="L14274" s="228">
        <v>1958028.33</v>
      </c>
    </row>
    <row r="14275" spans="1:12">
      <c r="A14275" s="228">
        <v>2018</v>
      </c>
      <c r="B14275" s="228" t="s">
        <v>194</v>
      </c>
      <c r="C14275" s="228" t="s">
        <v>68</v>
      </c>
      <c r="D14275" s="228" t="s">
        <v>206</v>
      </c>
      <c r="E14275" s="228">
        <v>60</v>
      </c>
      <c r="F14275" s="228">
        <v>7030</v>
      </c>
      <c r="G14275" s="228">
        <v>720</v>
      </c>
      <c r="H14275" s="228">
        <v>1491</v>
      </c>
      <c r="I14275" s="228">
        <v>1353695.64</v>
      </c>
      <c r="J14275" s="228">
        <v>278262.44</v>
      </c>
      <c r="K14275" s="228">
        <v>331804</v>
      </c>
      <c r="L14275" s="228">
        <v>2404282.9900000002</v>
      </c>
    </row>
    <row r="14276" spans="1:12">
      <c r="A14276" s="228">
        <v>2018</v>
      </c>
      <c r="B14276" s="228" t="s">
        <v>194</v>
      </c>
      <c r="C14276" s="228" t="s">
        <v>68</v>
      </c>
      <c r="D14276" s="228" t="s">
        <v>206</v>
      </c>
      <c r="E14276" s="228">
        <v>65</v>
      </c>
      <c r="F14276" s="228">
        <v>6402</v>
      </c>
      <c r="G14276" s="228">
        <v>849</v>
      </c>
      <c r="H14276" s="228">
        <v>1891</v>
      </c>
      <c r="I14276" s="228">
        <v>1761210.87</v>
      </c>
      <c r="J14276" s="228">
        <v>342533.28</v>
      </c>
      <c r="K14276" s="228">
        <v>344600</v>
      </c>
      <c r="L14276" s="228">
        <v>2898005.91</v>
      </c>
    </row>
    <row r="14277" spans="1:12">
      <c r="A14277" s="228">
        <v>2018</v>
      </c>
      <c r="B14277" s="228" t="s">
        <v>194</v>
      </c>
      <c r="C14277" s="228" t="s">
        <v>68</v>
      </c>
      <c r="D14277" s="228" t="s">
        <v>206</v>
      </c>
      <c r="E14277" s="228">
        <v>70</v>
      </c>
      <c r="F14277" s="228">
        <v>5117</v>
      </c>
      <c r="G14277" s="228">
        <v>1051</v>
      </c>
      <c r="H14277" s="228">
        <v>2916</v>
      </c>
      <c r="I14277" s="228">
        <v>3000782.18</v>
      </c>
      <c r="J14277" s="228">
        <v>365677.05</v>
      </c>
      <c r="K14277" s="228">
        <v>748374</v>
      </c>
      <c r="L14277" s="228">
        <v>4532325.57</v>
      </c>
    </row>
    <row r="14278" spans="1:12">
      <c r="A14278" s="228">
        <v>2018</v>
      </c>
      <c r="B14278" s="228" t="s">
        <v>194</v>
      </c>
      <c r="C14278" s="228" t="s">
        <v>68</v>
      </c>
      <c r="D14278" s="228" t="s">
        <v>206</v>
      </c>
      <c r="E14278" s="228">
        <v>75</v>
      </c>
      <c r="F14278" s="228">
        <v>3124</v>
      </c>
      <c r="G14278" s="228">
        <v>795</v>
      </c>
      <c r="H14278" s="228">
        <v>1990</v>
      </c>
      <c r="I14278" s="228">
        <v>1839175.4</v>
      </c>
      <c r="J14278" s="228">
        <v>316964.61</v>
      </c>
      <c r="K14278" s="228">
        <v>541953</v>
      </c>
      <c r="L14278" s="228">
        <v>3027638.2</v>
      </c>
    </row>
    <row r="14279" spans="1:12">
      <c r="A14279" s="228">
        <v>2018</v>
      </c>
      <c r="B14279" s="228" t="s">
        <v>194</v>
      </c>
      <c r="C14279" s="228" t="s">
        <v>68</v>
      </c>
      <c r="D14279" s="228" t="s">
        <v>206</v>
      </c>
      <c r="E14279" s="228">
        <v>80</v>
      </c>
      <c r="F14279" s="228">
        <v>1915</v>
      </c>
      <c r="G14279" s="228">
        <v>520</v>
      </c>
      <c r="H14279" s="228">
        <v>1574</v>
      </c>
      <c r="I14279" s="228">
        <v>1229867.81</v>
      </c>
      <c r="J14279" s="228">
        <v>197577.82</v>
      </c>
      <c r="K14279" s="228">
        <v>321724</v>
      </c>
      <c r="L14279" s="228">
        <v>1930356.12</v>
      </c>
    </row>
    <row r="14280" spans="1:12">
      <c r="A14280" s="228">
        <v>2018</v>
      </c>
      <c r="B14280" s="228" t="s">
        <v>194</v>
      </c>
      <c r="C14280" s="228" t="s">
        <v>68</v>
      </c>
      <c r="D14280" s="228" t="s">
        <v>206</v>
      </c>
      <c r="E14280" s="228">
        <v>85</v>
      </c>
      <c r="F14280" s="228">
        <v>1126</v>
      </c>
      <c r="G14280" s="228">
        <v>258</v>
      </c>
      <c r="H14280" s="228">
        <v>1258</v>
      </c>
      <c r="I14280" s="228">
        <v>804882.86</v>
      </c>
      <c r="J14280" s="228">
        <v>89352.34</v>
      </c>
      <c r="K14280" s="228">
        <v>100523</v>
      </c>
      <c r="L14280" s="228">
        <v>1077127.78</v>
      </c>
    </row>
    <row r="14281" spans="1:12">
      <c r="A14281" s="228">
        <v>2018</v>
      </c>
      <c r="B14281" s="228" t="s">
        <v>194</v>
      </c>
      <c r="C14281" s="228" t="s">
        <v>68</v>
      </c>
      <c r="D14281" s="228" t="s">
        <v>206</v>
      </c>
      <c r="E14281" s="228">
        <v>90</v>
      </c>
      <c r="F14281" s="228">
        <v>524</v>
      </c>
      <c r="G14281" s="228">
        <v>115</v>
      </c>
      <c r="H14281" s="228">
        <v>922</v>
      </c>
      <c r="I14281" s="228">
        <v>531852.44999999995</v>
      </c>
      <c r="J14281" s="228">
        <v>48762.01</v>
      </c>
      <c r="K14281" s="228">
        <v>23686</v>
      </c>
      <c r="L14281" s="228">
        <v>647694.31000000006</v>
      </c>
    </row>
    <row r="14282" spans="1:12">
      <c r="A14282" s="228">
        <v>2018</v>
      </c>
      <c r="B14282" s="228" t="s">
        <v>194</v>
      </c>
      <c r="C14282" s="228" t="s">
        <v>68</v>
      </c>
      <c r="D14282" s="228" t="s">
        <v>206</v>
      </c>
      <c r="E14282" s="228">
        <v>95</v>
      </c>
      <c r="F14282" s="228">
        <v>130</v>
      </c>
      <c r="G14282" s="228">
        <v>20</v>
      </c>
      <c r="H14282" s="228">
        <v>224</v>
      </c>
      <c r="I14282" s="228">
        <v>116185.35</v>
      </c>
      <c r="J14282" s="228">
        <v>8698.2999999999993</v>
      </c>
      <c r="K14282" s="228">
        <v>0</v>
      </c>
      <c r="L14282" s="228">
        <v>127975.01</v>
      </c>
    </row>
    <row r="14283" spans="1:12">
      <c r="A14283" s="228">
        <v>2018</v>
      </c>
      <c r="B14283" s="228" t="s">
        <v>194</v>
      </c>
      <c r="C14283" s="228" t="s">
        <v>67</v>
      </c>
      <c r="D14283" s="228" t="s">
        <v>205</v>
      </c>
      <c r="E14283" s="228">
        <v>0</v>
      </c>
      <c r="F14283" s="228">
        <v>3288</v>
      </c>
      <c r="G14283" s="228">
        <v>124</v>
      </c>
      <c r="H14283" s="228">
        <v>284</v>
      </c>
      <c r="I14283" s="228">
        <v>191611.6</v>
      </c>
      <c r="J14283" s="228">
        <v>32177.19</v>
      </c>
      <c r="K14283" s="228">
        <v>1279</v>
      </c>
      <c r="L14283" s="228">
        <v>230893.56</v>
      </c>
    </row>
    <row r="14284" spans="1:12">
      <c r="A14284" s="228">
        <v>2018</v>
      </c>
      <c r="B14284" s="228" t="s">
        <v>194</v>
      </c>
      <c r="C14284" s="228" t="s">
        <v>67</v>
      </c>
      <c r="D14284" s="228" t="s">
        <v>205</v>
      </c>
      <c r="E14284" s="228">
        <v>5</v>
      </c>
      <c r="F14284" s="228">
        <v>3680</v>
      </c>
      <c r="G14284" s="228">
        <v>39</v>
      </c>
      <c r="H14284" s="228">
        <v>47</v>
      </c>
      <c r="I14284" s="228">
        <v>44992</v>
      </c>
      <c r="J14284" s="228">
        <v>14130.4</v>
      </c>
      <c r="K14284" s="228">
        <v>2111</v>
      </c>
      <c r="L14284" s="228">
        <v>67716.55</v>
      </c>
    </row>
    <row r="14285" spans="1:12">
      <c r="A14285" s="228">
        <v>2018</v>
      </c>
      <c r="B14285" s="228" t="s">
        <v>194</v>
      </c>
      <c r="C14285" s="228" t="s">
        <v>67</v>
      </c>
      <c r="D14285" s="228" t="s">
        <v>205</v>
      </c>
      <c r="E14285" s="228">
        <v>10</v>
      </c>
      <c r="F14285" s="228">
        <v>3398</v>
      </c>
      <c r="G14285" s="228">
        <v>31</v>
      </c>
      <c r="H14285" s="228">
        <v>61</v>
      </c>
      <c r="I14285" s="228">
        <v>46308</v>
      </c>
      <c r="J14285" s="228">
        <v>8603.99</v>
      </c>
      <c r="K14285" s="228">
        <v>1924</v>
      </c>
      <c r="L14285" s="228">
        <v>62257.24</v>
      </c>
    </row>
    <row r="14286" spans="1:12">
      <c r="A14286" s="228">
        <v>2018</v>
      </c>
      <c r="B14286" s="228" t="s">
        <v>194</v>
      </c>
      <c r="C14286" s="228" t="s">
        <v>67</v>
      </c>
      <c r="D14286" s="228" t="s">
        <v>205</v>
      </c>
      <c r="E14286" s="228">
        <v>15</v>
      </c>
      <c r="F14286" s="228">
        <v>3081</v>
      </c>
      <c r="G14286" s="228">
        <v>53</v>
      </c>
      <c r="H14286" s="228">
        <v>171</v>
      </c>
      <c r="I14286" s="228">
        <v>108771.2</v>
      </c>
      <c r="J14286" s="228">
        <v>21971.7</v>
      </c>
      <c r="K14286" s="228">
        <v>9868</v>
      </c>
      <c r="L14286" s="228">
        <v>174619.17</v>
      </c>
    </row>
    <row r="14287" spans="1:12">
      <c r="A14287" s="228">
        <v>2018</v>
      </c>
      <c r="B14287" s="228" t="s">
        <v>194</v>
      </c>
      <c r="C14287" s="228" t="s">
        <v>67</v>
      </c>
      <c r="D14287" s="228" t="s">
        <v>205</v>
      </c>
      <c r="E14287" s="228">
        <v>20</v>
      </c>
      <c r="F14287" s="228">
        <v>2372</v>
      </c>
      <c r="G14287" s="228">
        <v>59</v>
      </c>
      <c r="H14287" s="228">
        <v>124</v>
      </c>
      <c r="I14287" s="228">
        <v>104951.95</v>
      </c>
      <c r="J14287" s="228">
        <v>23295.13</v>
      </c>
      <c r="K14287" s="228">
        <v>18385</v>
      </c>
      <c r="L14287" s="228">
        <v>182497.1</v>
      </c>
    </row>
    <row r="14288" spans="1:12">
      <c r="A14288" s="228">
        <v>2018</v>
      </c>
      <c r="B14288" s="228" t="s">
        <v>194</v>
      </c>
      <c r="C14288" s="228" t="s">
        <v>67</v>
      </c>
      <c r="D14288" s="228" t="s">
        <v>205</v>
      </c>
      <c r="E14288" s="228">
        <v>25</v>
      </c>
      <c r="F14288" s="228">
        <v>2426</v>
      </c>
      <c r="G14288" s="228">
        <v>38</v>
      </c>
      <c r="H14288" s="228">
        <v>79</v>
      </c>
      <c r="I14288" s="228">
        <v>79587.100000000006</v>
      </c>
      <c r="J14288" s="228">
        <v>29560.85</v>
      </c>
      <c r="K14288" s="228">
        <v>18829</v>
      </c>
      <c r="L14288" s="228">
        <v>155201.64000000001</v>
      </c>
    </row>
    <row r="14289" spans="1:12">
      <c r="A14289" s="228">
        <v>2018</v>
      </c>
      <c r="B14289" s="228" t="s">
        <v>194</v>
      </c>
      <c r="C14289" s="228" t="s">
        <v>67</v>
      </c>
      <c r="D14289" s="228" t="s">
        <v>205</v>
      </c>
      <c r="E14289" s="228">
        <v>30</v>
      </c>
      <c r="F14289" s="228">
        <v>3932</v>
      </c>
      <c r="G14289" s="228">
        <v>127</v>
      </c>
      <c r="H14289" s="228">
        <v>210</v>
      </c>
      <c r="I14289" s="228">
        <v>144361.29999999999</v>
      </c>
      <c r="J14289" s="228">
        <v>41086.67</v>
      </c>
      <c r="K14289" s="228">
        <v>22665</v>
      </c>
      <c r="L14289" s="228">
        <v>266982.48</v>
      </c>
    </row>
    <row r="14290" spans="1:12">
      <c r="A14290" s="228">
        <v>2018</v>
      </c>
      <c r="B14290" s="228" t="s">
        <v>194</v>
      </c>
      <c r="C14290" s="228" t="s">
        <v>67</v>
      </c>
      <c r="D14290" s="228" t="s">
        <v>205</v>
      </c>
      <c r="E14290" s="228">
        <v>35</v>
      </c>
      <c r="F14290" s="228">
        <v>4143</v>
      </c>
      <c r="G14290" s="228">
        <v>97</v>
      </c>
      <c r="H14290" s="228">
        <v>222</v>
      </c>
      <c r="I14290" s="228">
        <v>184830.4</v>
      </c>
      <c r="J14290" s="228">
        <v>53489.06</v>
      </c>
      <c r="K14290" s="228">
        <v>52867</v>
      </c>
      <c r="L14290" s="228">
        <v>336989.92</v>
      </c>
    </row>
    <row r="14291" spans="1:12">
      <c r="A14291" s="228">
        <v>2018</v>
      </c>
      <c r="B14291" s="228" t="s">
        <v>194</v>
      </c>
      <c r="C14291" s="228" t="s">
        <v>67</v>
      </c>
      <c r="D14291" s="228" t="s">
        <v>205</v>
      </c>
      <c r="E14291" s="228">
        <v>40</v>
      </c>
      <c r="F14291" s="228">
        <v>3653</v>
      </c>
      <c r="G14291" s="228">
        <v>108</v>
      </c>
      <c r="H14291" s="228">
        <v>160</v>
      </c>
      <c r="I14291" s="228">
        <v>178404</v>
      </c>
      <c r="J14291" s="228">
        <v>54284.79</v>
      </c>
      <c r="K14291" s="228">
        <v>41791</v>
      </c>
      <c r="L14291" s="228">
        <v>317184.2</v>
      </c>
    </row>
    <row r="14292" spans="1:12">
      <c r="A14292" s="228">
        <v>2018</v>
      </c>
      <c r="B14292" s="228" t="s">
        <v>194</v>
      </c>
      <c r="C14292" s="228" t="s">
        <v>67</v>
      </c>
      <c r="D14292" s="228" t="s">
        <v>205</v>
      </c>
      <c r="E14292" s="228">
        <v>45</v>
      </c>
      <c r="F14292" s="228">
        <v>3787</v>
      </c>
      <c r="G14292" s="228">
        <v>145</v>
      </c>
      <c r="H14292" s="228">
        <v>324</v>
      </c>
      <c r="I14292" s="228">
        <v>285052.25</v>
      </c>
      <c r="J14292" s="228">
        <v>66332.3</v>
      </c>
      <c r="K14292" s="228">
        <v>63775</v>
      </c>
      <c r="L14292" s="228">
        <v>476650.57</v>
      </c>
    </row>
    <row r="14293" spans="1:12">
      <c r="A14293" s="228">
        <v>2018</v>
      </c>
      <c r="B14293" s="228" t="s">
        <v>194</v>
      </c>
      <c r="C14293" s="228" t="s">
        <v>67</v>
      </c>
      <c r="D14293" s="228" t="s">
        <v>205</v>
      </c>
      <c r="E14293" s="228">
        <v>50</v>
      </c>
      <c r="F14293" s="228">
        <v>3513</v>
      </c>
      <c r="G14293" s="228">
        <v>204</v>
      </c>
      <c r="H14293" s="228">
        <v>360</v>
      </c>
      <c r="I14293" s="228">
        <v>308411.8</v>
      </c>
      <c r="J14293" s="228">
        <v>87841.33</v>
      </c>
      <c r="K14293" s="228">
        <v>34206</v>
      </c>
      <c r="L14293" s="228">
        <v>489317.03</v>
      </c>
    </row>
    <row r="14294" spans="1:12">
      <c r="A14294" s="228">
        <v>2018</v>
      </c>
      <c r="B14294" s="228" t="s">
        <v>194</v>
      </c>
      <c r="C14294" s="228" t="s">
        <v>67</v>
      </c>
      <c r="D14294" s="228" t="s">
        <v>205</v>
      </c>
      <c r="E14294" s="228">
        <v>55</v>
      </c>
      <c r="F14294" s="228">
        <v>3571</v>
      </c>
      <c r="G14294" s="228">
        <v>248</v>
      </c>
      <c r="H14294" s="228">
        <v>877</v>
      </c>
      <c r="I14294" s="228">
        <v>652555.44999999995</v>
      </c>
      <c r="J14294" s="228">
        <v>111353.55</v>
      </c>
      <c r="K14294" s="228">
        <v>160489</v>
      </c>
      <c r="L14294" s="228">
        <v>1011940.74</v>
      </c>
    </row>
    <row r="14295" spans="1:12">
      <c r="A14295" s="228">
        <v>2018</v>
      </c>
      <c r="B14295" s="228" t="s">
        <v>194</v>
      </c>
      <c r="C14295" s="228" t="s">
        <v>67</v>
      </c>
      <c r="D14295" s="228" t="s">
        <v>205</v>
      </c>
      <c r="E14295" s="228">
        <v>60</v>
      </c>
      <c r="F14295" s="228">
        <v>2892</v>
      </c>
      <c r="G14295" s="228">
        <v>268</v>
      </c>
      <c r="H14295" s="228">
        <v>894</v>
      </c>
      <c r="I14295" s="228">
        <v>641129.65</v>
      </c>
      <c r="J14295" s="228">
        <v>137969.44</v>
      </c>
      <c r="K14295" s="228">
        <v>94904</v>
      </c>
      <c r="L14295" s="228">
        <v>987642.07</v>
      </c>
    </row>
    <row r="14296" spans="1:12">
      <c r="A14296" s="228">
        <v>2018</v>
      </c>
      <c r="B14296" s="228" t="s">
        <v>194</v>
      </c>
      <c r="C14296" s="228" t="s">
        <v>67</v>
      </c>
      <c r="D14296" s="228" t="s">
        <v>205</v>
      </c>
      <c r="E14296" s="228">
        <v>65</v>
      </c>
      <c r="F14296" s="228">
        <v>2125</v>
      </c>
      <c r="G14296" s="228">
        <v>291</v>
      </c>
      <c r="H14296" s="228">
        <v>750</v>
      </c>
      <c r="I14296" s="228">
        <v>723793.45</v>
      </c>
      <c r="J14296" s="228">
        <v>145179.45000000001</v>
      </c>
      <c r="K14296" s="228">
        <v>180151</v>
      </c>
      <c r="L14296" s="228">
        <v>1137151</v>
      </c>
    </row>
    <row r="14297" spans="1:12">
      <c r="A14297" s="228">
        <v>2018</v>
      </c>
      <c r="B14297" s="228" t="s">
        <v>194</v>
      </c>
      <c r="C14297" s="228" t="s">
        <v>67</v>
      </c>
      <c r="D14297" s="228" t="s">
        <v>205</v>
      </c>
      <c r="E14297" s="228">
        <v>70</v>
      </c>
      <c r="F14297" s="228">
        <v>1330</v>
      </c>
      <c r="G14297" s="228">
        <v>284</v>
      </c>
      <c r="H14297" s="228">
        <v>802</v>
      </c>
      <c r="I14297" s="228">
        <v>578939.35</v>
      </c>
      <c r="J14297" s="228">
        <v>127353.56</v>
      </c>
      <c r="K14297" s="228">
        <v>123982</v>
      </c>
      <c r="L14297" s="228">
        <v>887294.7</v>
      </c>
    </row>
    <row r="14298" spans="1:12">
      <c r="A14298" s="228">
        <v>2018</v>
      </c>
      <c r="B14298" s="228" t="s">
        <v>194</v>
      </c>
      <c r="C14298" s="228" t="s">
        <v>67</v>
      </c>
      <c r="D14298" s="228" t="s">
        <v>205</v>
      </c>
      <c r="E14298" s="228">
        <v>75</v>
      </c>
      <c r="F14298" s="228">
        <v>723</v>
      </c>
      <c r="G14298" s="228">
        <v>182</v>
      </c>
      <c r="H14298" s="228">
        <v>764</v>
      </c>
      <c r="I14298" s="228">
        <v>433640.8</v>
      </c>
      <c r="J14298" s="228">
        <v>73833.61</v>
      </c>
      <c r="K14298" s="228">
        <v>68004.800000000003</v>
      </c>
      <c r="L14298" s="228">
        <v>588430.99</v>
      </c>
    </row>
    <row r="14299" spans="1:12">
      <c r="A14299" s="228">
        <v>2018</v>
      </c>
      <c r="B14299" s="228" t="s">
        <v>194</v>
      </c>
      <c r="C14299" s="228" t="s">
        <v>67</v>
      </c>
      <c r="D14299" s="228" t="s">
        <v>205</v>
      </c>
      <c r="E14299" s="228">
        <v>80</v>
      </c>
      <c r="F14299" s="228">
        <v>287</v>
      </c>
      <c r="G14299" s="228">
        <v>59</v>
      </c>
      <c r="H14299" s="228">
        <v>429</v>
      </c>
      <c r="I14299" s="228">
        <v>221681.3</v>
      </c>
      <c r="J14299" s="228">
        <v>27321.26</v>
      </c>
      <c r="K14299" s="228">
        <v>12272</v>
      </c>
      <c r="L14299" s="228">
        <v>292012.76</v>
      </c>
    </row>
    <row r="14300" spans="1:12">
      <c r="A14300" s="228">
        <v>2018</v>
      </c>
      <c r="B14300" s="228" t="s">
        <v>194</v>
      </c>
      <c r="C14300" s="228" t="s">
        <v>67</v>
      </c>
      <c r="D14300" s="228" t="s">
        <v>205</v>
      </c>
      <c r="E14300" s="228">
        <v>85</v>
      </c>
      <c r="F14300" s="228">
        <v>104</v>
      </c>
      <c r="G14300" s="228">
        <v>14</v>
      </c>
      <c r="H14300" s="228">
        <v>62</v>
      </c>
      <c r="I14300" s="228">
        <v>67809.8</v>
      </c>
      <c r="J14300" s="228">
        <v>8535.7900000000009</v>
      </c>
      <c r="K14300" s="228">
        <v>0</v>
      </c>
      <c r="L14300" s="228">
        <v>79099.64</v>
      </c>
    </row>
    <row r="14301" spans="1:12">
      <c r="A14301" s="228">
        <v>2018</v>
      </c>
      <c r="B14301" s="228" t="s">
        <v>194</v>
      </c>
      <c r="C14301" s="228" t="s">
        <v>67</v>
      </c>
      <c r="D14301" s="228" t="s">
        <v>205</v>
      </c>
      <c r="E14301" s="228">
        <v>90</v>
      </c>
      <c r="F14301" s="228">
        <v>29</v>
      </c>
      <c r="G14301" s="228">
        <v>0</v>
      </c>
      <c r="H14301" s="228">
        <v>94</v>
      </c>
      <c r="I14301" s="228">
        <v>18615.02</v>
      </c>
      <c r="J14301" s="228">
        <v>1564.15</v>
      </c>
      <c r="K14301" s="228">
        <v>0</v>
      </c>
      <c r="L14301" s="228">
        <v>22346.37</v>
      </c>
    </row>
    <row r="14302" spans="1:12">
      <c r="A14302" s="228">
        <v>2018</v>
      </c>
      <c r="B14302" s="228" t="s">
        <v>194</v>
      </c>
      <c r="C14302" s="228" t="s">
        <v>67</v>
      </c>
      <c r="D14302" s="228" t="s">
        <v>205</v>
      </c>
      <c r="E14302" s="228">
        <v>95</v>
      </c>
      <c r="F14302" s="228">
        <v>3</v>
      </c>
      <c r="G14302" s="228">
        <v>1</v>
      </c>
      <c r="H14302" s="228">
        <v>237</v>
      </c>
      <c r="I14302" s="228">
        <v>21566.080000000002</v>
      </c>
      <c r="J14302" s="228">
        <v>0</v>
      </c>
      <c r="K14302" s="228">
        <v>0</v>
      </c>
      <c r="L14302" s="228">
        <v>21566.080000000002</v>
      </c>
    </row>
    <row r="14303" spans="1:12">
      <c r="A14303" s="228">
        <v>2018</v>
      </c>
      <c r="B14303" s="228" t="s">
        <v>194</v>
      </c>
      <c r="C14303" s="228" t="s">
        <v>67</v>
      </c>
      <c r="D14303" s="228" t="s">
        <v>206</v>
      </c>
      <c r="E14303" s="228">
        <v>0</v>
      </c>
      <c r="F14303" s="228">
        <v>3093</v>
      </c>
      <c r="G14303" s="228">
        <v>74</v>
      </c>
      <c r="H14303" s="228">
        <v>208</v>
      </c>
      <c r="I14303" s="228">
        <v>125191</v>
      </c>
      <c r="J14303" s="228">
        <v>20340.05</v>
      </c>
      <c r="K14303" s="228">
        <v>1771</v>
      </c>
      <c r="L14303" s="228">
        <v>153675.6</v>
      </c>
    </row>
    <row r="14304" spans="1:12">
      <c r="A14304" s="228">
        <v>2018</v>
      </c>
      <c r="B14304" s="228" t="s">
        <v>194</v>
      </c>
      <c r="C14304" s="228" t="s">
        <v>67</v>
      </c>
      <c r="D14304" s="228" t="s">
        <v>206</v>
      </c>
      <c r="E14304" s="228">
        <v>5</v>
      </c>
      <c r="F14304" s="228">
        <v>3492</v>
      </c>
      <c r="G14304" s="228">
        <v>40</v>
      </c>
      <c r="H14304" s="228">
        <v>71</v>
      </c>
      <c r="I14304" s="228">
        <v>39316</v>
      </c>
      <c r="J14304" s="228">
        <v>8837.85</v>
      </c>
      <c r="K14304" s="228">
        <v>2103</v>
      </c>
      <c r="L14304" s="228">
        <v>52381.8</v>
      </c>
    </row>
    <row r="14305" spans="1:12">
      <c r="A14305" s="228">
        <v>2018</v>
      </c>
      <c r="B14305" s="228" t="s">
        <v>194</v>
      </c>
      <c r="C14305" s="228" t="s">
        <v>67</v>
      </c>
      <c r="D14305" s="228" t="s">
        <v>206</v>
      </c>
      <c r="E14305" s="228">
        <v>10</v>
      </c>
      <c r="F14305" s="228">
        <v>3298</v>
      </c>
      <c r="G14305" s="228">
        <v>26</v>
      </c>
      <c r="H14305" s="228">
        <v>64</v>
      </c>
      <c r="I14305" s="228">
        <v>50864</v>
      </c>
      <c r="J14305" s="228">
        <v>17185.3</v>
      </c>
      <c r="K14305" s="228">
        <v>40569</v>
      </c>
      <c r="L14305" s="228">
        <v>112860.4</v>
      </c>
    </row>
    <row r="14306" spans="1:12">
      <c r="A14306" s="228">
        <v>2018</v>
      </c>
      <c r="B14306" s="228" t="s">
        <v>194</v>
      </c>
      <c r="C14306" s="228" t="s">
        <v>67</v>
      </c>
      <c r="D14306" s="228" t="s">
        <v>206</v>
      </c>
      <c r="E14306" s="228">
        <v>15</v>
      </c>
      <c r="F14306" s="228">
        <v>2975</v>
      </c>
      <c r="G14306" s="228">
        <v>82</v>
      </c>
      <c r="H14306" s="228">
        <v>222</v>
      </c>
      <c r="I14306" s="228">
        <v>177325.3</v>
      </c>
      <c r="J14306" s="228">
        <v>37840.6</v>
      </c>
      <c r="K14306" s="228">
        <v>20878</v>
      </c>
      <c r="L14306" s="228">
        <v>258511.5</v>
      </c>
    </row>
    <row r="14307" spans="1:12">
      <c r="A14307" s="228">
        <v>2018</v>
      </c>
      <c r="B14307" s="228" t="s">
        <v>194</v>
      </c>
      <c r="C14307" s="228" t="s">
        <v>67</v>
      </c>
      <c r="D14307" s="228" t="s">
        <v>206</v>
      </c>
      <c r="E14307" s="228">
        <v>20</v>
      </c>
      <c r="F14307" s="228">
        <v>2434</v>
      </c>
      <c r="G14307" s="228">
        <v>109</v>
      </c>
      <c r="H14307" s="228">
        <v>420</v>
      </c>
      <c r="I14307" s="228">
        <v>267949.90000000002</v>
      </c>
      <c r="J14307" s="228">
        <v>46790.51</v>
      </c>
      <c r="K14307" s="228">
        <v>44393</v>
      </c>
      <c r="L14307" s="228">
        <v>416308</v>
      </c>
    </row>
    <row r="14308" spans="1:12">
      <c r="A14308" s="228">
        <v>2018</v>
      </c>
      <c r="B14308" s="228" t="s">
        <v>194</v>
      </c>
      <c r="C14308" s="228" t="s">
        <v>67</v>
      </c>
      <c r="D14308" s="228" t="s">
        <v>206</v>
      </c>
      <c r="E14308" s="228">
        <v>25</v>
      </c>
      <c r="F14308" s="228">
        <v>3109</v>
      </c>
      <c r="G14308" s="228">
        <v>88</v>
      </c>
      <c r="H14308" s="228">
        <v>329</v>
      </c>
      <c r="I14308" s="228">
        <v>276264.25</v>
      </c>
      <c r="J14308" s="228">
        <v>58899.54</v>
      </c>
      <c r="K14308" s="228">
        <v>37260</v>
      </c>
      <c r="L14308" s="228">
        <v>436389.27</v>
      </c>
    </row>
    <row r="14309" spans="1:12">
      <c r="A14309" s="228">
        <v>2018</v>
      </c>
      <c r="B14309" s="228" t="s">
        <v>194</v>
      </c>
      <c r="C14309" s="228" t="s">
        <v>67</v>
      </c>
      <c r="D14309" s="228" t="s">
        <v>206</v>
      </c>
      <c r="E14309" s="228">
        <v>30</v>
      </c>
      <c r="F14309" s="228">
        <v>4749</v>
      </c>
      <c r="G14309" s="228">
        <v>239</v>
      </c>
      <c r="H14309" s="228">
        <v>695</v>
      </c>
      <c r="I14309" s="228">
        <v>533301.30000000005</v>
      </c>
      <c r="J14309" s="228">
        <v>107355.75</v>
      </c>
      <c r="K14309" s="228">
        <v>49590</v>
      </c>
      <c r="L14309" s="228">
        <v>789140.93</v>
      </c>
    </row>
    <row r="14310" spans="1:12">
      <c r="A14310" s="228">
        <v>2018</v>
      </c>
      <c r="B14310" s="228" t="s">
        <v>194</v>
      </c>
      <c r="C14310" s="228" t="s">
        <v>67</v>
      </c>
      <c r="D14310" s="228" t="s">
        <v>206</v>
      </c>
      <c r="E14310" s="228">
        <v>35</v>
      </c>
      <c r="F14310" s="228">
        <v>4522</v>
      </c>
      <c r="G14310" s="228">
        <v>226</v>
      </c>
      <c r="H14310" s="228">
        <v>656</v>
      </c>
      <c r="I14310" s="228">
        <v>521172.1</v>
      </c>
      <c r="J14310" s="228">
        <v>125628.41</v>
      </c>
      <c r="K14310" s="228">
        <v>83093</v>
      </c>
      <c r="L14310" s="228">
        <v>831603.93</v>
      </c>
    </row>
    <row r="14311" spans="1:12">
      <c r="A14311" s="228">
        <v>2018</v>
      </c>
      <c r="B14311" s="228" t="s">
        <v>194</v>
      </c>
      <c r="C14311" s="228" t="s">
        <v>67</v>
      </c>
      <c r="D14311" s="228" t="s">
        <v>206</v>
      </c>
      <c r="E14311" s="228">
        <v>40</v>
      </c>
      <c r="F14311" s="228">
        <v>3924</v>
      </c>
      <c r="G14311" s="228">
        <v>204</v>
      </c>
      <c r="H14311" s="228">
        <v>457</v>
      </c>
      <c r="I14311" s="228">
        <v>409749.25</v>
      </c>
      <c r="J14311" s="228">
        <v>107620.6</v>
      </c>
      <c r="K14311" s="228">
        <v>82591</v>
      </c>
      <c r="L14311" s="228">
        <v>703933.85</v>
      </c>
    </row>
    <row r="14312" spans="1:12">
      <c r="A14312" s="228">
        <v>2018</v>
      </c>
      <c r="B14312" s="228" t="s">
        <v>194</v>
      </c>
      <c r="C14312" s="228" t="s">
        <v>67</v>
      </c>
      <c r="D14312" s="228" t="s">
        <v>206</v>
      </c>
      <c r="E14312" s="228">
        <v>45</v>
      </c>
      <c r="F14312" s="228">
        <v>3905</v>
      </c>
      <c r="G14312" s="228">
        <v>193</v>
      </c>
      <c r="H14312" s="228">
        <v>423</v>
      </c>
      <c r="I14312" s="228">
        <v>459772.65</v>
      </c>
      <c r="J14312" s="228">
        <v>100619.16</v>
      </c>
      <c r="K14312" s="228">
        <v>105629</v>
      </c>
      <c r="L14312" s="228">
        <v>789038.56</v>
      </c>
    </row>
    <row r="14313" spans="1:12">
      <c r="A14313" s="228">
        <v>2018</v>
      </c>
      <c r="B14313" s="228" t="s">
        <v>194</v>
      </c>
      <c r="C14313" s="228" t="s">
        <v>67</v>
      </c>
      <c r="D14313" s="228" t="s">
        <v>206</v>
      </c>
      <c r="E14313" s="228">
        <v>50</v>
      </c>
      <c r="F14313" s="228">
        <v>3625</v>
      </c>
      <c r="G14313" s="228">
        <v>258</v>
      </c>
      <c r="H14313" s="228">
        <v>540</v>
      </c>
      <c r="I14313" s="228">
        <v>475817.2</v>
      </c>
      <c r="J14313" s="228">
        <v>112241.22</v>
      </c>
      <c r="K14313" s="228">
        <v>149547</v>
      </c>
      <c r="L14313" s="228">
        <v>844967.24</v>
      </c>
    </row>
    <row r="14314" spans="1:12">
      <c r="A14314" s="228">
        <v>2018</v>
      </c>
      <c r="B14314" s="228" t="s">
        <v>194</v>
      </c>
      <c r="C14314" s="228" t="s">
        <v>67</v>
      </c>
      <c r="D14314" s="228" t="s">
        <v>206</v>
      </c>
      <c r="E14314" s="228">
        <v>55</v>
      </c>
      <c r="F14314" s="228">
        <v>3528</v>
      </c>
      <c r="G14314" s="228">
        <v>295</v>
      </c>
      <c r="H14314" s="228">
        <v>647</v>
      </c>
      <c r="I14314" s="228">
        <v>603934.56000000006</v>
      </c>
      <c r="J14314" s="228">
        <v>150160.35</v>
      </c>
      <c r="K14314" s="228">
        <v>191382</v>
      </c>
      <c r="L14314" s="228">
        <v>1064130.82</v>
      </c>
    </row>
    <row r="14315" spans="1:12">
      <c r="A14315" s="228">
        <v>2018</v>
      </c>
      <c r="B14315" s="228" t="s">
        <v>194</v>
      </c>
      <c r="C14315" s="228" t="s">
        <v>67</v>
      </c>
      <c r="D14315" s="228" t="s">
        <v>206</v>
      </c>
      <c r="E14315" s="228">
        <v>60</v>
      </c>
      <c r="F14315" s="228">
        <v>2773</v>
      </c>
      <c r="G14315" s="228">
        <v>211</v>
      </c>
      <c r="H14315" s="228">
        <v>745</v>
      </c>
      <c r="I14315" s="228">
        <v>587393.54</v>
      </c>
      <c r="J14315" s="228">
        <v>125661.51</v>
      </c>
      <c r="K14315" s="228">
        <v>115119</v>
      </c>
      <c r="L14315" s="228">
        <v>902970</v>
      </c>
    </row>
    <row r="14316" spans="1:12">
      <c r="A14316" s="228">
        <v>2018</v>
      </c>
      <c r="B14316" s="228" t="s">
        <v>194</v>
      </c>
      <c r="C14316" s="228" t="s">
        <v>67</v>
      </c>
      <c r="D14316" s="228" t="s">
        <v>206</v>
      </c>
      <c r="E14316" s="228">
        <v>65</v>
      </c>
      <c r="F14316" s="228">
        <v>2004</v>
      </c>
      <c r="G14316" s="228">
        <v>256</v>
      </c>
      <c r="H14316" s="228">
        <v>814</v>
      </c>
      <c r="I14316" s="228">
        <v>685738.8</v>
      </c>
      <c r="J14316" s="228">
        <v>129963.88</v>
      </c>
      <c r="K14316" s="228">
        <v>182283</v>
      </c>
      <c r="L14316" s="228">
        <v>1090613.56</v>
      </c>
    </row>
    <row r="14317" spans="1:12">
      <c r="A14317" s="228">
        <v>2018</v>
      </c>
      <c r="B14317" s="228" t="s">
        <v>194</v>
      </c>
      <c r="C14317" s="228" t="s">
        <v>67</v>
      </c>
      <c r="D14317" s="228" t="s">
        <v>206</v>
      </c>
      <c r="E14317" s="228">
        <v>70</v>
      </c>
      <c r="F14317" s="228">
        <v>1219</v>
      </c>
      <c r="G14317" s="228">
        <v>246</v>
      </c>
      <c r="H14317" s="228">
        <v>682</v>
      </c>
      <c r="I14317" s="228">
        <v>508645.55</v>
      </c>
      <c r="J14317" s="228">
        <v>103709.75</v>
      </c>
      <c r="K14317" s="228">
        <v>76103</v>
      </c>
      <c r="L14317" s="228">
        <v>737310.95</v>
      </c>
    </row>
    <row r="14318" spans="1:12">
      <c r="A14318" s="228">
        <v>2018</v>
      </c>
      <c r="B14318" s="228" t="s">
        <v>194</v>
      </c>
      <c r="C14318" s="228" t="s">
        <v>67</v>
      </c>
      <c r="D14318" s="228" t="s">
        <v>206</v>
      </c>
      <c r="E14318" s="228">
        <v>75</v>
      </c>
      <c r="F14318" s="228">
        <v>587</v>
      </c>
      <c r="G14318" s="228">
        <v>106</v>
      </c>
      <c r="H14318" s="228">
        <v>373</v>
      </c>
      <c r="I14318" s="228">
        <v>276939.65000000002</v>
      </c>
      <c r="J14318" s="228">
        <v>49923.9</v>
      </c>
      <c r="K14318" s="228">
        <v>44577</v>
      </c>
      <c r="L14318" s="228">
        <v>395756.56</v>
      </c>
    </row>
    <row r="14319" spans="1:12">
      <c r="A14319" s="228">
        <v>2018</v>
      </c>
      <c r="B14319" s="228" t="s">
        <v>194</v>
      </c>
      <c r="C14319" s="228" t="s">
        <v>67</v>
      </c>
      <c r="D14319" s="228" t="s">
        <v>206</v>
      </c>
      <c r="E14319" s="228">
        <v>80</v>
      </c>
      <c r="F14319" s="228">
        <v>288</v>
      </c>
      <c r="G14319" s="228">
        <v>49</v>
      </c>
      <c r="H14319" s="228">
        <v>267</v>
      </c>
      <c r="I14319" s="228">
        <v>175512</v>
      </c>
      <c r="J14319" s="228">
        <v>27696.7</v>
      </c>
      <c r="K14319" s="228">
        <v>25943</v>
      </c>
      <c r="L14319" s="228">
        <v>242077.25</v>
      </c>
    </row>
    <row r="14320" spans="1:12">
      <c r="A14320" s="228">
        <v>2018</v>
      </c>
      <c r="B14320" s="228" t="s">
        <v>194</v>
      </c>
      <c r="C14320" s="228" t="s">
        <v>67</v>
      </c>
      <c r="D14320" s="228" t="s">
        <v>206</v>
      </c>
      <c r="E14320" s="228">
        <v>85</v>
      </c>
      <c r="F14320" s="228">
        <v>132</v>
      </c>
      <c r="G14320" s="228">
        <v>28</v>
      </c>
      <c r="H14320" s="228">
        <v>489</v>
      </c>
      <c r="I14320" s="228">
        <v>201115.65</v>
      </c>
      <c r="J14320" s="228">
        <v>10398.85</v>
      </c>
      <c r="K14320" s="228">
        <v>27345</v>
      </c>
      <c r="L14320" s="228">
        <v>250534.45</v>
      </c>
    </row>
    <row r="14321" spans="1:12">
      <c r="A14321" s="228">
        <v>2018</v>
      </c>
      <c r="B14321" s="228" t="s">
        <v>194</v>
      </c>
      <c r="C14321" s="228" t="s">
        <v>67</v>
      </c>
      <c r="D14321" s="228" t="s">
        <v>206</v>
      </c>
      <c r="E14321" s="228">
        <v>90</v>
      </c>
      <c r="F14321" s="228">
        <v>59</v>
      </c>
      <c r="G14321" s="228">
        <v>8</v>
      </c>
      <c r="H14321" s="228">
        <v>76</v>
      </c>
      <c r="I14321" s="228">
        <v>38466.9</v>
      </c>
      <c r="J14321" s="228">
        <v>1180.75</v>
      </c>
      <c r="K14321" s="228">
        <v>0</v>
      </c>
      <c r="L14321" s="228">
        <v>39647.65</v>
      </c>
    </row>
    <row r="14322" spans="1:12">
      <c r="A14322" s="228">
        <v>2018</v>
      </c>
      <c r="B14322" s="228" t="s">
        <v>194</v>
      </c>
      <c r="C14322" s="228" t="s">
        <v>67</v>
      </c>
      <c r="D14322" s="228" t="s">
        <v>206</v>
      </c>
      <c r="E14322" s="228">
        <v>95</v>
      </c>
      <c r="F14322" s="228">
        <v>7</v>
      </c>
      <c r="G14322" s="228">
        <v>1</v>
      </c>
      <c r="H14322" s="228">
        <v>38</v>
      </c>
      <c r="I14322" s="228">
        <v>12522</v>
      </c>
      <c r="J14322" s="228">
        <v>98</v>
      </c>
      <c r="K14322" s="228">
        <v>1509</v>
      </c>
      <c r="L14322" s="228">
        <v>14907</v>
      </c>
    </row>
    <row r="14323" spans="1:12">
      <c r="A14323" s="228">
        <v>2018</v>
      </c>
      <c r="B14323" s="228" t="s">
        <v>195</v>
      </c>
      <c r="C14323" s="228" t="s">
        <v>61</v>
      </c>
      <c r="D14323" s="228" t="s">
        <v>205</v>
      </c>
      <c r="E14323" s="228">
        <v>0</v>
      </c>
      <c r="F14323" s="228">
        <v>102218</v>
      </c>
      <c r="G14323" s="228">
        <v>5425</v>
      </c>
      <c r="H14323" s="228">
        <v>13719</v>
      </c>
      <c r="I14323" s="228">
        <v>9285274.4499999993</v>
      </c>
      <c r="J14323" s="228">
        <v>1605274.15</v>
      </c>
      <c r="K14323" s="228">
        <v>180928.58</v>
      </c>
      <c r="L14323" s="228">
        <v>12502222.83</v>
      </c>
    </row>
    <row r="14324" spans="1:12">
      <c r="A14324" s="228">
        <v>2018</v>
      </c>
      <c r="B14324" s="228" t="s">
        <v>195</v>
      </c>
      <c r="C14324" s="228" t="s">
        <v>61</v>
      </c>
      <c r="D14324" s="228" t="s">
        <v>205</v>
      </c>
      <c r="E14324" s="228">
        <v>5</v>
      </c>
      <c r="F14324" s="228">
        <v>122644</v>
      </c>
      <c r="G14324" s="228">
        <v>2625</v>
      </c>
      <c r="H14324" s="228">
        <v>3561</v>
      </c>
      <c r="I14324" s="228">
        <v>3151666.14</v>
      </c>
      <c r="J14324" s="228">
        <v>832515.37</v>
      </c>
      <c r="K14324" s="228">
        <v>221508.8</v>
      </c>
      <c r="L14324" s="228">
        <v>5011754.4800000004</v>
      </c>
    </row>
    <row r="14325" spans="1:12">
      <c r="A14325" s="228">
        <v>2018</v>
      </c>
      <c r="B14325" s="228" t="s">
        <v>195</v>
      </c>
      <c r="C14325" s="228" t="s">
        <v>61</v>
      </c>
      <c r="D14325" s="228" t="s">
        <v>205</v>
      </c>
      <c r="E14325" s="228">
        <v>10</v>
      </c>
      <c r="F14325" s="228">
        <v>119576</v>
      </c>
      <c r="G14325" s="228">
        <v>2026</v>
      </c>
      <c r="H14325" s="228">
        <v>3393</v>
      </c>
      <c r="I14325" s="228">
        <v>2806818.17</v>
      </c>
      <c r="J14325" s="228">
        <v>736066.29</v>
      </c>
      <c r="K14325" s="228">
        <v>551124.15</v>
      </c>
      <c r="L14325" s="228">
        <v>4778777.0999999996</v>
      </c>
    </row>
    <row r="14326" spans="1:12">
      <c r="A14326" s="228">
        <v>2018</v>
      </c>
      <c r="B14326" s="228" t="s">
        <v>195</v>
      </c>
      <c r="C14326" s="228" t="s">
        <v>61</v>
      </c>
      <c r="D14326" s="228" t="s">
        <v>205</v>
      </c>
      <c r="E14326" s="228">
        <v>15</v>
      </c>
      <c r="F14326" s="228">
        <v>110960</v>
      </c>
      <c r="G14326" s="228">
        <v>3018</v>
      </c>
      <c r="H14326" s="228">
        <v>6838</v>
      </c>
      <c r="I14326" s="228">
        <v>6351939.4900000002</v>
      </c>
      <c r="J14326" s="228">
        <v>1344251.1</v>
      </c>
      <c r="K14326" s="228">
        <v>1285998.95</v>
      </c>
      <c r="L14326" s="228">
        <v>10356836.689999999</v>
      </c>
    </row>
    <row r="14327" spans="1:12">
      <c r="A14327" s="228">
        <v>2018</v>
      </c>
      <c r="B14327" s="228" t="s">
        <v>195</v>
      </c>
      <c r="C14327" s="228" t="s">
        <v>61</v>
      </c>
      <c r="D14327" s="228" t="s">
        <v>205</v>
      </c>
      <c r="E14327" s="228">
        <v>20</v>
      </c>
      <c r="F14327" s="228">
        <v>85122</v>
      </c>
      <c r="G14327" s="228">
        <v>2908</v>
      </c>
      <c r="H14327" s="228">
        <v>7309</v>
      </c>
      <c r="I14327" s="228">
        <v>6758888.3600000003</v>
      </c>
      <c r="J14327" s="228">
        <v>1284120.58</v>
      </c>
      <c r="K14327" s="228">
        <v>1239614.75</v>
      </c>
      <c r="L14327" s="228">
        <v>10721810.439999999</v>
      </c>
    </row>
    <row r="14328" spans="1:12">
      <c r="A14328" s="228">
        <v>2018</v>
      </c>
      <c r="B14328" s="228" t="s">
        <v>195</v>
      </c>
      <c r="C14328" s="228" t="s">
        <v>61</v>
      </c>
      <c r="D14328" s="228" t="s">
        <v>205</v>
      </c>
      <c r="E14328" s="228">
        <v>25</v>
      </c>
      <c r="F14328" s="228">
        <v>69122</v>
      </c>
      <c r="G14328" s="228">
        <v>2168</v>
      </c>
      <c r="H14328" s="228">
        <v>6407</v>
      </c>
      <c r="I14328" s="228">
        <v>5295966.4400000004</v>
      </c>
      <c r="J14328" s="228">
        <v>1045838.28</v>
      </c>
      <c r="K14328" s="228">
        <v>901140.18</v>
      </c>
      <c r="L14328" s="228">
        <v>8587613.75</v>
      </c>
    </row>
    <row r="14329" spans="1:12">
      <c r="A14329" s="228">
        <v>2018</v>
      </c>
      <c r="B14329" s="228" t="s">
        <v>195</v>
      </c>
      <c r="C14329" s="228" t="s">
        <v>61</v>
      </c>
      <c r="D14329" s="228" t="s">
        <v>205</v>
      </c>
      <c r="E14329" s="228">
        <v>30</v>
      </c>
      <c r="F14329" s="228">
        <v>115034</v>
      </c>
      <c r="G14329" s="228">
        <v>3383</v>
      </c>
      <c r="H14329" s="228">
        <v>7988</v>
      </c>
      <c r="I14329" s="228">
        <v>6747181.8799999999</v>
      </c>
      <c r="J14329" s="228">
        <v>1495493.71</v>
      </c>
      <c r="K14329" s="228">
        <v>1083530.9099999999</v>
      </c>
      <c r="L14329" s="228">
        <v>11078104.210000001</v>
      </c>
    </row>
    <row r="14330" spans="1:12">
      <c r="A14330" s="228">
        <v>2018</v>
      </c>
      <c r="B14330" s="228" t="s">
        <v>195</v>
      </c>
      <c r="C14330" s="228" t="s">
        <v>61</v>
      </c>
      <c r="D14330" s="228" t="s">
        <v>205</v>
      </c>
      <c r="E14330" s="228">
        <v>35</v>
      </c>
      <c r="F14330" s="228">
        <v>133272</v>
      </c>
      <c r="G14330" s="228">
        <v>4467</v>
      </c>
      <c r="H14330" s="228">
        <v>10752</v>
      </c>
      <c r="I14330" s="228">
        <v>9318652.6600000001</v>
      </c>
      <c r="J14330" s="228">
        <v>2131483.66</v>
      </c>
      <c r="K14330" s="228">
        <v>1654889.1</v>
      </c>
      <c r="L14330" s="228">
        <v>15535009.859999999</v>
      </c>
    </row>
    <row r="14331" spans="1:12">
      <c r="A14331" s="228">
        <v>2018</v>
      </c>
      <c r="B14331" s="228" t="s">
        <v>195</v>
      </c>
      <c r="C14331" s="228" t="s">
        <v>61</v>
      </c>
      <c r="D14331" s="228" t="s">
        <v>205</v>
      </c>
      <c r="E14331" s="228">
        <v>40</v>
      </c>
      <c r="F14331" s="228">
        <v>126821</v>
      </c>
      <c r="G14331" s="228">
        <v>5225</v>
      </c>
      <c r="H14331" s="228">
        <v>11075</v>
      </c>
      <c r="I14331" s="228">
        <v>10213406.130000001</v>
      </c>
      <c r="J14331" s="228">
        <v>2544417.02</v>
      </c>
      <c r="K14331" s="228">
        <v>1794326.3</v>
      </c>
      <c r="L14331" s="228">
        <v>17184800.309999999</v>
      </c>
    </row>
    <row r="14332" spans="1:12">
      <c r="A14332" s="228">
        <v>2018</v>
      </c>
      <c r="B14332" s="228" t="s">
        <v>195</v>
      </c>
      <c r="C14332" s="228" t="s">
        <v>61</v>
      </c>
      <c r="D14332" s="228" t="s">
        <v>205</v>
      </c>
      <c r="E14332" s="228">
        <v>45</v>
      </c>
      <c r="F14332" s="228">
        <v>130103</v>
      </c>
      <c r="G14332" s="228">
        <v>7197</v>
      </c>
      <c r="H14332" s="228">
        <v>15409</v>
      </c>
      <c r="I14332" s="228">
        <v>14447602.220000001</v>
      </c>
      <c r="J14332" s="228">
        <v>3510875.05</v>
      </c>
      <c r="K14332" s="228">
        <v>2790216.6</v>
      </c>
      <c r="L14332" s="228">
        <v>24198319.530000001</v>
      </c>
    </row>
    <row r="14333" spans="1:12">
      <c r="A14333" s="228">
        <v>2018</v>
      </c>
      <c r="B14333" s="228" t="s">
        <v>195</v>
      </c>
      <c r="C14333" s="228" t="s">
        <v>61</v>
      </c>
      <c r="D14333" s="228" t="s">
        <v>205</v>
      </c>
      <c r="E14333" s="228">
        <v>50</v>
      </c>
      <c r="F14333" s="228">
        <v>118294</v>
      </c>
      <c r="G14333" s="228">
        <v>8087</v>
      </c>
      <c r="H14333" s="228">
        <v>17324</v>
      </c>
      <c r="I14333" s="228">
        <v>17057338.84</v>
      </c>
      <c r="J14333" s="228">
        <v>4286894.41</v>
      </c>
      <c r="K14333" s="228">
        <v>3878904.02</v>
      </c>
      <c r="L14333" s="228">
        <v>28718918.559999999</v>
      </c>
    </row>
    <row r="14334" spans="1:12">
      <c r="A14334" s="228">
        <v>2018</v>
      </c>
      <c r="B14334" s="228" t="s">
        <v>195</v>
      </c>
      <c r="C14334" s="228" t="s">
        <v>61</v>
      </c>
      <c r="D14334" s="228" t="s">
        <v>205</v>
      </c>
      <c r="E14334" s="228">
        <v>55</v>
      </c>
      <c r="F14334" s="228">
        <v>124705</v>
      </c>
      <c r="G14334" s="228">
        <v>11902</v>
      </c>
      <c r="H14334" s="228">
        <v>26634</v>
      </c>
      <c r="I14334" s="228">
        <v>27447068.239999998</v>
      </c>
      <c r="J14334" s="228">
        <v>6458790.75</v>
      </c>
      <c r="K14334" s="228">
        <v>6997824.0599999996</v>
      </c>
      <c r="L14334" s="228">
        <v>46141721.210000001</v>
      </c>
    </row>
    <row r="14335" spans="1:12">
      <c r="A14335" s="228">
        <v>2018</v>
      </c>
      <c r="B14335" s="228" t="s">
        <v>195</v>
      </c>
      <c r="C14335" s="228" t="s">
        <v>61</v>
      </c>
      <c r="D14335" s="228" t="s">
        <v>205</v>
      </c>
      <c r="E14335" s="228">
        <v>60</v>
      </c>
      <c r="F14335" s="228">
        <v>115480</v>
      </c>
      <c r="G14335" s="228">
        <v>15477</v>
      </c>
      <c r="H14335" s="228">
        <v>34721</v>
      </c>
      <c r="I14335" s="228">
        <v>36778750.859999999</v>
      </c>
      <c r="J14335" s="228">
        <v>8649527.8000000007</v>
      </c>
      <c r="K14335" s="228">
        <v>9327010.8900000006</v>
      </c>
      <c r="L14335" s="228">
        <v>60890485.259999998</v>
      </c>
    </row>
    <row r="14336" spans="1:12">
      <c r="A14336" s="228">
        <v>2018</v>
      </c>
      <c r="B14336" s="228" t="s">
        <v>195</v>
      </c>
      <c r="C14336" s="228" t="s">
        <v>61</v>
      </c>
      <c r="D14336" s="228" t="s">
        <v>205</v>
      </c>
      <c r="E14336" s="228">
        <v>65</v>
      </c>
      <c r="F14336" s="228">
        <v>104362</v>
      </c>
      <c r="G14336" s="228">
        <v>20376</v>
      </c>
      <c r="H14336" s="228">
        <v>44456</v>
      </c>
      <c r="I14336" s="228">
        <v>49053683.259999998</v>
      </c>
      <c r="J14336" s="228">
        <v>10852610.67</v>
      </c>
      <c r="K14336" s="228">
        <v>12505197.83</v>
      </c>
      <c r="L14336" s="228">
        <v>79601507.849999994</v>
      </c>
    </row>
    <row r="14337" spans="1:12">
      <c r="A14337" s="228">
        <v>2018</v>
      </c>
      <c r="B14337" s="228" t="s">
        <v>195</v>
      </c>
      <c r="C14337" s="228" t="s">
        <v>61</v>
      </c>
      <c r="D14337" s="228" t="s">
        <v>205</v>
      </c>
      <c r="E14337" s="228">
        <v>70</v>
      </c>
      <c r="F14337" s="228">
        <v>89208</v>
      </c>
      <c r="G14337" s="228">
        <v>24872</v>
      </c>
      <c r="H14337" s="228">
        <v>60765</v>
      </c>
      <c r="I14337" s="228">
        <v>60683376.18</v>
      </c>
      <c r="J14337" s="228">
        <v>13306366.439999999</v>
      </c>
      <c r="K14337" s="228">
        <v>14917092.34</v>
      </c>
      <c r="L14337" s="228">
        <v>96244868.049999997</v>
      </c>
    </row>
    <row r="14338" spans="1:12">
      <c r="A14338" s="228">
        <v>2018</v>
      </c>
      <c r="B14338" s="228" t="s">
        <v>195</v>
      </c>
      <c r="C14338" s="228" t="s">
        <v>61</v>
      </c>
      <c r="D14338" s="228" t="s">
        <v>205</v>
      </c>
      <c r="E14338" s="228">
        <v>75</v>
      </c>
      <c r="F14338" s="228">
        <v>59476</v>
      </c>
      <c r="G14338" s="228">
        <v>20861</v>
      </c>
      <c r="H14338" s="228">
        <v>56664</v>
      </c>
      <c r="I14338" s="228">
        <v>53372546.369999997</v>
      </c>
      <c r="J14338" s="228">
        <v>10826868.4</v>
      </c>
      <c r="K14338" s="228">
        <v>12477330.810000001</v>
      </c>
      <c r="L14338" s="228">
        <v>81831838.379999995</v>
      </c>
    </row>
    <row r="14339" spans="1:12">
      <c r="A14339" s="228">
        <v>2018</v>
      </c>
      <c r="B14339" s="228" t="s">
        <v>195</v>
      </c>
      <c r="C14339" s="228" t="s">
        <v>61</v>
      </c>
      <c r="D14339" s="228" t="s">
        <v>205</v>
      </c>
      <c r="E14339" s="228">
        <v>80</v>
      </c>
      <c r="F14339" s="228">
        <v>37211</v>
      </c>
      <c r="G14339" s="228">
        <v>15548</v>
      </c>
      <c r="H14339" s="228">
        <v>51818</v>
      </c>
      <c r="I14339" s="228">
        <v>42838710.109999999</v>
      </c>
      <c r="J14339" s="228">
        <v>7365545.25</v>
      </c>
      <c r="K14339" s="228">
        <v>8609098</v>
      </c>
      <c r="L14339" s="228">
        <v>61021565.130000003</v>
      </c>
    </row>
    <row r="14340" spans="1:12">
      <c r="A14340" s="228">
        <v>2018</v>
      </c>
      <c r="B14340" s="228" t="s">
        <v>195</v>
      </c>
      <c r="C14340" s="228" t="s">
        <v>61</v>
      </c>
      <c r="D14340" s="228" t="s">
        <v>205</v>
      </c>
      <c r="E14340" s="228">
        <v>85</v>
      </c>
      <c r="F14340" s="228">
        <v>20629</v>
      </c>
      <c r="G14340" s="228">
        <v>9217</v>
      </c>
      <c r="H14340" s="228">
        <v>39249</v>
      </c>
      <c r="I14340" s="228">
        <v>28735612.039999999</v>
      </c>
      <c r="J14340" s="228">
        <v>4386546.25</v>
      </c>
      <c r="K14340" s="228">
        <v>4372356.5</v>
      </c>
      <c r="L14340" s="228">
        <v>38835565.600000001</v>
      </c>
    </row>
    <row r="14341" spans="1:12">
      <c r="A14341" s="228">
        <v>2018</v>
      </c>
      <c r="B14341" s="228" t="s">
        <v>195</v>
      </c>
      <c r="C14341" s="228" t="s">
        <v>61</v>
      </c>
      <c r="D14341" s="228" t="s">
        <v>205</v>
      </c>
      <c r="E14341" s="228">
        <v>90</v>
      </c>
      <c r="F14341" s="228">
        <v>7745</v>
      </c>
      <c r="G14341" s="228">
        <v>2897</v>
      </c>
      <c r="H14341" s="228">
        <v>16556</v>
      </c>
      <c r="I14341" s="228">
        <v>10994280.1</v>
      </c>
      <c r="J14341" s="228">
        <v>1404229.89</v>
      </c>
      <c r="K14341" s="228">
        <v>1290097.8500000001</v>
      </c>
      <c r="L14341" s="228">
        <v>14137743.42</v>
      </c>
    </row>
    <row r="14342" spans="1:12">
      <c r="A14342" s="228">
        <v>2018</v>
      </c>
      <c r="B14342" s="228" t="s">
        <v>195</v>
      </c>
      <c r="C14342" s="228" t="s">
        <v>61</v>
      </c>
      <c r="D14342" s="228" t="s">
        <v>205</v>
      </c>
      <c r="E14342" s="228">
        <v>95</v>
      </c>
      <c r="F14342" s="228">
        <v>1055</v>
      </c>
      <c r="G14342" s="228">
        <v>381</v>
      </c>
      <c r="H14342" s="228">
        <v>2511</v>
      </c>
      <c r="I14342" s="228">
        <v>1524100.94</v>
      </c>
      <c r="J14342" s="228">
        <v>145874.57999999999</v>
      </c>
      <c r="K14342" s="228">
        <v>118848.4</v>
      </c>
      <c r="L14342" s="228">
        <v>1827750.68</v>
      </c>
    </row>
    <row r="14343" spans="1:12">
      <c r="A14343" s="228">
        <v>2018</v>
      </c>
      <c r="B14343" s="228" t="s">
        <v>195</v>
      </c>
      <c r="C14343" s="228" t="s">
        <v>61</v>
      </c>
      <c r="D14343" s="228" t="s">
        <v>206</v>
      </c>
      <c r="E14343" s="228">
        <v>0</v>
      </c>
      <c r="F14343" s="228">
        <v>95321</v>
      </c>
      <c r="G14343" s="228">
        <v>3767</v>
      </c>
      <c r="H14343" s="228">
        <v>10158</v>
      </c>
      <c r="I14343" s="228">
        <v>6960711.3899999997</v>
      </c>
      <c r="J14343" s="228">
        <v>1001851.97</v>
      </c>
      <c r="K14343" s="228">
        <v>96242.33</v>
      </c>
      <c r="L14343" s="228">
        <v>8919110.0999999996</v>
      </c>
    </row>
    <row r="14344" spans="1:12">
      <c r="A14344" s="228">
        <v>2018</v>
      </c>
      <c r="B14344" s="228" t="s">
        <v>195</v>
      </c>
      <c r="C14344" s="228" t="s">
        <v>61</v>
      </c>
      <c r="D14344" s="228" t="s">
        <v>206</v>
      </c>
      <c r="E14344" s="228">
        <v>5</v>
      </c>
      <c r="F14344" s="228">
        <v>115198</v>
      </c>
      <c r="G14344" s="228">
        <v>2045</v>
      </c>
      <c r="H14344" s="228">
        <v>2881</v>
      </c>
      <c r="I14344" s="228">
        <v>2457179.67</v>
      </c>
      <c r="J14344" s="228">
        <v>622658.92000000004</v>
      </c>
      <c r="K14344" s="228">
        <v>166122</v>
      </c>
      <c r="L14344" s="228">
        <v>3924209.83</v>
      </c>
    </row>
    <row r="14345" spans="1:12">
      <c r="A14345" s="228">
        <v>2018</v>
      </c>
      <c r="B14345" s="228" t="s">
        <v>195</v>
      </c>
      <c r="C14345" s="228" t="s">
        <v>61</v>
      </c>
      <c r="D14345" s="228" t="s">
        <v>206</v>
      </c>
      <c r="E14345" s="228">
        <v>10</v>
      </c>
      <c r="F14345" s="228">
        <v>112574</v>
      </c>
      <c r="G14345" s="228">
        <v>1672</v>
      </c>
      <c r="H14345" s="228">
        <v>3598</v>
      </c>
      <c r="I14345" s="228">
        <v>2915904.67</v>
      </c>
      <c r="J14345" s="228">
        <v>627519.99</v>
      </c>
      <c r="K14345" s="228">
        <v>870195.4</v>
      </c>
      <c r="L14345" s="228">
        <v>4997815.42</v>
      </c>
    </row>
    <row r="14346" spans="1:12">
      <c r="A14346" s="228">
        <v>2018</v>
      </c>
      <c r="B14346" s="228" t="s">
        <v>195</v>
      </c>
      <c r="C14346" s="228" t="s">
        <v>61</v>
      </c>
      <c r="D14346" s="228" t="s">
        <v>206</v>
      </c>
      <c r="E14346" s="228">
        <v>15</v>
      </c>
      <c r="F14346" s="228">
        <v>103686</v>
      </c>
      <c r="G14346" s="228">
        <v>3844</v>
      </c>
      <c r="H14346" s="228">
        <v>11664</v>
      </c>
      <c r="I14346" s="228">
        <v>9599406.8800000008</v>
      </c>
      <c r="J14346" s="228">
        <v>1444367.83</v>
      </c>
      <c r="K14346" s="228">
        <v>1082540.05</v>
      </c>
      <c r="L14346" s="228">
        <v>13677225.51</v>
      </c>
    </row>
    <row r="14347" spans="1:12">
      <c r="A14347" s="228">
        <v>2018</v>
      </c>
      <c r="B14347" s="228" t="s">
        <v>195</v>
      </c>
      <c r="C14347" s="228" t="s">
        <v>61</v>
      </c>
      <c r="D14347" s="228" t="s">
        <v>206</v>
      </c>
      <c r="E14347" s="228">
        <v>20</v>
      </c>
      <c r="F14347" s="228">
        <v>86456</v>
      </c>
      <c r="G14347" s="228">
        <v>5160</v>
      </c>
      <c r="H14347" s="228">
        <v>13246</v>
      </c>
      <c r="I14347" s="228">
        <v>11400988.310000001</v>
      </c>
      <c r="J14347" s="228">
        <v>1933578.4</v>
      </c>
      <c r="K14347" s="228">
        <v>1184994</v>
      </c>
      <c r="L14347" s="228">
        <v>16699853.189999999</v>
      </c>
    </row>
    <row r="14348" spans="1:12">
      <c r="A14348" s="228">
        <v>2018</v>
      </c>
      <c r="B14348" s="228" t="s">
        <v>195</v>
      </c>
      <c r="C14348" s="228" t="s">
        <v>61</v>
      </c>
      <c r="D14348" s="228" t="s">
        <v>206</v>
      </c>
      <c r="E14348" s="228">
        <v>25</v>
      </c>
      <c r="F14348" s="228">
        <v>82396</v>
      </c>
      <c r="G14348" s="228">
        <v>5437</v>
      </c>
      <c r="H14348" s="228">
        <v>17662</v>
      </c>
      <c r="I14348" s="228">
        <v>15104424.960000001</v>
      </c>
      <c r="J14348" s="228">
        <v>3040815.46</v>
      </c>
      <c r="K14348" s="228">
        <v>1392459.55</v>
      </c>
      <c r="L14348" s="228">
        <v>22485474.059999999</v>
      </c>
    </row>
    <row r="14349" spans="1:12">
      <c r="A14349" s="228">
        <v>2018</v>
      </c>
      <c r="B14349" s="228" t="s">
        <v>195</v>
      </c>
      <c r="C14349" s="228" t="s">
        <v>61</v>
      </c>
      <c r="D14349" s="228" t="s">
        <v>206</v>
      </c>
      <c r="E14349" s="228">
        <v>30</v>
      </c>
      <c r="F14349" s="228">
        <v>135024</v>
      </c>
      <c r="G14349" s="228">
        <v>10341</v>
      </c>
      <c r="H14349" s="228">
        <v>33457</v>
      </c>
      <c r="I14349" s="228">
        <v>30362125.32</v>
      </c>
      <c r="J14349" s="228">
        <v>6629321.7800000003</v>
      </c>
      <c r="K14349" s="228">
        <v>1846737.2</v>
      </c>
      <c r="L14349" s="228">
        <v>44513876.579999998</v>
      </c>
    </row>
    <row r="14350" spans="1:12">
      <c r="A14350" s="228">
        <v>2018</v>
      </c>
      <c r="B14350" s="228" t="s">
        <v>195</v>
      </c>
      <c r="C14350" s="228" t="s">
        <v>61</v>
      </c>
      <c r="D14350" s="228" t="s">
        <v>206</v>
      </c>
      <c r="E14350" s="228">
        <v>35</v>
      </c>
      <c r="F14350" s="228">
        <v>146080</v>
      </c>
      <c r="G14350" s="228">
        <v>11115</v>
      </c>
      <c r="H14350" s="228">
        <v>31304</v>
      </c>
      <c r="I14350" s="228">
        <v>28919816.890000001</v>
      </c>
      <c r="J14350" s="228">
        <v>6309262.9699999997</v>
      </c>
      <c r="K14350" s="228">
        <v>2487795.9</v>
      </c>
      <c r="L14350" s="228">
        <v>44061296.390000001</v>
      </c>
    </row>
    <row r="14351" spans="1:12">
      <c r="A14351" s="228">
        <v>2018</v>
      </c>
      <c r="B14351" s="228" t="s">
        <v>195</v>
      </c>
      <c r="C14351" s="228" t="s">
        <v>61</v>
      </c>
      <c r="D14351" s="228" t="s">
        <v>206</v>
      </c>
      <c r="E14351" s="228">
        <v>40</v>
      </c>
      <c r="F14351" s="228">
        <v>135990</v>
      </c>
      <c r="G14351" s="228">
        <v>9473</v>
      </c>
      <c r="H14351" s="228">
        <v>22338</v>
      </c>
      <c r="I14351" s="228">
        <v>21498853.32</v>
      </c>
      <c r="J14351" s="228">
        <v>4693412.33</v>
      </c>
      <c r="K14351" s="228">
        <v>2841943.15</v>
      </c>
      <c r="L14351" s="228">
        <v>34222359.259999998</v>
      </c>
    </row>
    <row r="14352" spans="1:12">
      <c r="A14352" s="228">
        <v>2018</v>
      </c>
      <c r="B14352" s="228" t="s">
        <v>195</v>
      </c>
      <c r="C14352" s="228" t="s">
        <v>61</v>
      </c>
      <c r="D14352" s="228" t="s">
        <v>206</v>
      </c>
      <c r="E14352" s="228">
        <v>45</v>
      </c>
      <c r="F14352" s="228">
        <v>141075</v>
      </c>
      <c r="G14352" s="228">
        <v>10328</v>
      </c>
      <c r="H14352" s="228">
        <v>23881</v>
      </c>
      <c r="I14352" s="228">
        <v>23242585.620000001</v>
      </c>
      <c r="J14352" s="228">
        <v>5209522.8499999996</v>
      </c>
      <c r="K14352" s="228">
        <v>3435963.11</v>
      </c>
      <c r="L14352" s="228">
        <v>37344891.990000002</v>
      </c>
    </row>
    <row r="14353" spans="1:12">
      <c r="A14353" s="228">
        <v>2018</v>
      </c>
      <c r="B14353" s="228" t="s">
        <v>195</v>
      </c>
      <c r="C14353" s="228" t="s">
        <v>61</v>
      </c>
      <c r="D14353" s="228" t="s">
        <v>206</v>
      </c>
      <c r="E14353" s="228">
        <v>50</v>
      </c>
      <c r="F14353" s="228">
        <v>128049</v>
      </c>
      <c r="G14353" s="228">
        <v>10912</v>
      </c>
      <c r="H14353" s="228">
        <v>24444</v>
      </c>
      <c r="I14353" s="228">
        <v>24159021.640000001</v>
      </c>
      <c r="J14353" s="228">
        <v>5311137.99</v>
      </c>
      <c r="K14353" s="228">
        <v>4490115.9400000004</v>
      </c>
      <c r="L14353" s="228">
        <v>39572301.590000004</v>
      </c>
    </row>
    <row r="14354" spans="1:12">
      <c r="A14354" s="228">
        <v>2018</v>
      </c>
      <c r="B14354" s="228" t="s">
        <v>195</v>
      </c>
      <c r="C14354" s="228" t="s">
        <v>61</v>
      </c>
      <c r="D14354" s="228" t="s">
        <v>206</v>
      </c>
      <c r="E14354" s="228">
        <v>55</v>
      </c>
      <c r="F14354" s="228">
        <v>135039</v>
      </c>
      <c r="G14354" s="228">
        <v>14647</v>
      </c>
      <c r="H14354" s="228">
        <v>31934</v>
      </c>
      <c r="I14354" s="228">
        <v>30664757.899999999</v>
      </c>
      <c r="J14354" s="228">
        <v>6853987.0099999998</v>
      </c>
      <c r="K14354" s="228">
        <v>6720086.9800000004</v>
      </c>
      <c r="L14354" s="228">
        <v>50223165.780000001</v>
      </c>
    </row>
    <row r="14355" spans="1:12">
      <c r="A14355" s="228">
        <v>2018</v>
      </c>
      <c r="B14355" s="228" t="s">
        <v>195</v>
      </c>
      <c r="C14355" s="228" t="s">
        <v>61</v>
      </c>
      <c r="D14355" s="228" t="s">
        <v>206</v>
      </c>
      <c r="E14355" s="228">
        <v>60</v>
      </c>
      <c r="F14355" s="228">
        <v>126150</v>
      </c>
      <c r="G14355" s="228">
        <v>17535</v>
      </c>
      <c r="H14355" s="228">
        <v>39736</v>
      </c>
      <c r="I14355" s="228">
        <v>38698392.57</v>
      </c>
      <c r="J14355" s="228">
        <v>8301304.6600000001</v>
      </c>
      <c r="K14355" s="228">
        <v>8457871.25</v>
      </c>
      <c r="L14355" s="228">
        <v>61965532.299999997</v>
      </c>
    </row>
    <row r="14356" spans="1:12">
      <c r="A14356" s="228">
        <v>2018</v>
      </c>
      <c r="B14356" s="228" t="s">
        <v>195</v>
      </c>
      <c r="C14356" s="228" t="s">
        <v>61</v>
      </c>
      <c r="D14356" s="228" t="s">
        <v>206</v>
      </c>
      <c r="E14356" s="228">
        <v>65</v>
      </c>
      <c r="F14356" s="228">
        <v>114118</v>
      </c>
      <c r="G14356" s="228">
        <v>20731</v>
      </c>
      <c r="H14356" s="228">
        <v>49205</v>
      </c>
      <c r="I14356" s="228">
        <v>47658244.270000003</v>
      </c>
      <c r="J14356" s="228">
        <v>10110000</v>
      </c>
      <c r="K14356" s="228">
        <v>12246912.83</v>
      </c>
      <c r="L14356" s="228">
        <v>76697910.420000002</v>
      </c>
    </row>
    <row r="14357" spans="1:12">
      <c r="A14357" s="228">
        <v>2018</v>
      </c>
      <c r="B14357" s="228" t="s">
        <v>195</v>
      </c>
      <c r="C14357" s="228" t="s">
        <v>61</v>
      </c>
      <c r="D14357" s="228" t="s">
        <v>206</v>
      </c>
      <c r="E14357" s="228">
        <v>70</v>
      </c>
      <c r="F14357" s="228">
        <v>97169</v>
      </c>
      <c r="G14357" s="228">
        <v>24253</v>
      </c>
      <c r="H14357" s="228">
        <v>62560</v>
      </c>
      <c r="I14357" s="228">
        <v>58127319.789999999</v>
      </c>
      <c r="J14357" s="228">
        <v>11789393.539999999</v>
      </c>
      <c r="K14357" s="228">
        <v>14220239.960000001</v>
      </c>
      <c r="L14357" s="228">
        <v>90718156.620000005</v>
      </c>
    </row>
    <row r="14358" spans="1:12">
      <c r="A14358" s="228">
        <v>2018</v>
      </c>
      <c r="B14358" s="228" t="s">
        <v>195</v>
      </c>
      <c r="C14358" s="228" t="s">
        <v>61</v>
      </c>
      <c r="D14358" s="228" t="s">
        <v>206</v>
      </c>
      <c r="E14358" s="228">
        <v>75</v>
      </c>
      <c r="F14358" s="228">
        <v>63966</v>
      </c>
      <c r="G14358" s="228">
        <v>19391</v>
      </c>
      <c r="H14358" s="228">
        <v>60928</v>
      </c>
      <c r="I14358" s="228">
        <v>52483958.649999999</v>
      </c>
      <c r="J14358" s="228">
        <v>9349108.4399999995</v>
      </c>
      <c r="K14358" s="228">
        <v>11105435.449999999</v>
      </c>
      <c r="L14358" s="228">
        <v>77228761.120000005</v>
      </c>
    </row>
    <row r="14359" spans="1:12">
      <c r="A14359" s="228">
        <v>2018</v>
      </c>
      <c r="B14359" s="228" t="s">
        <v>195</v>
      </c>
      <c r="C14359" s="228" t="s">
        <v>61</v>
      </c>
      <c r="D14359" s="228" t="s">
        <v>206</v>
      </c>
      <c r="E14359" s="228">
        <v>80</v>
      </c>
      <c r="F14359" s="228">
        <v>43173</v>
      </c>
      <c r="G14359" s="228">
        <v>14044</v>
      </c>
      <c r="H14359" s="228">
        <v>56355</v>
      </c>
      <c r="I14359" s="228">
        <v>42801761.810000002</v>
      </c>
      <c r="J14359" s="228">
        <v>6628704.5899999999</v>
      </c>
      <c r="K14359" s="228">
        <v>7645323.9800000004</v>
      </c>
      <c r="L14359" s="228">
        <v>59749766.350000001</v>
      </c>
    </row>
    <row r="14360" spans="1:12">
      <c r="A14360" s="228">
        <v>2018</v>
      </c>
      <c r="B14360" s="228" t="s">
        <v>195</v>
      </c>
      <c r="C14360" s="228" t="s">
        <v>61</v>
      </c>
      <c r="D14360" s="228" t="s">
        <v>206</v>
      </c>
      <c r="E14360" s="228">
        <v>85</v>
      </c>
      <c r="F14360" s="228">
        <v>26904</v>
      </c>
      <c r="G14360" s="228">
        <v>8826</v>
      </c>
      <c r="H14360" s="228">
        <v>48346</v>
      </c>
      <c r="I14360" s="228">
        <v>33419046</v>
      </c>
      <c r="J14360" s="228">
        <v>4242480.97</v>
      </c>
      <c r="K14360" s="228">
        <v>4071172.68</v>
      </c>
      <c r="L14360" s="228">
        <v>43176267.600000001</v>
      </c>
    </row>
    <row r="14361" spans="1:12">
      <c r="A14361" s="228">
        <v>2018</v>
      </c>
      <c r="B14361" s="228" t="s">
        <v>195</v>
      </c>
      <c r="C14361" s="228" t="s">
        <v>61</v>
      </c>
      <c r="D14361" s="228" t="s">
        <v>206</v>
      </c>
      <c r="E14361" s="228">
        <v>90</v>
      </c>
      <c r="F14361" s="228">
        <v>11879</v>
      </c>
      <c r="G14361" s="228">
        <v>3659</v>
      </c>
      <c r="H14361" s="228">
        <v>23849</v>
      </c>
      <c r="I14361" s="228">
        <v>15202499.08</v>
      </c>
      <c r="J14361" s="228">
        <v>1578932.88</v>
      </c>
      <c r="K14361" s="228">
        <v>1233457.1599999999</v>
      </c>
      <c r="L14361" s="228">
        <v>18483455.32</v>
      </c>
    </row>
    <row r="14362" spans="1:12">
      <c r="A14362" s="228">
        <v>2018</v>
      </c>
      <c r="B14362" s="228" t="s">
        <v>195</v>
      </c>
      <c r="C14362" s="228" t="s">
        <v>61</v>
      </c>
      <c r="D14362" s="228" t="s">
        <v>206</v>
      </c>
      <c r="E14362" s="228">
        <v>95</v>
      </c>
      <c r="F14362" s="228">
        <v>3230</v>
      </c>
      <c r="G14362" s="228">
        <v>770</v>
      </c>
      <c r="H14362" s="228">
        <v>6101</v>
      </c>
      <c r="I14362" s="228">
        <v>3540519.87</v>
      </c>
      <c r="J14362" s="228">
        <v>367052.12</v>
      </c>
      <c r="K14362" s="228">
        <v>232069.68</v>
      </c>
      <c r="L14362" s="228">
        <v>4259128.6100000003</v>
      </c>
    </row>
    <row r="14363" spans="1:12">
      <c r="A14363" s="228">
        <v>2018</v>
      </c>
      <c r="B14363" s="228" t="s">
        <v>195</v>
      </c>
      <c r="C14363" s="228" t="s">
        <v>62</v>
      </c>
      <c r="D14363" s="228" t="s">
        <v>205</v>
      </c>
      <c r="E14363" s="228">
        <v>0</v>
      </c>
      <c r="F14363" s="228">
        <v>70751</v>
      </c>
      <c r="G14363" s="228">
        <v>3135</v>
      </c>
      <c r="H14363" s="228">
        <v>9072</v>
      </c>
      <c r="I14363" s="228">
        <v>6490807.25</v>
      </c>
      <c r="J14363" s="228">
        <v>1041032.47</v>
      </c>
      <c r="K14363" s="228">
        <v>135522.15</v>
      </c>
      <c r="L14363" s="228">
        <v>8397001.4199999999</v>
      </c>
    </row>
    <row r="14364" spans="1:12">
      <c r="A14364" s="228">
        <v>2018</v>
      </c>
      <c r="B14364" s="228" t="s">
        <v>195</v>
      </c>
      <c r="C14364" s="228" t="s">
        <v>62</v>
      </c>
      <c r="D14364" s="228" t="s">
        <v>205</v>
      </c>
      <c r="E14364" s="228">
        <v>5</v>
      </c>
      <c r="F14364" s="228">
        <v>83934</v>
      </c>
      <c r="G14364" s="228">
        <v>1542</v>
      </c>
      <c r="H14364" s="228">
        <v>2078</v>
      </c>
      <c r="I14364" s="228">
        <v>1878537.38</v>
      </c>
      <c r="J14364" s="228">
        <v>536198.89</v>
      </c>
      <c r="K14364" s="228">
        <v>167994</v>
      </c>
      <c r="L14364" s="228">
        <v>2950916.18</v>
      </c>
    </row>
    <row r="14365" spans="1:12">
      <c r="A14365" s="228">
        <v>2018</v>
      </c>
      <c r="B14365" s="228" t="s">
        <v>195</v>
      </c>
      <c r="C14365" s="228" t="s">
        <v>62</v>
      </c>
      <c r="D14365" s="228" t="s">
        <v>205</v>
      </c>
      <c r="E14365" s="228">
        <v>10</v>
      </c>
      <c r="F14365" s="228">
        <v>83038</v>
      </c>
      <c r="G14365" s="228">
        <v>1295</v>
      </c>
      <c r="H14365" s="228">
        <v>1935</v>
      </c>
      <c r="I14365" s="228">
        <v>1756570.4</v>
      </c>
      <c r="J14365" s="228">
        <v>548982.99</v>
      </c>
      <c r="K14365" s="228">
        <v>392068</v>
      </c>
      <c r="L14365" s="228">
        <v>3003053.54</v>
      </c>
    </row>
    <row r="14366" spans="1:12">
      <c r="A14366" s="228">
        <v>2018</v>
      </c>
      <c r="B14366" s="228" t="s">
        <v>195</v>
      </c>
      <c r="C14366" s="228" t="s">
        <v>62</v>
      </c>
      <c r="D14366" s="228" t="s">
        <v>205</v>
      </c>
      <c r="E14366" s="228">
        <v>15</v>
      </c>
      <c r="F14366" s="228">
        <v>76743</v>
      </c>
      <c r="G14366" s="228">
        <v>2478</v>
      </c>
      <c r="H14366" s="228">
        <v>4013</v>
      </c>
      <c r="I14366" s="228">
        <v>4638042.3600000003</v>
      </c>
      <c r="J14366" s="228">
        <v>1146555.58</v>
      </c>
      <c r="K14366" s="228">
        <v>856197.05</v>
      </c>
      <c r="L14366" s="228">
        <v>7482632.7400000002</v>
      </c>
    </row>
    <row r="14367" spans="1:12">
      <c r="A14367" s="228">
        <v>2018</v>
      </c>
      <c r="B14367" s="228" t="s">
        <v>195</v>
      </c>
      <c r="C14367" s="228" t="s">
        <v>62</v>
      </c>
      <c r="D14367" s="228" t="s">
        <v>205</v>
      </c>
      <c r="E14367" s="228">
        <v>20</v>
      </c>
      <c r="F14367" s="228">
        <v>61088</v>
      </c>
      <c r="G14367" s="228">
        <v>2378</v>
      </c>
      <c r="H14367" s="228">
        <v>4709</v>
      </c>
      <c r="I14367" s="228">
        <v>4771417.33</v>
      </c>
      <c r="J14367" s="228">
        <v>1114616.17</v>
      </c>
      <c r="K14367" s="228">
        <v>785001.15</v>
      </c>
      <c r="L14367" s="228">
        <v>7448167.6699999999</v>
      </c>
    </row>
    <row r="14368" spans="1:12">
      <c r="A14368" s="228">
        <v>2018</v>
      </c>
      <c r="B14368" s="228" t="s">
        <v>195</v>
      </c>
      <c r="C14368" s="228" t="s">
        <v>62</v>
      </c>
      <c r="D14368" s="228" t="s">
        <v>205</v>
      </c>
      <c r="E14368" s="228">
        <v>25</v>
      </c>
      <c r="F14368" s="228">
        <v>48055</v>
      </c>
      <c r="G14368" s="228">
        <v>1808</v>
      </c>
      <c r="H14368" s="228">
        <v>4486</v>
      </c>
      <c r="I14368" s="228">
        <v>3747956.01</v>
      </c>
      <c r="J14368" s="228">
        <v>823820.29</v>
      </c>
      <c r="K14368" s="228">
        <v>694486.74</v>
      </c>
      <c r="L14368" s="228">
        <v>6052902.0800000001</v>
      </c>
    </row>
    <row r="14369" spans="1:12">
      <c r="A14369" s="228">
        <v>2018</v>
      </c>
      <c r="B14369" s="228" t="s">
        <v>195</v>
      </c>
      <c r="C14369" s="228" t="s">
        <v>62</v>
      </c>
      <c r="D14369" s="228" t="s">
        <v>205</v>
      </c>
      <c r="E14369" s="228">
        <v>30</v>
      </c>
      <c r="F14369" s="228">
        <v>84204</v>
      </c>
      <c r="G14369" s="228">
        <v>2631</v>
      </c>
      <c r="H14369" s="228">
        <v>6103</v>
      </c>
      <c r="I14369" s="228">
        <v>4874757.75</v>
      </c>
      <c r="J14369" s="228">
        <v>1278417.1100000001</v>
      </c>
      <c r="K14369" s="228">
        <v>695906</v>
      </c>
      <c r="L14369" s="228">
        <v>7998056.71</v>
      </c>
    </row>
    <row r="14370" spans="1:12">
      <c r="A14370" s="228">
        <v>2018</v>
      </c>
      <c r="B14370" s="228" t="s">
        <v>195</v>
      </c>
      <c r="C14370" s="228" t="s">
        <v>62</v>
      </c>
      <c r="D14370" s="228" t="s">
        <v>205</v>
      </c>
      <c r="E14370" s="228">
        <v>35</v>
      </c>
      <c r="F14370" s="228">
        <v>96264</v>
      </c>
      <c r="G14370" s="228">
        <v>3390</v>
      </c>
      <c r="H14370" s="228">
        <v>7651</v>
      </c>
      <c r="I14370" s="228">
        <v>6526082.7000000002</v>
      </c>
      <c r="J14370" s="228">
        <v>1742379.52</v>
      </c>
      <c r="K14370" s="228">
        <v>1139490.68</v>
      </c>
      <c r="L14370" s="228">
        <v>10713753.57</v>
      </c>
    </row>
    <row r="14371" spans="1:12">
      <c r="A14371" s="228">
        <v>2018</v>
      </c>
      <c r="B14371" s="228" t="s">
        <v>195</v>
      </c>
      <c r="C14371" s="228" t="s">
        <v>62</v>
      </c>
      <c r="D14371" s="228" t="s">
        <v>205</v>
      </c>
      <c r="E14371" s="228">
        <v>40</v>
      </c>
      <c r="F14371" s="228">
        <v>90976</v>
      </c>
      <c r="G14371" s="228">
        <v>4357</v>
      </c>
      <c r="H14371" s="228">
        <v>8103</v>
      </c>
      <c r="I14371" s="228">
        <v>7349459.6799999997</v>
      </c>
      <c r="J14371" s="228">
        <v>2203814.17</v>
      </c>
      <c r="K14371" s="228">
        <v>1307571.17</v>
      </c>
      <c r="L14371" s="228">
        <v>12434075.189999999</v>
      </c>
    </row>
    <row r="14372" spans="1:12">
      <c r="A14372" s="228">
        <v>2018</v>
      </c>
      <c r="B14372" s="228" t="s">
        <v>195</v>
      </c>
      <c r="C14372" s="228" t="s">
        <v>62</v>
      </c>
      <c r="D14372" s="228" t="s">
        <v>205</v>
      </c>
      <c r="E14372" s="228">
        <v>45</v>
      </c>
      <c r="F14372" s="228">
        <v>94716</v>
      </c>
      <c r="G14372" s="228">
        <v>5331</v>
      </c>
      <c r="H14372" s="228">
        <v>11089</v>
      </c>
      <c r="I14372" s="228">
        <v>10647004.720000001</v>
      </c>
      <c r="J14372" s="228">
        <v>3015371.03</v>
      </c>
      <c r="K14372" s="228">
        <v>2161453.5699999998</v>
      </c>
      <c r="L14372" s="228">
        <v>17745742.649999999</v>
      </c>
    </row>
    <row r="14373" spans="1:12">
      <c r="A14373" s="228">
        <v>2018</v>
      </c>
      <c r="B14373" s="228" t="s">
        <v>195</v>
      </c>
      <c r="C14373" s="228" t="s">
        <v>62</v>
      </c>
      <c r="D14373" s="228" t="s">
        <v>205</v>
      </c>
      <c r="E14373" s="228">
        <v>50</v>
      </c>
      <c r="F14373" s="228">
        <v>89346</v>
      </c>
      <c r="G14373" s="228">
        <v>6952</v>
      </c>
      <c r="H14373" s="228">
        <v>12996</v>
      </c>
      <c r="I14373" s="228">
        <v>13120815.75</v>
      </c>
      <c r="J14373" s="228">
        <v>4003783.56</v>
      </c>
      <c r="K14373" s="228">
        <v>2466373.91</v>
      </c>
      <c r="L14373" s="228">
        <v>21797680.920000002</v>
      </c>
    </row>
    <row r="14374" spans="1:12">
      <c r="A14374" s="228">
        <v>2018</v>
      </c>
      <c r="B14374" s="228" t="s">
        <v>195</v>
      </c>
      <c r="C14374" s="228" t="s">
        <v>62</v>
      </c>
      <c r="D14374" s="228" t="s">
        <v>205</v>
      </c>
      <c r="E14374" s="228">
        <v>55</v>
      </c>
      <c r="F14374" s="228">
        <v>91778</v>
      </c>
      <c r="G14374" s="228">
        <v>9421</v>
      </c>
      <c r="H14374" s="228">
        <v>19149</v>
      </c>
      <c r="I14374" s="228">
        <v>20398036.420000002</v>
      </c>
      <c r="J14374" s="228">
        <v>5979414.21</v>
      </c>
      <c r="K14374" s="228">
        <v>4604763.9000000004</v>
      </c>
      <c r="L14374" s="228">
        <v>33974852.109999999</v>
      </c>
    </row>
    <row r="14375" spans="1:12">
      <c r="A14375" s="228">
        <v>2018</v>
      </c>
      <c r="B14375" s="228" t="s">
        <v>195</v>
      </c>
      <c r="C14375" s="228" t="s">
        <v>62</v>
      </c>
      <c r="D14375" s="228" t="s">
        <v>205</v>
      </c>
      <c r="E14375" s="228">
        <v>60</v>
      </c>
      <c r="F14375" s="228">
        <v>86039</v>
      </c>
      <c r="G14375" s="228">
        <v>12754</v>
      </c>
      <c r="H14375" s="228">
        <v>26844</v>
      </c>
      <c r="I14375" s="228">
        <v>29874992.530000001</v>
      </c>
      <c r="J14375" s="228">
        <v>7926532.9500000002</v>
      </c>
      <c r="K14375" s="228">
        <v>6911197.3200000003</v>
      </c>
      <c r="L14375" s="228">
        <v>48254226.460000001</v>
      </c>
    </row>
    <row r="14376" spans="1:12">
      <c r="A14376" s="228">
        <v>2018</v>
      </c>
      <c r="B14376" s="228" t="s">
        <v>195</v>
      </c>
      <c r="C14376" s="228" t="s">
        <v>62</v>
      </c>
      <c r="D14376" s="228" t="s">
        <v>205</v>
      </c>
      <c r="E14376" s="228">
        <v>65</v>
      </c>
      <c r="F14376" s="228">
        <v>77028</v>
      </c>
      <c r="G14376" s="228">
        <v>14596</v>
      </c>
      <c r="H14376" s="228">
        <v>30093</v>
      </c>
      <c r="I14376" s="228">
        <v>36372438.079999998</v>
      </c>
      <c r="J14376" s="228">
        <v>9192159.6199999992</v>
      </c>
      <c r="K14376" s="228">
        <v>8715878.0600000005</v>
      </c>
      <c r="L14376" s="228">
        <v>58195558.530000001</v>
      </c>
    </row>
    <row r="14377" spans="1:12">
      <c r="A14377" s="228">
        <v>2018</v>
      </c>
      <c r="B14377" s="228" t="s">
        <v>195</v>
      </c>
      <c r="C14377" s="228" t="s">
        <v>62</v>
      </c>
      <c r="D14377" s="228" t="s">
        <v>205</v>
      </c>
      <c r="E14377" s="228">
        <v>70</v>
      </c>
      <c r="F14377" s="228">
        <v>65276</v>
      </c>
      <c r="G14377" s="228">
        <v>17914</v>
      </c>
      <c r="H14377" s="228">
        <v>41457</v>
      </c>
      <c r="I14377" s="228">
        <v>45030469.390000001</v>
      </c>
      <c r="J14377" s="228">
        <v>10935036.039999999</v>
      </c>
      <c r="K14377" s="228">
        <v>10205796.859999999</v>
      </c>
      <c r="L14377" s="228">
        <v>70065564.370000005</v>
      </c>
    </row>
    <row r="14378" spans="1:12">
      <c r="A14378" s="228">
        <v>2018</v>
      </c>
      <c r="B14378" s="228" t="s">
        <v>195</v>
      </c>
      <c r="C14378" s="228" t="s">
        <v>62</v>
      </c>
      <c r="D14378" s="228" t="s">
        <v>205</v>
      </c>
      <c r="E14378" s="228">
        <v>75</v>
      </c>
      <c r="F14378" s="228">
        <v>44257</v>
      </c>
      <c r="G14378" s="228">
        <v>17137</v>
      </c>
      <c r="H14378" s="228">
        <v>45006</v>
      </c>
      <c r="I14378" s="228">
        <v>43781435.659999996</v>
      </c>
      <c r="J14378" s="228">
        <v>9720157.9399999995</v>
      </c>
      <c r="K14378" s="228">
        <v>9350943.9199999999</v>
      </c>
      <c r="L14378" s="228">
        <v>65837977.530000001</v>
      </c>
    </row>
    <row r="14379" spans="1:12">
      <c r="A14379" s="228">
        <v>2018</v>
      </c>
      <c r="B14379" s="228" t="s">
        <v>195</v>
      </c>
      <c r="C14379" s="228" t="s">
        <v>62</v>
      </c>
      <c r="D14379" s="228" t="s">
        <v>205</v>
      </c>
      <c r="E14379" s="228">
        <v>80</v>
      </c>
      <c r="F14379" s="228">
        <v>28165</v>
      </c>
      <c r="G14379" s="228">
        <v>12914</v>
      </c>
      <c r="H14379" s="228">
        <v>39487</v>
      </c>
      <c r="I14379" s="228">
        <v>34475330.740000002</v>
      </c>
      <c r="J14379" s="228">
        <v>6975140.4900000002</v>
      </c>
      <c r="K14379" s="228">
        <v>6731290.7999999998</v>
      </c>
      <c r="L14379" s="228">
        <v>50010434.240000002</v>
      </c>
    </row>
    <row r="14380" spans="1:12">
      <c r="A14380" s="228">
        <v>2018</v>
      </c>
      <c r="B14380" s="228" t="s">
        <v>195</v>
      </c>
      <c r="C14380" s="228" t="s">
        <v>62</v>
      </c>
      <c r="D14380" s="228" t="s">
        <v>205</v>
      </c>
      <c r="E14380" s="228">
        <v>85</v>
      </c>
      <c r="F14380" s="228">
        <v>16495</v>
      </c>
      <c r="G14380" s="228">
        <v>7570</v>
      </c>
      <c r="H14380" s="228">
        <v>31604</v>
      </c>
      <c r="I14380" s="228">
        <v>24855159.77</v>
      </c>
      <c r="J14380" s="228">
        <v>4321646.09</v>
      </c>
      <c r="K14380" s="228">
        <v>3450793.75</v>
      </c>
      <c r="L14380" s="228">
        <v>33757094.93</v>
      </c>
    </row>
    <row r="14381" spans="1:12">
      <c r="A14381" s="228">
        <v>2018</v>
      </c>
      <c r="B14381" s="228" t="s">
        <v>195</v>
      </c>
      <c r="C14381" s="228" t="s">
        <v>62</v>
      </c>
      <c r="D14381" s="228" t="s">
        <v>205</v>
      </c>
      <c r="E14381" s="228">
        <v>90</v>
      </c>
      <c r="F14381" s="228">
        <v>6366</v>
      </c>
      <c r="G14381" s="228">
        <v>2422</v>
      </c>
      <c r="H14381" s="228">
        <v>12635</v>
      </c>
      <c r="I14381" s="228">
        <v>9092134.3399999999</v>
      </c>
      <c r="J14381" s="228">
        <v>1425021.86</v>
      </c>
      <c r="K14381" s="228">
        <v>934872.26</v>
      </c>
      <c r="L14381" s="228">
        <v>11814918.380000001</v>
      </c>
    </row>
    <row r="14382" spans="1:12">
      <c r="A14382" s="228">
        <v>2018</v>
      </c>
      <c r="B14382" s="228" t="s">
        <v>195</v>
      </c>
      <c r="C14382" s="228" t="s">
        <v>62</v>
      </c>
      <c r="D14382" s="228" t="s">
        <v>205</v>
      </c>
      <c r="E14382" s="228">
        <v>95</v>
      </c>
      <c r="F14382" s="228">
        <v>873</v>
      </c>
      <c r="G14382" s="228">
        <v>293</v>
      </c>
      <c r="H14382" s="228">
        <v>2046</v>
      </c>
      <c r="I14382" s="228">
        <v>1390414.53</v>
      </c>
      <c r="J14382" s="228">
        <v>183927.37</v>
      </c>
      <c r="K14382" s="228">
        <v>64101</v>
      </c>
      <c r="L14382" s="228">
        <v>1694745.73</v>
      </c>
    </row>
    <row r="14383" spans="1:12">
      <c r="A14383" s="228">
        <v>2018</v>
      </c>
      <c r="B14383" s="228" t="s">
        <v>195</v>
      </c>
      <c r="C14383" s="228" t="s">
        <v>62</v>
      </c>
      <c r="D14383" s="228" t="s">
        <v>206</v>
      </c>
      <c r="E14383" s="228">
        <v>0</v>
      </c>
      <c r="F14383" s="228">
        <v>66859</v>
      </c>
      <c r="G14383" s="228">
        <v>2203</v>
      </c>
      <c r="H14383" s="228">
        <v>7790</v>
      </c>
      <c r="I14383" s="228">
        <v>5073863.96</v>
      </c>
      <c r="J14383" s="228">
        <v>796102.54</v>
      </c>
      <c r="K14383" s="228">
        <v>62621.03</v>
      </c>
      <c r="L14383" s="228">
        <v>6400772.7999999998</v>
      </c>
    </row>
    <row r="14384" spans="1:12">
      <c r="A14384" s="228">
        <v>2018</v>
      </c>
      <c r="B14384" s="228" t="s">
        <v>195</v>
      </c>
      <c r="C14384" s="228" t="s">
        <v>62</v>
      </c>
      <c r="D14384" s="228" t="s">
        <v>206</v>
      </c>
      <c r="E14384" s="228">
        <v>5</v>
      </c>
      <c r="F14384" s="228">
        <v>79374</v>
      </c>
      <c r="G14384" s="228">
        <v>1253</v>
      </c>
      <c r="H14384" s="228">
        <v>1697</v>
      </c>
      <c r="I14384" s="228">
        <v>1507944.79</v>
      </c>
      <c r="J14384" s="228">
        <v>427289.17</v>
      </c>
      <c r="K14384" s="228">
        <v>169668.8</v>
      </c>
      <c r="L14384" s="228">
        <v>2386851.96</v>
      </c>
    </row>
    <row r="14385" spans="1:12">
      <c r="A14385" s="228">
        <v>2018</v>
      </c>
      <c r="B14385" s="228" t="s">
        <v>195</v>
      </c>
      <c r="C14385" s="228" t="s">
        <v>62</v>
      </c>
      <c r="D14385" s="228" t="s">
        <v>206</v>
      </c>
      <c r="E14385" s="228">
        <v>10</v>
      </c>
      <c r="F14385" s="228">
        <v>78672</v>
      </c>
      <c r="G14385" s="228">
        <v>1234</v>
      </c>
      <c r="H14385" s="228">
        <v>2344</v>
      </c>
      <c r="I14385" s="228">
        <v>1902301.5</v>
      </c>
      <c r="J14385" s="228">
        <v>477886.63</v>
      </c>
      <c r="K14385" s="228">
        <v>420574</v>
      </c>
      <c r="L14385" s="228">
        <v>3398110.08</v>
      </c>
    </row>
    <row r="14386" spans="1:12">
      <c r="A14386" s="228">
        <v>2018</v>
      </c>
      <c r="B14386" s="228" t="s">
        <v>195</v>
      </c>
      <c r="C14386" s="228" t="s">
        <v>62</v>
      </c>
      <c r="D14386" s="228" t="s">
        <v>206</v>
      </c>
      <c r="E14386" s="228">
        <v>15</v>
      </c>
      <c r="F14386" s="228">
        <v>72823</v>
      </c>
      <c r="G14386" s="228">
        <v>3001</v>
      </c>
      <c r="H14386" s="228">
        <v>6510</v>
      </c>
      <c r="I14386" s="228">
        <v>5951945.6200000001</v>
      </c>
      <c r="J14386" s="228">
        <v>1272093.1499999999</v>
      </c>
      <c r="K14386" s="228">
        <v>1046345</v>
      </c>
      <c r="L14386" s="228">
        <v>9259776.0800000001</v>
      </c>
    </row>
    <row r="14387" spans="1:12">
      <c r="A14387" s="228">
        <v>2018</v>
      </c>
      <c r="B14387" s="228" t="s">
        <v>195</v>
      </c>
      <c r="C14387" s="228" t="s">
        <v>62</v>
      </c>
      <c r="D14387" s="228" t="s">
        <v>206</v>
      </c>
      <c r="E14387" s="228">
        <v>20</v>
      </c>
      <c r="F14387" s="228">
        <v>60888</v>
      </c>
      <c r="G14387" s="228">
        <v>3935</v>
      </c>
      <c r="H14387" s="228">
        <v>8880</v>
      </c>
      <c r="I14387" s="228">
        <v>7775921.75</v>
      </c>
      <c r="J14387" s="228">
        <v>1478472.49</v>
      </c>
      <c r="K14387" s="228">
        <v>761729</v>
      </c>
      <c r="L14387" s="228">
        <v>11071298.1</v>
      </c>
    </row>
    <row r="14388" spans="1:12">
      <c r="A14388" s="228">
        <v>2018</v>
      </c>
      <c r="B14388" s="228" t="s">
        <v>195</v>
      </c>
      <c r="C14388" s="228" t="s">
        <v>62</v>
      </c>
      <c r="D14388" s="228" t="s">
        <v>206</v>
      </c>
      <c r="E14388" s="228">
        <v>25</v>
      </c>
      <c r="F14388" s="228">
        <v>56354</v>
      </c>
      <c r="G14388" s="228">
        <v>4336</v>
      </c>
      <c r="H14388" s="228">
        <v>11315</v>
      </c>
      <c r="I14388" s="228">
        <v>10668527.800000001</v>
      </c>
      <c r="J14388" s="228">
        <v>2303662.37</v>
      </c>
      <c r="K14388" s="228">
        <v>1003915</v>
      </c>
      <c r="L14388" s="228">
        <v>15640881.970000001</v>
      </c>
    </row>
    <row r="14389" spans="1:12">
      <c r="A14389" s="228">
        <v>2018</v>
      </c>
      <c r="B14389" s="228" t="s">
        <v>195</v>
      </c>
      <c r="C14389" s="228" t="s">
        <v>62</v>
      </c>
      <c r="D14389" s="228" t="s">
        <v>206</v>
      </c>
      <c r="E14389" s="228">
        <v>30</v>
      </c>
      <c r="F14389" s="228">
        <v>99569</v>
      </c>
      <c r="G14389" s="228">
        <v>8237</v>
      </c>
      <c r="H14389" s="228">
        <v>21330</v>
      </c>
      <c r="I14389" s="228">
        <v>22530529.260000002</v>
      </c>
      <c r="J14389" s="228">
        <v>5330835.99</v>
      </c>
      <c r="K14389" s="228">
        <v>1387438</v>
      </c>
      <c r="L14389" s="228">
        <v>32492623.940000001</v>
      </c>
    </row>
    <row r="14390" spans="1:12">
      <c r="A14390" s="228">
        <v>2018</v>
      </c>
      <c r="B14390" s="228" t="s">
        <v>195</v>
      </c>
      <c r="C14390" s="228" t="s">
        <v>62</v>
      </c>
      <c r="D14390" s="228" t="s">
        <v>206</v>
      </c>
      <c r="E14390" s="228">
        <v>35</v>
      </c>
      <c r="F14390" s="228">
        <v>106899</v>
      </c>
      <c r="G14390" s="228">
        <v>9213</v>
      </c>
      <c r="H14390" s="228">
        <v>22072</v>
      </c>
      <c r="I14390" s="228">
        <v>23247515.920000002</v>
      </c>
      <c r="J14390" s="228">
        <v>5550259.6200000001</v>
      </c>
      <c r="K14390" s="228">
        <v>1839515.08</v>
      </c>
      <c r="L14390" s="228">
        <v>34288234.539999999</v>
      </c>
    </row>
    <row r="14391" spans="1:12">
      <c r="A14391" s="228">
        <v>2018</v>
      </c>
      <c r="B14391" s="228" t="s">
        <v>195</v>
      </c>
      <c r="C14391" s="228" t="s">
        <v>62</v>
      </c>
      <c r="D14391" s="228" t="s">
        <v>206</v>
      </c>
      <c r="E14391" s="228">
        <v>40</v>
      </c>
      <c r="F14391" s="228">
        <v>98334</v>
      </c>
      <c r="G14391" s="228">
        <v>8363</v>
      </c>
      <c r="H14391" s="228">
        <v>16698</v>
      </c>
      <c r="I14391" s="228">
        <v>16476148.35</v>
      </c>
      <c r="J14391" s="228">
        <v>4385750.4000000004</v>
      </c>
      <c r="K14391" s="228">
        <v>2088987</v>
      </c>
      <c r="L14391" s="228">
        <v>26076043.170000002</v>
      </c>
    </row>
    <row r="14392" spans="1:12">
      <c r="A14392" s="228">
        <v>2018</v>
      </c>
      <c r="B14392" s="228" t="s">
        <v>195</v>
      </c>
      <c r="C14392" s="228" t="s">
        <v>62</v>
      </c>
      <c r="D14392" s="228" t="s">
        <v>206</v>
      </c>
      <c r="E14392" s="228">
        <v>45</v>
      </c>
      <c r="F14392" s="228">
        <v>105009</v>
      </c>
      <c r="G14392" s="228">
        <v>9424</v>
      </c>
      <c r="H14392" s="228">
        <v>19931</v>
      </c>
      <c r="I14392" s="228">
        <v>19013566.5</v>
      </c>
      <c r="J14392" s="228">
        <v>4927764.78</v>
      </c>
      <c r="K14392" s="228">
        <v>2787185.8</v>
      </c>
      <c r="L14392" s="228">
        <v>30162748.620000001</v>
      </c>
    </row>
    <row r="14393" spans="1:12">
      <c r="A14393" s="228">
        <v>2018</v>
      </c>
      <c r="B14393" s="228" t="s">
        <v>195</v>
      </c>
      <c r="C14393" s="228" t="s">
        <v>62</v>
      </c>
      <c r="D14393" s="228" t="s">
        <v>206</v>
      </c>
      <c r="E14393" s="228">
        <v>50</v>
      </c>
      <c r="F14393" s="228">
        <v>97762</v>
      </c>
      <c r="G14393" s="228">
        <v>9875</v>
      </c>
      <c r="H14393" s="228">
        <v>20369</v>
      </c>
      <c r="I14393" s="228">
        <v>20364599.699999999</v>
      </c>
      <c r="J14393" s="228">
        <v>5453122.6500000004</v>
      </c>
      <c r="K14393" s="228">
        <v>3474192.38</v>
      </c>
      <c r="L14393" s="228">
        <v>32906597.239999998</v>
      </c>
    </row>
    <row r="14394" spans="1:12">
      <c r="A14394" s="228">
        <v>2018</v>
      </c>
      <c r="B14394" s="228" t="s">
        <v>195</v>
      </c>
      <c r="C14394" s="228" t="s">
        <v>62</v>
      </c>
      <c r="D14394" s="228" t="s">
        <v>206</v>
      </c>
      <c r="E14394" s="228">
        <v>55</v>
      </c>
      <c r="F14394" s="228">
        <v>99890</v>
      </c>
      <c r="G14394" s="228">
        <v>12007</v>
      </c>
      <c r="H14394" s="228">
        <v>25399</v>
      </c>
      <c r="I14394" s="228">
        <v>24851185.16</v>
      </c>
      <c r="J14394" s="228">
        <v>6348603.04</v>
      </c>
      <c r="K14394" s="228">
        <v>4827544.4000000004</v>
      </c>
      <c r="L14394" s="228">
        <v>39787598.689999998</v>
      </c>
    </row>
    <row r="14395" spans="1:12">
      <c r="A14395" s="228">
        <v>2018</v>
      </c>
      <c r="B14395" s="228" t="s">
        <v>195</v>
      </c>
      <c r="C14395" s="228" t="s">
        <v>62</v>
      </c>
      <c r="D14395" s="228" t="s">
        <v>206</v>
      </c>
      <c r="E14395" s="228">
        <v>60</v>
      </c>
      <c r="F14395" s="228">
        <v>94087</v>
      </c>
      <c r="G14395" s="228">
        <v>13687</v>
      </c>
      <c r="H14395" s="228">
        <v>31064</v>
      </c>
      <c r="I14395" s="228">
        <v>30139473.420000002</v>
      </c>
      <c r="J14395" s="228">
        <v>7483703.7800000003</v>
      </c>
      <c r="K14395" s="228">
        <v>6472640.5999999996</v>
      </c>
      <c r="L14395" s="228">
        <v>48086178.18</v>
      </c>
    </row>
    <row r="14396" spans="1:12">
      <c r="A14396" s="228">
        <v>2018</v>
      </c>
      <c r="B14396" s="228" t="s">
        <v>195</v>
      </c>
      <c r="C14396" s="228" t="s">
        <v>62</v>
      </c>
      <c r="D14396" s="228" t="s">
        <v>206</v>
      </c>
      <c r="E14396" s="228">
        <v>65</v>
      </c>
      <c r="F14396" s="228">
        <v>86119</v>
      </c>
      <c r="G14396" s="228">
        <v>16283</v>
      </c>
      <c r="H14396" s="228">
        <v>37997</v>
      </c>
      <c r="I14396" s="228">
        <v>38498283.020000003</v>
      </c>
      <c r="J14396" s="228">
        <v>9242388.8699999992</v>
      </c>
      <c r="K14396" s="228">
        <v>9174422.5500000007</v>
      </c>
      <c r="L14396" s="228">
        <v>61050537.130000003</v>
      </c>
    </row>
    <row r="14397" spans="1:12">
      <c r="A14397" s="228">
        <v>2018</v>
      </c>
      <c r="B14397" s="228" t="s">
        <v>195</v>
      </c>
      <c r="C14397" s="228" t="s">
        <v>62</v>
      </c>
      <c r="D14397" s="228" t="s">
        <v>206</v>
      </c>
      <c r="E14397" s="228">
        <v>70</v>
      </c>
      <c r="F14397" s="228">
        <v>72916</v>
      </c>
      <c r="G14397" s="228">
        <v>17800</v>
      </c>
      <c r="H14397" s="228">
        <v>46870</v>
      </c>
      <c r="I14397" s="228">
        <v>45742047.329999998</v>
      </c>
      <c r="J14397" s="228">
        <v>10408457.1</v>
      </c>
      <c r="K14397" s="228">
        <v>10751334.9</v>
      </c>
      <c r="L14397" s="228">
        <v>70835041.129999995</v>
      </c>
    </row>
    <row r="14398" spans="1:12">
      <c r="A14398" s="228">
        <v>2018</v>
      </c>
      <c r="B14398" s="228" t="s">
        <v>195</v>
      </c>
      <c r="C14398" s="228" t="s">
        <v>62</v>
      </c>
      <c r="D14398" s="228" t="s">
        <v>206</v>
      </c>
      <c r="E14398" s="228">
        <v>75</v>
      </c>
      <c r="F14398" s="228">
        <v>48700</v>
      </c>
      <c r="G14398" s="228">
        <v>15308</v>
      </c>
      <c r="H14398" s="228">
        <v>45382</v>
      </c>
      <c r="I14398" s="228">
        <v>41858677.109999999</v>
      </c>
      <c r="J14398" s="228">
        <v>8499777</v>
      </c>
      <c r="K14398" s="228">
        <v>7966000.8499999996</v>
      </c>
      <c r="L14398" s="228">
        <v>61094848.619999997</v>
      </c>
    </row>
    <row r="14399" spans="1:12">
      <c r="A14399" s="228">
        <v>2018</v>
      </c>
      <c r="B14399" s="228" t="s">
        <v>195</v>
      </c>
      <c r="C14399" s="228" t="s">
        <v>62</v>
      </c>
      <c r="D14399" s="228" t="s">
        <v>206</v>
      </c>
      <c r="E14399" s="228">
        <v>80</v>
      </c>
      <c r="F14399" s="228">
        <v>34113</v>
      </c>
      <c r="G14399" s="228">
        <v>11047</v>
      </c>
      <c r="H14399" s="228">
        <v>42263</v>
      </c>
      <c r="I14399" s="228">
        <v>35391968.030000001</v>
      </c>
      <c r="J14399" s="228">
        <v>6574236.9400000004</v>
      </c>
      <c r="K14399" s="228">
        <v>5705867.3499999996</v>
      </c>
      <c r="L14399" s="228">
        <v>49581942.439999998</v>
      </c>
    </row>
    <row r="14400" spans="1:12">
      <c r="A14400" s="228">
        <v>2018</v>
      </c>
      <c r="B14400" s="228" t="s">
        <v>195</v>
      </c>
      <c r="C14400" s="228" t="s">
        <v>62</v>
      </c>
      <c r="D14400" s="228" t="s">
        <v>206</v>
      </c>
      <c r="E14400" s="228">
        <v>85</v>
      </c>
      <c r="F14400" s="228">
        <v>22626</v>
      </c>
      <c r="G14400" s="228">
        <v>7119</v>
      </c>
      <c r="H14400" s="228">
        <v>37439</v>
      </c>
      <c r="I14400" s="228">
        <v>28149581.170000002</v>
      </c>
      <c r="J14400" s="228">
        <v>4461710.22</v>
      </c>
      <c r="K14400" s="228">
        <v>3084117.49</v>
      </c>
      <c r="L14400" s="228">
        <v>36972445.109999999</v>
      </c>
    </row>
    <row r="14401" spans="1:12">
      <c r="A14401" s="228">
        <v>2018</v>
      </c>
      <c r="B14401" s="228" t="s">
        <v>195</v>
      </c>
      <c r="C14401" s="228" t="s">
        <v>62</v>
      </c>
      <c r="D14401" s="228" t="s">
        <v>206</v>
      </c>
      <c r="E14401" s="228">
        <v>90</v>
      </c>
      <c r="F14401" s="228">
        <v>10366</v>
      </c>
      <c r="G14401" s="228">
        <v>3067</v>
      </c>
      <c r="H14401" s="228">
        <v>19048</v>
      </c>
      <c r="I14401" s="228">
        <v>13236121.75</v>
      </c>
      <c r="J14401" s="228">
        <v>1753308.02</v>
      </c>
      <c r="K14401" s="228">
        <v>882929.8</v>
      </c>
      <c r="L14401" s="228">
        <v>16336821.800000001</v>
      </c>
    </row>
    <row r="14402" spans="1:12">
      <c r="A14402" s="228">
        <v>2018</v>
      </c>
      <c r="B14402" s="228" t="s">
        <v>195</v>
      </c>
      <c r="C14402" s="228" t="s">
        <v>62</v>
      </c>
      <c r="D14402" s="228" t="s">
        <v>206</v>
      </c>
      <c r="E14402" s="228">
        <v>95</v>
      </c>
      <c r="F14402" s="228">
        <v>2725</v>
      </c>
      <c r="G14402" s="228">
        <v>707</v>
      </c>
      <c r="H14402" s="228">
        <v>5344</v>
      </c>
      <c r="I14402" s="228">
        <v>3446675.88</v>
      </c>
      <c r="J14402" s="228">
        <v>417075.72</v>
      </c>
      <c r="K14402" s="228">
        <v>138096.20000000001</v>
      </c>
      <c r="L14402" s="228">
        <v>4148427.78</v>
      </c>
    </row>
    <row r="14403" spans="1:12">
      <c r="A14403" s="228">
        <v>2018</v>
      </c>
      <c r="B14403" s="228" t="s">
        <v>195</v>
      </c>
      <c r="C14403" s="228" t="s">
        <v>63</v>
      </c>
      <c r="D14403" s="228" t="s">
        <v>205</v>
      </c>
      <c r="E14403" s="228">
        <v>0</v>
      </c>
      <c r="F14403" s="228">
        <v>53509</v>
      </c>
      <c r="G14403" s="228">
        <v>2815</v>
      </c>
      <c r="H14403" s="228">
        <v>7149</v>
      </c>
      <c r="I14403" s="228">
        <v>6487238.8499999996</v>
      </c>
      <c r="J14403" s="228">
        <v>983868.36</v>
      </c>
      <c r="K14403" s="228">
        <v>75887.289999999994</v>
      </c>
      <c r="L14403" s="228">
        <v>8127729.4199999999</v>
      </c>
    </row>
    <row r="14404" spans="1:12">
      <c r="A14404" s="228">
        <v>2018</v>
      </c>
      <c r="B14404" s="228" t="s">
        <v>195</v>
      </c>
      <c r="C14404" s="228" t="s">
        <v>63</v>
      </c>
      <c r="D14404" s="228" t="s">
        <v>205</v>
      </c>
      <c r="E14404" s="228">
        <v>5</v>
      </c>
      <c r="F14404" s="228">
        <v>68432</v>
      </c>
      <c r="G14404" s="228">
        <v>1504</v>
      </c>
      <c r="H14404" s="228">
        <v>1992</v>
      </c>
      <c r="I14404" s="228">
        <v>1953376.8</v>
      </c>
      <c r="J14404" s="228">
        <v>520584.59</v>
      </c>
      <c r="K14404" s="228">
        <v>245707</v>
      </c>
      <c r="L14404" s="228">
        <v>3041356.23</v>
      </c>
    </row>
    <row r="14405" spans="1:12">
      <c r="A14405" s="228">
        <v>2018</v>
      </c>
      <c r="B14405" s="228" t="s">
        <v>195</v>
      </c>
      <c r="C14405" s="228" t="s">
        <v>63</v>
      </c>
      <c r="D14405" s="228" t="s">
        <v>205</v>
      </c>
      <c r="E14405" s="228">
        <v>10</v>
      </c>
      <c r="F14405" s="228">
        <v>71293</v>
      </c>
      <c r="G14405" s="228">
        <v>1277</v>
      </c>
      <c r="H14405" s="228">
        <v>1932</v>
      </c>
      <c r="I14405" s="228">
        <v>1846755.5</v>
      </c>
      <c r="J14405" s="228">
        <v>481048.45</v>
      </c>
      <c r="K14405" s="228">
        <v>752973</v>
      </c>
      <c r="L14405" s="228">
        <v>3415780.1</v>
      </c>
    </row>
    <row r="14406" spans="1:12">
      <c r="A14406" s="228">
        <v>2018</v>
      </c>
      <c r="B14406" s="228" t="s">
        <v>195</v>
      </c>
      <c r="C14406" s="228" t="s">
        <v>63</v>
      </c>
      <c r="D14406" s="228" t="s">
        <v>205</v>
      </c>
      <c r="E14406" s="228">
        <v>15</v>
      </c>
      <c r="F14406" s="228">
        <v>66955</v>
      </c>
      <c r="G14406" s="228">
        <v>1972</v>
      </c>
      <c r="H14406" s="228">
        <v>3390</v>
      </c>
      <c r="I14406" s="228">
        <v>3634747.26</v>
      </c>
      <c r="J14406" s="228">
        <v>865981.3</v>
      </c>
      <c r="K14406" s="228">
        <v>747734.35</v>
      </c>
      <c r="L14406" s="228">
        <v>5892426.3899999997</v>
      </c>
    </row>
    <row r="14407" spans="1:12">
      <c r="A14407" s="228">
        <v>2018</v>
      </c>
      <c r="B14407" s="228" t="s">
        <v>195</v>
      </c>
      <c r="C14407" s="228" t="s">
        <v>63</v>
      </c>
      <c r="D14407" s="228" t="s">
        <v>205</v>
      </c>
      <c r="E14407" s="228">
        <v>20</v>
      </c>
      <c r="F14407" s="228">
        <v>47428</v>
      </c>
      <c r="G14407" s="228">
        <v>1833</v>
      </c>
      <c r="H14407" s="228">
        <v>3708</v>
      </c>
      <c r="I14407" s="228">
        <v>3375674.83</v>
      </c>
      <c r="J14407" s="228">
        <v>713508.78</v>
      </c>
      <c r="K14407" s="228">
        <v>563277</v>
      </c>
      <c r="L14407" s="228">
        <v>5329993.88</v>
      </c>
    </row>
    <row r="14408" spans="1:12">
      <c r="A14408" s="228">
        <v>2018</v>
      </c>
      <c r="B14408" s="228" t="s">
        <v>195</v>
      </c>
      <c r="C14408" s="228" t="s">
        <v>63</v>
      </c>
      <c r="D14408" s="228" t="s">
        <v>205</v>
      </c>
      <c r="E14408" s="228">
        <v>25</v>
      </c>
      <c r="F14408" s="228">
        <v>34921</v>
      </c>
      <c r="G14408" s="228">
        <v>1057</v>
      </c>
      <c r="H14408" s="228">
        <v>2271</v>
      </c>
      <c r="I14408" s="228">
        <v>2155113.7200000002</v>
      </c>
      <c r="J14408" s="228">
        <v>516742.77</v>
      </c>
      <c r="K14408" s="228">
        <v>421486</v>
      </c>
      <c r="L14408" s="228">
        <v>3748259.67</v>
      </c>
    </row>
    <row r="14409" spans="1:12">
      <c r="A14409" s="228">
        <v>2018</v>
      </c>
      <c r="B14409" s="228" t="s">
        <v>195</v>
      </c>
      <c r="C14409" s="228" t="s">
        <v>63</v>
      </c>
      <c r="D14409" s="228" t="s">
        <v>205</v>
      </c>
      <c r="E14409" s="228">
        <v>30</v>
      </c>
      <c r="F14409" s="228">
        <v>59052</v>
      </c>
      <c r="G14409" s="228">
        <v>2061</v>
      </c>
      <c r="H14409" s="228">
        <v>4669</v>
      </c>
      <c r="I14409" s="228">
        <v>4201766.18</v>
      </c>
      <c r="J14409" s="228">
        <v>956639.73</v>
      </c>
      <c r="K14409" s="228">
        <v>886026</v>
      </c>
      <c r="L14409" s="228">
        <v>7062570.71</v>
      </c>
    </row>
    <row r="14410" spans="1:12">
      <c r="A14410" s="228">
        <v>2018</v>
      </c>
      <c r="B14410" s="228" t="s">
        <v>195</v>
      </c>
      <c r="C14410" s="228" t="s">
        <v>63</v>
      </c>
      <c r="D14410" s="228" t="s">
        <v>205</v>
      </c>
      <c r="E14410" s="228">
        <v>35</v>
      </c>
      <c r="F14410" s="228">
        <v>70248</v>
      </c>
      <c r="G14410" s="228">
        <v>2951</v>
      </c>
      <c r="H14410" s="228">
        <v>6080</v>
      </c>
      <c r="I14410" s="228">
        <v>5305720.82</v>
      </c>
      <c r="J14410" s="228">
        <v>1308940.6399999999</v>
      </c>
      <c r="K14410" s="228">
        <v>1267058.7</v>
      </c>
      <c r="L14410" s="228">
        <v>9302264.3000000007</v>
      </c>
    </row>
    <row r="14411" spans="1:12">
      <c r="A14411" s="228">
        <v>2018</v>
      </c>
      <c r="B14411" s="228" t="s">
        <v>195</v>
      </c>
      <c r="C14411" s="228" t="s">
        <v>63</v>
      </c>
      <c r="D14411" s="228" t="s">
        <v>205</v>
      </c>
      <c r="E14411" s="228">
        <v>40</v>
      </c>
      <c r="F14411" s="228">
        <v>69379</v>
      </c>
      <c r="G14411" s="228">
        <v>3353</v>
      </c>
      <c r="H14411" s="228">
        <v>7095</v>
      </c>
      <c r="I14411" s="228">
        <v>6161343.0599999996</v>
      </c>
      <c r="J14411" s="228">
        <v>1536724.99</v>
      </c>
      <c r="K14411" s="228">
        <v>1121339</v>
      </c>
      <c r="L14411" s="228">
        <v>10408566.640000001</v>
      </c>
    </row>
    <row r="14412" spans="1:12">
      <c r="A14412" s="228">
        <v>2018</v>
      </c>
      <c r="B14412" s="228" t="s">
        <v>195</v>
      </c>
      <c r="C14412" s="228" t="s">
        <v>63</v>
      </c>
      <c r="D14412" s="228" t="s">
        <v>205</v>
      </c>
      <c r="E14412" s="228">
        <v>45</v>
      </c>
      <c r="F14412" s="228">
        <v>76167</v>
      </c>
      <c r="G14412" s="228">
        <v>4785</v>
      </c>
      <c r="H14412" s="228">
        <v>9900</v>
      </c>
      <c r="I14412" s="228">
        <v>9470924.0099999998</v>
      </c>
      <c r="J14412" s="228">
        <v>2395846.41</v>
      </c>
      <c r="K14412" s="228">
        <v>1951301.22</v>
      </c>
      <c r="L14412" s="228">
        <v>15934728.140000001</v>
      </c>
    </row>
    <row r="14413" spans="1:12">
      <c r="A14413" s="228">
        <v>2018</v>
      </c>
      <c r="B14413" s="228" t="s">
        <v>195</v>
      </c>
      <c r="C14413" s="228" t="s">
        <v>63</v>
      </c>
      <c r="D14413" s="228" t="s">
        <v>205</v>
      </c>
      <c r="E14413" s="228">
        <v>50</v>
      </c>
      <c r="F14413" s="228">
        <v>70216</v>
      </c>
      <c r="G14413" s="228">
        <v>5983</v>
      </c>
      <c r="H14413" s="228">
        <v>12020</v>
      </c>
      <c r="I14413" s="228">
        <v>12265307.869999999</v>
      </c>
      <c r="J14413" s="228">
        <v>3213445.58</v>
      </c>
      <c r="K14413" s="228">
        <v>2791884.03</v>
      </c>
      <c r="L14413" s="228">
        <v>20756244.030000001</v>
      </c>
    </row>
    <row r="14414" spans="1:12">
      <c r="A14414" s="228">
        <v>2018</v>
      </c>
      <c r="B14414" s="228" t="s">
        <v>195</v>
      </c>
      <c r="C14414" s="228" t="s">
        <v>63</v>
      </c>
      <c r="D14414" s="228" t="s">
        <v>205</v>
      </c>
      <c r="E14414" s="228">
        <v>55</v>
      </c>
      <c r="F14414" s="228">
        <v>73633</v>
      </c>
      <c r="G14414" s="228">
        <v>8778</v>
      </c>
      <c r="H14414" s="228">
        <v>17740</v>
      </c>
      <c r="I14414" s="228">
        <v>18219146.469999999</v>
      </c>
      <c r="J14414" s="228">
        <v>4649344.34</v>
      </c>
      <c r="K14414" s="228">
        <v>4621744.03</v>
      </c>
      <c r="L14414" s="228">
        <v>29622341.539999999</v>
      </c>
    </row>
    <row r="14415" spans="1:12">
      <c r="A14415" s="228">
        <v>2018</v>
      </c>
      <c r="B14415" s="228" t="s">
        <v>195</v>
      </c>
      <c r="C14415" s="228" t="s">
        <v>63</v>
      </c>
      <c r="D14415" s="228" t="s">
        <v>205</v>
      </c>
      <c r="E14415" s="228">
        <v>60</v>
      </c>
      <c r="F14415" s="228">
        <v>67526</v>
      </c>
      <c r="G14415" s="228">
        <v>11077</v>
      </c>
      <c r="H14415" s="228">
        <v>22982</v>
      </c>
      <c r="I14415" s="228">
        <v>24119848.030000001</v>
      </c>
      <c r="J14415" s="228">
        <v>5973433.5999999996</v>
      </c>
      <c r="K14415" s="228">
        <v>5885205.29</v>
      </c>
      <c r="L14415" s="228">
        <v>40087104.039999999</v>
      </c>
    </row>
    <row r="14416" spans="1:12">
      <c r="A14416" s="228">
        <v>2018</v>
      </c>
      <c r="B14416" s="228" t="s">
        <v>195</v>
      </c>
      <c r="C14416" s="228" t="s">
        <v>63</v>
      </c>
      <c r="D14416" s="228" t="s">
        <v>205</v>
      </c>
      <c r="E14416" s="228">
        <v>65</v>
      </c>
      <c r="F14416" s="228">
        <v>62117</v>
      </c>
      <c r="G14416" s="228">
        <v>14286</v>
      </c>
      <c r="H14416" s="228">
        <v>29891</v>
      </c>
      <c r="I14416" s="228">
        <v>33080806.960000001</v>
      </c>
      <c r="J14416" s="228">
        <v>7687842.4500000002</v>
      </c>
      <c r="K14416" s="228">
        <v>7688976.0300000003</v>
      </c>
      <c r="L14416" s="228">
        <v>52780176.710000001</v>
      </c>
    </row>
    <row r="14417" spans="1:12">
      <c r="A14417" s="228">
        <v>2018</v>
      </c>
      <c r="B14417" s="228" t="s">
        <v>195</v>
      </c>
      <c r="C14417" s="228" t="s">
        <v>63</v>
      </c>
      <c r="D14417" s="228" t="s">
        <v>205</v>
      </c>
      <c r="E14417" s="228">
        <v>70</v>
      </c>
      <c r="F14417" s="228">
        <v>52134</v>
      </c>
      <c r="G14417" s="228">
        <v>16768</v>
      </c>
      <c r="H14417" s="228">
        <v>38633</v>
      </c>
      <c r="I14417" s="228">
        <v>39750001.789999999</v>
      </c>
      <c r="J14417" s="228">
        <v>9140395.4800000004</v>
      </c>
      <c r="K14417" s="228">
        <v>8973696.9000000004</v>
      </c>
      <c r="L14417" s="228">
        <v>62532866.670000002</v>
      </c>
    </row>
    <row r="14418" spans="1:12">
      <c r="A14418" s="228">
        <v>2018</v>
      </c>
      <c r="B14418" s="228" t="s">
        <v>195</v>
      </c>
      <c r="C14418" s="228" t="s">
        <v>63</v>
      </c>
      <c r="D14418" s="228" t="s">
        <v>205</v>
      </c>
      <c r="E14418" s="228">
        <v>75</v>
      </c>
      <c r="F14418" s="228">
        <v>34539</v>
      </c>
      <c r="G14418" s="228">
        <v>13591</v>
      </c>
      <c r="H14418" s="228">
        <v>35644</v>
      </c>
      <c r="I14418" s="228">
        <v>32799847.379999999</v>
      </c>
      <c r="J14418" s="228">
        <v>7115058.7199999997</v>
      </c>
      <c r="K14418" s="228">
        <v>6546203.0800000001</v>
      </c>
      <c r="L14418" s="228">
        <v>49383169.560000002</v>
      </c>
    </row>
    <row r="14419" spans="1:12">
      <c r="A14419" s="228">
        <v>2018</v>
      </c>
      <c r="B14419" s="228" t="s">
        <v>195</v>
      </c>
      <c r="C14419" s="228" t="s">
        <v>63</v>
      </c>
      <c r="D14419" s="228" t="s">
        <v>205</v>
      </c>
      <c r="E14419" s="228">
        <v>80</v>
      </c>
      <c r="F14419" s="228">
        <v>21173</v>
      </c>
      <c r="G14419" s="228">
        <v>10016</v>
      </c>
      <c r="H14419" s="228">
        <v>30402</v>
      </c>
      <c r="I14419" s="228">
        <v>26255905.32</v>
      </c>
      <c r="J14419" s="228">
        <v>4993260.1500000004</v>
      </c>
      <c r="K14419" s="228">
        <v>4878245.26</v>
      </c>
      <c r="L14419" s="228">
        <v>37844957.479999997</v>
      </c>
    </row>
    <row r="14420" spans="1:12">
      <c r="A14420" s="228">
        <v>2018</v>
      </c>
      <c r="B14420" s="228" t="s">
        <v>195</v>
      </c>
      <c r="C14420" s="228" t="s">
        <v>63</v>
      </c>
      <c r="D14420" s="228" t="s">
        <v>205</v>
      </c>
      <c r="E14420" s="228">
        <v>85</v>
      </c>
      <c r="F14420" s="228">
        <v>11410</v>
      </c>
      <c r="G14420" s="228">
        <v>5522</v>
      </c>
      <c r="H14420" s="228">
        <v>23009</v>
      </c>
      <c r="I14420" s="228">
        <v>17480170.260000002</v>
      </c>
      <c r="J14420" s="228">
        <v>2784358</v>
      </c>
      <c r="K14420" s="228">
        <v>2450657.6</v>
      </c>
      <c r="L14420" s="228">
        <v>23652073.02</v>
      </c>
    </row>
    <row r="14421" spans="1:12">
      <c r="A14421" s="228">
        <v>2018</v>
      </c>
      <c r="B14421" s="228" t="s">
        <v>195</v>
      </c>
      <c r="C14421" s="228" t="s">
        <v>63</v>
      </c>
      <c r="D14421" s="228" t="s">
        <v>205</v>
      </c>
      <c r="E14421" s="228">
        <v>90</v>
      </c>
      <c r="F14421" s="228">
        <v>3889</v>
      </c>
      <c r="G14421" s="228">
        <v>1415</v>
      </c>
      <c r="H14421" s="228">
        <v>8341</v>
      </c>
      <c r="I14421" s="228">
        <v>6159346.3200000003</v>
      </c>
      <c r="J14421" s="228">
        <v>869111.6</v>
      </c>
      <c r="K14421" s="228">
        <v>446914</v>
      </c>
      <c r="L14421" s="228">
        <v>7733522.5700000003</v>
      </c>
    </row>
    <row r="14422" spans="1:12">
      <c r="A14422" s="228">
        <v>2018</v>
      </c>
      <c r="B14422" s="228" t="s">
        <v>195</v>
      </c>
      <c r="C14422" s="228" t="s">
        <v>63</v>
      </c>
      <c r="D14422" s="228" t="s">
        <v>205</v>
      </c>
      <c r="E14422" s="228">
        <v>95</v>
      </c>
      <c r="F14422" s="228">
        <v>491</v>
      </c>
      <c r="G14422" s="228">
        <v>149</v>
      </c>
      <c r="H14422" s="228">
        <v>1166</v>
      </c>
      <c r="I14422" s="228">
        <v>825377.64</v>
      </c>
      <c r="J14422" s="228">
        <v>79095.09</v>
      </c>
      <c r="K14422" s="228">
        <v>18786</v>
      </c>
      <c r="L14422" s="228">
        <v>931440.97</v>
      </c>
    </row>
    <row r="14423" spans="1:12">
      <c r="A14423" s="228">
        <v>2018</v>
      </c>
      <c r="B14423" s="228" t="s">
        <v>195</v>
      </c>
      <c r="C14423" s="228" t="s">
        <v>63</v>
      </c>
      <c r="D14423" s="228" t="s">
        <v>206</v>
      </c>
      <c r="E14423" s="228">
        <v>0</v>
      </c>
      <c r="F14423" s="228">
        <v>49857</v>
      </c>
      <c r="G14423" s="228">
        <v>1939</v>
      </c>
      <c r="H14423" s="228">
        <v>6030</v>
      </c>
      <c r="I14423" s="228">
        <v>5323802.22</v>
      </c>
      <c r="J14423" s="228">
        <v>656353.1</v>
      </c>
      <c r="K14423" s="228">
        <v>86045.65</v>
      </c>
      <c r="L14423" s="228">
        <v>6536571.5300000003</v>
      </c>
    </row>
    <row r="14424" spans="1:12">
      <c r="A14424" s="228">
        <v>2018</v>
      </c>
      <c r="B14424" s="228" t="s">
        <v>195</v>
      </c>
      <c r="C14424" s="228" t="s">
        <v>63</v>
      </c>
      <c r="D14424" s="228" t="s">
        <v>206</v>
      </c>
      <c r="E14424" s="228">
        <v>5</v>
      </c>
      <c r="F14424" s="228">
        <v>64338</v>
      </c>
      <c r="G14424" s="228">
        <v>1215</v>
      </c>
      <c r="H14424" s="228">
        <v>1702</v>
      </c>
      <c r="I14424" s="228">
        <v>1495611.73</v>
      </c>
      <c r="J14424" s="228">
        <v>385349.41</v>
      </c>
      <c r="K14424" s="228">
        <v>135002</v>
      </c>
      <c r="L14424" s="228">
        <v>2316316.2799999998</v>
      </c>
    </row>
    <row r="14425" spans="1:12">
      <c r="A14425" s="228">
        <v>2018</v>
      </c>
      <c r="B14425" s="228" t="s">
        <v>195</v>
      </c>
      <c r="C14425" s="228" t="s">
        <v>63</v>
      </c>
      <c r="D14425" s="228" t="s">
        <v>206</v>
      </c>
      <c r="E14425" s="228">
        <v>10</v>
      </c>
      <c r="F14425" s="228">
        <v>66939</v>
      </c>
      <c r="G14425" s="228">
        <v>1111</v>
      </c>
      <c r="H14425" s="228">
        <v>1844</v>
      </c>
      <c r="I14425" s="228">
        <v>1740030.35</v>
      </c>
      <c r="J14425" s="228">
        <v>394179.62</v>
      </c>
      <c r="K14425" s="228">
        <v>417410.35</v>
      </c>
      <c r="L14425" s="228">
        <v>2887452.08</v>
      </c>
    </row>
    <row r="14426" spans="1:12">
      <c r="A14426" s="228">
        <v>2018</v>
      </c>
      <c r="B14426" s="228" t="s">
        <v>195</v>
      </c>
      <c r="C14426" s="228" t="s">
        <v>63</v>
      </c>
      <c r="D14426" s="228" t="s">
        <v>206</v>
      </c>
      <c r="E14426" s="228">
        <v>15</v>
      </c>
      <c r="F14426" s="228">
        <v>63146</v>
      </c>
      <c r="G14426" s="228">
        <v>2831</v>
      </c>
      <c r="H14426" s="228">
        <v>6123</v>
      </c>
      <c r="I14426" s="228">
        <v>5344799.53</v>
      </c>
      <c r="J14426" s="228">
        <v>1065292.72</v>
      </c>
      <c r="K14426" s="228">
        <v>775872</v>
      </c>
      <c r="L14426" s="228">
        <v>8057866.4699999997</v>
      </c>
    </row>
    <row r="14427" spans="1:12">
      <c r="A14427" s="228">
        <v>2018</v>
      </c>
      <c r="B14427" s="228" t="s">
        <v>195</v>
      </c>
      <c r="C14427" s="228" t="s">
        <v>63</v>
      </c>
      <c r="D14427" s="228" t="s">
        <v>206</v>
      </c>
      <c r="E14427" s="228">
        <v>20</v>
      </c>
      <c r="F14427" s="228">
        <v>49784</v>
      </c>
      <c r="G14427" s="228">
        <v>3364</v>
      </c>
      <c r="H14427" s="228">
        <v>8963</v>
      </c>
      <c r="I14427" s="228">
        <v>7344613.9299999997</v>
      </c>
      <c r="J14427" s="228">
        <v>1306086.1399999999</v>
      </c>
      <c r="K14427" s="228">
        <v>689608</v>
      </c>
      <c r="L14427" s="228">
        <v>10367502.369999999</v>
      </c>
    </row>
    <row r="14428" spans="1:12">
      <c r="A14428" s="228">
        <v>2018</v>
      </c>
      <c r="B14428" s="228" t="s">
        <v>195</v>
      </c>
      <c r="C14428" s="228" t="s">
        <v>63</v>
      </c>
      <c r="D14428" s="228" t="s">
        <v>206</v>
      </c>
      <c r="E14428" s="228">
        <v>25</v>
      </c>
      <c r="F14428" s="228">
        <v>43224</v>
      </c>
      <c r="G14428" s="228">
        <v>3858</v>
      </c>
      <c r="H14428" s="228">
        <v>12392</v>
      </c>
      <c r="I14428" s="228">
        <v>10376706.09</v>
      </c>
      <c r="J14428" s="228">
        <v>2258910.73</v>
      </c>
      <c r="K14428" s="228">
        <v>735504</v>
      </c>
      <c r="L14428" s="228">
        <v>15037746.76</v>
      </c>
    </row>
    <row r="14429" spans="1:12">
      <c r="A14429" s="228">
        <v>2018</v>
      </c>
      <c r="B14429" s="228" t="s">
        <v>195</v>
      </c>
      <c r="C14429" s="228" t="s">
        <v>63</v>
      </c>
      <c r="D14429" s="228" t="s">
        <v>206</v>
      </c>
      <c r="E14429" s="228">
        <v>30</v>
      </c>
      <c r="F14429" s="228">
        <v>69457</v>
      </c>
      <c r="G14429" s="228">
        <v>6870</v>
      </c>
      <c r="H14429" s="228">
        <v>21268</v>
      </c>
      <c r="I14429" s="228">
        <v>19063074.989999998</v>
      </c>
      <c r="J14429" s="228">
        <v>4440140.05</v>
      </c>
      <c r="K14429" s="228">
        <v>1450356</v>
      </c>
      <c r="L14429" s="228">
        <v>27938856.66</v>
      </c>
    </row>
    <row r="14430" spans="1:12">
      <c r="A14430" s="228">
        <v>2018</v>
      </c>
      <c r="B14430" s="228" t="s">
        <v>195</v>
      </c>
      <c r="C14430" s="228" t="s">
        <v>63</v>
      </c>
      <c r="D14430" s="228" t="s">
        <v>206</v>
      </c>
      <c r="E14430" s="228">
        <v>35</v>
      </c>
      <c r="F14430" s="228">
        <v>78217</v>
      </c>
      <c r="G14430" s="228">
        <v>7190</v>
      </c>
      <c r="H14430" s="228">
        <v>19958</v>
      </c>
      <c r="I14430" s="228">
        <v>18650703.969999999</v>
      </c>
      <c r="J14430" s="228">
        <v>4295687.8899999997</v>
      </c>
      <c r="K14430" s="228">
        <v>1807797.1</v>
      </c>
      <c r="L14430" s="228">
        <v>28004094.280000001</v>
      </c>
    </row>
    <row r="14431" spans="1:12">
      <c r="A14431" s="228">
        <v>2018</v>
      </c>
      <c r="B14431" s="228" t="s">
        <v>195</v>
      </c>
      <c r="C14431" s="228" t="s">
        <v>63</v>
      </c>
      <c r="D14431" s="228" t="s">
        <v>206</v>
      </c>
      <c r="E14431" s="228">
        <v>40</v>
      </c>
      <c r="F14431" s="228">
        <v>76137</v>
      </c>
      <c r="G14431" s="228">
        <v>6470</v>
      </c>
      <c r="H14431" s="228">
        <v>15342</v>
      </c>
      <c r="I14431" s="228">
        <v>13970334.130000001</v>
      </c>
      <c r="J14431" s="228">
        <v>3224398.84</v>
      </c>
      <c r="K14431" s="228">
        <v>1775632.69</v>
      </c>
      <c r="L14431" s="228">
        <v>22110666.010000002</v>
      </c>
    </row>
    <row r="14432" spans="1:12">
      <c r="A14432" s="228">
        <v>2018</v>
      </c>
      <c r="B14432" s="228" t="s">
        <v>195</v>
      </c>
      <c r="C14432" s="228" t="s">
        <v>63</v>
      </c>
      <c r="D14432" s="228" t="s">
        <v>206</v>
      </c>
      <c r="E14432" s="228">
        <v>45</v>
      </c>
      <c r="F14432" s="228">
        <v>83402</v>
      </c>
      <c r="G14432" s="228">
        <v>7476</v>
      </c>
      <c r="H14432" s="228">
        <v>16797</v>
      </c>
      <c r="I14432" s="228">
        <v>16386425.810000001</v>
      </c>
      <c r="J14432" s="228">
        <v>3812568.74</v>
      </c>
      <c r="K14432" s="228">
        <v>2750438.75</v>
      </c>
      <c r="L14432" s="228">
        <v>26677327.440000001</v>
      </c>
    </row>
    <row r="14433" spans="1:12">
      <c r="A14433" s="228">
        <v>2018</v>
      </c>
      <c r="B14433" s="228" t="s">
        <v>195</v>
      </c>
      <c r="C14433" s="228" t="s">
        <v>63</v>
      </c>
      <c r="D14433" s="228" t="s">
        <v>206</v>
      </c>
      <c r="E14433" s="228">
        <v>50</v>
      </c>
      <c r="F14433" s="228">
        <v>76354</v>
      </c>
      <c r="G14433" s="228">
        <v>8785</v>
      </c>
      <c r="H14433" s="228">
        <v>19459</v>
      </c>
      <c r="I14433" s="228">
        <v>18629513.16</v>
      </c>
      <c r="J14433" s="228">
        <v>4246056.42</v>
      </c>
      <c r="K14433" s="228">
        <v>3220861.25</v>
      </c>
      <c r="L14433" s="228">
        <v>29744674.539999999</v>
      </c>
    </row>
    <row r="14434" spans="1:12">
      <c r="A14434" s="228">
        <v>2018</v>
      </c>
      <c r="B14434" s="228" t="s">
        <v>195</v>
      </c>
      <c r="C14434" s="228" t="s">
        <v>63</v>
      </c>
      <c r="D14434" s="228" t="s">
        <v>206</v>
      </c>
      <c r="E14434" s="228">
        <v>55</v>
      </c>
      <c r="F14434" s="228">
        <v>80082</v>
      </c>
      <c r="G14434" s="228">
        <v>10231</v>
      </c>
      <c r="H14434" s="228">
        <v>22459</v>
      </c>
      <c r="I14434" s="228">
        <v>21479849.420000002</v>
      </c>
      <c r="J14434" s="228">
        <v>5238143.2699999996</v>
      </c>
      <c r="K14434" s="228">
        <v>4504589.92</v>
      </c>
      <c r="L14434" s="228">
        <v>35285998.100000001</v>
      </c>
    </row>
    <row r="14435" spans="1:12">
      <c r="A14435" s="228">
        <v>2018</v>
      </c>
      <c r="B14435" s="228" t="s">
        <v>195</v>
      </c>
      <c r="C14435" s="228" t="s">
        <v>63</v>
      </c>
      <c r="D14435" s="228" t="s">
        <v>206</v>
      </c>
      <c r="E14435" s="228">
        <v>60</v>
      </c>
      <c r="F14435" s="228">
        <v>74242</v>
      </c>
      <c r="G14435" s="228">
        <v>12047</v>
      </c>
      <c r="H14435" s="228">
        <v>27381</v>
      </c>
      <c r="I14435" s="228">
        <v>26301052.329999998</v>
      </c>
      <c r="J14435" s="228">
        <v>6123963.6500000004</v>
      </c>
      <c r="K14435" s="228">
        <v>5814802.9500000002</v>
      </c>
      <c r="L14435" s="228">
        <v>42295602.649999999</v>
      </c>
    </row>
    <row r="14436" spans="1:12">
      <c r="A14436" s="228">
        <v>2018</v>
      </c>
      <c r="B14436" s="228" t="s">
        <v>195</v>
      </c>
      <c r="C14436" s="228" t="s">
        <v>63</v>
      </c>
      <c r="D14436" s="228" t="s">
        <v>206</v>
      </c>
      <c r="E14436" s="228">
        <v>65</v>
      </c>
      <c r="F14436" s="228">
        <v>68400</v>
      </c>
      <c r="G14436" s="228">
        <v>13767</v>
      </c>
      <c r="H14436" s="228">
        <v>31062</v>
      </c>
      <c r="I14436" s="228">
        <v>30870755.25</v>
      </c>
      <c r="J14436" s="228">
        <v>7307752.9699999997</v>
      </c>
      <c r="K14436" s="228">
        <v>6791484.6299999999</v>
      </c>
      <c r="L14436" s="228">
        <v>49204380.520000003</v>
      </c>
    </row>
    <row r="14437" spans="1:12">
      <c r="A14437" s="228">
        <v>2018</v>
      </c>
      <c r="B14437" s="228" t="s">
        <v>195</v>
      </c>
      <c r="C14437" s="228" t="s">
        <v>63</v>
      </c>
      <c r="D14437" s="228" t="s">
        <v>206</v>
      </c>
      <c r="E14437" s="228">
        <v>70</v>
      </c>
      <c r="F14437" s="228">
        <v>57959</v>
      </c>
      <c r="G14437" s="228">
        <v>15262</v>
      </c>
      <c r="H14437" s="228">
        <v>38598</v>
      </c>
      <c r="I14437" s="228">
        <v>36671788.299999997</v>
      </c>
      <c r="J14437" s="228">
        <v>8234033.8899999997</v>
      </c>
      <c r="K14437" s="228">
        <v>8512222.0299999993</v>
      </c>
      <c r="L14437" s="228">
        <v>57434479</v>
      </c>
    </row>
    <row r="14438" spans="1:12">
      <c r="A14438" s="228">
        <v>2018</v>
      </c>
      <c r="B14438" s="228" t="s">
        <v>195</v>
      </c>
      <c r="C14438" s="228" t="s">
        <v>63</v>
      </c>
      <c r="D14438" s="228" t="s">
        <v>206</v>
      </c>
      <c r="E14438" s="228">
        <v>75</v>
      </c>
      <c r="F14438" s="228">
        <v>38419</v>
      </c>
      <c r="G14438" s="228">
        <v>11801</v>
      </c>
      <c r="H14438" s="228">
        <v>35423</v>
      </c>
      <c r="I14438" s="228">
        <v>32196794.399999999</v>
      </c>
      <c r="J14438" s="228">
        <v>6592997.3099999996</v>
      </c>
      <c r="K14438" s="228">
        <v>6637577.0499999998</v>
      </c>
      <c r="L14438" s="228">
        <v>48037394</v>
      </c>
    </row>
    <row r="14439" spans="1:12">
      <c r="A14439" s="228">
        <v>2018</v>
      </c>
      <c r="B14439" s="228" t="s">
        <v>195</v>
      </c>
      <c r="C14439" s="228" t="s">
        <v>63</v>
      </c>
      <c r="D14439" s="228" t="s">
        <v>206</v>
      </c>
      <c r="E14439" s="228">
        <v>80</v>
      </c>
      <c r="F14439" s="228">
        <v>24903</v>
      </c>
      <c r="G14439" s="228">
        <v>8676</v>
      </c>
      <c r="H14439" s="228">
        <v>32818</v>
      </c>
      <c r="I14439" s="228">
        <v>26867460.699999999</v>
      </c>
      <c r="J14439" s="228">
        <v>4674914.78</v>
      </c>
      <c r="K14439" s="228">
        <v>3834915.5</v>
      </c>
      <c r="L14439" s="228">
        <v>36907909.600000001</v>
      </c>
    </row>
    <row r="14440" spans="1:12">
      <c r="A14440" s="228">
        <v>2018</v>
      </c>
      <c r="B14440" s="228" t="s">
        <v>195</v>
      </c>
      <c r="C14440" s="228" t="s">
        <v>63</v>
      </c>
      <c r="D14440" s="228" t="s">
        <v>206</v>
      </c>
      <c r="E14440" s="228">
        <v>85</v>
      </c>
      <c r="F14440" s="228">
        <v>15138</v>
      </c>
      <c r="G14440" s="228">
        <v>5231</v>
      </c>
      <c r="H14440" s="228">
        <v>27684</v>
      </c>
      <c r="I14440" s="228">
        <v>19836221.800000001</v>
      </c>
      <c r="J14440" s="228">
        <v>2917959.83</v>
      </c>
      <c r="K14440" s="228">
        <v>1933497</v>
      </c>
      <c r="L14440" s="228">
        <v>25573385.640000001</v>
      </c>
    </row>
    <row r="14441" spans="1:12">
      <c r="A14441" s="228">
        <v>2018</v>
      </c>
      <c r="B14441" s="228" t="s">
        <v>195</v>
      </c>
      <c r="C14441" s="228" t="s">
        <v>63</v>
      </c>
      <c r="D14441" s="228" t="s">
        <v>206</v>
      </c>
      <c r="E14441" s="228">
        <v>90</v>
      </c>
      <c r="F14441" s="228">
        <v>6456</v>
      </c>
      <c r="G14441" s="228">
        <v>1863</v>
      </c>
      <c r="H14441" s="228">
        <v>11852</v>
      </c>
      <c r="I14441" s="228">
        <v>8250549.2599999998</v>
      </c>
      <c r="J14441" s="228">
        <v>978048.15</v>
      </c>
      <c r="K14441" s="228">
        <v>565178</v>
      </c>
      <c r="L14441" s="228">
        <v>10136879.42</v>
      </c>
    </row>
    <row r="14442" spans="1:12">
      <c r="A14442" s="228">
        <v>2018</v>
      </c>
      <c r="B14442" s="228" t="s">
        <v>195</v>
      </c>
      <c r="C14442" s="228" t="s">
        <v>63</v>
      </c>
      <c r="D14442" s="228" t="s">
        <v>206</v>
      </c>
      <c r="E14442" s="228">
        <v>95</v>
      </c>
      <c r="F14442" s="228">
        <v>1670</v>
      </c>
      <c r="G14442" s="228">
        <v>354</v>
      </c>
      <c r="H14442" s="228">
        <v>2671</v>
      </c>
      <c r="I14442" s="228">
        <v>1816015.61</v>
      </c>
      <c r="J14442" s="228">
        <v>208181.87</v>
      </c>
      <c r="K14442" s="228">
        <v>99755</v>
      </c>
      <c r="L14442" s="228">
        <v>2200242.56</v>
      </c>
    </row>
    <row r="14443" spans="1:12">
      <c r="A14443" s="228">
        <v>2018</v>
      </c>
      <c r="B14443" s="228" t="s">
        <v>195</v>
      </c>
      <c r="C14443" s="228" t="s">
        <v>64</v>
      </c>
      <c r="D14443" s="228" t="s">
        <v>205</v>
      </c>
      <c r="E14443" s="228">
        <v>0</v>
      </c>
      <c r="F14443" s="228">
        <v>18463</v>
      </c>
      <c r="G14443" s="228">
        <v>950</v>
      </c>
      <c r="H14443" s="228">
        <v>2816</v>
      </c>
      <c r="I14443" s="228">
        <v>1790637.11</v>
      </c>
      <c r="J14443" s="228">
        <v>375740.17</v>
      </c>
      <c r="K14443" s="228">
        <v>79256</v>
      </c>
      <c r="L14443" s="228">
        <v>2342444.79</v>
      </c>
    </row>
    <row r="14444" spans="1:12">
      <c r="A14444" s="228">
        <v>2018</v>
      </c>
      <c r="B14444" s="228" t="s">
        <v>195</v>
      </c>
      <c r="C14444" s="228" t="s">
        <v>64</v>
      </c>
      <c r="D14444" s="228" t="s">
        <v>205</v>
      </c>
      <c r="E14444" s="228">
        <v>5</v>
      </c>
      <c r="F14444" s="228">
        <v>21973</v>
      </c>
      <c r="G14444" s="228">
        <v>427</v>
      </c>
      <c r="H14444" s="228">
        <v>565</v>
      </c>
      <c r="I14444" s="228">
        <v>474748.5</v>
      </c>
      <c r="J14444" s="228">
        <v>160612.89000000001</v>
      </c>
      <c r="K14444" s="228">
        <v>27335.25</v>
      </c>
      <c r="L14444" s="228">
        <v>713812.38</v>
      </c>
    </row>
    <row r="14445" spans="1:12">
      <c r="A14445" s="228">
        <v>2018</v>
      </c>
      <c r="B14445" s="228" t="s">
        <v>195</v>
      </c>
      <c r="C14445" s="228" t="s">
        <v>64</v>
      </c>
      <c r="D14445" s="228" t="s">
        <v>205</v>
      </c>
      <c r="E14445" s="228">
        <v>10</v>
      </c>
      <c r="F14445" s="228">
        <v>22056</v>
      </c>
      <c r="G14445" s="228">
        <v>372</v>
      </c>
      <c r="H14445" s="228">
        <v>538</v>
      </c>
      <c r="I14445" s="228">
        <v>457787.4</v>
      </c>
      <c r="J14445" s="228">
        <v>157524.71</v>
      </c>
      <c r="K14445" s="228">
        <v>57784</v>
      </c>
      <c r="L14445" s="228">
        <v>734597.15</v>
      </c>
    </row>
    <row r="14446" spans="1:12">
      <c r="A14446" s="228">
        <v>2018</v>
      </c>
      <c r="B14446" s="228" t="s">
        <v>195</v>
      </c>
      <c r="C14446" s="228" t="s">
        <v>64</v>
      </c>
      <c r="D14446" s="228" t="s">
        <v>205</v>
      </c>
      <c r="E14446" s="228">
        <v>15</v>
      </c>
      <c r="F14446" s="228">
        <v>21580</v>
      </c>
      <c r="G14446" s="228">
        <v>630</v>
      </c>
      <c r="H14446" s="228">
        <v>865</v>
      </c>
      <c r="I14446" s="228">
        <v>1014094.15</v>
      </c>
      <c r="J14446" s="228">
        <v>369460.41</v>
      </c>
      <c r="K14446" s="228">
        <v>279432</v>
      </c>
      <c r="L14446" s="228">
        <v>1783358.98</v>
      </c>
    </row>
    <row r="14447" spans="1:12">
      <c r="A14447" s="228">
        <v>2018</v>
      </c>
      <c r="B14447" s="228" t="s">
        <v>195</v>
      </c>
      <c r="C14447" s="228" t="s">
        <v>64</v>
      </c>
      <c r="D14447" s="228" t="s">
        <v>205</v>
      </c>
      <c r="E14447" s="228">
        <v>20</v>
      </c>
      <c r="F14447" s="228">
        <v>19137</v>
      </c>
      <c r="G14447" s="228">
        <v>666</v>
      </c>
      <c r="H14447" s="228">
        <v>1179</v>
      </c>
      <c r="I14447" s="228">
        <v>1200892.5</v>
      </c>
      <c r="J14447" s="228">
        <v>364170.64</v>
      </c>
      <c r="K14447" s="228">
        <v>202179.8</v>
      </c>
      <c r="L14447" s="228">
        <v>1921798.9</v>
      </c>
    </row>
    <row r="14448" spans="1:12">
      <c r="A14448" s="228">
        <v>2018</v>
      </c>
      <c r="B14448" s="228" t="s">
        <v>195</v>
      </c>
      <c r="C14448" s="228" t="s">
        <v>64</v>
      </c>
      <c r="D14448" s="228" t="s">
        <v>205</v>
      </c>
      <c r="E14448" s="228">
        <v>25</v>
      </c>
      <c r="F14448" s="228">
        <v>14517</v>
      </c>
      <c r="G14448" s="228">
        <v>478</v>
      </c>
      <c r="H14448" s="228">
        <v>819</v>
      </c>
      <c r="I14448" s="228">
        <v>970526.25</v>
      </c>
      <c r="J14448" s="228">
        <v>345684.07</v>
      </c>
      <c r="K14448" s="228">
        <v>190016</v>
      </c>
      <c r="L14448" s="228">
        <v>1688921.2</v>
      </c>
    </row>
    <row r="14449" spans="1:12">
      <c r="A14449" s="228">
        <v>2018</v>
      </c>
      <c r="B14449" s="228" t="s">
        <v>195</v>
      </c>
      <c r="C14449" s="228" t="s">
        <v>64</v>
      </c>
      <c r="D14449" s="228" t="s">
        <v>205</v>
      </c>
      <c r="E14449" s="228">
        <v>30</v>
      </c>
      <c r="F14449" s="228">
        <v>21045</v>
      </c>
      <c r="G14449" s="228">
        <v>711</v>
      </c>
      <c r="H14449" s="228">
        <v>1193</v>
      </c>
      <c r="I14449" s="228">
        <v>1254141.26</v>
      </c>
      <c r="J14449" s="228">
        <v>455583.52</v>
      </c>
      <c r="K14449" s="228">
        <v>242538</v>
      </c>
      <c r="L14449" s="228">
        <v>2165212.83</v>
      </c>
    </row>
    <row r="14450" spans="1:12">
      <c r="A14450" s="228">
        <v>2018</v>
      </c>
      <c r="B14450" s="228" t="s">
        <v>195</v>
      </c>
      <c r="C14450" s="228" t="s">
        <v>64</v>
      </c>
      <c r="D14450" s="228" t="s">
        <v>205</v>
      </c>
      <c r="E14450" s="228">
        <v>35</v>
      </c>
      <c r="F14450" s="228">
        <v>22888</v>
      </c>
      <c r="G14450" s="228">
        <v>810</v>
      </c>
      <c r="H14450" s="228">
        <v>1450</v>
      </c>
      <c r="I14450" s="228">
        <v>1295215</v>
      </c>
      <c r="J14450" s="228">
        <v>455012.59</v>
      </c>
      <c r="K14450" s="228">
        <v>204013.15</v>
      </c>
      <c r="L14450" s="228">
        <v>2212682.4700000002</v>
      </c>
    </row>
    <row r="14451" spans="1:12">
      <c r="A14451" s="228">
        <v>2018</v>
      </c>
      <c r="B14451" s="228" t="s">
        <v>195</v>
      </c>
      <c r="C14451" s="228" t="s">
        <v>64</v>
      </c>
      <c r="D14451" s="228" t="s">
        <v>205</v>
      </c>
      <c r="E14451" s="228">
        <v>40</v>
      </c>
      <c r="F14451" s="228">
        <v>22433</v>
      </c>
      <c r="G14451" s="228">
        <v>974</v>
      </c>
      <c r="H14451" s="228">
        <v>1708</v>
      </c>
      <c r="I14451" s="228">
        <v>1599462.5</v>
      </c>
      <c r="J14451" s="228">
        <v>564506.73</v>
      </c>
      <c r="K14451" s="228">
        <v>418327</v>
      </c>
      <c r="L14451" s="228">
        <v>2851790.93</v>
      </c>
    </row>
    <row r="14452" spans="1:12">
      <c r="A14452" s="228">
        <v>2018</v>
      </c>
      <c r="B14452" s="228" t="s">
        <v>195</v>
      </c>
      <c r="C14452" s="228" t="s">
        <v>64</v>
      </c>
      <c r="D14452" s="228" t="s">
        <v>205</v>
      </c>
      <c r="E14452" s="228">
        <v>45</v>
      </c>
      <c r="F14452" s="228">
        <v>24763</v>
      </c>
      <c r="G14452" s="228">
        <v>1234</v>
      </c>
      <c r="H14452" s="228">
        <v>2230</v>
      </c>
      <c r="I14452" s="228">
        <v>2532731.44</v>
      </c>
      <c r="J14452" s="228">
        <v>868612.4</v>
      </c>
      <c r="K14452" s="228">
        <v>666782.4</v>
      </c>
      <c r="L14452" s="228">
        <v>4436166.24</v>
      </c>
    </row>
    <row r="14453" spans="1:12">
      <c r="A14453" s="228">
        <v>2018</v>
      </c>
      <c r="B14453" s="228" t="s">
        <v>195</v>
      </c>
      <c r="C14453" s="228" t="s">
        <v>64</v>
      </c>
      <c r="D14453" s="228" t="s">
        <v>205</v>
      </c>
      <c r="E14453" s="228">
        <v>50</v>
      </c>
      <c r="F14453" s="228">
        <v>24876</v>
      </c>
      <c r="G14453" s="228">
        <v>1820</v>
      </c>
      <c r="H14453" s="228">
        <v>3318</v>
      </c>
      <c r="I14453" s="228">
        <v>3168507.33</v>
      </c>
      <c r="J14453" s="228">
        <v>1131691.1000000001</v>
      </c>
      <c r="K14453" s="228">
        <v>645274.19999999995</v>
      </c>
      <c r="L14453" s="228">
        <v>5347165.93</v>
      </c>
    </row>
    <row r="14454" spans="1:12">
      <c r="A14454" s="228">
        <v>2018</v>
      </c>
      <c r="B14454" s="228" t="s">
        <v>195</v>
      </c>
      <c r="C14454" s="228" t="s">
        <v>64</v>
      </c>
      <c r="D14454" s="228" t="s">
        <v>205</v>
      </c>
      <c r="E14454" s="228">
        <v>55</v>
      </c>
      <c r="F14454" s="228">
        <v>28052</v>
      </c>
      <c r="G14454" s="228">
        <v>2655</v>
      </c>
      <c r="H14454" s="228">
        <v>5186</v>
      </c>
      <c r="I14454" s="228">
        <v>5700877.4100000001</v>
      </c>
      <c r="J14454" s="228">
        <v>1797632.92</v>
      </c>
      <c r="K14454" s="228">
        <v>1540230.1</v>
      </c>
      <c r="L14454" s="228">
        <v>9615271.3599999994</v>
      </c>
    </row>
    <row r="14455" spans="1:12">
      <c r="A14455" s="228">
        <v>2018</v>
      </c>
      <c r="B14455" s="228" t="s">
        <v>195</v>
      </c>
      <c r="C14455" s="228" t="s">
        <v>64</v>
      </c>
      <c r="D14455" s="228" t="s">
        <v>205</v>
      </c>
      <c r="E14455" s="228">
        <v>60</v>
      </c>
      <c r="F14455" s="228">
        <v>27912</v>
      </c>
      <c r="G14455" s="228">
        <v>3753</v>
      </c>
      <c r="H14455" s="228">
        <v>7538</v>
      </c>
      <c r="I14455" s="228">
        <v>8020479.4100000001</v>
      </c>
      <c r="J14455" s="228">
        <v>2540966.61</v>
      </c>
      <c r="K14455" s="228">
        <v>2355534</v>
      </c>
      <c r="L14455" s="228">
        <v>13637632.800000001</v>
      </c>
    </row>
    <row r="14456" spans="1:12">
      <c r="A14456" s="228">
        <v>2018</v>
      </c>
      <c r="B14456" s="228" t="s">
        <v>195</v>
      </c>
      <c r="C14456" s="228" t="s">
        <v>64</v>
      </c>
      <c r="D14456" s="228" t="s">
        <v>205</v>
      </c>
      <c r="E14456" s="228">
        <v>65</v>
      </c>
      <c r="F14456" s="228">
        <v>26990</v>
      </c>
      <c r="G14456" s="228">
        <v>4716</v>
      </c>
      <c r="H14456" s="228">
        <v>10211</v>
      </c>
      <c r="I14456" s="228">
        <v>11274818.57</v>
      </c>
      <c r="J14456" s="228">
        <v>3212649.62</v>
      </c>
      <c r="K14456" s="228">
        <v>3112339.88</v>
      </c>
      <c r="L14456" s="228">
        <v>18400927.66</v>
      </c>
    </row>
    <row r="14457" spans="1:12">
      <c r="A14457" s="228">
        <v>2018</v>
      </c>
      <c r="B14457" s="228" t="s">
        <v>195</v>
      </c>
      <c r="C14457" s="228" t="s">
        <v>64</v>
      </c>
      <c r="D14457" s="228" t="s">
        <v>205</v>
      </c>
      <c r="E14457" s="228">
        <v>70</v>
      </c>
      <c r="F14457" s="228">
        <v>23438</v>
      </c>
      <c r="G14457" s="228">
        <v>5339</v>
      </c>
      <c r="H14457" s="228">
        <v>12533</v>
      </c>
      <c r="I14457" s="228">
        <v>13029540.26</v>
      </c>
      <c r="J14457" s="228">
        <v>3739535.25</v>
      </c>
      <c r="K14457" s="228">
        <v>3196637.9</v>
      </c>
      <c r="L14457" s="228">
        <v>20751179.27</v>
      </c>
    </row>
    <row r="14458" spans="1:12">
      <c r="A14458" s="228">
        <v>2018</v>
      </c>
      <c r="B14458" s="228" t="s">
        <v>195</v>
      </c>
      <c r="C14458" s="228" t="s">
        <v>64</v>
      </c>
      <c r="D14458" s="228" t="s">
        <v>205</v>
      </c>
      <c r="E14458" s="228">
        <v>75</v>
      </c>
      <c r="F14458" s="228">
        <v>15496</v>
      </c>
      <c r="G14458" s="228">
        <v>5073</v>
      </c>
      <c r="H14458" s="228">
        <v>12290</v>
      </c>
      <c r="I14458" s="228">
        <v>11712157.43</v>
      </c>
      <c r="J14458" s="228">
        <v>3004376.21</v>
      </c>
      <c r="K14458" s="228">
        <v>2420761.6000000001</v>
      </c>
      <c r="L14458" s="228">
        <v>17626710.899999999</v>
      </c>
    </row>
    <row r="14459" spans="1:12">
      <c r="A14459" s="228">
        <v>2018</v>
      </c>
      <c r="B14459" s="228" t="s">
        <v>195</v>
      </c>
      <c r="C14459" s="228" t="s">
        <v>64</v>
      </c>
      <c r="D14459" s="228" t="s">
        <v>205</v>
      </c>
      <c r="E14459" s="228">
        <v>80</v>
      </c>
      <c r="F14459" s="228">
        <v>9989</v>
      </c>
      <c r="G14459" s="228">
        <v>3528</v>
      </c>
      <c r="H14459" s="228">
        <v>10247</v>
      </c>
      <c r="I14459" s="228">
        <v>8902675.75</v>
      </c>
      <c r="J14459" s="228">
        <v>2073529.49</v>
      </c>
      <c r="K14459" s="228">
        <v>1987243.3</v>
      </c>
      <c r="L14459" s="228">
        <v>13262275.199999999</v>
      </c>
    </row>
    <row r="14460" spans="1:12">
      <c r="A14460" s="228">
        <v>2018</v>
      </c>
      <c r="B14460" s="228" t="s">
        <v>195</v>
      </c>
      <c r="C14460" s="228" t="s">
        <v>64</v>
      </c>
      <c r="D14460" s="228" t="s">
        <v>205</v>
      </c>
      <c r="E14460" s="228">
        <v>85</v>
      </c>
      <c r="F14460" s="228">
        <v>5760</v>
      </c>
      <c r="G14460" s="228">
        <v>2137</v>
      </c>
      <c r="H14460" s="228">
        <v>8177</v>
      </c>
      <c r="I14460" s="228">
        <v>5545584.0800000001</v>
      </c>
      <c r="J14460" s="228">
        <v>1206816.76</v>
      </c>
      <c r="K14460" s="228">
        <v>974016.71</v>
      </c>
      <c r="L14460" s="228">
        <v>7887505</v>
      </c>
    </row>
    <row r="14461" spans="1:12">
      <c r="A14461" s="228">
        <v>2018</v>
      </c>
      <c r="B14461" s="228" t="s">
        <v>195</v>
      </c>
      <c r="C14461" s="228" t="s">
        <v>64</v>
      </c>
      <c r="D14461" s="228" t="s">
        <v>205</v>
      </c>
      <c r="E14461" s="228">
        <v>90</v>
      </c>
      <c r="F14461" s="228">
        <v>2188</v>
      </c>
      <c r="G14461" s="228">
        <v>650</v>
      </c>
      <c r="H14461" s="228">
        <v>3526</v>
      </c>
      <c r="I14461" s="228">
        <v>1994904.1</v>
      </c>
      <c r="J14461" s="228">
        <v>361321.88</v>
      </c>
      <c r="K14461" s="228">
        <v>210316.46</v>
      </c>
      <c r="L14461" s="228">
        <v>2634404.84</v>
      </c>
    </row>
    <row r="14462" spans="1:12">
      <c r="A14462" s="228">
        <v>2018</v>
      </c>
      <c r="B14462" s="228" t="s">
        <v>195</v>
      </c>
      <c r="C14462" s="228" t="s">
        <v>64</v>
      </c>
      <c r="D14462" s="228" t="s">
        <v>205</v>
      </c>
      <c r="E14462" s="228">
        <v>95</v>
      </c>
      <c r="F14462" s="228">
        <v>324</v>
      </c>
      <c r="G14462" s="228">
        <v>96</v>
      </c>
      <c r="H14462" s="228">
        <v>600</v>
      </c>
      <c r="I14462" s="228">
        <v>353239</v>
      </c>
      <c r="J14462" s="228">
        <v>44905.8</v>
      </c>
      <c r="K14462" s="228">
        <v>28179</v>
      </c>
      <c r="L14462" s="228">
        <v>442986.86</v>
      </c>
    </row>
    <row r="14463" spans="1:12">
      <c r="A14463" s="228">
        <v>2018</v>
      </c>
      <c r="B14463" s="228" t="s">
        <v>195</v>
      </c>
      <c r="C14463" s="228" t="s">
        <v>64</v>
      </c>
      <c r="D14463" s="228" t="s">
        <v>206</v>
      </c>
      <c r="E14463" s="228">
        <v>0</v>
      </c>
      <c r="F14463" s="228">
        <v>17096</v>
      </c>
      <c r="G14463" s="228">
        <v>667</v>
      </c>
      <c r="H14463" s="228">
        <v>2094</v>
      </c>
      <c r="I14463" s="228">
        <v>1286925.51</v>
      </c>
      <c r="J14463" s="228">
        <v>257442.18</v>
      </c>
      <c r="K14463" s="228">
        <v>18189</v>
      </c>
      <c r="L14463" s="228">
        <v>1629296.86</v>
      </c>
    </row>
    <row r="14464" spans="1:12">
      <c r="A14464" s="228">
        <v>2018</v>
      </c>
      <c r="B14464" s="228" t="s">
        <v>195</v>
      </c>
      <c r="C14464" s="228" t="s">
        <v>64</v>
      </c>
      <c r="D14464" s="228" t="s">
        <v>206</v>
      </c>
      <c r="E14464" s="228">
        <v>5</v>
      </c>
      <c r="F14464" s="228">
        <v>20587</v>
      </c>
      <c r="G14464" s="228">
        <v>350</v>
      </c>
      <c r="H14464" s="228">
        <v>483</v>
      </c>
      <c r="I14464" s="228">
        <v>416598.1</v>
      </c>
      <c r="J14464" s="228">
        <v>123936.75</v>
      </c>
      <c r="K14464" s="228">
        <v>46965</v>
      </c>
      <c r="L14464" s="228">
        <v>633802.71</v>
      </c>
    </row>
    <row r="14465" spans="1:12">
      <c r="A14465" s="228">
        <v>2018</v>
      </c>
      <c r="B14465" s="228" t="s">
        <v>195</v>
      </c>
      <c r="C14465" s="228" t="s">
        <v>64</v>
      </c>
      <c r="D14465" s="228" t="s">
        <v>206</v>
      </c>
      <c r="E14465" s="228">
        <v>10</v>
      </c>
      <c r="F14465" s="228">
        <v>21250</v>
      </c>
      <c r="G14465" s="228">
        <v>317</v>
      </c>
      <c r="H14465" s="228">
        <v>430</v>
      </c>
      <c r="I14465" s="228">
        <v>381935.39</v>
      </c>
      <c r="J14465" s="228">
        <v>146493.04999999999</v>
      </c>
      <c r="K14465" s="228">
        <v>82473</v>
      </c>
      <c r="L14465" s="228">
        <v>656001.25</v>
      </c>
    </row>
    <row r="14466" spans="1:12">
      <c r="A14466" s="228">
        <v>2018</v>
      </c>
      <c r="B14466" s="228" t="s">
        <v>195</v>
      </c>
      <c r="C14466" s="228" t="s">
        <v>64</v>
      </c>
      <c r="D14466" s="228" t="s">
        <v>206</v>
      </c>
      <c r="E14466" s="228">
        <v>15</v>
      </c>
      <c r="F14466" s="228">
        <v>20370</v>
      </c>
      <c r="G14466" s="228">
        <v>778</v>
      </c>
      <c r="H14466" s="228">
        <v>1269</v>
      </c>
      <c r="I14466" s="228">
        <v>1322876.76</v>
      </c>
      <c r="J14466" s="228">
        <v>410872.61</v>
      </c>
      <c r="K14466" s="228">
        <v>207303</v>
      </c>
      <c r="L14466" s="228">
        <v>2091868.67</v>
      </c>
    </row>
    <row r="14467" spans="1:12">
      <c r="A14467" s="228">
        <v>2018</v>
      </c>
      <c r="B14467" s="228" t="s">
        <v>195</v>
      </c>
      <c r="C14467" s="228" t="s">
        <v>64</v>
      </c>
      <c r="D14467" s="228" t="s">
        <v>206</v>
      </c>
      <c r="E14467" s="228">
        <v>20</v>
      </c>
      <c r="F14467" s="228">
        <v>19301</v>
      </c>
      <c r="G14467" s="228">
        <v>991</v>
      </c>
      <c r="H14467" s="228">
        <v>1965</v>
      </c>
      <c r="I14467" s="228">
        <v>2053100.47</v>
      </c>
      <c r="J14467" s="228">
        <v>572166.57999999996</v>
      </c>
      <c r="K14467" s="228">
        <v>314234</v>
      </c>
      <c r="L14467" s="228">
        <v>3209609.97</v>
      </c>
    </row>
    <row r="14468" spans="1:12">
      <c r="A14468" s="228">
        <v>2018</v>
      </c>
      <c r="B14468" s="228" t="s">
        <v>195</v>
      </c>
      <c r="C14468" s="228" t="s">
        <v>64</v>
      </c>
      <c r="D14468" s="228" t="s">
        <v>206</v>
      </c>
      <c r="E14468" s="228">
        <v>25</v>
      </c>
      <c r="F14468" s="228">
        <v>16294</v>
      </c>
      <c r="G14468" s="228">
        <v>1017</v>
      </c>
      <c r="H14468" s="228">
        <v>2597</v>
      </c>
      <c r="I14468" s="228">
        <v>2367578.25</v>
      </c>
      <c r="J14468" s="228">
        <v>770785</v>
      </c>
      <c r="K14468" s="228">
        <v>280523</v>
      </c>
      <c r="L14468" s="228">
        <v>3834689.1</v>
      </c>
    </row>
    <row r="14469" spans="1:12">
      <c r="A14469" s="228">
        <v>2018</v>
      </c>
      <c r="B14469" s="228" t="s">
        <v>195</v>
      </c>
      <c r="C14469" s="228" t="s">
        <v>64</v>
      </c>
      <c r="D14469" s="228" t="s">
        <v>206</v>
      </c>
      <c r="E14469" s="228">
        <v>30</v>
      </c>
      <c r="F14469" s="228">
        <v>24110</v>
      </c>
      <c r="G14469" s="228">
        <v>1888</v>
      </c>
      <c r="H14469" s="228">
        <v>5317</v>
      </c>
      <c r="I14469" s="228">
        <v>4976190.26</v>
      </c>
      <c r="J14469" s="228">
        <v>1675343.3</v>
      </c>
      <c r="K14469" s="228">
        <v>370411</v>
      </c>
      <c r="L14469" s="228">
        <v>7697834.3499999996</v>
      </c>
    </row>
    <row r="14470" spans="1:12">
      <c r="A14470" s="228">
        <v>2018</v>
      </c>
      <c r="B14470" s="228" t="s">
        <v>195</v>
      </c>
      <c r="C14470" s="228" t="s">
        <v>64</v>
      </c>
      <c r="D14470" s="228" t="s">
        <v>206</v>
      </c>
      <c r="E14470" s="228">
        <v>35</v>
      </c>
      <c r="F14470" s="228">
        <v>25665</v>
      </c>
      <c r="G14470" s="228">
        <v>1983</v>
      </c>
      <c r="H14470" s="228">
        <v>4386</v>
      </c>
      <c r="I14470" s="228">
        <v>4351895.17</v>
      </c>
      <c r="J14470" s="228">
        <v>1503933.8</v>
      </c>
      <c r="K14470" s="228">
        <v>482825</v>
      </c>
      <c r="L14470" s="228">
        <v>6969193.6399999997</v>
      </c>
    </row>
    <row r="14471" spans="1:12">
      <c r="A14471" s="228">
        <v>2018</v>
      </c>
      <c r="B14471" s="228" t="s">
        <v>195</v>
      </c>
      <c r="C14471" s="228" t="s">
        <v>64</v>
      </c>
      <c r="D14471" s="228" t="s">
        <v>206</v>
      </c>
      <c r="E14471" s="228">
        <v>40</v>
      </c>
      <c r="F14471" s="228">
        <v>24238</v>
      </c>
      <c r="G14471" s="228">
        <v>1758</v>
      </c>
      <c r="H14471" s="228">
        <v>3312</v>
      </c>
      <c r="I14471" s="228">
        <v>3510586.15</v>
      </c>
      <c r="J14471" s="228">
        <v>1120282.51</v>
      </c>
      <c r="K14471" s="228">
        <v>610063</v>
      </c>
      <c r="L14471" s="228">
        <v>5728198.8600000003</v>
      </c>
    </row>
    <row r="14472" spans="1:12">
      <c r="A14472" s="228">
        <v>2018</v>
      </c>
      <c r="B14472" s="228" t="s">
        <v>195</v>
      </c>
      <c r="C14472" s="228" t="s">
        <v>64</v>
      </c>
      <c r="D14472" s="228" t="s">
        <v>206</v>
      </c>
      <c r="E14472" s="228">
        <v>45</v>
      </c>
      <c r="F14472" s="228">
        <v>27464</v>
      </c>
      <c r="G14472" s="228">
        <v>2176</v>
      </c>
      <c r="H14472" s="228">
        <v>4197</v>
      </c>
      <c r="I14472" s="228">
        <v>4691800.2</v>
      </c>
      <c r="J14472" s="228">
        <v>1500692.36</v>
      </c>
      <c r="K14472" s="228">
        <v>696254</v>
      </c>
      <c r="L14472" s="228">
        <v>7543368.9900000002</v>
      </c>
    </row>
    <row r="14473" spans="1:12">
      <c r="A14473" s="228">
        <v>2018</v>
      </c>
      <c r="B14473" s="228" t="s">
        <v>195</v>
      </c>
      <c r="C14473" s="228" t="s">
        <v>64</v>
      </c>
      <c r="D14473" s="228" t="s">
        <v>206</v>
      </c>
      <c r="E14473" s="228">
        <v>50</v>
      </c>
      <c r="F14473" s="228">
        <v>27761</v>
      </c>
      <c r="G14473" s="228">
        <v>2532</v>
      </c>
      <c r="H14473" s="228">
        <v>5076</v>
      </c>
      <c r="I14473" s="228">
        <v>5563237.9400000004</v>
      </c>
      <c r="J14473" s="228">
        <v>1786473.11</v>
      </c>
      <c r="K14473" s="228">
        <v>1104994</v>
      </c>
      <c r="L14473" s="228">
        <v>9120890.5999999996</v>
      </c>
    </row>
    <row r="14474" spans="1:12">
      <c r="A14474" s="228">
        <v>2018</v>
      </c>
      <c r="B14474" s="228" t="s">
        <v>195</v>
      </c>
      <c r="C14474" s="228" t="s">
        <v>64</v>
      </c>
      <c r="D14474" s="228" t="s">
        <v>206</v>
      </c>
      <c r="E14474" s="228">
        <v>55</v>
      </c>
      <c r="F14474" s="228">
        <v>31063</v>
      </c>
      <c r="G14474" s="228">
        <v>3331</v>
      </c>
      <c r="H14474" s="228">
        <v>7115</v>
      </c>
      <c r="I14474" s="228">
        <v>6816745.9000000004</v>
      </c>
      <c r="J14474" s="228">
        <v>2219800.92</v>
      </c>
      <c r="K14474" s="228">
        <v>1782336</v>
      </c>
      <c r="L14474" s="228">
        <v>11625560.220000001</v>
      </c>
    </row>
    <row r="14475" spans="1:12">
      <c r="A14475" s="228">
        <v>2018</v>
      </c>
      <c r="B14475" s="228" t="s">
        <v>195</v>
      </c>
      <c r="C14475" s="228" t="s">
        <v>64</v>
      </c>
      <c r="D14475" s="228" t="s">
        <v>206</v>
      </c>
      <c r="E14475" s="228">
        <v>60</v>
      </c>
      <c r="F14475" s="228">
        <v>31363</v>
      </c>
      <c r="G14475" s="228">
        <v>4396</v>
      </c>
      <c r="H14475" s="228">
        <v>9361</v>
      </c>
      <c r="I14475" s="228">
        <v>9729168.3000000007</v>
      </c>
      <c r="J14475" s="228">
        <v>2781373.19</v>
      </c>
      <c r="K14475" s="228">
        <v>2431764.9</v>
      </c>
      <c r="L14475" s="228">
        <v>15710185.470000001</v>
      </c>
    </row>
    <row r="14476" spans="1:12">
      <c r="A14476" s="228">
        <v>2018</v>
      </c>
      <c r="B14476" s="228" t="s">
        <v>195</v>
      </c>
      <c r="C14476" s="228" t="s">
        <v>64</v>
      </c>
      <c r="D14476" s="228" t="s">
        <v>206</v>
      </c>
      <c r="E14476" s="228">
        <v>65</v>
      </c>
      <c r="F14476" s="228">
        <v>30349</v>
      </c>
      <c r="G14476" s="228">
        <v>5111</v>
      </c>
      <c r="H14476" s="228">
        <v>11346</v>
      </c>
      <c r="I14476" s="228">
        <v>11613349.119999999</v>
      </c>
      <c r="J14476" s="228">
        <v>3419196.2</v>
      </c>
      <c r="K14476" s="228">
        <v>3097970.34</v>
      </c>
      <c r="L14476" s="228">
        <v>19201311.120000001</v>
      </c>
    </row>
    <row r="14477" spans="1:12">
      <c r="A14477" s="228">
        <v>2018</v>
      </c>
      <c r="B14477" s="228" t="s">
        <v>195</v>
      </c>
      <c r="C14477" s="228" t="s">
        <v>64</v>
      </c>
      <c r="D14477" s="228" t="s">
        <v>206</v>
      </c>
      <c r="E14477" s="228">
        <v>70</v>
      </c>
      <c r="F14477" s="228">
        <v>26578</v>
      </c>
      <c r="G14477" s="228">
        <v>5760</v>
      </c>
      <c r="H14477" s="228">
        <v>13296</v>
      </c>
      <c r="I14477" s="228">
        <v>13359504.109999999</v>
      </c>
      <c r="J14477" s="228">
        <v>3954257.15</v>
      </c>
      <c r="K14477" s="228">
        <v>4139130.8</v>
      </c>
      <c r="L14477" s="228">
        <v>22203395.59</v>
      </c>
    </row>
    <row r="14478" spans="1:12">
      <c r="A14478" s="228">
        <v>2018</v>
      </c>
      <c r="B14478" s="228" t="s">
        <v>195</v>
      </c>
      <c r="C14478" s="228" t="s">
        <v>64</v>
      </c>
      <c r="D14478" s="228" t="s">
        <v>206</v>
      </c>
      <c r="E14478" s="228">
        <v>75</v>
      </c>
      <c r="F14478" s="228">
        <v>17260</v>
      </c>
      <c r="G14478" s="228">
        <v>4395</v>
      </c>
      <c r="H14478" s="228">
        <v>12034</v>
      </c>
      <c r="I14478" s="228">
        <v>11220710.73</v>
      </c>
      <c r="J14478" s="228">
        <v>2933027.96</v>
      </c>
      <c r="K14478" s="228">
        <v>2978616.4</v>
      </c>
      <c r="L14478" s="228">
        <v>17583788.309999999</v>
      </c>
    </row>
    <row r="14479" spans="1:12">
      <c r="A14479" s="228">
        <v>2018</v>
      </c>
      <c r="B14479" s="228" t="s">
        <v>195</v>
      </c>
      <c r="C14479" s="228" t="s">
        <v>64</v>
      </c>
      <c r="D14479" s="228" t="s">
        <v>206</v>
      </c>
      <c r="E14479" s="228">
        <v>80</v>
      </c>
      <c r="F14479" s="228">
        <v>11838</v>
      </c>
      <c r="G14479" s="228">
        <v>3137</v>
      </c>
      <c r="H14479" s="228">
        <v>10935</v>
      </c>
      <c r="I14479" s="228">
        <v>8885146.9499999993</v>
      </c>
      <c r="J14479" s="228">
        <v>2106606.9700000002</v>
      </c>
      <c r="K14479" s="228">
        <v>1851356.2</v>
      </c>
      <c r="L14479" s="228">
        <v>13158723.68</v>
      </c>
    </row>
    <row r="14480" spans="1:12">
      <c r="A14480" s="228">
        <v>2018</v>
      </c>
      <c r="B14480" s="228" t="s">
        <v>195</v>
      </c>
      <c r="C14480" s="228" t="s">
        <v>64</v>
      </c>
      <c r="D14480" s="228" t="s">
        <v>206</v>
      </c>
      <c r="E14480" s="228">
        <v>85</v>
      </c>
      <c r="F14480" s="228">
        <v>7877</v>
      </c>
      <c r="G14480" s="228">
        <v>2030</v>
      </c>
      <c r="H14480" s="228">
        <v>9383</v>
      </c>
      <c r="I14480" s="228">
        <v>6477475.2300000004</v>
      </c>
      <c r="J14480" s="228">
        <v>1290093.3700000001</v>
      </c>
      <c r="K14480" s="228">
        <v>1160969</v>
      </c>
      <c r="L14480" s="228">
        <v>9097343.4000000004</v>
      </c>
    </row>
    <row r="14481" spans="1:12">
      <c r="A14481" s="228">
        <v>2018</v>
      </c>
      <c r="B14481" s="228" t="s">
        <v>195</v>
      </c>
      <c r="C14481" s="228" t="s">
        <v>64</v>
      </c>
      <c r="D14481" s="228" t="s">
        <v>206</v>
      </c>
      <c r="E14481" s="228">
        <v>90</v>
      </c>
      <c r="F14481" s="228">
        <v>3829</v>
      </c>
      <c r="G14481" s="228">
        <v>940</v>
      </c>
      <c r="H14481" s="228">
        <v>5198</v>
      </c>
      <c r="I14481" s="228">
        <v>3159717.15</v>
      </c>
      <c r="J14481" s="228">
        <v>581359.46</v>
      </c>
      <c r="K14481" s="228">
        <v>430733.1</v>
      </c>
      <c r="L14481" s="228">
        <v>4262756.03</v>
      </c>
    </row>
    <row r="14482" spans="1:12">
      <c r="A14482" s="228">
        <v>2018</v>
      </c>
      <c r="B14482" s="228" t="s">
        <v>195</v>
      </c>
      <c r="C14482" s="228" t="s">
        <v>64</v>
      </c>
      <c r="D14482" s="228" t="s">
        <v>206</v>
      </c>
      <c r="E14482" s="228">
        <v>95</v>
      </c>
      <c r="F14482" s="228">
        <v>1030</v>
      </c>
      <c r="G14482" s="228">
        <v>235</v>
      </c>
      <c r="H14482" s="228">
        <v>1585</v>
      </c>
      <c r="I14482" s="228">
        <v>760627.95</v>
      </c>
      <c r="J14482" s="228">
        <v>118044.62</v>
      </c>
      <c r="K14482" s="228">
        <v>67779</v>
      </c>
      <c r="L14482" s="228">
        <v>967970.23</v>
      </c>
    </row>
    <row r="14483" spans="1:12">
      <c r="A14483" s="228">
        <v>2018</v>
      </c>
      <c r="B14483" s="228" t="s">
        <v>195</v>
      </c>
      <c r="C14483" s="228" t="s">
        <v>65</v>
      </c>
      <c r="D14483" s="228" t="s">
        <v>205</v>
      </c>
      <c r="E14483" s="228">
        <v>0</v>
      </c>
      <c r="F14483" s="228">
        <v>41408</v>
      </c>
      <c r="G14483" s="228">
        <v>2089</v>
      </c>
      <c r="H14483" s="228">
        <v>3807</v>
      </c>
      <c r="I14483" s="228">
        <v>3508441.6</v>
      </c>
      <c r="J14483" s="228">
        <v>657075.43000000005</v>
      </c>
      <c r="K14483" s="228">
        <v>23917.65</v>
      </c>
      <c r="L14483" s="228">
        <v>4683482.5999999996</v>
      </c>
    </row>
    <row r="14484" spans="1:12">
      <c r="A14484" s="228">
        <v>2018</v>
      </c>
      <c r="B14484" s="228" t="s">
        <v>195</v>
      </c>
      <c r="C14484" s="228" t="s">
        <v>65</v>
      </c>
      <c r="D14484" s="228" t="s">
        <v>205</v>
      </c>
      <c r="E14484" s="228">
        <v>5</v>
      </c>
      <c r="F14484" s="228">
        <v>47964</v>
      </c>
      <c r="G14484" s="228">
        <v>1043</v>
      </c>
      <c r="H14484" s="228">
        <v>1266</v>
      </c>
      <c r="I14484" s="228">
        <v>1530071.45</v>
      </c>
      <c r="J14484" s="228">
        <v>328942.32</v>
      </c>
      <c r="K14484" s="228">
        <v>30361</v>
      </c>
      <c r="L14484" s="228">
        <v>2118929.91</v>
      </c>
    </row>
    <row r="14485" spans="1:12">
      <c r="A14485" s="228">
        <v>2018</v>
      </c>
      <c r="B14485" s="228" t="s">
        <v>195</v>
      </c>
      <c r="C14485" s="228" t="s">
        <v>65</v>
      </c>
      <c r="D14485" s="228" t="s">
        <v>205</v>
      </c>
      <c r="E14485" s="228">
        <v>10</v>
      </c>
      <c r="F14485" s="228">
        <v>46930</v>
      </c>
      <c r="G14485" s="228">
        <v>695</v>
      </c>
      <c r="H14485" s="228">
        <v>1002</v>
      </c>
      <c r="I14485" s="228">
        <v>1053007.45</v>
      </c>
      <c r="J14485" s="228">
        <v>251499.53</v>
      </c>
      <c r="K14485" s="228">
        <v>142559</v>
      </c>
      <c r="L14485" s="228">
        <v>1593437.47</v>
      </c>
    </row>
    <row r="14486" spans="1:12">
      <c r="A14486" s="228">
        <v>2018</v>
      </c>
      <c r="B14486" s="228" t="s">
        <v>195</v>
      </c>
      <c r="C14486" s="228" t="s">
        <v>65</v>
      </c>
      <c r="D14486" s="228" t="s">
        <v>205</v>
      </c>
      <c r="E14486" s="228">
        <v>15</v>
      </c>
      <c r="F14486" s="228">
        <v>43079</v>
      </c>
      <c r="G14486" s="228">
        <v>1313</v>
      </c>
      <c r="H14486" s="228">
        <v>2506</v>
      </c>
      <c r="I14486" s="228">
        <v>2729858.65</v>
      </c>
      <c r="J14486" s="228">
        <v>544083.9</v>
      </c>
      <c r="K14486" s="228">
        <v>430616</v>
      </c>
      <c r="L14486" s="228">
        <v>4052185.07</v>
      </c>
    </row>
    <row r="14487" spans="1:12">
      <c r="A14487" s="228">
        <v>2018</v>
      </c>
      <c r="B14487" s="228" t="s">
        <v>195</v>
      </c>
      <c r="C14487" s="228" t="s">
        <v>65</v>
      </c>
      <c r="D14487" s="228" t="s">
        <v>205</v>
      </c>
      <c r="E14487" s="228">
        <v>20</v>
      </c>
      <c r="F14487" s="228">
        <v>34564</v>
      </c>
      <c r="G14487" s="228">
        <v>1104</v>
      </c>
      <c r="H14487" s="228">
        <v>2245</v>
      </c>
      <c r="I14487" s="228">
        <v>2315147.25</v>
      </c>
      <c r="J14487" s="228">
        <v>444618.74</v>
      </c>
      <c r="K14487" s="228">
        <v>437623</v>
      </c>
      <c r="L14487" s="228">
        <v>3490120.32</v>
      </c>
    </row>
    <row r="14488" spans="1:12">
      <c r="A14488" s="228">
        <v>2018</v>
      </c>
      <c r="B14488" s="228" t="s">
        <v>195</v>
      </c>
      <c r="C14488" s="228" t="s">
        <v>65</v>
      </c>
      <c r="D14488" s="228" t="s">
        <v>205</v>
      </c>
      <c r="E14488" s="228">
        <v>25</v>
      </c>
      <c r="F14488" s="228">
        <v>32063</v>
      </c>
      <c r="G14488" s="228">
        <v>1030</v>
      </c>
      <c r="H14488" s="228">
        <v>2175</v>
      </c>
      <c r="I14488" s="228">
        <v>2255276.5499999998</v>
      </c>
      <c r="J14488" s="228">
        <v>458392</v>
      </c>
      <c r="K14488" s="228">
        <v>476058</v>
      </c>
      <c r="L14488" s="228">
        <v>3538023.28</v>
      </c>
    </row>
    <row r="14489" spans="1:12">
      <c r="A14489" s="228">
        <v>2018</v>
      </c>
      <c r="B14489" s="228" t="s">
        <v>195</v>
      </c>
      <c r="C14489" s="228" t="s">
        <v>65</v>
      </c>
      <c r="D14489" s="228" t="s">
        <v>205</v>
      </c>
      <c r="E14489" s="228">
        <v>30</v>
      </c>
      <c r="F14489" s="228">
        <v>50037</v>
      </c>
      <c r="G14489" s="228">
        <v>1424</v>
      </c>
      <c r="H14489" s="228">
        <v>2554</v>
      </c>
      <c r="I14489" s="228">
        <v>2842028.54</v>
      </c>
      <c r="J14489" s="228">
        <v>703621.47</v>
      </c>
      <c r="K14489" s="228">
        <v>594665</v>
      </c>
      <c r="L14489" s="228">
        <v>4688584.58</v>
      </c>
    </row>
    <row r="14490" spans="1:12">
      <c r="A14490" s="228">
        <v>2018</v>
      </c>
      <c r="B14490" s="228" t="s">
        <v>195</v>
      </c>
      <c r="C14490" s="228" t="s">
        <v>65</v>
      </c>
      <c r="D14490" s="228" t="s">
        <v>205</v>
      </c>
      <c r="E14490" s="228">
        <v>35</v>
      </c>
      <c r="F14490" s="228">
        <v>53823</v>
      </c>
      <c r="G14490" s="228">
        <v>1955</v>
      </c>
      <c r="H14490" s="228">
        <v>3620</v>
      </c>
      <c r="I14490" s="228">
        <v>3942333.27</v>
      </c>
      <c r="J14490" s="228">
        <v>939388.29</v>
      </c>
      <c r="K14490" s="228">
        <v>689414</v>
      </c>
      <c r="L14490" s="228">
        <v>6215835.3200000003</v>
      </c>
    </row>
    <row r="14491" spans="1:12">
      <c r="A14491" s="228">
        <v>2018</v>
      </c>
      <c r="B14491" s="228" t="s">
        <v>195</v>
      </c>
      <c r="C14491" s="228" t="s">
        <v>65</v>
      </c>
      <c r="D14491" s="228" t="s">
        <v>205</v>
      </c>
      <c r="E14491" s="228">
        <v>40</v>
      </c>
      <c r="F14491" s="228">
        <v>49737</v>
      </c>
      <c r="G14491" s="228">
        <v>1943</v>
      </c>
      <c r="H14491" s="228">
        <v>3372</v>
      </c>
      <c r="I14491" s="228">
        <v>4031254.8</v>
      </c>
      <c r="J14491" s="228">
        <v>1080493.6200000001</v>
      </c>
      <c r="K14491" s="228">
        <v>813773</v>
      </c>
      <c r="L14491" s="228">
        <v>6704890.8300000001</v>
      </c>
    </row>
    <row r="14492" spans="1:12">
      <c r="A14492" s="228">
        <v>2018</v>
      </c>
      <c r="B14492" s="228" t="s">
        <v>195</v>
      </c>
      <c r="C14492" s="228" t="s">
        <v>65</v>
      </c>
      <c r="D14492" s="228" t="s">
        <v>205</v>
      </c>
      <c r="E14492" s="228">
        <v>45</v>
      </c>
      <c r="F14492" s="228">
        <v>52676</v>
      </c>
      <c r="G14492" s="228">
        <v>2637</v>
      </c>
      <c r="H14492" s="228">
        <v>4936</v>
      </c>
      <c r="I14492" s="228">
        <v>6105232.6500000004</v>
      </c>
      <c r="J14492" s="228">
        <v>1515435.19</v>
      </c>
      <c r="K14492" s="228">
        <v>1476094.05</v>
      </c>
      <c r="L14492" s="228">
        <v>10051965.58</v>
      </c>
    </row>
    <row r="14493" spans="1:12">
      <c r="A14493" s="228">
        <v>2018</v>
      </c>
      <c r="B14493" s="228" t="s">
        <v>195</v>
      </c>
      <c r="C14493" s="228" t="s">
        <v>65</v>
      </c>
      <c r="D14493" s="228" t="s">
        <v>205</v>
      </c>
      <c r="E14493" s="228">
        <v>50</v>
      </c>
      <c r="F14493" s="228">
        <v>48519</v>
      </c>
      <c r="G14493" s="228">
        <v>3139</v>
      </c>
      <c r="H14493" s="228">
        <v>5790</v>
      </c>
      <c r="I14493" s="228">
        <v>7388272.9100000001</v>
      </c>
      <c r="J14493" s="228">
        <v>1875996.23</v>
      </c>
      <c r="K14493" s="228">
        <v>1691045.6</v>
      </c>
      <c r="L14493" s="228">
        <v>12017694.07</v>
      </c>
    </row>
    <row r="14494" spans="1:12">
      <c r="A14494" s="228">
        <v>2018</v>
      </c>
      <c r="B14494" s="228" t="s">
        <v>195</v>
      </c>
      <c r="C14494" s="228" t="s">
        <v>65</v>
      </c>
      <c r="D14494" s="228" t="s">
        <v>205</v>
      </c>
      <c r="E14494" s="228">
        <v>55</v>
      </c>
      <c r="F14494" s="228">
        <v>48220</v>
      </c>
      <c r="G14494" s="228">
        <v>4156</v>
      </c>
      <c r="H14494" s="228">
        <v>7542</v>
      </c>
      <c r="I14494" s="228">
        <v>10844938.1</v>
      </c>
      <c r="J14494" s="228">
        <v>2659838.0299999998</v>
      </c>
      <c r="K14494" s="228">
        <v>2560273.15</v>
      </c>
      <c r="L14494" s="228">
        <v>17475080.41</v>
      </c>
    </row>
    <row r="14495" spans="1:12">
      <c r="A14495" s="228">
        <v>2018</v>
      </c>
      <c r="B14495" s="228" t="s">
        <v>195</v>
      </c>
      <c r="C14495" s="228" t="s">
        <v>65</v>
      </c>
      <c r="D14495" s="228" t="s">
        <v>205</v>
      </c>
      <c r="E14495" s="228">
        <v>60</v>
      </c>
      <c r="F14495" s="228">
        <v>42979</v>
      </c>
      <c r="G14495" s="228">
        <v>5530</v>
      </c>
      <c r="H14495" s="228">
        <v>10602</v>
      </c>
      <c r="I14495" s="228">
        <v>14908280.34</v>
      </c>
      <c r="J14495" s="228">
        <v>3460673.37</v>
      </c>
      <c r="K14495" s="228">
        <v>3857798.01</v>
      </c>
      <c r="L14495" s="228">
        <v>23961330.800000001</v>
      </c>
    </row>
    <row r="14496" spans="1:12">
      <c r="A14496" s="228">
        <v>2018</v>
      </c>
      <c r="B14496" s="228" t="s">
        <v>195</v>
      </c>
      <c r="C14496" s="228" t="s">
        <v>65</v>
      </c>
      <c r="D14496" s="228" t="s">
        <v>205</v>
      </c>
      <c r="E14496" s="228">
        <v>65</v>
      </c>
      <c r="F14496" s="228">
        <v>37271</v>
      </c>
      <c r="G14496" s="228">
        <v>6507</v>
      </c>
      <c r="H14496" s="228">
        <v>12811</v>
      </c>
      <c r="I14496" s="228">
        <v>18724961.050000001</v>
      </c>
      <c r="J14496" s="228">
        <v>4160242.86</v>
      </c>
      <c r="K14496" s="228">
        <v>4658632.51</v>
      </c>
      <c r="L14496" s="228">
        <v>29246896.93</v>
      </c>
    </row>
    <row r="14497" spans="1:12">
      <c r="A14497" s="228">
        <v>2018</v>
      </c>
      <c r="B14497" s="228" t="s">
        <v>195</v>
      </c>
      <c r="C14497" s="228" t="s">
        <v>65</v>
      </c>
      <c r="D14497" s="228" t="s">
        <v>205</v>
      </c>
      <c r="E14497" s="228">
        <v>70</v>
      </c>
      <c r="F14497" s="228">
        <v>29454</v>
      </c>
      <c r="G14497" s="228">
        <v>6588</v>
      </c>
      <c r="H14497" s="228">
        <v>14195</v>
      </c>
      <c r="I14497" s="228">
        <v>20114987.079999998</v>
      </c>
      <c r="J14497" s="228">
        <v>4570785.03</v>
      </c>
      <c r="K14497" s="228">
        <v>5361864.25</v>
      </c>
      <c r="L14497" s="228">
        <v>31640395.329999998</v>
      </c>
    </row>
    <row r="14498" spans="1:12">
      <c r="A14498" s="228">
        <v>2018</v>
      </c>
      <c r="B14498" s="228" t="s">
        <v>195</v>
      </c>
      <c r="C14498" s="228" t="s">
        <v>65</v>
      </c>
      <c r="D14498" s="228" t="s">
        <v>205</v>
      </c>
      <c r="E14498" s="228">
        <v>75</v>
      </c>
      <c r="F14498" s="228">
        <v>19018</v>
      </c>
      <c r="G14498" s="228">
        <v>5016</v>
      </c>
      <c r="H14498" s="228">
        <v>13190</v>
      </c>
      <c r="I14498" s="228">
        <v>16885042.800000001</v>
      </c>
      <c r="J14498" s="228">
        <v>3610592.19</v>
      </c>
      <c r="K14498" s="228">
        <v>4082846.9</v>
      </c>
      <c r="L14498" s="228">
        <v>25441720.829999998</v>
      </c>
    </row>
    <row r="14499" spans="1:12">
      <c r="A14499" s="228">
        <v>2018</v>
      </c>
      <c r="B14499" s="228" t="s">
        <v>195</v>
      </c>
      <c r="C14499" s="228" t="s">
        <v>65</v>
      </c>
      <c r="D14499" s="228" t="s">
        <v>205</v>
      </c>
      <c r="E14499" s="228">
        <v>80</v>
      </c>
      <c r="F14499" s="228">
        <v>11732</v>
      </c>
      <c r="G14499" s="228">
        <v>3535</v>
      </c>
      <c r="H14499" s="228">
        <v>11035</v>
      </c>
      <c r="I14499" s="228">
        <v>11971492.859999999</v>
      </c>
      <c r="J14499" s="228">
        <v>2399409.98</v>
      </c>
      <c r="K14499" s="228">
        <v>2181018.4</v>
      </c>
      <c r="L14499" s="228">
        <v>17045005.120000001</v>
      </c>
    </row>
    <row r="14500" spans="1:12">
      <c r="A14500" s="228">
        <v>2018</v>
      </c>
      <c r="B14500" s="228" t="s">
        <v>195</v>
      </c>
      <c r="C14500" s="228" t="s">
        <v>65</v>
      </c>
      <c r="D14500" s="228" t="s">
        <v>205</v>
      </c>
      <c r="E14500" s="228">
        <v>85</v>
      </c>
      <c r="F14500" s="228">
        <v>6287</v>
      </c>
      <c r="G14500" s="228">
        <v>2105</v>
      </c>
      <c r="H14500" s="228">
        <v>9002</v>
      </c>
      <c r="I14500" s="228">
        <v>7928594.1399999997</v>
      </c>
      <c r="J14500" s="228">
        <v>1253507.21</v>
      </c>
      <c r="K14500" s="228">
        <v>1041482.54</v>
      </c>
      <c r="L14500" s="228">
        <v>10519016.76</v>
      </c>
    </row>
    <row r="14501" spans="1:12">
      <c r="A14501" s="228">
        <v>2018</v>
      </c>
      <c r="B14501" s="228" t="s">
        <v>195</v>
      </c>
      <c r="C14501" s="228" t="s">
        <v>65</v>
      </c>
      <c r="D14501" s="228" t="s">
        <v>205</v>
      </c>
      <c r="E14501" s="228">
        <v>90</v>
      </c>
      <c r="F14501" s="228">
        <v>2202</v>
      </c>
      <c r="G14501" s="228">
        <v>755</v>
      </c>
      <c r="H14501" s="228">
        <v>4394</v>
      </c>
      <c r="I14501" s="228">
        <v>3578185.25</v>
      </c>
      <c r="J14501" s="228">
        <v>417354.03</v>
      </c>
      <c r="K14501" s="228">
        <v>393734</v>
      </c>
      <c r="L14501" s="228">
        <v>4486974.71</v>
      </c>
    </row>
    <row r="14502" spans="1:12">
      <c r="A14502" s="228">
        <v>2018</v>
      </c>
      <c r="B14502" s="228" t="s">
        <v>195</v>
      </c>
      <c r="C14502" s="228" t="s">
        <v>65</v>
      </c>
      <c r="D14502" s="228" t="s">
        <v>205</v>
      </c>
      <c r="E14502" s="228">
        <v>95</v>
      </c>
      <c r="F14502" s="228">
        <v>275</v>
      </c>
      <c r="G14502" s="228">
        <v>78</v>
      </c>
      <c r="H14502" s="228">
        <v>661</v>
      </c>
      <c r="I14502" s="228">
        <v>464169</v>
      </c>
      <c r="J14502" s="228">
        <v>45630.34</v>
      </c>
      <c r="K14502" s="228">
        <v>35010</v>
      </c>
      <c r="L14502" s="228">
        <v>554014.04</v>
      </c>
    </row>
    <row r="14503" spans="1:12">
      <c r="A14503" s="228">
        <v>2018</v>
      </c>
      <c r="B14503" s="228" t="s">
        <v>195</v>
      </c>
      <c r="C14503" s="228" t="s">
        <v>65</v>
      </c>
      <c r="D14503" s="228" t="s">
        <v>206</v>
      </c>
      <c r="E14503" s="228">
        <v>0</v>
      </c>
      <c r="F14503" s="228">
        <v>38025</v>
      </c>
      <c r="G14503" s="228">
        <v>1309</v>
      </c>
      <c r="H14503" s="228">
        <v>2794</v>
      </c>
      <c r="I14503" s="228">
        <v>2222286.2000000002</v>
      </c>
      <c r="J14503" s="228">
        <v>401450.31</v>
      </c>
      <c r="K14503" s="228">
        <v>39373</v>
      </c>
      <c r="L14503" s="228">
        <v>2932228.03</v>
      </c>
    </row>
    <row r="14504" spans="1:12">
      <c r="A14504" s="228">
        <v>2018</v>
      </c>
      <c r="B14504" s="228" t="s">
        <v>195</v>
      </c>
      <c r="C14504" s="228" t="s">
        <v>65</v>
      </c>
      <c r="D14504" s="228" t="s">
        <v>206</v>
      </c>
      <c r="E14504" s="228">
        <v>5</v>
      </c>
      <c r="F14504" s="228">
        <v>45461</v>
      </c>
      <c r="G14504" s="228">
        <v>855</v>
      </c>
      <c r="H14504" s="228">
        <v>1160</v>
      </c>
      <c r="I14504" s="228">
        <v>1267153.1000000001</v>
      </c>
      <c r="J14504" s="228">
        <v>276882.34000000003</v>
      </c>
      <c r="K14504" s="228">
        <v>26444</v>
      </c>
      <c r="L14504" s="228">
        <v>1765954.01</v>
      </c>
    </row>
    <row r="14505" spans="1:12">
      <c r="A14505" s="228">
        <v>2018</v>
      </c>
      <c r="B14505" s="228" t="s">
        <v>195</v>
      </c>
      <c r="C14505" s="228" t="s">
        <v>65</v>
      </c>
      <c r="D14505" s="228" t="s">
        <v>206</v>
      </c>
      <c r="E14505" s="228">
        <v>10</v>
      </c>
      <c r="F14505" s="228">
        <v>44630</v>
      </c>
      <c r="G14505" s="228">
        <v>733</v>
      </c>
      <c r="H14505" s="228">
        <v>1314</v>
      </c>
      <c r="I14505" s="228">
        <v>1206712.25</v>
      </c>
      <c r="J14505" s="228">
        <v>269666.75</v>
      </c>
      <c r="K14505" s="228">
        <v>163639</v>
      </c>
      <c r="L14505" s="228">
        <v>1815369.91</v>
      </c>
    </row>
    <row r="14506" spans="1:12">
      <c r="A14506" s="228">
        <v>2018</v>
      </c>
      <c r="B14506" s="228" t="s">
        <v>195</v>
      </c>
      <c r="C14506" s="228" t="s">
        <v>65</v>
      </c>
      <c r="D14506" s="228" t="s">
        <v>206</v>
      </c>
      <c r="E14506" s="228">
        <v>15</v>
      </c>
      <c r="F14506" s="228">
        <v>41114</v>
      </c>
      <c r="G14506" s="228">
        <v>1898</v>
      </c>
      <c r="H14506" s="228">
        <v>4425</v>
      </c>
      <c r="I14506" s="228">
        <v>4340675.6500000004</v>
      </c>
      <c r="J14506" s="228">
        <v>637975.56000000006</v>
      </c>
      <c r="K14506" s="228">
        <v>844222.4</v>
      </c>
      <c r="L14506" s="228">
        <v>6242472.1699999999</v>
      </c>
    </row>
    <row r="14507" spans="1:12">
      <c r="A14507" s="228">
        <v>2018</v>
      </c>
      <c r="B14507" s="228" t="s">
        <v>195</v>
      </c>
      <c r="C14507" s="228" t="s">
        <v>65</v>
      </c>
      <c r="D14507" s="228" t="s">
        <v>206</v>
      </c>
      <c r="E14507" s="228">
        <v>20</v>
      </c>
      <c r="F14507" s="228">
        <v>35428</v>
      </c>
      <c r="G14507" s="228">
        <v>1851</v>
      </c>
      <c r="H14507" s="228">
        <v>5090</v>
      </c>
      <c r="I14507" s="228">
        <v>5011587.5999999996</v>
      </c>
      <c r="J14507" s="228">
        <v>832512.2</v>
      </c>
      <c r="K14507" s="228">
        <v>689580.75</v>
      </c>
      <c r="L14507" s="228">
        <v>7160836.4299999997</v>
      </c>
    </row>
    <row r="14508" spans="1:12">
      <c r="A14508" s="228">
        <v>2018</v>
      </c>
      <c r="B14508" s="228" t="s">
        <v>195</v>
      </c>
      <c r="C14508" s="228" t="s">
        <v>65</v>
      </c>
      <c r="D14508" s="228" t="s">
        <v>206</v>
      </c>
      <c r="E14508" s="228">
        <v>25</v>
      </c>
      <c r="F14508" s="228">
        <v>36079</v>
      </c>
      <c r="G14508" s="228">
        <v>2307</v>
      </c>
      <c r="H14508" s="228">
        <v>6432</v>
      </c>
      <c r="I14508" s="228">
        <v>7193006.2000000002</v>
      </c>
      <c r="J14508" s="228">
        <v>1482609.22</v>
      </c>
      <c r="K14508" s="228">
        <v>917061</v>
      </c>
      <c r="L14508" s="228">
        <v>10507333.039999999</v>
      </c>
    </row>
    <row r="14509" spans="1:12">
      <c r="A14509" s="228">
        <v>2018</v>
      </c>
      <c r="B14509" s="228" t="s">
        <v>195</v>
      </c>
      <c r="C14509" s="228" t="s">
        <v>65</v>
      </c>
      <c r="D14509" s="228" t="s">
        <v>206</v>
      </c>
      <c r="E14509" s="228">
        <v>30</v>
      </c>
      <c r="F14509" s="228">
        <v>54659</v>
      </c>
      <c r="G14509" s="228">
        <v>4121</v>
      </c>
      <c r="H14509" s="228">
        <v>11433</v>
      </c>
      <c r="I14509" s="228">
        <v>13675572.51</v>
      </c>
      <c r="J14509" s="228">
        <v>3144870.43</v>
      </c>
      <c r="K14509" s="228">
        <v>1344253</v>
      </c>
      <c r="L14509" s="228">
        <v>19833211.309999999</v>
      </c>
    </row>
    <row r="14510" spans="1:12">
      <c r="A14510" s="228">
        <v>2018</v>
      </c>
      <c r="B14510" s="228" t="s">
        <v>195</v>
      </c>
      <c r="C14510" s="228" t="s">
        <v>65</v>
      </c>
      <c r="D14510" s="228" t="s">
        <v>206</v>
      </c>
      <c r="E14510" s="228">
        <v>35</v>
      </c>
      <c r="F14510" s="228">
        <v>56348</v>
      </c>
      <c r="G14510" s="228">
        <v>4027</v>
      </c>
      <c r="H14510" s="228">
        <v>10098</v>
      </c>
      <c r="I14510" s="228">
        <v>12219759.699999999</v>
      </c>
      <c r="J14510" s="228">
        <v>2889423.82</v>
      </c>
      <c r="K14510" s="228">
        <v>1529601</v>
      </c>
      <c r="L14510" s="228">
        <v>18484335.789999999</v>
      </c>
    </row>
    <row r="14511" spans="1:12">
      <c r="A14511" s="228">
        <v>2018</v>
      </c>
      <c r="B14511" s="228" t="s">
        <v>195</v>
      </c>
      <c r="C14511" s="228" t="s">
        <v>65</v>
      </c>
      <c r="D14511" s="228" t="s">
        <v>206</v>
      </c>
      <c r="E14511" s="228">
        <v>40</v>
      </c>
      <c r="F14511" s="228">
        <v>51082</v>
      </c>
      <c r="G14511" s="228">
        <v>3397</v>
      </c>
      <c r="H14511" s="228">
        <v>6846</v>
      </c>
      <c r="I14511" s="228">
        <v>8416238.3100000005</v>
      </c>
      <c r="J14511" s="228">
        <v>1995360.59</v>
      </c>
      <c r="K14511" s="228">
        <v>1539720</v>
      </c>
      <c r="L14511" s="228">
        <v>13511237.51</v>
      </c>
    </row>
    <row r="14512" spans="1:12">
      <c r="A14512" s="228">
        <v>2018</v>
      </c>
      <c r="B14512" s="228" t="s">
        <v>195</v>
      </c>
      <c r="C14512" s="228" t="s">
        <v>65</v>
      </c>
      <c r="D14512" s="228" t="s">
        <v>206</v>
      </c>
      <c r="E14512" s="228">
        <v>45</v>
      </c>
      <c r="F14512" s="228">
        <v>53976</v>
      </c>
      <c r="G14512" s="228">
        <v>4021</v>
      </c>
      <c r="H14512" s="228">
        <v>8074</v>
      </c>
      <c r="I14512" s="228">
        <v>9935574.0299999993</v>
      </c>
      <c r="J14512" s="228">
        <v>2339167.73</v>
      </c>
      <c r="K14512" s="228">
        <v>1856609.6</v>
      </c>
      <c r="L14512" s="228">
        <v>15972840.439999999</v>
      </c>
    </row>
    <row r="14513" spans="1:12">
      <c r="A14513" s="228">
        <v>2018</v>
      </c>
      <c r="B14513" s="228" t="s">
        <v>195</v>
      </c>
      <c r="C14513" s="228" t="s">
        <v>65</v>
      </c>
      <c r="D14513" s="228" t="s">
        <v>206</v>
      </c>
      <c r="E14513" s="228">
        <v>50</v>
      </c>
      <c r="F14513" s="228">
        <v>49842</v>
      </c>
      <c r="G14513" s="228">
        <v>4200</v>
      </c>
      <c r="H14513" s="228">
        <v>8723</v>
      </c>
      <c r="I14513" s="228">
        <v>10537778.27</v>
      </c>
      <c r="J14513" s="228">
        <v>2468396.4300000002</v>
      </c>
      <c r="K14513" s="228">
        <v>2246661.2999999998</v>
      </c>
      <c r="L14513" s="228">
        <v>17056297.780000001</v>
      </c>
    </row>
    <row r="14514" spans="1:12">
      <c r="A14514" s="228">
        <v>2018</v>
      </c>
      <c r="B14514" s="228" t="s">
        <v>195</v>
      </c>
      <c r="C14514" s="228" t="s">
        <v>65</v>
      </c>
      <c r="D14514" s="228" t="s">
        <v>206</v>
      </c>
      <c r="E14514" s="228">
        <v>55</v>
      </c>
      <c r="F14514" s="228">
        <v>49934</v>
      </c>
      <c r="G14514" s="228">
        <v>4842</v>
      </c>
      <c r="H14514" s="228">
        <v>9735</v>
      </c>
      <c r="I14514" s="228">
        <v>11637570.800000001</v>
      </c>
      <c r="J14514" s="228">
        <v>2803394.44</v>
      </c>
      <c r="K14514" s="228">
        <v>2653967</v>
      </c>
      <c r="L14514" s="228">
        <v>18729483.530000001</v>
      </c>
    </row>
    <row r="14515" spans="1:12">
      <c r="A14515" s="228">
        <v>2018</v>
      </c>
      <c r="B14515" s="228" t="s">
        <v>195</v>
      </c>
      <c r="C14515" s="228" t="s">
        <v>65</v>
      </c>
      <c r="D14515" s="228" t="s">
        <v>206</v>
      </c>
      <c r="E14515" s="228">
        <v>60</v>
      </c>
      <c r="F14515" s="228">
        <v>45471</v>
      </c>
      <c r="G14515" s="228">
        <v>5545</v>
      </c>
      <c r="H14515" s="228">
        <v>11427</v>
      </c>
      <c r="I14515" s="228">
        <v>14504558.199999999</v>
      </c>
      <c r="J14515" s="228">
        <v>3373552.73</v>
      </c>
      <c r="K14515" s="228">
        <v>3480101</v>
      </c>
      <c r="L14515" s="228">
        <v>22949444.859999999</v>
      </c>
    </row>
    <row r="14516" spans="1:12">
      <c r="A14516" s="228">
        <v>2018</v>
      </c>
      <c r="B14516" s="228" t="s">
        <v>195</v>
      </c>
      <c r="C14516" s="228" t="s">
        <v>65</v>
      </c>
      <c r="D14516" s="228" t="s">
        <v>206</v>
      </c>
      <c r="E14516" s="228">
        <v>65</v>
      </c>
      <c r="F14516" s="228">
        <v>39311</v>
      </c>
      <c r="G14516" s="228">
        <v>5994</v>
      </c>
      <c r="H14516" s="228">
        <v>12797</v>
      </c>
      <c r="I14516" s="228">
        <v>17471669.809999999</v>
      </c>
      <c r="J14516" s="228">
        <v>3965110.65</v>
      </c>
      <c r="K14516" s="228">
        <v>4523220.7</v>
      </c>
      <c r="L14516" s="228">
        <v>27345513.32</v>
      </c>
    </row>
    <row r="14517" spans="1:12">
      <c r="A14517" s="228">
        <v>2018</v>
      </c>
      <c r="B14517" s="228" t="s">
        <v>195</v>
      </c>
      <c r="C14517" s="228" t="s">
        <v>65</v>
      </c>
      <c r="D14517" s="228" t="s">
        <v>206</v>
      </c>
      <c r="E14517" s="228">
        <v>70</v>
      </c>
      <c r="F14517" s="228">
        <v>31345</v>
      </c>
      <c r="G14517" s="228">
        <v>5874</v>
      </c>
      <c r="H14517" s="228">
        <v>14166</v>
      </c>
      <c r="I14517" s="228">
        <v>18520790.789999999</v>
      </c>
      <c r="J14517" s="228">
        <v>4094376.02</v>
      </c>
      <c r="K14517" s="228">
        <v>4655868.7300000004</v>
      </c>
      <c r="L14517" s="228">
        <v>28402189.890000001</v>
      </c>
    </row>
    <row r="14518" spans="1:12">
      <c r="A14518" s="228">
        <v>2018</v>
      </c>
      <c r="B14518" s="228" t="s">
        <v>195</v>
      </c>
      <c r="C14518" s="228" t="s">
        <v>65</v>
      </c>
      <c r="D14518" s="228" t="s">
        <v>206</v>
      </c>
      <c r="E14518" s="228">
        <v>75</v>
      </c>
      <c r="F14518" s="228">
        <v>20259</v>
      </c>
      <c r="G14518" s="228">
        <v>4496</v>
      </c>
      <c r="H14518" s="228">
        <v>13060</v>
      </c>
      <c r="I14518" s="228">
        <v>15736647.75</v>
      </c>
      <c r="J14518" s="228">
        <v>3178678.2</v>
      </c>
      <c r="K14518" s="228">
        <v>3378128.95</v>
      </c>
      <c r="L14518" s="228">
        <v>22978756.530000001</v>
      </c>
    </row>
    <row r="14519" spans="1:12">
      <c r="A14519" s="228">
        <v>2018</v>
      </c>
      <c r="B14519" s="228" t="s">
        <v>195</v>
      </c>
      <c r="C14519" s="228" t="s">
        <v>65</v>
      </c>
      <c r="D14519" s="228" t="s">
        <v>206</v>
      </c>
      <c r="E14519" s="228">
        <v>80</v>
      </c>
      <c r="F14519" s="228">
        <v>13737</v>
      </c>
      <c r="G14519" s="228">
        <v>3182</v>
      </c>
      <c r="H14519" s="228">
        <v>12750</v>
      </c>
      <c r="I14519" s="228">
        <v>12591794.09</v>
      </c>
      <c r="J14519" s="228">
        <v>2233417.4300000002</v>
      </c>
      <c r="K14519" s="228">
        <v>2210798.6</v>
      </c>
      <c r="L14519" s="228">
        <v>17472788.199999999</v>
      </c>
    </row>
    <row r="14520" spans="1:12">
      <c r="A14520" s="228">
        <v>2018</v>
      </c>
      <c r="B14520" s="228" t="s">
        <v>195</v>
      </c>
      <c r="C14520" s="228" t="s">
        <v>65</v>
      </c>
      <c r="D14520" s="228" t="s">
        <v>206</v>
      </c>
      <c r="E14520" s="228">
        <v>85</v>
      </c>
      <c r="F14520" s="228">
        <v>8383</v>
      </c>
      <c r="G14520" s="228">
        <v>1913</v>
      </c>
      <c r="H14520" s="228">
        <v>10892</v>
      </c>
      <c r="I14520" s="228">
        <v>8950737.8100000005</v>
      </c>
      <c r="J14520" s="228">
        <v>1207194.58</v>
      </c>
      <c r="K14520" s="228">
        <v>1101262.2</v>
      </c>
      <c r="L14520" s="228">
        <v>11600387.18</v>
      </c>
    </row>
    <row r="14521" spans="1:12">
      <c r="A14521" s="228">
        <v>2018</v>
      </c>
      <c r="B14521" s="228" t="s">
        <v>195</v>
      </c>
      <c r="C14521" s="228" t="s">
        <v>65</v>
      </c>
      <c r="D14521" s="228" t="s">
        <v>206</v>
      </c>
      <c r="E14521" s="228">
        <v>90</v>
      </c>
      <c r="F14521" s="228">
        <v>3597</v>
      </c>
      <c r="G14521" s="228">
        <v>890</v>
      </c>
      <c r="H14521" s="228">
        <v>6168</v>
      </c>
      <c r="I14521" s="228">
        <v>4218678.4000000004</v>
      </c>
      <c r="J14521" s="228">
        <v>457371.62</v>
      </c>
      <c r="K14521" s="228">
        <v>194731</v>
      </c>
      <c r="L14521" s="228">
        <v>4965792.87</v>
      </c>
    </row>
    <row r="14522" spans="1:12">
      <c r="A14522" s="228">
        <v>2018</v>
      </c>
      <c r="B14522" s="228" t="s">
        <v>195</v>
      </c>
      <c r="C14522" s="228" t="s">
        <v>65</v>
      </c>
      <c r="D14522" s="228" t="s">
        <v>206</v>
      </c>
      <c r="E14522" s="228">
        <v>95</v>
      </c>
      <c r="F14522" s="228">
        <v>971</v>
      </c>
      <c r="G14522" s="228">
        <v>191</v>
      </c>
      <c r="H14522" s="228">
        <v>1561</v>
      </c>
      <c r="I14522" s="228">
        <v>1042230.55</v>
      </c>
      <c r="J14522" s="228">
        <v>100513.81</v>
      </c>
      <c r="K14522" s="228">
        <v>32332</v>
      </c>
      <c r="L14522" s="228">
        <v>1201804.45</v>
      </c>
    </row>
    <row r="14523" spans="1:12">
      <c r="A14523" s="228">
        <v>2018</v>
      </c>
      <c r="B14523" s="228" t="s">
        <v>195</v>
      </c>
      <c r="C14523" s="228" t="s">
        <v>66</v>
      </c>
      <c r="D14523" s="228" t="s">
        <v>205</v>
      </c>
      <c r="E14523" s="228">
        <v>0</v>
      </c>
      <c r="F14523" s="228">
        <v>4794</v>
      </c>
      <c r="G14523" s="228">
        <v>202</v>
      </c>
      <c r="H14523" s="228">
        <v>848</v>
      </c>
      <c r="I14523" s="228">
        <v>540203.17000000004</v>
      </c>
      <c r="J14523" s="228">
        <v>57124.99</v>
      </c>
      <c r="K14523" s="228">
        <v>1864</v>
      </c>
      <c r="L14523" s="228">
        <v>625322.23</v>
      </c>
    </row>
    <row r="14524" spans="1:12">
      <c r="A14524" s="228">
        <v>2018</v>
      </c>
      <c r="B14524" s="228" t="s">
        <v>195</v>
      </c>
      <c r="C14524" s="228" t="s">
        <v>66</v>
      </c>
      <c r="D14524" s="228" t="s">
        <v>205</v>
      </c>
      <c r="E14524" s="228">
        <v>5</v>
      </c>
      <c r="F14524" s="228">
        <v>5944</v>
      </c>
      <c r="G14524" s="228">
        <v>112</v>
      </c>
      <c r="H14524" s="228">
        <v>263</v>
      </c>
      <c r="I14524" s="228">
        <v>193219.47</v>
      </c>
      <c r="J14524" s="228">
        <v>44376.87</v>
      </c>
      <c r="K14524" s="228">
        <v>11000</v>
      </c>
      <c r="L14524" s="228">
        <v>268096.18</v>
      </c>
    </row>
    <row r="14525" spans="1:12">
      <c r="A14525" s="228">
        <v>2018</v>
      </c>
      <c r="B14525" s="228" t="s">
        <v>195</v>
      </c>
      <c r="C14525" s="228" t="s">
        <v>66</v>
      </c>
      <c r="D14525" s="228" t="s">
        <v>205</v>
      </c>
      <c r="E14525" s="228">
        <v>10</v>
      </c>
      <c r="F14525" s="228">
        <v>6372</v>
      </c>
      <c r="G14525" s="228">
        <v>87</v>
      </c>
      <c r="H14525" s="228">
        <v>105</v>
      </c>
      <c r="I14525" s="228">
        <v>115468.67</v>
      </c>
      <c r="J14525" s="228">
        <v>35798.07</v>
      </c>
      <c r="K14525" s="228">
        <v>20961</v>
      </c>
      <c r="L14525" s="228">
        <v>187588.14</v>
      </c>
    </row>
    <row r="14526" spans="1:12">
      <c r="A14526" s="228">
        <v>2018</v>
      </c>
      <c r="B14526" s="228" t="s">
        <v>195</v>
      </c>
      <c r="C14526" s="228" t="s">
        <v>66</v>
      </c>
      <c r="D14526" s="228" t="s">
        <v>205</v>
      </c>
      <c r="E14526" s="228">
        <v>15</v>
      </c>
      <c r="F14526" s="228">
        <v>6370</v>
      </c>
      <c r="G14526" s="228">
        <v>192</v>
      </c>
      <c r="H14526" s="228">
        <v>288</v>
      </c>
      <c r="I14526" s="228">
        <v>328469.57</v>
      </c>
      <c r="J14526" s="228">
        <v>80519.600000000006</v>
      </c>
      <c r="K14526" s="228">
        <v>107834</v>
      </c>
      <c r="L14526" s="228">
        <v>544938.31000000006</v>
      </c>
    </row>
    <row r="14527" spans="1:12">
      <c r="A14527" s="228">
        <v>2018</v>
      </c>
      <c r="B14527" s="228" t="s">
        <v>195</v>
      </c>
      <c r="C14527" s="228" t="s">
        <v>66</v>
      </c>
      <c r="D14527" s="228" t="s">
        <v>205</v>
      </c>
      <c r="E14527" s="228">
        <v>20</v>
      </c>
      <c r="F14527" s="228">
        <v>5219</v>
      </c>
      <c r="G14527" s="228">
        <v>159</v>
      </c>
      <c r="H14527" s="228">
        <v>287</v>
      </c>
      <c r="I14527" s="228">
        <v>306495.81</v>
      </c>
      <c r="J14527" s="228">
        <v>73660.95</v>
      </c>
      <c r="K14527" s="228">
        <v>95899</v>
      </c>
      <c r="L14527" s="228">
        <v>518584.9</v>
      </c>
    </row>
    <row r="14528" spans="1:12">
      <c r="A14528" s="228">
        <v>2018</v>
      </c>
      <c r="B14528" s="228" t="s">
        <v>195</v>
      </c>
      <c r="C14528" s="228" t="s">
        <v>66</v>
      </c>
      <c r="D14528" s="228" t="s">
        <v>205</v>
      </c>
      <c r="E14528" s="228">
        <v>25</v>
      </c>
      <c r="F14528" s="228">
        <v>3328</v>
      </c>
      <c r="G14528" s="228">
        <v>124</v>
      </c>
      <c r="H14528" s="228">
        <v>236</v>
      </c>
      <c r="I14528" s="228">
        <v>232255.35</v>
      </c>
      <c r="J14528" s="228">
        <v>60447.29</v>
      </c>
      <c r="K14528" s="228">
        <v>30197</v>
      </c>
      <c r="L14528" s="228">
        <v>374439.73</v>
      </c>
    </row>
    <row r="14529" spans="1:12">
      <c r="A14529" s="228">
        <v>2018</v>
      </c>
      <c r="B14529" s="228" t="s">
        <v>195</v>
      </c>
      <c r="C14529" s="228" t="s">
        <v>66</v>
      </c>
      <c r="D14529" s="228" t="s">
        <v>205</v>
      </c>
      <c r="E14529" s="228">
        <v>30</v>
      </c>
      <c r="F14529" s="228">
        <v>5145</v>
      </c>
      <c r="G14529" s="228">
        <v>195</v>
      </c>
      <c r="H14529" s="228">
        <v>440</v>
      </c>
      <c r="I14529" s="228">
        <v>391496.42</v>
      </c>
      <c r="J14529" s="228">
        <v>99789.74</v>
      </c>
      <c r="K14529" s="228">
        <v>46087</v>
      </c>
      <c r="L14529" s="228">
        <v>613780.99</v>
      </c>
    </row>
    <row r="14530" spans="1:12">
      <c r="A14530" s="228">
        <v>2018</v>
      </c>
      <c r="B14530" s="228" t="s">
        <v>195</v>
      </c>
      <c r="C14530" s="228" t="s">
        <v>66</v>
      </c>
      <c r="D14530" s="228" t="s">
        <v>205</v>
      </c>
      <c r="E14530" s="228">
        <v>35</v>
      </c>
      <c r="F14530" s="228">
        <v>5806</v>
      </c>
      <c r="G14530" s="228">
        <v>319</v>
      </c>
      <c r="H14530" s="228">
        <v>583</v>
      </c>
      <c r="I14530" s="228">
        <v>504046.49</v>
      </c>
      <c r="J14530" s="228">
        <v>128787.57</v>
      </c>
      <c r="K14530" s="228">
        <v>49615</v>
      </c>
      <c r="L14530" s="228">
        <v>774921.16</v>
      </c>
    </row>
    <row r="14531" spans="1:12">
      <c r="A14531" s="228">
        <v>2018</v>
      </c>
      <c r="B14531" s="228" t="s">
        <v>195</v>
      </c>
      <c r="C14531" s="228" t="s">
        <v>66</v>
      </c>
      <c r="D14531" s="228" t="s">
        <v>205</v>
      </c>
      <c r="E14531" s="228">
        <v>40</v>
      </c>
      <c r="F14531" s="228">
        <v>5836</v>
      </c>
      <c r="G14531" s="228">
        <v>395</v>
      </c>
      <c r="H14531" s="228">
        <v>776</v>
      </c>
      <c r="I14531" s="228">
        <v>576619.63</v>
      </c>
      <c r="J14531" s="228">
        <v>141387.85</v>
      </c>
      <c r="K14531" s="228">
        <v>87080</v>
      </c>
      <c r="L14531" s="228">
        <v>916165.26</v>
      </c>
    </row>
    <row r="14532" spans="1:12">
      <c r="A14532" s="228">
        <v>2018</v>
      </c>
      <c r="B14532" s="228" t="s">
        <v>195</v>
      </c>
      <c r="C14532" s="228" t="s">
        <v>66</v>
      </c>
      <c r="D14532" s="228" t="s">
        <v>205</v>
      </c>
      <c r="E14532" s="228">
        <v>45</v>
      </c>
      <c r="F14532" s="228">
        <v>6983</v>
      </c>
      <c r="G14532" s="228">
        <v>405</v>
      </c>
      <c r="H14532" s="228">
        <v>781</v>
      </c>
      <c r="I14532" s="228">
        <v>693994.03</v>
      </c>
      <c r="J14532" s="228">
        <v>204413.11</v>
      </c>
      <c r="K14532" s="228">
        <v>181135</v>
      </c>
      <c r="L14532" s="228">
        <v>1227697.77</v>
      </c>
    </row>
    <row r="14533" spans="1:12">
      <c r="A14533" s="228">
        <v>2018</v>
      </c>
      <c r="B14533" s="228" t="s">
        <v>195</v>
      </c>
      <c r="C14533" s="228" t="s">
        <v>66</v>
      </c>
      <c r="D14533" s="228" t="s">
        <v>205</v>
      </c>
      <c r="E14533" s="228">
        <v>50</v>
      </c>
      <c r="F14533" s="228">
        <v>7231</v>
      </c>
      <c r="G14533" s="228">
        <v>600</v>
      </c>
      <c r="H14533" s="228">
        <v>1190</v>
      </c>
      <c r="I14533" s="228">
        <v>1268683.07</v>
      </c>
      <c r="J14533" s="228">
        <v>353401.42</v>
      </c>
      <c r="K14533" s="228">
        <v>389724.8</v>
      </c>
      <c r="L14533" s="228">
        <v>2206436.54</v>
      </c>
    </row>
    <row r="14534" spans="1:12">
      <c r="A14534" s="228">
        <v>2018</v>
      </c>
      <c r="B14534" s="228" t="s">
        <v>195</v>
      </c>
      <c r="C14534" s="228" t="s">
        <v>66</v>
      </c>
      <c r="D14534" s="228" t="s">
        <v>205</v>
      </c>
      <c r="E14534" s="228">
        <v>55</v>
      </c>
      <c r="F14534" s="228">
        <v>9128</v>
      </c>
      <c r="G14534" s="228">
        <v>871</v>
      </c>
      <c r="H14534" s="228">
        <v>1859</v>
      </c>
      <c r="I14534" s="228">
        <v>1881557.86</v>
      </c>
      <c r="J14534" s="228">
        <v>509771.77</v>
      </c>
      <c r="K14534" s="228">
        <v>625442</v>
      </c>
      <c r="L14534" s="228">
        <v>3229507.14</v>
      </c>
    </row>
    <row r="14535" spans="1:12">
      <c r="A14535" s="228">
        <v>2018</v>
      </c>
      <c r="B14535" s="228" t="s">
        <v>195</v>
      </c>
      <c r="C14535" s="228" t="s">
        <v>66</v>
      </c>
      <c r="D14535" s="228" t="s">
        <v>205</v>
      </c>
      <c r="E14535" s="228">
        <v>60</v>
      </c>
      <c r="F14535" s="228">
        <v>9322</v>
      </c>
      <c r="G14535" s="228">
        <v>1441</v>
      </c>
      <c r="H14535" s="228">
        <v>3095</v>
      </c>
      <c r="I14535" s="228">
        <v>2981571.51</v>
      </c>
      <c r="J14535" s="228">
        <v>770310.92</v>
      </c>
      <c r="K14535" s="228">
        <v>971557.78</v>
      </c>
      <c r="L14535" s="228">
        <v>5074450.7</v>
      </c>
    </row>
    <row r="14536" spans="1:12">
      <c r="A14536" s="228">
        <v>2018</v>
      </c>
      <c r="B14536" s="228" t="s">
        <v>195</v>
      </c>
      <c r="C14536" s="228" t="s">
        <v>66</v>
      </c>
      <c r="D14536" s="228" t="s">
        <v>205</v>
      </c>
      <c r="E14536" s="228">
        <v>65</v>
      </c>
      <c r="F14536" s="228">
        <v>8904</v>
      </c>
      <c r="G14536" s="228">
        <v>1706</v>
      </c>
      <c r="H14536" s="228">
        <v>3469</v>
      </c>
      <c r="I14536" s="228">
        <v>4192796.83</v>
      </c>
      <c r="J14536" s="228">
        <v>1042164.79</v>
      </c>
      <c r="K14536" s="228">
        <v>1274613.44</v>
      </c>
      <c r="L14536" s="228">
        <v>6853370.9400000004</v>
      </c>
    </row>
    <row r="14537" spans="1:12">
      <c r="A14537" s="228">
        <v>2018</v>
      </c>
      <c r="B14537" s="228" t="s">
        <v>195</v>
      </c>
      <c r="C14537" s="228" t="s">
        <v>66</v>
      </c>
      <c r="D14537" s="228" t="s">
        <v>205</v>
      </c>
      <c r="E14537" s="228">
        <v>70</v>
      </c>
      <c r="F14537" s="228">
        <v>7461</v>
      </c>
      <c r="G14537" s="228">
        <v>1889</v>
      </c>
      <c r="H14537" s="228">
        <v>4185</v>
      </c>
      <c r="I14537" s="228">
        <v>4235051.24</v>
      </c>
      <c r="J14537" s="228">
        <v>1086121.49</v>
      </c>
      <c r="K14537" s="228">
        <v>1390543.15</v>
      </c>
      <c r="L14537" s="228">
        <v>7042558.8700000001</v>
      </c>
    </row>
    <row r="14538" spans="1:12">
      <c r="A14538" s="228">
        <v>2018</v>
      </c>
      <c r="B14538" s="228" t="s">
        <v>195</v>
      </c>
      <c r="C14538" s="228" t="s">
        <v>66</v>
      </c>
      <c r="D14538" s="228" t="s">
        <v>205</v>
      </c>
      <c r="E14538" s="228">
        <v>75</v>
      </c>
      <c r="F14538" s="228">
        <v>5059</v>
      </c>
      <c r="G14538" s="228">
        <v>1748</v>
      </c>
      <c r="H14538" s="228">
        <v>3830</v>
      </c>
      <c r="I14538" s="228">
        <v>3474261.89</v>
      </c>
      <c r="J14538" s="228">
        <v>832560.95</v>
      </c>
      <c r="K14538" s="228">
        <v>1078521.08</v>
      </c>
      <c r="L14538" s="228">
        <v>5615803.4000000004</v>
      </c>
    </row>
    <row r="14539" spans="1:12">
      <c r="A14539" s="228">
        <v>2018</v>
      </c>
      <c r="B14539" s="228" t="s">
        <v>195</v>
      </c>
      <c r="C14539" s="228" t="s">
        <v>66</v>
      </c>
      <c r="D14539" s="228" t="s">
        <v>205</v>
      </c>
      <c r="E14539" s="228">
        <v>80</v>
      </c>
      <c r="F14539" s="228">
        <v>3011</v>
      </c>
      <c r="G14539" s="228">
        <v>1261</v>
      </c>
      <c r="H14539" s="228">
        <v>3612</v>
      </c>
      <c r="I14539" s="228">
        <v>2738417.14</v>
      </c>
      <c r="J14539" s="228">
        <v>529985.68000000005</v>
      </c>
      <c r="K14539" s="228">
        <v>586694.40000000002</v>
      </c>
      <c r="L14539" s="228">
        <v>3975336.54</v>
      </c>
    </row>
    <row r="14540" spans="1:12">
      <c r="A14540" s="228">
        <v>2018</v>
      </c>
      <c r="B14540" s="228" t="s">
        <v>195</v>
      </c>
      <c r="C14540" s="228" t="s">
        <v>66</v>
      </c>
      <c r="D14540" s="228" t="s">
        <v>205</v>
      </c>
      <c r="E14540" s="228">
        <v>85</v>
      </c>
      <c r="F14540" s="228">
        <v>1730</v>
      </c>
      <c r="G14540" s="228">
        <v>555</v>
      </c>
      <c r="H14540" s="228">
        <v>2809</v>
      </c>
      <c r="I14540" s="228">
        <v>1943858.71</v>
      </c>
      <c r="J14540" s="228">
        <v>292756.01</v>
      </c>
      <c r="K14540" s="228">
        <v>310028</v>
      </c>
      <c r="L14540" s="228">
        <v>2603002.04</v>
      </c>
    </row>
    <row r="14541" spans="1:12">
      <c r="A14541" s="228">
        <v>2018</v>
      </c>
      <c r="B14541" s="228" t="s">
        <v>195</v>
      </c>
      <c r="C14541" s="228" t="s">
        <v>66</v>
      </c>
      <c r="D14541" s="228" t="s">
        <v>205</v>
      </c>
      <c r="E14541" s="228">
        <v>90</v>
      </c>
      <c r="F14541" s="228">
        <v>536</v>
      </c>
      <c r="G14541" s="228">
        <v>152</v>
      </c>
      <c r="H14541" s="228">
        <v>905</v>
      </c>
      <c r="I14541" s="228">
        <v>540104.82999999996</v>
      </c>
      <c r="J14541" s="228">
        <v>66006.63</v>
      </c>
      <c r="K14541" s="228">
        <v>58997</v>
      </c>
      <c r="L14541" s="228">
        <v>682169.45</v>
      </c>
    </row>
    <row r="14542" spans="1:12">
      <c r="A14542" s="228">
        <v>2018</v>
      </c>
      <c r="B14542" s="228" t="s">
        <v>195</v>
      </c>
      <c r="C14542" s="228" t="s">
        <v>66</v>
      </c>
      <c r="D14542" s="228" t="s">
        <v>205</v>
      </c>
      <c r="E14542" s="228">
        <v>95</v>
      </c>
      <c r="F14542" s="228">
        <v>51</v>
      </c>
      <c r="G14542" s="228">
        <v>16</v>
      </c>
      <c r="H14542" s="228">
        <v>46</v>
      </c>
      <c r="I14542" s="228">
        <v>38192</v>
      </c>
      <c r="J14542" s="228">
        <v>6158.41</v>
      </c>
      <c r="K14542" s="228">
        <v>22958</v>
      </c>
      <c r="L14542" s="228">
        <v>68176.41</v>
      </c>
    </row>
    <row r="14543" spans="1:12">
      <c r="A14543" s="228">
        <v>2018</v>
      </c>
      <c r="B14543" s="228" t="s">
        <v>195</v>
      </c>
      <c r="C14543" s="228" t="s">
        <v>66</v>
      </c>
      <c r="D14543" s="228" t="s">
        <v>206</v>
      </c>
      <c r="E14543" s="228">
        <v>0</v>
      </c>
      <c r="F14543" s="228">
        <v>4434</v>
      </c>
      <c r="G14543" s="228">
        <v>182</v>
      </c>
      <c r="H14543" s="228">
        <v>585</v>
      </c>
      <c r="I14543" s="228">
        <v>427003.59</v>
      </c>
      <c r="J14543" s="228">
        <v>62264.05</v>
      </c>
      <c r="K14543" s="228">
        <v>35937</v>
      </c>
      <c r="L14543" s="228">
        <v>537917.13</v>
      </c>
    </row>
    <row r="14544" spans="1:12">
      <c r="A14544" s="228">
        <v>2018</v>
      </c>
      <c r="B14544" s="228" t="s">
        <v>195</v>
      </c>
      <c r="C14544" s="228" t="s">
        <v>66</v>
      </c>
      <c r="D14544" s="228" t="s">
        <v>206</v>
      </c>
      <c r="E14544" s="228">
        <v>5</v>
      </c>
      <c r="F14544" s="228">
        <v>5529</v>
      </c>
      <c r="G14544" s="228">
        <v>79</v>
      </c>
      <c r="H14544" s="228">
        <v>131</v>
      </c>
      <c r="I14544" s="228">
        <v>113602.78</v>
      </c>
      <c r="J14544" s="228">
        <v>28632.639999999999</v>
      </c>
      <c r="K14544" s="228">
        <v>14949</v>
      </c>
      <c r="L14544" s="228">
        <v>177576.42</v>
      </c>
    </row>
    <row r="14545" spans="1:12">
      <c r="A14545" s="228">
        <v>2018</v>
      </c>
      <c r="B14545" s="228" t="s">
        <v>195</v>
      </c>
      <c r="C14545" s="228" t="s">
        <v>66</v>
      </c>
      <c r="D14545" s="228" t="s">
        <v>206</v>
      </c>
      <c r="E14545" s="228">
        <v>10</v>
      </c>
      <c r="F14545" s="228">
        <v>6038</v>
      </c>
      <c r="G14545" s="228">
        <v>83</v>
      </c>
      <c r="H14545" s="228">
        <v>148</v>
      </c>
      <c r="I14545" s="228">
        <v>124314.19</v>
      </c>
      <c r="J14545" s="228">
        <v>30915.64</v>
      </c>
      <c r="K14545" s="228">
        <v>3325</v>
      </c>
      <c r="L14545" s="228">
        <v>173421.48</v>
      </c>
    </row>
    <row r="14546" spans="1:12">
      <c r="A14546" s="228">
        <v>2018</v>
      </c>
      <c r="B14546" s="228" t="s">
        <v>195</v>
      </c>
      <c r="C14546" s="228" t="s">
        <v>66</v>
      </c>
      <c r="D14546" s="228" t="s">
        <v>206</v>
      </c>
      <c r="E14546" s="228">
        <v>15</v>
      </c>
      <c r="F14546" s="228">
        <v>5992</v>
      </c>
      <c r="G14546" s="228">
        <v>267</v>
      </c>
      <c r="H14546" s="228">
        <v>515</v>
      </c>
      <c r="I14546" s="228">
        <v>489430.98</v>
      </c>
      <c r="J14546" s="228">
        <v>99654.87</v>
      </c>
      <c r="K14546" s="228">
        <v>68590</v>
      </c>
      <c r="L14546" s="228">
        <v>708689.68</v>
      </c>
    </row>
    <row r="14547" spans="1:12">
      <c r="A14547" s="228">
        <v>2018</v>
      </c>
      <c r="B14547" s="228" t="s">
        <v>195</v>
      </c>
      <c r="C14547" s="228" t="s">
        <v>66</v>
      </c>
      <c r="D14547" s="228" t="s">
        <v>206</v>
      </c>
      <c r="E14547" s="228">
        <v>20</v>
      </c>
      <c r="F14547" s="228">
        <v>5434</v>
      </c>
      <c r="G14547" s="228">
        <v>343</v>
      </c>
      <c r="H14547" s="228">
        <v>778</v>
      </c>
      <c r="I14547" s="228">
        <v>775106.98</v>
      </c>
      <c r="J14547" s="228">
        <v>143610.23000000001</v>
      </c>
      <c r="K14547" s="228">
        <v>138113</v>
      </c>
      <c r="L14547" s="228">
        <v>1134987.3999999999</v>
      </c>
    </row>
    <row r="14548" spans="1:12">
      <c r="A14548" s="228">
        <v>2018</v>
      </c>
      <c r="B14548" s="228" t="s">
        <v>195</v>
      </c>
      <c r="C14548" s="228" t="s">
        <v>66</v>
      </c>
      <c r="D14548" s="228" t="s">
        <v>206</v>
      </c>
      <c r="E14548" s="228">
        <v>25</v>
      </c>
      <c r="F14548" s="228">
        <v>4039</v>
      </c>
      <c r="G14548" s="228">
        <v>411</v>
      </c>
      <c r="H14548" s="228">
        <v>1349</v>
      </c>
      <c r="I14548" s="228">
        <v>1086882.95</v>
      </c>
      <c r="J14548" s="228">
        <v>211117.67</v>
      </c>
      <c r="K14548" s="228">
        <v>115261</v>
      </c>
      <c r="L14548" s="228">
        <v>1530309.52</v>
      </c>
    </row>
    <row r="14549" spans="1:12">
      <c r="A14549" s="228">
        <v>2018</v>
      </c>
      <c r="B14549" s="228" t="s">
        <v>195</v>
      </c>
      <c r="C14549" s="228" t="s">
        <v>66</v>
      </c>
      <c r="D14549" s="228" t="s">
        <v>206</v>
      </c>
      <c r="E14549" s="228">
        <v>30</v>
      </c>
      <c r="F14549" s="228">
        <v>6254</v>
      </c>
      <c r="G14549" s="228">
        <v>605</v>
      </c>
      <c r="H14549" s="228">
        <v>2231</v>
      </c>
      <c r="I14549" s="228">
        <v>1814147.12</v>
      </c>
      <c r="J14549" s="228">
        <v>438199.96</v>
      </c>
      <c r="K14549" s="228">
        <v>117414</v>
      </c>
      <c r="L14549" s="228">
        <v>2581545.2400000002</v>
      </c>
    </row>
    <row r="14550" spans="1:12">
      <c r="A14550" s="228">
        <v>2018</v>
      </c>
      <c r="B14550" s="228" t="s">
        <v>195</v>
      </c>
      <c r="C14550" s="228" t="s">
        <v>66</v>
      </c>
      <c r="D14550" s="228" t="s">
        <v>206</v>
      </c>
      <c r="E14550" s="228">
        <v>35</v>
      </c>
      <c r="F14550" s="228">
        <v>6651</v>
      </c>
      <c r="G14550" s="228">
        <v>619</v>
      </c>
      <c r="H14550" s="228">
        <v>1955</v>
      </c>
      <c r="I14550" s="228">
        <v>1664257.42</v>
      </c>
      <c r="J14550" s="228">
        <v>368931.97</v>
      </c>
      <c r="K14550" s="228">
        <v>182170</v>
      </c>
      <c r="L14550" s="228">
        <v>2426285.2200000002</v>
      </c>
    </row>
    <row r="14551" spans="1:12">
      <c r="A14551" s="228">
        <v>2018</v>
      </c>
      <c r="B14551" s="228" t="s">
        <v>195</v>
      </c>
      <c r="C14551" s="228" t="s">
        <v>66</v>
      </c>
      <c r="D14551" s="228" t="s">
        <v>206</v>
      </c>
      <c r="E14551" s="228">
        <v>40</v>
      </c>
      <c r="F14551" s="228">
        <v>6844</v>
      </c>
      <c r="G14551" s="228">
        <v>592</v>
      </c>
      <c r="H14551" s="228">
        <v>1498</v>
      </c>
      <c r="I14551" s="228">
        <v>1457387.72</v>
      </c>
      <c r="J14551" s="228">
        <v>309218</v>
      </c>
      <c r="K14551" s="228">
        <v>254086</v>
      </c>
      <c r="L14551" s="228">
        <v>2218376.34</v>
      </c>
    </row>
    <row r="14552" spans="1:12">
      <c r="A14552" s="228">
        <v>2018</v>
      </c>
      <c r="B14552" s="228" t="s">
        <v>195</v>
      </c>
      <c r="C14552" s="228" t="s">
        <v>66</v>
      </c>
      <c r="D14552" s="228" t="s">
        <v>206</v>
      </c>
      <c r="E14552" s="228">
        <v>45</v>
      </c>
      <c r="F14552" s="228">
        <v>8255</v>
      </c>
      <c r="G14552" s="228">
        <v>716</v>
      </c>
      <c r="H14552" s="228">
        <v>1775</v>
      </c>
      <c r="I14552" s="228">
        <v>1838525.52</v>
      </c>
      <c r="J14552" s="228">
        <v>418376.74</v>
      </c>
      <c r="K14552" s="228">
        <v>422172</v>
      </c>
      <c r="L14552" s="228">
        <v>2944351.84</v>
      </c>
    </row>
    <row r="14553" spans="1:12">
      <c r="A14553" s="228">
        <v>2018</v>
      </c>
      <c r="B14553" s="228" t="s">
        <v>195</v>
      </c>
      <c r="C14553" s="228" t="s">
        <v>66</v>
      </c>
      <c r="D14553" s="228" t="s">
        <v>206</v>
      </c>
      <c r="E14553" s="228">
        <v>50</v>
      </c>
      <c r="F14553" s="228">
        <v>8534</v>
      </c>
      <c r="G14553" s="228">
        <v>868</v>
      </c>
      <c r="H14553" s="228">
        <v>2117</v>
      </c>
      <c r="I14553" s="228">
        <v>2099476.0699999998</v>
      </c>
      <c r="J14553" s="228">
        <v>477329.85</v>
      </c>
      <c r="K14553" s="228">
        <v>497932</v>
      </c>
      <c r="L14553" s="228">
        <v>3326513.48</v>
      </c>
    </row>
    <row r="14554" spans="1:12">
      <c r="A14554" s="228">
        <v>2018</v>
      </c>
      <c r="B14554" s="228" t="s">
        <v>195</v>
      </c>
      <c r="C14554" s="228" t="s">
        <v>66</v>
      </c>
      <c r="D14554" s="228" t="s">
        <v>206</v>
      </c>
      <c r="E14554" s="228">
        <v>55</v>
      </c>
      <c r="F14554" s="228">
        <v>10520</v>
      </c>
      <c r="G14554" s="228">
        <v>1120</v>
      </c>
      <c r="H14554" s="228">
        <v>2289</v>
      </c>
      <c r="I14554" s="228">
        <v>2501323.9</v>
      </c>
      <c r="J14554" s="228">
        <v>598552.72</v>
      </c>
      <c r="K14554" s="228">
        <v>877708</v>
      </c>
      <c r="L14554" s="228">
        <v>4260663.43</v>
      </c>
    </row>
    <row r="14555" spans="1:12">
      <c r="A14555" s="228">
        <v>2018</v>
      </c>
      <c r="B14555" s="228" t="s">
        <v>195</v>
      </c>
      <c r="C14555" s="228" t="s">
        <v>66</v>
      </c>
      <c r="D14555" s="228" t="s">
        <v>206</v>
      </c>
      <c r="E14555" s="228">
        <v>60</v>
      </c>
      <c r="F14555" s="228">
        <v>10443</v>
      </c>
      <c r="G14555" s="228">
        <v>1368</v>
      </c>
      <c r="H14555" s="228">
        <v>3388</v>
      </c>
      <c r="I14555" s="228">
        <v>3297073.32</v>
      </c>
      <c r="J14555" s="228">
        <v>742489.82</v>
      </c>
      <c r="K14555" s="228">
        <v>1105951</v>
      </c>
      <c r="L14555" s="228">
        <v>5461777.8799999999</v>
      </c>
    </row>
    <row r="14556" spans="1:12">
      <c r="A14556" s="228">
        <v>2018</v>
      </c>
      <c r="B14556" s="228" t="s">
        <v>195</v>
      </c>
      <c r="C14556" s="228" t="s">
        <v>66</v>
      </c>
      <c r="D14556" s="228" t="s">
        <v>206</v>
      </c>
      <c r="E14556" s="228">
        <v>65</v>
      </c>
      <c r="F14556" s="228">
        <v>9895</v>
      </c>
      <c r="G14556" s="228">
        <v>1554</v>
      </c>
      <c r="H14556" s="228">
        <v>3781</v>
      </c>
      <c r="I14556" s="228">
        <v>4076957</v>
      </c>
      <c r="J14556" s="228">
        <v>977877.46</v>
      </c>
      <c r="K14556" s="228">
        <v>1431726.4</v>
      </c>
      <c r="L14556" s="228">
        <v>6801325.0199999996</v>
      </c>
    </row>
    <row r="14557" spans="1:12">
      <c r="A14557" s="228">
        <v>2018</v>
      </c>
      <c r="B14557" s="228" t="s">
        <v>195</v>
      </c>
      <c r="C14557" s="228" t="s">
        <v>66</v>
      </c>
      <c r="D14557" s="228" t="s">
        <v>206</v>
      </c>
      <c r="E14557" s="228">
        <v>70</v>
      </c>
      <c r="F14557" s="228">
        <v>8225</v>
      </c>
      <c r="G14557" s="228">
        <v>1579</v>
      </c>
      <c r="H14557" s="228">
        <v>4048</v>
      </c>
      <c r="I14557" s="228">
        <v>4361153.2699999996</v>
      </c>
      <c r="J14557" s="228">
        <v>999725.22</v>
      </c>
      <c r="K14557" s="228">
        <v>1383889.6</v>
      </c>
      <c r="L14557" s="228">
        <v>7016045.5899999999</v>
      </c>
    </row>
    <row r="14558" spans="1:12">
      <c r="A14558" s="228">
        <v>2018</v>
      </c>
      <c r="B14558" s="228" t="s">
        <v>195</v>
      </c>
      <c r="C14558" s="228" t="s">
        <v>66</v>
      </c>
      <c r="D14558" s="228" t="s">
        <v>206</v>
      </c>
      <c r="E14558" s="228">
        <v>75</v>
      </c>
      <c r="F14558" s="228">
        <v>5506</v>
      </c>
      <c r="G14558" s="228">
        <v>1493</v>
      </c>
      <c r="H14558" s="228">
        <v>4042</v>
      </c>
      <c r="I14558" s="228">
        <v>3555696.72</v>
      </c>
      <c r="J14558" s="228">
        <v>730880.7</v>
      </c>
      <c r="K14558" s="228">
        <v>777177.3</v>
      </c>
      <c r="L14558" s="228">
        <v>5229927.5999999996</v>
      </c>
    </row>
    <row r="14559" spans="1:12">
      <c r="A14559" s="228">
        <v>2018</v>
      </c>
      <c r="B14559" s="228" t="s">
        <v>195</v>
      </c>
      <c r="C14559" s="228" t="s">
        <v>66</v>
      </c>
      <c r="D14559" s="228" t="s">
        <v>206</v>
      </c>
      <c r="E14559" s="228">
        <v>80</v>
      </c>
      <c r="F14559" s="228">
        <v>3666</v>
      </c>
      <c r="G14559" s="228">
        <v>947</v>
      </c>
      <c r="H14559" s="228">
        <v>3737</v>
      </c>
      <c r="I14559" s="228">
        <v>2966414.39</v>
      </c>
      <c r="J14559" s="228">
        <v>479547.64</v>
      </c>
      <c r="K14559" s="228">
        <v>648577</v>
      </c>
      <c r="L14559" s="228">
        <v>4199896.53</v>
      </c>
    </row>
    <row r="14560" spans="1:12">
      <c r="A14560" s="228">
        <v>2018</v>
      </c>
      <c r="B14560" s="228" t="s">
        <v>195</v>
      </c>
      <c r="C14560" s="228" t="s">
        <v>66</v>
      </c>
      <c r="D14560" s="228" t="s">
        <v>206</v>
      </c>
      <c r="E14560" s="228">
        <v>85</v>
      </c>
      <c r="F14560" s="228">
        <v>2214</v>
      </c>
      <c r="G14560" s="228">
        <v>669</v>
      </c>
      <c r="H14560" s="228">
        <v>2550</v>
      </c>
      <c r="I14560" s="228">
        <v>1801776.82</v>
      </c>
      <c r="J14560" s="228">
        <v>288189.61</v>
      </c>
      <c r="K14560" s="228">
        <v>213256</v>
      </c>
      <c r="L14560" s="228">
        <v>2361246.75</v>
      </c>
    </row>
    <row r="14561" spans="1:12">
      <c r="A14561" s="228">
        <v>2018</v>
      </c>
      <c r="B14561" s="228" t="s">
        <v>195</v>
      </c>
      <c r="C14561" s="228" t="s">
        <v>66</v>
      </c>
      <c r="D14561" s="228" t="s">
        <v>206</v>
      </c>
      <c r="E14561" s="228">
        <v>90</v>
      </c>
      <c r="F14561" s="228">
        <v>900</v>
      </c>
      <c r="G14561" s="228">
        <v>249</v>
      </c>
      <c r="H14561" s="228">
        <v>1148</v>
      </c>
      <c r="I14561" s="228">
        <v>787432.12</v>
      </c>
      <c r="J14561" s="228">
        <v>96242.11</v>
      </c>
      <c r="K14561" s="228">
        <v>82184</v>
      </c>
      <c r="L14561" s="228">
        <v>983187.56</v>
      </c>
    </row>
    <row r="14562" spans="1:12">
      <c r="A14562" s="228">
        <v>2018</v>
      </c>
      <c r="B14562" s="228" t="s">
        <v>195</v>
      </c>
      <c r="C14562" s="228" t="s">
        <v>66</v>
      </c>
      <c r="D14562" s="228" t="s">
        <v>206</v>
      </c>
      <c r="E14562" s="228">
        <v>95</v>
      </c>
      <c r="F14562" s="228">
        <v>230</v>
      </c>
      <c r="G14562" s="228">
        <v>40</v>
      </c>
      <c r="H14562" s="228">
        <v>186</v>
      </c>
      <c r="I14562" s="228">
        <v>101515</v>
      </c>
      <c r="J14562" s="228">
        <v>14312.27</v>
      </c>
      <c r="K14562" s="228">
        <v>12583</v>
      </c>
      <c r="L14562" s="228">
        <v>131677.46</v>
      </c>
    </row>
    <row r="14563" spans="1:12">
      <c r="A14563" s="228">
        <v>2018</v>
      </c>
      <c r="B14563" s="228" t="s">
        <v>195</v>
      </c>
      <c r="C14563" s="228" t="s">
        <v>68</v>
      </c>
      <c r="D14563" s="228" t="s">
        <v>205</v>
      </c>
      <c r="E14563" s="228">
        <v>0</v>
      </c>
      <c r="F14563" s="228">
        <v>6856</v>
      </c>
      <c r="G14563" s="228">
        <v>241</v>
      </c>
      <c r="H14563" s="228">
        <v>906</v>
      </c>
      <c r="I14563" s="228">
        <v>547374.69999999995</v>
      </c>
      <c r="J14563" s="228">
        <v>71400.09</v>
      </c>
      <c r="K14563" s="228">
        <v>16098</v>
      </c>
      <c r="L14563" s="228">
        <v>734824.07</v>
      </c>
    </row>
    <row r="14564" spans="1:12">
      <c r="A14564" s="228">
        <v>2018</v>
      </c>
      <c r="B14564" s="228" t="s">
        <v>195</v>
      </c>
      <c r="C14564" s="228" t="s">
        <v>68</v>
      </c>
      <c r="D14564" s="228" t="s">
        <v>205</v>
      </c>
      <c r="E14564" s="228">
        <v>5</v>
      </c>
      <c r="F14564" s="228">
        <v>8384</v>
      </c>
      <c r="G14564" s="228">
        <v>149</v>
      </c>
      <c r="H14564" s="228">
        <v>191</v>
      </c>
      <c r="I14564" s="228">
        <v>205317.55</v>
      </c>
      <c r="J14564" s="228">
        <v>35291.019999999997</v>
      </c>
      <c r="K14564" s="228">
        <v>24194</v>
      </c>
      <c r="L14564" s="228">
        <v>321064.25</v>
      </c>
    </row>
    <row r="14565" spans="1:12">
      <c r="A14565" s="228">
        <v>2018</v>
      </c>
      <c r="B14565" s="228" t="s">
        <v>195</v>
      </c>
      <c r="C14565" s="228" t="s">
        <v>68</v>
      </c>
      <c r="D14565" s="228" t="s">
        <v>205</v>
      </c>
      <c r="E14565" s="228">
        <v>10</v>
      </c>
      <c r="F14565" s="228">
        <v>7665</v>
      </c>
      <c r="G14565" s="228">
        <v>108</v>
      </c>
      <c r="H14565" s="228">
        <v>191</v>
      </c>
      <c r="I14565" s="228">
        <v>146908.04</v>
      </c>
      <c r="J14565" s="228">
        <v>42425.919999999998</v>
      </c>
      <c r="K14565" s="228">
        <v>9368</v>
      </c>
      <c r="L14565" s="228">
        <v>259488.8</v>
      </c>
    </row>
    <row r="14566" spans="1:12">
      <c r="A14566" s="228">
        <v>2018</v>
      </c>
      <c r="B14566" s="228" t="s">
        <v>195</v>
      </c>
      <c r="C14566" s="228" t="s">
        <v>68</v>
      </c>
      <c r="D14566" s="228" t="s">
        <v>205</v>
      </c>
      <c r="E14566" s="228">
        <v>15</v>
      </c>
      <c r="F14566" s="228">
        <v>6784</v>
      </c>
      <c r="G14566" s="228">
        <v>146</v>
      </c>
      <c r="H14566" s="228">
        <v>196</v>
      </c>
      <c r="I14566" s="228">
        <v>246227.55</v>
      </c>
      <c r="J14566" s="228">
        <v>59216.26</v>
      </c>
      <c r="K14566" s="228">
        <v>68700</v>
      </c>
      <c r="L14566" s="228">
        <v>497740.74</v>
      </c>
    </row>
    <row r="14567" spans="1:12">
      <c r="A14567" s="228">
        <v>2018</v>
      </c>
      <c r="B14567" s="228" t="s">
        <v>195</v>
      </c>
      <c r="C14567" s="228" t="s">
        <v>68</v>
      </c>
      <c r="D14567" s="228" t="s">
        <v>205</v>
      </c>
      <c r="E14567" s="228">
        <v>20</v>
      </c>
      <c r="F14567" s="228">
        <v>5112</v>
      </c>
      <c r="G14567" s="228">
        <v>124</v>
      </c>
      <c r="H14567" s="228">
        <v>224</v>
      </c>
      <c r="I14567" s="228">
        <v>314564.02</v>
      </c>
      <c r="J14567" s="228">
        <v>51152.21</v>
      </c>
      <c r="K14567" s="228">
        <v>79216</v>
      </c>
      <c r="L14567" s="228">
        <v>532546.65</v>
      </c>
    </row>
    <row r="14568" spans="1:12">
      <c r="A14568" s="228">
        <v>2018</v>
      </c>
      <c r="B14568" s="228" t="s">
        <v>195</v>
      </c>
      <c r="C14568" s="228" t="s">
        <v>68</v>
      </c>
      <c r="D14568" s="228" t="s">
        <v>205</v>
      </c>
      <c r="E14568" s="228">
        <v>25</v>
      </c>
      <c r="F14568" s="228">
        <v>4369</v>
      </c>
      <c r="G14568" s="228">
        <v>88</v>
      </c>
      <c r="H14568" s="228">
        <v>155</v>
      </c>
      <c r="I14568" s="228">
        <v>157322.29</v>
      </c>
      <c r="J14568" s="228">
        <v>34999.1</v>
      </c>
      <c r="K14568" s="228">
        <v>54018</v>
      </c>
      <c r="L14568" s="228">
        <v>330501.77</v>
      </c>
    </row>
    <row r="14569" spans="1:12">
      <c r="A14569" s="228">
        <v>2018</v>
      </c>
      <c r="B14569" s="228" t="s">
        <v>195</v>
      </c>
      <c r="C14569" s="228" t="s">
        <v>68</v>
      </c>
      <c r="D14569" s="228" t="s">
        <v>205</v>
      </c>
      <c r="E14569" s="228">
        <v>30</v>
      </c>
      <c r="F14569" s="228">
        <v>8005</v>
      </c>
      <c r="G14569" s="228">
        <v>180</v>
      </c>
      <c r="H14569" s="228">
        <v>376</v>
      </c>
      <c r="I14569" s="228">
        <v>388332.38</v>
      </c>
      <c r="J14569" s="228">
        <v>74841.37</v>
      </c>
      <c r="K14569" s="228">
        <v>103432</v>
      </c>
      <c r="L14569" s="228">
        <v>761875.37</v>
      </c>
    </row>
    <row r="14570" spans="1:12">
      <c r="A14570" s="228">
        <v>2018</v>
      </c>
      <c r="B14570" s="228" t="s">
        <v>195</v>
      </c>
      <c r="C14570" s="228" t="s">
        <v>68</v>
      </c>
      <c r="D14570" s="228" t="s">
        <v>205</v>
      </c>
      <c r="E14570" s="228">
        <v>35</v>
      </c>
      <c r="F14570" s="228">
        <v>9307</v>
      </c>
      <c r="G14570" s="228">
        <v>189</v>
      </c>
      <c r="H14570" s="228">
        <v>399</v>
      </c>
      <c r="I14570" s="228">
        <v>382670.49</v>
      </c>
      <c r="J14570" s="228">
        <v>89800.36</v>
      </c>
      <c r="K14570" s="228">
        <v>63298.8</v>
      </c>
      <c r="L14570" s="228">
        <v>734213.72</v>
      </c>
    </row>
    <row r="14571" spans="1:12">
      <c r="A14571" s="228">
        <v>2018</v>
      </c>
      <c r="B14571" s="228" t="s">
        <v>195</v>
      </c>
      <c r="C14571" s="228" t="s">
        <v>68</v>
      </c>
      <c r="D14571" s="228" t="s">
        <v>205</v>
      </c>
      <c r="E14571" s="228">
        <v>40</v>
      </c>
      <c r="F14571" s="228">
        <v>8371</v>
      </c>
      <c r="G14571" s="228">
        <v>262</v>
      </c>
      <c r="H14571" s="228">
        <v>430</v>
      </c>
      <c r="I14571" s="228">
        <v>394999.3</v>
      </c>
      <c r="J14571" s="228">
        <v>98817.9</v>
      </c>
      <c r="K14571" s="228">
        <v>92138</v>
      </c>
      <c r="L14571" s="228">
        <v>803978.99</v>
      </c>
    </row>
    <row r="14572" spans="1:12">
      <c r="A14572" s="228">
        <v>2018</v>
      </c>
      <c r="B14572" s="228" t="s">
        <v>195</v>
      </c>
      <c r="C14572" s="228" t="s">
        <v>68</v>
      </c>
      <c r="D14572" s="228" t="s">
        <v>205</v>
      </c>
      <c r="E14572" s="228">
        <v>45</v>
      </c>
      <c r="F14572" s="228">
        <v>8366</v>
      </c>
      <c r="G14572" s="228">
        <v>306</v>
      </c>
      <c r="H14572" s="228">
        <v>762</v>
      </c>
      <c r="I14572" s="228">
        <v>693086.95</v>
      </c>
      <c r="J14572" s="228">
        <v>134354.12</v>
      </c>
      <c r="K14572" s="228">
        <v>70266</v>
      </c>
      <c r="L14572" s="228">
        <v>1157698.3600000001</v>
      </c>
    </row>
    <row r="14573" spans="1:12">
      <c r="A14573" s="228">
        <v>2018</v>
      </c>
      <c r="B14573" s="228" t="s">
        <v>195</v>
      </c>
      <c r="C14573" s="228" t="s">
        <v>68</v>
      </c>
      <c r="D14573" s="228" t="s">
        <v>205</v>
      </c>
      <c r="E14573" s="228">
        <v>50</v>
      </c>
      <c r="F14573" s="228">
        <v>7372</v>
      </c>
      <c r="G14573" s="228">
        <v>353</v>
      </c>
      <c r="H14573" s="228">
        <v>585</v>
      </c>
      <c r="I14573" s="228">
        <v>627400.39</v>
      </c>
      <c r="J14573" s="228">
        <v>161781.65</v>
      </c>
      <c r="K14573" s="228">
        <v>127351.49</v>
      </c>
      <c r="L14573" s="228">
        <v>1230299.22</v>
      </c>
    </row>
    <row r="14574" spans="1:12">
      <c r="A14574" s="228">
        <v>2018</v>
      </c>
      <c r="B14574" s="228" t="s">
        <v>195</v>
      </c>
      <c r="C14574" s="228" t="s">
        <v>68</v>
      </c>
      <c r="D14574" s="228" t="s">
        <v>205</v>
      </c>
      <c r="E14574" s="228">
        <v>55</v>
      </c>
      <c r="F14574" s="228">
        <v>7389</v>
      </c>
      <c r="G14574" s="228">
        <v>600</v>
      </c>
      <c r="H14574" s="228">
        <v>1238</v>
      </c>
      <c r="I14574" s="228">
        <v>1152256.21</v>
      </c>
      <c r="J14574" s="228">
        <v>247875.24</v>
      </c>
      <c r="K14574" s="228">
        <v>379690</v>
      </c>
      <c r="L14574" s="228">
        <v>2173293.52</v>
      </c>
    </row>
    <row r="14575" spans="1:12">
      <c r="A14575" s="228">
        <v>2018</v>
      </c>
      <c r="B14575" s="228" t="s">
        <v>195</v>
      </c>
      <c r="C14575" s="228" t="s">
        <v>68</v>
      </c>
      <c r="D14575" s="228" t="s">
        <v>205</v>
      </c>
      <c r="E14575" s="228">
        <v>60</v>
      </c>
      <c r="F14575" s="228">
        <v>6354</v>
      </c>
      <c r="G14575" s="228">
        <v>665</v>
      </c>
      <c r="H14575" s="228">
        <v>1273</v>
      </c>
      <c r="I14575" s="228">
        <v>1480635.24</v>
      </c>
      <c r="J14575" s="228">
        <v>303617.76</v>
      </c>
      <c r="K14575" s="228">
        <v>396038</v>
      </c>
      <c r="L14575" s="228">
        <v>2663623.61</v>
      </c>
    </row>
    <row r="14576" spans="1:12">
      <c r="A14576" s="228">
        <v>2018</v>
      </c>
      <c r="B14576" s="228" t="s">
        <v>195</v>
      </c>
      <c r="C14576" s="228" t="s">
        <v>68</v>
      </c>
      <c r="D14576" s="228" t="s">
        <v>205</v>
      </c>
      <c r="E14576" s="228">
        <v>65</v>
      </c>
      <c r="F14576" s="228">
        <v>5864</v>
      </c>
      <c r="G14576" s="228">
        <v>770</v>
      </c>
      <c r="H14576" s="228">
        <v>1261</v>
      </c>
      <c r="I14576" s="228">
        <v>1880313.02</v>
      </c>
      <c r="J14576" s="228">
        <v>392689.06</v>
      </c>
      <c r="K14576" s="228">
        <v>819247</v>
      </c>
      <c r="L14576" s="228">
        <v>3668443.54</v>
      </c>
    </row>
    <row r="14577" spans="1:12">
      <c r="A14577" s="228">
        <v>2018</v>
      </c>
      <c r="B14577" s="228" t="s">
        <v>195</v>
      </c>
      <c r="C14577" s="228" t="s">
        <v>68</v>
      </c>
      <c r="D14577" s="228" t="s">
        <v>205</v>
      </c>
      <c r="E14577" s="228">
        <v>70</v>
      </c>
      <c r="F14577" s="228">
        <v>4500</v>
      </c>
      <c r="G14577" s="228">
        <v>869</v>
      </c>
      <c r="H14577" s="228">
        <v>1805</v>
      </c>
      <c r="I14577" s="228">
        <v>1947279.88</v>
      </c>
      <c r="J14577" s="228">
        <v>346397.62</v>
      </c>
      <c r="K14577" s="228">
        <v>590206</v>
      </c>
      <c r="L14577" s="228">
        <v>3435785.54</v>
      </c>
    </row>
    <row r="14578" spans="1:12">
      <c r="A14578" s="228">
        <v>2018</v>
      </c>
      <c r="B14578" s="228" t="s">
        <v>195</v>
      </c>
      <c r="C14578" s="228" t="s">
        <v>68</v>
      </c>
      <c r="D14578" s="228" t="s">
        <v>205</v>
      </c>
      <c r="E14578" s="228">
        <v>75</v>
      </c>
      <c r="F14578" s="228">
        <v>2701</v>
      </c>
      <c r="G14578" s="228">
        <v>798</v>
      </c>
      <c r="H14578" s="228">
        <v>2288</v>
      </c>
      <c r="I14578" s="228">
        <v>2062186.7</v>
      </c>
      <c r="J14578" s="228">
        <v>340384.73</v>
      </c>
      <c r="K14578" s="228">
        <v>434900</v>
      </c>
      <c r="L14578" s="228">
        <v>3118493.3</v>
      </c>
    </row>
    <row r="14579" spans="1:12">
      <c r="A14579" s="228">
        <v>2018</v>
      </c>
      <c r="B14579" s="228" t="s">
        <v>195</v>
      </c>
      <c r="C14579" s="228" t="s">
        <v>68</v>
      </c>
      <c r="D14579" s="228" t="s">
        <v>205</v>
      </c>
      <c r="E14579" s="228">
        <v>80</v>
      </c>
      <c r="F14579" s="228">
        <v>1604</v>
      </c>
      <c r="G14579" s="228">
        <v>489</v>
      </c>
      <c r="H14579" s="228">
        <v>1695</v>
      </c>
      <c r="I14579" s="228">
        <v>1296404.1000000001</v>
      </c>
      <c r="J14579" s="228">
        <v>171466.02</v>
      </c>
      <c r="K14579" s="228">
        <v>253118</v>
      </c>
      <c r="L14579" s="228">
        <v>1863926.88</v>
      </c>
    </row>
    <row r="14580" spans="1:12">
      <c r="A14580" s="228">
        <v>2018</v>
      </c>
      <c r="B14580" s="228" t="s">
        <v>195</v>
      </c>
      <c r="C14580" s="228" t="s">
        <v>68</v>
      </c>
      <c r="D14580" s="228" t="s">
        <v>205</v>
      </c>
      <c r="E14580" s="228">
        <v>85</v>
      </c>
      <c r="F14580" s="228">
        <v>861</v>
      </c>
      <c r="G14580" s="228">
        <v>274</v>
      </c>
      <c r="H14580" s="228">
        <v>1072</v>
      </c>
      <c r="I14580" s="228">
        <v>884615.3</v>
      </c>
      <c r="J14580" s="228">
        <v>123411.89</v>
      </c>
      <c r="K14580" s="228">
        <v>147739</v>
      </c>
      <c r="L14580" s="228">
        <v>1226410.6399999999</v>
      </c>
    </row>
    <row r="14581" spans="1:12">
      <c r="A14581" s="228">
        <v>2018</v>
      </c>
      <c r="B14581" s="228" t="s">
        <v>195</v>
      </c>
      <c r="C14581" s="228" t="s">
        <v>68</v>
      </c>
      <c r="D14581" s="228" t="s">
        <v>205</v>
      </c>
      <c r="E14581" s="228">
        <v>90</v>
      </c>
      <c r="F14581" s="228">
        <v>341</v>
      </c>
      <c r="G14581" s="228">
        <v>62</v>
      </c>
      <c r="H14581" s="228">
        <v>271</v>
      </c>
      <c r="I14581" s="228">
        <v>208313.01</v>
      </c>
      <c r="J14581" s="228">
        <v>16141.87</v>
      </c>
      <c r="K14581" s="228">
        <v>64661</v>
      </c>
      <c r="L14581" s="228">
        <v>299765.99</v>
      </c>
    </row>
    <row r="14582" spans="1:12">
      <c r="A14582" s="228">
        <v>2018</v>
      </c>
      <c r="B14582" s="228" t="s">
        <v>195</v>
      </c>
      <c r="C14582" s="228" t="s">
        <v>68</v>
      </c>
      <c r="D14582" s="228" t="s">
        <v>205</v>
      </c>
      <c r="E14582" s="228">
        <v>95</v>
      </c>
      <c r="F14582" s="228">
        <v>40</v>
      </c>
      <c r="G14582" s="228">
        <v>5</v>
      </c>
      <c r="H14582" s="228">
        <v>23</v>
      </c>
      <c r="I14582" s="228">
        <v>15479</v>
      </c>
      <c r="J14582" s="228">
        <v>922</v>
      </c>
      <c r="K14582" s="228">
        <v>5836</v>
      </c>
      <c r="L14582" s="228">
        <v>21597.9</v>
      </c>
    </row>
    <row r="14583" spans="1:12">
      <c r="A14583" s="228">
        <v>2018</v>
      </c>
      <c r="B14583" s="228" t="s">
        <v>195</v>
      </c>
      <c r="C14583" s="228" t="s">
        <v>68</v>
      </c>
      <c r="D14583" s="228" t="s">
        <v>206</v>
      </c>
      <c r="E14583" s="228">
        <v>0</v>
      </c>
      <c r="F14583" s="228">
        <v>6476</v>
      </c>
      <c r="G14583" s="228">
        <v>170</v>
      </c>
      <c r="H14583" s="228">
        <v>568</v>
      </c>
      <c r="I14583" s="228">
        <v>382772.59</v>
      </c>
      <c r="J14583" s="228">
        <v>39633.550000000003</v>
      </c>
      <c r="K14583" s="228">
        <v>9982.1</v>
      </c>
      <c r="L14583" s="228">
        <v>500807.08</v>
      </c>
    </row>
    <row r="14584" spans="1:12">
      <c r="A14584" s="228">
        <v>2018</v>
      </c>
      <c r="B14584" s="228" t="s">
        <v>195</v>
      </c>
      <c r="C14584" s="228" t="s">
        <v>68</v>
      </c>
      <c r="D14584" s="228" t="s">
        <v>206</v>
      </c>
      <c r="E14584" s="228">
        <v>5</v>
      </c>
      <c r="F14584" s="228">
        <v>7918</v>
      </c>
      <c r="G14584" s="228">
        <v>87</v>
      </c>
      <c r="H14584" s="228">
        <v>173</v>
      </c>
      <c r="I14584" s="228">
        <v>157857.29999999999</v>
      </c>
      <c r="J14584" s="228">
        <v>30946.46</v>
      </c>
      <c r="K14584" s="228">
        <v>2404</v>
      </c>
      <c r="L14584" s="228">
        <v>231496.57</v>
      </c>
    </row>
    <row r="14585" spans="1:12">
      <c r="A14585" s="228">
        <v>2018</v>
      </c>
      <c r="B14585" s="228" t="s">
        <v>195</v>
      </c>
      <c r="C14585" s="228" t="s">
        <v>68</v>
      </c>
      <c r="D14585" s="228" t="s">
        <v>206</v>
      </c>
      <c r="E14585" s="228">
        <v>10</v>
      </c>
      <c r="F14585" s="228">
        <v>7346</v>
      </c>
      <c r="G14585" s="228">
        <v>98</v>
      </c>
      <c r="H14585" s="228">
        <v>224</v>
      </c>
      <c r="I14585" s="228">
        <v>184633.15</v>
      </c>
      <c r="J14585" s="228">
        <v>32067.83</v>
      </c>
      <c r="K14585" s="228">
        <v>82443</v>
      </c>
      <c r="L14585" s="228">
        <v>344004.15</v>
      </c>
    </row>
    <row r="14586" spans="1:12">
      <c r="A14586" s="228">
        <v>2018</v>
      </c>
      <c r="B14586" s="228" t="s">
        <v>195</v>
      </c>
      <c r="C14586" s="228" t="s">
        <v>68</v>
      </c>
      <c r="D14586" s="228" t="s">
        <v>206</v>
      </c>
      <c r="E14586" s="228">
        <v>15</v>
      </c>
      <c r="F14586" s="228">
        <v>6555</v>
      </c>
      <c r="G14586" s="228">
        <v>232</v>
      </c>
      <c r="H14586" s="228">
        <v>668</v>
      </c>
      <c r="I14586" s="228">
        <v>546871.91</v>
      </c>
      <c r="J14586" s="228">
        <v>75293.48</v>
      </c>
      <c r="K14586" s="228">
        <v>43538</v>
      </c>
      <c r="L14586" s="228">
        <v>774764.66</v>
      </c>
    </row>
    <row r="14587" spans="1:12">
      <c r="A14587" s="228">
        <v>2018</v>
      </c>
      <c r="B14587" s="228" t="s">
        <v>195</v>
      </c>
      <c r="C14587" s="228" t="s">
        <v>68</v>
      </c>
      <c r="D14587" s="228" t="s">
        <v>206</v>
      </c>
      <c r="E14587" s="228">
        <v>20</v>
      </c>
      <c r="F14587" s="228">
        <v>5432</v>
      </c>
      <c r="G14587" s="228">
        <v>259</v>
      </c>
      <c r="H14587" s="228">
        <v>580</v>
      </c>
      <c r="I14587" s="228">
        <v>467621.48</v>
      </c>
      <c r="J14587" s="228">
        <v>91430.03</v>
      </c>
      <c r="K14587" s="228">
        <v>46799</v>
      </c>
      <c r="L14587" s="228">
        <v>727757.92</v>
      </c>
    </row>
    <row r="14588" spans="1:12">
      <c r="A14588" s="228">
        <v>2018</v>
      </c>
      <c r="B14588" s="228" t="s">
        <v>195</v>
      </c>
      <c r="C14588" s="228" t="s">
        <v>68</v>
      </c>
      <c r="D14588" s="228" t="s">
        <v>206</v>
      </c>
      <c r="E14588" s="228">
        <v>25</v>
      </c>
      <c r="F14588" s="228">
        <v>5520</v>
      </c>
      <c r="G14588" s="228">
        <v>252</v>
      </c>
      <c r="H14588" s="228">
        <v>824</v>
      </c>
      <c r="I14588" s="228">
        <v>618917.87</v>
      </c>
      <c r="J14588" s="228">
        <v>128580.83</v>
      </c>
      <c r="K14588" s="228">
        <v>90807.1</v>
      </c>
      <c r="L14588" s="228">
        <v>1037905.56</v>
      </c>
    </row>
    <row r="14589" spans="1:12">
      <c r="A14589" s="228">
        <v>2018</v>
      </c>
      <c r="B14589" s="228" t="s">
        <v>195</v>
      </c>
      <c r="C14589" s="228" t="s">
        <v>68</v>
      </c>
      <c r="D14589" s="228" t="s">
        <v>206</v>
      </c>
      <c r="E14589" s="228">
        <v>30</v>
      </c>
      <c r="F14589" s="228">
        <v>9715</v>
      </c>
      <c r="G14589" s="228">
        <v>460</v>
      </c>
      <c r="H14589" s="228">
        <v>1265</v>
      </c>
      <c r="I14589" s="228">
        <v>1127692.1299999999</v>
      </c>
      <c r="J14589" s="228">
        <v>253901.64</v>
      </c>
      <c r="K14589" s="228">
        <v>87096</v>
      </c>
      <c r="L14589" s="228">
        <v>1849846.06</v>
      </c>
    </row>
    <row r="14590" spans="1:12">
      <c r="A14590" s="228">
        <v>2018</v>
      </c>
      <c r="B14590" s="228" t="s">
        <v>195</v>
      </c>
      <c r="C14590" s="228" t="s">
        <v>68</v>
      </c>
      <c r="D14590" s="228" t="s">
        <v>206</v>
      </c>
      <c r="E14590" s="228">
        <v>35</v>
      </c>
      <c r="F14590" s="228">
        <v>10626</v>
      </c>
      <c r="G14590" s="228">
        <v>561</v>
      </c>
      <c r="H14590" s="228">
        <v>1322</v>
      </c>
      <c r="I14590" s="228">
        <v>1330575.57</v>
      </c>
      <c r="J14590" s="228">
        <v>281955.02</v>
      </c>
      <c r="K14590" s="228">
        <v>242167.4</v>
      </c>
      <c r="L14590" s="228">
        <v>2308039.65</v>
      </c>
    </row>
    <row r="14591" spans="1:12">
      <c r="A14591" s="228">
        <v>2018</v>
      </c>
      <c r="B14591" s="228" t="s">
        <v>195</v>
      </c>
      <c r="C14591" s="228" t="s">
        <v>68</v>
      </c>
      <c r="D14591" s="228" t="s">
        <v>206</v>
      </c>
      <c r="E14591" s="228">
        <v>40</v>
      </c>
      <c r="F14591" s="228">
        <v>9278</v>
      </c>
      <c r="G14591" s="228">
        <v>458</v>
      </c>
      <c r="H14591" s="228">
        <v>983</v>
      </c>
      <c r="I14591" s="228">
        <v>1005097.87</v>
      </c>
      <c r="J14591" s="228">
        <v>220907.88</v>
      </c>
      <c r="K14591" s="228">
        <v>105560</v>
      </c>
      <c r="L14591" s="228">
        <v>1778998.08</v>
      </c>
    </row>
    <row r="14592" spans="1:12">
      <c r="A14592" s="228">
        <v>2018</v>
      </c>
      <c r="B14592" s="228" t="s">
        <v>195</v>
      </c>
      <c r="C14592" s="228" t="s">
        <v>68</v>
      </c>
      <c r="D14592" s="228" t="s">
        <v>206</v>
      </c>
      <c r="E14592" s="228">
        <v>45</v>
      </c>
      <c r="F14592" s="228">
        <v>9406</v>
      </c>
      <c r="G14592" s="228">
        <v>483</v>
      </c>
      <c r="H14592" s="228">
        <v>893</v>
      </c>
      <c r="I14592" s="228">
        <v>914511.69</v>
      </c>
      <c r="J14592" s="228">
        <v>240656.02</v>
      </c>
      <c r="K14592" s="228">
        <v>195634</v>
      </c>
      <c r="L14592" s="228">
        <v>1710021.48</v>
      </c>
    </row>
    <row r="14593" spans="1:12">
      <c r="A14593" s="228">
        <v>2018</v>
      </c>
      <c r="B14593" s="228" t="s">
        <v>195</v>
      </c>
      <c r="C14593" s="228" t="s">
        <v>68</v>
      </c>
      <c r="D14593" s="228" t="s">
        <v>206</v>
      </c>
      <c r="E14593" s="228">
        <v>50</v>
      </c>
      <c r="F14593" s="228">
        <v>8259</v>
      </c>
      <c r="G14593" s="228">
        <v>644</v>
      </c>
      <c r="H14593" s="228">
        <v>1325</v>
      </c>
      <c r="I14593" s="228">
        <v>1382103.34</v>
      </c>
      <c r="J14593" s="228">
        <v>263254.7</v>
      </c>
      <c r="K14593" s="228">
        <v>286584</v>
      </c>
      <c r="L14593" s="228">
        <v>2438633.31</v>
      </c>
    </row>
    <row r="14594" spans="1:12">
      <c r="A14594" s="228">
        <v>2018</v>
      </c>
      <c r="B14594" s="228" t="s">
        <v>195</v>
      </c>
      <c r="C14594" s="228" t="s">
        <v>68</v>
      </c>
      <c r="D14594" s="228" t="s">
        <v>206</v>
      </c>
      <c r="E14594" s="228">
        <v>55</v>
      </c>
      <c r="F14594" s="228">
        <v>8049</v>
      </c>
      <c r="G14594" s="228">
        <v>625</v>
      </c>
      <c r="H14594" s="228">
        <v>1261</v>
      </c>
      <c r="I14594" s="228">
        <v>1149929.3500000001</v>
      </c>
      <c r="J14594" s="228">
        <v>231209.69</v>
      </c>
      <c r="K14594" s="228">
        <v>236029</v>
      </c>
      <c r="L14594" s="228">
        <v>1987108.08</v>
      </c>
    </row>
    <row r="14595" spans="1:12">
      <c r="A14595" s="228">
        <v>2018</v>
      </c>
      <c r="B14595" s="228" t="s">
        <v>195</v>
      </c>
      <c r="C14595" s="228" t="s">
        <v>68</v>
      </c>
      <c r="D14595" s="228" t="s">
        <v>206</v>
      </c>
      <c r="E14595" s="228">
        <v>60</v>
      </c>
      <c r="F14595" s="228">
        <v>7102</v>
      </c>
      <c r="G14595" s="228">
        <v>743</v>
      </c>
      <c r="H14595" s="228">
        <v>1458</v>
      </c>
      <c r="I14595" s="228">
        <v>1425642.51</v>
      </c>
      <c r="J14595" s="228">
        <v>277773.03999999998</v>
      </c>
      <c r="K14595" s="228">
        <v>386326</v>
      </c>
      <c r="L14595" s="228">
        <v>2537725.4500000002</v>
      </c>
    </row>
    <row r="14596" spans="1:12">
      <c r="A14596" s="228">
        <v>2018</v>
      </c>
      <c r="B14596" s="228" t="s">
        <v>195</v>
      </c>
      <c r="C14596" s="228" t="s">
        <v>68</v>
      </c>
      <c r="D14596" s="228" t="s">
        <v>206</v>
      </c>
      <c r="E14596" s="228">
        <v>65</v>
      </c>
      <c r="F14596" s="228">
        <v>6399</v>
      </c>
      <c r="G14596" s="228">
        <v>862</v>
      </c>
      <c r="H14596" s="228">
        <v>1781</v>
      </c>
      <c r="I14596" s="228">
        <v>1937193.37</v>
      </c>
      <c r="J14596" s="228">
        <v>387214.01</v>
      </c>
      <c r="K14596" s="228">
        <v>740136</v>
      </c>
      <c r="L14596" s="228">
        <v>3627091.18</v>
      </c>
    </row>
    <row r="14597" spans="1:12">
      <c r="A14597" s="228">
        <v>2018</v>
      </c>
      <c r="B14597" s="228" t="s">
        <v>195</v>
      </c>
      <c r="C14597" s="228" t="s">
        <v>68</v>
      </c>
      <c r="D14597" s="228" t="s">
        <v>206</v>
      </c>
      <c r="E14597" s="228">
        <v>70</v>
      </c>
      <c r="F14597" s="228">
        <v>5199</v>
      </c>
      <c r="G14597" s="228">
        <v>959</v>
      </c>
      <c r="H14597" s="228">
        <v>2217</v>
      </c>
      <c r="I14597" s="228">
        <v>2072113.13</v>
      </c>
      <c r="J14597" s="228">
        <v>373201.44</v>
      </c>
      <c r="K14597" s="228">
        <v>594241</v>
      </c>
      <c r="L14597" s="228">
        <v>3483359.1</v>
      </c>
    </row>
    <row r="14598" spans="1:12">
      <c r="A14598" s="228">
        <v>2018</v>
      </c>
      <c r="B14598" s="228" t="s">
        <v>195</v>
      </c>
      <c r="C14598" s="228" t="s">
        <v>68</v>
      </c>
      <c r="D14598" s="228" t="s">
        <v>206</v>
      </c>
      <c r="E14598" s="228">
        <v>75</v>
      </c>
      <c r="F14598" s="228">
        <v>3197</v>
      </c>
      <c r="G14598" s="228">
        <v>877</v>
      </c>
      <c r="H14598" s="228">
        <v>2240</v>
      </c>
      <c r="I14598" s="228">
        <v>1907313.22</v>
      </c>
      <c r="J14598" s="228">
        <v>316995.09999999998</v>
      </c>
      <c r="K14598" s="228">
        <v>409663</v>
      </c>
      <c r="L14598" s="228">
        <v>2898755.02</v>
      </c>
    </row>
    <row r="14599" spans="1:12">
      <c r="A14599" s="228">
        <v>2018</v>
      </c>
      <c r="B14599" s="228" t="s">
        <v>195</v>
      </c>
      <c r="C14599" s="228" t="s">
        <v>68</v>
      </c>
      <c r="D14599" s="228" t="s">
        <v>206</v>
      </c>
      <c r="E14599" s="228">
        <v>80</v>
      </c>
      <c r="F14599" s="228">
        <v>1947</v>
      </c>
      <c r="G14599" s="228">
        <v>463</v>
      </c>
      <c r="H14599" s="228">
        <v>1953</v>
      </c>
      <c r="I14599" s="228">
        <v>1621803.12</v>
      </c>
      <c r="J14599" s="228">
        <v>178024.86</v>
      </c>
      <c r="K14599" s="228">
        <v>378097.4</v>
      </c>
      <c r="L14599" s="228">
        <v>2337715.8199999998</v>
      </c>
    </row>
    <row r="14600" spans="1:12">
      <c r="A14600" s="228">
        <v>2018</v>
      </c>
      <c r="B14600" s="228" t="s">
        <v>195</v>
      </c>
      <c r="C14600" s="228" t="s">
        <v>68</v>
      </c>
      <c r="D14600" s="228" t="s">
        <v>206</v>
      </c>
      <c r="E14600" s="228">
        <v>85</v>
      </c>
      <c r="F14600" s="228">
        <v>1141</v>
      </c>
      <c r="G14600" s="228">
        <v>233</v>
      </c>
      <c r="H14600" s="228">
        <v>1193</v>
      </c>
      <c r="I14600" s="228">
        <v>838201.05</v>
      </c>
      <c r="J14600" s="228">
        <v>89481.85</v>
      </c>
      <c r="K14600" s="228">
        <v>68249</v>
      </c>
      <c r="L14600" s="228">
        <v>1057609.78</v>
      </c>
    </row>
    <row r="14601" spans="1:12">
      <c r="A14601" s="228">
        <v>2018</v>
      </c>
      <c r="B14601" s="228" t="s">
        <v>195</v>
      </c>
      <c r="C14601" s="228" t="s">
        <v>68</v>
      </c>
      <c r="D14601" s="228" t="s">
        <v>206</v>
      </c>
      <c r="E14601" s="228">
        <v>90</v>
      </c>
      <c r="F14601" s="228">
        <v>538</v>
      </c>
      <c r="G14601" s="228">
        <v>107</v>
      </c>
      <c r="H14601" s="228">
        <v>946</v>
      </c>
      <c r="I14601" s="228">
        <v>570325.44999999995</v>
      </c>
      <c r="J14601" s="228">
        <v>56880.09</v>
      </c>
      <c r="K14601" s="228">
        <v>83187</v>
      </c>
      <c r="L14601" s="228">
        <v>738312.51</v>
      </c>
    </row>
    <row r="14602" spans="1:12">
      <c r="A14602" s="228">
        <v>2018</v>
      </c>
      <c r="B14602" s="228" t="s">
        <v>195</v>
      </c>
      <c r="C14602" s="228" t="s">
        <v>68</v>
      </c>
      <c r="D14602" s="228" t="s">
        <v>206</v>
      </c>
      <c r="E14602" s="228">
        <v>95</v>
      </c>
      <c r="F14602" s="228">
        <v>129</v>
      </c>
      <c r="G14602" s="228">
        <v>20</v>
      </c>
      <c r="H14602" s="228">
        <v>238</v>
      </c>
      <c r="I14602" s="228">
        <v>101194</v>
      </c>
      <c r="J14602" s="228">
        <v>11080.74</v>
      </c>
      <c r="K14602" s="228">
        <v>0</v>
      </c>
      <c r="L14602" s="228">
        <v>115438.54</v>
      </c>
    </row>
    <row r="14603" spans="1:12">
      <c r="A14603" s="228">
        <v>2018</v>
      </c>
      <c r="B14603" s="228" t="s">
        <v>195</v>
      </c>
      <c r="C14603" s="228" t="s">
        <v>67</v>
      </c>
      <c r="D14603" s="228" t="s">
        <v>205</v>
      </c>
      <c r="E14603" s="228">
        <v>0</v>
      </c>
      <c r="F14603" s="228">
        <v>3253</v>
      </c>
      <c r="G14603" s="228">
        <v>124</v>
      </c>
      <c r="H14603" s="228">
        <v>290</v>
      </c>
      <c r="I14603" s="228">
        <v>188708.7</v>
      </c>
      <c r="J14603" s="228">
        <v>37535.019999999997</v>
      </c>
      <c r="K14603" s="228">
        <v>3806</v>
      </c>
      <c r="L14603" s="228">
        <v>258330.85</v>
      </c>
    </row>
    <row r="14604" spans="1:12">
      <c r="A14604" s="228">
        <v>2018</v>
      </c>
      <c r="B14604" s="228" t="s">
        <v>195</v>
      </c>
      <c r="C14604" s="228" t="s">
        <v>67</v>
      </c>
      <c r="D14604" s="228" t="s">
        <v>205</v>
      </c>
      <c r="E14604" s="228">
        <v>5</v>
      </c>
      <c r="F14604" s="228">
        <v>3655</v>
      </c>
      <c r="G14604" s="228">
        <v>65</v>
      </c>
      <c r="H14604" s="228">
        <v>79</v>
      </c>
      <c r="I14604" s="228">
        <v>65850</v>
      </c>
      <c r="J14604" s="228">
        <v>14815.75</v>
      </c>
      <c r="K14604" s="228">
        <v>249</v>
      </c>
      <c r="L14604" s="228">
        <v>85226.05</v>
      </c>
    </row>
    <row r="14605" spans="1:12">
      <c r="A14605" s="228">
        <v>2018</v>
      </c>
      <c r="B14605" s="228" t="s">
        <v>195</v>
      </c>
      <c r="C14605" s="228" t="s">
        <v>67</v>
      </c>
      <c r="D14605" s="228" t="s">
        <v>205</v>
      </c>
      <c r="E14605" s="228">
        <v>10</v>
      </c>
      <c r="F14605" s="228">
        <v>3373</v>
      </c>
      <c r="G14605" s="228">
        <v>31</v>
      </c>
      <c r="H14605" s="228">
        <v>85</v>
      </c>
      <c r="I14605" s="228">
        <v>44482.55</v>
      </c>
      <c r="J14605" s="228">
        <v>11339.05</v>
      </c>
      <c r="K14605" s="228">
        <v>12681</v>
      </c>
      <c r="L14605" s="228">
        <v>74324.67</v>
      </c>
    </row>
    <row r="14606" spans="1:12">
      <c r="A14606" s="228">
        <v>2018</v>
      </c>
      <c r="B14606" s="228" t="s">
        <v>195</v>
      </c>
      <c r="C14606" s="228" t="s">
        <v>67</v>
      </c>
      <c r="D14606" s="228" t="s">
        <v>205</v>
      </c>
      <c r="E14606" s="228">
        <v>15</v>
      </c>
      <c r="F14606" s="228">
        <v>3090</v>
      </c>
      <c r="G14606" s="228">
        <v>53</v>
      </c>
      <c r="H14606" s="228">
        <v>79</v>
      </c>
      <c r="I14606" s="228">
        <v>93629</v>
      </c>
      <c r="J14606" s="228">
        <v>22506.25</v>
      </c>
      <c r="K14606" s="228">
        <v>8593</v>
      </c>
      <c r="L14606" s="228">
        <v>128610.85</v>
      </c>
    </row>
    <row r="14607" spans="1:12">
      <c r="A14607" s="228">
        <v>2018</v>
      </c>
      <c r="B14607" s="228" t="s">
        <v>195</v>
      </c>
      <c r="C14607" s="228" t="s">
        <v>67</v>
      </c>
      <c r="D14607" s="228" t="s">
        <v>205</v>
      </c>
      <c r="E14607" s="228">
        <v>20</v>
      </c>
      <c r="F14607" s="228">
        <v>2323</v>
      </c>
      <c r="G14607" s="228">
        <v>47</v>
      </c>
      <c r="H14607" s="228">
        <v>71</v>
      </c>
      <c r="I14607" s="228">
        <v>103133.55</v>
      </c>
      <c r="J14607" s="228">
        <v>27995.67</v>
      </c>
      <c r="K14607" s="228">
        <v>22960</v>
      </c>
      <c r="L14607" s="228">
        <v>169569.25</v>
      </c>
    </row>
    <row r="14608" spans="1:12">
      <c r="A14608" s="228">
        <v>2018</v>
      </c>
      <c r="B14608" s="228" t="s">
        <v>195</v>
      </c>
      <c r="C14608" s="228" t="s">
        <v>67</v>
      </c>
      <c r="D14608" s="228" t="s">
        <v>205</v>
      </c>
      <c r="E14608" s="228">
        <v>25</v>
      </c>
      <c r="F14608" s="228">
        <v>2360</v>
      </c>
      <c r="G14608" s="228">
        <v>47</v>
      </c>
      <c r="H14608" s="228">
        <v>69</v>
      </c>
      <c r="I14608" s="228">
        <v>73797</v>
      </c>
      <c r="J14608" s="228">
        <v>33976.339999999997</v>
      </c>
      <c r="K14608" s="228">
        <v>44256</v>
      </c>
      <c r="L14608" s="228">
        <v>187794</v>
      </c>
    </row>
    <row r="14609" spans="1:12">
      <c r="A14609" s="228">
        <v>2018</v>
      </c>
      <c r="B14609" s="228" t="s">
        <v>195</v>
      </c>
      <c r="C14609" s="228" t="s">
        <v>67</v>
      </c>
      <c r="D14609" s="228" t="s">
        <v>205</v>
      </c>
      <c r="E14609" s="228">
        <v>30</v>
      </c>
      <c r="F14609" s="228">
        <v>3869</v>
      </c>
      <c r="G14609" s="228">
        <v>102</v>
      </c>
      <c r="H14609" s="228">
        <v>143</v>
      </c>
      <c r="I14609" s="228">
        <v>107873.3</v>
      </c>
      <c r="J14609" s="228">
        <v>28478.39</v>
      </c>
      <c r="K14609" s="228">
        <v>27080</v>
      </c>
      <c r="L14609" s="228">
        <v>199863.42</v>
      </c>
    </row>
    <row r="14610" spans="1:12">
      <c r="A14610" s="228">
        <v>2018</v>
      </c>
      <c r="B14610" s="228" t="s">
        <v>195</v>
      </c>
      <c r="C14610" s="228" t="s">
        <v>67</v>
      </c>
      <c r="D14610" s="228" t="s">
        <v>205</v>
      </c>
      <c r="E14610" s="228">
        <v>35</v>
      </c>
      <c r="F14610" s="228">
        <v>4106</v>
      </c>
      <c r="G14610" s="228">
        <v>107</v>
      </c>
      <c r="H14610" s="228">
        <v>204</v>
      </c>
      <c r="I14610" s="228">
        <v>183381.6</v>
      </c>
      <c r="J14610" s="228">
        <v>54054.87</v>
      </c>
      <c r="K14610" s="228">
        <v>36558</v>
      </c>
      <c r="L14610" s="228">
        <v>316169.86</v>
      </c>
    </row>
    <row r="14611" spans="1:12">
      <c r="A14611" s="228">
        <v>2018</v>
      </c>
      <c r="B14611" s="228" t="s">
        <v>195</v>
      </c>
      <c r="C14611" s="228" t="s">
        <v>67</v>
      </c>
      <c r="D14611" s="228" t="s">
        <v>205</v>
      </c>
      <c r="E14611" s="228">
        <v>40</v>
      </c>
      <c r="F14611" s="228">
        <v>3645</v>
      </c>
      <c r="G14611" s="228">
        <v>112</v>
      </c>
      <c r="H14611" s="228">
        <v>199</v>
      </c>
      <c r="I14611" s="228">
        <v>193955.6</v>
      </c>
      <c r="J14611" s="228">
        <v>49921.19</v>
      </c>
      <c r="K14611" s="228">
        <v>16492</v>
      </c>
      <c r="L14611" s="228">
        <v>347257.78</v>
      </c>
    </row>
    <row r="14612" spans="1:12">
      <c r="A14612" s="228">
        <v>2018</v>
      </c>
      <c r="B14612" s="228" t="s">
        <v>195</v>
      </c>
      <c r="C14612" s="228" t="s">
        <v>67</v>
      </c>
      <c r="D14612" s="228" t="s">
        <v>205</v>
      </c>
      <c r="E14612" s="228">
        <v>45</v>
      </c>
      <c r="F14612" s="228">
        <v>3743</v>
      </c>
      <c r="G14612" s="228">
        <v>132</v>
      </c>
      <c r="H14612" s="228">
        <v>330</v>
      </c>
      <c r="I14612" s="228">
        <v>326941.09999999998</v>
      </c>
      <c r="J14612" s="228">
        <v>97926.74</v>
      </c>
      <c r="K14612" s="228">
        <v>20113</v>
      </c>
      <c r="L14612" s="228">
        <v>507497.26</v>
      </c>
    </row>
    <row r="14613" spans="1:12">
      <c r="A14613" s="228">
        <v>2018</v>
      </c>
      <c r="B14613" s="228" t="s">
        <v>195</v>
      </c>
      <c r="C14613" s="228" t="s">
        <v>67</v>
      </c>
      <c r="D14613" s="228" t="s">
        <v>205</v>
      </c>
      <c r="E14613" s="228">
        <v>50</v>
      </c>
      <c r="F14613" s="228">
        <v>3487</v>
      </c>
      <c r="G14613" s="228">
        <v>235</v>
      </c>
      <c r="H14613" s="228">
        <v>375</v>
      </c>
      <c r="I14613" s="228">
        <v>354265.98</v>
      </c>
      <c r="J14613" s="228">
        <v>109589.38</v>
      </c>
      <c r="K14613" s="228">
        <v>124456.8</v>
      </c>
      <c r="L14613" s="228">
        <v>663556.36</v>
      </c>
    </row>
    <row r="14614" spans="1:12">
      <c r="A14614" s="228">
        <v>2018</v>
      </c>
      <c r="B14614" s="228" t="s">
        <v>195</v>
      </c>
      <c r="C14614" s="228" t="s">
        <v>67</v>
      </c>
      <c r="D14614" s="228" t="s">
        <v>205</v>
      </c>
      <c r="E14614" s="228">
        <v>55</v>
      </c>
      <c r="F14614" s="228">
        <v>3585</v>
      </c>
      <c r="G14614" s="228">
        <v>276</v>
      </c>
      <c r="H14614" s="228">
        <v>719</v>
      </c>
      <c r="I14614" s="228">
        <v>645754.6</v>
      </c>
      <c r="J14614" s="228">
        <v>149624.04999999999</v>
      </c>
      <c r="K14614" s="228">
        <v>165093</v>
      </c>
      <c r="L14614" s="228">
        <v>1066042.6599999999</v>
      </c>
    </row>
    <row r="14615" spans="1:12">
      <c r="A14615" s="228">
        <v>2018</v>
      </c>
      <c r="B14615" s="228" t="s">
        <v>195</v>
      </c>
      <c r="C14615" s="228" t="s">
        <v>67</v>
      </c>
      <c r="D14615" s="228" t="s">
        <v>205</v>
      </c>
      <c r="E14615" s="228">
        <v>60</v>
      </c>
      <c r="F14615" s="228">
        <v>2898</v>
      </c>
      <c r="G14615" s="228">
        <v>271</v>
      </c>
      <c r="H14615" s="228">
        <v>684</v>
      </c>
      <c r="I14615" s="228">
        <v>686437.18</v>
      </c>
      <c r="J14615" s="228">
        <v>172829.24</v>
      </c>
      <c r="K14615" s="228">
        <v>185232.8</v>
      </c>
      <c r="L14615" s="228">
        <v>1124900.25</v>
      </c>
    </row>
    <row r="14616" spans="1:12">
      <c r="A14616" s="228">
        <v>2018</v>
      </c>
      <c r="B14616" s="228" t="s">
        <v>195</v>
      </c>
      <c r="C14616" s="228" t="s">
        <v>67</v>
      </c>
      <c r="D14616" s="228" t="s">
        <v>205</v>
      </c>
      <c r="E14616" s="228">
        <v>65</v>
      </c>
      <c r="F14616" s="228">
        <v>2125</v>
      </c>
      <c r="G14616" s="228">
        <v>295</v>
      </c>
      <c r="H14616" s="228">
        <v>629</v>
      </c>
      <c r="I14616" s="228">
        <v>615409.42000000004</v>
      </c>
      <c r="J14616" s="228">
        <v>162571.47</v>
      </c>
      <c r="K14616" s="228">
        <v>176761</v>
      </c>
      <c r="L14616" s="228">
        <v>1034474.76</v>
      </c>
    </row>
    <row r="14617" spans="1:12">
      <c r="A14617" s="228">
        <v>2018</v>
      </c>
      <c r="B14617" s="228" t="s">
        <v>195</v>
      </c>
      <c r="C14617" s="228" t="s">
        <v>67</v>
      </c>
      <c r="D14617" s="228" t="s">
        <v>205</v>
      </c>
      <c r="E14617" s="228">
        <v>70</v>
      </c>
      <c r="F14617" s="228">
        <v>1350</v>
      </c>
      <c r="G14617" s="228">
        <v>310</v>
      </c>
      <c r="H14617" s="228">
        <v>883</v>
      </c>
      <c r="I14617" s="228">
        <v>840994.65</v>
      </c>
      <c r="J14617" s="228">
        <v>175470.91</v>
      </c>
      <c r="K14617" s="228">
        <v>137641.60000000001</v>
      </c>
      <c r="L14617" s="228">
        <v>1188006.6599999999</v>
      </c>
    </row>
    <row r="14618" spans="1:12">
      <c r="A14618" s="228">
        <v>2018</v>
      </c>
      <c r="B14618" s="228" t="s">
        <v>195</v>
      </c>
      <c r="C14618" s="228" t="s">
        <v>67</v>
      </c>
      <c r="D14618" s="228" t="s">
        <v>205</v>
      </c>
      <c r="E14618" s="228">
        <v>75</v>
      </c>
      <c r="F14618" s="228">
        <v>742</v>
      </c>
      <c r="G14618" s="228">
        <v>177</v>
      </c>
      <c r="H14618" s="228">
        <v>480</v>
      </c>
      <c r="I14618" s="228">
        <v>402214.35</v>
      </c>
      <c r="J14618" s="228">
        <v>82544.23</v>
      </c>
      <c r="K14618" s="228">
        <v>49327</v>
      </c>
      <c r="L14618" s="228">
        <v>567055.89</v>
      </c>
    </row>
    <row r="14619" spans="1:12">
      <c r="A14619" s="228">
        <v>2018</v>
      </c>
      <c r="B14619" s="228" t="s">
        <v>195</v>
      </c>
      <c r="C14619" s="228" t="s">
        <v>67</v>
      </c>
      <c r="D14619" s="228" t="s">
        <v>205</v>
      </c>
      <c r="E14619" s="228">
        <v>80</v>
      </c>
      <c r="F14619" s="228">
        <v>305</v>
      </c>
      <c r="G14619" s="228">
        <v>38</v>
      </c>
      <c r="H14619" s="228">
        <v>163</v>
      </c>
      <c r="I14619" s="228">
        <v>138369.54999999999</v>
      </c>
      <c r="J14619" s="228">
        <v>35027.65</v>
      </c>
      <c r="K14619" s="228">
        <v>50255</v>
      </c>
      <c r="L14619" s="228">
        <v>232188.11</v>
      </c>
    </row>
    <row r="14620" spans="1:12">
      <c r="A14620" s="228">
        <v>2018</v>
      </c>
      <c r="B14620" s="228" t="s">
        <v>195</v>
      </c>
      <c r="C14620" s="228" t="s">
        <v>67</v>
      </c>
      <c r="D14620" s="228" t="s">
        <v>205</v>
      </c>
      <c r="E14620" s="228">
        <v>85</v>
      </c>
      <c r="F14620" s="228">
        <v>100</v>
      </c>
      <c r="G14620" s="228">
        <v>22</v>
      </c>
      <c r="H14620" s="228">
        <v>110</v>
      </c>
      <c r="I14620" s="228">
        <v>61174</v>
      </c>
      <c r="J14620" s="228">
        <v>9680.2099999999991</v>
      </c>
      <c r="K14620" s="228">
        <v>12297</v>
      </c>
      <c r="L14620" s="228">
        <v>84564.76</v>
      </c>
    </row>
    <row r="14621" spans="1:12">
      <c r="A14621" s="228">
        <v>2018</v>
      </c>
      <c r="B14621" s="228" t="s">
        <v>195</v>
      </c>
      <c r="C14621" s="228" t="s">
        <v>67</v>
      </c>
      <c r="D14621" s="228" t="s">
        <v>205</v>
      </c>
      <c r="E14621" s="228">
        <v>90</v>
      </c>
      <c r="F14621" s="228">
        <v>32</v>
      </c>
      <c r="G14621" s="228">
        <v>3</v>
      </c>
      <c r="H14621" s="228">
        <v>29</v>
      </c>
      <c r="I14621" s="228">
        <v>14717</v>
      </c>
      <c r="J14621" s="228">
        <v>1290.7</v>
      </c>
      <c r="K14621" s="228">
        <v>0</v>
      </c>
      <c r="L14621" s="228">
        <v>15024.7</v>
      </c>
    </row>
    <row r="14622" spans="1:12">
      <c r="A14622" s="228">
        <v>2018</v>
      </c>
      <c r="B14622" s="228" t="s">
        <v>195</v>
      </c>
      <c r="C14622" s="228" t="s">
        <v>67</v>
      </c>
      <c r="D14622" s="228" t="s">
        <v>205</v>
      </c>
      <c r="E14622" s="228">
        <v>95</v>
      </c>
      <c r="F14622" s="228">
        <v>1</v>
      </c>
      <c r="G14622" s="228">
        <v>0</v>
      </c>
      <c r="H14622" s="228">
        <v>0</v>
      </c>
      <c r="I14622" s="228">
        <v>0</v>
      </c>
      <c r="J14622" s="228">
        <v>0</v>
      </c>
      <c r="K14622" s="228">
        <v>0</v>
      </c>
      <c r="L14622" s="228">
        <v>0</v>
      </c>
    </row>
    <row r="14623" spans="1:12">
      <c r="A14623" s="228">
        <v>2018</v>
      </c>
      <c r="B14623" s="228" t="s">
        <v>195</v>
      </c>
      <c r="C14623" s="228" t="s">
        <v>67</v>
      </c>
      <c r="D14623" s="228" t="s">
        <v>206</v>
      </c>
      <c r="E14623" s="228">
        <v>0</v>
      </c>
      <c r="F14623" s="228">
        <v>3059</v>
      </c>
      <c r="G14623" s="228">
        <v>87</v>
      </c>
      <c r="H14623" s="228">
        <v>149</v>
      </c>
      <c r="I14623" s="228">
        <v>116094.2</v>
      </c>
      <c r="J14623" s="228">
        <v>20878.150000000001</v>
      </c>
      <c r="K14623" s="228">
        <v>805</v>
      </c>
      <c r="L14623" s="228">
        <v>141457.69</v>
      </c>
    </row>
    <row r="14624" spans="1:12">
      <c r="A14624" s="228">
        <v>2018</v>
      </c>
      <c r="B14624" s="228" t="s">
        <v>195</v>
      </c>
      <c r="C14624" s="228" t="s">
        <v>67</v>
      </c>
      <c r="D14624" s="228" t="s">
        <v>206</v>
      </c>
      <c r="E14624" s="228">
        <v>5</v>
      </c>
      <c r="F14624" s="228">
        <v>3489</v>
      </c>
      <c r="G14624" s="228">
        <v>37</v>
      </c>
      <c r="H14624" s="228">
        <v>43</v>
      </c>
      <c r="I14624" s="228">
        <v>38664</v>
      </c>
      <c r="J14624" s="228">
        <v>9309</v>
      </c>
      <c r="K14624" s="228">
        <v>194</v>
      </c>
      <c r="L14624" s="228">
        <v>51539.8</v>
      </c>
    </row>
    <row r="14625" spans="1:12">
      <c r="A14625" s="228">
        <v>2018</v>
      </c>
      <c r="B14625" s="228" t="s">
        <v>195</v>
      </c>
      <c r="C14625" s="228" t="s">
        <v>67</v>
      </c>
      <c r="D14625" s="228" t="s">
        <v>206</v>
      </c>
      <c r="E14625" s="228">
        <v>10</v>
      </c>
      <c r="F14625" s="228">
        <v>3264</v>
      </c>
      <c r="G14625" s="228">
        <v>33</v>
      </c>
      <c r="H14625" s="228">
        <v>46</v>
      </c>
      <c r="I14625" s="228">
        <v>47499</v>
      </c>
      <c r="J14625" s="228">
        <v>11252.91</v>
      </c>
      <c r="K14625" s="228">
        <v>14845</v>
      </c>
      <c r="L14625" s="228">
        <v>86736.11</v>
      </c>
    </row>
    <row r="14626" spans="1:12">
      <c r="A14626" s="228">
        <v>2018</v>
      </c>
      <c r="B14626" s="228" t="s">
        <v>195</v>
      </c>
      <c r="C14626" s="228" t="s">
        <v>67</v>
      </c>
      <c r="D14626" s="228" t="s">
        <v>206</v>
      </c>
      <c r="E14626" s="228">
        <v>15</v>
      </c>
      <c r="F14626" s="228">
        <v>2997</v>
      </c>
      <c r="G14626" s="228">
        <v>76</v>
      </c>
      <c r="H14626" s="228">
        <v>130</v>
      </c>
      <c r="I14626" s="228">
        <v>98766</v>
      </c>
      <c r="J14626" s="228">
        <v>27529</v>
      </c>
      <c r="K14626" s="228">
        <v>27800</v>
      </c>
      <c r="L14626" s="228">
        <v>177431.64</v>
      </c>
    </row>
    <row r="14627" spans="1:12">
      <c r="A14627" s="228">
        <v>2018</v>
      </c>
      <c r="B14627" s="228" t="s">
        <v>195</v>
      </c>
      <c r="C14627" s="228" t="s">
        <v>67</v>
      </c>
      <c r="D14627" s="228" t="s">
        <v>206</v>
      </c>
      <c r="E14627" s="228">
        <v>20</v>
      </c>
      <c r="F14627" s="228">
        <v>2413</v>
      </c>
      <c r="G14627" s="228">
        <v>84</v>
      </c>
      <c r="H14627" s="228">
        <v>243</v>
      </c>
      <c r="I14627" s="228">
        <v>206661.25</v>
      </c>
      <c r="J14627" s="228">
        <v>36767.699999999997</v>
      </c>
      <c r="K14627" s="228">
        <v>19024</v>
      </c>
      <c r="L14627" s="228">
        <v>299928.73</v>
      </c>
    </row>
    <row r="14628" spans="1:12">
      <c r="A14628" s="228">
        <v>2018</v>
      </c>
      <c r="B14628" s="228" t="s">
        <v>195</v>
      </c>
      <c r="C14628" s="228" t="s">
        <v>67</v>
      </c>
      <c r="D14628" s="228" t="s">
        <v>206</v>
      </c>
      <c r="E14628" s="228">
        <v>25</v>
      </c>
      <c r="F14628" s="228">
        <v>3054</v>
      </c>
      <c r="G14628" s="228">
        <v>117</v>
      </c>
      <c r="H14628" s="228">
        <v>317</v>
      </c>
      <c r="I14628" s="228">
        <v>280121.15000000002</v>
      </c>
      <c r="J14628" s="228">
        <v>62316.42</v>
      </c>
      <c r="K14628" s="228">
        <v>34506</v>
      </c>
      <c r="L14628" s="228">
        <v>454158.01</v>
      </c>
    </row>
    <row r="14629" spans="1:12">
      <c r="A14629" s="228">
        <v>2018</v>
      </c>
      <c r="B14629" s="228" t="s">
        <v>195</v>
      </c>
      <c r="C14629" s="228" t="s">
        <v>67</v>
      </c>
      <c r="D14629" s="228" t="s">
        <v>206</v>
      </c>
      <c r="E14629" s="228">
        <v>30</v>
      </c>
      <c r="F14629" s="228">
        <v>4661</v>
      </c>
      <c r="G14629" s="228">
        <v>248</v>
      </c>
      <c r="H14629" s="228">
        <v>760</v>
      </c>
      <c r="I14629" s="228">
        <v>635964.65</v>
      </c>
      <c r="J14629" s="228">
        <v>120470.88</v>
      </c>
      <c r="K14629" s="228">
        <v>93999</v>
      </c>
      <c r="L14629" s="228">
        <v>966720.04</v>
      </c>
    </row>
    <row r="14630" spans="1:12">
      <c r="A14630" s="228">
        <v>2018</v>
      </c>
      <c r="B14630" s="228" t="s">
        <v>195</v>
      </c>
      <c r="C14630" s="228" t="s">
        <v>67</v>
      </c>
      <c r="D14630" s="228" t="s">
        <v>206</v>
      </c>
      <c r="E14630" s="228">
        <v>35</v>
      </c>
      <c r="F14630" s="228">
        <v>4527</v>
      </c>
      <c r="G14630" s="228">
        <v>266</v>
      </c>
      <c r="H14630" s="228">
        <v>611</v>
      </c>
      <c r="I14630" s="228">
        <v>626376.6</v>
      </c>
      <c r="J14630" s="228">
        <v>132712.04999999999</v>
      </c>
      <c r="K14630" s="228">
        <v>78553</v>
      </c>
      <c r="L14630" s="228">
        <v>967278.04</v>
      </c>
    </row>
    <row r="14631" spans="1:12">
      <c r="A14631" s="228">
        <v>2018</v>
      </c>
      <c r="B14631" s="228" t="s">
        <v>195</v>
      </c>
      <c r="C14631" s="228" t="s">
        <v>67</v>
      </c>
      <c r="D14631" s="228" t="s">
        <v>206</v>
      </c>
      <c r="E14631" s="228">
        <v>40</v>
      </c>
      <c r="F14631" s="228">
        <v>3895</v>
      </c>
      <c r="G14631" s="228">
        <v>180</v>
      </c>
      <c r="H14631" s="228">
        <v>384</v>
      </c>
      <c r="I14631" s="228">
        <v>425864.65</v>
      </c>
      <c r="J14631" s="228">
        <v>99011.5</v>
      </c>
      <c r="K14631" s="228">
        <v>119309</v>
      </c>
      <c r="L14631" s="228">
        <v>768142.73</v>
      </c>
    </row>
    <row r="14632" spans="1:12">
      <c r="A14632" s="228">
        <v>2018</v>
      </c>
      <c r="B14632" s="228" t="s">
        <v>195</v>
      </c>
      <c r="C14632" s="228" t="s">
        <v>67</v>
      </c>
      <c r="D14632" s="228" t="s">
        <v>206</v>
      </c>
      <c r="E14632" s="228">
        <v>45</v>
      </c>
      <c r="F14632" s="228">
        <v>3926</v>
      </c>
      <c r="G14632" s="228">
        <v>225</v>
      </c>
      <c r="H14632" s="228">
        <v>522</v>
      </c>
      <c r="I14632" s="228">
        <v>476182.5</v>
      </c>
      <c r="J14632" s="228">
        <v>141951.92000000001</v>
      </c>
      <c r="K14632" s="228">
        <v>106891</v>
      </c>
      <c r="L14632" s="228">
        <v>837267.59</v>
      </c>
    </row>
    <row r="14633" spans="1:12">
      <c r="A14633" s="228">
        <v>2018</v>
      </c>
      <c r="B14633" s="228" t="s">
        <v>195</v>
      </c>
      <c r="C14633" s="228" t="s">
        <v>67</v>
      </c>
      <c r="D14633" s="228" t="s">
        <v>206</v>
      </c>
      <c r="E14633" s="228">
        <v>50</v>
      </c>
      <c r="F14633" s="228">
        <v>3611</v>
      </c>
      <c r="G14633" s="228">
        <v>221</v>
      </c>
      <c r="H14633" s="228">
        <v>415</v>
      </c>
      <c r="I14633" s="228">
        <v>445361.1</v>
      </c>
      <c r="J14633" s="228">
        <v>130452.17</v>
      </c>
      <c r="K14633" s="228">
        <v>117666</v>
      </c>
      <c r="L14633" s="228">
        <v>790972.89</v>
      </c>
    </row>
    <row r="14634" spans="1:12">
      <c r="A14634" s="228">
        <v>2018</v>
      </c>
      <c r="B14634" s="228" t="s">
        <v>195</v>
      </c>
      <c r="C14634" s="228" t="s">
        <v>67</v>
      </c>
      <c r="D14634" s="228" t="s">
        <v>206</v>
      </c>
      <c r="E14634" s="228">
        <v>55</v>
      </c>
      <c r="F14634" s="228">
        <v>3530</v>
      </c>
      <c r="G14634" s="228">
        <v>337</v>
      </c>
      <c r="H14634" s="228">
        <v>727</v>
      </c>
      <c r="I14634" s="228">
        <v>729935.75</v>
      </c>
      <c r="J14634" s="228">
        <v>184693.7</v>
      </c>
      <c r="K14634" s="228">
        <v>183087.8</v>
      </c>
      <c r="L14634" s="228">
        <v>1217529.3700000001</v>
      </c>
    </row>
    <row r="14635" spans="1:12">
      <c r="A14635" s="228">
        <v>2018</v>
      </c>
      <c r="B14635" s="228" t="s">
        <v>195</v>
      </c>
      <c r="C14635" s="228" t="s">
        <v>67</v>
      </c>
      <c r="D14635" s="228" t="s">
        <v>206</v>
      </c>
      <c r="E14635" s="228">
        <v>60</v>
      </c>
      <c r="F14635" s="228">
        <v>2803</v>
      </c>
      <c r="G14635" s="228">
        <v>259</v>
      </c>
      <c r="H14635" s="228">
        <v>772</v>
      </c>
      <c r="I14635" s="228">
        <v>591556.55000000005</v>
      </c>
      <c r="J14635" s="228">
        <v>127741.38</v>
      </c>
      <c r="K14635" s="228">
        <v>158156.4</v>
      </c>
      <c r="L14635" s="228">
        <v>984605.7</v>
      </c>
    </row>
    <row r="14636" spans="1:12">
      <c r="A14636" s="228">
        <v>2018</v>
      </c>
      <c r="B14636" s="228" t="s">
        <v>195</v>
      </c>
      <c r="C14636" s="228" t="s">
        <v>67</v>
      </c>
      <c r="D14636" s="228" t="s">
        <v>206</v>
      </c>
      <c r="E14636" s="228">
        <v>65</v>
      </c>
      <c r="F14636" s="228">
        <v>1985</v>
      </c>
      <c r="G14636" s="228">
        <v>216</v>
      </c>
      <c r="H14636" s="228">
        <v>592</v>
      </c>
      <c r="I14636" s="228">
        <v>638130</v>
      </c>
      <c r="J14636" s="228">
        <v>142598.35999999999</v>
      </c>
      <c r="K14636" s="228">
        <v>170476.2</v>
      </c>
      <c r="L14636" s="228">
        <v>1020560.06</v>
      </c>
    </row>
    <row r="14637" spans="1:12">
      <c r="A14637" s="228">
        <v>2018</v>
      </c>
      <c r="B14637" s="228" t="s">
        <v>195</v>
      </c>
      <c r="C14637" s="228" t="s">
        <v>67</v>
      </c>
      <c r="D14637" s="228" t="s">
        <v>206</v>
      </c>
      <c r="E14637" s="228">
        <v>70</v>
      </c>
      <c r="F14637" s="228">
        <v>1250</v>
      </c>
      <c r="G14637" s="228">
        <v>316</v>
      </c>
      <c r="H14637" s="228">
        <v>621</v>
      </c>
      <c r="I14637" s="228">
        <v>587498.39</v>
      </c>
      <c r="J14637" s="228">
        <v>110088.64</v>
      </c>
      <c r="K14637" s="228">
        <v>168650</v>
      </c>
      <c r="L14637" s="228">
        <v>906363.97</v>
      </c>
    </row>
    <row r="14638" spans="1:12">
      <c r="A14638" s="228">
        <v>2018</v>
      </c>
      <c r="B14638" s="228" t="s">
        <v>195</v>
      </c>
      <c r="C14638" s="228" t="s">
        <v>67</v>
      </c>
      <c r="D14638" s="228" t="s">
        <v>206</v>
      </c>
      <c r="E14638" s="228">
        <v>75</v>
      </c>
      <c r="F14638" s="228">
        <v>600</v>
      </c>
      <c r="G14638" s="228">
        <v>108</v>
      </c>
      <c r="H14638" s="228">
        <v>485</v>
      </c>
      <c r="I14638" s="228">
        <v>310340.2</v>
      </c>
      <c r="J14638" s="228">
        <v>55415.48</v>
      </c>
      <c r="K14638" s="228">
        <v>30688</v>
      </c>
      <c r="L14638" s="228">
        <v>414912.64</v>
      </c>
    </row>
    <row r="14639" spans="1:12">
      <c r="A14639" s="228">
        <v>2018</v>
      </c>
      <c r="B14639" s="228" t="s">
        <v>195</v>
      </c>
      <c r="C14639" s="228" t="s">
        <v>67</v>
      </c>
      <c r="D14639" s="228" t="s">
        <v>206</v>
      </c>
      <c r="E14639" s="228">
        <v>80</v>
      </c>
      <c r="F14639" s="228">
        <v>300</v>
      </c>
      <c r="G14639" s="228">
        <v>34</v>
      </c>
      <c r="H14639" s="228">
        <v>211</v>
      </c>
      <c r="I14639" s="228">
        <v>83573</v>
      </c>
      <c r="J14639" s="228">
        <v>12197.16</v>
      </c>
      <c r="K14639" s="228">
        <v>5404</v>
      </c>
      <c r="L14639" s="228">
        <v>108068.92</v>
      </c>
    </row>
    <row r="14640" spans="1:12">
      <c r="A14640" s="228">
        <v>2018</v>
      </c>
      <c r="B14640" s="228" t="s">
        <v>195</v>
      </c>
      <c r="C14640" s="228" t="s">
        <v>67</v>
      </c>
      <c r="D14640" s="228" t="s">
        <v>206</v>
      </c>
      <c r="E14640" s="228">
        <v>85</v>
      </c>
      <c r="F14640" s="228">
        <v>133</v>
      </c>
      <c r="G14640" s="228">
        <v>19</v>
      </c>
      <c r="H14640" s="228">
        <v>220</v>
      </c>
      <c r="I14640" s="228">
        <v>125998</v>
      </c>
      <c r="J14640" s="228">
        <v>14199.18</v>
      </c>
      <c r="K14640" s="228">
        <v>51753</v>
      </c>
      <c r="L14640" s="228">
        <v>194183.06</v>
      </c>
    </row>
    <row r="14641" spans="1:12">
      <c r="A14641" s="228">
        <v>2018</v>
      </c>
      <c r="B14641" s="228" t="s">
        <v>195</v>
      </c>
      <c r="C14641" s="228" t="s">
        <v>67</v>
      </c>
      <c r="D14641" s="228" t="s">
        <v>206</v>
      </c>
      <c r="E14641" s="228">
        <v>90</v>
      </c>
      <c r="F14641" s="228">
        <v>62</v>
      </c>
      <c r="G14641" s="228">
        <v>8</v>
      </c>
      <c r="H14641" s="228">
        <v>52</v>
      </c>
      <c r="I14641" s="228">
        <v>22660</v>
      </c>
      <c r="J14641" s="228">
        <v>1896</v>
      </c>
      <c r="K14641" s="228">
        <v>0</v>
      </c>
      <c r="L14641" s="228">
        <v>25301</v>
      </c>
    </row>
    <row r="14642" spans="1:12">
      <c r="A14642" s="228">
        <v>2018</v>
      </c>
      <c r="B14642" s="228" t="s">
        <v>195</v>
      </c>
      <c r="C14642" s="228" t="s">
        <v>67</v>
      </c>
      <c r="D14642" s="228" t="s">
        <v>206</v>
      </c>
      <c r="E14642" s="228">
        <v>95</v>
      </c>
      <c r="F14642" s="228">
        <v>6</v>
      </c>
      <c r="G14642" s="228">
        <v>2</v>
      </c>
      <c r="H14642" s="228">
        <v>3</v>
      </c>
      <c r="I14642" s="228">
        <v>5884</v>
      </c>
      <c r="J14642" s="228">
        <v>1356.15</v>
      </c>
      <c r="K14642" s="228">
        <v>0</v>
      </c>
      <c r="L14642" s="228">
        <v>7340.15</v>
      </c>
    </row>
    <row r="14643" spans="1:12">
      <c r="A14643" s="228">
        <v>2019</v>
      </c>
      <c r="B14643" s="228" t="s">
        <v>192</v>
      </c>
      <c r="C14643" s="228" t="s">
        <v>61</v>
      </c>
      <c r="D14643" s="228" t="s">
        <v>205</v>
      </c>
      <c r="E14643" s="228">
        <v>0</v>
      </c>
      <c r="F14643" s="228">
        <v>101676</v>
      </c>
      <c r="G14643" s="228">
        <v>4662</v>
      </c>
      <c r="H14643" s="228">
        <v>13537</v>
      </c>
      <c r="I14643" s="228">
        <v>8859927.8399999999</v>
      </c>
      <c r="J14643" s="228">
        <v>1360988.59</v>
      </c>
      <c r="K14643" s="228">
        <v>162301.01999999999</v>
      </c>
      <c r="L14643" s="228">
        <v>11467119.49</v>
      </c>
    </row>
    <row r="14644" spans="1:12">
      <c r="A14644" s="228">
        <v>2019</v>
      </c>
      <c r="B14644" s="228" t="s">
        <v>192</v>
      </c>
      <c r="C14644" s="228" t="s">
        <v>61</v>
      </c>
      <c r="D14644" s="228" t="s">
        <v>205</v>
      </c>
      <c r="E14644" s="228">
        <v>5</v>
      </c>
      <c r="F14644" s="228">
        <v>122860</v>
      </c>
      <c r="G14644" s="228">
        <v>2337</v>
      </c>
      <c r="H14644" s="228">
        <v>3505</v>
      </c>
      <c r="I14644" s="228">
        <v>2905113.89</v>
      </c>
      <c r="J14644" s="228">
        <v>719313.47</v>
      </c>
      <c r="K14644" s="228">
        <v>176066.4</v>
      </c>
      <c r="L14644" s="228">
        <v>4459785.2300000004</v>
      </c>
    </row>
    <row r="14645" spans="1:12">
      <c r="A14645" s="228">
        <v>2019</v>
      </c>
      <c r="B14645" s="228" t="s">
        <v>192</v>
      </c>
      <c r="C14645" s="228" t="s">
        <v>61</v>
      </c>
      <c r="D14645" s="228" t="s">
        <v>205</v>
      </c>
      <c r="E14645" s="228">
        <v>10</v>
      </c>
      <c r="F14645" s="228">
        <v>120309</v>
      </c>
      <c r="G14645" s="228">
        <v>1797</v>
      </c>
      <c r="H14645" s="228">
        <v>3372</v>
      </c>
      <c r="I14645" s="228">
        <v>2584179.02</v>
      </c>
      <c r="J14645" s="228">
        <v>639740.54</v>
      </c>
      <c r="K14645" s="228">
        <v>444864</v>
      </c>
      <c r="L14645" s="228">
        <v>4190225.78</v>
      </c>
    </row>
    <row r="14646" spans="1:12">
      <c r="A14646" s="228">
        <v>2019</v>
      </c>
      <c r="B14646" s="228" t="s">
        <v>192</v>
      </c>
      <c r="C14646" s="228" t="s">
        <v>61</v>
      </c>
      <c r="D14646" s="228" t="s">
        <v>205</v>
      </c>
      <c r="E14646" s="228">
        <v>15</v>
      </c>
      <c r="F14646" s="228">
        <v>111095</v>
      </c>
      <c r="G14646" s="228">
        <v>3124</v>
      </c>
      <c r="H14646" s="228">
        <v>6733</v>
      </c>
      <c r="I14646" s="228">
        <v>6435904.0999999996</v>
      </c>
      <c r="J14646" s="228">
        <v>1325438.96</v>
      </c>
      <c r="K14646" s="228">
        <v>1300637.19</v>
      </c>
      <c r="L14646" s="228">
        <v>10470040.23</v>
      </c>
    </row>
    <row r="14647" spans="1:12">
      <c r="A14647" s="228">
        <v>2019</v>
      </c>
      <c r="B14647" s="228" t="s">
        <v>192</v>
      </c>
      <c r="C14647" s="228" t="s">
        <v>61</v>
      </c>
      <c r="D14647" s="228" t="s">
        <v>205</v>
      </c>
      <c r="E14647" s="228">
        <v>20</v>
      </c>
      <c r="F14647" s="228">
        <v>84988</v>
      </c>
      <c r="G14647" s="228">
        <v>2892</v>
      </c>
      <c r="H14647" s="228">
        <v>6685</v>
      </c>
      <c r="I14647" s="228">
        <v>6352109.4699999997</v>
      </c>
      <c r="J14647" s="228">
        <v>1198224.6399999999</v>
      </c>
      <c r="K14647" s="228">
        <v>1295734</v>
      </c>
      <c r="L14647" s="228">
        <v>10183723.279999999</v>
      </c>
    </row>
    <row r="14648" spans="1:12">
      <c r="A14648" s="228">
        <v>2019</v>
      </c>
      <c r="B14648" s="228" t="s">
        <v>192</v>
      </c>
      <c r="C14648" s="228" t="s">
        <v>61</v>
      </c>
      <c r="D14648" s="228" t="s">
        <v>205</v>
      </c>
      <c r="E14648" s="228">
        <v>25</v>
      </c>
      <c r="F14648" s="228">
        <v>68837</v>
      </c>
      <c r="G14648" s="228">
        <v>2045</v>
      </c>
      <c r="H14648" s="228">
        <v>5596</v>
      </c>
      <c r="I14648" s="228">
        <v>4547172.58</v>
      </c>
      <c r="J14648" s="228">
        <v>853393.06</v>
      </c>
      <c r="K14648" s="228">
        <v>692537.2</v>
      </c>
      <c r="L14648" s="228">
        <v>7218457.2800000003</v>
      </c>
    </row>
    <row r="14649" spans="1:12">
      <c r="A14649" s="228">
        <v>2019</v>
      </c>
      <c r="B14649" s="228" t="s">
        <v>192</v>
      </c>
      <c r="C14649" s="228" t="s">
        <v>61</v>
      </c>
      <c r="D14649" s="228" t="s">
        <v>205</v>
      </c>
      <c r="E14649" s="228">
        <v>30</v>
      </c>
      <c r="F14649" s="228">
        <v>113611</v>
      </c>
      <c r="G14649" s="228">
        <v>3170</v>
      </c>
      <c r="H14649" s="228">
        <v>8174</v>
      </c>
      <c r="I14649" s="228">
        <v>6557492.5700000003</v>
      </c>
      <c r="J14649" s="228">
        <v>1387716.97</v>
      </c>
      <c r="K14649" s="228">
        <v>1047935.3</v>
      </c>
      <c r="L14649" s="228">
        <v>10825781.74</v>
      </c>
    </row>
    <row r="14650" spans="1:12">
      <c r="A14650" s="228">
        <v>2019</v>
      </c>
      <c r="B14650" s="228" t="s">
        <v>192</v>
      </c>
      <c r="C14650" s="228" t="s">
        <v>61</v>
      </c>
      <c r="D14650" s="228" t="s">
        <v>205</v>
      </c>
      <c r="E14650" s="228">
        <v>35</v>
      </c>
      <c r="F14650" s="228">
        <v>134161</v>
      </c>
      <c r="G14650" s="228">
        <v>4156</v>
      </c>
      <c r="H14650" s="228">
        <v>10315</v>
      </c>
      <c r="I14650" s="228">
        <v>8870087.4000000004</v>
      </c>
      <c r="J14650" s="228">
        <v>1964123.72</v>
      </c>
      <c r="K14650" s="228">
        <v>1433951.35</v>
      </c>
      <c r="L14650" s="228">
        <v>14575138.960000001</v>
      </c>
    </row>
    <row r="14651" spans="1:12">
      <c r="A14651" s="228">
        <v>2019</v>
      </c>
      <c r="B14651" s="228" t="s">
        <v>192</v>
      </c>
      <c r="C14651" s="228" t="s">
        <v>61</v>
      </c>
      <c r="D14651" s="228" t="s">
        <v>205</v>
      </c>
      <c r="E14651" s="228">
        <v>40</v>
      </c>
      <c r="F14651" s="228">
        <v>126754</v>
      </c>
      <c r="G14651" s="228">
        <v>4805</v>
      </c>
      <c r="H14651" s="228">
        <v>10416</v>
      </c>
      <c r="I14651" s="228">
        <v>9320259.6999999993</v>
      </c>
      <c r="J14651" s="228">
        <v>2320683.58</v>
      </c>
      <c r="K14651" s="228">
        <v>1900030.46</v>
      </c>
      <c r="L14651" s="228">
        <v>16123024.220000001</v>
      </c>
    </row>
    <row r="14652" spans="1:12">
      <c r="A14652" s="228">
        <v>2019</v>
      </c>
      <c r="B14652" s="228" t="s">
        <v>192</v>
      </c>
      <c r="C14652" s="228" t="s">
        <v>61</v>
      </c>
      <c r="D14652" s="228" t="s">
        <v>205</v>
      </c>
      <c r="E14652" s="228">
        <v>45</v>
      </c>
      <c r="F14652" s="228">
        <v>130405</v>
      </c>
      <c r="G14652" s="228">
        <v>6435</v>
      </c>
      <c r="H14652" s="228">
        <v>14694</v>
      </c>
      <c r="I14652" s="228">
        <v>13306752.25</v>
      </c>
      <c r="J14652" s="228">
        <v>3072798.08</v>
      </c>
      <c r="K14652" s="228">
        <v>3151479.06</v>
      </c>
      <c r="L14652" s="228">
        <v>22896161.350000001</v>
      </c>
    </row>
    <row r="14653" spans="1:12">
      <c r="A14653" s="228">
        <v>2019</v>
      </c>
      <c r="B14653" s="228" t="s">
        <v>192</v>
      </c>
      <c r="C14653" s="228" t="s">
        <v>61</v>
      </c>
      <c r="D14653" s="228" t="s">
        <v>205</v>
      </c>
      <c r="E14653" s="228">
        <v>50</v>
      </c>
      <c r="F14653" s="228">
        <v>118221</v>
      </c>
      <c r="G14653" s="228">
        <v>7721</v>
      </c>
      <c r="H14653" s="228">
        <v>16807</v>
      </c>
      <c r="I14653" s="228">
        <v>16114408.98</v>
      </c>
      <c r="J14653" s="228">
        <v>3903661.56</v>
      </c>
      <c r="K14653" s="228">
        <v>3672404.33</v>
      </c>
      <c r="L14653" s="228">
        <v>27429437.449999999</v>
      </c>
    </row>
    <row r="14654" spans="1:12">
      <c r="A14654" s="228">
        <v>2019</v>
      </c>
      <c r="B14654" s="228" t="s">
        <v>192</v>
      </c>
      <c r="C14654" s="228" t="s">
        <v>61</v>
      </c>
      <c r="D14654" s="228" t="s">
        <v>205</v>
      </c>
      <c r="E14654" s="228">
        <v>55</v>
      </c>
      <c r="F14654" s="228">
        <v>124538</v>
      </c>
      <c r="G14654" s="228">
        <v>11203</v>
      </c>
      <c r="H14654" s="228">
        <v>24933</v>
      </c>
      <c r="I14654" s="228">
        <v>24784994</v>
      </c>
      <c r="J14654" s="228">
        <v>5873332.3200000003</v>
      </c>
      <c r="K14654" s="228">
        <v>5847818.4800000004</v>
      </c>
      <c r="L14654" s="228">
        <v>41784399.649999999</v>
      </c>
    </row>
    <row r="14655" spans="1:12">
      <c r="A14655" s="228">
        <v>2019</v>
      </c>
      <c r="B14655" s="228" t="s">
        <v>192</v>
      </c>
      <c r="C14655" s="228" t="s">
        <v>61</v>
      </c>
      <c r="D14655" s="228" t="s">
        <v>205</v>
      </c>
      <c r="E14655" s="228">
        <v>60</v>
      </c>
      <c r="F14655" s="228">
        <v>115900</v>
      </c>
      <c r="G14655" s="228">
        <v>15083</v>
      </c>
      <c r="H14655" s="228">
        <v>35124</v>
      </c>
      <c r="I14655" s="228">
        <v>36236963.969999999</v>
      </c>
      <c r="J14655" s="228">
        <v>8078425.4100000001</v>
      </c>
      <c r="K14655" s="228">
        <v>9090233.0099999998</v>
      </c>
      <c r="L14655" s="228">
        <v>60146276.460000001</v>
      </c>
    </row>
    <row r="14656" spans="1:12">
      <c r="A14656" s="228">
        <v>2019</v>
      </c>
      <c r="B14656" s="228" t="s">
        <v>192</v>
      </c>
      <c r="C14656" s="228" t="s">
        <v>61</v>
      </c>
      <c r="D14656" s="228" t="s">
        <v>205</v>
      </c>
      <c r="E14656" s="228">
        <v>65</v>
      </c>
      <c r="F14656" s="228">
        <v>104513</v>
      </c>
      <c r="G14656" s="228">
        <v>19848</v>
      </c>
      <c r="H14656" s="228">
        <v>45124</v>
      </c>
      <c r="I14656" s="228">
        <v>46665255.060000002</v>
      </c>
      <c r="J14656" s="228">
        <v>10155923.810000001</v>
      </c>
      <c r="K14656" s="228">
        <v>11705793.1</v>
      </c>
      <c r="L14656" s="228">
        <v>75756835.310000002</v>
      </c>
    </row>
    <row r="14657" spans="1:12">
      <c r="A14657" s="228">
        <v>2019</v>
      </c>
      <c r="B14657" s="228" t="s">
        <v>192</v>
      </c>
      <c r="C14657" s="228" t="s">
        <v>61</v>
      </c>
      <c r="D14657" s="228" t="s">
        <v>205</v>
      </c>
      <c r="E14657" s="228">
        <v>70</v>
      </c>
      <c r="F14657" s="228">
        <v>89525</v>
      </c>
      <c r="G14657" s="228">
        <v>23113</v>
      </c>
      <c r="H14657" s="228">
        <v>61180</v>
      </c>
      <c r="I14657" s="228">
        <v>58898096.729999997</v>
      </c>
      <c r="J14657" s="228">
        <v>12191713.949999999</v>
      </c>
      <c r="K14657" s="228">
        <v>13813355.99</v>
      </c>
      <c r="L14657" s="228">
        <v>92867046.370000005</v>
      </c>
    </row>
    <row r="14658" spans="1:12">
      <c r="A14658" s="228">
        <v>2019</v>
      </c>
      <c r="B14658" s="228" t="s">
        <v>192</v>
      </c>
      <c r="C14658" s="228" t="s">
        <v>61</v>
      </c>
      <c r="D14658" s="228" t="s">
        <v>205</v>
      </c>
      <c r="E14658" s="228">
        <v>75</v>
      </c>
      <c r="F14658" s="228">
        <v>60555</v>
      </c>
      <c r="G14658" s="228">
        <v>20510</v>
      </c>
      <c r="H14658" s="228">
        <v>58271</v>
      </c>
      <c r="I14658" s="228">
        <v>51842712.380000003</v>
      </c>
      <c r="J14658" s="228">
        <v>10112591.380000001</v>
      </c>
      <c r="K14658" s="228">
        <v>12783501.279999999</v>
      </c>
      <c r="L14658" s="228">
        <v>80160638.459999993</v>
      </c>
    </row>
    <row r="14659" spans="1:12">
      <c r="A14659" s="228">
        <v>2019</v>
      </c>
      <c r="B14659" s="228" t="s">
        <v>192</v>
      </c>
      <c r="C14659" s="228" t="s">
        <v>61</v>
      </c>
      <c r="D14659" s="228" t="s">
        <v>205</v>
      </c>
      <c r="E14659" s="228">
        <v>80</v>
      </c>
      <c r="F14659" s="228">
        <v>37680</v>
      </c>
      <c r="G14659" s="228">
        <v>15749</v>
      </c>
      <c r="H14659" s="228">
        <v>50976</v>
      </c>
      <c r="I14659" s="228">
        <v>41124272.280000001</v>
      </c>
      <c r="J14659" s="228">
        <v>7054439.8200000003</v>
      </c>
      <c r="K14659" s="228">
        <v>8049921.21</v>
      </c>
      <c r="L14659" s="228">
        <v>59295867.560000002</v>
      </c>
    </row>
    <row r="14660" spans="1:12">
      <c r="A14660" s="228">
        <v>2019</v>
      </c>
      <c r="B14660" s="228" t="s">
        <v>192</v>
      </c>
      <c r="C14660" s="228" t="s">
        <v>61</v>
      </c>
      <c r="D14660" s="228" t="s">
        <v>205</v>
      </c>
      <c r="E14660" s="228">
        <v>85</v>
      </c>
      <c r="F14660" s="228">
        <v>20760</v>
      </c>
      <c r="G14660" s="228">
        <v>9016</v>
      </c>
      <c r="H14660" s="228">
        <v>39138</v>
      </c>
      <c r="I14660" s="228">
        <v>27115896.350000001</v>
      </c>
      <c r="J14660" s="228">
        <v>3860860.29</v>
      </c>
      <c r="K14660" s="228">
        <v>3944966.32</v>
      </c>
      <c r="L14660" s="228">
        <v>36500333.939999998</v>
      </c>
    </row>
    <row r="14661" spans="1:12">
      <c r="A14661" s="228">
        <v>2019</v>
      </c>
      <c r="B14661" s="228" t="s">
        <v>192</v>
      </c>
      <c r="C14661" s="228" t="s">
        <v>61</v>
      </c>
      <c r="D14661" s="228" t="s">
        <v>205</v>
      </c>
      <c r="E14661" s="228">
        <v>90</v>
      </c>
      <c r="F14661" s="228">
        <v>7918</v>
      </c>
      <c r="G14661" s="228">
        <v>3039</v>
      </c>
      <c r="H14661" s="228">
        <v>16274</v>
      </c>
      <c r="I14661" s="228">
        <v>11023283.77</v>
      </c>
      <c r="J14661" s="228">
        <v>1370882.47</v>
      </c>
      <c r="K14661" s="228">
        <v>1235568.93</v>
      </c>
      <c r="L14661" s="228">
        <v>14097844.529999999</v>
      </c>
    </row>
    <row r="14662" spans="1:12">
      <c r="A14662" s="228">
        <v>2019</v>
      </c>
      <c r="B14662" s="228" t="s">
        <v>192</v>
      </c>
      <c r="C14662" s="228" t="s">
        <v>61</v>
      </c>
      <c r="D14662" s="228" t="s">
        <v>205</v>
      </c>
      <c r="E14662" s="228">
        <v>95</v>
      </c>
      <c r="F14662" s="228">
        <v>1109</v>
      </c>
      <c r="G14662" s="228">
        <v>363</v>
      </c>
      <c r="H14662" s="228">
        <v>2387</v>
      </c>
      <c r="I14662" s="228">
        <v>1499119.39</v>
      </c>
      <c r="J14662" s="228">
        <v>155506.42000000001</v>
      </c>
      <c r="K14662" s="228">
        <v>117059</v>
      </c>
      <c r="L14662" s="228">
        <v>1820630.56</v>
      </c>
    </row>
    <row r="14663" spans="1:12">
      <c r="A14663" s="228">
        <v>2019</v>
      </c>
      <c r="B14663" s="228" t="s">
        <v>192</v>
      </c>
      <c r="C14663" s="228" t="s">
        <v>61</v>
      </c>
      <c r="D14663" s="228" t="s">
        <v>206</v>
      </c>
      <c r="E14663" s="228">
        <v>0</v>
      </c>
      <c r="F14663" s="228">
        <v>94646</v>
      </c>
      <c r="G14663" s="228">
        <v>3211</v>
      </c>
      <c r="H14663" s="228">
        <v>9909</v>
      </c>
      <c r="I14663" s="228">
        <v>6397972.9299999997</v>
      </c>
      <c r="J14663" s="228">
        <v>838822.73</v>
      </c>
      <c r="K14663" s="228">
        <v>174037</v>
      </c>
      <c r="L14663" s="228">
        <v>8115987.04</v>
      </c>
    </row>
    <row r="14664" spans="1:12">
      <c r="A14664" s="228">
        <v>2019</v>
      </c>
      <c r="B14664" s="228" t="s">
        <v>192</v>
      </c>
      <c r="C14664" s="228" t="s">
        <v>61</v>
      </c>
      <c r="D14664" s="228" t="s">
        <v>206</v>
      </c>
      <c r="E14664" s="228">
        <v>5</v>
      </c>
      <c r="F14664" s="228">
        <v>115427</v>
      </c>
      <c r="G14664" s="228">
        <v>1762</v>
      </c>
      <c r="H14664" s="228">
        <v>2548</v>
      </c>
      <c r="I14664" s="228">
        <v>2047940.82</v>
      </c>
      <c r="J14664" s="228">
        <v>526128.97</v>
      </c>
      <c r="K14664" s="228">
        <v>198555.58</v>
      </c>
      <c r="L14664" s="228">
        <v>3262835.37</v>
      </c>
    </row>
    <row r="14665" spans="1:12">
      <c r="A14665" s="228">
        <v>2019</v>
      </c>
      <c r="B14665" s="228" t="s">
        <v>192</v>
      </c>
      <c r="C14665" s="228" t="s">
        <v>61</v>
      </c>
      <c r="D14665" s="228" t="s">
        <v>206</v>
      </c>
      <c r="E14665" s="228">
        <v>10</v>
      </c>
      <c r="F14665" s="228">
        <v>113279</v>
      </c>
      <c r="G14665" s="228">
        <v>1553</v>
      </c>
      <c r="H14665" s="228">
        <v>3391</v>
      </c>
      <c r="I14665" s="228">
        <v>2717013.21</v>
      </c>
      <c r="J14665" s="228">
        <v>571944.13</v>
      </c>
      <c r="K14665" s="228">
        <v>719725.18</v>
      </c>
      <c r="L14665" s="228">
        <v>4516352.88</v>
      </c>
    </row>
    <row r="14666" spans="1:12">
      <c r="A14666" s="228">
        <v>2019</v>
      </c>
      <c r="B14666" s="228" t="s">
        <v>192</v>
      </c>
      <c r="C14666" s="228" t="s">
        <v>61</v>
      </c>
      <c r="D14666" s="228" t="s">
        <v>206</v>
      </c>
      <c r="E14666" s="228">
        <v>15</v>
      </c>
      <c r="F14666" s="228">
        <v>103778</v>
      </c>
      <c r="G14666" s="228">
        <v>3836</v>
      </c>
      <c r="H14666" s="228">
        <v>10737</v>
      </c>
      <c r="I14666" s="228">
        <v>9304907.5500000007</v>
      </c>
      <c r="J14666" s="228">
        <v>1351486.48</v>
      </c>
      <c r="K14666" s="228">
        <v>1185663</v>
      </c>
      <c r="L14666" s="228">
        <v>13408971.73</v>
      </c>
    </row>
    <row r="14667" spans="1:12">
      <c r="A14667" s="228">
        <v>2019</v>
      </c>
      <c r="B14667" s="228" t="s">
        <v>192</v>
      </c>
      <c r="C14667" s="228" t="s">
        <v>61</v>
      </c>
      <c r="D14667" s="228" t="s">
        <v>206</v>
      </c>
      <c r="E14667" s="228">
        <v>20</v>
      </c>
      <c r="F14667" s="228">
        <v>86225</v>
      </c>
      <c r="G14667" s="228">
        <v>4774</v>
      </c>
      <c r="H14667" s="228">
        <v>12938</v>
      </c>
      <c r="I14667" s="228">
        <v>11163913.85</v>
      </c>
      <c r="J14667" s="228">
        <v>1799814.02</v>
      </c>
      <c r="K14667" s="228">
        <v>1001400</v>
      </c>
      <c r="L14667" s="228">
        <v>15879072.98</v>
      </c>
    </row>
    <row r="14668" spans="1:12">
      <c r="A14668" s="228">
        <v>2019</v>
      </c>
      <c r="B14668" s="228" t="s">
        <v>192</v>
      </c>
      <c r="C14668" s="228" t="s">
        <v>61</v>
      </c>
      <c r="D14668" s="228" t="s">
        <v>206</v>
      </c>
      <c r="E14668" s="228">
        <v>25</v>
      </c>
      <c r="F14668" s="228">
        <v>82064</v>
      </c>
      <c r="G14668" s="228">
        <v>4964</v>
      </c>
      <c r="H14668" s="228">
        <v>15762</v>
      </c>
      <c r="I14668" s="228">
        <v>13480729.51</v>
      </c>
      <c r="J14668" s="228">
        <v>2886275.08</v>
      </c>
      <c r="K14668" s="228">
        <v>1145943.8500000001</v>
      </c>
      <c r="L14668" s="228">
        <v>20371127.32</v>
      </c>
    </row>
    <row r="14669" spans="1:12">
      <c r="A14669" s="228">
        <v>2019</v>
      </c>
      <c r="B14669" s="228" t="s">
        <v>192</v>
      </c>
      <c r="C14669" s="228" t="s">
        <v>61</v>
      </c>
      <c r="D14669" s="228" t="s">
        <v>206</v>
      </c>
      <c r="E14669" s="228">
        <v>30</v>
      </c>
      <c r="F14669" s="228">
        <v>134089</v>
      </c>
      <c r="G14669" s="228">
        <v>9554</v>
      </c>
      <c r="H14669" s="228">
        <v>35072</v>
      </c>
      <c r="I14669" s="228">
        <v>28623598.43</v>
      </c>
      <c r="J14669" s="228">
        <v>6193379.04</v>
      </c>
      <c r="K14669" s="228">
        <v>1583237.4</v>
      </c>
      <c r="L14669" s="228">
        <v>41687225.659999996</v>
      </c>
    </row>
    <row r="14670" spans="1:12">
      <c r="A14670" s="228">
        <v>2019</v>
      </c>
      <c r="B14670" s="228" t="s">
        <v>192</v>
      </c>
      <c r="C14670" s="228" t="s">
        <v>61</v>
      </c>
      <c r="D14670" s="228" t="s">
        <v>206</v>
      </c>
      <c r="E14670" s="228">
        <v>35</v>
      </c>
      <c r="F14670" s="228">
        <v>146895</v>
      </c>
      <c r="G14670" s="228">
        <v>10215</v>
      </c>
      <c r="H14670" s="228">
        <v>30109</v>
      </c>
      <c r="I14670" s="228">
        <v>27729120.940000001</v>
      </c>
      <c r="J14670" s="228">
        <v>5879446.96</v>
      </c>
      <c r="K14670" s="228">
        <v>1965170.45</v>
      </c>
      <c r="L14670" s="228">
        <v>41705933.840000004</v>
      </c>
    </row>
    <row r="14671" spans="1:12">
      <c r="A14671" s="228">
        <v>2019</v>
      </c>
      <c r="B14671" s="228" t="s">
        <v>192</v>
      </c>
      <c r="C14671" s="228" t="s">
        <v>61</v>
      </c>
      <c r="D14671" s="228" t="s">
        <v>206</v>
      </c>
      <c r="E14671" s="228">
        <v>40</v>
      </c>
      <c r="F14671" s="228">
        <v>135999</v>
      </c>
      <c r="G14671" s="228">
        <v>8235</v>
      </c>
      <c r="H14671" s="228">
        <v>19739</v>
      </c>
      <c r="I14671" s="228">
        <v>18278517.760000002</v>
      </c>
      <c r="J14671" s="228">
        <v>4022033.58</v>
      </c>
      <c r="K14671" s="228">
        <v>2335019.4</v>
      </c>
      <c r="L14671" s="228">
        <v>29524393.809999999</v>
      </c>
    </row>
    <row r="14672" spans="1:12">
      <c r="A14672" s="228">
        <v>2019</v>
      </c>
      <c r="B14672" s="228" t="s">
        <v>192</v>
      </c>
      <c r="C14672" s="228" t="s">
        <v>61</v>
      </c>
      <c r="D14672" s="228" t="s">
        <v>206</v>
      </c>
      <c r="E14672" s="228">
        <v>45</v>
      </c>
      <c r="F14672" s="228">
        <v>141357</v>
      </c>
      <c r="G14672" s="228">
        <v>9045</v>
      </c>
      <c r="H14672" s="228">
        <v>21596</v>
      </c>
      <c r="I14672" s="228">
        <v>20667905.68</v>
      </c>
      <c r="J14672" s="228">
        <v>4425175.01</v>
      </c>
      <c r="K14672" s="228">
        <v>3358205</v>
      </c>
      <c r="L14672" s="228">
        <v>33609468.670000002</v>
      </c>
    </row>
    <row r="14673" spans="1:12">
      <c r="A14673" s="228">
        <v>2019</v>
      </c>
      <c r="B14673" s="228" t="s">
        <v>192</v>
      </c>
      <c r="C14673" s="228" t="s">
        <v>61</v>
      </c>
      <c r="D14673" s="228" t="s">
        <v>206</v>
      </c>
      <c r="E14673" s="228">
        <v>50</v>
      </c>
      <c r="F14673" s="228">
        <v>128215</v>
      </c>
      <c r="G14673" s="228">
        <v>10158</v>
      </c>
      <c r="H14673" s="228">
        <v>22464</v>
      </c>
      <c r="I14673" s="228">
        <v>21341668.719999999</v>
      </c>
      <c r="J14673" s="228">
        <v>4700922.9400000004</v>
      </c>
      <c r="K14673" s="228">
        <v>3876514.65</v>
      </c>
      <c r="L14673" s="228">
        <v>34954002.140000001</v>
      </c>
    </row>
    <row r="14674" spans="1:12">
      <c r="A14674" s="228">
        <v>2019</v>
      </c>
      <c r="B14674" s="228" t="s">
        <v>192</v>
      </c>
      <c r="C14674" s="228" t="s">
        <v>61</v>
      </c>
      <c r="D14674" s="228" t="s">
        <v>206</v>
      </c>
      <c r="E14674" s="228">
        <v>55</v>
      </c>
      <c r="F14674" s="228">
        <v>135047</v>
      </c>
      <c r="G14674" s="228">
        <v>13245</v>
      </c>
      <c r="H14674" s="228">
        <v>30084</v>
      </c>
      <c r="I14674" s="228">
        <v>28261672.699999999</v>
      </c>
      <c r="J14674" s="228">
        <v>6176784.3700000001</v>
      </c>
      <c r="K14674" s="228">
        <v>5518298.1699999999</v>
      </c>
      <c r="L14674" s="228">
        <v>45845159.979999997</v>
      </c>
    </row>
    <row r="14675" spans="1:12">
      <c r="A14675" s="228">
        <v>2019</v>
      </c>
      <c r="B14675" s="228" t="s">
        <v>192</v>
      </c>
      <c r="C14675" s="228" t="s">
        <v>61</v>
      </c>
      <c r="D14675" s="228" t="s">
        <v>206</v>
      </c>
      <c r="E14675" s="228">
        <v>60</v>
      </c>
      <c r="F14675" s="228">
        <v>126626</v>
      </c>
      <c r="G14675" s="228">
        <v>16803</v>
      </c>
      <c r="H14675" s="228">
        <v>38452</v>
      </c>
      <c r="I14675" s="228">
        <v>35262482.020000003</v>
      </c>
      <c r="J14675" s="228">
        <v>7518083.8200000003</v>
      </c>
      <c r="K14675" s="228">
        <v>7834855.9500000002</v>
      </c>
      <c r="L14675" s="228">
        <v>57100612.090000004</v>
      </c>
    </row>
    <row r="14676" spans="1:12">
      <c r="A14676" s="228">
        <v>2019</v>
      </c>
      <c r="B14676" s="228" t="s">
        <v>192</v>
      </c>
      <c r="C14676" s="228" t="s">
        <v>61</v>
      </c>
      <c r="D14676" s="228" t="s">
        <v>206</v>
      </c>
      <c r="E14676" s="228">
        <v>65</v>
      </c>
      <c r="F14676" s="228">
        <v>114404</v>
      </c>
      <c r="G14676" s="228">
        <v>19860</v>
      </c>
      <c r="H14676" s="228">
        <v>49228</v>
      </c>
      <c r="I14676" s="228">
        <v>45883164.359999999</v>
      </c>
      <c r="J14676" s="228">
        <v>9373683.0299999993</v>
      </c>
      <c r="K14676" s="228">
        <v>11080118.050000001</v>
      </c>
      <c r="L14676" s="228">
        <v>73262291.530000001</v>
      </c>
    </row>
    <row r="14677" spans="1:12">
      <c r="A14677" s="228">
        <v>2019</v>
      </c>
      <c r="B14677" s="228" t="s">
        <v>192</v>
      </c>
      <c r="C14677" s="228" t="s">
        <v>61</v>
      </c>
      <c r="D14677" s="228" t="s">
        <v>206</v>
      </c>
      <c r="E14677" s="228">
        <v>70</v>
      </c>
      <c r="F14677" s="228">
        <v>97798</v>
      </c>
      <c r="G14677" s="228">
        <v>22498</v>
      </c>
      <c r="H14677" s="228">
        <v>61355</v>
      </c>
      <c r="I14677" s="228">
        <v>54395447.329999998</v>
      </c>
      <c r="J14677" s="228">
        <v>10529756.16</v>
      </c>
      <c r="K14677" s="228">
        <v>12042908.220000001</v>
      </c>
      <c r="L14677" s="228">
        <v>83575638.049999997</v>
      </c>
    </row>
    <row r="14678" spans="1:12">
      <c r="A14678" s="228">
        <v>2019</v>
      </c>
      <c r="B14678" s="228" t="s">
        <v>192</v>
      </c>
      <c r="C14678" s="228" t="s">
        <v>61</v>
      </c>
      <c r="D14678" s="228" t="s">
        <v>206</v>
      </c>
      <c r="E14678" s="228">
        <v>75</v>
      </c>
      <c r="F14678" s="228">
        <v>65129</v>
      </c>
      <c r="G14678" s="228">
        <v>18453</v>
      </c>
      <c r="H14678" s="228">
        <v>59685</v>
      </c>
      <c r="I14678" s="228">
        <v>49395209.82</v>
      </c>
      <c r="J14678" s="228">
        <v>8580002.9600000009</v>
      </c>
      <c r="K14678" s="228">
        <v>10978614.130000001</v>
      </c>
      <c r="L14678" s="228">
        <v>73845500.439999998</v>
      </c>
    </row>
    <row r="14679" spans="1:12">
      <c r="A14679" s="228">
        <v>2019</v>
      </c>
      <c r="B14679" s="228" t="s">
        <v>192</v>
      </c>
      <c r="C14679" s="228" t="s">
        <v>61</v>
      </c>
      <c r="D14679" s="228" t="s">
        <v>206</v>
      </c>
      <c r="E14679" s="228">
        <v>80</v>
      </c>
      <c r="F14679" s="228">
        <v>43614</v>
      </c>
      <c r="G14679" s="228">
        <v>13799</v>
      </c>
      <c r="H14679" s="228">
        <v>53272</v>
      </c>
      <c r="I14679" s="228">
        <v>40413541.969999999</v>
      </c>
      <c r="J14679" s="228">
        <v>6252719.9299999997</v>
      </c>
      <c r="K14679" s="228">
        <v>6515290.6399999997</v>
      </c>
      <c r="L14679" s="228">
        <v>55948689.93</v>
      </c>
    </row>
    <row r="14680" spans="1:12">
      <c r="A14680" s="228">
        <v>2019</v>
      </c>
      <c r="B14680" s="228" t="s">
        <v>192</v>
      </c>
      <c r="C14680" s="228" t="s">
        <v>61</v>
      </c>
      <c r="D14680" s="228" t="s">
        <v>206</v>
      </c>
      <c r="E14680" s="228">
        <v>85</v>
      </c>
      <c r="F14680" s="228">
        <v>27120</v>
      </c>
      <c r="G14680" s="228">
        <v>8368</v>
      </c>
      <c r="H14680" s="228">
        <v>44281</v>
      </c>
      <c r="I14680" s="228">
        <v>30548568.120000001</v>
      </c>
      <c r="J14680" s="228">
        <v>3760093.37</v>
      </c>
      <c r="K14680" s="228">
        <v>3281189.81</v>
      </c>
      <c r="L14680" s="228">
        <v>38999754.520000003</v>
      </c>
    </row>
    <row r="14681" spans="1:12">
      <c r="A14681" s="228">
        <v>2019</v>
      </c>
      <c r="B14681" s="228" t="s">
        <v>192</v>
      </c>
      <c r="C14681" s="228" t="s">
        <v>61</v>
      </c>
      <c r="D14681" s="228" t="s">
        <v>206</v>
      </c>
      <c r="E14681" s="228">
        <v>90</v>
      </c>
      <c r="F14681" s="228">
        <v>11914</v>
      </c>
      <c r="G14681" s="228">
        <v>3520</v>
      </c>
      <c r="H14681" s="228">
        <v>21821</v>
      </c>
      <c r="I14681" s="228">
        <v>13526285.67</v>
      </c>
      <c r="J14681" s="228">
        <v>1492330.58</v>
      </c>
      <c r="K14681" s="228">
        <v>938398.53</v>
      </c>
      <c r="L14681" s="228">
        <v>16519201.18</v>
      </c>
    </row>
    <row r="14682" spans="1:12">
      <c r="A14682" s="228">
        <v>2019</v>
      </c>
      <c r="B14682" s="228" t="s">
        <v>192</v>
      </c>
      <c r="C14682" s="228" t="s">
        <v>61</v>
      </c>
      <c r="D14682" s="228" t="s">
        <v>206</v>
      </c>
      <c r="E14682" s="228">
        <v>95</v>
      </c>
      <c r="F14682" s="228">
        <v>3307</v>
      </c>
      <c r="G14682" s="228">
        <v>782</v>
      </c>
      <c r="H14682" s="228">
        <v>5757</v>
      </c>
      <c r="I14682" s="228">
        <v>3407442.93</v>
      </c>
      <c r="J14682" s="228">
        <v>332808.53999999998</v>
      </c>
      <c r="K14682" s="228">
        <v>195948.95</v>
      </c>
      <c r="L14682" s="228">
        <v>4062506.34</v>
      </c>
    </row>
    <row r="14683" spans="1:12">
      <c r="A14683" s="228">
        <v>2019</v>
      </c>
      <c r="B14683" s="228" t="s">
        <v>192</v>
      </c>
      <c r="C14683" s="228" t="s">
        <v>62</v>
      </c>
      <c r="D14683" s="228" t="s">
        <v>205</v>
      </c>
      <c r="E14683" s="228">
        <v>0</v>
      </c>
      <c r="F14683" s="228">
        <v>70488</v>
      </c>
      <c r="G14683" s="228">
        <v>2591</v>
      </c>
      <c r="H14683" s="228">
        <v>9023</v>
      </c>
      <c r="I14683" s="228">
        <v>6370129.6399999997</v>
      </c>
      <c r="J14683" s="228">
        <v>960172.35</v>
      </c>
      <c r="K14683" s="228">
        <v>173724.75</v>
      </c>
      <c r="L14683" s="228">
        <v>8022796.3799999999</v>
      </c>
    </row>
    <row r="14684" spans="1:12">
      <c r="A14684" s="228">
        <v>2019</v>
      </c>
      <c r="B14684" s="228" t="s">
        <v>192</v>
      </c>
      <c r="C14684" s="228" t="s">
        <v>62</v>
      </c>
      <c r="D14684" s="228" t="s">
        <v>205</v>
      </c>
      <c r="E14684" s="228">
        <v>5</v>
      </c>
      <c r="F14684" s="228">
        <v>84289</v>
      </c>
      <c r="G14684" s="228">
        <v>1344</v>
      </c>
      <c r="H14684" s="228">
        <v>2021</v>
      </c>
      <c r="I14684" s="228">
        <v>1685433.36</v>
      </c>
      <c r="J14684" s="228">
        <v>467359.85</v>
      </c>
      <c r="K14684" s="228">
        <v>150497</v>
      </c>
      <c r="L14684" s="228">
        <v>2596974.83</v>
      </c>
    </row>
    <row r="14685" spans="1:12">
      <c r="A14685" s="228">
        <v>2019</v>
      </c>
      <c r="B14685" s="228" t="s">
        <v>192</v>
      </c>
      <c r="C14685" s="228" t="s">
        <v>62</v>
      </c>
      <c r="D14685" s="228" t="s">
        <v>205</v>
      </c>
      <c r="E14685" s="228">
        <v>10</v>
      </c>
      <c r="F14685" s="228">
        <v>83458</v>
      </c>
      <c r="G14685" s="228">
        <v>1040</v>
      </c>
      <c r="H14685" s="228">
        <v>1625</v>
      </c>
      <c r="I14685" s="228">
        <v>1479634.63</v>
      </c>
      <c r="J14685" s="228">
        <v>450980.91</v>
      </c>
      <c r="K14685" s="228">
        <v>229409</v>
      </c>
      <c r="L14685" s="228">
        <v>2438028.19</v>
      </c>
    </row>
    <row r="14686" spans="1:12">
      <c r="A14686" s="228">
        <v>2019</v>
      </c>
      <c r="B14686" s="228" t="s">
        <v>192</v>
      </c>
      <c r="C14686" s="228" t="s">
        <v>62</v>
      </c>
      <c r="D14686" s="228" t="s">
        <v>205</v>
      </c>
      <c r="E14686" s="228">
        <v>15</v>
      </c>
      <c r="F14686" s="228">
        <v>77012</v>
      </c>
      <c r="G14686" s="228">
        <v>2590</v>
      </c>
      <c r="H14686" s="228">
        <v>3989</v>
      </c>
      <c r="I14686" s="228">
        <v>4437184.29</v>
      </c>
      <c r="J14686" s="228">
        <v>1027018.26</v>
      </c>
      <c r="K14686" s="228">
        <v>891701.38</v>
      </c>
      <c r="L14686" s="228">
        <v>7173739.9500000002</v>
      </c>
    </row>
    <row r="14687" spans="1:12">
      <c r="A14687" s="228">
        <v>2019</v>
      </c>
      <c r="B14687" s="228" t="s">
        <v>192</v>
      </c>
      <c r="C14687" s="228" t="s">
        <v>62</v>
      </c>
      <c r="D14687" s="228" t="s">
        <v>205</v>
      </c>
      <c r="E14687" s="228">
        <v>20</v>
      </c>
      <c r="F14687" s="228">
        <v>61200</v>
      </c>
      <c r="G14687" s="228">
        <v>2431</v>
      </c>
      <c r="H14687" s="228">
        <v>4733</v>
      </c>
      <c r="I14687" s="228">
        <v>4827097.93</v>
      </c>
      <c r="J14687" s="228">
        <v>1035360.89</v>
      </c>
      <c r="K14687" s="228">
        <v>756612.1</v>
      </c>
      <c r="L14687" s="228">
        <v>7463308.6100000003</v>
      </c>
    </row>
    <row r="14688" spans="1:12">
      <c r="A14688" s="228">
        <v>2019</v>
      </c>
      <c r="B14688" s="228" t="s">
        <v>192</v>
      </c>
      <c r="C14688" s="228" t="s">
        <v>62</v>
      </c>
      <c r="D14688" s="228" t="s">
        <v>205</v>
      </c>
      <c r="E14688" s="228">
        <v>25</v>
      </c>
      <c r="F14688" s="228">
        <v>47846</v>
      </c>
      <c r="G14688" s="228">
        <v>1682</v>
      </c>
      <c r="H14688" s="228">
        <v>3901</v>
      </c>
      <c r="I14688" s="228">
        <v>3417363.73</v>
      </c>
      <c r="J14688" s="228">
        <v>777211.79</v>
      </c>
      <c r="K14688" s="228">
        <v>674151.2</v>
      </c>
      <c r="L14688" s="228">
        <v>5680064.96</v>
      </c>
    </row>
    <row r="14689" spans="1:12">
      <c r="A14689" s="228">
        <v>2019</v>
      </c>
      <c r="B14689" s="228" t="s">
        <v>192</v>
      </c>
      <c r="C14689" s="228" t="s">
        <v>62</v>
      </c>
      <c r="D14689" s="228" t="s">
        <v>205</v>
      </c>
      <c r="E14689" s="228">
        <v>30</v>
      </c>
      <c r="F14689" s="228">
        <v>83473</v>
      </c>
      <c r="G14689" s="228">
        <v>2244</v>
      </c>
      <c r="H14689" s="228">
        <v>5391</v>
      </c>
      <c r="I14689" s="228">
        <v>4399673.55</v>
      </c>
      <c r="J14689" s="228">
        <v>1064530.07</v>
      </c>
      <c r="K14689" s="228">
        <v>662469.71</v>
      </c>
      <c r="L14689" s="228">
        <v>7110532.5300000003</v>
      </c>
    </row>
    <row r="14690" spans="1:12">
      <c r="A14690" s="228">
        <v>2019</v>
      </c>
      <c r="B14690" s="228" t="s">
        <v>192</v>
      </c>
      <c r="C14690" s="228" t="s">
        <v>62</v>
      </c>
      <c r="D14690" s="228" t="s">
        <v>205</v>
      </c>
      <c r="E14690" s="228">
        <v>35</v>
      </c>
      <c r="F14690" s="228">
        <v>96926</v>
      </c>
      <c r="G14690" s="228">
        <v>3176</v>
      </c>
      <c r="H14690" s="228">
        <v>7023</v>
      </c>
      <c r="I14690" s="228">
        <v>5995653.4100000001</v>
      </c>
      <c r="J14690" s="228">
        <v>1582332.66</v>
      </c>
      <c r="K14690" s="228">
        <v>1140098.28</v>
      </c>
      <c r="L14690" s="228">
        <v>10083516.15</v>
      </c>
    </row>
    <row r="14691" spans="1:12">
      <c r="A14691" s="228">
        <v>2019</v>
      </c>
      <c r="B14691" s="228" t="s">
        <v>192</v>
      </c>
      <c r="C14691" s="228" t="s">
        <v>62</v>
      </c>
      <c r="D14691" s="228" t="s">
        <v>205</v>
      </c>
      <c r="E14691" s="228">
        <v>40</v>
      </c>
      <c r="F14691" s="228">
        <v>91076</v>
      </c>
      <c r="G14691" s="228">
        <v>3976</v>
      </c>
      <c r="H14691" s="228">
        <v>8099</v>
      </c>
      <c r="I14691" s="228">
        <v>7196293.4800000004</v>
      </c>
      <c r="J14691" s="228">
        <v>2027809.28</v>
      </c>
      <c r="K14691" s="228">
        <v>1336933.3999999999</v>
      </c>
      <c r="L14691" s="228">
        <v>12202581.67</v>
      </c>
    </row>
    <row r="14692" spans="1:12">
      <c r="A14692" s="228">
        <v>2019</v>
      </c>
      <c r="B14692" s="228" t="s">
        <v>192</v>
      </c>
      <c r="C14692" s="228" t="s">
        <v>62</v>
      </c>
      <c r="D14692" s="228" t="s">
        <v>205</v>
      </c>
      <c r="E14692" s="228">
        <v>45</v>
      </c>
      <c r="F14692" s="228">
        <v>94791</v>
      </c>
      <c r="G14692" s="228">
        <v>4974</v>
      </c>
      <c r="H14692" s="228">
        <v>10296</v>
      </c>
      <c r="I14692" s="228">
        <v>10318849.279999999</v>
      </c>
      <c r="J14692" s="228">
        <v>2829338.38</v>
      </c>
      <c r="K14692" s="228">
        <v>2002586.85</v>
      </c>
      <c r="L14692" s="228">
        <v>17251549.079999998</v>
      </c>
    </row>
    <row r="14693" spans="1:12">
      <c r="A14693" s="228">
        <v>2019</v>
      </c>
      <c r="B14693" s="228" t="s">
        <v>192</v>
      </c>
      <c r="C14693" s="228" t="s">
        <v>62</v>
      </c>
      <c r="D14693" s="228" t="s">
        <v>205</v>
      </c>
      <c r="E14693" s="228">
        <v>50</v>
      </c>
      <c r="F14693" s="228">
        <v>89659</v>
      </c>
      <c r="G14693" s="228">
        <v>6424</v>
      </c>
      <c r="H14693" s="228">
        <v>12826</v>
      </c>
      <c r="I14693" s="228">
        <v>13143009.439999999</v>
      </c>
      <c r="J14693" s="228">
        <v>3825198.13</v>
      </c>
      <c r="K14693" s="228">
        <v>2735098.75</v>
      </c>
      <c r="L14693" s="228">
        <v>22164509.789999999</v>
      </c>
    </row>
    <row r="14694" spans="1:12">
      <c r="A14694" s="228">
        <v>2019</v>
      </c>
      <c r="B14694" s="228" t="s">
        <v>192</v>
      </c>
      <c r="C14694" s="228" t="s">
        <v>62</v>
      </c>
      <c r="D14694" s="228" t="s">
        <v>205</v>
      </c>
      <c r="E14694" s="228">
        <v>55</v>
      </c>
      <c r="F14694" s="228">
        <v>91697</v>
      </c>
      <c r="G14694" s="228">
        <v>8689</v>
      </c>
      <c r="H14694" s="228">
        <v>18519</v>
      </c>
      <c r="I14694" s="228">
        <v>19497984.57</v>
      </c>
      <c r="J14694" s="228">
        <v>5246567.47</v>
      </c>
      <c r="K14694" s="228">
        <v>4456622.55</v>
      </c>
      <c r="L14694" s="228">
        <v>32262796.079999998</v>
      </c>
    </row>
    <row r="14695" spans="1:12">
      <c r="A14695" s="228">
        <v>2019</v>
      </c>
      <c r="B14695" s="228" t="s">
        <v>192</v>
      </c>
      <c r="C14695" s="228" t="s">
        <v>62</v>
      </c>
      <c r="D14695" s="228" t="s">
        <v>205</v>
      </c>
      <c r="E14695" s="228">
        <v>60</v>
      </c>
      <c r="F14695" s="228">
        <v>86374</v>
      </c>
      <c r="G14695" s="228">
        <v>11675</v>
      </c>
      <c r="H14695" s="228">
        <v>24338</v>
      </c>
      <c r="I14695" s="228">
        <v>26337286.66</v>
      </c>
      <c r="J14695" s="228">
        <v>7074118.1799999997</v>
      </c>
      <c r="K14695" s="228">
        <v>6276074.5199999996</v>
      </c>
      <c r="L14695" s="228">
        <v>43562854.060000002</v>
      </c>
    </row>
    <row r="14696" spans="1:12">
      <c r="A14696" s="228">
        <v>2019</v>
      </c>
      <c r="B14696" s="228" t="s">
        <v>192</v>
      </c>
      <c r="C14696" s="228" t="s">
        <v>62</v>
      </c>
      <c r="D14696" s="228" t="s">
        <v>205</v>
      </c>
      <c r="E14696" s="228">
        <v>65</v>
      </c>
      <c r="F14696" s="228">
        <v>77299</v>
      </c>
      <c r="G14696" s="228">
        <v>14193</v>
      </c>
      <c r="H14696" s="228">
        <v>29942</v>
      </c>
      <c r="I14696" s="228">
        <v>34265185.590000004</v>
      </c>
      <c r="J14696" s="228">
        <v>8945729.9100000001</v>
      </c>
      <c r="K14696" s="228">
        <v>8230166.4500000002</v>
      </c>
      <c r="L14696" s="228">
        <v>55868317.039999999</v>
      </c>
    </row>
    <row r="14697" spans="1:12">
      <c r="A14697" s="228">
        <v>2019</v>
      </c>
      <c r="B14697" s="228" t="s">
        <v>192</v>
      </c>
      <c r="C14697" s="228" t="s">
        <v>62</v>
      </c>
      <c r="D14697" s="228" t="s">
        <v>205</v>
      </c>
      <c r="E14697" s="228">
        <v>70</v>
      </c>
      <c r="F14697" s="228">
        <v>65721</v>
      </c>
      <c r="G14697" s="228">
        <v>17020</v>
      </c>
      <c r="H14697" s="228">
        <v>40210</v>
      </c>
      <c r="I14697" s="228">
        <v>41660191.170000002</v>
      </c>
      <c r="J14697" s="228">
        <v>10059447.75</v>
      </c>
      <c r="K14697" s="228">
        <v>9049618</v>
      </c>
      <c r="L14697" s="228">
        <v>65170258.409999996</v>
      </c>
    </row>
    <row r="14698" spans="1:12">
      <c r="A14698" s="228">
        <v>2019</v>
      </c>
      <c r="B14698" s="228" t="s">
        <v>192</v>
      </c>
      <c r="C14698" s="228" t="s">
        <v>62</v>
      </c>
      <c r="D14698" s="228" t="s">
        <v>205</v>
      </c>
      <c r="E14698" s="228">
        <v>75</v>
      </c>
      <c r="F14698" s="228">
        <v>44928</v>
      </c>
      <c r="G14698" s="228">
        <v>15872</v>
      </c>
      <c r="H14698" s="228">
        <v>41401</v>
      </c>
      <c r="I14698" s="228">
        <v>39065212.43</v>
      </c>
      <c r="J14698" s="228">
        <v>8863547.5099999998</v>
      </c>
      <c r="K14698" s="228">
        <v>8010286.5199999996</v>
      </c>
      <c r="L14698" s="228">
        <v>59147263.890000001</v>
      </c>
    </row>
    <row r="14699" spans="1:12">
      <c r="A14699" s="228">
        <v>2019</v>
      </c>
      <c r="B14699" s="228" t="s">
        <v>192</v>
      </c>
      <c r="C14699" s="228" t="s">
        <v>62</v>
      </c>
      <c r="D14699" s="228" t="s">
        <v>205</v>
      </c>
      <c r="E14699" s="228">
        <v>80</v>
      </c>
      <c r="F14699" s="228">
        <v>28579</v>
      </c>
      <c r="G14699" s="228">
        <v>12532</v>
      </c>
      <c r="H14699" s="228">
        <v>37154</v>
      </c>
      <c r="I14699" s="228">
        <v>32229791.359999999</v>
      </c>
      <c r="J14699" s="228">
        <v>6747085.4699999997</v>
      </c>
      <c r="K14699" s="228">
        <v>5727376.79</v>
      </c>
      <c r="L14699" s="228">
        <v>46935123.240000002</v>
      </c>
    </row>
    <row r="14700" spans="1:12">
      <c r="A14700" s="228">
        <v>2019</v>
      </c>
      <c r="B14700" s="228" t="s">
        <v>192</v>
      </c>
      <c r="C14700" s="228" t="s">
        <v>62</v>
      </c>
      <c r="D14700" s="228" t="s">
        <v>205</v>
      </c>
      <c r="E14700" s="228">
        <v>85</v>
      </c>
      <c r="F14700" s="228">
        <v>16621</v>
      </c>
      <c r="G14700" s="228">
        <v>7093</v>
      </c>
      <c r="H14700" s="228">
        <v>29472</v>
      </c>
      <c r="I14700" s="228">
        <v>22663325.079999998</v>
      </c>
      <c r="J14700" s="228">
        <v>4071135.18</v>
      </c>
      <c r="K14700" s="228">
        <v>3422988.93</v>
      </c>
      <c r="L14700" s="228">
        <v>31385658.93</v>
      </c>
    </row>
    <row r="14701" spans="1:12">
      <c r="A14701" s="228">
        <v>2019</v>
      </c>
      <c r="B14701" s="228" t="s">
        <v>192</v>
      </c>
      <c r="C14701" s="228" t="s">
        <v>62</v>
      </c>
      <c r="D14701" s="228" t="s">
        <v>205</v>
      </c>
      <c r="E14701" s="228">
        <v>90</v>
      </c>
      <c r="F14701" s="228">
        <v>6512</v>
      </c>
      <c r="G14701" s="228">
        <v>2465</v>
      </c>
      <c r="H14701" s="228">
        <v>13155</v>
      </c>
      <c r="I14701" s="228">
        <v>9188497.9000000004</v>
      </c>
      <c r="J14701" s="228">
        <v>1409558.47</v>
      </c>
      <c r="K14701" s="228">
        <v>828362.75</v>
      </c>
      <c r="L14701" s="228">
        <v>11844274.68</v>
      </c>
    </row>
    <row r="14702" spans="1:12">
      <c r="A14702" s="228">
        <v>2019</v>
      </c>
      <c r="B14702" s="228" t="s">
        <v>192</v>
      </c>
      <c r="C14702" s="228" t="s">
        <v>62</v>
      </c>
      <c r="D14702" s="228" t="s">
        <v>205</v>
      </c>
      <c r="E14702" s="228">
        <v>95</v>
      </c>
      <c r="F14702" s="228">
        <v>899</v>
      </c>
      <c r="G14702" s="228">
        <v>288</v>
      </c>
      <c r="H14702" s="228">
        <v>2101</v>
      </c>
      <c r="I14702" s="228">
        <v>1279793.03</v>
      </c>
      <c r="J14702" s="228">
        <v>150197.95000000001</v>
      </c>
      <c r="K14702" s="228">
        <v>107780</v>
      </c>
      <c r="L14702" s="228">
        <v>1579642.46</v>
      </c>
    </row>
    <row r="14703" spans="1:12">
      <c r="A14703" s="228">
        <v>2019</v>
      </c>
      <c r="B14703" s="228" t="s">
        <v>192</v>
      </c>
      <c r="C14703" s="228" t="s">
        <v>62</v>
      </c>
      <c r="D14703" s="228" t="s">
        <v>206</v>
      </c>
      <c r="E14703" s="228">
        <v>0</v>
      </c>
      <c r="F14703" s="228">
        <v>66495</v>
      </c>
      <c r="G14703" s="228">
        <v>1844</v>
      </c>
      <c r="H14703" s="228">
        <v>7302</v>
      </c>
      <c r="I14703" s="228">
        <v>4871072.42</v>
      </c>
      <c r="J14703" s="228">
        <v>630401.09</v>
      </c>
      <c r="K14703" s="228">
        <v>217031.77</v>
      </c>
      <c r="L14703" s="228">
        <v>6154131.8700000001</v>
      </c>
    </row>
    <row r="14704" spans="1:12">
      <c r="A14704" s="228">
        <v>2019</v>
      </c>
      <c r="B14704" s="228" t="s">
        <v>192</v>
      </c>
      <c r="C14704" s="228" t="s">
        <v>62</v>
      </c>
      <c r="D14704" s="228" t="s">
        <v>206</v>
      </c>
      <c r="E14704" s="228">
        <v>5</v>
      </c>
      <c r="F14704" s="228">
        <v>79564</v>
      </c>
      <c r="G14704" s="228">
        <v>1027</v>
      </c>
      <c r="H14704" s="228">
        <v>1441</v>
      </c>
      <c r="I14704" s="228">
        <v>1231311.3500000001</v>
      </c>
      <c r="J14704" s="228">
        <v>356578.93</v>
      </c>
      <c r="K14704" s="228">
        <v>100435.55</v>
      </c>
      <c r="L14704" s="228">
        <v>1941518.77</v>
      </c>
    </row>
    <row r="14705" spans="1:12">
      <c r="A14705" s="228">
        <v>2019</v>
      </c>
      <c r="B14705" s="228" t="s">
        <v>192</v>
      </c>
      <c r="C14705" s="228" t="s">
        <v>62</v>
      </c>
      <c r="D14705" s="228" t="s">
        <v>206</v>
      </c>
      <c r="E14705" s="228">
        <v>10</v>
      </c>
      <c r="F14705" s="228">
        <v>78867</v>
      </c>
      <c r="G14705" s="228">
        <v>1034</v>
      </c>
      <c r="H14705" s="228">
        <v>1985</v>
      </c>
      <c r="I14705" s="228">
        <v>1744654.81</v>
      </c>
      <c r="J14705" s="228">
        <v>425936.38</v>
      </c>
      <c r="K14705" s="228">
        <v>337923</v>
      </c>
      <c r="L14705" s="228">
        <v>2513151.75</v>
      </c>
    </row>
    <row r="14706" spans="1:12">
      <c r="A14706" s="228">
        <v>2019</v>
      </c>
      <c r="B14706" s="228" t="s">
        <v>192</v>
      </c>
      <c r="C14706" s="228" t="s">
        <v>62</v>
      </c>
      <c r="D14706" s="228" t="s">
        <v>206</v>
      </c>
      <c r="E14706" s="228">
        <v>15</v>
      </c>
      <c r="F14706" s="228">
        <v>73268</v>
      </c>
      <c r="G14706" s="228">
        <v>2951</v>
      </c>
      <c r="H14706" s="228">
        <v>6275</v>
      </c>
      <c r="I14706" s="228">
        <v>5991763.1299999999</v>
      </c>
      <c r="J14706" s="228">
        <v>1147419.32</v>
      </c>
      <c r="K14706" s="228">
        <v>820875.1</v>
      </c>
      <c r="L14706" s="228">
        <v>8942044.4000000004</v>
      </c>
    </row>
    <row r="14707" spans="1:12">
      <c r="A14707" s="228">
        <v>2019</v>
      </c>
      <c r="B14707" s="228" t="s">
        <v>192</v>
      </c>
      <c r="C14707" s="228" t="s">
        <v>62</v>
      </c>
      <c r="D14707" s="228" t="s">
        <v>206</v>
      </c>
      <c r="E14707" s="228">
        <v>20</v>
      </c>
      <c r="F14707" s="228">
        <v>60908</v>
      </c>
      <c r="G14707" s="228">
        <v>3680</v>
      </c>
      <c r="H14707" s="228">
        <v>8317</v>
      </c>
      <c r="I14707" s="228">
        <v>7725104.6900000004</v>
      </c>
      <c r="J14707" s="228">
        <v>1437010.89</v>
      </c>
      <c r="K14707" s="228">
        <v>831295</v>
      </c>
      <c r="L14707" s="228">
        <v>11096700.43</v>
      </c>
    </row>
    <row r="14708" spans="1:12">
      <c r="A14708" s="228">
        <v>2019</v>
      </c>
      <c r="B14708" s="228" t="s">
        <v>192</v>
      </c>
      <c r="C14708" s="228" t="s">
        <v>62</v>
      </c>
      <c r="D14708" s="228" t="s">
        <v>206</v>
      </c>
      <c r="E14708" s="228">
        <v>25</v>
      </c>
      <c r="F14708" s="228">
        <v>56051</v>
      </c>
      <c r="G14708" s="228">
        <v>3805</v>
      </c>
      <c r="H14708" s="228">
        <v>10812</v>
      </c>
      <c r="I14708" s="228">
        <v>10349188.779999999</v>
      </c>
      <c r="J14708" s="228">
        <v>2134410.79</v>
      </c>
      <c r="K14708" s="228">
        <v>915743</v>
      </c>
      <c r="L14708" s="228">
        <v>15045572.07</v>
      </c>
    </row>
    <row r="14709" spans="1:12">
      <c r="A14709" s="228">
        <v>2019</v>
      </c>
      <c r="B14709" s="228" t="s">
        <v>192</v>
      </c>
      <c r="C14709" s="228" t="s">
        <v>62</v>
      </c>
      <c r="D14709" s="228" t="s">
        <v>206</v>
      </c>
      <c r="E14709" s="228">
        <v>30</v>
      </c>
      <c r="F14709" s="228">
        <v>98901</v>
      </c>
      <c r="G14709" s="228">
        <v>7577</v>
      </c>
      <c r="H14709" s="228">
        <v>20747</v>
      </c>
      <c r="I14709" s="228">
        <v>22564635.859999999</v>
      </c>
      <c r="J14709" s="228">
        <v>5227924.5</v>
      </c>
      <c r="K14709" s="228">
        <v>1196408.3999999999</v>
      </c>
      <c r="L14709" s="228">
        <v>32542699.559999999</v>
      </c>
    </row>
    <row r="14710" spans="1:12">
      <c r="A14710" s="228">
        <v>2019</v>
      </c>
      <c r="B14710" s="228" t="s">
        <v>192</v>
      </c>
      <c r="C14710" s="228" t="s">
        <v>62</v>
      </c>
      <c r="D14710" s="228" t="s">
        <v>206</v>
      </c>
      <c r="E14710" s="228">
        <v>35</v>
      </c>
      <c r="F14710" s="228">
        <v>107925</v>
      </c>
      <c r="G14710" s="228">
        <v>8269</v>
      </c>
      <c r="H14710" s="228">
        <v>20393</v>
      </c>
      <c r="I14710" s="228">
        <v>21933334.109999999</v>
      </c>
      <c r="J14710" s="228">
        <v>5060204.33</v>
      </c>
      <c r="K14710" s="228">
        <v>1486482.2</v>
      </c>
      <c r="L14710" s="228">
        <v>32221150.780000001</v>
      </c>
    </row>
    <row r="14711" spans="1:12">
      <c r="A14711" s="228">
        <v>2019</v>
      </c>
      <c r="B14711" s="228" t="s">
        <v>192</v>
      </c>
      <c r="C14711" s="228" t="s">
        <v>62</v>
      </c>
      <c r="D14711" s="228" t="s">
        <v>206</v>
      </c>
      <c r="E14711" s="228">
        <v>40</v>
      </c>
      <c r="F14711" s="228">
        <v>98463</v>
      </c>
      <c r="G14711" s="228">
        <v>7241</v>
      </c>
      <c r="H14711" s="228">
        <v>15794</v>
      </c>
      <c r="I14711" s="228">
        <v>15189846.58</v>
      </c>
      <c r="J14711" s="228">
        <v>3851329.52</v>
      </c>
      <c r="K14711" s="228">
        <v>1856054</v>
      </c>
      <c r="L14711" s="228">
        <v>24092860.48</v>
      </c>
    </row>
    <row r="14712" spans="1:12">
      <c r="A14712" s="228">
        <v>2019</v>
      </c>
      <c r="B14712" s="228" t="s">
        <v>192</v>
      </c>
      <c r="C14712" s="228" t="s">
        <v>62</v>
      </c>
      <c r="D14712" s="228" t="s">
        <v>206</v>
      </c>
      <c r="E14712" s="228">
        <v>45</v>
      </c>
      <c r="F14712" s="228">
        <v>105166</v>
      </c>
      <c r="G14712" s="228">
        <v>8299</v>
      </c>
      <c r="H14712" s="228">
        <v>16857</v>
      </c>
      <c r="I14712" s="228">
        <v>16184133.57</v>
      </c>
      <c r="J14712" s="228">
        <v>4332318.12</v>
      </c>
      <c r="K14712" s="228">
        <v>2582525.2799999998</v>
      </c>
      <c r="L14712" s="228">
        <v>26640362.030000001</v>
      </c>
    </row>
    <row r="14713" spans="1:12">
      <c r="A14713" s="228">
        <v>2019</v>
      </c>
      <c r="B14713" s="228" t="s">
        <v>192</v>
      </c>
      <c r="C14713" s="228" t="s">
        <v>62</v>
      </c>
      <c r="D14713" s="228" t="s">
        <v>206</v>
      </c>
      <c r="E14713" s="228">
        <v>50</v>
      </c>
      <c r="F14713" s="228">
        <v>97912</v>
      </c>
      <c r="G14713" s="228">
        <v>9065</v>
      </c>
      <c r="H14713" s="228">
        <v>18501</v>
      </c>
      <c r="I14713" s="228">
        <v>17321480.149999999</v>
      </c>
      <c r="J14713" s="228">
        <v>4653829.26</v>
      </c>
      <c r="K14713" s="228">
        <v>2993411.93</v>
      </c>
      <c r="L14713" s="228">
        <v>28674577.16</v>
      </c>
    </row>
    <row r="14714" spans="1:12">
      <c r="A14714" s="228">
        <v>2019</v>
      </c>
      <c r="B14714" s="228" t="s">
        <v>192</v>
      </c>
      <c r="C14714" s="228" t="s">
        <v>62</v>
      </c>
      <c r="D14714" s="228" t="s">
        <v>206</v>
      </c>
      <c r="E14714" s="228">
        <v>55</v>
      </c>
      <c r="F14714" s="228">
        <v>99912</v>
      </c>
      <c r="G14714" s="228">
        <v>10932</v>
      </c>
      <c r="H14714" s="228">
        <v>23647</v>
      </c>
      <c r="I14714" s="228">
        <v>22572242.239999998</v>
      </c>
      <c r="J14714" s="228">
        <v>5777983.2800000003</v>
      </c>
      <c r="K14714" s="228">
        <v>4583561.16</v>
      </c>
      <c r="L14714" s="228">
        <v>36983112.469999999</v>
      </c>
    </row>
    <row r="14715" spans="1:12">
      <c r="A14715" s="228">
        <v>2019</v>
      </c>
      <c r="B14715" s="228" t="s">
        <v>192</v>
      </c>
      <c r="C14715" s="228" t="s">
        <v>62</v>
      </c>
      <c r="D14715" s="228" t="s">
        <v>206</v>
      </c>
      <c r="E14715" s="228">
        <v>60</v>
      </c>
      <c r="F14715" s="228">
        <v>94398</v>
      </c>
      <c r="G14715" s="228">
        <v>12647</v>
      </c>
      <c r="H14715" s="228">
        <v>28106</v>
      </c>
      <c r="I14715" s="228">
        <v>27015523.550000001</v>
      </c>
      <c r="J14715" s="228">
        <v>6840710.1799999997</v>
      </c>
      <c r="K14715" s="228">
        <v>6200278.79</v>
      </c>
      <c r="L14715" s="228">
        <v>44360128.380000003</v>
      </c>
    </row>
    <row r="14716" spans="1:12">
      <c r="A14716" s="228">
        <v>2019</v>
      </c>
      <c r="B14716" s="228" t="s">
        <v>192</v>
      </c>
      <c r="C14716" s="228" t="s">
        <v>62</v>
      </c>
      <c r="D14716" s="228" t="s">
        <v>206</v>
      </c>
      <c r="E14716" s="228">
        <v>65</v>
      </c>
      <c r="F14716" s="228">
        <v>86537</v>
      </c>
      <c r="G14716" s="228">
        <v>14773</v>
      </c>
      <c r="H14716" s="228">
        <v>34475</v>
      </c>
      <c r="I14716" s="228">
        <v>33907080.359999999</v>
      </c>
      <c r="J14716" s="228">
        <v>8285955.2999999998</v>
      </c>
      <c r="K14716" s="228">
        <v>8683922.2300000004</v>
      </c>
      <c r="L14716" s="228">
        <v>55471457.07</v>
      </c>
    </row>
    <row r="14717" spans="1:12">
      <c r="A14717" s="228">
        <v>2019</v>
      </c>
      <c r="B14717" s="228" t="s">
        <v>192</v>
      </c>
      <c r="C14717" s="228" t="s">
        <v>62</v>
      </c>
      <c r="D14717" s="228" t="s">
        <v>206</v>
      </c>
      <c r="E14717" s="228">
        <v>70</v>
      </c>
      <c r="F14717" s="228">
        <v>73738</v>
      </c>
      <c r="G14717" s="228">
        <v>16769</v>
      </c>
      <c r="H14717" s="228">
        <v>42468</v>
      </c>
      <c r="I14717" s="228">
        <v>40864446</v>
      </c>
      <c r="J14717" s="228">
        <v>9544398.7599999998</v>
      </c>
      <c r="K14717" s="228">
        <v>9090743.2699999996</v>
      </c>
      <c r="L14717" s="228">
        <v>64046998.740000002</v>
      </c>
    </row>
    <row r="14718" spans="1:12">
      <c r="A14718" s="228">
        <v>2019</v>
      </c>
      <c r="B14718" s="228" t="s">
        <v>192</v>
      </c>
      <c r="C14718" s="228" t="s">
        <v>62</v>
      </c>
      <c r="D14718" s="228" t="s">
        <v>206</v>
      </c>
      <c r="E14718" s="228">
        <v>75</v>
      </c>
      <c r="F14718" s="228">
        <v>49400</v>
      </c>
      <c r="G14718" s="228">
        <v>14392</v>
      </c>
      <c r="H14718" s="228">
        <v>42051</v>
      </c>
      <c r="I14718" s="228">
        <v>37312996.719999999</v>
      </c>
      <c r="J14718" s="228">
        <v>8051501.54</v>
      </c>
      <c r="K14718" s="228">
        <v>7358405.9800000004</v>
      </c>
      <c r="L14718" s="228">
        <v>55944187.729999997</v>
      </c>
    </row>
    <row r="14719" spans="1:12">
      <c r="A14719" s="228">
        <v>2019</v>
      </c>
      <c r="B14719" s="228" t="s">
        <v>192</v>
      </c>
      <c r="C14719" s="228" t="s">
        <v>62</v>
      </c>
      <c r="D14719" s="228" t="s">
        <v>206</v>
      </c>
      <c r="E14719" s="228">
        <v>80</v>
      </c>
      <c r="F14719" s="228">
        <v>34483</v>
      </c>
      <c r="G14719" s="228">
        <v>10812</v>
      </c>
      <c r="H14719" s="228">
        <v>42209</v>
      </c>
      <c r="I14719" s="228">
        <v>34495141.719999999</v>
      </c>
      <c r="J14719" s="228">
        <v>6336222.6299999999</v>
      </c>
      <c r="K14719" s="228">
        <v>5456441.4199999999</v>
      </c>
      <c r="L14719" s="228">
        <v>48632268.439999998</v>
      </c>
    </row>
    <row r="14720" spans="1:12">
      <c r="A14720" s="228">
        <v>2019</v>
      </c>
      <c r="B14720" s="228" t="s">
        <v>192</v>
      </c>
      <c r="C14720" s="228" t="s">
        <v>62</v>
      </c>
      <c r="D14720" s="228" t="s">
        <v>206</v>
      </c>
      <c r="E14720" s="228">
        <v>85</v>
      </c>
      <c r="F14720" s="228">
        <v>22641</v>
      </c>
      <c r="G14720" s="228">
        <v>6945</v>
      </c>
      <c r="H14720" s="228">
        <v>37665</v>
      </c>
      <c r="I14720" s="228">
        <v>27864038.219999999</v>
      </c>
      <c r="J14720" s="228">
        <v>4385279.24</v>
      </c>
      <c r="K14720" s="228">
        <v>3038097.6</v>
      </c>
      <c r="L14720" s="228">
        <v>36513219.659999996</v>
      </c>
    </row>
    <row r="14721" spans="1:12">
      <c r="A14721" s="228">
        <v>2019</v>
      </c>
      <c r="B14721" s="228" t="s">
        <v>192</v>
      </c>
      <c r="C14721" s="228" t="s">
        <v>62</v>
      </c>
      <c r="D14721" s="228" t="s">
        <v>206</v>
      </c>
      <c r="E14721" s="228">
        <v>90</v>
      </c>
      <c r="F14721" s="228">
        <v>10535</v>
      </c>
      <c r="G14721" s="228">
        <v>2984</v>
      </c>
      <c r="H14721" s="228">
        <v>19781</v>
      </c>
      <c r="I14721" s="228">
        <v>12642334.42</v>
      </c>
      <c r="J14721" s="228">
        <v>1781311.33</v>
      </c>
      <c r="K14721" s="228">
        <v>802848</v>
      </c>
      <c r="L14721" s="228">
        <v>15760166.75</v>
      </c>
    </row>
    <row r="14722" spans="1:12">
      <c r="A14722" s="228">
        <v>2019</v>
      </c>
      <c r="B14722" s="228" t="s">
        <v>192</v>
      </c>
      <c r="C14722" s="228" t="s">
        <v>62</v>
      </c>
      <c r="D14722" s="228" t="s">
        <v>206</v>
      </c>
      <c r="E14722" s="228">
        <v>95</v>
      </c>
      <c r="F14722" s="228">
        <v>2813</v>
      </c>
      <c r="G14722" s="228">
        <v>608</v>
      </c>
      <c r="H14722" s="228">
        <v>4206</v>
      </c>
      <c r="I14722" s="228">
        <v>2813220.89</v>
      </c>
      <c r="J14722" s="228">
        <v>363233.64</v>
      </c>
      <c r="K14722" s="228">
        <v>186322</v>
      </c>
      <c r="L14722" s="228">
        <v>3485847.14</v>
      </c>
    </row>
    <row r="14723" spans="1:12">
      <c r="A14723" s="228">
        <v>2019</v>
      </c>
      <c r="B14723" s="228" t="s">
        <v>192</v>
      </c>
      <c r="C14723" s="228" t="s">
        <v>63</v>
      </c>
      <c r="D14723" s="228" t="s">
        <v>205</v>
      </c>
      <c r="E14723" s="228">
        <v>0</v>
      </c>
      <c r="F14723" s="228">
        <v>53069</v>
      </c>
      <c r="G14723" s="228">
        <v>2425</v>
      </c>
      <c r="H14723" s="228">
        <v>6438</v>
      </c>
      <c r="I14723" s="228">
        <v>5922171.4199999999</v>
      </c>
      <c r="J14723" s="228">
        <v>724359.57</v>
      </c>
      <c r="K14723" s="228">
        <v>55939</v>
      </c>
      <c r="L14723" s="228">
        <v>7227924.1100000003</v>
      </c>
    </row>
    <row r="14724" spans="1:12">
      <c r="A14724" s="228">
        <v>2019</v>
      </c>
      <c r="B14724" s="228" t="s">
        <v>192</v>
      </c>
      <c r="C14724" s="228" t="s">
        <v>63</v>
      </c>
      <c r="D14724" s="228" t="s">
        <v>205</v>
      </c>
      <c r="E14724" s="228">
        <v>5</v>
      </c>
      <c r="F14724" s="228">
        <v>68290</v>
      </c>
      <c r="G14724" s="228">
        <v>1471</v>
      </c>
      <c r="H14724" s="228">
        <v>2022</v>
      </c>
      <c r="I14724" s="228">
        <v>1855491.55</v>
      </c>
      <c r="J14724" s="228">
        <v>429871.31</v>
      </c>
      <c r="K14724" s="228">
        <v>174775.35</v>
      </c>
      <c r="L14724" s="228">
        <v>2774646.44</v>
      </c>
    </row>
    <row r="14725" spans="1:12">
      <c r="A14725" s="228">
        <v>2019</v>
      </c>
      <c r="B14725" s="228" t="s">
        <v>192</v>
      </c>
      <c r="C14725" s="228" t="s">
        <v>63</v>
      </c>
      <c r="D14725" s="228" t="s">
        <v>205</v>
      </c>
      <c r="E14725" s="228">
        <v>10</v>
      </c>
      <c r="F14725" s="228">
        <v>71450</v>
      </c>
      <c r="G14725" s="228">
        <v>1154</v>
      </c>
      <c r="H14725" s="228">
        <v>1729</v>
      </c>
      <c r="I14725" s="228">
        <v>1630482.2</v>
      </c>
      <c r="J14725" s="228">
        <v>373111.48</v>
      </c>
      <c r="K14725" s="228">
        <v>430041.45</v>
      </c>
      <c r="L14725" s="228">
        <v>2713918.83</v>
      </c>
    </row>
    <row r="14726" spans="1:12">
      <c r="A14726" s="228">
        <v>2019</v>
      </c>
      <c r="B14726" s="228" t="s">
        <v>192</v>
      </c>
      <c r="C14726" s="228" t="s">
        <v>63</v>
      </c>
      <c r="D14726" s="228" t="s">
        <v>205</v>
      </c>
      <c r="E14726" s="228">
        <v>15</v>
      </c>
      <c r="F14726" s="228">
        <v>67037</v>
      </c>
      <c r="G14726" s="228">
        <v>2003</v>
      </c>
      <c r="H14726" s="228">
        <v>3567</v>
      </c>
      <c r="I14726" s="228">
        <v>3675495.46</v>
      </c>
      <c r="J14726" s="228">
        <v>734534.73</v>
      </c>
      <c r="K14726" s="228">
        <v>865563.6</v>
      </c>
      <c r="L14726" s="228">
        <v>5909674.2999999998</v>
      </c>
    </row>
    <row r="14727" spans="1:12">
      <c r="A14727" s="228">
        <v>2019</v>
      </c>
      <c r="B14727" s="228" t="s">
        <v>192</v>
      </c>
      <c r="C14727" s="228" t="s">
        <v>63</v>
      </c>
      <c r="D14727" s="228" t="s">
        <v>205</v>
      </c>
      <c r="E14727" s="228">
        <v>20</v>
      </c>
      <c r="F14727" s="228">
        <v>47430</v>
      </c>
      <c r="G14727" s="228">
        <v>1797</v>
      </c>
      <c r="H14727" s="228">
        <v>3700</v>
      </c>
      <c r="I14727" s="228">
        <v>3498107.81</v>
      </c>
      <c r="J14727" s="228">
        <v>655349.47</v>
      </c>
      <c r="K14727" s="228">
        <v>629181</v>
      </c>
      <c r="L14727" s="228">
        <v>5425011.8099999996</v>
      </c>
    </row>
    <row r="14728" spans="1:12">
      <c r="A14728" s="228">
        <v>2019</v>
      </c>
      <c r="B14728" s="228" t="s">
        <v>192</v>
      </c>
      <c r="C14728" s="228" t="s">
        <v>63</v>
      </c>
      <c r="D14728" s="228" t="s">
        <v>205</v>
      </c>
      <c r="E14728" s="228">
        <v>25</v>
      </c>
      <c r="F14728" s="228">
        <v>34696</v>
      </c>
      <c r="G14728" s="228">
        <v>1157</v>
      </c>
      <c r="H14728" s="228">
        <v>2981</v>
      </c>
      <c r="I14728" s="228">
        <v>2460883.23</v>
      </c>
      <c r="J14728" s="228">
        <v>500069.18</v>
      </c>
      <c r="K14728" s="228">
        <v>521034</v>
      </c>
      <c r="L14728" s="228">
        <v>4077837.82</v>
      </c>
    </row>
    <row r="14729" spans="1:12">
      <c r="A14729" s="228">
        <v>2019</v>
      </c>
      <c r="B14729" s="228" t="s">
        <v>192</v>
      </c>
      <c r="C14729" s="228" t="s">
        <v>63</v>
      </c>
      <c r="D14729" s="228" t="s">
        <v>205</v>
      </c>
      <c r="E14729" s="228">
        <v>30</v>
      </c>
      <c r="F14729" s="228">
        <v>58017</v>
      </c>
      <c r="G14729" s="228">
        <v>1861</v>
      </c>
      <c r="H14729" s="228">
        <v>3917</v>
      </c>
      <c r="I14729" s="228">
        <v>3436978.53</v>
      </c>
      <c r="J14729" s="228">
        <v>809818.33</v>
      </c>
      <c r="K14729" s="228">
        <v>616734</v>
      </c>
      <c r="L14729" s="228">
        <v>5764750.5999999996</v>
      </c>
    </row>
    <row r="14730" spans="1:12">
      <c r="A14730" s="228">
        <v>2019</v>
      </c>
      <c r="B14730" s="228" t="s">
        <v>192</v>
      </c>
      <c r="C14730" s="228" t="s">
        <v>63</v>
      </c>
      <c r="D14730" s="228" t="s">
        <v>205</v>
      </c>
      <c r="E14730" s="228">
        <v>35</v>
      </c>
      <c r="F14730" s="228">
        <v>70476</v>
      </c>
      <c r="G14730" s="228">
        <v>2669</v>
      </c>
      <c r="H14730" s="228">
        <v>5719</v>
      </c>
      <c r="I14730" s="228">
        <v>5297738.53</v>
      </c>
      <c r="J14730" s="228">
        <v>1260450.04</v>
      </c>
      <c r="K14730" s="228">
        <v>1046720.5</v>
      </c>
      <c r="L14730" s="228">
        <v>9022875.9399999995</v>
      </c>
    </row>
    <row r="14731" spans="1:12">
      <c r="A14731" s="228">
        <v>2019</v>
      </c>
      <c r="B14731" s="228" t="s">
        <v>192</v>
      </c>
      <c r="C14731" s="228" t="s">
        <v>63</v>
      </c>
      <c r="D14731" s="228" t="s">
        <v>205</v>
      </c>
      <c r="E14731" s="228">
        <v>40</v>
      </c>
      <c r="F14731" s="228">
        <v>68996</v>
      </c>
      <c r="G14731" s="228">
        <v>3249</v>
      </c>
      <c r="H14731" s="228">
        <v>7190</v>
      </c>
      <c r="I14731" s="228">
        <v>6343198.6200000001</v>
      </c>
      <c r="J14731" s="228">
        <v>1457152.81</v>
      </c>
      <c r="K14731" s="228">
        <v>1353599</v>
      </c>
      <c r="L14731" s="228">
        <v>10752833.6</v>
      </c>
    </row>
    <row r="14732" spans="1:12">
      <c r="A14732" s="228">
        <v>2019</v>
      </c>
      <c r="B14732" s="228" t="s">
        <v>192</v>
      </c>
      <c r="C14732" s="228" t="s">
        <v>63</v>
      </c>
      <c r="D14732" s="228" t="s">
        <v>205</v>
      </c>
      <c r="E14732" s="228">
        <v>45</v>
      </c>
      <c r="F14732" s="228">
        <v>76198</v>
      </c>
      <c r="G14732" s="228">
        <v>4535</v>
      </c>
      <c r="H14732" s="228">
        <v>9636</v>
      </c>
      <c r="I14732" s="228">
        <v>9285286.5399999991</v>
      </c>
      <c r="J14732" s="228">
        <v>2233274.14</v>
      </c>
      <c r="K14732" s="228">
        <v>2076763.75</v>
      </c>
      <c r="L14732" s="228">
        <v>15870323</v>
      </c>
    </row>
    <row r="14733" spans="1:12">
      <c r="A14733" s="228">
        <v>2019</v>
      </c>
      <c r="B14733" s="228" t="s">
        <v>192</v>
      </c>
      <c r="C14733" s="228" t="s">
        <v>63</v>
      </c>
      <c r="D14733" s="228" t="s">
        <v>205</v>
      </c>
      <c r="E14733" s="228">
        <v>50</v>
      </c>
      <c r="F14733" s="228">
        <v>70286</v>
      </c>
      <c r="G14733" s="228">
        <v>5529</v>
      </c>
      <c r="H14733" s="228">
        <v>11584</v>
      </c>
      <c r="I14733" s="228">
        <v>11778467.689999999</v>
      </c>
      <c r="J14733" s="228">
        <v>2814942.62</v>
      </c>
      <c r="K14733" s="228">
        <v>2579635.08</v>
      </c>
      <c r="L14733" s="228">
        <v>19702137.23</v>
      </c>
    </row>
    <row r="14734" spans="1:12">
      <c r="A14734" s="228">
        <v>2019</v>
      </c>
      <c r="B14734" s="228" t="s">
        <v>192</v>
      </c>
      <c r="C14734" s="228" t="s">
        <v>63</v>
      </c>
      <c r="D14734" s="228" t="s">
        <v>205</v>
      </c>
      <c r="E14734" s="228">
        <v>55</v>
      </c>
      <c r="F14734" s="228">
        <v>73570</v>
      </c>
      <c r="G14734" s="228">
        <v>8243</v>
      </c>
      <c r="H14734" s="228">
        <v>17438</v>
      </c>
      <c r="I14734" s="228">
        <v>17994372.91</v>
      </c>
      <c r="J14734" s="228">
        <v>4258854.0199999996</v>
      </c>
      <c r="K14734" s="228">
        <v>4722697.1100000003</v>
      </c>
      <c r="L14734" s="228">
        <v>30567447.989999998</v>
      </c>
    </row>
    <row r="14735" spans="1:12">
      <c r="A14735" s="228">
        <v>2019</v>
      </c>
      <c r="B14735" s="228" t="s">
        <v>192</v>
      </c>
      <c r="C14735" s="228" t="s">
        <v>63</v>
      </c>
      <c r="D14735" s="228" t="s">
        <v>205</v>
      </c>
      <c r="E14735" s="228">
        <v>60</v>
      </c>
      <c r="F14735" s="228">
        <v>67628</v>
      </c>
      <c r="G14735" s="228">
        <v>10347</v>
      </c>
      <c r="H14735" s="228">
        <v>22916</v>
      </c>
      <c r="I14735" s="228">
        <v>24136415.02</v>
      </c>
      <c r="J14735" s="228">
        <v>5578046.3399999999</v>
      </c>
      <c r="K14735" s="228">
        <v>6161143.54</v>
      </c>
      <c r="L14735" s="228">
        <v>40082688.579999998</v>
      </c>
    </row>
    <row r="14736" spans="1:12">
      <c r="A14736" s="228">
        <v>2019</v>
      </c>
      <c r="B14736" s="228" t="s">
        <v>192</v>
      </c>
      <c r="C14736" s="228" t="s">
        <v>63</v>
      </c>
      <c r="D14736" s="228" t="s">
        <v>205</v>
      </c>
      <c r="E14736" s="228">
        <v>65</v>
      </c>
      <c r="F14736" s="228">
        <v>62149</v>
      </c>
      <c r="G14736" s="228">
        <v>13526</v>
      </c>
      <c r="H14736" s="228">
        <v>29657</v>
      </c>
      <c r="I14736" s="228">
        <v>32246775.710000001</v>
      </c>
      <c r="J14736" s="228">
        <v>7254081.5599999996</v>
      </c>
      <c r="K14736" s="228">
        <v>7974857.6100000003</v>
      </c>
      <c r="L14736" s="228">
        <v>52581458.32</v>
      </c>
    </row>
    <row r="14737" spans="1:12">
      <c r="A14737" s="228">
        <v>2019</v>
      </c>
      <c r="B14737" s="228" t="s">
        <v>192</v>
      </c>
      <c r="C14737" s="228" t="s">
        <v>63</v>
      </c>
      <c r="D14737" s="228" t="s">
        <v>205</v>
      </c>
      <c r="E14737" s="228">
        <v>70</v>
      </c>
      <c r="F14737" s="228">
        <v>52573</v>
      </c>
      <c r="G14737" s="228">
        <v>15776</v>
      </c>
      <c r="H14737" s="228">
        <v>38975</v>
      </c>
      <c r="I14737" s="228">
        <v>37785203.399999999</v>
      </c>
      <c r="J14737" s="228">
        <v>8211762.5999999996</v>
      </c>
      <c r="K14737" s="228">
        <v>9199083.2400000002</v>
      </c>
      <c r="L14737" s="228">
        <v>59603309.299999997</v>
      </c>
    </row>
    <row r="14738" spans="1:12">
      <c r="A14738" s="228">
        <v>2019</v>
      </c>
      <c r="B14738" s="228" t="s">
        <v>192</v>
      </c>
      <c r="C14738" s="228" t="s">
        <v>63</v>
      </c>
      <c r="D14738" s="228" t="s">
        <v>205</v>
      </c>
      <c r="E14738" s="228">
        <v>75</v>
      </c>
      <c r="F14738" s="228">
        <v>35124</v>
      </c>
      <c r="G14738" s="228">
        <v>13946</v>
      </c>
      <c r="H14738" s="228">
        <v>36763</v>
      </c>
      <c r="I14738" s="228">
        <v>33474900.199999999</v>
      </c>
      <c r="J14738" s="228">
        <v>6883122.2800000003</v>
      </c>
      <c r="K14738" s="228">
        <v>6786244.0999999996</v>
      </c>
      <c r="L14738" s="228">
        <v>50349239.689999998</v>
      </c>
    </row>
    <row r="14739" spans="1:12">
      <c r="A14739" s="228">
        <v>2019</v>
      </c>
      <c r="B14739" s="228" t="s">
        <v>192</v>
      </c>
      <c r="C14739" s="228" t="s">
        <v>63</v>
      </c>
      <c r="D14739" s="228" t="s">
        <v>205</v>
      </c>
      <c r="E14739" s="228">
        <v>80</v>
      </c>
      <c r="F14739" s="228">
        <v>21509</v>
      </c>
      <c r="G14739" s="228">
        <v>9786</v>
      </c>
      <c r="H14739" s="228">
        <v>29968</v>
      </c>
      <c r="I14739" s="228">
        <v>25389594.120000001</v>
      </c>
      <c r="J14739" s="228">
        <v>4579329.07</v>
      </c>
      <c r="K14739" s="228">
        <v>4664471.3899999997</v>
      </c>
      <c r="L14739" s="228">
        <v>36657543.289999999</v>
      </c>
    </row>
    <row r="14740" spans="1:12">
      <c r="A14740" s="228">
        <v>2019</v>
      </c>
      <c r="B14740" s="228" t="s">
        <v>192</v>
      </c>
      <c r="C14740" s="228" t="s">
        <v>63</v>
      </c>
      <c r="D14740" s="228" t="s">
        <v>205</v>
      </c>
      <c r="E14740" s="228">
        <v>85</v>
      </c>
      <c r="F14740" s="228">
        <v>11469</v>
      </c>
      <c r="G14740" s="228">
        <v>5300</v>
      </c>
      <c r="H14740" s="228">
        <v>22303</v>
      </c>
      <c r="I14740" s="228">
        <v>17068468.23</v>
      </c>
      <c r="J14740" s="228">
        <v>2603208.7599999998</v>
      </c>
      <c r="K14740" s="228">
        <v>2364869.15</v>
      </c>
      <c r="L14740" s="228">
        <v>23151116.109999999</v>
      </c>
    </row>
    <row r="14741" spans="1:12">
      <c r="A14741" s="228">
        <v>2019</v>
      </c>
      <c r="B14741" s="228" t="s">
        <v>192</v>
      </c>
      <c r="C14741" s="228" t="s">
        <v>63</v>
      </c>
      <c r="D14741" s="228" t="s">
        <v>205</v>
      </c>
      <c r="E14741" s="228">
        <v>90</v>
      </c>
      <c r="F14741" s="228">
        <v>4006</v>
      </c>
      <c r="G14741" s="228">
        <v>1594</v>
      </c>
      <c r="H14741" s="228">
        <v>8897</v>
      </c>
      <c r="I14741" s="228">
        <v>6337657.5300000003</v>
      </c>
      <c r="J14741" s="228">
        <v>801933.16</v>
      </c>
      <c r="K14741" s="228">
        <v>598907</v>
      </c>
      <c r="L14741" s="228">
        <v>8081376.54</v>
      </c>
    </row>
    <row r="14742" spans="1:12">
      <c r="A14742" s="228">
        <v>2019</v>
      </c>
      <c r="B14742" s="228" t="s">
        <v>192</v>
      </c>
      <c r="C14742" s="228" t="s">
        <v>63</v>
      </c>
      <c r="D14742" s="228" t="s">
        <v>205</v>
      </c>
      <c r="E14742" s="228">
        <v>95</v>
      </c>
      <c r="F14742" s="228">
        <v>487</v>
      </c>
      <c r="G14742" s="228">
        <v>142</v>
      </c>
      <c r="H14742" s="228">
        <v>726</v>
      </c>
      <c r="I14742" s="228">
        <v>531289.5</v>
      </c>
      <c r="J14742" s="228">
        <v>62387.15</v>
      </c>
      <c r="K14742" s="228">
        <v>52726</v>
      </c>
      <c r="L14742" s="228">
        <v>670782.53</v>
      </c>
    </row>
    <row r="14743" spans="1:12">
      <c r="A14743" s="228">
        <v>2019</v>
      </c>
      <c r="B14743" s="228" t="s">
        <v>192</v>
      </c>
      <c r="C14743" s="228" t="s">
        <v>63</v>
      </c>
      <c r="D14743" s="228" t="s">
        <v>206</v>
      </c>
      <c r="E14743" s="228">
        <v>0</v>
      </c>
      <c r="F14743" s="228">
        <v>49421</v>
      </c>
      <c r="G14743" s="228">
        <v>1744</v>
      </c>
      <c r="H14743" s="228">
        <v>5226</v>
      </c>
      <c r="I14743" s="228">
        <v>4818432.21</v>
      </c>
      <c r="J14743" s="228">
        <v>574690.13</v>
      </c>
      <c r="K14743" s="228">
        <v>143583</v>
      </c>
      <c r="L14743" s="228">
        <v>6026838.6299999999</v>
      </c>
    </row>
    <row r="14744" spans="1:12">
      <c r="A14744" s="228">
        <v>2019</v>
      </c>
      <c r="B14744" s="228" t="s">
        <v>192</v>
      </c>
      <c r="C14744" s="228" t="s">
        <v>63</v>
      </c>
      <c r="D14744" s="228" t="s">
        <v>206</v>
      </c>
      <c r="E14744" s="228">
        <v>5</v>
      </c>
      <c r="F14744" s="228">
        <v>64321</v>
      </c>
      <c r="G14744" s="228">
        <v>1115</v>
      </c>
      <c r="H14744" s="228">
        <v>1485</v>
      </c>
      <c r="I14744" s="228">
        <v>1331449.3999999999</v>
      </c>
      <c r="J14744" s="228">
        <v>285550.03999999998</v>
      </c>
      <c r="K14744" s="228">
        <v>174681.35</v>
      </c>
      <c r="L14744" s="228">
        <v>2026590.31</v>
      </c>
    </row>
    <row r="14745" spans="1:12">
      <c r="A14745" s="228">
        <v>2019</v>
      </c>
      <c r="B14745" s="228" t="s">
        <v>192</v>
      </c>
      <c r="C14745" s="228" t="s">
        <v>63</v>
      </c>
      <c r="D14745" s="228" t="s">
        <v>206</v>
      </c>
      <c r="E14745" s="228">
        <v>10</v>
      </c>
      <c r="F14745" s="228">
        <v>66888</v>
      </c>
      <c r="G14745" s="228">
        <v>1024</v>
      </c>
      <c r="H14745" s="228">
        <v>1722</v>
      </c>
      <c r="I14745" s="228">
        <v>1638034.85</v>
      </c>
      <c r="J14745" s="228">
        <v>291087.46000000002</v>
      </c>
      <c r="K14745" s="228">
        <v>517573</v>
      </c>
      <c r="L14745" s="228">
        <v>2784091.92</v>
      </c>
    </row>
    <row r="14746" spans="1:12">
      <c r="A14746" s="228">
        <v>2019</v>
      </c>
      <c r="B14746" s="228" t="s">
        <v>192</v>
      </c>
      <c r="C14746" s="228" t="s">
        <v>63</v>
      </c>
      <c r="D14746" s="228" t="s">
        <v>206</v>
      </c>
      <c r="E14746" s="228">
        <v>15</v>
      </c>
      <c r="F14746" s="228">
        <v>63343</v>
      </c>
      <c r="G14746" s="228">
        <v>2845</v>
      </c>
      <c r="H14746" s="228">
        <v>6336</v>
      </c>
      <c r="I14746" s="228">
        <v>5444001.2300000004</v>
      </c>
      <c r="J14746" s="228">
        <v>934693.75</v>
      </c>
      <c r="K14746" s="228">
        <v>910993</v>
      </c>
      <c r="L14746" s="228">
        <v>8106948.6600000001</v>
      </c>
    </row>
    <row r="14747" spans="1:12">
      <c r="A14747" s="228">
        <v>2019</v>
      </c>
      <c r="B14747" s="228" t="s">
        <v>192</v>
      </c>
      <c r="C14747" s="228" t="s">
        <v>63</v>
      </c>
      <c r="D14747" s="228" t="s">
        <v>206</v>
      </c>
      <c r="E14747" s="228">
        <v>20</v>
      </c>
      <c r="F14747" s="228">
        <v>49615</v>
      </c>
      <c r="G14747" s="228">
        <v>3289</v>
      </c>
      <c r="H14747" s="228">
        <v>8362</v>
      </c>
      <c r="I14747" s="228">
        <v>7062931.9500000002</v>
      </c>
      <c r="J14747" s="228">
        <v>1220425.94</v>
      </c>
      <c r="K14747" s="228">
        <v>690419</v>
      </c>
      <c r="L14747" s="228">
        <v>10153404.02</v>
      </c>
    </row>
    <row r="14748" spans="1:12">
      <c r="A14748" s="228">
        <v>2019</v>
      </c>
      <c r="B14748" s="228" t="s">
        <v>192</v>
      </c>
      <c r="C14748" s="228" t="s">
        <v>63</v>
      </c>
      <c r="D14748" s="228" t="s">
        <v>206</v>
      </c>
      <c r="E14748" s="228">
        <v>25</v>
      </c>
      <c r="F14748" s="228">
        <v>42906</v>
      </c>
      <c r="G14748" s="228">
        <v>3644</v>
      </c>
      <c r="H14748" s="228">
        <v>11384</v>
      </c>
      <c r="I14748" s="228">
        <v>9766994.8599999994</v>
      </c>
      <c r="J14748" s="228">
        <v>2094646.79</v>
      </c>
      <c r="K14748" s="228">
        <v>811809</v>
      </c>
      <c r="L14748" s="228">
        <v>14359167.449999999</v>
      </c>
    </row>
    <row r="14749" spans="1:12">
      <c r="A14749" s="228">
        <v>2019</v>
      </c>
      <c r="B14749" s="228" t="s">
        <v>192</v>
      </c>
      <c r="C14749" s="228" t="s">
        <v>63</v>
      </c>
      <c r="D14749" s="228" t="s">
        <v>206</v>
      </c>
      <c r="E14749" s="228">
        <v>30</v>
      </c>
      <c r="F14749" s="228">
        <v>68742</v>
      </c>
      <c r="G14749" s="228">
        <v>6376</v>
      </c>
      <c r="H14749" s="228">
        <v>20625</v>
      </c>
      <c r="I14749" s="228">
        <v>18535997.199999999</v>
      </c>
      <c r="J14749" s="228">
        <v>4344005.99</v>
      </c>
      <c r="K14749" s="228">
        <v>1178642</v>
      </c>
      <c r="L14749" s="228">
        <v>27152141.239999998</v>
      </c>
    </row>
    <row r="14750" spans="1:12">
      <c r="A14750" s="228">
        <v>2019</v>
      </c>
      <c r="B14750" s="228" t="s">
        <v>192</v>
      </c>
      <c r="C14750" s="228" t="s">
        <v>63</v>
      </c>
      <c r="D14750" s="228" t="s">
        <v>206</v>
      </c>
      <c r="E14750" s="228">
        <v>35</v>
      </c>
      <c r="F14750" s="228">
        <v>78357</v>
      </c>
      <c r="G14750" s="228">
        <v>6764</v>
      </c>
      <c r="H14750" s="228">
        <v>18800</v>
      </c>
      <c r="I14750" s="228">
        <v>17608473.859999999</v>
      </c>
      <c r="J14750" s="228">
        <v>4022924.42</v>
      </c>
      <c r="K14750" s="228">
        <v>1744643.37</v>
      </c>
      <c r="L14750" s="228">
        <v>26602416.239999998</v>
      </c>
    </row>
    <row r="14751" spans="1:12">
      <c r="A14751" s="228">
        <v>2019</v>
      </c>
      <c r="B14751" s="228" t="s">
        <v>192</v>
      </c>
      <c r="C14751" s="228" t="s">
        <v>63</v>
      </c>
      <c r="D14751" s="228" t="s">
        <v>206</v>
      </c>
      <c r="E14751" s="228">
        <v>40</v>
      </c>
      <c r="F14751" s="228">
        <v>76014</v>
      </c>
      <c r="G14751" s="228">
        <v>5884</v>
      </c>
      <c r="H14751" s="228">
        <v>14000</v>
      </c>
      <c r="I14751" s="228">
        <v>13286269.32</v>
      </c>
      <c r="J14751" s="228">
        <v>2881884.53</v>
      </c>
      <c r="K14751" s="228">
        <v>1927744.7</v>
      </c>
      <c r="L14751" s="228">
        <v>21078168.859999999</v>
      </c>
    </row>
    <row r="14752" spans="1:12">
      <c r="A14752" s="228">
        <v>2019</v>
      </c>
      <c r="B14752" s="228" t="s">
        <v>192</v>
      </c>
      <c r="C14752" s="228" t="s">
        <v>63</v>
      </c>
      <c r="D14752" s="228" t="s">
        <v>206</v>
      </c>
      <c r="E14752" s="228">
        <v>45</v>
      </c>
      <c r="F14752" s="228">
        <v>83332</v>
      </c>
      <c r="G14752" s="228">
        <v>7178</v>
      </c>
      <c r="H14752" s="228">
        <v>16834</v>
      </c>
      <c r="I14752" s="228">
        <v>15924193.970000001</v>
      </c>
      <c r="J14752" s="228">
        <v>3418867.22</v>
      </c>
      <c r="K14752" s="228">
        <v>3021960.86</v>
      </c>
      <c r="L14752" s="228">
        <v>26019265.899999999</v>
      </c>
    </row>
    <row r="14753" spans="1:12">
      <c r="A14753" s="228">
        <v>2019</v>
      </c>
      <c r="B14753" s="228" t="s">
        <v>192</v>
      </c>
      <c r="C14753" s="228" t="s">
        <v>63</v>
      </c>
      <c r="D14753" s="228" t="s">
        <v>206</v>
      </c>
      <c r="E14753" s="228">
        <v>50</v>
      </c>
      <c r="F14753" s="228">
        <v>76264</v>
      </c>
      <c r="G14753" s="228">
        <v>8014</v>
      </c>
      <c r="H14753" s="228">
        <v>17764</v>
      </c>
      <c r="I14753" s="228">
        <v>16947137.559999999</v>
      </c>
      <c r="J14753" s="228">
        <v>3690103.63</v>
      </c>
      <c r="K14753" s="228">
        <v>2703409</v>
      </c>
      <c r="L14753" s="228">
        <v>26937178.800000001</v>
      </c>
    </row>
    <row r="14754" spans="1:12">
      <c r="A14754" s="228">
        <v>2019</v>
      </c>
      <c r="B14754" s="228" t="s">
        <v>192</v>
      </c>
      <c r="C14754" s="228" t="s">
        <v>63</v>
      </c>
      <c r="D14754" s="228" t="s">
        <v>206</v>
      </c>
      <c r="E14754" s="228">
        <v>55</v>
      </c>
      <c r="F14754" s="228">
        <v>80096</v>
      </c>
      <c r="G14754" s="228">
        <v>9697</v>
      </c>
      <c r="H14754" s="228">
        <v>21751</v>
      </c>
      <c r="I14754" s="228">
        <v>20632460</v>
      </c>
      <c r="J14754" s="228">
        <v>4528772.8899999997</v>
      </c>
      <c r="K14754" s="228">
        <v>4118815.8</v>
      </c>
      <c r="L14754" s="228">
        <v>33349267.969999999</v>
      </c>
    </row>
    <row r="14755" spans="1:12">
      <c r="A14755" s="228">
        <v>2019</v>
      </c>
      <c r="B14755" s="228" t="s">
        <v>192</v>
      </c>
      <c r="C14755" s="228" t="s">
        <v>63</v>
      </c>
      <c r="D14755" s="228" t="s">
        <v>206</v>
      </c>
      <c r="E14755" s="228">
        <v>60</v>
      </c>
      <c r="F14755" s="228">
        <v>74350</v>
      </c>
      <c r="G14755" s="228">
        <v>11498</v>
      </c>
      <c r="H14755" s="228">
        <v>26352</v>
      </c>
      <c r="I14755" s="228">
        <v>25484495.100000001</v>
      </c>
      <c r="J14755" s="228">
        <v>5694318.7800000003</v>
      </c>
      <c r="K14755" s="228">
        <v>5407813.5999999996</v>
      </c>
      <c r="L14755" s="228">
        <v>40872889.020000003</v>
      </c>
    </row>
    <row r="14756" spans="1:12">
      <c r="A14756" s="228">
        <v>2019</v>
      </c>
      <c r="B14756" s="228" t="s">
        <v>192</v>
      </c>
      <c r="C14756" s="228" t="s">
        <v>63</v>
      </c>
      <c r="D14756" s="228" t="s">
        <v>206</v>
      </c>
      <c r="E14756" s="228">
        <v>65</v>
      </c>
      <c r="F14756" s="228">
        <v>68636</v>
      </c>
      <c r="G14756" s="228">
        <v>13680</v>
      </c>
      <c r="H14756" s="228">
        <v>31133</v>
      </c>
      <c r="I14756" s="228">
        <v>30072330.460000001</v>
      </c>
      <c r="J14756" s="228">
        <v>6802752.9000000004</v>
      </c>
      <c r="K14756" s="228">
        <v>6948919.0599999996</v>
      </c>
      <c r="L14756" s="228">
        <v>48211617.5</v>
      </c>
    </row>
    <row r="14757" spans="1:12">
      <c r="A14757" s="228">
        <v>2019</v>
      </c>
      <c r="B14757" s="228" t="s">
        <v>192</v>
      </c>
      <c r="C14757" s="228" t="s">
        <v>63</v>
      </c>
      <c r="D14757" s="228" t="s">
        <v>206</v>
      </c>
      <c r="E14757" s="228">
        <v>70</v>
      </c>
      <c r="F14757" s="228">
        <v>58737</v>
      </c>
      <c r="G14757" s="228">
        <v>14645</v>
      </c>
      <c r="H14757" s="228">
        <v>37904</v>
      </c>
      <c r="I14757" s="228">
        <v>36332199.619999997</v>
      </c>
      <c r="J14757" s="228">
        <v>7859529.4400000004</v>
      </c>
      <c r="K14757" s="228">
        <v>8113233.5800000001</v>
      </c>
      <c r="L14757" s="228">
        <v>56630221.439999998</v>
      </c>
    </row>
    <row r="14758" spans="1:12">
      <c r="A14758" s="228">
        <v>2019</v>
      </c>
      <c r="B14758" s="228" t="s">
        <v>192</v>
      </c>
      <c r="C14758" s="228" t="s">
        <v>63</v>
      </c>
      <c r="D14758" s="228" t="s">
        <v>206</v>
      </c>
      <c r="E14758" s="228">
        <v>75</v>
      </c>
      <c r="F14758" s="228">
        <v>38939</v>
      </c>
      <c r="G14758" s="228">
        <v>11566</v>
      </c>
      <c r="H14758" s="228">
        <v>35924</v>
      </c>
      <c r="I14758" s="228">
        <v>31917870.300000001</v>
      </c>
      <c r="J14758" s="228">
        <v>6370336.04</v>
      </c>
      <c r="K14758" s="228">
        <v>6552509.2699999996</v>
      </c>
      <c r="L14758" s="228">
        <v>47915279.689999998</v>
      </c>
    </row>
    <row r="14759" spans="1:12">
      <c r="A14759" s="228">
        <v>2019</v>
      </c>
      <c r="B14759" s="228" t="s">
        <v>192</v>
      </c>
      <c r="C14759" s="228" t="s">
        <v>63</v>
      </c>
      <c r="D14759" s="228" t="s">
        <v>206</v>
      </c>
      <c r="E14759" s="228">
        <v>80</v>
      </c>
      <c r="F14759" s="228">
        <v>25237</v>
      </c>
      <c r="G14759" s="228">
        <v>8414</v>
      </c>
      <c r="H14759" s="228">
        <v>31840</v>
      </c>
      <c r="I14759" s="228">
        <v>25633730.120000001</v>
      </c>
      <c r="J14759" s="228">
        <v>4342452.29</v>
      </c>
      <c r="K14759" s="228">
        <v>3736476.23</v>
      </c>
      <c r="L14759" s="228">
        <v>35640551.5</v>
      </c>
    </row>
    <row r="14760" spans="1:12">
      <c r="A14760" s="228">
        <v>2019</v>
      </c>
      <c r="B14760" s="228" t="s">
        <v>192</v>
      </c>
      <c r="C14760" s="228" t="s">
        <v>63</v>
      </c>
      <c r="D14760" s="228" t="s">
        <v>206</v>
      </c>
      <c r="E14760" s="228">
        <v>85</v>
      </c>
      <c r="F14760" s="228">
        <v>15311</v>
      </c>
      <c r="G14760" s="228">
        <v>5294</v>
      </c>
      <c r="H14760" s="228">
        <v>27226</v>
      </c>
      <c r="I14760" s="228">
        <v>19650006.309999999</v>
      </c>
      <c r="J14760" s="228">
        <v>2740668</v>
      </c>
      <c r="K14760" s="228">
        <v>1938704</v>
      </c>
      <c r="L14760" s="228">
        <v>25502358.68</v>
      </c>
    </row>
    <row r="14761" spans="1:12">
      <c r="A14761" s="228">
        <v>2019</v>
      </c>
      <c r="B14761" s="228" t="s">
        <v>192</v>
      </c>
      <c r="C14761" s="228" t="s">
        <v>63</v>
      </c>
      <c r="D14761" s="228" t="s">
        <v>206</v>
      </c>
      <c r="E14761" s="228">
        <v>90</v>
      </c>
      <c r="F14761" s="228">
        <v>6525</v>
      </c>
      <c r="G14761" s="228">
        <v>1897</v>
      </c>
      <c r="H14761" s="228">
        <v>12318</v>
      </c>
      <c r="I14761" s="228">
        <v>8673526.2599999998</v>
      </c>
      <c r="J14761" s="228">
        <v>969674.48</v>
      </c>
      <c r="K14761" s="228">
        <v>556759</v>
      </c>
      <c r="L14761" s="228">
        <v>10619357.32</v>
      </c>
    </row>
    <row r="14762" spans="1:12">
      <c r="A14762" s="228">
        <v>2019</v>
      </c>
      <c r="B14762" s="228" t="s">
        <v>192</v>
      </c>
      <c r="C14762" s="228" t="s">
        <v>63</v>
      </c>
      <c r="D14762" s="228" t="s">
        <v>206</v>
      </c>
      <c r="E14762" s="228">
        <v>95</v>
      </c>
      <c r="F14762" s="228">
        <v>1710</v>
      </c>
      <c r="G14762" s="228">
        <v>394</v>
      </c>
      <c r="H14762" s="228">
        <v>3358</v>
      </c>
      <c r="I14762" s="228">
        <v>2088333.81</v>
      </c>
      <c r="J14762" s="228">
        <v>202118.71</v>
      </c>
      <c r="K14762" s="228">
        <v>101348</v>
      </c>
      <c r="L14762" s="228">
        <v>2481842.7200000002</v>
      </c>
    </row>
    <row r="14763" spans="1:12">
      <c r="A14763" s="228">
        <v>2019</v>
      </c>
      <c r="B14763" s="228" t="s">
        <v>192</v>
      </c>
      <c r="C14763" s="228" t="s">
        <v>64</v>
      </c>
      <c r="D14763" s="228" t="s">
        <v>205</v>
      </c>
      <c r="E14763" s="228">
        <v>0</v>
      </c>
      <c r="F14763" s="228">
        <v>18307</v>
      </c>
      <c r="G14763" s="228">
        <v>734</v>
      </c>
      <c r="H14763" s="228">
        <v>2344</v>
      </c>
      <c r="I14763" s="228">
        <v>1517802.55</v>
      </c>
      <c r="J14763" s="228">
        <v>288271.34000000003</v>
      </c>
      <c r="K14763" s="228">
        <v>36647.230000000003</v>
      </c>
      <c r="L14763" s="228">
        <v>1933359.93</v>
      </c>
    </row>
    <row r="14764" spans="1:12">
      <c r="A14764" s="228">
        <v>2019</v>
      </c>
      <c r="B14764" s="228" t="s">
        <v>192</v>
      </c>
      <c r="C14764" s="228" t="s">
        <v>64</v>
      </c>
      <c r="D14764" s="228" t="s">
        <v>205</v>
      </c>
      <c r="E14764" s="228">
        <v>5</v>
      </c>
      <c r="F14764" s="228">
        <v>21927</v>
      </c>
      <c r="G14764" s="228">
        <v>398</v>
      </c>
      <c r="H14764" s="228">
        <v>494</v>
      </c>
      <c r="I14764" s="228">
        <v>455802.09</v>
      </c>
      <c r="J14764" s="228">
        <v>141789.88</v>
      </c>
      <c r="K14764" s="228">
        <v>60325</v>
      </c>
      <c r="L14764" s="228">
        <v>710288.04</v>
      </c>
    </row>
    <row r="14765" spans="1:12">
      <c r="A14765" s="228">
        <v>2019</v>
      </c>
      <c r="B14765" s="228" t="s">
        <v>192</v>
      </c>
      <c r="C14765" s="228" t="s">
        <v>64</v>
      </c>
      <c r="D14765" s="228" t="s">
        <v>205</v>
      </c>
      <c r="E14765" s="228">
        <v>10</v>
      </c>
      <c r="F14765" s="228">
        <v>22171</v>
      </c>
      <c r="G14765" s="228">
        <v>341</v>
      </c>
      <c r="H14765" s="228">
        <v>496</v>
      </c>
      <c r="I14765" s="228">
        <v>398019.65</v>
      </c>
      <c r="J14765" s="228">
        <v>121337.4</v>
      </c>
      <c r="K14765" s="228">
        <v>62267.9</v>
      </c>
      <c r="L14765" s="228">
        <v>620758.31999999995</v>
      </c>
    </row>
    <row r="14766" spans="1:12">
      <c r="A14766" s="228">
        <v>2019</v>
      </c>
      <c r="B14766" s="228" t="s">
        <v>192</v>
      </c>
      <c r="C14766" s="228" t="s">
        <v>64</v>
      </c>
      <c r="D14766" s="228" t="s">
        <v>205</v>
      </c>
      <c r="E14766" s="228">
        <v>15</v>
      </c>
      <c r="F14766" s="228">
        <v>21584</v>
      </c>
      <c r="G14766" s="228">
        <v>601</v>
      </c>
      <c r="H14766" s="228">
        <v>948</v>
      </c>
      <c r="I14766" s="228">
        <v>1149052.07</v>
      </c>
      <c r="J14766" s="228">
        <v>328743.65000000002</v>
      </c>
      <c r="K14766" s="228">
        <v>219338</v>
      </c>
      <c r="L14766" s="228">
        <v>1793893.61</v>
      </c>
    </row>
    <row r="14767" spans="1:12">
      <c r="A14767" s="228">
        <v>2019</v>
      </c>
      <c r="B14767" s="228" t="s">
        <v>192</v>
      </c>
      <c r="C14767" s="228" t="s">
        <v>64</v>
      </c>
      <c r="D14767" s="228" t="s">
        <v>205</v>
      </c>
      <c r="E14767" s="228">
        <v>20</v>
      </c>
      <c r="F14767" s="228">
        <v>19019</v>
      </c>
      <c r="G14767" s="228">
        <v>708</v>
      </c>
      <c r="H14767" s="228">
        <v>1166</v>
      </c>
      <c r="I14767" s="228">
        <v>1359522.7</v>
      </c>
      <c r="J14767" s="228">
        <v>389256.78</v>
      </c>
      <c r="K14767" s="228">
        <v>304130</v>
      </c>
      <c r="L14767" s="228">
        <v>2214907.73</v>
      </c>
    </row>
    <row r="14768" spans="1:12">
      <c r="A14768" s="228">
        <v>2019</v>
      </c>
      <c r="B14768" s="228" t="s">
        <v>192</v>
      </c>
      <c r="C14768" s="228" t="s">
        <v>64</v>
      </c>
      <c r="D14768" s="228" t="s">
        <v>205</v>
      </c>
      <c r="E14768" s="228">
        <v>25</v>
      </c>
      <c r="F14768" s="228">
        <v>14556</v>
      </c>
      <c r="G14768" s="228">
        <v>438</v>
      </c>
      <c r="H14768" s="228">
        <v>737</v>
      </c>
      <c r="I14768" s="228">
        <v>731141.75</v>
      </c>
      <c r="J14768" s="228">
        <v>274088.81</v>
      </c>
      <c r="K14768" s="228">
        <v>198839</v>
      </c>
      <c r="L14768" s="228">
        <v>1367284.5</v>
      </c>
    </row>
    <row r="14769" spans="1:12">
      <c r="A14769" s="228">
        <v>2019</v>
      </c>
      <c r="B14769" s="228" t="s">
        <v>192</v>
      </c>
      <c r="C14769" s="228" t="s">
        <v>64</v>
      </c>
      <c r="D14769" s="228" t="s">
        <v>205</v>
      </c>
      <c r="E14769" s="228">
        <v>30</v>
      </c>
      <c r="F14769" s="228">
        <v>20912</v>
      </c>
      <c r="G14769" s="228">
        <v>604</v>
      </c>
      <c r="H14769" s="228">
        <v>1058</v>
      </c>
      <c r="I14769" s="228">
        <v>1021962.2</v>
      </c>
      <c r="J14769" s="228">
        <v>330266.46000000002</v>
      </c>
      <c r="K14769" s="228">
        <v>171957.96</v>
      </c>
      <c r="L14769" s="228">
        <v>1737186.86</v>
      </c>
    </row>
    <row r="14770" spans="1:12">
      <c r="A14770" s="228">
        <v>2019</v>
      </c>
      <c r="B14770" s="228" t="s">
        <v>192</v>
      </c>
      <c r="C14770" s="228" t="s">
        <v>64</v>
      </c>
      <c r="D14770" s="228" t="s">
        <v>205</v>
      </c>
      <c r="E14770" s="228">
        <v>35</v>
      </c>
      <c r="F14770" s="228">
        <v>22937</v>
      </c>
      <c r="G14770" s="228">
        <v>854</v>
      </c>
      <c r="H14770" s="228">
        <v>1394</v>
      </c>
      <c r="I14770" s="228">
        <v>1297633.76</v>
      </c>
      <c r="J14770" s="228">
        <v>467743.41</v>
      </c>
      <c r="K14770" s="228">
        <v>351060.25</v>
      </c>
      <c r="L14770" s="228">
        <v>2397190.85</v>
      </c>
    </row>
    <row r="14771" spans="1:12">
      <c r="A14771" s="228">
        <v>2019</v>
      </c>
      <c r="B14771" s="228" t="s">
        <v>192</v>
      </c>
      <c r="C14771" s="228" t="s">
        <v>64</v>
      </c>
      <c r="D14771" s="228" t="s">
        <v>205</v>
      </c>
      <c r="E14771" s="228">
        <v>40</v>
      </c>
      <c r="F14771" s="228">
        <v>22422</v>
      </c>
      <c r="G14771" s="228">
        <v>917</v>
      </c>
      <c r="H14771" s="228">
        <v>1626</v>
      </c>
      <c r="I14771" s="228">
        <v>1485015.31</v>
      </c>
      <c r="J14771" s="228">
        <v>547690.61</v>
      </c>
      <c r="K14771" s="228">
        <v>387724</v>
      </c>
      <c r="L14771" s="228">
        <v>2762267.63</v>
      </c>
    </row>
    <row r="14772" spans="1:12">
      <c r="A14772" s="228">
        <v>2019</v>
      </c>
      <c r="B14772" s="228" t="s">
        <v>192</v>
      </c>
      <c r="C14772" s="228" t="s">
        <v>64</v>
      </c>
      <c r="D14772" s="228" t="s">
        <v>205</v>
      </c>
      <c r="E14772" s="228">
        <v>45</v>
      </c>
      <c r="F14772" s="228">
        <v>24643</v>
      </c>
      <c r="G14772" s="228">
        <v>1213</v>
      </c>
      <c r="H14772" s="228">
        <v>2638</v>
      </c>
      <c r="I14772" s="228">
        <v>2671123.63</v>
      </c>
      <c r="J14772" s="228">
        <v>778136.01</v>
      </c>
      <c r="K14772" s="228">
        <v>594305.69999999995</v>
      </c>
      <c r="L14772" s="228">
        <v>4412414.87</v>
      </c>
    </row>
    <row r="14773" spans="1:12">
      <c r="A14773" s="228">
        <v>2019</v>
      </c>
      <c r="B14773" s="228" t="s">
        <v>192</v>
      </c>
      <c r="C14773" s="228" t="s">
        <v>64</v>
      </c>
      <c r="D14773" s="228" t="s">
        <v>205</v>
      </c>
      <c r="E14773" s="228">
        <v>50</v>
      </c>
      <c r="F14773" s="228">
        <v>24809</v>
      </c>
      <c r="G14773" s="228">
        <v>1898</v>
      </c>
      <c r="H14773" s="228">
        <v>3523</v>
      </c>
      <c r="I14773" s="228">
        <v>3697162.33</v>
      </c>
      <c r="J14773" s="228">
        <v>1130048.26</v>
      </c>
      <c r="K14773" s="228">
        <v>1017191.9</v>
      </c>
      <c r="L14773" s="228">
        <v>6338632.3200000003</v>
      </c>
    </row>
    <row r="14774" spans="1:12">
      <c r="A14774" s="228">
        <v>2019</v>
      </c>
      <c r="B14774" s="228" t="s">
        <v>192</v>
      </c>
      <c r="C14774" s="228" t="s">
        <v>64</v>
      </c>
      <c r="D14774" s="228" t="s">
        <v>205</v>
      </c>
      <c r="E14774" s="228">
        <v>55</v>
      </c>
      <c r="F14774" s="228">
        <v>27958</v>
      </c>
      <c r="G14774" s="228">
        <v>2605</v>
      </c>
      <c r="H14774" s="228">
        <v>5587</v>
      </c>
      <c r="I14774" s="228">
        <v>5516934.0899999999</v>
      </c>
      <c r="J14774" s="228">
        <v>1526879.5</v>
      </c>
      <c r="K14774" s="228">
        <v>1415728.8</v>
      </c>
      <c r="L14774" s="228">
        <v>9074058.1999999993</v>
      </c>
    </row>
    <row r="14775" spans="1:12">
      <c r="A14775" s="228">
        <v>2019</v>
      </c>
      <c r="B14775" s="228" t="s">
        <v>192</v>
      </c>
      <c r="C14775" s="228" t="s">
        <v>64</v>
      </c>
      <c r="D14775" s="228" t="s">
        <v>205</v>
      </c>
      <c r="E14775" s="228">
        <v>60</v>
      </c>
      <c r="F14775" s="228">
        <v>28023</v>
      </c>
      <c r="G14775" s="228">
        <v>3611</v>
      </c>
      <c r="H14775" s="228">
        <v>7709</v>
      </c>
      <c r="I14775" s="228">
        <v>8154704.5199999996</v>
      </c>
      <c r="J14775" s="228">
        <v>2344072.9900000002</v>
      </c>
      <c r="K14775" s="228">
        <v>2076918.3</v>
      </c>
      <c r="L14775" s="228">
        <v>13393973.529999999</v>
      </c>
    </row>
    <row r="14776" spans="1:12">
      <c r="A14776" s="228">
        <v>2019</v>
      </c>
      <c r="B14776" s="228" t="s">
        <v>192</v>
      </c>
      <c r="C14776" s="228" t="s">
        <v>64</v>
      </c>
      <c r="D14776" s="228" t="s">
        <v>205</v>
      </c>
      <c r="E14776" s="228">
        <v>65</v>
      </c>
      <c r="F14776" s="228">
        <v>27026</v>
      </c>
      <c r="G14776" s="228">
        <v>4909</v>
      </c>
      <c r="H14776" s="228">
        <v>10094</v>
      </c>
      <c r="I14776" s="228">
        <v>10910082.220000001</v>
      </c>
      <c r="J14776" s="228">
        <v>2998997.74</v>
      </c>
      <c r="K14776" s="228">
        <v>3041645.8</v>
      </c>
      <c r="L14776" s="228">
        <v>17925127.460000001</v>
      </c>
    </row>
    <row r="14777" spans="1:12">
      <c r="A14777" s="228">
        <v>2019</v>
      </c>
      <c r="B14777" s="228" t="s">
        <v>192</v>
      </c>
      <c r="C14777" s="228" t="s">
        <v>64</v>
      </c>
      <c r="D14777" s="228" t="s">
        <v>205</v>
      </c>
      <c r="E14777" s="228">
        <v>70</v>
      </c>
      <c r="F14777" s="228">
        <v>23606</v>
      </c>
      <c r="G14777" s="228">
        <v>5726</v>
      </c>
      <c r="H14777" s="228">
        <v>12613</v>
      </c>
      <c r="I14777" s="228">
        <v>12543480.85</v>
      </c>
      <c r="J14777" s="228">
        <v>3447677.59</v>
      </c>
      <c r="K14777" s="228">
        <v>3163550.5</v>
      </c>
      <c r="L14777" s="228">
        <v>20075952.640000001</v>
      </c>
    </row>
    <row r="14778" spans="1:12">
      <c r="A14778" s="228">
        <v>2019</v>
      </c>
      <c r="B14778" s="228" t="s">
        <v>192</v>
      </c>
      <c r="C14778" s="228" t="s">
        <v>64</v>
      </c>
      <c r="D14778" s="228" t="s">
        <v>205</v>
      </c>
      <c r="E14778" s="228">
        <v>75</v>
      </c>
      <c r="F14778" s="228">
        <v>15792</v>
      </c>
      <c r="G14778" s="228">
        <v>5354</v>
      </c>
      <c r="H14778" s="228">
        <v>14397</v>
      </c>
      <c r="I14778" s="228">
        <v>11213038.16</v>
      </c>
      <c r="J14778" s="228">
        <v>2757603.29</v>
      </c>
      <c r="K14778" s="228">
        <v>2823588.92</v>
      </c>
      <c r="L14778" s="228">
        <v>17542570.16</v>
      </c>
    </row>
    <row r="14779" spans="1:12">
      <c r="A14779" s="228">
        <v>2019</v>
      </c>
      <c r="B14779" s="228" t="s">
        <v>192</v>
      </c>
      <c r="C14779" s="228" t="s">
        <v>64</v>
      </c>
      <c r="D14779" s="228" t="s">
        <v>205</v>
      </c>
      <c r="E14779" s="228">
        <v>80</v>
      </c>
      <c r="F14779" s="228">
        <v>10104</v>
      </c>
      <c r="G14779" s="228">
        <v>3857</v>
      </c>
      <c r="H14779" s="228">
        <v>10925</v>
      </c>
      <c r="I14779" s="228">
        <v>8527570.1300000008</v>
      </c>
      <c r="J14779" s="228">
        <v>1950547.93</v>
      </c>
      <c r="K14779" s="228">
        <v>1730227.28</v>
      </c>
      <c r="L14779" s="228">
        <v>12599346.560000001</v>
      </c>
    </row>
    <row r="14780" spans="1:12">
      <c r="A14780" s="228">
        <v>2019</v>
      </c>
      <c r="B14780" s="228" t="s">
        <v>192</v>
      </c>
      <c r="C14780" s="228" t="s">
        <v>64</v>
      </c>
      <c r="D14780" s="228" t="s">
        <v>205</v>
      </c>
      <c r="E14780" s="228">
        <v>85</v>
      </c>
      <c r="F14780" s="228">
        <v>5810</v>
      </c>
      <c r="G14780" s="228">
        <v>2344</v>
      </c>
      <c r="H14780" s="228">
        <v>8484</v>
      </c>
      <c r="I14780" s="228">
        <v>5826923.9800000004</v>
      </c>
      <c r="J14780" s="228">
        <v>1170078.45</v>
      </c>
      <c r="K14780" s="228">
        <v>988271.8</v>
      </c>
      <c r="L14780" s="228">
        <v>8220429.1600000001</v>
      </c>
    </row>
    <row r="14781" spans="1:12">
      <c r="A14781" s="228">
        <v>2019</v>
      </c>
      <c r="B14781" s="228" t="s">
        <v>192</v>
      </c>
      <c r="C14781" s="228" t="s">
        <v>64</v>
      </c>
      <c r="D14781" s="228" t="s">
        <v>205</v>
      </c>
      <c r="E14781" s="228">
        <v>90</v>
      </c>
      <c r="F14781" s="228">
        <v>2259</v>
      </c>
      <c r="G14781" s="228">
        <v>766</v>
      </c>
      <c r="H14781" s="228">
        <v>4119</v>
      </c>
      <c r="I14781" s="228">
        <v>2266930.7400000002</v>
      </c>
      <c r="J14781" s="228">
        <v>320726.56</v>
      </c>
      <c r="K14781" s="228">
        <v>250616.1</v>
      </c>
      <c r="L14781" s="228">
        <v>2934558.95</v>
      </c>
    </row>
    <row r="14782" spans="1:12">
      <c r="A14782" s="228">
        <v>2019</v>
      </c>
      <c r="B14782" s="228" t="s">
        <v>192</v>
      </c>
      <c r="C14782" s="228" t="s">
        <v>64</v>
      </c>
      <c r="D14782" s="228" t="s">
        <v>205</v>
      </c>
      <c r="E14782" s="228">
        <v>95</v>
      </c>
      <c r="F14782" s="228">
        <v>332</v>
      </c>
      <c r="G14782" s="228">
        <v>122</v>
      </c>
      <c r="H14782" s="228">
        <v>695</v>
      </c>
      <c r="I14782" s="228">
        <v>355095</v>
      </c>
      <c r="J14782" s="228">
        <v>44676.58</v>
      </c>
      <c r="K14782" s="228">
        <v>15003</v>
      </c>
      <c r="L14782" s="228">
        <v>427423.13</v>
      </c>
    </row>
    <row r="14783" spans="1:12">
      <c r="A14783" s="228">
        <v>2019</v>
      </c>
      <c r="B14783" s="228" t="s">
        <v>192</v>
      </c>
      <c r="C14783" s="228" t="s">
        <v>64</v>
      </c>
      <c r="D14783" s="228" t="s">
        <v>206</v>
      </c>
      <c r="E14783" s="228">
        <v>0</v>
      </c>
      <c r="F14783" s="228">
        <v>16956</v>
      </c>
      <c r="G14783" s="228">
        <v>536</v>
      </c>
      <c r="H14783" s="228">
        <v>1765</v>
      </c>
      <c r="I14783" s="228">
        <v>1112604.95</v>
      </c>
      <c r="J14783" s="228">
        <v>179675.07</v>
      </c>
      <c r="K14783" s="228">
        <v>6046.45</v>
      </c>
      <c r="L14783" s="228">
        <v>1357287.45</v>
      </c>
    </row>
    <row r="14784" spans="1:12">
      <c r="A14784" s="228">
        <v>2019</v>
      </c>
      <c r="B14784" s="228" t="s">
        <v>192</v>
      </c>
      <c r="C14784" s="228" t="s">
        <v>64</v>
      </c>
      <c r="D14784" s="228" t="s">
        <v>206</v>
      </c>
      <c r="E14784" s="228">
        <v>5</v>
      </c>
      <c r="F14784" s="228">
        <v>20580</v>
      </c>
      <c r="G14784" s="228">
        <v>297</v>
      </c>
      <c r="H14784" s="228">
        <v>412</v>
      </c>
      <c r="I14784" s="228">
        <v>397057.6</v>
      </c>
      <c r="J14784" s="228">
        <v>107725.79</v>
      </c>
      <c r="K14784" s="228">
        <v>11957</v>
      </c>
      <c r="L14784" s="228">
        <v>559371.28</v>
      </c>
    </row>
    <row r="14785" spans="1:12">
      <c r="A14785" s="228">
        <v>2019</v>
      </c>
      <c r="B14785" s="228" t="s">
        <v>192</v>
      </c>
      <c r="C14785" s="228" t="s">
        <v>64</v>
      </c>
      <c r="D14785" s="228" t="s">
        <v>206</v>
      </c>
      <c r="E14785" s="228">
        <v>10</v>
      </c>
      <c r="F14785" s="228">
        <v>21345</v>
      </c>
      <c r="G14785" s="228">
        <v>279</v>
      </c>
      <c r="H14785" s="228">
        <v>404</v>
      </c>
      <c r="I14785" s="228">
        <v>384699.45</v>
      </c>
      <c r="J14785" s="228">
        <v>101616.5</v>
      </c>
      <c r="K14785" s="228">
        <v>123353</v>
      </c>
      <c r="L14785" s="228">
        <v>644014.43999999994</v>
      </c>
    </row>
    <row r="14786" spans="1:12">
      <c r="A14786" s="228">
        <v>2019</v>
      </c>
      <c r="B14786" s="228" t="s">
        <v>192</v>
      </c>
      <c r="C14786" s="228" t="s">
        <v>64</v>
      </c>
      <c r="D14786" s="228" t="s">
        <v>206</v>
      </c>
      <c r="E14786" s="228">
        <v>15</v>
      </c>
      <c r="F14786" s="228">
        <v>20351</v>
      </c>
      <c r="G14786" s="228">
        <v>819</v>
      </c>
      <c r="H14786" s="228">
        <v>1415</v>
      </c>
      <c r="I14786" s="228">
        <v>1475544.3</v>
      </c>
      <c r="J14786" s="228">
        <v>384322.39</v>
      </c>
      <c r="K14786" s="228">
        <v>228909.5</v>
      </c>
      <c r="L14786" s="228">
        <v>2244659.33</v>
      </c>
    </row>
    <row r="14787" spans="1:12">
      <c r="A14787" s="228">
        <v>2019</v>
      </c>
      <c r="B14787" s="228" t="s">
        <v>192</v>
      </c>
      <c r="C14787" s="228" t="s">
        <v>64</v>
      </c>
      <c r="D14787" s="228" t="s">
        <v>206</v>
      </c>
      <c r="E14787" s="228">
        <v>20</v>
      </c>
      <c r="F14787" s="228">
        <v>19103</v>
      </c>
      <c r="G14787" s="228">
        <v>1027</v>
      </c>
      <c r="H14787" s="228">
        <v>2131</v>
      </c>
      <c r="I14787" s="228">
        <v>2024913.44</v>
      </c>
      <c r="J14787" s="228">
        <v>521069.88</v>
      </c>
      <c r="K14787" s="228">
        <v>225426</v>
      </c>
      <c r="L14787" s="228">
        <v>3013009.96</v>
      </c>
    </row>
    <row r="14788" spans="1:12">
      <c r="A14788" s="228">
        <v>2019</v>
      </c>
      <c r="B14788" s="228" t="s">
        <v>192</v>
      </c>
      <c r="C14788" s="228" t="s">
        <v>64</v>
      </c>
      <c r="D14788" s="228" t="s">
        <v>206</v>
      </c>
      <c r="E14788" s="228">
        <v>25</v>
      </c>
      <c r="F14788" s="228">
        <v>16339</v>
      </c>
      <c r="G14788" s="228">
        <v>914</v>
      </c>
      <c r="H14788" s="228">
        <v>2430</v>
      </c>
      <c r="I14788" s="228">
        <v>2362473.5299999998</v>
      </c>
      <c r="J14788" s="228">
        <v>724557.02</v>
      </c>
      <c r="K14788" s="228">
        <v>231724</v>
      </c>
      <c r="L14788" s="228">
        <v>3642374.47</v>
      </c>
    </row>
    <row r="14789" spans="1:12">
      <c r="A14789" s="228">
        <v>2019</v>
      </c>
      <c r="B14789" s="228" t="s">
        <v>192</v>
      </c>
      <c r="C14789" s="228" t="s">
        <v>64</v>
      </c>
      <c r="D14789" s="228" t="s">
        <v>206</v>
      </c>
      <c r="E14789" s="228">
        <v>30</v>
      </c>
      <c r="F14789" s="228">
        <v>23880</v>
      </c>
      <c r="G14789" s="228">
        <v>1757</v>
      </c>
      <c r="H14789" s="228">
        <v>4796</v>
      </c>
      <c r="I14789" s="228">
        <v>4607226.57</v>
      </c>
      <c r="J14789" s="228">
        <v>1488912.61</v>
      </c>
      <c r="K14789" s="228">
        <v>330753</v>
      </c>
      <c r="L14789" s="228">
        <v>7160214.4500000002</v>
      </c>
    </row>
    <row r="14790" spans="1:12">
      <c r="A14790" s="228">
        <v>2019</v>
      </c>
      <c r="B14790" s="228" t="s">
        <v>192</v>
      </c>
      <c r="C14790" s="228" t="s">
        <v>64</v>
      </c>
      <c r="D14790" s="228" t="s">
        <v>206</v>
      </c>
      <c r="E14790" s="228">
        <v>35</v>
      </c>
      <c r="F14790" s="228">
        <v>25792</v>
      </c>
      <c r="G14790" s="228">
        <v>1844</v>
      </c>
      <c r="H14790" s="228">
        <v>4486</v>
      </c>
      <c r="I14790" s="228">
        <v>4456651.49</v>
      </c>
      <c r="J14790" s="228">
        <v>1306911.31</v>
      </c>
      <c r="K14790" s="228">
        <v>473349</v>
      </c>
      <c r="L14790" s="228">
        <v>6908183.5999999996</v>
      </c>
    </row>
    <row r="14791" spans="1:12">
      <c r="A14791" s="228">
        <v>2019</v>
      </c>
      <c r="B14791" s="228" t="s">
        <v>192</v>
      </c>
      <c r="C14791" s="228" t="s">
        <v>64</v>
      </c>
      <c r="D14791" s="228" t="s">
        <v>206</v>
      </c>
      <c r="E14791" s="228">
        <v>40</v>
      </c>
      <c r="F14791" s="228">
        <v>24363</v>
      </c>
      <c r="G14791" s="228">
        <v>1620</v>
      </c>
      <c r="H14791" s="228">
        <v>3125</v>
      </c>
      <c r="I14791" s="228">
        <v>3164863.51</v>
      </c>
      <c r="J14791" s="228">
        <v>1006454.6</v>
      </c>
      <c r="K14791" s="228">
        <v>557328</v>
      </c>
      <c r="L14791" s="228">
        <v>5272369.4000000004</v>
      </c>
    </row>
    <row r="14792" spans="1:12">
      <c r="A14792" s="228">
        <v>2019</v>
      </c>
      <c r="B14792" s="228" t="s">
        <v>192</v>
      </c>
      <c r="C14792" s="228" t="s">
        <v>64</v>
      </c>
      <c r="D14792" s="228" t="s">
        <v>206</v>
      </c>
      <c r="E14792" s="228">
        <v>45</v>
      </c>
      <c r="F14792" s="228">
        <v>27302</v>
      </c>
      <c r="G14792" s="228">
        <v>2093</v>
      </c>
      <c r="H14792" s="228">
        <v>3868</v>
      </c>
      <c r="I14792" s="228">
        <v>4242001.13</v>
      </c>
      <c r="J14792" s="228">
        <v>1314768.3600000001</v>
      </c>
      <c r="K14792" s="228">
        <v>872007</v>
      </c>
      <c r="L14792" s="228">
        <v>7014755.1799999997</v>
      </c>
    </row>
    <row r="14793" spans="1:12">
      <c r="A14793" s="228">
        <v>2019</v>
      </c>
      <c r="B14793" s="228" t="s">
        <v>192</v>
      </c>
      <c r="C14793" s="228" t="s">
        <v>64</v>
      </c>
      <c r="D14793" s="228" t="s">
        <v>206</v>
      </c>
      <c r="E14793" s="228">
        <v>50</v>
      </c>
      <c r="F14793" s="228">
        <v>27717</v>
      </c>
      <c r="G14793" s="228">
        <v>2539</v>
      </c>
      <c r="H14793" s="228">
        <v>5505</v>
      </c>
      <c r="I14793" s="228">
        <v>5502054.6600000001</v>
      </c>
      <c r="J14793" s="228">
        <v>1522155.37</v>
      </c>
      <c r="K14793" s="228">
        <v>1227972</v>
      </c>
      <c r="L14793" s="228">
        <v>8932308.4000000004</v>
      </c>
    </row>
    <row r="14794" spans="1:12">
      <c r="A14794" s="228">
        <v>2019</v>
      </c>
      <c r="B14794" s="228" t="s">
        <v>192</v>
      </c>
      <c r="C14794" s="228" t="s">
        <v>64</v>
      </c>
      <c r="D14794" s="228" t="s">
        <v>206</v>
      </c>
      <c r="E14794" s="228">
        <v>55</v>
      </c>
      <c r="F14794" s="228">
        <v>30970</v>
      </c>
      <c r="G14794" s="228">
        <v>3263</v>
      </c>
      <c r="H14794" s="228">
        <v>6364</v>
      </c>
      <c r="I14794" s="228">
        <v>6641263.3799999999</v>
      </c>
      <c r="J14794" s="228">
        <v>1964239.53</v>
      </c>
      <c r="K14794" s="228">
        <v>1452810.7</v>
      </c>
      <c r="L14794" s="228">
        <v>10898048.380000001</v>
      </c>
    </row>
    <row r="14795" spans="1:12">
      <c r="A14795" s="228">
        <v>2019</v>
      </c>
      <c r="B14795" s="228" t="s">
        <v>192</v>
      </c>
      <c r="C14795" s="228" t="s">
        <v>64</v>
      </c>
      <c r="D14795" s="228" t="s">
        <v>206</v>
      </c>
      <c r="E14795" s="228">
        <v>60</v>
      </c>
      <c r="F14795" s="228">
        <v>31489</v>
      </c>
      <c r="G14795" s="228">
        <v>4270</v>
      </c>
      <c r="H14795" s="228">
        <v>8441</v>
      </c>
      <c r="I14795" s="228">
        <v>8809258.25</v>
      </c>
      <c r="J14795" s="228">
        <v>2515464.15</v>
      </c>
      <c r="K14795" s="228">
        <v>2329716.4</v>
      </c>
      <c r="L14795" s="228">
        <v>14503062.65</v>
      </c>
    </row>
    <row r="14796" spans="1:12">
      <c r="A14796" s="228">
        <v>2019</v>
      </c>
      <c r="B14796" s="228" t="s">
        <v>192</v>
      </c>
      <c r="C14796" s="228" t="s">
        <v>64</v>
      </c>
      <c r="D14796" s="228" t="s">
        <v>206</v>
      </c>
      <c r="E14796" s="228">
        <v>65</v>
      </c>
      <c r="F14796" s="228">
        <v>30496</v>
      </c>
      <c r="G14796" s="228">
        <v>5212</v>
      </c>
      <c r="H14796" s="228">
        <v>11432</v>
      </c>
      <c r="I14796" s="228">
        <v>11183386.85</v>
      </c>
      <c r="J14796" s="228">
        <v>3148239.65</v>
      </c>
      <c r="K14796" s="228">
        <v>3226609.16</v>
      </c>
      <c r="L14796" s="228">
        <v>18496841.949999999</v>
      </c>
    </row>
    <row r="14797" spans="1:12">
      <c r="A14797" s="228">
        <v>2019</v>
      </c>
      <c r="B14797" s="228" t="s">
        <v>192</v>
      </c>
      <c r="C14797" s="228" t="s">
        <v>64</v>
      </c>
      <c r="D14797" s="228" t="s">
        <v>206</v>
      </c>
      <c r="E14797" s="228">
        <v>70</v>
      </c>
      <c r="F14797" s="228">
        <v>26817</v>
      </c>
      <c r="G14797" s="228">
        <v>5842</v>
      </c>
      <c r="H14797" s="228">
        <v>13831</v>
      </c>
      <c r="I14797" s="228">
        <v>13158388.98</v>
      </c>
      <c r="J14797" s="228">
        <v>3667932.79</v>
      </c>
      <c r="K14797" s="228">
        <v>3356277.28</v>
      </c>
      <c r="L14797" s="228">
        <v>21086031.739999998</v>
      </c>
    </row>
    <row r="14798" spans="1:12">
      <c r="A14798" s="228">
        <v>2019</v>
      </c>
      <c r="B14798" s="228" t="s">
        <v>192</v>
      </c>
      <c r="C14798" s="228" t="s">
        <v>64</v>
      </c>
      <c r="D14798" s="228" t="s">
        <v>206</v>
      </c>
      <c r="E14798" s="228">
        <v>75</v>
      </c>
      <c r="F14798" s="228">
        <v>17572</v>
      </c>
      <c r="G14798" s="228">
        <v>4561</v>
      </c>
      <c r="H14798" s="228">
        <v>11595</v>
      </c>
      <c r="I14798" s="228">
        <v>10150862.029999999</v>
      </c>
      <c r="J14798" s="228">
        <v>2681587.69</v>
      </c>
      <c r="K14798" s="228">
        <v>2627578.4</v>
      </c>
      <c r="L14798" s="228">
        <v>15980411.16</v>
      </c>
    </row>
    <row r="14799" spans="1:12">
      <c r="A14799" s="228">
        <v>2019</v>
      </c>
      <c r="B14799" s="228" t="s">
        <v>192</v>
      </c>
      <c r="C14799" s="228" t="s">
        <v>64</v>
      </c>
      <c r="D14799" s="228" t="s">
        <v>206</v>
      </c>
      <c r="E14799" s="228">
        <v>80</v>
      </c>
      <c r="F14799" s="228">
        <v>11996</v>
      </c>
      <c r="G14799" s="228">
        <v>3459</v>
      </c>
      <c r="H14799" s="228">
        <v>12914</v>
      </c>
      <c r="I14799" s="228">
        <v>10066124.439999999</v>
      </c>
      <c r="J14799" s="228">
        <v>2044910.72</v>
      </c>
      <c r="K14799" s="228">
        <v>1975404.45</v>
      </c>
      <c r="L14799" s="228">
        <v>14526869.82</v>
      </c>
    </row>
    <row r="14800" spans="1:12">
      <c r="A14800" s="228">
        <v>2019</v>
      </c>
      <c r="B14800" s="228" t="s">
        <v>192</v>
      </c>
      <c r="C14800" s="228" t="s">
        <v>64</v>
      </c>
      <c r="D14800" s="228" t="s">
        <v>206</v>
      </c>
      <c r="E14800" s="228">
        <v>85</v>
      </c>
      <c r="F14800" s="228">
        <v>7901</v>
      </c>
      <c r="G14800" s="228">
        <v>2278</v>
      </c>
      <c r="H14800" s="228">
        <v>10530</v>
      </c>
      <c r="I14800" s="228">
        <v>6850564.4199999999</v>
      </c>
      <c r="J14800" s="228">
        <v>1136647.83</v>
      </c>
      <c r="K14800" s="228">
        <v>936057.45</v>
      </c>
      <c r="L14800" s="228">
        <v>9140953.8499999996</v>
      </c>
    </row>
    <row r="14801" spans="1:12">
      <c r="A14801" s="228">
        <v>2019</v>
      </c>
      <c r="B14801" s="228" t="s">
        <v>192</v>
      </c>
      <c r="C14801" s="228" t="s">
        <v>64</v>
      </c>
      <c r="D14801" s="228" t="s">
        <v>206</v>
      </c>
      <c r="E14801" s="228">
        <v>90</v>
      </c>
      <c r="F14801" s="228">
        <v>3912</v>
      </c>
      <c r="G14801" s="228">
        <v>1007</v>
      </c>
      <c r="H14801" s="228">
        <v>5543</v>
      </c>
      <c r="I14801" s="228">
        <v>3294172.06</v>
      </c>
      <c r="J14801" s="228">
        <v>497444.28</v>
      </c>
      <c r="K14801" s="228">
        <v>391111.8</v>
      </c>
      <c r="L14801" s="228">
        <v>4285335.28</v>
      </c>
    </row>
    <row r="14802" spans="1:12">
      <c r="A14802" s="228">
        <v>2019</v>
      </c>
      <c r="B14802" s="228" t="s">
        <v>192</v>
      </c>
      <c r="C14802" s="228" t="s">
        <v>64</v>
      </c>
      <c r="D14802" s="228" t="s">
        <v>206</v>
      </c>
      <c r="E14802" s="228">
        <v>95</v>
      </c>
      <c r="F14802" s="228">
        <v>1030</v>
      </c>
      <c r="G14802" s="228">
        <v>228</v>
      </c>
      <c r="H14802" s="228">
        <v>1506</v>
      </c>
      <c r="I14802" s="228">
        <v>695700.33</v>
      </c>
      <c r="J14802" s="228">
        <v>94713.89</v>
      </c>
      <c r="K14802" s="228">
        <v>77401</v>
      </c>
      <c r="L14802" s="228">
        <v>895154.18</v>
      </c>
    </row>
    <row r="14803" spans="1:12">
      <c r="A14803" s="228">
        <v>2019</v>
      </c>
      <c r="B14803" s="228" t="s">
        <v>192</v>
      </c>
      <c r="C14803" s="228" t="s">
        <v>65</v>
      </c>
      <c r="D14803" s="228" t="s">
        <v>205</v>
      </c>
      <c r="E14803" s="228">
        <v>0</v>
      </c>
      <c r="F14803" s="228">
        <v>41140</v>
      </c>
      <c r="G14803" s="228">
        <v>1554</v>
      </c>
      <c r="H14803" s="228">
        <v>3423</v>
      </c>
      <c r="I14803" s="228">
        <v>2809415.6</v>
      </c>
      <c r="J14803" s="228">
        <v>498765.94</v>
      </c>
      <c r="K14803" s="228">
        <v>16526.25</v>
      </c>
      <c r="L14803" s="228">
        <v>3761710.44</v>
      </c>
    </row>
    <row r="14804" spans="1:12">
      <c r="A14804" s="228">
        <v>2019</v>
      </c>
      <c r="B14804" s="228" t="s">
        <v>192</v>
      </c>
      <c r="C14804" s="228" t="s">
        <v>65</v>
      </c>
      <c r="D14804" s="228" t="s">
        <v>205</v>
      </c>
      <c r="E14804" s="228">
        <v>5</v>
      </c>
      <c r="F14804" s="228">
        <v>47953</v>
      </c>
      <c r="G14804" s="228">
        <v>940</v>
      </c>
      <c r="H14804" s="228">
        <v>1266</v>
      </c>
      <c r="I14804" s="228">
        <v>1371685.7</v>
      </c>
      <c r="J14804" s="228">
        <v>301772.21000000002</v>
      </c>
      <c r="K14804" s="228">
        <v>50555</v>
      </c>
      <c r="L14804" s="228">
        <v>1911036.63</v>
      </c>
    </row>
    <row r="14805" spans="1:12">
      <c r="A14805" s="228">
        <v>2019</v>
      </c>
      <c r="B14805" s="228" t="s">
        <v>192</v>
      </c>
      <c r="C14805" s="228" t="s">
        <v>65</v>
      </c>
      <c r="D14805" s="228" t="s">
        <v>205</v>
      </c>
      <c r="E14805" s="228">
        <v>10</v>
      </c>
      <c r="F14805" s="228">
        <v>47140</v>
      </c>
      <c r="G14805" s="228">
        <v>622</v>
      </c>
      <c r="H14805" s="228">
        <v>1093</v>
      </c>
      <c r="I14805" s="228">
        <v>980557.24</v>
      </c>
      <c r="J14805" s="228">
        <v>213300.15</v>
      </c>
      <c r="K14805" s="228">
        <v>153750</v>
      </c>
      <c r="L14805" s="228">
        <v>1496884.03</v>
      </c>
    </row>
    <row r="14806" spans="1:12">
      <c r="A14806" s="228">
        <v>2019</v>
      </c>
      <c r="B14806" s="228" t="s">
        <v>192</v>
      </c>
      <c r="C14806" s="228" t="s">
        <v>65</v>
      </c>
      <c r="D14806" s="228" t="s">
        <v>205</v>
      </c>
      <c r="E14806" s="228">
        <v>15</v>
      </c>
      <c r="F14806" s="228">
        <v>43173</v>
      </c>
      <c r="G14806" s="228">
        <v>1190</v>
      </c>
      <c r="H14806" s="228">
        <v>1955</v>
      </c>
      <c r="I14806" s="228">
        <v>2289253.4500000002</v>
      </c>
      <c r="J14806" s="228">
        <v>456582.53</v>
      </c>
      <c r="K14806" s="228">
        <v>495909.35</v>
      </c>
      <c r="L14806" s="228">
        <v>3533667.84</v>
      </c>
    </row>
    <row r="14807" spans="1:12">
      <c r="A14807" s="228">
        <v>2019</v>
      </c>
      <c r="B14807" s="228" t="s">
        <v>192</v>
      </c>
      <c r="C14807" s="228" t="s">
        <v>65</v>
      </c>
      <c r="D14807" s="228" t="s">
        <v>205</v>
      </c>
      <c r="E14807" s="228">
        <v>20</v>
      </c>
      <c r="F14807" s="228">
        <v>34628</v>
      </c>
      <c r="G14807" s="228">
        <v>1049</v>
      </c>
      <c r="H14807" s="228">
        <v>2216</v>
      </c>
      <c r="I14807" s="228">
        <v>2416162.12</v>
      </c>
      <c r="J14807" s="228">
        <v>471642.6</v>
      </c>
      <c r="K14807" s="228">
        <v>418404</v>
      </c>
      <c r="L14807" s="228">
        <v>3612650.61</v>
      </c>
    </row>
    <row r="14808" spans="1:12">
      <c r="A14808" s="228">
        <v>2019</v>
      </c>
      <c r="B14808" s="228" t="s">
        <v>192</v>
      </c>
      <c r="C14808" s="228" t="s">
        <v>65</v>
      </c>
      <c r="D14808" s="228" t="s">
        <v>205</v>
      </c>
      <c r="E14808" s="228">
        <v>25</v>
      </c>
      <c r="F14808" s="228">
        <v>31343</v>
      </c>
      <c r="G14808" s="228">
        <v>790</v>
      </c>
      <c r="H14808" s="228">
        <v>1830</v>
      </c>
      <c r="I14808" s="228">
        <v>1793786.95</v>
      </c>
      <c r="J14808" s="228">
        <v>397224.7</v>
      </c>
      <c r="K14808" s="228">
        <v>261165.65</v>
      </c>
      <c r="L14808" s="228">
        <v>2761874.14</v>
      </c>
    </row>
    <row r="14809" spans="1:12">
      <c r="A14809" s="228">
        <v>2019</v>
      </c>
      <c r="B14809" s="228" t="s">
        <v>192</v>
      </c>
      <c r="C14809" s="228" t="s">
        <v>65</v>
      </c>
      <c r="D14809" s="228" t="s">
        <v>205</v>
      </c>
      <c r="E14809" s="228">
        <v>30</v>
      </c>
      <c r="F14809" s="228">
        <v>49405</v>
      </c>
      <c r="G14809" s="228">
        <v>1275</v>
      </c>
      <c r="H14809" s="228">
        <v>2757</v>
      </c>
      <c r="I14809" s="228">
        <v>2830151.8</v>
      </c>
      <c r="J14809" s="228">
        <v>613625.19999999995</v>
      </c>
      <c r="K14809" s="228">
        <v>477411</v>
      </c>
      <c r="L14809" s="228">
        <v>4422309.04</v>
      </c>
    </row>
    <row r="14810" spans="1:12">
      <c r="A14810" s="228">
        <v>2019</v>
      </c>
      <c r="B14810" s="228" t="s">
        <v>192</v>
      </c>
      <c r="C14810" s="228" t="s">
        <v>65</v>
      </c>
      <c r="D14810" s="228" t="s">
        <v>205</v>
      </c>
      <c r="E14810" s="228">
        <v>35</v>
      </c>
      <c r="F14810" s="228">
        <v>53995</v>
      </c>
      <c r="G14810" s="228">
        <v>1721</v>
      </c>
      <c r="H14810" s="228">
        <v>3059</v>
      </c>
      <c r="I14810" s="228">
        <v>3426849.48</v>
      </c>
      <c r="J14810" s="228">
        <v>840941.32</v>
      </c>
      <c r="K14810" s="228">
        <v>519212.4</v>
      </c>
      <c r="L14810" s="228">
        <v>5461900.8499999996</v>
      </c>
    </row>
    <row r="14811" spans="1:12">
      <c r="A14811" s="228">
        <v>2019</v>
      </c>
      <c r="B14811" s="228" t="s">
        <v>192</v>
      </c>
      <c r="C14811" s="228" t="s">
        <v>65</v>
      </c>
      <c r="D14811" s="228" t="s">
        <v>205</v>
      </c>
      <c r="E14811" s="228">
        <v>40</v>
      </c>
      <c r="F14811" s="228">
        <v>49585</v>
      </c>
      <c r="G14811" s="228">
        <v>1754</v>
      </c>
      <c r="H14811" s="228">
        <v>3270</v>
      </c>
      <c r="I14811" s="228">
        <v>3886467.3</v>
      </c>
      <c r="J14811" s="228">
        <v>923698.52</v>
      </c>
      <c r="K14811" s="228">
        <v>644710.55000000005</v>
      </c>
      <c r="L14811" s="228">
        <v>6184418.79</v>
      </c>
    </row>
    <row r="14812" spans="1:12">
      <c r="A14812" s="228">
        <v>2019</v>
      </c>
      <c r="B14812" s="228" t="s">
        <v>192</v>
      </c>
      <c r="C14812" s="228" t="s">
        <v>65</v>
      </c>
      <c r="D14812" s="228" t="s">
        <v>205</v>
      </c>
      <c r="E14812" s="228">
        <v>45</v>
      </c>
      <c r="F14812" s="228">
        <v>52466</v>
      </c>
      <c r="G14812" s="228">
        <v>2356</v>
      </c>
      <c r="H14812" s="228">
        <v>4254</v>
      </c>
      <c r="I14812" s="228">
        <v>5105130.45</v>
      </c>
      <c r="J14812" s="228">
        <v>1333283.94</v>
      </c>
      <c r="K14812" s="228">
        <v>1389956.65</v>
      </c>
      <c r="L14812" s="228">
        <v>8828600.8399999999</v>
      </c>
    </row>
    <row r="14813" spans="1:12">
      <c r="A14813" s="228">
        <v>2019</v>
      </c>
      <c r="B14813" s="228" t="s">
        <v>192</v>
      </c>
      <c r="C14813" s="228" t="s">
        <v>65</v>
      </c>
      <c r="D14813" s="228" t="s">
        <v>205</v>
      </c>
      <c r="E14813" s="228">
        <v>50</v>
      </c>
      <c r="F14813" s="228">
        <v>48615</v>
      </c>
      <c r="G14813" s="228">
        <v>2761</v>
      </c>
      <c r="H14813" s="228">
        <v>5079</v>
      </c>
      <c r="I14813" s="228">
        <v>6670716.96</v>
      </c>
      <c r="J14813" s="228">
        <v>1741630.4</v>
      </c>
      <c r="K14813" s="228">
        <v>1635859.3</v>
      </c>
      <c r="L14813" s="228">
        <v>11214630.5</v>
      </c>
    </row>
    <row r="14814" spans="1:12">
      <c r="A14814" s="228">
        <v>2019</v>
      </c>
      <c r="B14814" s="228" t="s">
        <v>192</v>
      </c>
      <c r="C14814" s="228" t="s">
        <v>65</v>
      </c>
      <c r="D14814" s="228" t="s">
        <v>205</v>
      </c>
      <c r="E14814" s="228">
        <v>55</v>
      </c>
      <c r="F14814" s="228">
        <v>48311</v>
      </c>
      <c r="G14814" s="228">
        <v>3752</v>
      </c>
      <c r="H14814" s="228">
        <v>7023</v>
      </c>
      <c r="I14814" s="228">
        <v>9815396.9900000002</v>
      </c>
      <c r="J14814" s="228">
        <v>2367249.2999999998</v>
      </c>
      <c r="K14814" s="228">
        <v>2628976.2999999998</v>
      </c>
      <c r="L14814" s="228">
        <v>16285976.09</v>
      </c>
    </row>
    <row r="14815" spans="1:12">
      <c r="A14815" s="228">
        <v>2019</v>
      </c>
      <c r="B14815" s="228" t="s">
        <v>192</v>
      </c>
      <c r="C14815" s="228" t="s">
        <v>65</v>
      </c>
      <c r="D14815" s="228" t="s">
        <v>205</v>
      </c>
      <c r="E14815" s="228">
        <v>60</v>
      </c>
      <c r="F14815" s="228">
        <v>43242</v>
      </c>
      <c r="G14815" s="228">
        <v>4791</v>
      </c>
      <c r="H14815" s="228">
        <v>9107</v>
      </c>
      <c r="I14815" s="228">
        <v>13438592.33</v>
      </c>
      <c r="J14815" s="228">
        <v>3094694.5</v>
      </c>
      <c r="K14815" s="228">
        <v>3237395.85</v>
      </c>
      <c r="L14815" s="228">
        <v>21437681.760000002</v>
      </c>
    </row>
    <row r="14816" spans="1:12">
      <c r="A14816" s="228">
        <v>2019</v>
      </c>
      <c r="B14816" s="228" t="s">
        <v>192</v>
      </c>
      <c r="C14816" s="228" t="s">
        <v>65</v>
      </c>
      <c r="D14816" s="228" t="s">
        <v>205</v>
      </c>
      <c r="E14816" s="228">
        <v>65</v>
      </c>
      <c r="F14816" s="228">
        <v>37329</v>
      </c>
      <c r="G14816" s="228">
        <v>5883</v>
      </c>
      <c r="H14816" s="228">
        <v>11448</v>
      </c>
      <c r="I14816" s="228">
        <v>16126442.52</v>
      </c>
      <c r="J14816" s="228">
        <v>3782505.18</v>
      </c>
      <c r="K14816" s="228">
        <v>4137172</v>
      </c>
      <c r="L14816" s="228">
        <v>25743627.469999999</v>
      </c>
    </row>
    <row r="14817" spans="1:12">
      <c r="A14817" s="228">
        <v>2019</v>
      </c>
      <c r="B14817" s="228" t="s">
        <v>192</v>
      </c>
      <c r="C14817" s="228" t="s">
        <v>65</v>
      </c>
      <c r="D14817" s="228" t="s">
        <v>205</v>
      </c>
      <c r="E14817" s="228">
        <v>70</v>
      </c>
      <c r="F14817" s="228">
        <v>29646</v>
      </c>
      <c r="G14817" s="228">
        <v>5981</v>
      </c>
      <c r="H14817" s="228">
        <v>13316</v>
      </c>
      <c r="I14817" s="228">
        <v>17419436.699999999</v>
      </c>
      <c r="J14817" s="228">
        <v>4188413.57</v>
      </c>
      <c r="K14817" s="228">
        <v>4273362.75</v>
      </c>
      <c r="L14817" s="228">
        <v>27436687.16</v>
      </c>
    </row>
    <row r="14818" spans="1:12">
      <c r="A14818" s="228">
        <v>2019</v>
      </c>
      <c r="B14818" s="228" t="s">
        <v>192</v>
      </c>
      <c r="C14818" s="228" t="s">
        <v>65</v>
      </c>
      <c r="D14818" s="228" t="s">
        <v>205</v>
      </c>
      <c r="E14818" s="228">
        <v>75</v>
      </c>
      <c r="F14818" s="228">
        <v>19373</v>
      </c>
      <c r="G14818" s="228">
        <v>4771</v>
      </c>
      <c r="H14818" s="228">
        <v>11966</v>
      </c>
      <c r="I14818" s="228">
        <v>15532683</v>
      </c>
      <c r="J14818" s="228">
        <v>3299612.01</v>
      </c>
      <c r="K14818" s="228">
        <v>3720357</v>
      </c>
      <c r="L14818" s="228">
        <v>23610382.170000002</v>
      </c>
    </row>
    <row r="14819" spans="1:12">
      <c r="A14819" s="228">
        <v>2019</v>
      </c>
      <c r="B14819" s="228" t="s">
        <v>192</v>
      </c>
      <c r="C14819" s="228" t="s">
        <v>65</v>
      </c>
      <c r="D14819" s="228" t="s">
        <v>205</v>
      </c>
      <c r="E14819" s="228">
        <v>80</v>
      </c>
      <c r="F14819" s="228">
        <v>11870</v>
      </c>
      <c r="G14819" s="228">
        <v>3389</v>
      </c>
      <c r="H14819" s="228">
        <v>10508</v>
      </c>
      <c r="I14819" s="228">
        <v>11565275.15</v>
      </c>
      <c r="J14819" s="228">
        <v>2126789.02</v>
      </c>
      <c r="K14819" s="228">
        <v>2083629.9</v>
      </c>
      <c r="L14819" s="228">
        <v>16457331.66</v>
      </c>
    </row>
    <row r="14820" spans="1:12">
      <c r="A14820" s="228">
        <v>2019</v>
      </c>
      <c r="B14820" s="228" t="s">
        <v>192</v>
      </c>
      <c r="C14820" s="228" t="s">
        <v>65</v>
      </c>
      <c r="D14820" s="228" t="s">
        <v>205</v>
      </c>
      <c r="E14820" s="228">
        <v>85</v>
      </c>
      <c r="F14820" s="228">
        <v>6333</v>
      </c>
      <c r="G14820" s="228">
        <v>1986</v>
      </c>
      <c r="H14820" s="228">
        <v>8413</v>
      </c>
      <c r="I14820" s="228">
        <v>7702834.75</v>
      </c>
      <c r="J14820" s="228">
        <v>1124000.1299999999</v>
      </c>
      <c r="K14820" s="228">
        <v>1143131</v>
      </c>
      <c r="L14820" s="228">
        <v>10247156.439999999</v>
      </c>
    </row>
    <row r="14821" spans="1:12">
      <c r="A14821" s="228">
        <v>2019</v>
      </c>
      <c r="B14821" s="228" t="s">
        <v>192</v>
      </c>
      <c r="C14821" s="228" t="s">
        <v>65</v>
      </c>
      <c r="D14821" s="228" t="s">
        <v>205</v>
      </c>
      <c r="E14821" s="228">
        <v>90</v>
      </c>
      <c r="F14821" s="228">
        <v>2269</v>
      </c>
      <c r="G14821" s="228">
        <v>719</v>
      </c>
      <c r="H14821" s="228">
        <v>3882</v>
      </c>
      <c r="I14821" s="228">
        <v>3024457.5</v>
      </c>
      <c r="J14821" s="228">
        <v>399429.13</v>
      </c>
      <c r="K14821" s="228">
        <v>309827.40000000002</v>
      </c>
      <c r="L14821" s="228">
        <v>3887459.68</v>
      </c>
    </row>
    <row r="14822" spans="1:12">
      <c r="A14822" s="228">
        <v>2019</v>
      </c>
      <c r="B14822" s="228" t="s">
        <v>192</v>
      </c>
      <c r="C14822" s="228" t="s">
        <v>65</v>
      </c>
      <c r="D14822" s="228" t="s">
        <v>205</v>
      </c>
      <c r="E14822" s="228">
        <v>95</v>
      </c>
      <c r="F14822" s="228">
        <v>283</v>
      </c>
      <c r="G14822" s="228">
        <v>71</v>
      </c>
      <c r="H14822" s="228">
        <v>507</v>
      </c>
      <c r="I14822" s="228">
        <v>297578</v>
      </c>
      <c r="J14822" s="228">
        <v>27984.46</v>
      </c>
      <c r="K14822" s="228">
        <v>11819</v>
      </c>
      <c r="L14822" s="228">
        <v>359720.16</v>
      </c>
    </row>
    <row r="14823" spans="1:12">
      <c r="A14823" s="228">
        <v>2019</v>
      </c>
      <c r="B14823" s="228" t="s">
        <v>192</v>
      </c>
      <c r="C14823" s="228" t="s">
        <v>65</v>
      </c>
      <c r="D14823" s="228" t="s">
        <v>206</v>
      </c>
      <c r="E14823" s="228">
        <v>0</v>
      </c>
      <c r="F14823" s="228">
        <v>37677</v>
      </c>
      <c r="G14823" s="228">
        <v>1084</v>
      </c>
      <c r="H14823" s="228">
        <v>2645</v>
      </c>
      <c r="I14823" s="228">
        <v>2080452</v>
      </c>
      <c r="J14823" s="228">
        <v>311255.27</v>
      </c>
      <c r="K14823" s="228">
        <v>59180</v>
      </c>
      <c r="L14823" s="228">
        <v>2715776.14</v>
      </c>
    </row>
    <row r="14824" spans="1:12">
      <c r="A14824" s="228">
        <v>2019</v>
      </c>
      <c r="B14824" s="228" t="s">
        <v>192</v>
      </c>
      <c r="C14824" s="228" t="s">
        <v>65</v>
      </c>
      <c r="D14824" s="228" t="s">
        <v>206</v>
      </c>
      <c r="E14824" s="228">
        <v>5</v>
      </c>
      <c r="F14824" s="228">
        <v>45533</v>
      </c>
      <c r="G14824" s="228">
        <v>715</v>
      </c>
      <c r="H14824" s="228">
        <v>1039</v>
      </c>
      <c r="I14824" s="228">
        <v>1095738.1499999999</v>
      </c>
      <c r="J14824" s="228">
        <v>235281.41</v>
      </c>
      <c r="K14824" s="228">
        <v>42980</v>
      </c>
      <c r="L14824" s="228">
        <v>1522658.09</v>
      </c>
    </row>
    <row r="14825" spans="1:12">
      <c r="A14825" s="228">
        <v>2019</v>
      </c>
      <c r="B14825" s="228" t="s">
        <v>192</v>
      </c>
      <c r="C14825" s="228" t="s">
        <v>65</v>
      </c>
      <c r="D14825" s="228" t="s">
        <v>206</v>
      </c>
      <c r="E14825" s="228">
        <v>10</v>
      </c>
      <c r="F14825" s="228">
        <v>44654</v>
      </c>
      <c r="G14825" s="228">
        <v>592</v>
      </c>
      <c r="H14825" s="228">
        <v>1110</v>
      </c>
      <c r="I14825" s="228">
        <v>935417</v>
      </c>
      <c r="J14825" s="228">
        <v>209818.67</v>
      </c>
      <c r="K14825" s="228">
        <v>189064</v>
      </c>
      <c r="L14825" s="228">
        <v>1452950.22</v>
      </c>
    </row>
    <row r="14826" spans="1:12">
      <c r="A14826" s="228">
        <v>2019</v>
      </c>
      <c r="B14826" s="228" t="s">
        <v>192</v>
      </c>
      <c r="C14826" s="228" t="s">
        <v>65</v>
      </c>
      <c r="D14826" s="228" t="s">
        <v>206</v>
      </c>
      <c r="E14826" s="228">
        <v>15</v>
      </c>
      <c r="F14826" s="228">
        <v>41137</v>
      </c>
      <c r="G14826" s="228">
        <v>1744</v>
      </c>
      <c r="H14826" s="228">
        <v>3608</v>
      </c>
      <c r="I14826" s="228">
        <v>3476425.9</v>
      </c>
      <c r="J14826" s="228">
        <v>539511.24</v>
      </c>
      <c r="K14826" s="228">
        <v>492184</v>
      </c>
      <c r="L14826" s="228">
        <v>4904701.9400000004</v>
      </c>
    </row>
    <row r="14827" spans="1:12">
      <c r="A14827" s="228">
        <v>2019</v>
      </c>
      <c r="B14827" s="228" t="s">
        <v>192</v>
      </c>
      <c r="C14827" s="228" t="s">
        <v>65</v>
      </c>
      <c r="D14827" s="228" t="s">
        <v>206</v>
      </c>
      <c r="E14827" s="228">
        <v>20</v>
      </c>
      <c r="F14827" s="228">
        <v>35324</v>
      </c>
      <c r="G14827" s="228">
        <v>1747</v>
      </c>
      <c r="H14827" s="228">
        <v>4273</v>
      </c>
      <c r="I14827" s="228">
        <v>4245498.2</v>
      </c>
      <c r="J14827" s="228">
        <v>734788.47</v>
      </c>
      <c r="K14827" s="228">
        <v>578187</v>
      </c>
      <c r="L14827" s="228">
        <v>6045825.4400000004</v>
      </c>
    </row>
    <row r="14828" spans="1:12">
      <c r="A14828" s="228">
        <v>2019</v>
      </c>
      <c r="B14828" s="228" t="s">
        <v>192</v>
      </c>
      <c r="C14828" s="228" t="s">
        <v>65</v>
      </c>
      <c r="D14828" s="228" t="s">
        <v>206</v>
      </c>
      <c r="E14828" s="228">
        <v>25</v>
      </c>
      <c r="F14828" s="228">
        <v>35347</v>
      </c>
      <c r="G14828" s="228">
        <v>2014</v>
      </c>
      <c r="H14828" s="228">
        <v>5325</v>
      </c>
      <c r="I14828" s="228">
        <v>5787160.4000000004</v>
      </c>
      <c r="J14828" s="228">
        <v>1335391.22</v>
      </c>
      <c r="K14828" s="228">
        <v>587305</v>
      </c>
      <c r="L14828" s="228">
        <v>8547490.1300000008</v>
      </c>
    </row>
    <row r="14829" spans="1:12">
      <c r="A14829" s="228">
        <v>2019</v>
      </c>
      <c r="B14829" s="228" t="s">
        <v>192</v>
      </c>
      <c r="C14829" s="228" t="s">
        <v>65</v>
      </c>
      <c r="D14829" s="228" t="s">
        <v>206</v>
      </c>
      <c r="E14829" s="228">
        <v>30</v>
      </c>
      <c r="F14829" s="228">
        <v>54258</v>
      </c>
      <c r="G14829" s="228">
        <v>3557</v>
      </c>
      <c r="H14829" s="228">
        <v>10057</v>
      </c>
      <c r="I14829" s="228">
        <v>11839178.25</v>
      </c>
      <c r="J14829" s="228">
        <v>2922923.67</v>
      </c>
      <c r="K14829" s="228">
        <v>872962</v>
      </c>
      <c r="L14829" s="228">
        <v>17093817.079999998</v>
      </c>
    </row>
    <row r="14830" spans="1:12">
      <c r="A14830" s="228">
        <v>2019</v>
      </c>
      <c r="B14830" s="228" t="s">
        <v>192</v>
      </c>
      <c r="C14830" s="228" t="s">
        <v>65</v>
      </c>
      <c r="D14830" s="228" t="s">
        <v>206</v>
      </c>
      <c r="E14830" s="228">
        <v>35</v>
      </c>
      <c r="F14830" s="228">
        <v>56499</v>
      </c>
      <c r="G14830" s="228">
        <v>3356</v>
      </c>
      <c r="H14830" s="228">
        <v>8445</v>
      </c>
      <c r="I14830" s="228">
        <v>10122616.300000001</v>
      </c>
      <c r="J14830" s="228">
        <v>2465090.54</v>
      </c>
      <c r="K14830" s="228">
        <v>1049171.2</v>
      </c>
      <c r="L14830" s="228">
        <v>15267904.34</v>
      </c>
    </row>
    <row r="14831" spans="1:12">
      <c r="A14831" s="228">
        <v>2019</v>
      </c>
      <c r="B14831" s="228" t="s">
        <v>192</v>
      </c>
      <c r="C14831" s="228" t="s">
        <v>65</v>
      </c>
      <c r="D14831" s="228" t="s">
        <v>206</v>
      </c>
      <c r="E14831" s="228">
        <v>40</v>
      </c>
      <c r="F14831" s="228">
        <v>51145</v>
      </c>
      <c r="G14831" s="228">
        <v>2921</v>
      </c>
      <c r="H14831" s="228">
        <v>6365</v>
      </c>
      <c r="I14831" s="228">
        <v>7432285.0800000001</v>
      </c>
      <c r="J14831" s="228">
        <v>1732629.52</v>
      </c>
      <c r="K14831" s="228">
        <v>1173944.75</v>
      </c>
      <c r="L14831" s="228">
        <v>11710166.65</v>
      </c>
    </row>
    <row r="14832" spans="1:12">
      <c r="A14832" s="228">
        <v>2019</v>
      </c>
      <c r="B14832" s="228" t="s">
        <v>192</v>
      </c>
      <c r="C14832" s="228" t="s">
        <v>65</v>
      </c>
      <c r="D14832" s="228" t="s">
        <v>206</v>
      </c>
      <c r="E14832" s="228">
        <v>45</v>
      </c>
      <c r="F14832" s="228">
        <v>53755</v>
      </c>
      <c r="G14832" s="228">
        <v>3624</v>
      </c>
      <c r="H14832" s="228">
        <v>7509</v>
      </c>
      <c r="I14832" s="228">
        <v>8884920.8599999994</v>
      </c>
      <c r="J14832" s="228">
        <v>1949385.95</v>
      </c>
      <c r="K14832" s="228">
        <v>1602782</v>
      </c>
      <c r="L14832" s="228">
        <v>14087754.41</v>
      </c>
    </row>
    <row r="14833" spans="1:12">
      <c r="A14833" s="228">
        <v>2019</v>
      </c>
      <c r="B14833" s="228" t="s">
        <v>192</v>
      </c>
      <c r="C14833" s="228" t="s">
        <v>65</v>
      </c>
      <c r="D14833" s="228" t="s">
        <v>206</v>
      </c>
      <c r="E14833" s="228">
        <v>50</v>
      </c>
      <c r="F14833" s="228">
        <v>50067</v>
      </c>
      <c r="G14833" s="228">
        <v>3714</v>
      </c>
      <c r="H14833" s="228">
        <v>8001</v>
      </c>
      <c r="I14833" s="228">
        <v>9415686.0199999996</v>
      </c>
      <c r="J14833" s="228">
        <v>2195046.0499999998</v>
      </c>
      <c r="K14833" s="228">
        <v>1750244.4</v>
      </c>
      <c r="L14833" s="228">
        <v>14871957.02</v>
      </c>
    </row>
    <row r="14834" spans="1:12">
      <c r="A14834" s="228">
        <v>2019</v>
      </c>
      <c r="B14834" s="228" t="s">
        <v>192</v>
      </c>
      <c r="C14834" s="228" t="s">
        <v>65</v>
      </c>
      <c r="D14834" s="228" t="s">
        <v>206</v>
      </c>
      <c r="E14834" s="228">
        <v>55</v>
      </c>
      <c r="F14834" s="228">
        <v>49900</v>
      </c>
      <c r="G14834" s="228">
        <v>4497</v>
      </c>
      <c r="H14834" s="228">
        <v>8785</v>
      </c>
      <c r="I14834" s="228">
        <v>10775629.529999999</v>
      </c>
      <c r="J14834" s="228">
        <v>2604393.7200000002</v>
      </c>
      <c r="K14834" s="228">
        <v>2430138.1</v>
      </c>
      <c r="L14834" s="228">
        <v>17413918</v>
      </c>
    </row>
    <row r="14835" spans="1:12">
      <c r="A14835" s="228">
        <v>2019</v>
      </c>
      <c r="B14835" s="228" t="s">
        <v>192</v>
      </c>
      <c r="C14835" s="228" t="s">
        <v>65</v>
      </c>
      <c r="D14835" s="228" t="s">
        <v>206</v>
      </c>
      <c r="E14835" s="228">
        <v>60</v>
      </c>
      <c r="F14835" s="228">
        <v>45625</v>
      </c>
      <c r="G14835" s="228">
        <v>5266</v>
      </c>
      <c r="H14835" s="228">
        <v>10847</v>
      </c>
      <c r="I14835" s="228">
        <v>13414269.07</v>
      </c>
      <c r="J14835" s="228">
        <v>3133637.69</v>
      </c>
      <c r="K14835" s="228">
        <v>3403990.1</v>
      </c>
      <c r="L14835" s="228">
        <v>21456108.93</v>
      </c>
    </row>
    <row r="14836" spans="1:12">
      <c r="A14836" s="228">
        <v>2019</v>
      </c>
      <c r="B14836" s="228" t="s">
        <v>192</v>
      </c>
      <c r="C14836" s="228" t="s">
        <v>65</v>
      </c>
      <c r="D14836" s="228" t="s">
        <v>206</v>
      </c>
      <c r="E14836" s="228">
        <v>65</v>
      </c>
      <c r="F14836" s="228">
        <v>39493</v>
      </c>
      <c r="G14836" s="228">
        <v>5392</v>
      </c>
      <c r="H14836" s="228">
        <v>11736</v>
      </c>
      <c r="I14836" s="228">
        <v>15470947.75</v>
      </c>
      <c r="J14836" s="228">
        <v>3731179.47</v>
      </c>
      <c r="K14836" s="228">
        <v>3889637.75</v>
      </c>
      <c r="L14836" s="228">
        <v>24604715.219999999</v>
      </c>
    </row>
    <row r="14837" spans="1:12">
      <c r="A14837" s="228">
        <v>2019</v>
      </c>
      <c r="B14837" s="228" t="s">
        <v>192</v>
      </c>
      <c r="C14837" s="228" t="s">
        <v>65</v>
      </c>
      <c r="D14837" s="228" t="s">
        <v>206</v>
      </c>
      <c r="E14837" s="228">
        <v>70</v>
      </c>
      <c r="F14837" s="228">
        <v>31743</v>
      </c>
      <c r="G14837" s="228">
        <v>5632</v>
      </c>
      <c r="H14837" s="228">
        <v>13463</v>
      </c>
      <c r="I14837" s="228">
        <v>16855975.890000001</v>
      </c>
      <c r="J14837" s="228">
        <v>4022467.07</v>
      </c>
      <c r="K14837" s="228">
        <v>4253237.4000000004</v>
      </c>
      <c r="L14837" s="228">
        <v>26374475.120000001</v>
      </c>
    </row>
    <row r="14838" spans="1:12">
      <c r="A14838" s="228">
        <v>2019</v>
      </c>
      <c r="B14838" s="228" t="s">
        <v>192</v>
      </c>
      <c r="C14838" s="228" t="s">
        <v>65</v>
      </c>
      <c r="D14838" s="228" t="s">
        <v>206</v>
      </c>
      <c r="E14838" s="228">
        <v>75</v>
      </c>
      <c r="F14838" s="228">
        <v>20532</v>
      </c>
      <c r="G14838" s="228">
        <v>4105</v>
      </c>
      <c r="H14838" s="228">
        <v>11752</v>
      </c>
      <c r="I14838" s="228">
        <v>13247307.859999999</v>
      </c>
      <c r="J14838" s="228">
        <v>2865244.46</v>
      </c>
      <c r="K14838" s="228">
        <v>2692985.3</v>
      </c>
      <c r="L14838" s="228">
        <v>19649698.109999999</v>
      </c>
    </row>
    <row r="14839" spans="1:12">
      <c r="A14839" s="228">
        <v>2019</v>
      </c>
      <c r="B14839" s="228" t="s">
        <v>192</v>
      </c>
      <c r="C14839" s="228" t="s">
        <v>65</v>
      </c>
      <c r="D14839" s="228" t="s">
        <v>206</v>
      </c>
      <c r="E14839" s="228">
        <v>80</v>
      </c>
      <c r="F14839" s="228">
        <v>13965</v>
      </c>
      <c r="G14839" s="228">
        <v>3016</v>
      </c>
      <c r="H14839" s="228">
        <v>11245</v>
      </c>
      <c r="I14839" s="228">
        <v>11581854.34</v>
      </c>
      <c r="J14839" s="228">
        <v>2179693.04</v>
      </c>
      <c r="K14839" s="228">
        <v>2087558.4</v>
      </c>
      <c r="L14839" s="228">
        <v>16313647.720000001</v>
      </c>
    </row>
    <row r="14840" spans="1:12">
      <c r="A14840" s="228">
        <v>2019</v>
      </c>
      <c r="B14840" s="228" t="s">
        <v>192</v>
      </c>
      <c r="C14840" s="228" t="s">
        <v>65</v>
      </c>
      <c r="D14840" s="228" t="s">
        <v>206</v>
      </c>
      <c r="E14840" s="228">
        <v>85</v>
      </c>
      <c r="F14840" s="228">
        <v>8424</v>
      </c>
      <c r="G14840" s="228">
        <v>1940</v>
      </c>
      <c r="H14840" s="228">
        <v>10686</v>
      </c>
      <c r="I14840" s="228">
        <v>8469719.7400000002</v>
      </c>
      <c r="J14840" s="228">
        <v>1135182.17</v>
      </c>
      <c r="K14840" s="228">
        <v>1001863.7</v>
      </c>
      <c r="L14840" s="228">
        <v>10947626.470000001</v>
      </c>
    </row>
    <row r="14841" spans="1:12">
      <c r="A14841" s="228">
        <v>2019</v>
      </c>
      <c r="B14841" s="228" t="s">
        <v>192</v>
      </c>
      <c r="C14841" s="228" t="s">
        <v>65</v>
      </c>
      <c r="D14841" s="228" t="s">
        <v>206</v>
      </c>
      <c r="E14841" s="228">
        <v>90</v>
      </c>
      <c r="F14841" s="228">
        <v>3601</v>
      </c>
      <c r="G14841" s="228">
        <v>826</v>
      </c>
      <c r="H14841" s="228">
        <v>5676</v>
      </c>
      <c r="I14841" s="228">
        <v>3884921.2</v>
      </c>
      <c r="J14841" s="228">
        <v>422075.65</v>
      </c>
      <c r="K14841" s="228">
        <v>298028.79999999999</v>
      </c>
      <c r="L14841" s="228">
        <v>4734722.8899999997</v>
      </c>
    </row>
    <row r="14842" spans="1:12">
      <c r="A14842" s="228">
        <v>2019</v>
      </c>
      <c r="B14842" s="228" t="s">
        <v>192</v>
      </c>
      <c r="C14842" s="228" t="s">
        <v>65</v>
      </c>
      <c r="D14842" s="228" t="s">
        <v>206</v>
      </c>
      <c r="E14842" s="228">
        <v>95</v>
      </c>
      <c r="F14842" s="228">
        <v>989</v>
      </c>
      <c r="G14842" s="228">
        <v>194</v>
      </c>
      <c r="H14842" s="228">
        <v>1879</v>
      </c>
      <c r="I14842" s="228">
        <v>1174785.2</v>
      </c>
      <c r="J14842" s="228">
        <v>87699.1</v>
      </c>
      <c r="K14842" s="228">
        <v>12383</v>
      </c>
      <c r="L14842" s="228">
        <v>1306791.55</v>
      </c>
    </row>
    <row r="14843" spans="1:12">
      <c r="A14843" s="228">
        <v>2019</v>
      </c>
      <c r="B14843" s="228" t="s">
        <v>192</v>
      </c>
      <c r="C14843" s="228" t="s">
        <v>66</v>
      </c>
      <c r="D14843" s="228" t="s">
        <v>205</v>
      </c>
      <c r="E14843" s="228">
        <v>0</v>
      </c>
      <c r="F14843" s="228">
        <v>4740</v>
      </c>
      <c r="G14843" s="228">
        <v>158</v>
      </c>
      <c r="H14843" s="228">
        <v>511</v>
      </c>
      <c r="I14843" s="228">
        <v>383653.11</v>
      </c>
      <c r="J14843" s="228">
        <v>48935.17</v>
      </c>
      <c r="K14843" s="228">
        <v>66380</v>
      </c>
      <c r="L14843" s="228">
        <v>509431.31</v>
      </c>
    </row>
    <row r="14844" spans="1:12">
      <c r="A14844" s="228">
        <v>2019</v>
      </c>
      <c r="B14844" s="228" t="s">
        <v>192</v>
      </c>
      <c r="C14844" s="228" t="s">
        <v>66</v>
      </c>
      <c r="D14844" s="228" t="s">
        <v>205</v>
      </c>
      <c r="E14844" s="228">
        <v>5</v>
      </c>
      <c r="F14844" s="228">
        <v>5926</v>
      </c>
      <c r="G14844" s="228">
        <v>94</v>
      </c>
      <c r="H14844" s="228">
        <v>195</v>
      </c>
      <c r="I14844" s="228">
        <v>140792.64000000001</v>
      </c>
      <c r="J14844" s="228">
        <v>39069.22</v>
      </c>
      <c r="K14844" s="228">
        <v>11652</v>
      </c>
      <c r="L14844" s="228">
        <v>208375.13</v>
      </c>
    </row>
    <row r="14845" spans="1:12">
      <c r="A14845" s="228">
        <v>2019</v>
      </c>
      <c r="B14845" s="228" t="s">
        <v>192</v>
      </c>
      <c r="C14845" s="228" t="s">
        <v>66</v>
      </c>
      <c r="D14845" s="228" t="s">
        <v>205</v>
      </c>
      <c r="E14845" s="228">
        <v>10</v>
      </c>
      <c r="F14845" s="228">
        <v>6389</v>
      </c>
      <c r="G14845" s="228">
        <v>63</v>
      </c>
      <c r="H14845" s="228">
        <v>93</v>
      </c>
      <c r="I14845" s="228">
        <v>102155.74</v>
      </c>
      <c r="J14845" s="228">
        <v>27970.28</v>
      </c>
      <c r="K14845" s="228">
        <v>46636</v>
      </c>
      <c r="L14845" s="228">
        <v>189650.02</v>
      </c>
    </row>
    <row r="14846" spans="1:12">
      <c r="A14846" s="228">
        <v>2019</v>
      </c>
      <c r="B14846" s="228" t="s">
        <v>192</v>
      </c>
      <c r="C14846" s="228" t="s">
        <v>66</v>
      </c>
      <c r="D14846" s="228" t="s">
        <v>205</v>
      </c>
      <c r="E14846" s="228">
        <v>15</v>
      </c>
      <c r="F14846" s="228">
        <v>6341</v>
      </c>
      <c r="G14846" s="228">
        <v>169</v>
      </c>
      <c r="H14846" s="228">
        <v>332</v>
      </c>
      <c r="I14846" s="228">
        <v>314024.40000000002</v>
      </c>
      <c r="J14846" s="228">
        <v>72780.14</v>
      </c>
      <c r="K14846" s="228">
        <v>65814</v>
      </c>
      <c r="L14846" s="228">
        <v>501110.23</v>
      </c>
    </row>
    <row r="14847" spans="1:12">
      <c r="A14847" s="228">
        <v>2019</v>
      </c>
      <c r="B14847" s="228" t="s">
        <v>192</v>
      </c>
      <c r="C14847" s="228" t="s">
        <v>66</v>
      </c>
      <c r="D14847" s="228" t="s">
        <v>205</v>
      </c>
      <c r="E14847" s="228">
        <v>20</v>
      </c>
      <c r="F14847" s="228">
        <v>5183</v>
      </c>
      <c r="G14847" s="228">
        <v>147</v>
      </c>
      <c r="H14847" s="228">
        <v>276</v>
      </c>
      <c r="I14847" s="228">
        <v>325109.89</v>
      </c>
      <c r="J14847" s="228">
        <v>75143.460000000006</v>
      </c>
      <c r="K14847" s="228">
        <v>77776</v>
      </c>
      <c r="L14847" s="228">
        <v>507127.74</v>
      </c>
    </row>
    <row r="14848" spans="1:12">
      <c r="A14848" s="228">
        <v>2019</v>
      </c>
      <c r="B14848" s="228" t="s">
        <v>192</v>
      </c>
      <c r="C14848" s="228" t="s">
        <v>66</v>
      </c>
      <c r="D14848" s="228" t="s">
        <v>205</v>
      </c>
      <c r="E14848" s="228">
        <v>25</v>
      </c>
      <c r="F14848" s="228">
        <v>3319</v>
      </c>
      <c r="G14848" s="228">
        <v>96</v>
      </c>
      <c r="H14848" s="228">
        <v>352</v>
      </c>
      <c r="I14848" s="228">
        <v>305683.40999999997</v>
      </c>
      <c r="J14848" s="228">
        <v>47871.02</v>
      </c>
      <c r="K14848" s="228">
        <v>56211</v>
      </c>
      <c r="L14848" s="228">
        <v>449148.99</v>
      </c>
    </row>
    <row r="14849" spans="1:12">
      <c r="A14849" s="228">
        <v>2019</v>
      </c>
      <c r="B14849" s="228" t="s">
        <v>192</v>
      </c>
      <c r="C14849" s="228" t="s">
        <v>66</v>
      </c>
      <c r="D14849" s="228" t="s">
        <v>205</v>
      </c>
      <c r="E14849" s="228">
        <v>30</v>
      </c>
      <c r="F14849" s="228">
        <v>5098</v>
      </c>
      <c r="G14849" s="228">
        <v>136</v>
      </c>
      <c r="H14849" s="228">
        <v>311</v>
      </c>
      <c r="I14849" s="228">
        <v>314450.73</v>
      </c>
      <c r="J14849" s="228">
        <v>80821.460000000006</v>
      </c>
      <c r="K14849" s="228">
        <v>42117</v>
      </c>
      <c r="L14849" s="228">
        <v>497116.5</v>
      </c>
    </row>
    <row r="14850" spans="1:12">
      <c r="A14850" s="228">
        <v>2019</v>
      </c>
      <c r="B14850" s="228" t="s">
        <v>192</v>
      </c>
      <c r="C14850" s="228" t="s">
        <v>66</v>
      </c>
      <c r="D14850" s="228" t="s">
        <v>205</v>
      </c>
      <c r="E14850" s="228">
        <v>35</v>
      </c>
      <c r="F14850" s="228">
        <v>5865</v>
      </c>
      <c r="G14850" s="228">
        <v>285</v>
      </c>
      <c r="H14850" s="228">
        <v>422</v>
      </c>
      <c r="I14850" s="228">
        <v>427831.2</v>
      </c>
      <c r="J14850" s="228">
        <v>119808.97</v>
      </c>
      <c r="K14850" s="228">
        <v>75118</v>
      </c>
      <c r="L14850" s="228">
        <v>716132.51</v>
      </c>
    </row>
    <row r="14851" spans="1:12">
      <c r="A14851" s="228">
        <v>2019</v>
      </c>
      <c r="B14851" s="228" t="s">
        <v>192</v>
      </c>
      <c r="C14851" s="228" t="s">
        <v>66</v>
      </c>
      <c r="D14851" s="228" t="s">
        <v>205</v>
      </c>
      <c r="E14851" s="228">
        <v>40</v>
      </c>
      <c r="F14851" s="228">
        <v>5818</v>
      </c>
      <c r="G14851" s="228">
        <v>384</v>
      </c>
      <c r="H14851" s="228">
        <v>707</v>
      </c>
      <c r="I14851" s="228">
        <v>576094.30000000005</v>
      </c>
      <c r="J14851" s="228">
        <v>136495.5</v>
      </c>
      <c r="K14851" s="228">
        <v>167436</v>
      </c>
      <c r="L14851" s="228">
        <v>993312.32</v>
      </c>
    </row>
    <row r="14852" spans="1:12">
      <c r="A14852" s="228">
        <v>2019</v>
      </c>
      <c r="B14852" s="228" t="s">
        <v>192</v>
      </c>
      <c r="C14852" s="228" t="s">
        <v>66</v>
      </c>
      <c r="D14852" s="228" t="s">
        <v>205</v>
      </c>
      <c r="E14852" s="228">
        <v>45</v>
      </c>
      <c r="F14852" s="228">
        <v>6912</v>
      </c>
      <c r="G14852" s="228">
        <v>345</v>
      </c>
      <c r="H14852" s="228">
        <v>529</v>
      </c>
      <c r="I14852" s="228">
        <v>595141.64</v>
      </c>
      <c r="J14852" s="228">
        <v>171941.93</v>
      </c>
      <c r="K14852" s="228">
        <v>179104</v>
      </c>
      <c r="L14852" s="228">
        <v>1049424.6399999999</v>
      </c>
    </row>
    <row r="14853" spans="1:12">
      <c r="A14853" s="228">
        <v>2019</v>
      </c>
      <c r="B14853" s="228" t="s">
        <v>192</v>
      </c>
      <c r="C14853" s="228" t="s">
        <v>66</v>
      </c>
      <c r="D14853" s="228" t="s">
        <v>205</v>
      </c>
      <c r="E14853" s="228">
        <v>50</v>
      </c>
      <c r="F14853" s="228">
        <v>7164</v>
      </c>
      <c r="G14853" s="228">
        <v>550</v>
      </c>
      <c r="H14853" s="228">
        <v>1179</v>
      </c>
      <c r="I14853" s="228">
        <v>1090878.06</v>
      </c>
      <c r="J14853" s="228">
        <v>293842.61</v>
      </c>
      <c r="K14853" s="228">
        <v>369652</v>
      </c>
      <c r="L14853" s="228">
        <v>1909349.63</v>
      </c>
    </row>
    <row r="14854" spans="1:12">
      <c r="A14854" s="228">
        <v>2019</v>
      </c>
      <c r="B14854" s="228" t="s">
        <v>192</v>
      </c>
      <c r="C14854" s="228" t="s">
        <v>66</v>
      </c>
      <c r="D14854" s="228" t="s">
        <v>205</v>
      </c>
      <c r="E14854" s="228">
        <v>55</v>
      </c>
      <c r="F14854" s="228">
        <v>9063</v>
      </c>
      <c r="G14854" s="228">
        <v>719</v>
      </c>
      <c r="H14854" s="228">
        <v>1359</v>
      </c>
      <c r="I14854" s="228">
        <v>1657740.43</v>
      </c>
      <c r="J14854" s="228">
        <v>430024.78</v>
      </c>
      <c r="K14854" s="228">
        <v>466654.4</v>
      </c>
      <c r="L14854" s="228">
        <v>2793366.89</v>
      </c>
    </row>
    <row r="14855" spans="1:12">
      <c r="A14855" s="228">
        <v>2019</v>
      </c>
      <c r="B14855" s="228" t="s">
        <v>192</v>
      </c>
      <c r="C14855" s="228" t="s">
        <v>66</v>
      </c>
      <c r="D14855" s="228" t="s">
        <v>205</v>
      </c>
      <c r="E14855" s="228">
        <v>60</v>
      </c>
      <c r="F14855" s="228">
        <v>9340</v>
      </c>
      <c r="G14855" s="228">
        <v>1284</v>
      </c>
      <c r="H14855" s="228">
        <v>2504</v>
      </c>
      <c r="I14855" s="228">
        <v>2785519.65</v>
      </c>
      <c r="J14855" s="228">
        <v>669271.09</v>
      </c>
      <c r="K14855" s="228">
        <v>761891.15</v>
      </c>
      <c r="L14855" s="228">
        <v>4450854.51</v>
      </c>
    </row>
    <row r="14856" spans="1:12">
      <c r="A14856" s="228">
        <v>2019</v>
      </c>
      <c r="B14856" s="228" t="s">
        <v>192</v>
      </c>
      <c r="C14856" s="228" t="s">
        <v>66</v>
      </c>
      <c r="D14856" s="228" t="s">
        <v>205</v>
      </c>
      <c r="E14856" s="228">
        <v>65</v>
      </c>
      <c r="F14856" s="228">
        <v>8945</v>
      </c>
      <c r="G14856" s="228">
        <v>1424</v>
      </c>
      <c r="H14856" s="228">
        <v>3109</v>
      </c>
      <c r="I14856" s="228">
        <v>3397830.65</v>
      </c>
      <c r="J14856" s="228">
        <v>880788.02</v>
      </c>
      <c r="K14856" s="228">
        <v>1073913.2</v>
      </c>
      <c r="L14856" s="228">
        <v>5719802.3700000001</v>
      </c>
    </row>
    <row r="14857" spans="1:12">
      <c r="A14857" s="228">
        <v>2019</v>
      </c>
      <c r="B14857" s="228" t="s">
        <v>192</v>
      </c>
      <c r="C14857" s="228" t="s">
        <v>66</v>
      </c>
      <c r="D14857" s="228" t="s">
        <v>205</v>
      </c>
      <c r="E14857" s="228">
        <v>70</v>
      </c>
      <c r="F14857" s="228">
        <v>7503</v>
      </c>
      <c r="G14857" s="228">
        <v>1650</v>
      </c>
      <c r="H14857" s="228">
        <v>3703</v>
      </c>
      <c r="I14857" s="228">
        <v>3994990.89</v>
      </c>
      <c r="J14857" s="228">
        <v>994027.06</v>
      </c>
      <c r="K14857" s="228">
        <v>1165170.6100000001</v>
      </c>
      <c r="L14857" s="228">
        <v>6520489.5800000001</v>
      </c>
    </row>
    <row r="14858" spans="1:12">
      <c r="A14858" s="228">
        <v>2019</v>
      </c>
      <c r="B14858" s="228" t="s">
        <v>192</v>
      </c>
      <c r="C14858" s="228" t="s">
        <v>66</v>
      </c>
      <c r="D14858" s="228" t="s">
        <v>205</v>
      </c>
      <c r="E14858" s="228">
        <v>75</v>
      </c>
      <c r="F14858" s="228">
        <v>5142</v>
      </c>
      <c r="G14858" s="228">
        <v>1529</v>
      </c>
      <c r="H14858" s="228">
        <v>3368</v>
      </c>
      <c r="I14858" s="228">
        <v>3097484.86</v>
      </c>
      <c r="J14858" s="228">
        <v>732571.34</v>
      </c>
      <c r="K14858" s="228">
        <v>850888.4</v>
      </c>
      <c r="L14858" s="228">
        <v>4931315.7699999996</v>
      </c>
    </row>
    <row r="14859" spans="1:12">
      <c r="A14859" s="228">
        <v>2019</v>
      </c>
      <c r="B14859" s="228" t="s">
        <v>192</v>
      </c>
      <c r="C14859" s="228" t="s">
        <v>66</v>
      </c>
      <c r="D14859" s="228" t="s">
        <v>205</v>
      </c>
      <c r="E14859" s="228">
        <v>80</v>
      </c>
      <c r="F14859" s="228">
        <v>3054</v>
      </c>
      <c r="G14859" s="228">
        <v>1336</v>
      </c>
      <c r="H14859" s="228">
        <v>3231</v>
      </c>
      <c r="I14859" s="228">
        <v>2481295.52</v>
      </c>
      <c r="J14859" s="228">
        <v>497041.49</v>
      </c>
      <c r="K14859" s="228">
        <v>608407</v>
      </c>
      <c r="L14859" s="228">
        <v>3743575.27</v>
      </c>
    </row>
    <row r="14860" spans="1:12">
      <c r="A14860" s="228">
        <v>2019</v>
      </c>
      <c r="B14860" s="228" t="s">
        <v>192</v>
      </c>
      <c r="C14860" s="228" t="s">
        <v>66</v>
      </c>
      <c r="D14860" s="228" t="s">
        <v>205</v>
      </c>
      <c r="E14860" s="228">
        <v>85</v>
      </c>
      <c r="F14860" s="228">
        <v>1735</v>
      </c>
      <c r="G14860" s="228">
        <v>535</v>
      </c>
      <c r="H14860" s="228">
        <v>2422</v>
      </c>
      <c r="I14860" s="228">
        <v>1643937.24</v>
      </c>
      <c r="J14860" s="228">
        <v>255572.21</v>
      </c>
      <c r="K14860" s="228">
        <v>182523</v>
      </c>
      <c r="L14860" s="228">
        <v>2158886.83</v>
      </c>
    </row>
    <row r="14861" spans="1:12">
      <c r="A14861" s="228">
        <v>2019</v>
      </c>
      <c r="B14861" s="228" t="s">
        <v>192</v>
      </c>
      <c r="C14861" s="228" t="s">
        <v>66</v>
      </c>
      <c r="D14861" s="228" t="s">
        <v>205</v>
      </c>
      <c r="E14861" s="228">
        <v>90</v>
      </c>
      <c r="F14861" s="228">
        <v>563</v>
      </c>
      <c r="G14861" s="228">
        <v>153</v>
      </c>
      <c r="H14861" s="228">
        <v>719</v>
      </c>
      <c r="I14861" s="228">
        <v>508191.8</v>
      </c>
      <c r="J14861" s="228">
        <v>67863.009999999995</v>
      </c>
      <c r="K14861" s="228">
        <v>48565</v>
      </c>
      <c r="L14861" s="228">
        <v>638664.41</v>
      </c>
    </row>
    <row r="14862" spans="1:12">
      <c r="A14862" s="228">
        <v>2019</v>
      </c>
      <c r="B14862" s="228" t="s">
        <v>192</v>
      </c>
      <c r="C14862" s="228" t="s">
        <v>66</v>
      </c>
      <c r="D14862" s="228" t="s">
        <v>205</v>
      </c>
      <c r="E14862" s="228">
        <v>95</v>
      </c>
      <c r="F14862" s="228">
        <v>55</v>
      </c>
      <c r="G14862" s="228">
        <v>14</v>
      </c>
      <c r="H14862" s="228">
        <v>34</v>
      </c>
      <c r="I14862" s="228">
        <v>21046.95</v>
      </c>
      <c r="J14862" s="228">
        <v>4555.6000000000004</v>
      </c>
      <c r="K14862" s="228">
        <v>682</v>
      </c>
      <c r="L14862" s="228">
        <v>27457.55</v>
      </c>
    </row>
    <row r="14863" spans="1:12">
      <c r="A14863" s="228">
        <v>2019</v>
      </c>
      <c r="B14863" s="228" t="s">
        <v>192</v>
      </c>
      <c r="C14863" s="228" t="s">
        <v>66</v>
      </c>
      <c r="D14863" s="228" t="s">
        <v>206</v>
      </c>
      <c r="E14863" s="228">
        <v>0</v>
      </c>
      <c r="F14863" s="228">
        <v>4362</v>
      </c>
      <c r="G14863" s="228">
        <v>125</v>
      </c>
      <c r="H14863" s="228">
        <v>717</v>
      </c>
      <c r="I14863" s="228">
        <v>465200.96</v>
      </c>
      <c r="J14863" s="228">
        <v>49100.34</v>
      </c>
      <c r="K14863" s="228">
        <v>5209</v>
      </c>
      <c r="L14863" s="228">
        <v>532440.88</v>
      </c>
    </row>
    <row r="14864" spans="1:12">
      <c r="A14864" s="228">
        <v>2019</v>
      </c>
      <c r="B14864" s="228" t="s">
        <v>192</v>
      </c>
      <c r="C14864" s="228" t="s">
        <v>66</v>
      </c>
      <c r="D14864" s="228" t="s">
        <v>206</v>
      </c>
      <c r="E14864" s="228">
        <v>5</v>
      </c>
      <c r="F14864" s="228">
        <v>5549</v>
      </c>
      <c r="G14864" s="228">
        <v>50</v>
      </c>
      <c r="H14864" s="228">
        <v>86</v>
      </c>
      <c r="I14864" s="228">
        <v>68513.45</v>
      </c>
      <c r="J14864" s="228">
        <v>21715.62</v>
      </c>
      <c r="K14864" s="228">
        <v>9200.35</v>
      </c>
      <c r="L14864" s="228">
        <v>110247.34</v>
      </c>
    </row>
    <row r="14865" spans="1:12">
      <c r="A14865" s="228">
        <v>2019</v>
      </c>
      <c r="B14865" s="228" t="s">
        <v>192</v>
      </c>
      <c r="C14865" s="228" t="s">
        <v>66</v>
      </c>
      <c r="D14865" s="228" t="s">
        <v>206</v>
      </c>
      <c r="E14865" s="228">
        <v>10</v>
      </c>
      <c r="F14865" s="228">
        <v>6040</v>
      </c>
      <c r="G14865" s="228">
        <v>74</v>
      </c>
      <c r="H14865" s="228">
        <v>126</v>
      </c>
      <c r="I14865" s="228">
        <v>123023.26</v>
      </c>
      <c r="J14865" s="228">
        <v>31327.35</v>
      </c>
      <c r="K14865" s="228">
        <v>19205</v>
      </c>
      <c r="L14865" s="228">
        <v>187057.22</v>
      </c>
    </row>
    <row r="14866" spans="1:12">
      <c r="A14866" s="228">
        <v>2019</v>
      </c>
      <c r="B14866" s="228" t="s">
        <v>192</v>
      </c>
      <c r="C14866" s="228" t="s">
        <v>66</v>
      </c>
      <c r="D14866" s="228" t="s">
        <v>206</v>
      </c>
      <c r="E14866" s="228">
        <v>15</v>
      </c>
      <c r="F14866" s="228">
        <v>5914</v>
      </c>
      <c r="G14866" s="228">
        <v>230</v>
      </c>
      <c r="H14866" s="228">
        <v>412</v>
      </c>
      <c r="I14866" s="228">
        <v>414508.17</v>
      </c>
      <c r="J14866" s="228">
        <v>95287.35</v>
      </c>
      <c r="K14866" s="228">
        <v>93261</v>
      </c>
      <c r="L14866" s="228">
        <v>642663.26</v>
      </c>
    </row>
    <row r="14867" spans="1:12">
      <c r="A14867" s="228">
        <v>2019</v>
      </c>
      <c r="B14867" s="228" t="s">
        <v>192</v>
      </c>
      <c r="C14867" s="228" t="s">
        <v>66</v>
      </c>
      <c r="D14867" s="228" t="s">
        <v>206</v>
      </c>
      <c r="E14867" s="228">
        <v>20</v>
      </c>
      <c r="F14867" s="228">
        <v>5373</v>
      </c>
      <c r="G14867" s="228">
        <v>300</v>
      </c>
      <c r="H14867" s="228">
        <v>715</v>
      </c>
      <c r="I14867" s="228">
        <v>670826.15</v>
      </c>
      <c r="J14867" s="228">
        <v>125001.73</v>
      </c>
      <c r="K14867" s="228">
        <v>47891</v>
      </c>
      <c r="L14867" s="228">
        <v>916265.17</v>
      </c>
    </row>
    <row r="14868" spans="1:12">
      <c r="A14868" s="228">
        <v>2019</v>
      </c>
      <c r="B14868" s="228" t="s">
        <v>192</v>
      </c>
      <c r="C14868" s="228" t="s">
        <v>66</v>
      </c>
      <c r="D14868" s="228" t="s">
        <v>206</v>
      </c>
      <c r="E14868" s="228">
        <v>25</v>
      </c>
      <c r="F14868" s="228">
        <v>4015</v>
      </c>
      <c r="G14868" s="228">
        <v>340</v>
      </c>
      <c r="H14868" s="228">
        <v>966</v>
      </c>
      <c r="I14868" s="228">
        <v>845377.17</v>
      </c>
      <c r="J14868" s="228">
        <v>212916.39</v>
      </c>
      <c r="K14868" s="228">
        <v>109236</v>
      </c>
      <c r="L14868" s="228">
        <v>1300449.1599999999</v>
      </c>
    </row>
    <row r="14869" spans="1:12">
      <c r="A14869" s="228">
        <v>2019</v>
      </c>
      <c r="B14869" s="228" t="s">
        <v>192</v>
      </c>
      <c r="C14869" s="228" t="s">
        <v>66</v>
      </c>
      <c r="D14869" s="228" t="s">
        <v>206</v>
      </c>
      <c r="E14869" s="228">
        <v>30</v>
      </c>
      <c r="F14869" s="228">
        <v>6262</v>
      </c>
      <c r="G14869" s="228">
        <v>744</v>
      </c>
      <c r="H14869" s="228">
        <v>2346</v>
      </c>
      <c r="I14869" s="228">
        <v>2041193.74</v>
      </c>
      <c r="J14869" s="228">
        <v>428890.11</v>
      </c>
      <c r="K14869" s="228">
        <v>109827</v>
      </c>
      <c r="L14869" s="228">
        <v>2860610.79</v>
      </c>
    </row>
    <row r="14870" spans="1:12">
      <c r="A14870" s="228">
        <v>2019</v>
      </c>
      <c r="B14870" s="228" t="s">
        <v>192</v>
      </c>
      <c r="C14870" s="228" t="s">
        <v>66</v>
      </c>
      <c r="D14870" s="228" t="s">
        <v>206</v>
      </c>
      <c r="E14870" s="228">
        <v>35</v>
      </c>
      <c r="F14870" s="228">
        <v>6685</v>
      </c>
      <c r="G14870" s="228">
        <v>578</v>
      </c>
      <c r="H14870" s="228">
        <v>1581</v>
      </c>
      <c r="I14870" s="228">
        <v>1425527.94</v>
      </c>
      <c r="J14870" s="228">
        <v>320262.03999999998</v>
      </c>
      <c r="K14870" s="228">
        <v>179283</v>
      </c>
      <c r="L14870" s="228">
        <v>2148802.5600000001</v>
      </c>
    </row>
    <row r="14871" spans="1:12">
      <c r="A14871" s="228">
        <v>2019</v>
      </c>
      <c r="B14871" s="228" t="s">
        <v>192</v>
      </c>
      <c r="C14871" s="228" t="s">
        <v>66</v>
      </c>
      <c r="D14871" s="228" t="s">
        <v>206</v>
      </c>
      <c r="E14871" s="228">
        <v>40</v>
      </c>
      <c r="F14871" s="228">
        <v>6787</v>
      </c>
      <c r="G14871" s="228">
        <v>509</v>
      </c>
      <c r="H14871" s="228">
        <v>1167</v>
      </c>
      <c r="I14871" s="228">
        <v>1138547.06</v>
      </c>
      <c r="J14871" s="228">
        <v>292001.68</v>
      </c>
      <c r="K14871" s="228">
        <v>220828</v>
      </c>
      <c r="L14871" s="228">
        <v>1858886.46</v>
      </c>
    </row>
    <row r="14872" spans="1:12">
      <c r="A14872" s="228">
        <v>2019</v>
      </c>
      <c r="B14872" s="228" t="s">
        <v>192</v>
      </c>
      <c r="C14872" s="228" t="s">
        <v>66</v>
      </c>
      <c r="D14872" s="228" t="s">
        <v>206</v>
      </c>
      <c r="E14872" s="228">
        <v>45</v>
      </c>
      <c r="F14872" s="228">
        <v>8174</v>
      </c>
      <c r="G14872" s="228">
        <v>622</v>
      </c>
      <c r="H14872" s="228">
        <v>1431</v>
      </c>
      <c r="I14872" s="228">
        <v>1426086.22</v>
      </c>
      <c r="J14872" s="228">
        <v>361696.35</v>
      </c>
      <c r="K14872" s="228">
        <v>396203</v>
      </c>
      <c r="L14872" s="228">
        <v>2439809.4300000002</v>
      </c>
    </row>
    <row r="14873" spans="1:12">
      <c r="A14873" s="228">
        <v>2019</v>
      </c>
      <c r="B14873" s="228" t="s">
        <v>192</v>
      </c>
      <c r="C14873" s="228" t="s">
        <v>66</v>
      </c>
      <c r="D14873" s="228" t="s">
        <v>206</v>
      </c>
      <c r="E14873" s="228">
        <v>50</v>
      </c>
      <c r="F14873" s="228">
        <v>8503</v>
      </c>
      <c r="G14873" s="228">
        <v>868</v>
      </c>
      <c r="H14873" s="228">
        <v>1768</v>
      </c>
      <c r="I14873" s="228">
        <v>1701330.47</v>
      </c>
      <c r="J14873" s="228">
        <v>408143.87</v>
      </c>
      <c r="K14873" s="228">
        <v>385410</v>
      </c>
      <c r="L14873" s="228">
        <v>2735384.36</v>
      </c>
    </row>
    <row r="14874" spans="1:12">
      <c r="A14874" s="228">
        <v>2019</v>
      </c>
      <c r="B14874" s="228" t="s">
        <v>192</v>
      </c>
      <c r="C14874" s="228" t="s">
        <v>66</v>
      </c>
      <c r="D14874" s="228" t="s">
        <v>206</v>
      </c>
      <c r="E14874" s="228">
        <v>55</v>
      </c>
      <c r="F14874" s="228">
        <v>10491</v>
      </c>
      <c r="G14874" s="228">
        <v>1006</v>
      </c>
      <c r="H14874" s="228">
        <v>2031</v>
      </c>
      <c r="I14874" s="228">
        <v>2060777.61</v>
      </c>
      <c r="J14874" s="228">
        <v>516957.24</v>
      </c>
      <c r="K14874" s="228">
        <v>659863</v>
      </c>
      <c r="L14874" s="228">
        <v>3524292.92</v>
      </c>
    </row>
    <row r="14875" spans="1:12">
      <c r="A14875" s="228">
        <v>2019</v>
      </c>
      <c r="B14875" s="228" t="s">
        <v>192</v>
      </c>
      <c r="C14875" s="228" t="s">
        <v>66</v>
      </c>
      <c r="D14875" s="228" t="s">
        <v>206</v>
      </c>
      <c r="E14875" s="228">
        <v>60</v>
      </c>
      <c r="F14875" s="228">
        <v>10438</v>
      </c>
      <c r="G14875" s="228">
        <v>1283</v>
      </c>
      <c r="H14875" s="228">
        <v>2964</v>
      </c>
      <c r="I14875" s="228">
        <v>2837104.48</v>
      </c>
      <c r="J14875" s="228">
        <v>722074.02</v>
      </c>
      <c r="K14875" s="228">
        <v>905627</v>
      </c>
      <c r="L14875" s="228">
        <v>4861739.84</v>
      </c>
    </row>
    <row r="14876" spans="1:12">
      <c r="A14876" s="228">
        <v>2019</v>
      </c>
      <c r="B14876" s="228" t="s">
        <v>192</v>
      </c>
      <c r="C14876" s="228" t="s">
        <v>66</v>
      </c>
      <c r="D14876" s="228" t="s">
        <v>206</v>
      </c>
      <c r="E14876" s="228">
        <v>65</v>
      </c>
      <c r="F14876" s="228">
        <v>9903</v>
      </c>
      <c r="G14876" s="228">
        <v>1519</v>
      </c>
      <c r="H14876" s="228">
        <v>3693</v>
      </c>
      <c r="I14876" s="228">
        <v>3775966.93</v>
      </c>
      <c r="J14876" s="228">
        <v>897201.81</v>
      </c>
      <c r="K14876" s="228">
        <v>1245739</v>
      </c>
      <c r="L14876" s="228">
        <v>6287984.7699999996</v>
      </c>
    </row>
    <row r="14877" spans="1:12">
      <c r="A14877" s="228">
        <v>2019</v>
      </c>
      <c r="B14877" s="228" t="s">
        <v>192</v>
      </c>
      <c r="C14877" s="228" t="s">
        <v>66</v>
      </c>
      <c r="D14877" s="228" t="s">
        <v>206</v>
      </c>
      <c r="E14877" s="228">
        <v>70</v>
      </c>
      <c r="F14877" s="228">
        <v>8309</v>
      </c>
      <c r="G14877" s="228">
        <v>1558</v>
      </c>
      <c r="H14877" s="228">
        <v>3597</v>
      </c>
      <c r="I14877" s="228">
        <v>3760616.53</v>
      </c>
      <c r="J14877" s="228">
        <v>958598.78</v>
      </c>
      <c r="K14877" s="228">
        <v>1147872.95</v>
      </c>
      <c r="L14877" s="228">
        <v>6206930.6600000001</v>
      </c>
    </row>
    <row r="14878" spans="1:12">
      <c r="A14878" s="228">
        <v>2019</v>
      </c>
      <c r="B14878" s="228" t="s">
        <v>192</v>
      </c>
      <c r="C14878" s="228" t="s">
        <v>66</v>
      </c>
      <c r="D14878" s="228" t="s">
        <v>206</v>
      </c>
      <c r="E14878" s="228">
        <v>75</v>
      </c>
      <c r="F14878" s="228">
        <v>5620</v>
      </c>
      <c r="G14878" s="228">
        <v>1346</v>
      </c>
      <c r="H14878" s="228">
        <v>3908</v>
      </c>
      <c r="I14878" s="228">
        <v>3458731.18</v>
      </c>
      <c r="J14878" s="228">
        <v>738160.22</v>
      </c>
      <c r="K14878" s="228">
        <v>895865.75</v>
      </c>
      <c r="L14878" s="228">
        <v>5364816.5999999996</v>
      </c>
    </row>
    <row r="14879" spans="1:12">
      <c r="A14879" s="228">
        <v>2019</v>
      </c>
      <c r="B14879" s="228" t="s">
        <v>192</v>
      </c>
      <c r="C14879" s="228" t="s">
        <v>66</v>
      </c>
      <c r="D14879" s="228" t="s">
        <v>206</v>
      </c>
      <c r="E14879" s="228">
        <v>80</v>
      </c>
      <c r="F14879" s="228">
        <v>3671</v>
      </c>
      <c r="G14879" s="228">
        <v>961</v>
      </c>
      <c r="H14879" s="228">
        <v>3219</v>
      </c>
      <c r="I14879" s="228">
        <v>2628499.58</v>
      </c>
      <c r="J14879" s="228">
        <v>497291.1</v>
      </c>
      <c r="K14879" s="228">
        <v>570905.75</v>
      </c>
      <c r="L14879" s="228">
        <v>3839313.28</v>
      </c>
    </row>
    <row r="14880" spans="1:12">
      <c r="A14880" s="228">
        <v>2019</v>
      </c>
      <c r="B14880" s="228" t="s">
        <v>192</v>
      </c>
      <c r="C14880" s="228" t="s">
        <v>66</v>
      </c>
      <c r="D14880" s="228" t="s">
        <v>206</v>
      </c>
      <c r="E14880" s="228">
        <v>85</v>
      </c>
      <c r="F14880" s="228">
        <v>2263</v>
      </c>
      <c r="G14880" s="228">
        <v>607</v>
      </c>
      <c r="H14880" s="228">
        <v>2291</v>
      </c>
      <c r="I14880" s="228">
        <v>1665382.95</v>
      </c>
      <c r="J14880" s="228">
        <v>253584.41</v>
      </c>
      <c r="K14880" s="228">
        <v>259593.63</v>
      </c>
      <c r="L14880" s="228">
        <v>2259725.87</v>
      </c>
    </row>
    <row r="14881" spans="1:12">
      <c r="A14881" s="228">
        <v>2019</v>
      </c>
      <c r="B14881" s="228" t="s">
        <v>192</v>
      </c>
      <c r="C14881" s="228" t="s">
        <v>66</v>
      </c>
      <c r="D14881" s="228" t="s">
        <v>206</v>
      </c>
      <c r="E14881" s="228">
        <v>90</v>
      </c>
      <c r="F14881" s="228">
        <v>901</v>
      </c>
      <c r="G14881" s="228">
        <v>270</v>
      </c>
      <c r="H14881" s="228">
        <v>1092</v>
      </c>
      <c r="I14881" s="228">
        <v>686732.86</v>
      </c>
      <c r="J14881" s="228">
        <v>89894.58</v>
      </c>
      <c r="K14881" s="228">
        <v>53363</v>
      </c>
      <c r="L14881" s="228">
        <v>855310.7</v>
      </c>
    </row>
    <row r="14882" spans="1:12">
      <c r="A14882" s="228">
        <v>2019</v>
      </c>
      <c r="B14882" s="228" t="s">
        <v>192</v>
      </c>
      <c r="C14882" s="228" t="s">
        <v>66</v>
      </c>
      <c r="D14882" s="228" t="s">
        <v>206</v>
      </c>
      <c r="E14882" s="228">
        <v>95</v>
      </c>
      <c r="F14882" s="228">
        <v>230</v>
      </c>
      <c r="G14882" s="228">
        <v>45</v>
      </c>
      <c r="H14882" s="228">
        <v>312</v>
      </c>
      <c r="I14882" s="228">
        <v>212764.94</v>
      </c>
      <c r="J14882" s="228">
        <v>13980.81</v>
      </c>
      <c r="K14882" s="228">
        <v>0</v>
      </c>
      <c r="L14882" s="228">
        <v>230289.9</v>
      </c>
    </row>
    <row r="14883" spans="1:12">
      <c r="A14883" s="228">
        <v>2019</v>
      </c>
      <c r="B14883" s="228" t="s">
        <v>192</v>
      </c>
      <c r="C14883" s="228" t="s">
        <v>68</v>
      </c>
      <c r="D14883" s="228" t="s">
        <v>205</v>
      </c>
      <c r="E14883" s="228">
        <v>0</v>
      </c>
      <c r="F14883" s="228">
        <v>6783</v>
      </c>
      <c r="G14883" s="228">
        <v>195</v>
      </c>
      <c r="H14883" s="228">
        <v>477</v>
      </c>
      <c r="I14883" s="228">
        <v>398383.2</v>
      </c>
      <c r="J14883" s="228">
        <v>70001.17</v>
      </c>
      <c r="K14883" s="228">
        <v>8892</v>
      </c>
      <c r="L14883" s="228">
        <v>515708.81</v>
      </c>
    </row>
    <row r="14884" spans="1:12">
      <c r="A14884" s="228">
        <v>2019</v>
      </c>
      <c r="B14884" s="228" t="s">
        <v>192</v>
      </c>
      <c r="C14884" s="228" t="s">
        <v>68</v>
      </c>
      <c r="D14884" s="228" t="s">
        <v>205</v>
      </c>
      <c r="E14884" s="228">
        <v>5</v>
      </c>
      <c r="F14884" s="228">
        <v>8414</v>
      </c>
      <c r="G14884" s="228">
        <v>94</v>
      </c>
      <c r="H14884" s="228">
        <v>104</v>
      </c>
      <c r="I14884" s="228">
        <v>115805.2</v>
      </c>
      <c r="J14884" s="228">
        <v>20588.41</v>
      </c>
      <c r="K14884" s="228">
        <v>632</v>
      </c>
      <c r="L14884" s="228">
        <v>176016.26</v>
      </c>
    </row>
    <row r="14885" spans="1:12">
      <c r="A14885" s="228">
        <v>2019</v>
      </c>
      <c r="B14885" s="228" t="s">
        <v>192</v>
      </c>
      <c r="C14885" s="228" t="s">
        <v>68</v>
      </c>
      <c r="D14885" s="228" t="s">
        <v>205</v>
      </c>
      <c r="E14885" s="228">
        <v>10</v>
      </c>
      <c r="F14885" s="228">
        <v>7742</v>
      </c>
      <c r="G14885" s="228">
        <v>102</v>
      </c>
      <c r="H14885" s="228">
        <v>258</v>
      </c>
      <c r="I14885" s="228">
        <v>208308.57</v>
      </c>
      <c r="J14885" s="228">
        <v>28830.31</v>
      </c>
      <c r="K14885" s="228">
        <v>82318.080000000002</v>
      </c>
      <c r="L14885" s="228">
        <v>330575.95</v>
      </c>
    </row>
    <row r="14886" spans="1:12">
      <c r="A14886" s="228">
        <v>2019</v>
      </c>
      <c r="B14886" s="228" t="s">
        <v>192</v>
      </c>
      <c r="C14886" s="228" t="s">
        <v>68</v>
      </c>
      <c r="D14886" s="228" t="s">
        <v>205</v>
      </c>
      <c r="E14886" s="228">
        <v>15</v>
      </c>
      <c r="F14886" s="228">
        <v>6825</v>
      </c>
      <c r="G14886" s="228">
        <v>146</v>
      </c>
      <c r="H14886" s="228">
        <v>213</v>
      </c>
      <c r="I14886" s="228">
        <v>264352.87</v>
      </c>
      <c r="J14886" s="228">
        <v>46785.15</v>
      </c>
      <c r="K14886" s="228">
        <v>93142</v>
      </c>
      <c r="L14886" s="228">
        <v>498951.46</v>
      </c>
    </row>
    <row r="14887" spans="1:12">
      <c r="A14887" s="228">
        <v>2019</v>
      </c>
      <c r="B14887" s="228" t="s">
        <v>192</v>
      </c>
      <c r="C14887" s="228" t="s">
        <v>68</v>
      </c>
      <c r="D14887" s="228" t="s">
        <v>205</v>
      </c>
      <c r="E14887" s="228">
        <v>20</v>
      </c>
      <c r="F14887" s="228">
        <v>5125</v>
      </c>
      <c r="G14887" s="228">
        <v>122</v>
      </c>
      <c r="H14887" s="228">
        <v>244</v>
      </c>
      <c r="I14887" s="228">
        <v>266431.15000000002</v>
      </c>
      <c r="J14887" s="228">
        <v>45643.93</v>
      </c>
      <c r="K14887" s="228">
        <v>52457.9</v>
      </c>
      <c r="L14887" s="228">
        <v>449730.85</v>
      </c>
    </row>
    <row r="14888" spans="1:12">
      <c r="A14888" s="228">
        <v>2019</v>
      </c>
      <c r="B14888" s="228" t="s">
        <v>192</v>
      </c>
      <c r="C14888" s="228" t="s">
        <v>68</v>
      </c>
      <c r="D14888" s="228" t="s">
        <v>205</v>
      </c>
      <c r="E14888" s="228">
        <v>25</v>
      </c>
      <c r="F14888" s="228">
        <v>4366</v>
      </c>
      <c r="G14888" s="228">
        <v>85</v>
      </c>
      <c r="H14888" s="228">
        <v>141</v>
      </c>
      <c r="I14888" s="228">
        <v>135110.73000000001</v>
      </c>
      <c r="J14888" s="228">
        <v>41219.1</v>
      </c>
      <c r="K14888" s="228">
        <v>33796</v>
      </c>
      <c r="L14888" s="228">
        <v>292676.69</v>
      </c>
    </row>
    <row r="14889" spans="1:12">
      <c r="A14889" s="228">
        <v>2019</v>
      </c>
      <c r="B14889" s="228" t="s">
        <v>192</v>
      </c>
      <c r="C14889" s="228" t="s">
        <v>68</v>
      </c>
      <c r="D14889" s="228" t="s">
        <v>205</v>
      </c>
      <c r="E14889" s="228">
        <v>30</v>
      </c>
      <c r="F14889" s="228">
        <v>7848</v>
      </c>
      <c r="G14889" s="228">
        <v>143</v>
      </c>
      <c r="H14889" s="228">
        <v>259</v>
      </c>
      <c r="I14889" s="228">
        <v>235401.56</v>
      </c>
      <c r="J14889" s="228">
        <v>62777.18</v>
      </c>
      <c r="K14889" s="228">
        <v>39027</v>
      </c>
      <c r="L14889" s="228">
        <v>463573.59</v>
      </c>
    </row>
    <row r="14890" spans="1:12">
      <c r="A14890" s="228">
        <v>2019</v>
      </c>
      <c r="B14890" s="228" t="s">
        <v>192</v>
      </c>
      <c r="C14890" s="228" t="s">
        <v>68</v>
      </c>
      <c r="D14890" s="228" t="s">
        <v>205</v>
      </c>
      <c r="E14890" s="228">
        <v>35</v>
      </c>
      <c r="F14890" s="228">
        <v>9389</v>
      </c>
      <c r="G14890" s="228">
        <v>185</v>
      </c>
      <c r="H14890" s="228">
        <v>303</v>
      </c>
      <c r="I14890" s="228">
        <v>259651.76</v>
      </c>
      <c r="J14890" s="228">
        <v>81940.490000000005</v>
      </c>
      <c r="K14890" s="228">
        <v>67255</v>
      </c>
      <c r="L14890" s="228">
        <v>581088.68000000005</v>
      </c>
    </row>
    <row r="14891" spans="1:12">
      <c r="A14891" s="228">
        <v>2019</v>
      </c>
      <c r="B14891" s="228" t="s">
        <v>192</v>
      </c>
      <c r="C14891" s="228" t="s">
        <v>68</v>
      </c>
      <c r="D14891" s="228" t="s">
        <v>205</v>
      </c>
      <c r="E14891" s="228">
        <v>40</v>
      </c>
      <c r="F14891" s="228">
        <v>8462</v>
      </c>
      <c r="G14891" s="228">
        <v>210</v>
      </c>
      <c r="H14891" s="228">
        <v>357</v>
      </c>
      <c r="I14891" s="228">
        <v>337734.11</v>
      </c>
      <c r="J14891" s="228">
        <v>85798.82</v>
      </c>
      <c r="K14891" s="228">
        <v>107956</v>
      </c>
      <c r="L14891" s="228">
        <v>688468.43</v>
      </c>
    </row>
    <row r="14892" spans="1:12">
      <c r="A14892" s="228">
        <v>2019</v>
      </c>
      <c r="B14892" s="228" t="s">
        <v>192</v>
      </c>
      <c r="C14892" s="228" t="s">
        <v>68</v>
      </c>
      <c r="D14892" s="228" t="s">
        <v>205</v>
      </c>
      <c r="E14892" s="228">
        <v>45</v>
      </c>
      <c r="F14892" s="228">
        <v>8361</v>
      </c>
      <c r="G14892" s="228">
        <v>290</v>
      </c>
      <c r="H14892" s="228">
        <v>630</v>
      </c>
      <c r="I14892" s="228">
        <v>527007.23</v>
      </c>
      <c r="J14892" s="228">
        <v>108328.39</v>
      </c>
      <c r="K14892" s="228">
        <v>204651</v>
      </c>
      <c r="L14892" s="228">
        <v>1021232.47</v>
      </c>
    </row>
    <row r="14893" spans="1:12">
      <c r="A14893" s="228">
        <v>2019</v>
      </c>
      <c r="B14893" s="228" t="s">
        <v>192</v>
      </c>
      <c r="C14893" s="228" t="s">
        <v>68</v>
      </c>
      <c r="D14893" s="228" t="s">
        <v>205</v>
      </c>
      <c r="E14893" s="228">
        <v>50</v>
      </c>
      <c r="F14893" s="228">
        <v>7430</v>
      </c>
      <c r="G14893" s="228">
        <v>310</v>
      </c>
      <c r="H14893" s="228">
        <v>496</v>
      </c>
      <c r="I14893" s="228">
        <v>495370.46</v>
      </c>
      <c r="J14893" s="228">
        <v>141679.13</v>
      </c>
      <c r="K14893" s="228">
        <v>166595</v>
      </c>
      <c r="L14893" s="228">
        <v>1015861.74</v>
      </c>
    </row>
    <row r="14894" spans="1:12">
      <c r="A14894" s="228">
        <v>2019</v>
      </c>
      <c r="B14894" s="228" t="s">
        <v>192</v>
      </c>
      <c r="C14894" s="228" t="s">
        <v>68</v>
      </c>
      <c r="D14894" s="228" t="s">
        <v>205</v>
      </c>
      <c r="E14894" s="228">
        <v>55</v>
      </c>
      <c r="F14894" s="228">
        <v>7378</v>
      </c>
      <c r="G14894" s="228">
        <v>521</v>
      </c>
      <c r="H14894" s="228">
        <v>858</v>
      </c>
      <c r="I14894" s="228">
        <v>891595.22</v>
      </c>
      <c r="J14894" s="228">
        <v>198914.77</v>
      </c>
      <c r="K14894" s="228">
        <v>184404</v>
      </c>
      <c r="L14894" s="228">
        <v>1624631.43</v>
      </c>
    </row>
    <row r="14895" spans="1:12">
      <c r="A14895" s="228">
        <v>2019</v>
      </c>
      <c r="B14895" s="228" t="s">
        <v>192</v>
      </c>
      <c r="C14895" s="228" t="s">
        <v>68</v>
      </c>
      <c r="D14895" s="228" t="s">
        <v>205</v>
      </c>
      <c r="E14895" s="228">
        <v>60</v>
      </c>
      <c r="F14895" s="228">
        <v>6378</v>
      </c>
      <c r="G14895" s="228">
        <v>557</v>
      </c>
      <c r="H14895" s="228">
        <v>1127</v>
      </c>
      <c r="I14895" s="228">
        <v>1293039.8400000001</v>
      </c>
      <c r="J14895" s="228">
        <v>266884.05</v>
      </c>
      <c r="K14895" s="228">
        <v>371343.7</v>
      </c>
      <c r="L14895" s="228">
        <v>2350846.06</v>
      </c>
    </row>
    <row r="14896" spans="1:12">
      <c r="A14896" s="228">
        <v>2019</v>
      </c>
      <c r="B14896" s="228" t="s">
        <v>192</v>
      </c>
      <c r="C14896" s="228" t="s">
        <v>68</v>
      </c>
      <c r="D14896" s="228" t="s">
        <v>205</v>
      </c>
      <c r="E14896" s="228">
        <v>65</v>
      </c>
      <c r="F14896" s="228">
        <v>5847</v>
      </c>
      <c r="G14896" s="228">
        <v>693</v>
      </c>
      <c r="H14896" s="228">
        <v>1231</v>
      </c>
      <c r="I14896" s="228">
        <v>1651468.81</v>
      </c>
      <c r="J14896" s="228">
        <v>318215.67</v>
      </c>
      <c r="K14896" s="228">
        <v>523923.1</v>
      </c>
      <c r="L14896" s="228">
        <v>2946069.25</v>
      </c>
    </row>
    <row r="14897" spans="1:12">
      <c r="A14897" s="228">
        <v>2019</v>
      </c>
      <c r="B14897" s="228" t="s">
        <v>192</v>
      </c>
      <c r="C14897" s="228" t="s">
        <v>68</v>
      </c>
      <c r="D14897" s="228" t="s">
        <v>205</v>
      </c>
      <c r="E14897" s="228">
        <v>70</v>
      </c>
      <c r="F14897" s="228">
        <v>4581</v>
      </c>
      <c r="G14897" s="228">
        <v>697</v>
      </c>
      <c r="H14897" s="228">
        <v>1295</v>
      </c>
      <c r="I14897" s="228">
        <v>1390282.25</v>
      </c>
      <c r="J14897" s="228">
        <v>301245.92</v>
      </c>
      <c r="K14897" s="228">
        <v>450420</v>
      </c>
      <c r="L14897" s="228">
        <v>2631468.0099999998</v>
      </c>
    </row>
    <row r="14898" spans="1:12">
      <c r="A14898" s="228">
        <v>2019</v>
      </c>
      <c r="B14898" s="228" t="s">
        <v>192</v>
      </c>
      <c r="C14898" s="228" t="s">
        <v>68</v>
      </c>
      <c r="D14898" s="228" t="s">
        <v>205</v>
      </c>
      <c r="E14898" s="228">
        <v>75</v>
      </c>
      <c r="F14898" s="228">
        <v>2757</v>
      </c>
      <c r="G14898" s="228">
        <v>845</v>
      </c>
      <c r="H14898" s="228">
        <v>1973</v>
      </c>
      <c r="I14898" s="228">
        <v>1788413.85</v>
      </c>
      <c r="J14898" s="228">
        <v>270234.12</v>
      </c>
      <c r="K14898" s="228">
        <v>358332</v>
      </c>
      <c r="L14898" s="228">
        <v>2763934.53</v>
      </c>
    </row>
    <row r="14899" spans="1:12">
      <c r="A14899" s="228">
        <v>2019</v>
      </c>
      <c r="B14899" s="228" t="s">
        <v>192</v>
      </c>
      <c r="C14899" s="228" t="s">
        <v>68</v>
      </c>
      <c r="D14899" s="228" t="s">
        <v>205</v>
      </c>
      <c r="E14899" s="228">
        <v>80</v>
      </c>
      <c r="F14899" s="228">
        <v>1643</v>
      </c>
      <c r="G14899" s="228">
        <v>484</v>
      </c>
      <c r="H14899" s="228">
        <v>1485</v>
      </c>
      <c r="I14899" s="228">
        <v>1231333.56</v>
      </c>
      <c r="J14899" s="228">
        <v>196817.35</v>
      </c>
      <c r="K14899" s="228">
        <v>233681</v>
      </c>
      <c r="L14899" s="228">
        <v>1820423.14</v>
      </c>
    </row>
    <row r="14900" spans="1:12">
      <c r="A14900" s="228">
        <v>2019</v>
      </c>
      <c r="B14900" s="228" t="s">
        <v>192</v>
      </c>
      <c r="C14900" s="228" t="s">
        <v>68</v>
      </c>
      <c r="D14900" s="228" t="s">
        <v>205</v>
      </c>
      <c r="E14900" s="228">
        <v>85</v>
      </c>
      <c r="F14900" s="228">
        <v>850</v>
      </c>
      <c r="G14900" s="228">
        <v>277</v>
      </c>
      <c r="H14900" s="228">
        <v>862</v>
      </c>
      <c r="I14900" s="228">
        <v>655092.57999999996</v>
      </c>
      <c r="J14900" s="228">
        <v>95875.33</v>
      </c>
      <c r="K14900" s="228">
        <v>168300</v>
      </c>
      <c r="L14900" s="228">
        <v>982218.46</v>
      </c>
    </row>
    <row r="14901" spans="1:12">
      <c r="A14901" s="228">
        <v>2019</v>
      </c>
      <c r="B14901" s="228" t="s">
        <v>192</v>
      </c>
      <c r="C14901" s="228" t="s">
        <v>68</v>
      </c>
      <c r="D14901" s="228" t="s">
        <v>205</v>
      </c>
      <c r="E14901" s="228">
        <v>90</v>
      </c>
      <c r="F14901" s="228">
        <v>348</v>
      </c>
      <c r="G14901" s="228">
        <v>48</v>
      </c>
      <c r="H14901" s="228">
        <v>308</v>
      </c>
      <c r="I14901" s="228">
        <v>239412.4</v>
      </c>
      <c r="J14901" s="228">
        <v>24764.959999999999</v>
      </c>
      <c r="K14901" s="228">
        <v>71044</v>
      </c>
      <c r="L14901" s="228">
        <v>353172.44</v>
      </c>
    </row>
    <row r="14902" spans="1:12">
      <c r="A14902" s="228">
        <v>2019</v>
      </c>
      <c r="B14902" s="228" t="s">
        <v>192</v>
      </c>
      <c r="C14902" s="228" t="s">
        <v>68</v>
      </c>
      <c r="D14902" s="228" t="s">
        <v>205</v>
      </c>
      <c r="E14902" s="228">
        <v>95</v>
      </c>
      <c r="F14902" s="228">
        <v>41</v>
      </c>
      <c r="G14902" s="228">
        <v>5</v>
      </c>
      <c r="H14902" s="228">
        <v>38</v>
      </c>
      <c r="I14902" s="228">
        <v>22491</v>
      </c>
      <c r="J14902" s="228">
        <v>1450</v>
      </c>
      <c r="K14902" s="228">
        <v>76</v>
      </c>
      <c r="L14902" s="228">
        <v>24839</v>
      </c>
    </row>
    <row r="14903" spans="1:12">
      <c r="A14903" s="228">
        <v>2019</v>
      </c>
      <c r="B14903" s="228" t="s">
        <v>192</v>
      </c>
      <c r="C14903" s="228" t="s">
        <v>68</v>
      </c>
      <c r="D14903" s="228" t="s">
        <v>206</v>
      </c>
      <c r="E14903" s="228">
        <v>0</v>
      </c>
      <c r="F14903" s="228">
        <v>6420</v>
      </c>
      <c r="G14903" s="228">
        <v>132</v>
      </c>
      <c r="H14903" s="228">
        <v>305</v>
      </c>
      <c r="I14903" s="228">
        <v>248174.3</v>
      </c>
      <c r="J14903" s="228">
        <v>35793.89</v>
      </c>
      <c r="K14903" s="228">
        <v>4721</v>
      </c>
      <c r="L14903" s="228">
        <v>341547.98</v>
      </c>
    </row>
    <row r="14904" spans="1:12">
      <c r="A14904" s="228">
        <v>2019</v>
      </c>
      <c r="B14904" s="228" t="s">
        <v>192</v>
      </c>
      <c r="C14904" s="228" t="s">
        <v>68</v>
      </c>
      <c r="D14904" s="228" t="s">
        <v>206</v>
      </c>
      <c r="E14904" s="228">
        <v>5</v>
      </c>
      <c r="F14904" s="228">
        <v>8007</v>
      </c>
      <c r="G14904" s="228">
        <v>85</v>
      </c>
      <c r="H14904" s="228">
        <v>120</v>
      </c>
      <c r="I14904" s="228">
        <v>115301.7</v>
      </c>
      <c r="J14904" s="228">
        <v>30932.04</v>
      </c>
      <c r="K14904" s="228">
        <v>7385</v>
      </c>
      <c r="L14904" s="228">
        <v>185609.87</v>
      </c>
    </row>
    <row r="14905" spans="1:12">
      <c r="A14905" s="228">
        <v>2019</v>
      </c>
      <c r="B14905" s="228" t="s">
        <v>192</v>
      </c>
      <c r="C14905" s="228" t="s">
        <v>68</v>
      </c>
      <c r="D14905" s="228" t="s">
        <v>206</v>
      </c>
      <c r="E14905" s="228">
        <v>10</v>
      </c>
      <c r="F14905" s="228">
        <v>7380</v>
      </c>
      <c r="G14905" s="228">
        <v>105</v>
      </c>
      <c r="H14905" s="228">
        <v>139</v>
      </c>
      <c r="I14905" s="228">
        <v>131816.76</v>
      </c>
      <c r="J14905" s="228">
        <v>18887.55</v>
      </c>
      <c r="K14905" s="228">
        <v>31952</v>
      </c>
      <c r="L14905" s="228">
        <v>207698.54</v>
      </c>
    </row>
    <row r="14906" spans="1:12">
      <c r="A14906" s="228">
        <v>2019</v>
      </c>
      <c r="B14906" s="228" t="s">
        <v>192</v>
      </c>
      <c r="C14906" s="228" t="s">
        <v>68</v>
      </c>
      <c r="D14906" s="228" t="s">
        <v>206</v>
      </c>
      <c r="E14906" s="228">
        <v>15</v>
      </c>
      <c r="F14906" s="228">
        <v>6610</v>
      </c>
      <c r="G14906" s="228">
        <v>202</v>
      </c>
      <c r="H14906" s="228">
        <v>493</v>
      </c>
      <c r="I14906" s="228">
        <v>455206.11</v>
      </c>
      <c r="J14906" s="228">
        <v>66706.34</v>
      </c>
      <c r="K14906" s="228">
        <v>23587</v>
      </c>
      <c r="L14906" s="228">
        <v>639745.82999999996</v>
      </c>
    </row>
    <row r="14907" spans="1:12">
      <c r="A14907" s="228">
        <v>2019</v>
      </c>
      <c r="B14907" s="228" t="s">
        <v>192</v>
      </c>
      <c r="C14907" s="228" t="s">
        <v>68</v>
      </c>
      <c r="D14907" s="228" t="s">
        <v>206</v>
      </c>
      <c r="E14907" s="228">
        <v>20</v>
      </c>
      <c r="F14907" s="228">
        <v>5386</v>
      </c>
      <c r="G14907" s="228">
        <v>247</v>
      </c>
      <c r="H14907" s="228">
        <v>650</v>
      </c>
      <c r="I14907" s="228">
        <v>551128.99</v>
      </c>
      <c r="J14907" s="228">
        <v>95494.080000000002</v>
      </c>
      <c r="K14907" s="228">
        <v>72785</v>
      </c>
      <c r="L14907" s="228">
        <v>876424.74</v>
      </c>
    </row>
    <row r="14908" spans="1:12">
      <c r="A14908" s="228">
        <v>2019</v>
      </c>
      <c r="B14908" s="228" t="s">
        <v>192</v>
      </c>
      <c r="C14908" s="228" t="s">
        <v>68</v>
      </c>
      <c r="D14908" s="228" t="s">
        <v>206</v>
      </c>
      <c r="E14908" s="228">
        <v>25</v>
      </c>
      <c r="F14908" s="228">
        <v>5503</v>
      </c>
      <c r="G14908" s="228">
        <v>233</v>
      </c>
      <c r="H14908" s="228">
        <v>588</v>
      </c>
      <c r="I14908" s="228">
        <v>500901.78</v>
      </c>
      <c r="J14908" s="228">
        <v>107773.89</v>
      </c>
      <c r="K14908" s="228">
        <v>50769</v>
      </c>
      <c r="L14908" s="228">
        <v>801370.12</v>
      </c>
    </row>
    <row r="14909" spans="1:12">
      <c r="A14909" s="228">
        <v>2019</v>
      </c>
      <c r="B14909" s="228" t="s">
        <v>192</v>
      </c>
      <c r="C14909" s="228" t="s">
        <v>68</v>
      </c>
      <c r="D14909" s="228" t="s">
        <v>206</v>
      </c>
      <c r="E14909" s="228">
        <v>30</v>
      </c>
      <c r="F14909" s="228">
        <v>9609</v>
      </c>
      <c r="G14909" s="228">
        <v>410</v>
      </c>
      <c r="H14909" s="228">
        <v>1298</v>
      </c>
      <c r="I14909" s="228">
        <v>1107633.6399999999</v>
      </c>
      <c r="J14909" s="228">
        <v>244327.07</v>
      </c>
      <c r="K14909" s="228">
        <v>56309</v>
      </c>
      <c r="L14909" s="228">
        <v>1735784.45</v>
      </c>
    </row>
    <row r="14910" spans="1:12">
      <c r="A14910" s="228">
        <v>2019</v>
      </c>
      <c r="B14910" s="228" t="s">
        <v>192</v>
      </c>
      <c r="C14910" s="228" t="s">
        <v>68</v>
      </c>
      <c r="D14910" s="228" t="s">
        <v>206</v>
      </c>
      <c r="E14910" s="228">
        <v>35</v>
      </c>
      <c r="F14910" s="228">
        <v>10742</v>
      </c>
      <c r="G14910" s="228">
        <v>477</v>
      </c>
      <c r="H14910" s="228">
        <v>1357</v>
      </c>
      <c r="I14910" s="228">
        <v>1218473.54</v>
      </c>
      <c r="J14910" s="228">
        <v>262230.56</v>
      </c>
      <c r="K14910" s="228">
        <v>122517</v>
      </c>
      <c r="L14910" s="228">
        <v>2021028.57</v>
      </c>
    </row>
    <row r="14911" spans="1:12">
      <c r="A14911" s="228">
        <v>2019</v>
      </c>
      <c r="B14911" s="228" t="s">
        <v>192</v>
      </c>
      <c r="C14911" s="228" t="s">
        <v>68</v>
      </c>
      <c r="D14911" s="228" t="s">
        <v>206</v>
      </c>
      <c r="E14911" s="228">
        <v>40</v>
      </c>
      <c r="F14911" s="228">
        <v>9311</v>
      </c>
      <c r="G14911" s="228">
        <v>392</v>
      </c>
      <c r="H14911" s="228">
        <v>842</v>
      </c>
      <c r="I14911" s="228">
        <v>881014.86</v>
      </c>
      <c r="J14911" s="228">
        <v>232076.91</v>
      </c>
      <c r="K14911" s="228">
        <v>120455</v>
      </c>
      <c r="L14911" s="228">
        <v>1589209.41</v>
      </c>
    </row>
    <row r="14912" spans="1:12">
      <c r="A14912" s="228">
        <v>2019</v>
      </c>
      <c r="B14912" s="228" t="s">
        <v>192</v>
      </c>
      <c r="C14912" s="228" t="s">
        <v>68</v>
      </c>
      <c r="D14912" s="228" t="s">
        <v>206</v>
      </c>
      <c r="E14912" s="228">
        <v>45</v>
      </c>
      <c r="F14912" s="228">
        <v>9417</v>
      </c>
      <c r="G14912" s="228">
        <v>405</v>
      </c>
      <c r="H14912" s="228">
        <v>1004</v>
      </c>
      <c r="I14912" s="228">
        <v>934153.16</v>
      </c>
      <c r="J14912" s="228">
        <v>203852.02</v>
      </c>
      <c r="K14912" s="228">
        <v>237935.05</v>
      </c>
      <c r="L14912" s="228">
        <v>1734069.27</v>
      </c>
    </row>
    <row r="14913" spans="1:12">
      <c r="A14913" s="228">
        <v>2019</v>
      </c>
      <c r="B14913" s="228" t="s">
        <v>192</v>
      </c>
      <c r="C14913" s="228" t="s">
        <v>68</v>
      </c>
      <c r="D14913" s="228" t="s">
        <v>206</v>
      </c>
      <c r="E14913" s="228">
        <v>50</v>
      </c>
      <c r="F14913" s="228">
        <v>8297</v>
      </c>
      <c r="G14913" s="228">
        <v>583</v>
      </c>
      <c r="H14913" s="228">
        <v>1125</v>
      </c>
      <c r="I14913" s="228">
        <v>1000050.12</v>
      </c>
      <c r="J14913" s="228">
        <v>218018</v>
      </c>
      <c r="K14913" s="228">
        <v>170120</v>
      </c>
      <c r="L14913" s="228">
        <v>1798736.36</v>
      </c>
    </row>
    <row r="14914" spans="1:12">
      <c r="A14914" s="228">
        <v>2019</v>
      </c>
      <c r="B14914" s="228" t="s">
        <v>192</v>
      </c>
      <c r="C14914" s="228" t="s">
        <v>68</v>
      </c>
      <c r="D14914" s="228" t="s">
        <v>206</v>
      </c>
      <c r="E14914" s="228">
        <v>55</v>
      </c>
      <c r="F14914" s="228">
        <v>8065</v>
      </c>
      <c r="G14914" s="228">
        <v>511</v>
      </c>
      <c r="H14914" s="228">
        <v>924</v>
      </c>
      <c r="I14914" s="228">
        <v>964735.57</v>
      </c>
      <c r="J14914" s="228">
        <v>203964.5</v>
      </c>
      <c r="K14914" s="228">
        <v>279982</v>
      </c>
      <c r="L14914" s="228">
        <v>1823158.61</v>
      </c>
    </row>
    <row r="14915" spans="1:12">
      <c r="A14915" s="228">
        <v>2019</v>
      </c>
      <c r="B14915" s="228" t="s">
        <v>192</v>
      </c>
      <c r="C14915" s="228" t="s">
        <v>68</v>
      </c>
      <c r="D14915" s="228" t="s">
        <v>206</v>
      </c>
      <c r="E14915" s="228">
        <v>60</v>
      </c>
      <c r="F14915" s="228">
        <v>7145</v>
      </c>
      <c r="G14915" s="228">
        <v>685</v>
      </c>
      <c r="H14915" s="228">
        <v>1291</v>
      </c>
      <c r="I14915" s="228">
        <v>1235606.3700000001</v>
      </c>
      <c r="J14915" s="228">
        <v>266518.95</v>
      </c>
      <c r="K14915" s="228">
        <v>187475</v>
      </c>
      <c r="L14915" s="228">
        <v>2118563.37</v>
      </c>
    </row>
    <row r="14916" spans="1:12">
      <c r="A14916" s="228">
        <v>2019</v>
      </c>
      <c r="B14916" s="228" t="s">
        <v>192</v>
      </c>
      <c r="C14916" s="228" t="s">
        <v>68</v>
      </c>
      <c r="D14916" s="228" t="s">
        <v>206</v>
      </c>
      <c r="E14916" s="228">
        <v>65</v>
      </c>
      <c r="F14916" s="228">
        <v>6448</v>
      </c>
      <c r="G14916" s="228">
        <v>789</v>
      </c>
      <c r="H14916" s="228">
        <v>1895</v>
      </c>
      <c r="I14916" s="228">
        <v>1700444.82</v>
      </c>
      <c r="J14916" s="228">
        <v>298799.92</v>
      </c>
      <c r="K14916" s="228">
        <v>479326</v>
      </c>
      <c r="L14916" s="228">
        <v>2972060.57</v>
      </c>
    </row>
    <row r="14917" spans="1:12">
      <c r="A14917" s="228">
        <v>2019</v>
      </c>
      <c r="B14917" s="228" t="s">
        <v>192</v>
      </c>
      <c r="C14917" s="228" t="s">
        <v>68</v>
      </c>
      <c r="D14917" s="228" t="s">
        <v>206</v>
      </c>
      <c r="E14917" s="228">
        <v>70</v>
      </c>
      <c r="F14917" s="228">
        <v>5293</v>
      </c>
      <c r="G14917" s="228">
        <v>981</v>
      </c>
      <c r="H14917" s="228">
        <v>2122</v>
      </c>
      <c r="I14917" s="228">
        <v>1862808.86</v>
      </c>
      <c r="J14917" s="228">
        <v>337520.79</v>
      </c>
      <c r="K14917" s="228">
        <v>492552.55</v>
      </c>
      <c r="L14917" s="228">
        <v>3164262.02</v>
      </c>
    </row>
    <row r="14918" spans="1:12">
      <c r="A14918" s="228">
        <v>2019</v>
      </c>
      <c r="B14918" s="228" t="s">
        <v>192</v>
      </c>
      <c r="C14918" s="228" t="s">
        <v>68</v>
      </c>
      <c r="D14918" s="228" t="s">
        <v>206</v>
      </c>
      <c r="E14918" s="228">
        <v>75</v>
      </c>
      <c r="F14918" s="228">
        <v>3235</v>
      </c>
      <c r="G14918" s="228">
        <v>718</v>
      </c>
      <c r="H14918" s="228">
        <v>2083</v>
      </c>
      <c r="I14918" s="228">
        <v>1846985.5</v>
      </c>
      <c r="J14918" s="228">
        <v>255345.81</v>
      </c>
      <c r="K14918" s="228">
        <v>421325</v>
      </c>
      <c r="L14918" s="228">
        <v>2810133.11</v>
      </c>
    </row>
    <row r="14919" spans="1:12">
      <c r="A14919" s="228">
        <v>2019</v>
      </c>
      <c r="B14919" s="228" t="s">
        <v>192</v>
      </c>
      <c r="C14919" s="228" t="s">
        <v>68</v>
      </c>
      <c r="D14919" s="228" t="s">
        <v>206</v>
      </c>
      <c r="E14919" s="228">
        <v>80</v>
      </c>
      <c r="F14919" s="228">
        <v>1987</v>
      </c>
      <c r="G14919" s="228">
        <v>400</v>
      </c>
      <c r="H14919" s="228">
        <v>1521</v>
      </c>
      <c r="I14919" s="228">
        <v>1098526.02</v>
      </c>
      <c r="J14919" s="228">
        <v>158372.26</v>
      </c>
      <c r="K14919" s="228">
        <v>128454</v>
      </c>
      <c r="L14919" s="228">
        <v>1522269.57</v>
      </c>
    </row>
    <row r="14920" spans="1:12">
      <c r="A14920" s="228">
        <v>2019</v>
      </c>
      <c r="B14920" s="228" t="s">
        <v>192</v>
      </c>
      <c r="C14920" s="228" t="s">
        <v>68</v>
      </c>
      <c r="D14920" s="228" t="s">
        <v>206</v>
      </c>
      <c r="E14920" s="228">
        <v>85</v>
      </c>
      <c r="F14920" s="228">
        <v>1131</v>
      </c>
      <c r="G14920" s="228">
        <v>228</v>
      </c>
      <c r="H14920" s="228">
        <v>1163</v>
      </c>
      <c r="I14920" s="228">
        <v>749065.25</v>
      </c>
      <c r="J14920" s="228">
        <v>92099.62</v>
      </c>
      <c r="K14920" s="228">
        <v>56444</v>
      </c>
      <c r="L14920" s="228">
        <v>943796.25</v>
      </c>
    </row>
    <row r="14921" spans="1:12">
      <c r="A14921" s="228">
        <v>2019</v>
      </c>
      <c r="B14921" s="228" t="s">
        <v>192</v>
      </c>
      <c r="C14921" s="228" t="s">
        <v>68</v>
      </c>
      <c r="D14921" s="228" t="s">
        <v>206</v>
      </c>
      <c r="E14921" s="228">
        <v>90</v>
      </c>
      <c r="F14921" s="228">
        <v>546</v>
      </c>
      <c r="G14921" s="228">
        <v>87</v>
      </c>
      <c r="H14921" s="228">
        <v>692</v>
      </c>
      <c r="I14921" s="228">
        <v>411873.35</v>
      </c>
      <c r="J14921" s="228">
        <v>51896.76</v>
      </c>
      <c r="K14921" s="228">
        <v>22829</v>
      </c>
      <c r="L14921" s="228">
        <v>504001.56</v>
      </c>
    </row>
    <row r="14922" spans="1:12">
      <c r="A14922" s="228">
        <v>2019</v>
      </c>
      <c r="B14922" s="228" t="s">
        <v>192</v>
      </c>
      <c r="C14922" s="228" t="s">
        <v>68</v>
      </c>
      <c r="D14922" s="228" t="s">
        <v>206</v>
      </c>
      <c r="E14922" s="228">
        <v>95</v>
      </c>
      <c r="F14922" s="228">
        <v>135</v>
      </c>
      <c r="G14922" s="228">
        <v>19</v>
      </c>
      <c r="H14922" s="228">
        <v>185</v>
      </c>
      <c r="I14922" s="228">
        <v>119982</v>
      </c>
      <c r="J14922" s="228">
        <v>10973.05</v>
      </c>
      <c r="K14922" s="228">
        <v>0</v>
      </c>
      <c r="L14922" s="228">
        <v>133949.15</v>
      </c>
    </row>
    <row r="14923" spans="1:12">
      <c r="A14923" s="228">
        <v>2019</v>
      </c>
      <c r="B14923" s="228" t="s">
        <v>192</v>
      </c>
      <c r="C14923" s="228" t="s">
        <v>67</v>
      </c>
      <c r="D14923" s="228" t="s">
        <v>205</v>
      </c>
      <c r="E14923" s="228">
        <v>0</v>
      </c>
      <c r="F14923" s="228">
        <v>3213</v>
      </c>
      <c r="G14923" s="228">
        <v>109</v>
      </c>
      <c r="H14923" s="228">
        <v>293</v>
      </c>
      <c r="I14923" s="228">
        <v>220097.3</v>
      </c>
      <c r="J14923" s="228">
        <v>41776.879999999997</v>
      </c>
      <c r="K14923" s="228">
        <v>9143</v>
      </c>
      <c r="L14923" s="228">
        <v>283203.68</v>
      </c>
    </row>
    <row r="14924" spans="1:12">
      <c r="A14924" s="228">
        <v>2019</v>
      </c>
      <c r="B14924" s="228" t="s">
        <v>192</v>
      </c>
      <c r="C14924" s="228" t="s">
        <v>67</v>
      </c>
      <c r="D14924" s="228" t="s">
        <v>205</v>
      </c>
      <c r="E14924" s="228">
        <v>5</v>
      </c>
      <c r="F14924" s="228">
        <v>3634</v>
      </c>
      <c r="G14924" s="228">
        <v>48</v>
      </c>
      <c r="H14924" s="228">
        <v>60</v>
      </c>
      <c r="I14924" s="228">
        <v>43046</v>
      </c>
      <c r="J14924" s="228">
        <v>13026.25</v>
      </c>
      <c r="K14924" s="228">
        <v>647</v>
      </c>
      <c r="L14924" s="228">
        <v>58506.2</v>
      </c>
    </row>
    <row r="14925" spans="1:12">
      <c r="A14925" s="228">
        <v>2019</v>
      </c>
      <c r="B14925" s="228" t="s">
        <v>192</v>
      </c>
      <c r="C14925" s="228" t="s">
        <v>67</v>
      </c>
      <c r="D14925" s="228" t="s">
        <v>205</v>
      </c>
      <c r="E14925" s="228">
        <v>10</v>
      </c>
      <c r="F14925" s="228">
        <v>3373</v>
      </c>
      <c r="G14925" s="228">
        <v>32</v>
      </c>
      <c r="H14925" s="228">
        <v>49</v>
      </c>
      <c r="I14925" s="228">
        <v>25754</v>
      </c>
      <c r="J14925" s="228">
        <v>8228.4500000000007</v>
      </c>
      <c r="K14925" s="228">
        <v>16886</v>
      </c>
      <c r="L14925" s="228">
        <v>54808.75</v>
      </c>
    </row>
    <row r="14926" spans="1:12">
      <c r="A14926" s="228">
        <v>2019</v>
      </c>
      <c r="B14926" s="228" t="s">
        <v>192</v>
      </c>
      <c r="C14926" s="228" t="s">
        <v>67</v>
      </c>
      <c r="D14926" s="228" t="s">
        <v>205</v>
      </c>
      <c r="E14926" s="228">
        <v>15</v>
      </c>
      <c r="F14926" s="228">
        <v>3091</v>
      </c>
      <c r="G14926" s="228">
        <v>68</v>
      </c>
      <c r="H14926" s="228">
        <v>114</v>
      </c>
      <c r="I14926" s="228">
        <v>106837</v>
      </c>
      <c r="J14926" s="228">
        <v>26638.9</v>
      </c>
      <c r="K14926" s="228">
        <v>39807</v>
      </c>
      <c r="L14926" s="228">
        <v>195988.64</v>
      </c>
    </row>
    <row r="14927" spans="1:12">
      <c r="A14927" s="228">
        <v>2019</v>
      </c>
      <c r="B14927" s="228" t="s">
        <v>192</v>
      </c>
      <c r="C14927" s="228" t="s">
        <v>67</v>
      </c>
      <c r="D14927" s="228" t="s">
        <v>205</v>
      </c>
      <c r="E14927" s="228">
        <v>20</v>
      </c>
      <c r="F14927" s="228">
        <v>2294</v>
      </c>
      <c r="G14927" s="228">
        <v>60</v>
      </c>
      <c r="H14927" s="228">
        <v>119</v>
      </c>
      <c r="I14927" s="228">
        <v>142513.70000000001</v>
      </c>
      <c r="J14927" s="228">
        <v>32634.43</v>
      </c>
      <c r="K14927" s="228">
        <v>26961</v>
      </c>
      <c r="L14927" s="228">
        <v>214443.24</v>
      </c>
    </row>
    <row r="14928" spans="1:12">
      <c r="A14928" s="228">
        <v>2019</v>
      </c>
      <c r="B14928" s="228" t="s">
        <v>192</v>
      </c>
      <c r="C14928" s="228" t="s">
        <v>67</v>
      </c>
      <c r="D14928" s="228" t="s">
        <v>205</v>
      </c>
      <c r="E14928" s="228">
        <v>25</v>
      </c>
      <c r="F14928" s="228">
        <v>2251</v>
      </c>
      <c r="G14928" s="228">
        <v>27</v>
      </c>
      <c r="H14928" s="228">
        <v>79</v>
      </c>
      <c r="I14928" s="228">
        <v>59079.15</v>
      </c>
      <c r="J14928" s="228">
        <v>14919.56</v>
      </c>
      <c r="K14928" s="228">
        <v>4598</v>
      </c>
      <c r="L14928" s="228">
        <v>102173.88</v>
      </c>
    </row>
    <row r="14929" spans="1:12">
      <c r="A14929" s="228">
        <v>2019</v>
      </c>
      <c r="B14929" s="228" t="s">
        <v>192</v>
      </c>
      <c r="C14929" s="228" t="s">
        <v>67</v>
      </c>
      <c r="D14929" s="228" t="s">
        <v>205</v>
      </c>
      <c r="E14929" s="228">
        <v>30</v>
      </c>
      <c r="F14929" s="228">
        <v>3798</v>
      </c>
      <c r="G14929" s="228">
        <v>128</v>
      </c>
      <c r="H14929" s="228">
        <v>192</v>
      </c>
      <c r="I14929" s="228">
        <v>119934</v>
      </c>
      <c r="J14929" s="228">
        <v>42134.36</v>
      </c>
      <c r="K14929" s="228">
        <v>38500</v>
      </c>
      <c r="L14929" s="228">
        <v>224952.61</v>
      </c>
    </row>
    <row r="14930" spans="1:12">
      <c r="A14930" s="228">
        <v>2019</v>
      </c>
      <c r="B14930" s="228" t="s">
        <v>192</v>
      </c>
      <c r="C14930" s="228" t="s">
        <v>67</v>
      </c>
      <c r="D14930" s="228" t="s">
        <v>205</v>
      </c>
      <c r="E14930" s="228">
        <v>35</v>
      </c>
      <c r="F14930" s="228">
        <v>4091</v>
      </c>
      <c r="G14930" s="228">
        <v>105</v>
      </c>
      <c r="H14930" s="228">
        <v>261</v>
      </c>
      <c r="I14930" s="228">
        <v>228566.3</v>
      </c>
      <c r="J14930" s="228">
        <v>67733.509999999995</v>
      </c>
      <c r="K14930" s="228">
        <v>28265</v>
      </c>
      <c r="L14930" s="228">
        <v>376581.59</v>
      </c>
    </row>
    <row r="14931" spans="1:12">
      <c r="A14931" s="228">
        <v>2019</v>
      </c>
      <c r="B14931" s="228" t="s">
        <v>192</v>
      </c>
      <c r="C14931" s="228" t="s">
        <v>67</v>
      </c>
      <c r="D14931" s="228" t="s">
        <v>205</v>
      </c>
      <c r="E14931" s="228">
        <v>40</v>
      </c>
      <c r="F14931" s="228">
        <v>3616</v>
      </c>
      <c r="G14931" s="228">
        <v>117</v>
      </c>
      <c r="H14931" s="228">
        <v>202</v>
      </c>
      <c r="I14931" s="228">
        <v>193580.4</v>
      </c>
      <c r="J14931" s="228">
        <v>53547.31</v>
      </c>
      <c r="K14931" s="228">
        <v>95145</v>
      </c>
      <c r="L14931" s="228">
        <v>399373.45</v>
      </c>
    </row>
    <row r="14932" spans="1:12">
      <c r="A14932" s="228">
        <v>2019</v>
      </c>
      <c r="B14932" s="228" t="s">
        <v>192</v>
      </c>
      <c r="C14932" s="228" t="s">
        <v>67</v>
      </c>
      <c r="D14932" s="228" t="s">
        <v>205</v>
      </c>
      <c r="E14932" s="228">
        <v>45</v>
      </c>
      <c r="F14932" s="228">
        <v>3700</v>
      </c>
      <c r="G14932" s="228">
        <v>147</v>
      </c>
      <c r="H14932" s="228">
        <v>339</v>
      </c>
      <c r="I14932" s="228">
        <v>361443.2</v>
      </c>
      <c r="J14932" s="228">
        <v>83906.68</v>
      </c>
      <c r="K14932" s="228">
        <v>117092</v>
      </c>
      <c r="L14932" s="228">
        <v>635654.02</v>
      </c>
    </row>
    <row r="14933" spans="1:12">
      <c r="A14933" s="228">
        <v>2019</v>
      </c>
      <c r="B14933" s="228" t="s">
        <v>192</v>
      </c>
      <c r="C14933" s="228" t="s">
        <v>67</v>
      </c>
      <c r="D14933" s="228" t="s">
        <v>205</v>
      </c>
      <c r="E14933" s="228">
        <v>50</v>
      </c>
      <c r="F14933" s="228">
        <v>3484</v>
      </c>
      <c r="G14933" s="228">
        <v>220</v>
      </c>
      <c r="H14933" s="228">
        <v>543</v>
      </c>
      <c r="I14933" s="228">
        <v>414316.65</v>
      </c>
      <c r="J14933" s="228">
        <v>99671.22</v>
      </c>
      <c r="K14933" s="228">
        <v>115759</v>
      </c>
      <c r="L14933" s="228">
        <v>732941.94</v>
      </c>
    </row>
    <row r="14934" spans="1:12">
      <c r="A14934" s="228">
        <v>2019</v>
      </c>
      <c r="B14934" s="228" t="s">
        <v>192</v>
      </c>
      <c r="C14934" s="228" t="s">
        <v>67</v>
      </c>
      <c r="D14934" s="228" t="s">
        <v>205</v>
      </c>
      <c r="E14934" s="228">
        <v>55</v>
      </c>
      <c r="F14934" s="228">
        <v>3555</v>
      </c>
      <c r="G14934" s="228">
        <v>243</v>
      </c>
      <c r="H14934" s="228">
        <v>517</v>
      </c>
      <c r="I14934" s="228">
        <v>572230.05000000005</v>
      </c>
      <c r="J14934" s="228">
        <v>143063.78</v>
      </c>
      <c r="K14934" s="228">
        <v>152099</v>
      </c>
      <c r="L14934" s="228">
        <v>967877.73</v>
      </c>
    </row>
    <row r="14935" spans="1:12">
      <c r="A14935" s="228">
        <v>2019</v>
      </c>
      <c r="B14935" s="228" t="s">
        <v>192</v>
      </c>
      <c r="C14935" s="228" t="s">
        <v>67</v>
      </c>
      <c r="D14935" s="228" t="s">
        <v>205</v>
      </c>
      <c r="E14935" s="228">
        <v>60</v>
      </c>
      <c r="F14935" s="228">
        <v>2911</v>
      </c>
      <c r="G14935" s="228">
        <v>289</v>
      </c>
      <c r="H14935" s="228">
        <v>842</v>
      </c>
      <c r="I14935" s="228">
        <v>716226.05</v>
      </c>
      <c r="J14935" s="228">
        <v>173674.36</v>
      </c>
      <c r="K14935" s="228">
        <v>195261</v>
      </c>
      <c r="L14935" s="228">
        <v>1193622.21</v>
      </c>
    </row>
    <row r="14936" spans="1:12">
      <c r="A14936" s="228">
        <v>2019</v>
      </c>
      <c r="B14936" s="228" t="s">
        <v>192</v>
      </c>
      <c r="C14936" s="228" t="s">
        <v>67</v>
      </c>
      <c r="D14936" s="228" t="s">
        <v>205</v>
      </c>
      <c r="E14936" s="228">
        <v>65</v>
      </c>
      <c r="F14936" s="228">
        <v>2116</v>
      </c>
      <c r="G14936" s="228">
        <v>292</v>
      </c>
      <c r="H14936" s="228">
        <v>746</v>
      </c>
      <c r="I14936" s="228">
        <v>691368.9</v>
      </c>
      <c r="J14936" s="228">
        <v>164625.38</v>
      </c>
      <c r="K14936" s="228">
        <v>218790.7</v>
      </c>
      <c r="L14936" s="228">
        <v>1197177.2</v>
      </c>
    </row>
    <row r="14937" spans="1:12">
      <c r="A14937" s="228">
        <v>2019</v>
      </c>
      <c r="B14937" s="228" t="s">
        <v>192</v>
      </c>
      <c r="C14937" s="228" t="s">
        <v>67</v>
      </c>
      <c r="D14937" s="228" t="s">
        <v>205</v>
      </c>
      <c r="E14937" s="228">
        <v>70</v>
      </c>
      <c r="F14937" s="228">
        <v>1358</v>
      </c>
      <c r="G14937" s="228">
        <v>266</v>
      </c>
      <c r="H14937" s="228">
        <v>722</v>
      </c>
      <c r="I14937" s="228">
        <v>700368.8</v>
      </c>
      <c r="J14937" s="228">
        <v>160790.57</v>
      </c>
      <c r="K14937" s="228">
        <v>268871</v>
      </c>
      <c r="L14937" s="228">
        <v>1200933.76</v>
      </c>
    </row>
    <row r="14938" spans="1:12">
      <c r="A14938" s="228">
        <v>2019</v>
      </c>
      <c r="B14938" s="228" t="s">
        <v>192</v>
      </c>
      <c r="C14938" s="228" t="s">
        <v>67</v>
      </c>
      <c r="D14938" s="228" t="s">
        <v>205</v>
      </c>
      <c r="E14938" s="228">
        <v>75</v>
      </c>
      <c r="F14938" s="228">
        <v>749</v>
      </c>
      <c r="G14938" s="228">
        <v>182</v>
      </c>
      <c r="H14938" s="228">
        <v>551</v>
      </c>
      <c r="I14938" s="228">
        <v>453751.85</v>
      </c>
      <c r="J14938" s="228">
        <v>96435.17</v>
      </c>
      <c r="K14938" s="228">
        <v>91503</v>
      </c>
      <c r="L14938" s="228">
        <v>673555.97</v>
      </c>
    </row>
    <row r="14939" spans="1:12">
      <c r="A14939" s="228">
        <v>2019</v>
      </c>
      <c r="B14939" s="228" t="s">
        <v>192</v>
      </c>
      <c r="C14939" s="228" t="s">
        <v>67</v>
      </c>
      <c r="D14939" s="228" t="s">
        <v>205</v>
      </c>
      <c r="E14939" s="228">
        <v>80</v>
      </c>
      <c r="F14939" s="228">
        <v>313</v>
      </c>
      <c r="G14939" s="228">
        <v>97</v>
      </c>
      <c r="H14939" s="228">
        <v>404</v>
      </c>
      <c r="I14939" s="228">
        <v>217301.35</v>
      </c>
      <c r="J14939" s="228">
        <v>31872.97</v>
      </c>
      <c r="K14939" s="228">
        <v>37685</v>
      </c>
      <c r="L14939" s="228">
        <v>300514.32</v>
      </c>
    </row>
    <row r="14940" spans="1:12">
      <c r="A14940" s="228">
        <v>2019</v>
      </c>
      <c r="B14940" s="228" t="s">
        <v>192</v>
      </c>
      <c r="C14940" s="228" t="s">
        <v>67</v>
      </c>
      <c r="D14940" s="228" t="s">
        <v>205</v>
      </c>
      <c r="E14940" s="228">
        <v>85</v>
      </c>
      <c r="F14940" s="228">
        <v>106</v>
      </c>
      <c r="G14940" s="228">
        <v>12</v>
      </c>
      <c r="H14940" s="228">
        <v>133</v>
      </c>
      <c r="I14940" s="228">
        <v>52441.35</v>
      </c>
      <c r="J14940" s="228">
        <v>8086.8</v>
      </c>
      <c r="K14940" s="228">
        <v>5469</v>
      </c>
      <c r="L14940" s="228">
        <v>66947.199999999997</v>
      </c>
    </row>
    <row r="14941" spans="1:12">
      <c r="A14941" s="228">
        <v>2019</v>
      </c>
      <c r="B14941" s="228" t="s">
        <v>192</v>
      </c>
      <c r="C14941" s="228" t="s">
        <v>67</v>
      </c>
      <c r="D14941" s="228" t="s">
        <v>205</v>
      </c>
      <c r="E14941" s="228">
        <v>90</v>
      </c>
      <c r="F14941" s="228">
        <v>33</v>
      </c>
      <c r="G14941" s="228">
        <v>7</v>
      </c>
      <c r="H14941" s="228">
        <v>119</v>
      </c>
      <c r="I14941" s="228">
        <v>17221</v>
      </c>
      <c r="J14941" s="228">
        <v>970.23</v>
      </c>
      <c r="K14941" s="228">
        <v>0</v>
      </c>
      <c r="L14941" s="228">
        <v>19042.23</v>
      </c>
    </row>
    <row r="14942" spans="1:12">
      <c r="A14942" s="228">
        <v>2019</v>
      </c>
      <c r="B14942" s="228" t="s">
        <v>192</v>
      </c>
      <c r="C14942" s="228" t="s">
        <v>67</v>
      </c>
      <c r="D14942" s="228" t="s">
        <v>205</v>
      </c>
      <c r="E14942" s="228">
        <v>95</v>
      </c>
      <c r="F14942" s="228">
        <v>1</v>
      </c>
      <c r="G14942" s="228">
        <v>0</v>
      </c>
      <c r="H14942" s="228">
        <v>0</v>
      </c>
      <c r="I14942" s="228">
        <v>0</v>
      </c>
      <c r="J14942" s="228">
        <v>0</v>
      </c>
      <c r="K14942" s="228">
        <v>0</v>
      </c>
      <c r="L14942" s="228">
        <v>0</v>
      </c>
    </row>
    <row r="14943" spans="1:12">
      <c r="A14943" s="228">
        <v>2019</v>
      </c>
      <c r="B14943" s="228" t="s">
        <v>192</v>
      </c>
      <c r="C14943" s="228" t="s">
        <v>67</v>
      </c>
      <c r="D14943" s="228" t="s">
        <v>206</v>
      </c>
      <c r="E14943" s="228">
        <v>0</v>
      </c>
      <c r="F14943" s="228">
        <v>2994</v>
      </c>
      <c r="G14943" s="228">
        <v>86</v>
      </c>
      <c r="H14943" s="228">
        <v>248</v>
      </c>
      <c r="I14943" s="228">
        <v>164796</v>
      </c>
      <c r="J14943" s="228">
        <v>33662.300000000003</v>
      </c>
      <c r="K14943" s="228">
        <v>5572</v>
      </c>
      <c r="L14943" s="228">
        <v>213689.71</v>
      </c>
    </row>
    <row r="14944" spans="1:12">
      <c r="A14944" s="228">
        <v>2019</v>
      </c>
      <c r="B14944" s="228" t="s">
        <v>192</v>
      </c>
      <c r="C14944" s="228" t="s">
        <v>67</v>
      </c>
      <c r="D14944" s="228" t="s">
        <v>206</v>
      </c>
      <c r="E14944" s="228">
        <v>5</v>
      </c>
      <c r="F14944" s="228">
        <v>3442</v>
      </c>
      <c r="G14944" s="228">
        <v>35</v>
      </c>
      <c r="H14944" s="228">
        <v>65</v>
      </c>
      <c r="I14944" s="228">
        <v>41545</v>
      </c>
      <c r="J14944" s="228">
        <v>10120.11</v>
      </c>
      <c r="K14944" s="228">
        <v>1647</v>
      </c>
      <c r="L14944" s="228">
        <v>54062.51</v>
      </c>
    </row>
    <row r="14945" spans="1:12">
      <c r="A14945" s="228">
        <v>2019</v>
      </c>
      <c r="B14945" s="228" t="s">
        <v>192</v>
      </c>
      <c r="C14945" s="228" t="s">
        <v>67</v>
      </c>
      <c r="D14945" s="228" t="s">
        <v>206</v>
      </c>
      <c r="E14945" s="228">
        <v>10</v>
      </c>
      <c r="F14945" s="228">
        <v>3262</v>
      </c>
      <c r="G14945" s="228">
        <v>21</v>
      </c>
      <c r="H14945" s="228">
        <v>41</v>
      </c>
      <c r="I14945" s="228">
        <v>34096.49</v>
      </c>
      <c r="J14945" s="228">
        <v>8456.39</v>
      </c>
      <c r="K14945" s="228">
        <v>4709</v>
      </c>
      <c r="L14945" s="228">
        <v>47547.58</v>
      </c>
    </row>
    <row r="14946" spans="1:12">
      <c r="A14946" s="228">
        <v>2019</v>
      </c>
      <c r="B14946" s="228" t="s">
        <v>192</v>
      </c>
      <c r="C14946" s="228" t="s">
        <v>67</v>
      </c>
      <c r="D14946" s="228" t="s">
        <v>206</v>
      </c>
      <c r="E14946" s="228">
        <v>15</v>
      </c>
      <c r="F14946" s="228">
        <v>2993</v>
      </c>
      <c r="G14946" s="228">
        <v>71</v>
      </c>
      <c r="H14946" s="228">
        <v>131</v>
      </c>
      <c r="I14946" s="228">
        <v>142558.95000000001</v>
      </c>
      <c r="J14946" s="228">
        <v>28478.639999999999</v>
      </c>
      <c r="K14946" s="228">
        <v>13884</v>
      </c>
      <c r="L14946" s="228">
        <v>210447.75</v>
      </c>
    </row>
    <row r="14947" spans="1:12">
      <c r="A14947" s="228">
        <v>2019</v>
      </c>
      <c r="B14947" s="228" t="s">
        <v>192</v>
      </c>
      <c r="C14947" s="228" t="s">
        <v>67</v>
      </c>
      <c r="D14947" s="228" t="s">
        <v>206</v>
      </c>
      <c r="E14947" s="228">
        <v>20</v>
      </c>
      <c r="F14947" s="228">
        <v>2409</v>
      </c>
      <c r="G14947" s="228">
        <v>94</v>
      </c>
      <c r="H14947" s="228">
        <v>203</v>
      </c>
      <c r="I14947" s="228">
        <v>172664</v>
      </c>
      <c r="J14947" s="228">
        <v>29310.28</v>
      </c>
      <c r="K14947" s="228">
        <v>20486</v>
      </c>
      <c r="L14947" s="228">
        <v>256239.76</v>
      </c>
    </row>
    <row r="14948" spans="1:12">
      <c r="A14948" s="228">
        <v>2019</v>
      </c>
      <c r="B14948" s="228" t="s">
        <v>192</v>
      </c>
      <c r="C14948" s="228" t="s">
        <v>67</v>
      </c>
      <c r="D14948" s="228" t="s">
        <v>206</v>
      </c>
      <c r="E14948" s="228">
        <v>25</v>
      </c>
      <c r="F14948" s="228">
        <v>3000</v>
      </c>
      <c r="G14948" s="228">
        <v>78</v>
      </c>
      <c r="H14948" s="228">
        <v>278</v>
      </c>
      <c r="I14948" s="228">
        <v>277290</v>
      </c>
      <c r="J14948" s="228">
        <v>52754.92</v>
      </c>
      <c r="K14948" s="228">
        <v>55532</v>
      </c>
      <c r="L14948" s="228">
        <v>434805.47</v>
      </c>
    </row>
    <row r="14949" spans="1:12">
      <c r="A14949" s="228">
        <v>2019</v>
      </c>
      <c r="B14949" s="228" t="s">
        <v>192</v>
      </c>
      <c r="C14949" s="228" t="s">
        <v>67</v>
      </c>
      <c r="D14949" s="228" t="s">
        <v>206</v>
      </c>
      <c r="E14949" s="228">
        <v>30</v>
      </c>
      <c r="F14949" s="228">
        <v>4553</v>
      </c>
      <c r="G14949" s="228">
        <v>244</v>
      </c>
      <c r="H14949" s="228">
        <v>749</v>
      </c>
      <c r="I14949" s="228">
        <v>663444.06999999995</v>
      </c>
      <c r="J14949" s="228">
        <v>107544.11</v>
      </c>
      <c r="K14949" s="228">
        <v>72060</v>
      </c>
      <c r="L14949" s="228">
        <v>944472.47</v>
      </c>
    </row>
    <row r="14950" spans="1:12">
      <c r="A14950" s="228">
        <v>2019</v>
      </c>
      <c r="B14950" s="228" t="s">
        <v>192</v>
      </c>
      <c r="C14950" s="228" t="s">
        <v>67</v>
      </c>
      <c r="D14950" s="228" t="s">
        <v>206</v>
      </c>
      <c r="E14950" s="228">
        <v>35</v>
      </c>
      <c r="F14950" s="228">
        <v>4518</v>
      </c>
      <c r="G14950" s="228">
        <v>198</v>
      </c>
      <c r="H14950" s="228">
        <v>512</v>
      </c>
      <c r="I14950" s="228">
        <v>514953.43</v>
      </c>
      <c r="J14950" s="228">
        <v>107024.12</v>
      </c>
      <c r="K14950" s="228">
        <v>79512</v>
      </c>
      <c r="L14950" s="228">
        <v>795829.86</v>
      </c>
    </row>
    <row r="14951" spans="1:12">
      <c r="A14951" s="228">
        <v>2019</v>
      </c>
      <c r="B14951" s="228" t="s">
        <v>192</v>
      </c>
      <c r="C14951" s="228" t="s">
        <v>67</v>
      </c>
      <c r="D14951" s="228" t="s">
        <v>206</v>
      </c>
      <c r="E14951" s="228">
        <v>40</v>
      </c>
      <c r="F14951" s="228">
        <v>3918</v>
      </c>
      <c r="G14951" s="228">
        <v>164</v>
      </c>
      <c r="H14951" s="228">
        <v>410</v>
      </c>
      <c r="I14951" s="228">
        <v>381500.45</v>
      </c>
      <c r="J14951" s="228">
        <v>78103.62</v>
      </c>
      <c r="K14951" s="228">
        <v>63539</v>
      </c>
      <c r="L14951" s="228">
        <v>608893.43000000005</v>
      </c>
    </row>
    <row r="14952" spans="1:12">
      <c r="A14952" s="228">
        <v>2019</v>
      </c>
      <c r="B14952" s="228" t="s">
        <v>192</v>
      </c>
      <c r="C14952" s="228" t="s">
        <v>67</v>
      </c>
      <c r="D14952" s="228" t="s">
        <v>206</v>
      </c>
      <c r="E14952" s="228">
        <v>45</v>
      </c>
      <c r="F14952" s="228">
        <v>3895</v>
      </c>
      <c r="G14952" s="228">
        <v>241</v>
      </c>
      <c r="H14952" s="228">
        <v>437</v>
      </c>
      <c r="I14952" s="228">
        <v>421201.8</v>
      </c>
      <c r="J14952" s="228">
        <v>91470.86</v>
      </c>
      <c r="K14952" s="228">
        <v>86252</v>
      </c>
      <c r="L14952" s="228">
        <v>705047.89</v>
      </c>
    </row>
    <row r="14953" spans="1:12">
      <c r="A14953" s="228">
        <v>2019</v>
      </c>
      <c r="B14953" s="228" t="s">
        <v>192</v>
      </c>
      <c r="C14953" s="228" t="s">
        <v>67</v>
      </c>
      <c r="D14953" s="228" t="s">
        <v>206</v>
      </c>
      <c r="E14953" s="228">
        <v>50</v>
      </c>
      <c r="F14953" s="228">
        <v>3601</v>
      </c>
      <c r="G14953" s="228">
        <v>212</v>
      </c>
      <c r="H14953" s="228">
        <v>635</v>
      </c>
      <c r="I14953" s="228">
        <v>471094.55</v>
      </c>
      <c r="J14953" s="228">
        <v>147794.62</v>
      </c>
      <c r="K14953" s="228">
        <v>141302</v>
      </c>
      <c r="L14953" s="228">
        <v>840254.87</v>
      </c>
    </row>
    <row r="14954" spans="1:12">
      <c r="A14954" s="228">
        <v>2019</v>
      </c>
      <c r="B14954" s="228" t="s">
        <v>192</v>
      </c>
      <c r="C14954" s="228" t="s">
        <v>67</v>
      </c>
      <c r="D14954" s="228" t="s">
        <v>206</v>
      </c>
      <c r="E14954" s="228">
        <v>55</v>
      </c>
      <c r="F14954" s="228">
        <v>3536</v>
      </c>
      <c r="G14954" s="228">
        <v>288</v>
      </c>
      <c r="H14954" s="228">
        <v>623</v>
      </c>
      <c r="I14954" s="228">
        <v>563749.19999999995</v>
      </c>
      <c r="J14954" s="228">
        <v>126216.3</v>
      </c>
      <c r="K14954" s="228">
        <v>218300</v>
      </c>
      <c r="L14954" s="228">
        <v>1002172.16</v>
      </c>
    </row>
    <row r="14955" spans="1:12">
      <c r="A14955" s="228">
        <v>2019</v>
      </c>
      <c r="B14955" s="228" t="s">
        <v>192</v>
      </c>
      <c r="C14955" s="228" t="s">
        <v>67</v>
      </c>
      <c r="D14955" s="228" t="s">
        <v>206</v>
      </c>
      <c r="E14955" s="228">
        <v>60</v>
      </c>
      <c r="F14955" s="228">
        <v>2796</v>
      </c>
      <c r="G14955" s="228">
        <v>248</v>
      </c>
      <c r="H14955" s="228">
        <v>621</v>
      </c>
      <c r="I14955" s="228">
        <v>553140.07999999996</v>
      </c>
      <c r="J14955" s="228">
        <v>136391.45000000001</v>
      </c>
      <c r="K14955" s="228">
        <v>96049.2</v>
      </c>
      <c r="L14955" s="228">
        <v>850013.08</v>
      </c>
    </row>
    <row r="14956" spans="1:12">
      <c r="A14956" s="228">
        <v>2019</v>
      </c>
      <c r="B14956" s="228" t="s">
        <v>192</v>
      </c>
      <c r="C14956" s="228" t="s">
        <v>67</v>
      </c>
      <c r="D14956" s="228" t="s">
        <v>206</v>
      </c>
      <c r="E14956" s="228">
        <v>65</v>
      </c>
      <c r="F14956" s="228">
        <v>1976</v>
      </c>
      <c r="G14956" s="228">
        <v>288</v>
      </c>
      <c r="H14956" s="228">
        <v>612</v>
      </c>
      <c r="I14956" s="228">
        <v>539870.94999999995</v>
      </c>
      <c r="J14956" s="228">
        <v>120211.22</v>
      </c>
      <c r="K14956" s="228">
        <v>147450</v>
      </c>
      <c r="L14956" s="228">
        <v>883971.29</v>
      </c>
    </row>
    <row r="14957" spans="1:12">
      <c r="A14957" s="228">
        <v>2019</v>
      </c>
      <c r="B14957" s="228" t="s">
        <v>192</v>
      </c>
      <c r="C14957" s="228" t="s">
        <v>67</v>
      </c>
      <c r="D14957" s="228" t="s">
        <v>206</v>
      </c>
      <c r="E14957" s="228">
        <v>70</v>
      </c>
      <c r="F14957" s="228">
        <v>1264</v>
      </c>
      <c r="G14957" s="228">
        <v>218</v>
      </c>
      <c r="H14957" s="228">
        <v>528</v>
      </c>
      <c r="I14957" s="228">
        <v>424178.45</v>
      </c>
      <c r="J14957" s="228">
        <v>93260.6</v>
      </c>
      <c r="K14957" s="228">
        <v>113545</v>
      </c>
      <c r="L14957" s="228">
        <v>671447.9</v>
      </c>
    </row>
    <row r="14958" spans="1:12">
      <c r="A14958" s="228">
        <v>2019</v>
      </c>
      <c r="B14958" s="228" t="s">
        <v>192</v>
      </c>
      <c r="C14958" s="228" t="s">
        <v>67</v>
      </c>
      <c r="D14958" s="228" t="s">
        <v>206</v>
      </c>
      <c r="E14958" s="228">
        <v>75</v>
      </c>
      <c r="F14958" s="228">
        <v>621</v>
      </c>
      <c r="G14958" s="228">
        <v>114</v>
      </c>
      <c r="H14958" s="228">
        <v>299</v>
      </c>
      <c r="I14958" s="228">
        <v>272469.65000000002</v>
      </c>
      <c r="J14958" s="228">
        <v>55719.360000000001</v>
      </c>
      <c r="K14958" s="228">
        <v>49086</v>
      </c>
      <c r="L14958" s="228">
        <v>399580.42</v>
      </c>
    </row>
    <row r="14959" spans="1:12">
      <c r="A14959" s="228">
        <v>2019</v>
      </c>
      <c r="B14959" s="228" t="s">
        <v>192</v>
      </c>
      <c r="C14959" s="228" t="s">
        <v>67</v>
      </c>
      <c r="D14959" s="228" t="s">
        <v>206</v>
      </c>
      <c r="E14959" s="228">
        <v>80</v>
      </c>
      <c r="F14959" s="228">
        <v>302</v>
      </c>
      <c r="G14959" s="228">
        <v>40</v>
      </c>
      <c r="H14959" s="228">
        <v>209</v>
      </c>
      <c r="I14959" s="228">
        <v>150439</v>
      </c>
      <c r="J14959" s="228">
        <v>28119.95</v>
      </c>
      <c r="K14959" s="228">
        <v>23154</v>
      </c>
      <c r="L14959" s="228">
        <v>208851.87</v>
      </c>
    </row>
    <row r="14960" spans="1:12">
      <c r="A14960" s="228">
        <v>2019</v>
      </c>
      <c r="B14960" s="228" t="s">
        <v>192</v>
      </c>
      <c r="C14960" s="228" t="s">
        <v>67</v>
      </c>
      <c r="D14960" s="228" t="s">
        <v>206</v>
      </c>
      <c r="E14960" s="228">
        <v>85</v>
      </c>
      <c r="F14960" s="228">
        <v>143</v>
      </c>
      <c r="G14960" s="228">
        <v>32</v>
      </c>
      <c r="H14960" s="228">
        <v>228</v>
      </c>
      <c r="I14960" s="228">
        <v>124556</v>
      </c>
      <c r="J14960" s="228">
        <v>9444.06</v>
      </c>
      <c r="K14960" s="228">
        <v>1325.2</v>
      </c>
      <c r="L14960" s="228">
        <v>135380.82</v>
      </c>
    </row>
    <row r="14961" spans="1:12">
      <c r="A14961" s="228">
        <v>2019</v>
      </c>
      <c r="B14961" s="228" t="s">
        <v>192</v>
      </c>
      <c r="C14961" s="228" t="s">
        <v>67</v>
      </c>
      <c r="D14961" s="228" t="s">
        <v>206</v>
      </c>
      <c r="E14961" s="228">
        <v>90</v>
      </c>
      <c r="F14961" s="228">
        <v>58</v>
      </c>
      <c r="G14961" s="228">
        <v>5</v>
      </c>
      <c r="H14961" s="228">
        <v>25</v>
      </c>
      <c r="I14961" s="228">
        <v>10055</v>
      </c>
      <c r="J14961" s="228">
        <v>2008.35</v>
      </c>
      <c r="K14961" s="228">
        <v>0</v>
      </c>
      <c r="L14961" s="228">
        <v>13078.35</v>
      </c>
    </row>
    <row r="14962" spans="1:12">
      <c r="A14962" s="228">
        <v>2019</v>
      </c>
      <c r="B14962" s="228" t="s">
        <v>192</v>
      </c>
      <c r="C14962" s="228" t="s">
        <v>67</v>
      </c>
      <c r="D14962" s="228" t="s">
        <v>206</v>
      </c>
      <c r="E14962" s="228">
        <v>95</v>
      </c>
      <c r="F14962" s="228">
        <v>8</v>
      </c>
      <c r="G14962" s="228">
        <v>1</v>
      </c>
      <c r="H14962" s="228">
        <v>0</v>
      </c>
      <c r="I14962" s="228">
        <v>778</v>
      </c>
      <c r="J14962" s="228">
        <v>5.7</v>
      </c>
      <c r="K14962" s="228">
        <v>0</v>
      </c>
      <c r="L14962" s="228">
        <v>17.350000000000001</v>
      </c>
    </row>
    <row r="14963" spans="1:12">
      <c r="A14963" s="228">
        <v>2019</v>
      </c>
      <c r="B14963" s="228" t="s">
        <v>193</v>
      </c>
      <c r="C14963" s="228" t="s">
        <v>61</v>
      </c>
      <c r="D14963" s="228" t="s">
        <v>205</v>
      </c>
      <c r="E14963" s="228">
        <v>0</v>
      </c>
      <c r="F14963" s="228">
        <v>100937</v>
      </c>
      <c r="G14963" s="228">
        <v>4816</v>
      </c>
      <c r="H14963" s="228">
        <v>13219</v>
      </c>
      <c r="I14963" s="228">
        <v>8555964.0600000005</v>
      </c>
      <c r="J14963" s="228">
        <v>1323760.55</v>
      </c>
      <c r="K14963" s="228">
        <v>174034.85</v>
      </c>
      <c r="L14963" s="228">
        <v>11164274.199999999</v>
      </c>
    </row>
    <row r="14964" spans="1:12">
      <c r="A14964" s="228">
        <v>2019</v>
      </c>
      <c r="B14964" s="228" t="s">
        <v>193</v>
      </c>
      <c r="C14964" s="228" t="s">
        <v>61</v>
      </c>
      <c r="D14964" s="228" t="s">
        <v>205</v>
      </c>
      <c r="E14964" s="228">
        <v>5</v>
      </c>
      <c r="F14964" s="228">
        <v>122784</v>
      </c>
      <c r="G14964" s="228">
        <v>2501</v>
      </c>
      <c r="H14964" s="228">
        <v>3634</v>
      </c>
      <c r="I14964" s="228">
        <v>2960418.84</v>
      </c>
      <c r="J14964" s="228">
        <v>777978.98</v>
      </c>
      <c r="K14964" s="228">
        <v>182826.35</v>
      </c>
      <c r="L14964" s="228">
        <v>4647780.93</v>
      </c>
    </row>
    <row r="14965" spans="1:12">
      <c r="A14965" s="228">
        <v>2019</v>
      </c>
      <c r="B14965" s="228" t="s">
        <v>193</v>
      </c>
      <c r="C14965" s="228" t="s">
        <v>61</v>
      </c>
      <c r="D14965" s="228" t="s">
        <v>205</v>
      </c>
      <c r="E14965" s="228">
        <v>10</v>
      </c>
      <c r="F14965" s="228">
        <v>120635</v>
      </c>
      <c r="G14965" s="228">
        <v>2029</v>
      </c>
      <c r="H14965" s="228">
        <v>3639</v>
      </c>
      <c r="I14965" s="228">
        <v>2913146.79</v>
      </c>
      <c r="J14965" s="228">
        <v>822015.21</v>
      </c>
      <c r="K14965" s="228">
        <v>584457.4</v>
      </c>
      <c r="L14965" s="228">
        <v>4959653.4000000004</v>
      </c>
    </row>
    <row r="14966" spans="1:12">
      <c r="A14966" s="228">
        <v>2019</v>
      </c>
      <c r="B14966" s="228" t="s">
        <v>193</v>
      </c>
      <c r="C14966" s="228" t="s">
        <v>61</v>
      </c>
      <c r="D14966" s="228" t="s">
        <v>205</v>
      </c>
      <c r="E14966" s="228">
        <v>15</v>
      </c>
      <c r="F14966" s="228">
        <v>110882</v>
      </c>
      <c r="G14966" s="228">
        <v>2985</v>
      </c>
      <c r="H14966" s="228">
        <v>6807</v>
      </c>
      <c r="I14966" s="228">
        <v>6530525.8799999999</v>
      </c>
      <c r="J14966" s="228">
        <v>1469541.66</v>
      </c>
      <c r="K14966" s="228">
        <v>1578789.55</v>
      </c>
      <c r="L14966" s="228">
        <v>10900853.17</v>
      </c>
    </row>
    <row r="14967" spans="1:12">
      <c r="A14967" s="228">
        <v>2019</v>
      </c>
      <c r="B14967" s="228" t="s">
        <v>193</v>
      </c>
      <c r="C14967" s="228" t="s">
        <v>61</v>
      </c>
      <c r="D14967" s="228" t="s">
        <v>205</v>
      </c>
      <c r="E14967" s="228">
        <v>20</v>
      </c>
      <c r="F14967" s="228">
        <v>83832</v>
      </c>
      <c r="G14967" s="228">
        <v>2768</v>
      </c>
      <c r="H14967" s="228">
        <v>7385</v>
      </c>
      <c r="I14967" s="228">
        <v>6537422.1299999999</v>
      </c>
      <c r="J14967" s="228">
        <v>1210625.79</v>
      </c>
      <c r="K14967" s="228">
        <v>1333348.8999999999</v>
      </c>
      <c r="L14967" s="228">
        <v>10443740.199999999</v>
      </c>
    </row>
    <row r="14968" spans="1:12">
      <c r="A14968" s="228">
        <v>2019</v>
      </c>
      <c r="B14968" s="228" t="s">
        <v>193</v>
      </c>
      <c r="C14968" s="228" t="s">
        <v>61</v>
      </c>
      <c r="D14968" s="228" t="s">
        <v>205</v>
      </c>
      <c r="E14968" s="228">
        <v>25</v>
      </c>
      <c r="F14968" s="228">
        <v>67869</v>
      </c>
      <c r="G14968" s="228">
        <v>1978</v>
      </c>
      <c r="H14968" s="228">
        <v>5494</v>
      </c>
      <c r="I14968" s="228">
        <v>4551854.45</v>
      </c>
      <c r="J14968" s="228">
        <v>949994.7</v>
      </c>
      <c r="K14968" s="228">
        <v>919950.5</v>
      </c>
      <c r="L14968" s="228">
        <v>7643545.0800000001</v>
      </c>
    </row>
    <row r="14969" spans="1:12">
      <c r="A14969" s="228">
        <v>2019</v>
      </c>
      <c r="B14969" s="228" t="s">
        <v>193</v>
      </c>
      <c r="C14969" s="228" t="s">
        <v>61</v>
      </c>
      <c r="D14969" s="228" t="s">
        <v>205</v>
      </c>
      <c r="E14969" s="228">
        <v>30</v>
      </c>
      <c r="F14969" s="228">
        <v>113599</v>
      </c>
      <c r="G14969" s="228">
        <v>3182</v>
      </c>
      <c r="H14969" s="228">
        <v>7299</v>
      </c>
      <c r="I14969" s="228">
        <v>6291019.5499999998</v>
      </c>
      <c r="J14969" s="228">
        <v>1436248.24</v>
      </c>
      <c r="K14969" s="228">
        <v>1459732.23</v>
      </c>
      <c r="L14969" s="228">
        <v>10936710.52</v>
      </c>
    </row>
    <row r="14970" spans="1:12">
      <c r="A14970" s="228">
        <v>2019</v>
      </c>
      <c r="B14970" s="228" t="s">
        <v>193</v>
      </c>
      <c r="C14970" s="228" t="s">
        <v>61</v>
      </c>
      <c r="D14970" s="228" t="s">
        <v>205</v>
      </c>
      <c r="E14970" s="228">
        <v>35</v>
      </c>
      <c r="F14970" s="228">
        <v>134347</v>
      </c>
      <c r="G14970" s="228">
        <v>4251</v>
      </c>
      <c r="H14970" s="228">
        <v>10612</v>
      </c>
      <c r="I14970" s="228">
        <v>9129885.8200000003</v>
      </c>
      <c r="J14970" s="228">
        <v>2150189.08</v>
      </c>
      <c r="K14970" s="228">
        <v>1473947.8</v>
      </c>
      <c r="L14970" s="228">
        <v>15106071.640000001</v>
      </c>
    </row>
    <row r="14971" spans="1:12">
      <c r="A14971" s="228">
        <v>2019</v>
      </c>
      <c r="B14971" s="228" t="s">
        <v>193</v>
      </c>
      <c r="C14971" s="228" t="s">
        <v>61</v>
      </c>
      <c r="D14971" s="228" t="s">
        <v>205</v>
      </c>
      <c r="E14971" s="228">
        <v>40</v>
      </c>
      <c r="F14971" s="228">
        <v>126397</v>
      </c>
      <c r="G14971" s="228">
        <v>5092</v>
      </c>
      <c r="H14971" s="228">
        <v>11762</v>
      </c>
      <c r="I14971" s="228">
        <v>10646898.949999999</v>
      </c>
      <c r="J14971" s="228">
        <v>2458209.73</v>
      </c>
      <c r="K14971" s="228">
        <v>2058129.19</v>
      </c>
      <c r="L14971" s="228">
        <v>17897794.93</v>
      </c>
    </row>
    <row r="14972" spans="1:12">
      <c r="A14972" s="228">
        <v>2019</v>
      </c>
      <c r="B14972" s="228" t="s">
        <v>193</v>
      </c>
      <c r="C14972" s="228" t="s">
        <v>61</v>
      </c>
      <c r="D14972" s="228" t="s">
        <v>205</v>
      </c>
      <c r="E14972" s="228">
        <v>45</v>
      </c>
      <c r="F14972" s="228">
        <v>130406</v>
      </c>
      <c r="G14972" s="228">
        <v>6787</v>
      </c>
      <c r="H14972" s="228">
        <v>15207</v>
      </c>
      <c r="I14972" s="228">
        <v>14074834.390000001</v>
      </c>
      <c r="J14972" s="228">
        <v>3488944.65</v>
      </c>
      <c r="K14972" s="228">
        <v>3244704.71</v>
      </c>
      <c r="L14972" s="228">
        <v>24265586.010000002</v>
      </c>
    </row>
    <row r="14973" spans="1:12">
      <c r="A14973" s="228">
        <v>2019</v>
      </c>
      <c r="B14973" s="228" t="s">
        <v>193</v>
      </c>
      <c r="C14973" s="228" t="s">
        <v>61</v>
      </c>
      <c r="D14973" s="228" t="s">
        <v>205</v>
      </c>
      <c r="E14973" s="228">
        <v>50</v>
      </c>
      <c r="F14973" s="228">
        <v>117965</v>
      </c>
      <c r="G14973" s="228">
        <v>8253</v>
      </c>
      <c r="H14973" s="228">
        <v>18155</v>
      </c>
      <c r="I14973" s="228">
        <v>18049516.899999999</v>
      </c>
      <c r="J14973" s="228">
        <v>4441886.16</v>
      </c>
      <c r="K14973" s="228">
        <v>4167609.39</v>
      </c>
      <c r="L14973" s="228">
        <v>30591465.02</v>
      </c>
    </row>
    <row r="14974" spans="1:12">
      <c r="A14974" s="228">
        <v>2019</v>
      </c>
      <c r="B14974" s="228" t="s">
        <v>193</v>
      </c>
      <c r="C14974" s="228" t="s">
        <v>61</v>
      </c>
      <c r="D14974" s="228" t="s">
        <v>205</v>
      </c>
      <c r="E14974" s="228">
        <v>55</v>
      </c>
      <c r="F14974" s="228">
        <v>124009</v>
      </c>
      <c r="G14974" s="228">
        <v>11878</v>
      </c>
      <c r="H14974" s="228">
        <v>26100</v>
      </c>
      <c r="I14974" s="228">
        <v>27354290.809999999</v>
      </c>
      <c r="J14974" s="228">
        <v>6430273.7000000002</v>
      </c>
      <c r="K14974" s="228">
        <v>7048889.25</v>
      </c>
      <c r="L14974" s="228">
        <v>46316369.189999998</v>
      </c>
    </row>
    <row r="14975" spans="1:12">
      <c r="A14975" s="228">
        <v>2019</v>
      </c>
      <c r="B14975" s="228" t="s">
        <v>193</v>
      </c>
      <c r="C14975" s="228" t="s">
        <v>61</v>
      </c>
      <c r="D14975" s="228" t="s">
        <v>205</v>
      </c>
      <c r="E14975" s="228">
        <v>60</v>
      </c>
      <c r="F14975" s="228">
        <v>115492</v>
      </c>
      <c r="G14975" s="228">
        <v>16010</v>
      </c>
      <c r="H14975" s="228">
        <v>36484</v>
      </c>
      <c r="I14975" s="228">
        <v>38014474.25</v>
      </c>
      <c r="J14975" s="228">
        <v>8639291.5500000007</v>
      </c>
      <c r="K14975" s="228">
        <v>10057900.76</v>
      </c>
      <c r="L14975" s="228">
        <v>63226928.759999998</v>
      </c>
    </row>
    <row r="14976" spans="1:12">
      <c r="A14976" s="228">
        <v>2019</v>
      </c>
      <c r="B14976" s="228" t="s">
        <v>193</v>
      </c>
      <c r="C14976" s="228" t="s">
        <v>61</v>
      </c>
      <c r="D14976" s="228" t="s">
        <v>205</v>
      </c>
      <c r="E14976" s="228">
        <v>65</v>
      </c>
      <c r="F14976" s="228">
        <v>103879</v>
      </c>
      <c r="G14976" s="228">
        <v>20869</v>
      </c>
      <c r="H14976" s="228">
        <v>45164</v>
      </c>
      <c r="I14976" s="228">
        <v>48338044.299999997</v>
      </c>
      <c r="J14976" s="228">
        <v>10995163.33</v>
      </c>
      <c r="K14976" s="228">
        <v>12815216.68</v>
      </c>
      <c r="L14976" s="228">
        <v>80192766.349999994</v>
      </c>
    </row>
    <row r="14977" spans="1:12">
      <c r="A14977" s="228">
        <v>2019</v>
      </c>
      <c r="B14977" s="228" t="s">
        <v>193</v>
      </c>
      <c r="C14977" s="228" t="s">
        <v>61</v>
      </c>
      <c r="D14977" s="228" t="s">
        <v>205</v>
      </c>
      <c r="E14977" s="228">
        <v>70</v>
      </c>
      <c r="F14977" s="228">
        <v>89215</v>
      </c>
      <c r="G14977" s="228">
        <v>24639</v>
      </c>
      <c r="H14977" s="228">
        <v>61794</v>
      </c>
      <c r="I14977" s="228">
        <v>61442888.390000001</v>
      </c>
      <c r="J14977" s="228">
        <v>13221981.560000001</v>
      </c>
      <c r="K14977" s="228">
        <v>15273782.52</v>
      </c>
      <c r="L14977" s="228">
        <v>97378789.969999999</v>
      </c>
    </row>
    <row r="14978" spans="1:12">
      <c r="A14978" s="228">
        <v>2019</v>
      </c>
      <c r="B14978" s="228" t="s">
        <v>193</v>
      </c>
      <c r="C14978" s="228" t="s">
        <v>61</v>
      </c>
      <c r="D14978" s="228" t="s">
        <v>205</v>
      </c>
      <c r="E14978" s="228">
        <v>75</v>
      </c>
      <c r="F14978" s="228">
        <v>61072</v>
      </c>
      <c r="G14978" s="228">
        <v>21791</v>
      </c>
      <c r="H14978" s="228">
        <v>57305</v>
      </c>
      <c r="I14978" s="228">
        <v>54095564.170000002</v>
      </c>
      <c r="J14978" s="228">
        <v>11027077.77</v>
      </c>
      <c r="K14978" s="228">
        <v>13166431.720000001</v>
      </c>
      <c r="L14978" s="228">
        <v>83916373.709999993</v>
      </c>
    </row>
    <row r="14979" spans="1:12">
      <c r="A14979" s="228">
        <v>2019</v>
      </c>
      <c r="B14979" s="228" t="s">
        <v>193</v>
      </c>
      <c r="C14979" s="228" t="s">
        <v>61</v>
      </c>
      <c r="D14979" s="228" t="s">
        <v>205</v>
      </c>
      <c r="E14979" s="228">
        <v>80</v>
      </c>
      <c r="F14979" s="228">
        <v>37904</v>
      </c>
      <c r="G14979" s="228">
        <v>16006</v>
      </c>
      <c r="H14979" s="228">
        <v>50786</v>
      </c>
      <c r="I14979" s="228">
        <v>42888679.920000002</v>
      </c>
      <c r="J14979" s="228">
        <v>7720466.8099999996</v>
      </c>
      <c r="K14979" s="228">
        <v>9277806.3100000005</v>
      </c>
      <c r="L14979" s="228">
        <v>63118947.020000003</v>
      </c>
    </row>
    <row r="14980" spans="1:12">
      <c r="A14980" s="228">
        <v>2019</v>
      </c>
      <c r="B14980" s="228" t="s">
        <v>193</v>
      </c>
      <c r="C14980" s="228" t="s">
        <v>61</v>
      </c>
      <c r="D14980" s="228" t="s">
        <v>205</v>
      </c>
      <c r="E14980" s="228">
        <v>85</v>
      </c>
      <c r="F14980" s="228">
        <v>20832</v>
      </c>
      <c r="G14980" s="228">
        <v>9033</v>
      </c>
      <c r="H14980" s="228">
        <v>35925</v>
      </c>
      <c r="I14980" s="228">
        <v>26141476.399999999</v>
      </c>
      <c r="J14980" s="228">
        <v>4227193.34</v>
      </c>
      <c r="K14980" s="228">
        <v>4289519.54</v>
      </c>
      <c r="L14980" s="228">
        <v>36099361.829999998</v>
      </c>
    </row>
    <row r="14981" spans="1:12">
      <c r="A14981" s="228">
        <v>2019</v>
      </c>
      <c r="B14981" s="228" t="s">
        <v>193</v>
      </c>
      <c r="C14981" s="228" t="s">
        <v>61</v>
      </c>
      <c r="D14981" s="228" t="s">
        <v>205</v>
      </c>
      <c r="E14981" s="228">
        <v>90</v>
      </c>
      <c r="F14981" s="228">
        <v>8121</v>
      </c>
      <c r="G14981" s="228">
        <v>3100</v>
      </c>
      <c r="H14981" s="228">
        <v>17278</v>
      </c>
      <c r="I14981" s="228">
        <v>11604653.32</v>
      </c>
      <c r="J14981" s="228">
        <v>1480703.5</v>
      </c>
      <c r="K14981" s="228">
        <v>1258695.29</v>
      </c>
      <c r="L14981" s="228">
        <v>14793285.32</v>
      </c>
    </row>
    <row r="14982" spans="1:12">
      <c r="A14982" s="228">
        <v>2019</v>
      </c>
      <c r="B14982" s="228" t="s">
        <v>193</v>
      </c>
      <c r="C14982" s="228" t="s">
        <v>61</v>
      </c>
      <c r="D14982" s="228" t="s">
        <v>205</v>
      </c>
      <c r="E14982" s="228">
        <v>95</v>
      </c>
      <c r="F14982" s="228">
        <v>1121</v>
      </c>
      <c r="G14982" s="228">
        <v>305</v>
      </c>
      <c r="H14982" s="228">
        <v>2484</v>
      </c>
      <c r="I14982" s="228">
        <v>1604578.78</v>
      </c>
      <c r="J14982" s="228">
        <v>167583.22</v>
      </c>
      <c r="K14982" s="228">
        <v>159804.6</v>
      </c>
      <c r="L14982" s="228">
        <v>1998083.55</v>
      </c>
    </row>
    <row r="14983" spans="1:12">
      <c r="A14983" s="228">
        <v>2019</v>
      </c>
      <c r="B14983" s="228" t="s">
        <v>193</v>
      </c>
      <c r="C14983" s="228" t="s">
        <v>61</v>
      </c>
      <c r="D14983" s="228" t="s">
        <v>206</v>
      </c>
      <c r="E14983" s="228">
        <v>0</v>
      </c>
      <c r="F14983" s="228">
        <v>94028</v>
      </c>
      <c r="G14983" s="228">
        <v>3542</v>
      </c>
      <c r="H14983" s="228">
        <v>10305</v>
      </c>
      <c r="I14983" s="228">
        <v>6822672.7000000002</v>
      </c>
      <c r="J14983" s="228">
        <v>888497.34</v>
      </c>
      <c r="K14983" s="228">
        <v>83680.399999999994</v>
      </c>
      <c r="L14983" s="228">
        <v>8504135.0800000001</v>
      </c>
    </row>
    <row r="14984" spans="1:12">
      <c r="A14984" s="228">
        <v>2019</v>
      </c>
      <c r="B14984" s="228" t="s">
        <v>193</v>
      </c>
      <c r="C14984" s="228" t="s">
        <v>61</v>
      </c>
      <c r="D14984" s="228" t="s">
        <v>206</v>
      </c>
      <c r="E14984" s="228">
        <v>5</v>
      </c>
      <c r="F14984" s="228">
        <v>115164</v>
      </c>
      <c r="G14984" s="228">
        <v>1901</v>
      </c>
      <c r="H14984" s="228">
        <v>3054</v>
      </c>
      <c r="I14984" s="228">
        <v>2471646.17</v>
      </c>
      <c r="J14984" s="228">
        <v>629021.92000000004</v>
      </c>
      <c r="K14984" s="228">
        <v>196505</v>
      </c>
      <c r="L14984" s="228">
        <v>3818019.03</v>
      </c>
    </row>
    <row r="14985" spans="1:12">
      <c r="A14985" s="228">
        <v>2019</v>
      </c>
      <c r="B14985" s="228" t="s">
        <v>193</v>
      </c>
      <c r="C14985" s="228" t="s">
        <v>61</v>
      </c>
      <c r="D14985" s="228" t="s">
        <v>206</v>
      </c>
      <c r="E14985" s="228">
        <v>10</v>
      </c>
      <c r="F14985" s="228">
        <v>113828</v>
      </c>
      <c r="G14985" s="228">
        <v>1751</v>
      </c>
      <c r="H14985" s="228">
        <v>3575</v>
      </c>
      <c r="I14985" s="228">
        <v>2938500.64</v>
      </c>
      <c r="J14985" s="228">
        <v>681882.48</v>
      </c>
      <c r="K14985" s="228">
        <v>858831.7</v>
      </c>
      <c r="L14985" s="228">
        <v>5023460.6100000003</v>
      </c>
    </row>
    <row r="14986" spans="1:12">
      <c r="A14986" s="228">
        <v>2019</v>
      </c>
      <c r="B14986" s="228" t="s">
        <v>193</v>
      </c>
      <c r="C14986" s="228" t="s">
        <v>61</v>
      </c>
      <c r="D14986" s="228" t="s">
        <v>206</v>
      </c>
      <c r="E14986" s="228">
        <v>15</v>
      </c>
      <c r="F14986" s="228">
        <v>103599</v>
      </c>
      <c r="G14986" s="228">
        <v>3671</v>
      </c>
      <c r="H14986" s="228">
        <v>10503</v>
      </c>
      <c r="I14986" s="228">
        <v>8970721.5800000001</v>
      </c>
      <c r="J14986" s="228">
        <v>1417071.68</v>
      </c>
      <c r="K14986" s="228">
        <v>1140667.8</v>
      </c>
      <c r="L14986" s="228">
        <v>12812690.48</v>
      </c>
    </row>
    <row r="14987" spans="1:12">
      <c r="A14987" s="228">
        <v>2019</v>
      </c>
      <c r="B14987" s="228" t="s">
        <v>193</v>
      </c>
      <c r="C14987" s="228" t="s">
        <v>61</v>
      </c>
      <c r="D14987" s="228" t="s">
        <v>206</v>
      </c>
      <c r="E14987" s="228">
        <v>20</v>
      </c>
      <c r="F14987" s="228">
        <v>84799</v>
      </c>
      <c r="G14987" s="228">
        <v>4860</v>
      </c>
      <c r="H14987" s="228">
        <v>13115</v>
      </c>
      <c r="I14987" s="228">
        <v>11389233.75</v>
      </c>
      <c r="J14987" s="228">
        <v>1840357.58</v>
      </c>
      <c r="K14987" s="228">
        <v>1245452.75</v>
      </c>
      <c r="L14987" s="228">
        <v>16297364.970000001</v>
      </c>
    </row>
    <row r="14988" spans="1:12">
      <c r="A14988" s="228">
        <v>2019</v>
      </c>
      <c r="B14988" s="228" t="s">
        <v>193</v>
      </c>
      <c r="C14988" s="228" t="s">
        <v>61</v>
      </c>
      <c r="D14988" s="228" t="s">
        <v>206</v>
      </c>
      <c r="E14988" s="228">
        <v>25</v>
      </c>
      <c r="F14988" s="228">
        <v>81039</v>
      </c>
      <c r="G14988" s="228">
        <v>5052</v>
      </c>
      <c r="H14988" s="228">
        <v>16347</v>
      </c>
      <c r="I14988" s="228">
        <v>14150965.52</v>
      </c>
      <c r="J14988" s="228">
        <v>3047643.84</v>
      </c>
      <c r="K14988" s="228">
        <v>1219456.54</v>
      </c>
      <c r="L14988" s="228">
        <v>21498802.870000001</v>
      </c>
    </row>
    <row r="14989" spans="1:12">
      <c r="A14989" s="228">
        <v>2019</v>
      </c>
      <c r="B14989" s="228" t="s">
        <v>193</v>
      </c>
      <c r="C14989" s="228" t="s">
        <v>61</v>
      </c>
      <c r="D14989" s="228" t="s">
        <v>206</v>
      </c>
      <c r="E14989" s="228">
        <v>30</v>
      </c>
      <c r="F14989" s="228">
        <v>133930</v>
      </c>
      <c r="G14989" s="228">
        <v>10086</v>
      </c>
      <c r="H14989" s="228">
        <v>32235</v>
      </c>
      <c r="I14989" s="228">
        <v>28619555.309999999</v>
      </c>
      <c r="J14989" s="228">
        <v>6317109.8300000001</v>
      </c>
      <c r="K14989" s="228">
        <v>1653748</v>
      </c>
      <c r="L14989" s="228">
        <v>42222470.009999998</v>
      </c>
    </row>
    <row r="14990" spans="1:12">
      <c r="A14990" s="228">
        <v>2019</v>
      </c>
      <c r="B14990" s="228" t="s">
        <v>193</v>
      </c>
      <c r="C14990" s="228" t="s">
        <v>61</v>
      </c>
      <c r="D14990" s="228" t="s">
        <v>206</v>
      </c>
      <c r="E14990" s="228">
        <v>35</v>
      </c>
      <c r="F14990" s="228">
        <v>147241</v>
      </c>
      <c r="G14990" s="228">
        <v>10563</v>
      </c>
      <c r="H14990" s="228">
        <v>29841</v>
      </c>
      <c r="I14990" s="228">
        <v>27531349.5</v>
      </c>
      <c r="J14990" s="228">
        <v>6110489.3099999996</v>
      </c>
      <c r="K14990" s="228">
        <v>2356496.9500000002</v>
      </c>
      <c r="L14990" s="228">
        <v>42373138.280000001</v>
      </c>
    </row>
    <row r="14991" spans="1:12">
      <c r="A14991" s="228">
        <v>2019</v>
      </c>
      <c r="B14991" s="228" t="s">
        <v>193</v>
      </c>
      <c r="C14991" s="228" t="s">
        <v>61</v>
      </c>
      <c r="D14991" s="228" t="s">
        <v>206</v>
      </c>
      <c r="E14991" s="228">
        <v>40</v>
      </c>
      <c r="F14991" s="228">
        <v>135697</v>
      </c>
      <c r="G14991" s="228">
        <v>9329</v>
      </c>
      <c r="H14991" s="228">
        <v>22144</v>
      </c>
      <c r="I14991" s="228">
        <v>20871034.34</v>
      </c>
      <c r="J14991" s="228">
        <v>4606137.0999999996</v>
      </c>
      <c r="K14991" s="228">
        <v>3029806.2</v>
      </c>
      <c r="L14991" s="228">
        <v>34125883.369999997</v>
      </c>
    </row>
    <row r="14992" spans="1:12">
      <c r="A14992" s="228">
        <v>2019</v>
      </c>
      <c r="B14992" s="228" t="s">
        <v>193</v>
      </c>
      <c r="C14992" s="228" t="s">
        <v>61</v>
      </c>
      <c r="D14992" s="228" t="s">
        <v>206</v>
      </c>
      <c r="E14992" s="228">
        <v>45</v>
      </c>
      <c r="F14992" s="228">
        <v>141068</v>
      </c>
      <c r="G14992" s="228">
        <v>9827</v>
      </c>
      <c r="H14992" s="228">
        <v>22413</v>
      </c>
      <c r="I14992" s="228">
        <v>22018888.960000001</v>
      </c>
      <c r="J14992" s="228">
        <v>4928011.22</v>
      </c>
      <c r="K14992" s="228">
        <v>3563110.53</v>
      </c>
      <c r="L14992" s="228">
        <v>36272705.030000001</v>
      </c>
    </row>
    <row r="14993" spans="1:12">
      <c r="A14993" s="228">
        <v>2019</v>
      </c>
      <c r="B14993" s="228" t="s">
        <v>193</v>
      </c>
      <c r="C14993" s="228" t="s">
        <v>61</v>
      </c>
      <c r="D14993" s="228" t="s">
        <v>206</v>
      </c>
      <c r="E14993" s="228">
        <v>50</v>
      </c>
      <c r="F14993" s="228">
        <v>127817</v>
      </c>
      <c r="G14993" s="228">
        <v>10936</v>
      </c>
      <c r="H14993" s="228">
        <v>22769</v>
      </c>
      <c r="I14993" s="228">
        <v>22183689.550000001</v>
      </c>
      <c r="J14993" s="228">
        <v>5368255.3600000003</v>
      </c>
      <c r="K14993" s="228">
        <v>3950690.57</v>
      </c>
      <c r="L14993" s="228">
        <v>37286139.880000003</v>
      </c>
    </row>
    <row r="14994" spans="1:12">
      <c r="A14994" s="228">
        <v>2019</v>
      </c>
      <c r="B14994" s="228" t="s">
        <v>193</v>
      </c>
      <c r="C14994" s="228" t="s">
        <v>61</v>
      </c>
      <c r="D14994" s="228" t="s">
        <v>206</v>
      </c>
      <c r="E14994" s="228">
        <v>55</v>
      </c>
      <c r="F14994" s="228">
        <v>134286</v>
      </c>
      <c r="G14994" s="228">
        <v>14476</v>
      </c>
      <c r="H14994" s="228">
        <v>32076</v>
      </c>
      <c r="I14994" s="228">
        <v>30109690.739999998</v>
      </c>
      <c r="J14994" s="228">
        <v>6838205.1600000001</v>
      </c>
      <c r="K14994" s="228">
        <v>6373664.6799999997</v>
      </c>
      <c r="L14994" s="228">
        <v>49958152.600000001</v>
      </c>
    </row>
    <row r="14995" spans="1:12">
      <c r="A14995" s="228">
        <v>2019</v>
      </c>
      <c r="B14995" s="228" t="s">
        <v>193</v>
      </c>
      <c r="C14995" s="228" t="s">
        <v>61</v>
      </c>
      <c r="D14995" s="228" t="s">
        <v>206</v>
      </c>
      <c r="E14995" s="228">
        <v>60</v>
      </c>
      <c r="F14995" s="228">
        <v>126235</v>
      </c>
      <c r="G14995" s="228">
        <v>17619</v>
      </c>
      <c r="H14995" s="228">
        <v>39104</v>
      </c>
      <c r="I14995" s="228">
        <v>36628043.469999999</v>
      </c>
      <c r="J14995" s="228">
        <v>8074339.2800000003</v>
      </c>
      <c r="K14995" s="228">
        <v>8161788.4000000004</v>
      </c>
      <c r="L14995" s="228">
        <v>59841604.710000001</v>
      </c>
    </row>
    <row r="14996" spans="1:12">
      <c r="A14996" s="228">
        <v>2019</v>
      </c>
      <c r="B14996" s="228" t="s">
        <v>193</v>
      </c>
      <c r="C14996" s="228" t="s">
        <v>61</v>
      </c>
      <c r="D14996" s="228" t="s">
        <v>206</v>
      </c>
      <c r="E14996" s="228">
        <v>65</v>
      </c>
      <c r="F14996" s="228">
        <v>113774</v>
      </c>
      <c r="G14996" s="228">
        <v>20912</v>
      </c>
      <c r="H14996" s="228">
        <v>50917</v>
      </c>
      <c r="I14996" s="228">
        <v>48281900.789999999</v>
      </c>
      <c r="J14996" s="228">
        <v>10128179.210000001</v>
      </c>
      <c r="K14996" s="228">
        <v>12194404.050000001</v>
      </c>
      <c r="L14996" s="228">
        <v>77789238.819999993</v>
      </c>
    </row>
    <row r="14997" spans="1:12">
      <c r="A14997" s="228">
        <v>2019</v>
      </c>
      <c r="B14997" s="228" t="s">
        <v>193</v>
      </c>
      <c r="C14997" s="228" t="s">
        <v>61</v>
      </c>
      <c r="D14997" s="228" t="s">
        <v>206</v>
      </c>
      <c r="E14997" s="228">
        <v>70</v>
      </c>
      <c r="F14997" s="228">
        <v>97961</v>
      </c>
      <c r="G14997" s="228">
        <v>24606</v>
      </c>
      <c r="H14997" s="228">
        <v>63187</v>
      </c>
      <c r="I14997" s="228">
        <v>58046914.420000002</v>
      </c>
      <c r="J14997" s="228">
        <v>11848803</v>
      </c>
      <c r="K14997" s="228">
        <v>14369571.23</v>
      </c>
      <c r="L14997" s="228">
        <v>91870105.260000005</v>
      </c>
    </row>
    <row r="14998" spans="1:12">
      <c r="A14998" s="228">
        <v>2019</v>
      </c>
      <c r="B14998" s="228" t="s">
        <v>193</v>
      </c>
      <c r="C14998" s="228" t="s">
        <v>61</v>
      </c>
      <c r="D14998" s="228" t="s">
        <v>206</v>
      </c>
      <c r="E14998" s="228">
        <v>75</v>
      </c>
      <c r="F14998" s="228">
        <v>65789</v>
      </c>
      <c r="G14998" s="228">
        <v>19626</v>
      </c>
      <c r="H14998" s="228">
        <v>60017</v>
      </c>
      <c r="I14998" s="228">
        <v>51739552.93</v>
      </c>
      <c r="J14998" s="228">
        <v>9627910.9000000004</v>
      </c>
      <c r="K14998" s="228">
        <v>12116267.93</v>
      </c>
      <c r="L14998" s="228">
        <v>78448356.859999999</v>
      </c>
    </row>
    <row r="14999" spans="1:12">
      <c r="A14999" s="228">
        <v>2019</v>
      </c>
      <c r="B14999" s="228" t="s">
        <v>193</v>
      </c>
      <c r="C14999" s="228" t="s">
        <v>61</v>
      </c>
      <c r="D14999" s="228" t="s">
        <v>206</v>
      </c>
      <c r="E14999" s="228">
        <v>80</v>
      </c>
      <c r="F14999" s="228">
        <v>43919</v>
      </c>
      <c r="G14999" s="228">
        <v>14777</v>
      </c>
      <c r="H14999" s="228">
        <v>60443</v>
      </c>
      <c r="I14999" s="228">
        <v>44195799.310000002</v>
      </c>
      <c r="J14999" s="228">
        <v>7077530.9100000001</v>
      </c>
      <c r="K14999" s="228">
        <v>7989276.7599999998</v>
      </c>
      <c r="L14999" s="228">
        <v>62274549.049999997</v>
      </c>
    </row>
    <row r="15000" spans="1:12">
      <c r="A15000" s="228">
        <v>2019</v>
      </c>
      <c r="B15000" s="228" t="s">
        <v>193</v>
      </c>
      <c r="C15000" s="228" t="s">
        <v>61</v>
      </c>
      <c r="D15000" s="228" t="s">
        <v>206</v>
      </c>
      <c r="E15000" s="228">
        <v>85</v>
      </c>
      <c r="F15000" s="228">
        <v>27172</v>
      </c>
      <c r="G15000" s="228">
        <v>8267</v>
      </c>
      <c r="H15000" s="228">
        <v>43421</v>
      </c>
      <c r="I15000" s="228">
        <v>30166233.620000001</v>
      </c>
      <c r="J15000" s="228">
        <v>4169043.6</v>
      </c>
      <c r="K15000" s="228">
        <v>4177101</v>
      </c>
      <c r="L15000" s="228">
        <v>39954988.759999998</v>
      </c>
    </row>
    <row r="15001" spans="1:12">
      <c r="A15001" s="228">
        <v>2019</v>
      </c>
      <c r="B15001" s="228" t="s">
        <v>193</v>
      </c>
      <c r="C15001" s="228" t="s">
        <v>61</v>
      </c>
      <c r="D15001" s="228" t="s">
        <v>206</v>
      </c>
      <c r="E15001" s="228">
        <v>90</v>
      </c>
      <c r="F15001" s="228">
        <v>12043</v>
      </c>
      <c r="G15001" s="228">
        <v>3501</v>
      </c>
      <c r="H15001" s="228">
        <v>22025</v>
      </c>
      <c r="I15001" s="228">
        <v>13843343.08</v>
      </c>
      <c r="J15001" s="228">
        <v>1503691.83</v>
      </c>
      <c r="K15001" s="228">
        <v>1022323.27</v>
      </c>
      <c r="L15001" s="228">
        <v>16843298.960000001</v>
      </c>
    </row>
    <row r="15002" spans="1:12">
      <c r="A15002" s="228">
        <v>2019</v>
      </c>
      <c r="B15002" s="228" t="s">
        <v>193</v>
      </c>
      <c r="C15002" s="228" t="s">
        <v>61</v>
      </c>
      <c r="D15002" s="228" t="s">
        <v>206</v>
      </c>
      <c r="E15002" s="228">
        <v>95</v>
      </c>
      <c r="F15002" s="228">
        <v>3328</v>
      </c>
      <c r="G15002" s="228">
        <v>806</v>
      </c>
      <c r="H15002" s="228">
        <v>5534</v>
      </c>
      <c r="I15002" s="228">
        <v>3351145.54</v>
      </c>
      <c r="J15002" s="228">
        <v>337653.76000000001</v>
      </c>
      <c r="K15002" s="228">
        <v>157891.44</v>
      </c>
      <c r="L15002" s="228">
        <v>3943670.6</v>
      </c>
    </row>
    <row r="15003" spans="1:12">
      <c r="A15003" s="228">
        <v>2019</v>
      </c>
      <c r="B15003" s="228" t="s">
        <v>193</v>
      </c>
      <c r="C15003" s="228" t="s">
        <v>62</v>
      </c>
      <c r="D15003" s="228" t="s">
        <v>205</v>
      </c>
      <c r="E15003" s="228">
        <v>0</v>
      </c>
      <c r="F15003" s="228">
        <v>70253</v>
      </c>
      <c r="G15003" s="228">
        <v>2671</v>
      </c>
      <c r="H15003" s="228">
        <v>8338</v>
      </c>
      <c r="I15003" s="228">
        <v>6063363.9500000002</v>
      </c>
      <c r="J15003" s="228">
        <v>927948.29</v>
      </c>
      <c r="K15003" s="228">
        <v>83552.95</v>
      </c>
      <c r="L15003" s="228">
        <v>7722543.2699999996</v>
      </c>
    </row>
    <row r="15004" spans="1:12">
      <c r="A15004" s="228">
        <v>2019</v>
      </c>
      <c r="B15004" s="228" t="s">
        <v>193</v>
      </c>
      <c r="C15004" s="228" t="s">
        <v>62</v>
      </c>
      <c r="D15004" s="228" t="s">
        <v>205</v>
      </c>
      <c r="E15004" s="228">
        <v>5</v>
      </c>
      <c r="F15004" s="228">
        <v>84154</v>
      </c>
      <c r="G15004" s="228">
        <v>1431</v>
      </c>
      <c r="H15004" s="228">
        <v>1766</v>
      </c>
      <c r="I15004" s="228">
        <v>1606799.71</v>
      </c>
      <c r="J15004" s="228">
        <v>459174.6</v>
      </c>
      <c r="K15004" s="228">
        <v>129167.88</v>
      </c>
      <c r="L15004" s="228">
        <v>2504131.19</v>
      </c>
    </row>
    <row r="15005" spans="1:12">
      <c r="A15005" s="228">
        <v>2019</v>
      </c>
      <c r="B15005" s="228" t="s">
        <v>193</v>
      </c>
      <c r="C15005" s="228" t="s">
        <v>62</v>
      </c>
      <c r="D15005" s="228" t="s">
        <v>205</v>
      </c>
      <c r="E15005" s="228">
        <v>10</v>
      </c>
      <c r="F15005" s="228">
        <v>83640</v>
      </c>
      <c r="G15005" s="228">
        <v>1213</v>
      </c>
      <c r="H15005" s="228">
        <v>2161</v>
      </c>
      <c r="I15005" s="228">
        <v>1792854.55</v>
      </c>
      <c r="J15005" s="228">
        <v>516227.32</v>
      </c>
      <c r="K15005" s="228">
        <v>393559.88</v>
      </c>
      <c r="L15005" s="228">
        <v>2966985.53</v>
      </c>
    </row>
    <row r="15006" spans="1:12">
      <c r="A15006" s="228">
        <v>2019</v>
      </c>
      <c r="B15006" s="228" t="s">
        <v>193</v>
      </c>
      <c r="C15006" s="228" t="s">
        <v>62</v>
      </c>
      <c r="D15006" s="228" t="s">
        <v>205</v>
      </c>
      <c r="E15006" s="228">
        <v>15</v>
      </c>
      <c r="F15006" s="228">
        <v>76992</v>
      </c>
      <c r="G15006" s="228">
        <v>2290</v>
      </c>
      <c r="H15006" s="228">
        <v>3748</v>
      </c>
      <c r="I15006" s="228">
        <v>4359172.32</v>
      </c>
      <c r="J15006" s="228">
        <v>1162337.51</v>
      </c>
      <c r="K15006" s="228">
        <v>1003335.65</v>
      </c>
      <c r="L15006" s="228">
        <v>7260460.71</v>
      </c>
    </row>
    <row r="15007" spans="1:12">
      <c r="A15007" s="228">
        <v>2019</v>
      </c>
      <c r="B15007" s="228" t="s">
        <v>193</v>
      </c>
      <c r="C15007" s="228" t="s">
        <v>62</v>
      </c>
      <c r="D15007" s="228" t="s">
        <v>205</v>
      </c>
      <c r="E15007" s="228">
        <v>20</v>
      </c>
      <c r="F15007" s="228">
        <v>59765</v>
      </c>
      <c r="G15007" s="228">
        <v>2129</v>
      </c>
      <c r="H15007" s="228">
        <v>4403</v>
      </c>
      <c r="I15007" s="228">
        <v>4341965.5199999996</v>
      </c>
      <c r="J15007" s="228">
        <v>997404.42</v>
      </c>
      <c r="K15007" s="228">
        <v>876989</v>
      </c>
      <c r="L15007" s="228">
        <v>6884890.2000000002</v>
      </c>
    </row>
    <row r="15008" spans="1:12">
      <c r="A15008" s="228">
        <v>2019</v>
      </c>
      <c r="B15008" s="228" t="s">
        <v>193</v>
      </c>
      <c r="C15008" s="228" t="s">
        <v>62</v>
      </c>
      <c r="D15008" s="228" t="s">
        <v>205</v>
      </c>
      <c r="E15008" s="228">
        <v>25</v>
      </c>
      <c r="F15008" s="228">
        <v>47199</v>
      </c>
      <c r="G15008" s="228">
        <v>1616</v>
      </c>
      <c r="H15008" s="228">
        <v>3481</v>
      </c>
      <c r="I15008" s="228">
        <v>3293417.63</v>
      </c>
      <c r="J15008" s="228">
        <v>805831.45</v>
      </c>
      <c r="K15008" s="228">
        <v>660811.80000000005</v>
      </c>
      <c r="L15008" s="228">
        <v>5615123.5800000001</v>
      </c>
    </row>
    <row r="15009" spans="1:12">
      <c r="A15009" s="228">
        <v>2019</v>
      </c>
      <c r="B15009" s="228" t="s">
        <v>193</v>
      </c>
      <c r="C15009" s="228" t="s">
        <v>62</v>
      </c>
      <c r="D15009" s="228" t="s">
        <v>205</v>
      </c>
      <c r="E15009" s="228">
        <v>30</v>
      </c>
      <c r="F15009" s="228">
        <v>83926</v>
      </c>
      <c r="G15009" s="228">
        <v>2255</v>
      </c>
      <c r="H15009" s="228">
        <v>5355</v>
      </c>
      <c r="I15009" s="228">
        <v>4574809.71</v>
      </c>
      <c r="J15009" s="228">
        <v>1122462.53</v>
      </c>
      <c r="K15009" s="228">
        <v>752817</v>
      </c>
      <c r="L15009" s="228">
        <v>7431894.6299999999</v>
      </c>
    </row>
    <row r="15010" spans="1:12">
      <c r="A15010" s="228">
        <v>2019</v>
      </c>
      <c r="B15010" s="228" t="s">
        <v>193</v>
      </c>
      <c r="C15010" s="228" t="s">
        <v>62</v>
      </c>
      <c r="D15010" s="228" t="s">
        <v>205</v>
      </c>
      <c r="E15010" s="228">
        <v>35</v>
      </c>
      <c r="F15010" s="228">
        <v>97090</v>
      </c>
      <c r="G15010" s="228">
        <v>3216</v>
      </c>
      <c r="H15010" s="228">
        <v>6791</v>
      </c>
      <c r="I15010" s="228">
        <v>6107430.8600000003</v>
      </c>
      <c r="J15010" s="228">
        <v>1657796.52</v>
      </c>
      <c r="K15010" s="228">
        <v>860839</v>
      </c>
      <c r="L15010" s="228">
        <v>10052014.15</v>
      </c>
    </row>
    <row r="15011" spans="1:12">
      <c r="A15011" s="228">
        <v>2019</v>
      </c>
      <c r="B15011" s="228" t="s">
        <v>193</v>
      </c>
      <c r="C15011" s="228" t="s">
        <v>62</v>
      </c>
      <c r="D15011" s="228" t="s">
        <v>205</v>
      </c>
      <c r="E15011" s="228">
        <v>40</v>
      </c>
      <c r="F15011" s="228">
        <v>90859</v>
      </c>
      <c r="G15011" s="228">
        <v>4303</v>
      </c>
      <c r="H15011" s="228">
        <v>8224</v>
      </c>
      <c r="I15011" s="228">
        <v>7406436.3300000001</v>
      </c>
      <c r="J15011" s="228">
        <v>2122768.91</v>
      </c>
      <c r="K15011" s="228">
        <v>1508133.84</v>
      </c>
      <c r="L15011" s="228">
        <v>12782016.710000001</v>
      </c>
    </row>
    <row r="15012" spans="1:12">
      <c r="A15012" s="228">
        <v>2019</v>
      </c>
      <c r="B15012" s="228" t="s">
        <v>193</v>
      </c>
      <c r="C15012" s="228" t="s">
        <v>62</v>
      </c>
      <c r="D15012" s="228" t="s">
        <v>205</v>
      </c>
      <c r="E15012" s="228">
        <v>45</v>
      </c>
      <c r="F15012" s="228">
        <v>94468</v>
      </c>
      <c r="G15012" s="228">
        <v>5183</v>
      </c>
      <c r="H15012" s="228">
        <v>10469</v>
      </c>
      <c r="I15012" s="228">
        <v>9920694.7100000009</v>
      </c>
      <c r="J15012" s="228">
        <v>2880632.49</v>
      </c>
      <c r="K15012" s="228">
        <v>2304128.5</v>
      </c>
      <c r="L15012" s="228">
        <v>17272952.890000001</v>
      </c>
    </row>
    <row r="15013" spans="1:12">
      <c r="A15013" s="228">
        <v>2019</v>
      </c>
      <c r="B15013" s="228" t="s">
        <v>193</v>
      </c>
      <c r="C15013" s="228" t="s">
        <v>62</v>
      </c>
      <c r="D15013" s="228" t="s">
        <v>205</v>
      </c>
      <c r="E15013" s="228">
        <v>50</v>
      </c>
      <c r="F15013" s="228">
        <v>89465</v>
      </c>
      <c r="G15013" s="228">
        <v>6788</v>
      </c>
      <c r="H15013" s="228">
        <v>12872</v>
      </c>
      <c r="I15013" s="228">
        <v>13485777.800000001</v>
      </c>
      <c r="J15013" s="228">
        <v>3979818.32</v>
      </c>
      <c r="K15013" s="228">
        <v>3456322.58</v>
      </c>
      <c r="L15013" s="228">
        <v>23393240.27</v>
      </c>
    </row>
    <row r="15014" spans="1:12">
      <c r="A15014" s="228">
        <v>2019</v>
      </c>
      <c r="B15014" s="228" t="s">
        <v>193</v>
      </c>
      <c r="C15014" s="228" t="s">
        <v>62</v>
      </c>
      <c r="D15014" s="228" t="s">
        <v>205</v>
      </c>
      <c r="E15014" s="228">
        <v>55</v>
      </c>
      <c r="F15014" s="228">
        <v>91224</v>
      </c>
      <c r="G15014" s="228">
        <v>9163</v>
      </c>
      <c r="H15014" s="228">
        <v>19484</v>
      </c>
      <c r="I15014" s="228">
        <v>20397031.120000001</v>
      </c>
      <c r="J15014" s="228">
        <v>5672688.8799999999</v>
      </c>
      <c r="K15014" s="228">
        <v>4995889.05</v>
      </c>
      <c r="L15014" s="228">
        <v>34528712.939999998</v>
      </c>
    </row>
    <row r="15015" spans="1:12">
      <c r="A15015" s="228">
        <v>2019</v>
      </c>
      <c r="B15015" s="228" t="s">
        <v>193</v>
      </c>
      <c r="C15015" s="228" t="s">
        <v>62</v>
      </c>
      <c r="D15015" s="228" t="s">
        <v>205</v>
      </c>
      <c r="E15015" s="228">
        <v>60</v>
      </c>
      <c r="F15015" s="228">
        <v>86218</v>
      </c>
      <c r="G15015" s="228">
        <v>12605</v>
      </c>
      <c r="H15015" s="228">
        <v>25737</v>
      </c>
      <c r="I15015" s="228">
        <v>28250243.390000001</v>
      </c>
      <c r="J15015" s="228">
        <v>7510289.1500000004</v>
      </c>
      <c r="K15015" s="228">
        <v>6824415.3799999999</v>
      </c>
      <c r="L15015" s="228">
        <v>46610554.939999998</v>
      </c>
    </row>
    <row r="15016" spans="1:12">
      <c r="A15016" s="228">
        <v>2019</v>
      </c>
      <c r="B15016" s="228" t="s">
        <v>193</v>
      </c>
      <c r="C15016" s="228" t="s">
        <v>62</v>
      </c>
      <c r="D15016" s="228" t="s">
        <v>205</v>
      </c>
      <c r="E15016" s="228">
        <v>65</v>
      </c>
      <c r="F15016" s="228">
        <v>77057</v>
      </c>
      <c r="G15016" s="228">
        <v>15089</v>
      </c>
      <c r="H15016" s="228">
        <v>31833</v>
      </c>
      <c r="I15016" s="228">
        <v>36827841.32</v>
      </c>
      <c r="J15016" s="228">
        <v>9281578.8100000005</v>
      </c>
      <c r="K15016" s="228">
        <v>9072274.4399999995</v>
      </c>
      <c r="L15016" s="228">
        <v>60039475.68</v>
      </c>
    </row>
    <row r="15017" spans="1:12">
      <c r="A15017" s="228">
        <v>2019</v>
      </c>
      <c r="B15017" s="228" t="s">
        <v>193</v>
      </c>
      <c r="C15017" s="228" t="s">
        <v>62</v>
      </c>
      <c r="D15017" s="228" t="s">
        <v>205</v>
      </c>
      <c r="E15017" s="228">
        <v>70</v>
      </c>
      <c r="F15017" s="228">
        <v>65446</v>
      </c>
      <c r="G15017" s="228">
        <v>17799</v>
      </c>
      <c r="H15017" s="228">
        <v>41578</v>
      </c>
      <c r="I15017" s="228">
        <v>43938375.009999998</v>
      </c>
      <c r="J15017" s="228">
        <v>10956316.27</v>
      </c>
      <c r="K15017" s="228">
        <v>9809302.3399999999</v>
      </c>
      <c r="L15017" s="228">
        <v>69252912.480000004</v>
      </c>
    </row>
    <row r="15018" spans="1:12">
      <c r="A15018" s="228">
        <v>2019</v>
      </c>
      <c r="B15018" s="228" t="s">
        <v>193</v>
      </c>
      <c r="C15018" s="228" t="s">
        <v>62</v>
      </c>
      <c r="D15018" s="228" t="s">
        <v>205</v>
      </c>
      <c r="E15018" s="228">
        <v>75</v>
      </c>
      <c r="F15018" s="228">
        <v>45012</v>
      </c>
      <c r="G15018" s="228">
        <v>17068</v>
      </c>
      <c r="H15018" s="228">
        <v>44534</v>
      </c>
      <c r="I15018" s="228">
        <v>43765133.280000001</v>
      </c>
      <c r="J15018" s="228">
        <v>9856251.7400000002</v>
      </c>
      <c r="K15018" s="228">
        <v>9486663.2799999993</v>
      </c>
      <c r="L15018" s="228">
        <v>66618905.030000001</v>
      </c>
    </row>
    <row r="15019" spans="1:12">
      <c r="A15019" s="228">
        <v>2019</v>
      </c>
      <c r="B15019" s="228" t="s">
        <v>193</v>
      </c>
      <c r="C15019" s="228" t="s">
        <v>62</v>
      </c>
      <c r="D15019" s="228" t="s">
        <v>205</v>
      </c>
      <c r="E15019" s="228">
        <v>80</v>
      </c>
      <c r="F15019" s="228">
        <v>28719</v>
      </c>
      <c r="G15019" s="228">
        <v>13198</v>
      </c>
      <c r="H15019" s="228">
        <v>38924</v>
      </c>
      <c r="I15019" s="228">
        <v>35041346.409999996</v>
      </c>
      <c r="J15019" s="228">
        <v>7142467.1100000003</v>
      </c>
      <c r="K15019" s="228">
        <v>6930164.0099999998</v>
      </c>
      <c r="L15019" s="228">
        <v>51562523.109999999</v>
      </c>
    </row>
    <row r="15020" spans="1:12">
      <c r="A15020" s="228">
        <v>2019</v>
      </c>
      <c r="B15020" s="228" t="s">
        <v>193</v>
      </c>
      <c r="C15020" s="228" t="s">
        <v>62</v>
      </c>
      <c r="D15020" s="228" t="s">
        <v>205</v>
      </c>
      <c r="E15020" s="228">
        <v>85</v>
      </c>
      <c r="F15020" s="228">
        <v>16607</v>
      </c>
      <c r="G15020" s="228">
        <v>7592</v>
      </c>
      <c r="H15020" s="228">
        <v>30620</v>
      </c>
      <c r="I15020" s="228">
        <v>24177357.420000002</v>
      </c>
      <c r="J15020" s="228">
        <v>4326340.0199999996</v>
      </c>
      <c r="K15020" s="228">
        <v>3493769.8</v>
      </c>
      <c r="L15020" s="228">
        <v>33030479.100000001</v>
      </c>
    </row>
    <row r="15021" spans="1:12">
      <c r="A15021" s="228">
        <v>2019</v>
      </c>
      <c r="B15021" s="228" t="s">
        <v>193</v>
      </c>
      <c r="C15021" s="228" t="s">
        <v>62</v>
      </c>
      <c r="D15021" s="228" t="s">
        <v>205</v>
      </c>
      <c r="E15021" s="228">
        <v>90</v>
      </c>
      <c r="F15021" s="228">
        <v>6661</v>
      </c>
      <c r="G15021" s="228">
        <v>2523</v>
      </c>
      <c r="H15021" s="228">
        <v>13801</v>
      </c>
      <c r="I15021" s="228">
        <v>10376858.85</v>
      </c>
      <c r="J15021" s="228">
        <v>1656469.18</v>
      </c>
      <c r="K15021" s="228">
        <v>1246078.25</v>
      </c>
      <c r="L15021" s="228">
        <v>13945982.359999999</v>
      </c>
    </row>
    <row r="15022" spans="1:12">
      <c r="A15022" s="228">
        <v>2019</v>
      </c>
      <c r="B15022" s="228" t="s">
        <v>193</v>
      </c>
      <c r="C15022" s="228" t="s">
        <v>62</v>
      </c>
      <c r="D15022" s="228" t="s">
        <v>205</v>
      </c>
      <c r="E15022" s="228">
        <v>95</v>
      </c>
      <c r="F15022" s="228">
        <v>932</v>
      </c>
      <c r="G15022" s="228">
        <v>353</v>
      </c>
      <c r="H15022" s="228">
        <v>1965</v>
      </c>
      <c r="I15022" s="228">
        <v>1309147.4099999999</v>
      </c>
      <c r="J15022" s="228">
        <v>176285.97</v>
      </c>
      <c r="K15022" s="228">
        <v>90222</v>
      </c>
      <c r="L15022" s="228">
        <v>1612087.45</v>
      </c>
    </row>
    <row r="15023" spans="1:12">
      <c r="A15023" s="228">
        <v>2019</v>
      </c>
      <c r="B15023" s="228" t="s">
        <v>193</v>
      </c>
      <c r="C15023" s="228" t="s">
        <v>62</v>
      </c>
      <c r="D15023" s="228" t="s">
        <v>206</v>
      </c>
      <c r="E15023" s="228">
        <v>0</v>
      </c>
      <c r="F15023" s="228">
        <v>66024</v>
      </c>
      <c r="G15023" s="228">
        <v>1837</v>
      </c>
      <c r="H15023" s="228">
        <v>6604</v>
      </c>
      <c r="I15023" s="228">
        <v>4680224.05</v>
      </c>
      <c r="J15023" s="228">
        <v>624666.26</v>
      </c>
      <c r="K15023" s="228">
        <v>127502.95</v>
      </c>
      <c r="L15023" s="228">
        <v>5841649.4299999997</v>
      </c>
    </row>
    <row r="15024" spans="1:12">
      <c r="A15024" s="228">
        <v>2019</v>
      </c>
      <c r="B15024" s="228" t="s">
        <v>193</v>
      </c>
      <c r="C15024" s="228" t="s">
        <v>62</v>
      </c>
      <c r="D15024" s="228" t="s">
        <v>206</v>
      </c>
      <c r="E15024" s="228">
        <v>5</v>
      </c>
      <c r="F15024" s="228">
        <v>79479</v>
      </c>
      <c r="G15024" s="228">
        <v>1124</v>
      </c>
      <c r="H15024" s="228">
        <v>1472</v>
      </c>
      <c r="I15024" s="228">
        <v>1396797.62</v>
      </c>
      <c r="J15024" s="228">
        <v>381069.15</v>
      </c>
      <c r="K15024" s="228">
        <v>275270</v>
      </c>
      <c r="L15024" s="228">
        <v>2330211.77</v>
      </c>
    </row>
    <row r="15025" spans="1:12">
      <c r="A15025" s="228">
        <v>2019</v>
      </c>
      <c r="B15025" s="228" t="s">
        <v>193</v>
      </c>
      <c r="C15025" s="228" t="s">
        <v>62</v>
      </c>
      <c r="D15025" s="228" t="s">
        <v>206</v>
      </c>
      <c r="E15025" s="228">
        <v>10</v>
      </c>
      <c r="F15025" s="228">
        <v>79117</v>
      </c>
      <c r="G15025" s="228">
        <v>1118</v>
      </c>
      <c r="H15025" s="228">
        <v>2042</v>
      </c>
      <c r="I15025" s="228">
        <v>1825416.5</v>
      </c>
      <c r="J15025" s="228">
        <v>450853.26</v>
      </c>
      <c r="K15025" s="228">
        <v>524098</v>
      </c>
      <c r="L15025" s="228">
        <v>3179120.59</v>
      </c>
    </row>
    <row r="15026" spans="1:12">
      <c r="A15026" s="228">
        <v>2019</v>
      </c>
      <c r="B15026" s="228" t="s">
        <v>193</v>
      </c>
      <c r="C15026" s="228" t="s">
        <v>62</v>
      </c>
      <c r="D15026" s="228" t="s">
        <v>206</v>
      </c>
      <c r="E15026" s="228">
        <v>15</v>
      </c>
      <c r="F15026" s="228">
        <v>73179</v>
      </c>
      <c r="G15026" s="228">
        <v>2733</v>
      </c>
      <c r="H15026" s="228">
        <v>6247</v>
      </c>
      <c r="I15026" s="228">
        <v>5304092.75</v>
      </c>
      <c r="J15026" s="228">
        <v>1101900.69</v>
      </c>
      <c r="K15026" s="228">
        <v>570982.80000000005</v>
      </c>
      <c r="L15026" s="228">
        <v>7838732.5199999996</v>
      </c>
    </row>
    <row r="15027" spans="1:12">
      <c r="A15027" s="228">
        <v>2019</v>
      </c>
      <c r="B15027" s="228" t="s">
        <v>193</v>
      </c>
      <c r="C15027" s="228" t="s">
        <v>62</v>
      </c>
      <c r="D15027" s="228" t="s">
        <v>206</v>
      </c>
      <c r="E15027" s="228">
        <v>20</v>
      </c>
      <c r="F15027" s="228">
        <v>59457</v>
      </c>
      <c r="G15027" s="228">
        <v>3887</v>
      </c>
      <c r="H15027" s="228">
        <v>8890</v>
      </c>
      <c r="I15027" s="228">
        <v>7535526.8499999996</v>
      </c>
      <c r="J15027" s="228">
        <v>1354763.05</v>
      </c>
      <c r="K15027" s="228">
        <v>640256</v>
      </c>
      <c r="L15027" s="228">
        <v>10581251.199999999</v>
      </c>
    </row>
    <row r="15028" spans="1:12">
      <c r="A15028" s="228">
        <v>2019</v>
      </c>
      <c r="B15028" s="228" t="s">
        <v>193</v>
      </c>
      <c r="C15028" s="228" t="s">
        <v>62</v>
      </c>
      <c r="D15028" s="228" t="s">
        <v>206</v>
      </c>
      <c r="E15028" s="228">
        <v>25</v>
      </c>
      <c r="F15028" s="228">
        <v>55218</v>
      </c>
      <c r="G15028" s="228">
        <v>4318</v>
      </c>
      <c r="H15028" s="228">
        <v>12033</v>
      </c>
      <c r="I15028" s="228">
        <v>11286980.82</v>
      </c>
      <c r="J15028" s="228">
        <v>2328714.4500000002</v>
      </c>
      <c r="K15028" s="228">
        <v>1103002</v>
      </c>
      <c r="L15028" s="228">
        <v>16525123.92</v>
      </c>
    </row>
    <row r="15029" spans="1:12">
      <c r="A15029" s="228">
        <v>2019</v>
      </c>
      <c r="B15029" s="228" t="s">
        <v>193</v>
      </c>
      <c r="C15029" s="228" t="s">
        <v>62</v>
      </c>
      <c r="D15029" s="228" t="s">
        <v>206</v>
      </c>
      <c r="E15029" s="228">
        <v>30</v>
      </c>
      <c r="F15029" s="228">
        <v>99351</v>
      </c>
      <c r="G15029" s="228">
        <v>8107</v>
      </c>
      <c r="H15029" s="228">
        <v>23219</v>
      </c>
      <c r="I15029" s="228">
        <v>24837452.969999999</v>
      </c>
      <c r="J15029" s="228">
        <v>5402528.8300000001</v>
      </c>
      <c r="K15029" s="228">
        <v>1284999.8</v>
      </c>
      <c r="L15029" s="228">
        <v>35262242.920000002</v>
      </c>
    </row>
    <row r="15030" spans="1:12">
      <c r="A15030" s="228">
        <v>2019</v>
      </c>
      <c r="B15030" s="228" t="s">
        <v>193</v>
      </c>
      <c r="C15030" s="228" t="s">
        <v>62</v>
      </c>
      <c r="D15030" s="228" t="s">
        <v>206</v>
      </c>
      <c r="E15030" s="228">
        <v>35</v>
      </c>
      <c r="F15030" s="228">
        <v>108147</v>
      </c>
      <c r="G15030" s="228">
        <v>8610</v>
      </c>
      <c r="H15030" s="228">
        <v>20696</v>
      </c>
      <c r="I15030" s="228">
        <v>22433071.079999998</v>
      </c>
      <c r="J15030" s="228">
        <v>5321676.3499999996</v>
      </c>
      <c r="K15030" s="228">
        <v>1775216.4</v>
      </c>
      <c r="L15030" s="228">
        <v>33364754.539999999</v>
      </c>
    </row>
    <row r="15031" spans="1:12">
      <c r="A15031" s="228">
        <v>2019</v>
      </c>
      <c r="B15031" s="228" t="s">
        <v>193</v>
      </c>
      <c r="C15031" s="228" t="s">
        <v>62</v>
      </c>
      <c r="D15031" s="228" t="s">
        <v>206</v>
      </c>
      <c r="E15031" s="228">
        <v>40</v>
      </c>
      <c r="F15031" s="228">
        <v>98179</v>
      </c>
      <c r="G15031" s="228">
        <v>7951</v>
      </c>
      <c r="H15031" s="228">
        <v>16246</v>
      </c>
      <c r="I15031" s="228">
        <v>15489479.800000001</v>
      </c>
      <c r="J15031" s="228">
        <v>4203828.55</v>
      </c>
      <c r="K15031" s="228">
        <v>2105630.08</v>
      </c>
      <c r="L15031" s="228">
        <v>25164197.960000001</v>
      </c>
    </row>
    <row r="15032" spans="1:12">
      <c r="A15032" s="228">
        <v>2019</v>
      </c>
      <c r="B15032" s="228" t="s">
        <v>193</v>
      </c>
      <c r="C15032" s="228" t="s">
        <v>62</v>
      </c>
      <c r="D15032" s="228" t="s">
        <v>206</v>
      </c>
      <c r="E15032" s="228">
        <v>45</v>
      </c>
      <c r="F15032" s="228">
        <v>104617</v>
      </c>
      <c r="G15032" s="228">
        <v>8982</v>
      </c>
      <c r="H15032" s="228">
        <v>19426</v>
      </c>
      <c r="I15032" s="228">
        <v>18379462.48</v>
      </c>
      <c r="J15032" s="228">
        <v>4754325.33</v>
      </c>
      <c r="K15032" s="228">
        <v>2804006.15</v>
      </c>
      <c r="L15032" s="228">
        <v>29550073.91</v>
      </c>
    </row>
    <row r="15033" spans="1:12">
      <c r="A15033" s="228">
        <v>2019</v>
      </c>
      <c r="B15033" s="228" t="s">
        <v>193</v>
      </c>
      <c r="C15033" s="228" t="s">
        <v>62</v>
      </c>
      <c r="D15033" s="228" t="s">
        <v>206</v>
      </c>
      <c r="E15033" s="228">
        <v>50</v>
      </c>
      <c r="F15033" s="228">
        <v>97824</v>
      </c>
      <c r="G15033" s="228">
        <v>9855</v>
      </c>
      <c r="H15033" s="228">
        <v>19944</v>
      </c>
      <c r="I15033" s="228">
        <v>18896987.27</v>
      </c>
      <c r="J15033" s="228">
        <v>5151663.42</v>
      </c>
      <c r="K15033" s="228">
        <v>3432477.94</v>
      </c>
      <c r="L15033" s="228">
        <v>31349344.260000002</v>
      </c>
    </row>
    <row r="15034" spans="1:12">
      <c r="A15034" s="228">
        <v>2019</v>
      </c>
      <c r="B15034" s="228" t="s">
        <v>193</v>
      </c>
      <c r="C15034" s="228" t="s">
        <v>62</v>
      </c>
      <c r="D15034" s="228" t="s">
        <v>206</v>
      </c>
      <c r="E15034" s="228">
        <v>55</v>
      </c>
      <c r="F15034" s="228">
        <v>99191</v>
      </c>
      <c r="G15034" s="228">
        <v>11902</v>
      </c>
      <c r="H15034" s="228">
        <v>24224</v>
      </c>
      <c r="I15034" s="228">
        <v>23108423.23</v>
      </c>
      <c r="J15034" s="228">
        <v>6012834.3499999996</v>
      </c>
      <c r="K15034" s="228">
        <v>4595279.0199999996</v>
      </c>
      <c r="L15034" s="228">
        <v>37883256.5</v>
      </c>
    </row>
    <row r="15035" spans="1:12">
      <c r="A15035" s="228">
        <v>2019</v>
      </c>
      <c r="B15035" s="228" t="s">
        <v>193</v>
      </c>
      <c r="C15035" s="228" t="s">
        <v>62</v>
      </c>
      <c r="D15035" s="228" t="s">
        <v>206</v>
      </c>
      <c r="E15035" s="228">
        <v>60</v>
      </c>
      <c r="F15035" s="228">
        <v>94053</v>
      </c>
      <c r="G15035" s="228">
        <v>13120</v>
      </c>
      <c r="H15035" s="228">
        <v>30776</v>
      </c>
      <c r="I15035" s="228">
        <v>29299950.18</v>
      </c>
      <c r="J15035" s="228">
        <v>7386837.4800000004</v>
      </c>
      <c r="K15035" s="228">
        <v>6736238.5499999998</v>
      </c>
      <c r="L15035" s="228">
        <v>48189024.719999999</v>
      </c>
    </row>
    <row r="15036" spans="1:12">
      <c r="A15036" s="228">
        <v>2019</v>
      </c>
      <c r="B15036" s="228" t="s">
        <v>193</v>
      </c>
      <c r="C15036" s="228" t="s">
        <v>62</v>
      </c>
      <c r="D15036" s="228" t="s">
        <v>206</v>
      </c>
      <c r="E15036" s="228">
        <v>65</v>
      </c>
      <c r="F15036" s="228">
        <v>86069</v>
      </c>
      <c r="G15036" s="228">
        <v>15208</v>
      </c>
      <c r="H15036" s="228">
        <v>36649</v>
      </c>
      <c r="I15036" s="228">
        <v>35690693.219999999</v>
      </c>
      <c r="J15036" s="228">
        <v>8516110.6199999992</v>
      </c>
      <c r="K15036" s="228">
        <v>8442581.6300000008</v>
      </c>
      <c r="L15036" s="228">
        <v>57359742.770000003</v>
      </c>
    </row>
    <row r="15037" spans="1:12">
      <c r="A15037" s="228">
        <v>2019</v>
      </c>
      <c r="B15037" s="228" t="s">
        <v>193</v>
      </c>
      <c r="C15037" s="228" t="s">
        <v>62</v>
      </c>
      <c r="D15037" s="228" t="s">
        <v>206</v>
      </c>
      <c r="E15037" s="228">
        <v>70</v>
      </c>
      <c r="F15037" s="228">
        <v>73715</v>
      </c>
      <c r="G15037" s="228">
        <v>17698</v>
      </c>
      <c r="H15037" s="228">
        <v>45564</v>
      </c>
      <c r="I15037" s="228">
        <v>45515436.119999997</v>
      </c>
      <c r="J15037" s="228">
        <v>10349718.300000001</v>
      </c>
      <c r="K15037" s="228">
        <v>11032244.93</v>
      </c>
      <c r="L15037" s="228">
        <v>71686783.069999993</v>
      </c>
    </row>
    <row r="15038" spans="1:12">
      <c r="A15038" s="228">
        <v>2019</v>
      </c>
      <c r="B15038" s="228" t="s">
        <v>193</v>
      </c>
      <c r="C15038" s="228" t="s">
        <v>62</v>
      </c>
      <c r="D15038" s="228" t="s">
        <v>206</v>
      </c>
      <c r="E15038" s="228">
        <v>75</v>
      </c>
      <c r="F15038" s="228">
        <v>49665</v>
      </c>
      <c r="G15038" s="228">
        <v>15053</v>
      </c>
      <c r="H15038" s="228">
        <v>44490</v>
      </c>
      <c r="I15038" s="228">
        <v>41249025.159999996</v>
      </c>
      <c r="J15038" s="228">
        <v>8972849.1899999995</v>
      </c>
      <c r="K15038" s="228">
        <v>8838969.8399999999</v>
      </c>
      <c r="L15038" s="228">
        <v>62583431.950000003</v>
      </c>
    </row>
    <row r="15039" spans="1:12">
      <c r="A15039" s="228">
        <v>2019</v>
      </c>
      <c r="B15039" s="228" t="s">
        <v>193</v>
      </c>
      <c r="C15039" s="228" t="s">
        <v>62</v>
      </c>
      <c r="D15039" s="228" t="s">
        <v>206</v>
      </c>
      <c r="E15039" s="228">
        <v>80</v>
      </c>
      <c r="F15039" s="228">
        <v>34667</v>
      </c>
      <c r="G15039" s="228">
        <v>11444</v>
      </c>
      <c r="H15039" s="228">
        <v>43289</v>
      </c>
      <c r="I15039" s="228">
        <v>37107812.619999997</v>
      </c>
      <c r="J15039" s="228">
        <v>6778065.2199999997</v>
      </c>
      <c r="K15039" s="228">
        <v>6406656.7300000004</v>
      </c>
      <c r="L15039" s="228">
        <v>52626589.850000001</v>
      </c>
    </row>
    <row r="15040" spans="1:12">
      <c r="A15040" s="228">
        <v>2019</v>
      </c>
      <c r="B15040" s="228" t="s">
        <v>193</v>
      </c>
      <c r="C15040" s="228" t="s">
        <v>62</v>
      </c>
      <c r="D15040" s="228" t="s">
        <v>206</v>
      </c>
      <c r="E15040" s="228">
        <v>85</v>
      </c>
      <c r="F15040" s="228">
        <v>22631</v>
      </c>
      <c r="G15040" s="228">
        <v>7445</v>
      </c>
      <c r="H15040" s="228">
        <v>38196</v>
      </c>
      <c r="I15040" s="228">
        <v>28594431.460000001</v>
      </c>
      <c r="J15040" s="228">
        <v>4564843.16</v>
      </c>
      <c r="K15040" s="228">
        <v>3281489.28</v>
      </c>
      <c r="L15040" s="228">
        <v>37842797.149999999</v>
      </c>
    </row>
    <row r="15041" spans="1:12">
      <c r="A15041" s="228">
        <v>2019</v>
      </c>
      <c r="B15041" s="228" t="s">
        <v>193</v>
      </c>
      <c r="C15041" s="228" t="s">
        <v>62</v>
      </c>
      <c r="D15041" s="228" t="s">
        <v>206</v>
      </c>
      <c r="E15041" s="228">
        <v>90</v>
      </c>
      <c r="F15041" s="228">
        <v>10639</v>
      </c>
      <c r="G15041" s="228">
        <v>3029</v>
      </c>
      <c r="H15041" s="228">
        <v>19369</v>
      </c>
      <c r="I15041" s="228">
        <v>13659637.869999999</v>
      </c>
      <c r="J15041" s="228">
        <v>1865253.27</v>
      </c>
      <c r="K15041" s="228">
        <v>1003027.75</v>
      </c>
      <c r="L15041" s="228">
        <v>17096462.960000001</v>
      </c>
    </row>
    <row r="15042" spans="1:12">
      <c r="A15042" s="228">
        <v>2019</v>
      </c>
      <c r="B15042" s="228" t="s">
        <v>193</v>
      </c>
      <c r="C15042" s="228" t="s">
        <v>62</v>
      </c>
      <c r="D15042" s="228" t="s">
        <v>206</v>
      </c>
      <c r="E15042" s="228">
        <v>95</v>
      </c>
      <c r="F15042" s="228">
        <v>2875</v>
      </c>
      <c r="G15042" s="228">
        <v>647</v>
      </c>
      <c r="H15042" s="228">
        <v>4674</v>
      </c>
      <c r="I15042" s="228">
        <v>3227050.25</v>
      </c>
      <c r="J15042" s="228">
        <v>420516.22</v>
      </c>
      <c r="K15042" s="228">
        <v>149609</v>
      </c>
      <c r="L15042" s="228">
        <v>3908638.19</v>
      </c>
    </row>
    <row r="15043" spans="1:12">
      <c r="A15043" s="228">
        <v>2019</v>
      </c>
      <c r="B15043" s="228" t="s">
        <v>193</v>
      </c>
      <c r="C15043" s="228" t="s">
        <v>63</v>
      </c>
      <c r="D15043" s="228" t="s">
        <v>205</v>
      </c>
      <c r="E15043" s="228">
        <v>0</v>
      </c>
      <c r="F15043" s="228">
        <v>52559</v>
      </c>
      <c r="G15043" s="228">
        <v>2893</v>
      </c>
      <c r="H15043" s="228">
        <v>8356</v>
      </c>
      <c r="I15043" s="228">
        <v>6585460.21</v>
      </c>
      <c r="J15043" s="228">
        <v>849367.64</v>
      </c>
      <c r="K15043" s="228">
        <v>93003.7</v>
      </c>
      <c r="L15043" s="228">
        <v>8128103.5199999996</v>
      </c>
    </row>
    <row r="15044" spans="1:12">
      <c r="A15044" s="228">
        <v>2019</v>
      </c>
      <c r="B15044" s="228" t="s">
        <v>193</v>
      </c>
      <c r="C15044" s="228" t="s">
        <v>63</v>
      </c>
      <c r="D15044" s="228" t="s">
        <v>205</v>
      </c>
      <c r="E15044" s="228">
        <v>5</v>
      </c>
      <c r="F15044" s="228">
        <v>67773</v>
      </c>
      <c r="G15044" s="228">
        <v>1608</v>
      </c>
      <c r="H15044" s="228">
        <v>2453</v>
      </c>
      <c r="I15044" s="228">
        <v>2038039.33</v>
      </c>
      <c r="J15044" s="228">
        <v>464320.95</v>
      </c>
      <c r="K15044" s="228">
        <v>190799.35</v>
      </c>
      <c r="L15044" s="228">
        <v>3100348.24</v>
      </c>
    </row>
    <row r="15045" spans="1:12">
      <c r="A15045" s="228">
        <v>2019</v>
      </c>
      <c r="B15045" s="228" t="s">
        <v>193</v>
      </c>
      <c r="C15045" s="228" t="s">
        <v>63</v>
      </c>
      <c r="D15045" s="228" t="s">
        <v>205</v>
      </c>
      <c r="E15045" s="228">
        <v>10</v>
      </c>
      <c r="F15045" s="228">
        <v>71497</v>
      </c>
      <c r="G15045" s="228">
        <v>1345</v>
      </c>
      <c r="H15045" s="228">
        <v>2600</v>
      </c>
      <c r="I15045" s="228">
        <v>1997472.75</v>
      </c>
      <c r="J15045" s="228">
        <v>417934.47</v>
      </c>
      <c r="K15045" s="228">
        <v>447396</v>
      </c>
      <c r="L15045" s="228">
        <v>3280040.17</v>
      </c>
    </row>
    <row r="15046" spans="1:12">
      <c r="A15046" s="228">
        <v>2019</v>
      </c>
      <c r="B15046" s="228" t="s">
        <v>193</v>
      </c>
      <c r="C15046" s="228" t="s">
        <v>63</v>
      </c>
      <c r="D15046" s="228" t="s">
        <v>205</v>
      </c>
      <c r="E15046" s="228">
        <v>15</v>
      </c>
      <c r="F15046" s="228">
        <v>66810</v>
      </c>
      <c r="G15046" s="228">
        <v>1857</v>
      </c>
      <c r="H15046" s="228">
        <v>3680</v>
      </c>
      <c r="I15046" s="228">
        <v>3878639.55</v>
      </c>
      <c r="J15046" s="228">
        <v>810031.63</v>
      </c>
      <c r="K15046" s="228">
        <v>772322.4</v>
      </c>
      <c r="L15046" s="228">
        <v>6065170.3399999999</v>
      </c>
    </row>
    <row r="15047" spans="1:12">
      <c r="A15047" s="228">
        <v>2019</v>
      </c>
      <c r="B15047" s="228" t="s">
        <v>193</v>
      </c>
      <c r="C15047" s="228" t="s">
        <v>63</v>
      </c>
      <c r="D15047" s="228" t="s">
        <v>205</v>
      </c>
      <c r="E15047" s="228">
        <v>20</v>
      </c>
      <c r="F15047" s="228">
        <v>46714</v>
      </c>
      <c r="G15047" s="228">
        <v>1629</v>
      </c>
      <c r="H15047" s="228">
        <v>3426</v>
      </c>
      <c r="I15047" s="228">
        <v>3340659.5</v>
      </c>
      <c r="J15047" s="228">
        <v>701623.39</v>
      </c>
      <c r="K15047" s="228">
        <v>664251</v>
      </c>
      <c r="L15047" s="228">
        <v>5294269.08</v>
      </c>
    </row>
    <row r="15048" spans="1:12">
      <c r="A15048" s="228">
        <v>2019</v>
      </c>
      <c r="B15048" s="228" t="s">
        <v>193</v>
      </c>
      <c r="C15048" s="228" t="s">
        <v>63</v>
      </c>
      <c r="D15048" s="228" t="s">
        <v>205</v>
      </c>
      <c r="E15048" s="228">
        <v>25</v>
      </c>
      <c r="F15048" s="228">
        <v>33806</v>
      </c>
      <c r="G15048" s="228">
        <v>1077</v>
      </c>
      <c r="H15048" s="228">
        <v>2367</v>
      </c>
      <c r="I15048" s="228">
        <v>2176262.67</v>
      </c>
      <c r="J15048" s="228">
        <v>529439.22</v>
      </c>
      <c r="K15048" s="228">
        <v>499744</v>
      </c>
      <c r="L15048" s="228">
        <v>3858972.45</v>
      </c>
    </row>
    <row r="15049" spans="1:12">
      <c r="A15049" s="228">
        <v>2019</v>
      </c>
      <c r="B15049" s="228" t="s">
        <v>193</v>
      </c>
      <c r="C15049" s="228" t="s">
        <v>63</v>
      </c>
      <c r="D15049" s="228" t="s">
        <v>205</v>
      </c>
      <c r="E15049" s="228">
        <v>30</v>
      </c>
      <c r="F15049" s="228">
        <v>57803</v>
      </c>
      <c r="G15049" s="228">
        <v>1847</v>
      </c>
      <c r="H15049" s="228">
        <v>4108</v>
      </c>
      <c r="I15049" s="228">
        <v>3722961.04</v>
      </c>
      <c r="J15049" s="228">
        <v>877950</v>
      </c>
      <c r="K15049" s="228">
        <v>726007</v>
      </c>
      <c r="L15049" s="228">
        <v>6290793.2199999997</v>
      </c>
    </row>
    <row r="15050" spans="1:12">
      <c r="A15050" s="228">
        <v>2019</v>
      </c>
      <c r="B15050" s="228" t="s">
        <v>193</v>
      </c>
      <c r="C15050" s="228" t="s">
        <v>63</v>
      </c>
      <c r="D15050" s="228" t="s">
        <v>205</v>
      </c>
      <c r="E15050" s="228">
        <v>35</v>
      </c>
      <c r="F15050" s="228">
        <v>70182</v>
      </c>
      <c r="G15050" s="228">
        <v>2673</v>
      </c>
      <c r="H15050" s="228">
        <v>6320</v>
      </c>
      <c r="I15050" s="228">
        <v>5256757.8600000003</v>
      </c>
      <c r="J15050" s="228">
        <v>1179377.81</v>
      </c>
      <c r="K15050" s="228">
        <v>1169013</v>
      </c>
      <c r="L15050" s="228">
        <v>8928510.8399999999</v>
      </c>
    </row>
    <row r="15051" spans="1:12">
      <c r="A15051" s="228">
        <v>2019</v>
      </c>
      <c r="B15051" s="228" t="s">
        <v>193</v>
      </c>
      <c r="C15051" s="228" t="s">
        <v>63</v>
      </c>
      <c r="D15051" s="228" t="s">
        <v>205</v>
      </c>
      <c r="E15051" s="228">
        <v>40</v>
      </c>
      <c r="F15051" s="228">
        <v>68687</v>
      </c>
      <c r="G15051" s="228">
        <v>3306</v>
      </c>
      <c r="H15051" s="228">
        <v>7654</v>
      </c>
      <c r="I15051" s="228">
        <v>6582116.79</v>
      </c>
      <c r="J15051" s="228">
        <v>1589467.69</v>
      </c>
      <c r="K15051" s="228">
        <v>1661000</v>
      </c>
      <c r="L15051" s="228">
        <v>11425085.76</v>
      </c>
    </row>
    <row r="15052" spans="1:12">
      <c r="A15052" s="228">
        <v>2019</v>
      </c>
      <c r="B15052" s="228" t="s">
        <v>193</v>
      </c>
      <c r="C15052" s="228" t="s">
        <v>63</v>
      </c>
      <c r="D15052" s="228" t="s">
        <v>205</v>
      </c>
      <c r="E15052" s="228">
        <v>45</v>
      </c>
      <c r="F15052" s="228">
        <v>76062</v>
      </c>
      <c r="G15052" s="228">
        <v>4571</v>
      </c>
      <c r="H15052" s="228">
        <v>9666</v>
      </c>
      <c r="I15052" s="228">
        <v>9304606.25</v>
      </c>
      <c r="J15052" s="228">
        <v>2255523.75</v>
      </c>
      <c r="K15052" s="228">
        <v>2135707</v>
      </c>
      <c r="L15052" s="228">
        <v>15921455.529999999</v>
      </c>
    </row>
    <row r="15053" spans="1:12">
      <c r="A15053" s="228">
        <v>2019</v>
      </c>
      <c r="B15053" s="228" t="s">
        <v>193</v>
      </c>
      <c r="C15053" s="228" t="s">
        <v>63</v>
      </c>
      <c r="D15053" s="228" t="s">
        <v>205</v>
      </c>
      <c r="E15053" s="228">
        <v>50</v>
      </c>
      <c r="F15053" s="228">
        <v>70078</v>
      </c>
      <c r="G15053" s="228">
        <v>6013</v>
      </c>
      <c r="H15053" s="228">
        <v>12041</v>
      </c>
      <c r="I15053" s="228">
        <v>12552574.609999999</v>
      </c>
      <c r="J15053" s="228">
        <v>3054979.52</v>
      </c>
      <c r="K15053" s="228">
        <v>2933680.4</v>
      </c>
      <c r="L15053" s="228">
        <v>21089432.530000001</v>
      </c>
    </row>
    <row r="15054" spans="1:12">
      <c r="A15054" s="228">
        <v>2019</v>
      </c>
      <c r="B15054" s="228" t="s">
        <v>193</v>
      </c>
      <c r="C15054" s="228" t="s">
        <v>63</v>
      </c>
      <c r="D15054" s="228" t="s">
        <v>205</v>
      </c>
      <c r="E15054" s="228">
        <v>55</v>
      </c>
      <c r="F15054" s="228">
        <v>73136</v>
      </c>
      <c r="G15054" s="228">
        <v>8381</v>
      </c>
      <c r="H15054" s="228">
        <v>17377</v>
      </c>
      <c r="I15054" s="228">
        <v>18246142.710000001</v>
      </c>
      <c r="J15054" s="228">
        <v>4322313.28</v>
      </c>
      <c r="K15054" s="228">
        <v>4563707.75</v>
      </c>
      <c r="L15054" s="228">
        <v>30981220.41</v>
      </c>
    </row>
    <row r="15055" spans="1:12">
      <c r="A15055" s="228">
        <v>2019</v>
      </c>
      <c r="B15055" s="228" t="s">
        <v>193</v>
      </c>
      <c r="C15055" s="228" t="s">
        <v>63</v>
      </c>
      <c r="D15055" s="228" t="s">
        <v>205</v>
      </c>
      <c r="E15055" s="228">
        <v>60</v>
      </c>
      <c r="F15055" s="228">
        <v>67474</v>
      </c>
      <c r="G15055" s="228">
        <v>10548</v>
      </c>
      <c r="H15055" s="228">
        <v>23015</v>
      </c>
      <c r="I15055" s="228">
        <v>24067178.379999999</v>
      </c>
      <c r="J15055" s="228">
        <v>5676720.25</v>
      </c>
      <c r="K15055" s="228">
        <v>5677648.1500000004</v>
      </c>
      <c r="L15055" s="228">
        <v>39753661.869999997</v>
      </c>
    </row>
    <row r="15056" spans="1:12">
      <c r="A15056" s="228">
        <v>2019</v>
      </c>
      <c r="B15056" s="228" t="s">
        <v>193</v>
      </c>
      <c r="C15056" s="228" t="s">
        <v>63</v>
      </c>
      <c r="D15056" s="228" t="s">
        <v>205</v>
      </c>
      <c r="E15056" s="228">
        <v>65</v>
      </c>
      <c r="F15056" s="228">
        <v>61868</v>
      </c>
      <c r="G15056" s="228">
        <v>14048</v>
      </c>
      <c r="H15056" s="228">
        <v>30055</v>
      </c>
      <c r="I15056" s="228">
        <v>32970916.109999999</v>
      </c>
      <c r="J15056" s="228">
        <v>7454892.5099999998</v>
      </c>
      <c r="K15056" s="228">
        <v>8000321.8300000001</v>
      </c>
      <c r="L15056" s="228">
        <v>53313952.590000004</v>
      </c>
    </row>
    <row r="15057" spans="1:12">
      <c r="A15057" s="228">
        <v>2019</v>
      </c>
      <c r="B15057" s="228" t="s">
        <v>193</v>
      </c>
      <c r="C15057" s="228" t="s">
        <v>63</v>
      </c>
      <c r="D15057" s="228" t="s">
        <v>205</v>
      </c>
      <c r="E15057" s="228">
        <v>70</v>
      </c>
      <c r="F15057" s="228">
        <v>52633</v>
      </c>
      <c r="G15057" s="228">
        <v>16309</v>
      </c>
      <c r="H15057" s="228">
        <v>38401</v>
      </c>
      <c r="I15057" s="228">
        <v>39376037.609999999</v>
      </c>
      <c r="J15057" s="228">
        <v>8596342.9499999993</v>
      </c>
      <c r="K15057" s="228">
        <v>8147316.8499999996</v>
      </c>
      <c r="L15057" s="228">
        <v>61184794.75</v>
      </c>
    </row>
    <row r="15058" spans="1:12">
      <c r="A15058" s="228">
        <v>2019</v>
      </c>
      <c r="B15058" s="228" t="s">
        <v>193</v>
      </c>
      <c r="C15058" s="228" t="s">
        <v>63</v>
      </c>
      <c r="D15058" s="228" t="s">
        <v>205</v>
      </c>
      <c r="E15058" s="228">
        <v>75</v>
      </c>
      <c r="F15058" s="228">
        <v>35460</v>
      </c>
      <c r="G15058" s="228">
        <v>14151</v>
      </c>
      <c r="H15058" s="228">
        <v>37937</v>
      </c>
      <c r="I15058" s="228">
        <v>35374613.450000003</v>
      </c>
      <c r="J15058" s="228">
        <v>7377669.9900000002</v>
      </c>
      <c r="K15058" s="228">
        <v>7334758.9699999997</v>
      </c>
      <c r="L15058" s="228">
        <v>53388368.719999999</v>
      </c>
    </row>
    <row r="15059" spans="1:12">
      <c r="A15059" s="228">
        <v>2019</v>
      </c>
      <c r="B15059" s="228" t="s">
        <v>193</v>
      </c>
      <c r="C15059" s="228" t="s">
        <v>63</v>
      </c>
      <c r="D15059" s="228" t="s">
        <v>205</v>
      </c>
      <c r="E15059" s="228">
        <v>80</v>
      </c>
      <c r="F15059" s="228">
        <v>21795</v>
      </c>
      <c r="G15059" s="228">
        <v>10335</v>
      </c>
      <c r="H15059" s="228">
        <v>30185</v>
      </c>
      <c r="I15059" s="228">
        <v>25904701.109999999</v>
      </c>
      <c r="J15059" s="228">
        <v>4874293.8499999996</v>
      </c>
      <c r="K15059" s="228">
        <v>4668677.07</v>
      </c>
      <c r="L15059" s="228">
        <v>37355890.869999997</v>
      </c>
    </row>
    <row r="15060" spans="1:12">
      <c r="A15060" s="228">
        <v>2019</v>
      </c>
      <c r="B15060" s="228" t="s">
        <v>193</v>
      </c>
      <c r="C15060" s="228" t="s">
        <v>63</v>
      </c>
      <c r="D15060" s="228" t="s">
        <v>205</v>
      </c>
      <c r="E15060" s="228">
        <v>85</v>
      </c>
      <c r="F15060" s="228">
        <v>11494</v>
      </c>
      <c r="G15060" s="228">
        <v>5513</v>
      </c>
      <c r="H15060" s="228">
        <v>23389</v>
      </c>
      <c r="I15060" s="228">
        <v>17887055.920000002</v>
      </c>
      <c r="J15060" s="228">
        <v>2768243.39</v>
      </c>
      <c r="K15060" s="228">
        <v>2328175.25</v>
      </c>
      <c r="L15060" s="228">
        <v>24080843.93</v>
      </c>
    </row>
    <row r="15061" spans="1:12">
      <c r="A15061" s="228">
        <v>2019</v>
      </c>
      <c r="B15061" s="228" t="s">
        <v>193</v>
      </c>
      <c r="C15061" s="228" t="s">
        <v>63</v>
      </c>
      <c r="D15061" s="228" t="s">
        <v>205</v>
      </c>
      <c r="E15061" s="228">
        <v>90</v>
      </c>
      <c r="F15061" s="228">
        <v>4129</v>
      </c>
      <c r="G15061" s="228">
        <v>1498</v>
      </c>
      <c r="H15061" s="228">
        <v>8512</v>
      </c>
      <c r="I15061" s="228">
        <v>6214975.4800000004</v>
      </c>
      <c r="J15061" s="228">
        <v>848107.31</v>
      </c>
      <c r="K15061" s="228">
        <v>431961.25</v>
      </c>
      <c r="L15061" s="228">
        <v>7822964.96</v>
      </c>
    </row>
    <row r="15062" spans="1:12">
      <c r="A15062" s="228">
        <v>2019</v>
      </c>
      <c r="B15062" s="228" t="s">
        <v>193</v>
      </c>
      <c r="C15062" s="228" t="s">
        <v>63</v>
      </c>
      <c r="D15062" s="228" t="s">
        <v>205</v>
      </c>
      <c r="E15062" s="228">
        <v>95</v>
      </c>
      <c r="F15062" s="228">
        <v>499</v>
      </c>
      <c r="G15062" s="228">
        <v>165</v>
      </c>
      <c r="H15062" s="228">
        <v>1120</v>
      </c>
      <c r="I15062" s="228">
        <v>781405.23</v>
      </c>
      <c r="J15062" s="228">
        <v>92190.88</v>
      </c>
      <c r="K15062" s="228">
        <v>26005</v>
      </c>
      <c r="L15062" s="228">
        <v>928357.61</v>
      </c>
    </row>
    <row r="15063" spans="1:12">
      <c r="A15063" s="228">
        <v>2019</v>
      </c>
      <c r="B15063" s="228" t="s">
        <v>193</v>
      </c>
      <c r="C15063" s="228" t="s">
        <v>63</v>
      </c>
      <c r="D15063" s="228" t="s">
        <v>206</v>
      </c>
      <c r="E15063" s="228">
        <v>0</v>
      </c>
      <c r="F15063" s="228">
        <v>48724</v>
      </c>
      <c r="G15063" s="228">
        <v>2030</v>
      </c>
      <c r="H15063" s="228">
        <v>6217</v>
      </c>
      <c r="I15063" s="228">
        <v>5601163.96</v>
      </c>
      <c r="J15063" s="228">
        <v>526599.11</v>
      </c>
      <c r="K15063" s="228">
        <v>112604.35</v>
      </c>
      <c r="L15063" s="228">
        <v>6616944.6299999999</v>
      </c>
    </row>
    <row r="15064" spans="1:12">
      <c r="A15064" s="228">
        <v>2019</v>
      </c>
      <c r="B15064" s="228" t="s">
        <v>193</v>
      </c>
      <c r="C15064" s="228" t="s">
        <v>63</v>
      </c>
      <c r="D15064" s="228" t="s">
        <v>206</v>
      </c>
      <c r="E15064" s="228">
        <v>5</v>
      </c>
      <c r="F15064" s="228">
        <v>63993</v>
      </c>
      <c r="G15064" s="228">
        <v>1217</v>
      </c>
      <c r="H15064" s="228">
        <v>1731</v>
      </c>
      <c r="I15064" s="228">
        <v>1477054.88</v>
      </c>
      <c r="J15064" s="228">
        <v>326348.90999999997</v>
      </c>
      <c r="K15064" s="228">
        <v>186005.54</v>
      </c>
      <c r="L15064" s="228">
        <v>2262116.75</v>
      </c>
    </row>
    <row r="15065" spans="1:12">
      <c r="A15065" s="228">
        <v>2019</v>
      </c>
      <c r="B15065" s="228" t="s">
        <v>193</v>
      </c>
      <c r="C15065" s="228" t="s">
        <v>63</v>
      </c>
      <c r="D15065" s="228" t="s">
        <v>206</v>
      </c>
      <c r="E15065" s="228">
        <v>10</v>
      </c>
      <c r="F15065" s="228">
        <v>66910</v>
      </c>
      <c r="G15065" s="228">
        <v>1118</v>
      </c>
      <c r="H15065" s="228">
        <v>2036</v>
      </c>
      <c r="I15065" s="228">
        <v>1775759.73</v>
      </c>
      <c r="J15065" s="228">
        <v>362836.19</v>
      </c>
      <c r="K15065" s="228">
        <v>547266.86</v>
      </c>
      <c r="L15065" s="228">
        <v>3024994.95</v>
      </c>
    </row>
    <row r="15066" spans="1:12">
      <c r="A15066" s="228">
        <v>2019</v>
      </c>
      <c r="B15066" s="228" t="s">
        <v>193</v>
      </c>
      <c r="C15066" s="228" t="s">
        <v>63</v>
      </c>
      <c r="D15066" s="228" t="s">
        <v>206</v>
      </c>
      <c r="E15066" s="228">
        <v>15</v>
      </c>
      <c r="F15066" s="228">
        <v>63246</v>
      </c>
      <c r="G15066" s="228">
        <v>2563</v>
      </c>
      <c r="H15066" s="228">
        <v>5972</v>
      </c>
      <c r="I15066" s="228">
        <v>5001234.8899999997</v>
      </c>
      <c r="J15066" s="228">
        <v>903377.37</v>
      </c>
      <c r="K15066" s="228">
        <v>732249</v>
      </c>
      <c r="L15066" s="228">
        <v>7507246.0199999996</v>
      </c>
    </row>
    <row r="15067" spans="1:12">
      <c r="A15067" s="228">
        <v>2019</v>
      </c>
      <c r="B15067" s="228" t="s">
        <v>193</v>
      </c>
      <c r="C15067" s="228" t="s">
        <v>63</v>
      </c>
      <c r="D15067" s="228" t="s">
        <v>206</v>
      </c>
      <c r="E15067" s="228">
        <v>20</v>
      </c>
      <c r="F15067" s="228">
        <v>48748</v>
      </c>
      <c r="G15067" s="228">
        <v>3247</v>
      </c>
      <c r="H15067" s="228">
        <v>8191</v>
      </c>
      <c r="I15067" s="228">
        <v>6973994.3200000003</v>
      </c>
      <c r="J15067" s="228">
        <v>1219052.95</v>
      </c>
      <c r="K15067" s="228">
        <v>851510</v>
      </c>
      <c r="L15067" s="228">
        <v>9971930.5099999998</v>
      </c>
    </row>
    <row r="15068" spans="1:12">
      <c r="A15068" s="228">
        <v>2019</v>
      </c>
      <c r="B15068" s="228" t="s">
        <v>193</v>
      </c>
      <c r="C15068" s="228" t="s">
        <v>63</v>
      </c>
      <c r="D15068" s="228" t="s">
        <v>206</v>
      </c>
      <c r="E15068" s="228">
        <v>25</v>
      </c>
      <c r="F15068" s="228">
        <v>42305</v>
      </c>
      <c r="G15068" s="228">
        <v>3759</v>
      </c>
      <c r="H15068" s="228">
        <v>13077</v>
      </c>
      <c r="I15068" s="228">
        <v>10809614.18</v>
      </c>
      <c r="J15068" s="228">
        <v>2271827.35</v>
      </c>
      <c r="K15068" s="228">
        <v>1065438</v>
      </c>
      <c r="L15068" s="228">
        <v>15900950.99</v>
      </c>
    </row>
    <row r="15069" spans="1:12">
      <c r="A15069" s="228">
        <v>2019</v>
      </c>
      <c r="B15069" s="228" t="s">
        <v>193</v>
      </c>
      <c r="C15069" s="228" t="s">
        <v>63</v>
      </c>
      <c r="D15069" s="228" t="s">
        <v>206</v>
      </c>
      <c r="E15069" s="228">
        <v>30</v>
      </c>
      <c r="F15069" s="228">
        <v>68221</v>
      </c>
      <c r="G15069" s="228">
        <v>6615</v>
      </c>
      <c r="H15069" s="228">
        <v>20998</v>
      </c>
      <c r="I15069" s="228">
        <v>19103949.399999999</v>
      </c>
      <c r="J15069" s="228">
        <v>4446119.9400000004</v>
      </c>
      <c r="K15069" s="228">
        <v>1592093</v>
      </c>
      <c r="L15069" s="228">
        <v>28319705.039999999</v>
      </c>
    </row>
    <row r="15070" spans="1:12">
      <c r="A15070" s="228">
        <v>2019</v>
      </c>
      <c r="B15070" s="228" t="s">
        <v>193</v>
      </c>
      <c r="C15070" s="228" t="s">
        <v>63</v>
      </c>
      <c r="D15070" s="228" t="s">
        <v>206</v>
      </c>
      <c r="E15070" s="228">
        <v>35</v>
      </c>
      <c r="F15070" s="228">
        <v>78335</v>
      </c>
      <c r="G15070" s="228">
        <v>7111</v>
      </c>
      <c r="H15070" s="228">
        <v>19992</v>
      </c>
      <c r="I15070" s="228">
        <v>18736766.629999999</v>
      </c>
      <c r="J15070" s="228">
        <v>4226027.21</v>
      </c>
      <c r="K15070" s="228">
        <v>1903011</v>
      </c>
      <c r="L15070" s="228">
        <v>28353160.940000001</v>
      </c>
    </row>
    <row r="15071" spans="1:12">
      <c r="A15071" s="228">
        <v>2019</v>
      </c>
      <c r="B15071" s="228" t="s">
        <v>193</v>
      </c>
      <c r="C15071" s="228" t="s">
        <v>63</v>
      </c>
      <c r="D15071" s="228" t="s">
        <v>206</v>
      </c>
      <c r="E15071" s="228">
        <v>40</v>
      </c>
      <c r="F15071" s="228">
        <v>75738</v>
      </c>
      <c r="G15071" s="228">
        <v>6439</v>
      </c>
      <c r="H15071" s="228">
        <v>14655</v>
      </c>
      <c r="I15071" s="228">
        <v>14235602.939999999</v>
      </c>
      <c r="J15071" s="228">
        <v>3206066.31</v>
      </c>
      <c r="K15071" s="228">
        <v>2097254.7200000002</v>
      </c>
      <c r="L15071" s="228">
        <v>22894935.309999999</v>
      </c>
    </row>
    <row r="15072" spans="1:12">
      <c r="A15072" s="228">
        <v>2019</v>
      </c>
      <c r="B15072" s="228" t="s">
        <v>193</v>
      </c>
      <c r="C15072" s="228" t="s">
        <v>63</v>
      </c>
      <c r="D15072" s="228" t="s">
        <v>206</v>
      </c>
      <c r="E15072" s="228">
        <v>45</v>
      </c>
      <c r="F15072" s="228">
        <v>82914</v>
      </c>
      <c r="G15072" s="228">
        <v>7626</v>
      </c>
      <c r="H15072" s="228">
        <v>17648</v>
      </c>
      <c r="I15072" s="228">
        <v>16996204.530000001</v>
      </c>
      <c r="J15072" s="228">
        <v>3672454.89</v>
      </c>
      <c r="K15072" s="228">
        <v>2835073.32</v>
      </c>
      <c r="L15072" s="228">
        <v>27542455.039999999</v>
      </c>
    </row>
    <row r="15073" spans="1:12">
      <c r="A15073" s="228">
        <v>2019</v>
      </c>
      <c r="B15073" s="228" t="s">
        <v>193</v>
      </c>
      <c r="C15073" s="228" t="s">
        <v>63</v>
      </c>
      <c r="D15073" s="228" t="s">
        <v>206</v>
      </c>
      <c r="E15073" s="228">
        <v>50</v>
      </c>
      <c r="F15073" s="228">
        <v>76112</v>
      </c>
      <c r="G15073" s="228">
        <v>8229</v>
      </c>
      <c r="H15073" s="228">
        <v>18649</v>
      </c>
      <c r="I15073" s="228">
        <v>17507969.289999999</v>
      </c>
      <c r="J15073" s="228">
        <v>4011738.08</v>
      </c>
      <c r="K15073" s="228">
        <v>3259368.42</v>
      </c>
      <c r="L15073" s="228">
        <v>28519773.620000001</v>
      </c>
    </row>
    <row r="15074" spans="1:12">
      <c r="A15074" s="228">
        <v>2019</v>
      </c>
      <c r="B15074" s="228" t="s">
        <v>193</v>
      </c>
      <c r="C15074" s="228" t="s">
        <v>63</v>
      </c>
      <c r="D15074" s="228" t="s">
        <v>206</v>
      </c>
      <c r="E15074" s="228">
        <v>55</v>
      </c>
      <c r="F15074" s="228">
        <v>79548</v>
      </c>
      <c r="G15074" s="228">
        <v>10030</v>
      </c>
      <c r="H15074" s="228">
        <v>22366</v>
      </c>
      <c r="I15074" s="228">
        <v>21397312.640000001</v>
      </c>
      <c r="J15074" s="228">
        <v>5026177.1500000004</v>
      </c>
      <c r="K15074" s="228">
        <v>4802606.6500000004</v>
      </c>
      <c r="L15074" s="228">
        <v>35461644.810000002</v>
      </c>
    </row>
    <row r="15075" spans="1:12">
      <c r="A15075" s="228">
        <v>2019</v>
      </c>
      <c r="B15075" s="228" t="s">
        <v>193</v>
      </c>
      <c r="C15075" s="228" t="s">
        <v>63</v>
      </c>
      <c r="D15075" s="228" t="s">
        <v>206</v>
      </c>
      <c r="E15075" s="228">
        <v>60</v>
      </c>
      <c r="F15075" s="228">
        <v>74254</v>
      </c>
      <c r="G15075" s="228">
        <v>11359</v>
      </c>
      <c r="H15075" s="228">
        <v>25086</v>
      </c>
      <c r="I15075" s="228">
        <v>24460646.629999999</v>
      </c>
      <c r="J15075" s="228">
        <v>5726479.1399999997</v>
      </c>
      <c r="K15075" s="228">
        <v>5621108.5700000003</v>
      </c>
      <c r="L15075" s="228">
        <v>40115342.810000002</v>
      </c>
    </row>
    <row r="15076" spans="1:12">
      <c r="A15076" s="228">
        <v>2019</v>
      </c>
      <c r="B15076" s="228" t="s">
        <v>193</v>
      </c>
      <c r="C15076" s="228" t="s">
        <v>63</v>
      </c>
      <c r="D15076" s="228" t="s">
        <v>206</v>
      </c>
      <c r="E15076" s="228">
        <v>65</v>
      </c>
      <c r="F15076" s="228">
        <v>68199</v>
      </c>
      <c r="G15076" s="228">
        <v>14461</v>
      </c>
      <c r="H15076" s="228">
        <v>34473</v>
      </c>
      <c r="I15076" s="228">
        <v>32836302.539999999</v>
      </c>
      <c r="J15076" s="228">
        <v>7242137.4800000004</v>
      </c>
      <c r="K15076" s="228">
        <v>7736911.4800000004</v>
      </c>
      <c r="L15076" s="228">
        <v>52593579.840000004</v>
      </c>
    </row>
    <row r="15077" spans="1:12">
      <c r="A15077" s="228">
        <v>2019</v>
      </c>
      <c r="B15077" s="228" t="s">
        <v>193</v>
      </c>
      <c r="C15077" s="228" t="s">
        <v>63</v>
      </c>
      <c r="D15077" s="228" t="s">
        <v>206</v>
      </c>
      <c r="E15077" s="228">
        <v>70</v>
      </c>
      <c r="F15077" s="228">
        <v>59083</v>
      </c>
      <c r="G15077" s="228">
        <v>15639</v>
      </c>
      <c r="H15077" s="228">
        <v>39616</v>
      </c>
      <c r="I15077" s="228">
        <v>38056713.579999998</v>
      </c>
      <c r="J15077" s="228">
        <v>8124064.9800000004</v>
      </c>
      <c r="K15077" s="228">
        <v>8502316.3000000007</v>
      </c>
      <c r="L15077" s="228">
        <v>59212016.060000002</v>
      </c>
    </row>
    <row r="15078" spans="1:12">
      <c r="A15078" s="228">
        <v>2019</v>
      </c>
      <c r="B15078" s="228" t="s">
        <v>193</v>
      </c>
      <c r="C15078" s="228" t="s">
        <v>63</v>
      </c>
      <c r="D15078" s="228" t="s">
        <v>206</v>
      </c>
      <c r="E15078" s="228">
        <v>75</v>
      </c>
      <c r="F15078" s="228">
        <v>39252</v>
      </c>
      <c r="G15078" s="228">
        <v>12142</v>
      </c>
      <c r="H15078" s="228">
        <v>37285</v>
      </c>
      <c r="I15078" s="228">
        <v>33687107.539999999</v>
      </c>
      <c r="J15078" s="228">
        <v>6519375.0999999996</v>
      </c>
      <c r="K15078" s="228">
        <v>6493571.9000000004</v>
      </c>
      <c r="L15078" s="228">
        <v>49903569.789999999</v>
      </c>
    </row>
    <row r="15079" spans="1:12">
      <c r="A15079" s="228">
        <v>2019</v>
      </c>
      <c r="B15079" s="228" t="s">
        <v>193</v>
      </c>
      <c r="C15079" s="228" t="s">
        <v>63</v>
      </c>
      <c r="D15079" s="228" t="s">
        <v>206</v>
      </c>
      <c r="E15079" s="228">
        <v>80</v>
      </c>
      <c r="F15079" s="228">
        <v>25559</v>
      </c>
      <c r="G15079" s="228">
        <v>8657</v>
      </c>
      <c r="H15079" s="228">
        <v>33843</v>
      </c>
      <c r="I15079" s="228">
        <v>27251139.260000002</v>
      </c>
      <c r="J15079" s="228">
        <v>4611014</v>
      </c>
      <c r="K15079" s="228">
        <v>4230361.8499999996</v>
      </c>
      <c r="L15079" s="228">
        <v>37921657.329999998</v>
      </c>
    </row>
    <row r="15080" spans="1:12">
      <c r="A15080" s="228">
        <v>2019</v>
      </c>
      <c r="B15080" s="228" t="s">
        <v>193</v>
      </c>
      <c r="C15080" s="228" t="s">
        <v>63</v>
      </c>
      <c r="D15080" s="228" t="s">
        <v>206</v>
      </c>
      <c r="E15080" s="228">
        <v>85</v>
      </c>
      <c r="F15080" s="228">
        <v>15309</v>
      </c>
      <c r="G15080" s="228">
        <v>5261</v>
      </c>
      <c r="H15080" s="228">
        <v>27491</v>
      </c>
      <c r="I15080" s="228">
        <v>20082727.399999999</v>
      </c>
      <c r="J15080" s="228">
        <v>2853422.22</v>
      </c>
      <c r="K15080" s="228">
        <v>1977289</v>
      </c>
      <c r="L15080" s="228">
        <v>26052055.219999999</v>
      </c>
    </row>
    <row r="15081" spans="1:12">
      <c r="A15081" s="228">
        <v>2019</v>
      </c>
      <c r="B15081" s="228" t="s">
        <v>193</v>
      </c>
      <c r="C15081" s="228" t="s">
        <v>63</v>
      </c>
      <c r="D15081" s="228" t="s">
        <v>206</v>
      </c>
      <c r="E15081" s="228">
        <v>90</v>
      </c>
      <c r="F15081" s="228">
        <v>6596</v>
      </c>
      <c r="G15081" s="228">
        <v>1921</v>
      </c>
      <c r="H15081" s="228">
        <v>12068</v>
      </c>
      <c r="I15081" s="228">
        <v>8546321.9700000007</v>
      </c>
      <c r="J15081" s="228">
        <v>1042459.68</v>
      </c>
      <c r="K15081" s="228">
        <v>496529.4</v>
      </c>
      <c r="L15081" s="228">
        <v>10451154.65</v>
      </c>
    </row>
    <row r="15082" spans="1:12">
      <c r="A15082" s="228">
        <v>2019</v>
      </c>
      <c r="B15082" s="228" t="s">
        <v>193</v>
      </c>
      <c r="C15082" s="228" t="s">
        <v>63</v>
      </c>
      <c r="D15082" s="228" t="s">
        <v>206</v>
      </c>
      <c r="E15082" s="228">
        <v>95</v>
      </c>
      <c r="F15082" s="228">
        <v>1728</v>
      </c>
      <c r="G15082" s="228">
        <v>390</v>
      </c>
      <c r="H15082" s="228">
        <v>2947</v>
      </c>
      <c r="I15082" s="228">
        <v>2045213.47</v>
      </c>
      <c r="J15082" s="228">
        <v>218631.67</v>
      </c>
      <c r="K15082" s="228">
        <v>84617</v>
      </c>
      <c r="L15082" s="228">
        <v>2459497.64</v>
      </c>
    </row>
    <row r="15083" spans="1:12">
      <c r="A15083" s="228">
        <v>2019</v>
      </c>
      <c r="B15083" s="228" t="s">
        <v>193</v>
      </c>
      <c r="C15083" s="228" t="s">
        <v>64</v>
      </c>
      <c r="D15083" s="228" t="s">
        <v>205</v>
      </c>
      <c r="E15083" s="228">
        <v>0</v>
      </c>
      <c r="F15083" s="228">
        <v>18235</v>
      </c>
      <c r="G15083" s="228">
        <v>816</v>
      </c>
      <c r="H15083" s="228">
        <v>2217</v>
      </c>
      <c r="I15083" s="228">
        <v>1462259.4</v>
      </c>
      <c r="J15083" s="228">
        <v>295298.98</v>
      </c>
      <c r="K15083" s="228">
        <v>9052.77</v>
      </c>
      <c r="L15083" s="228">
        <v>1861606.12</v>
      </c>
    </row>
    <row r="15084" spans="1:12">
      <c r="A15084" s="228">
        <v>2019</v>
      </c>
      <c r="B15084" s="228" t="s">
        <v>193</v>
      </c>
      <c r="C15084" s="228" t="s">
        <v>64</v>
      </c>
      <c r="D15084" s="228" t="s">
        <v>205</v>
      </c>
      <c r="E15084" s="228">
        <v>5</v>
      </c>
      <c r="F15084" s="228">
        <v>21956</v>
      </c>
      <c r="G15084" s="228">
        <v>399</v>
      </c>
      <c r="H15084" s="228">
        <v>480</v>
      </c>
      <c r="I15084" s="228">
        <v>458954.55</v>
      </c>
      <c r="J15084" s="228">
        <v>142443.14000000001</v>
      </c>
      <c r="K15084" s="228">
        <v>65387.75</v>
      </c>
      <c r="L15084" s="228">
        <v>723200.86</v>
      </c>
    </row>
    <row r="15085" spans="1:12">
      <c r="A15085" s="228">
        <v>2019</v>
      </c>
      <c r="B15085" s="228" t="s">
        <v>193</v>
      </c>
      <c r="C15085" s="228" t="s">
        <v>64</v>
      </c>
      <c r="D15085" s="228" t="s">
        <v>205</v>
      </c>
      <c r="E15085" s="228">
        <v>10</v>
      </c>
      <c r="F15085" s="228">
        <v>22136</v>
      </c>
      <c r="G15085" s="228">
        <v>348</v>
      </c>
      <c r="H15085" s="228">
        <v>503</v>
      </c>
      <c r="I15085" s="228">
        <v>418838.55</v>
      </c>
      <c r="J15085" s="228">
        <v>143338.04</v>
      </c>
      <c r="K15085" s="228">
        <v>200915.65</v>
      </c>
      <c r="L15085" s="228">
        <v>813331.82</v>
      </c>
    </row>
    <row r="15086" spans="1:12">
      <c r="A15086" s="228">
        <v>2019</v>
      </c>
      <c r="B15086" s="228" t="s">
        <v>193</v>
      </c>
      <c r="C15086" s="228" t="s">
        <v>64</v>
      </c>
      <c r="D15086" s="228" t="s">
        <v>205</v>
      </c>
      <c r="E15086" s="228">
        <v>15</v>
      </c>
      <c r="F15086" s="228">
        <v>21457</v>
      </c>
      <c r="G15086" s="228">
        <v>606</v>
      </c>
      <c r="H15086" s="228">
        <v>883</v>
      </c>
      <c r="I15086" s="228">
        <v>1056164.8</v>
      </c>
      <c r="J15086" s="228">
        <v>349764.94</v>
      </c>
      <c r="K15086" s="228">
        <v>299183</v>
      </c>
      <c r="L15086" s="228">
        <v>1801315.17</v>
      </c>
    </row>
    <row r="15087" spans="1:12">
      <c r="A15087" s="228">
        <v>2019</v>
      </c>
      <c r="B15087" s="228" t="s">
        <v>193</v>
      </c>
      <c r="C15087" s="228" t="s">
        <v>64</v>
      </c>
      <c r="D15087" s="228" t="s">
        <v>205</v>
      </c>
      <c r="E15087" s="228">
        <v>20</v>
      </c>
      <c r="F15087" s="228">
        <v>18864</v>
      </c>
      <c r="G15087" s="228">
        <v>645</v>
      </c>
      <c r="H15087" s="228">
        <v>953</v>
      </c>
      <c r="I15087" s="228">
        <v>1187360.83</v>
      </c>
      <c r="J15087" s="228">
        <v>413788.09</v>
      </c>
      <c r="K15087" s="228">
        <v>321118</v>
      </c>
      <c r="L15087" s="228">
        <v>2053582.4</v>
      </c>
    </row>
    <row r="15088" spans="1:12">
      <c r="A15088" s="228">
        <v>2019</v>
      </c>
      <c r="B15088" s="228" t="s">
        <v>193</v>
      </c>
      <c r="C15088" s="228" t="s">
        <v>64</v>
      </c>
      <c r="D15088" s="228" t="s">
        <v>205</v>
      </c>
      <c r="E15088" s="228">
        <v>25</v>
      </c>
      <c r="F15088" s="228">
        <v>14335</v>
      </c>
      <c r="G15088" s="228">
        <v>515</v>
      </c>
      <c r="H15088" s="228">
        <v>835</v>
      </c>
      <c r="I15088" s="228">
        <v>893391.2</v>
      </c>
      <c r="J15088" s="228">
        <v>315068.38</v>
      </c>
      <c r="K15088" s="228">
        <v>203128.4</v>
      </c>
      <c r="L15088" s="228">
        <v>1580259.55</v>
      </c>
    </row>
    <row r="15089" spans="1:12">
      <c r="A15089" s="228">
        <v>2019</v>
      </c>
      <c r="B15089" s="228" t="s">
        <v>193</v>
      </c>
      <c r="C15089" s="228" t="s">
        <v>64</v>
      </c>
      <c r="D15089" s="228" t="s">
        <v>205</v>
      </c>
      <c r="E15089" s="228">
        <v>30</v>
      </c>
      <c r="F15089" s="228">
        <v>20868</v>
      </c>
      <c r="G15089" s="228">
        <v>707</v>
      </c>
      <c r="H15089" s="228">
        <v>1245</v>
      </c>
      <c r="I15089" s="228">
        <v>1175494.97</v>
      </c>
      <c r="J15089" s="228">
        <v>440194.65</v>
      </c>
      <c r="K15089" s="228">
        <v>211435</v>
      </c>
      <c r="L15089" s="228">
        <v>2085104.99</v>
      </c>
    </row>
    <row r="15090" spans="1:12">
      <c r="A15090" s="228">
        <v>2019</v>
      </c>
      <c r="B15090" s="228" t="s">
        <v>193</v>
      </c>
      <c r="C15090" s="228" t="s">
        <v>64</v>
      </c>
      <c r="D15090" s="228" t="s">
        <v>205</v>
      </c>
      <c r="E15090" s="228">
        <v>35</v>
      </c>
      <c r="F15090" s="228">
        <v>22913</v>
      </c>
      <c r="G15090" s="228">
        <v>972</v>
      </c>
      <c r="H15090" s="228">
        <v>1447</v>
      </c>
      <c r="I15090" s="228">
        <v>1434344.1</v>
      </c>
      <c r="J15090" s="228">
        <v>525694.68999999994</v>
      </c>
      <c r="K15090" s="228">
        <v>297508.09999999998</v>
      </c>
      <c r="L15090" s="228">
        <v>2554826.96</v>
      </c>
    </row>
    <row r="15091" spans="1:12">
      <c r="A15091" s="228">
        <v>2019</v>
      </c>
      <c r="B15091" s="228" t="s">
        <v>193</v>
      </c>
      <c r="C15091" s="228" t="s">
        <v>64</v>
      </c>
      <c r="D15091" s="228" t="s">
        <v>205</v>
      </c>
      <c r="E15091" s="228">
        <v>40</v>
      </c>
      <c r="F15091" s="228">
        <v>22365</v>
      </c>
      <c r="G15091" s="228">
        <v>1046</v>
      </c>
      <c r="H15091" s="228">
        <v>2079</v>
      </c>
      <c r="I15091" s="228">
        <v>1979207.51</v>
      </c>
      <c r="J15091" s="228">
        <v>666325.37</v>
      </c>
      <c r="K15091" s="228">
        <v>375635.55</v>
      </c>
      <c r="L15091" s="228">
        <v>3367615.63</v>
      </c>
    </row>
    <row r="15092" spans="1:12">
      <c r="A15092" s="228">
        <v>2019</v>
      </c>
      <c r="B15092" s="228" t="s">
        <v>193</v>
      </c>
      <c r="C15092" s="228" t="s">
        <v>64</v>
      </c>
      <c r="D15092" s="228" t="s">
        <v>205</v>
      </c>
      <c r="E15092" s="228">
        <v>45</v>
      </c>
      <c r="F15092" s="228">
        <v>24583</v>
      </c>
      <c r="G15092" s="228">
        <v>1370</v>
      </c>
      <c r="H15092" s="228">
        <v>2363</v>
      </c>
      <c r="I15092" s="228">
        <v>2578999.4</v>
      </c>
      <c r="J15092" s="228">
        <v>821231.46</v>
      </c>
      <c r="K15092" s="228">
        <v>501997.7</v>
      </c>
      <c r="L15092" s="228">
        <v>4341602.22</v>
      </c>
    </row>
    <row r="15093" spans="1:12">
      <c r="A15093" s="228">
        <v>2019</v>
      </c>
      <c r="B15093" s="228" t="s">
        <v>193</v>
      </c>
      <c r="C15093" s="228" t="s">
        <v>64</v>
      </c>
      <c r="D15093" s="228" t="s">
        <v>205</v>
      </c>
      <c r="E15093" s="228">
        <v>50</v>
      </c>
      <c r="F15093" s="228">
        <v>24560</v>
      </c>
      <c r="G15093" s="228">
        <v>1781</v>
      </c>
      <c r="H15093" s="228">
        <v>3567</v>
      </c>
      <c r="I15093" s="228">
        <v>3699758</v>
      </c>
      <c r="J15093" s="228">
        <v>1150622.17</v>
      </c>
      <c r="K15093" s="228">
        <v>889035.7</v>
      </c>
      <c r="L15093" s="228">
        <v>6272968.5599999996</v>
      </c>
    </row>
    <row r="15094" spans="1:12">
      <c r="A15094" s="228">
        <v>2019</v>
      </c>
      <c r="B15094" s="228" t="s">
        <v>193</v>
      </c>
      <c r="C15094" s="228" t="s">
        <v>64</v>
      </c>
      <c r="D15094" s="228" t="s">
        <v>205</v>
      </c>
      <c r="E15094" s="228">
        <v>55</v>
      </c>
      <c r="F15094" s="228">
        <v>27761</v>
      </c>
      <c r="G15094" s="228">
        <v>2838</v>
      </c>
      <c r="H15094" s="228">
        <v>5683</v>
      </c>
      <c r="I15094" s="228">
        <v>5567428.7000000002</v>
      </c>
      <c r="J15094" s="228">
        <v>1643204.16</v>
      </c>
      <c r="K15094" s="228">
        <v>1827126.94</v>
      </c>
      <c r="L15094" s="228">
        <v>9655890.4600000009</v>
      </c>
    </row>
    <row r="15095" spans="1:12">
      <c r="A15095" s="228">
        <v>2019</v>
      </c>
      <c r="B15095" s="228" t="s">
        <v>193</v>
      </c>
      <c r="C15095" s="228" t="s">
        <v>64</v>
      </c>
      <c r="D15095" s="228" t="s">
        <v>205</v>
      </c>
      <c r="E15095" s="228">
        <v>60</v>
      </c>
      <c r="F15095" s="228">
        <v>27933</v>
      </c>
      <c r="G15095" s="228">
        <v>3758</v>
      </c>
      <c r="H15095" s="228">
        <v>7952</v>
      </c>
      <c r="I15095" s="228">
        <v>8198747.0999999996</v>
      </c>
      <c r="J15095" s="228">
        <v>2357827.61</v>
      </c>
      <c r="K15095" s="228">
        <v>2201567.1</v>
      </c>
      <c r="L15095" s="228">
        <v>13661143.92</v>
      </c>
    </row>
    <row r="15096" spans="1:12">
      <c r="A15096" s="228">
        <v>2019</v>
      </c>
      <c r="B15096" s="228" t="s">
        <v>193</v>
      </c>
      <c r="C15096" s="228" t="s">
        <v>64</v>
      </c>
      <c r="D15096" s="228" t="s">
        <v>205</v>
      </c>
      <c r="E15096" s="228">
        <v>65</v>
      </c>
      <c r="F15096" s="228">
        <v>26800</v>
      </c>
      <c r="G15096" s="228">
        <v>5506</v>
      </c>
      <c r="H15096" s="228">
        <v>10991</v>
      </c>
      <c r="I15096" s="228">
        <v>10665598.18</v>
      </c>
      <c r="J15096" s="228">
        <v>3049895.02</v>
      </c>
      <c r="K15096" s="228">
        <v>2895513.39</v>
      </c>
      <c r="L15096" s="228">
        <v>17512877.129999999</v>
      </c>
    </row>
    <row r="15097" spans="1:12">
      <c r="A15097" s="228">
        <v>2019</v>
      </c>
      <c r="B15097" s="228" t="s">
        <v>193</v>
      </c>
      <c r="C15097" s="228" t="s">
        <v>64</v>
      </c>
      <c r="D15097" s="228" t="s">
        <v>205</v>
      </c>
      <c r="E15097" s="228">
        <v>70</v>
      </c>
      <c r="F15097" s="228">
        <v>23568</v>
      </c>
      <c r="G15097" s="228">
        <v>6169</v>
      </c>
      <c r="H15097" s="228">
        <v>13540</v>
      </c>
      <c r="I15097" s="228">
        <v>13516222.84</v>
      </c>
      <c r="J15097" s="228">
        <v>3728409.62</v>
      </c>
      <c r="K15097" s="228">
        <v>3679587.31</v>
      </c>
      <c r="L15097" s="228">
        <v>21834737.030000001</v>
      </c>
    </row>
    <row r="15098" spans="1:12">
      <c r="A15098" s="228">
        <v>2019</v>
      </c>
      <c r="B15098" s="228" t="s">
        <v>193</v>
      </c>
      <c r="C15098" s="228" t="s">
        <v>64</v>
      </c>
      <c r="D15098" s="228" t="s">
        <v>205</v>
      </c>
      <c r="E15098" s="228">
        <v>75</v>
      </c>
      <c r="F15098" s="228">
        <v>15953</v>
      </c>
      <c r="G15098" s="228">
        <v>5500</v>
      </c>
      <c r="H15098" s="228">
        <v>13311</v>
      </c>
      <c r="I15098" s="228">
        <v>12306560.32</v>
      </c>
      <c r="J15098" s="228">
        <v>3043590.87</v>
      </c>
      <c r="K15098" s="228">
        <v>3135234.35</v>
      </c>
      <c r="L15098" s="228">
        <v>19315747.620000001</v>
      </c>
    </row>
    <row r="15099" spans="1:12">
      <c r="A15099" s="228">
        <v>2019</v>
      </c>
      <c r="B15099" s="228" t="s">
        <v>193</v>
      </c>
      <c r="C15099" s="228" t="s">
        <v>64</v>
      </c>
      <c r="D15099" s="228" t="s">
        <v>205</v>
      </c>
      <c r="E15099" s="228">
        <v>80</v>
      </c>
      <c r="F15099" s="228">
        <v>10170</v>
      </c>
      <c r="G15099" s="228">
        <v>4027</v>
      </c>
      <c r="H15099" s="228">
        <v>11243</v>
      </c>
      <c r="I15099" s="228">
        <v>9219797.1600000001</v>
      </c>
      <c r="J15099" s="228">
        <v>2042150.37</v>
      </c>
      <c r="K15099" s="228">
        <v>2206388.0299999998</v>
      </c>
      <c r="L15099" s="228">
        <v>13887392.289999999</v>
      </c>
    </row>
    <row r="15100" spans="1:12">
      <c r="A15100" s="228">
        <v>2019</v>
      </c>
      <c r="B15100" s="228" t="s">
        <v>193</v>
      </c>
      <c r="C15100" s="228" t="s">
        <v>64</v>
      </c>
      <c r="D15100" s="228" t="s">
        <v>205</v>
      </c>
      <c r="E15100" s="228">
        <v>85</v>
      </c>
      <c r="F15100" s="228">
        <v>5825</v>
      </c>
      <c r="G15100" s="228">
        <v>2443</v>
      </c>
      <c r="H15100" s="228">
        <v>9058</v>
      </c>
      <c r="I15100" s="228">
        <v>5882254.1900000004</v>
      </c>
      <c r="J15100" s="228">
        <v>1147183.25</v>
      </c>
      <c r="K15100" s="228">
        <v>917114.97</v>
      </c>
      <c r="L15100" s="228">
        <v>8198194.4900000002</v>
      </c>
    </row>
    <row r="15101" spans="1:12">
      <c r="A15101" s="228">
        <v>2019</v>
      </c>
      <c r="B15101" s="228" t="s">
        <v>193</v>
      </c>
      <c r="C15101" s="228" t="s">
        <v>64</v>
      </c>
      <c r="D15101" s="228" t="s">
        <v>205</v>
      </c>
      <c r="E15101" s="228">
        <v>90</v>
      </c>
      <c r="F15101" s="228">
        <v>2321</v>
      </c>
      <c r="G15101" s="228">
        <v>806</v>
      </c>
      <c r="H15101" s="228">
        <v>4285</v>
      </c>
      <c r="I15101" s="228">
        <v>2457278.7000000002</v>
      </c>
      <c r="J15101" s="228">
        <v>389618.52</v>
      </c>
      <c r="K15101" s="228">
        <v>370877</v>
      </c>
      <c r="L15101" s="228">
        <v>3467675.7</v>
      </c>
    </row>
    <row r="15102" spans="1:12">
      <c r="A15102" s="228">
        <v>2019</v>
      </c>
      <c r="B15102" s="228" t="s">
        <v>193</v>
      </c>
      <c r="C15102" s="228" t="s">
        <v>64</v>
      </c>
      <c r="D15102" s="228" t="s">
        <v>205</v>
      </c>
      <c r="E15102" s="228">
        <v>95</v>
      </c>
      <c r="F15102" s="228">
        <v>330</v>
      </c>
      <c r="G15102" s="228">
        <v>102</v>
      </c>
      <c r="H15102" s="228">
        <v>529</v>
      </c>
      <c r="I15102" s="228">
        <v>258524</v>
      </c>
      <c r="J15102" s="228">
        <v>50813.16</v>
      </c>
      <c r="K15102" s="228">
        <v>32272</v>
      </c>
      <c r="L15102" s="228">
        <v>365294.26</v>
      </c>
    </row>
    <row r="15103" spans="1:12">
      <c r="A15103" s="228">
        <v>2019</v>
      </c>
      <c r="B15103" s="228" t="s">
        <v>193</v>
      </c>
      <c r="C15103" s="228" t="s">
        <v>64</v>
      </c>
      <c r="D15103" s="228" t="s">
        <v>206</v>
      </c>
      <c r="E15103" s="228">
        <v>0</v>
      </c>
      <c r="F15103" s="228">
        <v>16840</v>
      </c>
      <c r="G15103" s="228">
        <v>561</v>
      </c>
      <c r="H15103" s="228">
        <v>1811</v>
      </c>
      <c r="I15103" s="228">
        <v>1154068.75</v>
      </c>
      <c r="J15103" s="228">
        <v>189042.1</v>
      </c>
      <c r="K15103" s="228">
        <v>46817.2</v>
      </c>
      <c r="L15103" s="228">
        <v>1441002.79</v>
      </c>
    </row>
    <row r="15104" spans="1:12">
      <c r="A15104" s="228">
        <v>2019</v>
      </c>
      <c r="B15104" s="228" t="s">
        <v>193</v>
      </c>
      <c r="C15104" s="228" t="s">
        <v>64</v>
      </c>
      <c r="D15104" s="228" t="s">
        <v>206</v>
      </c>
      <c r="E15104" s="228">
        <v>5</v>
      </c>
      <c r="F15104" s="228">
        <v>20537</v>
      </c>
      <c r="G15104" s="228">
        <v>333</v>
      </c>
      <c r="H15104" s="228">
        <v>382</v>
      </c>
      <c r="I15104" s="228">
        <v>407946</v>
      </c>
      <c r="J15104" s="228">
        <v>118091.67</v>
      </c>
      <c r="K15104" s="228">
        <v>73308</v>
      </c>
      <c r="L15104" s="228">
        <v>649670.46</v>
      </c>
    </row>
    <row r="15105" spans="1:12">
      <c r="A15105" s="228">
        <v>2019</v>
      </c>
      <c r="B15105" s="228" t="s">
        <v>193</v>
      </c>
      <c r="C15105" s="228" t="s">
        <v>64</v>
      </c>
      <c r="D15105" s="228" t="s">
        <v>206</v>
      </c>
      <c r="E15105" s="228">
        <v>10</v>
      </c>
      <c r="F15105" s="228">
        <v>21417</v>
      </c>
      <c r="G15105" s="228">
        <v>324</v>
      </c>
      <c r="H15105" s="228">
        <v>490</v>
      </c>
      <c r="I15105" s="228">
        <v>437811.9</v>
      </c>
      <c r="J15105" s="228">
        <v>125964.81</v>
      </c>
      <c r="K15105" s="228">
        <v>76974</v>
      </c>
      <c r="L15105" s="228">
        <v>688348.07</v>
      </c>
    </row>
    <row r="15106" spans="1:12">
      <c r="A15106" s="228">
        <v>2019</v>
      </c>
      <c r="B15106" s="228" t="s">
        <v>193</v>
      </c>
      <c r="C15106" s="228" t="s">
        <v>64</v>
      </c>
      <c r="D15106" s="228" t="s">
        <v>206</v>
      </c>
      <c r="E15106" s="228">
        <v>15</v>
      </c>
      <c r="F15106" s="228">
        <v>20323</v>
      </c>
      <c r="G15106" s="228">
        <v>799</v>
      </c>
      <c r="H15106" s="228">
        <v>1453</v>
      </c>
      <c r="I15106" s="228">
        <v>1358968.4</v>
      </c>
      <c r="J15106" s="228">
        <v>365412.1</v>
      </c>
      <c r="K15106" s="228">
        <v>241349</v>
      </c>
      <c r="L15106" s="228">
        <v>2101992.5699999998</v>
      </c>
    </row>
    <row r="15107" spans="1:12">
      <c r="A15107" s="228">
        <v>2019</v>
      </c>
      <c r="B15107" s="228" t="s">
        <v>193</v>
      </c>
      <c r="C15107" s="228" t="s">
        <v>64</v>
      </c>
      <c r="D15107" s="228" t="s">
        <v>206</v>
      </c>
      <c r="E15107" s="228">
        <v>20</v>
      </c>
      <c r="F15107" s="228">
        <v>18826</v>
      </c>
      <c r="G15107" s="228">
        <v>1057</v>
      </c>
      <c r="H15107" s="228">
        <v>2268</v>
      </c>
      <c r="I15107" s="228">
        <v>2263967.2999999998</v>
      </c>
      <c r="J15107" s="228">
        <v>561819.56000000006</v>
      </c>
      <c r="K15107" s="228">
        <v>317033</v>
      </c>
      <c r="L15107" s="228">
        <v>3360310.74</v>
      </c>
    </row>
    <row r="15108" spans="1:12">
      <c r="A15108" s="228">
        <v>2019</v>
      </c>
      <c r="B15108" s="228" t="s">
        <v>193</v>
      </c>
      <c r="C15108" s="228" t="s">
        <v>64</v>
      </c>
      <c r="D15108" s="228" t="s">
        <v>206</v>
      </c>
      <c r="E15108" s="228">
        <v>25</v>
      </c>
      <c r="F15108" s="228">
        <v>16149</v>
      </c>
      <c r="G15108" s="228">
        <v>958</v>
      </c>
      <c r="H15108" s="228">
        <v>2579</v>
      </c>
      <c r="I15108" s="228">
        <v>2455914.75</v>
      </c>
      <c r="J15108" s="228">
        <v>763283.69</v>
      </c>
      <c r="K15108" s="228">
        <v>293437</v>
      </c>
      <c r="L15108" s="228">
        <v>3952398.9</v>
      </c>
    </row>
    <row r="15109" spans="1:12">
      <c r="A15109" s="228">
        <v>2019</v>
      </c>
      <c r="B15109" s="228" t="s">
        <v>193</v>
      </c>
      <c r="C15109" s="228" t="s">
        <v>64</v>
      </c>
      <c r="D15109" s="228" t="s">
        <v>206</v>
      </c>
      <c r="E15109" s="228">
        <v>30</v>
      </c>
      <c r="F15109" s="228">
        <v>23851</v>
      </c>
      <c r="G15109" s="228">
        <v>1886</v>
      </c>
      <c r="H15109" s="228">
        <v>5042</v>
      </c>
      <c r="I15109" s="228">
        <v>4898104.8600000003</v>
      </c>
      <c r="J15109" s="228">
        <v>1598618.34</v>
      </c>
      <c r="K15109" s="228">
        <v>404472</v>
      </c>
      <c r="L15109" s="228">
        <v>7648729.29</v>
      </c>
    </row>
    <row r="15110" spans="1:12">
      <c r="A15110" s="228">
        <v>2019</v>
      </c>
      <c r="B15110" s="228" t="s">
        <v>193</v>
      </c>
      <c r="C15110" s="228" t="s">
        <v>64</v>
      </c>
      <c r="D15110" s="228" t="s">
        <v>206</v>
      </c>
      <c r="E15110" s="228">
        <v>35</v>
      </c>
      <c r="F15110" s="228">
        <v>25858</v>
      </c>
      <c r="G15110" s="228">
        <v>1926</v>
      </c>
      <c r="H15110" s="228">
        <v>4485</v>
      </c>
      <c r="I15110" s="228">
        <v>4441948.74</v>
      </c>
      <c r="J15110" s="228">
        <v>1404689.59</v>
      </c>
      <c r="K15110" s="228">
        <v>530791</v>
      </c>
      <c r="L15110" s="228">
        <v>7126709.6699999999</v>
      </c>
    </row>
    <row r="15111" spans="1:12">
      <c r="A15111" s="228">
        <v>2019</v>
      </c>
      <c r="B15111" s="228" t="s">
        <v>193</v>
      </c>
      <c r="C15111" s="228" t="s">
        <v>64</v>
      </c>
      <c r="D15111" s="228" t="s">
        <v>206</v>
      </c>
      <c r="E15111" s="228">
        <v>40</v>
      </c>
      <c r="F15111" s="228">
        <v>24327</v>
      </c>
      <c r="G15111" s="228">
        <v>1788</v>
      </c>
      <c r="H15111" s="228">
        <v>4094</v>
      </c>
      <c r="I15111" s="228">
        <v>4162634.73</v>
      </c>
      <c r="J15111" s="228">
        <v>1117863.3700000001</v>
      </c>
      <c r="K15111" s="228">
        <v>566898</v>
      </c>
      <c r="L15111" s="228">
        <v>6460424.9100000001</v>
      </c>
    </row>
    <row r="15112" spans="1:12">
      <c r="A15112" s="228">
        <v>2019</v>
      </c>
      <c r="B15112" s="228" t="s">
        <v>193</v>
      </c>
      <c r="C15112" s="228" t="s">
        <v>64</v>
      </c>
      <c r="D15112" s="228" t="s">
        <v>206</v>
      </c>
      <c r="E15112" s="228">
        <v>45</v>
      </c>
      <c r="F15112" s="228">
        <v>27097</v>
      </c>
      <c r="G15112" s="228">
        <v>2171</v>
      </c>
      <c r="H15112" s="228">
        <v>4500</v>
      </c>
      <c r="I15112" s="228">
        <v>4535768.3</v>
      </c>
      <c r="J15112" s="228">
        <v>1291524.96</v>
      </c>
      <c r="K15112" s="228">
        <v>741155</v>
      </c>
      <c r="L15112" s="228">
        <v>7247579.2599999998</v>
      </c>
    </row>
    <row r="15113" spans="1:12">
      <c r="A15113" s="228">
        <v>2019</v>
      </c>
      <c r="B15113" s="228" t="s">
        <v>193</v>
      </c>
      <c r="C15113" s="228" t="s">
        <v>64</v>
      </c>
      <c r="D15113" s="228" t="s">
        <v>206</v>
      </c>
      <c r="E15113" s="228">
        <v>50</v>
      </c>
      <c r="F15113" s="228">
        <v>27554</v>
      </c>
      <c r="G15113" s="228">
        <v>2694</v>
      </c>
      <c r="H15113" s="228">
        <v>5461</v>
      </c>
      <c r="I15113" s="228">
        <v>5111609.79</v>
      </c>
      <c r="J15113" s="228">
        <v>1538156.69</v>
      </c>
      <c r="K15113" s="228">
        <v>1455071.55</v>
      </c>
      <c r="L15113" s="228">
        <v>8842902.3300000001</v>
      </c>
    </row>
    <row r="15114" spans="1:12">
      <c r="A15114" s="228">
        <v>2019</v>
      </c>
      <c r="B15114" s="228" t="s">
        <v>193</v>
      </c>
      <c r="C15114" s="228" t="s">
        <v>64</v>
      </c>
      <c r="D15114" s="228" t="s">
        <v>206</v>
      </c>
      <c r="E15114" s="228">
        <v>55</v>
      </c>
      <c r="F15114" s="228">
        <v>30668</v>
      </c>
      <c r="G15114" s="228">
        <v>3335</v>
      </c>
      <c r="H15114" s="228">
        <v>6923</v>
      </c>
      <c r="I15114" s="228">
        <v>6963172.0599999996</v>
      </c>
      <c r="J15114" s="228">
        <v>2064751.86</v>
      </c>
      <c r="K15114" s="228">
        <v>1545286.4</v>
      </c>
      <c r="L15114" s="228">
        <v>11372728.59</v>
      </c>
    </row>
    <row r="15115" spans="1:12">
      <c r="A15115" s="228">
        <v>2019</v>
      </c>
      <c r="B15115" s="228" t="s">
        <v>193</v>
      </c>
      <c r="C15115" s="228" t="s">
        <v>64</v>
      </c>
      <c r="D15115" s="228" t="s">
        <v>206</v>
      </c>
      <c r="E15115" s="228">
        <v>60</v>
      </c>
      <c r="F15115" s="228">
        <v>31387</v>
      </c>
      <c r="G15115" s="228">
        <v>5008</v>
      </c>
      <c r="H15115" s="228">
        <v>9635</v>
      </c>
      <c r="I15115" s="228">
        <v>9087964.8100000005</v>
      </c>
      <c r="J15115" s="228">
        <v>2713298.6</v>
      </c>
      <c r="K15115" s="228">
        <v>2635574</v>
      </c>
      <c r="L15115" s="228">
        <v>15345262.25</v>
      </c>
    </row>
    <row r="15116" spans="1:12">
      <c r="A15116" s="228">
        <v>2019</v>
      </c>
      <c r="B15116" s="228" t="s">
        <v>193</v>
      </c>
      <c r="C15116" s="228" t="s">
        <v>64</v>
      </c>
      <c r="D15116" s="228" t="s">
        <v>206</v>
      </c>
      <c r="E15116" s="228">
        <v>65</v>
      </c>
      <c r="F15116" s="228">
        <v>30338</v>
      </c>
      <c r="G15116" s="228">
        <v>5275</v>
      </c>
      <c r="H15116" s="228">
        <v>11518</v>
      </c>
      <c r="I15116" s="228">
        <v>11447377.539999999</v>
      </c>
      <c r="J15116" s="228">
        <v>3380426.29</v>
      </c>
      <c r="K15116" s="228">
        <v>3035271.08</v>
      </c>
      <c r="L15116" s="228">
        <v>18808370.870000001</v>
      </c>
    </row>
    <row r="15117" spans="1:12">
      <c r="A15117" s="228">
        <v>2019</v>
      </c>
      <c r="B15117" s="228" t="s">
        <v>193</v>
      </c>
      <c r="C15117" s="228" t="s">
        <v>64</v>
      </c>
      <c r="D15117" s="228" t="s">
        <v>206</v>
      </c>
      <c r="E15117" s="228">
        <v>70</v>
      </c>
      <c r="F15117" s="228">
        <v>26843</v>
      </c>
      <c r="G15117" s="228">
        <v>6253</v>
      </c>
      <c r="H15117" s="228">
        <v>14402</v>
      </c>
      <c r="I15117" s="228">
        <v>14207639.74</v>
      </c>
      <c r="J15117" s="228">
        <v>3935584.78</v>
      </c>
      <c r="K15117" s="228">
        <v>3906971.6</v>
      </c>
      <c r="L15117" s="228">
        <v>22902592.68</v>
      </c>
    </row>
    <row r="15118" spans="1:12">
      <c r="A15118" s="228">
        <v>2019</v>
      </c>
      <c r="B15118" s="228" t="s">
        <v>193</v>
      </c>
      <c r="C15118" s="228" t="s">
        <v>64</v>
      </c>
      <c r="D15118" s="228" t="s">
        <v>206</v>
      </c>
      <c r="E15118" s="228">
        <v>75</v>
      </c>
      <c r="F15118" s="228">
        <v>17704</v>
      </c>
      <c r="G15118" s="228">
        <v>4961</v>
      </c>
      <c r="H15118" s="228">
        <v>13736</v>
      </c>
      <c r="I15118" s="228">
        <v>12223875.6</v>
      </c>
      <c r="J15118" s="228">
        <v>3102980.42</v>
      </c>
      <c r="K15118" s="228">
        <v>3075655.9</v>
      </c>
      <c r="L15118" s="228">
        <v>18978417.75</v>
      </c>
    </row>
    <row r="15119" spans="1:12">
      <c r="A15119" s="228">
        <v>2019</v>
      </c>
      <c r="B15119" s="228" t="s">
        <v>193</v>
      </c>
      <c r="C15119" s="228" t="s">
        <v>64</v>
      </c>
      <c r="D15119" s="228" t="s">
        <v>206</v>
      </c>
      <c r="E15119" s="228">
        <v>80</v>
      </c>
      <c r="F15119" s="228">
        <v>12055</v>
      </c>
      <c r="G15119" s="228">
        <v>3499</v>
      </c>
      <c r="H15119" s="228">
        <v>12821</v>
      </c>
      <c r="I15119" s="228">
        <v>9458744.6300000008</v>
      </c>
      <c r="J15119" s="228">
        <v>2078506.92</v>
      </c>
      <c r="K15119" s="228">
        <v>2057053.2</v>
      </c>
      <c r="L15119" s="228">
        <v>13997096.810000001</v>
      </c>
    </row>
    <row r="15120" spans="1:12">
      <c r="A15120" s="228">
        <v>2019</v>
      </c>
      <c r="B15120" s="228" t="s">
        <v>193</v>
      </c>
      <c r="C15120" s="228" t="s">
        <v>64</v>
      </c>
      <c r="D15120" s="228" t="s">
        <v>206</v>
      </c>
      <c r="E15120" s="228">
        <v>85</v>
      </c>
      <c r="F15120" s="228">
        <v>7891</v>
      </c>
      <c r="G15120" s="228">
        <v>2311</v>
      </c>
      <c r="H15120" s="228">
        <v>10110</v>
      </c>
      <c r="I15120" s="228">
        <v>6545468.5800000001</v>
      </c>
      <c r="J15120" s="228">
        <v>1232006.3799999999</v>
      </c>
      <c r="K15120" s="228">
        <v>962699.2</v>
      </c>
      <c r="L15120" s="228">
        <v>8971155.8000000007</v>
      </c>
    </row>
    <row r="15121" spans="1:12">
      <c r="A15121" s="228">
        <v>2019</v>
      </c>
      <c r="B15121" s="228" t="s">
        <v>193</v>
      </c>
      <c r="C15121" s="228" t="s">
        <v>64</v>
      </c>
      <c r="D15121" s="228" t="s">
        <v>206</v>
      </c>
      <c r="E15121" s="228">
        <v>90</v>
      </c>
      <c r="F15121" s="228">
        <v>3938</v>
      </c>
      <c r="G15121" s="228">
        <v>1092</v>
      </c>
      <c r="H15121" s="228">
        <v>5935</v>
      </c>
      <c r="I15121" s="228">
        <v>3390255</v>
      </c>
      <c r="J15121" s="228">
        <v>532636.5</v>
      </c>
      <c r="K15121" s="228">
        <v>390158.3</v>
      </c>
      <c r="L15121" s="228">
        <v>4412443.4800000004</v>
      </c>
    </row>
    <row r="15122" spans="1:12">
      <c r="A15122" s="228">
        <v>2019</v>
      </c>
      <c r="B15122" s="228" t="s">
        <v>193</v>
      </c>
      <c r="C15122" s="228" t="s">
        <v>64</v>
      </c>
      <c r="D15122" s="228" t="s">
        <v>206</v>
      </c>
      <c r="E15122" s="228">
        <v>95</v>
      </c>
      <c r="F15122" s="228">
        <v>1039</v>
      </c>
      <c r="G15122" s="228">
        <v>216</v>
      </c>
      <c r="H15122" s="228">
        <v>1350</v>
      </c>
      <c r="I15122" s="228">
        <v>636620.94999999995</v>
      </c>
      <c r="J15122" s="228">
        <v>86344</v>
      </c>
      <c r="K15122" s="228">
        <v>71892</v>
      </c>
      <c r="L15122" s="228">
        <v>820942.36</v>
      </c>
    </row>
    <row r="15123" spans="1:12">
      <c r="A15123" s="228">
        <v>2019</v>
      </c>
      <c r="B15123" s="228" t="s">
        <v>193</v>
      </c>
      <c r="C15123" s="228" t="s">
        <v>65</v>
      </c>
      <c r="D15123" s="228" t="s">
        <v>205</v>
      </c>
      <c r="E15123" s="228">
        <v>0</v>
      </c>
      <c r="F15123" s="228">
        <v>40898</v>
      </c>
      <c r="G15123" s="228">
        <v>1795</v>
      </c>
      <c r="H15123" s="228">
        <v>3910</v>
      </c>
      <c r="I15123" s="228">
        <v>3103550</v>
      </c>
      <c r="J15123" s="228">
        <v>476134.85</v>
      </c>
      <c r="K15123" s="228">
        <v>51261.1</v>
      </c>
      <c r="L15123" s="228">
        <v>3998773.02</v>
      </c>
    </row>
    <row r="15124" spans="1:12">
      <c r="A15124" s="228">
        <v>2019</v>
      </c>
      <c r="B15124" s="228" t="s">
        <v>193</v>
      </c>
      <c r="C15124" s="228" t="s">
        <v>65</v>
      </c>
      <c r="D15124" s="228" t="s">
        <v>205</v>
      </c>
      <c r="E15124" s="228">
        <v>5</v>
      </c>
      <c r="F15124" s="228">
        <v>48022</v>
      </c>
      <c r="G15124" s="228">
        <v>977</v>
      </c>
      <c r="H15124" s="228">
        <v>1319</v>
      </c>
      <c r="I15124" s="228">
        <v>1427410.35</v>
      </c>
      <c r="J15124" s="228">
        <v>337878.68</v>
      </c>
      <c r="K15124" s="228">
        <v>91807</v>
      </c>
      <c r="L15124" s="228">
        <v>2085849.73</v>
      </c>
    </row>
    <row r="15125" spans="1:12">
      <c r="A15125" s="228">
        <v>2019</v>
      </c>
      <c r="B15125" s="228" t="s">
        <v>193</v>
      </c>
      <c r="C15125" s="228" t="s">
        <v>65</v>
      </c>
      <c r="D15125" s="228" t="s">
        <v>205</v>
      </c>
      <c r="E15125" s="228">
        <v>10</v>
      </c>
      <c r="F15125" s="228">
        <v>47276</v>
      </c>
      <c r="G15125" s="228">
        <v>706</v>
      </c>
      <c r="H15125" s="228">
        <v>1030</v>
      </c>
      <c r="I15125" s="228">
        <v>1094043.2</v>
      </c>
      <c r="J15125" s="228">
        <v>252590.96</v>
      </c>
      <c r="K15125" s="228">
        <v>188144</v>
      </c>
      <c r="L15125" s="228">
        <v>1690245.86</v>
      </c>
    </row>
    <row r="15126" spans="1:12">
      <c r="A15126" s="228">
        <v>2019</v>
      </c>
      <c r="B15126" s="228" t="s">
        <v>193</v>
      </c>
      <c r="C15126" s="228" t="s">
        <v>65</v>
      </c>
      <c r="D15126" s="228" t="s">
        <v>205</v>
      </c>
      <c r="E15126" s="228">
        <v>15</v>
      </c>
      <c r="F15126" s="228">
        <v>43140</v>
      </c>
      <c r="G15126" s="228">
        <v>1102</v>
      </c>
      <c r="H15126" s="228">
        <v>2174</v>
      </c>
      <c r="I15126" s="228">
        <v>2425601.1</v>
      </c>
      <c r="J15126" s="228">
        <v>508618.16</v>
      </c>
      <c r="K15126" s="228">
        <v>571447.4</v>
      </c>
      <c r="L15126" s="228">
        <v>3738662.45</v>
      </c>
    </row>
    <row r="15127" spans="1:12">
      <c r="A15127" s="228">
        <v>2019</v>
      </c>
      <c r="B15127" s="228" t="s">
        <v>193</v>
      </c>
      <c r="C15127" s="228" t="s">
        <v>65</v>
      </c>
      <c r="D15127" s="228" t="s">
        <v>205</v>
      </c>
      <c r="E15127" s="228">
        <v>20</v>
      </c>
      <c r="F15127" s="228">
        <v>34702</v>
      </c>
      <c r="G15127" s="228">
        <v>1040</v>
      </c>
      <c r="H15127" s="228">
        <v>2223</v>
      </c>
      <c r="I15127" s="228">
        <v>2466744.5499999998</v>
      </c>
      <c r="J15127" s="228">
        <v>489258.74</v>
      </c>
      <c r="K15127" s="228">
        <v>576784</v>
      </c>
      <c r="L15127" s="228">
        <v>3840271.51</v>
      </c>
    </row>
    <row r="15128" spans="1:12">
      <c r="A15128" s="228">
        <v>2019</v>
      </c>
      <c r="B15128" s="228" t="s">
        <v>193</v>
      </c>
      <c r="C15128" s="228" t="s">
        <v>65</v>
      </c>
      <c r="D15128" s="228" t="s">
        <v>205</v>
      </c>
      <c r="E15128" s="228">
        <v>25</v>
      </c>
      <c r="F15128" s="228">
        <v>30758</v>
      </c>
      <c r="G15128" s="228">
        <v>897</v>
      </c>
      <c r="H15128" s="228">
        <v>1961</v>
      </c>
      <c r="I15128" s="228">
        <v>1923852.46</v>
      </c>
      <c r="J15128" s="228">
        <v>418134.32</v>
      </c>
      <c r="K15128" s="228">
        <v>439403</v>
      </c>
      <c r="L15128" s="228">
        <v>3120070.46</v>
      </c>
    </row>
    <row r="15129" spans="1:12">
      <c r="A15129" s="228">
        <v>2019</v>
      </c>
      <c r="B15129" s="228" t="s">
        <v>193</v>
      </c>
      <c r="C15129" s="228" t="s">
        <v>65</v>
      </c>
      <c r="D15129" s="228" t="s">
        <v>205</v>
      </c>
      <c r="E15129" s="228">
        <v>30</v>
      </c>
      <c r="F15129" s="228">
        <v>49058</v>
      </c>
      <c r="G15129" s="228">
        <v>1414</v>
      </c>
      <c r="H15129" s="228">
        <v>2927</v>
      </c>
      <c r="I15129" s="228">
        <v>2984238.73</v>
      </c>
      <c r="J15129" s="228">
        <v>690653.89</v>
      </c>
      <c r="K15129" s="228">
        <v>487544</v>
      </c>
      <c r="L15129" s="228">
        <v>4660733.59</v>
      </c>
    </row>
    <row r="15130" spans="1:12">
      <c r="A15130" s="228">
        <v>2019</v>
      </c>
      <c r="B15130" s="228" t="s">
        <v>193</v>
      </c>
      <c r="C15130" s="228" t="s">
        <v>65</v>
      </c>
      <c r="D15130" s="228" t="s">
        <v>205</v>
      </c>
      <c r="E15130" s="228">
        <v>35</v>
      </c>
      <c r="F15130" s="228">
        <v>54045</v>
      </c>
      <c r="G15130" s="228">
        <v>1836</v>
      </c>
      <c r="H15130" s="228">
        <v>3304</v>
      </c>
      <c r="I15130" s="228">
        <v>3506600.18</v>
      </c>
      <c r="J15130" s="228">
        <v>908953.1</v>
      </c>
      <c r="K15130" s="228">
        <v>741532</v>
      </c>
      <c r="L15130" s="228">
        <v>5886211.7199999997</v>
      </c>
    </row>
    <row r="15131" spans="1:12">
      <c r="A15131" s="228">
        <v>2019</v>
      </c>
      <c r="B15131" s="228" t="s">
        <v>193</v>
      </c>
      <c r="C15131" s="228" t="s">
        <v>65</v>
      </c>
      <c r="D15131" s="228" t="s">
        <v>205</v>
      </c>
      <c r="E15131" s="228">
        <v>40</v>
      </c>
      <c r="F15131" s="228">
        <v>49657</v>
      </c>
      <c r="G15131" s="228">
        <v>1912</v>
      </c>
      <c r="H15131" s="228">
        <v>3715</v>
      </c>
      <c r="I15131" s="228">
        <v>3964742.38</v>
      </c>
      <c r="J15131" s="228">
        <v>1016714.7</v>
      </c>
      <c r="K15131" s="228">
        <v>794073.7</v>
      </c>
      <c r="L15131" s="228">
        <v>6510458.6900000004</v>
      </c>
    </row>
    <row r="15132" spans="1:12">
      <c r="A15132" s="228">
        <v>2019</v>
      </c>
      <c r="B15132" s="228" t="s">
        <v>193</v>
      </c>
      <c r="C15132" s="228" t="s">
        <v>65</v>
      </c>
      <c r="D15132" s="228" t="s">
        <v>205</v>
      </c>
      <c r="E15132" s="228">
        <v>45</v>
      </c>
      <c r="F15132" s="228">
        <v>52374</v>
      </c>
      <c r="G15132" s="228">
        <v>2397</v>
      </c>
      <c r="H15132" s="228">
        <v>4482</v>
      </c>
      <c r="I15132" s="228">
        <v>5426797.4500000002</v>
      </c>
      <c r="J15132" s="228">
        <v>1383492.38</v>
      </c>
      <c r="K15132" s="228">
        <v>1369277.83</v>
      </c>
      <c r="L15132" s="228">
        <v>9084650.0500000007</v>
      </c>
    </row>
    <row r="15133" spans="1:12">
      <c r="A15133" s="228">
        <v>2019</v>
      </c>
      <c r="B15133" s="228" t="s">
        <v>193</v>
      </c>
      <c r="C15133" s="228" t="s">
        <v>65</v>
      </c>
      <c r="D15133" s="228" t="s">
        <v>205</v>
      </c>
      <c r="E15133" s="228">
        <v>50</v>
      </c>
      <c r="F15133" s="228">
        <v>48602</v>
      </c>
      <c r="G15133" s="228">
        <v>3098</v>
      </c>
      <c r="H15133" s="228">
        <v>5599</v>
      </c>
      <c r="I15133" s="228">
        <v>7161722.9000000004</v>
      </c>
      <c r="J15133" s="228">
        <v>1912264.46</v>
      </c>
      <c r="K15133" s="228">
        <v>1826882.8</v>
      </c>
      <c r="L15133" s="228">
        <v>12017042.310000001</v>
      </c>
    </row>
    <row r="15134" spans="1:12">
      <c r="A15134" s="228">
        <v>2019</v>
      </c>
      <c r="B15134" s="228" t="s">
        <v>193</v>
      </c>
      <c r="C15134" s="228" t="s">
        <v>65</v>
      </c>
      <c r="D15134" s="228" t="s">
        <v>205</v>
      </c>
      <c r="E15134" s="228">
        <v>55</v>
      </c>
      <c r="F15134" s="228">
        <v>48223</v>
      </c>
      <c r="G15134" s="228">
        <v>4072</v>
      </c>
      <c r="H15134" s="228">
        <v>7679</v>
      </c>
      <c r="I15134" s="228">
        <v>10251901.699999999</v>
      </c>
      <c r="J15134" s="228">
        <v>2576522.7599999998</v>
      </c>
      <c r="K15134" s="228">
        <v>2691590.95</v>
      </c>
      <c r="L15134" s="228">
        <v>17093671.140000001</v>
      </c>
    </row>
    <row r="15135" spans="1:12">
      <c r="A15135" s="228">
        <v>2019</v>
      </c>
      <c r="B15135" s="228" t="s">
        <v>193</v>
      </c>
      <c r="C15135" s="228" t="s">
        <v>65</v>
      </c>
      <c r="D15135" s="228" t="s">
        <v>205</v>
      </c>
      <c r="E15135" s="228">
        <v>60</v>
      </c>
      <c r="F15135" s="228">
        <v>43216</v>
      </c>
      <c r="G15135" s="228">
        <v>5251</v>
      </c>
      <c r="H15135" s="228">
        <v>9750</v>
      </c>
      <c r="I15135" s="228">
        <v>14161347.15</v>
      </c>
      <c r="J15135" s="228">
        <v>3461910.25</v>
      </c>
      <c r="K15135" s="228">
        <v>3688925.55</v>
      </c>
      <c r="L15135" s="228">
        <v>23001020.640000001</v>
      </c>
    </row>
    <row r="15136" spans="1:12">
      <c r="A15136" s="228">
        <v>2019</v>
      </c>
      <c r="B15136" s="228" t="s">
        <v>193</v>
      </c>
      <c r="C15136" s="228" t="s">
        <v>65</v>
      </c>
      <c r="D15136" s="228" t="s">
        <v>205</v>
      </c>
      <c r="E15136" s="228">
        <v>65</v>
      </c>
      <c r="F15136" s="228">
        <v>37292</v>
      </c>
      <c r="G15136" s="228">
        <v>6473</v>
      </c>
      <c r="H15136" s="228">
        <v>12715</v>
      </c>
      <c r="I15136" s="228">
        <v>17644220.699999999</v>
      </c>
      <c r="J15136" s="228">
        <v>4150347.39</v>
      </c>
      <c r="K15136" s="228">
        <v>4429811.0999999996</v>
      </c>
      <c r="L15136" s="228">
        <v>28157584.899999999</v>
      </c>
    </row>
    <row r="15137" spans="1:12">
      <c r="A15137" s="228">
        <v>2019</v>
      </c>
      <c r="B15137" s="228" t="s">
        <v>193</v>
      </c>
      <c r="C15137" s="228" t="s">
        <v>65</v>
      </c>
      <c r="D15137" s="228" t="s">
        <v>205</v>
      </c>
      <c r="E15137" s="228">
        <v>70</v>
      </c>
      <c r="F15137" s="228">
        <v>29671</v>
      </c>
      <c r="G15137" s="228">
        <v>6749</v>
      </c>
      <c r="H15137" s="228">
        <v>15243</v>
      </c>
      <c r="I15137" s="228">
        <v>19541736.219999999</v>
      </c>
      <c r="J15137" s="228">
        <v>4431894.13</v>
      </c>
      <c r="K15137" s="228">
        <v>4423359.63</v>
      </c>
      <c r="L15137" s="228">
        <v>30007742.68</v>
      </c>
    </row>
    <row r="15138" spans="1:12">
      <c r="A15138" s="228">
        <v>2019</v>
      </c>
      <c r="B15138" s="228" t="s">
        <v>193</v>
      </c>
      <c r="C15138" s="228" t="s">
        <v>65</v>
      </c>
      <c r="D15138" s="228" t="s">
        <v>205</v>
      </c>
      <c r="E15138" s="228">
        <v>75</v>
      </c>
      <c r="F15138" s="228">
        <v>19610</v>
      </c>
      <c r="G15138" s="228">
        <v>5379</v>
      </c>
      <c r="H15138" s="228">
        <v>13530</v>
      </c>
      <c r="I15138" s="228">
        <v>16702350.1</v>
      </c>
      <c r="J15138" s="228">
        <v>3726932.83</v>
      </c>
      <c r="K15138" s="228">
        <v>4144143.48</v>
      </c>
      <c r="L15138" s="228">
        <v>25704679.25</v>
      </c>
    </row>
    <row r="15139" spans="1:12">
      <c r="A15139" s="228">
        <v>2019</v>
      </c>
      <c r="B15139" s="228" t="s">
        <v>193</v>
      </c>
      <c r="C15139" s="228" t="s">
        <v>65</v>
      </c>
      <c r="D15139" s="228" t="s">
        <v>205</v>
      </c>
      <c r="E15139" s="228">
        <v>80</v>
      </c>
      <c r="F15139" s="228">
        <v>12011</v>
      </c>
      <c r="G15139" s="228">
        <v>3763</v>
      </c>
      <c r="H15139" s="228">
        <v>11010</v>
      </c>
      <c r="I15139" s="228">
        <v>11989992.83</v>
      </c>
      <c r="J15139" s="228">
        <v>2419585.17</v>
      </c>
      <c r="K15139" s="228">
        <v>2400651.25</v>
      </c>
      <c r="L15139" s="228">
        <v>17516092.309999999</v>
      </c>
    </row>
    <row r="15140" spans="1:12">
      <c r="A15140" s="228">
        <v>2019</v>
      </c>
      <c r="B15140" s="228" t="s">
        <v>193</v>
      </c>
      <c r="C15140" s="228" t="s">
        <v>65</v>
      </c>
      <c r="D15140" s="228" t="s">
        <v>205</v>
      </c>
      <c r="E15140" s="228">
        <v>85</v>
      </c>
      <c r="F15140" s="228">
        <v>6342</v>
      </c>
      <c r="G15140" s="228">
        <v>2223</v>
      </c>
      <c r="H15140" s="228">
        <v>9368</v>
      </c>
      <c r="I15140" s="228">
        <v>8055183.1100000003</v>
      </c>
      <c r="J15140" s="228">
        <v>1238903.29</v>
      </c>
      <c r="K15140" s="228">
        <v>1241774.3999999999</v>
      </c>
      <c r="L15140" s="228">
        <v>10892271.880000001</v>
      </c>
    </row>
    <row r="15141" spans="1:12">
      <c r="A15141" s="228">
        <v>2019</v>
      </c>
      <c r="B15141" s="228" t="s">
        <v>193</v>
      </c>
      <c r="C15141" s="228" t="s">
        <v>65</v>
      </c>
      <c r="D15141" s="228" t="s">
        <v>205</v>
      </c>
      <c r="E15141" s="228">
        <v>90</v>
      </c>
      <c r="F15141" s="228">
        <v>2336</v>
      </c>
      <c r="G15141" s="228">
        <v>866</v>
      </c>
      <c r="H15141" s="228">
        <v>3994</v>
      </c>
      <c r="I15141" s="228">
        <v>3083321.44</v>
      </c>
      <c r="J15141" s="228">
        <v>452520.26</v>
      </c>
      <c r="K15141" s="228">
        <v>293468.84999999998</v>
      </c>
      <c r="L15141" s="228">
        <v>3942356.82</v>
      </c>
    </row>
    <row r="15142" spans="1:12">
      <c r="A15142" s="228">
        <v>2019</v>
      </c>
      <c r="B15142" s="228" t="s">
        <v>193</v>
      </c>
      <c r="C15142" s="228" t="s">
        <v>65</v>
      </c>
      <c r="D15142" s="228" t="s">
        <v>205</v>
      </c>
      <c r="E15142" s="228">
        <v>95</v>
      </c>
      <c r="F15142" s="228">
        <v>294</v>
      </c>
      <c r="G15142" s="228">
        <v>73</v>
      </c>
      <c r="H15142" s="228">
        <v>609</v>
      </c>
      <c r="I15142" s="228">
        <v>411333</v>
      </c>
      <c r="J15142" s="228">
        <v>43969.54</v>
      </c>
      <c r="K15142" s="228">
        <v>22767</v>
      </c>
      <c r="L15142" s="228">
        <v>488309.3</v>
      </c>
    </row>
    <row r="15143" spans="1:12">
      <c r="A15143" s="228">
        <v>2019</v>
      </c>
      <c r="B15143" s="228" t="s">
        <v>193</v>
      </c>
      <c r="C15143" s="228" t="s">
        <v>65</v>
      </c>
      <c r="D15143" s="228" t="s">
        <v>206</v>
      </c>
      <c r="E15143" s="228">
        <v>0</v>
      </c>
      <c r="F15143" s="228">
        <v>37412</v>
      </c>
      <c r="G15143" s="228">
        <v>1215</v>
      </c>
      <c r="H15143" s="228">
        <v>2903</v>
      </c>
      <c r="I15143" s="228">
        <v>2163710.5499999998</v>
      </c>
      <c r="J15143" s="228">
        <v>316609.3</v>
      </c>
      <c r="K15143" s="228">
        <v>10881.35</v>
      </c>
      <c r="L15143" s="228">
        <v>2742854.48</v>
      </c>
    </row>
    <row r="15144" spans="1:12">
      <c r="A15144" s="228">
        <v>2019</v>
      </c>
      <c r="B15144" s="228" t="s">
        <v>193</v>
      </c>
      <c r="C15144" s="228" t="s">
        <v>65</v>
      </c>
      <c r="D15144" s="228" t="s">
        <v>206</v>
      </c>
      <c r="E15144" s="228">
        <v>5</v>
      </c>
      <c r="F15144" s="228">
        <v>45575</v>
      </c>
      <c r="G15144" s="228">
        <v>782</v>
      </c>
      <c r="H15144" s="228">
        <v>1093</v>
      </c>
      <c r="I15144" s="228">
        <v>1054885.95</v>
      </c>
      <c r="J15144" s="228">
        <v>234625.69</v>
      </c>
      <c r="K15144" s="228">
        <v>73848.350000000006</v>
      </c>
      <c r="L15144" s="228">
        <v>1537346.41</v>
      </c>
    </row>
    <row r="15145" spans="1:12">
      <c r="A15145" s="228">
        <v>2019</v>
      </c>
      <c r="B15145" s="228" t="s">
        <v>193</v>
      </c>
      <c r="C15145" s="228" t="s">
        <v>65</v>
      </c>
      <c r="D15145" s="228" t="s">
        <v>206</v>
      </c>
      <c r="E15145" s="228">
        <v>10</v>
      </c>
      <c r="F15145" s="228">
        <v>44818</v>
      </c>
      <c r="G15145" s="228">
        <v>616</v>
      </c>
      <c r="H15145" s="228">
        <v>1129</v>
      </c>
      <c r="I15145" s="228">
        <v>988807.02</v>
      </c>
      <c r="J15145" s="228">
        <v>221672.21</v>
      </c>
      <c r="K15145" s="228">
        <v>188059.9</v>
      </c>
      <c r="L15145" s="228">
        <v>1529463.49</v>
      </c>
    </row>
    <row r="15146" spans="1:12">
      <c r="A15146" s="228">
        <v>2019</v>
      </c>
      <c r="B15146" s="228" t="s">
        <v>193</v>
      </c>
      <c r="C15146" s="228" t="s">
        <v>65</v>
      </c>
      <c r="D15146" s="228" t="s">
        <v>206</v>
      </c>
      <c r="E15146" s="228">
        <v>15</v>
      </c>
      <c r="F15146" s="228">
        <v>41004</v>
      </c>
      <c r="G15146" s="228">
        <v>1630</v>
      </c>
      <c r="H15146" s="228">
        <v>4358</v>
      </c>
      <c r="I15146" s="228">
        <v>3697330.83</v>
      </c>
      <c r="J15146" s="228">
        <v>518941.95</v>
      </c>
      <c r="K15146" s="228">
        <v>431241.8</v>
      </c>
      <c r="L15146" s="228">
        <v>5012466.92</v>
      </c>
    </row>
    <row r="15147" spans="1:12">
      <c r="A15147" s="228">
        <v>2019</v>
      </c>
      <c r="B15147" s="228" t="s">
        <v>193</v>
      </c>
      <c r="C15147" s="228" t="s">
        <v>65</v>
      </c>
      <c r="D15147" s="228" t="s">
        <v>206</v>
      </c>
      <c r="E15147" s="228">
        <v>20</v>
      </c>
      <c r="F15147" s="228">
        <v>35229</v>
      </c>
      <c r="G15147" s="228">
        <v>1907</v>
      </c>
      <c r="H15147" s="228">
        <v>4681</v>
      </c>
      <c r="I15147" s="228">
        <v>4696641.8</v>
      </c>
      <c r="J15147" s="228">
        <v>756086.41</v>
      </c>
      <c r="K15147" s="228">
        <v>455063</v>
      </c>
      <c r="L15147" s="228">
        <v>6417856.96</v>
      </c>
    </row>
    <row r="15148" spans="1:12">
      <c r="A15148" s="228">
        <v>2019</v>
      </c>
      <c r="B15148" s="228" t="s">
        <v>193</v>
      </c>
      <c r="C15148" s="228" t="s">
        <v>65</v>
      </c>
      <c r="D15148" s="228" t="s">
        <v>206</v>
      </c>
      <c r="E15148" s="228">
        <v>25</v>
      </c>
      <c r="F15148" s="228">
        <v>34902</v>
      </c>
      <c r="G15148" s="228">
        <v>2018</v>
      </c>
      <c r="H15148" s="228">
        <v>5301</v>
      </c>
      <c r="I15148" s="228">
        <v>5728533.2400000002</v>
      </c>
      <c r="J15148" s="228">
        <v>1286495.57</v>
      </c>
      <c r="K15148" s="228">
        <v>590378</v>
      </c>
      <c r="L15148" s="228">
        <v>8448208.0199999996</v>
      </c>
    </row>
    <row r="15149" spans="1:12">
      <c r="A15149" s="228">
        <v>2019</v>
      </c>
      <c r="B15149" s="228" t="s">
        <v>193</v>
      </c>
      <c r="C15149" s="228" t="s">
        <v>65</v>
      </c>
      <c r="D15149" s="228" t="s">
        <v>206</v>
      </c>
      <c r="E15149" s="228">
        <v>30</v>
      </c>
      <c r="F15149" s="228">
        <v>54149</v>
      </c>
      <c r="G15149" s="228">
        <v>4134</v>
      </c>
      <c r="H15149" s="228">
        <v>12161</v>
      </c>
      <c r="I15149" s="228">
        <v>13719132.65</v>
      </c>
      <c r="J15149" s="228">
        <v>3268273.37</v>
      </c>
      <c r="K15149" s="228">
        <v>955851.65</v>
      </c>
      <c r="L15149" s="228">
        <v>19582923.91</v>
      </c>
    </row>
    <row r="15150" spans="1:12">
      <c r="A15150" s="228">
        <v>2019</v>
      </c>
      <c r="B15150" s="228" t="s">
        <v>193</v>
      </c>
      <c r="C15150" s="228" t="s">
        <v>65</v>
      </c>
      <c r="D15150" s="228" t="s">
        <v>206</v>
      </c>
      <c r="E15150" s="228">
        <v>35</v>
      </c>
      <c r="F15150" s="228">
        <v>56452</v>
      </c>
      <c r="G15150" s="228">
        <v>4018</v>
      </c>
      <c r="H15150" s="228">
        <v>9872</v>
      </c>
      <c r="I15150" s="228">
        <v>11605834.25</v>
      </c>
      <c r="J15150" s="228">
        <v>2739982.02</v>
      </c>
      <c r="K15150" s="228">
        <v>1208377</v>
      </c>
      <c r="L15150" s="228">
        <v>17844667.43</v>
      </c>
    </row>
    <row r="15151" spans="1:12">
      <c r="A15151" s="228">
        <v>2019</v>
      </c>
      <c r="B15151" s="228" t="s">
        <v>193</v>
      </c>
      <c r="C15151" s="228" t="s">
        <v>65</v>
      </c>
      <c r="D15151" s="228" t="s">
        <v>206</v>
      </c>
      <c r="E15151" s="228">
        <v>40</v>
      </c>
      <c r="F15151" s="228">
        <v>51276</v>
      </c>
      <c r="G15151" s="228">
        <v>3307</v>
      </c>
      <c r="H15151" s="228">
        <v>6813</v>
      </c>
      <c r="I15151" s="228">
        <v>7993781.8300000001</v>
      </c>
      <c r="J15151" s="228">
        <v>1932073.94</v>
      </c>
      <c r="K15151" s="228">
        <v>1435580</v>
      </c>
      <c r="L15151" s="228">
        <v>13018985.619999999</v>
      </c>
    </row>
    <row r="15152" spans="1:12">
      <c r="A15152" s="228">
        <v>2019</v>
      </c>
      <c r="B15152" s="228" t="s">
        <v>193</v>
      </c>
      <c r="C15152" s="228" t="s">
        <v>65</v>
      </c>
      <c r="D15152" s="228" t="s">
        <v>206</v>
      </c>
      <c r="E15152" s="228">
        <v>45</v>
      </c>
      <c r="F15152" s="228">
        <v>53737</v>
      </c>
      <c r="G15152" s="228">
        <v>3776</v>
      </c>
      <c r="H15152" s="228">
        <v>7470</v>
      </c>
      <c r="I15152" s="228">
        <v>8752393.5199999996</v>
      </c>
      <c r="J15152" s="228">
        <v>2087723.8</v>
      </c>
      <c r="K15152" s="228">
        <v>1631907.85</v>
      </c>
      <c r="L15152" s="228">
        <v>14115492.27</v>
      </c>
    </row>
    <row r="15153" spans="1:12">
      <c r="A15153" s="228">
        <v>2019</v>
      </c>
      <c r="B15153" s="228" t="s">
        <v>193</v>
      </c>
      <c r="C15153" s="228" t="s">
        <v>65</v>
      </c>
      <c r="D15153" s="228" t="s">
        <v>206</v>
      </c>
      <c r="E15153" s="228">
        <v>50</v>
      </c>
      <c r="F15153" s="228">
        <v>49974</v>
      </c>
      <c r="G15153" s="228">
        <v>4246</v>
      </c>
      <c r="H15153" s="228">
        <v>8130</v>
      </c>
      <c r="I15153" s="228">
        <v>9748580.3300000001</v>
      </c>
      <c r="J15153" s="228">
        <v>2339056.12</v>
      </c>
      <c r="K15153" s="228">
        <v>2117761.4</v>
      </c>
      <c r="L15153" s="228">
        <v>15960822.880000001</v>
      </c>
    </row>
    <row r="15154" spans="1:12">
      <c r="A15154" s="228">
        <v>2019</v>
      </c>
      <c r="B15154" s="228" t="s">
        <v>193</v>
      </c>
      <c r="C15154" s="228" t="s">
        <v>65</v>
      </c>
      <c r="D15154" s="228" t="s">
        <v>206</v>
      </c>
      <c r="E15154" s="228">
        <v>55</v>
      </c>
      <c r="F15154" s="228">
        <v>49756</v>
      </c>
      <c r="G15154" s="228">
        <v>4922</v>
      </c>
      <c r="H15154" s="228">
        <v>9111</v>
      </c>
      <c r="I15154" s="228">
        <v>11017694.109999999</v>
      </c>
      <c r="J15154" s="228">
        <v>2689505.06</v>
      </c>
      <c r="K15154" s="228">
        <v>2872617</v>
      </c>
      <c r="L15154" s="228">
        <v>18190448.719999999</v>
      </c>
    </row>
    <row r="15155" spans="1:12">
      <c r="A15155" s="228">
        <v>2019</v>
      </c>
      <c r="B15155" s="228" t="s">
        <v>193</v>
      </c>
      <c r="C15155" s="228" t="s">
        <v>65</v>
      </c>
      <c r="D15155" s="228" t="s">
        <v>206</v>
      </c>
      <c r="E15155" s="228">
        <v>60</v>
      </c>
      <c r="F15155" s="228">
        <v>45589</v>
      </c>
      <c r="G15155" s="228">
        <v>5579</v>
      </c>
      <c r="H15155" s="228">
        <v>11422</v>
      </c>
      <c r="I15155" s="228">
        <v>14264048.91</v>
      </c>
      <c r="J15155" s="228">
        <v>3424575</v>
      </c>
      <c r="K15155" s="228">
        <v>3486900.35</v>
      </c>
      <c r="L15155" s="228">
        <v>22735082.719999999</v>
      </c>
    </row>
    <row r="15156" spans="1:12">
      <c r="A15156" s="228">
        <v>2019</v>
      </c>
      <c r="B15156" s="228" t="s">
        <v>193</v>
      </c>
      <c r="C15156" s="228" t="s">
        <v>65</v>
      </c>
      <c r="D15156" s="228" t="s">
        <v>206</v>
      </c>
      <c r="E15156" s="228">
        <v>65</v>
      </c>
      <c r="F15156" s="228">
        <v>39431</v>
      </c>
      <c r="G15156" s="228">
        <v>6010</v>
      </c>
      <c r="H15156" s="228">
        <v>12990</v>
      </c>
      <c r="I15156" s="228">
        <v>16298203.800000001</v>
      </c>
      <c r="J15156" s="228">
        <v>3778653.45</v>
      </c>
      <c r="K15156" s="228">
        <v>4621017.5</v>
      </c>
      <c r="L15156" s="228">
        <v>26276071.370000001</v>
      </c>
    </row>
    <row r="15157" spans="1:12">
      <c r="A15157" s="228">
        <v>2019</v>
      </c>
      <c r="B15157" s="228" t="s">
        <v>193</v>
      </c>
      <c r="C15157" s="228" t="s">
        <v>65</v>
      </c>
      <c r="D15157" s="228" t="s">
        <v>206</v>
      </c>
      <c r="E15157" s="228">
        <v>70</v>
      </c>
      <c r="F15157" s="228">
        <v>31942</v>
      </c>
      <c r="G15157" s="228">
        <v>6220</v>
      </c>
      <c r="H15157" s="228">
        <v>14908</v>
      </c>
      <c r="I15157" s="228">
        <v>18091365.559999999</v>
      </c>
      <c r="J15157" s="228">
        <v>4282635.0999999996</v>
      </c>
      <c r="K15157" s="228">
        <v>4840264.3499999996</v>
      </c>
      <c r="L15157" s="228">
        <v>28548134.41</v>
      </c>
    </row>
    <row r="15158" spans="1:12">
      <c r="A15158" s="228">
        <v>2019</v>
      </c>
      <c r="B15158" s="228" t="s">
        <v>193</v>
      </c>
      <c r="C15158" s="228" t="s">
        <v>65</v>
      </c>
      <c r="D15158" s="228" t="s">
        <v>206</v>
      </c>
      <c r="E15158" s="228">
        <v>75</v>
      </c>
      <c r="F15158" s="228">
        <v>20728</v>
      </c>
      <c r="G15158" s="228">
        <v>4444</v>
      </c>
      <c r="H15158" s="228">
        <v>12489</v>
      </c>
      <c r="I15158" s="228">
        <v>14386536.65</v>
      </c>
      <c r="J15158" s="228">
        <v>3186426.29</v>
      </c>
      <c r="K15158" s="228">
        <v>3696421.15</v>
      </c>
      <c r="L15158" s="228">
        <v>22105892.850000001</v>
      </c>
    </row>
    <row r="15159" spans="1:12">
      <c r="A15159" s="228">
        <v>2019</v>
      </c>
      <c r="B15159" s="228" t="s">
        <v>193</v>
      </c>
      <c r="C15159" s="228" t="s">
        <v>65</v>
      </c>
      <c r="D15159" s="228" t="s">
        <v>206</v>
      </c>
      <c r="E15159" s="228">
        <v>80</v>
      </c>
      <c r="F15159" s="228">
        <v>14093</v>
      </c>
      <c r="G15159" s="228">
        <v>3426</v>
      </c>
      <c r="H15159" s="228">
        <v>12896</v>
      </c>
      <c r="I15159" s="228">
        <v>12416546.619999999</v>
      </c>
      <c r="J15159" s="228">
        <v>2283235.35</v>
      </c>
      <c r="K15159" s="228">
        <v>2386070</v>
      </c>
      <c r="L15159" s="228">
        <v>17576158.219999999</v>
      </c>
    </row>
    <row r="15160" spans="1:12">
      <c r="A15160" s="228">
        <v>2019</v>
      </c>
      <c r="B15160" s="228" t="s">
        <v>193</v>
      </c>
      <c r="C15160" s="228" t="s">
        <v>65</v>
      </c>
      <c r="D15160" s="228" t="s">
        <v>206</v>
      </c>
      <c r="E15160" s="228">
        <v>85</v>
      </c>
      <c r="F15160" s="228">
        <v>8489</v>
      </c>
      <c r="G15160" s="228">
        <v>2111</v>
      </c>
      <c r="H15160" s="228">
        <v>10050</v>
      </c>
      <c r="I15160" s="228">
        <v>8165376.6799999997</v>
      </c>
      <c r="J15160" s="228">
        <v>1350244.34</v>
      </c>
      <c r="K15160" s="228">
        <v>1095093</v>
      </c>
      <c r="L15160" s="228">
        <v>10952908.890000001</v>
      </c>
    </row>
    <row r="15161" spans="1:12">
      <c r="A15161" s="228">
        <v>2019</v>
      </c>
      <c r="B15161" s="228" t="s">
        <v>193</v>
      </c>
      <c r="C15161" s="228" t="s">
        <v>65</v>
      </c>
      <c r="D15161" s="228" t="s">
        <v>206</v>
      </c>
      <c r="E15161" s="228">
        <v>90</v>
      </c>
      <c r="F15161" s="228">
        <v>3631</v>
      </c>
      <c r="G15161" s="228">
        <v>900</v>
      </c>
      <c r="H15161" s="228">
        <v>5928</v>
      </c>
      <c r="I15161" s="228">
        <v>3919513.34</v>
      </c>
      <c r="J15161" s="228">
        <v>469964.96</v>
      </c>
      <c r="K15161" s="228">
        <v>284319.90000000002</v>
      </c>
      <c r="L15161" s="228">
        <v>4816568.4400000004</v>
      </c>
    </row>
    <row r="15162" spans="1:12">
      <c r="A15162" s="228">
        <v>2019</v>
      </c>
      <c r="B15162" s="228" t="s">
        <v>193</v>
      </c>
      <c r="C15162" s="228" t="s">
        <v>65</v>
      </c>
      <c r="D15162" s="228" t="s">
        <v>206</v>
      </c>
      <c r="E15162" s="228">
        <v>95</v>
      </c>
      <c r="F15162" s="228">
        <v>1022</v>
      </c>
      <c r="G15162" s="228">
        <v>190</v>
      </c>
      <c r="H15162" s="228">
        <v>1462</v>
      </c>
      <c r="I15162" s="228">
        <v>1012849.5</v>
      </c>
      <c r="J15162" s="228">
        <v>102757.53</v>
      </c>
      <c r="K15162" s="228">
        <v>79297</v>
      </c>
      <c r="L15162" s="228">
        <v>1224004.6499999999</v>
      </c>
    </row>
    <row r="15163" spans="1:12">
      <c r="A15163" s="228">
        <v>2019</v>
      </c>
      <c r="B15163" s="228" t="s">
        <v>193</v>
      </c>
      <c r="C15163" s="228" t="s">
        <v>66</v>
      </c>
      <c r="D15163" s="228" t="s">
        <v>205</v>
      </c>
      <c r="E15163" s="228">
        <v>0</v>
      </c>
      <c r="F15163" s="228">
        <v>4701</v>
      </c>
      <c r="G15163" s="228">
        <v>181</v>
      </c>
      <c r="H15163" s="228">
        <v>656</v>
      </c>
      <c r="I15163" s="228">
        <v>488515.96</v>
      </c>
      <c r="J15163" s="228">
        <v>59425.72</v>
      </c>
      <c r="K15163" s="228">
        <v>1313</v>
      </c>
      <c r="L15163" s="228">
        <v>567498.48</v>
      </c>
    </row>
    <row r="15164" spans="1:12">
      <c r="A15164" s="228">
        <v>2019</v>
      </c>
      <c r="B15164" s="228" t="s">
        <v>193</v>
      </c>
      <c r="C15164" s="228" t="s">
        <v>66</v>
      </c>
      <c r="D15164" s="228" t="s">
        <v>205</v>
      </c>
      <c r="E15164" s="228">
        <v>5</v>
      </c>
      <c r="F15164" s="228">
        <v>5863</v>
      </c>
      <c r="G15164" s="228">
        <v>71</v>
      </c>
      <c r="H15164" s="228">
        <v>113</v>
      </c>
      <c r="I15164" s="228">
        <v>92129.42</v>
      </c>
      <c r="J15164" s="228">
        <v>21519.19</v>
      </c>
      <c r="K15164" s="228">
        <v>7186</v>
      </c>
      <c r="L15164" s="228">
        <v>137638.53</v>
      </c>
    </row>
    <row r="15165" spans="1:12">
      <c r="A15165" s="228">
        <v>2019</v>
      </c>
      <c r="B15165" s="228" t="s">
        <v>193</v>
      </c>
      <c r="C15165" s="228" t="s">
        <v>66</v>
      </c>
      <c r="D15165" s="228" t="s">
        <v>205</v>
      </c>
      <c r="E15165" s="228">
        <v>10</v>
      </c>
      <c r="F15165" s="228">
        <v>6455</v>
      </c>
      <c r="G15165" s="228">
        <v>88</v>
      </c>
      <c r="H15165" s="228">
        <v>120</v>
      </c>
      <c r="I15165" s="228">
        <v>117730.26</v>
      </c>
      <c r="J15165" s="228">
        <v>40047.32</v>
      </c>
      <c r="K15165" s="228">
        <v>28158</v>
      </c>
      <c r="L15165" s="228">
        <v>202260.52</v>
      </c>
    </row>
    <row r="15166" spans="1:12">
      <c r="A15166" s="228">
        <v>2019</v>
      </c>
      <c r="B15166" s="228" t="s">
        <v>193</v>
      </c>
      <c r="C15166" s="228" t="s">
        <v>66</v>
      </c>
      <c r="D15166" s="228" t="s">
        <v>205</v>
      </c>
      <c r="E15166" s="228">
        <v>15</v>
      </c>
      <c r="F15166" s="228">
        <v>6336</v>
      </c>
      <c r="G15166" s="228">
        <v>150</v>
      </c>
      <c r="H15166" s="228">
        <v>258</v>
      </c>
      <c r="I15166" s="228">
        <v>248568.32000000001</v>
      </c>
      <c r="J15166" s="228">
        <v>69467.97</v>
      </c>
      <c r="K15166" s="228">
        <v>41809</v>
      </c>
      <c r="L15166" s="228">
        <v>392145.73</v>
      </c>
    </row>
    <row r="15167" spans="1:12">
      <c r="A15167" s="228">
        <v>2019</v>
      </c>
      <c r="B15167" s="228" t="s">
        <v>193</v>
      </c>
      <c r="C15167" s="228" t="s">
        <v>66</v>
      </c>
      <c r="D15167" s="228" t="s">
        <v>205</v>
      </c>
      <c r="E15167" s="228">
        <v>20</v>
      </c>
      <c r="F15167" s="228">
        <v>5125</v>
      </c>
      <c r="G15167" s="228">
        <v>177</v>
      </c>
      <c r="H15167" s="228">
        <v>319</v>
      </c>
      <c r="I15167" s="228">
        <v>475316.13</v>
      </c>
      <c r="J15167" s="228">
        <v>113344.18</v>
      </c>
      <c r="K15167" s="228">
        <v>115688.3</v>
      </c>
      <c r="L15167" s="228">
        <v>760369.33</v>
      </c>
    </row>
    <row r="15168" spans="1:12">
      <c r="A15168" s="228">
        <v>2019</v>
      </c>
      <c r="B15168" s="228" t="s">
        <v>193</v>
      </c>
      <c r="C15168" s="228" t="s">
        <v>66</v>
      </c>
      <c r="D15168" s="228" t="s">
        <v>205</v>
      </c>
      <c r="E15168" s="228">
        <v>25</v>
      </c>
      <c r="F15168" s="228">
        <v>3252</v>
      </c>
      <c r="G15168" s="228">
        <v>137</v>
      </c>
      <c r="H15168" s="228">
        <v>303</v>
      </c>
      <c r="I15168" s="228">
        <v>301615.63</v>
      </c>
      <c r="J15168" s="228">
        <v>75338.62</v>
      </c>
      <c r="K15168" s="228">
        <v>56059</v>
      </c>
      <c r="L15168" s="228">
        <v>480168.07</v>
      </c>
    </row>
    <row r="15169" spans="1:12">
      <c r="A15169" s="228">
        <v>2019</v>
      </c>
      <c r="B15169" s="228" t="s">
        <v>193</v>
      </c>
      <c r="C15169" s="228" t="s">
        <v>66</v>
      </c>
      <c r="D15169" s="228" t="s">
        <v>205</v>
      </c>
      <c r="E15169" s="228">
        <v>30</v>
      </c>
      <c r="F15169" s="228">
        <v>5108</v>
      </c>
      <c r="G15169" s="228">
        <v>173</v>
      </c>
      <c r="H15169" s="228">
        <v>457</v>
      </c>
      <c r="I15169" s="228">
        <v>466268.42</v>
      </c>
      <c r="J15169" s="228">
        <v>103392.43</v>
      </c>
      <c r="K15169" s="228">
        <v>61495</v>
      </c>
      <c r="L15169" s="228">
        <v>709077.32</v>
      </c>
    </row>
    <row r="15170" spans="1:12">
      <c r="A15170" s="228">
        <v>2019</v>
      </c>
      <c r="B15170" s="228" t="s">
        <v>193</v>
      </c>
      <c r="C15170" s="228" t="s">
        <v>66</v>
      </c>
      <c r="D15170" s="228" t="s">
        <v>205</v>
      </c>
      <c r="E15170" s="228">
        <v>35</v>
      </c>
      <c r="F15170" s="228">
        <v>5850</v>
      </c>
      <c r="G15170" s="228">
        <v>265</v>
      </c>
      <c r="H15170" s="228">
        <v>504</v>
      </c>
      <c r="I15170" s="228">
        <v>553609.64</v>
      </c>
      <c r="J15170" s="228">
        <v>149135.96</v>
      </c>
      <c r="K15170" s="228">
        <v>141487</v>
      </c>
      <c r="L15170" s="228">
        <v>977521.97</v>
      </c>
    </row>
    <row r="15171" spans="1:12">
      <c r="A15171" s="228">
        <v>2019</v>
      </c>
      <c r="B15171" s="228" t="s">
        <v>193</v>
      </c>
      <c r="C15171" s="228" t="s">
        <v>66</v>
      </c>
      <c r="D15171" s="228" t="s">
        <v>205</v>
      </c>
      <c r="E15171" s="228">
        <v>40</v>
      </c>
      <c r="F15171" s="228">
        <v>5849</v>
      </c>
      <c r="G15171" s="228">
        <v>360</v>
      </c>
      <c r="H15171" s="228">
        <v>888</v>
      </c>
      <c r="I15171" s="228">
        <v>800888.15</v>
      </c>
      <c r="J15171" s="228">
        <v>166195.67000000001</v>
      </c>
      <c r="K15171" s="228">
        <v>221838</v>
      </c>
      <c r="L15171" s="228">
        <v>1320381.8799999999</v>
      </c>
    </row>
    <row r="15172" spans="1:12">
      <c r="A15172" s="228">
        <v>2019</v>
      </c>
      <c r="B15172" s="228" t="s">
        <v>193</v>
      </c>
      <c r="C15172" s="228" t="s">
        <v>66</v>
      </c>
      <c r="D15172" s="228" t="s">
        <v>205</v>
      </c>
      <c r="E15172" s="228">
        <v>45</v>
      </c>
      <c r="F15172" s="228">
        <v>6820</v>
      </c>
      <c r="G15172" s="228">
        <v>435</v>
      </c>
      <c r="H15172" s="228">
        <v>1107</v>
      </c>
      <c r="I15172" s="228">
        <v>1020012.44</v>
      </c>
      <c r="J15172" s="228">
        <v>252121.97</v>
      </c>
      <c r="K15172" s="228">
        <v>262781</v>
      </c>
      <c r="L15172" s="228">
        <v>1701590.44</v>
      </c>
    </row>
    <row r="15173" spans="1:12">
      <c r="A15173" s="228">
        <v>2019</v>
      </c>
      <c r="B15173" s="228" t="s">
        <v>193</v>
      </c>
      <c r="C15173" s="228" t="s">
        <v>66</v>
      </c>
      <c r="D15173" s="228" t="s">
        <v>205</v>
      </c>
      <c r="E15173" s="228">
        <v>50</v>
      </c>
      <c r="F15173" s="228">
        <v>7129</v>
      </c>
      <c r="G15173" s="228">
        <v>547</v>
      </c>
      <c r="H15173" s="228">
        <v>1080</v>
      </c>
      <c r="I15173" s="228">
        <v>1239999.98</v>
      </c>
      <c r="J15173" s="228">
        <v>351653.96</v>
      </c>
      <c r="K15173" s="228">
        <v>434943.1</v>
      </c>
      <c r="L15173" s="228">
        <v>2218359.54</v>
      </c>
    </row>
    <row r="15174" spans="1:12">
      <c r="A15174" s="228">
        <v>2019</v>
      </c>
      <c r="B15174" s="228" t="s">
        <v>193</v>
      </c>
      <c r="C15174" s="228" t="s">
        <v>66</v>
      </c>
      <c r="D15174" s="228" t="s">
        <v>205</v>
      </c>
      <c r="E15174" s="228">
        <v>55</v>
      </c>
      <c r="F15174" s="228">
        <v>8963</v>
      </c>
      <c r="G15174" s="228">
        <v>844</v>
      </c>
      <c r="H15174" s="228">
        <v>1994</v>
      </c>
      <c r="I15174" s="228">
        <v>1996631.9</v>
      </c>
      <c r="J15174" s="228">
        <v>522101.56</v>
      </c>
      <c r="K15174" s="228">
        <v>629999.69999999995</v>
      </c>
      <c r="L15174" s="228">
        <v>3395231.87</v>
      </c>
    </row>
    <row r="15175" spans="1:12">
      <c r="A15175" s="228">
        <v>2019</v>
      </c>
      <c r="B15175" s="228" t="s">
        <v>193</v>
      </c>
      <c r="C15175" s="228" t="s">
        <v>66</v>
      </c>
      <c r="D15175" s="228" t="s">
        <v>205</v>
      </c>
      <c r="E15175" s="228">
        <v>60</v>
      </c>
      <c r="F15175" s="228">
        <v>9361</v>
      </c>
      <c r="G15175" s="228">
        <v>1379</v>
      </c>
      <c r="H15175" s="228">
        <v>2625</v>
      </c>
      <c r="I15175" s="228">
        <v>2904892.96</v>
      </c>
      <c r="J15175" s="228">
        <v>769803.47</v>
      </c>
      <c r="K15175" s="228">
        <v>835630.6</v>
      </c>
      <c r="L15175" s="228">
        <v>4827899.5199999996</v>
      </c>
    </row>
    <row r="15176" spans="1:12">
      <c r="A15176" s="228">
        <v>2019</v>
      </c>
      <c r="B15176" s="228" t="s">
        <v>193</v>
      </c>
      <c r="C15176" s="228" t="s">
        <v>66</v>
      </c>
      <c r="D15176" s="228" t="s">
        <v>205</v>
      </c>
      <c r="E15176" s="228">
        <v>65</v>
      </c>
      <c r="F15176" s="228">
        <v>8869</v>
      </c>
      <c r="G15176" s="228">
        <v>1519</v>
      </c>
      <c r="H15176" s="228">
        <v>3461</v>
      </c>
      <c r="I15176" s="228">
        <v>3755166.25</v>
      </c>
      <c r="J15176" s="228">
        <v>1001906.55</v>
      </c>
      <c r="K15176" s="228">
        <v>1191232.8</v>
      </c>
      <c r="L15176" s="228">
        <v>6323791.9100000001</v>
      </c>
    </row>
    <row r="15177" spans="1:12">
      <c r="A15177" s="228">
        <v>2019</v>
      </c>
      <c r="B15177" s="228" t="s">
        <v>193</v>
      </c>
      <c r="C15177" s="228" t="s">
        <v>66</v>
      </c>
      <c r="D15177" s="228" t="s">
        <v>205</v>
      </c>
      <c r="E15177" s="228">
        <v>70</v>
      </c>
      <c r="F15177" s="228">
        <v>7440</v>
      </c>
      <c r="G15177" s="228">
        <v>1568</v>
      </c>
      <c r="H15177" s="228">
        <v>3769</v>
      </c>
      <c r="I15177" s="228">
        <v>3821400.6</v>
      </c>
      <c r="J15177" s="228">
        <v>965553.26</v>
      </c>
      <c r="K15177" s="228">
        <v>1257798.6000000001</v>
      </c>
      <c r="L15177" s="228">
        <v>6364800.1699999999</v>
      </c>
    </row>
    <row r="15178" spans="1:12">
      <c r="A15178" s="228">
        <v>2019</v>
      </c>
      <c r="B15178" s="228" t="s">
        <v>193</v>
      </c>
      <c r="C15178" s="228" t="s">
        <v>66</v>
      </c>
      <c r="D15178" s="228" t="s">
        <v>205</v>
      </c>
      <c r="E15178" s="228">
        <v>75</v>
      </c>
      <c r="F15178" s="228">
        <v>5126</v>
      </c>
      <c r="G15178" s="228">
        <v>1617</v>
      </c>
      <c r="H15178" s="228">
        <v>3773</v>
      </c>
      <c r="I15178" s="228">
        <v>3456362.43</v>
      </c>
      <c r="J15178" s="228">
        <v>812029.47</v>
      </c>
      <c r="K15178" s="228">
        <v>946665.72</v>
      </c>
      <c r="L15178" s="228">
        <v>5464165.4800000004</v>
      </c>
    </row>
    <row r="15179" spans="1:12">
      <c r="A15179" s="228">
        <v>2019</v>
      </c>
      <c r="B15179" s="228" t="s">
        <v>193</v>
      </c>
      <c r="C15179" s="228" t="s">
        <v>66</v>
      </c>
      <c r="D15179" s="228" t="s">
        <v>205</v>
      </c>
      <c r="E15179" s="228">
        <v>80</v>
      </c>
      <c r="F15179" s="228">
        <v>3088</v>
      </c>
      <c r="G15179" s="228">
        <v>1226</v>
      </c>
      <c r="H15179" s="228">
        <v>3506</v>
      </c>
      <c r="I15179" s="228">
        <v>2719690.93</v>
      </c>
      <c r="J15179" s="228">
        <v>592544.68999999994</v>
      </c>
      <c r="K15179" s="228">
        <v>754834.5</v>
      </c>
      <c r="L15179" s="228">
        <v>4220087.75</v>
      </c>
    </row>
    <row r="15180" spans="1:12">
      <c r="A15180" s="228">
        <v>2019</v>
      </c>
      <c r="B15180" s="228" t="s">
        <v>193</v>
      </c>
      <c r="C15180" s="228" t="s">
        <v>66</v>
      </c>
      <c r="D15180" s="228" t="s">
        <v>205</v>
      </c>
      <c r="E15180" s="228">
        <v>85</v>
      </c>
      <c r="F15180" s="228">
        <v>1735</v>
      </c>
      <c r="G15180" s="228">
        <v>565</v>
      </c>
      <c r="H15180" s="228">
        <v>2345</v>
      </c>
      <c r="I15180" s="228">
        <v>1756015.16</v>
      </c>
      <c r="J15180" s="228">
        <v>316515.55</v>
      </c>
      <c r="K15180" s="228">
        <v>336549</v>
      </c>
      <c r="L15180" s="228">
        <v>2484890.33</v>
      </c>
    </row>
    <row r="15181" spans="1:12">
      <c r="A15181" s="228">
        <v>2019</v>
      </c>
      <c r="B15181" s="228" t="s">
        <v>193</v>
      </c>
      <c r="C15181" s="228" t="s">
        <v>66</v>
      </c>
      <c r="D15181" s="228" t="s">
        <v>205</v>
      </c>
      <c r="E15181" s="228">
        <v>90</v>
      </c>
      <c r="F15181" s="228">
        <v>582</v>
      </c>
      <c r="G15181" s="228">
        <v>169</v>
      </c>
      <c r="H15181" s="228">
        <v>821</v>
      </c>
      <c r="I15181" s="228">
        <v>594429.43999999994</v>
      </c>
      <c r="J15181" s="228">
        <v>92541.15</v>
      </c>
      <c r="K15181" s="228">
        <v>136183</v>
      </c>
      <c r="L15181" s="228">
        <v>844303.53</v>
      </c>
    </row>
    <row r="15182" spans="1:12">
      <c r="A15182" s="228">
        <v>2019</v>
      </c>
      <c r="B15182" s="228" t="s">
        <v>193</v>
      </c>
      <c r="C15182" s="228" t="s">
        <v>66</v>
      </c>
      <c r="D15182" s="228" t="s">
        <v>205</v>
      </c>
      <c r="E15182" s="228">
        <v>95</v>
      </c>
      <c r="F15182" s="228">
        <v>58</v>
      </c>
      <c r="G15182" s="228">
        <v>21</v>
      </c>
      <c r="H15182" s="228">
        <v>56</v>
      </c>
      <c r="I15182" s="228">
        <v>41615.4</v>
      </c>
      <c r="J15182" s="228">
        <v>7706.83</v>
      </c>
      <c r="K15182" s="228">
        <v>13196</v>
      </c>
      <c r="L15182" s="228">
        <v>63632.25</v>
      </c>
    </row>
    <row r="15183" spans="1:12">
      <c r="A15183" s="228">
        <v>2019</v>
      </c>
      <c r="B15183" s="228" t="s">
        <v>193</v>
      </c>
      <c r="C15183" s="228" t="s">
        <v>66</v>
      </c>
      <c r="D15183" s="228" t="s">
        <v>206</v>
      </c>
      <c r="E15183" s="228">
        <v>0</v>
      </c>
      <c r="F15183" s="228">
        <v>4361</v>
      </c>
      <c r="G15183" s="228">
        <v>123</v>
      </c>
      <c r="H15183" s="228">
        <v>517</v>
      </c>
      <c r="I15183" s="228">
        <v>377362.31</v>
      </c>
      <c r="J15183" s="228">
        <v>46590.5</v>
      </c>
      <c r="K15183" s="228">
        <v>893</v>
      </c>
      <c r="L15183" s="228">
        <v>448792.57</v>
      </c>
    </row>
    <row r="15184" spans="1:12">
      <c r="A15184" s="228">
        <v>2019</v>
      </c>
      <c r="B15184" s="228" t="s">
        <v>193</v>
      </c>
      <c r="C15184" s="228" t="s">
        <v>66</v>
      </c>
      <c r="D15184" s="228" t="s">
        <v>206</v>
      </c>
      <c r="E15184" s="228">
        <v>5</v>
      </c>
      <c r="F15184" s="228">
        <v>5526</v>
      </c>
      <c r="G15184" s="228">
        <v>72</v>
      </c>
      <c r="H15184" s="228">
        <v>141</v>
      </c>
      <c r="I15184" s="228">
        <v>101736.78</v>
      </c>
      <c r="J15184" s="228">
        <v>25977.71</v>
      </c>
      <c r="K15184" s="228">
        <v>11723</v>
      </c>
      <c r="L15184" s="228">
        <v>154442.96</v>
      </c>
    </row>
    <row r="15185" spans="1:12">
      <c r="A15185" s="228">
        <v>2019</v>
      </c>
      <c r="B15185" s="228" t="s">
        <v>193</v>
      </c>
      <c r="C15185" s="228" t="s">
        <v>66</v>
      </c>
      <c r="D15185" s="228" t="s">
        <v>206</v>
      </c>
      <c r="E15185" s="228">
        <v>10</v>
      </c>
      <c r="F15185" s="228">
        <v>6100</v>
      </c>
      <c r="G15185" s="228">
        <v>66</v>
      </c>
      <c r="H15185" s="228">
        <v>104</v>
      </c>
      <c r="I15185" s="228">
        <v>91887.77</v>
      </c>
      <c r="J15185" s="228">
        <v>28858.87</v>
      </c>
      <c r="K15185" s="228">
        <v>21412</v>
      </c>
      <c r="L15185" s="228">
        <v>157578.82</v>
      </c>
    </row>
    <row r="15186" spans="1:12">
      <c r="A15186" s="228">
        <v>2019</v>
      </c>
      <c r="B15186" s="228" t="s">
        <v>193</v>
      </c>
      <c r="C15186" s="228" t="s">
        <v>66</v>
      </c>
      <c r="D15186" s="228" t="s">
        <v>206</v>
      </c>
      <c r="E15186" s="228">
        <v>15</v>
      </c>
      <c r="F15186" s="228">
        <v>5862</v>
      </c>
      <c r="G15186" s="228">
        <v>263</v>
      </c>
      <c r="H15186" s="228">
        <v>433</v>
      </c>
      <c r="I15186" s="228">
        <v>453554.68</v>
      </c>
      <c r="J15186" s="228">
        <v>102635.11</v>
      </c>
      <c r="K15186" s="228">
        <v>69900</v>
      </c>
      <c r="L15186" s="228">
        <v>681405.49</v>
      </c>
    </row>
    <row r="15187" spans="1:12">
      <c r="A15187" s="228">
        <v>2019</v>
      </c>
      <c r="B15187" s="228" t="s">
        <v>193</v>
      </c>
      <c r="C15187" s="228" t="s">
        <v>66</v>
      </c>
      <c r="D15187" s="228" t="s">
        <v>206</v>
      </c>
      <c r="E15187" s="228">
        <v>20</v>
      </c>
      <c r="F15187" s="228">
        <v>5327</v>
      </c>
      <c r="G15187" s="228">
        <v>331</v>
      </c>
      <c r="H15187" s="228">
        <v>872</v>
      </c>
      <c r="I15187" s="228">
        <v>799964.16000000003</v>
      </c>
      <c r="J15187" s="228">
        <v>135353.9</v>
      </c>
      <c r="K15187" s="228">
        <v>62004</v>
      </c>
      <c r="L15187" s="228">
        <v>1067132.03</v>
      </c>
    </row>
    <row r="15188" spans="1:12">
      <c r="A15188" s="228">
        <v>2019</v>
      </c>
      <c r="B15188" s="228" t="s">
        <v>193</v>
      </c>
      <c r="C15188" s="228" t="s">
        <v>66</v>
      </c>
      <c r="D15188" s="228" t="s">
        <v>206</v>
      </c>
      <c r="E15188" s="228">
        <v>25</v>
      </c>
      <c r="F15188" s="228">
        <v>3945</v>
      </c>
      <c r="G15188" s="228">
        <v>408</v>
      </c>
      <c r="H15188" s="228">
        <v>1375</v>
      </c>
      <c r="I15188" s="228">
        <v>1197303.93</v>
      </c>
      <c r="J15188" s="228">
        <v>250212.38</v>
      </c>
      <c r="K15188" s="228">
        <v>64164</v>
      </c>
      <c r="L15188" s="228">
        <v>1679074.91</v>
      </c>
    </row>
    <row r="15189" spans="1:12">
      <c r="A15189" s="228">
        <v>2019</v>
      </c>
      <c r="B15189" s="228" t="s">
        <v>193</v>
      </c>
      <c r="C15189" s="228" t="s">
        <v>66</v>
      </c>
      <c r="D15189" s="228" t="s">
        <v>206</v>
      </c>
      <c r="E15189" s="228">
        <v>30</v>
      </c>
      <c r="F15189" s="228">
        <v>6258</v>
      </c>
      <c r="G15189" s="228">
        <v>743</v>
      </c>
      <c r="H15189" s="228">
        <v>2572</v>
      </c>
      <c r="I15189" s="228">
        <v>2126354.9500000002</v>
      </c>
      <c r="J15189" s="228">
        <v>467080.58</v>
      </c>
      <c r="K15189" s="228">
        <v>153678</v>
      </c>
      <c r="L15189" s="228">
        <v>2976219.83</v>
      </c>
    </row>
    <row r="15190" spans="1:12">
      <c r="A15190" s="228">
        <v>2019</v>
      </c>
      <c r="B15190" s="228" t="s">
        <v>193</v>
      </c>
      <c r="C15190" s="228" t="s">
        <v>66</v>
      </c>
      <c r="D15190" s="228" t="s">
        <v>206</v>
      </c>
      <c r="E15190" s="228">
        <v>35</v>
      </c>
      <c r="F15190" s="228">
        <v>6747</v>
      </c>
      <c r="G15190" s="228">
        <v>586</v>
      </c>
      <c r="H15190" s="228">
        <v>1884</v>
      </c>
      <c r="I15190" s="228">
        <v>1714301.08</v>
      </c>
      <c r="J15190" s="228">
        <v>370808.8</v>
      </c>
      <c r="K15190" s="228">
        <v>184196</v>
      </c>
      <c r="L15190" s="228">
        <v>2482551.96</v>
      </c>
    </row>
    <row r="15191" spans="1:12">
      <c r="A15191" s="228">
        <v>2019</v>
      </c>
      <c r="B15191" s="228" t="s">
        <v>193</v>
      </c>
      <c r="C15191" s="228" t="s">
        <v>66</v>
      </c>
      <c r="D15191" s="228" t="s">
        <v>206</v>
      </c>
      <c r="E15191" s="228">
        <v>40</v>
      </c>
      <c r="F15191" s="228">
        <v>6733</v>
      </c>
      <c r="G15191" s="228">
        <v>560</v>
      </c>
      <c r="H15191" s="228">
        <v>1244</v>
      </c>
      <c r="I15191" s="228">
        <v>1189048.8999999999</v>
      </c>
      <c r="J15191" s="228">
        <v>291743.03999999998</v>
      </c>
      <c r="K15191" s="228">
        <v>169434</v>
      </c>
      <c r="L15191" s="228">
        <v>1864482.69</v>
      </c>
    </row>
    <row r="15192" spans="1:12">
      <c r="A15192" s="228">
        <v>2019</v>
      </c>
      <c r="B15192" s="228" t="s">
        <v>193</v>
      </c>
      <c r="C15192" s="228" t="s">
        <v>66</v>
      </c>
      <c r="D15192" s="228" t="s">
        <v>206</v>
      </c>
      <c r="E15192" s="228">
        <v>45</v>
      </c>
      <c r="F15192" s="228">
        <v>8172</v>
      </c>
      <c r="G15192" s="228">
        <v>716</v>
      </c>
      <c r="H15192" s="228">
        <v>1546</v>
      </c>
      <c r="I15192" s="228">
        <v>1738045.92</v>
      </c>
      <c r="J15192" s="228">
        <v>429883.33</v>
      </c>
      <c r="K15192" s="228">
        <v>435060</v>
      </c>
      <c r="L15192" s="228">
        <v>2881173.71</v>
      </c>
    </row>
    <row r="15193" spans="1:12">
      <c r="A15193" s="228">
        <v>2019</v>
      </c>
      <c r="B15193" s="228" t="s">
        <v>193</v>
      </c>
      <c r="C15193" s="228" t="s">
        <v>66</v>
      </c>
      <c r="D15193" s="228" t="s">
        <v>206</v>
      </c>
      <c r="E15193" s="228">
        <v>50</v>
      </c>
      <c r="F15193" s="228">
        <v>8489</v>
      </c>
      <c r="G15193" s="228">
        <v>889</v>
      </c>
      <c r="H15193" s="228">
        <v>1814</v>
      </c>
      <c r="I15193" s="228">
        <v>1819014.34</v>
      </c>
      <c r="J15193" s="228">
        <v>445566.74</v>
      </c>
      <c r="K15193" s="228">
        <v>444491</v>
      </c>
      <c r="L15193" s="228">
        <v>3012944.88</v>
      </c>
    </row>
    <row r="15194" spans="1:12">
      <c r="A15194" s="228">
        <v>2019</v>
      </c>
      <c r="B15194" s="228" t="s">
        <v>193</v>
      </c>
      <c r="C15194" s="228" t="s">
        <v>66</v>
      </c>
      <c r="D15194" s="228" t="s">
        <v>206</v>
      </c>
      <c r="E15194" s="228">
        <v>55</v>
      </c>
      <c r="F15194" s="228">
        <v>10337</v>
      </c>
      <c r="G15194" s="228">
        <v>1135</v>
      </c>
      <c r="H15194" s="228">
        <v>2175</v>
      </c>
      <c r="I15194" s="228">
        <v>2439325.27</v>
      </c>
      <c r="J15194" s="228">
        <v>631600.81000000006</v>
      </c>
      <c r="K15194" s="228">
        <v>662551</v>
      </c>
      <c r="L15194" s="228">
        <v>4018259.06</v>
      </c>
    </row>
    <row r="15195" spans="1:12">
      <c r="A15195" s="228">
        <v>2019</v>
      </c>
      <c r="B15195" s="228" t="s">
        <v>193</v>
      </c>
      <c r="C15195" s="228" t="s">
        <v>66</v>
      </c>
      <c r="D15195" s="228" t="s">
        <v>206</v>
      </c>
      <c r="E15195" s="228">
        <v>60</v>
      </c>
      <c r="F15195" s="228">
        <v>10438</v>
      </c>
      <c r="G15195" s="228">
        <v>1345</v>
      </c>
      <c r="H15195" s="228">
        <v>3205</v>
      </c>
      <c r="I15195" s="228">
        <v>3209303.12</v>
      </c>
      <c r="J15195" s="228">
        <v>798120.55</v>
      </c>
      <c r="K15195" s="228">
        <v>948088</v>
      </c>
      <c r="L15195" s="228">
        <v>5324718.26</v>
      </c>
    </row>
    <row r="15196" spans="1:12">
      <c r="A15196" s="228">
        <v>2019</v>
      </c>
      <c r="B15196" s="228" t="s">
        <v>193</v>
      </c>
      <c r="C15196" s="228" t="s">
        <v>66</v>
      </c>
      <c r="D15196" s="228" t="s">
        <v>206</v>
      </c>
      <c r="E15196" s="228">
        <v>65</v>
      </c>
      <c r="F15196" s="228">
        <v>9795</v>
      </c>
      <c r="G15196" s="228">
        <v>1510</v>
      </c>
      <c r="H15196" s="228">
        <v>3760</v>
      </c>
      <c r="I15196" s="228">
        <v>3816566.45</v>
      </c>
      <c r="J15196" s="228">
        <v>952077.04</v>
      </c>
      <c r="K15196" s="228">
        <v>1177488</v>
      </c>
      <c r="L15196" s="228">
        <v>6321013.0099999998</v>
      </c>
    </row>
    <row r="15197" spans="1:12">
      <c r="A15197" s="228">
        <v>2019</v>
      </c>
      <c r="B15197" s="228" t="s">
        <v>193</v>
      </c>
      <c r="C15197" s="228" t="s">
        <v>66</v>
      </c>
      <c r="D15197" s="228" t="s">
        <v>206</v>
      </c>
      <c r="E15197" s="228">
        <v>70</v>
      </c>
      <c r="F15197" s="228">
        <v>8386</v>
      </c>
      <c r="G15197" s="228">
        <v>1585</v>
      </c>
      <c r="H15197" s="228">
        <v>4249</v>
      </c>
      <c r="I15197" s="228">
        <v>4414354.07</v>
      </c>
      <c r="J15197" s="228">
        <v>1063506.6499999999</v>
      </c>
      <c r="K15197" s="228">
        <v>1416022</v>
      </c>
      <c r="L15197" s="228">
        <v>7210678.9699999997</v>
      </c>
    </row>
    <row r="15198" spans="1:12">
      <c r="A15198" s="228">
        <v>2019</v>
      </c>
      <c r="B15198" s="228" t="s">
        <v>193</v>
      </c>
      <c r="C15198" s="228" t="s">
        <v>66</v>
      </c>
      <c r="D15198" s="228" t="s">
        <v>206</v>
      </c>
      <c r="E15198" s="228">
        <v>75</v>
      </c>
      <c r="F15198" s="228">
        <v>5633</v>
      </c>
      <c r="G15198" s="228">
        <v>1454</v>
      </c>
      <c r="H15198" s="228">
        <v>4221</v>
      </c>
      <c r="I15198" s="228">
        <v>3728215.14</v>
      </c>
      <c r="J15198" s="228">
        <v>802189.37</v>
      </c>
      <c r="K15198" s="228">
        <v>1053464</v>
      </c>
      <c r="L15198" s="228">
        <v>5808606.6799999997</v>
      </c>
    </row>
    <row r="15199" spans="1:12">
      <c r="A15199" s="228">
        <v>2019</v>
      </c>
      <c r="B15199" s="228" t="s">
        <v>193</v>
      </c>
      <c r="C15199" s="228" t="s">
        <v>66</v>
      </c>
      <c r="D15199" s="228" t="s">
        <v>206</v>
      </c>
      <c r="E15199" s="228">
        <v>80</v>
      </c>
      <c r="F15199" s="228">
        <v>3660</v>
      </c>
      <c r="G15199" s="228">
        <v>931</v>
      </c>
      <c r="H15199" s="228">
        <v>3447</v>
      </c>
      <c r="I15199" s="228">
        <v>2770639.08</v>
      </c>
      <c r="J15199" s="228">
        <v>539271.32999999996</v>
      </c>
      <c r="K15199" s="228">
        <v>676034</v>
      </c>
      <c r="L15199" s="228">
        <v>4135776.19</v>
      </c>
    </row>
    <row r="15200" spans="1:12">
      <c r="A15200" s="228">
        <v>2019</v>
      </c>
      <c r="B15200" s="228" t="s">
        <v>193</v>
      </c>
      <c r="C15200" s="228" t="s">
        <v>66</v>
      </c>
      <c r="D15200" s="228" t="s">
        <v>206</v>
      </c>
      <c r="E15200" s="228">
        <v>85</v>
      </c>
      <c r="F15200" s="228">
        <v>2278</v>
      </c>
      <c r="G15200" s="228">
        <v>711</v>
      </c>
      <c r="H15200" s="228">
        <v>3172</v>
      </c>
      <c r="I15200" s="228">
        <v>2362464.31</v>
      </c>
      <c r="J15200" s="228">
        <v>338741.95</v>
      </c>
      <c r="K15200" s="228">
        <v>302168</v>
      </c>
      <c r="L15200" s="228">
        <v>3069122.74</v>
      </c>
    </row>
    <row r="15201" spans="1:12">
      <c r="A15201" s="228">
        <v>2019</v>
      </c>
      <c r="B15201" s="228" t="s">
        <v>193</v>
      </c>
      <c r="C15201" s="228" t="s">
        <v>66</v>
      </c>
      <c r="D15201" s="228" t="s">
        <v>206</v>
      </c>
      <c r="E15201" s="228">
        <v>90</v>
      </c>
      <c r="F15201" s="228">
        <v>925</v>
      </c>
      <c r="G15201" s="228">
        <v>278</v>
      </c>
      <c r="H15201" s="228">
        <v>1550</v>
      </c>
      <c r="I15201" s="228">
        <v>993750.53</v>
      </c>
      <c r="J15201" s="228">
        <v>130967.81</v>
      </c>
      <c r="K15201" s="228">
        <v>73696</v>
      </c>
      <c r="L15201" s="228">
        <v>1222337.96</v>
      </c>
    </row>
    <row r="15202" spans="1:12">
      <c r="A15202" s="228">
        <v>2019</v>
      </c>
      <c r="B15202" s="228" t="s">
        <v>193</v>
      </c>
      <c r="C15202" s="228" t="s">
        <v>66</v>
      </c>
      <c r="D15202" s="228" t="s">
        <v>206</v>
      </c>
      <c r="E15202" s="228">
        <v>95</v>
      </c>
      <c r="F15202" s="228">
        <v>226</v>
      </c>
      <c r="G15202" s="228">
        <v>50</v>
      </c>
      <c r="H15202" s="228">
        <v>278</v>
      </c>
      <c r="I15202" s="228">
        <v>159029.65</v>
      </c>
      <c r="J15202" s="228">
        <v>14668.67</v>
      </c>
      <c r="K15202" s="228">
        <v>17534</v>
      </c>
      <c r="L15202" s="228">
        <v>193716.62</v>
      </c>
    </row>
    <row r="15203" spans="1:12">
      <c r="A15203" s="228">
        <v>2019</v>
      </c>
      <c r="B15203" s="228" t="s">
        <v>193</v>
      </c>
      <c r="C15203" s="228" t="s">
        <v>68</v>
      </c>
      <c r="D15203" s="228" t="s">
        <v>205</v>
      </c>
      <c r="E15203" s="228">
        <v>0</v>
      </c>
      <c r="F15203" s="228">
        <v>6725</v>
      </c>
      <c r="G15203" s="228">
        <v>222</v>
      </c>
      <c r="H15203" s="228">
        <v>619</v>
      </c>
      <c r="I15203" s="228">
        <v>425140.95</v>
      </c>
      <c r="J15203" s="228">
        <v>61129.22</v>
      </c>
      <c r="K15203" s="228">
        <v>10306</v>
      </c>
      <c r="L15203" s="228">
        <v>552913.15</v>
      </c>
    </row>
    <row r="15204" spans="1:12">
      <c r="A15204" s="228">
        <v>2019</v>
      </c>
      <c r="B15204" s="228" t="s">
        <v>193</v>
      </c>
      <c r="C15204" s="228" t="s">
        <v>68</v>
      </c>
      <c r="D15204" s="228" t="s">
        <v>205</v>
      </c>
      <c r="E15204" s="228">
        <v>5</v>
      </c>
      <c r="F15204" s="228">
        <v>8467</v>
      </c>
      <c r="G15204" s="228">
        <v>128</v>
      </c>
      <c r="H15204" s="228">
        <v>181</v>
      </c>
      <c r="I15204" s="228">
        <v>190476.27</v>
      </c>
      <c r="J15204" s="228">
        <v>37456.639999999999</v>
      </c>
      <c r="K15204" s="228">
        <v>44816</v>
      </c>
      <c r="L15204" s="228">
        <v>310034.45</v>
      </c>
    </row>
    <row r="15205" spans="1:12">
      <c r="A15205" s="228">
        <v>2019</v>
      </c>
      <c r="B15205" s="228" t="s">
        <v>193</v>
      </c>
      <c r="C15205" s="228" t="s">
        <v>68</v>
      </c>
      <c r="D15205" s="228" t="s">
        <v>205</v>
      </c>
      <c r="E15205" s="228">
        <v>10</v>
      </c>
      <c r="F15205" s="228">
        <v>7775</v>
      </c>
      <c r="G15205" s="228">
        <v>112</v>
      </c>
      <c r="H15205" s="228">
        <v>251</v>
      </c>
      <c r="I15205" s="228">
        <v>181747.65</v>
      </c>
      <c r="J15205" s="228">
        <v>33716.92</v>
      </c>
      <c r="K15205" s="228">
        <v>44387</v>
      </c>
      <c r="L15205" s="228">
        <v>301388.42</v>
      </c>
    </row>
    <row r="15206" spans="1:12">
      <c r="A15206" s="228">
        <v>2019</v>
      </c>
      <c r="B15206" s="228" t="s">
        <v>193</v>
      </c>
      <c r="C15206" s="228" t="s">
        <v>68</v>
      </c>
      <c r="D15206" s="228" t="s">
        <v>205</v>
      </c>
      <c r="E15206" s="228">
        <v>15</v>
      </c>
      <c r="F15206" s="228">
        <v>6823</v>
      </c>
      <c r="G15206" s="228">
        <v>141</v>
      </c>
      <c r="H15206" s="228">
        <v>202</v>
      </c>
      <c r="I15206" s="228">
        <v>253470.1</v>
      </c>
      <c r="J15206" s="228">
        <v>62175.98</v>
      </c>
      <c r="K15206" s="228">
        <v>72953</v>
      </c>
      <c r="L15206" s="228">
        <v>495704.71</v>
      </c>
    </row>
    <row r="15207" spans="1:12">
      <c r="A15207" s="228">
        <v>2019</v>
      </c>
      <c r="B15207" s="228" t="s">
        <v>193</v>
      </c>
      <c r="C15207" s="228" t="s">
        <v>68</v>
      </c>
      <c r="D15207" s="228" t="s">
        <v>205</v>
      </c>
      <c r="E15207" s="228">
        <v>20</v>
      </c>
      <c r="F15207" s="228">
        <v>5056</v>
      </c>
      <c r="G15207" s="228">
        <v>139</v>
      </c>
      <c r="H15207" s="228">
        <v>205</v>
      </c>
      <c r="I15207" s="228">
        <v>256034.32</v>
      </c>
      <c r="J15207" s="228">
        <v>57161.33</v>
      </c>
      <c r="K15207" s="228">
        <v>46020</v>
      </c>
      <c r="L15207" s="228">
        <v>457459.03</v>
      </c>
    </row>
    <row r="15208" spans="1:12">
      <c r="A15208" s="228">
        <v>2019</v>
      </c>
      <c r="B15208" s="228" t="s">
        <v>193</v>
      </c>
      <c r="C15208" s="228" t="s">
        <v>68</v>
      </c>
      <c r="D15208" s="228" t="s">
        <v>205</v>
      </c>
      <c r="E15208" s="228">
        <v>25</v>
      </c>
      <c r="F15208" s="228">
        <v>4222</v>
      </c>
      <c r="G15208" s="228">
        <v>93</v>
      </c>
      <c r="H15208" s="228">
        <v>166</v>
      </c>
      <c r="I15208" s="228">
        <v>189247.88</v>
      </c>
      <c r="J15208" s="228">
        <v>52693.04</v>
      </c>
      <c r="K15208" s="228">
        <v>81591</v>
      </c>
      <c r="L15208" s="228">
        <v>399198.07</v>
      </c>
    </row>
    <row r="15209" spans="1:12">
      <c r="A15209" s="228">
        <v>2019</v>
      </c>
      <c r="B15209" s="228" t="s">
        <v>193</v>
      </c>
      <c r="C15209" s="228" t="s">
        <v>68</v>
      </c>
      <c r="D15209" s="228" t="s">
        <v>205</v>
      </c>
      <c r="E15209" s="228">
        <v>30</v>
      </c>
      <c r="F15209" s="228">
        <v>7811</v>
      </c>
      <c r="G15209" s="228">
        <v>174</v>
      </c>
      <c r="H15209" s="228">
        <v>293</v>
      </c>
      <c r="I15209" s="228">
        <v>246886.53</v>
      </c>
      <c r="J15209" s="228">
        <v>66896</v>
      </c>
      <c r="K15209" s="228">
        <v>61531</v>
      </c>
      <c r="L15209" s="228">
        <v>505616.7</v>
      </c>
    </row>
    <row r="15210" spans="1:12">
      <c r="A15210" s="228">
        <v>2019</v>
      </c>
      <c r="B15210" s="228" t="s">
        <v>193</v>
      </c>
      <c r="C15210" s="228" t="s">
        <v>68</v>
      </c>
      <c r="D15210" s="228" t="s">
        <v>205</v>
      </c>
      <c r="E15210" s="228">
        <v>35</v>
      </c>
      <c r="F15210" s="228">
        <v>9445</v>
      </c>
      <c r="G15210" s="228">
        <v>198</v>
      </c>
      <c r="H15210" s="228">
        <v>421</v>
      </c>
      <c r="I15210" s="228">
        <v>438509.49</v>
      </c>
      <c r="J15210" s="228">
        <v>96940.66</v>
      </c>
      <c r="K15210" s="228">
        <v>83307</v>
      </c>
      <c r="L15210" s="228">
        <v>775248.85</v>
      </c>
    </row>
    <row r="15211" spans="1:12">
      <c r="A15211" s="228">
        <v>2019</v>
      </c>
      <c r="B15211" s="228" t="s">
        <v>193</v>
      </c>
      <c r="C15211" s="228" t="s">
        <v>68</v>
      </c>
      <c r="D15211" s="228" t="s">
        <v>205</v>
      </c>
      <c r="E15211" s="228">
        <v>40</v>
      </c>
      <c r="F15211" s="228">
        <v>8526</v>
      </c>
      <c r="G15211" s="228">
        <v>266</v>
      </c>
      <c r="H15211" s="228">
        <v>426</v>
      </c>
      <c r="I15211" s="228">
        <v>418432.61</v>
      </c>
      <c r="J15211" s="228">
        <v>96950.5</v>
      </c>
      <c r="K15211" s="228">
        <v>109222</v>
      </c>
      <c r="L15211" s="228">
        <v>799854.26</v>
      </c>
    </row>
    <row r="15212" spans="1:12">
      <c r="A15212" s="228">
        <v>2019</v>
      </c>
      <c r="B15212" s="228" t="s">
        <v>193</v>
      </c>
      <c r="C15212" s="228" t="s">
        <v>68</v>
      </c>
      <c r="D15212" s="228" t="s">
        <v>205</v>
      </c>
      <c r="E15212" s="228">
        <v>45</v>
      </c>
      <c r="F15212" s="228">
        <v>8383</v>
      </c>
      <c r="G15212" s="228">
        <v>309</v>
      </c>
      <c r="H15212" s="228">
        <v>581</v>
      </c>
      <c r="I15212" s="228">
        <v>671817.02</v>
      </c>
      <c r="J15212" s="228">
        <v>141512.54</v>
      </c>
      <c r="K15212" s="228">
        <v>194828</v>
      </c>
      <c r="L15212" s="228">
        <v>1270464.8700000001</v>
      </c>
    </row>
    <row r="15213" spans="1:12">
      <c r="A15213" s="228">
        <v>2019</v>
      </c>
      <c r="B15213" s="228" t="s">
        <v>193</v>
      </c>
      <c r="C15213" s="228" t="s">
        <v>68</v>
      </c>
      <c r="D15213" s="228" t="s">
        <v>205</v>
      </c>
      <c r="E15213" s="228">
        <v>50</v>
      </c>
      <c r="F15213" s="228">
        <v>7396</v>
      </c>
      <c r="G15213" s="228">
        <v>374</v>
      </c>
      <c r="H15213" s="228">
        <v>757</v>
      </c>
      <c r="I15213" s="228">
        <v>807952.59</v>
      </c>
      <c r="J15213" s="228">
        <v>184923.09</v>
      </c>
      <c r="K15213" s="228">
        <v>254120.5</v>
      </c>
      <c r="L15213" s="228">
        <v>1515543.02</v>
      </c>
    </row>
    <row r="15214" spans="1:12">
      <c r="A15214" s="228">
        <v>2019</v>
      </c>
      <c r="B15214" s="228" t="s">
        <v>193</v>
      </c>
      <c r="C15214" s="228" t="s">
        <v>68</v>
      </c>
      <c r="D15214" s="228" t="s">
        <v>205</v>
      </c>
      <c r="E15214" s="228">
        <v>55</v>
      </c>
      <c r="F15214" s="228">
        <v>7343</v>
      </c>
      <c r="G15214" s="228">
        <v>556</v>
      </c>
      <c r="H15214" s="228">
        <v>945</v>
      </c>
      <c r="I15214" s="228">
        <v>1033811.69</v>
      </c>
      <c r="J15214" s="228">
        <v>239479.65</v>
      </c>
      <c r="K15214" s="228">
        <v>346444</v>
      </c>
      <c r="L15214" s="228">
        <v>2078630.44</v>
      </c>
    </row>
    <row r="15215" spans="1:12">
      <c r="A15215" s="228">
        <v>2019</v>
      </c>
      <c r="B15215" s="228" t="s">
        <v>193</v>
      </c>
      <c r="C15215" s="228" t="s">
        <v>68</v>
      </c>
      <c r="D15215" s="228" t="s">
        <v>205</v>
      </c>
      <c r="E15215" s="228">
        <v>60</v>
      </c>
      <c r="F15215" s="228">
        <v>6355</v>
      </c>
      <c r="G15215" s="228">
        <v>702</v>
      </c>
      <c r="H15215" s="228">
        <v>1188</v>
      </c>
      <c r="I15215" s="228">
        <v>1451378.39</v>
      </c>
      <c r="J15215" s="228">
        <v>318662.74</v>
      </c>
      <c r="K15215" s="228">
        <v>407561.3</v>
      </c>
      <c r="L15215" s="228">
        <v>2687687.9</v>
      </c>
    </row>
    <row r="15216" spans="1:12">
      <c r="A15216" s="228">
        <v>2019</v>
      </c>
      <c r="B15216" s="228" t="s">
        <v>193</v>
      </c>
      <c r="C15216" s="228" t="s">
        <v>68</v>
      </c>
      <c r="D15216" s="228" t="s">
        <v>205</v>
      </c>
      <c r="E15216" s="228">
        <v>65</v>
      </c>
      <c r="F15216" s="228">
        <v>5786</v>
      </c>
      <c r="G15216" s="228">
        <v>749</v>
      </c>
      <c r="H15216" s="228">
        <v>1136</v>
      </c>
      <c r="I15216" s="228">
        <v>1681429.38</v>
      </c>
      <c r="J15216" s="228">
        <v>342249.8</v>
      </c>
      <c r="K15216" s="228">
        <v>528770.04</v>
      </c>
      <c r="L15216" s="228">
        <v>3131533.61</v>
      </c>
    </row>
    <row r="15217" spans="1:12">
      <c r="A15217" s="228">
        <v>2019</v>
      </c>
      <c r="B15217" s="228" t="s">
        <v>193</v>
      </c>
      <c r="C15217" s="228" t="s">
        <v>68</v>
      </c>
      <c r="D15217" s="228" t="s">
        <v>205</v>
      </c>
      <c r="E15217" s="228">
        <v>70</v>
      </c>
      <c r="F15217" s="228">
        <v>4672</v>
      </c>
      <c r="G15217" s="228">
        <v>774</v>
      </c>
      <c r="H15217" s="228">
        <v>1408</v>
      </c>
      <c r="I15217" s="228">
        <v>1640237.66</v>
      </c>
      <c r="J15217" s="228">
        <v>407873.6</v>
      </c>
      <c r="K15217" s="228">
        <v>485682</v>
      </c>
      <c r="L15217" s="228">
        <v>3036650.43</v>
      </c>
    </row>
    <row r="15218" spans="1:12">
      <c r="A15218" s="228">
        <v>2019</v>
      </c>
      <c r="B15218" s="228" t="s">
        <v>193</v>
      </c>
      <c r="C15218" s="228" t="s">
        <v>68</v>
      </c>
      <c r="D15218" s="228" t="s">
        <v>205</v>
      </c>
      <c r="E15218" s="228">
        <v>75</v>
      </c>
      <c r="F15218" s="228">
        <v>2738</v>
      </c>
      <c r="G15218" s="228">
        <v>825</v>
      </c>
      <c r="H15218" s="228">
        <v>1883</v>
      </c>
      <c r="I15218" s="228">
        <v>1708767.34</v>
      </c>
      <c r="J15218" s="228">
        <v>303544.63</v>
      </c>
      <c r="K15218" s="228">
        <v>315486.7</v>
      </c>
      <c r="L15218" s="228">
        <v>2681274.15</v>
      </c>
    </row>
    <row r="15219" spans="1:12">
      <c r="A15219" s="228">
        <v>2019</v>
      </c>
      <c r="B15219" s="228" t="s">
        <v>193</v>
      </c>
      <c r="C15219" s="228" t="s">
        <v>68</v>
      </c>
      <c r="D15219" s="228" t="s">
        <v>205</v>
      </c>
      <c r="E15219" s="228">
        <v>80</v>
      </c>
      <c r="F15219" s="228">
        <v>1669</v>
      </c>
      <c r="G15219" s="228">
        <v>510</v>
      </c>
      <c r="H15219" s="228">
        <v>1288</v>
      </c>
      <c r="I15219" s="228">
        <v>1350243.89</v>
      </c>
      <c r="J15219" s="228">
        <v>252630.38</v>
      </c>
      <c r="K15219" s="228">
        <v>303929</v>
      </c>
      <c r="L15219" s="228">
        <v>2100003.0499999998</v>
      </c>
    </row>
    <row r="15220" spans="1:12">
      <c r="A15220" s="228">
        <v>2019</v>
      </c>
      <c r="B15220" s="228" t="s">
        <v>193</v>
      </c>
      <c r="C15220" s="228" t="s">
        <v>68</v>
      </c>
      <c r="D15220" s="228" t="s">
        <v>205</v>
      </c>
      <c r="E15220" s="228">
        <v>85</v>
      </c>
      <c r="F15220" s="228">
        <v>851</v>
      </c>
      <c r="G15220" s="228">
        <v>356</v>
      </c>
      <c r="H15220" s="228">
        <v>1434</v>
      </c>
      <c r="I15220" s="228">
        <v>1067155.92</v>
      </c>
      <c r="J15220" s="228">
        <v>125357.12</v>
      </c>
      <c r="K15220" s="228">
        <v>115434</v>
      </c>
      <c r="L15220" s="228">
        <v>1403900.08</v>
      </c>
    </row>
    <row r="15221" spans="1:12">
      <c r="A15221" s="228">
        <v>2019</v>
      </c>
      <c r="B15221" s="228" t="s">
        <v>193</v>
      </c>
      <c r="C15221" s="228" t="s">
        <v>68</v>
      </c>
      <c r="D15221" s="228" t="s">
        <v>205</v>
      </c>
      <c r="E15221" s="228">
        <v>90</v>
      </c>
      <c r="F15221" s="228">
        <v>351</v>
      </c>
      <c r="G15221" s="228">
        <v>100</v>
      </c>
      <c r="H15221" s="228">
        <v>591</v>
      </c>
      <c r="I15221" s="228">
        <v>359136.65</v>
      </c>
      <c r="J15221" s="228">
        <v>35884.65</v>
      </c>
      <c r="K15221" s="228">
        <v>10652</v>
      </c>
      <c r="L15221" s="228">
        <v>437962.87</v>
      </c>
    </row>
    <row r="15222" spans="1:12">
      <c r="A15222" s="228">
        <v>2019</v>
      </c>
      <c r="B15222" s="228" t="s">
        <v>193</v>
      </c>
      <c r="C15222" s="228" t="s">
        <v>68</v>
      </c>
      <c r="D15222" s="228" t="s">
        <v>205</v>
      </c>
      <c r="E15222" s="228">
        <v>95</v>
      </c>
      <c r="F15222" s="228">
        <v>48</v>
      </c>
      <c r="G15222" s="228">
        <v>9</v>
      </c>
      <c r="H15222" s="228">
        <v>68</v>
      </c>
      <c r="I15222" s="228">
        <v>37374</v>
      </c>
      <c r="J15222" s="228">
        <v>2446.19</v>
      </c>
      <c r="K15222" s="228">
        <v>0</v>
      </c>
      <c r="L15222" s="228">
        <v>40808.050000000003</v>
      </c>
    </row>
    <row r="15223" spans="1:12">
      <c r="A15223" s="228">
        <v>2019</v>
      </c>
      <c r="B15223" s="228" t="s">
        <v>193</v>
      </c>
      <c r="C15223" s="228" t="s">
        <v>68</v>
      </c>
      <c r="D15223" s="228" t="s">
        <v>206</v>
      </c>
      <c r="E15223" s="228">
        <v>0</v>
      </c>
      <c r="F15223" s="228">
        <v>6355</v>
      </c>
      <c r="G15223" s="228">
        <v>143</v>
      </c>
      <c r="H15223" s="228">
        <v>415</v>
      </c>
      <c r="I15223" s="228">
        <v>333726.90000000002</v>
      </c>
      <c r="J15223" s="228">
        <v>27097.42</v>
      </c>
      <c r="K15223" s="228">
        <v>8979</v>
      </c>
      <c r="L15223" s="228">
        <v>402243.21</v>
      </c>
    </row>
    <row r="15224" spans="1:12">
      <c r="A15224" s="228">
        <v>2019</v>
      </c>
      <c r="B15224" s="228" t="s">
        <v>193</v>
      </c>
      <c r="C15224" s="228" t="s">
        <v>68</v>
      </c>
      <c r="D15224" s="228" t="s">
        <v>206</v>
      </c>
      <c r="E15224" s="228">
        <v>5</v>
      </c>
      <c r="F15224" s="228">
        <v>8036</v>
      </c>
      <c r="G15224" s="228">
        <v>111</v>
      </c>
      <c r="H15224" s="228">
        <v>145</v>
      </c>
      <c r="I15224" s="228">
        <v>127938.5</v>
      </c>
      <c r="J15224" s="228">
        <v>25356.49</v>
      </c>
      <c r="K15224" s="228">
        <v>19689</v>
      </c>
      <c r="L15224" s="228">
        <v>204357.57</v>
      </c>
    </row>
    <row r="15225" spans="1:12">
      <c r="A15225" s="228">
        <v>2019</v>
      </c>
      <c r="B15225" s="228" t="s">
        <v>193</v>
      </c>
      <c r="C15225" s="228" t="s">
        <v>68</v>
      </c>
      <c r="D15225" s="228" t="s">
        <v>206</v>
      </c>
      <c r="E15225" s="228">
        <v>10</v>
      </c>
      <c r="F15225" s="228">
        <v>7446</v>
      </c>
      <c r="G15225" s="228">
        <v>91</v>
      </c>
      <c r="H15225" s="228">
        <v>160</v>
      </c>
      <c r="I15225" s="228">
        <v>152290.25</v>
      </c>
      <c r="J15225" s="228">
        <v>37248.720000000001</v>
      </c>
      <c r="K15225" s="228">
        <v>68275</v>
      </c>
      <c r="L15225" s="228">
        <v>287520.36</v>
      </c>
    </row>
    <row r="15226" spans="1:12">
      <c r="A15226" s="228">
        <v>2019</v>
      </c>
      <c r="B15226" s="228" t="s">
        <v>193</v>
      </c>
      <c r="C15226" s="228" t="s">
        <v>68</v>
      </c>
      <c r="D15226" s="228" t="s">
        <v>206</v>
      </c>
      <c r="E15226" s="228">
        <v>15</v>
      </c>
      <c r="F15226" s="228">
        <v>6604</v>
      </c>
      <c r="G15226" s="228">
        <v>178</v>
      </c>
      <c r="H15226" s="228">
        <v>543</v>
      </c>
      <c r="I15226" s="228">
        <v>514545.91999999998</v>
      </c>
      <c r="J15226" s="228">
        <v>80040.23</v>
      </c>
      <c r="K15226" s="228">
        <v>30214</v>
      </c>
      <c r="L15226" s="228">
        <v>719659.59</v>
      </c>
    </row>
    <row r="15227" spans="1:12">
      <c r="A15227" s="228">
        <v>2019</v>
      </c>
      <c r="B15227" s="228" t="s">
        <v>193</v>
      </c>
      <c r="C15227" s="228" t="s">
        <v>68</v>
      </c>
      <c r="D15227" s="228" t="s">
        <v>206</v>
      </c>
      <c r="E15227" s="228">
        <v>20</v>
      </c>
      <c r="F15227" s="228">
        <v>5319</v>
      </c>
      <c r="G15227" s="228">
        <v>251</v>
      </c>
      <c r="H15227" s="228">
        <v>612</v>
      </c>
      <c r="I15227" s="228">
        <v>506978.46</v>
      </c>
      <c r="J15227" s="228">
        <v>96254.45</v>
      </c>
      <c r="K15227" s="228">
        <v>33178</v>
      </c>
      <c r="L15227" s="228">
        <v>767476.33</v>
      </c>
    </row>
    <row r="15228" spans="1:12">
      <c r="A15228" s="228">
        <v>2019</v>
      </c>
      <c r="B15228" s="228" t="s">
        <v>193</v>
      </c>
      <c r="C15228" s="228" t="s">
        <v>68</v>
      </c>
      <c r="D15228" s="228" t="s">
        <v>206</v>
      </c>
      <c r="E15228" s="228">
        <v>25</v>
      </c>
      <c r="F15228" s="228">
        <v>5400</v>
      </c>
      <c r="G15228" s="228">
        <v>232</v>
      </c>
      <c r="H15228" s="228">
        <v>961</v>
      </c>
      <c r="I15228" s="228">
        <v>754955.6</v>
      </c>
      <c r="J15228" s="228">
        <v>152569.15</v>
      </c>
      <c r="K15228" s="228">
        <v>91992</v>
      </c>
      <c r="L15228" s="228">
        <v>1239016.68</v>
      </c>
    </row>
    <row r="15229" spans="1:12">
      <c r="A15229" s="228">
        <v>2019</v>
      </c>
      <c r="B15229" s="228" t="s">
        <v>193</v>
      </c>
      <c r="C15229" s="228" t="s">
        <v>68</v>
      </c>
      <c r="D15229" s="228" t="s">
        <v>206</v>
      </c>
      <c r="E15229" s="228">
        <v>30</v>
      </c>
      <c r="F15229" s="228">
        <v>9639</v>
      </c>
      <c r="G15229" s="228">
        <v>453</v>
      </c>
      <c r="H15229" s="228">
        <v>1445</v>
      </c>
      <c r="I15229" s="228">
        <v>1265940.55</v>
      </c>
      <c r="J15229" s="228">
        <v>257759.13</v>
      </c>
      <c r="K15229" s="228">
        <v>112650</v>
      </c>
      <c r="L15229" s="228">
        <v>2011624.93</v>
      </c>
    </row>
    <row r="15230" spans="1:12">
      <c r="A15230" s="228">
        <v>2019</v>
      </c>
      <c r="B15230" s="228" t="s">
        <v>193</v>
      </c>
      <c r="C15230" s="228" t="s">
        <v>68</v>
      </c>
      <c r="D15230" s="228" t="s">
        <v>206</v>
      </c>
      <c r="E15230" s="228">
        <v>35</v>
      </c>
      <c r="F15230" s="228">
        <v>10863</v>
      </c>
      <c r="G15230" s="228">
        <v>564</v>
      </c>
      <c r="H15230" s="228">
        <v>1325</v>
      </c>
      <c r="I15230" s="228">
        <v>1322783.97</v>
      </c>
      <c r="J15230" s="228">
        <v>297866.68</v>
      </c>
      <c r="K15230" s="228">
        <v>135628</v>
      </c>
      <c r="L15230" s="228">
        <v>2162483.9</v>
      </c>
    </row>
    <row r="15231" spans="1:12">
      <c r="A15231" s="228">
        <v>2019</v>
      </c>
      <c r="B15231" s="228" t="s">
        <v>193</v>
      </c>
      <c r="C15231" s="228" t="s">
        <v>68</v>
      </c>
      <c r="D15231" s="228" t="s">
        <v>206</v>
      </c>
      <c r="E15231" s="228">
        <v>40</v>
      </c>
      <c r="F15231" s="228">
        <v>9276</v>
      </c>
      <c r="G15231" s="228">
        <v>399</v>
      </c>
      <c r="H15231" s="228">
        <v>914</v>
      </c>
      <c r="I15231" s="228">
        <v>949662.57</v>
      </c>
      <c r="J15231" s="228">
        <v>193276.65</v>
      </c>
      <c r="K15231" s="228">
        <v>201420</v>
      </c>
      <c r="L15231" s="228">
        <v>1728064.31</v>
      </c>
    </row>
    <row r="15232" spans="1:12">
      <c r="A15232" s="228">
        <v>2019</v>
      </c>
      <c r="B15232" s="228" t="s">
        <v>193</v>
      </c>
      <c r="C15232" s="228" t="s">
        <v>68</v>
      </c>
      <c r="D15232" s="228" t="s">
        <v>206</v>
      </c>
      <c r="E15232" s="228">
        <v>45</v>
      </c>
      <c r="F15232" s="228">
        <v>9380</v>
      </c>
      <c r="G15232" s="228">
        <v>421</v>
      </c>
      <c r="H15232" s="228">
        <v>839</v>
      </c>
      <c r="I15232" s="228">
        <v>952189.08</v>
      </c>
      <c r="J15232" s="228">
        <v>216170.3</v>
      </c>
      <c r="K15232" s="228">
        <v>225546</v>
      </c>
      <c r="L15232" s="228">
        <v>1782209.43</v>
      </c>
    </row>
    <row r="15233" spans="1:12">
      <c r="A15233" s="228">
        <v>2019</v>
      </c>
      <c r="B15233" s="228" t="s">
        <v>193</v>
      </c>
      <c r="C15233" s="228" t="s">
        <v>68</v>
      </c>
      <c r="D15233" s="228" t="s">
        <v>206</v>
      </c>
      <c r="E15233" s="228">
        <v>50</v>
      </c>
      <c r="F15233" s="228">
        <v>8289</v>
      </c>
      <c r="G15233" s="228">
        <v>658</v>
      </c>
      <c r="H15233" s="228">
        <v>1201</v>
      </c>
      <c r="I15233" s="228">
        <v>1134868.51</v>
      </c>
      <c r="J15233" s="228">
        <v>268565.06</v>
      </c>
      <c r="K15233" s="228">
        <v>212487</v>
      </c>
      <c r="L15233" s="228">
        <v>2070533.79</v>
      </c>
    </row>
    <row r="15234" spans="1:12">
      <c r="A15234" s="228">
        <v>2019</v>
      </c>
      <c r="B15234" s="228" t="s">
        <v>193</v>
      </c>
      <c r="C15234" s="228" t="s">
        <v>68</v>
      </c>
      <c r="D15234" s="228" t="s">
        <v>206</v>
      </c>
      <c r="E15234" s="228">
        <v>55</v>
      </c>
      <c r="F15234" s="228">
        <v>8038</v>
      </c>
      <c r="G15234" s="228">
        <v>615</v>
      </c>
      <c r="H15234" s="228">
        <v>1211</v>
      </c>
      <c r="I15234" s="228">
        <v>1105913.92</v>
      </c>
      <c r="J15234" s="228">
        <v>254110.21</v>
      </c>
      <c r="K15234" s="228">
        <v>247818</v>
      </c>
      <c r="L15234" s="228">
        <v>2052893.76</v>
      </c>
    </row>
    <row r="15235" spans="1:12">
      <c r="A15235" s="228">
        <v>2019</v>
      </c>
      <c r="B15235" s="228" t="s">
        <v>193</v>
      </c>
      <c r="C15235" s="228" t="s">
        <v>68</v>
      </c>
      <c r="D15235" s="228" t="s">
        <v>206</v>
      </c>
      <c r="E15235" s="228">
        <v>60</v>
      </c>
      <c r="F15235" s="228">
        <v>7136</v>
      </c>
      <c r="G15235" s="228">
        <v>659</v>
      </c>
      <c r="H15235" s="228">
        <v>1304</v>
      </c>
      <c r="I15235" s="228">
        <v>1377609.12</v>
      </c>
      <c r="J15235" s="228">
        <v>301562.08</v>
      </c>
      <c r="K15235" s="228">
        <v>402314</v>
      </c>
      <c r="L15235" s="228">
        <v>2538395.8199999998</v>
      </c>
    </row>
    <row r="15236" spans="1:12">
      <c r="A15236" s="228">
        <v>2019</v>
      </c>
      <c r="B15236" s="228" t="s">
        <v>193</v>
      </c>
      <c r="C15236" s="228" t="s">
        <v>68</v>
      </c>
      <c r="D15236" s="228" t="s">
        <v>206</v>
      </c>
      <c r="E15236" s="228">
        <v>65</v>
      </c>
      <c r="F15236" s="228">
        <v>6391</v>
      </c>
      <c r="G15236" s="228">
        <v>869</v>
      </c>
      <c r="H15236" s="228">
        <v>2012</v>
      </c>
      <c r="I15236" s="228">
        <v>1860037.33</v>
      </c>
      <c r="J15236" s="228">
        <v>358424.6</v>
      </c>
      <c r="K15236" s="228">
        <v>443141</v>
      </c>
      <c r="L15236" s="228">
        <v>3223873.04</v>
      </c>
    </row>
    <row r="15237" spans="1:12">
      <c r="A15237" s="228">
        <v>2019</v>
      </c>
      <c r="B15237" s="228" t="s">
        <v>193</v>
      </c>
      <c r="C15237" s="228" t="s">
        <v>68</v>
      </c>
      <c r="D15237" s="228" t="s">
        <v>206</v>
      </c>
      <c r="E15237" s="228">
        <v>70</v>
      </c>
      <c r="F15237" s="228">
        <v>5306</v>
      </c>
      <c r="G15237" s="228">
        <v>939</v>
      </c>
      <c r="H15237" s="228">
        <v>1909</v>
      </c>
      <c r="I15237" s="228">
        <v>2144342.9500000002</v>
      </c>
      <c r="J15237" s="228">
        <v>417734.42</v>
      </c>
      <c r="K15237" s="228">
        <v>635798.4</v>
      </c>
      <c r="L15237" s="228">
        <v>3694562.49</v>
      </c>
    </row>
    <row r="15238" spans="1:12">
      <c r="A15238" s="228">
        <v>2019</v>
      </c>
      <c r="B15238" s="228" t="s">
        <v>193</v>
      </c>
      <c r="C15238" s="228" t="s">
        <v>68</v>
      </c>
      <c r="D15238" s="228" t="s">
        <v>206</v>
      </c>
      <c r="E15238" s="228">
        <v>75</v>
      </c>
      <c r="F15238" s="228">
        <v>3302</v>
      </c>
      <c r="G15238" s="228">
        <v>738</v>
      </c>
      <c r="H15238" s="228">
        <v>1988</v>
      </c>
      <c r="I15238" s="228">
        <v>1878199.7</v>
      </c>
      <c r="J15238" s="228">
        <v>327244.09000000003</v>
      </c>
      <c r="K15238" s="228">
        <v>482521</v>
      </c>
      <c r="L15238" s="228">
        <v>3083930.89</v>
      </c>
    </row>
    <row r="15239" spans="1:12">
      <c r="A15239" s="228">
        <v>2019</v>
      </c>
      <c r="B15239" s="228" t="s">
        <v>193</v>
      </c>
      <c r="C15239" s="228" t="s">
        <v>68</v>
      </c>
      <c r="D15239" s="228" t="s">
        <v>206</v>
      </c>
      <c r="E15239" s="228">
        <v>80</v>
      </c>
      <c r="F15239" s="228">
        <v>1986</v>
      </c>
      <c r="G15239" s="228">
        <v>397</v>
      </c>
      <c r="H15239" s="228">
        <v>1247</v>
      </c>
      <c r="I15239" s="228">
        <v>1013221.59</v>
      </c>
      <c r="J15239" s="228">
        <v>203656.81</v>
      </c>
      <c r="K15239" s="228">
        <v>171659</v>
      </c>
      <c r="L15239" s="228">
        <v>1547318.59</v>
      </c>
    </row>
    <row r="15240" spans="1:12">
      <c r="A15240" s="228">
        <v>2019</v>
      </c>
      <c r="B15240" s="228" t="s">
        <v>193</v>
      </c>
      <c r="C15240" s="228" t="s">
        <v>68</v>
      </c>
      <c r="D15240" s="228" t="s">
        <v>206</v>
      </c>
      <c r="E15240" s="228">
        <v>85</v>
      </c>
      <c r="F15240" s="228">
        <v>1142</v>
      </c>
      <c r="G15240" s="228">
        <v>336</v>
      </c>
      <c r="H15240" s="228">
        <v>1913</v>
      </c>
      <c r="I15240" s="228">
        <v>1263005.68</v>
      </c>
      <c r="J15240" s="228">
        <v>127233.85</v>
      </c>
      <c r="K15240" s="228">
        <v>149537</v>
      </c>
      <c r="L15240" s="228">
        <v>1618573.72</v>
      </c>
    </row>
    <row r="15241" spans="1:12">
      <c r="A15241" s="228">
        <v>2019</v>
      </c>
      <c r="B15241" s="228" t="s">
        <v>193</v>
      </c>
      <c r="C15241" s="228" t="s">
        <v>68</v>
      </c>
      <c r="D15241" s="228" t="s">
        <v>206</v>
      </c>
      <c r="E15241" s="228">
        <v>90</v>
      </c>
      <c r="F15241" s="228">
        <v>558</v>
      </c>
      <c r="G15241" s="228">
        <v>85</v>
      </c>
      <c r="H15241" s="228">
        <v>586</v>
      </c>
      <c r="I15241" s="228">
        <v>387129.8</v>
      </c>
      <c r="J15241" s="228">
        <v>59627.37</v>
      </c>
      <c r="K15241" s="228">
        <v>42497</v>
      </c>
      <c r="L15241" s="228">
        <v>505069.28</v>
      </c>
    </row>
    <row r="15242" spans="1:12">
      <c r="A15242" s="228">
        <v>2019</v>
      </c>
      <c r="B15242" s="228" t="s">
        <v>193</v>
      </c>
      <c r="C15242" s="228" t="s">
        <v>68</v>
      </c>
      <c r="D15242" s="228" t="s">
        <v>206</v>
      </c>
      <c r="E15242" s="228">
        <v>95</v>
      </c>
      <c r="F15242" s="228">
        <v>138</v>
      </c>
      <c r="G15242" s="228">
        <v>23</v>
      </c>
      <c r="H15242" s="228">
        <v>170</v>
      </c>
      <c r="I15242" s="228">
        <v>110799.8</v>
      </c>
      <c r="J15242" s="228">
        <v>13204.01</v>
      </c>
      <c r="K15242" s="228">
        <v>0</v>
      </c>
      <c r="L15242" s="228">
        <v>126098.55</v>
      </c>
    </row>
    <row r="15243" spans="1:12">
      <c r="A15243" s="228">
        <v>2019</v>
      </c>
      <c r="B15243" s="228" t="s">
        <v>193</v>
      </c>
      <c r="C15243" s="228" t="s">
        <v>67</v>
      </c>
      <c r="D15243" s="228" t="s">
        <v>205</v>
      </c>
      <c r="E15243" s="228">
        <v>0</v>
      </c>
      <c r="F15243" s="228">
        <v>3142</v>
      </c>
      <c r="G15243" s="228">
        <v>137</v>
      </c>
      <c r="H15243" s="228">
        <v>486</v>
      </c>
      <c r="I15243" s="228">
        <v>320096.45</v>
      </c>
      <c r="J15243" s="228">
        <v>50555.14</v>
      </c>
      <c r="K15243" s="228">
        <v>1595</v>
      </c>
      <c r="L15243" s="228">
        <v>382928.63</v>
      </c>
    </row>
    <row r="15244" spans="1:12">
      <c r="A15244" s="228">
        <v>2019</v>
      </c>
      <c r="B15244" s="228" t="s">
        <v>193</v>
      </c>
      <c r="C15244" s="228" t="s">
        <v>67</v>
      </c>
      <c r="D15244" s="228" t="s">
        <v>205</v>
      </c>
      <c r="E15244" s="228">
        <v>5</v>
      </c>
      <c r="F15244" s="228">
        <v>3562</v>
      </c>
      <c r="G15244" s="228">
        <v>58</v>
      </c>
      <c r="H15244" s="228">
        <v>95</v>
      </c>
      <c r="I15244" s="228">
        <v>65969</v>
      </c>
      <c r="J15244" s="228">
        <v>12940.63</v>
      </c>
      <c r="K15244" s="228">
        <v>1731</v>
      </c>
      <c r="L15244" s="228">
        <v>84403.44</v>
      </c>
    </row>
    <row r="15245" spans="1:12">
      <c r="A15245" s="228">
        <v>2019</v>
      </c>
      <c r="B15245" s="228" t="s">
        <v>193</v>
      </c>
      <c r="C15245" s="228" t="s">
        <v>67</v>
      </c>
      <c r="D15245" s="228" t="s">
        <v>205</v>
      </c>
      <c r="E15245" s="228">
        <v>10</v>
      </c>
      <c r="F15245" s="228">
        <v>3377</v>
      </c>
      <c r="G15245" s="228">
        <v>40</v>
      </c>
      <c r="H15245" s="228">
        <v>69</v>
      </c>
      <c r="I15245" s="228">
        <v>53042</v>
      </c>
      <c r="J15245" s="228">
        <v>10998.08</v>
      </c>
      <c r="K15245" s="228">
        <v>34703</v>
      </c>
      <c r="L15245" s="228">
        <v>108284.63</v>
      </c>
    </row>
    <row r="15246" spans="1:12">
      <c r="A15246" s="228">
        <v>2019</v>
      </c>
      <c r="B15246" s="228" t="s">
        <v>193</v>
      </c>
      <c r="C15246" s="228" t="s">
        <v>67</v>
      </c>
      <c r="D15246" s="228" t="s">
        <v>205</v>
      </c>
      <c r="E15246" s="228">
        <v>15</v>
      </c>
      <c r="F15246" s="228">
        <v>3093</v>
      </c>
      <c r="G15246" s="228">
        <v>48</v>
      </c>
      <c r="H15246" s="228">
        <v>78</v>
      </c>
      <c r="I15246" s="228">
        <v>108999.5</v>
      </c>
      <c r="J15246" s="228">
        <v>30283.759999999998</v>
      </c>
      <c r="K15246" s="228">
        <v>50621</v>
      </c>
      <c r="L15246" s="228">
        <v>200947.4</v>
      </c>
    </row>
    <row r="15247" spans="1:12">
      <c r="A15247" s="228">
        <v>2019</v>
      </c>
      <c r="B15247" s="228" t="s">
        <v>193</v>
      </c>
      <c r="C15247" s="228" t="s">
        <v>67</v>
      </c>
      <c r="D15247" s="228" t="s">
        <v>205</v>
      </c>
      <c r="E15247" s="228">
        <v>20</v>
      </c>
      <c r="F15247" s="228">
        <v>2258</v>
      </c>
      <c r="G15247" s="228">
        <v>51</v>
      </c>
      <c r="H15247" s="228">
        <v>110</v>
      </c>
      <c r="I15247" s="228">
        <v>126837.15</v>
      </c>
      <c r="J15247" s="228">
        <v>27684.01</v>
      </c>
      <c r="K15247" s="228">
        <v>29286</v>
      </c>
      <c r="L15247" s="228">
        <v>209409.46</v>
      </c>
    </row>
    <row r="15248" spans="1:12">
      <c r="A15248" s="228">
        <v>2019</v>
      </c>
      <c r="B15248" s="228" t="s">
        <v>193</v>
      </c>
      <c r="C15248" s="228" t="s">
        <v>67</v>
      </c>
      <c r="D15248" s="228" t="s">
        <v>205</v>
      </c>
      <c r="E15248" s="228">
        <v>25</v>
      </c>
      <c r="F15248" s="228">
        <v>2168</v>
      </c>
      <c r="G15248" s="228">
        <v>49</v>
      </c>
      <c r="H15248" s="228">
        <v>82</v>
      </c>
      <c r="I15248" s="228">
        <v>70375.55</v>
      </c>
      <c r="J15248" s="228">
        <v>22511.66</v>
      </c>
      <c r="K15248" s="228">
        <v>9936</v>
      </c>
      <c r="L15248" s="228">
        <v>123713.86</v>
      </c>
    </row>
    <row r="15249" spans="1:12">
      <c r="A15249" s="228">
        <v>2019</v>
      </c>
      <c r="B15249" s="228" t="s">
        <v>193</v>
      </c>
      <c r="C15249" s="228" t="s">
        <v>67</v>
      </c>
      <c r="D15249" s="228" t="s">
        <v>205</v>
      </c>
      <c r="E15249" s="228">
        <v>30</v>
      </c>
      <c r="F15249" s="228">
        <v>3752</v>
      </c>
      <c r="G15249" s="228">
        <v>129</v>
      </c>
      <c r="H15249" s="228">
        <v>253</v>
      </c>
      <c r="I15249" s="228">
        <v>183358.9</v>
      </c>
      <c r="J15249" s="228">
        <v>37011.699999999997</v>
      </c>
      <c r="K15249" s="228">
        <v>16640</v>
      </c>
      <c r="L15249" s="228">
        <v>282910.84000000003</v>
      </c>
    </row>
    <row r="15250" spans="1:12">
      <c r="A15250" s="228">
        <v>2019</v>
      </c>
      <c r="B15250" s="228" t="s">
        <v>193</v>
      </c>
      <c r="C15250" s="228" t="s">
        <v>67</v>
      </c>
      <c r="D15250" s="228" t="s">
        <v>205</v>
      </c>
      <c r="E15250" s="228">
        <v>35</v>
      </c>
      <c r="F15250" s="228">
        <v>4021</v>
      </c>
      <c r="G15250" s="228">
        <v>170</v>
      </c>
      <c r="H15250" s="228">
        <v>444</v>
      </c>
      <c r="I15250" s="228">
        <v>302680.15000000002</v>
      </c>
      <c r="J15250" s="228">
        <v>61706.559999999998</v>
      </c>
      <c r="K15250" s="228">
        <v>211219</v>
      </c>
      <c r="L15250" s="228">
        <v>625270.03</v>
      </c>
    </row>
    <row r="15251" spans="1:12">
      <c r="A15251" s="228">
        <v>2019</v>
      </c>
      <c r="B15251" s="228" t="s">
        <v>193</v>
      </c>
      <c r="C15251" s="228" t="s">
        <v>67</v>
      </c>
      <c r="D15251" s="228" t="s">
        <v>205</v>
      </c>
      <c r="E15251" s="228">
        <v>40</v>
      </c>
      <c r="F15251" s="228">
        <v>3621</v>
      </c>
      <c r="G15251" s="228">
        <v>83</v>
      </c>
      <c r="H15251" s="228">
        <v>175</v>
      </c>
      <c r="I15251" s="228">
        <v>172113.95</v>
      </c>
      <c r="J15251" s="228">
        <v>49662.5</v>
      </c>
      <c r="K15251" s="228">
        <v>48208</v>
      </c>
      <c r="L15251" s="228">
        <v>303247.15000000002</v>
      </c>
    </row>
    <row r="15252" spans="1:12">
      <c r="A15252" s="228">
        <v>2019</v>
      </c>
      <c r="B15252" s="228" t="s">
        <v>193</v>
      </c>
      <c r="C15252" s="228" t="s">
        <v>67</v>
      </c>
      <c r="D15252" s="228" t="s">
        <v>205</v>
      </c>
      <c r="E15252" s="228">
        <v>45</v>
      </c>
      <c r="F15252" s="228">
        <v>3675</v>
      </c>
      <c r="G15252" s="228">
        <v>143</v>
      </c>
      <c r="H15252" s="228">
        <v>326</v>
      </c>
      <c r="I15252" s="228">
        <v>244531.7</v>
      </c>
      <c r="J15252" s="228">
        <v>66313.899999999994</v>
      </c>
      <c r="K15252" s="228">
        <v>52799</v>
      </c>
      <c r="L15252" s="228">
        <v>431598.38</v>
      </c>
    </row>
    <row r="15253" spans="1:12">
      <c r="A15253" s="228">
        <v>2019</v>
      </c>
      <c r="B15253" s="228" t="s">
        <v>193</v>
      </c>
      <c r="C15253" s="228" t="s">
        <v>67</v>
      </c>
      <c r="D15253" s="228" t="s">
        <v>205</v>
      </c>
      <c r="E15253" s="228">
        <v>50</v>
      </c>
      <c r="F15253" s="228">
        <v>3482</v>
      </c>
      <c r="G15253" s="228">
        <v>236</v>
      </c>
      <c r="H15253" s="228">
        <v>465</v>
      </c>
      <c r="I15253" s="228">
        <v>463484.25</v>
      </c>
      <c r="J15253" s="228">
        <v>110696.91</v>
      </c>
      <c r="K15253" s="228">
        <v>73403</v>
      </c>
      <c r="L15253" s="228">
        <v>742688.16</v>
      </c>
    </row>
    <row r="15254" spans="1:12">
      <c r="A15254" s="228">
        <v>2019</v>
      </c>
      <c r="B15254" s="228" t="s">
        <v>193</v>
      </c>
      <c r="C15254" s="228" t="s">
        <v>67</v>
      </c>
      <c r="D15254" s="228" t="s">
        <v>205</v>
      </c>
      <c r="E15254" s="228">
        <v>55</v>
      </c>
      <c r="F15254" s="228">
        <v>3501</v>
      </c>
      <c r="G15254" s="228">
        <v>299</v>
      </c>
      <c r="H15254" s="228">
        <v>625</v>
      </c>
      <c r="I15254" s="228">
        <v>616658.80000000005</v>
      </c>
      <c r="J15254" s="228">
        <v>148733.35</v>
      </c>
      <c r="K15254" s="228">
        <v>189032</v>
      </c>
      <c r="L15254" s="228">
        <v>1067656.3400000001</v>
      </c>
    </row>
    <row r="15255" spans="1:12">
      <c r="A15255" s="228">
        <v>2019</v>
      </c>
      <c r="B15255" s="228" t="s">
        <v>193</v>
      </c>
      <c r="C15255" s="228" t="s">
        <v>67</v>
      </c>
      <c r="D15255" s="228" t="s">
        <v>205</v>
      </c>
      <c r="E15255" s="228">
        <v>60</v>
      </c>
      <c r="F15255" s="228">
        <v>2903</v>
      </c>
      <c r="G15255" s="228">
        <v>361</v>
      </c>
      <c r="H15255" s="228">
        <v>990</v>
      </c>
      <c r="I15255" s="228">
        <v>886943.85</v>
      </c>
      <c r="J15255" s="228">
        <v>176038.34</v>
      </c>
      <c r="K15255" s="228">
        <v>246973.2</v>
      </c>
      <c r="L15255" s="228">
        <v>1439119.78</v>
      </c>
    </row>
    <row r="15256" spans="1:12">
      <c r="A15256" s="228">
        <v>2019</v>
      </c>
      <c r="B15256" s="228" t="s">
        <v>193</v>
      </c>
      <c r="C15256" s="228" t="s">
        <v>67</v>
      </c>
      <c r="D15256" s="228" t="s">
        <v>205</v>
      </c>
      <c r="E15256" s="228">
        <v>65</v>
      </c>
      <c r="F15256" s="228">
        <v>2150</v>
      </c>
      <c r="G15256" s="228">
        <v>321</v>
      </c>
      <c r="H15256" s="228">
        <v>856</v>
      </c>
      <c r="I15256" s="228">
        <v>745998.12</v>
      </c>
      <c r="J15256" s="228">
        <v>171930.75</v>
      </c>
      <c r="K15256" s="228">
        <v>193134</v>
      </c>
      <c r="L15256" s="228">
        <v>1222828.19</v>
      </c>
    </row>
    <row r="15257" spans="1:12">
      <c r="A15257" s="228">
        <v>2019</v>
      </c>
      <c r="B15257" s="228" t="s">
        <v>193</v>
      </c>
      <c r="C15257" s="228" t="s">
        <v>67</v>
      </c>
      <c r="D15257" s="228" t="s">
        <v>205</v>
      </c>
      <c r="E15257" s="228">
        <v>70</v>
      </c>
      <c r="F15257" s="228">
        <v>1379</v>
      </c>
      <c r="G15257" s="228">
        <v>287</v>
      </c>
      <c r="H15257" s="228">
        <v>1050</v>
      </c>
      <c r="I15257" s="228">
        <v>856321.33</v>
      </c>
      <c r="J15257" s="228">
        <v>153529.38</v>
      </c>
      <c r="K15257" s="228">
        <v>225715.4</v>
      </c>
      <c r="L15257" s="228">
        <v>1275661.1499999999</v>
      </c>
    </row>
    <row r="15258" spans="1:12">
      <c r="A15258" s="228">
        <v>2019</v>
      </c>
      <c r="B15258" s="228" t="s">
        <v>193</v>
      </c>
      <c r="C15258" s="228" t="s">
        <v>67</v>
      </c>
      <c r="D15258" s="228" t="s">
        <v>205</v>
      </c>
      <c r="E15258" s="228">
        <v>75</v>
      </c>
      <c r="F15258" s="228">
        <v>755</v>
      </c>
      <c r="G15258" s="228">
        <v>210</v>
      </c>
      <c r="H15258" s="228">
        <v>695</v>
      </c>
      <c r="I15258" s="228">
        <v>552111.77</v>
      </c>
      <c r="J15258" s="228">
        <v>104702.83</v>
      </c>
      <c r="K15258" s="228">
        <v>101218</v>
      </c>
      <c r="L15258" s="228">
        <v>806969.9</v>
      </c>
    </row>
    <row r="15259" spans="1:12">
      <c r="A15259" s="228">
        <v>2019</v>
      </c>
      <c r="B15259" s="228" t="s">
        <v>193</v>
      </c>
      <c r="C15259" s="228" t="s">
        <v>67</v>
      </c>
      <c r="D15259" s="228" t="s">
        <v>205</v>
      </c>
      <c r="E15259" s="228">
        <v>80</v>
      </c>
      <c r="F15259" s="228">
        <v>318</v>
      </c>
      <c r="G15259" s="228">
        <v>67</v>
      </c>
      <c r="H15259" s="228">
        <v>361</v>
      </c>
      <c r="I15259" s="228">
        <v>283413.2</v>
      </c>
      <c r="J15259" s="228">
        <v>58963.07</v>
      </c>
      <c r="K15259" s="228">
        <v>56516</v>
      </c>
      <c r="L15259" s="228">
        <v>396191.19</v>
      </c>
    </row>
    <row r="15260" spans="1:12">
      <c r="A15260" s="228">
        <v>2019</v>
      </c>
      <c r="B15260" s="228" t="s">
        <v>193</v>
      </c>
      <c r="C15260" s="228" t="s">
        <v>67</v>
      </c>
      <c r="D15260" s="228" t="s">
        <v>205</v>
      </c>
      <c r="E15260" s="228">
        <v>85</v>
      </c>
      <c r="F15260" s="228">
        <v>107</v>
      </c>
      <c r="G15260" s="228">
        <v>24</v>
      </c>
      <c r="H15260" s="228">
        <v>79</v>
      </c>
      <c r="I15260" s="228">
        <v>65283.3</v>
      </c>
      <c r="J15260" s="228">
        <v>9761.08</v>
      </c>
      <c r="K15260" s="228">
        <v>43619</v>
      </c>
      <c r="L15260" s="228">
        <v>120641.38</v>
      </c>
    </row>
    <row r="15261" spans="1:12">
      <c r="A15261" s="228">
        <v>2019</v>
      </c>
      <c r="B15261" s="228" t="s">
        <v>193</v>
      </c>
      <c r="C15261" s="228" t="s">
        <v>67</v>
      </c>
      <c r="D15261" s="228" t="s">
        <v>205</v>
      </c>
      <c r="E15261" s="228">
        <v>90</v>
      </c>
      <c r="F15261" s="228">
        <v>30</v>
      </c>
      <c r="G15261" s="228">
        <v>7</v>
      </c>
      <c r="H15261" s="228">
        <v>41</v>
      </c>
      <c r="I15261" s="228">
        <v>37582</v>
      </c>
      <c r="J15261" s="228">
        <v>7729.6</v>
      </c>
      <c r="K15261" s="228">
        <v>5612</v>
      </c>
      <c r="L15261" s="228">
        <v>51273.3</v>
      </c>
    </row>
    <row r="15262" spans="1:12">
      <c r="A15262" s="228">
        <v>2019</v>
      </c>
      <c r="B15262" s="228" t="s">
        <v>193</v>
      </c>
      <c r="C15262" s="228" t="s">
        <v>67</v>
      </c>
      <c r="D15262" s="228" t="s">
        <v>205</v>
      </c>
      <c r="E15262" s="228">
        <v>95</v>
      </c>
      <c r="F15262" s="228">
        <v>3</v>
      </c>
      <c r="G15262" s="228">
        <v>0</v>
      </c>
      <c r="H15262" s="228">
        <v>0</v>
      </c>
      <c r="I15262" s="228">
        <v>0</v>
      </c>
      <c r="J15262" s="228">
        <v>0</v>
      </c>
      <c r="K15262" s="228">
        <v>0</v>
      </c>
      <c r="L15262" s="228">
        <v>0</v>
      </c>
    </row>
    <row r="15263" spans="1:12">
      <c r="A15263" s="228">
        <v>2019</v>
      </c>
      <c r="B15263" s="228" t="s">
        <v>193</v>
      </c>
      <c r="C15263" s="228" t="s">
        <v>67</v>
      </c>
      <c r="D15263" s="228" t="s">
        <v>206</v>
      </c>
      <c r="E15263" s="228">
        <v>0</v>
      </c>
      <c r="F15263" s="228">
        <v>2890</v>
      </c>
      <c r="G15263" s="228">
        <v>63</v>
      </c>
      <c r="H15263" s="228">
        <v>343</v>
      </c>
      <c r="I15263" s="228">
        <v>228638</v>
      </c>
      <c r="J15263" s="228">
        <v>24258.400000000001</v>
      </c>
      <c r="K15263" s="228">
        <v>1424</v>
      </c>
      <c r="L15263" s="228">
        <v>259082.8</v>
      </c>
    </row>
    <row r="15264" spans="1:12">
      <c r="A15264" s="228">
        <v>2019</v>
      </c>
      <c r="B15264" s="228" t="s">
        <v>193</v>
      </c>
      <c r="C15264" s="228" t="s">
        <v>67</v>
      </c>
      <c r="D15264" s="228" t="s">
        <v>206</v>
      </c>
      <c r="E15264" s="228">
        <v>5</v>
      </c>
      <c r="F15264" s="228">
        <v>3434</v>
      </c>
      <c r="G15264" s="228">
        <v>31</v>
      </c>
      <c r="H15264" s="228">
        <v>92</v>
      </c>
      <c r="I15264" s="228">
        <v>49920</v>
      </c>
      <c r="J15264" s="228">
        <v>9077.93</v>
      </c>
      <c r="K15264" s="228">
        <v>26617</v>
      </c>
      <c r="L15264" s="228">
        <v>87844.03</v>
      </c>
    </row>
    <row r="15265" spans="1:12">
      <c r="A15265" s="228">
        <v>2019</v>
      </c>
      <c r="B15265" s="228" t="s">
        <v>193</v>
      </c>
      <c r="C15265" s="228" t="s">
        <v>67</v>
      </c>
      <c r="D15265" s="228" t="s">
        <v>206</v>
      </c>
      <c r="E15265" s="228">
        <v>10</v>
      </c>
      <c r="F15265" s="228">
        <v>3252</v>
      </c>
      <c r="G15265" s="228">
        <v>31</v>
      </c>
      <c r="H15265" s="228">
        <v>66</v>
      </c>
      <c r="I15265" s="228">
        <v>39548</v>
      </c>
      <c r="J15265" s="228">
        <v>7052.03</v>
      </c>
      <c r="K15265" s="228">
        <v>1349</v>
      </c>
      <c r="L15265" s="228">
        <v>57301.59</v>
      </c>
    </row>
    <row r="15266" spans="1:12">
      <c r="A15266" s="228">
        <v>2019</v>
      </c>
      <c r="B15266" s="228" t="s">
        <v>193</v>
      </c>
      <c r="C15266" s="228" t="s">
        <v>67</v>
      </c>
      <c r="D15266" s="228" t="s">
        <v>206</v>
      </c>
      <c r="E15266" s="228">
        <v>15</v>
      </c>
      <c r="F15266" s="228">
        <v>2978</v>
      </c>
      <c r="G15266" s="228">
        <v>50</v>
      </c>
      <c r="H15266" s="228">
        <v>80</v>
      </c>
      <c r="I15266" s="228">
        <v>71678</v>
      </c>
      <c r="J15266" s="228">
        <v>20091.95</v>
      </c>
      <c r="K15266" s="228">
        <v>13282</v>
      </c>
      <c r="L15266" s="228">
        <v>127341.11</v>
      </c>
    </row>
    <row r="15267" spans="1:12">
      <c r="A15267" s="228">
        <v>2019</v>
      </c>
      <c r="B15267" s="228" t="s">
        <v>193</v>
      </c>
      <c r="C15267" s="228" t="s">
        <v>67</v>
      </c>
      <c r="D15267" s="228" t="s">
        <v>206</v>
      </c>
      <c r="E15267" s="228">
        <v>20</v>
      </c>
      <c r="F15267" s="228">
        <v>2388</v>
      </c>
      <c r="G15267" s="228">
        <v>69</v>
      </c>
      <c r="H15267" s="228">
        <v>139</v>
      </c>
      <c r="I15267" s="228">
        <v>134210.35</v>
      </c>
      <c r="J15267" s="228">
        <v>35716.230000000003</v>
      </c>
      <c r="K15267" s="228">
        <v>33113</v>
      </c>
      <c r="L15267" s="228">
        <v>224588.88</v>
      </c>
    </row>
    <row r="15268" spans="1:12">
      <c r="A15268" s="228">
        <v>2019</v>
      </c>
      <c r="B15268" s="228" t="s">
        <v>193</v>
      </c>
      <c r="C15268" s="228" t="s">
        <v>67</v>
      </c>
      <c r="D15268" s="228" t="s">
        <v>206</v>
      </c>
      <c r="E15268" s="228">
        <v>25</v>
      </c>
      <c r="F15268" s="228">
        <v>2883</v>
      </c>
      <c r="G15268" s="228">
        <v>127</v>
      </c>
      <c r="H15268" s="228">
        <v>284</v>
      </c>
      <c r="I15268" s="228">
        <v>270020.40000000002</v>
      </c>
      <c r="J15268" s="228">
        <v>51041.04</v>
      </c>
      <c r="K15268" s="228">
        <v>34434</v>
      </c>
      <c r="L15268" s="228">
        <v>425444.44</v>
      </c>
    </row>
    <row r="15269" spans="1:12">
      <c r="A15269" s="228">
        <v>2019</v>
      </c>
      <c r="B15269" s="228" t="s">
        <v>193</v>
      </c>
      <c r="C15269" s="228" t="s">
        <v>67</v>
      </c>
      <c r="D15269" s="228" t="s">
        <v>206</v>
      </c>
      <c r="E15269" s="228">
        <v>30</v>
      </c>
      <c r="F15269" s="228">
        <v>4518</v>
      </c>
      <c r="G15269" s="228">
        <v>229</v>
      </c>
      <c r="H15269" s="228">
        <v>601</v>
      </c>
      <c r="I15269" s="228">
        <v>514824.3</v>
      </c>
      <c r="J15269" s="228">
        <v>103954.08</v>
      </c>
      <c r="K15269" s="228">
        <v>74066</v>
      </c>
      <c r="L15269" s="228">
        <v>814747.71</v>
      </c>
    </row>
    <row r="15270" spans="1:12">
      <c r="A15270" s="228">
        <v>2019</v>
      </c>
      <c r="B15270" s="228" t="s">
        <v>193</v>
      </c>
      <c r="C15270" s="228" t="s">
        <v>67</v>
      </c>
      <c r="D15270" s="228" t="s">
        <v>206</v>
      </c>
      <c r="E15270" s="228">
        <v>35</v>
      </c>
      <c r="F15270" s="228">
        <v>4503</v>
      </c>
      <c r="G15270" s="228">
        <v>211</v>
      </c>
      <c r="H15270" s="228">
        <v>534</v>
      </c>
      <c r="I15270" s="228">
        <v>490559.63</v>
      </c>
      <c r="J15270" s="228">
        <v>113207.99</v>
      </c>
      <c r="K15270" s="228">
        <v>33233</v>
      </c>
      <c r="L15270" s="228">
        <v>800996.54</v>
      </c>
    </row>
    <row r="15271" spans="1:12">
      <c r="A15271" s="228">
        <v>2019</v>
      </c>
      <c r="B15271" s="228" t="s">
        <v>193</v>
      </c>
      <c r="C15271" s="228" t="s">
        <v>67</v>
      </c>
      <c r="D15271" s="228" t="s">
        <v>206</v>
      </c>
      <c r="E15271" s="228">
        <v>40</v>
      </c>
      <c r="F15271" s="228">
        <v>3895</v>
      </c>
      <c r="G15271" s="228">
        <v>157</v>
      </c>
      <c r="H15271" s="228">
        <v>338</v>
      </c>
      <c r="I15271" s="228">
        <v>372191.19</v>
      </c>
      <c r="J15271" s="228">
        <v>91219.49</v>
      </c>
      <c r="K15271" s="228">
        <v>86898</v>
      </c>
      <c r="L15271" s="228">
        <v>650238.46</v>
      </c>
    </row>
    <row r="15272" spans="1:12">
      <c r="A15272" s="228">
        <v>2019</v>
      </c>
      <c r="B15272" s="228" t="s">
        <v>193</v>
      </c>
      <c r="C15272" s="228" t="s">
        <v>67</v>
      </c>
      <c r="D15272" s="228" t="s">
        <v>206</v>
      </c>
      <c r="E15272" s="228">
        <v>45</v>
      </c>
      <c r="F15272" s="228">
        <v>3885</v>
      </c>
      <c r="G15272" s="228">
        <v>202</v>
      </c>
      <c r="H15272" s="228">
        <v>415</v>
      </c>
      <c r="I15272" s="228">
        <v>409972.7</v>
      </c>
      <c r="J15272" s="228">
        <v>101911.31</v>
      </c>
      <c r="K15272" s="228">
        <v>132923</v>
      </c>
      <c r="L15272" s="228">
        <v>775477.43</v>
      </c>
    </row>
    <row r="15273" spans="1:12">
      <c r="A15273" s="228">
        <v>2019</v>
      </c>
      <c r="B15273" s="228" t="s">
        <v>193</v>
      </c>
      <c r="C15273" s="228" t="s">
        <v>67</v>
      </c>
      <c r="D15273" s="228" t="s">
        <v>206</v>
      </c>
      <c r="E15273" s="228">
        <v>50</v>
      </c>
      <c r="F15273" s="228">
        <v>3581</v>
      </c>
      <c r="G15273" s="228">
        <v>220</v>
      </c>
      <c r="H15273" s="228">
        <v>599</v>
      </c>
      <c r="I15273" s="228">
        <v>1056762.21</v>
      </c>
      <c r="J15273" s="228">
        <v>134486.60999999999</v>
      </c>
      <c r="K15273" s="228">
        <v>139254</v>
      </c>
      <c r="L15273" s="228">
        <v>1424023.63</v>
      </c>
    </row>
    <row r="15274" spans="1:12">
      <c r="A15274" s="228">
        <v>2019</v>
      </c>
      <c r="B15274" s="228" t="s">
        <v>193</v>
      </c>
      <c r="C15274" s="228" t="s">
        <v>67</v>
      </c>
      <c r="D15274" s="228" t="s">
        <v>206</v>
      </c>
      <c r="E15274" s="228">
        <v>55</v>
      </c>
      <c r="F15274" s="228">
        <v>3541</v>
      </c>
      <c r="G15274" s="228">
        <v>353</v>
      </c>
      <c r="H15274" s="228">
        <v>706</v>
      </c>
      <c r="I15274" s="228">
        <v>726935.78</v>
      </c>
      <c r="J15274" s="228">
        <v>166023.76999999999</v>
      </c>
      <c r="K15274" s="228">
        <v>212022</v>
      </c>
      <c r="L15274" s="228">
        <v>1219712.42</v>
      </c>
    </row>
    <row r="15275" spans="1:12">
      <c r="A15275" s="228">
        <v>2019</v>
      </c>
      <c r="B15275" s="228" t="s">
        <v>193</v>
      </c>
      <c r="C15275" s="228" t="s">
        <v>67</v>
      </c>
      <c r="D15275" s="228" t="s">
        <v>206</v>
      </c>
      <c r="E15275" s="228">
        <v>60</v>
      </c>
      <c r="F15275" s="228">
        <v>2792</v>
      </c>
      <c r="G15275" s="228">
        <v>305</v>
      </c>
      <c r="H15275" s="228">
        <v>748</v>
      </c>
      <c r="I15275" s="228">
        <v>651559.56999999995</v>
      </c>
      <c r="J15275" s="228">
        <v>137863.59</v>
      </c>
      <c r="K15275" s="228">
        <v>168852.6</v>
      </c>
      <c r="L15275" s="228">
        <v>1066704.8400000001</v>
      </c>
    </row>
    <row r="15276" spans="1:12">
      <c r="A15276" s="228">
        <v>2019</v>
      </c>
      <c r="B15276" s="228" t="s">
        <v>193</v>
      </c>
      <c r="C15276" s="228" t="s">
        <v>67</v>
      </c>
      <c r="D15276" s="228" t="s">
        <v>206</v>
      </c>
      <c r="E15276" s="228">
        <v>65</v>
      </c>
      <c r="F15276" s="228">
        <v>2002</v>
      </c>
      <c r="G15276" s="228">
        <v>254</v>
      </c>
      <c r="H15276" s="228">
        <v>699</v>
      </c>
      <c r="I15276" s="228">
        <v>598857.69999999995</v>
      </c>
      <c r="J15276" s="228">
        <v>133245.65</v>
      </c>
      <c r="K15276" s="228">
        <v>135970</v>
      </c>
      <c r="L15276" s="228">
        <v>950332.43</v>
      </c>
    </row>
    <row r="15277" spans="1:12">
      <c r="A15277" s="228">
        <v>2019</v>
      </c>
      <c r="B15277" s="228" t="s">
        <v>193</v>
      </c>
      <c r="C15277" s="228" t="s">
        <v>67</v>
      </c>
      <c r="D15277" s="228" t="s">
        <v>206</v>
      </c>
      <c r="E15277" s="228">
        <v>70</v>
      </c>
      <c r="F15277" s="228">
        <v>1286</v>
      </c>
      <c r="G15277" s="228">
        <v>269</v>
      </c>
      <c r="H15277" s="228">
        <v>688</v>
      </c>
      <c r="I15277" s="228">
        <v>621130.9</v>
      </c>
      <c r="J15277" s="228">
        <v>110249.19</v>
      </c>
      <c r="K15277" s="228">
        <v>128387</v>
      </c>
      <c r="L15277" s="228">
        <v>916290.69</v>
      </c>
    </row>
    <row r="15278" spans="1:12">
      <c r="A15278" s="228">
        <v>2019</v>
      </c>
      <c r="B15278" s="228" t="s">
        <v>193</v>
      </c>
      <c r="C15278" s="228" t="s">
        <v>67</v>
      </c>
      <c r="D15278" s="228" t="s">
        <v>206</v>
      </c>
      <c r="E15278" s="228">
        <v>75</v>
      </c>
      <c r="F15278" s="228">
        <v>631</v>
      </c>
      <c r="G15278" s="228">
        <v>119</v>
      </c>
      <c r="H15278" s="228">
        <v>503</v>
      </c>
      <c r="I15278" s="228">
        <v>397448.64</v>
      </c>
      <c r="J15278" s="228">
        <v>59608.76</v>
      </c>
      <c r="K15278" s="228">
        <v>81559</v>
      </c>
      <c r="L15278" s="228">
        <v>571473.43000000005</v>
      </c>
    </row>
    <row r="15279" spans="1:12">
      <c r="A15279" s="228">
        <v>2019</v>
      </c>
      <c r="B15279" s="228" t="s">
        <v>193</v>
      </c>
      <c r="C15279" s="228" t="s">
        <v>67</v>
      </c>
      <c r="D15279" s="228" t="s">
        <v>206</v>
      </c>
      <c r="E15279" s="228">
        <v>80</v>
      </c>
      <c r="F15279" s="228">
        <v>305</v>
      </c>
      <c r="G15279" s="228">
        <v>61</v>
      </c>
      <c r="H15279" s="228">
        <v>311</v>
      </c>
      <c r="I15279" s="228">
        <v>226935.36</v>
      </c>
      <c r="J15279" s="228">
        <v>30040.98</v>
      </c>
      <c r="K15279" s="228">
        <v>49118</v>
      </c>
      <c r="L15279" s="228">
        <v>315268.19</v>
      </c>
    </row>
    <row r="15280" spans="1:12">
      <c r="A15280" s="228">
        <v>2019</v>
      </c>
      <c r="B15280" s="228" t="s">
        <v>193</v>
      </c>
      <c r="C15280" s="228" t="s">
        <v>67</v>
      </c>
      <c r="D15280" s="228" t="s">
        <v>206</v>
      </c>
      <c r="E15280" s="228">
        <v>85</v>
      </c>
      <c r="F15280" s="228">
        <v>144</v>
      </c>
      <c r="G15280" s="228">
        <v>35</v>
      </c>
      <c r="H15280" s="228">
        <v>390</v>
      </c>
      <c r="I15280" s="228">
        <v>203114.55</v>
      </c>
      <c r="J15280" s="228">
        <v>18315.669999999998</v>
      </c>
      <c r="K15280" s="228">
        <v>9413</v>
      </c>
      <c r="L15280" s="228">
        <v>234346.23</v>
      </c>
    </row>
    <row r="15281" spans="1:12">
      <c r="A15281" s="228">
        <v>2019</v>
      </c>
      <c r="B15281" s="228" t="s">
        <v>193</v>
      </c>
      <c r="C15281" s="228" t="s">
        <v>67</v>
      </c>
      <c r="D15281" s="228" t="s">
        <v>206</v>
      </c>
      <c r="E15281" s="228">
        <v>90</v>
      </c>
      <c r="F15281" s="228">
        <v>60</v>
      </c>
      <c r="G15281" s="228">
        <v>14</v>
      </c>
      <c r="H15281" s="228">
        <v>197</v>
      </c>
      <c r="I15281" s="228">
        <v>95879</v>
      </c>
      <c r="J15281" s="228">
        <v>3393.6</v>
      </c>
      <c r="K15281" s="228">
        <v>0</v>
      </c>
      <c r="L15281" s="228">
        <v>100592.6</v>
      </c>
    </row>
    <row r="15282" spans="1:12">
      <c r="A15282" s="228">
        <v>2019</v>
      </c>
      <c r="B15282" s="228" t="s">
        <v>193</v>
      </c>
      <c r="C15282" s="228" t="s">
        <v>67</v>
      </c>
      <c r="D15282" s="228" t="s">
        <v>206</v>
      </c>
      <c r="E15282" s="228">
        <v>95</v>
      </c>
      <c r="F15282" s="228">
        <v>7</v>
      </c>
      <c r="G15282" s="228">
        <v>1</v>
      </c>
      <c r="H15282" s="228">
        <v>7</v>
      </c>
      <c r="I15282" s="228">
        <v>2499</v>
      </c>
      <c r="J15282" s="228">
        <v>145</v>
      </c>
      <c r="K15282" s="228">
        <v>0</v>
      </c>
      <c r="L15282" s="228">
        <v>2644</v>
      </c>
    </row>
    <row r="15283" spans="1:12">
      <c r="A15283" s="228">
        <v>2019</v>
      </c>
      <c r="B15283" s="228" t="s">
        <v>194</v>
      </c>
      <c r="C15283" s="228" t="s">
        <v>61</v>
      </c>
      <c r="D15283" s="228" t="s">
        <v>205</v>
      </c>
      <c r="E15283" s="228">
        <v>0</v>
      </c>
      <c r="F15283" s="228">
        <v>100492</v>
      </c>
      <c r="G15283" s="228">
        <v>5272</v>
      </c>
      <c r="H15283" s="228">
        <v>13878</v>
      </c>
      <c r="I15283" s="228">
        <v>9357146.9499999993</v>
      </c>
      <c r="J15283" s="228">
        <v>1391475.33</v>
      </c>
      <c r="K15283" s="228">
        <v>357873.18</v>
      </c>
      <c r="L15283" s="228">
        <v>12498629.51</v>
      </c>
    </row>
    <row r="15284" spans="1:12">
      <c r="A15284" s="228">
        <v>2019</v>
      </c>
      <c r="B15284" s="228" t="s">
        <v>194</v>
      </c>
      <c r="C15284" s="228" t="s">
        <v>61</v>
      </c>
      <c r="D15284" s="228" t="s">
        <v>205</v>
      </c>
      <c r="E15284" s="228">
        <v>5</v>
      </c>
      <c r="F15284" s="228">
        <v>122539</v>
      </c>
      <c r="G15284" s="228">
        <v>2610</v>
      </c>
      <c r="H15284" s="228">
        <v>3690</v>
      </c>
      <c r="I15284" s="228">
        <v>3181189.39</v>
      </c>
      <c r="J15284" s="228">
        <v>799076.87</v>
      </c>
      <c r="K15284" s="228">
        <v>261000</v>
      </c>
      <c r="L15284" s="228">
        <v>5019561.6900000004</v>
      </c>
    </row>
    <row r="15285" spans="1:12">
      <c r="A15285" s="228">
        <v>2019</v>
      </c>
      <c r="B15285" s="228" t="s">
        <v>194</v>
      </c>
      <c r="C15285" s="228" t="s">
        <v>61</v>
      </c>
      <c r="D15285" s="228" t="s">
        <v>205</v>
      </c>
      <c r="E15285" s="228">
        <v>10</v>
      </c>
      <c r="F15285" s="228">
        <v>121317</v>
      </c>
      <c r="G15285" s="228">
        <v>2104</v>
      </c>
      <c r="H15285" s="228">
        <v>3770</v>
      </c>
      <c r="I15285" s="228">
        <v>3151416.86</v>
      </c>
      <c r="J15285" s="228">
        <v>807773.41</v>
      </c>
      <c r="K15285" s="228">
        <v>750000</v>
      </c>
      <c r="L15285" s="228">
        <v>5321718.71</v>
      </c>
    </row>
    <row r="15286" spans="1:12">
      <c r="A15286" s="228">
        <v>2019</v>
      </c>
      <c r="B15286" s="228" t="s">
        <v>194</v>
      </c>
      <c r="C15286" s="228" t="s">
        <v>61</v>
      </c>
      <c r="D15286" s="228" t="s">
        <v>205</v>
      </c>
      <c r="E15286" s="228">
        <v>15</v>
      </c>
      <c r="F15286" s="228">
        <v>110912</v>
      </c>
      <c r="G15286" s="228">
        <v>3328</v>
      </c>
      <c r="H15286" s="228">
        <v>7856</v>
      </c>
      <c r="I15286" s="228">
        <v>7783244.6399999997</v>
      </c>
      <c r="J15286" s="228">
        <v>1607515.6</v>
      </c>
      <c r="K15286" s="228">
        <v>1731668.81</v>
      </c>
      <c r="L15286" s="228">
        <v>12781054.93</v>
      </c>
    </row>
    <row r="15287" spans="1:12">
      <c r="A15287" s="228">
        <v>2019</v>
      </c>
      <c r="B15287" s="228" t="s">
        <v>194</v>
      </c>
      <c r="C15287" s="228" t="s">
        <v>61</v>
      </c>
      <c r="D15287" s="228" t="s">
        <v>205</v>
      </c>
      <c r="E15287" s="228">
        <v>20</v>
      </c>
      <c r="F15287" s="228">
        <v>84833</v>
      </c>
      <c r="G15287" s="228">
        <v>3055</v>
      </c>
      <c r="H15287" s="228">
        <v>7777</v>
      </c>
      <c r="I15287" s="228">
        <v>7459388.8399999999</v>
      </c>
      <c r="J15287" s="228">
        <v>1421886.06</v>
      </c>
      <c r="K15287" s="228">
        <v>1333132.3999999999</v>
      </c>
      <c r="L15287" s="228">
        <v>11786857.42</v>
      </c>
    </row>
    <row r="15288" spans="1:12">
      <c r="A15288" s="228">
        <v>2019</v>
      </c>
      <c r="B15288" s="228" t="s">
        <v>194</v>
      </c>
      <c r="C15288" s="228" t="s">
        <v>61</v>
      </c>
      <c r="D15288" s="228" t="s">
        <v>205</v>
      </c>
      <c r="E15288" s="228">
        <v>25</v>
      </c>
      <c r="F15288" s="228">
        <v>67668</v>
      </c>
      <c r="G15288" s="228">
        <v>2012</v>
      </c>
      <c r="H15288" s="228">
        <v>5421</v>
      </c>
      <c r="I15288" s="228">
        <v>4613547.42</v>
      </c>
      <c r="J15288" s="228">
        <v>970545.02</v>
      </c>
      <c r="K15288" s="228">
        <v>876275</v>
      </c>
      <c r="L15288" s="228">
        <v>7829639.1100000003</v>
      </c>
    </row>
    <row r="15289" spans="1:12">
      <c r="A15289" s="228">
        <v>2019</v>
      </c>
      <c r="B15289" s="228" t="s">
        <v>194</v>
      </c>
      <c r="C15289" s="228" t="s">
        <v>61</v>
      </c>
      <c r="D15289" s="228" t="s">
        <v>205</v>
      </c>
      <c r="E15289" s="228">
        <v>30</v>
      </c>
      <c r="F15289" s="228">
        <v>112700</v>
      </c>
      <c r="G15289" s="228">
        <v>3352</v>
      </c>
      <c r="H15289" s="228">
        <v>8121</v>
      </c>
      <c r="I15289" s="228">
        <v>6615820.5899999999</v>
      </c>
      <c r="J15289" s="228">
        <v>1534061.78</v>
      </c>
      <c r="K15289" s="228">
        <v>1178299.1499999999</v>
      </c>
      <c r="L15289" s="228">
        <v>11319632.869999999</v>
      </c>
    </row>
    <row r="15290" spans="1:12">
      <c r="A15290" s="228">
        <v>2019</v>
      </c>
      <c r="B15290" s="228" t="s">
        <v>194</v>
      </c>
      <c r="C15290" s="228" t="s">
        <v>61</v>
      </c>
      <c r="D15290" s="228" t="s">
        <v>205</v>
      </c>
      <c r="E15290" s="228">
        <v>35</v>
      </c>
      <c r="F15290" s="228">
        <v>134680</v>
      </c>
      <c r="G15290" s="228">
        <v>4697</v>
      </c>
      <c r="H15290" s="228">
        <v>11800</v>
      </c>
      <c r="I15290" s="228">
        <v>10044758.52</v>
      </c>
      <c r="J15290" s="228">
        <v>2326209.44</v>
      </c>
      <c r="K15290" s="228">
        <v>1707143.28</v>
      </c>
      <c r="L15290" s="228">
        <v>16616253.800000001</v>
      </c>
    </row>
    <row r="15291" spans="1:12">
      <c r="A15291" s="228">
        <v>2019</v>
      </c>
      <c r="B15291" s="228" t="s">
        <v>194</v>
      </c>
      <c r="C15291" s="228" t="s">
        <v>61</v>
      </c>
      <c r="D15291" s="228" t="s">
        <v>205</v>
      </c>
      <c r="E15291" s="228">
        <v>40</v>
      </c>
      <c r="F15291" s="228">
        <v>126368</v>
      </c>
      <c r="G15291" s="228">
        <v>5511</v>
      </c>
      <c r="H15291" s="228">
        <v>13117</v>
      </c>
      <c r="I15291" s="228">
        <v>11419013.65</v>
      </c>
      <c r="J15291" s="228">
        <v>2578399.7999999998</v>
      </c>
      <c r="K15291" s="228">
        <v>1715336.95</v>
      </c>
      <c r="L15291" s="228">
        <v>18545092.23</v>
      </c>
    </row>
    <row r="15292" spans="1:12">
      <c r="A15292" s="228">
        <v>2019</v>
      </c>
      <c r="B15292" s="228" t="s">
        <v>194</v>
      </c>
      <c r="C15292" s="228" t="s">
        <v>61</v>
      </c>
      <c r="D15292" s="228" t="s">
        <v>205</v>
      </c>
      <c r="E15292" s="228">
        <v>45</v>
      </c>
      <c r="F15292" s="228">
        <v>130395</v>
      </c>
      <c r="G15292" s="228">
        <v>7059</v>
      </c>
      <c r="H15292" s="228">
        <v>15109</v>
      </c>
      <c r="I15292" s="228">
        <v>14708235.6</v>
      </c>
      <c r="J15292" s="228">
        <v>3587207.24</v>
      </c>
      <c r="K15292" s="228">
        <v>3278594.1</v>
      </c>
      <c r="L15292" s="228">
        <v>25197956.620000001</v>
      </c>
    </row>
    <row r="15293" spans="1:12">
      <c r="A15293" s="228">
        <v>2019</v>
      </c>
      <c r="B15293" s="228" t="s">
        <v>194</v>
      </c>
      <c r="C15293" s="228" t="s">
        <v>61</v>
      </c>
      <c r="D15293" s="228" t="s">
        <v>205</v>
      </c>
      <c r="E15293" s="228">
        <v>50</v>
      </c>
      <c r="F15293" s="228">
        <v>118089</v>
      </c>
      <c r="G15293" s="228">
        <v>8636</v>
      </c>
      <c r="H15293" s="228">
        <v>19211</v>
      </c>
      <c r="I15293" s="228">
        <v>18554778.460000001</v>
      </c>
      <c r="J15293" s="228">
        <v>4748771.1900000004</v>
      </c>
      <c r="K15293" s="228">
        <v>4243656.24</v>
      </c>
      <c r="L15293" s="228">
        <v>31450211.809999999</v>
      </c>
    </row>
    <row r="15294" spans="1:12">
      <c r="A15294" s="228">
        <v>2019</v>
      </c>
      <c r="B15294" s="228" t="s">
        <v>194</v>
      </c>
      <c r="C15294" s="228" t="s">
        <v>61</v>
      </c>
      <c r="D15294" s="228" t="s">
        <v>205</v>
      </c>
      <c r="E15294" s="228">
        <v>55</v>
      </c>
      <c r="F15294" s="228">
        <v>123513</v>
      </c>
      <c r="G15294" s="228">
        <v>12478</v>
      </c>
      <c r="H15294" s="228">
        <v>26694</v>
      </c>
      <c r="I15294" s="228">
        <v>27670773.68</v>
      </c>
      <c r="J15294" s="228">
        <v>6751560.3600000003</v>
      </c>
      <c r="K15294" s="228">
        <v>6780498.1100000003</v>
      </c>
      <c r="L15294" s="228">
        <v>46975495.299999997</v>
      </c>
    </row>
    <row r="15295" spans="1:12">
      <c r="A15295" s="228">
        <v>2019</v>
      </c>
      <c r="B15295" s="228" t="s">
        <v>194</v>
      </c>
      <c r="C15295" s="228" t="s">
        <v>61</v>
      </c>
      <c r="D15295" s="228" t="s">
        <v>205</v>
      </c>
      <c r="E15295" s="228">
        <v>60</v>
      </c>
      <c r="F15295" s="228">
        <v>115488</v>
      </c>
      <c r="G15295" s="228">
        <v>16265</v>
      </c>
      <c r="H15295" s="228">
        <v>37212</v>
      </c>
      <c r="I15295" s="228">
        <v>38482462.799999997</v>
      </c>
      <c r="J15295" s="228">
        <v>8947527.1799999997</v>
      </c>
      <c r="K15295" s="228">
        <v>9247712.0600000005</v>
      </c>
      <c r="L15295" s="228">
        <v>63260990.840000004</v>
      </c>
    </row>
    <row r="15296" spans="1:12">
      <c r="A15296" s="228">
        <v>2019</v>
      </c>
      <c r="B15296" s="228" t="s">
        <v>194</v>
      </c>
      <c r="C15296" s="228" t="s">
        <v>61</v>
      </c>
      <c r="D15296" s="228" t="s">
        <v>205</v>
      </c>
      <c r="E15296" s="228">
        <v>65</v>
      </c>
      <c r="F15296" s="228">
        <v>103892</v>
      </c>
      <c r="G15296" s="228">
        <v>21469</v>
      </c>
      <c r="H15296" s="228">
        <v>47185</v>
      </c>
      <c r="I15296" s="228">
        <v>50920528.039999999</v>
      </c>
      <c r="J15296" s="228">
        <v>11621153.369999999</v>
      </c>
      <c r="K15296" s="228">
        <v>13368315.4</v>
      </c>
      <c r="L15296" s="228">
        <v>84006858.299999997</v>
      </c>
    </row>
    <row r="15297" spans="1:12">
      <c r="A15297" s="228">
        <v>2019</v>
      </c>
      <c r="B15297" s="228" t="s">
        <v>194</v>
      </c>
      <c r="C15297" s="228" t="s">
        <v>61</v>
      </c>
      <c r="D15297" s="228" t="s">
        <v>205</v>
      </c>
      <c r="E15297" s="228">
        <v>70</v>
      </c>
      <c r="F15297" s="228">
        <v>89867</v>
      </c>
      <c r="G15297" s="228">
        <v>25847</v>
      </c>
      <c r="H15297" s="228">
        <v>64962</v>
      </c>
      <c r="I15297" s="228">
        <v>62874153.520000003</v>
      </c>
      <c r="J15297" s="228">
        <v>13579970.24</v>
      </c>
      <c r="K15297" s="228">
        <v>15627228.76</v>
      </c>
      <c r="L15297" s="228">
        <v>99760721.310000002</v>
      </c>
    </row>
    <row r="15298" spans="1:12">
      <c r="A15298" s="228">
        <v>2019</v>
      </c>
      <c r="B15298" s="228" t="s">
        <v>194</v>
      </c>
      <c r="C15298" s="228" t="s">
        <v>61</v>
      </c>
      <c r="D15298" s="228" t="s">
        <v>205</v>
      </c>
      <c r="E15298" s="228">
        <v>75</v>
      </c>
      <c r="F15298" s="228">
        <v>62020</v>
      </c>
      <c r="G15298" s="228">
        <v>22444</v>
      </c>
      <c r="H15298" s="228">
        <v>62253</v>
      </c>
      <c r="I15298" s="228">
        <v>57141031.030000001</v>
      </c>
      <c r="J15298" s="228">
        <v>11837133.85</v>
      </c>
      <c r="K15298" s="228">
        <v>13663495.609999999</v>
      </c>
      <c r="L15298" s="228">
        <v>88065823.75</v>
      </c>
    </row>
    <row r="15299" spans="1:12">
      <c r="A15299" s="228">
        <v>2019</v>
      </c>
      <c r="B15299" s="228" t="s">
        <v>194</v>
      </c>
      <c r="C15299" s="228" t="s">
        <v>61</v>
      </c>
      <c r="D15299" s="228" t="s">
        <v>205</v>
      </c>
      <c r="E15299" s="228">
        <v>80</v>
      </c>
      <c r="F15299" s="228">
        <v>38456</v>
      </c>
      <c r="G15299" s="228">
        <v>16478</v>
      </c>
      <c r="H15299" s="228">
        <v>57646</v>
      </c>
      <c r="I15299" s="228">
        <v>48046082.950000003</v>
      </c>
      <c r="J15299" s="228">
        <v>8327170.0099999998</v>
      </c>
      <c r="K15299" s="228">
        <v>9870618.5600000005</v>
      </c>
      <c r="L15299" s="228">
        <v>69660309.640000001</v>
      </c>
    </row>
    <row r="15300" spans="1:12">
      <c r="A15300" s="228">
        <v>2019</v>
      </c>
      <c r="B15300" s="228" t="s">
        <v>194</v>
      </c>
      <c r="C15300" s="228" t="s">
        <v>61</v>
      </c>
      <c r="D15300" s="228" t="s">
        <v>205</v>
      </c>
      <c r="E15300" s="228">
        <v>85</v>
      </c>
      <c r="F15300" s="228">
        <v>20999</v>
      </c>
      <c r="G15300" s="228">
        <v>9768</v>
      </c>
      <c r="H15300" s="228">
        <v>44251</v>
      </c>
      <c r="I15300" s="228">
        <v>31750310.48</v>
      </c>
      <c r="J15300" s="228">
        <v>4673124.37</v>
      </c>
      <c r="K15300" s="228">
        <v>5047174.1500000004</v>
      </c>
      <c r="L15300" s="228">
        <v>43200986.950000003</v>
      </c>
    </row>
    <row r="15301" spans="1:12">
      <c r="A15301" s="228">
        <v>2019</v>
      </c>
      <c r="B15301" s="228" t="s">
        <v>194</v>
      </c>
      <c r="C15301" s="228" t="s">
        <v>61</v>
      </c>
      <c r="D15301" s="228" t="s">
        <v>205</v>
      </c>
      <c r="E15301" s="228">
        <v>90</v>
      </c>
      <c r="F15301" s="228">
        <v>8274</v>
      </c>
      <c r="G15301" s="228">
        <v>3594</v>
      </c>
      <c r="H15301" s="228">
        <v>21144</v>
      </c>
      <c r="I15301" s="228">
        <v>13842762.550000001</v>
      </c>
      <c r="J15301" s="228">
        <v>1723709.21</v>
      </c>
      <c r="K15301" s="228">
        <v>1317962.03</v>
      </c>
      <c r="L15301" s="228">
        <v>17383716.329999998</v>
      </c>
    </row>
    <row r="15302" spans="1:12">
      <c r="A15302" s="228">
        <v>2019</v>
      </c>
      <c r="B15302" s="228" t="s">
        <v>194</v>
      </c>
      <c r="C15302" s="228" t="s">
        <v>61</v>
      </c>
      <c r="D15302" s="228" t="s">
        <v>205</v>
      </c>
      <c r="E15302" s="228">
        <v>95</v>
      </c>
      <c r="F15302" s="228">
        <v>1144</v>
      </c>
      <c r="G15302" s="228">
        <v>367</v>
      </c>
      <c r="H15302" s="228">
        <v>2570</v>
      </c>
      <c r="I15302" s="228">
        <v>1589134.29</v>
      </c>
      <c r="J15302" s="228">
        <v>164113.95000000001</v>
      </c>
      <c r="K15302" s="228">
        <v>87635</v>
      </c>
      <c r="L15302" s="228">
        <v>1903315.47</v>
      </c>
    </row>
    <row r="15303" spans="1:12">
      <c r="A15303" s="228">
        <v>2019</v>
      </c>
      <c r="B15303" s="228" t="s">
        <v>194</v>
      </c>
      <c r="C15303" s="228" t="s">
        <v>61</v>
      </c>
      <c r="D15303" s="228" t="s">
        <v>206</v>
      </c>
      <c r="E15303" s="228">
        <v>0</v>
      </c>
      <c r="F15303" s="228">
        <v>93468</v>
      </c>
      <c r="G15303" s="228">
        <v>3754</v>
      </c>
      <c r="H15303" s="228">
        <v>10364</v>
      </c>
      <c r="I15303" s="228">
        <v>6722859.5199999996</v>
      </c>
      <c r="J15303" s="228">
        <v>1059308.58</v>
      </c>
      <c r="K15303" s="228">
        <v>97105.600000000006</v>
      </c>
      <c r="L15303" s="228">
        <v>8763552.9299999997</v>
      </c>
    </row>
    <row r="15304" spans="1:12">
      <c r="A15304" s="228">
        <v>2019</v>
      </c>
      <c r="B15304" s="228" t="s">
        <v>194</v>
      </c>
      <c r="C15304" s="228" t="s">
        <v>61</v>
      </c>
      <c r="D15304" s="228" t="s">
        <v>206</v>
      </c>
      <c r="E15304" s="228">
        <v>5</v>
      </c>
      <c r="F15304" s="228">
        <v>114989</v>
      </c>
      <c r="G15304" s="228">
        <v>1929</v>
      </c>
      <c r="H15304" s="228">
        <v>3084</v>
      </c>
      <c r="I15304" s="228">
        <v>2531648.0499999998</v>
      </c>
      <c r="J15304" s="228">
        <v>606935.67000000004</v>
      </c>
      <c r="K15304" s="228">
        <v>283202.59999999998</v>
      </c>
      <c r="L15304" s="228">
        <v>4000329.11</v>
      </c>
    </row>
    <row r="15305" spans="1:12">
      <c r="A15305" s="228">
        <v>2019</v>
      </c>
      <c r="B15305" s="228" t="s">
        <v>194</v>
      </c>
      <c r="C15305" s="228" t="s">
        <v>61</v>
      </c>
      <c r="D15305" s="228" t="s">
        <v>206</v>
      </c>
      <c r="E15305" s="228">
        <v>10</v>
      </c>
      <c r="F15305" s="228">
        <v>114524</v>
      </c>
      <c r="G15305" s="228">
        <v>1716</v>
      </c>
      <c r="H15305" s="228">
        <v>3582</v>
      </c>
      <c r="I15305" s="228">
        <v>3016874.78</v>
      </c>
      <c r="J15305" s="228">
        <v>697760.56</v>
      </c>
      <c r="K15305" s="228">
        <v>847988.16</v>
      </c>
      <c r="L15305" s="228">
        <v>5165482.42</v>
      </c>
    </row>
    <row r="15306" spans="1:12">
      <c r="A15306" s="228">
        <v>2019</v>
      </c>
      <c r="B15306" s="228" t="s">
        <v>194</v>
      </c>
      <c r="C15306" s="228" t="s">
        <v>61</v>
      </c>
      <c r="D15306" s="228" t="s">
        <v>206</v>
      </c>
      <c r="E15306" s="228">
        <v>15</v>
      </c>
      <c r="F15306" s="228">
        <v>103506</v>
      </c>
      <c r="G15306" s="228">
        <v>4044</v>
      </c>
      <c r="H15306" s="228">
        <v>12732</v>
      </c>
      <c r="I15306" s="228">
        <v>10428017</v>
      </c>
      <c r="J15306" s="228">
        <v>1650425.06</v>
      </c>
      <c r="K15306" s="228">
        <v>1515055</v>
      </c>
      <c r="L15306" s="228">
        <v>15150366.789999999</v>
      </c>
    </row>
    <row r="15307" spans="1:12">
      <c r="A15307" s="228">
        <v>2019</v>
      </c>
      <c r="B15307" s="228" t="s">
        <v>194</v>
      </c>
      <c r="C15307" s="228" t="s">
        <v>61</v>
      </c>
      <c r="D15307" s="228" t="s">
        <v>206</v>
      </c>
      <c r="E15307" s="228">
        <v>20</v>
      </c>
      <c r="F15307" s="228">
        <v>85897</v>
      </c>
      <c r="G15307" s="228">
        <v>4979</v>
      </c>
      <c r="H15307" s="228">
        <v>13183</v>
      </c>
      <c r="I15307" s="228">
        <v>11349020.390000001</v>
      </c>
      <c r="J15307" s="228">
        <v>2047860.89</v>
      </c>
      <c r="K15307" s="228">
        <v>1378914</v>
      </c>
      <c r="L15307" s="228">
        <v>16697765.24</v>
      </c>
    </row>
    <row r="15308" spans="1:12">
      <c r="A15308" s="228">
        <v>2019</v>
      </c>
      <c r="B15308" s="228" t="s">
        <v>194</v>
      </c>
      <c r="C15308" s="228" t="s">
        <v>61</v>
      </c>
      <c r="D15308" s="228" t="s">
        <v>206</v>
      </c>
      <c r="E15308" s="228">
        <v>25</v>
      </c>
      <c r="F15308" s="228">
        <v>80266</v>
      </c>
      <c r="G15308" s="228">
        <v>5316</v>
      </c>
      <c r="H15308" s="228">
        <v>17480</v>
      </c>
      <c r="I15308" s="228">
        <v>15130909.75</v>
      </c>
      <c r="J15308" s="228">
        <v>3045261.92</v>
      </c>
      <c r="K15308" s="228">
        <v>1303977</v>
      </c>
      <c r="L15308" s="228">
        <v>22455238.609999999</v>
      </c>
    </row>
    <row r="15309" spans="1:12">
      <c r="A15309" s="228">
        <v>2019</v>
      </c>
      <c r="B15309" s="228" t="s">
        <v>194</v>
      </c>
      <c r="C15309" s="228" t="s">
        <v>61</v>
      </c>
      <c r="D15309" s="228" t="s">
        <v>206</v>
      </c>
      <c r="E15309" s="228">
        <v>30</v>
      </c>
      <c r="F15309" s="228">
        <v>133540</v>
      </c>
      <c r="G15309" s="228">
        <v>9982</v>
      </c>
      <c r="H15309" s="228">
        <v>32874</v>
      </c>
      <c r="I15309" s="228">
        <v>29555342.52</v>
      </c>
      <c r="J15309" s="228">
        <v>6553981.5499999998</v>
      </c>
      <c r="K15309" s="228">
        <v>1795871.8</v>
      </c>
      <c r="L15309" s="228">
        <v>43263435.729999997</v>
      </c>
    </row>
    <row r="15310" spans="1:12">
      <c r="A15310" s="228">
        <v>2019</v>
      </c>
      <c r="B15310" s="228" t="s">
        <v>194</v>
      </c>
      <c r="C15310" s="228" t="s">
        <v>61</v>
      </c>
      <c r="D15310" s="228" t="s">
        <v>206</v>
      </c>
      <c r="E15310" s="228">
        <v>35</v>
      </c>
      <c r="F15310" s="228">
        <v>147780</v>
      </c>
      <c r="G15310" s="228">
        <v>10854</v>
      </c>
      <c r="H15310" s="228">
        <v>30101</v>
      </c>
      <c r="I15310" s="228">
        <v>28051302.75</v>
      </c>
      <c r="J15310" s="228">
        <v>6277271.5099999998</v>
      </c>
      <c r="K15310" s="228">
        <v>2359413.0299999998</v>
      </c>
      <c r="L15310" s="228">
        <v>42797841.329999998</v>
      </c>
    </row>
    <row r="15311" spans="1:12">
      <c r="A15311" s="228">
        <v>2019</v>
      </c>
      <c r="B15311" s="228" t="s">
        <v>194</v>
      </c>
      <c r="C15311" s="228" t="s">
        <v>61</v>
      </c>
      <c r="D15311" s="228" t="s">
        <v>206</v>
      </c>
      <c r="E15311" s="228">
        <v>40</v>
      </c>
      <c r="F15311" s="228">
        <v>135718</v>
      </c>
      <c r="G15311" s="228">
        <v>9400</v>
      </c>
      <c r="H15311" s="228">
        <v>20934</v>
      </c>
      <c r="I15311" s="228">
        <v>20687593.289999999</v>
      </c>
      <c r="J15311" s="228">
        <v>4749688.12</v>
      </c>
      <c r="K15311" s="228">
        <v>2604137.7000000002</v>
      </c>
      <c r="L15311" s="228">
        <v>33336070.260000002</v>
      </c>
    </row>
    <row r="15312" spans="1:12">
      <c r="A15312" s="228">
        <v>2019</v>
      </c>
      <c r="B15312" s="228" t="s">
        <v>194</v>
      </c>
      <c r="C15312" s="228" t="s">
        <v>61</v>
      </c>
      <c r="D15312" s="228" t="s">
        <v>206</v>
      </c>
      <c r="E15312" s="228">
        <v>45</v>
      </c>
      <c r="F15312" s="228">
        <v>140898</v>
      </c>
      <c r="G15312" s="228">
        <v>10118</v>
      </c>
      <c r="H15312" s="228">
        <v>23760</v>
      </c>
      <c r="I15312" s="228">
        <v>23566732.800000001</v>
      </c>
      <c r="J15312" s="228">
        <v>5213174.62</v>
      </c>
      <c r="K15312" s="228">
        <v>3825363.62</v>
      </c>
      <c r="L15312" s="228">
        <v>38469509.630000003</v>
      </c>
    </row>
    <row r="15313" spans="1:12">
      <c r="A15313" s="228">
        <v>2019</v>
      </c>
      <c r="B15313" s="228" t="s">
        <v>194</v>
      </c>
      <c r="C15313" s="228" t="s">
        <v>61</v>
      </c>
      <c r="D15313" s="228" t="s">
        <v>206</v>
      </c>
      <c r="E15313" s="228">
        <v>50</v>
      </c>
      <c r="F15313" s="228">
        <v>127662</v>
      </c>
      <c r="G15313" s="228">
        <v>11319</v>
      </c>
      <c r="H15313" s="228">
        <v>24401</v>
      </c>
      <c r="I15313" s="228">
        <v>23957399.559999999</v>
      </c>
      <c r="J15313" s="228">
        <v>5431160.2999999998</v>
      </c>
      <c r="K15313" s="228">
        <v>4323143.5</v>
      </c>
      <c r="L15313" s="228">
        <v>39300781.439999998</v>
      </c>
    </row>
    <row r="15314" spans="1:12">
      <c r="A15314" s="228">
        <v>2019</v>
      </c>
      <c r="B15314" s="228" t="s">
        <v>194</v>
      </c>
      <c r="C15314" s="228" t="s">
        <v>61</v>
      </c>
      <c r="D15314" s="228" t="s">
        <v>206</v>
      </c>
      <c r="E15314" s="228">
        <v>55</v>
      </c>
      <c r="F15314" s="228">
        <v>133705</v>
      </c>
      <c r="G15314" s="228">
        <v>14254</v>
      </c>
      <c r="H15314" s="228">
        <v>31387</v>
      </c>
      <c r="I15314" s="228">
        <v>29691953.539999999</v>
      </c>
      <c r="J15314" s="228">
        <v>7010729.3399999999</v>
      </c>
      <c r="K15314" s="228">
        <v>6844381.0499999998</v>
      </c>
      <c r="L15314" s="228">
        <v>49944854.75</v>
      </c>
    </row>
    <row r="15315" spans="1:12">
      <c r="A15315" s="228">
        <v>2019</v>
      </c>
      <c r="B15315" s="228" t="s">
        <v>194</v>
      </c>
      <c r="C15315" s="228" t="s">
        <v>61</v>
      </c>
      <c r="D15315" s="228" t="s">
        <v>206</v>
      </c>
      <c r="E15315" s="228">
        <v>60</v>
      </c>
      <c r="F15315" s="228">
        <v>126402</v>
      </c>
      <c r="G15315" s="228">
        <v>18292</v>
      </c>
      <c r="H15315" s="228">
        <v>39942</v>
      </c>
      <c r="I15315" s="228">
        <v>37929990.780000001</v>
      </c>
      <c r="J15315" s="228">
        <v>8501959.6500000004</v>
      </c>
      <c r="K15315" s="228">
        <v>8731226.1799999997</v>
      </c>
      <c r="L15315" s="228">
        <v>61954705.799999997</v>
      </c>
    </row>
    <row r="15316" spans="1:12">
      <c r="A15316" s="228">
        <v>2019</v>
      </c>
      <c r="B15316" s="228" t="s">
        <v>194</v>
      </c>
      <c r="C15316" s="228" t="s">
        <v>61</v>
      </c>
      <c r="D15316" s="228" t="s">
        <v>206</v>
      </c>
      <c r="E15316" s="228">
        <v>65</v>
      </c>
      <c r="F15316" s="228">
        <v>113752</v>
      </c>
      <c r="G15316" s="228">
        <v>21599</v>
      </c>
      <c r="H15316" s="228">
        <v>51432</v>
      </c>
      <c r="I15316" s="228">
        <v>49112410.810000002</v>
      </c>
      <c r="J15316" s="228">
        <v>10609065.6</v>
      </c>
      <c r="K15316" s="228">
        <v>12163346.93</v>
      </c>
      <c r="L15316" s="228">
        <v>79364138.569999993</v>
      </c>
    </row>
    <row r="15317" spans="1:12">
      <c r="A15317" s="228">
        <v>2019</v>
      </c>
      <c r="B15317" s="228" t="s">
        <v>194</v>
      </c>
      <c r="C15317" s="228" t="s">
        <v>61</v>
      </c>
      <c r="D15317" s="228" t="s">
        <v>206</v>
      </c>
      <c r="E15317" s="228">
        <v>70</v>
      </c>
      <c r="F15317" s="228">
        <v>98910</v>
      </c>
      <c r="G15317" s="228">
        <v>24453</v>
      </c>
      <c r="H15317" s="228">
        <v>64688</v>
      </c>
      <c r="I15317" s="228">
        <v>59448155.539999999</v>
      </c>
      <c r="J15317" s="228">
        <v>12020905.119999999</v>
      </c>
      <c r="K15317" s="228">
        <v>14853694.109999999</v>
      </c>
      <c r="L15317" s="228">
        <v>93462209.959999993</v>
      </c>
    </row>
    <row r="15318" spans="1:12">
      <c r="A15318" s="228">
        <v>2019</v>
      </c>
      <c r="B15318" s="228" t="s">
        <v>194</v>
      </c>
      <c r="C15318" s="228" t="s">
        <v>61</v>
      </c>
      <c r="D15318" s="228" t="s">
        <v>206</v>
      </c>
      <c r="E15318" s="228">
        <v>75</v>
      </c>
      <c r="F15318" s="228">
        <v>66826</v>
      </c>
      <c r="G15318" s="228">
        <v>20579</v>
      </c>
      <c r="H15318" s="228">
        <v>64918</v>
      </c>
      <c r="I15318" s="228">
        <v>54983105.359999999</v>
      </c>
      <c r="J15318" s="228">
        <v>10006516.279999999</v>
      </c>
      <c r="K15318" s="228">
        <v>12318079.77</v>
      </c>
      <c r="L15318" s="228">
        <v>82326207.189999998</v>
      </c>
    </row>
    <row r="15319" spans="1:12">
      <c r="A15319" s="228">
        <v>2019</v>
      </c>
      <c r="B15319" s="228" t="s">
        <v>194</v>
      </c>
      <c r="C15319" s="228" t="s">
        <v>61</v>
      </c>
      <c r="D15319" s="228" t="s">
        <v>206</v>
      </c>
      <c r="E15319" s="228">
        <v>80</v>
      </c>
      <c r="F15319" s="228">
        <v>44456</v>
      </c>
      <c r="G15319" s="228">
        <v>15294</v>
      </c>
      <c r="H15319" s="228">
        <v>60591</v>
      </c>
      <c r="I15319" s="228">
        <v>46628899.409999996</v>
      </c>
      <c r="J15319" s="228">
        <v>7435937.3799999999</v>
      </c>
      <c r="K15319" s="228">
        <v>8239038.2800000003</v>
      </c>
      <c r="L15319" s="228">
        <v>65353528.299999997</v>
      </c>
    </row>
    <row r="15320" spans="1:12">
      <c r="A15320" s="228">
        <v>2019</v>
      </c>
      <c r="B15320" s="228" t="s">
        <v>194</v>
      </c>
      <c r="C15320" s="228" t="s">
        <v>61</v>
      </c>
      <c r="D15320" s="228" t="s">
        <v>206</v>
      </c>
      <c r="E15320" s="228">
        <v>85</v>
      </c>
      <c r="F15320" s="228">
        <v>27172</v>
      </c>
      <c r="G15320" s="228">
        <v>9052</v>
      </c>
      <c r="H15320" s="228">
        <v>51450</v>
      </c>
      <c r="I15320" s="228">
        <v>35121310.399999999</v>
      </c>
      <c r="J15320" s="228">
        <v>4616751.43</v>
      </c>
      <c r="K15320" s="228">
        <v>4192220.94</v>
      </c>
      <c r="L15320" s="228">
        <v>45436880.899999999</v>
      </c>
    </row>
    <row r="15321" spans="1:12">
      <c r="A15321" s="228">
        <v>2019</v>
      </c>
      <c r="B15321" s="228" t="s">
        <v>194</v>
      </c>
      <c r="C15321" s="228" t="s">
        <v>61</v>
      </c>
      <c r="D15321" s="228" t="s">
        <v>206</v>
      </c>
      <c r="E15321" s="228">
        <v>90</v>
      </c>
      <c r="F15321" s="228">
        <v>12177</v>
      </c>
      <c r="G15321" s="228">
        <v>3992</v>
      </c>
      <c r="H15321" s="228">
        <v>27229</v>
      </c>
      <c r="I15321" s="228">
        <v>17270027.73</v>
      </c>
      <c r="J15321" s="228">
        <v>1894241.02</v>
      </c>
      <c r="K15321" s="228">
        <v>1244255</v>
      </c>
      <c r="L15321" s="228">
        <v>21030664.32</v>
      </c>
    </row>
    <row r="15322" spans="1:12">
      <c r="A15322" s="228">
        <v>2019</v>
      </c>
      <c r="B15322" s="228" t="s">
        <v>194</v>
      </c>
      <c r="C15322" s="228" t="s">
        <v>61</v>
      </c>
      <c r="D15322" s="228" t="s">
        <v>206</v>
      </c>
      <c r="E15322" s="228">
        <v>95</v>
      </c>
      <c r="F15322" s="228">
        <v>3327</v>
      </c>
      <c r="G15322" s="228">
        <v>917</v>
      </c>
      <c r="H15322" s="228">
        <v>6800</v>
      </c>
      <c r="I15322" s="228">
        <v>4032321.32</v>
      </c>
      <c r="J15322" s="228">
        <v>410465.05</v>
      </c>
      <c r="K15322" s="228">
        <v>257371.7</v>
      </c>
      <c r="L15322" s="228">
        <v>4837396.3499999996</v>
      </c>
    </row>
    <row r="15323" spans="1:12">
      <c r="A15323" s="228">
        <v>2019</v>
      </c>
      <c r="B15323" s="228" t="s">
        <v>194</v>
      </c>
      <c r="C15323" s="228" t="s">
        <v>62</v>
      </c>
      <c r="D15323" s="228" t="s">
        <v>205</v>
      </c>
      <c r="E15323" s="228">
        <v>0</v>
      </c>
      <c r="F15323" s="228">
        <v>69811</v>
      </c>
      <c r="G15323" s="228">
        <v>3007</v>
      </c>
      <c r="H15323" s="228">
        <v>8672</v>
      </c>
      <c r="I15323" s="228">
        <v>6335810.7800000003</v>
      </c>
      <c r="J15323" s="228">
        <v>942402.75</v>
      </c>
      <c r="K15323" s="228">
        <v>128900.21</v>
      </c>
      <c r="L15323" s="228">
        <v>8064017.7199999997</v>
      </c>
    </row>
    <row r="15324" spans="1:12">
      <c r="A15324" s="228">
        <v>2019</v>
      </c>
      <c r="B15324" s="228" t="s">
        <v>194</v>
      </c>
      <c r="C15324" s="228" t="s">
        <v>62</v>
      </c>
      <c r="D15324" s="228" t="s">
        <v>205</v>
      </c>
      <c r="E15324" s="228">
        <v>5</v>
      </c>
      <c r="F15324" s="228">
        <v>84214</v>
      </c>
      <c r="G15324" s="228">
        <v>1456</v>
      </c>
      <c r="H15324" s="228">
        <v>1853</v>
      </c>
      <c r="I15324" s="228">
        <v>1719996.26</v>
      </c>
      <c r="J15324" s="228">
        <v>495277.7</v>
      </c>
      <c r="K15324" s="228">
        <v>71546.25</v>
      </c>
      <c r="L15324" s="228">
        <v>2651732.77</v>
      </c>
    </row>
    <row r="15325" spans="1:12">
      <c r="A15325" s="228">
        <v>2019</v>
      </c>
      <c r="B15325" s="228" t="s">
        <v>194</v>
      </c>
      <c r="C15325" s="228" t="s">
        <v>62</v>
      </c>
      <c r="D15325" s="228" t="s">
        <v>205</v>
      </c>
      <c r="E15325" s="228">
        <v>10</v>
      </c>
      <c r="F15325" s="228">
        <v>83975</v>
      </c>
      <c r="G15325" s="228">
        <v>1259</v>
      </c>
      <c r="H15325" s="228">
        <v>1727</v>
      </c>
      <c r="I15325" s="228">
        <v>1667421.62</v>
      </c>
      <c r="J15325" s="228">
        <v>541502.15</v>
      </c>
      <c r="K15325" s="228">
        <v>318666.59999999998</v>
      </c>
      <c r="L15325" s="228">
        <v>2828394.13</v>
      </c>
    </row>
    <row r="15326" spans="1:12">
      <c r="A15326" s="228">
        <v>2019</v>
      </c>
      <c r="B15326" s="228" t="s">
        <v>194</v>
      </c>
      <c r="C15326" s="228" t="s">
        <v>62</v>
      </c>
      <c r="D15326" s="228" t="s">
        <v>205</v>
      </c>
      <c r="E15326" s="228">
        <v>15</v>
      </c>
      <c r="F15326" s="228">
        <v>77093</v>
      </c>
      <c r="G15326" s="228">
        <v>2341</v>
      </c>
      <c r="H15326" s="228">
        <v>4880</v>
      </c>
      <c r="I15326" s="228">
        <v>4964979.46</v>
      </c>
      <c r="J15326" s="228">
        <v>1165098.0900000001</v>
      </c>
      <c r="K15326" s="228">
        <v>977981.07</v>
      </c>
      <c r="L15326" s="228">
        <v>7960472.5199999996</v>
      </c>
    </row>
    <row r="15327" spans="1:12">
      <c r="A15327" s="228">
        <v>2019</v>
      </c>
      <c r="B15327" s="228" t="s">
        <v>194</v>
      </c>
      <c r="C15327" s="228" t="s">
        <v>62</v>
      </c>
      <c r="D15327" s="228" t="s">
        <v>205</v>
      </c>
      <c r="E15327" s="228">
        <v>20</v>
      </c>
      <c r="F15327" s="228">
        <v>60545</v>
      </c>
      <c r="G15327" s="228">
        <v>2415</v>
      </c>
      <c r="H15327" s="228">
        <v>5049</v>
      </c>
      <c r="I15327" s="228">
        <v>5012402.17</v>
      </c>
      <c r="J15327" s="228">
        <v>1146873.17</v>
      </c>
      <c r="K15327" s="228">
        <v>1072186.8</v>
      </c>
      <c r="L15327" s="228">
        <v>8172217.7699999996</v>
      </c>
    </row>
    <row r="15328" spans="1:12">
      <c r="A15328" s="228">
        <v>2019</v>
      </c>
      <c r="B15328" s="228" t="s">
        <v>194</v>
      </c>
      <c r="C15328" s="228" t="s">
        <v>62</v>
      </c>
      <c r="D15328" s="228" t="s">
        <v>205</v>
      </c>
      <c r="E15328" s="228">
        <v>25</v>
      </c>
      <c r="F15328" s="228">
        <v>46988</v>
      </c>
      <c r="G15328" s="228">
        <v>1741</v>
      </c>
      <c r="H15328" s="228">
        <v>3988</v>
      </c>
      <c r="I15328" s="228">
        <v>3558693.75</v>
      </c>
      <c r="J15328" s="228">
        <v>828632.79</v>
      </c>
      <c r="K15328" s="228">
        <v>669485.14</v>
      </c>
      <c r="L15328" s="228">
        <v>5892084.9900000002</v>
      </c>
    </row>
    <row r="15329" spans="1:12">
      <c r="A15329" s="228">
        <v>2019</v>
      </c>
      <c r="B15329" s="228" t="s">
        <v>194</v>
      </c>
      <c r="C15329" s="228" t="s">
        <v>62</v>
      </c>
      <c r="D15329" s="228" t="s">
        <v>205</v>
      </c>
      <c r="E15329" s="228">
        <v>30</v>
      </c>
      <c r="F15329" s="228">
        <v>83593</v>
      </c>
      <c r="G15329" s="228">
        <v>2546</v>
      </c>
      <c r="H15329" s="228">
        <v>5564</v>
      </c>
      <c r="I15329" s="228">
        <v>4858129.92</v>
      </c>
      <c r="J15329" s="228">
        <v>1249422.97</v>
      </c>
      <c r="K15329" s="228">
        <v>886653.7</v>
      </c>
      <c r="L15329" s="228">
        <v>8077611.4699999997</v>
      </c>
    </row>
    <row r="15330" spans="1:12">
      <c r="A15330" s="228">
        <v>2019</v>
      </c>
      <c r="B15330" s="228" t="s">
        <v>194</v>
      </c>
      <c r="C15330" s="228" t="s">
        <v>62</v>
      </c>
      <c r="D15330" s="228" t="s">
        <v>205</v>
      </c>
      <c r="E15330" s="228">
        <v>35</v>
      </c>
      <c r="F15330" s="228">
        <v>97228</v>
      </c>
      <c r="G15330" s="228">
        <v>3340</v>
      </c>
      <c r="H15330" s="228">
        <v>6759</v>
      </c>
      <c r="I15330" s="228">
        <v>5999885.96</v>
      </c>
      <c r="J15330" s="228">
        <v>1707653.17</v>
      </c>
      <c r="K15330" s="228">
        <v>902355.45</v>
      </c>
      <c r="L15330" s="228">
        <v>10070078.1</v>
      </c>
    </row>
    <row r="15331" spans="1:12">
      <c r="A15331" s="228">
        <v>2019</v>
      </c>
      <c r="B15331" s="228" t="s">
        <v>194</v>
      </c>
      <c r="C15331" s="228" t="s">
        <v>62</v>
      </c>
      <c r="D15331" s="228" t="s">
        <v>205</v>
      </c>
      <c r="E15331" s="228">
        <v>40</v>
      </c>
      <c r="F15331" s="228">
        <v>91057</v>
      </c>
      <c r="G15331" s="228">
        <v>4108</v>
      </c>
      <c r="H15331" s="228">
        <v>7785</v>
      </c>
      <c r="I15331" s="228">
        <v>6982599.25</v>
      </c>
      <c r="J15331" s="228">
        <v>2198282.02</v>
      </c>
      <c r="K15331" s="228">
        <v>1229162.58</v>
      </c>
      <c r="L15331" s="228">
        <v>12093762.439999999</v>
      </c>
    </row>
    <row r="15332" spans="1:12">
      <c r="A15332" s="228">
        <v>2019</v>
      </c>
      <c r="B15332" s="228" t="s">
        <v>194</v>
      </c>
      <c r="C15332" s="228" t="s">
        <v>62</v>
      </c>
      <c r="D15332" s="228" t="s">
        <v>205</v>
      </c>
      <c r="E15332" s="228">
        <v>45</v>
      </c>
      <c r="F15332" s="228">
        <v>94371</v>
      </c>
      <c r="G15332" s="228">
        <v>5377</v>
      </c>
      <c r="H15332" s="228">
        <v>10495</v>
      </c>
      <c r="I15332" s="228">
        <v>10146169.75</v>
      </c>
      <c r="J15332" s="228">
        <v>3205981.56</v>
      </c>
      <c r="K15332" s="228">
        <v>2091302.55</v>
      </c>
      <c r="L15332" s="228">
        <v>17473903.850000001</v>
      </c>
    </row>
    <row r="15333" spans="1:12">
      <c r="A15333" s="228">
        <v>2019</v>
      </c>
      <c r="B15333" s="228" t="s">
        <v>194</v>
      </c>
      <c r="C15333" s="228" t="s">
        <v>62</v>
      </c>
      <c r="D15333" s="228" t="s">
        <v>205</v>
      </c>
      <c r="E15333" s="228">
        <v>50</v>
      </c>
      <c r="F15333" s="228">
        <v>89551</v>
      </c>
      <c r="G15333" s="228">
        <v>7155</v>
      </c>
      <c r="H15333" s="228">
        <v>13410</v>
      </c>
      <c r="I15333" s="228">
        <v>13725467.189999999</v>
      </c>
      <c r="J15333" s="228">
        <v>4309836.8</v>
      </c>
      <c r="K15333" s="228">
        <v>3087518.36</v>
      </c>
      <c r="L15333" s="228">
        <v>23752385.329999998</v>
      </c>
    </row>
    <row r="15334" spans="1:12">
      <c r="A15334" s="228">
        <v>2019</v>
      </c>
      <c r="B15334" s="228" t="s">
        <v>194</v>
      </c>
      <c r="C15334" s="228" t="s">
        <v>62</v>
      </c>
      <c r="D15334" s="228" t="s">
        <v>205</v>
      </c>
      <c r="E15334" s="228">
        <v>55</v>
      </c>
      <c r="F15334" s="228">
        <v>90964</v>
      </c>
      <c r="G15334" s="228">
        <v>9442</v>
      </c>
      <c r="H15334" s="228">
        <v>18170</v>
      </c>
      <c r="I15334" s="228">
        <v>20009790.129999999</v>
      </c>
      <c r="J15334" s="228">
        <v>5817918.6699999999</v>
      </c>
      <c r="K15334" s="228">
        <v>4484880.33</v>
      </c>
      <c r="L15334" s="228">
        <v>33668891.409999996</v>
      </c>
    </row>
    <row r="15335" spans="1:12">
      <c r="A15335" s="228">
        <v>2019</v>
      </c>
      <c r="B15335" s="228" t="s">
        <v>194</v>
      </c>
      <c r="C15335" s="228" t="s">
        <v>62</v>
      </c>
      <c r="D15335" s="228" t="s">
        <v>205</v>
      </c>
      <c r="E15335" s="228">
        <v>60</v>
      </c>
      <c r="F15335" s="228">
        <v>86277</v>
      </c>
      <c r="G15335" s="228">
        <v>12979</v>
      </c>
      <c r="H15335" s="228">
        <v>26355</v>
      </c>
      <c r="I15335" s="228">
        <v>29361852.550000001</v>
      </c>
      <c r="J15335" s="228">
        <v>8307633.21</v>
      </c>
      <c r="K15335" s="228">
        <v>6996262.0300000003</v>
      </c>
      <c r="L15335" s="228">
        <v>48743567.270000003</v>
      </c>
    </row>
    <row r="15336" spans="1:12">
      <c r="A15336" s="228">
        <v>2019</v>
      </c>
      <c r="B15336" s="228" t="s">
        <v>194</v>
      </c>
      <c r="C15336" s="228" t="s">
        <v>62</v>
      </c>
      <c r="D15336" s="228" t="s">
        <v>205</v>
      </c>
      <c r="E15336" s="228">
        <v>65</v>
      </c>
      <c r="F15336" s="228">
        <v>76914</v>
      </c>
      <c r="G15336" s="228">
        <v>15029</v>
      </c>
      <c r="H15336" s="228">
        <v>31770</v>
      </c>
      <c r="I15336" s="228">
        <v>37270239.899999999</v>
      </c>
      <c r="J15336" s="228">
        <v>9553314.1400000006</v>
      </c>
      <c r="K15336" s="228">
        <v>8658634.6500000004</v>
      </c>
      <c r="L15336" s="228">
        <v>60274371.149999999</v>
      </c>
    </row>
    <row r="15337" spans="1:12">
      <c r="A15337" s="228">
        <v>2019</v>
      </c>
      <c r="B15337" s="228" t="s">
        <v>194</v>
      </c>
      <c r="C15337" s="228" t="s">
        <v>62</v>
      </c>
      <c r="D15337" s="228" t="s">
        <v>205</v>
      </c>
      <c r="E15337" s="228">
        <v>70</v>
      </c>
      <c r="F15337" s="228">
        <v>66158</v>
      </c>
      <c r="G15337" s="228">
        <v>17952</v>
      </c>
      <c r="H15337" s="228">
        <v>43121</v>
      </c>
      <c r="I15337" s="228">
        <v>44869745</v>
      </c>
      <c r="J15337" s="228">
        <v>11169555.460000001</v>
      </c>
      <c r="K15337" s="228">
        <v>9757756.3000000007</v>
      </c>
      <c r="L15337" s="228">
        <v>70087358.640000001</v>
      </c>
    </row>
    <row r="15338" spans="1:12">
      <c r="A15338" s="228">
        <v>2019</v>
      </c>
      <c r="B15338" s="228" t="s">
        <v>194</v>
      </c>
      <c r="C15338" s="228" t="s">
        <v>62</v>
      </c>
      <c r="D15338" s="228" t="s">
        <v>205</v>
      </c>
      <c r="E15338" s="228">
        <v>75</v>
      </c>
      <c r="F15338" s="228">
        <v>45630</v>
      </c>
      <c r="G15338" s="228">
        <v>17123</v>
      </c>
      <c r="H15338" s="228">
        <v>44962</v>
      </c>
      <c r="I15338" s="228">
        <v>43342780.450000003</v>
      </c>
      <c r="J15338" s="228">
        <v>9850888.4600000009</v>
      </c>
      <c r="K15338" s="228">
        <v>8469613.2699999996</v>
      </c>
      <c r="L15338" s="228">
        <v>64947139.420000002</v>
      </c>
    </row>
    <row r="15339" spans="1:12">
      <c r="A15339" s="228">
        <v>2019</v>
      </c>
      <c r="B15339" s="228" t="s">
        <v>194</v>
      </c>
      <c r="C15339" s="228" t="s">
        <v>62</v>
      </c>
      <c r="D15339" s="228" t="s">
        <v>205</v>
      </c>
      <c r="E15339" s="228">
        <v>80</v>
      </c>
      <c r="F15339" s="228">
        <v>29084</v>
      </c>
      <c r="G15339" s="228">
        <v>12841</v>
      </c>
      <c r="H15339" s="228">
        <v>40107</v>
      </c>
      <c r="I15339" s="228">
        <v>35082435.799999997</v>
      </c>
      <c r="J15339" s="228">
        <v>7122411.6500000004</v>
      </c>
      <c r="K15339" s="228">
        <v>6339121.7999999998</v>
      </c>
      <c r="L15339" s="228">
        <v>50635072.539999999</v>
      </c>
    </row>
    <row r="15340" spans="1:12">
      <c r="A15340" s="228">
        <v>2019</v>
      </c>
      <c r="B15340" s="228" t="s">
        <v>194</v>
      </c>
      <c r="C15340" s="228" t="s">
        <v>62</v>
      </c>
      <c r="D15340" s="228" t="s">
        <v>205</v>
      </c>
      <c r="E15340" s="228">
        <v>85</v>
      </c>
      <c r="F15340" s="228">
        <v>16600</v>
      </c>
      <c r="G15340" s="228">
        <v>8197</v>
      </c>
      <c r="H15340" s="228">
        <v>33733</v>
      </c>
      <c r="I15340" s="228">
        <v>26414691.789999999</v>
      </c>
      <c r="J15340" s="228">
        <v>4617796.4000000004</v>
      </c>
      <c r="K15340" s="228">
        <v>3505098.73</v>
      </c>
      <c r="L15340" s="228">
        <v>35775800.259999998</v>
      </c>
    </row>
    <row r="15341" spans="1:12">
      <c r="A15341" s="228">
        <v>2019</v>
      </c>
      <c r="B15341" s="228" t="s">
        <v>194</v>
      </c>
      <c r="C15341" s="228" t="s">
        <v>62</v>
      </c>
      <c r="D15341" s="228" t="s">
        <v>205</v>
      </c>
      <c r="E15341" s="228">
        <v>90</v>
      </c>
      <c r="F15341" s="228">
        <v>6828</v>
      </c>
      <c r="G15341" s="228">
        <v>2684</v>
      </c>
      <c r="H15341" s="228">
        <v>14922</v>
      </c>
      <c r="I15341" s="228">
        <v>11048059.84</v>
      </c>
      <c r="J15341" s="228">
        <v>1787962.36</v>
      </c>
      <c r="K15341" s="228">
        <v>1089262.3</v>
      </c>
      <c r="L15341" s="228">
        <v>14157002.470000001</v>
      </c>
    </row>
    <row r="15342" spans="1:12">
      <c r="A15342" s="228">
        <v>2019</v>
      </c>
      <c r="B15342" s="228" t="s">
        <v>194</v>
      </c>
      <c r="C15342" s="228" t="s">
        <v>62</v>
      </c>
      <c r="D15342" s="228" t="s">
        <v>205</v>
      </c>
      <c r="E15342" s="228">
        <v>95</v>
      </c>
      <c r="F15342" s="228">
        <v>935</v>
      </c>
      <c r="G15342" s="228">
        <v>334</v>
      </c>
      <c r="H15342" s="228">
        <v>2014</v>
      </c>
      <c r="I15342" s="228">
        <v>1302517.7</v>
      </c>
      <c r="J15342" s="228">
        <v>214811.41</v>
      </c>
      <c r="K15342" s="228">
        <v>49979</v>
      </c>
      <c r="L15342" s="228">
        <v>1625304.44</v>
      </c>
    </row>
    <row r="15343" spans="1:12">
      <c r="A15343" s="228">
        <v>2019</v>
      </c>
      <c r="B15343" s="228" t="s">
        <v>194</v>
      </c>
      <c r="C15343" s="228" t="s">
        <v>62</v>
      </c>
      <c r="D15343" s="228" t="s">
        <v>206</v>
      </c>
      <c r="E15343" s="228">
        <v>0</v>
      </c>
      <c r="F15343" s="228">
        <v>65552</v>
      </c>
      <c r="G15343" s="228">
        <v>2045</v>
      </c>
      <c r="H15343" s="228">
        <v>6702</v>
      </c>
      <c r="I15343" s="228">
        <v>4711835.12</v>
      </c>
      <c r="J15343" s="228">
        <v>684772.54</v>
      </c>
      <c r="K15343" s="228">
        <v>76263.649999999994</v>
      </c>
      <c r="L15343" s="228">
        <v>5911476.3799999999</v>
      </c>
    </row>
    <row r="15344" spans="1:12">
      <c r="A15344" s="228">
        <v>2019</v>
      </c>
      <c r="B15344" s="228" t="s">
        <v>194</v>
      </c>
      <c r="C15344" s="228" t="s">
        <v>62</v>
      </c>
      <c r="D15344" s="228" t="s">
        <v>206</v>
      </c>
      <c r="E15344" s="228">
        <v>5</v>
      </c>
      <c r="F15344" s="228">
        <v>79478</v>
      </c>
      <c r="G15344" s="228">
        <v>1164</v>
      </c>
      <c r="H15344" s="228">
        <v>1724</v>
      </c>
      <c r="I15344" s="228">
        <v>1483433.65</v>
      </c>
      <c r="J15344" s="228">
        <v>400920.42</v>
      </c>
      <c r="K15344" s="228">
        <v>109151</v>
      </c>
      <c r="L15344" s="228">
        <v>2274255.9900000002</v>
      </c>
    </row>
    <row r="15345" spans="1:12">
      <c r="A15345" s="228">
        <v>2019</v>
      </c>
      <c r="B15345" s="228" t="s">
        <v>194</v>
      </c>
      <c r="C15345" s="228" t="s">
        <v>62</v>
      </c>
      <c r="D15345" s="228" t="s">
        <v>206</v>
      </c>
      <c r="E15345" s="228">
        <v>10</v>
      </c>
      <c r="F15345" s="228">
        <v>79335</v>
      </c>
      <c r="G15345" s="228">
        <v>1126</v>
      </c>
      <c r="H15345" s="228">
        <v>2033</v>
      </c>
      <c r="I15345" s="228">
        <v>1715962.19</v>
      </c>
      <c r="J15345" s="228">
        <v>445575.61</v>
      </c>
      <c r="K15345" s="228">
        <v>339840.55</v>
      </c>
      <c r="L15345" s="228">
        <v>2809220.97</v>
      </c>
    </row>
    <row r="15346" spans="1:12">
      <c r="A15346" s="228">
        <v>2019</v>
      </c>
      <c r="B15346" s="228" t="s">
        <v>194</v>
      </c>
      <c r="C15346" s="228" t="s">
        <v>62</v>
      </c>
      <c r="D15346" s="228" t="s">
        <v>206</v>
      </c>
      <c r="E15346" s="228">
        <v>15</v>
      </c>
      <c r="F15346" s="228">
        <v>73380</v>
      </c>
      <c r="G15346" s="228">
        <v>2987</v>
      </c>
      <c r="H15346" s="228">
        <v>6432</v>
      </c>
      <c r="I15346" s="228">
        <v>5869788.3399999999</v>
      </c>
      <c r="J15346" s="228">
        <v>1130397.8</v>
      </c>
      <c r="K15346" s="228">
        <v>826022.2</v>
      </c>
      <c r="L15346" s="228">
        <v>8803885.8599999994</v>
      </c>
    </row>
    <row r="15347" spans="1:12">
      <c r="A15347" s="228">
        <v>2019</v>
      </c>
      <c r="B15347" s="228" t="s">
        <v>194</v>
      </c>
      <c r="C15347" s="228" t="s">
        <v>62</v>
      </c>
      <c r="D15347" s="228" t="s">
        <v>206</v>
      </c>
      <c r="E15347" s="228">
        <v>20</v>
      </c>
      <c r="F15347" s="228">
        <v>60063</v>
      </c>
      <c r="G15347" s="228">
        <v>4088</v>
      </c>
      <c r="H15347" s="228">
        <v>9992</v>
      </c>
      <c r="I15347" s="228">
        <v>8680827.3200000003</v>
      </c>
      <c r="J15347" s="228">
        <v>1560185.97</v>
      </c>
      <c r="K15347" s="228">
        <v>966530.8</v>
      </c>
      <c r="L15347" s="228">
        <v>12360759.52</v>
      </c>
    </row>
    <row r="15348" spans="1:12">
      <c r="A15348" s="228">
        <v>2019</v>
      </c>
      <c r="B15348" s="228" t="s">
        <v>194</v>
      </c>
      <c r="C15348" s="228" t="s">
        <v>62</v>
      </c>
      <c r="D15348" s="228" t="s">
        <v>206</v>
      </c>
      <c r="E15348" s="228">
        <v>25</v>
      </c>
      <c r="F15348" s="228">
        <v>54797</v>
      </c>
      <c r="G15348" s="228">
        <v>4244</v>
      </c>
      <c r="H15348" s="228">
        <v>11198</v>
      </c>
      <c r="I15348" s="228">
        <v>10165112.98</v>
      </c>
      <c r="J15348" s="228">
        <v>2237398.5699999998</v>
      </c>
      <c r="K15348" s="228">
        <v>1129549</v>
      </c>
      <c r="L15348" s="228">
        <v>15262083.439999999</v>
      </c>
    </row>
    <row r="15349" spans="1:12">
      <c r="A15349" s="228">
        <v>2019</v>
      </c>
      <c r="B15349" s="228" t="s">
        <v>194</v>
      </c>
      <c r="C15349" s="228" t="s">
        <v>62</v>
      </c>
      <c r="D15349" s="228" t="s">
        <v>206</v>
      </c>
      <c r="E15349" s="228">
        <v>30</v>
      </c>
      <c r="F15349" s="228">
        <v>98695</v>
      </c>
      <c r="G15349" s="228">
        <v>7738</v>
      </c>
      <c r="H15349" s="228">
        <v>21785</v>
      </c>
      <c r="I15349" s="228">
        <v>23115126.920000002</v>
      </c>
      <c r="J15349" s="228">
        <v>5574929.6900000004</v>
      </c>
      <c r="K15349" s="228">
        <v>1404931.75</v>
      </c>
      <c r="L15349" s="228">
        <v>33455952.379999999</v>
      </c>
    </row>
    <row r="15350" spans="1:12">
      <c r="A15350" s="228">
        <v>2019</v>
      </c>
      <c r="B15350" s="228" t="s">
        <v>194</v>
      </c>
      <c r="C15350" s="228" t="s">
        <v>62</v>
      </c>
      <c r="D15350" s="228" t="s">
        <v>206</v>
      </c>
      <c r="E15350" s="228">
        <v>35</v>
      </c>
      <c r="F15350" s="228">
        <v>108745</v>
      </c>
      <c r="G15350" s="228">
        <v>9043</v>
      </c>
      <c r="H15350" s="228">
        <v>21994</v>
      </c>
      <c r="I15350" s="228">
        <v>22887863.219999999</v>
      </c>
      <c r="J15350" s="228">
        <v>5690724.1600000001</v>
      </c>
      <c r="K15350" s="228">
        <v>1956337.2</v>
      </c>
      <c r="L15350" s="228">
        <v>34260038.280000001</v>
      </c>
    </row>
    <row r="15351" spans="1:12">
      <c r="A15351" s="228">
        <v>2019</v>
      </c>
      <c r="B15351" s="228" t="s">
        <v>194</v>
      </c>
      <c r="C15351" s="228" t="s">
        <v>62</v>
      </c>
      <c r="D15351" s="228" t="s">
        <v>206</v>
      </c>
      <c r="E15351" s="228">
        <v>40</v>
      </c>
      <c r="F15351" s="228">
        <v>98203</v>
      </c>
      <c r="G15351" s="228">
        <v>8060</v>
      </c>
      <c r="H15351" s="228">
        <v>17330</v>
      </c>
      <c r="I15351" s="228">
        <v>16642920.470000001</v>
      </c>
      <c r="J15351" s="228">
        <v>4282240.3600000003</v>
      </c>
      <c r="K15351" s="228">
        <v>2103080.1</v>
      </c>
      <c r="L15351" s="228">
        <v>26140870.960000001</v>
      </c>
    </row>
    <row r="15352" spans="1:12">
      <c r="A15352" s="228">
        <v>2019</v>
      </c>
      <c r="B15352" s="228" t="s">
        <v>194</v>
      </c>
      <c r="C15352" s="228" t="s">
        <v>62</v>
      </c>
      <c r="D15352" s="228" t="s">
        <v>206</v>
      </c>
      <c r="E15352" s="228">
        <v>45</v>
      </c>
      <c r="F15352" s="228">
        <v>104409</v>
      </c>
      <c r="G15352" s="228">
        <v>8942</v>
      </c>
      <c r="H15352" s="228">
        <v>18215</v>
      </c>
      <c r="I15352" s="228">
        <v>18163857.690000001</v>
      </c>
      <c r="J15352" s="228">
        <v>4987686.0599999996</v>
      </c>
      <c r="K15352" s="228">
        <v>2846594.42</v>
      </c>
      <c r="L15352" s="228">
        <v>29882526.890000001</v>
      </c>
    </row>
    <row r="15353" spans="1:12">
      <c r="A15353" s="228">
        <v>2019</v>
      </c>
      <c r="B15353" s="228" t="s">
        <v>194</v>
      </c>
      <c r="C15353" s="228" t="s">
        <v>62</v>
      </c>
      <c r="D15353" s="228" t="s">
        <v>206</v>
      </c>
      <c r="E15353" s="228">
        <v>50</v>
      </c>
      <c r="F15353" s="228">
        <v>98157</v>
      </c>
      <c r="G15353" s="228">
        <v>9931</v>
      </c>
      <c r="H15353" s="228">
        <v>20435</v>
      </c>
      <c r="I15353" s="228">
        <v>19389953.960000001</v>
      </c>
      <c r="J15353" s="228">
        <v>5588496.2300000004</v>
      </c>
      <c r="K15353" s="228">
        <v>3378573.3</v>
      </c>
      <c r="L15353" s="228">
        <v>32072197.670000002</v>
      </c>
    </row>
    <row r="15354" spans="1:12">
      <c r="A15354" s="228">
        <v>2019</v>
      </c>
      <c r="B15354" s="228" t="s">
        <v>194</v>
      </c>
      <c r="C15354" s="228" t="s">
        <v>62</v>
      </c>
      <c r="D15354" s="228" t="s">
        <v>206</v>
      </c>
      <c r="E15354" s="228">
        <v>55</v>
      </c>
      <c r="F15354" s="228">
        <v>98919</v>
      </c>
      <c r="G15354" s="228">
        <v>11952</v>
      </c>
      <c r="H15354" s="228">
        <v>25346</v>
      </c>
      <c r="I15354" s="228">
        <v>24081554.050000001</v>
      </c>
      <c r="J15354" s="228">
        <v>6526913.04</v>
      </c>
      <c r="K15354" s="228">
        <v>4728882.5999999996</v>
      </c>
      <c r="L15354" s="228">
        <v>39625929.409999996</v>
      </c>
    </row>
    <row r="15355" spans="1:12">
      <c r="A15355" s="228">
        <v>2019</v>
      </c>
      <c r="B15355" s="228" t="s">
        <v>194</v>
      </c>
      <c r="C15355" s="228" t="s">
        <v>62</v>
      </c>
      <c r="D15355" s="228" t="s">
        <v>206</v>
      </c>
      <c r="E15355" s="228">
        <v>60</v>
      </c>
      <c r="F15355" s="228">
        <v>94198</v>
      </c>
      <c r="G15355" s="228">
        <v>13697</v>
      </c>
      <c r="H15355" s="228">
        <v>30515</v>
      </c>
      <c r="I15355" s="228">
        <v>29699816.239999998</v>
      </c>
      <c r="J15355" s="228">
        <v>7733977.2300000004</v>
      </c>
      <c r="K15355" s="228">
        <v>6439649.3600000003</v>
      </c>
      <c r="L15355" s="228">
        <v>48125766.549999997</v>
      </c>
    </row>
    <row r="15356" spans="1:12">
      <c r="A15356" s="228">
        <v>2019</v>
      </c>
      <c r="B15356" s="228" t="s">
        <v>194</v>
      </c>
      <c r="C15356" s="228" t="s">
        <v>62</v>
      </c>
      <c r="D15356" s="228" t="s">
        <v>206</v>
      </c>
      <c r="E15356" s="228">
        <v>65</v>
      </c>
      <c r="F15356" s="228">
        <v>86337</v>
      </c>
      <c r="G15356" s="228">
        <v>15570</v>
      </c>
      <c r="H15356" s="228">
        <v>37439</v>
      </c>
      <c r="I15356" s="228">
        <v>37027062.43</v>
      </c>
      <c r="J15356" s="228">
        <v>9135337.4499999993</v>
      </c>
      <c r="K15356" s="228">
        <v>8929721.1300000008</v>
      </c>
      <c r="L15356" s="228">
        <v>59526325.560000002</v>
      </c>
    </row>
    <row r="15357" spans="1:12">
      <c r="A15357" s="228">
        <v>2019</v>
      </c>
      <c r="B15357" s="228" t="s">
        <v>194</v>
      </c>
      <c r="C15357" s="228" t="s">
        <v>62</v>
      </c>
      <c r="D15357" s="228" t="s">
        <v>206</v>
      </c>
      <c r="E15357" s="228">
        <v>70</v>
      </c>
      <c r="F15357" s="228">
        <v>74536</v>
      </c>
      <c r="G15357" s="228">
        <v>17985</v>
      </c>
      <c r="H15357" s="228">
        <v>45998</v>
      </c>
      <c r="I15357" s="228">
        <v>44527441.32</v>
      </c>
      <c r="J15357" s="228">
        <v>10742729.67</v>
      </c>
      <c r="K15357" s="228">
        <v>10277057.029999999</v>
      </c>
      <c r="L15357" s="228">
        <v>70017364.700000003</v>
      </c>
    </row>
    <row r="15358" spans="1:12">
      <c r="A15358" s="228">
        <v>2019</v>
      </c>
      <c r="B15358" s="228" t="s">
        <v>194</v>
      </c>
      <c r="C15358" s="228" t="s">
        <v>62</v>
      </c>
      <c r="D15358" s="228" t="s">
        <v>206</v>
      </c>
      <c r="E15358" s="228">
        <v>75</v>
      </c>
      <c r="F15358" s="228">
        <v>50430</v>
      </c>
      <c r="G15358" s="228">
        <v>15314</v>
      </c>
      <c r="H15358" s="228">
        <v>48042</v>
      </c>
      <c r="I15358" s="228">
        <v>44054332.18</v>
      </c>
      <c r="J15358" s="228">
        <v>9358263.7200000007</v>
      </c>
      <c r="K15358" s="228">
        <v>8949621.5500000007</v>
      </c>
      <c r="L15358" s="228">
        <v>65485327.380000003</v>
      </c>
    </row>
    <row r="15359" spans="1:12">
      <c r="A15359" s="228">
        <v>2019</v>
      </c>
      <c r="B15359" s="228" t="s">
        <v>194</v>
      </c>
      <c r="C15359" s="228" t="s">
        <v>62</v>
      </c>
      <c r="D15359" s="228" t="s">
        <v>206</v>
      </c>
      <c r="E15359" s="228">
        <v>80</v>
      </c>
      <c r="F15359" s="228">
        <v>35019</v>
      </c>
      <c r="G15359" s="228">
        <v>11970</v>
      </c>
      <c r="H15359" s="228">
        <v>44294</v>
      </c>
      <c r="I15359" s="228">
        <v>37203677.399999999</v>
      </c>
      <c r="J15359" s="228">
        <v>7027928.5599999996</v>
      </c>
      <c r="K15359" s="228">
        <v>5956690.0899999999</v>
      </c>
      <c r="L15359" s="228">
        <v>52438477.530000001</v>
      </c>
    </row>
    <row r="15360" spans="1:12">
      <c r="A15360" s="228">
        <v>2019</v>
      </c>
      <c r="B15360" s="228" t="s">
        <v>194</v>
      </c>
      <c r="C15360" s="228" t="s">
        <v>62</v>
      </c>
      <c r="D15360" s="228" t="s">
        <v>206</v>
      </c>
      <c r="E15360" s="228">
        <v>85</v>
      </c>
      <c r="F15360" s="228">
        <v>22578</v>
      </c>
      <c r="G15360" s="228">
        <v>7690</v>
      </c>
      <c r="H15360" s="228">
        <v>40418</v>
      </c>
      <c r="I15360" s="228">
        <v>30748627.449999999</v>
      </c>
      <c r="J15360" s="228">
        <v>4942106.79</v>
      </c>
      <c r="K15360" s="228">
        <v>3403580.66</v>
      </c>
      <c r="L15360" s="228">
        <v>40366318.350000001</v>
      </c>
    </row>
    <row r="15361" spans="1:12">
      <c r="A15361" s="228">
        <v>2019</v>
      </c>
      <c r="B15361" s="228" t="s">
        <v>194</v>
      </c>
      <c r="C15361" s="228" t="s">
        <v>62</v>
      </c>
      <c r="D15361" s="228" t="s">
        <v>206</v>
      </c>
      <c r="E15361" s="228">
        <v>90</v>
      </c>
      <c r="F15361" s="228">
        <v>10743</v>
      </c>
      <c r="G15361" s="228">
        <v>3276</v>
      </c>
      <c r="H15361" s="228">
        <v>21975</v>
      </c>
      <c r="I15361" s="228">
        <v>15106020.67</v>
      </c>
      <c r="J15361" s="228">
        <v>2149616.7599999998</v>
      </c>
      <c r="K15361" s="228">
        <v>968992.25</v>
      </c>
      <c r="L15361" s="228">
        <v>18822868.140000001</v>
      </c>
    </row>
    <row r="15362" spans="1:12">
      <c r="A15362" s="228">
        <v>2019</v>
      </c>
      <c r="B15362" s="228" t="s">
        <v>194</v>
      </c>
      <c r="C15362" s="228" t="s">
        <v>62</v>
      </c>
      <c r="D15362" s="228" t="s">
        <v>206</v>
      </c>
      <c r="E15362" s="228">
        <v>95</v>
      </c>
      <c r="F15362" s="228">
        <v>2889</v>
      </c>
      <c r="G15362" s="228">
        <v>720</v>
      </c>
      <c r="H15362" s="228">
        <v>5460</v>
      </c>
      <c r="I15362" s="228">
        <v>3526926.78</v>
      </c>
      <c r="J15362" s="228">
        <v>465236.92</v>
      </c>
      <c r="K15362" s="228">
        <v>152690.20000000001</v>
      </c>
      <c r="L15362" s="228">
        <v>4269622.6399999997</v>
      </c>
    </row>
    <row r="15363" spans="1:12">
      <c r="A15363" s="228">
        <v>2019</v>
      </c>
      <c r="B15363" s="228" t="s">
        <v>194</v>
      </c>
      <c r="C15363" s="228" t="s">
        <v>63</v>
      </c>
      <c r="D15363" s="228" t="s">
        <v>205</v>
      </c>
      <c r="E15363" s="228">
        <v>0</v>
      </c>
      <c r="F15363" s="228">
        <v>52086</v>
      </c>
      <c r="G15363" s="228">
        <v>2892</v>
      </c>
      <c r="H15363" s="228">
        <v>7986</v>
      </c>
      <c r="I15363" s="228">
        <v>7395746.7699999996</v>
      </c>
      <c r="J15363" s="228">
        <v>977853.53</v>
      </c>
      <c r="K15363" s="228">
        <v>212765</v>
      </c>
      <c r="L15363" s="228">
        <v>9052821.9100000001</v>
      </c>
    </row>
    <row r="15364" spans="1:12">
      <c r="A15364" s="228">
        <v>2019</v>
      </c>
      <c r="B15364" s="228" t="s">
        <v>194</v>
      </c>
      <c r="C15364" s="228" t="s">
        <v>63</v>
      </c>
      <c r="D15364" s="228" t="s">
        <v>205</v>
      </c>
      <c r="E15364" s="228">
        <v>5</v>
      </c>
      <c r="F15364" s="228">
        <v>67613</v>
      </c>
      <c r="G15364" s="228">
        <v>1646</v>
      </c>
      <c r="H15364" s="228">
        <v>2374</v>
      </c>
      <c r="I15364" s="228">
        <v>2051627.46</v>
      </c>
      <c r="J15364" s="228">
        <v>506848.39</v>
      </c>
      <c r="K15364" s="228">
        <v>235736</v>
      </c>
      <c r="L15364" s="228">
        <v>3167958.85</v>
      </c>
    </row>
    <row r="15365" spans="1:12">
      <c r="A15365" s="228">
        <v>2019</v>
      </c>
      <c r="B15365" s="228" t="s">
        <v>194</v>
      </c>
      <c r="C15365" s="228" t="s">
        <v>63</v>
      </c>
      <c r="D15365" s="228" t="s">
        <v>205</v>
      </c>
      <c r="E15365" s="228">
        <v>10</v>
      </c>
      <c r="F15365" s="228">
        <v>71715</v>
      </c>
      <c r="G15365" s="228">
        <v>1371</v>
      </c>
      <c r="H15365" s="228">
        <v>2349</v>
      </c>
      <c r="I15365" s="228">
        <v>2111528.14</v>
      </c>
      <c r="J15365" s="228">
        <v>499622.55</v>
      </c>
      <c r="K15365" s="228">
        <v>644415</v>
      </c>
      <c r="L15365" s="228">
        <v>3626974.67</v>
      </c>
    </row>
    <row r="15366" spans="1:12">
      <c r="A15366" s="228">
        <v>2019</v>
      </c>
      <c r="B15366" s="228" t="s">
        <v>194</v>
      </c>
      <c r="C15366" s="228" t="s">
        <v>63</v>
      </c>
      <c r="D15366" s="228" t="s">
        <v>205</v>
      </c>
      <c r="E15366" s="228">
        <v>15</v>
      </c>
      <c r="F15366" s="228">
        <v>66780</v>
      </c>
      <c r="G15366" s="228">
        <v>2032</v>
      </c>
      <c r="H15366" s="228">
        <v>3872</v>
      </c>
      <c r="I15366" s="228">
        <v>4072828.48</v>
      </c>
      <c r="J15366" s="228">
        <v>862797.06</v>
      </c>
      <c r="K15366" s="228">
        <v>928439.8</v>
      </c>
      <c r="L15366" s="228">
        <v>6604162.9500000002</v>
      </c>
    </row>
    <row r="15367" spans="1:12">
      <c r="A15367" s="228">
        <v>2019</v>
      </c>
      <c r="B15367" s="228" t="s">
        <v>194</v>
      </c>
      <c r="C15367" s="228" t="s">
        <v>63</v>
      </c>
      <c r="D15367" s="228" t="s">
        <v>205</v>
      </c>
      <c r="E15367" s="228">
        <v>20</v>
      </c>
      <c r="F15367" s="228">
        <v>47240</v>
      </c>
      <c r="G15367" s="228">
        <v>1687</v>
      </c>
      <c r="H15367" s="228">
        <v>3871</v>
      </c>
      <c r="I15367" s="228">
        <v>3791227.77</v>
      </c>
      <c r="J15367" s="228">
        <v>769525.8</v>
      </c>
      <c r="K15367" s="228">
        <v>931901</v>
      </c>
      <c r="L15367" s="228">
        <v>6229591.2699999996</v>
      </c>
    </row>
    <row r="15368" spans="1:12">
      <c r="A15368" s="228">
        <v>2019</v>
      </c>
      <c r="B15368" s="228" t="s">
        <v>194</v>
      </c>
      <c r="C15368" s="228" t="s">
        <v>63</v>
      </c>
      <c r="D15368" s="228" t="s">
        <v>205</v>
      </c>
      <c r="E15368" s="228">
        <v>25</v>
      </c>
      <c r="F15368" s="228">
        <v>33626</v>
      </c>
      <c r="G15368" s="228">
        <v>1270</v>
      </c>
      <c r="H15368" s="228">
        <v>3114</v>
      </c>
      <c r="I15368" s="228">
        <v>2608209.79</v>
      </c>
      <c r="J15368" s="228">
        <v>577876.14</v>
      </c>
      <c r="K15368" s="228">
        <v>417656</v>
      </c>
      <c r="L15368" s="228">
        <v>4306805.38</v>
      </c>
    </row>
    <row r="15369" spans="1:12">
      <c r="A15369" s="228">
        <v>2019</v>
      </c>
      <c r="B15369" s="228" t="s">
        <v>194</v>
      </c>
      <c r="C15369" s="228" t="s">
        <v>63</v>
      </c>
      <c r="D15369" s="228" t="s">
        <v>205</v>
      </c>
      <c r="E15369" s="228">
        <v>30</v>
      </c>
      <c r="F15369" s="228">
        <v>57045</v>
      </c>
      <c r="G15369" s="228">
        <v>1801</v>
      </c>
      <c r="H15369" s="228">
        <v>4530</v>
      </c>
      <c r="I15369" s="228">
        <v>3809535.64</v>
      </c>
      <c r="J15369" s="228">
        <v>885480.8</v>
      </c>
      <c r="K15369" s="228">
        <v>603461</v>
      </c>
      <c r="L15369" s="228">
        <v>6303506.4100000001</v>
      </c>
    </row>
    <row r="15370" spans="1:12">
      <c r="A15370" s="228">
        <v>2019</v>
      </c>
      <c r="B15370" s="228" t="s">
        <v>194</v>
      </c>
      <c r="C15370" s="228" t="s">
        <v>63</v>
      </c>
      <c r="D15370" s="228" t="s">
        <v>205</v>
      </c>
      <c r="E15370" s="228">
        <v>35</v>
      </c>
      <c r="F15370" s="228">
        <v>70252</v>
      </c>
      <c r="G15370" s="228">
        <v>2838</v>
      </c>
      <c r="H15370" s="228">
        <v>5554</v>
      </c>
      <c r="I15370" s="228">
        <v>5126552.4400000004</v>
      </c>
      <c r="J15370" s="228">
        <v>1304748.3899999999</v>
      </c>
      <c r="K15370" s="228">
        <v>994265.5</v>
      </c>
      <c r="L15370" s="228">
        <v>8764704.2799999993</v>
      </c>
    </row>
    <row r="15371" spans="1:12">
      <c r="A15371" s="228">
        <v>2019</v>
      </c>
      <c r="B15371" s="228" t="s">
        <v>194</v>
      </c>
      <c r="C15371" s="228" t="s">
        <v>63</v>
      </c>
      <c r="D15371" s="228" t="s">
        <v>205</v>
      </c>
      <c r="E15371" s="228">
        <v>40</v>
      </c>
      <c r="F15371" s="228">
        <v>68453</v>
      </c>
      <c r="G15371" s="228">
        <v>3399</v>
      </c>
      <c r="H15371" s="228">
        <v>6954</v>
      </c>
      <c r="I15371" s="228">
        <v>6169824.9800000004</v>
      </c>
      <c r="J15371" s="228">
        <v>1601488.45</v>
      </c>
      <c r="K15371" s="228">
        <v>985762.6</v>
      </c>
      <c r="L15371" s="228">
        <v>10398550.82</v>
      </c>
    </row>
    <row r="15372" spans="1:12">
      <c r="A15372" s="228">
        <v>2019</v>
      </c>
      <c r="B15372" s="228" t="s">
        <v>194</v>
      </c>
      <c r="C15372" s="228" t="s">
        <v>63</v>
      </c>
      <c r="D15372" s="228" t="s">
        <v>205</v>
      </c>
      <c r="E15372" s="228">
        <v>45</v>
      </c>
      <c r="F15372" s="228">
        <v>75950</v>
      </c>
      <c r="G15372" s="228">
        <v>4838</v>
      </c>
      <c r="H15372" s="228">
        <v>10614</v>
      </c>
      <c r="I15372" s="228">
        <v>9720978.0299999993</v>
      </c>
      <c r="J15372" s="228">
        <v>2413799.12</v>
      </c>
      <c r="K15372" s="228">
        <v>1761699.8</v>
      </c>
      <c r="L15372" s="228">
        <v>16122486.859999999</v>
      </c>
    </row>
    <row r="15373" spans="1:12">
      <c r="A15373" s="228">
        <v>2019</v>
      </c>
      <c r="B15373" s="228" t="s">
        <v>194</v>
      </c>
      <c r="C15373" s="228" t="s">
        <v>63</v>
      </c>
      <c r="D15373" s="228" t="s">
        <v>205</v>
      </c>
      <c r="E15373" s="228">
        <v>50</v>
      </c>
      <c r="F15373" s="228">
        <v>70075</v>
      </c>
      <c r="G15373" s="228">
        <v>6114</v>
      </c>
      <c r="H15373" s="228">
        <v>12879</v>
      </c>
      <c r="I15373" s="228">
        <v>12473702.5</v>
      </c>
      <c r="J15373" s="228">
        <v>3246135.3</v>
      </c>
      <c r="K15373" s="228">
        <v>2762493.62</v>
      </c>
      <c r="L15373" s="228">
        <v>21005385.710000001</v>
      </c>
    </row>
    <row r="15374" spans="1:12">
      <c r="A15374" s="228">
        <v>2019</v>
      </c>
      <c r="B15374" s="228" t="s">
        <v>194</v>
      </c>
      <c r="C15374" s="228" t="s">
        <v>63</v>
      </c>
      <c r="D15374" s="228" t="s">
        <v>205</v>
      </c>
      <c r="E15374" s="228">
        <v>55</v>
      </c>
      <c r="F15374" s="228">
        <v>72788</v>
      </c>
      <c r="G15374" s="228">
        <v>8338</v>
      </c>
      <c r="H15374" s="228">
        <v>16911</v>
      </c>
      <c r="I15374" s="228">
        <v>17505292.260000002</v>
      </c>
      <c r="J15374" s="228">
        <v>4604680.51</v>
      </c>
      <c r="K15374" s="228">
        <v>4173895.6</v>
      </c>
      <c r="L15374" s="228">
        <v>29858745.600000001</v>
      </c>
    </row>
    <row r="15375" spans="1:12">
      <c r="A15375" s="228">
        <v>2019</v>
      </c>
      <c r="B15375" s="228" t="s">
        <v>194</v>
      </c>
      <c r="C15375" s="228" t="s">
        <v>63</v>
      </c>
      <c r="D15375" s="228" t="s">
        <v>205</v>
      </c>
      <c r="E15375" s="228">
        <v>60</v>
      </c>
      <c r="F15375" s="228">
        <v>67633</v>
      </c>
      <c r="G15375" s="228">
        <v>10607</v>
      </c>
      <c r="H15375" s="228">
        <v>22393</v>
      </c>
      <c r="I15375" s="228">
        <v>24194461.969999999</v>
      </c>
      <c r="J15375" s="228">
        <v>6148054.2699999996</v>
      </c>
      <c r="K15375" s="228">
        <v>6125693.1500000004</v>
      </c>
      <c r="L15375" s="228">
        <v>40617016.289999999</v>
      </c>
    </row>
    <row r="15376" spans="1:12">
      <c r="A15376" s="228">
        <v>2019</v>
      </c>
      <c r="B15376" s="228" t="s">
        <v>194</v>
      </c>
      <c r="C15376" s="228" t="s">
        <v>63</v>
      </c>
      <c r="D15376" s="228" t="s">
        <v>205</v>
      </c>
      <c r="E15376" s="228">
        <v>65</v>
      </c>
      <c r="F15376" s="228">
        <v>61767</v>
      </c>
      <c r="G15376" s="228">
        <v>14262</v>
      </c>
      <c r="H15376" s="228">
        <v>28199</v>
      </c>
      <c r="I15376" s="228">
        <v>31861072.66</v>
      </c>
      <c r="J15376" s="228">
        <v>8038338.79</v>
      </c>
      <c r="K15376" s="228">
        <v>8215570.5</v>
      </c>
      <c r="L15376" s="228">
        <v>52796264.549999997</v>
      </c>
    </row>
    <row r="15377" spans="1:12">
      <c r="A15377" s="228">
        <v>2019</v>
      </c>
      <c r="B15377" s="228" t="s">
        <v>194</v>
      </c>
      <c r="C15377" s="228" t="s">
        <v>63</v>
      </c>
      <c r="D15377" s="228" t="s">
        <v>205</v>
      </c>
      <c r="E15377" s="228">
        <v>70</v>
      </c>
      <c r="F15377" s="228">
        <v>53144</v>
      </c>
      <c r="G15377" s="228">
        <v>16123</v>
      </c>
      <c r="H15377" s="228">
        <v>39029</v>
      </c>
      <c r="I15377" s="228">
        <v>39554427.060000002</v>
      </c>
      <c r="J15377" s="228">
        <v>9181795.5500000007</v>
      </c>
      <c r="K15377" s="228">
        <v>8889683.1300000008</v>
      </c>
      <c r="L15377" s="228">
        <v>62240621.68</v>
      </c>
    </row>
    <row r="15378" spans="1:12">
      <c r="A15378" s="228">
        <v>2019</v>
      </c>
      <c r="B15378" s="228" t="s">
        <v>194</v>
      </c>
      <c r="C15378" s="228" t="s">
        <v>63</v>
      </c>
      <c r="D15378" s="228" t="s">
        <v>205</v>
      </c>
      <c r="E15378" s="228">
        <v>75</v>
      </c>
      <c r="F15378" s="228">
        <v>36016</v>
      </c>
      <c r="G15378" s="228">
        <v>14459</v>
      </c>
      <c r="H15378" s="228">
        <v>36018</v>
      </c>
      <c r="I15378" s="228">
        <v>34668138.490000002</v>
      </c>
      <c r="J15378" s="228">
        <v>7588311.7999999998</v>
      </c>
      <c r="K15378" s="228">
        <v>7163165.0199999996</v>
      </c>
      <c r="L15378" s="228">
        <v>52793701.109999999</v>
      </c>
    </row>
    <row r="15379" spans="1:12">
      <c r="A15379" s="228">
        <v>2019</v>
      </c>
      <c r="B15379" s="228" t="s">
        <v>194</v>
      </c>
      <c r="C15379" s="228" t="s">
        <v>63</v>
      </c>
      <c r="D15379" s="228" t="s">
        <v>205</v>
      </c>
      <c r="E15379" s="228">
        <v>80</v>
      </c>
      <c r="F15379" s="228">
        <v>22093</v>
      </c>
      <c r="G15379" s="228">
        <v>10328</v>
      </c>
      <c r="H15379" s="228">
        <v>33539</v>
      </c>
      <c r="I15379" s="228">
        <v>27681071.25</v>
      </c>
      <c r="J15379" s="228">
        <v>5366334.3099999996</v>
      </c>
      <c r="K15379" s="228">
        <v>4511544.25</v>
      </c>
      <c r="L15379" s="228">
        <v>39624227.75</v>
      </c>
    </row>
    <row r="15380" spans="1:12">
      <c r="A15380" s="228">
        <v>2019</v>
      </c>
      <c r="B15380" s="228" t="s">
        <v>194</v>
      </c>
      <c r="C15380" s="228" t="s">
        <v>63</v>
      </c>
      <c r="D15380" s="228" t="s">
        <v>205</v>
      </c>
      <c r="E15380" s="228">
        <v>85</v>
      </c>
      <c r="F15380" s="228">
        <v>11537</v>
      </c>
      <c r="G15380" s="228">
        <v>5677</v>
      </c>
      <c r="H15380" s="228">
        <v>23893</v>
      </c>
      <c r="I15380" s="228">
        <v>17903635.09</v>
      </c>
      <c r="J15380" s="228">
        <v>2960067.36</v>
      </c>
      <c r="K15380" s="228">
        <v>2638872.6</v>
      </c>
      <c r="L15380" s="228">
        <v>24681884.199999999</v>
      </c>
    </row>
    <row r="15381" spans="1:12">
      <c r="A15381" s="228">
        <v>2019</v>
      </c>
      <c r="B15381" s="228" t="s">
        <v>194</v>
      </c>
      <c r="C15381" s="228" t="s">
        <v>63</v>
      </c>
      <c r="D15381" s="228" t="s">
        <v>205</v>
      </c>
      <c r="E15381" s="228">
        <v>90</v>
      </c>
      <c r="F15381" s="228">
        <v>4226</v>
      </c>
      <c r="G15381" s="228">
        <v>1715</v>
      </c>
      <c r="H15381" s="228">
        <v>10193</v>
      </c>
      <c r="I15381" s="228">
        <v>7396230.6600000001</v>
      </c>
      <c r="J15381" s="228">
        <v>972143.25</v>
      </c>
      <c r="K15381" s="228">
        <v>654567</v>
      </c>
      <c r="L15381" s="228">
        <v>9439977.4100000001</v>
      </c>
    </row>
    <row r="15382" spans="1:12">
      <c r="A15382" s="228">
        <v>2019</v>
      </c>
      <c r="B15382" s="228" t="s">
        <v>194</v>
      </c>
      <c r="C15382" s="228" t="s">
        <v>63</v>
      </c>
      <c r="D15382" s="228" t="s">
        <v>205</v>
      </c>
      <c r="E15382" s="228">
        <v>95</v>
      </c>
      <c r="F15382" s="228">
        <v>532</v>
      </c>
      <c r="G15382" s="228">
        <v>198</v>
      </c>
      <c r="H15382" s="228">
        <v>1226</v>
      </c>
      <c r="I15382" s="228">
        <v>931117.56</v>
      </c>
      <c r="J15382" s="228">
        <v>117523.84</v>
      </c>
      <c r="K15382" s="228">
        <v>42428</v>
      </c>
      <c r="L15382" s="228">
        <v>1139501.6399999999</v>
      </c>
    </row>
    <row r="15383" spans="1:12">
      <c r="A15383" s="228">
        <v>2019</v>
      </c>
      <c r="B15383" s="228" t="s">
        <v>194</v>
      </c>
      <c r="C15383" s="228" t="s">
        <v>63</v>
      </c>
      <c r="D15383" s="228" t="s">
        <v>206</v>
      </c>
      <c r="E15383" s="228">
        <v>0</v>
      </c>
      <c r="F15383" s="228">
        <v>48395</v>
      </c>
      <c r="G15383" s="228">
        <v>2104</v>
      </c>
      <c r="H15383" s="228">
        <v>6573</v>
      </c>
      <c r="I15383" s="228">
        <v>5583332.04</v>
      </c>
      <c r="J15383" s="228">
        <v>669070.02</v>
      </c>
      <c r="K15383" s="228">
        <v>85420.05</v>
      </c>
      <c r="L15383" s="228">
        <v>6690954.0300000003</v>
      </c>
    </row>
    <row r="15384" spans="1:12">
      <c r="A15384" s="228">
        <v>2019</v>
      </c>
      <c r="B15384" s="228" t="s">
        <v>194</v>
      </c>
      <c r="C15384" s="228" t="s">
        <v>63</v>
      </c>
      <c r="D15384" s="228" t="s">
        <v>206</v>
      </c>
      <c r="E15384" s="228">
        <v>5</v>
      </c>
      <c r="F15384" s="228">
        <v>63823</v>
      </c>
      <c r="G15384" s="228">
        <v>1207</v>
      </c>
      <c r="H15384" s="228">
        <v>1748</v>
      </c>
      <c r="I15384" s="228">
        <v>1568955.48</v>
      </c>
      <c r="J15384" s="228">
        <v>406733.11</v>
      </c>
      <c r="K15384" s="228">
        <v>229453</v>
      </c>
      <c r="L15384" s="228">
        <v>2462178.98</v>
      </c>
    </row>
    <row r="15385" spans="1:12">
      <c r="A15385" s="228">
        <v>2019</v>
      </c>
      <c r="B15385" s="228" t="s">
        <v>194</v>
      </c>
      <c r="C15385" s="228" t="s">
        <v>63</v>
      </c>
      <c r="D15385" s="228" t="s">
        <v>206</v>
      </c>
      <c r="E15385" s="228">
        <v>10</v>
      </c>
      <c r="F15385" s="228">
        <v>67126</v>
      </c>
      <c r="G15385" s="228">
        <v>1179</v>
      </c>
      <c r="H15385" s="228">
        <v>1900</v>
      </c>
      <c r="I15385" s="228">
        <v>1732270.69</v>
      </c>
      <c r="J15385" s="228">
        <v>389145.85</v>
      </c>
      <c r="K15385" s="228">
        <v>455459</v>
      </c>
      <c r="L15385" s="228">
        <v>2883591.87</v>
      </c>
    </row>
    <row r="15386" spans="1:12">
      <c r="A15386" s="228">
        <v>2019</v>
      </c>
      <c r="B15386" s="228" t="s">
        <v>194</v>
      </c>
      <c r="C15386" s="228" t="s">
        <v>63</v>
      </c>
      <c r="D15386" s="228" t="s">
        <v>206</v>
      </c>
      <c r="E15386" s="228">
        <v>15</v>
      </c>
      <c r="F15386" s="228">
        <v>63231</v>
      </c>
      <c r="G15386" s="228">
        <v>2670</v>
      </c>
      <c r="H15386" s="228">
        <v>5710</v>
      </c>
      <c r="I15386" s="228">
        <v>5006194.6100000003</v>
      </c>
      <c r="J15386" s="228">
        <v>933605.37</v>
      </c>
      <c r="K15386" s="228">
        <v>540978.19999999995</v>
      </c>
      <c r="L15386" s="228">
        <v>7230972.8399999999</v>
      </c>
    </row>
    <row r="15387" spans="1:12">
      <c r="A15387" s="228">
        <v>2019</v>
      </c>
      <c r="B15387" s="228" t="s">
        <v>194</v>
      </c>
      <c r="C15387" s="228" t="s">
        <v>63</v>
      </c>
      <c r="D15387" s="228" t="s">
        <v>206</v>
      </c>
      <c r="E15387" s="228">
        <v>20</v>
      </c>
      <c r="F15387" s="228">
        <v>49308</v>
      </c>
      <c r="G15387" s="228">
        <v>3228</v>
      </c>
      <c r="H15387" s="228">
        <v>8289</v>
      </c>
      <c r="I15387" s="228">
        <v>7010140.5099999998</v>
      </c>
      <c r="J15387" s="228">
        <v>1284384.02</v>
      </c>
      <c r="K15387" s="228">
        <v>727122</v>
      </c>
      <c r="L15387" s="228">
        <v>10004992.789999999</v>
      </c>
    </row>
    <row r="15388" spans="1:12">
      <c r="A15388" s="228">
        <v>2019</v>
      </c>
      <c r="B15388" s="228" t="s">
        <v>194</v>
      </c>
      <c r="C15388" s="228" t="s">
        <v>63</v>
      </c>
      <c r="D15388" s="228" t="s">
        <v>206</v>
      </c>
      <c r="E15388" s="228">
        <v>25</v>
      </c>
      <c r="F15388" s="228">
        <v>41780</v>
      </c>
      <c r="G15388" s="228">
        <v>3767</v>
      </c>
      <c r="H15388" s="228">
        <v>12727</v>
      </c>
      <c r="I15388" s="228">
        <v>10548054.380000001</v>
      </c>
      <c r="J15388" s="228">
        <v>2290824.2999999998</v>
      </c>
      <c r="K15388" s="228">
        <v>997472.6</v>
      </c>
      <c r="L15388" s="228">
        <v>15606718.810000001</v>
      </c>
    </row>
    <row r="15389" spans="1:12">
      <c r="A15389" s="228">
        <v>2019</v>
      </c>
      <c r="B15389" s="228" t="s">
        <v>194</v>
      </c>
      <c r="C15389" s="228" t="s">
        <v>63</v>
      </c>
      <c r="D15389" s="228" t="s">
        <v>206</v>
      </c>
      <c r="E15389" s="228">
        <v>30</v>
      </c>
      <c r="F15389" s="228">
        <v>67923</v>
      </c>
      <c r="G15389" s="228">
        <v>6416</v>
      </c>
      <c r="H15389" s="228">
        <v>20406</v>
      </c>
      <c r="I15389" s="228">
        <v>18829464.030000001</v>
      </c>
      <c r="J15389" s="228">
        <v>4498193.08</v>
      </c>
      <c r="K15389" s="228">
        <v>1420716.4</v>
      </c>
      <c r="L15389" s="228">
        <v>27784336.91</v>
      </c>
    </row>
    <row r="15390" spans="1:12">
      <c r="A15390" s="228">
        <v>2019</v>
      </c>
      <c r="B15390" s="228" t="s">
        <v>194</v>
      </c>
      <c r="C15390" s="228" t="s">
        <v>63</v>
      </c>
      <c r="D15390" s="228" t="s">
        <v>206</v>
      </c>
      <c r="E15390" s="228">
        <v>35</v>
      </c>
      <c r="F15390" s="228">
        <v>78474</v>
      </c>
      <c r="G15390" s="228">
        <v>7058</v>
      </c>
      <c r="H15390" s="228">
        <v>19487</v>
      </c>
      <c r="I15390" s="228">
        <v>18285503.079999998</v>
      </c>
      <c r="J15390" s="228">
        <v>4280482.3</v>
      </c>
      <c r="K15390" s="228">
        <v>1892823</v>
      </c>
      <c r="L15390" s="228">
        <v>27921253.539999999</v>
      </c>
    </row>
    <row r="15391" spans="1:12">
      <c r="A15391" s="228">
        <v>2019</v>
      </c>
      <c r="B15391" s="228" t="s">
        <v>194</v>
      </c>
      <c r="C15391" s="228" t="s">
        <v>63</v>
      </c>
      <c r="D15391" s="228" t="s">
        <v>206</v>
      </c>
      <c r="E15391" s="228">
        <v>40</v>
      </c>
      <c r="F15391" s="228">
        <v>75662</v>
      </c>
      <c r="G15391" s="228">
        <v>6415</v>
      </c>
      <c r="H15391" s="228">
        <v>14763</v>
      </c>
      <c r="I15391" s="228">
        <v>14106968.880000001</v>
      </c>
      <c r="J15391" s="228">
        <v>3276797.37</v>
      </c>
      <c r="K15391" s="228">
        <v>2075954</v>
      </c>
      <c r="L15391" s="228">
        <v>22767192.699999999</v>
      </c>
    </row>
    <row r="15392" spans="1:12">
      <c r="A15392" s="228">
        <v>2019</v>
      </c>
      <c r="B15392" s="228" t="s">
        <v>194</v>
      </c>
      <c r="C15392" s="228" t="s">
        <v>63</v>
      </c>
      <c r="D15392" s="228" t="s">
        <v>206</v>
      </c>
      <c r="E15392" s="228">
        <v>45</v>
      </c>
      <c r="F15392" s="228">
        <v>82769</v>
      </c>
      <c r="G15392" s="228">
        <v>7693</v>
      </c>
      <c r="H15392" s="228">
        <v>17382</v>
      </c>
      <c r="I15392" s="228">
        <v>16469136.98</v>
      </c>
      <c r="J15392" s="228">
        <v>3833307.51</v>
      </c>
      <c r="K15392" s="228">
        <v>2788276.12</v>
      </c>
      <c r="L15392" s="228">
        <v>27041503.43</v>
      </c>
    </row>
    <row r="15393" spans="1:12">
      <c r="A15393" s="228">
        <v>2019</v>
      </c>
      <c r="B15393" s="228" t="s">
        <v>194</v>
      </c>
      <c r="C15393" s="228" t="s">
        <v>63</v>
      </c>
      <c r="D15393" s="228" t="s">
        <v>206</v>
      </c>
      <c r="E15393" s="228">
        <v>50</v>
      </c>
      <c r="F15393" s="228">
        <v>76260</v>
      </c>
      <c r="G15393" s="228">
        <v>8670</v>
      </c>
      <c r="H15393" s="228">
        <v>20589</v>
      </c>
      <c r="I15393" s="228">
        <v>18613194.219999999</v>
      </c>
      <c r="J15393" s="228">
        <v>4241689.3499999996</v>
      </c>
      <c r="K15393" s="228">
        <v>2928912.5</v>
      </c>
      <c r="L15393" s="228">
        <v>29537364.039999999</v>
      </c>
    </row>
    <row r="15394" spans="1:12">
      <c r="A15394" s="228">
        <v>2019</v>
      </c>
      <c r="B15394" s="228" t="s">
        <v>194</v>
      </c>
      <c r="C15394" s="228" t="s">
        <v>63</v>
      </c>
      <c r="D15394" s="228" t="s">
        <v>206</v>
      </c>
      <c r="E15394" s="228">
        <v>55</v>
      </c>
      <c r="F15394" s="228">
        <v>79280</v>
      </c>
      <c r="G15394" s="228">
        <v>10389</v>
      </c>
      <c r="H15394" s="228">
        <v>22792</v>
      </c>
      <c r="I15394" s="228">
        <v>21510376.469999999</v>
      </c>
      <c r="J15394" s="228">
        <v>5208006.08</v>
      </c>
      <c r="K15394" s="228">
        <v>4147707.73</v>
      </c>
      <c r="L15394" s="228">
        <v>34981027.43</v>
      </c>
    </row>
    <row r="15395" spans="1:12">
      <c r="A15395" s="228">
        <v>2019</v>
      </c>
      <c r="B15395" s="228" t="s">
        <v>194</v>
      </c>
      <c r="C15395" s="228" t="s">
        <v>63</v>
      </c>
      <c r="D15395" s="228" t="s">
        <v>206</v>
      </c>
      <c r="E15395" s="228">
        <v>60</v>
      </c>
      <c r="F15395" s="228">
        <v>74355</v>
      </c>
      <c r="G15395" s="228">
        <v>11385</v>
      </c>
      <c r="H15395" s="228">
        <v>26093</v>
      </c>
      <c r="I15395" s="228">
        <v>25521511.18</v>
      </c>
      <c r="J15395" s="228">
        <v>6068083.5700000003</v>
      </c>
      <c r="K15395" s="228">
        <v>5369280.9500000002</v>
      </c>
      <c r="L15395" s="228">
        <v>41401701.469999999</v>
      </c>
    </row>
    <row r="15396" spans="1:12">
      <c r="A15396" s="228">
        <v>2019</v>
      </c>
      <c r="B15396" s="228" t="s">
        <v>194</v>
      </c>
      <c r="C15396" s="228" t="s">
        <v>63</v>
      </c>
      <c r="D15396" s="228" t="s">
        <v>206</v>
      </c>
      <c r="E15396" s="228">
        <v>65</v>
      </c>
      <c r="F15396" s="228">
        <v>68192</v>
      </c>
      <c r="G15396" s="228">
        <v>14240</v>
      </c>
      <c r="H15396" s="228">
        <v>33476</v>
      </c>
      <c r="I15396" s="228">
        <v>32743299.73</v>
      </c>
      <c r="J15396" s="228">
        <v>7631148.1799999997</v>
      </c>
      <c r="K15396" s="228">
        <v>7353861.7699999996</v>
      </c>
      <c r="L15396" s="228">
        <v>52217001.210000001</v>
      </c>
    </row>
    <row r="15397" spans="1:12">
      <c r="A15397" s="228">
        <v>2019</v>
      </c>
      <c r="B15397" s="228" t="s">
        <v>194</v>
      </c>
      <c r="C15397" s="228" t="s">
        <v>63</v>
      </c>
      <c r="D15397" s="228" t="s">
        <v>206</v>
      </c>
      <c r="E15397" s="228">
        <v>70</v>
      </c>
      <c r="F15397" s="228">
        <v>59813</v>
      </c>
      <c r="G15397" s="228">
        <v>15307</v>
      </c>
      <c r="H15397" s="228">
        <v>37522</v>
      </c>
      <c r="I15397" s="228">
        <v>36004374.82</v>
      </c>
      <c r="J15397" s="228">
        <v>8470307.3900000006</v>
      </c>
      <c r="K15397" s="228">
        <v>7578954.0999999996</v>
      </c>
      <c r="L15397" s="228">
        <v>56314912.32</v>
      </c>
    </row>
    <row r="15398" spans="1:12">
      <c r="A15398" s="228">
        <v>2019</v>
      </c>
      <c r="B15398" s="228" t="s">
        <v>194</v>
      </c>
      <c r="C15398" s="228" t="s">
        <v>63</v>
      </c>
      <c r="D15398" s="228" t="s">
        <v>206</v>
      </c>
      <c r="E15398" s="228">
        <v>75</v>
      </c>
      <c r="F15398" s="228">
        <v>39847</v>
      </c>
      <c r="G15398" s="228">
        <v>12509</v>
      </c>
      <c r="H15398" s="228">
        <v>37597</v>
      </c>
      <c r="I15398" s="228">
        <v>34143860.539999999</v>
      </c>
      <c r="J15398" s="228">
        <v>6946187.7699999996</v>
      </c>
      <c r="K15398" s="228">
        <v>7079015</v>
      </c>
      <c r="L15398" s="228">
        <v>51405320.32</v>
      </c>
    </row>
    <row r="15399" spans="1:12">
      <c r="A15399" s="228">
        <v>2019</v>
      </c>
      <c r="B15399" s="228" t="s">
        <v>194</v>
      </c>
      <c r="C15399" s="228" t="s">
        <v>63</v>
      </c>
      <c r="D15399" s="228" t="s">
        <v>206</v>
      </c>
      <c r="E15399" s="228">
        <v>80</v>
      </c>
      <c r="F15399" s="228">
        <v>25919</v>
      </c>
      <c r="G15399" s="228">
        <v>8741</v>
      </c>
      <c r="H15399" s="228">
        <v>34725</v>
      </c>
      <c r="I15399" s="228">
        <v>27913569.039999999</v>
      </c>
      <c r="J15399" s="228">
        <v>4856065.88</v>
      </c>
      <c r="K15399" s="228">
        <v>3724450.75</v>
      </c>
      <c r="L15399" s="228">
        <v>38573522.100000001</v>
      </c>
    </row>
    <row r="15400" spans="1:12">
      <c r="A15400" s="228">
        <v>2019</v>
      </c>
      <c r="B15400" s="228" t="s">
        <v>194</v>
      </c>
      <c r="C15400" s="228" t="s">
        <v>63</v>
      </c>
      <c r="D15400" s="228" t="s">
        <v>206</v>
      </c>
      <c r="E15400" s="228">
        <v>85</v>
      </c>
      <c r="F15400" s="228">
        <v>15405</v>
      </c>
      <c r="G15400" s="228">
        <v>5285</v>
      </c>
      <c r="H15400" s="228">
        <v>28189</v>
      </c>
      <c r="I15400" s="228">
        <v>20899300.809999999</v>
      </c>
      <c r="J15400" s="228">
        <v>3048947.45</v>
      </c>
      <c r="K15400" s="228">
        <v>2429340</v>
      </c>
      <c r="L15400" s="228">
        <v>27336111.789999999</v>
      </c>
    </row>
    <row r="15401" spans="1:12">
      <c r="A15401" s="228">
        <v>2019</v>
      </c>
      <c r="B15401" s="228" t="s">
        <v>194</v>
      </c>
      <c r="C15401" s="228" t="s">
        <v>63</v>
      </c>
      <c r="D15401" s="228" t="s">
        <v>206</v>
      </c>
      <c r="E15401" s="228">
        <v>90</v>
      </c>
      <c r="F15401" s="228">
        <v>6704</v>
      </c>
      <c r="G15401" s="228">
        <v>2106</v>
      </c>
      <c r="H15401" s="228">
        <v>13658</v>
      </c>
      <c r="I15401" s="228">
        <v>9862117.0700000003</v>
      </c>
      <c r="J15401" s="228">
        <v>1231759.05</v>
      </c>
      <c r="K15401" s="228">
        <v>744203.6</v>
      </c>
      <c r="L15401" s="228">
        <v>12211405.810000001</v>
      </c>
    </row>
    <row r="15402" spans="1:12">
      <c r="A15402" s="228">
        <v>2019</v>
      </c>
      <c r="B15402" s="228" t="s">
        <v>194</v>
      </c>
      <c r="C15402" s="228" t="s">
        <v>63</v>
      </c>
      <c r="D15402" s="228" t="s">
        <v>206</v>
      </c>
      <c r="E15402" s="228">
        <v>95</v>
      </c>
      <c r="F15402" s="228">
        <v>1736</v>
      </c>
      <c r="G15402" s="228">
        <v>443</v>
      </c>
      <c r="H15402" s="228">
        <v>3490</v>
      </c>
      <c r="I15402" s="228">
        <v>2405409.85</v>
      </c>
      <c r="J15402" s="228">
        <v>270615.84000000003</v>
      </c>
      <c r="K15402" s="228">
        <v>109058</v>
      </c>
      <c r="L15402" s="228">
        <v>2990313.15</v>
      </c>
    </row>
    <row r="15403" spans="1:12">
      <c r="A15403" s="228">
        <v>2019</v>
      </c>
      <c r="B15403" s="228" t="s">
        <v>194</v>
      </c>
      <c r="C15403" s="228" t="s">
        <v>64</v>
      </c>
      <c r="D15403" s="228" t="s">
        <v>205</v>
      </c>
      <c r="E15403" s="228">
        <v>0</v>
      </c>
      <c r="F15403" s="228">
        <v>18151</v>
      </c>
      <c r="G15403" s="228">
        <v>983</v>
      </c>
      <c r="H15403" s="228">
        <v>3178</v>
      </c>
      <c r="I15403" s="228">
        <v>2023823</v>
      </c>
      <c r="J15403" s="228">
        <v>386500.07</v>
      </c>
      <c r="K15403" s="228">
        <v>14681.25</v>
      </c>
      <c r="L15403" s="228">
        <v>2520102.17</v>
      </c>
    </row>
    <row r="15404" spans="1:12">
      <c r="A15404" s="228">
        <v>2019</v>
      </c>
      <c r="B15404" s="228" t="s">
        <v>194</v>
      </c>
      <c r="C15404" s="228" t="s">
        <v>64</v>
      </c>
      <c r="D15404" s="228" t="s">
        <v>205</v>
      </c>
      <c r="E15404" s="228">
        <v>5</v>
      </c>
      <c r="F15404" s="228">
        <v>21866</v>
      </c>
      <c r="G15404" s="228">
        <v>399</v>
      </c>
      <c r="H15404" s="228">
        <v>517</v>
      </c>
      <c r="I15404" s="228">
        <v>472756.5</v>
      </c>
      <c r="J15404" s="228">
        <v>148609.57</v>
      </c>
      <c r="K15404" s="228">
        <v>32730</v>
      </c>
      <c r="L15404" s="228">
        <v>706341.74</v>
      </c>
    </row>
    <row r="15405" spans="1:12">
      <c r="A15405" s="228">
        <v>2019</v>
      </c>
      <c r="B15405" s="228" t="s">
        <v>194</v>
      </c>
      <c r="C15405" s="228" t="s">
        <v>64</v>
      </c>
      <c r="D15405" s="228" t="s">
        <v>205</v>
      </c>
      <c r="E15405" s="228">
        <v>10</v>
      </c>
      <c r="F15405" s="228">
        <v>22302</v>
      </c>
      <c r="G15405" s="228">
        <v>336</v>
      </c>
      <c r="H15405" s="228">
        <v>579</v>
      </c>
      <c r="I15405" s="228">
        <v>420602.2</v>
      </c>
      <c r="J15405" s="228">
        <v>139272.07999999999</v>
      </c>
      <c r="K15405" s="228">
        <v>62614</v>
      </c>
      <c r="L15405" s="228">
        <v>654706.99</v>
      </c>
    </row>
    <row r="15406" spans="1:12">
      <c r="A15406" s="228">
        <v>2019</v>
      </c>
      <c r="B15406" s="228" t="s">
        <v>194</v>
      </c>
      <c r="C15406" s="228" t="s">
        <v>64</v>
      </c>
      <c r="D15406" s="228" t="s">
        <v>205</v>
      </c>
      <c r="E15406" s="228">
        <v>15</v>
      </c>
      <c r="F15406" s="228">
        <v>21381</v>
      </c>
      <c r="G15406" s="228">
        <v>567</v>
      </c>
      <c r="H15406" s="228">
        <v>1124</v>
      </c>
      <c r="I15406" s="228">
        <v>1193609.8799999999</v>
      </c>
      <c r="J15406" s="228">
        <v>373827.83</v>
      </c>
      <c r="K15406" s="228">
        <v>282153</v>
      </c>
      <c r="L15406" s="228">
        <v>1964197.92</v>
      </c>
    </row>
    <row r="15407" spans="1:12">
      <c r="A15407" s="228">
        <v>2019</v>
      </c>
      <c r="B15407" s="228" t="s">
        <v>194</v>
      </c>
      <c r="C15407" s="228" t="s">
        <v>64</v>
      </c>
      <c r="D15407" s="228" t="s">
        <v>205</v>
      </c>
      <c r="E15407" s="228">
        <v>20</v>
      </c>
      <c r="F15407" s="228">
        <v>19073</v>
      </c>
      <c r="G15407" s="228">
        <v>607</v>
      </c>
      <c r="H15407" s="228">
        <v>972</v>
      </c>
      <c r="I15407" s="228">
        <v>1235382.1100000001</v>
      </c>
      <c r="J15407" s="228">
        <v>429258.17</v>
      </c>
      <c r="K15407" s="228">
        <v>323432</v>
      </c>
      <c r="L15407" s="228">
        <v>2145583.34</v>
      </c>
    </row>
    <row r="15408" spans="1:12">
      <c r="A15408" s="228">
        <v>2019</v>
      </c>
      <c r="B15408" s="228" t="s">
        <v>194</v>
      </c>
      <c r="C15408" s="228" t="s">
        <v>64</v>
      </c>
      <c r="D15408" s="228" t="s">
        <v>205</v>
      </c>
      <c r="E15408" s="228">
        <v>25</v>
      </c>
      <c r="F15408" s="228">
        <v>14252</v>
      </c>
      <c r="G15408" s="228">
        <v>482</v>
      </c>
      <c r="H15408" s="228">
        <v>734</v>
      </c>
      <c r="I15408" s="228">
        <v>792704.15</v>
      </c>
      <c r="J15408" s="228">
        <v>326663.87</v>
      </c>
      <c r="K15408" s="228">
        <v>245650.5</v>
      </c>
      <c r="L15408" s="228">
        <v>1535940.47</v>
      </c>
    </row>
    <row r="15409" spans="1:12">
      <c r="A15409" s="228">
        <v>2019</v>
      </c>
      <c r="B15409" s="228" t="s">
        <v>194</v>
      </c>
      <c r="C15409" s="228" t="s">
        <v>64</v>
      </c>
      <c r="D15409" s="228" t="s">
        <v>205</v>
      </c>
      <c r="E15409" s="228">
        <v>30</v>
      </c>
      <c r="F15409" s="228">
        <v>20821</v>
      </c>
      <c r="G15409" s="228">
        <v>733</v>
      </c>
      <c r="H15409" s="228">
        <v>1139</v>
      </c>
      <c r="I15409" s="228">
        <v>1124817.04</v>
      </c>
      <c r="J15409" s="228">
        <v>415113.03</v>
      </c>
      <c r="K15409" s="228">
        <v>221561.31</v>
      </c>
      <c r="L15409" s="228">
        <v>1999213.68</v>
      </c>
    </row>
    <row r="15410" spans="1:12">
      <c r="A15410" s="228">
        <v>2019</v>
      </c>
      <c r="B15410" s="228" t="s">
        <v>194</v>
      </c>
      <c r="C15410" s="228" t="s">
        <v>64</v>
      </c>
      <c r="D15410" s="228" t="s">
        <v>205</v>
      </c>
      <c r="E15410" s="228">
        <v>35</v>
      </c>
      <c r="F15410" s="228">
        <v>22910</v>
      </c>
      <c r="G15410" s="228">
        <v>1008</v>
      </c>
      <c r="H15410" s="228">
        <v>1539</v>
      </c>
      <c r="I15410" s="228">
        <v>1570285.79</v>
      </c>
      <c r="J15410" s="228">
        <v>590195.59</v>
      </c>
      <c r="K15410" s="228">
        <v>323069</v>
      </c>
      <c r="L15410" s="228">
        <v>2783998.31</v>
      </c>
    </row>
    <row r="15411" spans="1:12">
      <c r="A15411" s="228">
        <v>2019</v>
      </c>
      <c r="B15411" s="228" t="s">
        <v>194</v>
      </c>
      <c r="C15411" s="228" t="s">
        <v>64</v>
      </c>
      <c r="D15411" s="228" t="s">
        <v>205</v>
      </c>
      <c r="E15411" s="228">
        <v>40</v>
      </c>
      <c r="F15411" s="228">
        <v>22388</v>
      </c>
      <c r="G15411" s="228">
        <v>1036</v>
      </c>
      <c r="H15411" s="228">
        <v>1970</v>
      </c>
      <c r="I15411" s="228">
        <v>1835409.77</v>
      </c>
      <c r="J15411" s="228">
        <v>639294.81999999995</v>
      </c>
      <c r="K15411" s="228">
        <v>438863</v>
      </c>
      <c r="L15411" s="228">
        <v>3237510.03</v>
      </c>
    </row>
    <row r="15412" spans="1:12">
      <c r="A15412" s="228">
        <v>2019</v>
      </c>
      <c r="B15412" s="228" t="s">
        <v>194</v>
      </c>
      <c r="C15412" s="228" t="s">
        <v>64</v>
      </c>
      <c r="D15412" s="228" t="s">
        <v>205</v>
      </c>
      <c r="E15412" s="228">
        <v>45</v>
      </c>
      <c r="F15412" s="228">
        <v>24421</v>
      </c>
      <c r="G15412" s="228">
        <v>1358</v>
      </c>
      <c r="H15412" s="228">
        <v>2501</v>
      </c>
      <c r="I15412" s="228">
        <v>2327835.5699999998</v>
      </c>
      <c r="J15412" s="228">
        <v>837309.66</v>
      </c>
      <c r="K15412" s="228">
        <v>627282</v>
      </c>
      <c r="L15412" s="228">
        <v>4167416.33</v>
      </c>
    </row>
    <row r="15413" spans="1:12">
      <c r="A15413" s="228">
        <v>2019</v>
      </c>
      <c r="B15413" s="228" t="s">
        <v>194</v>
      </c>
      <c r="C15413" s="228" t="s">
        <v>64</v>
      </c>
      <c r="D15413" s="228" t="s">
        <v>205</v>
      </c>
      <c r="E15413" s="228">
        <v>50</v>
      </c>
      <c r="F15413" s="228">
        <v>24629</v>
      </c>
      <c r="G15413" s="228">
        <v>1966</v>
      </c>
      <c r="H15413" s="228">
        <v>3479</v>
      </c>
      <c r="I15413" s="228">
        <v>3362478.43</v>
      </c>
      <c r="J15413" s="228">
        <v>1220541.94</v>
      </c>
      <c r="K15413" s="228">
        <v>874661.5</v>
      </c>
      <c r="L15413" s="228">
        <v>5929748.9500000002</v>
      </c>
    </row>
    <row r="15414" spans="1:12">
      <c r="A15414" s="228">
        <v>2019</v>
      </c>
      <c r="B15414" s="228" t="s">
        <v>194</v>
      </c>
      <c r="C15414" s="228" t="s">
        <v>64</v>
      </c>
      <c r="D15414" s="228" t="s">
        <v>205</v>
      </c>
      <c r="E15414" s="228">
        <v>55</v>
      </c>
      <c r="F15414" s="228">
        <v>27631</v>
      </c>
      <c r="G15414" s="228">
        <v>2769</v>
      </c>
      <c r="H15414" s="228">
        <v>5679</v>
      </c>
      <c r="I15414" s="228">
        <v>5405006.21</v>
      </c>
      <c r="J15414" s="228">
        <v>1789099.6</v>
      </c>
      <c r="K15414" s="228">
        <v>1447958.7</v>
      </c>
      <c r="L15414" s="228">
        <v>9258117.0500000007</v>
      </c>
    </row>
    <row r="15415" spans="1:12">
      <c r="A15415" s="228">
        <v>2019</v>
      </c>
      <c r="B15415" s="228" t="s">
        <v>194</v>
      </c>
      <c r="C15415" s="228" t="s">
        <v>64</v>
      </c>
      <c r="D15415" s="228" t="s">
        <v>205</v>
      </c>
      <c r="E15415" s="228">
        <v>60</v>
      </c>
      <c r="F15415" s="228">
        <v>27888</v>
      </c>
      <c r="G15415" s="228">
        <v>3923</v>
      </c>
      <c r="H15415" s="228">
        <v>7765</v>
      </c>
      <c r="I15415" s="228">
        <v>8281107.7000000002</v>
      </c>
      <c r="J15415" s="228">
        <v>2593617.61</v>
      </c>
      <c r="K15415" s="228">
        <v>2294440.91</v>
      </c>
      <c r="L15415" s="228">
        <v>14054417.66</v>
      </c>
    </row>
    <row r="15416" spans="1:12">
      <c r="A15416" s="228">
        <v>2019</v>
      </c>
      <c r="B15416" s="228" t="s">
        <v>194</v>
      </c>
      <c r="C15416" s="228" t="s">
        <v>64</v>
      </c>
      <c r="D15416" s="228" t="s">
        <v>205</v>
      </c>
      <c r="E15416" s="228">
        <v>65</v>
      </c>
      <c r="F15416" s="228">
        <v>26866</v>
      </c>
      <c r="G15416" s="228">
        <v>5032</v>
      </c>
      <c r="H15416" s="228">
        <v>10077</v>
      </c>
      <c r="I15416" s="228">
        <v>11013967.609999999</v>
      </c>
      <c r="J15416" s="228">
        <v>3340015.04</v>
      </c>
      <c r="K15416" s="228">
        <v>2631549.85</v>
      </c>
      <c r="L15416" s="228">
        <v>17864941.690000001</v>
      </c>
    </row>
    <row r="15417" spans="1:12">
      <c r="A15417" s="228">
        <v>2019</v>
      </c>
      <c r="B15417" s="228" t="s">
        <v>194</v>
      </c>
      <c r="C15417" s="228" t="s">
        <v>64</v>
      </c>
      <c r="D15417" s="228" t="s">
        <v>205</v>
      </c>
      <c r="E15417" s="228">
        <v>70</v>
      </c>
      <c r="F15417" s="228">
        <v>23715</v>
      </c>
      <c r="G15417" s="228">
        <v>5909</v>
      </c>
      <c r="H15417" s="228">
        <v>12787</v>
      </c>
      <c r="I15417" s="228">
        <v>13470947.300000001</v>
      </c>
      <c r="J15417" s="228">
        <v>3959712.5</v>
      </c>
      <c r="K15417" s="228">
        <v>3254784.4</v>
      </c>
      <c r="L15417" s="228">
        <v>21534714.460000001</v>
      </c>
    </row>
    <row r="15418" spans="1:12">
      <c r="A15418" s="228">
        <v>2019</v>
      </c>
      <c r="B15418" s="228" t="s">
        <v>194</v>
      </c>
      <c r="C15418" s="228" t="s">
        <v>64</v>
      </c>
      <c r="D15418" s="228" t="s">
        <v>205</v>
      </c>
      <c r="E15418" s="228">
        <v>75</v>
      </c>
      <c r="F15418" s="228">
        <v>16281</v>
      </c>
      <c r="G15418" s="228">
        <v>5483</v>
      </c>
      <c r="H15418" s="228">
        <v>12990</v>
      </c>
      <c r="I15418" s="228">
        <v>11579869.68</v>
      </c>
      <c r="J15418" s="228">
        <v>3180261.81</v>
      </c>
      <c r="K15418" s="228">
        <v>2925209.03</v>
      </c>
      <c r="L15418" s="228">
        <v>18253266.350000001</v>
      </c>
    </row>
    <row r="15419" spans="1:12">
      <c r="A15419" s="228">
        <v>2019</v>
      </c>
      <c r="B15419" s="228" t="s">
        <v>194</v>
      </c>
      <c r="C15419" s="228" t="s">
        <v>64</v>
      </c>
      <c r="D15419" s="228" t="s">
        <v>205</v>
      </c>
      <c r="E15419" s="228">
        <v>80</v>
      </c>
      <c r="F15419" s="228">
        <v>10351</v>
      </c>
      <c r="G15419" s="228">
        <v>3796</v>
      </c>
      <c r="H15419" s="228">
        <v>11142</v>
      </c>
      <c r="I15419" s="228">
        <v>9438797.5899999999</v>
      </c>
      <c r="J15419" s="228">
        <v>2201404.19</v>
      </c>
      <c r="K15419" s="228">
        <v>2106585.4300000002</v>
      </c>
      <c r="L15419" s="228">
        <v>14106019.52</v>
      </c>
    </row>
    <row r="15420" spans="1:12">
      <c r="A15420" s="228">
        <v>2019</v>
      </c>
      <c r="B15420" s="228" t="s">
        <v>194</v>
      </c>
      <c r="C15420" s="228" t="s">
        <v>64</v>
      </c>
      <c r="D15420" s="228" t="s">
        <v>205</v>
      </c>
      <c r="E15420" s="228">
        <v>85</v>
      </c>
      <c r="F15420" s="228">
        <v>5830</v>
      </c>
      <c r="G15420" s="228">
        <v>2314</v>
      </c>
      <c r="H15420" s="228">
        <v>8789</v>
      </c>
      <c r="I15420" s="228">
        <v>5835258.5499999998</v>
      </c>
      <c r="J15420" s="228">
        <v>1192034.96</v>
      </c>
      <c r="K15420" s="228">
        <v>864431</v>
      </c>
      <c r="L15420" s="228">
        <v>8093786.7000000002</v>
      </c>
    </row>
    <row r="15421" spans="1:12">
      <c r="A15421" s="228">
        <v>2019</v>
      </c>
      <c r="B15421" s="228" t="s">
        <v>194</v>
      </c>
      <c r="C15421" s="228" t="s">
        <v>64</v>
      </c>
      <c r="D15421" s="228" t="s">
        <v>205</v>
      </c>
      <c r="E15421" s="228">
        <v>90</v>
      </c>
      <c r="F15421" s="228">
        <v>2358</v>
      </c>
      <c r="G15421" s="228">
        <v>769</v>
      </c>
      <c r="H15421" s="228">
        <v>4015</v>
      </c>
      <c r="I15421" s="228">
        <v>2373541.9500000002</v>
      </c>
      <c r="J15421" s="228">
        <v>406684.83</v>
      </c>
      <c r="K15421" s="228">
        <v>323992</v>
      </c>
      <c r="L15421" s="228">
        <v>3190255.08</v>
      </c>
    </row>
    <row r="15422" spans="1:12">
      <c r="A15422" s="228">
        <v>2019</v>
      </c>
      <c r="B15422" s="228" t="s">
        <v>194</v>
      </c>
      <c r="C15422" s="228" t="s">
        <v>64</v>
      </c>
      <c r="D15422" s="228" t="s">
        <v>205</v>
      </c>
      <c r="E15422" s="228">
        <v>95</v>
      </c>
      <c r="F15422" s="228">
        <v>349</v>
      </c>
      <c r="G15422" s="228">
        <v>82</v>
      </c>
      <c r="H15422" s="228">
        <v>506</v>
      </c>
      <c r="I15422" s="228">
        <v>310234.59999999998</v>
      </c>
      <c r="J15422" s="228">
        <v>43816.53</v>
      </c>
      <c r="K15422" s="228">
        <v>7644</v>
      </c>
      <c r="L15422" s="228">
        <v>366189.47</v>
      </c>
    </row>
    <row r="15423" spans="1:12">
      <c r="A15423" s="228">
        <v>2019</v>
      </c>
      <c r="B15423" s="228" t="s">
        <v>194</v>
      </c>
      <c r="C15423" s="228" t="s">
        <v>64</v>
      </c>
      <c r="D15423" s="228" t="s">
        <v>206</v>
      </c>
      <c r="E15423" s="228">
        <v>0</v>
      </c>
      <c r="F15423" s="228">
        <v>16714</v>
      </c>
      <c r="G15423" s="228">
        <v>616</v>
      </c>
      <c r="H15423" s="228">
        <v>1591</v>
      </c>
      <c r="I15423" s="228">
        <v>1034543</v>
      </c>
      <c r="J15423" s="228">
        <v>193643.98</v>
      </c>
      <c r="K15423" s="228">
        <v>49707</v>
      </c>
      <c r="L15423" s="228">
        <v>1346489.55</v>
      </c>
    </row>
    <row r="15424" spans="1:12">
      <c r="A15424" s="228">
        <v>2019</v>
      </c>
      <c r="B15424" s="228" t="s">
        <v>194</v>
      </c>
      <c r="C15424" s="228" t="s">
        <v>64</v>
      </c>
      <c r="D15424" s="228" t="s">
        <v>206</v>
      </c>
      <c r="E15424" s="228">
        <v>5</v>
      </c>
      <c r="F15424" s="228">
        <v>20539</v>
      </c>
      <c r="G15424" s="228">
        <v>336</v>
      </c>
      <c r="H15424" s="228">
        <v>442</v>
      </c>
      <c r="I15424" s="228">
        <v>405410.7</v>
      </c>
      <c r="J15424" s="228">
        <v>118214.58</v>
      </c>
      <c r="K15424" s="228">
        <v>43427</v>
      </c>
      <c r="L15424" s="228">
        <v>610861.37</v>
      </c>
    </row>
    <row r="15425" spans="1:12">
      <c r="A15425" s="228">
        <v>2019</v>
      </c>
      <c r="B15425" s="228" t="s">
        <v>194</v>
      </c>
      <c r="C15425" s="228" t="s">
        <v>64</v>
      </c>
      <c r="D15425" s="228" t="s">
        <v>206</v>
      </c>
      <c r="E15425" s="228">
        <v>10</v>
      </c>
      <c r="F15425" s="228">
        <v>21431</v>
      </c>
      <c r="G15425" s="228">
        <v>274</v>
      </c>
      <c r="H15425" s="228">
        <v>417</v>
      </c>
      <c r="I15425" s="228">
        <v>331796.90000000002</v>
      </c>
      <c r="J15425" s="228">
        <v>107463.5</v>
      </c>
      <c r="K15425" s="228">
        <v>91787</v>
      </c>
      <c r="L15425" s="228">
        <v>591977.93000000005</v>
      </c>
    </row>
    <row r="15426" spans="1:12">
      <c r="A15426" s="228">
        <v>2019</v>
      </c>
      <c r="B15426" s="228" t="s">
        <v>194</v>
      </c>
      <c r="C15426" s="228" t="s">
        <v>64</v>
      </c>
      <c r="D15426" s="228" t="s">
        <v>206</v>
      </c>
      <c r="E15426" s="228">
        <v>15</v>
      </c>
      <c r="F15426" s="228">
        <v>20322</v>
      </c>
      <c r="G15426" s="228">
        <v>757</v>
      </c>
      <c r="H15426" s="228">
        <v>1140</v>
      </c>
      <c r="I15426" s="228">
        <v>1275337.1000000001</v>
      </c>
      <c r="J15426" s="228">
        <v>398806.8</v>
      </c>
      <c r="K15426" s="228">
        <v>250350</v>
      </c>
      <c r="L15426" s="228">
        <v>2086864.38</v>
      </c>
    </row>
    <row r="15427" spans="1:12">
      <c r="A15427" s="228">
        <v>2019</v>
      </c>
      <c r="B15427" s="228" t="s">
        <v>194</v>
      </c>
      <c r="C15427" s="228" t="s">
        <v>64</v>
      </c>
      <c r="D15427" s="228" t="s">
        <v>206</v>
      </c>
      <c r="E15427" s="228">
        <v>20</v>
      </c>
      <c r="F15427" s="228">
        <v>19073</v>
      </c>
      <c r="G15427" s="228">
        <v>1110</v>
      </c>
      <c r="H15427" s="228">
        <v>2135</v>
      </c>
      <c r="I15427" s="228">
        <v>2196815.4900000002</v>
      </c>
      <c r="J15427" s="228">
        <v>585754.59</v>
      </c>
      <c r="K15427" s="228">
        <v>312658</v>
      </c>
      <c r="L15427" s="228">
        <v>3355461.52</v>
      </c>
    </row>
    <row r="15428" spans="1:12">
      <c r="A15428" s="228">
        <v>2019</v>
      </c>
      <c r="B15428" s="228" t="s">
        <v>194</v>
      </c>
      <c r="C15428" s="228" t="s">
        <v>64</v>
      </c>
      <c r="D15428" s="228" t="s">
        <v>206</v>
      </c>
      <c r="E15428" s="228">
        <v>25</v>
      </c>
      <c r="F15428" s="228">
        <v>16056</v>
      </c>
      <c r="G15428" s="228">
        <v>954</v>
      </c>
      <c r="H15428" s="228">
        <v>2538</v>
      </c>
      <c r="I15428" s="228">
        <v>2402323.35</v>
      </c>
      <c r="J15428" s="228">
        <v>854378.09</v>
      </c>
      <c r="K15428" s="228">
        <v>462635</v>
      </c>
      <c r="L15428" s="228">
        <v>4173186.38</v>
      </c>
    </row>
    <row r="15429" spans="1:12">
      <c r="A15429" s="228">
        <v>2019</v>
      </c>
      <c r="B15429" s="228" t="s">
        <v>194</v>
      </c>
      <c r="C15429" s="228" t="s">
        <v>64</v>
      </c>
      <c r="D15429" s="228" t="s">
        <v>206</v>
      </c>
      <c r="E15429" s="228">
        <v>30</v>
      </c>
      <c r="F15429" s="228">
        <v>23645</v>
      </c>
      <c r="G15429" s="228">
        <v>1876</v>
      </c>
      <c r="H15429" s="228">
        <v>5024</v>
      </c>
      <c r="I15429" s="228">
        <v>4933503.13</v>
      </c>
      <c r="J15429" s="228">
        <v>1678185.24</v>
      </c>
      <c r="K15429" s="228">
        <v>469197.2</v>
      </c>
      <c r="L15429" s="228">
        <v>7826612.9100000001</v>
      </c>
    </row>
    <row r="15430" spans="1:12">
      <c r="A15430" s="228">
        <v>2019</v>
      </c>
      <c r="B15430" s="228" t="s">
        <v>194</v>
      </c>
      <c r="C15430" s="228" t="s">
        <v>64</v>
      </c>
      <c r="D15430" s="228" t="s">
        <v>206</v>
      </c>
      <c r="E15430" s="228">
        <v>35</v>
      </c>
      <c r="F15430" s="228">
        <v>25985</v>
      </c>
      <c r="G15430" s="228">
        <v>1897</v>
      </c>
      <c r="H15430" s="228">
        <v>4067</v>
      </c>
      <c r="I15430" s="228">
        <v>4151515.67</v>
      </c>
      <c r="J15430" s="228">
        <v>1461739.7</v>
      </c>
      <c r="K15430" s="228">
        <v>556051</v>
      </c>
      <c r="L15430" s="228">
        <v>6817417.6399999997</v>
      </c>
    </row>
    <row r="15431" spans="1:12">
      <c r="A15431" s="228">
        <v>2019</v>
      </c>
      <c r="B15431" s="228" t="s">
        <v>194</v>
      </c>
      <c r="C15431" s="228" t="s">
        <v>64</v>
      </c>
      <c r="D15431" s="228" t="s">
        <v>206</v>
      </c>
      <c r="E15431" s="228">
        <v>40</v>
      </c>
      <c r="F15431" s="228">
        <v>24367</v>
      </c>
      <c r="G15431" s="228">
        <v>1765</v>
      </c>
      <c r="H15431" s="228">
        <v>3177</v>
      </c>
      <c r="I15431" s="228">
        <v>3424320.87</v>
      </c>
      <c r="J15431" s="228">
        <v>1206096.96</v>
      </c>
      <c r="K15431" s="228">
        <v>476880</v>
      </c>
      <c r="L15431" s="228">
        <v>5717138.1600000001</v>
      </c>
    </row>
    <row r="15432" spans="1:12">
      <c r="A15432" s="228">
        <v>2019</v>
      </c>
      <c r="B15432" s="228" t="s">
        <v>194</v>
      </c>
      <c r="C15432" s="228" t="s">
        <v>64</v>
      </c>
      <c r="D15432" s="228" t="s">
        <v>206</v>
      </c>
      <c r="E15432" s="228">
        <v>45</v>
      </c>
      <c r="F15432" s="228">
        <v>26885</v>
      </c>
      <c r="G15432" s="228">
        <v>2010</v>
      </c>
      <c r="H15432" s="228">
        <v>3972</v>
      </c>
      <c r="I15432" s="228">
        <v>4246175.1500000004</v>
      </c>
      <c r="J15432" s="228">
        <v>1411444.58</v>
      </c>
      <c r="K15432" s="228">
        <v>869176</v>
      </c>
      <c r="L15432" s="228">
        <v>7182790.3399999999</v>
      </c>
    </row>
    <row r="15433" spans="1:12">
      <c r="A15433" s="228">
        <v>2019</v>
      </c>
      <c r="B15433" s="228" t="s">
        <v>194</v>
      </c>
      <c r="C15433" s="228" t="s">
        <v>64</v>
      </c>
      <c r="D15433" s="228" t="s">
        <v>206</v>
      </c>
      <c r="E15433" s="228">
        <v>50</v>
      </c>
      <c r="F15433" s="228">
        <v>27528</v>
      </c>
      <c r="G15433" s="228">
        <v>2664</v>
      </c>
      <c r="H15433" s="228">
        <v>5104</v>
      </c>
      <c r="I15433" s="228">
        <v>5251647.78</v>
      </c>
      <c r="J15433" s="228">
        <v>1686952.05</v>
      </c>
      <c r="K15433" s="228">
        <v>1235937.2</v>
      </c>
      <c r="L15433" s="228">
        <v>8870120.0899999999</v>
      </c>
    </row>
    <row r="15434" spans="1:12">
      <c r="A15434" s="228">
        <v>2019</v>
      </c>
      <c r="B15434" s="228" t="s">
        <v>194</v>
      </c>
      <c r="C15434" s="228" t="s">
        <v>64</v>
      </c>
      <c r="D15434" s="228" t="s">
        <v>206</v>
      </c>
      <c r="E15434" s="228">
        <v>55</v>
      </c>
      <c r="F15434" s="228">
        <v>30550</v>
      </c>
      <c r="G15434" s="228">
        <v>3316</v>
      </c>
      <c r="H15434" s="228">
        <v>6475</v>
      </c>
      <c r="I15434" s="228">
        <v>6642247.3899999997</v>
      </c>
      <c r="J15434" s="228">
        <v>2169840.29</v>
      </c>
      <c r="K15434" s="228">
        <v>1636563.8</v>
      </c>
      <c r="L15434" s="228">
        <v>11180470.109999999</v>
      </c>
    </row>
    <row r="15435" spans="1:12">
      <c r="A15435" s="228">
        <v>2019</v>
      </c>
      <c r="B15435" s="228" t="s">
        <v>194</v>
      </c>
      <c r="C15435" s="228" t="s">
        <v>64</v>
      </c>
      <c r="D15435" s="228" t="s">
        <v>206</v>
      </c>
      <c r="E15435" s="228">
        <v>60</v>
      </c>
      <c r="F15435" s="228">
        <v>31429</v>
      </c>
      <c r="G15435" s="228">
        <v>4401</v>
      </c>
      <c r="H15435" s="228">
        <v>8802</v>
      </c>
      <c r="I15435" s="228">
        <v>8499411.8699999992</v>
      </c>
      <c r="J15435" s="228">
        <v>2728533.86</v>
      </c>
      <c r="K15435" s="228">
        <v>2298811.4</v>
      </c>
      <c r="L15435" s="228">
        <v>14425222.07</v>
      </c>
    </row>
    <row r="15436" spans="1:12">
      <c r="A15436" s="228">
        <v>2019</v>
      </c>
      <c r="B15436" s="228" t="s">
        <v>194</v>
      </c>
      <c r="C15436" s="228" t="s">
        <v>64</v>
      </c>
      <c r="D15436" s="228" t="s">
        <v>206</v>
      </c>
      <c r="E15436" s="228">
        <v>65</v>
      </c>
      <c r="F15436" s="228">
        <v>30341</v>
      </c>
      <c r="G15436" s="228">
        <v>5529</v>
      </c>
      <c r="H15436" s="228">
        <v>11621</v>
      </c>
      <c r="I15436" s="228">
        <v>11504114.390000001</v>
      </c>
      <c r="J15436" s="228">
        <v>3528013.9</v>
      </c>
      <c r="K15436" s="228">
        <v>3306637.8</v>
      </c>
      <c r="L15436" s="228">
        <v>19275249.710000001</v>
      </c>
    </row>
    <row r="15437" spans="1:12">
      <c r="A15437" s="228">
        <v>2019</v>
      </c>
      <c r="B15437" s="228" t="s">
        <v>194</v>
      </c>
      <c r="C15437" s="228" t="s">
        <v>64</v>
      </c>
      <c r="D15437" s="228" t="s">
        <v>206</v>
      </c>
      <c r="E15437" s="228">
        <v>70</v>
      </c>
      <c r="F15437" s="228">
        <v>27234</v>
      </c>
      <c r="G15437" s="228">
        <v>5947</v>
      </c>
      <c r="H15437" s="228">
        <v>12787</v>
      </c>
      <c r="I15437" s="228">
        <v>12998481.859999999</v>
      </c>
      <c r="J15437" s="228">
        <v>3997907.75</v>
      </c>
      <c r="K15437" s="228">
        <v>3457996.7999999998</v>
      </c>
      <c r="L15437" s="228">
        <v>21270478.989999998</v>
      </c>
    </row>
    <row r="15438" spans="1:12">
      <c r="A15438" s="228">
        <v>2019</v>
      </c>
      <c r="B15438" s="228" t="s">
        <v>194</v>
      </c>
      <c r="C15438" s="228" t="s">
        <v>64</v>
      </c>
      <c r="D15438" s="228" t="s">
        <v>206</v>
      </c>
      <c r="E15438" s="228">
        <v>75</v>
      </c>
      <c r="F15438" s="228">
        <v>17962</v>
      </c>
      <c r="G15438" s="228">
        <v>4886</v>
      </c>
      <c r="H15438" s="228">
        <v>12078</v>
      </c>
      <c r="I15438" s="228">
        <v>11076839.220000001</v>
      </c>
      <c r="J15438" s="228">
        <v>3113242.25</v>
      </c>
      <c r="K15438" s="228">
        <v>3144497.7</v>
      </c>
      <c r="L15438" s="228">
        <v>17894551.210000001</v>
      </c>
    </row>
    <row r="15439" spans="1:12">
      <c r="A15439" s="228">
        <v>2019</v>
      </c>
      <c r="B15439" s="228" t="s">
        <v>194</v>
      </c>
      <c r="C15439" s="228" t="s">
        <v>64</v>
      </c>
      <c r="D15439" s="228" t="s">
        <v>206</v>
      </c>
      <c r="E15439" s="228">
        <v>80</v>
      </c>
      <c r="F15439" s="228">
        <v>12249</v>
      </c>
      <c r="G15439" s="228">
        <v>3257</v>
      </c>
      <c r="H15439" s="228">
        <v>11777</v>
      </c>
      <c r="I15439" s="228">
        <v>9472910.3100000005</v>
      </c>
      <c r="J15439" s="228">
        <v>2290954.36</v>
      </c>
      <c r="K15439" s="228">
        <v>2056992.45</v>
      </c>
      <c r="L15439" s="228">
        <v>14190587.869999999</v>
      </c>
    </row>
    <row r="15440" spans="1:12">
      <c r="A15440" s="228">
        <v>2019</v>
      </c>
      <c r="B15440" s="228" t="s">
        <v>194</v>
      </c>
      <c r="C15440" s="228" t="s">
        <v>64</v>
      </c>
      <c r="D15440" s="228" t="s">
        <v>206</v>
      </c>
      <c r="E15440" s="228">
        <v>85</v>
      </c>
      <c r="F15440" s="228">
        <v>7855</v>
      </c>
      <c r="G15440" s="228">
        <v>2197</v>
      </c>
      <c r="H15440" s="228">
        <v>9429</v>
      </c>
      <c r="I15440" s="228">
        <v>6405919.29</v>
      </c>
      <c r="J15440" s="228">
        <v>1313327.93</v>
      </c>
      <c r="K15440" s="228">
        <v>1071626.55</v>
      </c>
      <c r="L15440" s="228">
        <v>8990634.0299999993</v>
      </c>
    </row>
    <row r="15441" spans="1:12">
      <c r="A15441" s="228">
        <v>2019</v>
      </c>
      <c r="B15441" s="228" t="s">
        <v>194</v>
      </c>
      <c r="C15441" s="228" t="s">
        <v>64</v>
      </c>
      <c r="D15441" s="228" t="s">
        <v>206</v>
      </c>
      <c r="E15441" s="228">
        <v>90</v>
      </c>
      <c r="F15441" s="228">
        <v>3959</v>
      </c>
      <c r="G15441" s="228">
        <v>1152</v>
      </c>
      <c r="H15441" s="228">
        <v>5813</v>
      </c>
      <c r="I15441" s="228">
        <v>3579729.25</v>
      </c>
      <c r="J15441" s="228">
        <v>591428.98</v>
      </c>
      <c r="K15441" s="228">
        <v>409186.3</v>
      </c>
      <c r="L15441" s="228">
        <v>4654301.6900000004</v>
      </c>
    </row>
    <row r="15442" spans="1:12">
      <c r="A15442" s="228">
        <v>2019</v>
      </c>
      <c r="B15442" s="228" t="s">
        <v>194</v>
      </c>
      <c r="C15442" s="228" t="s">
        <v>64</v>
      </c>
      <c r="D15442" s="228" t="s">
        <v>206</v>
      </c>
      <c r="E15442" s="228">
        <v>95</v>
      </c>
      <c r="F15442" s="228">
        <v>1074</v>
      </c>
      <c r="G15442" s="228">
        <v>226</v>
      </c>
      <c r="H15442" s="228">
        <v>1794</v>
      </c>
      <c r="I15442" s="228">
        <v>740947.55</v>
      </c>
      <c r="J15442" s="228">
        <v>100710.77</v>
      </c>
      <c r="K15442" s="228">
        <v>33394</v>
      </c>
      <c r="L15442" s="228">
        <v>913332.89</v>
      </c>
    </row>
    <row r="15443" spans="1:12">
      <c r="A15443" s="228">
        <v>2019</v>
      </c>
      <c r="B15443" s="228" t="s">
        <v>194</v>
      </c>
      <c r="C15443" s="228" t="s">
        <v>65</v>
      </c>
      <c r="D15443" s="228" t="s">
        <v>205</v>
      </c>
      <c r="E15443" s="228">
        <v>0</v>
      </c>
      <c r="F15443" s="228">
        <v>40808</v>
      </c>
      <c r="G15443" s="228">
        <v>2004</v>
      </c>
      <c r="H15443" s="228">
        <v>4208</v>
      </c>
      <c r="I15443" s="228">
        <v>3280881.7</v>
      </c>
      <c r="J15443" s="228">
        <v>569919.48</v>
      </c>
      <c r="K15443" s="228">
        <v>51950.75</v>
      </c>
      <c r="L15443" s="228">
        <v>4287906.96</v>
      </c>
    </row>
    <row r="15444" spans="1:12">
      <c r="A15444" s="228">
        <v>2019</v>
      </c>
      <c r="B15444" s="228" t="s">
        <v>194</v>
      </c>
      <c r="C15444" s="228" t="s">
        <v>65</v>
      </c>
      <c r="D15444" s="228" t="s">
        <v>205</v>
      </c>
      <c r="E15444" s="228">
        <v>5</v>
      </c>
      <c r="F15444" s="228">
        <v>48057</v>
      </c>
      <c r="G15444" s="228">
        <v>1061</v>
      </c>
      <c r="H15444" s="228">
        <v>1384</v>
      </c>
      <c r="I15444" s="228">
        <v>1454291.75</v>
      </c>
      <c r="J15444" s="228">
        <v>318696.03999999998</v>
      </c>
      <c r="K15444" s="228">
        <v>59504</v>
      </c>
      <c r="L15444" s="228">
        <v>2052851.61</v>
      </c>
    </row>
    <row r="15445" spans="1:12">
      <c r="A15445" s="228">
        <v>2019</v>
      </c>
      <c r="B15445" s="228" t="s">
        <v>194</v>
      </c>
      <c r="C15445" s="228" t="s">
        <v>65</v>
      </c>
      <c r="D15445" s="228" t="s">
        <v>205</v>
      </c>
      <c r="E15445" s="228">
        <v>10</v>
      </c>
      <c r="F15445" s="228">
        <v>47627</v>
      </c>
      <c r="G15445" s="228">
        <v>762</v>
      </c>
      <c r="H15445" s="228">
        <v>1065</v>
      </c>
      <c r="I15445" s="228">
        <v>1112797.2</v>
      </c>
      <c r="J15445" s="228">
        <v>246670.87</v>
      </c>
      <c r="K15445" s="228">
        <v>201092</v>
      </c>
      <c r="L15445" s="228">
        <v>1698668.27</v>
      </c>
    </row>
    <row r="15446" spans="1:12">
      <c r="A15446" s="228">
        <v>2019</v>
      </c>
      <c r="B15446" s="228" t="s">
        <v>194</v>
      </c>
      <c r="C15446" s="228" t="s">
        <v>65</v>
      </c>
      <c r="D15446" s="228" t="s">
        <v>205</v>
      </c>
      <c r="E15446" s="228">
        <v>15</v>
      </c>
      <c r="F15446" s="228">
        <v>43119</v>
      </c>
      <c r="G15446" s="228">
        <v>1243</v>
      </c>
      <c r="H15446" s="228">
        <v>2048</v>
      </c>
      <c r="I15446" s="228">
        <v>2501938.86</v>
      </c>
      <c r="J15446" s="228">
        <v>536899.87</v>
      </c>
      <c r="K15446" s="228">
        <v>715041</v>
      </c>
      <c r="L15446" s="228">
        <v>4035024.56</v>
      </c>
    </row>
    <row r="15447" spans="1:12">
      <c r="A15447" s="228">
        <v>2019</v>
      </c>
      <c r="B15447" s="228" t="s">
        <v>194</v>
      </c>
      <c r="C15447" s="228" t="s">
        <v>65</v>
      </c>
      <c r="D15447" s="228" t="s">
        <v>205</v>
      </c>
      <c r="E15447" s="228">
        <v>20</v>
      </c>
      <c r="F15447" s="228">
        <v>35015</v>
      </c>
      <c r="G15447" s="228">
        <v>1147</v>
      </c>
      <c r="H15447" s="228">
        <v>2450</v>
      </c>
      <c r="I15447" s="228">
        <v>2887697.79</v>
      </c>
      <c r="J15447" s="228">
        <v>539311.86</v>
      </c>
      <c r="K15447" s="228">
        <v>584170</v>
      </c>
      <c r="L15447" s="228">
        <v>4313965.12</v>
      </c>
    </row>
    <row r="15448" spans="1:12">
      <c r="A15448" s="228">
        <v>2019</v>
      </c>
      <c r="B15448" s="228" t="s">
        <v>194</v>
      </c>
      <c r="C15448" s="228" t="s">
        <v>65</v>
      </c>
      <c r="D15448" s="228" t="s">
        <v>205</v>
      </c>
      <c r="E15448" s="228">
        <v>25</v>
      </c>
      <c r="F15448" s="228">
        <v>30417</v>
      </c>
      <c r="G15448" s="228">
        <v>998</v>
      </c>
      <c r="H15448" s="228">
        <v>1986</v>
      </c>
      <c r="I15448" s="228">
        <v>2156700.2999999998</v>
      </c>
      <c r="J15448" s="228">
        <v>466117.1</v>
      </c>
      <c r="K15448" s="228">
        <v>435687.8</v>
      </c>
      <c r="L15448" s="228">
        <v>3376826.94</v>
      </c>
    </row>
    <row r="15449" spans="1:12">
      <c r="A15449" s="228">
        <v>2019</v>
      </c>
      <c r="B15449" s="228" t="s">
        <v>194</v>
      </c>
      <c r="C15449" s="228" t="s">
        <v>65</v>
      </c>
      <c r="D15449" s="228" t="s">
        <v>205</v>
      </c>
      <c r="E15449" s="228">
        <v>30</v>
      </c>
      <c r="F15449" s="228">
        <v>48694</v>
      </c>
      <c r="G15449" s="228">
        <v>1467</v>
      </c>
      <c r="H15449" s="228">
        <v>2918</v>
      </c>
      <c r="I15449" s="228">
        <v>3040429.13</v>
      </c>
      <c r="J15449" s="228">
        <v>720568.46</v>
      </c>
      <c r="K15449" s="228">
        <v>504339</v>
      </c>
      <c r="L15449" s="228">
        <v>4767933.0199999996</v>
      </c>
    </row>
    <row r="15450" spans="1:12">
      <c r="A15450" s="228">
        <v>2019</v>
      </c>
      <c r="B15450" s="228" t="s">
        <v>194</v>
      </c>
      <c r="C15450" s="228" t="s">
        <v>65</v>
      </c>
      <c r="D15450" s="228" t="s">
        <v>205</v>
      </c>
      <c r="E15450" s="228">
        <v>35</v>
      </c>
      <c r="F15450" s="228">
        <v>54282</v>
      </c>
      <c r="G15450" s="228">
        <v>1943</v>
      </c>
      <c r="H15450" s="228">
        <v>3580</v>
      </c>
      <c r="I15450" s="228">
        <v>3916496.71</v>
      </c>
      <c r="J15450" s="228">
        <v>927861.47</v>
      </c>
      <c r="K15450" s="228">
        <v>665672</v>
      </c>
      <c r="L15450" s="228">
        <v>6194190.8600000003</v>
      </c>
    </row>
    <row r="15451" spans="1:12">
      <c r="A15451" s="228">
        <v>2019</v>
      </c>
      <c r="B15451" s="228" t="s">
        <v>194</v>
      </c>
      <c r="C15451" s="228" t="s">
        <v>65</v>
      </c>
      <c r="D15451" s="228" t="s">
        <v>205</v>
      </c>
      <c r="E15451" s="228">
        <v>40</v>
      </c>
      <c r="F15451" s="228">
        <v>49772</v>
      </c>
      <c r="G15451" s="228">
        <v>2171</v>
      </c>
      <c r="H15451" s="228">
        <v>3804</v>
      </c>
      <c r="I15451" s="228">
        <v>4365886.45</v>
      </c>
      <c r="J15451" s="228">
        <v>1106509.24</v>
      </c>
      <c r="K15451" s="228">
        <v>803086.6</v>
      </c>
      <c r="L15451" s="228">
        <v>7043306.25</v>
      </c>
    </row>
    <row r="15452" spans="1:12">
      <c r="A15452" s="228">
        <v>2019</v>
      </c>
      <c r="B15452" s="228" t="s">
        <v>194</v>
      </c>
      <c r="C15452" s="228" t="s">
        <v>65</v>
      </c>
      <c r="D15452" s="228" t="s">
        <v>205</v>
      </c>
      <c r="E15452" s="228">
        <v>45</v>
      </c>
      <c r="F15452" s="228">
        <v>52199</v>
      </c>
      <c r="G15452" s="228">
        <v>2553</v>
      </c>
      <c r="H15452" s="228">
        <v>5027</v>
      </c>
      <c r="I15452" s="228">
        <v>5744764.8399999999</v>
      </c>
      <c r="J15452" s="228">
        <v>1480843.14</v>
      </c>
      <c r="K15452" s="228">
        <v>1090735.2</v>
      </c>
      <c r="L15452" s="228">
        <v>9285829.6500000004</v>
      </c>
    </row>
    <row r="15453" spans="1:12">
      <c r="A15453" s="228">
        <v>2019</v>
      </c>
      <c r="B15453" s="228" t="s">
        <v>194</v>
      </c>
      <c r="C15453" s="228" t="s">
        <v>65</v>
      </c>
      <c r="D15453" s="228" t="s">
        <v>205</v>
      </c>
      <c r="E15453" s="228">
        <v>50</v>
      </c>
      <c r="F15453" s="228">
        <v>48617</v>
      </c>
      <c r="G15453" s="228">
        <v>3330</v>
      </c>
      <c r="H15453" s="228">
        <v>6039</v>
      </c>
      <c r="I15453" s="228">
        <v>7755203.6399999997</v>
      </c>
      <c r="J15453" s="228">
        <v>1976646.58</v>
      </c>
      <c r="K15453" s="228">
        <v>1907782.8</v>
      </c>
      <c r="L15453" s="228">
        <v>12775843.039999999</v>
      </c>
    </row>
    <row r="15454" spans="1:12">
      <c r="A15454" s="228">
        <v>2019</v>
      </c>
      <c r="B15454" s="228" t="s">
        <v>194</v>
      </c>
      <c r="C15454" s="228" t="s">
        <v>65</v>
      </c>
      <c r="D15454" s="228" t="s">
        <v>205</v>
      </c>
      <c r="E15454" s="228">
        <v>55</v>
      </c>
      <c r="F15454" s="228">
        <v>48223</v>
      </c>
      <c r="G15454" s="228">
        <v>4357</v>
      </c>
      <c r="H15454" s="228">
        <v>7954</v>
      </c>
      <c r="I15454" s="228">
        <v>10693805.640000001</v>
      </c>
      <c r="J15454" s="228">
        <v>2744792.52</v>
      </c>
      <c r="K15454" s="228">
        <v>2882686.85</v>
      </c>
      <c r="L15454" s="228">
        <v>17905469.91</v>
      </c>
    </row>
    <row r="15455" spans="1:12">
      <c r="A15455" s="228">
        <v>2019</v>
      </c>
      <c r="B15455" s="228" t="s">
        <v>194</v>
      </c>
      <c r="C15455" s="228" t="s">
        <v>65</v>
      </c>
      <c r="D15455" s="228" t="s">
        <v>205</v>
      </c>
      <c r="E15455" s="228">
        <v>60</v>
      </c>
      <c r="F15455" s="228">
        <v>43342</v>
      </c>
      <c r="G15455" s="228">
        <v>5634</v>
      </c>
      <c r="H15455" s="228">
        <v>11125</v>
      </c>
      <c r="I15455" s="228">
        <v>14863787.02</v>
      </c>
      <c r="J15455" s="228">
        <v>3541659.86</v>
      </c>
      <c r="K15455" s="228">
        <v>3983910.35</v>
      </c>
      <c r="L15455" s="228">
        <v>24103356.969999999</v>
      </c>
    </row>
    <row r="15456" spans="1:12">
      <c r="A15456" s="228">
        <v>2019</v>
      </c>
      <c r="B15456" s="228" t="s">
        <v>194</v>
      </c>
      <c r="C15456" s="228" t="s">
        <v>65</v>
      </c>
      <c r="D15456" s="228" t="s">
        <v>205</v>
      </c>
      <c r="E15456" s="228">
        <v>65</v>
      </c>
      <c r="F15456" s="228">
        <v>37335</v>
      </c>
      <c r="G15456" s="228">
        <v>6682</v>
      </c>
      <c r="H15456" s="228">
        <v>12223</v>
      </c>
      <c r="I15456" s="228">
        <v>18265328.449999999</v>
      </c>
      <c r="J15456" s="228">
        <v>4245722.8</v>
      </c>
      <c r="K15456" s="228">
        <v>5071249.9800000004</v>
      </c>
      <c r="L15456" s="228">
        <v>29377663.879999999</v>
      </c>
    </row>
    <row r="15457" spans="1:12">
      <c r="A15457" s="228">
        <v>2019</v>
      </c>
      <c r="B15457" s="228" t="s">
        <v>194</v>
      </c>
      <c r="C15457" s="228" t="s">
        <v>65</v>
      </c>
      <c r="D15457" s="228" t="s">
        <v>205</v>
      </c>
      <c r="E15457" s="228">
        <v>70</v>
      </c>
      <c r="F15457" s="228">
        <v>30050</v>
      </c>
      <c r="G15457" s="228">
        <v>7218</v>
      </c>
      <c r="H15457" s="228">
        <v>14618</v>
      </c>
      <c r="I15457" s="228">
        <v>19928937.43</v>
      </c>
      <c r="J15457" s="228">
        <v>4704720.9000000004</v>
      </c>
      <c r="K15457" s="228">
        <v>5512365.2300000004</v>
      </c>
      <c r="L15457" s="228">
        <v>31730519.25</v>
      </c>
    </row>
    <row r="15458" spans="1:12">
      <c r="A15458" s="228">
        <v>2019</v>
      </c>
      <c r="B15458" s="228" t="s">
        <v>194</v>
      </c>
      <c r="C15458" s="228" t="s">
        <v>65</v>
      </c>
      <c r="D15458" s="228" t="s">
        <v>205</v>
      </c>
      <c r="E15458" s="228">
        <v>75</v>
      </c>
      <c r="F15458" s="228">
        <v>19869</v>
      </c>
      <c r="G15458" s="228">
        <v>5765</v>
      </c>
      <c r="H15458" s="228">
        <v>14088</v>
      </c>
      <c r="I15458" s="228">
        <v>17624771</v>
      </c>
      <c r="J15458" s="228">
        <v>3909824.79</v>
      </c>
      <c r="K15458" s="228">
        <v>4438950.2</v>
      </c>
      <c r="L15458" s="228">
        <v>26983484.59</v>
      </c>
    </row>
    <row r="15459" spans="1:12">
      <c r="A15459" s="228">
        <v>2019</v>
      </c>
      <c r="B15459" s="228" t="s">
        <v>194</v>
      </c>
      <c r="C15459" s="228" t="s">
        <v>65</v>
      </c>
      <c r="D15459" s="228" t="s">
        <v>205</v>
      </c>
      <c r="E15459" s="228">
        <v>80</v>
      </c>
      <c r="F15459" s="228">
        <v>12239</v>
      </c>
      <c r="G15459" s="228">
        <v>4239</v>
      </c>
      <c r="H15459" s="228">
        <v>12562</v>
      </c>
      <c r="I15459" s="228">
        <v>13905930.35</v>
      </c>
      <c r="J15459" s="228">
        <v>2767026.89</v>
      </c>
      <c r="K15459" s="228">
        <v>3261934.25</v>
      </c>
      <c r="L15459" s="228">
        <v>20639519.199999999</v>
      </c>
    </row>
    <row r="15460" spans="1:12">
      <c r="A15460" s="228">
        <v>2019</v>
      </c>
      <c r="B15460" s="228" t="s">
        <v>194</v>
      </c>
      <c r="C15460" s="228" t="s">
        <v>65</v>
      </c>
      <c r="D15460" s="228" t="s">
        <v>205</v>
      </c>
      <c r="E15460" s="228">
        <v>85</v>
      </c>
      <c r="F15460" s="228">
        <v>6419</v>
      </c>
      <c r="G15460" s="228">
        <v>2308</v>
      </c>
      <c r="H15460" s="228">
        <v>9136</v>
      </c>
      <c r="I15460" s="228">
        <v>7567196.2400000002</v>
      </c>
      <c r="J15460" s="228">
        <v>1355288.77</v>
      </c>
      <c r="K15460" s="228">
        <v>1265563.3999999999</v>
      </c>
      <c r="L15460" s="228">
        <v>10493618.109999999</v>
      </c>
    </row>
    <row r="15461" spans="1:12">
      <c r="A15461" s="228">
        <v>2019</v>
      </c>
      <c r="B15461" s="228" t="s">
        <v>194</v>
      </c>
      <c r="C15461" s="228" t="s">
        <v>65</v>
      </c>
      <c r="D15461" s="228" t="s">
        <v>205</v>
      </c>
      <c r="E15461" s="228">
        <v>90</v>
      </c>
      <c r="F15461" s="228">
        <v>2385</v>
      </c>
      <c r="G15461" s="228">
        <v>871</v>
      </c>
      <c r="H15461" s="228">
        <v>4696</v>
      </c>
      <c r="I15461" s="228">
        <v>3426776.11</v>
      </c>
      <c r="J15461" s="228">
        <v>453076.89</v>
      </c>
      <c r="K15461" s="228">
        <v>599360.1</v>
      </c>
      <c r="L15461" s="228">
        <v>4602187.03</v>
      </c>
    </row>
    <row r="15462" spans="1:12">
      <c r="A15462" s="228">
        <v>2019</v>
      </c>
      <c r="B15462" s="228" t="s">
        <v>194</v>
      </c>
      <c r="C15462" s="228" t="s">
        <v>65</v>
      </c>
      <c r="D15462" s="228" t="s">
        <v>205</v>
      </c>
      <c r="E15462" s="228">
        <v>95</v>
      </c>
      <c r="F15462" s="228">
        <v>296</v>
      </c>
      <c r="G15462" s="228">
        <v>110</v>
      </c>
      <c r="H15462" s="228">
        <v>857</v>
      </c>
      <c r="I15462" s="228">
        <v>495076</v>
      </c>
      <c r="J15462" s="228">
        <v>57669.81</v>
      </c>
      <c r="K15462" s="228">
        <v>19948</v>
      </c>
      <c r="L15462" s="228">
        <v>585491.16</v>
      </c>
    </row>
    <row r="15463" spans="1:12">
      <c r="A15463" s="228">
        <v>2019</v>
      </c>
      <c r="B15463" s="228" t="s">
        <v>194</v>
      </c>
      <c r="C15463" s="228" t="s">
        <v>65</v>
      </c>
      <c r="D15463" s="228" t="s">
        <v>206</v>
      </c>
      <c r="E15463" s="228">
        <v>0</v>
      </c>
      <c r="F15463" s="228">
        <v>37489</v>
      </c>
      <c r="G15463" s="228">
        <v>1351</v>
      </c>
      <c r="H15463" s="228">
        <v>3585</v>
      </c>
      <c r="I15463" s="228">
        <v>2488731.75</v>
      </c>
      <c r="J15463" s="228">
        <v>372513.53</v>
      </c>
      <c r="K15463" s="228">
        <v>33959.65</v>
      </c>
      <c r="L15463" s="228">
        <v>3131052.89</v>
      </c>
    </row>
    <row r="15464" spans="1:12">
      <c r="A15464" s="228">
        <v>2019</v>
      </c>
      <c r="B15464" s="228" t="s">
        <v>194</v>
      </c>
      <c r="C15464" s="228" t="s">
        <v>65</v>
      </c>
      <c r="D15464" s="228" t="s">
        <v>206</v>
      </c>
      <c r="E15464" s="228">
        <v>5</v>
      </c>
      <c r="F15464" s="228">
        <v>45689</v>
      </c>
      <c r="G15464" s="228">
        <v>912</v>
      </c>
      <c r="H15464" s="228">
        <v>1198</v>
      </c>
      <c r="I15464" s="228">
        <v>1281095.25</v>
      </c>
      <c r="J15464" s="228">
        <v>274447.5</v>
      </c>
      <c r="K15464" s="228">
        <v>67426</v>
      </c>
      <c r="L15464" s="228">
        <v>1812121.84</v>
      </c>
    </row>
    <row r="15465" spans="1:12">
      <c r="A15465" s="228">
        <v>2019</v>
      </c>
      <c r="B15465" s="228" t="s">
        <v>194</v>
      </c>
      <c r="C15465" s="228" t="s">
        <v>65</v>
      </c>
      <c r="D15465" s="228" t="s">
        <v>206</v>
      </c>
      <c r="E15465" s="228">
        <v>10</v>
      </c>
      <c r="F15465" s="228">
        <v>44899</v>
      </c>
      <c r="G15465" s="228">
        <v>675</v>
      </c>
      <c r="H15465" s="228">
        <v>1122</v>
      </c>
      <c r="I15465" s="228">
        <v>1048373.25</v>
      </c>
      <c r="J15465" s="228">
        <v>211108.19</v>
      </c>
      <c r="K15465" s="228">
        <v>168663</v>
      </c>
      <c r="L15465" s="228">
        <v>1528771.62</v>
      </c>
    </row>
    <row r="15466" spans="1:12">
      <c r="A15466" s="228">
        <v>2019</v>
      </c>
      <c r="B15466" s="228" t="s">
        <v>194</v>
      </c>
      <c r="C15466" s="228" t="s">
        <v>65</v>
      </c>
      <c r="D15466" s="228" t="s">
        <v>206</v>
      </c>
      <c r="E15466" s="228">
        <v>15</v>
      </c>
      <c r="F15466" s="228">
        <v>41071</v>
      </c>
      <c r="G15466" s="228">
        <v>1806</v>
      </c>
      <c r="H15466" s="228">
        <v>4143</v>
      </c>
      <c r="I15466" s="228">
        <v>3876251.25</v>
      </c>
      <c r="J15466" s="228">
        <v>625409.07999999996</v>
      </c>
      <c r="K15466" s="228">
        <v>719041</v>
      </c>
      <c r="L15466" s="228">
        <v>5616937.3899999997</v>
      </c>
    </row>
    <row r="15467" spans="1:12">
      <c r="A15467" s="228">
        <v>2019</v>
      </c>
      <c r="B15467" s="228" t="s">
        <v>194</v>
      </c>
      <c r="C15467" s="228" t="s">
        <v>65</v>
      </c>
      <c r="D15467" s="228" t="s">
        <v>206</v>
      </c>
      <c r="E15467" s="228">
        <v>20</v>
      </c>
      <c r="F15467" s="228">
        <v>35504</v>
      </c>
      <c r="G15467" s="228">
        <v>2057</v>
      </c>
      <c r="H15467" s="228">
        <v>5288</v>
      </c>
      <c r="I15467" s="228">
        <v>4940003.4000000004</v>
      </c>
      <c r="J15467" s="228">
        <v>748749.05</v>
      </c>
      <c r="K15467" s="228">
        <v>455069</v>
      </c>
      <c r="L15467" s="228">
        <v>6636441.3499999996</v>
      </c>
    </row>
    <row r="15468" spans="1:12">
      <c r="A15468" s="228">
        <v>2019</v>
      </c>
      <c r="B15468" s="228" t="s">
        <v>194</v>
      </c>
      <c r="C15468" s="228" t="s">
        <v>65</v>
      </c>
      <c r="D15468" s="228" t="s">
        <v>206</v>
      </c>
      <c r="E15468" s="228">
        <v>25</v>
      </c>
      <c r="F15468" s="228">
        <v>34523</v>
      </c>
      <c r="G15468" s="228">
        <v>2225</v>
      </c>
      <c r="H15468" s="228">
        <v>5715</v>
      </c>
      <c r="I15468" s="228">
        <v>6391254.7999999998</v>
      </c>
      <c r="J15468" s="228">
        <v>1458186.94</v>
      </c>
      <c r="K15468" s="228">
        <v>659005</v>
      </c>
      <c r="L15468" s="228">
        <v>9376850.6699999999</v>
      </c>
    </row>
    <row r="15469" spans="1:12">
      <c r="A15469" s="228">
        <v>2019</v>
      </c>
      <c r="B15469" s="228" t="s">
        <v>194</v>
      </c>
      <c r="C15469" s="228" t="s">
        <v>65</v>
      </c>
      <c r="D15469" s="228" t="s">
        <v>206</v>
      </c>
      <c r="E15469" s="228">
        <v>30</v>
      </c>
      <c r="F15469" s="228">
        <v>53842</v>
      </c>
      <c r="G15469" s="228">
        <v>3890</v>
      </c>
      <c r="H15469" s="228">
        <v>10515</v>
      </c>
      <c r="I15469" s="228">
        <v>12292288.710000001</v>
      </c>
      <c r="J15469" s="228">
        <v>2897312.25</v>
      </c>
      <c r="K15469" s="228">
        <v>1021344</v>
      </c>
      <c r="L15469" s="228">
        <v>17779715.920000002</v>
      </c>
    </row>
    <row r="15470" spans="1:12">
      <c r="A15470" s="228">
        <v>2019</v>
      </c>
      <c r="B15470" s="228" t="s">
        <v>194</v>
      </c>
      <c r="C15470" s="228" t="s">
        <v>65</v>
      </c>
      <c r="D15470" s="228" t="s">
        <v>206</v>
      </c>
      <c r="E15470" s="228">
        <v>35</v>
      </c>
      <c r="F15470" s="228">
        <v>56757</v>
      </c>
      <c r="G15470" s="228">
        <v>4143</v>
      </c>
      <c r="H15470" s="228">
        <v>10279</v>
      </c>
      <c r="I15470" s="228">
        <v>11401803.9</v>
      </c>
      <c r="J15470" s="228">
        <v>2771378.91</v>
      </c>
      <c r="K15470" s="228">
        <v>1047893</v>
      </c>
      <c r="L15470" s="228">
        <v>16811208.289999999</v>
      </c>
    </row>
    <row r="15471" spans="1:12">
      <c r="A15471" s="228">
        <v>2019</v>
      </c>
      <c r="B15471" s="228" t="s">
        <v>194</v>
      </c>
      <c r="C15471" s="228" t="s">
        <v>65</v>
      </c>
      <c r="D15471" s="228" t="s">
        <v>206</v>
      </c>
      <c r="E15471" s="228">
        <v>40</v>
      </c>
      <c r="F15471" s="228">
        <v>51432</v>
      </c>
      <c r="G15471" s="228">
        <v>3629</v>
      </c>
      <c r="H15471" s="228">
        <v>7628</v>
      </c>
      <c r="I15471" s="228">
        <v>8867632.7200000007</v>
      </c>
      <c r="J15471" s="228">
        <v>2015770.14</v>
      </c>
      <c r="K15471" s="228">
        <v>1370673.35</v>
      </c>
      <c r="L15471" s="228">
        <v>13769687.83</v>
      </c>
    </row>
    <row r="15472" spans="1:12">
      <c r="A15472" s="228">
        <v>2019</v>
      </c>
      <c r="B15472" s="228" t="s">
        <v>194</v>
      </c>
      <c r="C15472" s="228" t="s">
        <v>65</v>
      </c>
      <c r="D15472" s="228" t="s">
        <v>206</v>
      </c>
      <c r="E15472" s="228">
        <v>45</v>
      </c>
      <c r="F15472" s="228">
        <v>53560</v>
      </c>
      <c r="G15472" s="228">
        <v>3996</v>
      </c>
      <c r="H15472" s="228">
        <v>7713</v>
      </c>
      <c r="I15472" s="228">
        <v>9313807.6799999997</v>
      </c>
      <c r="J15472" s="228">
        <v>2127976.13</v>
      </c>
      <c r="K15472" s="228">
        <v>1508163</v>
      </c>
      <c r="L15472" s="228">
        <v>14637738.4</v>
      </c>
    </row>
    <row r="15473" spans="1:12">
      <c r="A15473" s="228">
        <v>2019</v>
      </c>
      <c r="B15473" s="228" t="s">
        <v>194</v>
      </c>
      <c r="C15473" s="228" t="s">
        <v>65</v>
      </c>
      <c r="D15473" s="228" t="s">
        <v>206</v>
      </c>
      <c r="E15473" s="228">
        <v>50</v>
      </c>
      <c r="F15473" s="228">
        <v>50096</v>
      </c>
      <c r="G15473" s="228">
        <v>4370</v>
      </c>
      <c r="H15473" s="228">
        <v>8702</v>
      </c>
      <c r="I15473" s="228">
        <v>10348137.67</v>
      </c>
      <c r="J15473" s="228">
        <v>2345185.77</v>
      </c>
      <c r="K15473" s="228">
        <v>2337296.6</v>
      </c>
      <c r="L15473" s="228">
        <v>16676029.109999999</v>
      </c>
    </row>
    <row r="15474" spans="1:12">
      <c r="A15474" s="228">
        <v>2019</v>
      </c>
      <c r="B15474" s="228" t="s">
        <v>194</v>
      </c>
      <c r="C15474" s="228" t="s">
        <v>65</v>
      </c>
      <c r="D15474" s="228" t="s">
        <v>206</v>
      </c>
      <c r="E15474" s="228">
        <v>55</v>
      </c>
      <c r="F15474" s="228">
        <v>49642</v>
      </c>
      <c r="G15474" s="228">
        <v>5164</v>
      </c>
      <c r="H15474" s="228">
        <v>9313</v>
      </c>
      <c r="I15474" s="228">
        <v>11563491.460000001</v>
      </c>
      <c r="J15474" s="228">
        <v>2809337.37</v>
      </c>
      <c r="K15474" s="228">
        <v>2750944.05</v>
      </c>
      <c r="L15474" s="228">
        <v>18814476.989999998</v>
      </c>
    </row>
    <row r="15475" spans="1:12">
      <c r="A15475" s="228">
        <v>2019</v>
      </c>
      <c r="B15475" s="228" t="s">
        <v>194</v>
      </c>
      <c r="C15475" s="228" t="s">
        <v>65</v>
      </c>
      <c r="D15475" s="228" t="s">
        <v>206</v>
      </c>
      <c r="E15475" s="228">
        <v>60</v>
      </c>
      <c r="F15475" s="228">
        <v>45729</v>
      </c>
      <c r="G15475" s="228">
        <v>5799</v>
      </c>
      <c r="H15475" s="228">
        <v>10867</v>
      </c>
      <c r="I15475" s="228">
        <v>13827695.449999999</v>
      </c>
      <c r="J15475" s="228">
        <v>3385858.01</v>
      </c>
      <c r="K15475" s="228">
        <v>3483383.05</v>
      </c>
      <c r="L15475" s="228">
        <v>22287695.98</v>
      </c>
    </row>
    <row r="15476" spans="1:12">
      <c r="A15476" s="228">
        <v>2019</v>
      </c>
      <c r="B15476" s="228" t="s">
        <v>194</v>
      </c>
      <c r="C15476" s="228" t="s">
        <v>65</v>
      </c>
      <c r="D15476" s="228" t="s">
        <v>206</v>
      </c>
      <c r="E15476" s="228">
        <v>65</v>
      </c>
      <c r="F15476" s="228">
        <v>39551</v>
      </c>
      <c r="G15476" s="228">
        <v>6063</v>
      </c>
      <c r="H15476" s="228">
        <v>12243</v>
      </c>
      <c r="I15476" s="228">
        <v>15912364.470000001</v>
      </c>
      <c r="J15476" s="228">
        <v>3908623.63</v>
      </c>
      <c r="K15476" s="228">
        <v>4461282.7</v>
      </c>
      <c r="L15476" s="228">
        <v>25785456.949999999</v>
      </c>
    </row>
    <row r="15477" spans="1:12">
      <c r="A15477" s="228">
        <v>2019</v>
      </c>
      <c r="B15477" s="228" t="s">
        <v>194</v>
      </c>
      <c r="C15477" s="228" t="s">
        <v>65</v>
      </c>
      <c r="D15477" s="228" t="s">
        <v>206</v>
      </c>
      <c r="E15477" s="228">
        <v>70</v>
      </c>
      <c r="F15477" s="228">
        <v>32444</v>
      </c>
      <c r="G15477" s="228">
        <v>6495</v>
      </c>
      <c r="H15477" s="228">
        <v>14989</v>
      </c>
      <c r="I15477" s="228">
        <v>18075660.359999999</v>
      </c>
      <c r="J15477" s="228">
        <v>4191353.51</v>
      </c>
      <c r="K15477" s="228">
        <v>4527567.4000000004</v>
      </c>
      <c r="L15477" s="228">
        <v>27983615.73</v>
      </c>
    </row>
    <row r="15478" spans="1:12">
      <c r="A15478" s="228">
        <v>2019</v>
      </c>
      <c r="B15478" s="228" t="s">
        <v>194</v>
      </c>
      <c r="C15478" s="228" t="s">
        <v>65</v>
      </c>
      <c r="D15478" s="228" t="s">
        <v>206</v>
      </c>
      <c r="E15478" s="228">
        <v>75</v>
      </c>
      <c r="F15478" s="228">
        <v>21078</v>
      </c>
      <c r="G15478" s="228">
        <v>4890</v>
      </c>
      <c r="H15478" s="228">
        <v>13522</v>
      </c>
      <c r="I15478" s="228">
        <v>15266304</v>
      </c>
      <c r="J15478" s="228">
        <v>3396664.87</v>
      </c>
      <c r="K15478" s="228">
        <v>3503330.15</v>
      </c>
      <c r="L15478" s="228">
        <v>22991265.510000002</v>
      </c>
    </row>
    <row r="15479" spans="1:12">
      <c r="A15479" s="228">
        <v>2019</v>
      </c>
      <c r="B15479" s="228" t="s">
        <v>194</v>
      </c>
      <c r="C15479" s="228" t="s">
        <v>65</v>
      </c>
      <c r="D15479" s="228" t="s">
        <v>206</v>
      </c>
      <c r="E15479" s="228">
        <v>80</v>
      </c>
      <c r="F15479" s="228">
        <v>14288</v>
      </c>
      <c r="G15479" s="228">
        <v>3642</v>
      </c>
      <c r="H15479" s="228">
        <v>13884</v>
      </c>
      <c r="I15479" s="228">
        <v>12921219.550000001</v>
      </c>
      <c r="J15479" s="228">
        <v>2574624.46</v>
      </c>
      <c r="K15479" s="228">
        <v>2855396.3</v>
      </c>
      <c r="L15479" s="228">
        <v>18870846.449999999</v>
      </c>
    </row>
    <row r="15480" spans="1:12">
      <c r="A15480" s="228">
        <v>2019</v>
      </c>
      <c r="B15480" s="228" t="s">
        <v>194</v>
      </c>
      <c r="C15480" s="228" t="s">
        <v>65</v>
      </c>
      <c r="D15480" s="228" t="s">
        <v>206</v>
      </c>
      <c r="E15480" s="228">
        <v>85</v>
      </c>
      <c r="F15480" s="228">
        <v>8564</v>
      </c>
      <c r="G15480" s="228">
        <v>2270</v>
      </c>
      <c r="H15480" s="228">
        <v>13057</v>
      </c>
      <c r="I15480" s="228">
        <v>9484762.5</v>
      </c>
      <c r="J15480" s="228">
        <v>1452005.03</v>
      </c>
      <c r="K15480" s="228">
        <v>959279.2</v>
      </c>
      <c r="L15480" s="228">
        <v>12214200.42</v>
      </c>
    </row>
    <row r="15481" spans="1:12">
      <c r="A15481" s="228">
        <v>2019</v>
      </c>
      <c r="B15481" s="228" t="s">
        <v>194</v>
      </c>
      <c r="C15481" s="228" t="s">
        <v>65</v>
      </c>
      <c r="D15481" s="228" t="s">
        <v>206</v>
      </c>
      <c r="E15481" s="228">
        <v>90</v>
      </c>
      <c r="F15481" s="228">
        <v>3689</v>
      </c>
      <c r="G15481" s="228">
        <v>1005</v>
      </c>
      <c r="H15481" s="228">
        <v>7117</v>
      </c>
      <c r="I15481" s="228">
        <v>4190907.85</v>
      </c>
      <c r="J15481" s="228">
        <v>540212.22</v>
      </c>
      <c r="K15481" s="228">
        <v>378202.25</v>
      </c>
      <c r="L15481" s="228">
        <v>5214321.58</v>
      </c>
    </row>
    <row r="15482" spans="1:12">
      <c r="A15482" s="228">
        <v>2019</v>
      </c>
      <c r="B15482" s="228" t="s">
        <v>194</v>
      </c>
      <c r="C15482" s="228" t="s">
        <v>65</v>
      </c>
      <c r="D15482" s="228" t="s">
        <v>206</v>
      </c>
      <c r="E15482" s="228">
        <v>95</v>
      </c>
      <c r="F15482" s="228">
        <v>1025</v>
      </c>
      <c r="G15482" s="228">
        <v>229</v>
      </c>
      <c r="H15482" s="228">
        <v>1813</v>
      </c>
      <c r="I15482" s="228">
        <v>1072899.1000000001</v>
      </c>
      <c r="J15482" s="228">
        <v>117940.39</v>
      </c>
      <c r="K15482" s="228">
        <v>80528.649999999994</v>
      </c>
      <c r="L15482" s="228">
        <v>1296403.52</v>
      </c>
    </row>
    <row r="15483" spans="1:12">
      <c r="A15483" s="228">
        <v>2019</v>
      </c>
      <c r="B15483" s="228" t="s">
        <v>194</v>
      </c>
      <c r="C15483" s="228" t="s">
        <v>66</v>
      </c>
      <c r="D15483" s="228" t="s">
        <v>205</v>
      </c>
      <c r="E15483" s="228">
        <v>0</v>
      </c>
      <c r="F15483" s="228">
        <v>4661</v>
      </c>
      <c r="G15483" s="228">
        <v>150</v>
      </c>
      <c r="H15483" s="228">
        <v>466</v>
      </c>
      <c r="I15483" s="228">
        <v>326454.7</v>
      </c>
      <c r="J15483" s="228">
        <v>51727.39</v>
      </c>
      <c r="K15483" s="228">
        <v>2391</v>
      </c>
      <c r="L15483" s="228">
        <v>401721.8</v>
      </c>
    </row>
    <row r="15484" spans="1:12">
      <c r="A15484" s="228">
        <v>2019</v>
      </c>
      <c r="B15484" s="228" t="s">
        <v>194</v>
      </c>
      <c r="C15484" s="228" t="s">
        <v>66</v>
      </c>
      <c r="D15484" s="228" t="s">
        <v>205</v>
      </c>
      <c r="E15484" s="228">
        <v>5</v>
      </c>
      <c r="F15484" s="228">
        <v>5850</v>
      </c>
      <c r="G15484" s="228">
        <v>74</v>
      </c>
      <c r="H15484" s="228">
        <v>128</v>
      </c>
      <c r="I15484" s="228">
        <v>107318.38</v>
      </c>
      <c r="J15484" s="228">
        <v>28668.06</v>
      </c>
      <c r="K15484" s="228">
        <v>10885</v>
      </c>
      <c r="L15484" s="228">
        <v>166000.1</v>
      </c>
    </row>
    <row r="15485" spans="1:12">
      <c r="A15485" s="228">
        <v>2019</v>
      </c>
      <c r="B15485" s="228" t="s">
        <v>194</v>
      </c>
      <c r="C15485" s="228" t="s">
        <v>66</v>
      </c>
      <c r="D15485" s="228" t="s">
        <v>205</v>
      </c>
      <c r="E15485" s="228">
        <v>10</v>
      </c>
      <c r="F15485" s="228">
        <v>6443</v>
      </c>
      <c r="G15485" s="228">
        <v>68</v>
      </c>
      <c r="H15485" s="228">
        <v>89</v>
      </c>
      <c r="I15485" s="228">
        <v>93554.1</v>
      </c>
      <c r="J15485" s="228">
        <v>29608.41</v>
      </c>
      <c r="K15485" s="228">
        <v>26165</v>
      </c>
      <c r="L15485" s="228">
        <v>164581.1</v>
      </c>
    </row>
    <row r="15486" spans="1:12">
      <c r="A15486" s="228">
        <v>2019</v>
      </c>
      <c r="B15486" s="228" t="s">
        <v>194</v>
      </c>
      <c r="C15486" s="228" t="s">
        <v>66</v>
      </c>
      <c r="D15486" s="228" t="s">
        <v>205</v>
      </c>
      <c r="E15486" s="228">
        <v>15</v>
      </c>
      <c r="F15486" s="228">
        <v>6335</v>
      </c>
      <c r="G15486" s="228">
        <v>176</v>
      </c>
      <c r="H15486" s="228">
        <v>311</v>
      </c>
      <c r="I15486" s="228">
        <v>309215.65000000002</v>
      </c>
      <c r="J15486" s="228">
        <v>73505.3</v>
      </c>
      <c r="K15486" s="228">
        <v>72770</v>
      </c>
      <c r="L15486" s="228">
        <v>498136.29</v>
      </c>
    </row>
    <row r="15487" spans="1:12">
      <c r="A15487" s="228">
        <v>2019</v>
      </c>
      <c r="B15487" s="228" t="s">
        <v>194</v>
      </c>
      <c r="C15487" s="228" t="s">
        <v>66</v>
      </c>
      <c r="D15487" s="228" t="s">
        <v>205</v>
      </c>
      <c r="E15487" s="228">
        <v>20</v>
      </c>
      <c r="F15487" s="228">
        <v>5171</v>
      </c>
      <c r="G15487" s="228">
        <v>195</v>
      </c>
      <c r="H15487" s="228">
        <v>413</v>
      </c>
      <c r="I15487" s="228">
        <v>417635.52</v>
      </c>
      <c r="J15487" s="228">
        <v>98241.63</v>
      </c>
      <c r="K15487" s="228">
        <v>87813</v>
      </c>
      <c r="L15487" s="228">
        <v>650786.43999999994</v>
      </c>
    </row>
    <row r="15488" spans="1:12">
      <c r="A15488" s="228">
        <v>2019</v>
      </c>
      <c r="B15488" s="228" t="s">
        <v>194</v>
      </c>
      <c r="C15488" s="228" t="s">
        <v>66</v>
      </c>
      <c r="D15488" s="228" t="s">
        <v>205</v>
      </c>
      <c r="E15488" s="228">
        <v>25</v>
      </c>
      <c r="F15488" s="228">
        <v>3227</v>
      </c>
      <c r="G15488" s="228">
        <v>104</v>
      </c>
      <c r="H15488" s="228">
        <v>214</v>
      </c>
      <c r="I15488" s="228">
        <v>228653.03</v>
      </c>
      <c r="J15488" s="228">
        <v>63648.11</v>
      </c>
      <c r="K15488" s="228">
        <v>72108</v>
      </c>
      <c r="L15488" s="228">
        <v>405130.48</v>
      </c>
    </row>
    <row r="15489" spans="1:12">
      <c r="A15489" s="228">
        <v>2019</v>
      </c>
      <c r="B15489" s="228" t="s">
        <v>194</v>
      </c>
      <c r="C15489" s="228" t="s">
        <v>66</v>
      </c>
      <c r="D15489" s="228" t="s">
        <v>205</v>
      </c>
      <c r="E15489" s="228">
        <v>30</v>
      </c>
      <c r="F15489" s="228">
        <v>5079</v>
      </c>
      <c r="G15489" s="228">
        <v>227</v>
      </c>
      <c r="H15489" s="228">
        <v>548</v>
      </c>
      <c r="I15489" s="228">
        <v>509754.63</v>
      </c>
      <c r="J15489" s="228">
        <v>133194.99</v>
      </c>
      <c r="K15489" s="228">
        <v>97674</v>
      </c>
      <c r="L15489" s="228">
        <v>841270.66</v>
      </c>
    </row>
    <row r="15490" spans="1:12">
      <c r="A15490" s="228">
        <v>2019</v>
      </c>
      <c r="B15490" s="228" t="s">
        <v>194</v>
      </c>
      <c r="C15490" s="228" t="s">
        <v>66</v>
      </c>
      <c r="D15490" s="228" t="s">
        <v>205</v>
      </c>
      <c r="E15490" s="228">
        <v>35</v>
      </c>
      <c r="F15490" s="228">
        <v>5888</v>
      </c>
      <c r="G15490" s="228">
        <v>311</v>
      </c>
      <c r="H15490" s="228">
        <v>550</v>
      </c>
      <c r="I15490" s="228">
        <v>553982.03</v>
      </c>
      <c r="J15490" s="228">
        <v>154172.79</v>
      </c>
      <c r="K15490" s="228">
        <v>109194</v>
      </c>
      <c r="L15490" s="228">
        <v>943649.89</v>
      </c>
    </row>
    <row r="15491" spans="1:12">
      <c r="A15491" s="228">
        <v>2019</v>
      </c>
      <c r="B15491" s="228" t="s">
        <v>194</v>
      </c>
      <c r="C15491" s="228" t="s">
        <v>66</v>
      </c>
      <c r="D15491" s="228" t="s">
        <v>205</v>
      </c>
      <c r="E15491" s="228">
        <v>40</v>
      </c>
      <c r="F15491" s="228">
        <v>5822</v>
      </c>
      <c r="G15491" s="228">
        <v>357</v>
      </c>
      <c r="H15491" s="228">
        <v>634</v>
      </c>
      <c r="I15491" s="228">
        <v>601739.53</v>
      </c>
      <c r="J15491" s="228">
        <v>179709.62</v>
      </c>
      <c r="K15491" s="228">
        <v>193583</v>
      </c>
      <c r="L15491" s="228">
        <v>1096009.81</v>
      </c>
    </row>
    <row r="15492" spans="1:12">
      <c r="A15492" s="228">
        <v>2019</v>
      </c>
      <c r="B15492" s="228" t="s">
        <v>194</v>
      </c>
      <c r="C15492" s="228" t="s">
        <v>66</v>
      </c>
      <c r="D15492" s="228" t="s">
        <v>205</v>
      </c>
      <c r="E15492" s="228">
        <v>45</v>
      </c>
      <c r="F15492" s="228">
        <v>6793</v>
      </c>
      <c r="G15492" s="228">
        <v>479</v>
      </c>
      <c r="H15492" s="228">
        <v>1108</v>
      </c>
      <c r="I15492" s="228">
        <v>1060771.8</v>
      </c>
      <c r="J15492" s="228">
        <v>266599.02</v>
      </c>
      <c r="K15492" s="228">
        <v>428119</v>
      </c>
      <c r="L15492" s="228">
        <v>1981874.77</v>
      </c>
    </row>
    <row r="15493" spans="1:12">
      <c r="A15493" s="228">
        <v>2019</v>
      </c>
      <c r="B15493" s="228" t="s">
        <v>194</v>
      </c>
      <c r="C15493" s="228" t="s">
        <v>66</v>
      </c>
      <c r="D15493" s="228" t="s">
        <v>205</v>
      </c>
      <c r="E15493" s="228">
        <v>50</v>
      </c>
      <c r="F15493" s="228">
        <v>7159</v>
      </c>
      <c r="G15493" s="228">
        <v>585</v>
      </c>
      <c r="H15493" s="228">
        <v>1246</v>
      </c>
      <c r="I15493" s="228">
        <v>1311206.43</v>
      </c>
      <c r="J15493" s="228">
        <v>365940.8</v>
      </c>
      <c r="K15493" s="228">
        <v>440887.7</v>
      </c>
      <c r="L15493" s="228">
        <v>2337280.7999999998</v>
      </c>
    </row>
    <row r="15494" spans="1:12">
      <c r="A15494" s="228">
        <v>2019</v>
      </c>
      <c r="B15494" s="228" t="s">
        <v>194</v>
      </c>
      <c r="C15494" s="228" t="s">
        <v>66</v>
      </c>
      <c r="D15494" s="228" t="s">
        <v>205</v>
      </c>
      <c r="E15494" s="228">
        <v>55</v>
      </c>
      <c r="F15494" s="228">
        <v>8774</v>
      </c>
      <c r="G15494" s="228">
        <v>935</v>
      </c>
      <c r="H15494" s="228">
        <v>1949</v>
      </c>
      <c r="I15494" s="228">
        <v>2066953.64</v>
      </c>
      <c r="J15494" s="228">
        <v>560699.93999999994</v>
      </c>
      <c r="K15494" s="228">
        <v>531784</v>
      </c>
      <c r="L15494" s="228">
        <v>3419066.19</v>
      </c>
    </row>
    <row r="15495" spans="1:12">
      <c r="A15495" s="228">
        <v>2019</v>
      </c>
      <c r="B15495" s="228" t="s">
        <v>194</v>
      </c>
      <c r="C15495" s="228" t="s">
        <v>66</v>
      </c>
      <c r="D15495" s="228" t="s">
        <v>205</v>
      </c>
      <c r="E15495" s="228">
        <v>60</v>
      </c>
      <c r="F15495" s="228">
        <v>9367</v>
      </c>
      <c r="G15495" s="228">
        <v>1455</v>
      </c>
      <c r="H15495" s="228">
        <v>2878</v>
      </c>
      <c r="I15495" s="228">
        <v>2846803.3</v>
      </c>
      <c r="J15495" s="228">
        <v>761072.73</v>
      </c>
      <c r="K15495" s="228">
        <v>1094000.3999999999</v>
      </c>
      <c r="L15495" s="228">
        <v>5126440.43</v>
      </c>
    </row>
    <row r="15496" spans="1:12">
      <c r="A15496" s="228">
        <v>2019</v>
      </c>
      <c r="B15496" s="228" t="s">
        <v>194</v>
      </c>
      <c r="C15496" s="228" t="s">
        <v>66</v>
      </c>
      <c r="D15496" s="228" t="s">
        <v>205</v>
      </c>
      <c r="E15496" s="228">
        <v>65</v>
      </c>
      <c r="F15496" s="228">
        <v>8901</v>
      </c>
      <c r="G15496" s="228">
        <v>1640</v>
      </c>
      <c r="H15496" s="228">
        <v>3587</v>
      </c>
      <c r="I15496" s="228">
        <v>3904755.61</v>
      </c>
      <c r="J15496" s="228">
        <v>1016309.07</v>
      </c>
      <c r="K15496" s="228">
        <v>1381822</v>
      </c>
      <c r="L15496" s="228">
        <v>6706020.6299999999</v>
      </c>
    </row>
    <row r="15497" spans="1:12">
      <c r="A15497" s="228">
        <v>2019</v>
      </c>
      <c r="B15497" s="228" t="s">
        <v>194</v>
      </c>
      <c r="C15497" s="228" t="s">
        <v>66</v>
      </c>
      <c r="D15497" s="228" t="s">
        <v>205</v>
      </c>
      <c r="E15497" s="228">
        <v>70</v>
      </c>
      <c r="F15497" s="228">
        <v>7547</v>
      </c>
      <c r="G15497" s="228">
        <v>1749</v>
      </c>
      <c r="H15497" s="228">
        <v>5673</v>
      </c>
      <c r="I15497" s="228">
        <v>4522210.01</v>
      </c>
      <c r="J15497" s="228">
        <v>1164112.49</v>
      </c>
      <c r="K15497" s="228">
        <v>1296119</v>
      </c>
      <c r="L15497" s="228">
        <v>7313187.4299999997</v>
      </c>
    </row>
    <row r="15498" spans="1:12">
      <c r="A15498" s="228">
        <v>2019</v>
      </c>
      <c r="B15498" s="228" t="s">
        <v>194</v>
      </c>
      <c r="C15498" s="228" t="s">
        <v>66</v>
      </c>
      <c r="D15498" s="228" t="s">
        <v>205</v>
      </c>
      <c r="E15498" s="228">
        <v>75</v>
      </c>
      <c r="F15498" s="228">
        <v>5177</v>
      </c>
      <c r="G15498" s="228">
        <v>1601</v>
      </c>
      <c r="H15498" s="228">
        <v>3762</v>
      </c>
      <c r="I15498" s="228">
        <v>3630125.19</v>
      </c>
      <c r="J15498" s="228">
        <v>899313.34</v>
      </c>
      <c r="K15498" s="228">
        <v>1136961</v>
      </c>
      <c r="L15498" s="228">
        <v>5891431.5499999998</v>
      </c>
    </row>
    <row r="15499" spans="1:12">
      <c r="A15499" s="228">
        <v>2019</v>
      </c>
      <c r="B15499" s="228" t="s">
        <v>194</v>
      </c>
      <c r="C15499" s="228" t="s">
        <v>66</v>
      </c>
      <c r="D15499" s="228" t="s">
        <v>205</v>
      </c>
      <c r="E15499" s="228">
        <v>80</v>
      </c>
      <c r="F15499" s="228">
        <v>3157</v>
      </c>
      <c r="G15499" s="228">
        <v>1308</v>
      </c>
      <c r="H15499" s="228">
        <v>3360</v>
      </c>
      <c r="I15499" s="228">
        <v>2841913.78</v>
      </c>
      <c r="J15499" s="228">
        <v>571066.82999999996</v>
      </c>
      <c r="K15499" s="228">
        <v>664661</v>
      </c>
      <c r="L15499" s="228">
        <v>4202841.67</v>
      </c>
    </row>
    <row r="15500" spans="1:12">
      <c r="A15500" s="228">
        <v>2019</v>
      </c>
      <c r="B15500" s="228" t="s">
        <v>194</v>
      </c>
      <c r="C15500" s="228" t="s">
        <v>66</v>
      </c>
      <c r="D15500" s="228" t="s">
        <v>205</v>
      </c>
      <c r="E15500" s="228">
        <v>85</v>
      </c>
      <c r="F15500" s="228">
        <v>1750</v>
      </c>
      <c r="G15500" s="228">
        <v>577</v>
      </c>
      <c r="H15500" s="228">
        <v>2431</v>
      </c>
      <c r="I15500" s="228">
        <v>1934368.46</v>
      </c>
      <c r="J15500" s="228">
        <v>322866.96999999997</v>
      </c>
      <c r="K15500" s="228">
        <v>267592.55</v>
      </c>
      <c r="L15500" s="228">
        <v>2580003.4</v>
      </c>
    </row>
    <row r="15501" spans="1:12">
      <c r="A15501" s="228">
        <v>2019</v>
      </c>
      <c r="B15501" s="228" t="s">
        <v>194</v>
      </c>
      <c r="C15501" s="228" t="s">
        <v>66</v>
      </c>
      <c r="D15501" s="228" t="s">
        <v>205</v>
      </c>
      <c r="E15501" s="228">
        <v>90</v>
      </c>
      <c r="F15501" s="228">
        <v>582</v>
      </c>
      <c r="G15501" s="228">
        <v>194</v>
      </c>
      <c r="H15501" s="228">
        <v>932</v>
      </c>
      <c r="I15501" s="228">
        <v>724482.54</v>
      </c>
      <c r="J15501" s="228">
        <v>121206.28</v>
      </c>
      <c r="K15501" s="228">
        <v>149540</v>
      </c>
      <c r="L15501" s="228">
        <v>1021024.56</v>
      </c>
    </row>
    <row r="15502" spans="1:12">
      <c r="A15502" s="228">
        <v>2019</v>
      </c>
      <c r="B15502" s="228" t="s">
        <v>194</v>
      </c>
      <c r="C15502" s="228" t="s">
        <v>66</v>
      </c>
      <c r="D15502" s="228" t="s">
        <v>205</v>
      </c>
      <c r="E15502" s="228">
        <v>95</v>
      </c>
      <c r="F15502" s="228">
        <v>67</v>
      </c>
      <c r="G15502" s="228">
        <v>27</v>
      </c>
      <c r="H15502" s="228">
        <v>228</v>
      </c>
      <c r="I15502" s="228">
        <v>132198</v>
      </c>
      <c r="J15502" s="228">
        <v>15310.8</v>
      </c>
      <c r="K15502" s="228">
        <v>953</v>
      </c>
      <c r="L15502" s="228">
        <v>150114.20000000001</v>
      </c>
    </row>
    <row r="15503" spans="1:12">
      <c r="A15503" s="228">
        <v>2019</v>
      </c>
      <c r="B15503" s="228" t="s">
        <v>194</v>
      </c>
      <c r="C15503" s="228" t="s">
        <v>66</v>
      </c>
      <c r="D15503" s="228" t="s">
        <v>206</v>
      </c>
      <c r="E15503" s="228">
        <v>0</v>
      </c>
      <c r="F15503" s="228">
        <v>4297</v>
      </c>
      <c r="G15503" s="228">
        <v>111</v>
      </c>
      <c r="H15503" s="228">
        <v>302</v>
      </c>
      <c r="I15503" s="228">
        <v>241949.56</v>
      </c>
      <c r="J15503" s="228">
        <v>49571</v>
      </c>
      <c r="K15503" s="228">
        <v>10398</v>
      </c>
      <c r="L15503" s="228">
        <v>319514.15999999997</v>
      </c>
    </row>
    <row r="15504" spans="1:12">
      <c r="A15504" s="228">
        <v>2019</v>
      </c>
      <c r="B15504" s="228" t="s">
        <v>194</v>
      </c>
      <c r="C15504" s="228" t="s">
        <v>66</v>
      </c>
      <c r="D15504" s="228" t="s">
        <v>206</v>
      </c>
      <c r="E15504" s="228">
        <v>5</v>
      </c>
      <c r="F15504" s="228">
        <v>5501</v>
      </c>
      <c r="G15504" s="228">
        <v>71</v>
      </c>
      <c r="H15504" s="228">
        <v>95</v>
      </c>
      <c r="I15504" s="228">
        <v>85284.36</v>
      </c>
      <c r="J15504" s="228">
        <v>24897.59</v>
      </c>
      <c r="K15504" s="228">
        <v>19083</v>
      </c>
      <c r="L15504" s="228">
        <v>141041.4</v>
      </c>
    </row>
    <row r="15505" spans="1:12">
      <c r="A15505" s="228">
        <v>2019</v>
      </c>
      <c r="B15505" s="228" t="s">
        <v>194</v>
      </c>
      <c r="C15505" s="228" t="s">
        <v>66</v>
      </c>
      <c r="D15505" s="228" t="s">
        <v>206</v>
      </c>
      <c r="E15505" s="228">
        <v>10</v>
      </c>
      <c r="F15505" s="228">
        <v>6087</v>
      </c>
      <c r="G15505" s="228">
        <v>63</v>
      </c>
      <c r="H15505" s="228">
        <v>101</v>
      </c>
      <c r="I15505" s="228">
        <v>98217.49</v>
      </c>
      <c r="J15505" s="228">
        <v>32295.040000000001</v>
      </c>
      <c r="K15505" s="228">
        <v>58158</v>
      </c>
      <c r="L15505" s="228">
        <v>202532.14</v>
      </c>
    </row>
    <row r="15506" spans="1:12">
      <c r="A15506" s="228">
        <v>2019</v>
      </c>
      <c r="B15506" s="228" t="s">
        <v>194</v>
      </c>
      <c r="C15506" s="228" t="s">
        <v>66</v>
      </c>
      <c r="D15506" s="228" t="s">
        <v>206</v>
      </c>
      <c r="E15506" s="228">
        <v>15</v>
      </c>
      <c r="F15506" s="228">
        <v>5852</v>
      </c>
      <c r="G15506" s="228">
        <v>240</v>
      </c>
      <c r="H15506" s="228">
        <v>433</v>
      </c>
      <c r="I15506" s="228">
        <v>428832.98</v>
      </c>
      <c r="J15506" s="228">
        <v>93241.77</v>
      </c>
      <c r="K15506" s="228">
        <v>75886</v>
      </c>
      <c r="L15506" s="228">
        <v>659360.78</v>
      </c>
    </row>
    <row r="15507" spans="1:12">
      <c r="A15507" s="228">
        <v>2019</v>
      </c>
      <c r="B15507" s="228" t="s">
        <v>194</v>
      </c>
      <c r="C15507" s="228" t="s">
        <v>66</v>
      </c>
      <c r="D15507" s="228" t="s">
        <v>206</v>
      </c>
      <c r="E15507" s="228">
        <v>20</v>
      </c>
      <c r="F15507" s="228">
        <v>5343</v>
      </c>
      <c r="G15507" s="228">
        <v>433</v>
      </c>
      <c r="H15507" s="228">
        <v>1057</v>
      </c>
      <c r="I15507" s="228">
        <v>967040.49</v>
      </c>
      <c r="J15507" s="228">
        <v>190131.83</v>
      </c>
      <c r="K15507" s="228">
        <v>133129</v>
      </c>
      <c r="L15507" s="228">
        <v>1394456.57</v>
      </c>
    </row>
    <row r="15508" spans="1:12">
      <c r="A15508" s="228">
        <v>2019</v>
      </c>
      <c r="B15508" s="228" t="s">
        <v>194</v>
      </c>
      <c r="C15508" s="228" t="s">
        <v>66</v>
      </c>
      <c r="D15508" s="228" t="s">
        <v>206</v>
      </c>
      <c r="E15508" s="228">
        <v>25</v>
      </c>
      <c r="F15508" s="228">
        <v>3912</v>
      </c>
      <c r="G15508" s="228">
        <v>372</v>
      </c>
      <c r="H15508" s="228">
        <v>1207</v>
      </c>
      <c r="I15508" s="228">
        <v>1005560.74</v>
      </c>
      <c r="J15508" s="228">
        <v>220862.2</v>
      </c>
      <c r="K15508" s="228">
        <v>152949</v>
      </c>
      <c r="L15508" s="228">
        <v>1537197.25</v>
      </c>
    </row>
    <row r="15509" spans="1:12">
      <c r="A15509" s="228">
        <v>2019</v>
      </c>
      <c r="B15509" s="228" t="s">
        <v>194</v>
      </c>
      <c r="C15509" s="228" t="s">
        <v>66</v>
      </c>
      <c r="D15509" s="228" t="s">
        <v>206</v>
      </c>
      <c r="E15509" s="228">
        <v>30</v>
      </c>
      <c r="F15509" s="228">
        <v>6221</v>
      </c>
      <c r="G15509" s="228">
        <v>728</v>
      </c>
      <c r="H15509" s="228">
        <v>2119</v>
      </c>
      <c r="I15509" s="228">
        <v>1911025.9</v>
      </c>
      <c r="J15509" s="228">
        <v>471198.39</v>
      </c>
      <c r="K15509" s="228">
        <v>130178</v>
      </c>
      <c r="L15509" s="228">
        <v>2729809.23</v>
      </c>
    </row>
    <row r="15510" spans="1:12">
      <c r="A15510" s="228">
        <v>2019</v>
      </c>
      <c r="B15510" s="228" t="s">
        <v>194</v>
      </c>
      <c r="C15510" s="228" t="s">
        <v>66</v>
      </c>
      <c r="D15510" s="228" t="s">
        <v>206</v>
      </c>
      <c r="E15510" s="228">
        <v>35</v>
      </c>
      <c r="F15510" s="228">
        <v>6798</v>
      </c>
      <c r="G15510" s="228">
        <v>629</v>
      </c>
      <c r="H15510" s="228">
        <v>1627</v>
      </c>
      <c r="I15510" s="228">
        <v>1570622.48</v>
      </c>
      <c r="J15510" s="228">
        <v>407679.24</v>
      </c>
      <c r="K15510" s="228">
        <v>260157</v>
      </c>
      <c r="L15510" s="228">
        <v>2504983.5499999998</v>
      </c>
    </row>
    <row r="15511" spans="1:12">
      <c r="A15511" s="228">
        <v>2019</v>
      </c>
      <c r="B15511" s="228" t="s">
        <v>194</v>
      </c>
      <c r="C15511" s="228" t="s">
        <v>66</v>
      </c>
      <c r="D15511" s="228" t="s">
        <v>206</v>
      </c>
      <c r="E15511" s="228">
        <v>40</v>
      </c>
      <c r="F15511" s="228">
        <v>6671</v>
      </c>
      <c r="G15511" s="228">
        <v>577</v>
      </c>
      <c r="H15511" s="228">
        <v>1453</v>
      </c>
      <c r="I15511" s="228">
        <v>1372217.16</v>
      </c>
      <c r="J15511" s="228">
        <v>301284.59000000003</v>
      </c>
      <c r="K15511" s="228">
        <v>187646</v>
      </c>
      <c r="L15511" s="228">
        <v>2061212.78</v>
      </c>
    </row>
    <row r="15512" spans="1:12">
      <c r="A15512" s="228">
        <v>2019</v>
      </c>
      <c r="B15512" s="228" t="s">
        <v>194</v>
      </c>
      <c r="C15512" s="228" t="s">
        <v>66</v>
      </c>
      <c r="D15512" s="228" t="s">
        <v>206</v>
      </c>
      <c r="E15512" s="228">
        <v>45</v>
      </c>
      <c r="F15512" s="228">
        <v>8124</v>
      </c>
      <c r="G15512" s="228">
        <v>618</v>
      </c>
      <c r="H15512" s="228">
        <v>1344</v>
      </c>
      <c r="I15512" s="228">
        <v>1415891.6</v>
      </c>
      <c r="J15512" s="228">
        <v>375633.41</v>
      </c>
      <c r="K15512" s="228">
        <v>288678</v>
      </c>
      <c r="L15512" s="228">
        <v>2342020.5</v>
      </c>
    </row>
    <row r="15513" spans="1:12">
      <c r="A15513" s="228">
        <v>2019</v>
      </c>
      <c r="B15513" s="228" t="s">
        <v>194</v>
      </c>
      <c r="C15513" s="228" t="s">
        <v>66</v>
      </c>
      <c r="D15513" s="228" t="s">
        <v>206</v>
      </c>
      <c r="E15513" s="228">
        <v>50</v>
      </c>
      <c r="F15513" s="228">
        <v>8446</v>
      </c>
      <c r="G15513" s="228">
        <v>975</v>
      </c>
      <c r="H15513" s="228">
        <v>1905</v>
      </c>
      <c r="I15513" s="228">
        <v>1873854.18</v>
      </c>
      <c r="J15513" s="228">
        <v>499076.88</v>
      </c>
      <c r="K15513" s="228">
        <v>385854</v>
      </c>
      <c r="L15513" s="228">
        <v>3030792.58</v>
      </c>
    </row>
    <row r="15514" spans="1:12">
      <c r="A15514" s="228">
        <v>2019</v>
      </c>
      <c r="B15514" s="228" t="s">
        <v>194</v>
      </c>
      <c r="C15514" s="228" t="s">
        <v>66</v>
      </c>
      <c r="D15514" s="228" t="s">
        <v>206</v>
      </c>
      <c r="E15514" s="228">
        <v>55</v>
      </c>
      <c r="F15514" s="228">
        <v>10276</v>
      </c>
      <c r="G15514" s="228">
        <v>1187</v>
      </c>
      <c r="H15514" s="228">
        <v>2607</v>
      </c>
      <c r="I15514" s="228">
        <v>2672975.2999999998</v>
      </c>
      <c r="J15514" s="228">
        <v>688849.55</v>
      </c>
      <c r="K15514" s="228">
        <v>811902.66</v>
      </c>
      <c r="L15514" s="228">
        <v>4518068.55</v>
      </c>
    </row>
    <row r="15515" spans="1:12">
      <c r="A15515" s="228">
        <v>2019</v>
      </c>
      <c r="B15515" s="228" t="s">
        <v>194</v>
      </c>
      <c r="C15515" s="228" t="s">
        <v>66</v>
      </c>
      <c r="D15515" s="228" t="s">
        <v>206</v>
      </c>
      <c r="E15515" s="228">
        <v>60</v>
      </c>
      <c r="F15515" s="228">
        <v>10408</v>
      </c>
      <c r="G15515" s="228">
        <v>1503</v>
      </c>
      <c r="H15515" s="228">
        <v>3092</v>
      </c>
      <c r="I15515" s="228">
        <v>3157728.86</v>
      </c>
      <c r="J15515" s="228">
        <v>838351.5</v>
      </c>
      <c r="K15515" s="228">
        <v>979142</v>
      </c>
      <c r="L15515" s="228">
        <v>5349161.9800000004</v>
      </c>
    </row>
    <row r="15516" spans="1:12">
      <c r="A15516" s="228">
        <v>2019</v>
      </c>
      <c r="B15516" s="228" t="s">
        <v>194</v>
      </c>
      <c r="C15516" s="228" t="s">
        <v>66</v>
      </c>
      <c r="D15516" s="228" t="s">
        <v>206</v>
      </c>
      <c r="E15516" s="228">
        <v>65</v>
      </c>
      <c r="F15516" s="228">
        <v>9896</v>
      </c>
      <c r="G15516" s="228">
        <v>1645</v>
      </c>
      <c r="H15516" s="228">
        <v>3870</v>
      </c>
      <c r="I15516" s="228">
        <v>3890874.22</v>
      </c>
      <c r="J15516" s="228">
        <v>971532.29</v>
      </c>
      <c r="K15516" s="228">
        <v>1159414</v>
      </c>
      <c r="L15516" s="228">
        <v>6384213.9400000004</v>
      </c>
    </row>
    <row r="15517" spans="1:12">
      <c r="A15517" s="228">
        <v>2019</v>
      </c>
      <c r="B15517" s="228" t="s">
        <v>194</v>
      </c>
      <c r="C15517" s="228" t="s">
        <v>66</v>
      </c>
      <c r="D15517" s="228" t="s">
        <v>206</v>
      </c>
      <c r="E15517" s="228">
        <v>70</v>
      </c>
      <c r="F15517" s="228">
        <v>8551</v>
      </c>
      <c r="G15517" s="228">
        <v>1671</v>
      </c>
      <c r="H15517" s="228">
        <v>4288</v>
      </c>
      <c r="I15517" s="228">
        <v>4338345.4800000004</v>
      </c>
      <c r="J15517" s="228">
        <v>1047470.97</v>
      </c>
      <c r="K15517" s="228">
        <v>1144905</v>
      </c>
      <c r="L15517" s="228">
        <v>6873404.2699999996</v>
      </c>
    </row>
    <row r="15518" spans="1:12">
      <c r="A15518" s="228">
        <v>2019</v>
      </c>
      <c r="B15518" s="228" t="s">
        <v>194</v>
      </c>
      <c r="C15518" s="228" t="s">
        <v>66</v>
      </c>
      <c r="D15518" s="228" t="s">
        <v>206</v>
      </c>
      <c r="E15518" s="228">
        <v>75</v>
      </c>
      <c r="F15518" s="228">
        <v>5658</v>
      </c>
      <c r="G15518" s="228">
        <v>1510</v>
      </c>
      <c r="H15518" s="228">
        <v>3895</v>
      </c>
      <c r="I15518" s="228">
        <v>3714069.92</v>
      </c>
      <c r="J15518" s="228">
        <v>853930.33</v>
      </c>
      <c r="K15518" s="228">
        <v>1141656</v>
      </c>
      <c r="L15518" s="228">
        <v>5935776.3700000001</v>
      </c>
    </row>
    <row r="15519" spans="1:12">
      <c r="A15519" s="228">
        <v>2019</v>
      </c>
      <c r="B15519" s="228" t="s">
        <v>194</v>
      </c>
      <c r="C15519" s="228" t="s">
        <v>66</v>
      </c>
      <c r="D15519" s="228" t="s">
        <v>206</v>
      </c>
      <c r="E15519" s="228">
        <v>80</v>
      </c>
      <c r="F15519" s="228">
        <v>3735</v>
      </c>
      <c r="G15519" s="228">
        <v>1055</v>
      </c>
      <c r="H15519" s="228">
        <v>3958</v>
      </c>
      <c r="I15519" s="228">
        <v>2928552.83</v>
      </c>
      <c r="J15519" s="228">
        <v>556241.35</v>
      </c>
      <c r="K15519" s="228">
        <v>670161</v>
      </c>
      <c r="L15519" s="228">
        <v>4327903.82</v>
      </c>
    </row>
    <row r="15520" spans="1:12">
      <c r="A15520" s="228">
        <v>2019</v>
      </c>
      <c r="B15520" s="228" t="s">
        <v>194</v>
      </c>
      <c r="C15520" s="228" t="s">
        <v>66</v>
      </c>
      <c r="D15520" s="228" t="s">
        <v>206</v>
      </c>
      <c r="E15520" s="228">
        <v>85</v>
      </c>
      <c r="F15520" s="228">
        <v>2275</v>
      </c>
      <c r="G15520" s="228">
        <v>625</v>
      </c>
      <c r="H15520" s="228">
        <v>2393</v>
      </c>
      <c r="I15520" s="228">
        <v>1719910.43</v>
      </c>
      <c r="J15520" s="228">
        <v>271696.78000000003</v>
      </c>
      <c r="K15520" s="228">
        <v>236811</v>
      </c>
      <c r="L15520" s="228">
        <v>2291484.65</v>
      </c>
    </row>
    <row r="15521" spans="1:12">
      <c r="A15521" s="228">
        <v>2019</v>
      </c>
      <c r="B15521" s="228" t="s">
        <v>194</v>
      </c>
      <c r="C15521" s="228" t="s">
        <v>66</v>
      </c>
      <c r="D15521" s="228" t="s">
        <v>206</v>
      </c>
      <c r="E15521" s="228">
        <v>90</v>
      </c>
      <c r="F15521" s="228">
        <v>919</v>
      </c>
      <c r="G15521" s="228">
        <v>296</v>
      </c>
      <c r="H15521" s="228">
        <v>1856</v>
      </c>
      <c r="I15521" s="228">
        <v>1378397.01</v>
      </c>
      <c r="J15521" s="228">
        <v>149461.96</v>
      </c>
      <c r="K15521" s="228">
        <v>82186</v>
      </c>
      <c r="L15521" s="228">
        <v>1635510.05</v>
      </c>
    </row>
    <row r="15522" spans="1:12">
      <c r="A15522" s="228">
        <v>2019</v>
      </c>
      <c r="B15522" s="228" t="s">
        <v>194</v>
      </c>
      <c r="C15522" s="228" t="s">
        <v>66</v>
      </c>
      <c r="D15522" s="228" t="s">
        <v>206</v>
      </c>
      <c r="E15522" s="228">
        <v>95</v>
      </c>
      <c r="F15522" s="228">
        <v>221</v>
      </c>
      <c r="G15522" s="228">
        <v>52</v>
      </c>
      <c r="H15522" s="228">
        <v>348</v>
      </c>
      <c r="I15522" s="228">
        <v>206685.72</v>
      </c>
      <c r="J15522" s="228">
        <v>21566.94</v>
      </c>
      <c r="K15522" s="228">
        <v>2921</v>
      </c>
      <c r="L15522" s="228">
        <v>237677.61</v>
      </c>
    </row>
    <row r="15523" spans="1:12">
      <c r="A15523" s="228">
        <v>2019</v>
      </c>
      <c r="B15523" s="228" t="s">
        <v>194</v>
      </c>
      <c r="C15523" s="228" t="s">
        <v>68</v>
      </c>
      <c r="D15523" s="228" t="s">
        <v>205</v>
      </c>
      <c r="E15523" s="228">
        <v>0</v>
      </c>
      <c r="F15523" s="228">
        <v>6675</v>
      </c>
      <c r="G15523" s="228">
        <v>174</v>
      </c>
      <c r="H15523" s="228">
        <v>391</v>
      </c>
      <c r="I15523" s="228">
        <v>315704.25</v>
      </c>
      <c r="J15523" s="228">
        <v>59155.28</v>
      </c>
      <c r="K15523" s="228">
        <v>12370</v>
      </c>
      <c r="L15523" s="228">
        <v>445859.98</v>
      </c>
    </row>
    <row r="15524" spans="1:12">
      <c r="A15524" s="228">
        <v>2019</v>
      </c>
      <c r="B15524" s="228" t="s">
        <v>194</v>
      </c>
      <c r="C15524" s="228" t="s">
        <v>68</v>
      </c>
      <c r="D15524" s="228" t="s">
        <v>205</v>
      </c>
      <c r="E15524" s="228">
        <v>5</v>
      </c>
      <c r="F15524" s="228">
        <v>8554</v>
      </c>
      <c r="G15524" s="228">
        <v>116</v>
      </c>
      <c r="H15524" s="228">
        <v>156</v>
      </c>
      <c r="I15524" s="228">
        <v>142351.85</v>
      </c>
      <c r="J15524" s="228">
        <v>37339.35</v>
      </c>
      <c r="K15524" s="228">
        <v>3769</v>
      </c>
      <c r="L15524" s="228">
        <v>229721.88</v>
      </c>
    </row>
    <row r="15525" spans="1:12">
      <c r="A15525" s="228">
        <v>2019</v>
      </c>
      <c r="B15525" s="228" t="s">
        <v>194</v>
      </c>
      <c r="C15525" s="228" t="s">
        <v>68</v>
      </c>
      <c r="D15525" s="228" t="s">
        <v>205</v>
      </c>
      <c r="E15525" s="228">
        <v>10</v>
      </c>
      <c r="F15525" s="228">
        <v>7871</v>
      </c>
      <c r="G15525" s="228">
        <v>78</v>
      </c>
      <c r="H15525" s="228">
        <v>146</v>
      </c>
      <c r="I15525" s="228">
        <v>108099.75</v>
      </c>
      <c r="J15525" s="228">
        <v>28119.1</v>
      </c>
      <c r="K15525" s="228">
        <v>21394</v>
      </c>
      <c r="L15525" s="228">
        <v>195827.99</v>
      </c>
    </row>
    <row r="15526" spans="1:12">
      <c r="A15526" s="228">
        <v>2019</v>
      </c>
      <c r="B15526" s="228" t="s">
        <v>194</v>
      </c>
      <c r="C15526" s="228" t="s">
        <v>68</v>
      </c>
      <c r="D15526" s="228" t="s">
        <v>205</v>
      </c>
      <c r="E15526" s="228">
        <v>15</v>
      </c>
      <c r="F15526" s="228">
        <v>6841</v>
      </c>
      <c r="G15526" s="228">
        <v>163</v>
      </c>
      <c r="H15526" s="228">
        <v>233</v>
      </c>
      <c r="I15526" s="228">
        <v>307029.63</v>
      </c>
      <c r="J15526" s="228">
        <v>60752.32</v>
      </c>
      <c r="K15526" s="228">
        <v>104874</v>
      </c>
      <c r="L15526" s="228">
        <v>595335.78</v>
      </c>
    </row>
    <row r="15527" spans="1:12">
      <c r="A15527" s="228">
        <v>2019</v>
      </c>
      <c r="B15527" s="228" t="s">
        <v>194</v>
      </c>
      <c r="C15527" s="228" t="s">
        <v>68</v>
      </c>
      <c r="D15527" s="228" t="s">
        <v>205</v>
      </c>
      <c r="E15527" s="228">
        <v>20</v>
      </c>
      <c r="F15527" s="228">
        <v>5096</v>
      </c>
      <c r="G15527" s="228">
        <v>154</v>
      </c>
      <c r="H15527" s="228">
        <v>281</v>
      </c>
      <c r="I15527" s="228">
        <v>315107.40000000002</v>
      </c>
      <c r="J15527" s="228">
        <v>56231.37</v>
      </c>
      <c r="K15527" s="228">
        <v>83973</v>
      </c>
      <c r="L15527" s="228">
        <v>541207.14</v>
      </c>
    </row>
    <row r="15528" spans="1:12">
      <c r="A15528" s="228">
        <v>2019</v>
      </c>
      <c r="B15528" s="228" t="s">
        <v>194</v>
      </c>
      <c r="C15528" s="228" t="s">
        <v>68</v>
      </c>
      <c r="D15528" s="228" t="s">
        <v>205</v>
      </c>
      <c r="E15528" s="228">
        <v>25</v>
      </c>
      <c r="F15528" s="228">
        <v>4172</v>
      </c>
      <c r="G15528" s="228">
        <v>57</v>
      </c>
      <c r="H15528" s="228">
        <v>88</v>
      </c>
      <c r="I15528" s="228">
        <v>137116.07999999999</v>
      </c>
      <c r="J15528" s="228">
        <v>49749.82</v>
      </c>
      <c r="K15528" s="228">
        <v>57946</v>
      </c>
      <c r="L15528" s="228">
        <v>335901.74</v>
      </c>
    </row>
    <row r="15529" spans="1:12">
      <c r="A15529" s="228">
        <v>2019</v>
      </c>
      <c r="B15529" s="228" t="s">
        <v>194</v>
      </c>
      <c r="C15529" s="228" t="s">
        <v>68</v>
      </c>
      <c r="D15529" s="228" t="s">
        <v>205</v>
      </c>
      <c r="E15529" s="228">
        <v>30</v>
      </c>
      <c r="F15529" s="228">
        <v>7728</v>
      </c>
      <c r="G15529" s="228">
        <v>217</v>
      </c>
      <c r="H15529" s="228">
        <v>395</v>
      </c>
      <c r="I15529" s="228">
        <v>365293.19</v>
      </c>
      <c r="J15529" s="228">
        <v>91835.99</v>
      </c>
      <c r="K15529" s="228">
        <v>124806</v>
      </c>
      <c r="L15529" s="228">
        <v>725231.34</v>
      </c>
    </row>
    <row r="15530" spans="1:12">
      <c r="A15530" s="228">
        <v>2019</v>
      </c>
      <c r="B15530" s="228" t="s">
        <v>194</v>
      </c>
      <c r="C15530" s="228" t="s">
        <v>68</v>
      </c>
      <c r="D15530" s="228" t="s">
        <v>205</v>
      </c>
      <c r="E15530" s="228">
        <v>35</v>
      </c>
      <c r="F15530" s="228">
        <v>9549</v>
      </c>
      <c r="G15530" s="228">
        <v>228</v>
      </c>
      <c r="H15530" s="228">
        <v>292</v>
      </c>
      <c r="I15530" s="228">
        <v>244666.47</v>
      </c>
      <c r="J15530" s="228">
        <v>80717.67</v>
      </c>
      <c r="K15530" s="228">
        <v>56588</v>
      </c>
      <c r="L15530" s="228">
        <v>528862.18000000005</v>
      </c>
    </row>
    <row r="15531" spans="1:12">
      <c r="A15531" s="228">
        <v>2019</v>
      </c>
      <c r="B15531" s="228" t="s">
        <v>194</v>
      </c>
      <c r="C15531" s="228" t="s">
        <v>68</v>
      </c>
      <c r="D15531" s="228" t="s">
        <v>205</v>
      </c>
      <c r="E15531" s="228">
        <v>40</v>
      </c>
      <c r="F15531" s="228">
        <v>8541</v>
      </c>
      <c r="G15531" s="228">
        <v>243</v>
      </c>
      <c r="H15531" s="228">
        <v>365</v>
      </c>
      <c r="I15531" s="228">
        <v>402464.88</v>
      </c>
      <c r="J15531" s="228">
        <v>107671.12</v>
      </c>
      <c r="K15531" s="228">
        <v>89837</v>
      </c>
      <c r="L15531" s="228">
        <v>826072.97</v>
      </c>
    </row>
    <row r="15532" spans="1:12">
      <c r="A15532" s="228">
        <v>2019</v>
      </c>
      <c r="B15532" s="228" t="s">
        <v>194</v>
      </c>
      <c r="C15532" s="228" t="s">
        <v>68</v>
      </c>
      <c r="D15532" s="228" t="s">
        <v>205</v>
      </c>
      <c r="E15532" s="228">
        <v>45</v>
      </c>
      <c r="F15532" s="228">
        <v>8403</v>
      </c>
      <c r="G15532" s="228">
        <v>364</v>
      </c>
      <c r="H15532" s="228">
        <v>619</v>
      </c>
      <c r="I15532" s="228">
        <v>631519.74</v>
      </c>
      <c r="J15532" s="228">
        <v>156089.56</v>
      </c>
      <c r="K15532" s="228">
        <v>147994</v>
      </c>
      <c r="L15532" s="228">
        <v>1187902.08</v>
      </c>
    </row>
    <row r="15533" spans="1:12">
      <c r="A15533" s="228">
        <v>2019</v>
      </c>
      <c r="B15533" s="228" t="s">
        <v>194</v>
      </c>
      <c r="C15533" s="228" t="s">
        <v>68</v>
      </c>
      <c r="D15533" s="228" t="s">
        <v>205</v>
      </c>
      <c r="E15533" s="228">
        <v>50</v>
      </c>
      <c r="F15533" s="228">
        <v>7393</v>
      </c>
      <c r="G15533" s="228">
        <v>457</v>
      </c>
      <c r="H15533" s="228">
        <v>806</v>
      </c>
      <c r="I15533" s="228">
        <v>907025.68</v>
      </c>
      <c r="J15533" s="228">
        <v>175533.65</v>
      </c>
      <c r="K15533" s="228">
        <v>241312</v>
      </c>
      <c r="L15533" s="228">
        <v>1605029.6</v>
      </c>
    </row>
    <row r="15534" spans="1:12">
      <c r="A15534" s="228">
        <v>2019</v>
      </c>
      <c r="B15534" s="228" t="s">
        <v>194</v>
      </c>
      <c r="C15534" s="228" t="s">
        <v>68</v>
      </c>
      <c r="D15534" s="228" t="s">
        <v>205</v>
      </c>
      <c r="E15534" s="228">
        <v>55</v>
      </c>
      <c r="F15534" s="228">
        <v>7387</v>
      </c>
      <c r="G15534" s="228">
        <v>523</v>
      </c>
      <c r="H15534" s="228">
        <v>887</v>
      </c>
      <c r="I15534" s="228">
        <v>976500.62</v>
      </c>
      <c r="J15534" s="228">
        <v>238810.33</v>
      </c>
      <c r="K15534" s="228">
        <v>300709</v>
      </c>
      <c r="L15534" s="228">
        <v>1891244.33</v>
      </c>
    </row>
    <row r="15535" spans="1:12">
      <c r="A15535" s="228">
        <v>2019</v>
      </c>
      <c r="B15535" s="228" t="s">
        <v>194</v>
      </c>
      <c r="C15535" s="228" t="s">
        <v>68</v>
      </c>
      <c r="D15535" s="228" t="s">
        <v>205</v>
      </c>
      <c r="E15535" s="228">
        <v>60</v>
      </c>
      <c r="F15535" s="228">
        <v>6376</v>
      </c>
      <c r="G15535" s="228">
        <v>709</v>
      </c>
      <c r="H15535" s="228">
        <v>1278</v>
      </c>
      <c r="I15535" s="228">
        <v>1704249.36</v>
      </c>
      <c r="J15535" s="228">
        <v>344792.78</v>
      </c>
      <c r="K15535" s="228">
        <v>613730.9</v>
      </c>
      <c r="L15535" s="228">
        <v>3165304.37</v>
      </c>
    </row>
    <row r="15536" spans="1:12">
      <c r="A15536" s="228">
        <v>2019</v>
      </c>
      <c r="B15536" s="228" t="s">
        <v>194</v>
      </c>
      <c r="C15536" s="228" t="s">
        <v>68</v>
      </c>
      <c r="D15536" s="228" t="s">
        <v>205</v>
      </c>
      <c r="E15536" s="228">
        <v>65</v>
      </c>
      <c r="F15536" s="228">
        <v>5778</v>
      </c>
      <c r="G15536" s="228">
        <v>753</v>
      </c>
      <c r="H15536" s="228">
        <v>1220</v>
      </c>
      <c r="I15536" s="228">
        <v>1736300.56</v>
      </c>
      <c r="J15536" s="228">
        <v>339645.94</v>
      </c>
      <c r="K15536" s="228">
        <v>470980.9</v>
      </c>
      <c r="L15536" s="228">
        <v>3120950.25</v>
      </c>
    </row>
    <row r="15537" spans="1:12">
      <c r="A15537" s="228">
        <v>2019</v>
      </c>
      <c r="B15537" s="228" t="s">
        <v>194</v>
      </c>
      <c r="C15537" s="228" t="s">
        <v>68</v>
      </c>
      <c r="D15537" s="228" t="s">
        <v>205</v>
      </c>
      <c r="E15537" s="228">
        <v>70</v>
      </c>
      <c r="F15537" s="228">
        <v>4757</v>
      </c>
      <c r="G15537" s="228">
        <v>922</v>
      </c>
      <c r="H15537" s="228">
        <v>2032</v>
      </c>
      <c r="I15537" s="228">
        <v>2241286.46</v>
      </c>
      <c r="J15537" s="228">
        <v>444652.96</v>
      </c>
      <c r="K15537" s="228">
        <v>682347</v>
      </c>
      <c r="L15537" s="228">
        <v>3952141.54</v>
      </c>
    </row>
    <row r="15538" spans="1:12">
      <c r="A15538" s="228">
        <v>2019</v>
      </c>
      <c r="B15538" s="228" t="s">
        <v>194</v>
      </c>
      <c r="C15538" s="228" t="s">
        <v>68</v>
      </c>
      <c r="D15538" s="228" t="s">
        <v>205</v>
      </c>
      <c r="E15538" s="228">
        <v>75</v>
      </c>
      <c r="F15538" s="228">
        <v>2759</v>
      </c>
      <c r="G15538" s="228">
        <v>875</v>
      </c>
      <c r="H15538" s="228">
        <v>2289</v>
      </c>
      <c r="I15538" s="228">
        <v>1926799.86</v>
      </c>
      <c r="J15538" s="228">
        <v>333187.12</v>
      </c>
      <c r="K15538" s="228">
        <v>482132.3</v>
      </c>
      <c r="L15538" s="228">
        <v>3079101.21</v>
      </c>
    </row>
    <row r="15539" spans="1:12">
      <c r="A15539" s="228">
        <v>2019</v>
      </c>
      <c r="B15539" s="228" t="s">
        <v>194</v>
      </c>
      <c r="C15539" s="228" t="s">
        <v>68</v>
      </c>
      <c r="D15539" s="228" t="s">
        <v>205</v>
      </c>
      <c r="E15539" s="228">
        <v>80</v>
      </c>
      <c r="F15539" s="228">
        <v>1724</v>
      </c>
      <c r="G15539" s="228">
        <v>648</v>
      </c>
      <c r="H15539" s="228">
        <v>2210</v>
      </c>
      <c r="I15539" s="228">
        <v>1563238.58</v>
      </c>
      <c r="J15539" s="228">
        <v>258182.2</v>
      </c>
      <c r="K15539" s="228">
        <v>282657</v>
      </c>
      <c r="L15539" s="228">
        <v>2322025.65</v>
      </c>
    </row>
    <row r="15540" spans="1:12">
      <c r="A15540" s="228">
        <v>2019</v>
      </c>
      <c r="B15540" s="228" t="s">
        <v>194</v>
      </c>
      <c r="C15540" s="228" t="s">
        <v>68</v>
      </c>
      <c r="D15540" s="228" t="s">
        <v>205</v>
      </c>
      <c r="E15540" s="228">
        <v>85</v>
      </c>
      <c r="F15540" s="228">
        <v>864</v>
      </c>
      <c r="G15540" s="228">
        <v>268</v>
      </c>
      <c r="H15540" s="228">
        <v>1318</v>
      </c>
      <c r="I15540" s="228">
        <v>962310.65</v>
      </c>
      <c r="J15540" s="228">
        <v>144470.89000000001</v>
      </c>
      <c r="K15540" s="228">
        <v>169413.25</v>
      </c>
      <c r="L15540" s="228">
        <v>1351354.19</v>
      </c>
    </row>
    <row r="15541" spans="1:12">
      <c r="A15541" s="228">
        <v>2019</v>
      </c>
      <c r="B15541" s="228" t="s">
        <v>194</v>
      </c>
      <c r="C15541" s="228" t="s">
        <v>68</v>
      </c>
      <c r="D15541" s="228" t="s">
        <v>205</v>
      </c>
      <c r="E15541" s="228">
        <v>90</v>
      </c>
      <c r="F15541" s="228">
        <v>374</v>
      </c>
      <c r="G15541" s="228">
        <v>86</v>
      </c>
      <c r="H15541" s="228">
        <v>762</v>
      </c>
      <c r="I15541" s="228">
        <v>428331.15</v>
      </c>
      <c r="J15541" s="228">
        <v>45084.12</v>
      </c>
      <c r="K15541" s="228">
        <v>33746</v>
      </c>
      <c r="L15541" s="228">
        <v>538505.23</v>
      </c>
    </row>
    <row r="15542" spans="1:12">
      <c r="A15542" s="228">
        <v>2019</v>
      </c>
      <c r="B15542" s="228" t="s">
        <v>194</v>
      </c>
      <c r="C15542" s="228" t="s">
        <v>68</v>
      </c>
      <c r="D15542" s="228" t="s">
        <v>205</v>
      </c>
      <c r="E15542" s="228">
        <v>95</v>
      </c>
      <c r="F15542" s="228">
        <v>48</v>
      </c>
      <c r="G15542" s="228">
        <v>10</v>
      </c>
      <c r="H15542" s="228">
        <v>77</v>
      </c>
      <c r="I15542" s="228">
        <v>38559</v>
      </c>
      <c r="J15542" s="228">
        <v>5141.6099999999997</v>
      </c>
      <c r="K15542" s="228">
        <v>268</v>
      </c>
      <c r="L15542" s="228">
        <v>45273.82</v>
      </c>
    </row>
    <row r="15543" spans="1:12">
      <c r="A15543" s="228">
        <v>2019</v>
      </c>
      <c r="B15543" s="228" t="s">
        <v>194</v>
      </c>
      <c r="C15543" s="228" t="s">
        <v>68</v>
      </c>
      <c r="D15543" s="228" t="s">
        <v>206</v>
      </c>
      <c r="E15543" s="228">
        <v>0</v>
      </c>
      <c r="F15543" s="228">
        <v>6316</v>
      </c>
      <c r="G15543" s="228">
        <v>124</v>
      </c>
      <c r="H15543" s="228">
        <v>306</v>
      </c>
      <c r="I15543" s="228">
        <v>202056.45</v>
      </c>
      <c r="J15543" s="228">
        <v>35209.56</v>
      </c>
      <c r="K15543" s="228">
        <v>-6892</v>
      </c>
      <c r="L15543" s="228">
        <v>280138.8</v>
      </c>
    </row>
    <row r="15544" spans="1:12">
      <c r="A15544" s="228">
        <v>2019</v>
      </c>
      <c r="B15544" s="228" t="s">
        <v>194</v>
      </c>
      <c r="C15544" s="228" t="s">
        <v>68</v>
      </c>
      <c r="D15544" s="228" t="s">
        <v>206</v>
      </c>
      <c r="E15544" s="228">
        <v>5</v>
      </c>
      <c r="F15544" s="228">
        <v>7936</v>
      </c>
      <c r="G15544" s="228">
        <v>86</v>
      </c>
      <c r="H15544" s="228">
        <v>134</v>
      </c>
      <c r="I15544" s="228">
        <v>115346.5</v>
      </c>
      <c r="J15544" s="228">
        <v>23615.45</v>
      </c>
      <c r="K15544" s="228">
        <v>19835</v>
      </c>
      <c r="L15544" s="228">
        <v>198100.03</v>
      </c>
    </row>
    <row r="15545" spans="1:12">
      <c r="A15545" s="228">
        <v>2019</v>
      </c>
      <c r="B15545" s="228" t="s">
        <v>194</v>
      </c>
      <c r="C15545" s="228" t="s">
        <v>68</v>
      </c>
      <c r="D15545" s="228" t="s">
        <v>206</v>
      </c>
      <c r="E15545" s="228">
        <v>10</v>
      </c>
      <c r="F15545" s="228">
        <v>7582</v>
      </c>
      <c r="G15545" s="228">
        <v>90</v>
      </c>
      <c r="H15545" s="228">
        <v>111</v>
      </c>
      <c r="I15545" s="228">
        <v>110239.34</v>
      </c>
      <c r="J15545" s="228">
        <v>24490.15</v>
      </c>
      <c r="K15545" s="228">
        <v>24778</v>
      </c>
      <c r="L15545" s="228">
        <v>202812.71</v>
      </c>
    </row>
    <row r="15546" spans="1:12">
      <c r="A15546" s="228">
        <v>2019</v>
      </c>
      <c r="B15546" s="228" t="s">
        <v>194</v>
      </c>
      <c r="C15546" s="228" t="s">
        <v>68</v>
      </c>
      <c r="D15546" s="228" t="s">
        <v>206</v>
      </c>
      <c r="E15546" s="228">
        <v>15</v>
      </c>
      <c r="F15546" s="228">
        <v>6574</v>
      </c>
      <c r="G15546" s="228">
        <v>183</v>
      </c>
      <c r="H15546" s="228">
        <v>457</v>
      </c>
      <c r="I15546" s="228">
        <v>414851.49</v>
      </c>
      <c r="J15546" s="228">
        <v>83644.38</v>
      </c>
      <c r="K15546" s="228">
        <v>76125</v>
      </c>
      <c r="L15546" s="228">
        <v>675074.83</v>
      </c>
    </row>
    <row r="15547" spans="1:12">
      <c r="A15547" s="228">
        <v>2019</v>
      </c>
      <c r="B15547" s="228" t="s">
        <v>194</v>
      </c>
      <c r="C15547" s="228" t="s">
        <v>68</v>
      </c>
      <c r="D15547" s="228" t="s">
        <v>206</v>
      </c>
      <c r="E15547" s="228">
        <v>20</v>
      </c>
      <c r="F15547" s="228">
        <v>5412</v>
      </c>
      <c r="G15547" s="228">
        <v>266</v>
      </c>
      <c r="H15547" s="228">
        <v>634</v>
      </c>
      <c r="I15547" s="228">
        <v>547753.34</v>
      </c>
      <c r="J15547" s="228">
        <v>106603.44</v>
      </c>
      <c r="K15547" s="228">
        <v>126526</v>
      </c>
      <c r="L15547" s="228">
        <v>967573.19</v>
      </c>
    </row>
    <row r="15548" spans="1:12">
      <c r="A15548" s="228">
        <v>2019</v>
      </c>
      <c r="B15548" s="228" t="s">
        <v>194</v>
      </c>
      <c r="C15548" s="228" t="s">
        <v>68</v>
      </c>
      <c r="D15548" s="228" t="s">
        <v>206</v>
      </c>
      <c r="E15548" s="228">
        <v>25</v>
      </c>
      <c r="F15548" s="228">
        <v>5309</v>
      </c>
      <c r="G15548" s="228">
        <v>235</v>
      </c>
      <c r="H15548" s="228">
        <v>685</v>
      </c>
      <c r="I15548" s="228">
        <v>653932.88</v>
      </c>
      <c r="J15548" s="228">
        <v>132831.71</v>
      </c>
      <c r="K15548" s="228">
        <v>90022</v>
      </c>
      <c r="L15548" s="228">
        <v>1104894.8899999999</v>
      </c>
    </row>
    <row r="15549" spans="1:12">
      <c r="A15549" s="228">
        <v>2019</v>
      </c>
      <c r="B15549" s="228" t="s">
        <v>194</v>
      </c>
      <c r="C15549" s="228" t="s">
        <v>68</v>
      </c>
      <c r="D15549" s="228" t="s">
        <v>206</v>
      </c>
      <c r="E15549" s="228">
        <v>30</v>
      </c>
      <c r="F15549" s="228">
        <v>9630</v>
      </c>
      <c r="G15549" s="228">
        <v>498</v>
      </c>
      <c r="H15549" s="228">
        <v>1402</v>
      </c>
      <c r="I15549" s="228">
        <v>1240634.3400000001</v>
      </c>
      <c r="J15549" s="228">
        <v>297283.96000000002</v>
      </c>
      <c r="K15549" s="228">
        <v>171070</v>
      </c>
      <c r="L15549" s="228">
        <v>2092626.25</v>
      </c>
    </row>
    <row r="15550" spans="1:12">
      <c r="A15550" s="228">
        <v>2019</v>
      </c>
      <c r="B15550" s="228" t="s">
        <v>194</v>
      </c>
      <c r="C15550" s="228" t="s">
        <v>68</v>
      </c>
      <c r="D15550" s="228" t="s">
        <v>206</v>
      </c>
      <c r="E15550" s="228">
        <v>35</v>
      </c>
      <c r="F15550" s="228">
        <v>10923</v>
      </c>
      <c r="G15550" s="228">
        <v>545</v>
      </c>
      <c r="H15550" s="228">
        <v>1362</v>
      </c>
      <c r="I15550" s="228">
        <v>1366590.12</v>
      </c>
      <c r="J15550" s="228">
        <v>325439.71999999997</v>
      </c>
      <c r="K15550" s="228">
        <v>224546</v>
      </c>
      <c r="L15550" s="228">
        <v>2382901.87</v>
      </c>
    </row>
    <row r="15551" spans="1:12">
      <c r="A15551" s="228">
        <v>2019</v>
      </c>
      <c r="B15551" s="228" t="s">
        <v>194</v>
      </c>
      <c r="C15551" s="228" t="s">
        <v>68</v>
      </c>
      <c r="D15551" s="228" t="s">
        <v>206</v>
      </c>
      <c r="E15551" s="228">
        <v>40</v>
      </c>
      <c r="F15551" s="228">
        <v>9318</v>
      </c>
      <c r="G15551" s="228">
        <v>478</v>
      </c>
      <c r="H15551" s="228">
        <v>1158</v>
      </c>
      <c r="I15551" s="228">
        <v>1182839.6499999999</v>
      </c>
      <c r="J15551" s="228">
        <v>254504.99</v>
      </c>
      <c r="K15551" s="228">
        <v>202809</v>
      </c>
      <c r="L15551" s="228">
        <v>2064211.05</v>
      </c>
    </row>
    <row r="15552" spans="1:12">
      <c r="A15552" s="228">
        <v>2019</v>
      </c>
      <c r="B15552" s="228" t="s">
        <v>194</v>
      </c>
      <c r="C15552" s="228" t="s">
        <v>68</v>
      </c>
      <c r="D15552" s="228" t="s">
        <v>206</v>
      </c>
      <c r="E15552" s="228">
        <v>45</v>
      </c>
      <c r="F15552" s="228">
        <v>9411</v>
      </c>
      <c r="G15552" s="228">
        <v>406</v>
      </c>
      <c r="H15552" s="228">
        <v>809</v>
      </c>
      <c r="I15552" s="228">
        <v>859301.47</v>
      </c>
      <c r="J15552" s="228">
        <v>206409.71</v>
      </c>
      <c r="K15552" s="228">
        <v>235739</v>
      </c>
      <c r="L15552" s="228">
        <v>1732783.32</v>
      </c>
    </row>
    <row r="15553" spans="1:12">
      <c r="A15553" s="228">
        <v>2019</v>
      </c>
      <c r="B15553" s="228" t="s">
        <v>194</v>
      </c>
      <c r="C15553" s="228" t="s">
        <v>68</v>
      </c>
      <c r="D15553" s="228" t="s">
        <v>206</v>
      </c>
      <c r="E15553" s="228">
        <v>50</v>
      </c>
      <c r="F15553" s="228">
        <v>8346</v>
      </c>
      <c r="G15553" s="228">
        <v>732</v>
      </c>
      <c r="H15553" s="228">
        <v>1350</v>
      </c>
      <c r="I15553" s="228">
        <v>1291216.1499999999</v>
      </c>
      <c r="J15553" s="228">
        <v>270510.90999999997</v>
      </c>
      <c r="K15553" s="228">
        <v>266069</v>
      </c>
      <c r="L15553" s="228">
        <v>2341123.62</v>
      </c>
    </row>
    <row r="15554" spans="1:12">
      <c r="A15554" s="228">
        <v>2019</v>
      </c>
      <c r="B15554" s="228" t="s">
        <v>194</v>
      </c>
      <c r="C15554" s="228" t="s">
        <v>68</v>
      </c>
      <c r="D15554" s="228" t="s">
        <v>206</v>
      </c>
      <c r="E15554" s="228">
        <v>55</v>
      </c>
      <c r="F15554" s="228">
        <v>8041</v>
      </c>
      <c r="G15554" s="228">
        <v>625</v>
      </c>
      <c r="H15554" s="228">
        <v>1092</v>
      </c>
      <c r="I15554" s="228">
        <v>1102717.8799999999</v>
      </c>
      <c r="J15554" s="228">
        <v>276279.26</v>
      </c>
      <c r="K15554" s="228">
        <v>326605</v>
      </c>
      <c r="L15554" s="228">
        <v>2186391.7999999998</v>
      </c>
    </row>
    <row r="15555" spans="1:12">
      <c r="A15555" s="228">
        <v>2019</v>
      </c>
      <c r="B15555" s="228" t="s">
        <v>194</v>
      </c>
      <c r="C15555" s="228" t="s">
        <v>68</v>
      </c>
      <c r="D15555" s="228" t="s">
        <v>206</v>
      </c>
      <c r="E15555" s="228">
        <v>60</v>
      </c>
      <c r="F15555" s="228">
        <v>7189</v>
      </c>
      <c r="G15555" s="228">
        <v>824</v>
      </c>
      <c r="H15555" s="228">
        <v>1580</v>
      </c>
      <c r="I15555" s="228">
        <v>1477429.36</v>
      </c>
      <c r="J15555" s="228">
        <v>310170.33</v>
      </c>
      <c r="K15555" s="228">
        <v>441818.7</v>
      </c>
      <c r="L15555" s="228">
        <v>2690520.76</v>
      </c>
    </row>
    <row r="15556" spans="1:12">
      <c r="A15556" s="228">
        <v>2019</v>
      </c>
      <c r="B15556" s="228" t="s">
        <v>194</v>
      </c>
      <c r="C15556" s="228" t="s">
        <v>68</v>
      </c>
      <c r="D15556" s="228" t="s">
        <v>206</v>
      </c>
      <c r="E15556" s="228">
        <v>65</v>
      </c>
      <c r="F15556" s="228">
        <v>6389</v>
      </c>
      <c r="G15556" s="228">
        <v>983</v>
      </c>
      <c r="H15556" s="228">
        <v>1799</v>
      </c>
      <c r="I15556" s="228">
        <v>1872427.25</v>
      </c>
      <c r="J15556" s="228">
        <v>367912.2</v>
      </c>
      <c r="K15556" s="228">
        <v>669967.65</v>
      </c>
      <c r="L15556" s="228">
        <v>3432215.5</v>
      </c>
    </row>
    <row r="15557" spans="1:12">
      <c r="A15557" s="228">
        <v>2019</v>
      </c>
      <c r="B15557" s="228" t="s">
        <v>194</v>
      </c>
      <c r="C15557" s="228" t="s">
        <v>68</v>
      </c>
      <c r="D15557" s="228" t="s">
        <v>206</v>
      </c>
      <c r="E15557" s="228">
        <v>70</v>
      </c>
      <c r="F15557" s="228">
        <v>5372</v>
      </c>
      <c r="G15557" s="228">
        <v>1146</v>
      </c>
      <c r="H15557" s="228">
        <v>2374</v>
      </c>
      <c r="I15557" s="228">
        <v>2135366.6800000002</v>
      </c>
      <c r="J15557" s="228">
        <v>455152.8</v>
      </c>
      <c r="K15557" s="228">
        <v>531406</v>
      </c>
      <c r="L15557" s="228">
        <v>3665883.94</v>
      </c>
    </row>
    <row r="15558" spans="1:12">
      <c r="A15558" s="228">
        <v>2019</v>
      </c>
      <c r="B15558" s="228" t="s">
        <v>194</v>
      </c>
      <c r="C15558" s="228" t="s">
        <v>68</v>
      </c>
      <c r="D15558" s="228" t="s">
        <v>206</v>
      </c>
      <c r="E15558" s="228">
        <v>75</v>
      </c>
      <c r="F15558" s="228">
        <v>3357</v>
      </c>
      <c r="G15558" s="228">
        <v>740</v>
      </c>
      <c r="H15558" s="228">
        <v>1844</v>
      </c>
      <c r="I15558" s="228">
        <v>1647032.91</v>
      </c>
      <c r="J15558" s="228">
        <v>304073.33</v>
      </c>
      <c r="K15558" s="228">
        <v>425644</v>
      </c>
      <c r="L15558" s="228">
        <v>2718751.62</v>
      </c>
    </row>
    <row r="15559" spans="1:12">
      <c r="A15559" s="228">
        <v>2019</v>
      </c>
      <c r="B15559" s="228" t="s">
        <v>194</v>
      </c>
      <c r="C15559" s="228" t="s">
        <v>68</v>
      </c>
      <c r="D15559" s="228" t="s">
        <v>206</v>
      </c>
      <c r="E15559" s="228">
        <v>80</v>
      </c>
      <c r="F15559" s="228">
        <v>2041</v>
      </c>
      <c r="G15559" s="228">
        <v>485</v>
      </c>
      <c r="H15559" s="228">
        <v>1519</v>
      </c>
      <c r="I15559" s="228">
        <v>1237311.4099999999</v>
      </c>
      <c r="J15559" s="228">
        <v>210132.83</v>
      </c>
      <c r="K15559" s="228">
        <v>255028.6</v>
      </c>
      <c r="L15559" s="228">
        <v>1888512.42</v>
      </c>
    </row>
    <row r="15560" spans="1:12">
      <c r="A15560" s="228">
        <v>2019</v>
      </c>
      <c r="B15560" s="228" t="s">
        <v>194</v>
      </c>
      <c r="C15560" s="228" t="s">
        <v>68</v>
      </c>
      <c r="D15560" s="228" t="s">
        <v>206</v>
      </c>
      <c r="E15560" s="228">
        <v>85</v>
      </c>
      <c r="F15560" s="228">
        <v>1146</v>
      </c>
      <c r="G15560" s="228">
        <v>263</v>
      </c>
      <c r="H15560" s="228">
        <v>1635</v>
      </c>
      <c r="I15560" s="228">
        <v>1025925.24</v>
      </c>
      <c r="J15560" s="228">
        <v>138781.75</v>
      </c>
      <c r="K15560" s="228">
        <v>90383</v>
      </c>
      <c r="L15560" s="228">
        <v>1326436.53</v>
      </c>
    </row>
    <row r="15561" spans="1:12">
      <c r="A15561" s="228">
        <v>2019</v>
      </c>
      <c r="B15561" s="228" t="s">
        <v>194</v>
      </c>
      <c r="C15561" s="228" t="s">
        <v>68</v>
      </c>
      <c r="D15561" s="228" t="s">
        <v>206</v>
      </c>
      <c r="E15561" s="228">
        <v>90</v>
      </c>
      <c r="F15561" s="228">
        <v>558</v>
      </c>
      <c r="G15561" s="228">
        <v>93</v>
      </c>
      <c r="H15561" s="228">
        <v>985</v>
      </c>
      <c r="I15561" s="228">
        <v>497875.62</v>
      </c>
      <c r="J15561" s="228">
        <v>52931.6</v>
      </c>
      <c r="K15561" s="228">
        <v>27828</v>
      </c>
      <c r="L15561" s="228">
        <v>609773.02</v>
      </c>
    </row>
    <row r="15562" spans="1:12">
      <c r="A15562" s="228">
        <v>2019</v>
      </c>
      <c r="B15562" s="228" t="s">
        <v>194</v>
      </c>
      <c r="C15562" s="228" t="s">
        <v>68</v>
      </c>
      <c r="D15562" s="228" t="s">
        <v>206</v>
      </c>
      <c r="E15562" s="228">
        <v>95</v>
      </c>
      <c r="F15562" s="228">
        <v>142</v>
      </c>
      <c r="G15562" s="228">
        <v>18</v>
      </c>
      <c r="H15562" s="228">
        <v>194</v>
      </c>
      <c r="I15562" s="228">
        <v>103953.43</v>
      </c>
      <c r="J15562" s="228">
        <v>10172.709999999999</v>
      </c>
      <c r="K15562" s="228">
        <v>369</v>
      </c>
      <c r="L15562" s="228">
        <v>117691.13</v>
      </c>
    </row>
    <row r="15563" spans="1:12">
      <c r="A15563" s="228">
        <v>2019</v>
      </c>
      <c r="B15563" s="228" t="s">
        <v>194</v>
      </c>
      <c r="C15563" s="228" t="s">
        <v>67</v>
      </c>
      <c r="D15563" s="228" t="s">
        <v>205</v>
      </c>
      <c r="E15563" s="228">
        <v>0</v>
      </c>
      <c r="F15563" s="228">
        <v>3136</v>
      </c>
      <c r="G15563" s="228">
        <v>122</v>
      </c>
      <c r="H15563" s="228">
        <v>452</v>
      </c>
      <c r="I15563" s="228">
        <v>257298.83</v>
      </c>
      <c r="J15563" s="228">
        <v>41089.54</v>
      </c>
      <c r="K15563" s="228">
        <v>863</v>
      </c>
      <c r="L15563" s="228">
        <v>325829.78000000003</v>
      </c>
    </row>
    <row r="15564" spans="1:12">
      <c r="A15564" s="228">
        <v>2019</v>
      </c>
      <c r="B15564" s="228" t="s">
        <v>194</v>
      </c>
      <c r="C15564" s="228" t="s">
        <v>67</v>
      </c>
      <c r="D15564" s="228" t="s">
        <v>205</v>
      </c>
      <c r="E15564" s="228">
        <v>5</v>
      </c>
      <c r="F15564" s="228">
        <v>3569</v>
      </c>
      <c r="G15564" s="228">
        <v>60</v>
      </c>
      <c r="H15564" s="228">
        <v>77</v>
      </c>
      <c r="I15564" s="228">
        <v>56470.67</v>
      </c>
      <c r="J15564" s="228">
        <v>17372.53</v>
      </c>
      <c r="K15564" s="228">
        <v>994</v>
      </c>
      <c r="L15564" s="228">
        <v>82116.27</v>
      </c>
    </row>
    <row r="15565" spans="1:12">
      <c r="A15565" s="228">
        <v>2019</v>
      </c>
      <c r="B15565" s="228" t="s">
        <v>194</v>
      </c>
      <c r="C15565" s="228" t="s">
        <v>67</v>
      </c>
      <c r="D15565" s="228" t="s">
        <v>205</v>
      </c>
      <c r="E15565" s="228">
        <v>10</v>
      </c>
      <c r="F15565" s="228">
        <v>3390</v>
      </c>
      <c r="G15565" s="228">
        <v>30</v>
      </c>
      <c r="H15565" s="228">
        <v>49</v>
      </c>
      <c r="I15565" s="228">
        <v>51374.75</v>
      </c>
      <c r="J15565" s="228">
        <v>10657.9</v>
      </c>
      <c r="K15565" s="228">
        <v>2554</v>
      </c>
      <c r="L15565" s="228">
        <v>67838.899999999994</v>
      </c>
    </row>
    <row r="15566" spans="1:12">
      <c r="A15566" s="228">
        <v>2019</v>
      </c>
      <c r="B15566" s="228" t="s">
        <v>194</v>
      </c>
      <c r="C15566" s="228" t="s">
        <v>67</v>
      </c>
      <c r="D15566" s="228" t="s">
        <v>205</v>
      </c>
      <c r="E15566" s="228">
        <v>15</v>
      </c>
      <c r="F15566" s="228">
        <v>3087</v>
      </c>
      <c r="G15566" s="228">
        <v>67</v>
      </c>
      <c r="H15566" s="228">
        <v>80</v>
      </c>
      <c r="I15566" s="228">
        <v>111253.2</v>
      </c>
      <c r="J15566" s="228">
        <v>24272.720000000001</v>
      </c>
      <c r="K15566" s="228">
        <v>40530</v>
      </c>
      <c r="L15566" s="228">
        <v>187695.9</v>
      </c>
    </row>
    <row r="15567" spans="1:12">
      <c r="A15567" s="228">
        <v>2019</v>
      </c>
      <c r="B15567" s="228" t="s">
        <v>194</v>
      </c>
      <c r="C15567" s="228" t="s">
        <v>67</v>
      </c>
      <c r="D15567" s="228" t="s">
        <v>205</v>
      </c>
      <c r="E15567" s="228">
        <v>20</v>
      </c>
      <c r="F15567" s="228">
        <v>2292</v>
      </c>
      <c r="G15567" s="228">
        <v>43</v>
      </c>
      <c r="H15567" s="228">
        <v>181</v>
      </c>
      <c r="I15567" s="228">
        <v>137356.93</v>
      </c>
      <c r="J15567" s="228">
        <v>24605.040000000001</v>
      </c>
      <c r="K15567" s="228">
        <v>15894</v>
      </c>
      <c r="L15567" s="228">
        <v>187843.25</v>
      </c>
    </row>
    <row r="15568" spans="1:12">
      <c r="A15568" s="228">
        <v>2019</v>
      </c>
      <c r="B15568" s="228" t="s">
        <v>194</v>
      </c>
      <c r="C15568" s="228" t="s">
        <v>67</v>
      </c>
      <c r="D15568" s="228" t="s">
        <v>205</v>
      </c>
      <c r="E15568" s="228">
        <v>25</v>
      </c>
      <c r="F15568" s="228">
        <v>2127</v>
      </c>
      <c r="G15568" s="228">
        <v>43</v>
      </c>
      <c r="H15568" s="228">
        <v>66</v>
      </c>
      <c r="I15568" s="228">
        <v>99164.6</v>
      </c>
      <c r="J15568" s="228">
        <v>30895.25</v>
      </c>
      <c r="K15568" s="228">
        <v>45404</v>
      </c>
      <c r="L15568" s="228">
        <v>205699</v>
      </c>
    </row>
    <row r="15569" spans="1:12">
      <c r="A15569" s="228">
        <v>2019</v>
      </c>
      <c r="B15569" s="228" t="s">
        <v>194</v>
      </c>
      <c r="C15569" s="228" t="s">
        <v>67</v>
      </c>
      <c r="D15569" s="228" t="s">
        <v>205</v>
      </c>
      <c r="E15569" s="228">
        <v>30</v>
      </c>
      <c r="F15569" s="228">
        <v>3670</v>
      </c>
      <c r="G15569" s="228">
        <v>86</v>
      </c>
      <c r="H15569" s="228">
        <v>150</v>
      </c>
      <c r="I15569" s="228">
        <v>147588.5</v>
      </c>
      <c r="J15569" s="228">
        <v>54202.22</v>
      </c>
      <c r="K15569" s="228">
        <v>39525</v>
      </c>
      <c r="L15569" s="228">
        <v>274120.76</v>
      </c>
    </row>
    <row r="15570" spans="1:12">
      <c r="A15570" s="228">
        <v>2019</v>
      </c>
      <c r="B15570" s="228" t="s">
        <v>194</v>
      </c>
      <c r="C15570" s="228" t="s">
        <v>67</v>
      </c>
      <c r="D15570" s="228" t="s">
        <v>205</v>
      </c>
      <c r="E15570" s="228">
        <v>35</v>
      </c>
      <c r="F15570" s="228">
        <v>4036</v>
      </c>
      <c r="G15570" s="228">
        <v>157</v>
      </c>
      <c r="H15570" s="228">
        <v>403</v>
      </c>
      <c r="I15570" s="228">
        <v>331532.09999999998</v>
      </c>
      <c r="J15570" s="228">
        <v>65626.52</v>
      </c>
      <c r="K15570" s="228">
        <v>86350</v>
      </c>
      <c r="L15570" s="228">
        <v>543547.94999999995</v>
      </c>
    </row>
    <row r="15571" spans="1:12">
      <c r="A15571" s="228">
        <v>2019</v>
      </c>
      <c r="B15571" s="228" t="s">
        <v>194</v>
      </c>
      <c r="C15571" s="228" t="s">
        <v>67</v>
      </c>
      <c r="D15571" s="228" t="s">
        <v>205</v>
      </c>
      <c r="E15571" s="228">
        <v>40</v>
      </c>
      <c r="F15571" s="228">
        <v>3592</v>
      </c>
      <c r="G15571" s="228">
        <v>124</v>
      </c>
      <c r="H15571" s="228">
        <v>304</v>
      </c>
      <c r="I15571" s="228">
        <v>284464.71999999997</v>
      </c>
      <c r="J15571" s="228">
        <v>62841.94</v>
      </c>
      <c r="K15571" s="228">
        <v>97097</v>
      </c>
      <c r="L15571" s="228">
        <v>515145.76</v>
      </c>
    </row>
    <row r="15572" spans="1:12">
      <c r="A15572" s="228">
        <v>2019</v>
      </c>
      <c r="B15572" s="228" t="s">
        <v>194</v>
      </c>
      <c r="C15572" s="228" t="s">
        <v>67</v>
      </c>
      <c r="D15572" s="228" t="s">
        <v>205</v>
      </c>
      <c r="E15572" s="228">
        <v>45</v>
      </c>
      <c r="F15572" s="228">
        <v>3675</v>
      </c>
      <c r="G15572" s="228">
        <v>127</v>
      </c>
      <c r="H15572" s="228">
        <v>309</v>
      </c>
      <c r="I15572" s="228">
        <v>253268.2</v>
      </c>
      <c r="J15572" s="228">
        <v>57375.99</v>
      </c>
      <c r="K15572" s="228">
        <v>60269</v>
      </c>
      <c r="L15572" s="228">
        <v>416973.12</v>
      </c>
    </row>
    <row r="15573" spans="1:12">
      <c r="A15573" s="228">
        <v>2019</v>
      </c>
      <c r="B15573" s="228" t="s">
        <v>194</v>
      </c>
      <c r="C15573" s="228" t="s">
        <v>67</v>
      </c>
      <c r="D15573" s="228" t="s">
        <v>205</v>
      </c>
      <c r="E15573" s="228">
        <v>50</v>
      </c>
      <c r="F15573" s="228">
        <v>3428</v>
      </c>
      <c r="G15573" s="228">
        <v>230</v>
      </c>
      <c r="H15573" s="228">
        <v>446</v>
      </c>
      <c r="I15573" s="228">
        <v>507154.25</v>
      </c>
      <c r="J15573" s="228">
        <v>135860.57999999999</v>
      </c>
      <c r="K15573" s="228">
        <v>155250.1</v>
      </c>
      <c r="L15573" s="228">
        <v>891163.4</v>
      </c>
    </row>
    <row r="15574" spans="1:12">
      <c r="A15574" s="228">
        <v>2019</v>
      </c>
      <c r="B15574" s="228" t="s">
        <v>194</v>
      </c>
      <c r="C15574" s="228" t="s">
        <v>67</v>
      </c>
      <c r="D15574" s="228" t="s">
        <v>205</v>
      </c>
      <c r="E15574" s="228">
        <v>55</v>
      </c>
      <c r="F15574" s="228">
        <v>3507</v>
      </c>
      <c r="G15574" s="228">
        <v>307</v>
      </c>
      <c r="H15574" s="228">
        <v>1041</v>
      </c>
      <c r="I15574" s="228">
        <v>641045.85</v>
      </c>
      <c r="J15574" s="228">
        <v>147505.9</v>
      </c>
      <c r="K15574" s="228">
        <v>239079</v>
      </c>
      <c r="L15574" s="228">
        <v>1158588.1599999999</v>
      </c>
    </row>
    <row r="15575" spans="1:12">
      <c r="A15575" s="228">
        <v>2019</v>
      </c>
      <c r="B15575" s="228" t="s">
        <v>194</v>
      </c>
      <c r="C15575" s="228" t="s">
        <v>67</v>
      </c>
      <c r="D15575" s="228" t="s">
        <v>205</v>
      </c>
      <c r="E15575" s="228">
        <v>60</v>
      </c>
      <c r="F15575" s="228">
        <v>2901</v>
      </c>
      <c r="G15575" s="228">
        <v>370</v>
      </c>
      <c r="H15575" s="228">
        <v>768</v>
      </c>
      <c r="I15575" s="228">
        <v>688804.1</v>
      </c>
      <c r="J15575" s="228">
        <v>163155.81</v>
      </c>
      <c r="K15575" s="228">
        <v>164970</v>
      </c>
      <c r="L15575" s="228">
        <v>1130162.6100000001</v>
      </c>
    </row>
    <row r="15576" spans="1:12">
      <c r="A15576" s="228">
        <v>2019</v>
      </c>
      <c r="B15576" s="228" t="s">
        <v>194</v>
      </c>
      <c r="C15576" s="228" t="s">
        <v>67</v>
      </c>
      <c r="D15576" s="228" t="s">
        <v>205</v>
      </c>
      <c r="E15576" s="228">
        <v>65</v>
      </c>
      <c r="F15576" s="228">
        <v>2158</v>
      </c>
      <c r="G15576" s="228">
        <v>320</v>
      </c>
      <c r="H15576" s="228">
        <v>1032</v>
      </c>
      <c r="I15576" s="228">
        <v>927757.45</v>
      </c>
      <c r="J15576" s="228">
        <v>173088.76</v>
      </c>
      <c r="K15576" s="228">
        <v>324171.59999999998</v>
      </c>
      <c r="L15576" s="228">
        <v>1497194.05</v>
      </c>
    </row>
    <row r="15577" spans="1:12">
      <c r="A15577" s="228">
        <v>2019</v>
      </c>
      <c r="B15577" s="228" t="s">
        <v>194</v>
      </c>
      <c r="C15577" s="228" t="s">
        <v>67</v>
      </c>
      <c r="D15577" s="228" t="s">
        <v>205</v>
      </c>
      <c r="E15577" s="228">
        <v>70</v>
      </c>
      <c r="F15577" s="228">
        <v>1405</v>
      </c>
      <c r="G15577" s="228">
        <v>286</v>
      </c>
      <c r="H15577" s="228">
        <v>807</v>
      </c>
      <c r="I15577" s="228">
        <v>701891.8</v>
      </c>
      <c r="J15577" s="228">
        <v>142858.32</v>
      </c>
      <c r="K15577" s="228">
        <v>266699</v>
      </c>
      <c r="L15577" s="228">
        <v>1169832.8899999999</v>
      </c>
    </row>
    <row r="15578" spans="1:12">
      <c r="A15578" s="228">
        <v>2019</v>
      </c>
      <c r="B15578" s="228" t="s">
        <v>194</v>
      </c>
      <c r="C15578" s="228" t="s">
        <v>67</v>
      </c>
      <c r="D15578" s="228" t="s">
        <v>205</v>
      </c>
      <c r="E15578" s="228">
        <v>75</v>
      </c>
      <c r="F15578" s="228">
        <v>771</v>
      </c>
      <c r="G15578" s="228">
        <v>194</v>
      </c>
      <c r="H15578" s="228">
        <v>686</v>
      </c>
      <c r="I15578" s="228">
        <v>592796.4</v>
      </c>
      <c r="J15578" s="228">
        <v>94158.36</v>
      </c>
      <c r="K15578" s="228">
        <v>130156</v>
      </c>
      <c r="L15578" s="228">
        <v>853273.48</v>
      </c>
    </row>
    <row r="15579" spans="1:12">
      <c r="A15579" s="228">
        <v>2019</v>
      </c>
      <c r="B15579" s="228" t="s">
        <v>194</v>
      </c>
      <c r="C15579" s="228" t="s">
        <v>67</v>
      </c>
      <c r="D15579" s="228" t="s">
        <v>205</v>
      </c>
      <c r="E15579" s="228">
        <v>80</v>
      </c>
      <c r="F15579" s="228">
        <v>328</v>
      </c>
      <c r="G15579" s="228">
        <v>76</v>
      </c>
      <c r="H15579" s="228">
        <v>598</v>
      </c>
      <c r="I15579" s="228">
        <v>461782.8</v>
      </c>
      <c r="J15579" s="228">
        <v>60770.52</v>
      </c>
      <c r="K15579" s="228">
        <v>54813</v>
      </c>
      <c r="L15579" s="228">
        <v>591375.91</v>
      </c>
    </row>
    <row r="15580" spans="1:12">
      <c r="A15580" s="228">
        <v>2019</v>
      </c>
      <c r="B15580" s="228" t="s">
        <v>194</v>
      </c>
      <c r="C15580" s="228" t="s">
        <v>67</v>
      </c>
      <c r="D15580" s="228" t="s">
        <v>205</v>
      </c>
      <c r="E15580" s="228">
        <v>85</v>
      </c>
      <c r="F15580" s="228">
        <v>113</v>
      </c>
      <c r="G15580" s="228">
        <v>33</v>
      </c>
      <c r="H15580" s="228">
        <v>742</v>
      </c>
      <c r="I15580" s="228">
        <v>229038.1</v>
      </c>
      <c r="J15580" s="228">
        <v>18151.330000000002</v>
      </c>
      <c r="K15580" s="228">
        <v>1406</v>
      </c>
      <c r="L15580" s="228">
        <v>252933.44</v>
      </c>
    </row>
    <row r="15581" spans="1:12">
      <c r="A15581" s="228">
        <v>2019</v>
      </c>
      <c r="B15581" s="228" t="s">
        <v>194</v>
      </c>
      <c r="C15581" s="228" t="s">
        <v>67</v>
      </c>
      <c r="D15581" s="228" t="s">
        <v>205</v>
      </c>
      <c r="E15581" s="228">
        <v>90</v>
      </c>
      <c r="F15581" s="228">
        <v>31</v>
      </c>
      <c r="G15581" s="228">
        <v>6</v>
      </c>
      <c r="H15581" s="228">
        <v>520</v>
      </c>
      <c r="I15581" s="228">
        <v>90673.3</v>
      </c>
      <c r="J15581" s="228">
        <v>3448.05</v>
      </c>
      <c r="K15581" s="228">
        <v>0</v>
      </c>
      <c r="L15581" s="228">
        <v>97562.83</v>
      </c>
    </row>
    <row r="15582" spans="1:12">
      <c r="A15582" s="228">
        <v>2019</v>
      </c>
      <c r="B15582" s="228" t="s">
        <v>194</v>
      </c>
      <c r="C15582" s="228" t="s">
        <v>67</v>
      </c>
      <c r="D15582" s="228" t="s">
        <v>205</v>
      </c>
      <c r="E15582" s="228">
        <v>95</v>
      </c>
      <c r="F15582" s="228">
        <v>3</v>
      </c>
      <c r="G15582" s="228">
        <v>0</v>
      </c>
      <c r="H15582" s="228">
        <v>0</v>
      </c>
      <c r="I15582" s="228">
        <v>0</v>
      </c>
      <c r="J15582" s="228">
        <v>0</v>
      </c>
      <c r="K15582" s="228">
        <v>0</v>
      </c>
      <c r="L15582" s="228">
        <v>0</v>
      </c>
    </row>
    <row r="15583" spans="1:12">
      <c r="A15583" s="228">
        <v>2019</v>
      </c>
      <c r="B15583" s="228" t="s">
        <v>194</v>
      </c>
      <c r="C15583" s="228" t="s">
        <v>67</v>
      </c>
      <c r="D15583" s="228" t="s">
        <v>206</v>
      </c>
      <c r="E15583" s="228">
        <v>0</v>
      </c>
      <c r="F15583" s="228">
        <v>2878</v>
      </c>
      <c r="G15583" s="228">
        <v>81</v>
      </c>
      <c r="H15583" s="228">
        <v>421</v>
      </c>
      <c r="I15583" s="228">
        <v>328463</v>
      </c>
      <c r="J15583" s="228">
        <v>33891.53</v>
      </c>
      <c r="K15583" s="228">
        <v>4505</v>
      </c>
      <c r="L15583" s="228">
        <v>368579.33</v>
      </c>
    </row>
    <row r="15584" spans="1:12">
      <c r="A15584" s="228">
        <v>2019</v>
      </c>
      <c r="B15584" s="228" t="s">
        <v>194</v>
      </c>
      <c r="C15584" s="228" t="s">
        <v>67</v>
      </c>
      <c r="D15584" s="228" t="s">
        <v>206</v>
      </c>
      <c r="E15584" s="228">
        <v>5</v>
      </c>
      <c r="F15584" s="228">
        <v>3412</v>
      </c>
      <c r="G15584" s="228">
        <v>33</v>
      </c>
      <c r="H15584" s="228">
        <v>47</v>
      </c>
      <c r="I15584" s="228">
        <v>41795</v>
      </c>
      <c r="J15584" s="228">
        <v>13150.6</v>
      </c>
      <c r="K15584" s="228">
        <v>22440</v>
      </c>
      <c r="L15584" s="228">
        <v>79987.3</v>
      </c>
    </row>
    <row r="15585" spans="1:12">
      <c r="A15585" s="228">
        <v>2019</v>
      </c>
      <c r="B15585" s="228" t="s">
        <v>194</v>
      </c>
      <c r="C15585" s="228" t="s">
        <v>67</v>
      </c>
      <c r="D15585" s="228" t="s">
        <v>206</v>
      </c>
      <c r="E15585" s="228">
        <v>10</v>
      </c>
      <c r="F15585" s="228">
        <v>3263</v>
      </c>
      <c r="G15585" s="228">
        <v>30</v>
      </c>
      <c r="H15585" s="228">
        <v>59</v>
      </c>
      <c r="I15585" s="228">
        <v>48139</v>
      </c>
      <c r="J15585" s="228">
        <v>9092.25</v>
      </c>
      <c r="K15585" s="228">
        <v>9500</v>
      </c>
      <c r="L15585" s="228">
        <v>68408.649999999994</v>
      </c>
    </row>
    <row r="15586" spans="1:12">
      <c r="A15586" s="228">
        <v>2019</v>
      </c>
      <c r="B15586" s="228" t="s">
        <v>194</v>
      </c>
      <c r="C15586" s="228" t="s">
        <v>67</v>
      </c>
      <c r="D15586" s="228" t="s">
        <v>206</v>
      </c>
      <c r="E15586" s="228">
        <v>15</v>
      </c>
      <c r="F15586" s="228">
        <v>2965</v>
      </c>
      <c r="G15586" s="228">
        <v>66</v>
      </c>
      <c r="H15586" s="228">
        <v>120</v>
      </c>
      <c r="I15586" s="228">
        <v>110483.5</v>
      </c>
      <c r="J15586" s="228">
        <v>29071.05</v>
      </c>
      <c r="K15586" s="228">
        <v>19374</v>
      </c>
      <c r="L15586" s="228">
        <v>165975.94</v>
      </c>
    </row>
    <row r="15587" spans="1:12">
      <c r="A15587" s="228">
        <v>2019</v>
      </c>
      <c r="B15587" s="228" t="s">
        <v>194</v>
      </c>
      <c r="C15587" s="228" t="s">
        <v>67</v>
      </c>
      <c r="D15587" s="228" t="s">
        <v>206</v>
      </c>
      <c r="E15587" s="228">
        <v>20</v>
      </c>
      <c r="F15587" s="228">
        <v>2372</v>
      </c>
      <c r="G15587" s="228">
        <v>87</v>
      </c>
      <c r="H15587" s="228">
        <v>239</v>
      </c>
      <c r="I15587" s="228">
        <v>220487.6</v>
      </c>
      <c r="J15587" s="228">
        <v>45946.59</v>
      </c>
      <c r="K15587" s="228">
        <v>23679</v>
      </c>
      <c r="L15587" s="228">
        <v>330387.53000000003</v>
      </c>
    </row>
    <row r="15588" spans="1:12">
      <c r="A15588" s="228">
        <v>2019</v>
      </c>
      <c r="B15588" s="228" t="s">
        <v>194</v>
      </c>
      <c r="C15588" s="228" t="s">
        <v>67</v>
      </c>
      <c r="D15588" s="228" t="s">
        <v>206</v>
      </c>
      <c r="E15588" s="228">
        <v>25</v>
      </c>
      <c r="F15588" s="228">
        <v>2834</v>
      </c>
      <c r="G15588" s="228">
        <v>100</v>
      </c>
      <c r="H15588" s="228">
        <v>332</v>
      </c>
      <c r="I15588" s="228">
        <v>279783.65000000002</v>
      </c>
      <c r="J15588" s="228">
        <v>44117.07</v>
      </c>
      <c r="K15588" s="228">
        <v>19385</v>
      </c>
      <c r="L15588" s="228">
        <v>383192.06</v>
      </c>
    </row>
    <row r="15589" spans="1:12">
      <c r="A15589" s="228">
        <v>2019</v>
      </c>
      <c r="B15589" s="228" t="s">
        <v>194</v>
      </c>
      <c r="C15589" s="228" t="s">
        <v>67</v>
      </c>
      <c r="D15589" s="228" t="s">
        <v>206</v>
      </c>
      <c r="E15589" s="228">
        <v>30</v>
      </c>
      <c r="F15589" s="228">
        <v>4531</v>
      </c>
      <c r="G15589" s="228">
        <v>231</v>
      </c>
      <c r="H15589" s="228">
        <v>724</v>
      </c>
      <c r="I15589" s="228">
        <v>577454.75</v>
      </c>
      <c r="J15589" s="228">
        <v>115487.42</v>
      </c>
      <c r="K15589" s="228">
        <v>71699</v>
      </c>
      <c r="L15589" s="228">
        <v>870878.21</v>
      </c>
    </row>
    <row r="15590" spans="1:12">
      <c r="A15590" s="228">
        <v>2019</v>
      </c>
      <c r="B15590" s="228" t="s">
        <v>194</v>
      </c>
      <c r="C15590" s="228" t="s">
        <v>67</v>
      </c>
      <c r="D15590" s="228" t="s">
        <v>206</v>
      </c>
      <c r="E15590" s="228">
        <v>35</v>
      </c>
      <c r="F15590" s="228">
        <v>4514</v>
      </c>
      <c r="G15590" s="228">
        <v>192</v>
      </c>
      <c r="H15590" s="228">
        <v>447</v>
      </c>
      <c r="I15590" s="228">
        <v>412935.35</v>
      </c>
      <c r="J15590" s="228">
        <v>109474.64</v>
      </c>
      <c r="K15590" s="228">
        <v>65717</v>
      </c>
      <c r="L15590" s="228">
        <v>728141.1</v>
      </c>
    </row>
    <row r="15591" spans="1:12">
      <c r="A15591" s="228">
        <v>2019</v>
      </c>
      <c r="B15591" s="228" t="s">
        <v>194</v>
      </c>
      <c r="C15591" s="228" t="s">
        <v>67</v>
      </c>
      <c r="D15591" s="228" t="s">
        <v>206</v>
      </c>
      <c r="E15591" s="228">
        <v>40</v>
      </c>
      <c r="F15591" s="228">
        <v>3894</v>
      </c>
      <c r="G15591" s="228">
        <v>161</v>
      </c>
      <c r="H15591" s="228">
        <v>385</v>
      </c>
      <c r="I15591" s="228">
        <v>363421.4</v>
      </c>
      <c r="J15591" s="228">
        <v>93063.38</v>
      </c>
      <c r="K15591" s="228">
        <v>65232</v>
      </c>
      <c r="L15591" s="228">
        <v>621411.39</v>
      </c>
    </row>
    <row r="15592" spans="1:12">
      <c r="A15592" s="228">
        <v>2019</v>
      </c>
      <c r="B15592" s="228" t="s">
        <v>194</v>
      </c>
      <c r="C15592" s="228" t="s">
        <v>67</v>
      </c>
      <c r="D15592" s="228" t="s">
        <v>206</v>
      </c>
      <c r="E15592" s="228">
        <v>45</v>
      </c>
      <c r="F15592" s="228">
        <v>3829</v>
      </c>
      <c r="G15592" s="228">
        <v>218</v>
      </c>
      <c r="H15592" s="228">
        <v>443</v>
      </c>
      <c r="I15592" s="228">
        <v>424563.65</v>
      </c>
      <c r="J15592" s="228">
        <v>99072.84</v>
      </c>
      <c r="K15592" s="228">
        <v>81595</v>
      </c>
      <c r="L15592" s="228">
        <v>686876.11</v>
      </c>
    </row>
    <row r="15593" spans="1:12">
      <c r="A15593" s="228">
        <v>2019</v>
      </c>
      <c r="B15593" s="228" t="s">
        <v>194</v>
      </c>
      <c r="C15593" s="228" t="s">
        <v>67</v>
      </c>
      <c r="D15593" s="228" t="s">
        <v>206</v>
      </c>
      <c r="E15593" s="228">
        <v>50</v>
      </c>
      <c r="F15593" s="228">
        <v>3593</v>
      </c>
      <c r="G15593" s="228">
        <v>248</v>
      </c>
      <c r="H15593" s="228">
        <v>628</v>
      </c>
      <c r="I15593" s="228">
        <v>531074.15</v>
      </c>
      <c r="J15593" s="228">
        <v>124472.3</v>
      </c>
      <c r="K15593" s="228">
        <v>84123</v>
      </c>
      <c r="L15593" s="228">
        <v>846879.06</v>
      </c>
    </row>
    <row r="15594" spans="1:12">
      <c r="A15594" s="228">
        <v>2019</v>
      </c>
      <c r="B15594" s="228" t="s">
        <v>194</v>
      </c>
      <c r="C15594" s="228" t="s">
        <v>67</v>
      </c>
      <c r="D15594" s="228" t="s">
        <v>206</v>
      </c>
      <c r="E15594" s="228">
        <v>55</v>
      </c>
      <c r="F15594" s="228">
        <v>3508</v>
      </c>
      <c r="G15594" s="228">
        <v>299</v>
      </c>
      <c r="H15594" s="228">
        <v>612</v>
      </c>
      <c r="I15594" s="228">
        <v>632311.37</v>
      </c>
      <c r="J15594" s="228">
        <v>134702.12</v>
      </c>
      <c r="K15594" s="228">
        <v>103541</v>
      </c>
      <c r="L15594" s="228">
        <v>978513.87</v>
      </c>
    </row>
    <row r="15595" spans="1:12">
      <c r="A15595" s="228">
        <v>2019</v>
      </c>
      <c r="B15595" s="228" t="s">
        <v>194</v>
      </c>
      <c r="C15595" s="228" t="s">
        <v>67</v>
      </c>
      <c r="D15595" s="228" t="s">
        <v>206</v>
      </c>
      <c r="E15595" s="228">
        <v>60</v>
      </c>
      <c r="F15595" s="228">
        <v>2795</v>
      </c>
      <c r="G15595" s="228">
        <v>320</v>
      </c>
      <c r="H15595" s="228">
        <v>1206</v>
      </c>
      <c r="I15595" s="228">
        <v>736511.85</v>
      </c>
      <c r="J15595" s="228">
        <v>157434.07999999999</v>
      </c>
      <c r="K15595" s="228">
        <v>190310</v>
      </c>
      <c r="L15595" s="228">
        <v>1160659.0900000001</v>
      </c>
    </row>
    <row r="15596" spans="1:12">
      <c r="A15596" s="228">
        <v>2019</v>
      </c>
      <c r="B15596" s="228" t="s">
        <v>194</v>
      </c>
      <c r="C15596" s="228" t="s">
        <v>67</v>
      </c>
      <c r="D15596" s="228" t="s">
        <v>206</v>
      </c>
      <c r="E15596" s="228">
        <v>65</v>
      </c>
      <c r="F15596" s="228">
        <v>2030</v>
      </c>
      <c r="G15596" s="228">
        <v>269</v>
      </c>
      <c r="H15596" s="228">
        <v>827</v>
      </c>
      <c r="I15596" s="228">
        <v>735361.6</v>
      </c>
      <c r="J15596" s="228">
        <v>137544.32000000001</v>
      </c>
      <c r="K15596" s="228">
        <v>168396.4</v>
      </c>
      <c r="L15596" s="228">
        <v>1113192.2</v>
      </c>
    </row>
    <row r="15597" spans="1:12">
      <c r="A15597" s="228">
        <v>2019</v>
      </c>
      <c r="B15597" s="228" t="s">
        <v>194</v>
      </c>
      <c r="C15597" s="228" t="s">
        <v>67</v>
      </c>
      <c r="D15597" s="228" t="s">
        <v>206</v>
      </c>
      <c r="E15597" s="228">
        <v>70</v>
      </c>
      <c r="F15597" s="228">
        <v>1307</v>
      </c>
      <c r="G15597" s="228">
        <v>266</v>
      </c>
      <c r="H15597" s="228">
        <v>677</v>
      </c>
      <c r="I15597" s="228">
        <v>493848.75</v>
      </c>
      <c r="J15597" s="228">
        <v>115072.12</v>
      </c>
      <c r="K15597" s="228">
        <v>78022.600000000006</v>
      </c>
      <c r="L15597" s="228">
        <v>729229.01</v>
      </c>
    </row>
    <row r="15598" spans="1:12">
      <c r="A15598" s="228">
        <v>2019</v>
      </c>
      <c r="B15598" s="228" t="s">
        <v>194</v>
      </c>
      <c r="C15598" s="228" t="s">
        <v>67</v>
      </c>
      <c r="D15598" s="228" t="s">
        <v>206</v>
      </c>
      <c r="E15598" s="228">
        <v>75</v>
      </c>
      <c r="F15598" s="228">
        <v>665</v>
      </c>
      <c r="G15598" s="228">
        <v>168</v>
      </c>
      <c r="H15598" s="228">
        <v>585</v>
      </c>
      <c r="I15598" s="228">
        <v>392249.35</v>
      </c>
      <c r="J15598" s="228">
        <v>60520.54</v>
      </c>
      <c r="K15598" s="228">
        <v>130578.8</v>
      </c>
      <c r="L15598" s="228">
        <v>608270.06000000006</v>
      </c>
    </row>
    <row r="15599" spans="1:12">
      <c r="A15599" s="228">
        <v>2019</v>
      </c>
      <c r="B15599" s="228" t="s">
        <v>194</v>
      </c>
      <c r="C15599" s="228" t="s">
        <v>67</v>
      </c>
      <c r="D15599" s="228" t="s">
        <v>206</v>
      </c>
      <c r="E15599" s="228">
        <v>80</v>
      </c>
      <c r="F15599" s="228">
        <v>308</v>
      </c>
      <c r="G15599" s="228">
        <v>65</v>
      </c>
      <c r="H15599" s="228">
        <v>349</v>
      </c>
      <c r="I15599" s="228">
        <v>225509</v>
      </c>
      <c r="J15599" s="228">
        <v>30189.77</v>
      </c>
      <c r="K15599" s="228">
        <v>51621.599999999999</v>
      </c>
      <c r="L15599" s="228">
        <v>313002.82</v>
      </c>
    </row>
    <row r="15600" spans="1:12">
      <c r="A15600" s="228">
        <v>2019</v>
      </c>
      <c r="B15600" s="228" t="s">
        <v>194</v>
      </c>
      <c r="C15600" s="228" t="s">
        <v>67</v>
      </c>
      <c r="D15600" s="228" t="s">
        <v>206</v>
      </c>
      <c r="E15600" s="228">
        <v>85</v>
      </c>
      <c r="F15600" s="228">
        <v>148</v>
      </c>
      <c r="G15600" s="228">
        <v>31</v>
      </c>
      <c r="H15600" s="228">
        <v>311</v>
      </c>
      <c r="I15600" s="228">
        <v>159252.04999999999</v>
      </c>
      <c r="J15600" s="228">
        <v>16986.25</v>
      </c>
      <c r="K15600" s="228">
        <v>12271</v>
      </c>
      <c r="L15600" s="228">
        <v>197444.7</v>
      </c>
    </row>
    <row r="15601" spans="1:12">
      <c r="A15601" s="228">
        <v>2019</v>
      </c>
      <c r="B15601" s="228" t="s">
        <v>194</v>
      </c>
      <c r="C15601" s="228" t="s">
        <v>67</v>
      </c>
      <c r="D15601" s="228" t="s">
        <v>206</v>
      </c>
      <c r="E15601" s="228">
        <v>90</v>
      </c>
      <c r="F15601" s="228">
        <v>59</v>
      </c>
      <c r="G15601" s="228">
        <v>11</v>
      </c>
      <c r="H15601" s="228">
        <v>67</v>
      </c>
      <c r="I15601" s="228">
        <v>40428</v>
      </c>
      <c r="J15601" s="228">
        <v>3306</v>
      </c>
      <c r="K15601" s="228">
        <v>0</v>
      </c>
      <c r="L15601" s="228">
        <v>44750</v>
      </c>
    </row>
    <row r="15602" spans="1:12">
      <c r="A15602" s="228">
        <v>2019</v>
      </c>
      <c r="B15602" s="228" t="s">
        <v>194</v>
      </c>
      <c r="C15602" s="228" t="s">
        <v>67</v>
      </c>
      <c r="D15602" s="228" t="s">
        <v>206</v>
      </c>
      <c r="E15602" s="228">
        <v>95</v>
      </c>
      <c r="F15602" s="228">
        <v>8</v>
      </c>
      <c r="G15602" s="228">
        <v>1</v>
      </c>
      <c r="H15602" s="228">
        <v>21</v>
      </c>
      <c r="I15602" s="228">
        <v>7497</v>
      </c>
      <c r="J15602" s="228">
        <v>200</v>
      </c>
      <c r="K15602" s="228">
        <v>1998</v>
      </c>
      <c r="L15602" s="228">
        <v>9695</v>
      </c>
    </row>
    <row r="15603" spans="1:12">
      <c r="A15603" s="228">
        <v>2019</v>
      </c>
      <c r="B15603" s="228" t="s">
        <v>195</v>
      </c>
      <c r="C15603" s="228" t="s">
        <v>61</v>
      </c>
      <c r="D15603" s="228" t="s">
        <v>205</v>
      </c>
      <c r="E15603" s="228">
        <v>0</v>
      </c>
      <c r="F15603" s="228">
        <v>99191</v>
      </c>
      <c r="G15603" s="228">
        <v>5422</v>
      </c>
      <c r="H15603" s="228">
        <v>13379</v>
      </c>
      <c r="I15603" s="228">
        <v>9215320.7100000009</v>
      </c>
      <c r="J15603" s="228">
        <v>1474053.71</v>
      </c>
      <c r="K15603" s="228">
        <v>228459.25</v>
      </c>
      <c r="L15603" s="228">
        <v>12481346.1</v>
      </c>
    </row>
    <row r="15604" spans="1:12">
      <c r="A15604" s="228">
        <v>2019</v>
      </c>
      <c r="B15604" s="228" t="s">
        <v>195</v>
      </c>
      <c r="C15604" s="228" t="s">
        <v>61</v>
      </c>
      <c r="D15604" s="228" t="s">
        <v>205</v>
      </c>
      <c r="E15604" s="228">
        <v>5</v>
      </c>
      <c r="F15604" s="228">
        <v>121865</v>
      </c>
      <c r="G15604" s="228">
        <v>2836</v>
      </c>
      <c r="H15604" s="228">
        <v>3880</v>
      </c>
      <c r="I15604" s="228">
        <v>3575614.19</v>
      </c>
      <c r="J15604" s="228">
        <v>837763.4</v>
      </c>
      <c r="K15604" s="228">
        <v>240717</v>
      </c>
      <c r="L15604" s="228">
        <v>5537022.5099999998</v>
      </c>
    </row>
    <row r="15605" spans="1:12">
      <c r="A15605" s="228">
        <v>2019</v>
      </c>
      <c r="B15605" s="228" t="s">
        <v>195</v>
      </c>
      <c r="C15605" s="228" t="s">
        <v>61</v>
      </c>
      <c r="D15605" s="228" t="s">
        <v>205</v>
      </c>
      <c r="E15605" s="228">
        <v>10</v>
      </c>
      <c r="F15605" s="228">
        <v>121825</v>
      </c>
      <c r="G15605" s="228">
        <v>2176</v>
      </c>
      <c r="H15605" s="228">
        <v>3527</v>
      </c>
      <c r="I15605" s="228">
        <v>3079295.45</v>
      </c>
      <c r="J15605" s="228">
        <v>864814.75</v>
      </c>
      <c r="K15605" s="228">
        <v>881214.15</v>
      </c>
      <c r="L15605" s="228">
        <v>5514429.0599999996</v>
      </c>
    </row>
    <row r="15606" spans="1:12">
      <c r="A15606" s="228">
        <v>2019</v>
      </c>
      <c r="B15606" s="228" t="s">
        <v>195</v>
      </c>
      <c r="C15606" s="228" t="s">
        <v>61</v>
      </c>
      <c r="D15606" s="228" t="s">
        <v>205</v>
      </c>
      <c r="E15606" s="228">
        <v>15</v>
      </c>
      <c r="F15606" s="228">
        <v>111086</v>
      </c>
      <c r="G15606" s="228">
        <v>3214</v>
      </c>
      <c r="H15606" s="228">
        <v>7440</v>
      </c>
      <c r="I15606" s="228">
        <v>7271596.25</v>
      </c>
      <c r="J15606" s="228">
        <v>1524558.05</v>
      </c>
      <c r="K15606" s="228">
        <v>1565329.78</v>
      </c>
      <c r="L15606" s="228">
        <v>11726757.49</v>
      </c>
    </row>
    <row r="15607" spans="1:12">
      <c r="A15607" s="228">
        <v>2019</v>
      </c>
      <c r="B15607" s="228" t="s">
        <v>195</v>
      </c>
      <c r="C15607" s="228" t="s">
        <v>61</v>
      </c>
      <c r="D15607" s="228" t="s">
        <v>205</v>
      </c>
      <c r="E15607" s="228">
        <v>20</v>
      </c>
      <c r="F15607" s="228">
        <v>84925</v>
      </c>
      <c r="G15607" s="228">
        <v>2849</v>
      </c>
      <c r="H15607" s="228">
        <v>6780</v>
      </c>
      <c r="I15607" s="228">
        <v>6927134.4500000002</v>
      </c>
      <c r="J15607" s="228">
        <v>1399046.24</v>
      </c>
      <c r="K15607" s="228">
        <v>1275915.32</v>
      </c>
      <c r="L15607" s="228">
        <v>11030020.84</v>
      </c>
    </row>
    <row r="15608" spans="1:12">
      <c r="A15608" s="228">
        <v>2019</v>
      </c>
      <c r="B15608" s="228" t="s">
        <v>195</v>
      </c>
      <c r="C15608" s="228" t="s">
        <v>61</v>
      </c>
      <c r="D15608" s="228" t="s">
        <v>205</v>
      </c>
      <c r="E15608" s="228">
        <v>25</v>
      </c>
      <c r="F15608" s="228">
        <v>66481</v>
      </c>
      <c r="G15608" s="228">
        <v>1971</v>
      </c>
      <c r="H15608" s="228">
        <v>5520</v>
      </c>
      <c r="I15608" s="228">
        <v>4983509.13</v>
      </c>
      <c r="J15608" s="228">
        <v>964866.15</v>
      </c>
      <c r="K15608" s="228">
        <v>1142669.3999999999</v>
      </c>
      <c r="L15608" s="228">
        <v>8317008.7800000003</v>
      </c>
    </row>
    <row r="15609" spans="1:12">
      <c r="A15609" s="228">
        <v>2019</v>
      </c>
      <c r="B15609" s="228" t="s">
        <v>195</v>
      </c>
      <c r="C15609" s="228" t="s">
        <v>61</v>
      </c>
      <c r="D15609" s="228" t="s">
        <v>205</v>
      </c>
      <c r="E15609" s="228">
        <v>30</v>
      </c>
      <c r="F15609" s="228">
        <v>111070</v>
      </c>
      <c r="G15609" s="228">
        <v>3270</v>
      </c>
      <c r="H15609" s="228">
        <v>7194</v>
      </c>
      <c r="I15609" s="228">
        <v>6372247.6900000004</v>
      </c>
      <c r="J15609" s="228">
        <v>1519390.95</v>
      </c>
      <c r="K15609" s="228">
        <v>1238999.08</v>
      </c>
      <c r="L15609" s="228">
        <v>10946247.9</v>
      </c>
    </row>
    <row r="15610" spans="1:12">
      <c r="A15610" s="228">
        <v>2019</v>
      </c>
      <c r="B15610" s="228" t="s">
        <v>195</v>
      </c>
      <c r="C15610" s="228" t="s">
        <v>61</v>
      </c>
      <c r="D15610" s="228" t="s">
        <v>205</v>
      </c>
      <c r="E15610" s="228">
        <v>35</v>
      </c>
      <c r="F15610" s="228">
        <v>134645</v>
      </c>
      <c r="G15610" s="228">
        <v>4528</v>
      </c>
      <c r="H15610" s="228">
        <v>10111</v>
      </c>
      <c r="I15610" s="228">
        <v>8714308.5500000007</v>
      </c>
      <c r="J15610" s="228">
        <v>2163327.58</v>
      </c>
      <c r="K15610" s="228">
        <v>1521727</v>
      </c>
      <c r="L15610" s="228">
        <v>14766173.6</v>
      </c>
    </row>
    <row r="15611" spans="1:12">
      <c r="A15611" s="228">
        <v>2019</v>
      </c>
      <c r="B15611" s="228" t="s">
        <v>195</v>
      </c>
      <c r="C15611" s="228" t="s">
        <v>61</v>
      </c>
      <c r="D15611" s="228" t="s">
        <v>205</v>
      </c>
      <c r="E15611" s="228">
        <v>40</v>
      </c>
      <c r="F15611" s="228">
        <v>126129</v>
      </c>
      <c r="G15611" s="228">
        <v>5144</v>
      </c>
      <c r="H15611" s="228">
        <v>11801</v>
      </c>
      <c r="I15611" s="228">
        <v>10719431.869999999</v>
      </c>
      <c r="J15611" s="228">
        <v>2549100.34</v>
      </c>
      <c r="K15611" s="228">
        <v>2004865.25</v>
      </c>
      <c r="L15611" s="228">
        <v>17967346.399999999</v>
      </c>
    </row>
    <row r="15612" spans="1:12">
      <c r="A15612" s="228">
        <v>2019</v>
      </c>
      <c r="B15612" s="228" t="s">
        <v>195</v>
      </c>
      <c r="C15612" s="228" t="s">
        <v>61</v>
      </c>
      <c r="D15612" s="228" t="s">
        <v>205</v>
      </c>
      <c r="E15612" s="228">
        <v>45</v>
      </c>
      <c r="F15612" s="228">
        <v>130345</v>
      </c>
      <c r="G15612" s="228">
        <v>6737</v>
      </c>
      <c r="H15612" s="228">
        <v>15078</v>
      </c>
      <c r="I15612" s="228">
        <v>14334388.640000001</v>
      </c>
      <c r="J15612" s="228">
        <v>3577076.51</v>
      </c>
      <c r="K15612" s="228">
        <v>3343562.28</v>
      </c>
      <c r="L15612" s="228">
        <v>24603654.620000001</v>
      </c>
    </row>
    <row r="15613" spans="1:12">
      <c r="A15613" s="228">
        <v>2019</v>
      </c>
      <c r="B15613" s="228" t="s">
        <v>195</v>
      </c>
      <c r="C15613" s="228" t="s">
        <v>61</v>
      </c>
      <c r="D15613" s="228" t="s">
        <v>205</v>
      </c>
      <c r="E15613" s="228">
        <v>50</v>
      </c>
      <c r="F15613" s="228">
        <v>117918</v>
      </c>
      <c r="G15613" s="228">
        <v>8417</v>
      </c>
      <c r="H15613" s="228">
        <v>19230</v>
      </c>
      <c r="I15613" s="228">
        <v>19573287.170000002</v>
      </c>
      <c r="J15613" s="228">
        <v>4752347.3600000003</v>
      </c>
      <c r="K15613" s="228">
        <v>4788314.41</v>
      </c>
      <c r="L15613" s="228">
        <v>33068009.469999999</v>
      </c>
    </row>
    <row r="15614" spans="1:12">
      <c r="A15614" s="228">
        <v>2019</v>
      </c>
      <c r="B15614" s="228" t="s">
        <v>195</v>
      </c>
      <c r="C15614" s="228" t="s">
        <v>61</v>
      </c>
      <c r="D15614" s="228" t="s">
        <v>205</v>
      </c>
      <c r="E15614" s="228">
        <v>55</v>
      </c>
      <c r="F15614" s="228">
        <v>123093</v>
      </c>
      <c r="G15614" s="228">
        <v>11804</v>
      </c>
      <c r="H15614" s="228">
        <v>25641</v>
      </c>
      <c r="I15614" s="228">
        <v>27804909.77</v>
      </c>
      <c r="J15614" s="228">
        <v>6623282.7300000004</v>
      </c>
      <c r="K15614" s="228">
        <v>7607606.3499999996</v>
      </c>
      <c r="L15614" s="228">
        <v>47028812.829999998</v>
      </c>
    </row>
    <row r="15615" spans="1:12">
      <c r="A15615" s="228">
        <v>2019</v>
      </c>
      <c r="B15615" s="228" t="s">
        <v>195</v>
      </c>
      <c r="C15615" s="228" t="s">
        <v>61</v>
      </c>
      <c r="D15615" s="228" t="s">
        <v>205</v>
      </c>
      <c r="E15615" s="228">
        <v>60</v>
      </c>
      <c r="F15615" s="228">
        <v>115442</v>
      </c>
      <c r="G15615" s="228">
        <v>15631</v>
      </c>
      <c r="H15615" s="228">
        <v>35994</v>
      </c>
      <c r="I15615" s="228">
        <v>39616533.670000002</v>
      </c>
      <c r="J15615" s="228">
        <v>8721657.1600000001</v>
      </c>
      <c r="K15615" s="228">
        <v>10700657.279999999</v>
      </c>
      <c r="L15615" s="228">
        <v>65392762.490000002</v>
      </c>
    </row>
    <row r="15616" spans="1:12">
      <c r="A15616" s="228">
        <v>2019</v>
      </c>
      <c r="B15616" s="228" t="s">
        <v>195</v>
      </c>
      <c r="C15616" s="228" t="s">
        <v>61</v>
      </c>
      <c r="D15616" s="228" t="s">
        <v>205</v>
      </c>
      <c r="E15616" s="228">
        <v>65</v>
      </c>
      <c r="F15616" s="228">
        <v>104084</v>
      </c>
      <c r="G15616" s="228">
        <v>20071</v>
      </c>
      <c r="H15616" s="228">
        <v>46346</v>
      </c>
      <c r="I15616" s="228">
        <v>51552599.030000001</v>
      </c>
      <c r="J15616" s="228">
        <v>11123792.9</v>
      </c>
      <c r="K15616" s="228">
        <v>14642028.439999999</v>
      </c>
      <c r="L15616" s="228">
        <v>84448067.780000001</v>
      </c>
    </row>
    <row r="15617" spans="1:12">
      <c r="A15617" s="228">
        <v>2019</v>
      </c>
      <c r="B15617" s="228" t="s">
        <v>195</v>
      </c>
      <c r="C15617" s="228" t="s">
        <v>61</v>
      </c>
      <c r="D15617" s="228" t="s">
        <v>205</v>
      </c>
      <c r="E15617" s="228">
        <v>70</v>
      </c>
      <c r="F15617" s="228">
        <v>90819</v>
      </c>
      <c r="G15617" s="228">
        <v>25417</v>
      </c>
      <c r="H15617" s="228">
        <v>65177</v>
      </c>
      <c r="I15617" s="228">
        <v>66195332.380000003</v>
      </c>
      <c r="J15617" s="228">
        <v>13628574.25</v>
      </c>
      <c r="K15617" s="228">
        <v>18008584.68</v>
      </c>
      <c r="L15617" s="228">
        <v>105476961.65000001</v>
      </c>
    </row>
    <row r="15618" spans="1:12">
      <c r="A15618" s="228">
        <v>2019</v>
      </c>
      <c r="B15618" s="228" t="s">
        <v>195</v>
      </c>
      <c r="C15618" s="228" t="s">
        <v>61</v>
      </c>
      <c r="D15618" s="228" t="s">
        <v>205</v>
      </c>
      <c r="E15618" s="228">
        <v>75</v>
      </c>
      <c r="F15618" s="228">
        <v>63061</v>
      </c>
      <c r="G15618" s="228">
        <v>22341</v>
      </c>
      <c r="H15618" s="228">
        <v>64576</v>
      </c>
      <c r="I15618" s="228">
        <v>61338920.810000002</v>
      </c>
      <c r="J15618" s="228">
        <v>11763567.189999999</v>
      </c>
      <c r="K15618" s="228">
        <v>15769809.199999999</v>
      </c>
      <c r="L15618" s="228">
        <v>94530496.299999997</v>
      </c>
    </row>
    <row r="15619" spans="1:12">
      <c r="A15619" s="228">
        <v>2019</v>
      </c>
      <c r="B15619" s="228" t="s">
        <v>195</v>
      </c>
      <c r="C15619" s="228" t="s">
        <v>61</v>
      </c>
      <c r="D15619" s="228" t="s">
        <v>205</v>
      </c>
      <c r="E15619" s="228">
        <v>80</v>
      </c>
      <c r="F15619" s="228">
        <v>39162</v>
      </c>
      <c r="G15619" s="228">
        <v>16736</v>
      </c>
      <c r="H15619" s="228">
        <v>56147</v>
      </c>
      <c r="I15619" s="228">
        <v>47840852.869999997</v>
      </c>
      <c r="J15619" s="228">
        <v>8186582.3099999996</v>
      </c>
      <c r="K15619" s="228">
        <v>9933685.0299999993</v>
      </c>
      <c r="L15619" s="228">
        <v>69196690.75</v>
      </c>
    </row>
    <row r="15620" spans="1:12">
      <c r="A15620" s="228">
        <v>2019</v>
      </c>
      <c r="B15620" s="228" t="s">
        <v>195</v>
      </c>
      <c r="C15620" s="228" t="s">
        <v>61</v>
      </c>
      <c r="D15620" s="228" t="s">
        <v>205</v>
      </c>
      <c r="E15620" s="228">
        <v>85</v>
      </c>
      <c r="F15620" s="228">
        <v>21171</v>
      </c>
      <c r="G15620" s="228">
        <v>9771</v>
      </c>
      <c r="H15620" s="228">
        <v>42058</v>
      </c>
      <c r="I15620" s="228">
        <v>30114603.530000001</v>
      </c>
      <c r="J15620" s="228">
        <v>4431437.9800000004</v>
      </c>
      <c r="K15620" s="228">
        <v>5108636.75</v>
      </c>
      <c r="L15620" s="228">
        <v>41395919.630000003</v>
      </c>
    </row>
    <row r="15621" spans="1:12">
      <c r="A15621" s="228">
        <v>2019</v>
      </c>
      <c r="B15621" s="228" t="s">
        <v>195</v>
      </c>
      <c r="C15621" s="228" t="s">
        <v>61</v>
      </c>
      <c r="D15621" s="228" t="s">
        <v>205</v>
      </c>
      <c r="E15621" s="228">
        <v>90</v>
      </c>
      <c r="F15621" s="228">
        <v>8461</v>
      </c>
      <c r="G15621" s="228">
        <v>3415</v>
      </c>
      <c r="H15621" s="228">
        <v>20547</v>
      </c>
      <c r="I15621" s="228">
        <v>13432042.9</v>
      </c>
      <c r="J15621" s="228">
        <v>1605446.59</v>
      </c>
      <c r="K15621" s="228">
        <v>1385046.28</v>
      </c>
      <c r="L15621" s="228">
        <v>16987031.260000002</v>
      </c>
    </row>
    <row r="15622" spans="1:12">
      <c r="A15622" s="228">
        <v>2019</v>
      </c>
      <c r="B15622" s="228" t="s">
        <v>195</v>
      </c>
      <c r="C15622" s="228" t="s">
        <v>61</v>
      </c>
      <c r="D15622" s="228" t="s">
        <v>205</v>
      </c>
      <c r="E15622" s="228">
        <v>95</v>
      </c>
      <c r="F15622" s="228">
        <v>1197</v>
      </c>
      <c r="G15622" s="228">
        <v>349</v>
      </c>
      <c r="H15622" s="228">
        <v>2885</v>
      </c>
      <c r="I15622" s="228">
        <v>1712624.91</v>
      </c>
      <c r="J15622" s="228">
        <v>180309.11</v>
      </c>
      <c r="K15622" s="228">
        <v>144765.93</v>
      </c>
      <c r="L15622" s="228">
        <v>2096315.88</v>
      </c>
    </row>
    <row r="15623" spans="1:12">
      <c r="A15623" s="228">
        <v>2019</v>
      </c>
      <c r="B15623" s="228" t="s">
        <v>195</v>
      </c>
      <c r="C15623" s="228" t="s">
        <v>61</v>
      </c>
      <c r="D15623" s="228" t="s">
        <v>206</v>
      </c>
      <c r="E15623" s="228">
        <v>0</v>
      </c>
      <c r="F15623" s="228">
        <v>92150</v>
      </c>
      <c r="G15623" s="228">
        <v>3750</v>
      </c>
      <c r="H15623" s="228">
        <v>10449</v>
      </c>
      <c r="I15623" s="228">
        <v>6945134.4699999997</v>
      </c>
      <c r="J15623" s="228">
        <v>1005377.05</v>
      </c>
      <c r="K15623" s="228">
        <v>65510.8</v>
      </c>
      <c r="L15623" s="228">
        <v>8900232.1300000008</v>
      </c>
    </row>
    <row r="15624" spans="1:12">
      <c r="A15624" s="228">
        <v>2019</v>
      </c>
      <c r="B15624" s="228" t="s">
        <v>195</v>
      </c>
      <c r="C15624" s="228" t="s">
        <v>61</v>
      </c>
      <c r="D15624" s="228" t="s">
        <v>206</v>
      </c>
      <c r="E15624" s="228">
        <v>5</v>
      </c>
      <c r="F15624" s="228">
        <v>114367</v>
      </c>
      <c r="G15624" s="228">
        <v>2013</v>
      </c>
      <c r="H15624" s="228">
        <v>2917</v>
      </c>
      <c r="I15624" s="228">
        <v>2529078.21</v>
      </c>
      <c r="J15624" s="228">
        <v>592820.36</v>
      </c>
      <c r="K15624" s="228">
        <v>349698.45</v>
      </c>
      <c r="L15624" s="228">
        <v>4103479.9</v>
      </c>
    </row>
    <row r="15625" spans="1:12">
      <c r="A15625" s="228">
        <v>2019</v>
      </c>
      <c r="B15625" s="228" t="s">
        <v>195</v>
      </c>
      <c r="C15625" s="228" t="s">
        <v>61</v>
      </c>
      <c r="D15625" s="228" t="s">
        <v>206</v>
      </c>
      <c r="E15625" s="228">
        <v>10</v>
      </c>
      <c r="F15625" s="228">
        <v>115004</v>
      </c>
      <c r="G15625" s="228">
        <v>1826</v>
      </c>
      <c r="H15625" s="228">
        <v>3831</v>
      </c>
      <c r="I15625" s="228">
        <v>3211883.79</v>
      </c>
      <c r="J15625" s="228">
        <v>681876.25</v>
      </c>
      <c r="K15625" s="228">
        <v>982464.75</v>
      </c>
      <c r="L15625" s="228">
        <v>5552366.4100000001</v>
      </c>
    </row>
    <row r="15626" spans="1:12">
      <c r="A15626" s="228">
        <v>2019</v>
      </c>
      <c r="B15626" s="228" t="s">
        <v>195</v>
      </c>
      <c r="C15626" s="228" t="s">
        <v>61</v>
      </c>
      <c r="D15626" s="228" t="s">
        <v>206</v>
      </c>
      <c r="E15626" s="228">
        <v>15</v>
      </c>
      <c r="F15626" s="228">
        <v>103688</v>
      </c>
      <c r="G15626" s="228">
        <v>3790</v>
      </c>
      <c r="H15626" s="228">
        <v>11872</v>
      </c>
      <c r="I15626" s="228">
        <v>10057997.9</v>
      </c>
      <c r="J15626" s="228">
        <v>1609360.83</v>
      </c>
      <c r="K15626" s="228">
        <v>1488673.33</v>
      </c>
      <c r="L15626" s="228">
        <v>14637550.779999999</v>
      </c>
    </row>
    <row r="15627" spans="1:12">
      <c r="A15627" s="228">
        <v>2019</v>
      </c>
      <c r="B15627" s="228" t="s">
        <v>195</v>
      </c>
      <c r="C15627" s="228" t="s">
        <v>61</v>
      </c>
      <c r="D15627" s="228" t="s">
        <v>206</v>
      </c>
      <c r="E15627" s="228">
        <v>20</v>
      </c>
      <c r="F15627" s="228">
        <v>85762</v>
      </c>
      <c r="G15627" s="228">
        <v>4992</v>
      </c>
      <c r="H15627" s="228">
        <v>14198</v>
      </c>
      <c r="I15627" s="228">
        <v>12024716.17</v>
      </c>
      <c r="J15627" s="228">
        <v>1913591.39</v>
      </c>
      <c r="K15627" s="228">
        <v>1401503</v>
      </c>
      <c r="L15627" s="228">
        <v>17165716.170000002</v>
      </c>
    </row>
    <row r="15628" spans="1:12">
      <c r="A15628" s="228">
        <v>2019</v>
      </c>
      <c r="B15628" s="228" t="s">
        <v>195</v>
      </c>
      <c r="C15628" s="228" t="s">
        <v>61</v>
      </c>
      <c r="D15628" s="228" t="s">
        <v>206</v>
      </c>
      <c r="E15628" s="228">
        <v>25</v>
      </c>
      <c r="F15628" s="228">
        <v>78704</v>
      </c>
      <c r="G15628" s="228">
        <v>5094</v>
      </c>
      <c r="H15628" s="228">
        <v>16498</v>
      </c>
      <c r="I15628" s="228">
        <v>14346474.609999999</v>
      </c>
      <c r="J15628" s="228">
        <v>2909827.29</v>
      </c>
      <c r="K15628" s="228">
        <v>1166584</v>
      </c>
      <c r="L15628" s="228">
        <v>20833884.949999999</v>
      </c>
    </row>
    <row r="15629" spans="1:12">
      <c r="A15629" s="228">
        <v>2019</v>
      </c>
      <c r="B15629" s="228" t="s">
        <v>195</v>
      </c>
      <c r="C15629" s="228" t="s">
        <v>61</v>
      </c>
      <c r="D15629" s="228" t="s">
        <v>206</v>
      </c>
      <c r="E15629" s="228">
        <v>30</v>
      </c>
      <c r="F15629" s="228">
        <v>132028</v>
      </c>
      <c r="G15629" s="228">
        <v>9901</v>
      </c>
      <c r="H15629" s="228">
        <v>32576</v>
      </c>
      <c r="I15629" s="228">
        <v>29925305.239999998</v>
      </c>
      <c r="J15629" s="228">
        <v>6587702.7300000004</v>
      </c>
      <c r="K15629" s="228">
        <v>1845879.03</v>
      </c>
      <c r="L15629" s="228">
        <v>43683866.869999997</v>
      </c>
    </row>
    <row r="15630" spans="1:12">
      <c r="A15630" s="228">
        <v>2019</v>
      </c>
      <c r="B15630" s="228" t="s">
        <v>195</v>
      </c>
      <c r="C15630" s="228" t="s">
        <v>61</v>
      </c>
      <c r="D15630" s="228" t="s">
        <v>206</v>
      </c>
      <c r="E15630" s="228">
        <v>35</v>
      </c>
      <c r="F15630" s="228">
        <v>148131</v>
      </c>
      <c r="G15630" s="228">
        <v>10673</v>
      </c>
      <c r="H15630" s="228">
        <v>30647</v>
      </c>
      <c r="I15630" s="228">
        <v>29389548.18</v>
      </c>
      <c r="J15630" s="228">
        <v>6305828.2300000004</v>
      </c>
      <c r="K15630" s="228">
        <v>2677311.7799999998</v>
      </c>
      <c r="L15630" s="228">
        <v>44218719.68</v>
      </c>
    </row>
    <row r="15631" spans="1:12">
      <c r="A15631" s="228">
        <v>2019</v>
      </c>
      <c r="B15631" s="228" t="s">
        <v>195</v>
      </c>
      <c r="C15631" s="228" t="s">
        <v>61</v>
      </c>
      <c r="D15631" s="228" t="s">
        <v>206</v>
      </c>
      <c r="E15631" s="228">
        <v>40</v>
      </c>
      <c r="F15631" s="228">
        <v>135374</v>
      </c>
      <c r="G15631" s="228">
        <v>9207</v>
      </c>
      <c r="H15631" s="228">
        <v>21507</v>
      </c>
      <c r="I15631" s="228">
        <v>21152134.620000001</v>
      </c>
      <c r="J15631" s="228">
        <v>4637574.1100000003</v>
      </c>
      <c r="K15631" s="228">
        <v>2885311.35</v>
      </c>
      <c r="L15631" s="228">
        <v>33918064.799999997</v>
      </c>
    </row>
    <row r="15632" spans="1:12">
      <c r="A15632" s="228">
        <v>2019</v>
      </c>
      <c r="B15632" s="228" t="s">
        <v>195</v>
      </c>
      <c r="C15632" s="228" t="s">
        <v>61</v>
      </c>
      <c r="D15632" s="228" t="s">
        <v>206</v>
      </c>
      <c r="E15632" s="228">
        <v>45</v>
      </c>
      <c r="F15632" s="228">
        <v>140580</v>
      </c>
      <c r="G15632" s="228">
        <v>10014</v>
      </c>
      <c r="H15632" s="228">
        <v>22866</v>
      </c>
      <c r="I15632" s="228">
        <v>23842352.629999999</v>
      </c>
      <c r="J15632" s="228">
        <v>5238460.66</v>
      </c>
      <c r="K15632" s="228">
        <v>4162928.15</v>
      </c>
      <c r="L15632" s="228">
        <v>38711212.380000003</v>
      </c>
    </row>
    <row r="15633" spans="1:12">
      <c r="A15633" s="228">
        <v>2019</v>
      </c>
      <c r="B15633" s="228" t="s">
        <v>195</v>
      </c>
      <c r="C15633" s="228" t="s">
        <v>61</v>
      </c>
      <c r="D15633" s="228" t="s">
        <v>206</v>
      </c>
      <c r="E15633" s="228">
        <v>50</v>
      </c>
      <c r="F15633" s="228">
        <v>127719</v>
      </c>
      <c r="G15633" s="228">
        <v>10827</v>
      </c>
      <c r="H15633" s="228">
        <v>23832</v>
      </c>
      <c r="I15633" s="228">
        <v>24337446.27</v>
      </c>
      <c r="J15633" s="228">
        <v>5648974.29</v>
      </c>
      <c r="K15633" s="228">
        <v>4750400.95</v>
      </c>
      <c r="L15633" s="228">
        <v>39947935.939999998</v>
      </c>
    </row>
    <row r="15634" spans="1:12">
      <c r="A15634" s="228">
        <v>2019</v>
      </c>
      <c r="B15634" s="228" t="s">
        <v>195</v>
      </c>
      <c r="C15634" s="228" t="s">
        <v>61</v>
      </c>
      <c r="D15634" s="228" t="s">
        <v>206</v>
      </c>
      <c r="E15634" s="228">
        <v>55</v>
      </c>
      <c r="F15634" s="228">
        <v>133360</v>
      </c>
      <c r="G15634" s="228">
        <v>13884</v>
      </c>
      <c r="H15634" s="228">
        <v>31435</v>
      </c>
      <c r="I15634" s="228">
        <v>31045743.030000001</v>
      </c>
      <c r="J15634" s="228">
        <v>6793606.9400000004</v>
      </c>
      <c r="K15634" s="228">
        <v>6941340.7300000004</v>
      </c>
      <c r="L15634" s="228">
        <v>51071981.590000004</v>
      </c>
    </row>
    <row r="15635" spans="1:12">
      <c r="A15635" s="228">
        <v>2019</v>
      </c>
      <c r="B15635" s="228" t="s">
        <v>195</v>
      </c>
      <c r="C15635" s="228" t="s">
        <v>61</v>
      </c>
      <c r="D15635" s="228" t="s">
        <v>206</v>
      </c>
      <c r="E15635" s="228">
        <v>60</v>
      </c>
      <c r="F15635" s="228">
        <v>126603</v>
      </c>
      <c r="G15635" s="228">
        <v>17673</v>
      </c>
      <c r="H15635" s="228">
        <v>40745</v>
      </c>
      <c r="I15635" s="228">
        <v>39787305.659999996</v>
      </c>
      <c r="J15635" s="228">
        <v>8451971.9299999997</v>
      </c>
      <c r="K15635" s="228">
        <v>9383899.7599999998</v>
      </c>
      <c r="L15635" s="228">
        <v>64502778.399999999</v>
      </c>
    </row>
    <row r="15636" spans="1:12">
      <c r="A15636" s="228">
        <v>2019</v>
      </c>
      <c r="B15636" s="228" t="s">
        <v>195</v>
      </c>
      <c r="C15636" s="228" t="s">
        <v>61</v>
      </c>
      <c r="D15636" s="228" t="s">
        <v>206</v>
      </c>
      <c r="E15636" s="228">
        <v>65</v>
      </c>
      <c r="F15636" s="228">
        <v>114175</v>
      </c>
      <c r="G15636" s="228">
        <v>21268</v>
      </c>
      <c r="H15636" s="228">
        <v>53299</v>
      </c>
      <c r="I15636" s="228">
        <v>51470832.710000001</v>
      </c>
      <c r="J15636" s="228">
        <v>10317395.310000001</v>
      </c>
      <c r="K15636" s="228">
        <v>13546936.25</v>
      </c>
      <c r="L15636" s="228">
        <v>82635626.540000007</v>
      </c>
    </row>
    <row r="15637" spans="1:12">
      <c r="A15637" s="228">
        <v>2019</v>
      </c>
      <c r="B15637" s="228" t="s">
        <v>195</v>
      </c>
      <c r="C15637" s="228" t="s">
        <v>61</v>
      </c>
      <c r="D15637" s="228" t="s">
        <v>206</v>
      </c>
      <c r="E15637" s="228">
        <v>70</v>
      </c>
      <c r="F15637" s="228">
        <v>99859</v>
      </c>
      <c r="G15637" s="228">
        <v>23266</v>
      </c>
      <c r="H15637" s="228">
        <v>63579</v>
      </c>
      <c r="I15637" s="228">
        <v>60253081.079999998</v>
      </c>
      <c r="J15637" s="228">
        <v>11895620.26</v>
      </c>
      <c r="K15637" s="228">
        <v>15723515.27</v>
      </c>
      <c r="L15637" s="228">
        <v>94698408.540000007</v>
      </c>
    </row>
    <row r="15638" spans="1:12">
      <c r="A15638" s="228">
        <v>2019</v>
      </c>
      <c r="B15638" s="228" t="s">
        <v>195</v>
      </c>
      <c r="C15638" s="228" t="s">
        <v>61</v>
      </c>
      <c r="D15638" s="228" t="s">
        <v>206</v>
      </c>
      <c r="E15638" s="228">
        <v>75</v>
      </c>
      <c r="F15638" s="228">
        <v>68169</v>
      </c>
      <c r="G15638" s="228">
        <v>20515</v>
      </c>
      <c r="H15638" s="228">
        <v>65254</v>
      </c>
      <c r="I15638" s="228">
        <v>56773784.579999998</v>
      </c>
      <c r="J15638" s="228">
        <v>10255206.93</v>
      </c>
      <c r="K15638" s="228">
        <v>13727270.27</v>
      </c>
      <c r="L15638" s="228">
        <v>85974193.890000001</v>
      </c>
    </row>
    <row r="15639" spans="1:12">
      <c r="A15639" s="228">
        <v>2019</v>
      </c>
      <c r="B15639" s="228" t="s">
        <v>195</v>
      </c>
      <c r="C15639" s="228" t="s">
        <v>61</v>
      </c>
      <c r="D15639" s="228" t="s">
        <v>206</v>
      </c>
      <c r="E15639" s="228">
        <v>80</v>
      </c>
      <c r="F15639" s="228">
        <v>44945</v>
      </c>
      <c r="G15639" s="228">
        <v>14577</v>
      </c>
      <c r="H15639" s="228">
        <v>58987</v>
      </c>
      <c r="I15639" s="228">
        <v>46897991.810000002</v>
      </c>
      <c r="J15639" s="228">
        <v>7169412</v>
      </c>
      <c r="K15639" s="228">
        <v>9140209.9299999997</v>
      </c>
      <c r="L15639" s="228">
        <v>66249446.700000003</v>
      </c>
    </row>
    <row r="15640" spans="1:12">
      <c r="A15640" s="228">
        <v>2019</v>
      </c>
      <c r="B15640" s="228" t="s">
        <v>195</v>
      </c>
      <c r="C15640" s="228" t="s">
        <v>61</v>
      </c>
      <c r="D15640" s="228" t="s">
        <v>206</v>
      </c>
      <c r="E15640" s="228">
        <v>85</v>
      </c>
      <c r="F15640" s="228">
        <v>27346</v>
      </c>
      <c r="G15640" s="228">
        <v>8593</v>
      </c>
      <c r="H15640" s="228">
        <v>49846</v>
      </c>
      <c r="I15640" s="228">
        <v>34603138.82</v>
      </c>
      <c r="J15640" s="228">
        <v>4285189.46</v>
      </c>
      <c r="K15640" s="228">
        <v>4360167.74</v>
      </c>
      <c r="L15640" s="228">
        <v>44884160.520000003</v>
      </c>
    </row>
    <row r="15641" spans="1:12">
      <c r="A15641" s="228">
        <v>2019</v>
      </c>
      <c r="B15641" s="228" t="s">
        <v>195</v>
      </c>
      <c r="C15641" s="228" t="s">
        <v>61</v>
      </c>
      <c r="D15641" s="228" t="s">
        <v>206</v>
      </c>
      <c r="E15641" s="228">
        <v>90</v>
      </c>
      <c r="F15641" s="228">
        <v>12395</v>
      </c>
      <c r="G15641" s="228">
        <v>3828</v>
      </c>
      <c r="H15641" s="228">
        <v>25987</v>
      </c>
      <c r="I15641" s="228">
        <v>16298067</v>
      </c>
      <c r="J15641" s="228">
        <v>1688265.38</v>
      </c>
      <c r="K15641" s="228">
        <v>1117642.6000000001</v>
      </c>
      <c r="L15641" s="228">
        <v>19753061.039999999</v>
      </c>
    </row>
    <row r="15642" spans="1:12">
      <c r="A15642" s="228">
        <v>2019</v>
      </c>
      <c r="B15642" s="228" t="s">
        <v>195</v>
      </c>
      <c r="C15642" s="228" t="s">
        <v>61</v>
      </c>
      <c r="D15642" s="228" t="s">
        <v>206</v>
      </c>
      <c r="E15642" s="228">
        <v>95</v>
      </c>
      <c r="F15642" s="228">
        <v>3403</v>
      </c>
      <c r="G15642" s="228">
        <v>999</v>
      </c>
      <c r="H15642" s="228">
        <v>7032</v>
      </c>
      <c r="I15642" s="228">
        <v>4294018.51</v>
      </c>
      <c r="J15642" s="228">
        <v>384084.11</v>
      </c>
      <c r="K15642" s="228">
        <v>240726.23</v>
      </c>
      <c r="L15642" s="228">
        <v>5066247.21</v>
      </c>
    </row>
    <row r="15643" spans="1:12">
      <c r="A15643" s="228">
        <v>2019</v>
      </c>
      <c r="B15643" s="228" t="s">
        <v>195</v>
      </c>
      <c r="C15643" s="228" t="s">
        <v>62</v>
      </c>
      <c r="D15643" s="228" t="s">
        <v>205</v>
      </c>
      <c r="E15643" s="228">
        <v>0</v>
      </c>
      <c r="F15643" s="228">
        <v>68812</v>
      </c>
      <c r="G15643" s="228">
        <v>3265</v>
      </c>
      <c r="H15643" s="228">
        <v>10109</v>
      </c>
      <c r="I15643" s="228">
        <v>7051903.2999999998</v>
      </c>
      <c r="J15643" s="228">
        <v>1096108.9099999999</v>
      </c>
      <c r="K15643" s="228">
        <v>135195.54999999999</v>
      </c>
      <c r="L15643" s="228">
        <v>9132177.7100000009</v>
      </c>
    </row>
    <row r="15644" spans="1:12">
      <c r="A15644" s="228">
        <v>2019</v>
      </c>
      <c r="B15644" s="228" t="s">
        <v>195</v>
      </c>
      <c r="C15644" s="228" t="s">
        <v>62</v>
      </c>
      <c r="D15644" s="228" t="s">
        <v>205</v>
      </c>
      <c r="E15644" s="228">
        <v>5</v>
      </c>
      <c r="F15644" s="228">
        <v>83942</v>
      </c>
      <c r="G15644" s="228">
        <v>1689</v>
      </c>
      <c r="H15644" s="228">
        <v>2281</v>
      </c>
      <c r="I15644" s="228">
        <v>2025802.97</v>
      </c>
      <c r="J15644" s="228">
        <v>568957.88</v>
      </c>
      <c r="K15644" s="228">
        <v>164752.75</v>
      </c>
      <c r="L15644" s="228">
        <v>3168813.47</v>
      </c>
    </row>
    <row r="15645" spans="1:12">
      <c r="A15645" s="228">
        <v>2019</v>
      </c>
      <c r="B15645" s="228" t="s">
        <v>195</v>
      </c>
      <c r="C15645" s="228" t="s">
        <v>62</v>
      </c>
      <c r="D15645" s="228" t="s">
        <v>205</v>
      </c>
      <c r="E15645" s="228">
        <v>10</v>
      </c>
      <c r="F15645" s="228">
        <v>84159</v>
      </c>
      <c r="G15645" s="228">
        <v>1384</v>
      </c>
      <c r="H15645" s="228">
        <v>2221</v>
      </c>
      <c r="I15645" s="228">
        <v>1993100.72</v>
      </c>
      <c r="J15645" s="228">
        <v>548574.81000000006</v>
      </c>
      <c r="K15645" s="228">
        <v>343720.93</v>
      </c>
      <c r="L15645" s="228">
        <v>3211899.87</v>
      </c>
    </row>
    <row r="15646" spans="1:12">
      <c r="A15646" s="228">
        <v>2019</v>
      </c>
      <c r="B15646" s="228" t="s">
        <v>195</v>
      </c>
      <c r="C15646" s="228" t="s">
        <v>62</v>
      </c>
      <c r="D15646" s="228" t="s">
        <v>205</v>
      </c>
      <c r="E15646" s="228">
        <v>15</v>
      </c>
      <c r="F15646" s="228">
        <v>77212</v>
      </c>
      <c r="G15646" s="228">
        <v>2352</v>
      </c>
      <c r="H15646" s="228">
        <v>3663</v>
      </c>
      <c r="I15646" s="228">
        <v>4501916.6399999997</v>
      </c>
      <c r="J15646" s="228">
        <v>1150461.71</v>
      </c>
      <c r="K15646" s="228">
        <v>1209051.43</v>
      </c>
      <c r="L15646" s="228">
        <v>7708948.6600000001</v>
      </c>
    </row>
    <row r="15647" spans="1:12">
      <c r="A15647" s="228">
        <v>2019</v>
      </c>
      <c r="B15647" s="228" t="s">
        <v>195</v>
      </c>
      <c r="C15647" s="228" t="s">
        <v>62</v>
      </c>
      <c r="D15647" s="228" t="s">
        <v>205</v>
      </c>
      <c r="E15647" s="228">
        <v>20</v>
      </c>
      <c r="F15647" s="228">
        <v>60543</v>
      </c>
      <c r="G15647" s="228">
        <v>2378</v>
      </c>
      <c r="H15647" s="228">
        <v>4842</v>
      </c>
      <c r="I15647" s="228">
        <v>5105557.5</v>
      </c>
      <c r="J15647" s="228">
        <v>1135637.8700000001</v>
      </c>
      <c r="K15647" s="228">
        <v>1087926</v>
      </c>
      <c r="L15647" s="228">
        <v>8317501.3399999999</v>
      </c>
    </row>
    <row r="15648" spans="1:12">
      <c r="A15648" s="228">
        <v>2019</v>
      </c>
      <c r="B15648" s="228" t="s">
        <v>195</v>
      </c>
      <c r="C15648" s="228" t="s">
        <v>62</v>
      </c>
      <c r="D15648" s="228" t="s">
        <v>205</v>
      </c>
      <c r="E15648" s="228">
        <v>25</v>
      </c>
      <c r="F15648" s="228">
        <v>46251</v>
      </c>
      <c r="G15648" s="228">
        <v>1672</v>
      </c>
      <c r="H15648" s="228">
        <v>3719</v>
      </c>
      <c r="I15648" s="228">
        <v>3361499.57</v>
      </c>
      <c r="J15648" s="228">
        <v>782426.29</v>
      </c>
      <c r="K15648" s="228">
        <v>714054</v>
      </c>
      <c r="L15648" s="228">
        <v>5629812.25</v>
      </c>
    </row>
    <row r="15649" spans="1:12">
      <c r="A15649" s="228">
        <v>2019</v>
      </c>
      <c r="B15649" s="228" t="s">
        <v>195</v>
      </c>
      <c r="C15649" s="228" t="s">
        <v>62</v>
      </c>
      <c r="D15649" s="228" t="s">
        <v>205</v>
      </c>
      <c r="E15649" s="228">
        <v>30</v>
      </c>
      <c r="F15649" s="228">
        <v>82277</v>
      </c>
      <c r="G15649" s="228">
        <v>2508</v>
      </c>
      <c r="H15649" s="228">
        <v>5347</v>
      </c>
      <c r="I15649" s="228">
        <v>4653990.0999999996</v>
      </c>
      <c r="J15649" s="228">
        <v>1215266.1100000001</v>
      </c>
      <c r="K15649" s="228">
        <v>735607.2</v>
      </c>
      <c r="L15649" s="228">
        <v>7649568.71</v>
      </c>
    </row>
    <row r="15650" spans="1:12">
      <c r="A15650" s="228">
        <v>2019</v>
      </c>
      <c r="B15650" s="228" t="s">
        <v>195</v>
      </c>
      <c r="C15650" s="228" t="s">
        <v>62</v>
      </c>
      <c r="D15650" s="228" t="s">
        <v>205</v>
      </c>
      <c r="E15650" s="228">
        <v>35</v>
      </c>
      <c r="F15650" s="228">
        <v>97278</v>
      </c>
      <c r="G15650" s="228">
        <v>3159</v>
      </c>
      <c r="H15650" s="228">
        <v>6608</v>
      </c>
      <c r="I15650" s="228">
        <v>6241095.8300000001</v>
      </c>
      <c r="J15650" s="228">
        <v>1679940.57</v>
      </c>
      <c r="K15650" s="228">
        <v>1187164.3999999999</v>
      </c>
      <c r="L15650" s="228">
        <v>10546337.51</v>
      </c>
    </row>
    <row r="15651" spans="1:12">
      <c r="A15651" s="228">
        <v>2019</v>
      </c>
      <c r="B15651" s="228" t="s">
        <v>195</v>
      </c>
      <c r="C15651" s="228" t="s">
        <v>62</v>
      </c>
      <c r="D15651" s="228" t="s">
        <v>205</v>
      </c>
      <c r="E15651" s="228">
        <v>40</v>
      </c>
      <c r="F15651" s="228">
        <v>91305</v>
      </c>
      <c r="G15651" s="228">
        <v>3827</v>
      </c>
      <c r="H15651" s="228">
        <v>7904</v>
      </c>
      <c r="I15651" s="228">
        <v>7551319.2400000002</v>
      </c>
      <c r="J15651" s="228">
        <v>2143953.7999999998</v>
      </c>
      <c r="K15651" s="228">
        <v>1231491.97</v>
      </c>
      <c r="L15651" s="228">
        <v>12595408.25</v>
      </c>
    </row>
    <row r="15652" spans="1:12">
      <c r="A15652" s="228">
        <v>2019</v>
      </c>
      <c r="B15652" s="228" t="s">
        <v>195</v>
      </c>
      <c r="C15652" s="228" t="s">
        <v>62</v>
      </c>
      <c r="D15652" s="228" t="s">
        <v>205</v>
      </c>
      <c r="E15652" s="228">
        <v>45</v>
      </c>
      <c r="F15652" s="228">
        <v>93828</v>
      </c>
      <c r="G15652" s="228">
        <v>5064</v>
      </c>
      <c r="H15652" s="228">
        <v>9531</v>
      </c>
      <c r="I15652" s="228">
        <v>10108320.73</v>
      </c>
      <c r="J15652" s="228">
        <v>3031887.58</v>
      </c>
      <c r="K15652" s="228">
        <v>2044733.76</v>
      </c>
      <c r="L15652" s="228">
        <v>17103856.84</v>
      </c>
    </row>
    <row r="15653" spans="1:12">
      <c r="A15653" s="228">
        <v>2019</v>
      </c>
      <c r="B15653" s="228" t="s">
        <v>195</v>
      </c>
      <c r="C15653" s="228" t="s">
        <v>62</v>
      </c>
      <c r="D15653" s="228" t="s">
        <v>205</v>
      </c>
      <c r="E15653" s="228">
        <v>50</v>
      </c>
      <c r="F15653" s="228">
        <v>89514</v>
      </c>
      <c r="G15653" s="228">
        <v>6728</v>
      </c>
      <c r="H15653" s="228">
        <v>13932</v>
      </c>
      <c r="I15653" s="228">
        <v>14244431.039999999</v>
      </c>
      <c r="J15653" s="228">
        <v>4240236.3600000003</v>
      </c>
      <c r="K15653" s="228">
        <v>2956492.45</v>
      </c>
      <c r="L15653" s="228">
        <v>23667055.48</v>
      </c>
    </row>
    <row r="15654" spans="1:12">
      <c r="A15654" s="228">
        <v>2019</v>
      </c>
      <c r="B15654" s="228" t="s">
        <v>195</v>
      </c>
      <c r="C15654" s="228" t="s">
        <v>62</v>
      </c>
      <c r="D15654" s="228" t="s">
        <v>205</v>
      </c>
      <c r="E15654" s="228">
        <v>55</v>
      </c>
      <c r="F15654" s="228">
        <v>90669</v>
      </c>
      <c r="G15654" s="228">
        <v>8709</v>
      </c>
      <c r="H15654" s="228">
        <v>17801</v>
      </c>
      <c r="I15654" s="228">
        <v>19997587.510000002</v>
      </c>
      <c r="J15654" s="228">
        <v>5717576.9699999997</v>
      </c>
      <c r="K15654" s="228">
        <v>4784346.96</v>
      </c>
      <c r="L15654" s="228">
        <v>33480076.34</v>
      </c>
    </row>
    <row r="15655" spans="1:12">
      <c r="A15655" s="228">
        <v>2019</v>
      </c>
      <c r="B15655" s="228" t="s">
        <v>195</v>
      </c>
      <c r="C15655" s="228" t="s">
        <v>62</v>
      </c>
      <c r="D15655" s="228" t="s">
        <v>205</v>
      </c>
      <c r="E15655" s="228">
        <v>60</v>
      </c>
      <c r="F15655" s="228">
        <v>86440</v>
      </c>
      <c r="G15655" s="228">
        <v>12142</v>
      </c>
      <c r="H15655" s="228">
        <v>24941</v>
      </c>
      <c r="I15655" s="228">
        <v>28634409.629999999</v>
      </c>
      <c r="J15655" s="228">
        <v>7939020.8399999999</v>
      </c>
      <c r="K15655" s="228">
        <v>6880061.8799999999</v>
      </c>
      <c r="L15655" s="228">
        <v>47232726.859999999</v>
      </c>
    </row>
    <row r="15656" spans="1:12">
      <c r="A15656" s="228">
        <v>2019</v>
      </c>
      <c r="B15656" s="228" t="s">
        <v>195</v>
      </c>
      <c r="C15656" s="228" t="s">
        <v>62</v>
      </c>
      <c r="D15656" s="228" t="s">
        <v>205</v>
      </c>
      <c r="E15656" s="228">
        <v>65</v>
      </c>
      <c r="F15656" s="228">
        <v>77292</v>
      </c>
      <c r="G15656" s="228">
        <v>14559</v>
      </c>
      <c r="H15656" s="228">
        <v>30824</v>
      </c>
      <c r="I15656" s="228">
        <v>36723974.530000001</v>
      </c>
      <c r="J15656" s="228">
        <v>9636617.5500000007</v>
      </c>
      <c r="K15656" s="228">
        <v>8907784.8100000005</v>
      </c>
      <c r="L15656" s="228">
        <v>59371170.420000002</v>
      </c>
    </row>
    <row r="15657" spans="1:12">
      <c r="A15657" s="228">
        <v>2019</v>
      </c>
      <c r="B15657" s="228" t="s">
        <v>195</v>
      </c>
      <c r="C15657" s="228" t="s">
        <v>62</v>
      </c>
      <c r="D15657" s="228" t="s">
        <v>205</v>
      </c>
      <c r="E15657" s="228">
        <v>70</v>
      </c>
      <c r="F15657" s="228">
        <v>66850</v>
      </c>
      <c r="G15657" s="228">
        <v>17856</v>
      </c>
      <c r="H15657" s="228">
        <v>42169</v>
      </c>
      <c r="I15657" s="228">
        <v>46013986.950000003</v>
      </c>
      <c r="J15657" s="228">
        <v>11372971.039999999</v>
      </c>
      <c r="K15657" s="228">
        <v>11248150.18</v>
      </c>
      <c r="L15657" s="228">
        <v>72779400.549999997</v>
      </c>
    </row>
    <row r="15658" spans="1:12">
      <c r="A15658" s="228">
        <v>2019</v>
      </c>
      <c r="B15658" s="228" t="s">
        <v>195</v>
      </c>
      <c r="C15658" s="228" t="s">
        <v>62</v>
      </c>
      <c r="D15658" s="228" t="s">
        <v>205</v>
      </c>
      <c r="E15658" s="228">
        <v>75</v>
      </c>
      <c r="F15658" s="228">
        <v>46363</v>
      </c>
      <c r="G15658" s="228">
        <v>16703</v>
      </c>
      <c r="H15658" s="228">
        <v>43910</v>
      </c>
      <c r="I15658" s="228">
        <v>43681808.600000001</v>
      </c>
      <c r="J15658" s="228">
        <v>9859342.5299999993</v>
      </c>
      <c r="K15658" s="228">
        <v>9206741.8499999996</v>
      </c>
      <c r="L15658" s="228">
        <v>65819446.409999996</v>
      </c>
    </row>
    <row r="15659" spans="1:12">
      <c r="A15659" s="228">
        <v>2019</v>
      </c>
      <c r="B15659" s="228" t="s">
        <v>195</v>
      </c>
      <c r="C15659" s="228" t="s">
        <v>62</v>
      </c>
      <c r="D15659" s="228" t="s">
        <v>205</v>
      </c>
      <c r="E15659" s="228">
        <v>80</v>
      </c>
      <c r="F15659" s="228">
        <v>29610</v>
      </c>
      <c r="G15659" s="228">
        <v>12509</v>
      </c>
      <c r="H15659" s="228">
        <v>40615</v>
      </c>
      <c r="I15659" s="228">
        <v>37070359.119999997</v>
      </c>
      <c r="J15659" s="228">
        <v>7306718.79</v>
      </c>
      <c r="K15659" s="228">
        <v>6733670.0499999998</v>
      </c>
      <c r="L15659" s="228">
        <v>53074696.149999999</v>
      </c>
    </row>
    <row r="15660" spans="1:12">
      <c r="A15660" s="228">
        <v>2019</v>
      </c>
      <c r="B15660" s="228" t="s">
        <v>195</v>
      </c>
      <c r="C15660" s="228" t="s">
        <v>62</v>
      </c>
      <c r="D15660" s="228" t="s">
        <v>205</v>
      </c>
      <c r="E15660" s="228">
        <v>85</v>
      </c>
      <c r="F15660" s="228">
        <v>16649</v>
      </c>
      <c r="G15660" s="228">
        <v>7961</v>
      </c>
      <c r="H15660" s="228">
        <v>31418</v>
      </c>
      <c r="I15660" s="228">
        <v>24635953</v>
      </c>
      <c r="J15660" s="228">
        <v>4429499.8499999996</v>
      </c>
      <c r="K15660" s="228">
        <v>3470806.9</v>
      </c>
      <c r="L15660" s="228">
        <v>33708778.420000002</v>
      </c>
    </row>
    <row r="15661" spans="1:12">
      <c r="A15661" s="228">
        <v>2019</v>
      </c>
      <c r="B15661" s="228" t="s">
        <v>195</v>
      </c>
      <c r="C15661" s="228" t="s">
        <v>62</v>
      </c>
      <c r="D15661" s="228" t="s">
        <v>205</v>
      </c>
      <c r="E15661" s="228">
        <v>90</v>
      </c>
      <c r="F15661" s="228">
        <v>7038</v>
      </c>
      <c r="G15661" s="228">
        <v>2702</v>
      </c>
      <c r="H15661" s="228">
        <v>14222</v>
      </c>
      <c r="I15661" s="228">
        <v>10854414.76</v>
      </c>
      <c r="J15661" s="228">
        <v>1590976.77</v>
      </c>
      <c r="K15661" s="228">
        <v>1173592.6000000001</v>
      </c>
      <c r="L15661" s="228">
        <v>14096696.34</v>
      </c>
    </row>
    <row r="15662" spans="1:12">
      <c r="A15662" s="228">
        <v>2019</v>
      </c>
      <c r="B15662" s="228" t="s">
        <v>195</v>
      </c>
      <c r="C15662" s="228" t="s">
        <v>62</v>
      </c>
      <c r="D15662" s="228" t="s">
        <v>205</v>
      </c>
      <c r="E15662" s="228">
        <v>95</v>
      </c>
      <c r="F15662" s="228">
        <v>971</v>
      </c>
      <c r="G15662" s="228">
        <v>344</v>
      </c>
      <c r="H15662" s="228">
        <v>2023</v>
      </c>
      <c r="I15662" s="228">
        <v>1478382.3</v>
      </c>
      <c r="J15662" s="228">
        <v>232459.46</v>
      </c>
      <c r="K15662" s="228">
        <v>144214</v>
      </c>
      <c r="L15662" s="228">
        <v>1918812.98</v>
      </c>
    </row>
    <row r="15663" spans="1:12">
      <c r="A15663" s="228">
        <v>2019</v>
      </c>
      <c r="B15663" s="228" t="s">
        <v>195</v>
      </c>
      <c r="C15663" s="228" t="s">
        <v>62</v>
      </c>
      <c r="D15663" s="228" t="s">
        <v>206</v>
      </c>
      <c r="E15663" s="228">
        <v>0</v>
      </c>
      <c r="F15663" s="228">
        <v>64638</v>
      </c>
      <c r="G15663" s="228">
        <v>2164</v>
      </c>
      <c r="H15663" s="228">
        <v>8204</v>
      </c>
      <c r="I15663" s="228">
        <v>5660017.5</v>
      </c>
      <c r="J15663" s="228">
        <v>717417.47</v>
      </c>
      <c r="K15663" s="228">
        <v>54421.55</v>
      </c>
      <c r="L15663" s="228">
        <v>6935434.7599999998</v>
      </c>
    </row>
    <row r="15664" spans="1:12">
      <c r="A15664" s="228">
        <v>2019</v>
      </c>
      <c r="B15664" s="228" t="s">
        <v>195</v>
      </c>
      <c r="C15664" s="228" t="s">
        <v>62</v>
      </c>
      <c r="D15664" s="228" t="s">
        <v>206</v>
      </c>
      <c r="E15664" s="228">
        <v>5</v>
      </c>
      <c r="F15664" s="228">
        <v>79176</v>
      </c>
      <c r="G15664" s="228">
        <v>1398</v>
      </c>
      <c r="H15664" s="228">
        <v>2166</v>
      </c>
      <c r="I15664" s="228">
        <v>1774272.84</v>
      </c>
      <c r="J15664" s="228">
        <v>446848.12</v>
      </c>
      <c r="K15664" s="228">
        <v>265083</v>
      </c>
      <c r="L15664" s="228">
        <v>2899110.57</v>
      </c>
    </row>
    <row r="15665" spans="1:12">
      <c r="A15665" s="228">
        <v>2019</v>
      </c>
      <c r="B15665" s="228" t="s">
        <v>195</v>
      </c>
      <c r="C15665" s="228" t="s">
        <v>62</v>
      </c>
      <c r="D15665" s="228" t="s">
        <v>206</v>
      </c>
      <c r="E15665" s="228">
        <v>10</v>
      </c>
      <c r="F15665" s="228">
        <v>79800</v>
      </c>
      <c r="G15665" s="228">
        <v>1272</v>
      </c>
      <c r="H15665" s="228">
        <v>2226</v>
      </c>
      <c r="I15665" s="228">
        <v>2058745.44</v>
      </c>
      <c r="J15665" s="228">
        <v>495428.33</v>
      </c>
      <c r="K15665" s="228">
        <v>573653.9</v>
      </c>
      <c r="L15665" s="228">
        <v>3464751.66</v>
      </c>
    </row>
    <row r="15666" spans="1:12">
      <c r="A15666" s="228">
        <v>2019</v>
      </c>
      <c r="B15666" s="228" t="s">
        <v>195</v>
      </c>
      <c r="C15666" s="228" t="s">
        <v>62</v>
      </c>
      <c r="D15666" s="228" t="s">
        <v>206</v>
      </c>
      <c r="E15666" s="228">
        <v>15</v>
      </c>
      <c r="F15666" s="228">
        <v>73246</v>
      </c>
      <c r="G15666" s="228">
        <v>2979</v>
      </c>
      <c r="H15666" s="228">
        <v>6751</v>
      </c>
      <c r="I15666" s="228">
        <v>6354247.2000000002</v>
      </c>
      <c r="J15666" s="228">
        <v>1213104.43</v>
      </c>
      <c r="K15666" s="228">
        <v>1134482.45</v>
      </c>
      <c r="L15666" s="228">
        <v>9809264.6799999997</v>
      </c>
    </row>
    <row r="15667" spans="1:12">
      <c r="A15667" s="228">
        <v>2019</v>
      </c>
      <c r="B15667" s="228" t="s">
        <v>195</v>
      </c>
      <c r="C15667" s="228" t="s">
        <v>62</v>
      </c>
      <c r="D15667" s="228" t="s">
        <v>206</v>
      </c>
      <c r="E15667" s="228">
        <v>20</v>
      </c>
      <c r="F15667" s="228">
        <v>60168</v>
      </c>
      <c r="G15667" s="228">
        <v>4019</v>
      </c>
      <c r="H15667" s="228">
        <v>9370</v>
      </c>
      <c r="I15667" s="228">
        <v>8452215.2699999996</v>
      </c>
      <c r="J15667" s="228">
        <v>1597683.75</v>
      </c>
      <c r="K15667" s="228">
        <v>804134</v>
      </c>
      <c r="L15667" s="228">
        <v>11975667.59</v>
      </c>
    </row>
    <row r="15668" spans="1:12">
      <c r="A15668" s="228">
        <v>2019</v>
      </c>
      <c r="B15668" s="228" t="s">
        <v>195</v>
      </c>
      <c r="C15668" s="228" t="s">
        <v>62</v>
      </c>
      <c r="D15668" s="228" t="s">
        <v>206</v>
      </c>
      <c r="E15668" s="228">
        <v>25</v>
      </c>
      <c r="F15668" s="228">
        <v>53801</v>
      </c>
      <c r="G15668" s="228">
        <v>4065</v>
      </c>
      <c r="H15668" s="228">
        <v>11149</v>
      </c>
      <c r="I15668" s="228">
        <v>10835723.439999999</v>
      </c>
      <c r="J15668" s="228">
        <v>2163273.4700000002</v>
      </c>
      <c r="K15668" s="228">
        <v>1041786</v>
      </c>
      <c r="L15668" s="228">
        <v>15686998.140000001</v>
      </c>
    </row>
    <row r="15669" spans="1:12">
      <c r="A15669" s="228">
        <v>2019</v>
      </c>
      <c r="B15669" s="228" t="s">
        <v>195</v>
      </c>
      <c r="C15669" s="228" t="s">
        <v>62</v>
      </c>
      <c r="D15669" s="228" t="s">
        <v>206</v>
      </c>
      <c r="E15669" s="228">
        <v>30</v>
      </c>
      <c r="F15669" s="228">
        <v>97311</v>
      </c>
      <c r="G15669" s="228">
        <v>7572</v>
      </c>
      <c r="H15669" s="228">
        <v>21565</v>
      </c>
      <c r="I15669" s="228">
        <v>23631763.82</v>
      </c>
      <c r="J15669" s="228">
        <v>5325127.88</v>
      </c>
      <c r="K15669" s="228">
        <v>1699895.77</v>
      </c>
      <c r="L15669" s="228">
        <v>33970453.25</v>
      </c>
    </row>
    <row r="15670" spans="1:12">
      <c r="A15670" s="228">
        <v>2019</v>
      </c>
      <c r="B15670" s="228" t="s">
        <v>195</v>
      </c>
      <c r="C15670" s="228" t="s">
        <v>62</v>
      </c>
      <c r="D15670" s="228" t="s">
        <v>206</v>
      </c>
      <c r="E15670" s="228">
        <v>35</v>
      </c>
      <c r="F15670" s="228">
        <v>109360</v>
      </c>
      <c r="G15670" s="228">
        <v>8991</v>
      </c>
      <c r="H15670" s="228">
        <v>22147</v>
      </c>
      <c r="I15670" s="228">
        <v>23865127.559999999</v>
      </c>
      <c r="J15670" s="228">
        <v>5703742.3899999997</v>
      </c>
      <c r="K15670" s="228">
        <v>1473976</v>
      </c>
      <c r="L15670" s="228">
        <v>34719553.590000004</v>
      </c>
    </row>
    <row r="15671" spans="1:12">
      <c r="A15671" s="228">
        <v>2019</v>
      </c>
      <c r="B15671" s="228" t="s">
        <v>195</v>
      </c>
      <c r="C15671" s="228" t="s">
        <v>62</v>
      </c>
      <c r="D15671" s="228" t="s">
        <v>206</v>
      </c>
      <c r="E15671" s="228">
        <v>40</v>
      </c>
      <c r="F15671" s="228">
        <v>98073</v>
      </c>
      <c r="G15671" s="228">
        <v>7577</v>
      </c>
      <c r="H15671" s="228">
        <v>16036</v>
      </c>
      <c r="I15671" s="228">
        <v>16112671.630000001</v>
      </c>
      <c r="J15671" s="228">
        <v>4219001.79</v>
      </c>
      <c r="K15671" s="228">
        <v>1889285.4</v>
      </c>
      <c r="L15671" s="228">
        <v>25271928.809999999</v>
      </c>
    </row>
    <row r="15672" spans="1:12">
      <c r="A15672" s="228">
        <v>2019</v>
      </c>
      <c r="B15672" s="228" t="s">
        <v>195</v>
      </c>
      <c r="C15672" s="228" t="s">
        <v>62</v>
      </c>
      <c r="D15672" s="228" t="s">
        <v>206</v>
      </c>
      <c r="E15672" s="228">
        <v>45</v>
      </c>
      <c r="F15672" s="228">
        <v>103868</v>
      </c>
      <c r="G15672" s="228">
        <v>8687</v>
      </c>
      <c r="H15672" s="228">
        <v>18210</v>
      </c>
      <c r="I15672" s="228">
        <v>18298907.600000001</v>
      </c>
      <c r="J15672" s="228">
        <v>4855264.8600000003</v>
      </c>
      <c r="K15672" s="228">
        <v>2803742.83</v>
      </c>
      <c r="L15672" s="228">
        <v>29535062.32</v>
      </c>
    </row>
    <row r="15673" spans="1:12">
      <c r="A15673" s="228">
        <v>2019</v>
      </c>
      <c r="B15673" s="228" t="s">
        <v>195</v>
      </c>
      <c r="C15673" s="228" t="s">
        <v>62</v>
      </c>
      <c r="D15673" s="228" t="s">
        <v>206</v>
      </c>
      <c r="E15673" s="228">
        <v>50</v>
      </c>
      <c r="F15673" s="228">
        <v>98274</v>
      </c>
      <c r="G15673" s="228">
        <v>9434</v>
      </c>
      <c r="H15673" s="228">
        <v>20958</v>
      </c>
      <c r="I15673" s="228">
        <v>20611140.640000001</v>
      </c>
      <c r="J15673" s="228">
        <v>5571714.5599999996</v>
      </c>
      <c r="K15673" s="228">
        <v>4037708.76</v>
      </c>
      <c r="L15673" s="228">
        <v>33789769.07</v>
      </c>
    </row>
    <row r="15674" spans="1:12">
      <c r="A15674" s="228">
        <v>2019</v>
      </c>
      <c r="B15674" s="228" t="s">
        <v>195</v>
      </c>
      <c r="C15674" s="228" t="s">
        <v>62</v>
      </c>
      <c r="D15674" s="228" t="s">
        <v>206</v>
      </c>
      <c r="E15674" s="228">
        <v>55</v>
      </c>
      <c r="F15674" s="228">
        <v>98725</v>
      </c>
      <c r="G15674" s="228">
        <v>11373</v>
      </c>
      <c r="H15674" s="228">
        <v>24581</v>
      </c>
      <c r="I15674" s="228">
        <v>24261563.390000001</v>
      </c>
      <c r="J15674" s="228">
        <v>6471785.5300000003</v>
      </c>
      <c r="K15674" s="228">
        <v>4929504.4400000004</v>
      </c>
      <c r="L15674" s="228">
        <v>39518915.369999997</v>
      </c>
    </row>
    <row r="15675" spans="1:12">
      <c r="A15675" s="228">
        <v>2019</v>
      </c>
      <c r="B15675" s="228" t="s">
        <v>195</v>
      </c>
      <c r="C15675" s="228" t="s">
        <v>62</v>
      </c>
      <c r="D15675" s="228" t="s">
        <v>206</v>
      </c>
      <c r="E15675" s="228">
        <v>60</v>
      </c>
      <c r="F15675" s="228">
        <v>94372</v>
      </c>
      <c r="G15675" s="228">
        <v>13249</v>
      </c>
      <c r="H15675" s="228">
        <v>30182</v>
      </c>
      <c r="I15675" s="228">
        <v>31191759.609999999</v>
      </c>
      <c r="J15675" s="228">
        <v>7847545.75</v>
      </c>
      <c r="K15675" s="228">
        <v>7388271.79</v>
      </c>
      <c r="L15675" s="228">
        <v>50548827.270000003</v>
      </c>
    </row>
    <row r="15676" spans="1:12">
      <c r="A15676" s="228">
        <v>2019</v>
      </c>
      <c r="B15676" s="228" t="s">
        <v>195</v>
      </c>
      <c r="C15676" s="228" t="s">
        <v>62</v>
      </c>
      <c r="D15676" s="228" t="s">
        <v>206</v>
      </c>
      <c r="E15676" s="228">
        <v>65</v>
      </c>
      <c r="F15676" s="228">
        <v>86670</v>
      </c>
      <c r="G15676" s="228">
        <v>15486</v>
      </c>
      <c r="H15676" s="228">
        <v>37531</v>
      </c>
      <c r="I15676" s="228">
        <v>38889895.82</v>
      </c>
      <c r="J15676" s="228">
        <v>9703002.2300000004</v>
      </c>
      <c r="K15676" s="228">
        <v>9805530.3699999992</v>
      </c>
      <c r="L15676" s="228">
        <v>62857431.280000001</v>
      </c>
    </row>
    <row r="15677" spans="1:12">
      <c r="A15677" s="228">
        <v>2019</v>
      </c>
      <c r="B15677" s="228" t="s">
        <v>195</v>
      </c>
      <c r="C15677" s="228" t="s">
        <v>62</v>
      </c>
      <c r="D15677" s="228" t="s">
        <v>206</v>
      </c>
      <c r="E15677" s="228">
        <v>70</v>
      </c>
      <c r="F15677" s="228">
        <v>75616</v>
      </c>
      <c r="G15677" s="228">
        <v>17652</v>
      </c>
      <c r="H15677" s="228">
        <v>45917</v>
      </c>
      <c r="I15677" s="228">
        <v>45943999.109999999</v>
      </c>
      <c r="J15677" s="228">
        <v>10641919.33</v>
      </c>
      <c r="K15677" s="228">
        <v>11049695.359999999</v>
      </c>
      <c r="L15677" s="228">
        <v>71851165.920000002</v>
      </c>
    </row>
    <row r="15678" spans="1:12">
      <c r="A15678" s="228">
        <v>2019</v>
      </c>
      <c r="B15678" s="228" t="s">
        <v>195</v>
      </c>
      <c r="C15678" s="228" t="s">
        <v>62</v>
      </c>
      <c r="D15678" s="228" t="s">
        <v>206</v>
      </c>
      <c r="E15678" s="228">
        <v>75</v>
      </c>
      <c r="F15678" s="228">
        <v>51181</v>
      </c>
      <c r="G15678" s="228">
        <v>15179</v>
      </c>
      <c r="H15678" s="228">
        <v>44934</v>
      </c>
      <c r="I15678" s="228">
        <v>41831210.810000002</v>
      </c>
      <c r="J15678" s="228">
        <v>8969206.7300000004</v>
      </c>
      <c r="K15678" s="228">
        <v>8648457.1500000004</v>
      </c>
      <c r="L15678" s="228">
        <v>62478940.740000002</v>
      </c>
    </row>
    <row r="15679" spans="1:12">
      <c r="A15679" s="228">
        <v>2019</v>
      </c>
      <c r="B15679" s="228" t="s">
        <v>195</v>
      </c>
      <c r="C15679" s="228" t="s">
        <v>62</v>
      </c>
      <c r="D15679" s="228" t="s">
        <v>206</v>
      </c>
      <c r="E15679" s="228">
        <v>80</v>
      </c>
      <c r="F15679" s="228">
        <v>35512</v>
      </c>
      <c r="G15679" s="228">
        <v>11963</v>
      </c>
      <c r="H15679" s="228">
        <v>45268</v>
      </c>
      <c r="I15679" s="228">
        <v>37977339.630000003</v>
      </c>
      <c r="J15679" s="228">
        <v>6882225.1500000004</v>
      </c>
      <c r="K15679" s="228">
        <v>6506361.3600000003</v>
      </c>
      <c r="L15679" s="228">
        <v>53601228.649999999</v>
      </c>
    </row>
    <row r="15680" spans="1:12">
      <c r="A15680" s="228">
        <v>2019</v>
      </c>
      <c r="B15680" s="228" t="s">
        <v>195</v>
      </c>
      <c r="C15680" s="228" t="s">
        <v>62</v>
      </c>
      <c r="D15680" s="228" t="s">
        <v>206</v>
      </c>
      <c r="E15680" s="228">
        <v>85</v>
      </c>
      <c r="F15680" s="228">
        <v>22678</v>
      </c>
      <c r="G15680" s="228">
        <v>7418</v>
      </c>
      <c r="H15680" s="228">
        <v>38253</v>
      </c>
      <c r="I15680" s="228">
        <v>29142798.870000001</v>
      </c>
      <c r="J15680" s="228">
        <v>4577733.66</v>
      </c>
      <c r="K15680" s="228">
        <v>3277944.98</v>
      </c>
      <c r="L15680" s="228">
        <v>38169879.68</v>
      </c>
    </row>
    <row r="15681" spans="1:12">
      <c r="A15681" s="228">
        <v>2019</v>
      </c>
      <c r="B15681" s="228" t="s">
        <v>195</v>
      </c>
      <c r="C15681" s="228" t="s">
        <v>62</v>
      </c>
      <c r="D15681" s="228" t="s">
        <v>206</v>
      </c>
      <c r="E15681" s="228">
        <v>90</v>
      </c>
      <c r="F15681" s="228">
        <v>10867</v>
      </c>
      <c r="G15681" s="228">
        <v>3082</v>
      </c>
      <c r="H15681" s="228">
        <v>20243</v>
      </c>
      <c r="I15681" s="228">
        <v>14021659.24</v>
      </c>
      <c r="J15681" s="228">
        <v>1918733.26</v>
      </c>
      <c r="K15681" s="228">
        <v>1039499.6</v>
      </c>
      <c r="L15681" s="228">
        <v>17474919.149999999</v>
      </c>
    </row>
    <row r="15682" spans="1:12">
      <c r="A15682" s="228">
        <v>2019</v>
      </c>
      <c r="B15682" s="228" t="s">
        <v>195</v>
      </c>
      <c r="C15682" s="228" t="s">
        <v>62</v>
      </c>
      <c r="D15682" s="228" t="s">
        <v>206</v>
      </c>
      <c r="E15682" s="228">
        <v>95</v>
      </c>
      <c r="F15682" s="228">
        <v>2967</v>
      </c>
      <c r="G15682" s="228">
        <v>760</v>
      </c>
      <c r="H15682" s="228">
        <v>5963</v>
      </c>
      <c r="I15682" s="228">
        <v>4008944.1</v>
      </c>
      <c r="J15682" s="228">
        <v>469421.51</v>
      </c>
      <c r="K15682" s="228">
        <v>266027</v>
      </c>
      <c r="L15682" s="228">
        <v>4892758.55</v>
      </c>
    </row>
    <row r="15683" spans="1:12">
      <c r="A15683" s="228">
        <v>2019</v>
      </c>
      <c r="B15683" s="228" t="s">
        <v>195</v>
      </c>
      <c r="C15683" s="228" t="s">
        <v>63</v>
      </c>
      <c r="D15683" s="228" t="s">
        <v>205</v>
      </c>
      <c r="E15683" s="228">
        <v>0</v>
      </c>
      <c r="F15683" s="228">
        <v>51300</v>
      </c>
      <c r="G15683" s="228">
        <v>2860</v>
      </c>
      <c r="H15683" s="228">
        <v>7178</v>
      </c>
      <c r="I15683" s="228">
        <v>6439631.7699999996</v>
      </c>
      <c r="J15683" s="228">
        <v>954148.25</v>
      </c>
      <c r="K15683" s="228">
        <v>59531.7</v>
      </c>
      <c r="L15683" s="228">
        <v>7939090.3200000003</v>
      </c>
    </row>
    <row r="15684" spans="1:12">
      <c r="A15684" s="228">
        <v>2019</v>
      </c>
      <c r="B15684" s="228" t="s">
        <v>195</v>
      </c>
      <c r="C15684" s="228" t="s">
        <v>63</v>
      </c>
      <c r="D15684" s="228" t="s">
        <v>205</v>
      </c>
      <c r="E15684" s="228">
        <v>5</v>
      </c>
      <c r="F15684" s="228">
        <v>66997</v>
      </c>
      <c r="G15684" s="228">
        <v>1770</v>
      </c>
      <c r="H15684" s="228">
        <v>2520</v>
      </c>
      <c r="I15684" s="228">
        <v>2182522.2200000002</v>
      </c>
      <c r="J15684" s="228">
        <v>486082.38</v>
      </c>
      <c r="K15684" s="228">
        <v>256658</v>
      </c>
      <c r="L15684" s="228">
        <v>3268405.13</v>
      </c>
    </row>
    <row r="15685" spans="1:12">
      <c r="A15685" s="228">
        <v>2019</v>
      </c>
      <c r="B15685" s="228" t="s">
        <v>195</v>
      </c>
      <c r="C15685" s="228" t="s">
        <v>63</v>
      </c>
      <c r="D15685" s="228" t="s">
        <v>205</v>
      </c>
      <c r="E15685" s="228">
        <v>10</v>
      </c>
      <c r="F15685" s="228">
        <v>71817</v>
      </c>
      <c r="G15685" s="228">
        <v>1506</v>
      </c>
      <c r="H15685" s="228">
        <v>2497</v>
      </c>
      <c r="I15685" s="228">
        <v>2128719.61</v>
      </c>
      <c r="J15685" s="228">
        <v>518970.14</v>
      </c>
      <c r="K15685" s="228">
        <v>651583.6</v>
      </c>
      <c r="L15685" s="228">
        <v>3609408.49</v>
      </c>
    </row>
    <row r="15686" spans="1:12">
      <c r="A15686" s="228">
        <v>2019</v>
      </c>
      <c r="B15686" s="228" t="s">
        <v>195</v>
      </c>
      <c r="C15686" s="228" t="s">
        <v>63</v>
      </c>
      <c r="D15686" s="228" t="s">
        <v>205</v>
      </c>
      <c r="E15686" s="228">
        <v>15</v>
      </c>
      <c r="F15686" s="228">
        <v>66704</v>
      </c>
      <c r="G15686" s="228">
        <v>2032</v>
      </c>
      <c r="H15686" s="228">
        <v>3707</v>
      </c>
      <c r="I15686" s="228">
        <v>4053353.47</v>
      </c>
      <c r="J15686" s="228">
        <v>893810.8</v>
      </c>
      <c r="K15686" s="228">
        <v>863444</v>
      </c>
      <c r="L15686" s="228">
        <v>6494882.5599999996</v>
      </c>
    </row>
    <row r="15687" spans="1:12">
      <c r="A15687" s="228">
        <v>2019</v>
      </c>
      <c r="B15687" s="228" t="s">
        <v>195</v>
      </c>
      <c r="C15687" s="228" t="s">
        <v>63</v>
      </c>
      <c r="D15687" s="228" t="s">
        <v>205</v>
      </c>
      <c r="E15687" s="228">
        <v>20</v>
      </c>
      <c r="F15687" s="228">
        <v>47347</v>
      </c>
      <c r="G15687" s="228">
        <v>1702</v>
      </c>
      <c r="H15687" s="228">
        <v>3697</v>
      </c>
      <c r="I15687" s="228">
        <v>3724929.22</v>
      </c>
      <c r="J15687" s="228">
        <v>749042.09</v>
      </c>
      <c r="K15687" s="228">
        <v>691025</v>
      </c>
      <c r="L15687" s="228">
        <v>5771415.8700000001</v>
      </c>
    </row>
    <row r="15688" spans="1:12">
      <c r="A15688" s="228">
        <v>2019</v>
      </c>
      <c r="B15688" s="228" t="s">
        <v>195</v>
      </c>
      <c r="C15688" s="228" t="s">
        <v>63</v>
      </c>
      <c r="D15688" s="228" t="s">
        <v>205</v>
      </c>
      <c r="E15688" s="228">
        <v>25</v>
      </c>
      <c r="F15688" s="228">
        <v>33014</v>
      </c>
      <c r="G15688" s="228">
        <v>1103</v>
      </c>
      <c r="H15688" s="228">
        <v>2751</v>
      </c>
      <c r="I15688" s="228">
        <v>2419605.17</v>
      </c>
      <c r="J15688" s="228">
        <v>529789.85</v>
      </c>
      <c r="K15688" s="228">
        <v>419126</v>
      </c>
      <c r="L15688" s="228">
        <v>3993304.77</v>
      </c>
    </row>
    <row r="15689" spans="1:12">
      <c r="A15689" s="228">
        <v>2019</v>
      </c>
      <c r="B15689" s="228" t="s">
        <v>195</v>
      </c>
      <c r="C15689" s="228" t="s">
        <v>63</v>
      </c>
      <c r="D15689" s="228" t="s">
        <v>205</v>
      </c>
      <c r="E15689" s="228">
        <v>30</v>
      </c>
      <c r="F15689" s="228">
        <v>56058</v>
      </c>
      <c r="G15689" s="228">
        <v>1762</v>
      </c>
      <c r="H15689" s="228">
        <v>4008</v>
      </c>
      <c r="I15689" s="228">
        <v>3647460.17</v>
      </c>
      <c r="J15689" s="228">
        <v>839282.81</v>
      </c>
      <c r="K15689" s="228">
        <v>721149</v>
      </c>
      <c r="L15689" s="228">
        <v>6119159.8700000001</v>
      </c>
    </row>
    <row r="15690" spans="1:12">
      <c r="A15690" s="228">
        <v>2019</v>
      </c>
      <c r="B15690" s="228" t="s">
        <v>195</v>
      </c>
      <c r="C15690" s="228" t="s">
        <v>63</v>
      </c>
      <c r="D15690" s="228" t="s">
        <v>205</v>
      </c>
      <c r="E15690" s="228">
        <v>35</v>
      </c>
      <c r="F15690" s="228">
        <v>70014</v>
      </c>
      <c r="G15690" s="228">
        <v>2843</v>
      </c>
      <c r="H15690" s="228">
        <v>6053</v>
      </c>
      <c r="I15690" s="228">
        <v>5557897.04</v>
      </c>
      <c r="J15690" s="228">
        <v>1414712.37</v>
      </c>
      <c r="K15690" s="228">
        <v>1081307</v>
      </c>
      <c r="L15690" s="228">
        <v>9417358.7100000009</v>
      </c>
    </row>
    <row r="15691" spans="1:12">
      <c r="A15691" s="228">
        <v>2019</v>
      </c>
      <c r="B15691" s="228" t="s">
        <v>195</v>
      </c>
      <c r="C15691" s="228" t="s">
        <v>63</v>
      </c>
      <c r="D15691" s="228" t="s">
        <v>205</v>
      </c>
      <c r="E15691" s="228">
        <v>40</v>
      </c>
      <c r="F15691" s="228">
        <v>68026</v>
      </c>
      <c r="G15691" s="228">
        <v>3226</v>
      </c>
      <c r="H15691" s="228">
        <v>7083</v>
      </c>
      <c r="I15691" s="228">
        <v>6734976.9900000002</v>
      </c>
      <c r="J15691" s="228">
        <v>1692686.15</v>
      </c>
      <c r="K15691" s="228">
        <v>1585507.33</v>
      </c>
      <c r="L15691" s="228">
        <v>11638563.960000001</v>
      </c>
    </row>
    <row r="15692" spans="1:12">
      <c r="A15692" s="228">
        <v>2019</v>
      </c>
      <c r="B15692" s="228" t="s">
        <v>195</v>
      </c>
      <c r="C15692" s="228" t="s">
        <v>63</v>
      </c>
      <c r="D15692" s="228" t="s">
        <v>205</v>
      </c>
      <c r="E15692" s="228">
        <v>45</v>
      </c>
      <c r="F15692" s="228">
        <v>75585</v>
      </c>
      <c r="G15692" s="228">
        <v>4635</v>
      </c>
      <c r="H15692" s="228">
        <v>9937</v>
      </c>
      <c r="I15692" s="228">
        <v>9946331.8399999999</v>
      </c>
      <c r="J15692" s="228">
        <v>2443651.2200000002</v>
      </c>
      <c r="K15692" s="228">
        <v>2159040</v>
      </c>
      <c r="L15692" s="228">
        <v>16598600.880000001</v>
      </c>
    </row>
    <row r="15693" spans="1:12">
      <c r="A15693" s="228">
        <v>2019</v>
      </c>
      <c r="B15693" s="228" t="s">
        <v>195</v>
      </c>
      <c r="C15693" s="228" t="s">
        <v>63</v>
      </c>
      <c r="D15693" s="228" t="s">
        <v>205</v>
      </c>
      <c r="E15693" s="228">
        <v>50</v>
      </c>
      <c r="F15693" s="228">
        <v>70096</v>
      </c>
      <c r="G15693" s="228">
        <v>5885</v>
      </c>
      <c r="H15693" s="228">
        <v>12188</v>
      </c>
      <c r="I15693" s="228">
        <v>12670116.949999999</v>
      </c>
      <c r="J15693" s="228">
        <v>3223891.29</v>
      </c>
      <c r="K15693" s="228">
        <v>2871270.68</v>
      </c>
      <c r="L15693" s="228">
        <v>21305358.649999999</v>
      </c>
    </row>
    <row r="15694" spans="1:12">
      <c r="A15694" s="228">
        <v>2019</v>
      </c>
      <c r="B15694" s="228" t="s">
        <v>195</v>
      </c>
      <c r="C15694" s="228" t="s">
        <v>63</v>
      </c>
      <c r="D15694" s="228" t="s">
        <v>205</v>
      </c>
      <c r="E15694" s="228">
        <v>55</v>
      </c>
      <c r="F15694" s="228">
        <v>72452</v>
      </c>
      <c r="G15694" s="228">
        <v>7986</v>
      </c>
      <c r="H15694" s="228">
        <v>16592</v>
      </c>
      <c r="I15694" s="228">
        <v>17479085.170000002</v>
      </c>
      <c r="J15694" s="228">
        <v>4510086.1500000004</v>
      </c>
      <c r="K15694" s="228">
        <v>4215294.3</v>
      </c>
      <c r="L15694" s="228">
        <v>29460399.120000001</v>
      </c>
    </row>
    <row r="15695" spans="1:12">
      <c r="A15695" s="228">
        <v>2019</v>
      </c>
      <c r="B15695" s="228" t="s">
        <v>195</v>
      </c>
      <c r="C15695" s="228" t="s">
        <v>63</v>
      </c>
      <c r="D15695" s="228" t="s">
        <v>205</v>
      </c>
      <c r="E15695" s="228">
        <v>60</v>
      </c>
      <c r="F15695" s="228">
        <v>67753</v>
      </c>
      <c r="G15695" s="228">
        <v>10272</v>
      </c>
      <c r="H15695" s="228">
        <v>21204</v>
      </c>
      <c r="I15695" s="228">
        <v>24150147.77</v>
      </c>
      <c r="J15695" s="228">
        <v>5890048.5700000003</v>
      </c>
      <c r="K15695" s="228">
        <v>7106088.9500000002</v>
      </c>
      <c r="L15695" s="228">
        <v>40948393.450000003</v>
      </c>
    </row>
    <row r="15696" spans="1:12">
      <c r="A15696" s="228">
        <v>2019</v>
      </c>
      <c r="B15696" s="228" t="s">
        <v>195</v>
      </c>
      <c r="C15696" s="228" t="s">
        <v>63</v>
      </c>
      <c r="D15696" s="228" t="s">
        <v>205</v>
      </c>
      <c r="E15696" s="228">
        <v>65</v>
      </c>
      <c r="F15696" s="228">
        <v>61825</v>
      </c>
      <c r="G15696" s="228">
        <v>13817</v>
      </c>
      <c r="H15696" s="228">
        <v>29032</v>
      </c>
      <c r="I15696" s="228">
        <v>33836414.850000001</v>
      </c>
      <c r="J15696" s="228">
        <v>7843389.8799999999</v>
      </c>
      <c r="K15696" s="228">
        <v>8080825.3700000001</v>
      </c>
      <c r="L15696" s="228">
        <v>54993645.710000001</v>
      </c>
    </row>
    <row r="15697" spans="1:12">
      <c r="A15697" s="228">
        <v>2019</v>
      </c>
      <c r="B15697" s="228" t="s">
        <v>195</v>
      </c>
      <c r="C15697" s="228" t="s">
        <v>63</v>
      </c>
      <c r="D15697" s="228" t="s">
        <v>205</v>
      </c>
      <c r="E15697" s="228">
        <v>70</v>
      </c>
      <c r="F15697" s="228">
        <v>53564</v>
      </c>
      <c r="G15697" s="228">
        <v>15859</v>
      </c>
      <c r="H15697" s="228">
        <v>37536</v>
      </c>
      <c r="I15697" s="228">
        <v>39712919.649999999</v>
      </c>
      <c r="J15697" s="228">
        <v>8924714.7200000007</v>
      </c>
      <c r="K15697" s="228">
        <v>9389897.6699999999</v>
      </c>
      <c r="L15697" s="228">
        <v>62436089.159999996</v>
      </c>
    </row>
    <row r="15698" spans="1:12">
      <c r="A15698" s="228">
        <v>2019</v>
      </c>
      <c r="B15698" s="228" t="s">
        <v>195</v>
      </c>
      <c r="C15698" s="228" t="s">
        <v>63</v>
      </c>
      <c r="D15698" s="228" t="s">
        <v>205</v>
      </c>
      <c r="E15698" s="228">
        <v>75</v>
      </c>
      <c r="F15698" s="228">
        <v>36661</v>
      </c>
      <c r="G15698" s="228">
        <v>14647</v>
      </c>
      <c r="H15698" s="228">
        <v>36132</v>
      </c>
      <c r="I15698" s="228">
        <v>35775859.229999997</v>
      </c>
      <c r="J15698" s="228">
        <v>7534338.2300000004</v>
      </c>
      <c r="K15698" s="228">
        <v>7768908.6500000004</v>
      </c>
      <c r="L15698" s="228">
        <v>53922951.920000002</v>
      </c>
    </row>
    <row r="15699" spans="1:12">
      <c r="A15699" s="228">
        <v>2019</v>
      </c>
      <c r="B15699" s="228" t="s">
        <v>195</v>
      </c>
      <c r="C15699" s="228" t="s">
        <v>63</v>
      </c>
      <c r="D15699" s="228" t="s">
        <v>205</v>
      </c>
      <c r="E15699" s="228">
        <v>80</v>
      </c>
      <c r="F15699" s="228">
        <v>22397</v>
      </c>
      <c r="G15699" s="228">
        <v>10106</v>
      </c>
      <c r="H15699" s="228">
        <v>32763</v>
      </c>
      <c r="I15699" s="228">
        <v>28738941.100000001</v>
      </c>
      <c r="J15699" s="228">
        <v>5155813.1100000003</v>
      </c>
      <c r="K15699" s="228">
        <v>4719347.2</v>
      </c>
      <c r="L15699" s="228">
        <v>40580264.380000003</v>
      </c>
    </row>
    <row r="15700" spans="1:12">
      <c r="A15700" s="228">
        <v>2019</v>
      </c>
      <c r="B15700" s="228" t="s">
        <v>195</v>
      </c>
      <c r="C15700" s="228" t="s">
        <v>63</v>
      </c>
      <c r="D15700" s="228" t="s">
        <v>205</v>
      </c>
      <c r="E15700" s="228">
        <v>85</v>
      </c>
      <c r="F15700" s="228">
        <v>11668</v>
      </c>
      <c r="G15700" s="228">
        <v>5875</v>
      </c>
      <c r="H15700" s="228">
        <v>24108</v>
      </c>
      <c r="I15700" s="228">
        <v>18995196.100000001</v>
      </c>
      <c r="J15700" s="228">
        <v>2834557.14</v>
      </c>
      <c r="K15700" s="228">
        <v>2534984.2000000002</v>
      </c>
      <c r="L15700" s="228">
        <v>25240766.66</v>
      </c>
    </row>
    <row r="15701" spans="1:12">
      <c r="A15701" s="228">
        <v>2019</v>
      </c>
      <c r="B15701" s="228" t="s">
        <v>195</v>
      </c>
      <c r="C15701" s="228" t="s">
        <v>63</v>
      </c>
      <c r="D15701" s="228" t="s">
        <v>205</v>
      </c>
      <c r="E15701" s="228">
        <v>90</v>
      </c>
      <c r="F15701" s="228">
        <v>4331</v>
      </c>
      <c r="G15701" s="228">
        <v>1699</v>
      </c>
      <c r="H15701" s="228">
        <v>9050</v>
      </c>
      <c r="I15701" s="228">
        <v>6837507.8700000001</v>
      </c>
      <c r="J15701" s="228">
        <v>857988.89</v>
      </c>
      <c r="K15701" s="228">
        <v>766627</v>
      </c>
      <c r="L15701" s="228">
        <v>8753724.9000000004</v>
      </c>
    </row>
    <row r="15702" spans="1:12">
      <c r="A15702" s="228">
        <v>2019</v>
      </c>
      <c r="B15702" s="228" t="s">
        <v>195</v>
      </c>
      <c r="C15702" s="228" t="s">
        <v>63</v>
      </c>
      <c r="D15702" s="228" t="s">
        <v>205</v>
      </c>
      <c r="E15702" s="228">
        <v>95</v>
      </c>
      <c r="F15702" s="228">
        <v>548</v>
      </c>
      <c r="G15702" s="228">
        <v>214</v>
      </c>
      <c r="H15702" s="228">
        <v>1411</v>
      </c>
      <c r="I15702" s="228">
        <v>1100775.23</v>
      </c>
      <c r="J15702" s="228">
        <v>109942.15</v>
      </c>
      <c r="K15702" s="228">
        <v>75905</v>
      </c>
      <c r="L15702" s="228">
        <v>1311547.68</v>
      </c>
    </row>
    <row r="15703" spans="1:12">
      <c r="A15703" s="228">
        <v>2019</v>
      </c>
      <c r="B15703" s="228" t="s">
        <v>195</v>
      </c>
      <c r="C15703" s="228" t="s">
        <v>63</v>
      </c>
      <c r="D15703" s="228" t="s">
        <v>206</v>
      </c>
      <c r="E15703" s="228">
        <v>0</v>
      </c>
      <c r="F15703" s="228">
        <v>47550</v>
      </c>
      <c r="G15703" s="228">
        <v>2012</v>
      </c>
      <c r="H15703" s="228">
        <v>5791</v>
      </c>
      <c r="I15703" s="228">
        <v>5630512.46</v>
      </c>
      <c r="J15703" s="228">
        <v>617405.68000000005</v>
      </c>
      <c r="K15703" s="228">
        <v>41600</v>
      </c>
      <c r="L15703" s="228">
        <v>6601855.0899999999</v>
      </c>
    </row>
    <row r="15704" spans="1:12">
      <c r="A15704" s="228">
        <v>2019</v>
      </c>
      <c r="B15704" s="228" t="s">
        <v>195</v>
      </c>
      <c r="C15704" s="228" t="s">
        <v>63</v>
      </c>
      <c r="D15704" s="228" t="s">
        <v>206</v>
      </c>
      <c r="E15704" s="228">
        <v>5</v>
      </c>
      <c r="F15704" s="228">
        <v>63307</v>
      </c>
      <c r="G15704" s="228">
        <v>1417</v>
      </c>
      <c r="H15704" s="228">
        <v>2040</v>
      </c>
      <c r="I15704" s="228">
        <v>1777605.98</v>
      </c>
      <c r="J15704" s="228">
        <v>394247.67999999999</v>
      </c>
      <c r="K15704" s="228">
        <v>213113</v>
      </c>
      <c r="L15704" s="228">
        <v>2652589.96</v>
      </c>
    </row>
    <row r="15705" spans="1:12">
      <c r="A15705" s="228">
        <v>2019</v>
      </c>
      <c r="B15705" s="228" t="s">
        <v>195</v>
      </c>
      <c r="C15705" s="228" t="s">
        <v>63</v>
      </c>
      <c r="D15705" s="228" t="s">
        <v>206</v>
      </c>
      <c r="E15705" s="228">
        <v>10</v>
      </c>
      <c r="F15705" s="228">
        <v>67332</v>
      </c>
      <c r="G15705" s="228">
        <v>1205</v>
      </c>
      <c r="H15705" s="228">
        <v>1968</v>
      </c>
      <c r="I15705" s="228">
        <v>1863843.93</v>
      </c>
      <c r="J15705" s="228">
        <v>436125.41</v>
      </c>
      <c r="K15705" s="228">
        <v>552401</v>
      </c>
      <c r="L15705" s="228">
        <v>3204056.54</v>
      </c>
    </row>
    <row r="15706" spans="1:12">
      <c r="A15706" s="228">
        <v>2019</v>
      </c>
      <c r="B15706" s="228" t="s">
        <v>195</v>
      </c>
      <c r="C15706" s="228" t="s">
        <v>63</v>
      </c>
      <c r="D15706" s="228" t="s">
        <v>206</v>
      </c>
      <c r="E15706" s="228">
        <v>15</v>
      </c>
      <c r="F15706" s="228">
        <v>62974</v>
      </c>
      <c r="G15706" s="228">
        <v>2746</v>
      </c>
      <c r="H15706" s="228">
        <v>6255</v>
      </c>
      <c r="I15706" s="228">
        <v>5632688.9900000002</v>
      </c>
      <c r="J15706" s="228">
        <v>998524.55</v>
      </c>
      <c r="K15706" s="228">
        <v>1123223</v>
      </c>
      <c r="L15706" s="228">
        <v>8622980.0700000003</v>
      </c>
    </row>
    <row r="15707" spans="1:12">
      <c r="A15707" s="228">
        <v>2019</v>
      </c>
      <c r="B15707" s="228" t="s">
        <v>195</v>
      </c>
      <c r="C15707" s="228" t="s">
        <v>63</v>
      </c>
      <c r="D15707" s="228" t="s">
        <v>206</v>
      </c>
      <c r="E15707" s="228">
        <v>20</v>
      </c>
      <c r="F15707" s="228">
        <v>49374</v>
      </c>
      <c r="G15707" s="228">
        <v>3390</v>
      </c>
      <c r="H15707" s="228">
        <v>8482</v>
      </c>
      <c r="I15707" s="228">
        <v>7496313.21</v>
      </c>
      <c r="J15707" s="228">
        <v>1342551.44</v>
      </c>
      <c r="K15707" s="228">
        <v>842425</v>
      </c>
      <c r="L15707" s="228">
        <v>10682964.109999999</v>
      </c>
    </row>
    <row r="15708" spans="1:12">
      <c r="A15708" s="228">
        <v>2019</v>
      </c>
      <c r="B15708" s="228" t="s">
        <v>195</v>
      </c>
      <c r="C15708" s="228" t="s">
        <v>63</v>
      </c>
      <c r="D15708" s="228" t="s">
        <v>206</v>
      </c>
      <c r="E15708" s="228">
        <v>25</v>
      </c>
      <c r="F15708" s="228">
        <v>41164</v>
      </c>
      <c r="G15708" s="228">
        <v>3705</v>
      </c>
      <c r="H15708" s="228">
        <v>11693</v>
      </c>
      <c r="I15708" s="228">
        <v>10175928.460000001</v>
      </c>
      <c r="J15708" s="228">
        <v>2097312.33</v>
      </c>
      <c r="K15708" s="228">
        <v>966239.54</v>
      </c>
      <c r="L15708" s="228">
        <v>14886858.789999999</v>
      </c>
    </row>
    <row r="15709" spans="1:12">
      <c r="A15709" s="228">
        <v>2019</v>
      </c>
      <c r="B15709" s="228" t="s">
        <v>195</v>
      </c>
      <c r="C15709" s="228" t="s">
        <v>63</v>
      </c>
      <c r="D15709" s="228" t="s">
        <v>206</v>
      </c>
      <c r="E15709" s="228">
        <v>30</v>
      </c>
      <c r="F15709" s="228">
        <v>66902</v>
      </c>
      <c r="G15709" s="228">
        <v>6516</v>
      </c>
      <c r="H15709" s="228">
        <v>20347</v>
      </c>
      <c r="I15709" s="228">
        <v>18714079.260000002</v>
      </c>
      <c r="J15709" s="228">
        <v>4276129.0599999996</v>
      </c>
      <c r="K15709" s="228">
        <v>1302962</v>
      </c>
      <c r="L15709" s="228">
        <v>27116843</v>
      </c>
    </row>
    <row r="15710" spans="1:12">
      <c r="A15710" s="228">
        <v>2019</v>
      </c>
      <c r="B15710" s="228" t="s">
        <v>195</v>
      </c>
      <c r="C15710" s="228" t="s">
        <v>63</v>
      </c>
      <c r="D15710" s="228" t="s">
        <v>206</v>
      </c>
      <c r="E15710" s="228">
        <v>35</v>
      </c>
      <c r="F15710" s="228">
        <v>78456</v>
      </c>
      <c r="G15710" s="228">
        <v>7042</v>
      </c>
      <c r="H15710" s="228">
        <v>18288</v>
      </c>
      <c r="I15710" s="228">
        <v>18071921.949999999</v>
      </c>
      <c r="J15710" s="228">
        <v>4098547.7</v>
      </c>
      <c r="K15710" s="228">
        <v>1954091.45</v>
      </c>
      <c r="L15710" s="228">
        <v>27432630.390000001</v>
      </c>
    </row>
    <row r="15711" spans="1:12">
      <c r="A15711" s="228">
        <v>2019</v>
      </c>
      <c r="B15711" s="228" t="s">
        <v>195</v>
      </c>
      <c r="C15711" s="228" t="s">
        <v>63</v>
      </c>
      <c r="D15711" s="228" t="s">
        <v>206</v>
      </c>
      <c r="E15711" s="228">
        <v>40</v>
      </c>
      <c r="F15711" s="228">
        <v>75174</v>
      </c>
      <c r="G15711" s="228">
        <v>6181</v>
      </c>
      <c r="H15711" s="228">
        <v>14580</v>
      </c>
      <c r="I15711" s="228">
        <v>13958244.9</v>
      </c>
      <c r="J15711" s="228">
        <v>3220528.57</v>
      </c>
      <c r="K15711" s="228">
        <v>1934478</v>
      </c>
      <c r="L15711" s="228">
        <v>22204817.34</v>
      </c>
    </row>
    <row r="15712" spans="1:12">
      <c r="A15712" s="228">
        <v>2019</v>
      </c>
      <c r="B15712" s="228" t="s">
        <v>195</v>
      </c>
      <c r="C15712" s="228" t="s">
        <v>63</v>
      </c>
      <c r="D15712" s="228" t="s">
        <v>206</v>
      </c>
      <c r="E15712" s="228">
        <v>45</v>
      </c>
      <c r="F15712" s="228">
        <v>82489</v>
      </c>
      <c r="G15712" s="228">
        <v>7591</v>
      </c>
      <c r="H15712" s="228">
        <v>17008</v>
      </c>
      <c r="I15712" s="228">
        <v>16878898.309999999</v>
      </c>
      <c r="J15712" s="228">
        <v>3842344.74</v>
      </c>
      <c r="K15712" s="228">
        <v>2857559.2</v>
      </c>
      <c r="L15712" s="228">
        <v>27372044.800000001</v>
      </c>
    </row>
    <row r="15713" spans="1:12">
      <c r="A15713" s="228">
        <v>2019</v>
      </c>
      <c r="B15713" s="228" t="s">
        <v>195</v>
      </c>
      <c r="C15713" s="228" t="s">
        <v>63</v>
      </c>
      <c r="D15713" s="228" t="s">
        <v>206</v>
      </c>
      <c r="E15713" s="228">
        <v>50</v>
      </c>
      <c r="F15713" s="228">
        <v>76317</v>
      </c>
      <c r="G15713" s="228">
        <v>8702</v>
      </c>
      <c r="H15713" s="228">
        <v>19795</v>
      </c>
      <c r="I15713" s="228">
        <v>19251297.66</v>
      </c>
      <c r="J15713" s="228">
        <v>4386582.1500000004</v>
      </c>
      <c r="K15713" s="228">
        <v>3928948.64</v>
      </c>
      <c r="L15713" s="228">
        <v>31438290.460000001</v>
      </c>
    </row>
    <row r="15714" spans="1:12">
      <c r="A15714" s="228">
        <v>2019</v>
      </c>
      <c r="B15714" s="228" t="s">
        <v>195</v>
      </c>
      <c r="C15714" s="228" t="s">
        <v>63</v>
      </c>
      <c r="D15714" s="228" t="s">
        <v>206</v>
      </c>
      <c r="E15714" s="228">
        <v>55</v>
      </c>
      <c r="F15714" s="228">
        <v>79037</v>
      </c>
      <c r="G15714" s="228">
        <v>9890</v>
      </c>
      <c r="H15714" s="228">
        <v>21247</v>
      </c>
      <c r="I15714" s="228">
        <v>21377649.16</v>
      </c>
      <c r="J15714" s="228">
        <v>4985037.53</v>
      </c>
      <c r="K15714" s="228">
        <v>4456867.45</v>
      </c>
      <c r="L15714" s="228">
        <v>34674598.32</v>
      </c>
    </row>
    <row r="15715" spans="1:12">
      <c r="A15715" s="228">
        <v>2019</v>
      </c>
      <c r="B15715" s="228" t="s">
        <v>195</v>
      </c>
      <c r="C15715" s="228" t="s">
        <v>63</v>
      </c>
      <c r="D15715" s="228" t="s">
        <v>206</v>
      </c>
      <c r="E15715" s="228">
        <v>60</v>
      </c>
      <c r="F15715" s="228">
        <v>74583</v>
      </c>
      <c r="G15715" s="228">
        <v>11403</v>
      </c>
      <c r="H15715" s="228">
        <v>24913</v>
      </c>
      <c r="I15715" s="228">
        <v>25375591.149999999</v>
      </c>
      <c r="J15715" s="228">
        <v>5966601.8899999997</v>
      </c>
      <c r="K15715" s="228">
        <v>5823224.7000000002</v>
      </c>
      <c r="L15715" s="228">
        <v>41178476.439999998</v>
      </c>
    </row>
    <row r="15716" spans="1:12">
      <c r="A15716" s="228">
        <v>2019</v>
      </c>
      <c r="B15716" s="228" t="s">
        <v>195</v>
      </c>
      <c r="C15716" s="228" t="s">
        <v>63</v>
      </c>
      <c r="D15716" s="228" t="s">
        <v>206</v>
      </c>
      <c r="E15716" s="228">
        <v>65</v>
      </c>
      <c r="F15716" s="228">
        <v>68328</v>
      </c>
      <c r="G15716" s="228">
        <v>13911</v>
      </c>
      <c r="H15716" s="228">
        <v>33069</v>
      </c>
      <c r="I15716" s="228">
        <v>33224076.760000002</v>
      </c>
      <c r="J15716" s="228">
        <v>7487328.6699999999</v>
      </c>
      <c r="K15716" s="228">
        <v>8072056.7800000003</v>
      </c>
      <c r="L15716" s="228">
        <v>53181621.740000002</v>
      </c>
    </row>
    <row r="15717" spans="1:12">
      <c r="A15717" s="228">
        <v>2019</v>
      </c>
      <c r="B15717" s="228" t="s">
        <v>195</v>
      </c>
      <c r="C15717" s="228" t="s">
        <v>63</v>
      </c>
      <c r="D15717" s="228" t="s">
        <v>206</v>
      </c>
      <c r="E15717" s="228">
        <v>70</v>
      </c>
      <c r="F15717" s="228">
        <v>60391</v>
      </c>
      <c r="G15717" s="228">
        <v>15257</v>
      </c>
      <c r="H15717" s="228">
        <v>39663</v>
      </c>
      <c r="I15717" s="228">
        <v>40025181.030000001</v>
      </c>
      <c r="J15717" s="228">
        <v>8550019.2599999998</v>
      </c>
      <c r="K15717" s="228">
        <v>8907603.1999999993</v>
      </c>
      <c r="L15717" s="228">
        <v>61454651.700000003</v>
      </c>
    </row>
    <row r="15718" spans="1:12">
      <c r="A15718" s="228">
        <v>2019</v>
      </c>
      <c r="B15718" s="228" t="s">
        <v>195</v>
      </c>
      <c r="C15718" s="228" t="s">
        <v>63</v>
      </c>
      <c r="D15718" s="228" t="s">
        <v>206</v>
      </c>
      <c r="E15718" s="228">
        <v>75</v>
      </c>
      <c r="F15718" s="228">
        <v>40569</v>
      </c>
      <c r="G15718" s="228">
        <v>12209</v>
      </c>
      <c r="H15718" s="228">
        <v>35796</v>
      </c>
      <c r="I15718" s="228">
        <v>34131025.229999997</v>
      </c>
      <c r="J15718" s="228">
        <v>6814631.8399999999</v>
      </c>
      <c r="K15718" s="228">
        <v>6707016.2000000002</v>
      </c>
      <c r="L15718" s="228">
        <v>50688665.859999999</v>
      </c>
    </row>
    <row r="15719" spans="1:12">
      <c r="A15719" s="228">
        <v>2019</v>
      </c>
      <c r="B15719" s="228" t="s">
        <v>195</v>
      </c>
      <c r="C15719" s="228" t="s">
        <v>63</v>
      </c>
      <c r="D15719" s="228" t="s">
        <v>206</v>
      </c>
      <c r="E15719" s="228">
        <v>80</v>
      </c>
      <c r="F15719" s="228">
        <v>26204</v>
      </c>
      <c r="G15719" s="228">
        <v>8749</v>
      </c>
      <c r="H15719" s="228">
        <v>34427</v>
      </c>
      <c r="I15719" s="228">
        <v>29027939.73</v>
      </c>
      <c r="J15719" s="228">
        <v>4879484.26</v>
      </c>
      <c r="K15719" s="228">
        <v>4681396</v>
      </c>
      <c r="L15719" s="228">
        <v>40216478.57</v>
      </c>
    </row>
    <row r="15720" spans="1:12">
      <c r="A15720" s="228">
        <v>2019</v>
      </c>
      <c r="B15720" s="228" t="s">
        <v>195</v>
      </c>
      <c r="C15720" s="228" t="s">
        <v>63</v>
      </c>
      <c r="D15720" s="228" t="s">
        <v>206</v>
      </c>
      <c r="E15720" s="228">
        <v>85</v>
      </c>
      <c r="F15720" s="228">
        <v>15565</v>
      </c>
      <c r="G15720" s="228">
        <v>5177</v>
      </c>
      <c r="H15720" s="228">
        <v>26740</v>
      </c>
      <c r="I15720" s="228">
        <v>20631454.350000001</v>
      </c>
      <c r="J15720" s="228">
        <v>2920800.16</v>
      </c>
      <c r="K15720" s="228">
        <v>2239921.6</v>
      </c>
      <c r="L15720" s="228">
        <v>26674561.280000001</v>
      </c>
    </row>
    <row r="15721" spans="1:12">
      <c r="A15721" s="228">
        <v>2019</v>
      </c>
      <c r="B15721" s="228" t="s">
        <v>195</v>
      </c>
      <c r="C15721" s="228" t="s">
        <v>63</v>
      </c>
      <c r="D15721" s="228" t="s">
        <v>206</v>
      </c>
      <c r="E15721" s="228">
        <v>90</v>
      </c>
      <c r="F15721" s="228">
        <v>6827</v>
      </c>
      <c r="G15721" s="228">
        <v>2027</v>
      </c>
      <c r="H15721" s="228">
        <v>12659</v>
      </c>
      <c r="I15721" s="228">
        <v>8995974.1799999997</v>
      </c>
      <c r="J15721" s="228">
        <v>1076429.6000000001</v>
      </c>
      <c r="K15721" s="228">
        <v>652334.19999999995</v>
      </c>
      <c r="L15721" s="228">
        <v>11178664.289999999</v>
      </c>
    </row>
    <row r="15722" spans="1:12">
      <c r="A15722" s="228">
        <v>2019</v>
      </c>
      <c r="B15722" s="228" t="s">
        <v>195</v>
      </c>
      <c r="C15722" s="228" t="s">
        <v>63</v>
      </c>
      <c r="D15722" s="228" t="s">
        <v>206</v>
      </c>
      <c r="E15722" s="228">
        <v>95</v>
      </c>
      <c r="F15722" s="228">
        <v>1758</v>
      </c>
      <c r="G15722" s="228">
        <v>417</v>
      </c>
      <c r="H15722" s="228">
        <v>3302</v>
      </c>
      <c r="I15722" s="228">
        <v>2246923.94</v>
      </c>
      <c r="J15722" s="228">
        <v>242007.55</v>
      </c>
      <c r="K15722" s="228">
        <v>100078</v>
      </c>
      <c r="L15722" s="228">
        <v>2770814.1</v>
      </c>
    </row>
    <row r="15723" spans="1:12">
      <c r="A15723" s="228">
        <v>2019</v>
      </c>
      <c r="B15723" s="228" t="s">
        <v>195</v>
      </c>
      <c r="C15723" s="228" t="s">
        <v>64</v>
      </c>
      <c r="D15723" s="228" t="s">
        <v>205</v>
      </c>
      <c r="E15723" s="228">
        <v>0</v>
      </c>
      <c r="F15723" s="228">
        <v>17932</v>
      </c>
      <c r="G15723" s="228">
        <v>822</v>
      </c>
      <c r="H15723" s="228">
        <v>2580</v>
      </c>
      <c r="I15723" s="228">
        <v>1654717.1</v>
      </c>
      <c r="J15723" s="228">
        <v>342501.09</v>
      </c>
      <c r="K15723" s="228">
        <v>108641.1</v>
      </c>
      <c r="L15723" s="228">
        <v>2188865.2799999998</v>
      </c>
    </row>
    <row r="15724" spans="1:12">
      <c r="A15724" s="228">
        <v>2019</v>
      </c>
      <c r="B15724" s="228" t="s">
        <v>195</v>
      </c>
      <c r="C15724" s="228" t="s">
        <v>64</v>
      </c>
      <c r="D15724" s="228" t="s">
        <v>205</v>
      </c>
      <c r="E15724" s="228">
        <v>5</v>
      </c>
      <c r="F15724" s="228">
        <v>21758</v>
      </c>
      <c r="G15724" s="228">
        <v>434</v>
      </c>
      <c r="H15724" s="228">
        <v>540</v>
      </c>
      <c r="I15724" s="228">
        <v>507914.86</v>
      </c>
      <c r="J15724" s="228">
        <v>169011.28</v>
      </c>
      <c r="K15724" s="228">
        <v>10968</v>
      </c>
      <c r="L15724" s="228">
        <v>749740.45</v>
      </c>
    </row>
    <row r="15725" spans="1:12">
      <c r="A15725" s="228">
        <v>2019</v>
      </c>
      <c r="B15725" s="228" t="s">
        <v>195</v>
      </c>
      <c r="C15725" s="228" t="s">
        <v>64</v>
      </c>
      <c r="D15725" s="228" t="s">
        <v>205</v>
      </c>
      <c r="E15725" s="228">
        <v>10</v>
      </c>
      <c r="F15725" s="228">
        <v>22290</v>
      </c>
      <c r="G15725" s="228">
        <v>342</v>
      </c>
      <c r="H15725" s="228">
        <v>510</v>
      </c>
      <c r="I15725" s="228">
        <v>478281.15</v>
      </c>
      <c r="J15725" s="228">
        <v>151344.56</v>
      </c>
      <c r="K15725" s="228">
        <v>65312</v>
      </c>
      <c r="L15725" s="228">
        <v>735065.52</v>
      </c>
    </row>
    <row r="15726" spans="1:12">
      <c r="A15726" s="228">
        <v>2019</v>
      </c>
      <c r="B15726" s="228" t="s">
        <v>195</v>
      </c>
      <c r="C15726" s="228" t="s">
        <v>64</v>
      </c>
      <c r="D15726" s="228" t="s">
        <v>205</v>
      </c>
      <c r="E15726" s="228">
        <v>15</v>
      </c>
      <c r="F15726" s="228">
        <v>21426</v>
      </c>
      <c r="G15726" s="228">
        <v>577</v>
      </c>
      <c r="H15726" s="228">
        <v>739</v>
      </c>
      <c r="I15726" s="228">
        <v>884042.05</v>
      </c>
      <c r="J15726" s="228">
        <v>305110.95</v>
      </c>
      <c r="K15726" s="228">
        <v>181202</v>
      </c>
      <c r="L15726" s="228">
        <v>1470795.26</v>
      </c>
    </row>
    <row r="15727" spans="1:12">
      <c r="A15727" s="228">
        <v>2019</v>
      </c>
      <c r="B15727" s="228" t="s">
        <v>195</v>
      </c>
      <c r="C15727" s="228" t="s">
        <v>64</v>
      </c>
      <c r="D15727" s="228" t="s">
        <v>205</v>
      </c>
      <c r="E15727" s="228">
        <v>20</v>
      </c>
      <c r="F15727" s="228">
        <v>18960</v>
      </c>
      <c r="G15727" s="228">
        <v>616</v>
      </c>
      <c r="H15727" s="228">
        <v>1163</v>
      </c>
      <c r="I15727" s="228">
        <v>1332820.6499999999</v>
      </c>
      <c r="J15727" s="228">
        <v>460010.59</v>
      </c>
      <c r="K15727" s="228">
        <v>391392</v>
      </c>
      <c r="L15727" s="228">
        <v>2350177.04</v>
      </c>
    </row>
    <row r="15728" spans="1:12">
      <c r="A15728" s="228">
        <v>2019</v>
      </c>
      <c r="B15728" s="228" t="s">
        <v>195</v>
      </c>
      <c r="C15728" s="228" t="s">
        <v>64</v>
      </c>
      <c r="D15728" s="228" t="s">
        <v>205</v>
      </c>
      <c r="E15728" s="228">
        <v>25</v>
      </c>
      <c r="F15728" s="228">
        <v>14054</v>
      </c>
      <c r="G15728" s="228">
        <v>479</v>
      </c>
      <c r="H15728" s="228">
        <v>880</v>
      </c>
      <c r="I15728" s="228">
        <v>839567.35</v>
      </c>
      <c r="J15728" s="228">
        <v>284880.68</v>
      </c>
      <c r="K15728" s="228">
        <v>203650</v>
      </c>
      <c r="L15728" s="228">
        <v>1485495.61</v>
      </c>
    </row>
    <row r="15729" spans="1:12">
      <c r="A15729" s="228">
        <v>2019</v>
      </c>
      <c r="B15729" s="228" t="s">
        <v>195</v>
      </c>
      <c r="C15729" s="228" t="s">
        <v>64</v>
      </c>
      <c r="D15729" s="228" t="s">
        <v>205</v>
      </c>
      <c r="E15729" s="228">
        <v>30</v>
      </c>
      <c r="F15729" s="228">
        <v>20592</v>
      </c>
      <c r="G15729" s="228">
        <v>713</v>
      </c>
      <c r="H15729" s="228">
        <v>1423</v>
      </c>
      <c r="I15729" s="228">
        <v>1289140.1299999999</v>
      </c>
      <c r="J15729" s="228">
        <v>409928.22</v>
      </c>
      <c r="K15729" s="228">
        <v>247799</v>
      </c>
      <c r="L15729" s="228">
        <v>2210352.65</v>
      </c>
    </row>
    <row r="15730" spans="1:12">
      <c r="A15730" s="228">
        <v>2019</v>
      </c>
      <c r="B15730" s="228" t="s">
        <v>195</v>
      </c>
      <c r="C15730" s="228" t="s">
        <v>64</v>
      </c>
      <c r="D15730" s="228" t="s">
        <v>205</v>
      </c>
      <c r="E15730" s="228">
        <v>35</v>
      </c>
      <c r="F15730" s="228">
        <v>22944</v>
      </c>
      <c r="G15730" s="228">
        <v>849</v>
      </c>
      <c r="H15730" s="228">
        <v>1439</v>
      </c>
      <c r="I15730" s="228">
        <v>1337360.6599999999</v>
      </c>
      <c r="J15730" s="228">
        <v>489710.16</v>
      </c>
      <c r="K15730" s="228">
        <v>288754.8</v>
      </c>
      <c r="L15730" s="228">
        <v>2397527.5</v>
      </c>
    </row>
    <row r="15731" spans="1:12">
      <c r="A15731" s="228">
        <v>2019</v>
      </c>
      <c r="B15731" s="228" t="s">
        <v>195</v>
      </c>
      <c r="C15731" s="228" t="s">
        <v>64</v>
      </c>
      <c r="D15731" s="228" t="s">
        <v>205</v>
      </c>
      <c r="E15731" s="228">
        <v>40</v>
      </c>
      <c r="F15731" s="228">
        <v>22309</v>
      </c>
      <c r="G15731" s="228">
        <v>1035</v>
      </c>
      <c r="H15731" s="228">
        <v>1561</v>
      </c>
      <c r="I15731" s="228">
        <v>1437423</v>
      </c>
      <c r="J15731" s="228">
        <v>609392.88</v>
      </c>
      <c r="K15731" s="228">
        <v>269665</v>
      </c>
      <c r="L15731" s="228">
        <v>2604536.6</v>
      </c>
    </row>
    <row r="15732" spans="1:12">
      <c r="A15732" s="228">
        <v>2019</v>
      </c>
      <c r="B15732" s="228" t="s">
        <v>195</v>
      </c>
      <c r="C15732" s="228" t="s">
        <v>64</v>
      </c>
      <c r="D15732" s="228" t="s">
        <v>205</v>
      </c>
      <c r="E15732" s="228">
        <v>45</v>
      </c>
      <c r="F15732" s="228">
        <v>24304</v>
      </c>
      <c r="G15732" s="228">
        <v>1453</v>
      </c>
      <c r="H15732" s="228">
        <v>2635</v>
      </c>
      <c r="I15732" s="228">
        <v>2887778.3</v>
      </c>
      <c r="J15732" s="228">
        <v>897560.42</v>
      </c>
      <c r="K15732" s="228">
        <v>688504</v>
      </c>
      <c r="L15732" s="228">
        <v>4867569.3600000003</v>
      </c>
    </row>
    <row r="15733" spans="1:12">
      <c r="A15733" s="228">
        <v>2019</v>
      </c>
      <c r="B15733" s="228" t="s">
        <v>195</v>
      </c>
      <c r="C15733" s="228" t="s">
        <v>64</v>
      </c>
      <c r="D15733" s="228" t="s">
        <v>205</v>
      </c>
      <c r="E15733" s="228">
        <v>50</v>
      </c>
      <c r="F15733" s="228">
        <v>24656</v>
      </c>
      <c r="G15733" s="228">
        <v>1896</v>
      </c>
      <c r="H15733" s="228">
        <v>3381</v>
      </c>
      <c r="I15733" s="228">
        <v>3660242.25</v>
      </c>
      <c r="J15733" s="228">
        <v>1261462.06</v>
      </c>
      <c r="K15733" s="228">
        <v>1049362.8</v>
      </c>
      <c r="L15733" s="228">
        <v>6461309.2000000002</v>
      </c>
    </row>
    <row r="15734" spans="1:12">
      <c r="A15734" s="228">
        <v>2019</v>
      </c>
      <c r="B15734" s="228" t="s">
        <v>195</v>
      </c>
      <c r="C15734" s="228" t="s">
        <v>64</v>
      </c>
      <c r="D15734" s="228" t="s">
        <v>205</v>
      </c>
      <c r="E15734" s="228">
        <v>55</v>
      </c>
      <c r="F15734" s="228">
        <v>27418</v>
      </c>
      <c r="G15734" s="228">
        <v>2722</v>
      </c>
      <c r="H15734" s="228">
        <v>5390</v>
      </c>
      <c r="I15734" s="228">
        <v>5692747.8200000003</v>
      </c>
      <c r="J15734" s="228">
        <v>1846832.55</v>
      </c>
      <c r="K15734" s="228">
        <v>1625129.5</v>
      </c>
      <c r="L15734" s="228">
        <v>9799994.6300000008</v>
      </c>
    </row>
    <row r="15735" spans="1:12">
      <c r="A15735" s="228">
        <v>2019</v>
      </c>
      <c r="B15735" s="228" t="s">
        <v>195</v>
      </c>
      <c r="C15735" s="228" t="s">
        <v>64</v>
      </c>
      <c r="D15735" s="228" t="s">
        <v>205</v>
      </c>
      <c r="E15735" s="228">
        <v>60</v>
      </c>
      <c r="F15735" s="228">
        <v>27824</v>
      </c>
      <c r="G15735" s="228">
        <v>3798</v>
      </c>
      <c r="H15735" s="228">
        <v>7894</v>
      </c>
      <c r="I15735" s="228">
        <v>8761850.8200000003</v>
      </c>
      <c r="J15735" s="228">
        <v>2576848.6800000002</v>
      </c>
      <c r="K15735" s="228">
        <v>2347959.36</v>
      </c>
      <c r="L15735" s="228">
        <v>14489265.310000001</v>
      </c>
    </row>
    <row r="15736" spans="1:12">
      <c r="A15736" s="228">
        <v>2019</v>
      </c>
      <c r="B15736" s="228" t="s">
        <v>195</v>
      </c>
      <c r="C15736" s="228" t="s">
        <v>64</v>
      </c>
      <c r="D15736" s="228" t="s">
        <v>205</v>
      </c>
      <c r="E15736" s="228">
        <v>65</v>
      </c>
      <c r="F15736" s="228">
        <v>27016</v>
      </c>
      <c r="G15736" s="228">
        <v>5305</v>
      </c>
      <c r="H15736" s="228">
        <v>11012</v>
      </c>
      <c r="I15736" s="228">
        <v>11908208.91</v>
      </c>
      <c r="J15736" s="228">
        <v>3324706.02</v>
      </c>
      <c r="K15736" s="228">
        <v>3334441.48</v>
      </c>
      <c r="L15736" s="228">
        <v>19444414.219999999</v>
      </c>
    </row>
    <row r="15737" spans="1:12">
      <c r="A15737" s="228">
        <v>2019</v>
      </c>
      <c r="B15737" s="228" t="s">
        <v>195</v>
      </c>
      <c r="C15737" s="228" t="s">
        <v>64</v>
      </c>
      <c r="D15737" s="228" t="s">
        <v>205</v>
      </c>
      <c r="E15737" s="228">
        <v>70</v>
      </c>
      <c r="F15737" s="228">
        <v>23888</v>
      </c>
      <c r="G15737" s="228">
        <v>5941</v>
      </c>
      <c r="H15737" s="228">
        <v>13707</v>
      </c>
      <c r="I15737" s="228">
        <v>13822170.810000001</v>
      </c>
      <c r="J15737" s="228">
        <v>3714647.35</v>
      </c>
      <c r="K15737" s="228">
        <v>3741548.8</v>
      </c>
      <c r="L15737" s="228">
        <v>22117700.41</v>
      </c>
    </row>
    <row r="15738" spans="1:12">
      <c r="A15738" s="228">
        <v>2019</v>
      </c>
      <c r="B15738" s="228" t="s">
        <v>195</v>
      </c>
      <c r="C15738" s="228" t="s">
        <v>64</v>
      </c>
      <c r="D15738" s="228" t="s">
        <v>205</v>
      </c>
      <c r="E15738" s="228">
        <v>75</v>
      </c>
      <c r="F15738" s="228">
        <v>16622</v>
      </c>
      <c r="G15738" s="228">
        <v>5402</v>
      </c>
      <c r="H15738" s="228">
        <v>12203</v>
      </c>
      <c r="I15738" s="228">
        <v>11538922.779999999</v>
      </c>
      <c r="J15738" s="228">
        <v>3047196.79</v>
      </c>
      <c r="K15738" s="228">
        <v>2788276</v>
      </c>
      <c r="L15738" s="228">
        <v>17933909.16</v>
      </c>
    </row>
    <row r="15739" spans="1:12">
      <c r="A15739" s="228">
        <v>2019</v>
      </c>
      <c r="B15739" s="228" t="s">
        <v>195</v>
      </c>
      <c r="C15739" s="228" t="s">
        <v>64</v>
      </c>
      <c r="D15739" s="228" t="s">
        <v>205</v>
      </c>
      <c r="E15739" s="228">
        <v>80</v>
      </c>
      <c r="F15739" s="228">
        <v>10546</v>
      </c>
      <c r="G15739" s="228">
        <v>3863</v>
      </c>
      <c r="H15739" s="228">
        <v>10754</v>
      </c>
      <c r="I15739" s="228">
        <v>8884326.9600000009</v>
      </c>
      <c r="J15739" s="228">
        <v>2136001.0699999998</v>
      </c>
      <c r="K15739" s="228">
        <v>2140265.25</v>
      </c>
      <c r="L15739" s="228">
        <v>13530563.939999999</v>
      </c>
    </row>
    <row r="15740" spans="1:12">
      <c r="A15740" s="228">
        <v>2019</v>
      </c>
      <c r="B15740" s="228" t="s">
        <v>195</v>
      </c>
      <c r="C15740" s="228" t="s">
        <v>64</v>
      </c>
      <c r="D15740" s="228" t="s">
        <v>205</v>
      </c>
      <c r="E15740" s="228">
        <v>85</v>
      </c>
      <c r="F15740" s="228">
        <v>5846</v>
      </c>
      <c r="G15740" s="228">
        <v>2287</v>
      </c>
      <c r="H15740" s="228">
        <v>8754</v>
      </c>
      <c r="I15740" s="228">
        <v>5916429.4500000002</v>
      </c>
      <c r="J15740" s="228">
        <v>1179215.99</v>
      </c>
      <c r="K15740" s="228">
        <v>899165.1</v>
      </c>
      <c r="L15740" s="228">
        <v>8181340.4299999997</v>
      </c>
    </row>
    <row r="15741" spans="1:12">
      <c r="A15741" s="228">
        <v>2019</v>
      </c>
      <c r="B15741" s="228" t="s">
        <v>195</v>
      </c>
      <c r="C15741" s="228" t="s">
        <v>64</v>
      </c>
      <c r="D15741" s="228" t="s">
        <v>205</v>
      </c>
      <c r="E15741" s="228">
        <v>90</v>
      </c>
      <c r="F15741" s="228">
        <v>2373</v>
      </c>
      <c r="G15741" s="228">
        <v>779</v>
      </c>
      <c r="H15741" s="228">
        <v>4150</v>
      </c>
      <c r="I15741" s="228">
        <v>2572011.85</v>
      </c>
      <c r="J15741" s="228">
        <v>384310.74</v>
      </c>
      <c r="K15741" s="228">
        <v>402104.55</v>
      </c>
      <c r="L15741" s="228">
        <v>3449490.11</v>
      </c>
    </row>
    <row r="15742" spans="1:12">
      <c r="A15742" s="228">
        <v>2019</v>
      </c>
      <c r="B15742" s="228" t="s">
        <v>195</v>
      </c>
      <c r="C15742" s="228" t="s">
        <v>64</v>
      </c>
      <c r="D15742" s="228" t="s">
        <v>205</v>
      </c>
      <c r="E15742" s="228">
        <v>95</v>
      </c>
      <c r="F15742" s="228">
        <v>353</v>
      </c>
      <c r="G15742" s="228">
        <v>103</v>
      </c>
      <c r="H15742" s="228">
        <v>520</v>
      </c>
      <c r="I15742" s="228">
        <v>313323</v>
      </c>
      <c r="J15742" s="228">
        <v>45885.97</v>
      </c>
      <c r="K15742" s="228">
        <v>69102</v>
      </c>
      <c r="L15742" s="228">
        <v>438303.97</v>
      </c>
    </row>
    <row r="15743" spans="1:12">
      <c r="A15743" s="228">
        <v>2019</v>
      </c>
      <c r="B15743" s="228" t="s">
        <v>195</v>
      </c>
      <c r="C15743" s="228" t="s">
        <v>64</v>
      </c>
      <c r="D15743" s="228" t="s">
        <v>206</v>
      </c>
      <c r="E15743" s="228">
        <v>0</v>
      </c>
      <c r="F15743" s="228">
        <v>16538</v>
      </c>
      <c r="G15743" s="228">
        <v>618</v>
      </c>
      <c r="H15743" s="228">
        <v>1816</v>
      </c>
      <c r="I15743" s="228">
        <v>1194864.0900000001</v>
      </c>
      <c r="J15743" s="228">
        <v>231452.64</v>
      </c>
      <c r="K15743" s="228">
        <v>8851.7999999999993</v>
      </c>
      <c r="L15743" s="228">
        <v>1491184.43</v>
      </c>
    </row>
    <row r="15744" spans="1:12">
      <c r="A15744" s="228">
        <v>2019</v>
      </c>
      <c r="B15744" s="228" t="s">
        <v>195</v>
      </c>
      <c r="C15744" s="228" t="s">
        <v>64</v>
      </c>
      <c r="D15744" s="228" t="s">
        <v>206</v>
      </c>
      <c r="E15744" s="228">
        <v>5</v>
      </c>
      <c r="F15744" s="228">
        <v>20428</v>
      </c>
      <c r="G15744" s="228">
        <v>300</v>
      </c>
      <c r="H15744" s="228">
        <v>383</v>
      </c>
      <c r="I15744" s="228">
        <v>327528.45</v>
      </c>
      <c r="J15744" s="228">
        <v>110481.98</v>
      </c>
      <c r="K15744" s="228">
        <v>72180</v>
      </c>
      <c r="L15744" s="228">
        <v>548108.82999999996</v>
      </c>
    </row>
    <row r="15745" spans="1:12">
      <c r="A15745" s="228">
        <v>2019</v>
      </c>
      <c r="B15745" s="228" t="s">
        <v>195</v>
      </c>
      <c r="C15745" s="228" t="s">
        <v>64</v>
      </c>
      <c r="D15745" s="228" t="s">
        <v>206</v>
      </c>
      <c r="E15745" s="228">
        <v>10</v>
      </c>
      <c r="F15745" s="228">
        <v>21496</v>
      </c>
      <c r="G15745" s="228">
        <v>302</v>
      </c>
      <c r="H15745" s="228">
        <v>492</v>
      </c>
      <c r="I15745" s="228">
        <v>465982.85</v>
      </c>
      <c r="J15745" s="228">
        <v>159960.57</v>
      </c>
      <c r="K15745" s="228">
        <v>193182</v>
      </c>
      <c r="L15745" s="228">
        <v>865446.21</v>
      </c>
    </row>
    <row r="15746" spans="1:12">
      <c r="A15746" s="228">
        <v>2019</v>
      </c>
      <c r="B15746" s="228" t="s">
        <v>195</v>
      </c>
      <c r="C15746" s="228" t="s">
        <v>64</v>
      </c>
      <c r="D15746" s="228" t="s">
        <v>206</v>
      </c>
      <c r="E15746" s="228">
        <v>15</v>
      </c>
      <c r="F15746" s="228">
        <v>20212</v>
      </c>
      <c r="G15746" s="228">
        <v>804</v>
      </c>
      <c r="H15746" s="228">
        <v>1271</v>
      </c>
      <c r="I15746" s="228">
        <v>1423220.19</v>
      </c>
      <c r="J15746" s="228">
        <v>428410.35</v>
      </c>
      <c r="K15746" s="228">
        <v>292099</v>
      </c>
      <c r="L15746" s="228">
        <v>2345918.9300000002</v>
      </c>
    </row>
    <row r="15747" spans="1:12">
      <c r="A15747" s="228">
        <v>2019</v>
      </c>
      <c r="B15747" s="228" t="s">
        <v>195</v>
      </c>
      <c r="C15747" s="228" t="s">
        <v>64</v>
      </c>
      <c r="D15747" s="228" t="s">
        <v>206</v>
      </c>
      <c r="E15747" s="228">
        <v>20</v>
      </c>
      <c r="F15747" s="228">
        <v>19025</v>
      </c>
      <c r="G15747" s="228">
        <v>1061</v>
      </c>
      <c r="H15747" s="228">
        <v>2159</v>
      </c>
      <c r="I15747" s="228">
        <v>2270031.4500000002</v>
      </c>
      <c r="J15747" s="228">
        <v>579911.07999999996</v>
      </c>
      <c r="K15747" s="228">
        <v>385102</v>
      </c>
      <c r="L15747" s="228">
        <v>3553967.91</v>
      </c>
    </row>
    <row r="15748" spans="1:12">
      <c r="A15748" s="228">
        <v>2019</v>
      </c>
      <c r="B15748" s="228" t="s">
        <v>195</v>
      </c>
      <c r="C15748" s="228" t="s">
        <v>64</v>
      </c>
      <c r="D15748" s="228" t="s">
        <v>206</v>
      </c>
      <c r="E15748" s="228">
        <v>25</v>
      </c>
      <c r="F15748" s="228">
        <v>15948</v>
      </c>
      <c r="G15748" s="228">
        <v>1017</v>
      </c>
      <c r="H15748" s="228">
        <v>2444</v>
      </c>
      <c r="I15748" s="228">
        <v>2670391.27</v>
      </c>
      <c r="J15748" s="228">
        <v>852750.39</v>
      </c>
      <c r="K15748" s="228">
        <v>393770</v>
      </c>
      <c r="L15748" s="228">
        <v>4271587.2</v>
      </c>
    </row>
    <row r="15749" spans="1:12">
      <c r="A15749" s="228">
        <v>2019</v>
      </c>
      <c r="B15749" s="228" t="s">
        <v>195</v>
      </c>
      <c r="C15749" s="228" t="s">
        <v>64</v>
      </c>
      <c r="D15749" s="228" t="s">
        <v>206</v>
      </c>
      <c r="E15749" s="228">
        <v>30</v>
      </c>
      <c r="F15749" s="228">
        <v>23342</v>
      </c>
      <c r="G15749" s="228">
        <v>1935</v>
      </c>
      <c r="H15749" s="228">
        <v>5178</v>
      </c>
      <c r="I15749" s="228">
        <v>5377273.6900000004</v>
      </c>
      <c r="J15749" s="228">
        <v>1604941.65</v>
      </c>
      <c r="K15749" s="228">
        <v>596164</v>
      </c>
      <c r="L15749" s="228">
        <v>8246712.04</v>
      </c>
    </row>
    <row r="15750" spans="1:12">
      <c r="A15750" s="228">
        <v>2019</v>
      </c>
      <c r="B15750" s="228" t="s">
        <v>195</v>
      </c>
      <c r="C15750" s="228" t="s">
        <v>64</v>
      </c>
      <c r="D15750" s="228" t="s">
        <v>206</v>
      </c>
      <c r="E15750" s="228">
        <v>35</v>
      </c>
      <c r="F15750" s="228">
        <v>26030</v>
      </c>
      <c r="G15750" s="228">
        <v>2042</v>
      </c>
      <c r="H15750" s="228">
        <v>4383</v>
      </c>
      <c r="I15750" s="228">
        <v>4438559.7300000004</v>
      </c>
      <c r="J15750" s="228">
        <v>1570594.67</v>
      </c>
      <c r="K15750" s="228">
        <v>443657</v>
      </c>
      <c r="L15750" s="228">
        <v>7133582.3700000001</v>
      </c>
    </row>
    <row r="15751" spans="1:12">
      <c r="A15751" s="228">
        <v>2019</v>
      </c>
      <c r="B15751" s="228" t="s">
        <v>195</v>
      </c>
      <c r="C15751" s="228" t="s">
        <v>64</v>
      </c>
      <c r="D15751" s="228" t="s">
        <v>206</v>
      </c>
      <c r="E15751" s="228">
        <v>40</v>
      </c>
      <c r="F15751" s="228">
        <v>24418</v>
      </c>
      <c r="G15751" s="228">
        <v>1757</v>
      </c>
      <c r="H15751" s="228">
        <v>3535</v>
      </c>
      <c r="I15751" s="228">
        <v>3768149.91</v>
      </c>
      <c r="J15751" s="228">
        <v>1207155.18</v>
      </c>
      <c r="K15751" s="228">
        <v>731506</v>
      </c>
      <c r="L15751" s="228">
        <v>6212024.1500000004</v>
      </c>
    </row>
    <row r="15752" spans="1:12">
      <c r="A15752" s="228">
        <v>2019</v>
      </c>
      <c r="B15752" s="228" t="s">
        <v>195</v>
      </c>
      <c r="C15752" s="228" t="s">
        <v>64</v>
      </c>
      <c r="D15752" s="228" t="s">
        <v>206</v>
      </c>
      <c r="E15752" s="228">
        <v>45</v>
      </c>
      <c r="F15752" s="228">
        <v>26687</v>
      </c>
      <c r="G15752" s="228">
        <v>2106</v>
      </c>
      <c r="H15752" s="228">
        <v>4311</v>
      </c>
      <c r="I15752" s="228">
        <v>4469137.9800000004</v>
      </c>
      <c r="J15752" s="228">
        <v>1490099.98</v>
      </c>
      <c r="K15752" s="228">
        <v>896194</v>
      </c>
      <c r="L15752" s="228">
        <v>7557291.9400000004</v>
      </c>
    </row>
    <row r="15753" spans="1:12">
      <c r="A15753" s="228">
        <v>2019</v>
      </c>
      <c r="B15753" s="228" t="s">
        <v>195</v>
      </c>
      <c r="C15753" s="228" t="s">
        <v>64</v>
      </c>
      <c r="D15753" s="228" t="s">
        <v>206</v>
      </c>
      <c r="E15753" s="228">
        <v>50</v>
      </c>
      <c r="F15753" s="228">
        <v>27463</v>
      </c>
      <c r="G15753" s="228">
        <v>2667</v>
      </c>
      <c r="H15753" s="228">
        <v>5157</v>
      </c>
      <c r="I15753" s="228">
        <v>5429299.2400000002</v>
      </c>
      <c r="J15753" s="228">
        <v>1755580.25</v>
      </c>
      <c r="K15753" s="228">
        <v>1286731.3999999999</v>
      </c>
      <c r="L15753" s="228">
        <v>9106785.3900000006</v>
      </c>
    </row>
    <row r="15754" spans="1:12">
      <c r="A15754" s="228">
        <v>2019</v>
      </c>
      <c r="B15754" s="228" t="s">
        <v>195</v>
      </c>
      <c r="C15754" s="228" t="s">
        <v>64</v>
      </c>
      <c r="D15754" s="228" t="s">
        <v>206</v>
      </c>
      <c r="E15754" s="228">
        <v>55</v>
      </c>
      <c r="F15754" s="228">
        <v>30381</v>
      </c>
      <c r="G15754" s="228">
        <v>3463</v>
      </c>
      <c r="H15754" s="228">
        <v>6505</v>
      </c>
      <c r="I15754" s="228">
        <v>7182501.9699999997</v>
      </c>
      <c r="J15754" s="228">
        <v>2247881.9900000002</v>
      </c>
      <c r="K15754" s="228">
        <v>1848124</v>
      </c>
      <c r="L15754" s="228">
        <v>12109759.58</v>
      </c>
    </row>
    <row r="15755" spans="1:12">
      <c r="A15755" s="228">
        <v>2019</v>
      </c>
      <c r="B15755" s="228" t="s">
        <v>195</v>
      </c>
      <c r="C15755" s="228" t="s">
        <v>64</v>
      </c>
      <c r="D15755" s="228" t="s">
        <v>206</v>
      </c>
      <c r="E15755" s="228">
        <v>60</v>
      </c>
      <c r="F15755" s="228">
        <v>31385</v>
      </c>
      <c r="G15755" s="228">
        <v>4581</v>
      </c>
      <c r="H15755" s="228">
        <v>8809</v>
      </c>
      <c r="I15755" s="228">
        <v>9485709.1099999994</v>
      </c>
      <c r="J15755" s="228">
        <v>2904698.18</v>
      </c>
      <c r="K15755" s="228">
        <v>2632006.7999999998</v>
      </c>
      <c r="L15755" s="228">
        <v>15838573.32</v>
      </c>
    </row>
    <row r="15756" spans="1:12">
      <c r="A15756" s="228">
        <v>2019</v>
      </c>
      <c r="B15756" s="228" t="s">
        <v>195</v>
      </c>
      <c r="C15756" s="228" t="s">
        <v>64</v>
      </c>
      <c r="D15756" s="228" t="s">
        <v>206</v>
      </c>
      <c r="E15756" s="228">
        <v>65</v>
      </c>
      <c r="F15756" s="228">
        <v>30504</v>
      </c>
      <c r="G15756" s="228">
        <v>5299</v>
      </c>
      <c r="H15756" s="228">
        <v>11817</v>
      </c>
      <c r="I15756" s="228">
        <v>12164221.279999999</v>
      </c>
      <c r="J15756" s="228">
        <v>3533223.13</v>
      </c>
      <c r="K15756" s="228">
        <v>3459689.1</v>
      </c>
      <c r="L15756" s="228">
        <v>19994375.579999998</v>
      </c>
    </row>
    <row r="15757" spans="1:12">
      <c r="A15757" s="228">
        <v>2019</v>
      </c>
      <c r="B15757" s="228" t="s">
        <v>195</v>
      </c>
      <c r="C15757" s="228" t="s">
        <v>64</v>
      </c>
      <c r="D15757" s="228" t="s">
        <v>206</v>
      </c>
      <c r="E15757" s="228">
        <v>70</v>
      </c>
      <c r="F15757" s="228">
        <v>27498</v>
      </c>
      <c r="G15757" s="228">
        <v>5845</v>
      </c>
      <c r="H15757" s="228">
        <v>13426</v>
      </c>
      <c r="I15757" s="228">
        <v>13833682.220000001</v>
      </c>
      <c r="J15757" s="228">
        <v>3981682.09</v>
      </c>
      <c r="K15757" s="228">
        <v>4116363.6</v>
      </c>
      <c r="L15757" s="228">
        <v>22717070.34</v>
      </c>
    </row>
    <row r="15758" spans="1:12">
      <c r="A15758" s="228">
        <v>2019</v>
      </c>
      <c r="B15758" s="228" t="s">
        <v>195</v>
      </c>
      <c r="C15758" s="228" t="s">
        <v>64</v>
      </c>
      <c r="D15758" s="228" t="s">
        <v>206</v>
      </c>
      <c r="E15758" s="228">
        <v>75</v>
      </c>
      <c r="F15758" s="228">
        <v>18411</v>
      </c>
      <c r="G15758" s="228">
        <v>4773</v>
      </c>
      <c r="H15758" s="228">
        <v>12048</v>
      </c>
      <c r="I15758" s="228">
        <v>11268087.189999999</v>
      </c>
      <c r="J15758" s="228">
        <v>2964405.99</v>
      </c>
      <c r="K15758" s="228">
        <v>2937244.86</v>
      </c>
      <c r="L15758" s="228">
        <v>17707653.109999999</v>
      </c>
    </row>
    <row r="15759" spans="1:12">
      <c r="A15759" s="228">
        <v>2019</v>
      </c>
      <c r="B15759" s="228" t="s">
        <v>195</v>
      </c>
      <c r="C15759" s="228" t="s">
        <v>64</v>
      </c>
      <c r="D15759" s="228" t="s">
        <v>206</v>
      </c>
      <c r="E15759" s="228">
        <v>80</v>
      </c>
      <c r="F15759" s="228">
        <v>12407</v>
      </c>
      <c r="G15759" s="228">
        <v>3308</v>
      </c>
      <c r="H15759" s="228">
        <v>11395</v>
      </c>
      <c r="I15759" s="228">
        <v>9395958.8000000007</v>
      </c>
      <c r="J15759" s="228">
        <v>2140357.23</v>
      </c>
      <c r="K15759" s="228">
        <v>2028936.55</v>
      </c>
      <c r="L15759" s="228">
        <v>13901835.68</v>
      </c>
    </row>
    <row r="15760" spans="1:12">
      <c r="A15760" s="228">
        <v>2019</v>
      </c>
      <c r="B15760" s="228" t="s">
        <v>195</v>
      </c>
      <c r="C15760" s="228" t="s">
        <v>64</v>
      </c>
      <c r="D15760" s="228" t="s">
        <v>206</v>
      </c>
      <c r="E15760" s="228">
        <v>85</v>
      </c>
      <c r="F15760" s="228">
        <v>7838</v>
      </c>
      <c r="G15760" s="228">
        <v>2049</v>
      </c>
      <c r="H15760" s="228">
        <v>9321</v>
      </c>
      <c r="I15760" s="228">
        <v>6462867.4400000004</v>
      </c>
      <c r="J15760" s="228">
        <v>1202523.53</v>
      </c>
      <c r="K15760" s="228">
        <v>1087970.05</v>
      </c>
      <c r="L15760" s="228">
        <v>8962242.2899999991</v>
      </c>
    </row>
    <row r="15761" spans="1:12">
      <c r="A15761" s="228">
        <v>2019</v>
      </c>
      <c r="B15761" s="228" t="s">
        <v>195</v>
      </c>
      <c r="C15761" s="228" t="s">
        <v>64</v>
      </c>
      <c r="D15761" s="228" t="s">
        <v>206</v>
      </c>
      <c r="E15761" s="228">
        <v>90</v>
      </c>
      <c r="F15761" s="228">
        <v>3986</v>
      </c>
      <c r="G15761" s="228">
        <v>1023</v>
      </c>
      <c r="H15761" s="228">
        <v>5349</v>
      </c>
      <c r="I15761" s="228">
        <v>3156491.75</v>
      </c>
      <c r="J15761" s="228">
        <v>545566.18000000005</v>
      </c>
      <c r="K15761" s="228">
        <v>383791</v>
      </c>
      <c r="L15761" s="228">
        <v>4176779.34</v>
      </c>
    </row>
    <row r="15762" spans="1:12">
      <c r="A15762" s="228">
        <v>2019</v>
      </c>
      <c r="B15762" s="228" t="s">
        <v>195</v>
      </c>
      <c r="C15762" s="228" t="s">
        <v>64</v>
      </c>
      <c r="D15762" s="228" t="s">
        <v>206</v>
      </c>
      <c r="E15762" s="228">
        <v>95</v>
      </c>
      <c r="F15762" s="228">
        <v>1087</v>
      </c>
      <c r="G15762" s="228">
        <v>238</v>
      </c>
      <c r="H15762" s="228">
        <v>1659</v>
      </c>
      <c r="I15762" s="228">
        <v>790159.3</v>
      </c>
      <c r="J15762" s="228">
        <v>110028.6</v>
      </c>
      <c r="K15762" s="228">
        <v>46504</v>
      </c>
      <c r="L15762" s="228">
        <v>978947.07</v>
      </c>
    </row>
    <row r="15763" spans="1:12">
      <c r="A15763" s="228">
        <v>2019</v>
      </c>
      <c r="B15763" s="228" t="s">
        <v>195</v>
      </c>
      <c r="C15763" s="228" t="s">
        <v>65</v>
      </c>
      <c r="D15763" s="228" t="s">
        <v>205</v>
      </c>
      <c r="E15763" s="228">
        <v>0</v>
      </c>
      <c r="F15763" s="228">
        <v>40384</v>
      </c>
      <c r="G15763" s="228">
        <v>1868</v>
      </c>
      <c r="H15763" s="228">
        <v>3847</v>
      </c>
      <c r="I15763" s="228">
        <v>3243441.95</v>
      </c>
      <c r="J15763" s="228">
        <v>588501</v>
      </c>
      <c r="K15763" s="228">
        <v>51551.5</v>
      </c>
      <c r="L15763" s="228">
        <v>4269491.99</v>
      </c>
    </row>
    <row r="15764" spans="1:12">
      <c r="A15764" s="228">
        <v>2019</v>
      </c>
      <c r="B15764" s="228" t="s">
        <v>195</v>
      </c>
      <c r="C15764" s="228" t="s">
        <v>65</v>
      </c>
      <c r="D15764" s="228" t="s">
        <v>205</v>
      </c>
      <c r="E15764" s="228">
        <v>5</v>
      </c>
      <c r="F15764" s="228">
        <v>48024</v>
      </c>
      <c r="G15764" s="228">
        <v>1019</v>
      </c>
      <c r="H15764" s="228">
        <v>1197</v>
      </c>
      <c r="I15764" s="228">
        <v>1495032.45</v>
      </c>
      <c r="J15764" s="228">
        <v>333362.33</v>
      </c>
      <c r="K15764" s="228">
        <v>59688.6</v>
      </c>
      <c r="L15764" s="228">
        <v>2101254.71</v>
      </c>
    </row>
    <row r="15765" spans="1:12">
      <c r="A15765" s="228">
        <v>2019</v>
      </c>
      <c r="B15765" s="228" t="s">
        <v>195</v>
      </c>
      <c r="C15765" s="228" t="s">
        <v>65</v>
      </c>
      <c r="D15765" s="228" t="s">
        <v>205</v>
      </c>
      <c r="E15765" s="228">
        <v>10</v>
      </c>
      <c r="F15765" s="228">
        <v>47783</v>
      </c>
      <c r="G15765" s="228">
        <v>730</v>
      </c>
      <c r="H15765" s="228">
        <v>1018</v>
      </c>
      <c r="I15765" s="228">
        <v>1125990.71</v>
      </c>
      <c r="J15765" s="228">
        <v>246455.52</v>
      </c>
      <c r="K15765" s="228">
        <v>265115</v>
      </c>
      <c r="L15765" s="228">
        <v>1781541.1</v>
      </c>
    </row>
    <row r="15766" spans="1:12">
      <c r="A15766" s="228">
        <v>2019</v>
      </c>
      <c r="B15766" s="228" t="s">
        <v>195</v>
      </c>
      <c r="C15766" s="228" t="s">
        <v>65</v>
      </c>
      <c r="D15766" s="228" t="s">
        <v>205</v>
      </c>
      <c r="E15766" s="228">
        <v>15</v>
      </c>
      <c r="F15766" s="228">
        <v>43171</v>
      </c>
      <c r="G15766" s="228">
        <v>1312</v>
      </c>
      <c r="H15766" s="228">
        <v>2152</v>
      </c>
      <c r="I15766" s="228">
        <v>2572702.35</v>
      </c>
      <c r="J15766" s="228">
        <v>588414.88</v>
      </c>
      <c r="K15766" s="228">
        <v>735274</v>
      </c>
      <c r="L15766" s="228">
        <v>4178870.84</v>
      </c>
    </row>
    <row r="15767" spans="1:12">
      <c r="A15767" s="228">
        <v>2019</v>
      </c>
      <c r="B15767" s="228" t="s">
        <v>195</v>
      </c>
      <c r="C15767" s="228" t="s">
        <v>65</v>
      </c>
      <c r="D15767" s="228" t="s">
        <v>205</v>
      </c>
      <c r="E15767" s="228">
        <v>20</v>
      </c>
      <c r="F15767" s="228">
        <v>35157</v>
      </c>
      <c r="G15767" s="228">
        <v>1068</v>
      </c>
      <c r="H15767" s="228">
        <v>2480</v>
      </c>
      <c r="I15767" s="228">
        <v>2644256.35</v>
      </c>
      <c r="J15767" s="228">
        <v>531494.82999999996</v>
      </c>
      <c r="K15767" s="228">
        <v>460806</v>
      </c>
      <c r="L15767" s="228">
        <v>3901722.16</v>
      </c>
    </row>
    <row r="15768" spans="1:12">
      <c r="A15768" s="228">
        <v>2019</v>
      </c>
      <c r="B15768" s="228" t="s">
        <v>195</v>
      </c>
      <c r="C15768" s="228" t="s">
        <v>65</v>
      </c>
      <c r="D15768" s="228" t="s">
        <v>205</v>
      </c>
      <c r="E15768" s="228">
        <v>25</v>
      </c>
      <c r="F15768" s="228">
        <v>29876</v>
      </c>
      <c r="G15768" s="228">
        <v>902</v>
      </c>
      <c r="H15768" s="228">
        <v>2095</v>
      </c>
      <c r="I15768" s="228">
        <v>2169626.7400000002</v>
      </c>
      <c r="J15768" s="228">
        <v>416100.81</v>
      </c>
      <c r="K15768" s="228">
        <v>351885</v>
      </c>
      <c r="L15768" s="228">
        <v>3238005.41</v>
      </c>
    </row>
    <row r="15769" spans="1:12">
      <c r="A15769" s="228">
        <v>2019</v>
      </c>
      <c r="B15769" s="228" t="s">
        <v>195</v>
      </c>
      <c r="C15769" s="228" t="s">
        <v>65</v>
      </c>
      <c r="D15769" s="228" t="s">
        <v>205</v>
      </c>
      <c r="E15769" s="228">
        <v>30</v>
      </c>
      <c r="F15769" s="228">
        <v>47942</v>
      </c>
      <c r="G15769" s="228">
        <v>1423</v>
      </c>
      <c r="H15769" s="228">
        <v>2681</v>
      </c>
      <c r="I15769" s="228">
        <v>2899841.91</v>
      </c>
      <c r="J15769" s="228">
        <v>717183.17</v>
      </c>
      <c r="K15769" s="228">
        <v>439543</v>
      </c>
      <c r="L15769" s="228">
        <v>4552063.68</v>
      </c>
    </row>
    <row r="15770" spans="1:12">
      <c r="A15770" s="228">
        <v>2019</v>
      </c>
      <c r="B15770" s="228" t="s">
        <v>195</v>
      </c>
      <c r="C15770" s="228" t="s">
        <v>65</v>
      </c>
      <c r="D15770" s="228" t="s">
        <v>205</v>
      </c>
      <c r="E15770" s="228">
        <v>35</v>
      </c>
      <c r="F15770" s="228">
        <v>54292</v>
      </c>
      <c r="G15770" s="228">
        <v>1902</v>
      </c>
      <c r="H15770" s="228">
        <v>3410</v>
      </c>
      <c r="I15770" s="228">
        <v>3792042.54</v>
      </c>
      <c r="J15770" s="228">
        <v>997238.06</v>
      </c>
      <c r="K15770" s="228">
        <v>746853.8</v>
      </c>
      <c r="L15770" s="228">
        <v>6237053.1500000004</v>
      </c>
    </row>
    <row r="15771" spans="1:12">
      <c r="A15771" s="228">
        <v>2019</v>
      </c>
      <c r="B15771" s="228" t="s">
        <v>195</v>
      </c>
      <c r="C15771" s="228" t="s">
        <v>65</v>
      </c>
      <c r="D15771" s="228" t="s">
        <v>205</v>
      </c>
      <c r="E15771" s="228">
        <v>40</v>
      </c>
      <c r="F15771" s="228">
        <v>49805</v>
      </c>
      <c r="G15771" s="228">
        <v>1924</v>
      </c>
      <c r="H15771" s="228">
        <v>3516</v>
      </c>
      <c r="I15771" s="228">
        <v>4113133.62</v>
      </c>
      <c r="J15771" s="228">
        <v>1074025.8899999999</v>
      </c>
      <c r="K15771" s="228">
        <v>721008</v>
      </c>
      <c r="L15771" s="228">
        <v>6583214.5099999998</v>
      </c>
    </row>
    <row r="15772" spans="1:12">
      <c r="A15772" s="228">
        <v>2019</v>
      </c>
      <c r="B15772" s="228" t="s">
        <v>195</v>
      </c>
      <c r="C15772" s="228" t="s">
        <v>65</v>
      </c>
      <c r="D15772" s="228" t="s">
        <v>205</v>
      </c>
      <c r="E15772" s="228">
        <v>45</v>
      </c>
      <c r="F15772" s="228">
        <v>51986</v>
      </c>
      <c r="G15772" s="228">
        <v>2497</v>
      </c>
      <c r="H15772" s="228">
        <v>4944</v>
      </c>
      <c r="I15772" s="228">
        <v>5868493.1900000004</v>
      </c>
      <c r="J15772" s="228">
        <v>1448704.25</v>
      </c>
      <c r="K15772" s="228">
        <v>1207303.2</v>
      </c>
      <c r="L15772" s="228">
        <v>9469400.7799999993</v>
      </c>
    </row>
    <row r="15773" spans="1:12">
      <c r="A15773" s="228">
        <v>2019</v>
      </c>
      <c r="B15773" s="228" t="s">
        <v>195</v>
      </c>
      <c r="C15773" s="228" t="s">
        <v>65</v>
      </c>
      <c r="D15773" s="228" t="s">
        <v>205</v>
      </c>
      <c r="E15773" s="228">
        <v>50</v>
      </c>
      <c r="F15773" s="228">
        <v>48702</v>
      </c>
      <c r="G15773" s="228">
        <v>2980</v>
      </c>
      <c r="H15773" s="228">
        <v>5790</v>
      </c>
      <c r="I15773" s="228">
        <v>7448115.4699999997</v>
      </c>
      <c r="J15773" s="228">
        <v>1889238.08</v>
      </c>
      <c r="K15773" s="228">
        <v>1929719.45</v>
      </c>
      <c r="L15773" s="228">
        <v>12313569.67</v>
      </c>
    </row>
    <row r="15774" spans="1:12">
      <c r="A15774" s="228">
        <v>2019</v>
      </c>
      <c r="B15774" s="228" t="s">
        <v>195</v>
      </c>
      <c r="C15774" s="228" t="s">
        <v>65</v>
      </c>
      <c r="D15774" s="228" t="s">
        <v>205</v>
      </c>
      <c r="E15774" s="228">
        <v>55</v>
      </c>
      <c r="F15774" s="228">
        <v>48140</v>
      </c>
      <c r="G15774" s="228">
        <v>4133</v>
      </c>
      <c r="H15774" s="228">
        <v>7842</v>
      </c>
      <c r="I15774" s="228">
        <v>11487530.5</v>
      </c>
      <c r="J15774" s="228">
        <v>2745871.51</v>
      </c>
      <c r="K15774" s="228">
        <v>3123816.5</v>
      </c>
      <c r="L15774" s="228">
        <v>18753333.899999999</v>
      </c>
    </row>
    <row r="15775" spans="1:12">
      <c r="A15775" s="228">
        <v>2019</v>
      </c>
      <c r="B15775" s="228" t="s">
        <v>195</v>
      </c>
      <c r="C15775" s="228" t="s">
        <v>65</v>
      </c>
      <c r="D15775" s="228" t="s">
        <v>205</v>
      </c>
      <c r="E15775" s="228">
        <v>60</v>
      </c>
      <c r="F15775" s="228">
        <v>43498</v>
      </c>
      <c r="G15775" s="228">
        <v>5082</v>
      </c>
      <c r="H15775" s="228">
        <v>9672</v>
      </c>
      <c r="I15775" s="228">
        <v>14064752.449999999</v>
      </c>
      <c r="J15775" s="228">
        <v>3428161.85</v>
      </c>
      <c r="K15775" s="228">
        <v>3618967.78</v>
      </c>
      <c r="L15775" s="228">
        <v>22738171.539999999</v>
      </c>
    </row>
    <row r="15776" spans="1:12">
      <c r="A15776" s="228">
        <v>2019</v>
      </c>
      <c r="B15776" s="228" t="s">
        <v>195</v>
      </c>
      <c r="C15776" s="228" t="s">
        <v>65</v>
      </c>
      <c r="D15776" s="228" t="s">
        <v>205</v>
      </c>
      <c r="E15776" s="228">
        <v>65</v>
      </c>
      <c r="F15776" s="228">
        <v>37433</v>
      </c>
      <c r="G15776" s="228">
        <v>6084</v>
      </c>
      <c r="H15776" s="228">
        <v>13151</v>
      </c>
      <c r="I15776" s="228">
        <v>19127151.199999999</v>
      </c>
      <c r="J15776" s="228">
        <v>4385317.07</v>
      </c>
      <c r="K15776" s="228">
        <v>5121594.05</v>
      </c>
      <c r="L15776" s="228">
        <v>30357552.539999999</v>
      </c>
    </row>
    <row r="15777" spans="1:12">
      <c r="A15777" s="228">
        <v>2019</v>
      </c>
      <c r="B15777" s="228" t="s">
        <v>195</v>
      </c>
      <c r="C15777" s="228" t="s">
        <v>65</v>
      </c>
      <c r="D15777" s="228" t="s">
        <v>205</v>
      </c>
      <c r="E15777" s="228">
        <v>70</v>
      </c>
      <c r="F15777" s="228">
        <v>30461</v>
      </c>
      <c r="G15777" s="228">
        <v>6652</v>
      </c>
      <c r="H15777" s="228">
        <v>14300</v>
      </c>
      <c r="I15777" s="228">
        <v>20424389.710000001</v>
      </c>
      <c r="J15777" s="228">
        <v>4591641.93</v>
      </c>
      <c r="K15777" s="228">
        <v>5621968.7999999998</v>
      </c>
      <c r="L15777" s="228">
        <v>32162615.41</v>
      </c>
    </row>
    <row r="15778" spans="1:12">
      <c r="A15778" s="228">
        <v>2019</v>
      </c>
      <c r="B15778" s="228" t="s">
        <v>195</v>
      </c>
      <c r="C15778" s="228" t="s">
        <v>65</v>
      </c>
      <c r="D15778" s="228" t="s">
        <v>205</v>
      </c>
      <c r="E15778" s="228">
        <v>75</v>
      </c>
      <c r="F15778" s="228">
        <v>20244</v>
      </c>
      <c r="G15778" s="228">
        <v>5289</v>
      </c>
      <c r="H15778" s="228">
        <v>13912</v>
      </c>
      <c r="I15778" s="228">
        <v>17576318.350000001</v>
      </c>
      <c r="J15778" s="228">
        <v>3669607.76</v>
      </c>
      <c r="K15778" s="228">
        <v>4414130.55</v>
      </c>
      <c r="L15778" s="228">
        <v>26526413.809999999</v>
      </c>
    </row>
    <row r="15779" spans="1:12">
      <c r="A15779" s="228">
        <v>2019</v>
      </c>
      <c r="B15779" s="228" t="s">
        <v>195</v>
      </c>
      <c r="C15779" s="228" t="s">
        <v>65</v>
      </c>
      <c r="D15779" s="228" t="s">
        <v>205</v>
      </c>
      <c r="E15779" s="228">
        <v>80</v>
      </c>
      <c r="F15779" s="228">
        <v>12431</v>
      </c>
      <c r="G15779" s="228">
        <v>3946</v>
      </c>
      <c r="H15779" s="228">
        <v>11761</v>
      </c>
      <c r="I15779" s="228">
        <v>14003215.279999999</v>
      </c>
      <c r="J15779" s="228">
        <v>2535249.0299999998</v>
      </c>
      <c r="K15779" s="228">
        <v>3067624.45</v>
      </c>
      <c r="L15779" s="228">
        <v>20177349.77</v>
      </c>
    </row>
    <row r="15780" spans="1:12">
      <c r="A15780" s="228">
        <v>2019</v>
      </c>
      <c r="B15780" s="228" t="s">
        <v>195</v>
      </c>
      <c r="C15780" s="228" t="s">
        <v>65</v>
      </c>
      <c r="D15780" s="228" t="s">
        <v>205</v>
      </c>
      <c r="E15780" s="228">
        <v>85</v>
      </c>
      <c r="F15780" s="228">
        <v>6506</v>
      </c>
      <c r="G15780" s="228">
        <v>2129</v>
      </c>
      <c r="H15780" s="228">
        <v>9388</v>
      </c>
      <c r="I15780" s="228">
        <v>8765816.3900000006</v>
      </c>
      <c r="J15780" s="228">
        <v>1294327.0900000001</v>
      </c>
      <c r="K15780" s="228">
        <v>1383040.7</v>
      </c>
      <c r="L15780" s="228">
        <v>11692800.26</v>
      </c>
    </row>
    <row r="15781" spans="1:12">
      <c r="A15781" s="228">
        <v>2019</v>
      </c>
      <c r="B15781" s="228" t="s">
        <v>195</v>
      </c>
      <c r="C15781" s="228" t="s">
        <v>65</v>
      </c>
      <c r="D15781" s="228" t="s">
        <v>205</v>
      </c>
      <c r="E15781" s="228">
        <v>90</v>
      </c>
      <c r="F15781" s="228">
        <v>2424</v>
      </c>
      <c r="G15781" s="228">
        <v>766</v>
      </c>
      <c r="H15781" s="228">
        <v>3954</v>
      </c>
      <c r="I15781" s="228">
        <v>3262036.46</v>
      </c>
      <c r="J15781" s="228">
        <v>422329.35</v>
      </c>
      <c r="K15781" s="228">
        <v>331516</v>
      </c>
      <c r="L15781" s="228">
        <v>4104061.37</v>
      </c>
    </row>
    <row r="15782" spans="1:12">
      <c r="A15782" s="228">
        <v>2019</v>
      </c>
      <c r="B15782" s="228" t="s">
        <v>195</v>
      </c>
      <c r="C15782" s="228" t="s">
        <v>65</v>
      </c>
      <c r="D15782" s="228" t="s">
        <v>205</v>
      </c>
      <c r="E15782" s="228">
        <v>95</v>
      </c>
      <c r="F15782" s="228">
        <v>312</v>
      </c>
      <c r="G15782" s="228">
        <v>80</v>
      </c>
      <c r="H15782" s="228">
        <v>604</v>
      </c>
      <c r="I15782" s="228">
        <v>433487</v>
      </c>
      <c r="J15782" s="228">
        <v>51686.57</v>
      </c>
      <c r="K15782" s="228">
        <v>55396</v>
      </c>
      <c r="L15782" s="228">
        <v>545752.85</v>
      </c>
    </row>
    <row r="15783" spans="1:12">
      <c r="A15783" s="228">
        <v>2019</v>
      </c>
      <c r="B15783" s="228" t="s">
        <v>195</v>
      </c>
      <c r="C15783" s="228" t="s">
        <v>65</v>
      </c>
      <c r="D15783" s="228" t="s">
        <v>206</v>
      </c>
      <c r="E15783" s="228">
        <v>0</v>
      </c>
      <c r="F15783" s="228">
        <v>37083</v>
      </c>
      <c r="G15783" s="228">
        <v>1206</v>
      </c>
      <c r="H15783" s="228">
        <v>3240</v>
      </c>
      <c r="I15783" s="228">
        <v>2464539.35</v>
      </c>
      <c r="J15783" s="228">
        <v>377226.97</v>
      </c>
      <c r="K15783" s="228">
        <v>81408.100000000006</v>
      </c>
      <c r="L15783" s="228">
        <v>3124705.8</v>
      </c>
    </row>
    <row r="15784" spans="1:12">
      <c r="A15784" s="228">
        <v>2019</v>
      </c>
      <c r="B15784" s="228" t="s">
        <v>195</v>
      </c>
      <c r="C15784" s="228" t="s">
        <v>65</v>
      </c>
      <c r="D15784" s="228" t="s">
        <v>206</v>
      </c>
      <c r="E15784" s="228">
        <v>5</v>
      </c>
      <c r="F15784" s="228">
        <v>45465</v>
      </c>
      <c r="G15784" s="228">
        <v>828</v>
      </c>
      <c r="H15784" s="228">
        <v>1083</v>
      </c>
      <c r="I15784" s="228">
        <v>1202549.25</v>
      </c>
      <c r="J15784" s="228">
        <v>257845.31</v>
      </c>
      <c r="K15784" s="228">
        <v>79002</v>
      </c>
      <c r="L15784" s="228">
        <v>1702485.46</v>
      </c>
    </row>
    <row r="15785" spans="1:12">
      <c r="A15785" s="228">
        <v>2019</v>
      </c>
      <c r="B15785" s="228" t="s">
        <v>195</v>
      </c>
      <c r="C15785" s="228" t="s">
        <v>65</v>
      </c>
      <c r="D15785" s="228" t="s">
        <v>206</v>
      </c>
      <c r="E15785" s="228">
        <v>10</v>
      </c>
      <c r="F15785" s="228">
        <v>45176</v>
      </c>
      <c r="G15785" s="228">
        <v>701</v>
      </c>
      <c r="H15785" s="228">
        <v>1109</v>
      </c>
      <c r="I15785" s="228">
        <v>1106581.8999999999</v>
      </c>
      <c r="J15785" s="228">
        <v>260158.66</v>
      </c>
      <c r="K15785" s="228">
        <v>260337</v>
      </c>
      <c r="L15785" s="228">
        <v>1760190.15</v>
      </c>
    </row>
    <row r="15786" spans="1:12">
      <c r="A15786" s="228">
        <v>2019</v>
      </c>
      <c r="B15786" s="228" t="s">
        <v>195</v>
      </c>
      <c r="C15786" s="228" t="s">
        <v>65</v>
      </c>
      <c r="D15786" s="228" t="s">
        <v>206</v>
      </c>
      <c r="E15786" s="228">
        <v>15</v>
      </c>
      <c r="F15786" s="228">
        <v>40992</v>
      </c>
      <c r="G15786" s="228">
        <v>1764</v>
      </c>
      <c r="H15786" s="228">
        <v>4166</v>
      </c>
      <c r="I15786" s="228">
        <v>3962712.7</v>
      </c>
      <c r="J15786" s="228">
        <v>640592.42000000004</v>
      </c>
      <c r="K15786" s="228">
        <v>868396</v>
      </c>
      <c r="L15786" s="228">
        <v>5864411.2300000004</v>
      </c>
    </row>
    <row r="15787" spans="1:12">
      <c r="A15787" s="228">
        <v>2019</v>
      </c>
      <c r="B15787" s="228" t="s">
        <v>195</v>
      </c>
      <c r="C15787" s="228" t="s">
        <v>65</v>
      </c>
      <c r="D15787" s="228" t="s">
        <v>206</v>
      </c>
      <c r="E15787" s="228">
        <v>20</v>
      </c>
      <c r="F15787" s="228">
        <v>35527</v>
      </c>
      <c r="G15787" s="228">
        <v>1968</v>
      </c>
      <c r="H15787" s="228">
        <v>4723</v>
      </c>
      <c r="I15787" s="228">
        <v>4548182.45</v>
      </c>
      <c r="J15787" s="228">
        <v>741873.07</v>
      </c>
      <c r="K15787" s="228">
        <v>585835</v>
      </c>
      <c r="L15787" s="228">
        <v>6386265.2300000004</v>
      </c>
    </row>
    <row r="15788" spans="1:12">
      <c r="A15788" s="228">
        <v>2019</v>
      </c>
      <c r="B15788" s="228" t="s">
        <v>195</v>
      </c>
      <c r="C15788" s="228" t="s">
        <v>65</v>
      </c>
      <c r="D15788" s="228" t="s">
        <v>206</v>
      </c>
      <c r="E15788" s="228">
        <v>25</v>
      </c>
      <c r="F15788" s="228">
        <v>33804</v>
      </c>
      <c r="G15788" s="228">
        <v>2020</v>
      </c>
      <c r="H15788" s="228">
        <v>5365</v>
      </c>
      <c r="I15788" s="228">
        <v>6100321.8499999996</v>
      </c>
      <c r="J15788" s="228">
        <v>1340943.3799999999</v>
      </c>
      <c r="K15788" s="228">
        <v>758204</v>
      </c>
      <c r="L15788" s="228">
        <v>9090219.0399999991</v>
      </c>
    </row>
    <row r="15789" spans="1:12">
      <c r="A15789" s="228">
        <v>2019</v>
      </c>
      <c r="B15789" s="228" t="s">
        <v>195</v>
      </c>
      <c r="C15789" s="228" t="s">
        <v>65</v>
      </c>
      <c r="D15789" s="228" t="s">
        <v>206</v>
      </c>
      <c r="E15789" s="228">
        <v>30</v>
      </c>
      <c r="F15789" s="228">
        <v>53214</v>
      </c>
      <c r="G15789" s="228">
        <v>3734</v>
      </c>
      <c r="H15789" s="228">
        <v>10432</v>
      </c>
      <c r="I15789" s="228">
        <v>12519829.060000001</v>
      </c>
      <c r="J15789" s="228">
        <v>3038228.75</v>
      </c>
      <c r="K15789" s="228">
        <v>1029635</v>
      </c>
      <c r="L15789" s="228">
        <v>17982589.609999999</v>
      </c>
    </row>
    <row r="15790" spans="1:12">
      <c r="A15790" s="228">
        <v>2019</v>
      </c>
      <c r="B15790" s="228" t="s">
        <v>195</v>
      </c>
      <c r="C15790" s="228" t="s">
        <v>65</v>
      </c>
      <c r="D15790" s="228" t="s">
        <v>206</v>
      </c>
      <c r="E15790" s="228">
        <v>35</v>
      </c>
      <c r="F15790" s="228">
        <v>56899</v>
      </c>
      <c r="G15790" s="228">
        <v>3932</v>
      </c>
      <c r="H15790" s="228">
        <v>9663</v>
      </c>
      <c r="I15790" s="228">
        <v>11467271.390000001</v>
      </c>
      <c r="J15790" s="228">
        <v>2717189.52</v>
      </c>
      <c r="K15790" s="228">
        <v>1018934</v>
      </c>
      <c r="L15790" s="228">
        <v>16829742.199999999</v>
      </c>
    </row>
    <row r="15791" spans="1:12">
      <c r="A15791" s="228">
        <v>2019</v>
      </c>
      <c r="B15791" s="228" t="s">
        <v>195</v>
      </c>
      <c r="C15791" s="228" t="s">
        <v>65</v>
      </c>
      <c r="D15791" s="228" t="s">
        <v>206</v>
      </c>
      <c r="E15791" s="228">
        <v>40</v>
      </c>
      <c r="F15791" s="228">
        <v>51392</v>
      </c>
      <c r="G15791" s="228">
        <v>3491</v>
      </c>
      <c r="H15791" s="228">
        <v>7454</v>
      </c>
      <c r="I15791" s="228">
        <v>8801278.5</v>
      </c>
      <c r="J15791" s="228">
        <v>1985318.62</v>
      </c>
      <c r="K15791" s="228">
        <v>1320938</v>
      </c>
      <c r="L15791" s="228">
        <v>13661388.35</v>
      </c>
    </row>
    <row r="15792" spans="1:12">
      <c r="A15792" s="228">
        <v>2019</v>
      </c>
      <c r="B15792" s="228" t="s">
        <v>195</v>
      </c>
      <c r="C15792" s="228" t="s">
        <v>65</v>
      </c>
      <c r="D15792" s="228" t="s">
        <v>206</v>
      </c>
      <c r="E15792" s="228">
        <v>45</v>
      </c>
      <c r="F15792" s="228">
        <v>53506</v>
      </c>
      <c r="G15792" s="228">
        <v>3763</v>
      </c>
      <c r="H15792" s="228">
        <v>7580</v>
      </c>
      <c r="I15792" s="228">
        <v>9280028.9000000004</v>
      </c>
      <c r="J15792" s="228">
        <v>2230853.1</v>
      </c>
      <c r="K15792" s="228">
        <v>1763243.1</v>
      </c>
      <c r="L15792" s="228">
        <v>14884397.23</v>
      </c>
    </row>
    <row r="15793" spans="1:12">
      <c r="A15793" s="228">
        <v>2019</v>
      </c>
      <c r="B15793" s="228" t="s">
        <v>195</v>
      </c>
      <c r="C15793" s="228" t="s">
        <v>65</v>
      </c>
      <c r="D15793" s="228" t="s">
        <v>206</v>
      </c>
      <c r="E15793" s="228">
        <v>50</v>
      </c>
      <c r="F15793" s="228">
        <v>50118</v>
      </c>
      <c r="G15793" s="228">
        <v>3999</v>
      </c>
      <c r="H15793" s="228">
        <v>8049</v>
      </c>
      <c r="I15793" s="228">
        <v>10401851.810000001</v>
      </c>
      <c r="J15793" s="228">
        <v>2485862.92</v>
      </c>
      <c r="K15793" s="228">
        <v>2083613</v>
      </c>
      <c r="L15793" s="228">
        <v>16593145.630000001</v>
      </c>
    </row>
    <row r="15794" spans="1:12">
      <c r="A15794" s="228">
        <v>2019</v>
      </c>
      <c r="B15794" s="228" t="s">
        <v>195</v>
      </c>
      <c r="C15794" s="228" t="s">
        <v>65</v>
      </c>
      <c r="D15794" s="228" t="s">
        <v>206</v>
      </c>
      <c r="E15794" s="228">
        <v>55</v>
      </c>
      <c r="F15794" s="228">
        <v>49584</v>
      </c>
      <c r="G15794" s="228">
        <v>4823</v>
      </c>
      <c r="H15794" s="228">
        <v>9378</v>
      </c>
      <c r="I15794" s="228">
        <v>11809879.68</v>
      </c>
      <c r="J15794" s="228">
        <v>2768666.01</v>
      </c>
      <c r="K15794" s="228">
        <v>2891652</v>
      </c>
      <c r="L15794" s="228">
        <v>19010325.510000002</v>
      </c>
    </row>
    <row r="15795" spans="1:12">
      <c r="A15795" s="228">
        <v>2019</v>
      </c>
      <c r="B15795" s="228" t="s">
        <v>195</v>
      </c>
      <c r="C15795" s="228" t="s">
        <v>65</v>
      </c>
      <c r="D15795" s="228" t="s">
        <v>206</v>
      </c>
      <c r="E15795" s="228">
        <v>60</v>
      </c>
      <c r="F15795" s="228">
        <v>45867</v>
      </c>
      <c r="G15795" s="228">
        <v>5474</v>
      </c>
      <c r="H15795" s="228">
        <v>11435</v>
      </c>
      <c r="I15795" s="228">
        <v>15007820.01</v>
      </c>
      <c r="J15795" s="228">
        <v>3414512.24</v>
      </c>
      <c r="K15795" s="228">
        <v>3928453.2</v>
      </c>
      <c r="L15795" s="228">
        <v>23897179</v>
      </c>
    </row>
    <row r="15796" spans="1:12">
      <c r="A15796" s="228">
        <v>2019</v>
      </c>
      <c r="B15796" s="228" t="s">
        <v>195</v>
      </c>
      <c r="C15796" s="228" t="s">
        <v>65</v>
      </c>
      <c r="D15796" s="228" t="s">
        <v>206</v>
      </c>
      <c r="E15796" s="228">
        <v>65</v>
      </c>
      <c r="F15796" s="228">
        <v>39748</v>
      </c>
      <c r="G15796" s="228">
        <v>5750</v>
      </c>
      <c r="H15796" s="228">
        <v>12798</v>
      </c>
      <c r="I15796" s="228">
        <v>16686071.68</v>
      </c>
      <c r="J15796" s="228">
        <v>3893640.26</v>
      </c>
      <c r="K15796" s="228">
        <v>4489047.3</v>
      </c>
      <c r="L15796" s="228">
        <v>26454362.629999999</v>
      </c>
    </row>
    <row r="15797" spans="1:12">
      <c r="A15797" s="228">
        <v>2019</v>
      </c>
      <c r="B15797" s="228" t="s">
        <v>195</v>
      </c>
      <c r="C15797" s="228" t="s">
        <v>65</v>
      </c>
      <c r="D15797" s="228" t="s">
        <v>206</v>
      </c>
      <c r="E15797" s="228">
        <v>70</v>
      </c>
      <c r="F15797" s="228">
        <v>32973</v>
      </c>
      <c r="G15797" s="228">
        <v>6148</v>
      </c>
      <c r="H15797" s="228">
        <v>14537</v>
      </c>
      <c r="I15797" s="228">
        <v>18889124.309999999</v>
      </c>
      <c r="J15797" s="228">
        <v>4207461.9800000004</v>
      </c>
      <c r="K15797" s="228">
        <v>4936774</v>
      </c>
      <c r="L15797" s="228">
        <v>29200725.870000001</v>
      </c>
    </row>
    <row r="15798" spans="1:12">
      <c r="A15798" s="228">
        <v>2019</v>
      </c>
      <c r="B15798" s="228" t="s">
        <v>195</v>
      </c>
      <c r="C15798" s="228" t="s">
        <v>65</v>
      </c>
      <c r="D15798" s="228" t="s">
        <v>206</v>
      </c>
      <c r="E15798" s="228">
        <v>75</v>
      </c>
      <c r="F15798" s="228">
        <v>21485</v>
      </c>
      <c r="G15798" s="228">
        <v>4674</v>
      </c>
      <c r="H15798" s="228">
        <v>14309</v>
      </c>
      <c r="I15798" s="228">
        <v>16624654.33</v>
      </c>
      <c r="J15798" s="228">
        <v>3331284.79</v>
      </c>
      <c r="K15798" s="228">
        <v>3903335.9</v>
      </c>
      <c r="L15798" s="228">
        <v>24518627.899999999</v>
      </c>
    </row>
    <row r="15799" spans="1:12">
      <c r="A15799" s="228">
        <v>2019</v>
      </c>
      <c r="B15799" s="228" t="s">
        <v>195</v>
      </c>
      <c r="C15799" s="228" t="s">
        <v>65</v>
      </c>
      <c r="D15799" s="228" t="s">
        <v>206</v>
      </c>
      <c r="E15799" s="228">
        <v>80</v>
      </c>
      <c r="F15799" s="228">
        <v>14460</v>
      </c>
      <c r="G15799" s="228">
        <v>3347</v>
      </c>
      <c r="H15799" s="228">
        <v>13436</v>
      </c>
      <c r="I15799" s="228">
        <v>13345586.779999999</v>
      </c>
      <c r="J15799" s="228">
        <v>2284646.2400000002</v>
      </c>
      <c r="K15799" s="228">
        <v>2653802.65</v>
      </c>
      <c r="L15799" s="228">
        <v>18704162.25</v>
      </c>
    </row>
    <row r="15800" spans="1:12">
      <c r="A15800" s="228">
        <v>2019</v>
      </c>
      <c r="B15800" s="228" t="s">
        <v>195</v>
      </c>
      <c r="C15800" s="228" t="s">
        <v>65</v>
      </c>
      <c r="D15800" s="228" t="s">
        <v>206</v>
      </c>
      <c r="E15800" s="228">
        <v>85</v>
      </c>
      <c r="F15800" s="228">
        <v>8610</v>
      </c>
      <c r="G15800" s="228">
        <v>2124</v>
      </c>
      <c r="H15800" s="228">
        <v>11894</v>
      </c>
      <c r="I15800" s="228">
        <v>10609366.17</v>
      </c>
      <c r="J15800" s="228">
        <v>1377850.28</v>
      </c>
      <c r="K15800" s="228">
        <v>1475316</v>
      </c>
      <c r="L15800" s="228">
        <v>13831595.9</v>
      </c>
    </row>
    <row r="15801" spans="1:12">
      <c r="A15801" s="228">
        <v>2019</v>
      </c>
      <c r="B15801" s="228" t="s">
        <v>195</v>
      </c>
      <c r="C15801" s="228" t="s">
        <v>65</v>
      </c>
      <c r="D15801" s="228" t="s">
        <v>206</v>
      </c>
      <c r="E15801" s="228">
        <v>90</v>
      </c>
      <c r="F15801" s="228">
        <v>3791</v>
      </c>
      <c r="G15801" s="228">
        <v>924</v>
      </c>
      <c r="H15801" s="228">
        <v>6013</v>
      </c>
      <c r="I15801" s="228">
        <v>4464876.75</v>
      </c>
      <c r="J15801" s="228">
        <v>495538.89</v>
      </c>
      <c r="K15801" s="228">
        <v>184691</v>
      </c>
      <c r="L15801" s="228">
        <v>5255227.66</v>
      </c>
    </row>
    <row r="15802" spans="1:12">
      <c r="A15802" s="228">
        <v>2019</v>
      </c>
      <c r="B15802" s="228" t="s">
        <v>195</v>
      </c>
      <c r="C15802" s="228" t="s">
        <v>65</v>
      </c>
      <c r="D15802" s="228" t="s">
        <v>206</v>
      </c>
      <c r="E15802" s="228">
        <v>95</v>
      </c>
      <c r="F15802" s="228">
        <v>1045</v>
      </c>
      <c r="G15802" s="228">
        <v>185</v>
      </c>
      <c r="H15802" s="228">
        <v>1563</v>
      </c>
      <c r="I15802" s="228">
        <v>1146117</v>
      </c>
      <c r="J15802" s="228">
        <v>94845.759999999995</v>
      </c>
      <c r="K15802" s="228">
        <v>37656</v>
      </c>
      <c r="L15802" s="228">
        <v>1297440.26</v>
      </c>
    </row>
    <row r="15803" spans="1:12">
      <c r="A15803" s="228">
        <v>2019</v>
      </c>
      <c r="B15803" s="228" t="s">
        <v>195</v>
      </c>
      <c r="C15803" s="228" t="s">
        <v>66</v>
      </c>
      <c r="D15803" s="228" t="s">
        <v>205</v>
      </c>
      <c r="E15803" s="228">
        <v>0</v>
      </c>
      <c r="F15803" s="228">
        <v>4606</v>
      </c>
      <c r="G15803" s="228">
        <v>113</v>
      </c>
      <c r="H15803" s="228">
        <v>348</v>
      </c>
      <c r="I15803" s="228">
        <v>274719.68</v>
      </c>
      <c r="J15803" s="228">
        <v>47404.61</v>
      </c>
      <c r="K15803" s="228">
        <v>1482</v>
      </c>
      <c r="L15803" s="228">
        <v>344393.94</v>
      </c>
    </row>
    <row r="15804" spans="1:12">
      <c r="A15804" s="228">
        <v>2019</v>
      </c>
      <c r="B15804" s="228" t="s">
        <v>195</v>
      </c>
      <c r="C15804" s="228" t="s">
        <v>66</v>
      </c>
      <c r="D15804" s="228" t="s">
        <v>205</v>
      </c>
      <c r="E15804" s="228">
        <v>5</v>
      </c>
      <c r="F15804" s="228">
        <v>5805</v>
      </c>
      <c r="G15804" s="228">
        <v>78</v>
      </c>
      <c r="H15804" s="228">
        <v>107</v>
      </c>
      <c r="I15804" s="228">
        <v>133827.91</v>
      </c>
      <c r="J15804" s="228">
        <v>37856.720000000001</v>
      </c>
      <c r="K15804" s="228">
        <v>1710</v>
      </c>
      <c r="L15804" s="228">
        <v>190851.56</v>
      </c>
    </row>
    <row r="15805" spans="1:12">
      <c r="A15805" s="228">
        <v>2019</v>
      </c>
      <c r="B15805" s="228" t="s">
        <v>195</v>
      </c>
      <c r="C15805" s="228" t="s">
        <v>66</v>
      </c>
      <c r="D15805" s="228" t="s">
        <v>205</v>
      </c>
      <c r="E15805" s="228">
        <v>10</v>
      </c>
      <c r="F15805" s="228">
        <v>6393</v>
      </c>
      <c r="G15805" s="228">
        <v>74</v>
      </c>
      <c r="H15805" s="228">
        <v>129</v>
      </c>
      <c r="I15805" s="228">
        <v>135133.85</v>
      </c>
      <c r="J15805" s="228">
        <v>38825.629999999997</v>
      </c>
      <c r="K15805" s="228">
        <v>20303</v>
      </c>
      <c r="L15805" s="228">
        <v>208450.52</v>
      </c>
    </row>
    <row r="15806" spans="1:12">
      <c r="A15806" s="228">
        <v>2019</v>
      </c>
      <c r="B15806" s="228" t="s">
        <v>195</v>
      </c>
      <c r="C15806" s="228" t="s">
        <v>66</v>
      </c>
      <c r="D15806" s="228" t="s">
        <v>205</v>
      </c>
      <c r="E15806" s="228">
        <v>15</v>
      </c>
      <c r="F15806" s="228">
        <v>6339</v>
      </c>
      <c r="G15806" s="228">
        <v>162</v>
      </c>
      <c r="H15806" s="228">
        <v>308</v>
      </c>
      <c r="I15806" s="228">
        <v>355684.82</v>
      </c>
      <c r="J15806" s="228">
        <v>82446.81</v>
      </c>
      <c r="K15806" s="228">
        <v>96286</v>
      </c>
      <c r="L15806" s="228">
        <v>575217.76</v>
      </c>
    </row>
    <row r="15807" spans="1:12">
      <c r="A15807" s="228">
        <v>2019</v>
      </c>
      <c r="B15807" s="228" t="s">
        <v>195</v>
      </c>
      <c r="C15807" s="228" t="s">
        <v>66</v>
      </c>
      <c r="D15807" s="228" t="s">
        <v>205</v>
      </c>
      <c r="E15807" s="228">
        <v>20</v>
      </c>
      <c r="F15807" s="228">
        <v>5090</v>
      </c>
      <c r="G15807" s="228">
        <v>218</v>
      </c>
      <c r="H15807" s="228">
        <v>355</v>
      </c>
      <c r="I15807" s="228">
        <v>419815.71</v>
      </c>
      <c r="J15807" s="228">
        <v>89863.46</v>
      </c>
      <c r="K15807" s="228">
        <v>100364</v>
      </c>
      <c r="L15807" s="228">
        <v>652488.36</v>
      </c>
    </row>
    <row r="15808" spans="1:12">
      <c r="A15808" s="228">
        <v>2019</v>
      </c>
      <c r="B15808" s="228" t="s">
        <v>195</v>
      </c>
      <c r="C15808" s="228" t="s">
        <v>66</v>
      </c>
      <c r="D15808" s="228" t="s">
        <v>205</v>
      </c>
      <c r="E15808" s="228">
        <v>25</v>
      </c>
      <c r="F15808" s="228">
        <v>3226</v>
      </c>
      <c r="G15808" s="228">
        <v>114</v>
      </c>
      <c r="H15808" s="228">
        <v>196</v>
      </c>
      <c r="I15808" s="228">
        <v>258732</v>
      </c>
      <c r="J15808" s="228">
        <v>73757.53</v>
      </c>
      <c r="K15808" s="228">
        <v>75685</v>
      </c>
      <c r="L15808" s="228">
        <v>466196.16</v>
      </c>
    </row>
    <row r="15809" spans="1:12">
      <c r="A15809" s="228">
        <v>2019</v>
      </c>
      <c r="B15809" s="228" t="s">
        <v>195</v>
      </c>
      <c r="C15809" s="228" t="s">
        <v>66</v>
      </c>
      <c r="D15809" s="228" t="s">
        <v>205</v>
      </c>
      <c r="E15809" s="228">
        <v>30</v>
      </c>
      <c r="F15809" s="228">
        <v>5021</v>
      </c>
      <c r="G15809" s="228">
        <v>212</v>
      </c>
      <c r="H15809" s="228">
        <v>464</v>
      </c>
      <c r="I15809" s="228">
        <v>443377.45</v>
      </c>
      <c r="J15809" s="228">
        <v>98552.75</v>
      </c>
      <c r="K15809" s="228">
        <v>71929</v>
      </c>
      <c r="L15809" s="228">
        <v>706022.77</v>
      </c>
    </row>
    <row r="15810" spans="1:12">
      <c r="A15810" s="228">
        <v>2019</v>
      </c>
      <c r="B15810" s="228" t="s">
        <v>195</v>
      </c>
      <c r="C15810" s="228" t="s">
        <v>66</v>
      </c>
      <c r="D15810" s="228" t="s">
        <v>205</v>
      </c>
      <c r="E15810" s="228">
        <v>35</v>
      </c>
      <c r="F15810" s="228">
        <v>5862</v>
      </c>
      <c r="G15810" s="228">
        <v>312</v>
      </c>
      <c r="H15810" s="228">
        <v>496</v>
      </c>
      <c r="I15810" s="228">
        <v>473315.7</v>
      </c>
      <c r="J15810" s="228">
        <v>138928.72</v>
      </c>
      <c r="K15810" s="228">
        <v>102937</v>
      </c>
      <c r="L15810" s="228">
        <v>831901.18</v>
      </c>
    </row>
    <row r="15811" spans="1:12">
      <c r="A15811" s="228">
        <v>2019</v>
      </c>
      <c r="B15811" s="228" t="s">
        <v>195</v>
      </c>
      <c r="C15811" s="228" t="s">
        <v>66</v>
      </c>
      <c r="D15811" s="228" t="s">
        <v>205</v>
      </c>
      <c r="E15811" s="228">
        <v>40</v>
      </c>
      <c r="F15811" s="228">
        <v>5775</v>
      </c>
      <c r="G15811" s="228">
        <v>361</v>
      </c>
      <c r="H15811" s="228">
        <v>706</v>
      </c>
      <c r="I15811" s="228">
        <v>583991.43000000005</v>
      </c>
      <c r="J15811" s="228">
        <v>168959.31</v>
      </c>
      <c r="K15811" s="228">
        <v>170411</v>
      </c>
      <c r="L15811" s="228">
        <v>1033715.29</v>
      </c>
    </row>
    <row r="15812" spans="1:12">
      <c r="A15812" s="228">
        <v>2019</v>
      </c>
      <c r="B15812" s="228" t="s">
        <v>195</v>
      </c>
      <c r="C15812" s="228" t="s">
        <v>66</v>
      </c>
      <c r="D15812" s="228" t="s">
        <v>205</v>
      </c>
      <c r="E15812" s="228">
        <v>45</v>
      </c>
      <c r="F15812" s="228">
        <v>6803</v>
      </c>
      <c r="G15812" s="228">
        <v>395</v>
      </c>
      <c r="H15812" s="228">
        <v>776</v>
      </c>
      <c r="I15812" s="228">
        <v>818476.1</v>
      </c>
      <c r="J15812" s="228">
        <v>230828.74</v>
      </c>
      <c r="K15812" s="228">
        <v>224065</v>
      </c>
      <c r="L15812" s="228">
        <v>1390848.21</v>
      </c>
    </row>
    <row r="15813" spans="1:12">
      <c r="A15813" s="228">
        <v>2019</v>
      </c>
      <c r="B15813" s="228" t="s">
        <v>195</v>
      </c>
      <c r="C15813" s="228" t="s">
        <v>66</v>
      </c>
      <c r="D15813" s="228" t="s">
        <v>205</v>
      </c>
      <c r="E15813" s="228">
        <v>50</v>
      </c>
      <c r="F15813" s="228">
        <v>7080</v>
      </c>
      <c r="G15813" s="228">
        <v>537</v>
      </c>
      <c r="H15813" s="228">
        <v>1019</v>
      </c>
      <c r="I15813" s="228">
        <v>1163161.78</v>
      </c>
      <c r="J15813" s="228">
        <v>324086.25</v>
      </c>
      <c r="K15813" s="228">
        <v>363993.4</v>
      </c>
      <c r="L15813" s="228">
        <v>1993561.13</v>
      </c>
    </row>
    <row r="15814" spans="1:12">
      <c r="A15814" s="228">
        <v>2019</v>
      </c>
      <c r="B15814" s="228" t="s">
        <v>195</v>
      </c>
      <c r="C15814" s="228" t="s">
        <v>66</v>
      </c>
      <c r="D15814" s="228" t="s">
        <v>205</v>
      </c>
      <c r="E15814" s="228">
        <v>55</v>
      </c>
      <c r="F15814" s="228">
        <v>8708</v>
      </c>
      <c r="G15814" s="228">
        <v>831</v>
      </c>
      <c r="H15814" s="228">
        <v>1613</v>
      </c>
      <c r="I15814" s="228">
        <v>2070642.97</v>
      </c>
      <c r="J15814" s="228">
        <v>531229.96</v>
      </c>
      <c r="K15814" s="228">
        <v>667750</v>
      </c>
      <c r="L15814" s="228">
        <v>3532855.34</v>
      </c>
    </row>
    <row r="15815" spans="1:12">
      <c r="A15815" s="228">
        <v>2019</v>
      </c>
      <c r="B15815" s="228" t="s">
        <v>195</v>
      </c>
      <c r="C15815" s="228" t="s">
        <v>66</v>
      </c>
      <c r="D15815" s="228" t="s">
        <v>205</v>
      </c>
      <c r="E15815" s="228">
        <v>60</v>
      </c>
      <c r="F15815" s="228">
        <v>9416</v>
      </c>
      <c r="G15815" s="228">
        <v>1214</v>
      </c>
      <c r="H15815" s="228">
        <v>2076</v>
      </c>
      <c r="I15815" s="228">
        <v>2465593.96</v>
      </c>
      <c r="J15815" s="228">
        <v>726414.22</v>
      </c>
      <c r="K15815" s="228">
        <v>795520.16</v>
      </c>
      <c r="L15815" s="228">
        <v>4274963.87</v>
      </c>
    </row>
    <row r="15816" spans="1:12">
      <c r="A15816" s="228">
        <v>2019</v>
      </c>
      <c r="B15816" s="228" t="s">
        <v>195</v>
      </c>
      <c r="C15816" s="228" t="s">
        <v>66</v>
      </c>
      <c r="D15816" s="228" t="s">
        <v>205</v>
      </c>
      <c r="E15816" s="228">
        <v>65</v>
      </c>
      <c r="F15816" s="228">
        <v>8929</v>
      </c>
      <c r="G15816" s="228">
        <v>1575</v>
      </c>
      <c r="H15816" s="228">
        <v>3369</v>
      </c>
      <c r="I15816" s="228">
        <v>3977921.68</v>
      </c>
      <c r="J15816" s="228">
        <v>1053034.52</v>
      </c>
      <c r="K15816" s="228">
        <v>1204163</v>
      </c>
      <c r="L15816" s="228">
        <v>6594361.9199999999</v>
      </c>
    </row>
    <row r="15817" spans="1:12">
      <c r="A15817" s="228">
        <v>2019</v>
      </c>
      <c r="B15817" s="228" t="s">
        <v>195</v>
      </c>
      <c r="C15817" s="228" t="s">
        <v>66</v>
      </c>
      <c r="D15817" s="228" t="s">
        <v>205</v>
      </c>
      <c r="E15817" s="228">
        <v>70</v>
      </c>
      <c r="F15817" s="228">
        <v>7677</v>
      </c>
      <c r="G15817" s="228">
        <v>1740</v>
      </c>
      <c r="H15817" s="228">
        <v>3670</v>
      </c>
      <c r="I15817" s="228">
        <v>4325153.24</v>
      </c>
      <c r="J15817" s="228">
        <v>1094127.8799999999</v>
      </c>
      <c r="K15817" s="228">
        <v>1185648.6000000001</v>
      </c>
      <c r="L15817" s="228">
        <v>6924943.9000000004</v>
      </c>
    </row>
    <row r="15818" spans="1:12">
      <c r="A15818" s="228">
        <v>2019</v>
      </c>
      <c r="B15818" s="228" t="s">
        <v>195</v>
      </c>
      <c r="C15818" s="228" t="s">
        <v>66</v>
      </c>
      <c r="D15818" s="228" t="s">
        <v>205</v>
      </c>
      <c r="E15818" s="228">
        <v>75</v>
      </c>
      <c r="F15818" s="228">
        <v>5256</v>
      </c>
      <c r="G15818" s="228">
        <v>1540</v>
      </c>
      <c r="H15818" s="228">
        <v>3814</v>
      </c>
      <c r="I15818" s="228">
        <v>3947447.04</v>
      </c>
      <c r="J15818" s="228">
        <v>980148.05</v>
      </c>
      <c r="K15818" s="228">
        <v>1021512</v>
      </c>
      <c r="L15818" s="228">
        <v>6192893.8799999999</v>
      </c>
    </row>
    <row r="15819" spans="1:12">
      <c r="A15819" s="228">
        <v>2019</v>
      </c>
      <c r="B15819" s="228" t="s">
        <v>195</v>
      </c>
      <c r="C15819" s="228" t="s">
        <v>66</v>
      </c>
      <c r="D15819" s="228" t="s">
        <v>205</v>
      </c>
      <c r="E15819" s="228">
        <v>80</v>
      </c>
      <c r="F15819" s="228">
        <v>3206</v>
      </c>
      <c r="G15819" s="228">
        <v>1193</v>
      </c>
      <c r="H15819" s="228">
        <v>2691</v>
      </c>
      <c r="I15819" s="228">
        <v>2461945.4</v>
      </c>
      <c r="J15819" s="228">
        <v>549835.49</v>
      </c>
      <c r="K15819" s="228">
        <v>546112.67000000004</v>
      </c>
      <c r="L15819" s="228">
        <v>3687347.6</v>
      </c>
    </row>
    <row r="15820" spans="1:12">
      <c r="A15820" s="228">
        <v>2019</v>
      </c>
      <c r="B15820" s="228" t="s">
        <v>195</v>
      </c>
      <c r="C15820" s="228" t="s">
        <v>66</v>
      </c>
      <c r="D15820" s="228" t="s">
        <v>205</v>
      </c>
      <c r="E15820" s="228">
        <v>85</v>
      </c>
      <c r="F15820" s="228">
        <v>1762</v>
      </c>
      <c r="G15820" s="228">
        <v>582</v>
      </c>
      <c r="H15820" s="228">
        <v>2469</v>
      </c>
      <c r="I15820" s="228">
        <v>2070590.03</v>
      </c>
      <c r="J15820" s="228">
        <v>357607.53</v>
      </c>
      <c r="K15820" s="228">
        <v>290393</v>
      </c>
      <c r="L15820" s="228">
        <v>2789258.21</v>
      </c>
    </row>
    <row r="15821" spans="1:12">
      <c r="A15821" s="228">
        <v>2019</v>
      </c>
      <c r="B15821" s="228" t="s">
        <v>195</v>
      </c>
      <c r="C15821" s="228" t="s">
        <v>66</v>
      </c>
      <c r="D15821" s="228" t="s">
        <v>205</v>
      </c>
      <c r="E15821" s="228">
        <v>90</v>
      </c>
      <c r="F15821" s="228">
        <v>617</v>
      </c>
      <c r="G15821" s="228">
        <v>144</v>
      </c>
      <c r="H15821" s="228">
        <v>645</v>
      </c>
      <c r="I15821" s="228">
        <v>545996.22</v>
      </c>
      <c r="J15821" s="228">
        <v>85938.58</v>
      </c>
      <c r="K15821" s="228">
        <v>103042</v>
      </c>
      <c r="L15821" s="228">
        <v>774350.38</v>
      </c>
    </row>
    <row r="15822" spans="1:12">
      <c r="A15822" s="228">
        <v>2019</v>
      </c>
      <c r="B15822" s="228" t="s">
        <v>195</v>
      </c>
      <c r="C15822" s="228" t="s">
        <v>66</v>
      </c>
      <c r="D15822" s="228" t="s">
        <v>205</v>
      </c>
      <c r="E15822" s="228">
        <v>95</v>
      </c>
      <c r="F15822" s="228">
        <v>71</v>
      </c>
      <c r="G15822" s="228">
        <v>27</v>
      </c>
      <c r="H15822" s="228">
        <v>65</v>
      </c>
      <c r="I15822" s="228">
        <v>61279.3</v>
      </c>
      <c r="J15822" s="228">
        <v>13213.34</v>
      </c>
      <c r="K15822" s="228">
        <v>12262</v>
      </c>
      <c r="L15822" s="228">
        <v>87627.09</v>
      </c>
    </row>
    <row r="15823" spans="1:12">
      <c r="A15823" s="228">
        <v>2019</v>
      </c>
      <c r="B15823" s="228" t="s">
        <v>195</v>
      </c>
      <c r="C15823" s="228" t="s">
        <v>66</v>
      </c>
      <c r="D15823" s="228" t="s">
        <v>206</v>
      </c>
      <c r="E15823" s="228">
        <v>0</v>
      </c>
      <c r="F15823" s="228">
        <v>4230</v>
      </c>
      <c r="G15823" s="228">
        <v>139</v>
      </c>
      <c r="H15823" s="228">
        <v>527</v>
      </c>
      <c r="I15823" s="228">
        <v>375756.54</v>
      </c>
      <c r="J15823" s="228">
        <v>51513.65</v>
      </c>
      <c r="K15823" s="228">
        <v>4173</v>
      </c>
      <c r="L15823" s="228">
        <v>457040.15</v>
      </c>
    </row>
    <row r="15824" spans="1:12">
      <c r="A15824" s="228">
        <v>2019</v>
      </c>
      <c r="B15824" s="228" t="s">
        <v>195</v>
      </c>
      <c r="C15824" s="228" t="s">
        <v>66</v>
      </c>
      <c r="D15824" s="228" t="s">
        <v>206</v>
      </c>
      <c r="E15824" s="228">
        <v>5</v>
      </c>
      <c r="F15824" s="228">
        <v>5464</v>
      </c>
      <c r="G15824" s="228">
        <v>57</v>
      </c>
      <c r="H15824" s="228">
        <v>67</v>
      </c>
      <c r="I15824" s="228">
        <v>73996.649999999994</v>
      </c>
      <c r="J15824" s="228">
        <v>22351.96</v>
      </c>
      <c r="K15824" s="228">
        <v>9138</v>
      </c>
      <c r="L15824" s="228">
        <v>116888.32000000001</v>
      </c>
    </row>
    <row r="15825" spans="1:12">
      <c r="A15825" s="228">
        <v>2019</v>
      </c>
      <c r="B15825" s="228" t="s">
        <v>195</v>
      </c>
      <c r="C15825" s="228" t="s">
        <v>66</v>
      </c>
      <c r="D15825" s="228" t="s">
        <v>206</v>
      </c>
      <c r="E15825" s="228">
        <v>10</v>
      </c>
      <c r="F15825" s="228">
        <v>6102</v>
      </c>
      <c r="G15825" s="228">
        <v>78</v>
      </c>
      <c r="H15825" s="228">
        <v>118</v>
      </c>
      <c r="I15825" s="228">
        <v>173396.2</v>
      </c>
      <c r="J15825" s="228">
        <v>44078.92</v>
      </c>
      <c r="K15825" s="228">
        <v>17708</v>
      </c>
      <c r="L15825" s="228">
        <v>255496.56</v>
      </c>
    </row>
    <row r="15826" spans="1:12">
      <c r="A15826" s="228">
        <v>2019</v>
      </c>
      <c r="B15826" s="228" t="s">
        <v>195</v>
      </c>
      <c r="C15826" s="228" t="s">
        <v>66</v>
      </c>
      <c r="D15826" s="228" t="s">
        <v>206</v>
      </c>
      <c r="E15826" s="228">
        <v>15</v>
      </c>
      <c r="F15826" s="228">
        <v>5841</v>
      </c>
      <c r="G15826" s="228">
        <v>244</v>
      </c>
      <c r="H15826" s="228">
        <v>387</v>
      </c>
      <c r="I15826" s="228">
        <v>441859.14</v>
      </c>
      <c r="J15826" s="228">
        <v>98725.98</v>
      </c>
      <c r="K15826" s="228">
        <v>113481</v>
      </c>
      <c r="L15826" s="228">
        <v>709708.18</v>
      </c>
    </row>
    <row r="15827" spans="1:12">
      <c r="A15827" s="228">
        <v>2019</v>
      </c>
      <c r="B15827" s="228" t="s">
        <v>195</v>
      </c>
      <c r="C15827" s="228" t="s">
        <v>66</v>
      </c>
      <c r="D15827" s="228" t="s">
        <v>206</v>
      </c>
      <c r="E15827" s="228">
        <v>20</v>
      </c>
      <c r="F15827" s="228">
        <v>5312</v>
      </c>
      <c r="G15827" s="228">
        <v>367</v>
      </c>
      <c r="H15827" s="228">
        <v>774</v>
      </c>
      <c r="I15827" s="228">
        <v>742979.92</v>
      </c>
      <c r="J15827" s="228">
        <v>136580.54999999999</v>
      </c>
      <c r="K15827" s="228">
        <v>86363</v>
      </c>
      <c r="L15827" s="228">
        <v>1034562.52</v>
      </c>
    </row>
    <row r="15828" spans="1:12">
      <c r="A15828" s="228">
        <v>2019</v>
      </c>
      <c r="B15828" s="228" t="s">
        <v>195</v>
      </c>
      <c r="C15828" s="228" t="s">
        <v>66</v>
      </c>
      <c r="D15828" s="228" t="s">
        <v>206</v>
      </c>
      <c r="E15828" s="228">
        <v>25</v>
      </c>
      <c r="F15828" s="228">
        <v>3872</v>
      </c>
      <c r="G15828" s="228">
        <v>370</v>
      </c>
      <c r="H15828" s="228">
        <v>983</v>
      </c>
      <c r="I15828" s="228">
        <v>870273.64</v>
      </c>
      <c r="J15828" s="228">
        <v>232563.88</v>
      </c>
      <c r="K15828" s="228">
        <v>65918.350000000006</v>
      </c>
      <c r="L15828" s="228">
        <v>1294007.6299999999</v>
      </c>
    </row>
    <row r="15829" spans="1:12">
      <c r="A15829" s="228">
        <v>2019</v>
      </c>
      <c r="B15829" s="228" t="s">
        <v>195</v>
      </c>
      <c r="C15829" s="228" t="s">
        <v>66</v>
      </c>
      <c r="D15829" s="228" t="s">
        <v>206</v>
      </c>
      <c r="E15829" s="228">
        <v>30</v>
      </c>
      <c r="F15829" s="228">
        <v>6142</v>
      </c>
      <c r="G15829" s="228">
        <v>674</v>
      </c>
      <c r="H15829" s="228">
        <v>1973</v>
      </c>
      <c r="I15829" s="228">
        <v>1918557.14</v>
      </c>
      <c r="J15829" s="228">
        <v>472134.3</v>
      </c>
      <c r="K15829" s="228">
        <v>161151</v>
      </c>
      <c r="L15829" s="228">
        <v>2795504.99</v>
      </c>
    </row>
    <row r="15830" spans="1:12">
      <c r="A15830" s="228">
        <v>2019</v>
      </c>
      <c r="B15830" s="228" t="s">
        <v>195</v>
      </c>
      <c r="C15830" s="228" t="s">
        <v>66</v>
      </c>
      <c r="D15830" s="228" t="s">
        <v>206</v>
      </c>
      <c r="E15830" s="228">
        <v>35</v>
      </c>
      <c r="F15830" s="228">
        <v>6858</v>
      </c>
      <c r="G15830" s="228">
        <v>649</v>
      </c>
      <c r="H15830" s="228">
        <v>1839</v>
      </c>
      <c r="I15830" s="228">
        <v>1774962.74</v>
      </c>
      <c r="J15830" s="228">
        <v>423459.33</v>
      </c>
      <c r="K15830" s="228">
        <v>125618</v>
      </c>
      <c r="L15830" s="228">
        <v>2526825.5299999998</v>
      </c>
    </row>
    <row r="15831" spans="1:12">
      <c r="A15831" s="228">
        <v>2019</v>
      </c>
      <c r="B15831" s="228" t="s">
        <v>195</v>
      </c>
      <c r="C15831" s="228" t="s">
        <v>66</v>
      </c>
      <c r="D15831" s="228" t="s">
        <v>206</v>
      </c>
      <c r="E15831" s="228">
        <v>40</v>
      </c>
      <c r="F15831" s="228">
        <v>6632</v>
      </c>
      <c r="G15831" s="228">
        <v>581</v>
      </c>
      <c r="H15831" s="228">
        <v>1342</v>
      </c>
      <c r="I15831" s="228">
        <v>1323771.8700000001</v>
      </c>
      <c r="J15831" s="228">
        <v>308459.33</v>
      </c>
      <c r="K15831" s="228">
        <v>218611</v>
      </c>
      <c r="L15831" s="228">
        <v>2049967.46</v>
      </c>
    </row>
    <row r="15832" spans="1:12">
      <c r="A15832" s="228">
        <v>2019</v>
      </c>
      <c r="B15832" s="228" t="s">
        <v>195</v>
      </c>
      <c r="C15832" s="228" t="s">
        <v>66</v>
      </c>
      <c r="D15832" s="228" t="s">
        <v>206</v>
      </c>
      <c r="E15832" s="228">
        <v>45</v>
      </c>
      <c r="F15832" s="228">
        <v>8052</v>
      </c>
      <c r="G15832" s="228">
        <v>728</v>
      </c>
      <c r="H15832" s="228">
        <v>1461</v>
      </c>
      <c r="I15832" s="228">
        <v>1770584.74</v>
      </c>
      <c r="J15832" s="228">
        <v>422308.35</v>
      </c>
      <c r="K15832" s="228">
        <v>366731.5</v>
      </c>
      <c r="L15832" s="228">
        <v>2809381.96</v>
      </c>
    </row>
    <row r="15833" spans="1:12">
      <c r="A15833" s="228">
        <v>2019</v>
      </c>
      <c r="B15833" s="228" t="s">
        <v>195</v>
      </c>
      <c r="C15833" s="228" t="s">
        <v>66</v>
      </c>
      <c r="D15833" s="228" t="s">
        <v>206</v>
      </c>
      <c r="E15833" s="228">
        <v>50</v>
      </c>
      <c r="F15833" s="228">
        <v>8395</v>
      </c>
      <c r="G15833" s="228">
        <v>853</v>
      </c>
      <c r="H15833" s="228">
        <v>1980</v>
      </c>
      <c r="I15833" s="228">
        <v>1957430.29</v>
      </c>
      <c r="J15833" s="228">
        <v>467081.31</v>
      </c>
      <c r="K15833" s="228">
        <v>468853</v>
      </c>
      <c r="L15833" s="228">
        <v>3160253.52</v>
      </c>
    </row>
    <row r="15834" spans="1:12">
      <c r="A15834" s="228">
        <v>2019</v>
      </c>
      <c r="B15834" s="228" t="s">
        <v>195</v>
      </c>
      <c r="C15834" s="228" t="s">
        <v>66</v>
      </c>
      <c r="D15834" s="228" t="s">
        <v>206</v>
      </c>
      <c r="E15834" s="228">
        <v>55</v>
      </c>
      <c r="F15834" s="228">
        <v>10173</v>
      </c>
      <c r="G15834" s="228">
        <v>1135</v>
      </c>
      <c r="H15834" s="228">
        <v>2440</v>
      </c>
      <c r="I15834" s="228">
        <v>2683456.27</v>
      </c>
      <c r="J15834" s="228">
        <v>704527.81</v>
      </c>
      <c r="K15834" s="228">
        <v>643315.5</v>
      </c>
      <c r="L15834" s="228">
        <v>4326477.45</v>
      </c>
    </row>
    <row r="15835" spans="1:12">
      <c r="A15835" s="228">
        <v>2019</v>
      </c>
      <c r="B15835" s="228" t="s">
        <v>195</v>
      </c>
      <c r="C15835" s="228" t="s">
        <v>66</v>
      </c>
      <c r="D15835" s="228" t="s">
        <v>206</v>
      </c>
      <c r="E15835" s="228">
        <v>60</v>
      </c>
      <c r="F15835" s="228">
        <v>10517</v>
      </c>
      <c r="G15835" s="228">
        <v>1344</v>
      </c>
      <c r="H15835" s="228">
        <v>3038</v>
      </c>
      <c r="I15835" s="228">
        <v>3261345.11</v>
      </c>
      <c r="J15835" s="228">
        <v>805471.54</v>
      </c>
      <c r="K15835" s="228">
        <v>932796</v>
      </c>
      <c r="L15835" s="228">
        <v>5328303.55</v>
      </c>
    </row>
    <row r="15836" spans="1:12">
      <c r="A15836" s="228">
        <v>2019</v>
      </c>
      <c r="B15836" s="228" t="s">
        <v>195</v>
      </c>
      <c r="C15836" s="228" t="s">
        <v>66</v>
      </c>
      <c r="D15836" s="228" t="s">
        <v>206</v>
      </c>
      <c r="E15836" s="228">
        <v>65</v>
      </c>
      <c r="F15836" s="228">
        <v>9866</v>
      </c>
      <c r="G15836" s="228">
        <v>1464</v>
      </c>
      <c r="H15836" s="228">
        <v>3126</v>
      </c>
      <c r="I15836" s="228">
        <v>3631889.06</v>
      </c>
      <c r="J15836" s="228">
        <v>985911.7</v>
      </c>
      <c r="K15836" s="228">
        <v>1320970</v>
      </c>
      <c r="L15836" s="228">
        <v>6273130.9699999997</v>
      </c>
    </row>
    <row r="15837" spans="1:12">
      <c r="A15837" s="228">
        <v>2019</v>
      </c>
      <c r="B15837" s="228" t="s">
        <v>195</v>
      </c>
      <c r="C15837" s="228" t="s">
        <v>66</v>
      </c>
      <c r="D15837" s="228" t="s">
        <v>206</v>
      </c>
      <c r="E15837" s="228">
        <v>70</v>
      </c>
      <c r="F15837" s="228">
        <v>8751</v>
      </c>
      <c r="G15837" s="228">
        <v>1674</v>
      </c>
      <c r="H15837" s="228">
        <v>4583</v>
      </c>
      <c r="I15837" s="228">
        <v>4871212.29</v>
      </c>
      <c r="J15837" s="228">
        <v>1124937.81</v>
      </c>
      <c r="K15837" s="228">
        <v>1577217.5</v>
      </c>
      <c r="L15837" s="228">
        <v>7873762.9400000004</v>
      </c>
    </row>
    <row r="15838" spans="1:12">
      <c r="A15838" s="228">
        <v>2019</v>
      </c>
      <c r="B15838" s="228" t="s">
        <v>195</v>
      </c>
      <c r="C15838" s="228" t="s">
        <v>66</v>
      </c>
      <c r="D15838" s="228" t="s">
        <v>206</v>
      </c>
      <c r="E15838" s="228">
        <v>75</v>
      </c>
      <c r="F15838" s="228">
        <v>5733</v>
      </c>
      <c r="G15838" s="228">
        <v>1292</v>
      </c>
      <c r="H15838" s="228">
        <v>4079</v>
      </c>
      <c r="I15838" s="228">
        <v>3913618.68</v>
      </c>
      <c r="J15838" s="228">
        <v>795835.12</v>
      </c>
      <c r="K15838" s="228">
        <v>1116547</v>
      </c>
      <c r="L15838" s="228">
        <v>6048854.5199999996</v>
      </c>
    </row>
    <row r="15839" spans="1:12">
      <c r="A15839" s="228">
        <v>2019</v>
      </c>
      <c r="B15839" s="228" t="s">
        <v>195</v>
      </c>
      <c r="C15839" s="228" t="s">
        <v>66</v>
      </c>
      <c r="D15839" s="228" t="s">
        <v>206</v>
      </c>
      <c r="E15839" s="228">
        <v>80</v>
      </c>
      <c r="F15839" s="228">
        <v>3814</v>
      </c>
      <c r="G15839" s="228">
        <v>968</v>
      </c>
      <c r="H15839" s="228">
        <v>3191</v>
      </c>
      <c r="I15839" s="228">
        <v>2862270.55</v>
      </c>
      <c r="J15839" s="228">
        <v>530436.35</v>
      </c>
      <c r="K15839" s="228">
        <v>706871</v>
      </c>
      <c r="L15839" s="228">
        <v>4190712.46</v>
      </c>
    </row>
    <row r="15840" spans="1:12">
      <c r="A15840" s="228">
        <v>2019</v>
      </c>
      <c r="B15840" s="228" t="s">
        <v>195</v>
      </c>
      <c r="C15840" s="228" t="s">
        <v>66</v>
      </c>
      <c r="D15840" s="228" t="s">
        <v>206</v>
      </c>
      <c r="E15840" s="228">
        <v>85</v>
      </c>
      <c r="F15840" s="228">
        <v>2292</v>
      </c>
      <c r="G15840" s="228">
        <v>541</v>
      </c>
      <c r="H15840" s="228">
        <v>2315</v>
      </c>
      <c r="I15840" s="228">
        <v>1738564.67</v>
      </c>
      <c r="J15840" s="228">
        <v>295613.2</v>
      </c>
      <c r="K15840" s="228">
        <v>326377</v>
      </c>
      <c r="L15840" s="228">
        <v>2424695.5299999998</v>
      </c>
    </row>
    <row r="15841" spans="1:12">
      <c r="A15841" s="228">
        <v>2019</v>
      </c>
      <c r="B15841" s="228" t="s">
        <v>195</v>
      </c>
      <c r="C15841" s="228" t="s">
        <v>66</v>
      </c>
      <c r="D15841" s="228" t="s">
        <v>206</v>
      </c>
      <c r="E15841" s="228">
        <v>90</v>
      </c>
      <c r="F15841" s="228">
        <v>943</v>
      </c>
      <c r="G15841" s="228">
        <v>293</v>
      </c>
      <c r="H15841" s="228">
        <v>1328</v>
      </c>
      <c r="I15841" s="228">
        <v>980823.16</v>
      </c>
      <c r="J15841" s="228">
        <v>126302.55</v>
      </c>
      <c r="K15841" s="228">
        <v>91676</v>
      </c>
      <c r="L15841" s="228">
        <v>1229536.0900000001</v>
      </c>
    </row>
    <row r="15842" spans="1:12">
      <c r="A15842" s="228">
        <v>2019</v>
      </c>
      <c r="B15842" s="228" t="s">
        <v>195</v>
      </c>
      <c r="C15842" s="228" t="s">
        <v>66</v>
      </c>
      <c r="D15842" s="228" t="s">
        <v>206</v>
      </c>
      <c r="E15842" s="228">
        <v>95</v>
      </c>
      <c r="F15842" s="228">
        <v>218</v>
      </c>
      <c r="G15842" s="228">
        <v>55</v>
      </c>
      <c r="H15842" s="228">
        <v>293</v>
      </c>
      <c r="I15842" s="228">
        <v>186847</v>
      </c>
      <c r="J15842" s="228">
        <v>22168.75</v>
      </c>
      <c r="K15842" s="228">
        <v>5082</v>
      </c>
      <c r="L15842" s="228">
        <v>218317.6</v>
      </c>
    </row>
    <row r="15843" spans="1:12">
      <c r="A15843" s="228">
        <v>2019</v>
      </c>
      <c r="B15843" s="228" t="s">
        <v>195</v>
      </c>
      <c r="C15843" s="228" t="s">
        <v>68</v>
      </c>
      <c r="D15843" s="228" t="s">
        <v>205</v>
      </c>
      <c r="E15843" s="228">
        <v>0</v>
      </c>
      <c r="F15843" s="228">
        <v>6615</v>
      </c>
      <c r="G15843" s="228">
        <v>250</v>
      </c>
      <c r="H15843" s="228">
        <v>679</v>
      </c>
      <c r="I15843" s="228">
        <v>491066.5</v>
      </c>
      <c r="J15843" s="228">
        <v>74126.66</v>
      </c>
      <c r="K15843" s="228">
        <v>15210</v>
      </c>
      <c r="L15843" s="228">
        <v>683360.53</v>
      </c>
    </row>
    <row r="15844" spans="1:12">
      <c r="A15844" s="228">
        <v>2019</v>
      </c>
      <c r="B15844" s="228" t="s">
        <v>195</v>
      </c>
      <c r="C15844" s="228" t="s">
        <v>68</v>
      </c>
      <c r="D15844" s="228" t="s">
        <v>205</v>
      </c>
      <c r="E15844" s="228">
        <v>5</v>
      </c>
      <c r="F15844" s="228">
        <v>8526</v>
      </c>
      <c r="G15844" s="228">
        <v>129</v>
      </c>
      <c r="H15844" s="228">
        <v>230</v>
      </c>
      <c r="I15844" s="228">
        <v>193119.98</v>
      </c>
      <c r="J15844" s="228">
        <v>42036.54</v>
      </c>
      <c r="K15844" s="228">
        <v>10125</v>
      </c>
      <c r="L15844" s="228">
        <v>292173.3</v>
      </c>
    </row>
    <row r="15845" spans="1:12">
      <c r="A15845" s="228">
        <v>2019</v>
      </c>
      <c r="B15845" s="228" t="s">
        <v>195</v>
      </c>
      <c r="C15845" s="228" t="s">
        <v>68</v>
      </c>
      <c r="D15845" s="228" t="s">
        <v>205</v>
      </c>
      <c r="E15845" s="228">
        <v>10</v>
      </c>
      <c r="F15845" s="228">
        <v>7940</v>
      </c>
      <c r="G15845" s="228">
        <v>78</v>
      </c>
      <c r="H15845" s="228">
        <v>93</v>
      </c>
      <c r="I15845" s="228">
        <v>102636.87</v>
      </c>
      <c r="J15845" s="228">
        <v>28325.54</v>
      </c>
      <c r="K15845" s="228">
        <v>33878</v>
      </c>
      <c r="L15845" s="228">
        <v>206125.5</v>
      </c>
    </row>
    <row r="15846" spans="1:12">
      <c r="A15846" s="228">
        <v>2019</v>
      </c>
      <c r="B15846" s="228" t="s">
        <v>195</v>
      </c>
      <c r="C15846" s="228" t="s">
        <v>68</v>
      </c>
      <c r="D15846" s="228" t="s">
        <v>205</v>
      </c>
      <c r="E15846" s="228">
        <v>15</v>
      </c>
      <c r="F15846" s="228">
        <v>6860</v>
      </c>
      <c r="G15846" s="228">
        <v>160</v>
      </c>
      <c r="H15846" s="228">
        <v>220</v>
      </c>
      <c r="I15846" s="228">
        <v>295882.17</v>
      </c>
      <c r="J15846" s="228">
        <v>69687.490000000005</v>
      </c>
      <c r="K15846" s="228">
        <v>85001.53</v>
      </c>
      <c r="L15846" s="228">
        <v>547123.24</v>
      </c>
    </row>
    <row r="15847" spans="1:12">
      <c r="A15847" s="228">
        <v>2019</v>
      </c>
      <c r="B15847" s="228" t="s">
        <v>195</v>
      </c>
      <c r="C15847" s="228" t="s">
        <v>68</v>
      </c>
      <c r="D15847" s="228" t="s">
        <v>205</v>
      </c>
      <c r="E15847" s="228">
        <v>20</v>
      </c>
      <c r="F15847" s="228">
        <v>5098</v>
      </c>
      <c r="G15847" s="228">
        <v>131</v>
      </c>
      <c r="H15847" s="228">
        <v>357</v>
      </c>
      <c r="I15847" s="228">
        <v>333233.31</v>
      </c>
      <c r="J15847" s="228">
        <v>63864.25</v>
      </c>
      <c r="K15847" s="228">
        <v>154589</v>
      </c>
      <c r="L15847" s="228">
        <v>653596.22</v>
      </c>
    </row>
    <row r="15848" spans="1:12">
      <c r="A15848" s="228">
        <v>2019</v>
      </c>
      <c r="B15848" s="228" t="s">
        <v>195</v>
      </c>
      <c r="C15848" s="228" t="s">
        <v>68</v>
      </c>
      <c r="D15848" s="228" t="s">
        <v>205</v>
      </c>
      <c r="E15848" s="228">
        <v>25</v>
      </c>
      <c r="F15848" s="228">
        <v>4042</v>
      </c>
      <c r="G15848" s="228">
        <v>90</v>
      </c>
      <c r="H15848" s="228">
        <v>294</v>
      </c>
      <c r="I15848" s="228">
        <v>270904.15000000002</v>
      </c>
      <c r="J15848" s="228">
        <v>37820.080000000002</v>
      </c>
      <c r="K15848" s="228">
        <v>66287</v>
      </c>
      <c r="L15848" s="228">
        <v>450840.15</v>
      </c>
    </row>
    <row r="15849" spans="1:12">
      <c r="A15849" s="228">
        <v>2019</v>
      </c>
      <c r="B15849" s="228" t="s">
        <v>195</v>
      </c>
      <c r="C15849" s="228" t="s">
        <v>68</v>
      </c>
      <c r="D15849" s="228" t="s">
        <v>205</v>
      </c>
      <c r="E15849" s="228">
        <v>30</v>
      </c>
      <c r="F15849" s="228">
        <v>7634</v>
      </c>
      <c r="G15849" s="228">
        <v>145</v>
      </c>
      <c r="H15849" s="228">
        <v>348</v>
      </c>
      <c r="I15849" s="228">
        <v>340417.25</v>
      </c>
      <c r="J15849" s="228">
        <v>70512.679999999993</v>
      </c>
      <c r="K15849" s="228">
        <v>34895</v>
      </c>
      <c r="L15849" s="228">
        <v>578677.28</v>
      </c>
    </row>
    <row r="15850" spans="1:12">
      <c r="A15850" s="228">
        <v>2019</v>
      </c>
      <c r="B15850" s="228" t="s">
        <v>195</v>
      </c>
      <c r="C15850" s="228" t="s">
        <v>68</v>
      </c>
      <c r="D15850" s="228" t="s">
        <v>205</v>
      </c>
      <c r="E15850" s="228">
        <v>35</v>
      </c>
      <c r="F15850" s="228">
        <v>9580</v>
      </c>
      <c r="G15850" s="228">
        <v>206</v>
      </c>
      <c r="H15850" s="228">
        <v>355</v>
      </c>
      <c r="I15850" s="228">
        <v>346522.49</v>
      </c>
      <c r="J15850" s="228">
        <v>97443.3</v>
      </c>
      <c r="K15850" s="228">
        <v>65386</v>
      </c>
      <c r="L15850" s="228">
        <v>722164.36</v>
      </c>
    </row>
    <row r="15851" spans="1:12">
      <c r="A15851" s="228">
        <v>2019</v>
      </c>
      <c r="B15851" s="228" t="s">
        <v>195</v>
      </c>
      <c r="C15851" s="228" t="s">
        <v>68</v>
      </c>
      <c r="D15851" s="228" t="s">
        <v>205</v>
      </c>
      <c r="E15851" s="228">
        <v>40</v>
      </c>
      <c r="F15851" s="228">
        <v>8496</v>
      </c>
      <c r="G15851" s="228">
        <v>235</v>
      </c>
      <c r="H15851" s="228">
        <v>482</v>
      </c>
      <c r="I15851" s="228">
        <v>447380.34</v>
      </c>
      <c r="J15851" s="228">
        <v>123154.73</v>
      </c>
      <c r="K15851" s="228">
        <v>71987</v>
      </c>
      <c r="L15851" s="228">
        <v>824537.17</v>
      </c>
    </row>
    <row r="15852" spans="1:12">
      <c r="A15852" s="228">
        <v>2019</v>
      </c>
      <c r="B15852" s="228" t="s">
        <v>195</v>
      </c>
      <c r="C15852" s="228" t="s">
        <v>68</v>
      </c>
      <c r="D15852" s="228" t="s">
        <v>205</v>
      </c>
      <c r="E15852" s="228">
        <v>45</v>
      </c>
      <c r="F15852" s="228">
        <v>8462</v>
      </c>
      <c r="G15852" s="228">
        <v>328</v>
      </c>
      <c r="H15852" s="228">
        <v>620</v>
      </c>
      <c r="I15852" s="228">
        <v>632767.61</v>
      </c>
      <c r="J15852" s="228">
        <v>125676.87</v>
      </c>
      <c r="K15852" s="228">
        <v>88556.5</v>
      </c>
      <c r="L15852" s="228">
        <v>1070597.17</v>
      </c>
    </row>
    <row r="15853" spans="1:12">
      <c r="A15853" s="228">
        <v>2019</v>
      </c>
      <c r="B15853" s="228" t="s">
        <v>195</v>
      </c>
      <c r="C15853" s="228" t="s">
        <v>68</v>
      </c>
      <c r="D15853" s="228" t="s">
        <v>205</v>
      </c>
      <c r="E15853" s="228">
        <v>50</v>
      </c>
      <c r="F15853" s="228">
        <v>7399</v>
      </c>
      <c r="G15853" s="228">
        <v>375</v>
      </c>
      <c r="H15853" s="228">
        <v>760</v>
      </c>
      <c r="I15853" s="228">
        <v>850620.63</v>
      </c>
      <c r="J15853" s="228">
        <v>189976.08</v>
      </c>
      <c r="K15853" s="228">
        <v>204228</v>
      </c>
      <c r="L15853" s="228">
        <v>1546639</v>
      </c>
    </row>
    <row r="15854" spans="1:12">
      <c r="A15854" s="228">
        <v>2019</v>
      </c>
      <c r="B15854" s="228" t="s">
        <v>195</v>
      </c>
      <c r="C15854" s="228" t="s">
        <v>68</v>
      </c>
      <c r="D15854" s="228" t="s">
        <v>205</v>
      </c>
      <c r="E15854" s="228">
        <v>55</v>
      </c>
      <c r="F15854" s="228">
        <v>7364</v>
      </c>
      <c r="G15854" s="228">
        <v>463</v>
      </c>
      <c r="H15854" s="228">
        <v>800</v>
      </c>
      <c r="I15854" s="228">
        <v>931214.37</v>
      </c>
      <c r="J15854" s="228">
        <v>203753.94</v>
      </c>
      <c r="K15854" s="228">
        <v>259140</v>
      </c>
      <c r="L15854" s="228">
        <v>1780583.05</v>
      </c>
    </row>
    <row r="15855" spans="1:12">
      <c r="A15855" s="228">
        <v>2019</v>
      </c>
      <c r="B15855" s="228" t="s">
        <v>195</v>
      </c>
      <c r="C15855" s="228" t="s">
        <v>68</v>
      </c>
      <c r="D15855" s="228" t="s">
        <v>205</v>
      </c>
      <c r="E15855" s="228">
        <v>60</v>
      </c>
      <c r="F15855" s="228">
        <v>6404</v>
      </c>
      <c r="G15855" s="228">
        <v>730</v>
      </c>
      <c r="H15855" s="228">
        <v>1551</v>
      </c>
      <c r="I15855" s="228">
        <v>1877084.41</v>
      </c>
      <c r="J15855" s="228">
        <v>345346.16</v>
      </c>
      <c r="K15855" s="228">
        <v>475705.15</v>
      </c>
      <c r="L15855" s="228">
        <v>3269096.54</v>
      </c>
    </row>
    <row r="15856" spans="1:12">
      <c r="A15856" s="228">
        <v>2019</v>
      </c>
      <c r="B15856" s="228" t="s">
        <v>195</v>
      </c>
      <c r="C15856" s="228" t="s">
        <v>68</v>
      </c>
      <c r="D15856" s="228" t="s">
        <v>205</v>
      </c>
      <c r="E15856" s="228">
        <v>65</v>
      </c>
      <c r="F15856" s="228">
        <v>5777</v>
      </c>
      <c r="G15856" s="228">
        <v>705</v>
      </c>
      <c r="H15856" s="228">
        <v>1534</v>
      </c>
      <c r="I15856" s="228">
        <v>1842743.37</v>
      </c>
      <c r="J15856" s="228">
        <v>338030.05</v>
      </c>
      <c r="K15856" s="228">
        <v>632416.85</v>
      </c>
      <c r="L15856" s="228">
        <v>3314029.38</v>
      </c>
    </row>
    <row r="15857" spans="1:12">
      <c r="A15857" s="228">
        <v>2019</v>
      </c>
      <c r="B15857" s="228" t="s">
        <v>195</v>
      </c>
      <c r="C15857" s="228" t="s">
        <v>68</v>
      </c>
      <c r="D15857" s="228" t="s">
        <v>205</v>
      </c>
      <c r="E15857" s="228">
        <v>70</v>
      </c>
      <c r="F15857" s="228">
        <v>4822</v>
      </c>
      <c r="G15857" s="228">
        <v>921</v>
      </c>
      <c r="H15857" s="228">
        <v>1905</v>
      </c>
      <c r="I15857" s="228">
        <v>2312049.0699999998</v>
      </c>
      <c r="J15857" s="228">
        <v>439055.27</v>
      </c>
      <c r="K15857" s="228">
        <v>708326.6</v>
      </c>
      <c r="L15857" s="228">
        <v>3999895.01</v>
      </c>
    </row>
    <row r="15858" spans="1:12">
      <c r="A15858" s="228">
        <v>2019</v>
      </c>
      <c r="B15858" s="228" t="s">
        <v>195</v>
      </c>
      <c r="C15858" s="228" t="s">
        <v>68</v>
      </c>
      <c r="D15858" s="228" t="s">
        <v>205</v>
      </c>
      <c r="E15858" s="228">
        <v>75</v>
      </c>
      <c r="F15858" s="228">
        <v>2810</v>
      </c>
      <c r="G15858" s="228">
        <v>885</v>
      </c>
      <c r="H15858" s="228">
        <v>2163</v>
      </c>
      <c r="I15858" s="228">
        <v>2123088.4300000002</v>
      </c>
      <c r="J15858" s="228">
        <v>341971.07</v>
      </c>
      <c r="K15858" s="228">
        <v>640106.1</v>
      </c>
      <c r="L15858" s="228">
        <v>3390325.77</v>
      </c>
    </row>
    <row r="15859" spans="1:12">
      <c r="A15859" s="228">
        <v>2019</v>
      </c>
      <c r="B15859" s="228" t="s">
        <v>195</v>
      </c>
      <c r="C15859" s="228" t="s">
        <v>68</v>
      </c>
      <c r="D15859" s="228" t="s">
        <v>205</v>
      </c>
      <c r="E15859" s="228">
        <v>80</v>
      </c>
      <c r="F15859" s="228">
        <v>1735</v>
      </c>
      <c r="G15859" s="228">
        <v>506</v>
      </c>
      <c r="H15859" s="228">
        <v>1948</v>
      </c>
      <c r="I15859" s="228">
        <v>1845204.27</v>
      </c>
      <c r="J15859" s="228">
        <v>252608.94</v>
      </c>
      <c r="K15859" s="228">
        <v>373641</v>
      </c>
      <c r="L15859" s="228">
        <v>2698024.76</v>
      </c>
    </row>
    <row r="15860" spans="1:12">
      <c r="A15860" s="228">
        <v>2019</v>
      </c>
      <c r="B15860" s="228" t="s">
        <v>195</v>
      </c>
      <c r="C15860" s="228" t="s">
        <v>68</v>
      </c>
      <c r="D15860" s="228" t="s">
        <v>205</v>
      </c>
      <c r="E15860" s="228">
        <v>85</v>
      </c>
      <c r="F15860" s="228">
        <v>897</v>
      </c>
      <c r="G15860" s="228">
        <v>316</v>
      </c>
      <c r="H15860" s="228">
        <v>1264</v>
      </c>
      <c r="I15860" s="228">
        <v>1033399.28</v>
      </c>
      <c r="J15860" s="228">
        <v>116066.67</v>
      </c>
      <c r="K15860" s="228">
        <v>233225.1</v>
      </c>
      <c r="L15860" s="228">
        <v>1467217.67</v>
      </c>
    </row>
    <row r="15861" spans="1:12">
      <c r="A15861" s="228">
        <v>2019</v>
      </c>
      <c r="B15861" s="228" t="s">
        <v>195</v>
      </c>
      <c r="C15861" s="228" t="s">
        <v>68</v>
      </c>
      <c r="D15861" s="228" t="s">
        <v>205</v>
      </c>
      <c r="E15861" s="228">
        <v>90</v>
      </c>
      <c r="F15861" s="228">
        <v>386</v>
      </c>
      <c r="G15861" s="228">
        <v>92</v>
      </c>
      <c r="H15861" s="228">
        <v>427</v>
      </c>
      <c r="I15861" s="228">
        <v>282702.55</v>
      </c>
      <c r="J15861" s="228">
        <v>54105.35</v>
      </c>
      <c r="K15861" s="228">
        <v>33389.699999999997</v>
      </c>
      <c r="L15861" s="228">
        <v>377310.71</v>
      </c>
    </row>
    <row r="15862" spans="1:12">
      <c r="A15862" s="228">
        <v>2019</v>
      </c>
      <c r="B15862" s="228" t="s">
        <v>195</v>
      </c>
      <c r="C15862" s="228" t="s">
        <v>68</v>
      </c>
      <c r="D15862" s="228" t="s">
        <v>205</v>
      </c>
      <c r="E15862" s="228">
        <v>95</v>
      </c>
      <c r="F15862" s="228">
        <v>54</v>
      </c>
      <c r="G15862" s="228">
        <v>12</v>
      </c>
      <c r="H15862" s="228">
        <v>138</v>
      </c>
      <c r="I15862" s="228">
        <v>61794.25</v>
      </c>
      <c r="J15862" s="228">
        <v>7796.9</v>
      </c>
      <c r="K15862" s="228">
        <v>9160</v>
      </c>
      <c r="L15862" s="228">
        <v>80045.48</v>
      </c>
    </row>
    <row r="15863" spans="1:12">
      <c r="A15863" s="228">
        <v>2019</v>
      </c>
      <c r="B15863" s="228" t="s">
        <v>195</v>
      </c>
      <c r="C15863" s="228" t="s">
        <v>68</v>
      </c>
      <c r="D15863" s="228" t="s">
        <v>206</v>
      </c>
      <c r="E15863" s="228">
        <v>0</v>
      </c>
      <c r="F15863" s="228">
        <v>6200</v>
      </c>
      <c r="G15863" s="228">
        <v>134</v>
      </c>
      <c r="H15863" s="228">
        <v>322</v>
      </c>
      <c r="I15863" s="228">
        <v>269796.74</v>
      </c>
      <c r="J15863" s="228">
        <v>31194.1</v>
      </c>
      <c r="K15863" s="228">
        <v>2270</v>
      </c>
      <c r="L15863" s="228">
        <v>368365.46</v>
      </c>
    </row>
    <row r="15864" spans="1:12">
      <c r="A15864" s="228">
        <v>2019</v>
      </c>
      <c r="B15864" s="228" t="s">
        <v>195</v>
      </c>
      <c r="C15864" s="228" t="s">
        <v>68</v>
      </c>
      <c r="D15864" s="228" t="s">
        <v>206</v>
      </c>
      <c r="E15864" s="228">
        <v>5</v>
      </c>
      <c r="F15864" s="228">
        <v>7932</v>
      </c>
      <c r="G15864" s="228">
        <v>101</v>
      </c>
      <c r="H15864" s="228">
        <v>177</v>
      </c>
      <c r="I15864" s="228">
        <v>148460.9</v>
      </c>
      <c r="J15864" s="228">
        <v>22905.38</v>
      </c>
      <c r="K15864" s="228">
        <v>31811</v>
      </c>
      <c r="L15864" s="228">
        <v>239622.71</v>
      </c>
    </row>
    <row r="15865" spans="1:12">
      <c r="A15865" s="228">
        <v>2019</v>
      </c>
      <c r="B15865" s="228" t="s">
        <v>195</v>
      </c>
      <c r="C15865" s="228" t="s">
        <v>68</v>
      </c>
      <c r="D15865" s="228" t="s">
        <v>206</v>
      </c>
      <c r="E15865" s="228">
        <v>10</v>
      </c>
      <c r="F15865" s="228">
        <v>7614</v>
      </c>
      <c r="G15865" s="228">
        <v>75</v>
      </c>
      <c r="H15865" s="228">
        <v>141</v>
      </c>
      <c r="I15865" s="228">
        <v>140311.20000000001</v>
      </c>
      <c r="J15865" s="228">
        <v>28780.65</v>
      </c>
      <c r="K15865" s="228">
        <v>21441</v>
      </c>
      <c r="L15865" s="228">
        <v>225957.42</v>
      </c>
    </row>
    <row r="15866" spans="1:12">
      <c r="A15866" s="228">
        <v>2019</v>
      </c>
      <c r="B15866" s="228" t="s">
        <v>195</v>
      </c>
      <c r="C15866" s="228" t="s">
        <v>68</v>
      </c>
      <c r="D15866" s="228" t="s">
        <v>206</v>
      </c>
      <c r="E15866" s="228">
        <v>15</v>
      </c>
      <c r="F15866" s="228">
        <v>6582</v>
      </c>
      <c r="G15866" s="228">
        <v>186</v>
      </c>
      <c r="H15866" s="228">
        <v>642</v>
      </c>
      <c r="I15866" s="228">
        <v>533519.54</v>
      </c>
      <c r="J15866" s="228">
        <v>79585.36</v>
      </c>
      <c r="K15866" s="228">
        <v>64637</v>
      </c>
      <c r="L15866" s="228">
        <v>777605.85</v>
      </c>
    </row>
    <row r="15867" spans="1:12">
      <c r="A15867" s="228">
        <v>2019</v>
      </c>
      <c r="B15867" s="228" t="s">
        <v>195</v>
      </c>
      <c r="C15867" s="228" t="s">
        <v>68</v>
      </c>
      <c r="D15867" s="228" t="s">
        <v>206</v>
      </c>
      <c r="E15867" s="228">
        <v>20</v>
      </c>
      <c r="F15867" s="228">
        <v>5392</v>
      </c>
      <c r="G15867" s="228">
        <v>256</v>
      </c>
      <c r="H15867" s="228">
        <v>657</v>
      </c>
      <c r="I15867" s="228">
        <v>631256</v>
      </c>
      <c r="J15867" s="228">
        <v>107791.35</v>
      </c>
      <c r="K15867" s="228">
        <v>135288</v>
      </c>
      <c r="L15867" s="228">
        <v>1010319.37</v>
      </c>
    </row>
    <row r="15868" spans="1:12">
      <c r="A15868" s="228">
        <v>2019</v>
      </c>
      <c r="B15868" s="228" t="s">
        <v>195</v>
      </c>
      <c r="C15868" s="228" t="s">
        <v>68</v>
      </c>
      <c r="D15868" s="228" t="s">
        <v>206</v>
      </c>
      <c r="E15868" s="228">
        <v>25</v>
      </c>
      <c r="F15868" s="228">
        <v>5160</v>
      </c>
      <c r="G15868" s="228">
        <v>223</v>
      </c>
      <c r="H15868" s="228">
        <v>604</v>
      </c>
      <c r="I15868" s="228">
        <v>536839.06999999995</v>
      </c>
      <c r="J15868" s="228">
        <v>119904.62</v>
      </c>
      <c r="K15868" s="228">
        <v>69080.850000000006</v>
      </c>
      <c r="L15868" s="228">
        <v>925545.37</v>
      </c>
    </row>
    <row r="15869" spans="1:12">
      <c r="A15869" s="228">
        <v>2019</v>
      </c>
      <c r="B15869" s="228" t="s">
        <v>195</v>
      </c>
      <c r="C15869" s="228" t="s">
        <v>68</v>
      </c>
      <c r="D15869" s="228" t="s">
        <v>206</v>
      </c>
      <c r="E15869" s="228">
        <v>30</v>
      </c>
      <c r="F15869" s="228">
        <v>9453</v>
      </c>
      <c r="G15869" s="228">
        <v>428</v>
      </c>
      <c r="H15869" s="228">
        <v>1288</v>
      </c>
      <c r="I15869" s="228">
        <v>1169588.49</v>
      </c>
      <c r="J15869" s="228">
        <v>257466.87</v>
      </c>
      <c r="K15869" s="228">
        <v>65312</v>
      </c>
      <c r="L15869" s="228">
        <v>1832369.5</v>
      </c>
    </row>
    <row r="15870" spans="1:12">
      <c r="A15870" s="228">
        <v>2019</v>
      </c>
      <c r="B15870" s="228" t="s">
        <v>195</v>
      </c>
      <c r="C15870" s="228" t="s">
        <v>68</v>
      </c>
      <c r="D15870" s="228" t="s">
        <v>206</v>
      </c>
      <c r="E15870" s="228">
        <v>35</v>
      </c>
      <c r="F15870" s="228">
        <v>10921</v>
      </c>
      <c r="G15870" s="228">
        <v>527</v>
      </c>
      <c r="H15870" s="228">
        <v>1343</v>
      </c>
      <c r="I15870" s="228">
        <v>1410280.76</v>
      </c>
      <c r="J15870" s="228">
        <v>321639.03000000003</v>
      </c>
      <c r="K15870" s="228">
        <v>153556</v>
      </c>
      <c r="L15870" s="228">
        <v>2376678.2200000002</v>
      </c>
    </row>
    <row r="15871" spans="1:12">
      <c r="A15871" s="228">
        <v>2019</v>
      </c>
      <c r="B15871" s="228" t="s">
        <v>195</v>
      </c>
      <c r="C15871" s="228" t="s">
        <v>68</v>
      </c>
      <c r="D15871" s="228" t="s">
        <v>206</v>
      </c>
      <c r="E15871" s="228">
        <v>40</v>
      </c>
      <c r="F15871" s="228">
        <v>9375</v>
      </c>
      <c r="G15871" s="228">
        <v>409</v>
      </c>
      <c r="H15871" s="228">
        <v>931</v>
      </c>
      <c r="I15871" s="228">
        <v>1037592.02</v>
      </c>
      <c r="J15871" s="228">
        <v>209895.28</v>
      </c>
      <c r="K15871" s="228">
        <v>185796</v>
      </c>
      <c r="L15871" s="228">
        <v>1772962.36</v>
      </c>
    </row>
    <row r="15872" spans="1:12">
      <c r="A15872" s="228">
        <v>2019</v>
      </c>
      <c r="B15872" s="228" t="s">
        <v>195</v>
      </c>
      <c r="C15872" s="228" t="s">
        <v>68</v>
      </c>
      <c r="D15872" s="228" t="s">
        <v>206</v>
      </c>
      <c r="E15872" s="228">
        <v>45</v>
      </c>
      <c r="F15872" s="228">
        <v>9416</v>
      </c>
      <c r="G15872" s="228">
        <v>469</v>
      </c>
      <c r="H15872" s="228">
        <v>980</v>
      </c>
      <c r="I15872" s="228">
        <v>1158658</v>
      </c>
      <c r="J15872" s="228">
        <v>257599.62</v>
      </c>
      <c r="K15872" s="228">
        <v>295943</v>
      </c>
      <c r="L15872" s="228">
        <v>2158702.2200000002</v>
      </c>
    </row>
    <row r="15873" spans="1:12">
      <c r="A15873" s="228">
        <v>2019</v>
      </c>
      <c r="B15873" s="228" t="s">
        <v>195</v>
      </c>
      <c r="C15873" s="228" t="s">
        <v>68</v>
      </c>
      <c r="D15873" s="228" t="s">
        <v>206</v>
      </c>
      <c r="E15873" s="228">
        <v>50</v>
      </c>
      <c r="F15873" s="228">
        <v>8391</v>
      </c>
      <c r="G15873" s="228">
        <v>569</v>
      </c>
      <c r="H15873" s="228">
        <v>1179</v>
      </c>
      <c r="I15873" s="228">
        <v>1165490.73</v>
      </c>
      <c r="J15873" s="228">
        <v>239276.44</v>
      </c>
      <c r="K15873" s="228">
        <v>258755</v>
      </c>
      <c r="L15873" s="228">
        <v>2092465.79</v>
      </c>
    </row>
    <row r="15874" spans="1:12">
      <c r="A15874" s="228">
        <v>2019</v>
      </c>
      <c r="B15874" s="228" t="s">
        <v>195</v>
      </c>
      <c r="C15874" s="228" t="s">
        <v>68</v>
      </c>
      <c r="D15874" s="228" t="s">
        <v>206</v>
      </c>
      <c r="E15874" s="228">
        <v>55</v>
      </c>
      <c r="F15874" s="228">
        <v>8011</v>
      </c>
      <c r="G15874" s="228">
        <v>589</v>
      </c>
      <c r="H15874" s="228">
        <v>1291</v>
      </c>
      <c r="I15874" s="228">
        <v>1327609.4099999999</v>
      </c>
      <c r="J15874" s="228">
        <v>262062.62</v>
      </c>
      <c r="K15874" s="228">
        <v>381655</v>
      </c>
      <c r="L15874" s="228">
        <v>2449660.4700000002</v>
      </c>
    </row>
    <row r="15875" spans="1:12">
      <c r="A15875" s="228">
        <v>2019</v>
      </c>
      <c r="B15875" s="228" t="s">
        <v>195</v>
      </c>
      <c r="C15875" s="228" t="s">
        <v>68</v>
      </c>
      <c r="D15875" s="228" t="s">
        <v>206</v>
      </c>
      <c r="E15875" s="228">
        <v>60</v>
      </c>
      <c r="F15875" s="228">
        <v>7169</v>
      </c>
      <c r="G15875" s="228">
        <v>697</v>
      </c>
      <c r="H15875" s="228">
        <v>1466</v>
      </c>
      <c r="I15875" s="228">
        <v>1566971.61</v>
      </c>
      <c r="J15875" s="228">
        <v>299938.06</v>
      </c>
      <c r="K15875" s="228">
        <v>464693.13</v>
      </c>
      <c r="L15875" s="228">
        <v>2770288.77</v>
      </c>
    </row>
    <row r="15876" spans="1:12">
      <c r="A15876" s="228">
        <v>2019</v>
      </c>
      <c r="B15876" s="228" t="s">
        <v>195</v>
      </c>
      <c r="C15876" s="228" t="s">
        <v>68</v>
      </c>
      <c r="D15876" s="228" t="s">
        <v>206</v>
      </c>
      <c r="E15876" s="228">
        <v>65</v>
      </c>
      <c r="F15876" s="228">
        <v>6394</v>
      </c>
      <c r="G15876" s="228">
        <v>971</v>
      </c>
      <c r="H15876" s="228">
        <v>2408</v>
      </c>
      <c r="I15876" s="228">
        <v>2608002.0499999998</v>
      </c>
      <c r="J15876" s="228">
        <v>420121.78</v>
      </c>
      <c r="K15876" s="228">
        <v>914914</v>
      </c>
      <c r="L15876" s="228">
        <v>4615742.6399999997</v>
      </c>
    </row>
    <row r="15877" spans="1:12">
      <c r="A15877" s="228">
        <v>2019</v>
      </c>
      <c r="B15877" s="228" t="s">
        <v>195</v>
      </c>
      <c r="C15877" s="228" t="s">
        <v>68</v>
      </c>
      <c r="D15877" s="228" t="s">
        <v>206</v>
      </c>
      <c r="E15877" s="228">
        <v>70</v>
      </c>
      <c r="F15877" s="228">
        <v>5476</v>
      </c>
      <c r="G15877" s="228">
        <v>1051</v>
      </c>
      <c r="H15877" s="228">
        <v>2620</v>
      </c>
      <c r="I15877" s="228">
        <v>2573796.2799999998</v>
      </c>
      <c r="J15877" s="228">
        <v>422461.42</v>
      </c>
      <c r="K15877" s="228">
        <v>954803.6</v>
      </c>
      <c r="L15877" s="228">
        <v>4550150.53</v>
      </c>
    </row>
    <row r="15878" spans="1:12">
      <c r="A15878" s="228">
        <v>2019</v>
      </c>
      <c r="B15878" s="228" t="s">
        <v>195</v>
      </c>
      <c r="C15878" s="228" t="s">
        <v>68</v>
      </c>
      <c r="D15878" s="228" t="s">
        <v>206</v>
      </c>
      <c r="E15878" s="228">
        <v>75</v>
      </c>
      <c r="F15878" s="228">
        <v>3414</v>
      </c>
      <c r="G15878" s="228">
        <v>735</v>
      </c>
      <c r="H15878" s="228">
        <v>2071</v>
      </c>
      <c r="I15878" s="228">
        <v>1905519.24</v>
      </c>
      <c r="J15878" s="228">
        <v>309808.65999999997</v>
      </c>
      <c r="K15878" s="228">
        <v>573698</v>
      </c>
      <c r="L15878" s="228">
        <v>3154580.55</v>
      </c>
    </row>
    <row r="15879" spans="1:12">
      <c r="A15879" s="228">
        <v>2019</v>
      </c>
      <c r="B15879" s="228" t="s">
        <v>195</v>
      </c>
      <c r="C15879" s="228" t="s">
        <v>68</v>
      </c>
      <c r="D15879" s="228" t="s">
        <v>206</v>
      </c>
      <c r="E15879" s="228">
        <v>80</v>
      </c>
      <c r="F15879" s="228">
        <v>2100</v>
      </c>
      <c r="G15879" s="228">
        <v>521</v>
      </c>
      <c r="H15879" s="228">
        <v>1659</v>
      </c>
      <c r="I15879" s="228">
        <v>1411807.65</v>
      </c>
      <c r="J15879" s="228">
        <v>196286.48</v>
      </c>
      <c r="K15879" s="228">
        <v>324756</v>
      </c>
      <c r="L15879" s="228">
        <v>2086971.09</v>
      </c>
    </row>
    <row r="15880" spans="1:12">
      <c r="A15880" s="228">
        <v>2019</v>
      </c>
      <c r="B15880" s="228" t="s">
        <v>195</v>
      </c>
      <c r="C15880" s="228" t="s">
        <v>68</v>
      </c>
      <c r="D15880" s="228" t="s">
        <v>206</v>
      </c>
      <c r="E15880" s="228">
        <v>85</v>
      </c>
      <c r="F15880" s="228">
        <v>1159</v>
      </c>
      <c r="G15880" s="228">
        <v>299</v>
      </c>
      <c r="H15880" s="228">
        <v>1674</v>
      </c>
      <c r="I15880" s="228">
        <v>1174789.19</v>
      </c>
      <c r="J15880" s="228">
        <v>130707.59</v>
      </c>
      <c r="K15880" s="228">
        <v>129766.7</v>
      </c>
      <c r="L15880" s="228">
        <v>1529573.79</v>
      </c>
    </row>
    <row r="15881" spans="1:12">
      <c r="A15881" s="228">
        <v>2019</v>
      </c>
      <c r="B15881" s="228" t="s">
        <v>195</v>
      </c>
      <c r="C15881" s="228" t="s">
        <v>68</v>
      </c>
      <c r="D15881" s="228" t="s">
        <v>206</v>
      </c>
      <c r="E15881" s="228">
        <v>90</v>
      </c>
      <c r="F15881" s="228">
        <v>551</v>
      </c>
      <c r="G15881" s="228">
        <v>77</v>
      </c>
      <c r="H15881" s="228">
        <v>651</v>
      </c>
      <c r="I15881" s="228">
        <v>363569.85</v>
      </c>
      <c r="J15881" s="228">
        <v>40319.99</v>
      </c>
      <c r="K15881" s="228">
        <v>38627</v>
      </c>
      <c r="L15881" s="228">
        <v>455786.78</v>
      </c>
    </row>
    <row r="15882" spans="1:12">
      <c r="A15882" s="228">
        <v>2019</v>
      </c>
      <c r="B15882" s="228" t="s">
        <v>195</v>
      </c>
      <c r="C15882" s="228" t="s">
        <v>68</v>
      </c>
      <c r="D15882" s="228" t="s">
        <v>206</v>
      </c>
      <c r="E15882" s="228">
        <v>95</v>
      </c>
      <c r="F15882" s="228">
        <v>140</v>
      </c>
      <c r="G15882" s="228">
        <v>28</v>
      </c>
      <c r="H15882" s="228">
        <v>396</v>
      </c>
      <c r="I15882" s="228">
        <v>200784.55</v>
      </c>
      <c r="J15882" s="228">
        <v>11378.78</v>
      </c>
      <c r="K15882" s="228">
        <v>12667</v>
      </c>
      <c r="L15882" s="228">
        <v>228372.01</v>
      </c>
    </row>
    <row r="15883" spans="1:12">
      <c r="A15883" s="228">
        <v>2019</v>
      </c>
      <c r="B15883" s="228" t="s">
        <v>195</v>
      </c>
      <c r="C15883" s="228" t="s">
        <v>67</v>
      </c>
      <c r="D15883" s="228" t="s">
        <v>205</v>
      </c>
      <c r="E15883" s="228">
        <v>0</v>
      </c>
      <c r="F15883" s="228">
        <v>3032</v>
      </c>
      <c r="G15883" s="228">
        <v>97</v>
      </c>
      <c r="H15883" s="228">
        <v>208</v>
      </c>
      <c r="I15883" s="228">
        <v>156862</v>
      </c>
      <c r="J15883" s="228">
        <v>25893.25</v>
      </c>
      <c r="K15883" s="228">
        <v>349</v>
      </c>
      <c r="L15883" s="228">
        <v>191033.08</v>
      </c>
    </row>
    <row r="15884" spans="1:12">
      <c r="A15884" s="228">
        <v>2019</v>
      </c>
      <c r="B15884" s="228" t="s">
        <v>195</v>
      </c>
      <c r="C15884" s="228" t="s">
        <v>67</v>
      </c>
      <c r="D15884" s="228" t="s">
        <v>205</v>
      </c>
      <c r="E15884" s="228">
        <v>5</v>
      </c>
      <c r="F15884" s="228">
        <v>3510</v>
      </c>
      <c r="G15884" s="228">
        <v>56</v>
      </c>
      <c r="H15884" s="228">
        <v>97</v>
      </c>
      <c r="I15884" s="228">
        <v>85773.83</v>
      </c>
      <c r="J15884" s="228">
        <v>17230.46</v>
      </c>
      <c r="K15884" s="228">
        <v>2034</v>
      </c>
      <c r="L15884" s="228">
        <v>111496.91</v>
      </c>
    </row>
    <row r="15885" spans="1:12">
      <c r="A15885" s="228">
        <v>2019</v>
      </c>
      <c r="B15885" s="228" t="s">
        <v>195</v>
      </c>
      <c r="C15885" s="228" t="s">
        <v>67</v>
      </c>
      <c r="D15885" s="228" t="s">
        <v>205</v>
      </c>
      <c r="E15885" s="228">
        <v>10</v>
      </c>
      <c r="F15885" s="228">
        <v>3411</v>
      </c>
      <c r="G15885" s="228">
        <v>39</v>
      </c>
      <c r="H15885" s="228">
        <v>88</v>
      </c>
      <c r="I15885" s="228">
        <v>70417</v>
      </c>
      <c r="J15885" s="228">
        <v>14816.18</v>
      </c>
      <c r="K15885" s="228">
        <v>30095</v>
      </c>
      <c r="L15885" s="228">
        <v>125007.38</v>
      </c>
    </row>
    <row r="15886" spans="1:12">
      <c r="A15886" s="228">
        <v>2019</v>
      </c>
      <c r="B15886" s="228" t="s">
        <v>195</v>
      </c>
      <c r="C15886" s="228" t="s">
        <v>67</v>
      </c>
      <c r="D15886" s="228" t="s">
        <v>205</v>
      </c>
      <c r="E15886" s="228">
        <v>15</v>
      </c>
      <c r="F15886" s="228">
        <v>3087</v>
      </c>
      <c r="G15886" s="228">
        <v>66</v>
      </c>
      <c r="H15886" s="228">
        <v>90</v>
      </c>
      <c r="I15886" s="228">
        <v>108552.65</v>
      </c>
      <c r="J15886" s="228">
        <v>25795.77</v>
      </c>
      <c r="K15886" s="228">
        <v>30199</v>
      </c>
      <c r="L15886" s="228">
        <v>173496.47</v>
      </c>
    </row>
    <row r="15887" spans="1:12">
      <c r="A15887" s="228">
        <v>2019</v>
      </c>
      <c r="B15887" s="228" t="s">
        <v>195</v>
      </c>
      <c r="C15887" s="228" t="s">
        <v>67</v>
      </c>
      <c r="D15887" s="228" t="s">
        <v>205</v>
      </c>
      <c r="E15887" s="228">
        <v>20</v>
      </c>
      <c r="F15887" s="228">
        <v>2249</v>
      </c>
      <c r="G15887" s="228">
        <v>44</v>
      </c>
      <c r="H15887" s="228">
        <v>68</v>
      </c>
      <c r="I15887" s="228">
        <v>96051.1</v>
      </c>
      <c r="J15887" s="228">
        <v>23921.78</v>
      </c>
      <c r="K15887" s="228">
        <v>20281</v>
      </c>
      <c r="L15887" s="228">
        <v>152307.57</v>
      </c>
    </row>
    <row r="15888" spans="1:12">
      <c r="A15888" s="228">
        <v>2019</v>
      </c>
      <c r="B15888" s="228" t="s">
        <v>195</v>
      </c>
      <c r="C15888" s="228" t="s">
        <v>67</v>
      </c>
      <c r="D15888" s="228" t="s">
        <v>205</v>
      </c>
      <c r="E15888" s="228">
        <v>25</v>
      </c>
      <c r="F15888" s="228">
        <v>2074</v>
      </c>
      <c r="G15888" s="228">
        <v>42</v>
      </c>
      <c r="H15888" s="228">
        <v>149</v>
      </c>
      <c r="I15888" s="228">
        <v>109361.35</v>
      </c>
      <c r="J15888" s="228">
        <v>32577.4</v>
      </c>
      <c r="K15888" s="228">
        <v>17134</v>
      </c>
      <c r="L15888" s="228">
        <v>184628.92</v>
      </c>
    </row>
    <row r="15889" spans="1:12">
      <c r="A15889" s="228">
        <v>2019</v>
      </c>
      <c r="B15889" s="228" t="s">
        <v>195</v>
      </c>
      <c r="C15889" s="228" t="s">
        <v>67</v>
      </c>
      <c r="D15889" s="228" t="s">
        <v>205</v>
      </c>
      <c r="E15889" s="228">
        <v>30</v>
      </c>
      <c r="F15889" s="228">
        <v>3620</v>
      </c>
      <c r="G15889" s="228">
        <v>96</v>
      </c>
      <c r="H15889" s="228">
        <v>226</v>
      </c>
      <c r="I15889" s="228">
        <v>243007.3</v>
      </c>
      <c r="J15889" s="228">
        <v>44074.04</v>
      </c>
      <c r="K15889" s="228">
        <v>55060</v>
      </c>
      <c r="L15889" s="228">
        <v>388101.07</v>
      </c>
    </row>
    <row r="15890" spans="1:12">
      <c r="A15890" s="228">
        <v>2019</v>
      </c>
      <c r="B15890" s="228" t="s">
        <v>195</v>
      </c>
      <c r="C15890" s="228" t="s">
        <v>67</v>
      </c>
      <c r="D15890" s="228" t="s">
        <v>205</v>
      </c>
      <c r="E15890" s="228">
        <v>35</v>
      </c>
      <c r="F15890" s="228">
        <v>3964</v>
      </c>
      <c r="G15890" s="228">
        <v>142</v>
      </c>
      <c r="H15890" s="228">
        <v>228</v>
      </c>
      <c r="I15890" s="228">
        <v>198051.65</v>
      </c>
      <c r="J15890" s="228">
        <v>56597.06</v>
      </c>
      <c r="K15890" s="228">
        <v>81243</v>
      </c>
      <c r="L15890" s="228">
        <v>374263.82</v>
      </c>
    </row>
    <row r="15891" spans="1:12">
      <c r="A15891" s="228">
        <v>2019</v>
      </c>
      <c r="B15891" s="228" t="s">
        <v>195</v>
      </c>
      <c r="C15891" s="228" t="s">
        <v>67</v>
      </c>
      <c r="D15891" s="228" t="s">
        <v>205</v>
      </c>
      <c r="E15891" s="228">
        <v>40</v>
      </c>
      <c r="F15891" s="228">
        <v>3620</v>
      </c>
      <c r="G15891" s="228">
        <v>119</v>
      </c>
      <c r="H15891" s="228">
        <v>236</v>
      </c>
      <c r="I15891" s="228">
        <v>242657.89</v>
      </c>
      <c r="J15891" s="228">
        <v>78545.69</v>
      </c>
      <c r="K15891" s="228">
        <v>104290</v>
      </c>
      <c r="L15891" s="228">
        <v>500457.07</v>
      </c>
    </row>
    <row r="15892" spans="1:12">
      <c r="A15892" s="228">
        <v>2019</v>
      </c>
      <c r="B15892" s="228" t="s">
        <v>195</v>
      </c>
      <c r="C15892" s="228" t="s">
        <v>67</v>
      </c>
      <c r="D15892" s="228" t="s">
        <v>205</v>
      </c>
      <c r="E15892" s="228">
        <v>45</v>
      </c>
      <c r="F15892" s="228">
        <v>3643</v>
      </c>
      <c r="G15892" s="228">
        <v>160</v>
      </c>
      <c r="H15892" s="228">
        <v>408</v>
      </c>
      <c r="I15892" s="228">
        <v>384887.7</v>
      </c>
      <c r="J15892" s="228">
        <v>89233.65</v>
      </c>
      <c r="K15892" s="228">
        <v>103294.35</v>
      </c>
      <c r="L15892" s="228">
        <v>640816.03</v>
      </c>
    </row>
    <row r="15893" spans="1:12">
      <c r="A15893" s="228">
        <v>2019</v>
      </c>
      <c r="B15893" s="228" t="s">
        <v>195</v>
      </c>
      <c r="C15893" s="228" t="s">
        <v>67</v>
      </c>
      <c r="D15893" s="228" t="s">
        <v>205</v>
      </c>
      <c r="E15893" s="228">
        <v>50</v>
      </c>
      <c r="F15893" s="228">
        <v>3420</v>
      </c>
      <c r="G15893" s="228">
        <v>199</v>
      </c>
      <c r="H15893" s="228">
        <v>341</v>
      </c>
      <c r="I15893" s="228">
        <v>428971.45</v>
      </c>
      <c r="J15893" s="228">
        <v>116528.35</v>
      </c>
      <c r="K15893" s="228">
        <v>135053</v>
      </c>
      <c r="L15893" s="228">
        <v>742864.08</v>
      </c>
    </row>
    <row r="15894" spans="1:12">
      <c r="A15894" s="228">
        <v>2019</v>
      </c>
      <c r="B15894" s="228" t="s">
        <v>195</v>
      </c>
      <c r="C15894" s="228" t="s">
        <v>67</v>
      </c>
      <c r="D15894" s="228" t="s">
        <v>205</v>
      </c>
      <c r="E15894" s="228">
        <v>55</v>
      </c>
      <c r="F15894" s="228">
        <v>3474</v>
      </c>
      <c r="G15894" s="228">
        <v>312</v>
      </c>
      <c r="H15894" s="228">
        <v>862</v>
      </c>
      <c r="I15894" s="228">
        <v>743057.83</v>
      </c>
      <c r="J15894" s="228">
        <v>191233.31</v>
      </c>
      <c r="K15894" s="228">
        <v>205692.1</v>
      </c>
      <c r="L15894" s="228">
        <v>1303726.98</v>
      </c>
    </row>
    <row r="15895" spans="1:12">
      <c r="A15895" s="228">
        <v>2019</v>
      </c>
      <c r="B15895" s="228" t="s">
        <v>195</v>
      </c>
      <c r="C15895" s="228" t="s">
        <v>67</v>
      </c>
      <c r="D15895" s="228" t="s">
        <v>205</v>
      </c>
      <c r="E15895" s="228">
        <v>60</v>
      </c>
      <c r="F15895" s="228">
        <v>2913</v>
      </c>
      <c r="G15895" s="228">
        <v>342</v>
      </c>
      <c r="H15895" s="228">
        <v>863</v>
      </c>
      <c r="I15895" s="228">
        <v>781895.42</v>
      </c>
      <c r="J15895" s="228">
        <v>180113.2</v>
      </c>
      <c r="K15895" s="228">
        <v>277913</v>
      </c>
      <c r="L15895" s="228">
        <v>1363798.96</v>
      </c>
    </row>
    <row r="15896" spans="1:12">
      <c r="A15896" s="228">
        <v>2019</v>
      </c>
      <c r="B15896" s="228" t="s">
        <v>195</v>
      </c>
      <c r="C15896" s="228" t="s">
        <v>67</v>
      </c>
      <c r="D15896" s="228" t="s">
        <v>205</v>
      </c>
      <c r="E15896" s="228">
        <v>65</v>
      </c>
      <c r="F15896" s="228">
        <v>2126</v>
      </c>
      <c r="G15896" s="228">
        <v>270</v>
      </c>
      <c r="H15896" s="228">
        <v>737</v>
      </c>
      <c r="I15896" s="228">
        <v>905962</v>
      </c>
      <c r="J15896" s="228">
        <v>214641.91</v>
      </c>
      <c r="K15896" s="228">
        <v>203112.6</v>
      </c>
      <c r="L15896" s="228">
        <v>1439963.94</v>
      </c>
    </row>
    <row r="15897" spans="1:12">
      <c r="A15897" s="228">
        <v>2019</v>
      </c>
      <c r="B15897" s="228" t="s">
        <v>195</v>
      </c>
      <c r="C15897" s="228" t="s">
        <v>67</v>
      </c>
      <c r="D15897" s="228" t="s">
        <v>205</v>
      </c>
      <c r="E15897" s="228">
        <v>70</v>
      </c>
      <c r="F15897" s="228">
        <v>1434</v>
      </c>
      <c r="G15897" s="228">
        <v>290</v>
      </c>
      <c r="H15897" s="228">
        <v>825</v>
      </c>
      <c r="I15897" s="228">
        <v>759341.55</v>
      </c>
      <c r="J15897" s="228">
        <v>176793.43</v>
      </c>
      <c r="K15897" s="228">
        <v>284472</v>
      </c>
      <c r="L15897" s="228">
        <v>1283252.52</v>
      </c>
    </row>
    <row r="15898" spans="1:12">
      <c r="A15898" s="228">
        <v>2019</v>
      </c>
      <c r="B15898" s="228" t="s">
        <v>195</v>
      </c>
      <c r="C15898" s="228" t="s">
        <v>67</v>
      </c>
      <c r="D15898" s="228" t="s">
        <v>205</v>
      </c>
      <c r="E15898" s="228">
        <v>75</v>
      </c>
      <c r="F15898" s="228">
        <v>789</v>
      </c>
      <c r="G15898" s="228">
        <v>188</v>
      </c>
      <c r="H15898" s="228">
        <v>457</v>
      </c>
      <c r="I15898" s="228">
        <v>440541.2</v>
      </c>
      <c r="J15898" s="228">
        <v>101202.25</v>
      </c>
      <c r="K15898" s="228">
        <v>157969</v>
      </c>
      <c r="L15898" s="228">
        <v>734269.95</v>
      </c>
    </row>
    <row r="15899" spans="1:12">
      <c r="A15899" s="228">
        <v>2019</v>
      </c>
      <c r="B15899" s="228" t="s">
        <v>195</v>
      </c>
      <c r="C15899" s="228" t="s">
        <v>67</v>
      </c>
      <c r="D15899" s="228" t="s">
        <v>205</v>
      </c>
      <c r="E15899" s="228">
        <v>80</v>
      </c>
      <c r="F15899" s="228">
        <v>343</v>
      </c>
      <c r="G15899" s="228">
        <v>77</v>
      </c>
      <c r="H15899" s="228">
        <v>345</v>
      </c>
      <c r="I15899" s="228">
        <v>281198.3</v>
      </c>
      <c r="J15899" s="228">
        <v>50683.86</v>
      </c>
      <c r="K15899" s="228">
        <v>78122</v>
      </c>
      <c r="L15899" s="228">
        <v>418080.07</v>
      </c>
    </row>
    <row r="15900" spans="1:12">
      <c r="A15900" s="228">
        <v>2019</v>
      </c>
      <c r="B15900" s="228" t="s">
        <v>195</v>
      </c>
      <c r="C15900" s="228" t="s">
        <v>67</v>
      </c>
      <c r="D15900" s="228" t="s">
        <v>205</v>
      </c>
      <c r="E15900" s="228">
        <v>85</v>
      </c>
      <c r="F15900" s="228">
        <v>111</v>
      </c>
      <c r="G15900" s="228">
        <v>22</v>
      </c>
      <c r="H15900" s="228">
        <v>375</v>
      </c>
      <c r="I15900" s="228">
        <v>173060</v>
      </c>
      <c r="J15900" s="228">
        <v>11398.31</v>
      </c>
      <c r="K15900" s="228">
        <v>7465</v>
      </c>
      <c r="L15900" s="228">
        <v>193883.43</v>
      </c>
    </row>
    <row r="15901" spans="1:12">
      <c r="A15901" s="228">
        <v>2019</v>
      </c>
      <c r="B15901" s="228" t="s">
        <v>195</v>
      </c>
      <c r="C15901" s="228" t="s">
        <v>67</v>
      </c>
      <c r="D15901" s="228" t="s">
        <v>205</v>
      </c>
      <c r="E15901" s="228">
        <v>90</v>
      </c>
      <c r="F15901" s="228">
        <v>31</v>
      </c>
      <c r="G15901" s="228">
        <v>9</v>
      </c>
      <c r="H15901" s="228">
        <v>19</v>
      </c>
      <c r="I15901" s="228">
        <v>24845</v>
      </c>
      <c r="J15901" s="228">
        <v>4962.8</v>
      </c>
      <c r="K15901" s="228">
        <v>90</v>
      </c>
      <c r="L15901" s="228">
        <v>30391.8</v>
      </c>
    </row>
    <row r="15902" spans="1:12">
      <c r="A15902" s="228">
        <v>2019</v>
      </c>
      <c r="B15902" s="228" t="s">
        <v>195</v>
      </c>
      <c r="C15902" s="228" t="s">
        <v>67</v>
      </c>
      <c r="D15902" s="228" t="s">
        <v>205</v>
      </c>
      <c r="E15902" s="228">
        <v>95</v>
      </c>
      <c r="F15902" s="228">
        <v>3</v>
      </c>
      <c r="G15902" s="228">
        <v>0</v>
      </c>
      <c r="H15902" s="228">
        <v>0</v>
      </c>
      <c r="I15902" s="228">
        <v>0</v>
      </c>
      <c r="J15902" s="228">
        <v>0</v>
      </c>
      <c r="K15902" s="228">
        <v>0</v>
      </c>
      <c r="L15902" s="228">
        <v>0</v>
      </c>
    </row>
    <row r="15903" spans="1:12">
      <c r="A15903" s="228">
        <v>2019</v>
      </c>
      <c r="B15903" s="228" t="s">
        <v>195</v>
      </c>
      <c r="C15903" s="228" t="s">
        <v>67</v>
      </c>
      <c r="D15903" s="228" t="s">
        <v>206</v>
      </c>
      <c r="E15903" s="228">
        <v>0</v>
      </c>
      <c r="F15903" s="228">
        <v>2818</v>
      </c>
      <c r="G15903" s="228">
        <v>67</v>
      </c>
      <c r="H15903" s="228">
        <v>255</v>
      </c>
      <c r="I15903" s="228">
        <v>172278.6</v>
      </c>
      <c r="J15903" s="228">
        <v>21944.32</v>
      </c>
      <c r="K15903" s="228">
        <v>27277</v>
      </c>
      <c r="L15903" s="228">
        <v>220373.66</v>
      </c>
    </row>
    <row r="15904" spans="1:12">
      <c r="A15904" s="228">
        <v>2019</v>
      </c>
      <c r="B15904" s="228" t="s">
        <v>195</v>
      </c>
      <c r="C15904" s="228" t="s">
        <v>67</v>
      </c>
      <c r="D15904" s="228" t="s">
        <v>206</v>
      </c>
      <c r="E15904" s="228">
        <v>5</v>
      </c>
      <c r="F15904" s="228">
        <v>3388</v>
      </c>
      <c r="G15904" s="228">
        <v>36</v>
      </c>
      <c r="H15904" s="228">
        <v>79</v>
      </c>
      <c r="I15904" s="228">
        <v>65499</v>
      </c>
      <c r="J15904" s="228">
        <v>14916.8</v>
      </c>
      <c r="K15904" s="228">
        <v>25972</v>
      </c>
      <c r="L15904" s="228">
        <v>109489.7</v>
      </c>
    </row>
    <row r="15905" spans="1:12">
      <c r="A15905" s="228">
        <v>2019</v>
      </c>
      <c r="B15905" s="228" t="s">
        <v>195</v>
      </c>
      <c r="C15905" s="228" t="s">
        <v>67</v>
      </c>
      <c r="D15905" s="228" t="s">
        <v>206</v>
      </c>
      <c r="E15905" s="228">
        <v>10</v>
      </c>
      <c r="F15905" s="228">
        <v>3256</v>
      </c>
      <c r="G15905" s="228">
        <v>32</v>
      </c>
      <c r="H15905" s="228">
        <v>45</v>
      </c>
      <c r="I15905" s="228">
        <v>33003.699999999997</v>
      </c>
      <c r="J15905" s="228">
        <v>8434.2199999999993</v>
      </c>
      <c r="K15905" s="228">
        <v>2557</v>
      </c>
      <c r="L15905" s="228">
        <v>44469.03</v>
      </c>
    </row>
    <row r="15906" spans="1:12">
      <c r="A15906" s="228">
        <v>2019</v>
      </c>
      <c r="B15906" s="228" t="s">
        <v>195</v>
      </c>
      <c r="C15906" s="228" t="s">
        <v>67</v>
      </c>
      <c r="D15906" s="228" t="s">
        <v>206</v>
      </c>
      <c r="E15906" s="228">
        <v>15</v>
      </c>
      <c r="F15906" s="228">
        <v>2967</v>
      </c>
      <c r="G15906" s="228">
        <v>51</v>
      </c>
      <c r="H15906" s="228">
        <v>104</v>
      </c>
      <c r="I15906" s="228">
        <v>100722.25</v>
      </c>
      <c r="J15906" s="228">
        <v>27349.14</v>
      </c>
      <c r="K15906" s="228">
        <v>8891</v>
      </c>
      <c r="L15906" s="228">
        <v>150083.63</v>
      </c>
    </row>
    <row r="15907" spans="1:12">
      <c r="A15907" s="228">
        <v>2019</v>
      </c>
      <c r="B15907" s="228" t="s">
        <v>195</v>
      </c>
      <c r="C15907" s="228" t="s">
        <v>67</v>
      </c>
      <c r="D15907" s="228" t="s">
        <v>206</v>
      </c>
      <c r="E15907" s="228">
        <v>20</v>
      </c>
      <c r="F15907" s="228">
        <v>2357</v>
      </c>
      <c r="G15907" s="228">
        <v>93</v>
      </c>
      <c r="H15907" s="228">
        <v>257</v>
      </c>
      <c r="I15907" s="228">
        <v>250438</v>
      </c>
      <c r="J15907" s="228">
        <v>39189.89</v>
      </c>
      <c r="K15907" s="228">
        <v>45785</v>
      </c>
      <c r="L15907" s="228">
        <v>366761.23</v>
      </c>
    </row>
    <row r="15908" spans="1:12">
      <c r="A15908" s="228">
        <v>2019</v>
      </c>
      <c r="B15908" s="228" t="s">
        <v>195</v>
      </c>
      <c r="C15908" s="228" t="s">
        <v>67</v>
      </c>
      <c r="D15908" s="228" t="s">
        <v>206</v>
      </c>
      <c r="E15908" s="228">
        <v>25</v>
      </c>
      <c r="F15908" s="228">
        <v>2799</v>
      </c>
      <c r="G15908" s="228">
        <v>91</v>
      </c>
      <c r="H15908" s="228">
        <v>253</v>
      </c>
      <c r="I15908" s="228">
        <v>233623.6</v>
      </c>
      <c r="J15908" s="228">
        <v>53504.1</v>
      </c>
      <c r="K15908" s="228">
        <v>17803</v>
      </c>
      <c r="L15908" s="228">
        <v>356415.41</v>
      </c>
    </row>
    <row r="15909" spans="1:12">
      <c r="A15909" s="228">
        <v>2019</v>
      </c>
      <c r="B15909" s="228" t="s">
        <v>195</v>
      </c>
      <c r="C15909" s="228" t="s">
        <v>67</v>
      </c>
      <c r="D15909" s="228" t="s">
        <v>206</v>
      </c>
      <c r="E15909" s="228">
        <v>30</v>
      </c>
      <c r="F15909" s="228">
        <v>4437</v>
      </c>
      <c r="G15909" s="228">
        <v>239</v>
      </c>
      <c r="H15909" s="228">
        <v>636</v>
      </c>
      <c r="I15909" s="228">
        <v>551936.35</v>
      </c>
      <c r="J15909" s="228">
        <v>117011.19</v>
      </c>
      <c r="K15909" s="228">
        <v>58771</v>
      </c>
      <c r="L15909" s="228">
        <v>848019.96</v>
      </c>
    </row>
    <row r="15910" spans="1:12">
      <c r="A15910" s="228">
        <v>2019</v>
      </c>
      <c r="B15910" s="228" t="s">
        <v>195</v>
      </c>
      <c r="C15910" s="228" t="s">
        <v>67</v>
      </c>
      <c r="D15910" s="228" t="s">
        <v>206</v>
      </c>
      <c r="E15910" s="228">
        <v>35</v>
      </c>
      <c r="F15910" s="228">
        <v>4488</v>
      </c>
      <c r="G15910" s="228">
        <v>280</v>
      </c>
      <c r="H15910" s="228">
        <v>551</v>
      </c>
      <c r="I15910" s="228">
        <v>547661.35</v>
      </c>
      <c r="J15910" s="228">
        <v>126254.08</v>
      </c>
      <c r="K15910" s="228">
        <v>77207</v>
      </c>
      <c r="L15910" s="228">
        <v>852013.79</v>
      </c>
    </row>
    <row r="15911" spans="1:12">
      <c r="A15911" s="228">
        <v>2019</v>
      </c>
      <c r="B15911" s="228" t="s">
        <v>195</v>
      </c>
      <c r="C15911" s="228" t="s">
        <v>67</v>
      </c>
      <c r="D15911" s="228" t="s">
        <v>206</v>
      </c>
      <c r="E15911" s="228">
        <v>40</v>
      </c>
      <c r="F15911" s="228">
        <v>3901</v>
      </c>
      <c r="G15911" s="228">
        <v>185</v>
      </c>
      <c r="H15911" s="228">
        <v>389</v>
      </c>
      <c r="I15911" s="228">
        <v>344884.65</v>
      </c>
      <c r="J15911" s="228">
        <v>89573.95</v>
      </c>
      <c r="K15911" s="228">
        <v>99750</v>
      </c>
      <c r="L15911" s="228">
        <v>641446.75</v>
      </c>
    </row>
    <row r="15912" spans="1:12">
      <c r="A15912" s="228">
        <v>2019</v>
      </c>
      <c r="B15912" s="228" t="s">
        <v>195</v>
      </c>
      <c r="C15912" s="228" t="s">
        <v>67</v>
      </c>
      <c r="D15912" s="228" t="s">
        <v>206</v>
      </c>
      <c r="E15912" s="228">
        <v>45</v>
      </c>
      <c r="F15912" s="228">
        <v>3796</v>
      </c>
      <c r="G15912" s="228">
        <v>194</v>
      </c>
      <c r="H15912" s="228">
        <v>362</v>
      </c>
      <c r="I15912" s="228">
        <v>446595</v>
      </c>
      <c r="J15912" s="228">
        <v>100367.38</v>
      </c>
      <c r="K15912" s="228">
        <v>89641</v>
      </c>
      <c r="L15912" s="228">
        <v>740827.95</v>
      </c>
    </row>
    <row r="15913" spans="1:12">
      <c r="A15913" s="228">
        <v>2019</v>
      </c>
      <c r="B15913" s="228" t="s">
        <v>195</v>
      </c>
      <c r="C15913" s="228" t="s">
        <v>67</v>
      </c>
      <c r="D15913" s="228" t="s">
        <v>206</v>
      </c>
      <c r="E15913" s="228">
        <v>50</v>
      </c>
      <c r="F15913" s="228">
        <v>3582</v>
      </c>
      <c r="G15913" s="228">
        <v>204</v>
      </c>
      <c r="H15913" s="228">
        <v>595</v>
      </c>
      <c r="I15913" s="228">
        <v>551437.65</v>
      </c>
      <c r="J15913" s="228">
        <v>132944.46</v>
      </c>
      <c r="K15913" s="228">
        <v>151269</v>
      </c>
      <c r="L15913" s="228">
        <v>902785.12</v>
      </c>
    </row>
    <row r="15914" spans="1:12">
      <c r="A15914" s="228">
        <v>2019</v>
      </c>
      <c r="B15914" s="228" t="s">
        <v>195</v>
      </c>
      <c r="C15914" s="228" t="s">
        <v>67</v>
      </c>
      <c r="D15914" s="228" t="s">
        <v>206</v>
      </c>
      <c r="E15914" s="228">
        <v>55</v>
      </c>
      <c r="F15914" s="228">
        <v>3478</v>
      </c>
      <c r="G15914" s="228">
        <v>290</v>
      </c>
      <c r="H15914" s="228">
        <v>535</v>
      </c>
      <c r="I15914" s="228">
        <v>554957.77</v>
      </c>
      <c r="J15914" s="228">
        <v>145461.01999999999</v>
      </c>
      <c r="K15914" s="228">
        <v>225056.8</v>
      </c>
      <c r="L15914" s="228">
        <v>1034244.68</v>
      </c>
    </row>
    <row r="15915" spans="1:12">
      <c r="A15915" s="228">
        <v>2019</v>
      </c>
      <c r="B15915" s="228" t="s">
        <v>195</v>
      </c>
      <c r="C15915" s="228" t="s">
        <v>67</v>
      </c>
      <c r="D15915" s="228" t="s">
        <v>206</v>
      </c>
      <c r="E15915" s="228">
        <v>60</v>
      </c>
      <c r="F15915" s="228">
        <v>2800</v>
      </c>
      <c r="G15915" s="228">
        <v>290</v>
      </c>
      <c r="H15915" s="228">
        <v>734</v>
      </c>
      <c r="I15915" s="228">
        <v>754408.75</v>
      </c>
      <c r="J15915" s="228">
        <v>169258.52</v>
      </c>
      <c r="K15915" s="228">
        <v>166409</v>
      </c>
      <c r="L15915" s="228">
        <v>1172430.24</v>
      </c>
    </row>
    <row r="15916" spans="1:12">
      <c r="A15916" s="228">
        <v>2019</v>
      </c>
      <c r="B15916" s="228" t="s">
        <v>195</v>
      </c>
      <c r="C15916" s="228" t="s">
        <v>67</v>
      </c>
      <c r="D15916" s="228" t="s">
        <v>206</v>
      </c>
      <c r="E15916" s="228">
        <v>65</v>
      </c>
      <c r="F15916" s="228">
        <v>2036</v>
      </c>
      <c r="G15916" s="228">
        <v>256</v>
      </c>
      <c r="H15916" s="228">
        <v>570</v>
      </c>
      <c r="I15916" s="228">
        <v>524647.19999999995</v>
      </c>
      <c r="J15916" s="228">
        <v>141872.97</v>
      </c>
      <c r="K15916" s="228">
        <v>128196.4</v>
      </c>
      <c r="L15916" s="228">
        <v>879923.41</v>
      </c>
    </row>
    <row r="15917" spans="1:12">
      <c r="A15917" s="228">
        <v>2019</v>
      </c>
      <c r="B15917" s="228" t="s">
        <v>195</v>
      </c>
      <c r="C15917" s="228" t="s">
        <v>67</v>
      </c>
      <c r="D15917" s="228" t="s">
        <v>206</v>
      </c>
      <c r="E15917" s="228">
        <v>70</v>
      </c>
      <c r="F15917" s="228">
        <v>1348</v>
      </c>
      <c r="G15917" s="228">
        <v>308</v>
      </c>
      <c r="H15917" s="228">
        <v>789</v>
      </c>
      <c r="I15917" s="228">
        <v>657328.25</v>
      </c>
      <c r="J15917" s="228">
        <v>142165.56</v>
      </c>
      <c r="K15917" s="228">
        <v>172340</v>
      </c>
      <c r="L15917" s="228">
        <v>1017855.22</v>
      </c>
    </row>
    <row r="15918" spans="1:12">
      <c r="A15918" s="228">
        <v>2019</v>
      </c>
      <c r="B15918" s="228" t="s">
        <v>195</v>
      </c>
      <c r="C15918" s="228" t="s">
        <v>67</v>
      </c>
      <c r="D15918" s="228" t="s">
        <v>206</v>
      </c>
      <c r="E15918" s="228">
        <v>75</v>
      </c>
      <c r="F15918" s="228">
        <v>686</v>
      </c>
      <c r="G15918" s="228">
        <v>124</v>
      </c>
      <c r="H15918" s="228">
        <v>370</v>
      </c>
      <c r="I15918" s="228">
        <v>299975.8</v>
      </c>
      <c r="J15918" s="228">
        <v>65550.95</v>
      </c>
      <c r="K15918" s="228">
        <v>96472</v>
      </c>
      <c r="L15918" s="228">
        <v>481440.3</v>
      </c>
    </row>
    <row r="15919" spans="1:12">
      <c r="A15919" s="228">
        <v>2019</v>
      </c>
      <c r="B15919" s="228" t="s">
        <v>195</v>
      </c>
      <c r="C15919" s="228" t="s">
        <v>67</v>
      </c>
      <c r="D15919" s="228" t="s">
        <v>206</v>
      </c>
      <c r="E15919" s="228">
        <v>80</v>
      </c>
      <c r="F15919" s="228">
        <v>313</v>
      </c>
      <c r="G15919" s="228">
        <v>49</v>
      </c>
      <c r="H15919" s="228">
        <v>376</v>
      </c>
      <c r="I15919" s="228">
        <v>248305</v>
      </c>
      <c r="J15919" s="228">
        <v>28607.360000000001</v>
      </c>
      <c r="K15919" s="228">
        <v>44294.6</v>
      </c>
      <c r="L15919" s="228">
        <v>333705.59999999998</v>
      </c>
    </row>
    <row r="15920" spans="1:12">
      <c r="A15920" s="228">
        <v>2019</v>
      </c>
      <c r="B15920" s="228" t="s">
        <v>195</v>
      </c>
      <c r="C15920" s="228" t="s">
        <v>67</v>
      </c>
      <c r="D15920" s="228" t="s">
        <v>206</v>
      </c>
      <c r="E15920" s="228">
        <v>85</v>
      </c>
      <c r="F15920" s="228">
        <v>146</v>
      </c>
      <c r="G15920" s="228">
        <v>20</v>
      </c>
      <c r="H15920" s="228">
        <v>196</v>
      </c>
      <c r="I15920" s="228">
        <v>162156</v>
      </c>
      <c r="J15920" s="228">
        <v>19758.259999999998</v>
      </c>
      <c r="K15920" s="228">
        <v>24105</v>
      </c>
      <c r="L15920" s="228">
        <v>207600.72</v>
      </c>
    </row>
    <row r="15921" spans="1:12">
      <c r="A15921" s="228">
        <v>2019</v>
      </c>
      <c r="B15921" s="228" t="s">
        <v>195</v>
      </c>
      <c r="C15921" s="228" t="s">
        <v>67</v>
      </c>
      <c r="D15921" s="228" t="s">
        <v>206</v>
      </c>
      <c r="E15921" s="228">
        <v>90</v>
      </c>
      <c r="F15921" s="228">
        <v>64</v>
      </c>
      <c r="G15921" s="228">
        <v>9</v>
      </c>
      <c r="H15921" s="228">
        <v>58</v>
      </c>
      <c r="I15921" s="228">
        <v>31712</v>
      </c>
      <c r="J15921" s="228">
        <v>2688.83</v>
      </c>
      <c r="K15921" s="228">
        <v>19697</v>
      </c>
      <c r="L15921" s="228">
        <v>54505.38</v>
      </c>
    </row>
    <row r="15922" spans="1:12">
      <c r="A15922" s="228">
        <v>2019</v>
      </c>
      <c r="B15922" s="228" t="s">
        <v>195</v>
      </c>
      <c r="C15922" s="228" t="s">
        <v>67</v>
      </c>
      <c r="D15922" s="228" t="s">
        <v>206</v>
      </c>
      <c r="E15922" s="228">
        <v>95</v>
      </c>
      <c r="F15922" s="228">
        <v>8</v>
      </c>
      <c r="G15922" s="228">
        <v>0</v>
      </c>
      <c r="H15922" s="228">
        <v>0</v>
      </c>
      <c r="I15922" s="228">
        <v>0</v>
      </c>
      <c r="J15922" s="228">
        <v>0</v>
      </c>
      <c r="K15922" s="228">
        <v>0</v>
      </c>
      <c r="L15922" s="228">
        <v>0</v>
      </c>
    </row>
    <row r="15923" spans="1:12">
      <c r="A15923" s="228">
        <v>2020</v>
      </c>
      <c r="B15923" s="228" t="s">
        <v>192</v>
      </c>
      <c r="C15923" s="228" t="s">
        <v>61</v>
      </c>
      <c r="D15923" s="228" t="s">
        <v>205</v>
      </c>
      <c r="E15923" s="228">
        <v>0</v>
      </c>
      <c r="F15923" s="228">
        <v>98402</v>
      </c>
      <c r="G15923" s="228">
        <v>4765</v>
      </c>
      <c r="H15923" s="228">
        <v>12796</v>
      </c>
      <c r="I15923" s="228">
        <v>8506974.1799999997</v>
      </c>
      <c r="J15923" s="228">
        <v>1308079.19</v>
      </c>
      <c r="K15923" s="228">
        <v>176185.38</v>
      </c>
      <c r="L15923" s="228">
        <v>11015388.5</v>
      </c>
    </row>
    <row r="15924" spans="1:12">
      <c r="A15924" s="228">
        <v>2020</v>
      </c>
      <c r="B15924" s="228" t="s">
        <v>192</v>
      </c>
      <c r="C15924" s="228" t="s">
        <v>61</v>
      </c>
      <c r="D15924" s="228" t="s">
        <v>205</v>
      </c>
      <c r="E15924" s="228">
        <v>5</v>
      </c>
      <c r="F15924" s="228">
        <v>121332</v>
      </c>
      <c r="G15924" s="228">
        <v>2383</v>
      </c>
      <c r="H15924" s="228">
        <v>3757</v>
      </c>
      <c r="I15924" s="228">
        <v>2898875.27</v>
      </c>
      <c r="J15924" s="228">
        <v>752355.46</v>
      </c>
      <c r="K15924" s="228">
        <v>153278.95000000001</v>
      </c>
      <c r="L15924" s="228">
        <v>4443785.0599999996</v>
      </c>
    </row>
    <row r="15925" spans="1:12">
      <c r="A15925" s="228">
        <v>2020</v>
      </c>
      <c r="B15925" s="228" t="s">
        <v>192</v>
      </c>
      <c r="C15925" s="228" t="s">
        <v>61</v>
      </c>
      <c r="D15925" s="228" t="s">
        <v>205</v>
      </c>
      <c r="E15925" s="228">
        <v>10</v>
      </c>
      <c r="F15925" s="228">
        <v>122088</v>
      </c>
      <c r="G15925" s="228">
        <v>2004</v>
      </c>
      <c r="H15925" s="228">
        <v>3444</v>
      </c>
      <c r="I15925" s="228">
        <v>2702094.18</v>
      </c>
      <c r="J15925" s="228">
        <v>723747.58</v>
      </c>
      <c r="K15925" s="228">
        <v>704230.5</v>
      </c>
      <c r="L15925" s="228">
        <v>4633340.16</v>
      </c>
    </row>
    <row r="15926" spans="1:12">
      <c r="A15926" s="228">
        <v>2020</v>
      </c>
      <c r="B15926" s="228" t="s">
        <v>192</v>
      </c>
      <c r="C15926" s="228" t="s">
        <v>61</v>
      </c>
      <c r="D15926" s="228" t="s">
        <v>205</v>
      </c>
      <c r="E15926" s="228">
        <v>15</v>
      </c>
      <c r="F15926" s="228">
        <v>111094</v>
      </c>
      <c r="G15926" s="228">
        <v>3197</v>
      </c>
      <c r="H15926" s="228">
        <v>7536</v>
      </c>
      <c r="I15926" s="228">
        <v>7088733.9900000002</v>
      </c>
      <c r="J15926" s="228">
        <v>1351816.11</v>
      </c>
      <c r="K15926" s="228">
        <v>1478572.2</v>
      </c>
      <c r="L15926" s="228">
        <v>11200679.92</v>
      </c>
    </row>
    <row r="15927" spans="1:12">
      <c r="A15927" s="228">
        <v>2020</v>
      </c>
      <c r="B15927" s="228" t="s">
        <v>192</v>
      </c>
      <c r="C15927" s="228" t="s">
        <v>61</v>
      </c>
      <c r="D15927" s="228" t="s">
        <v>205</v>
      </c>
      <c r="E15927" s="228">
        <v>20</v>
      </c>
      <c r="F15927" s="228">
        <v>84769</v>
      </c>
      <c r="G15927" s="228">
        <v>2913</v>
      </c>
      <c r="H15927" s="228">
        <v>6820</v>
      </c>
      <c r="I15927" s="228">
        <v>6490440.6399999997</v>
      </c>
      <c r="J15927" s="228">
        <v>1267515.68</v>
      </c>
      <c r="K15927" s="228">
        <v>1103278</v>
      </c>
      <c r="L15927" s="228">
        <v>10189751.15</v>
      </c>
    </row>
    <row r="15928" spans="1:12">
      <c r="A15928" s="228">
        <v>2020</v>
      </c>
      <c r="B15928" s="228" t="s">
        <v>192</v>
      </c>
      <c r="C15928" s="228" t="s">
        <v>61</v>
      </c>
      <c r="D15928" s="228" t="s">
        <v>205</v>
      </c>
      <c r="E15928" s="228">
        <v>25</v>
      </c>
      <c r="F15928" s="228">
        <v>65337</v>
      </c>
      <c r="G15928" s="228">
        <v>1986</v>
      </c>
      <c r="H15928" s="228">
        <v>5455</v>
      </c>
      <c r="I15928" s="228">
        <v>4657004.95</v>
      </c>
      <c r="J15928" s="228">
        <v>819928.14</v>
      </c>
      <c r="K15928" s="228">
        <v>901531.4</v>
      </c>
      <c r="L15928" s="228">
        <v>7543562.2000000002</v>
      </c>
    </row>
    <row r="15929" spans="1:12">
      <c r="A15929" s="228">
        <v>2020</v>
      </c>
      <c r="B15929" s="228" t="s">
        <v>192</v>
      </c>
      <c r="C15929" s="228" t="s">
        <v>61</v>
      </c>
      <c r="D15929" s="228" t="s">
        <v>205</v>
      </c>
      <c r="E15929" s="228">
        <v>30</v>
      </c>
      <c r="F15929" s="228">
        <v>109644</v>
      </c>
      <c r="G15929" s="228">
        <v>3072</v>
      </c>
      <c r="H15929" s="228">
        <v>7161</v>
      </c>
      <c r="I15929" s="228">
        <v>5936558.6500000004</v>
      </c>
      <c r="J15929" s="228">
        <v>1261101.02</v>
      </c>
      <c r="K15929" s="228">
        <v>1131811.28</v>
      </c>
      <c r="L15929" s="228">
        <v>10003704.34</v>
      </c>
    </row>
    <row r="15930" spans="1:12">
      <c r="A15930" s="228">
        <v>2020</v>
      </c>
      <c r="B15930" s="228" t="s">
        <v>192</v>
      </c>
      <c r="C15930" s="228" t="s">
        <v>61</v>
      </c>
      <c r="D15930" s="228" t="s">
        <v>205</v>
      </c>
      <c r="E15930" s="228">
        <v>35</v>
      </c>
      <c r="F15930" s="228">
        <v>134379</v>
      </c>
      <c r="G15930" s="228">
        <v>4228</v>
      </c>
      <c r="H15930" s="228">
        <v>9612</v>
      </c>
      <c r="I15930" s="228">
        <v>8069189.0300000003</v>
      </c>
      <c r="J15930" s="228">
        <v>2011649.48</v>
      </c>
      <c r="K15930" s="228">
        <v>1359445.92</v>
      </c>
      <c r="L15930" s="228">
        <v>14582294.689999999</v>
      </c>
    </row>
    <row r="15931" spans="1:12">
      <c r="A15931" s="228">
        <v>2020</v>
      </c>
      <c r="B15931" s="228" t="s">
        <v>192</v>
      </c>
      <c r="C15931" s="228" t="s">
        <v>61</v>
      </c>
      <c r="D15931" s="228" t="s">
        <v>205</v>
      </c>
      <c r="E15931" s="228">
        <v>40</v>
      </c>
      <c r="F15931" s="228">
        <v>126197</v>
      </c>
      <c r="G15931" s="228">
        <v>5091</v>
      </c>
      <c r="H15931" s="228">
        <v>11982</v>
      </c>
      <c r="I15931" s="228">
        <v>10372585.25</v>
      </c>
      <c r="J15931" s="228">
        <v>2260122.34</v>
      </c>
      <c r="K15931" s="228">
        <v>2042730.78</v>
      </c>
      <c r="L15931" s="228">
        <v>17302601.460000001</v>
      </c>
    </row>
    <row r="15932" spans="1:12">
      <c r="A15932" s="228">
        <v>2020</v>
      </c>
      <c r="B15932" s="228" t="s">
        <v>192</v>
      </c>
      <c r="C15932" s="228" t="s">
        <v>61</v>
      </c>
      <c r="D15932" s="228" t="s">
        <v>205</v>
      </c>
      <c r="E15932" s="228">
        <v>45</v>
      </c>
      <c r="F15932" s="228">
        <v>130160</v>
      </c>
      <c r="G15932" s="228">
        <v>6591</v>
      </c>
      <c r="H15932" s="228">
        <v>14952</v>
      </c>
      <c r="I15932" s="228">
        <v>13419219.539999999</v>
      </c>
      <c r="J15932" s="228">
        <v>3160605.96</v>
      </c>
      <c r="K15932" s="228">
        <v>2950134.73</v>
      </c>
      <c r="L15932" s="228">
        <v>22861757.859999999</v>
      </c>
    </row>
    <row r="15933" spans="1:12">
      <c r="A15933" s="228">
        <v>2020</v>
      </c>
      <c r="B15933" s="228" t="s">
        <v>192</v>
      </c>
      <c r="C15933" s="228" t="s">
        <v>61</v>
      </c>
      <c r="D15933" s="228" t="s">
        <v>205</v>
      </c>
      <c r="E15933" s="228">
        <v>50</v>
      </c>
      <c r="F15933" s="228">
        <v>117921</v>
      </c>
      <c r="G15933" s="228">
        <v>8273</v>
      </c>
      <c r="H15933" s="228">
        <v>18724</v>
      </c>
      <c r="I15933" s="228">
        <v>17743637.77</v>
      </c>
      <c r="J15933" s="228">
        <v>4146063.15</v>
      </c>
      <c r="K15933" s="228">
        <v>3602581.28</v>
      </c>
      <c r="L15933" s="228">
        <v>29477276.510000002</v>
      </c>
    </row>
    <row r="15934" spans="1:12">
      <c r="A15934" s="228">
        <v>2020</v>
      </c>
      <c r="B15934" s="228" t="s">
        <v>192</v>
      </c>
      <c r="C15934" s="228" t="s">
        <v>61</v>
      </c>
      <c r="D15934" s="228" t="s">
        <v>205</v>
      </c>
      <c r="E15934" s="228">
        <v>55</v>
      </c>
      <c r="F15934" s="228">
        <v>122570</v>
      </c>
      <c r="G15934" s="228">
        <v>11779</v>
      </c>
      <c r="H15934" s="228">
        <v>25614</v>
      </c>
      <c r="I15934" s="228">
        <v>25808564.550000001</v>
      </c>
      <c r="J15934" s="228">
        <v>5840795.1399999997</v>
      </c>
      <c r="K15934" s="228">
        <v>6566567.8200000003</v>
      </c>
      <c r="L15934" s="228">
        <v>43486469.549999997</v>
      </c>
    </row>
    <row r="15935" spans="1:12">
      <c r="A15935" s="228">
        <v>2020</v>
      </c>
      <c r="B15935" s="228" t="s">
        <v>192</v>
      </c>
      <c r="C15935" s="228" t="s">
        <v>61</v>
      </c>
      <c r="D15935" s="228" t="s">
        <v>205</v>
      </c>
      <c r="E15935" s="228">
        <v>60</v>
      </c>
      <c r="F15935" s="228">
        <v>115357</v>
      </c>
      <c r="G15935" s="228">
        <v>15450</v>
      </c>
      <c r="H15935" s="228">
        <v>35082</v>
      </c>
      <c r="I15935" s="228">
        <v>35950962.960000001</v>
      </c>
      <c r="J15935" s="228">
        <v>7954072.4000000004</v>
      </c>
      <c r="K15935" s="228">
        <v>9388402.7400000002</v>
      </c>
      <c r="L15935" s="228">
        <v>60113262.770000003</v>
      </c>
    </row>
    <row r="15936" spans="1:12">
      <c r="A15936" s="228">
        <v>2020</v>
      </c>
      <c r="B15936" s="228" t="s">
        <v>192</v>
      </c>
      <c r="C15936" s="228" t="s">
        <v>61</v>
      </c>
      <c r="D15936" s="228" t="s">
        <v>205</v>
      </c>
      <c r="E15936" s="228">
        <v>65</v>
      </c>
      <c r="F15936" s="228">
        <v>104265</v>
      </c>
      <c r="G15936" s="228">
        <v>20481</v>
      </c>
      <c r="H15936" s="228">
        <v>46655</v>
      </c>
      <c r="I15936" s="228">
        <v>48851315.469999999</v>
      </c>
      <c r="J15936" s="228">
        <v>10372466.43</v>
      </c>
      <c r="K15936" s="228">
        <v>12361400.380000001</v>
      </c>
      <c r="L15936" s="228">
        <v>79320348.459999993</v>
      </c>
    </row>
    <row r="15937" spans="1:12">
      <c r="A15937" s="228">
        <v>2020</v>
      </c>
      <c r="B15937" s="228" t="s">
        <v>192</v>
      </c>
      <c r="C15937" s="228" t="s">
        <v>61</v>
      </c>
      <c r="D15937" s="228" t="s">
        <v>205</v>
      </c>
      <c r="E15937" s="228">
        <v>70</v>
      </c>
      <c r="F15937" s="228">
        <v>91549</v>
      </c>
      <c r="G15937" s="228">
        <v>23764</v>
      </c>
      <c r="H15937" s="228">
        <v>59026</v>
      </c>
      <c r="I15937" s="228">
        <v>57488997.329999998</v>
      </c>
      <c r="J15937" s="228">
        <v>12403607.789999999</v>
      </c>
      <c r="K15937" s="228">
        <v>14408043.029999999</v>
      </c>
      <c r="L15937" s="228">
        <v>92038028.930000007</v>
      </c>
    </row>
    <row r="15938" spans="1:12">
      <c r="A15938" s="228">
        <v>2020</v>
      </c>
      <c r="B15938" s="228" t="s">
        <v>192</v>
      </c>
      <c r="C15938" s="228" t="s">
        <v>61</v>
      </c>
      <c r="D15938" s="228" t="s">
        <v>205</v>
      </c>
      <c r="E15938" s="228">
        <v>75</v>
      </c>
      <c r="F15938" s="228">
        <v>63691</v>
      </c>
      <c r="G15938" s="228">
        <v>21969</v>
      </c>
      <c r="H15938" s="228">
        <v>60113</v>
      </c>
      <c r="I15938" s="228">
        <v>53958703.75</v>
      </c>
      <c r="J15938" s="228">
        <v>10691138.4</v>
      </c>
      <c r="K15938" s="228">
        <v>13555932.199999999</v>
      </c>
      <c r="L15938" s="228">
        <v>83873823.150000006</v>
      </c>
    </row>
    <row r="15939" spans="1:12">
      <c r="A15939" s="228">
        <v>2020</v>
      </c>
      <c r="B15939" s="228" t="s">
        <v>192</v>
      </c>
      <c r="C15939" s="228" t="s">
        <v>61</v>
      </c>
      <c r="D15939" s="228" t="s">
        <v>205</v>
      </c>
      <c r="E15939" s="228">
        <v>80</v>
      </c>
      <c r="F15939" s="228">
        <v>39833</v>
      </c>
      <c r="G15939" s="228">
        <v>16281</v>
      </c>
      <c r="H15939" s="228">
        <v>53054</v>
      </c>
      <c r="I15939" s="228">
        <v>42323423.43</v>
      </c>
      <c r="J15939" s="228">
        <v>7372282.6200000001</v>
      </c>
      <c r="K15939" s="228">
        <v>8457533</v>
      </c>
      <c r="L15939" s="228">
        <v>61520370.920000002</v>
      </c>
    </row>
    <row r="15940" spans="1:12">
      <c r="A15940" s="228">
        <v>2020</v>
      </c>
      <c r="B15940" s="228" t="s">
        <v>192</v>
      </c>
      <c r="C15940" s="228" t="s">
        <v>61</v>
      </c>
      <c r="D15940" s="228" t="s">
        <v>205</v>
      </c>
      <c r="E15940" s="228">
        <v>85</v>
      </c>
      <c r="F15940" s="228">
        <v>21300</v>
      </c>
      <c r="G15940" s="228">
        <v>9273</v>
      </c>
      <c r="H15940" s="228">
        <v>39809</v>
      </c>
      <c r="I15940" s="228">
        <v>27592599.550000001</v>
      </c>
      <c r="J15940" s="228">
        <v>3961198.79</v>
      </c>
      <c r="K15940" s="228">
        <v>4293695.0599999996</v>
      </c>
      <c r="L15940" s="228">
        <v>37478016.840000004</v>
      </c>
    </row>
    <row r="15941" spans="1:12">
      <c r="A15941" s="228">
        <v>2020</v>
      </c>
      <c r="B15941" s="228" t="s">
        <v>192</v>
      </c>
      <c r="C15941" s="228" t="s">
        <v>61</v>
      </c>
      <c r="D15941" s="228" t="s">
        <v>205</v>
      </c>
      <c r="E15941" s="228">
        <v>90</v>
      </c>
      <c r="F15941" s="228">
        <v>8701</v>
      </c>
      <c r="G15941" s="228">
        <v>3498</v>
      </c>
      <c r="H15941" s="228">
        <v>18494</v>
      </c>
      <c r="I15941" s="228">
        <v>11556734.5</v>
      </c>
      <c r="J15941" s="228">
        <v>1546340.94</v>
      </c>
      <c r="K15941" s="228">
        <v>1178391.6599999999</v>
      </c>
      <c r="L15941" s="228">
        <v>14873922.35</v>
      </c>
    </row>
    <row r="15942" spans="1:12">
      <c r="A15942" s="228">
        <v>2020</v>
      </c>
      <c r="B15942" s="228" t="s">
        <v>192</v>
      </c>
      <c r="C15942" s="228" t="s">
        <v>61</v>
      </c>
      <c r="D15942" s="228" t="s">
        <v>205</v>
      </c>
      <c r="E15942" s="228">
        <v>95</v>
      </c>
      <c r="F15942" s="228">
        <v>1275</v>
      </c>
      <c r="G15942" s="228">
        <v>369</v>
      </c>
      <c r="H15942" s="228">
        <v>2529</v>
      </c>
      <c r="I15942" s="228">
        <v>1573162.17</v>
      </c>
      <c r="J15942" s="228">
        <v>169209.57</v>
      </c>
      <c r="K15942" s="228">
        <v>203847.15</v>
      </c>
      <c r="L15942" s="228">
        <v>2012531.78</v>
      </c>
    </row>
    <row r="15943" spans="1:12">
      <c r="A15943" s="228">
        <v>2020</v>
      </c>
      <c r="B15943" s="228" t="s">
        <v>192</v>
      </c>
      <c r="C15943" s="228" t="s">
        <v>61</v>
      </c>
      <c r="D15943" s="228" t="s">
        <v>206</v>
      </c>
      <c r="E15943" s="228">
        <v>0</v>
      </c>
      <c r="F15943" s="228">
        <v>91811</v>
      </c>
      <c r="G15943" s="228">
        <v>3324</v>
      </c>
      <c r="H15943" s="228">
        <v>9640</v>
      </c>
      <c r="I15943" s="228">
        <v>6315401.46</v>
      </c>
      <c r="J15943" s="228">
        <v>925317.16</v>
      </c>
      <c r="K15943" s="228">
        <v>232123.78</v>
      </c>
      <c r="L15943" s="228">
        <v>8117100.7800000003</v>
      </c>
    </row>
    <row r="15944" spans="1:12">
      <c r="A15944" s="228">
        <v>2020</v>
      </c>
      <c r="B15944" s="228" t="s">
        <v>192</v>
      </c>
      <c r="C15944" s="228" t="s">
        <v>61</v>
      </c>
      <c r="D15944" s="228" t="s">
        <v>206</v>
      </c>
      <c r="E15944" s="228">
        <v>5</v>
      </c>
      <c r="F15944" s="228">
        <v>113965</v>
      </c>
      <c r="G15944" s="228">
        <v>1701</v>
      </c>
      <c r="H15944" s="228">
        <v>2432</v>
      </c>
      <c r="I15944" s="228">
        <v>2032369.93</v>
      </c>
      <c r="J15944" s="228">
        <v>524840.92000000004</v>
      </c>
      <c r="K15944" s="228">
        <v>229049.2</v>
      </c>
      <c r="L15944" s="228">
        <v>3276237.17</v>
      </c>
    </row>
    <row r="15945" spans="1:12">
      <c r="A15945" s="228">
        <v>2020</v>
      </c>
      <c r="B15945" s="228" t="s">
        <v>192</v>
      </c>
      <c r="C15945" s="228" t="s">
        <v>61</v>
      </c>
      <c r="D15945" s="228" t="s">
        <v>206</v>
      </c>
      <c r="E15945" s="228">
        <v>10</v>
      </c>
      <c r="F15945" s="228">
        <v>115341</v>
      </c>
      <c r="G15945" s="228">
        <v>1624</v>
      </c>
      <c r="H15945" s="228">
        <v>3179</v>
      </c>
      <c r="I15945" s="228">
        <v>2568707.19</v>
      </c>
      <c r="J15945" s="228">
        <v>596816.29</v>
      </c>
      <c r="K15945" s="228">
        <v>912006</v>
      </c>
      <c r="L15945" s="228">
        <v>4591391.5199999996</v>
      </c>
    </row>
    <row r="15946" spans="1:12">
      <c r="A15946" s="228">
        <v>2020</v>
      </c>
      <c r="B15946" s="228" t="s">
        <v>192</v>
      </c>
      <c r="C15946" s="228" t="s">
        <v>61</v>
      </c>
      <c r="D15946" s="228" t="s">
        <v>206</v>
      </c>
      <c r="E15946" s="228">
        <v>15</v>
      </c>
      <c r="F15946" s="228">
        <v>103664</v>
      </c>
      <c r="G15946" s="228">
        <v>3848</v>
      </c>
      <c r="H15946" s="228">
        <v>11050</v>
      </c>
      <c r="I15946" s="228">
        <v>9466787.1500000004</v>
      </c>
      <c r="J15946" s="228">
        <v>1439261.17</v>
      </c>
      <c r="K15946" s="228">
        <v>1883550.7</v>
      </c>
      <c r="L15946" s="228">
        <v>14467287.289999999</v>
      </c>
    </row>
    <row r="15947" spans="1:12">
      <c r="A15947" s="228">
        <v>2020</v>
      </c>
      <c r="B15947" s="228" t="s">
        <v>192</v>
      </c>
      <c r="C15947" s="228" t="s">
        <v>61</v>
      </c>
      <c r="D15947" s="228" t="s">
        <v>206</v>
      </c>
      <c r="E15947" s="228">
        <v>20</v>
      </c>
      <c r="F15947" s="228">
        <v>85381</v>
      </c>
      <c r="G15947" s="228">
        <v>5007</v>
      </c>
      <c r="H15947" s="228">
        <v>13468</v>
      </c>
      <c r="I15947" s="228">
        <v>11666896.77</v>
      </c>
      <c r="J15947" s="228">
        <v>1871709.27</v>
      </c>
      <c r="K15947" s="228">
        <v>1107064.25</v>
      </c>
      <c r="L15947" s="228">
        <v>16473250.59</v>
      </c>
    </row>
    <row r="15948" spans="1:12">
      <c r="A15948" s="228">
        <v>2020</v>
      </c>
      <c r="B15948" s="228" t="s">
        <v>192</v>
      </c>
      <c r="C15948" s="228" t="s">
        <v>61</v>
      </c>
      <c r="D15948" s="228" t="s">
        <v>206</v>
      </c>
      <c r="E15948" s="228">
        <v>25</v>
      </c>
      <c r="F15948" s="228">
        <v>77515</v>
      </c>
      <c r="G15948" s="228">
        <v>4744</v>
      </c>
      <c r="H15948" s="228">
        <v>15129</v>
      </c>
      <c r="I15948" s="228">
        <v>12908642.09</v>
      </c>
      <c r="J15948" s="228">
        <v>2686779.57</v>
      </c>
      <c r="K15948" s="228">
        <v>1076387.3</v>
      </c>
      <c r="L15948" s="228">
        <v>19229691.850000001</v>
      </c>
    </row>
    <row r="15949" spans="1:12">
      <c r="A15949" s="228">
        <v>2020</v>
      </c>
      <c r="B15949" s="228" t="s">
        <v>192</v>
      </c>
      <c r="C15949" s="228" t="s">
        <v>61</v>
      </c>
      <c r="D15949" s="228" t="s">
        <v>206</v>
      </c>
      <c r="E15949" s="228">
        <v>30</v>
      </c>
      <c r="F15949" s="228">
        <v>130393</v>
      </c>
      <c r="G15949" s="228">
        <v>9115</v>
      </c>
      <c r="H15949" s="228">
        <v>32080</v>
      </c>
      <c r="I15949" s="228">
        <v>28577033.260000002</v>
      </c>
      <c r="J15949" s="228">
        <v>6159920.4100000001</v>
      </c>
      <c r="K15949" s="228">
        <v>1391821.2</v>
      </c>
      <c r="L15949" s="228">
        <v>41366535.869999997</v>
      </c>
    </row>
    <row r="15950" spans="1:12">
      <c r="A15950" s="228">
        <v>2020</v>
      </c>
      <c r="B15950" s="228" t="s">
        <v>192</v>
      </c>
      <c r="C15950" s="228" t="s">
        <v>61</v>
      </c>
      <c r="D15950" s="228" t="s">
        <v>206</v>
      </c>
      <c r="E15950" s="228">
        <v>35</v>
      </c>
      <c r="F15950" s="228">
        <v>148328</v>
      </c>
      <c r="G15950" s="228">
        <v>10221</v>
      </c>
      <c r="H15950" s="228">
        <v>29762</v>
      </c>
      <c r="I15950" s="228">
        <v>27250107.489999998</v>
      </c>
      <c r="J15950" s="228">
        <v>5817041.1100000003</v>
      </c>
      <c r="K15950" s="228">
        <v>2128297.6</v>
      </c>
      <c r="L15950" s="228">
        <v>41155077.310000002</v>
      </c>
    </row>
    <row r="15951" spans="1:12">
      <c r="A15951" s="228">
        <v>2020</v>
      </c>
      <c r="B15951" s="228" t="s">
        <v>192</v>
      </c>
      <c r="C15951" s="228" t="s">
        <v>61</v>
      </c>
      <c r="D15951" s="228" t="s">
        <v>206</v>
      </c>
      <c r="E15951" s="228">
        <v>40</v>
      </c>
      <c r="F15951" s="228">
        <v>135479</v>
      </c>
      <c r="G15951" s="228">
        <v>8622</v>
      </c>
      <c r="H15951" s="228">
        <v>20753</v>
      </c>
      <c r="I15951" s="228">
        <v>19692137.920000002</v>
      </c>
      <c r="J15951" s="228">
        <v>4097569.75</v>
      </c>
      <c r="K15951" s="228">
        <v>2463675.46</v>
      </c>
      <c r="L15951" s="228">
        <v>31003269.390000001</v>
      </c>
    </row>
    <row r="15952" spans="1:12">
      <c r="A15952" s="228">
        <v>2020</v>
      </c>
      <c r="B15952" s="228" t="s">
        <v>192</v>
      </c>
      <c r="C15952" s="228" t="s">
        <v>61</v>
      </c>
      <c r="D15952" s="228" t="s">
        <v>206</v>
      </c>
      <c r="E15952" s="228">
        <v>45</v>
      </c>
      <c r="F15952" s="228">
        <v>140131</v>
      </c>
      <c r="G15952" s="228">
        <v>9281</v>
      </c>
      <c r="H15952" s="228">
        <v>22264</v>
      </c>
      <c r="I15952" s="228">
        <v>20858126.140000001</v>
      </c>
      <c r="J15952" s="228">
        <v>4334178.2300000004</v>
      </c>
      <c r="K15952" s="228">
        <v>3418789.95</v>
      </c>
      <c r="L15952" s="228">
        <v>33977954.18</v>
      </c>
    </row>
    <row r="15953" spans="1:12">
      <c r="A15953" s="228">
        <v>2020</v>
      </c>
      <c r="B15953" s="228" t="s">
        <v>192</v>
      </c>
      <c r="C15953" s="228" t="s">
        <v>61</v>
      </c>
      <c r="D15953" s="228" t="s">
        <v>206</v>
      </c>
      <c r="E15953" s="228">
        <v>50</v>
      </c>
      <c r="F15953" s="228">
        <v>128017</v>
      </c>
      <c r="G15953" s="228">
        <v>10802</v>
      </c>
      <c r="H15953" s="228">
        <v>24062</v>
      </c>
      <c r="I15953" s="228">
        <v>22458986.129999999</v>
      </c>
      <c r="J15953" s="228">
        <v>4865265.5999999996</v>
      </c>
      <c r="K15953" s="228">
        <v>3915885.2</v>
      </c>
      <c r="L15953" s="228">
        <v>36693226.670000002</v>
      </c>
    </row>
    <row r="15954" spans="1:12">
      <c r="A15954" s="228">
        <v>2020</v>
      </c>
      <c r="B15954" s="228" t="s">
        <v>192</v>
      </c>
      <c r="C15954" s="228" t="s">
        <v>61</v>
      </c>
      <c r="D15954" s="228" t="s">
        <v>206</v>
      </c>
      <c r="E15954" s="228">
        <v>55</v>
      </c>
      <c r="F15954" s="228">
        <v>132696</v>
      </c>
      <c r="G15954" s="228">
        <v>13135</v>
      </c>
      <c r="H15954" s="228">
        <v>29999</v>
      </c>
      <c r="I15954" s="228">
        <v>27548812.350000001</v>
      </c>
      <c r="J15954" s="228">
        <v>5959046.8399999999</v>
      </c>
      <c r="K15954" s="228">
        <v>5793208.3300000001</v>
      </c>
      <c r="L15954" s="228">
        <v>45345099.079999998</v>
      </c>
    </row>
    <row r="15955" spans="1:12">
      <c r="A15955" s="228">
        <v>2020</v>
      </c>
      <c r="B15955" s="228" t="s">
        <v>192</v>
      </c>
      <c r="C15955" s="228" t="s">
        <v>61</v>
      </c>
      <c r="D15955" s="228" t="s">
        <v>206</v>
      </c>
      <c r="E15955" s="228">
        <v>60</v>
      </c>
      <c r="F15955" s="228">
        <v>126601</v>
      </c>
      <c r="G15955" s="228">
        <v>17517</v>
      </c>
      <c r="H15955" s="228">
        <v>39755</v>
      </c>
      <c r="I15955" s="228">
        <v>36189983.609999999</v>
      </c>
      <c r="J15955" s="228">
        <v>7616450.7000000002</v>
      </c>
      <c r="K15955" s="228">
        <v>8430476.8800000008</v>
      </c>
      <c r="L15955" s="228">
        <v>58988672.640000001</v>
      </c>
    </row>
    <row r="15956" spans="1:12">
      <c r="A15956" s="228">
        <v>2020</v>
      </c>
      <c r="B15956" s="228" t="s">
        <v>192</v>
      </c>
      <c r="C15956" s="228" t="s">
        <v>61</v>
      </c>
      <c r="D15956" s="228" t="s">
        <v>206</v>
      </c>
      <c r="E15956" s="228">
        <v>65</v>
      </c>
      <c r="F15956" s="228">
        <v>114540</v>
      </c>
      <c r="G15956" s="228">
        <v>19943</v>
      </c>
      <c r="H15956" s="228">
        <v>48316</v>
      </c>
      <c r="I15956" s="228">
        <v>44468684.25</v>
      </c>
      <c r="J15956" s="228">
        <v>9129243.0199999996</v>
      </c>
      <c r="K15956" s="228">
        <v>11113203.23</v>
      </c>
      <c r="L15956" s="228">
        <v>71627057.409999996</v>
      </c>
    </row>
    <row r="15957" spans="1:12">
      <c r="A15957" s="228">
        <v>2020</v>
      </c>
      <c r="B15957" s="228" t="s">
        <v>192</v>
      </c>
      <c r="C15957" s="228" t="s">
        <v>61</v>
      </c>
      <c r="D15957" s="228" t="s">
        <v>206</v>
      </c>
      <c r="E15957" s="228">
        <v>70</v>
      </c>
      <c r="F15957" s="228">
        <v>100703</v>
      </c>
      <c r="G15957" s="228">
        <v>22732</v>
      </c>
      <c r="H15957" s="228">
        <v>61926</v>
      </c>
      <c r="I15957" s="228">
        <v>55729574.890000001</v>
      </c>
      <c r="J15957" s="228">
        <v>10826499.970000001</v>
      </c>
      <c r="K15957" s="228">
        <v>13431509.800000001</v>
      </c>
      <c r="L15957" s="228">
        <v>86916191.260000005</v>
      </c>
    </row>
    <row r="15958" spans="1:12">
      <c r="A15958" s="228">
        <v>2020</v>
      </c>
      <c r="B15958" s="228" t="s">
        <v>192</v>
      </c>
      <c r="C15958" s="228" t="s">
        <v>61</v>
      </c>
      <c r="D15958" s="228" t="s">
        <v>206</v>
      </c>
      <c r="E15958" s="228">
        <v>75</v>
      </c>
      <c r="F15958" s="228">
        <v>69238</v>
      </c>
      <c r="G15958" s="228">
        <v>20354</v>
      </c>
      <c r="H15958" s="228">
        <v>64606</v>
      </c>
      <c r="I15958" s="228">
        <v>53569490.049999997</v>
      </c>
      <c r="J15958" s="228">
        <v>9394986.8599999994</v>
      </c>
      <c r="K15958" s="228">
        <v>12045602.359999999</v>
      </c>
      <c r="L15958" s="228">
        <v>80191451.200000003</v>
      </c>
    </row>
    <row r="15959" spans="1:12">
      <c r="A15959" s="228">
        <v>2020</v>
      </c>
      <c r="B15959" s="228" t="s">
        <v>192</v>
      </c>
      <c r="C15959" s="228" t="s">
        <v>61</v>
      </c>
      <c r="D15959" s="228" t="s">
        <v>206</v>
      </c>
      <c r="E15959" s="228">
        <v>80</v>
      </c>
      <c r="F15959" s="228">
        <v>45511</v>
      </c>
      <c r="G15959" s="228">
        <v>14451</v>
      </c>
      <c r="H15959" s="228">
        <v>56212</v>
      </c>
      <c r="I15959" s="228">
        <v>42187512.350000001</v>
      </c>
      <c r="J15959" s="228">
        <v>6688876.0199999996</v>
      </c>
      <c r="K15959" s="228">
        <v>7585862.3499999996</v>
      </c>
      <c r="L15959" s="228">
        <v>59717239.780000001</v>
      </c>
    </row>
    <row r="15960" spans="1:12">
      <c r="A15960" s="228">
        <v>2020</v>
      </c>
      <c r="B15960" s="228" t="s">
        <v>192</v>
      </c>
      <c r="C15960" s="228" t="s">
        <v>61</v>
      </c>
      <c r="D15960" s="228" t="s">
        <v>206</v>
      </c>
      <c r="E15960" s="228">
        <v>85</v>
      </c>
      <c r="F15960" s="228">
        <v>27511</v>
      </c>
      <c r="G15960" s="228">
        <v>8133</v>
      </c>
      <c r="H15960" s="228">
        <v>44379</v>
      </c>
      <c r="I15960" s="228">
        <v>29146621.32</v>
      </c>
      <c r="J15960" s="228">
        <v>3902810.45</v>
      </c>
      <c r="K15960" s="228">
        <v>3539478.2</v>
      </c>
      <c r="L15960" s="228">
        <v>38280212.409999996</v>
      </c>
    </row>
    <row r="15961" spans="1:12">
      <c r="A15961" s="228">
        <v>2020</v>
      </c>
      <c r="B15961" s="228" t="s">
        <v>192</v>
      </c>
      <c r="C15961" s="228" t="s">
        <v>61</v>
      </c>
      <c r="D15961" s="228" t="s">
        <v>206</v>
      </c>
      <c r="E15961" s="228">
        <v>90</v>
      </c>
      <c r="F15961" s="228">
        <v>12596</v>
      </c>
      <c r="G15961" s="228">
        <v>4016</v>
      </c>
      <c r="H15961" s="228">
        <v>25316</v>
      </c>
      <c r="I15961" s="228">
        <v>15397077.210000001</v>
      </c>
      <c r="J15961" s="228">
        <v>1655632.32</v>
      </c>
      <c r="K15961" s="228">
        <v>1246946.6499999999</v>
      </c>
      <c r="L15961" s="228">
        <v>18978609.98</v>
      </c>
    </row>
    <row r="15962" spans="1:12">
      <c r="A15962" s="228">
        <v>2020</v>
      </c>
      <c r="B15962" s="228" t="s">
        <v>192</v>
      </c>
      <c r="C15962" s="228" t="s">
        <v>61</v>
      </c>
      <c r="D15962" s="228" t="s">
        <v>206</v>
      </c>
      <c r="E15962" s="228">
        <v>95</v>
      </c>
      <c r="F15962" s="228">
        <v>3481</v>
      </c>
      <c r="G15962" s="228">
        <v>954</v>
      </c>
      <c r="H15962" s="228">
        <v>5871</v>
      </c>
      <c r="I15962" s="228">
        <v>3554911.3</v>
      </c>
      <c r="J15962" s="228">
        <v>344847.09</v>
      </c>
      <c r="K15962" s="228">
        <v>207878</v>
      </c>
      <c r="L15962" s="228">
        <v>4225479.75</v>
      </c>
    </row>
    <row r="15963" spans="1:12">
      <c r="A15963" s="228">
        <v>2020</v>
      </c>
      <c r="B15963" s="228" t="s">
        <v>192</v>
      </c>
      <c r="C15963" s="228" t="s">
        <v>62</v>
      </c>
      <c r="D15963" s="228" t="s">
        <v>205</v>
      </c>
      <c r="E15963" s="228">
        <v>0</v>
      </c>
      <c r="F15963" s="228">
        <v>68310</v>
      </c>
      <c r="G15963" s="228">
        <v>2623</v>
      </c>
      <c r="H15963" s="228">
        <v>8043</v>
      </c>
      <c r="I15963" s="228">
        <v>5871340.9800000004</v>
      </c>
      <c r="J15963" s="228">
        <v>919735.02</v>
      </c>
      <c r="K15963" s="228">
        <v>84777.1</v>
      </c>
      <c r="L15963" s="228">
        <v>7498625.4299999997</v>
      </c>
    </row>
    <row r="15964" spans="1:12">
      <c r="A15964" s="228">
        <v>2020</v>
      </c>
      <c r="B15964" s="228" t="s">
        <v>192</v>
      </c>
      <c r="C15964" s="228" t="s">
        <v>62</v>
      </c>
      <c r="D15964" s="228" t="s">
        <v>205</v>
      </c>
      <c r="E15964" s="228">
        <v>5</v>
      </c>
      <c r="F15964" s="228">
        <v>83532</v>
      </c>
      <c r="G15964" s="228">
        <v>1373</v>
      </c>
      <c r="H15964" s="228">
        <v>2086</v>
      </c>
      <c r="I15964" s="228">
        <v>1795232.9</v>
      </c>
      <c r="J15964" s="228">
        <v>463379.82</v>
      </c>
      <c r="K15964" s="228">
        <v>105949.8</v>
      </c>
      <c r="L15964" s="228">
        <v>2720154.42</v>
      </c>
    </row>
    <row r="15965" spans="1:12">
      <c r="A15965" s="228">
        <v>2020</v>
      </c>
      <c r="B15965" s="228" t="s">
        <v>192</v>
      </c>
      <c r="C15965" s="228" t="s">
        <v>62</v>
      </c>
      <c r="D15965" s="228" t="s">
        <v>205</v>
      </c>
      <c r="E15965" s="228">
        <v>10</v>
      </c>
      <c r="F15965" s="228">
        <v>84481</v>
      </c>
      <c r="G15965" s="228">
        <v>1189</v>
      </c>
      <c r="H15965" s="228">
        <v>1718</v>
      </c>
      <c r="I15965" s="228">
        <v>1600248.27</v>
      </c>
      <c r="J15965" s="228">
        <v>433822.22</v>
      </c>
      <c r="K15965" s="228">
        <v>241916.5</v>
      </c>
      <c r="L15965" s="228">
        <v>2527555.7999999998</v>
      </c>
    </row>
    <row r="15966" spans="1:12">
      <c r="A15966" s="228">
        <v>2020</v>
      </c>
      <c r="B15966" s="228" t="s">
        <v>192</v>
      </c>
      <c r="C15966" s="228" t="s">
        <v>62</v>
      </c>
      <c r="D15966" s="228" t="s">
        <v>205</v>
      </c>
      <c r="E15966" s="228">
        <v>15</v>
      </c>
      <c r="F15966" s="228">
        <v>77245</v>
      </c>
      <c r="G15966" s="228">
        <v>2554</v>
      </c>
      <c r="H15966" s="228">
        <v>4160</v>
      </c>
      <c r="I15966" s="228">
        <v>4968095.87</v>
      </c>
      <c r="J15966" s="228">
        <v>1062067.54</v>
      </c>
      <c r="K15966" s="228">
        <v>1046591.67</v>
      </c>
      <c r="L15966" s="228">
        <v>7966683.6500000004</v>
      </c>
    </row>
    <row r="15967" spans="1:12">
      <c r="A15967" s="228">
        <v>2020</v>
      </c>
      <c r="B15967" s="228" t="s">
        <v>192</v>
      </c>
      <c r="C15967" s="228" t="s">
        <v>62</v>
      </c>
      <c r="D15967" s="228" t="s">
        <v>205</v>
      </c>
      <c r="E15967" s="228">
        <v>20</v>
      </c>
      <c r="F15967" s="228">
        <v>60187</v>
      </c>
      <c r="G15967" s="228">
        <v>2367</v>
      </c>
      <c r="H15967" s="228">
        <v>4525</v>
      </c>
      <c r="I15967" s="228">
        <v>4689160.2</v>
      </c>
      <c r="J15967" s="228">
        <v>1021750.39</v>
      </c>
      <c r="K15967" s="228">
        <v>775362.6</v>
      </c>
      <c r="L15967" s="228">
        <v>7162373.96</v>
      </c>
    </row>
    <row r="15968" spans="1:12">
      <c r="A15968" s="228">
        <v>2020</v>
      </c>
      <c r="B15968" s="228" t="s">
        <v>192</v>
      </c>
      <c r="C15968" s="228" t="s">
        <v>62</v>
      </c>
      <c r="D15968" s="228" t="s">
        <v>205</v>
      </c>
      <c r="E15968" s="228">
        <v>25</v>
      </c>
      <c r="F15968" s="228">
        <v>45601</v>
      </c>
      <c r="G15968" s="228">
        <v>1476</v>
      </c>
      <c r="H15968" s="228">
        <v>3973</v>
      </c>
      <c r="I15968" s="228">
        <v>3507355.43</v>
      </c>
      <c r="J15968" s="228">
        <v>732364.1</v>
      </c>
      <c r="K15968" s="228">
        <v>627654.6</v>
      </c>
      <c r="L15968" s="228">
        <v>5643135.9900000002</v>
      </c>
    </row>
    <row r="15969" spans="1:12">
      <c r="A15969" s="228">
        <v>2020</v>
      </c>
      <c r="B15969" s="228" t="s">
        <v>192</v>
      </c>
      <c r="C15969" s="228" t="s">
        <v>62</v>
      </c>
      <c r="D15969" s="228" t="s">
        <v>205</v>
      </c>
      <c r="E15969" s="228">
        <v>30</v>
      </c>
      <c r="F15969" s="228">
        <v>81347</v>
      </c>
      <c r="G15969" s="228">
        <v>2556</v>
      </c>
      <c r="H15969" s="228">
        <v>5860</v>
      </c>
      <c r="I15969" s="228">
        <v>4761338.17</v>
      </c>
      <c r="J15969" s="228">
        <v>1108649.74</v>
      </c>
      <c r="K15969" s="228">
        <v>668967</v>
      </c>
      <c r="L15969" s="228">
        <v>7623377.6200000001</v>
      </c>
    </row>
    <row r="15970" spans="1:12">
      <c r="A15970" s="228">
        <v>2020</v>
      </c>
      <c r="B15970" s="228" t="s">
        <v>192</v>
      </c>
      <c r="C15970" s="228" t="s">
        <v>62</v>
      </c>
      <c r="D15970" s="228" t="s">
        <v>205</v>
      </c>
      <c r="E15970" s="228">
        <v>35</v>
      </c>
      <c r="F15970" s="228">
        <v>97283</v>
      </c>
      <c r="G15970" s="228">
        <v>3080</v>
      </c>
      <c r="H15970" s="228">
        <v>6683</v>
      </c>
      <c r="I15970" s="228">
        <v>5924482.3899999997</v>
      </c>
      <c r="J15970" s="228">
        <v>1600174.97</v>
      </c>
      <c r="K15970" s="228">
        <v>921690</v>
      </c>
      <c r="L15970" s="228">
        <v>9960575.6400000006</v>
      </c>
    </row>
    <row r="15971" spans="1:12">
      <c r="A15971" s="228">
        <v>2020</v>
      </c>
      <c r="B15971" s="228" t="s">
        <v>192</v>
      </c>
      <c r="C15971" s="228" t="s">
        <v>62</v>
      </c>
      <c r="D15971" s="228" t="s">
        <v>205</v>
      </c>
      <c r="E15971" s="228">
        <v>40</v>
      </c>
      <c r="F15971" s="228">
        <v>91421</v>
      </c>
      <c r="G15971" s="228">
        <v>3645</v>
      </c>
      <c r="H15971" s="228">
        <v>7147</v>
      </c>
      <c r="I15971" s="228">
        <v>6550025.0899999999</v>
      </c>
      <c r="J15971" s="228">
        <v>1901738.38</v>
      </c>
      <c r="K15971" s="228">
        <v>1403531.8</v>
      </c>
      <c r="L15971" s="228">
        <v>11391058.720000001</v>
      </c>
    </row>
    <row r="15972" spans="1:12">
      <c r="A15972" s="228">
        <v>2020</v>
      </c>
      <c r="B15972" s="228" t="s">
        <v>192</v>
      </c>
      <c r="C15972" s="228" t="s">
        <v>62</v>
      </c>
      <c r="D15972" s="228" t="s">
        <v>205</v>
      </c>
      <c r="E15972" s="228">
        <v>45</v>
      </c>
      <c r="F15972" s="228">
        <v>93482</v>
      </c>
      <c r="G15972" s="228">
        <v>4992</v>
      </c>
      <c r="H15972" s="228">
        <v>10739</v>
      </c>
      <c r="I15972" s="228">
        <v>9729683.7699999996</v>
      </c>
      <c r="J15972" s="228">
        <v>2714704.03</v>
      </c>
      <c r="K15972" s="228">
        <v>1982565.65</v>
      </c>
      <c r="L15972" s="228">
        <v>16501745.74</v>
      </c>
    </row>
    <row r="15973" spans="1:12">
      <c r="A15973" s="228">
        <v>2020</v>
      </c>
      <c r="B15973" s="228" t="s">
        <v>192</v>
      </c>
      <c r="C15973" s="228" t="s">
        <v>62</v>
      </c>
      <c r="D15973" s="228" t="s">
        <v>205</v>
      </c>
      <c r="E15973" s="228">
        <v>50</v>
      </c>
      <c r="F15973" s="228">
        <v>89710</v>
      </c>
      <c r="G15973" s="228">
        <v>6874</v>
      </c>
      <c r="H15973" s="228">
        <v>13415</v>
      </c>
      <c r="I15973" s="228">
        <v>13382270.550000001</v>
      </c>
      <c r="J15973" s="228">
        <v>3812553.41</v>
      </c>
      <c r="K15973" s="228">
        <v>2998948.77</v>
      </c>
      <c r="L15973" s="228">
        <v>22770601.190000001</v>
      </c>
    </row>
    <row r="15974" spans="1:12">
      <c r="A15974" s="228">
        <v>2020</v>
      </c>
      <c r="B15974" s="228" t="s">
        <v>192</v>
      </c>
      <c r="C15974" s="228" t="s">
        <v>62</v>
      </c>
      <c r="D15974" s="228" t="s">
        <v>205</v>
      </c>
      <c r="E15974" s="228">
        <v>55</v>
      </c>
      <c r="F15974" s="228">
        <v>90265</v>
      </c>
      <c r="G15974" s="228">
        <v>9072</v>
      </c>
      <c r="H15974" s="228">
        <v>17951</v>
      </c>
      <c r="I15974" s="228">
        <v>19605427.989999998</v>
      </c>
      <c r="J15974" s="228">
        <v>5371781.7300000004</v>
      </c>
      <c r="K15974" s="228">
        <v>4566241.95</v>
      </c>
      <c r="L15974" s="228">
        <v>33074047.18</v>
      </c>
    </row>
    <row r="15975" spans="1:12">
      <c r="A15975" s="228">
        <v>2020</v>
      </c>
      <c r="B15975" s="228" t="s">
        <v>192</v>
      </c>
      <c r="C15975" s="228" t="s">
        <v>62</v>
      </c>
      <c r="D15975" s="228" t="s">
        <v>205</v>
      </c>
      <c r="E15975" s="228">
        <v>60</v>
      </c>
      <c r="F15975" s="228">
        <v>86598</v>
      </c>
      <c r="G15975" s="228">
        <v>12300</v>
      </c>
      <c r="H15975" s="228">
        <v>25602</v>
      </c>
      <c r="I15975" s="228">
        <v>27754237.140000001</v>
      </c>
      <c r="J15975" s="228">
        <v>7257234.7300000004</v>
      </c>
      <c r="K15975" s="228">
        <v>6259081.2000000002</v>
      </c>
      <c r="L15975" s="228">
        <v>45498224.350000001</v>
      </c>
    </row>
    <row r="15976" spans="1:12">
      <c r="A15976" s="228">
        <v>2020</v>
      </c>
      <c r="B15976" s="228" t="s">
        <v>192</v>
      </c>
      <c r="C15976" s="228" t="s">
        <v>62</v>
      </c>
      <c r="D15976" s="228" t="s">
        <v>205</v>
      </c>
      <c r="E15976" s="228">
        <v>65</v>
      </c>
      <c r="F15976" s="228">
        <v>77559</v>
      </c>
      <c r="G15976" s="228">
        <v>14196</v>
      </c>
      <c r="H15976" s="228">
        <v>30683</v>
      </c>
      <c r="I15976" s="228">
        <v>35539971.979999997</v>
      </c>
      <c r="J15976" s="228">
        <v>8827229.5199999996</v>
      </c>
      <c r="K15976" s="228">
        <v>8275195.3099999996</v>
      </c>
      <c r="L15976" s="228">
        <v>57261496.560000002</v>
      </c>
    </row>
    <row r="15977" spans="1:12">
      <c r="A15977" s="228">
        <v>2020</v>
      </c>
      <c r="B15977" s="228" t="s">
        <v>192</v>
      </c>
      <c r="C15977" s="228" t="s">
        <v>62</v>
      </c>
      <c r="D15977" s="228" t="s">
        <v>205</v>
      </c>
      <c r="E15977" s="228">
        <v>70</v>
      </c>
      <c r="F15977" s="228">
        <v>67537</v>
      </c>
      <c r="G15977" s="228">
        <v>17606</v>
      </c>
      <c r="H15977" s="228">
        <v>41298</v>
      </c>
      <c r="I15977" s="228">
        <v>45299819.899999999</v>
      </c>
      <c r="J15977" s="228">
        <v>10831075.779999999</v>
      </c>
      <c r="K15977" s="228">
        <v>10840951.369999999</v>
      </c>
      <c r="L15977" s="228">
        <v>71986319.849999994</v>
      </c>
    </row>
    <row r="15978" spans="1:12">
      <c r="A15978" s="228">
        <v>2020</v>
      </c>
      <c r="B15978" s="228" t="s">
        <v>192</v>
      </c>
      <c r="C15978" s="228" t="s">
        <v>62</v>
      </c>
      <c r="D15978" s="228" t="s">
        <v>205</v>
      </c>
      <c r="E15978" s="228">
        <v>75</v>
      </c>
      <c r="F15978" s="228">
        <v>46798</v>
      </c>
      <c r="G15978" s="228">
        <v>16667</v>
      </c>
      <c r="H15978" s="228">
        <v>43628</v>
      </c>
      <c r="I15978" s="228">
        <v>42760486.850000001</v>
      </c>
      <c r="J15978" s="228">
        <v>9387978.4399999995</v>
      </c>
      <c r="K15978" s="228">
        <v>8516783.4199999999</v>
      </c>
      <c r="L15978" s="228">
        <v>64254568.5</v>
      </c>
    </row>
    <row r="15979" spans="1:12">
      <c r="A15979" s="228">
        <v>2020</v>
      </c>
      <c r="B15979" s="228" t="s">
        <v>192</v>
      </c>
      <c r="C15979" s="228" t="s">
        <v>62</v>
      </c>
      <c r="D15979" s="228" t="s">
        <v>205</v>
      </c>
      <c r="E15979" s="228">
        <v>80</v>
      </c>
      <c r="F15979" s="228">
        <v>30050</v>
      </c>
      <c r="G15979" s="228">
        <v>12571</v>
      </c>
      <c r="H15979" s="228">
        <v>39119</v>
      </c>
      <c r="I15979" s="228">
        <v>34519897.18</v>
      </c>
      <c r="J15979" s="228">
        <v>7057278.7599999998</v>
      </c>
      <c r="K15979" s="228">
        <v>6025378.2800000003</v>
      </c>
      <c r="L15979" s="228">
        <v>50058341.25</v>
      </c>
    </row>
    <row r="15980" spans="1:12">
      <c r="A15980" s="228">
        <v>2020</v>
      </c>
      <c r="B15980" s="228" t="s">
        <v>192</v>
      </c>
      <c r="C15980" s="228" t="s">
        <v>62</v>
      </c>
      <c r="D15980" s="228" t="s">
        <v>205</v>
      </c>
      <c r="E15980" s="228">
        <v>85</v>
      </c>
      <c r="F15980" s="228">
        <v>16719</v>
      </c>
      <c r="G15980" s="228">
        <v>7609</v>
      </c>
      <c r="H15980" s="228">
        <v>29234</v>
      </c>
      <c r="I15980" s="228">
        <v>23247160.489999998</v>
      </c>
      <c r="J15980" s="228">
        <v>4104106.47</v>
      </c>
      <c r="K15980" s="228">
        <v>3211994.9</v>
      </c>
      <c r="L15980" s="228">
        <v>31837838.719999999</v>
      </c>
    </row>
    <row r="15981" spans="1:12">
      <c r="A15981" s="228">
        <v>2020</v>
      </c>
      <c r="B15981" s="228" t="s">
        <v>192</v>
      </c>
      <c r="C15981" s="228" t="s">
        <v>62</v>
      </c>
      <c r="D15981" s="228" t="s">
        <v>205</v>
      </c>
      <c r="E15981" s="228">
        <v>90</v>
      </c>
      <c r="F15981" s="228">
        <v>7185</v>
      </c>
      <c r="G15981" s="228">
        <v>2721</v>
      </c>
      <c r="H15981" s="228">
        <v>14750</v>
      </c>
      <c r="I15981" s="228">
        <v>10801984.33</v>
      </c>
      <c r="J15981" s="228">
        <v>1708500.86</v>
      </c>
      <c r="K15981" s="228">
        <v>986953.4</v>
      </c>
      <c r="L15981" s="228">
        <v>14056045.18</v>
      </c>
    </row>
    <row r="15982" spans="1:12">
      <c r="A15982" s="228">
        <v>2020</v>
      </c>
      <c r="B15982" s="228" t="s">
        <v>192</v>
      </c>
      <c r="C15982" s="228" t="s">
        <v>62</v>
      </c>
      <c r="D15982" s="228" t="s">
        <v>205</v>
      </c>
      <c r="E15982" s="228">
        <v>95</v>
      </c>
      <c r="F15982" s="228">
        <v>1006</v>
      </c>
      <c r="G15982" s="228">
        <v>346</v>
      </c>
      <c r="H15982" s="228">
        <v>2143</v>
      </c>
      <c r="I15982" s="228">
        <v>1563231.45</v>
      </c>
      <c r="J15982" s="228">
        <v>215043.64</v>
      </c>
      <c r="K15982" s="228">
        <v>105340</v>
      </c>
      <c r="L15982" s="228">
        <v>1926540.1</v>
      </c>
    </row>
    <row r="15983" spans="1:12">
      <c r="A15983" s="228">
        <v>2020</v>
      </c>
      <c r="B15983" s="228" t="s">
        <v>192</v>
      </c>
      <c r="C15983" s="228" t="s">
        <v>62</v>
      </c>
      <c r="D15983" s="228" t="s">
        <v>206</v>
      </c>
      <c r="E15983" s="228">
        <v>0</v>
      </c>
      <c r="F15983" s="228">
        <v>64297</v>
      </c>
      <c r="G15983" s="228">
        <v>1836</v>
      </c>
      <c r="H15983" s="228">
        <v>7370</v>
      </c>
      <c r="I15983" s="228">
        <v>5228197.43</v>
      </c>
      <c r="J15983" s="228">
        <v>718469.94</v>
      </c>
      <c r="K15983" s="228">
        <v>100357</v>
      </c>
      <c r="L15983" s="228">
        <v>6404217.0199999996</v>
      </c>
    </row>
    <row r="15984" spans="1:12">
      <c r="A15984" s="228">
        <v>2020</v>
      </c>
      <c r="B15984" s="228" t="s">
        <v>192</v>
      </c>
      <c r="C15984" s="228" t="s">
        <v>62</v>
      </c>
      <c r="D15984" s="228" t="s">
        <v>206</v>
      </c>
      <c r="E15984" s="228">
        <v>5</v>
      </c>
      <c r="F15984" s="228">
        <v>78945</v>
      </c>
      <c r="G15984" s="228">
        <v>1166</v>
      </c>
      <c r="H15984" s="228">
        <v>1673</v>
      </c>
      <c r="I15984" s="228">
        <v>1550443.03</v>
      </c>
      <c r="J15984" s="228">
        <v>363718.64</v>
      </c>
      <c r="K15984" s="228">
        <v>93964</v>
      </c>
      <c r="L15984" s="228">
        <v>2319582.88</v>
      </c>
    </row>
    <row r="15985" spans="1:12">
      <c r="A15985" s="228">
        <v>2020</v>
      </c>
      <c r="B15985" s="228" t="s">
        <v>192</v>
      </c>
      <c r="C15985" s="228" t="s">
        <v>62</v>
      </c>
      <c r="D15985" s="228" t="s">
        <v>206</v>
      </c>
      <c r="E15985" s="228">
        <v>10</v>
      </c>
      <c r="F15985" s="228">
        <v>80191</v>
      </c>
      <c r="G15985" s="228">
        <v>1089</v>
      </c>
      <c r="H15985" s="228">
        <v>1893</v>
      </c>
      <c r="I15985" s="228">
        <v>1806717.79</v>
      </c>
      <c r="J15985" s="228">
        <v>451708.04</v>
      </c>
      <c r="K15985" s="228">
        <v>532572.25</v>
      </c>
      <c r="L15985" s="228">
        <v>3150140.75</v>
      </c>
    </row>
    <row r="15986" spans="1:12">
      <c r="A15986" s="228">
        <v>2020</v>
      </c>
      <c r="B15986" s="228" t="s">
        <v>192</v>
      </c>
      <c r="C15986" s="228" t="s">
        <v>62</v>
      </c>
      <c r="D15986" s="228" t="s">
        <v>206</v>
      </c>
      <c r="E15986" s="228">
        <v>15</v>
      </c>
      <c r="F15986" s="228">
        <v>73243</v>
      </c>
      <c r="G15986" s="228">
        <v>3096</v>
      </c>
      <c r="H15986" s="228">
        <v>5994</v>
      </c>
      <c r="I15986" s="228">
        <v>5999853.1500000004</v>
      </c>
      <c r="J15986" s="228">
        <v>1190967.06</v>
      </c>
      <c r="K15986" s="228">
        <v>1096187</v>
      </c>
      <c r="L15986" s="228">
        <v>9452163.8800000008</v>
      </c>
    </row>
    <row r="15987" spans="1:12">
      <c r="A15987" s="228">
        <v>2020</v>
      </c>
      <c r="B15987" s="228" t="s">
        <v>192</v>
      </c>
      <c r="C15987" s="228" t="s">
        <v>62</v>
      </c>
      <c r="D15987" s="228" t="s">
        <v>206</v>
      </c>
      <c r="E15987" s="228">
        <v>20</v>
      </c>
      <c r="F15987" s="228">
        <v>60000</v>
      </c>
      <c r="G15987" s="228">
        <v>3897</v>
      </c>
      <c r="H15987" s="228">
        <v>9346</v>
      </c>
      <c r="I15987" s="228">
        <v>8241227.5700000003</v>
      </c>
      <c r="J15987" s="228">
        <v>1482952.34</v>
      </c>
      <c r="K15987" s="228">
        <v>774286.85</v>
      </c>
      <c r="L15987" s="228">
        <v>11652893.82</v>
      </c>
    </row>
    <row r="15988" spans="1:12">
      <c r="A15988" s="228">
        <v>2020</v>
      </c>
      <c r="B15988" s="228" t="s">
        <v>192</v>
      </c>
      <c r="C15988" s="228" t="s">
        <v>62</v>
      </c>
      <c r="D15988" s="228" t="s">
        <v>206</v>
      </c>
      <c r="E15988" s="228">
        <v>25</v>
      </c>
      <c r="F15988" s="228">
        <v>53180</v>
      </c>
      <c r="G15988" s="228">
        <v>3733</v>
      </c>
      <c r="H15988" s="228">
        <v>10828</v>
      </c>
      <c r="I15988" s="228">
        <v>10418649.09</v>
      </c>
      <c r="J15988" s="228">
        <v>2104207.75</v>
      </c>
      <c r="K15988" s="228">
        <v>926775.5</v>
      </c>
      <c r="L15988" s="228">
        <v>15117072.91</v>
      </c>
    </row>
    <row r="15989" spans="1:12">
      <c r="A15989" s="228">
        <v>2020</v>
      </c>
      <c r="B15989" s="228" t="s">
        <v>192</v>
      </c>
      <c r="C15989" s="228" t="s">
        <v>62</v>
      </c>
      <c r="D15989" s="228" t="s">
        <v>206</v>
      </c>
      <c r="E15989" s="228">
        <v>30</v>
      </c>
      <c r="F15989" s="228">
        <v>96295</v>
      </c>
      <c r="G15989" s="228">
        <v>7052</v>
      </c>
      <c r="H15989" s="228">
        <v>20596</v>
      </c>
      <c r="I15989" s="228">
        <v>22399168.600000001</v>
      </c>
      <c r="J15989" s="228">
        <v>5035316.95</v>
      </c>
      <c r="K15989" s="228">
        <v>1026594.4</v>
      </c>
      <c r="L15989" s="228">
        <v>31962183.600000001</v>
      </c>
    </row>
    <row r="15990" spans="1:12">
      <c r="A15990" s="228">
        <v>2020</v>
      </c>
      <c r="B15990" s="228" t="s">
        <v>192</v>
      </c>
      <c r="C15990" s="228" t="s">
        <v>62</v>
      </c>
      <c r="D15990" s="228" t="s">
        <v>206</v>
      </c>
      <c r="E15990" s="228">
        <v>35</v>
      </c>
      <c r="F15990" s="228">
        <v>109357</v>
      </c>
      <c r="G15990" s="228">
        <v>8081</v>
      </c>
      <c r="H15990" s="228">
        <v>20012</v>
      </c>
      <c r="I15990" s="228">
        <v>21789878.43</v>
      </c>
      <c r="J15990" s="228">
        <v>5090075.47</v>
      </c>
      <c r="K15990" s="228">
        <v>1609644.6</v>
      </c>
      <c r="L15990" s="228">
        <v>32327992.059999999</v>
      </c>
    </row>
    <row r="15991" spans="1:12">
      <c r="A15991" s="228">
        <v>2020</v>
      </c>
      <c r="B15991" s="228" t="s">
        <v>192</v>
      </c>
      <c r="C15991" s="228" t="s">
        <v>62</v>
      </c>
      <c r="D15991" s="228" t="s">
        <v>206</v>
      </c>
      <c r="E15991" s="228">
        <v>40</v>
      </c>
      <c r="F15991" s="228">
        <v>98364</v>
      </c>
      <c r="G15991" s="228">
        <v>6774</v>
      </c>
      <c r="H15991" s="228">
        <v>14920</v>
      </c>
      <c r="I15991" s="228">
        <v>14728091.32</v>
      </c>
      <c r="J15991" s="228">
        <v>3608464.93</v>
      </c>
      <c r="K15991" s="228">
        <v>1836175</v>
      </c>
      <c r="L15991" s="228">
        <v>23210212.030000001</v>
      </c>
    </row>
    <row r="15992" spans="1:12">
      <c r="A15992" s="228">
        <v>2020</v>
      </c>
      <c r="B15992" s="228" t="s">
        <v>192</v>
      </c>
      <c r="C15992" s="228" t="s">
        <v>62</v>
      </c>
      <c r="D15992" s="228" t="s">
        <v>206</v>
      </c>
      <c r="E15992" s="228">
        <v>45</v>
      </c>
      <c r="F15992" s="228">
        <v>103359</v>
      </c>
      <c r="G15992" s="228">
        <v>8192</v>
      </c>
      <c r="H15992" s="228">
        <v>17079</v>
      </c>
      <c r="I15992" s="228">
        <v>16278685.300000001</v>
      </c>
      <c r="J15992" s="228">
        <v>4100227.56</v>
      </c>
      <c r="K15992" s="228">
        <v>2221256.35</v>
      </c>
      <c r="L15992" s="228">
        <v>26158853.149999999</v>
      </c>
    </row>
    <row r="15993" spans="1:12">
      <c r="A15993" s="228">
        <v>2020</v>
      </c>
      <c r="B15993" s="228" t="s">
        <v>192</v>
      </c>
      <c r="C15993" s="228" t="s">
        <v>62</v>
      </c>
      <c r="D15993" s="228" t="s">
        <v>206</v>
      </c>
      <c r="E15993" s="228">
        <v>50</v>
      </c>
      <c r="F15993" s="228">
        <v>98567</v>
      </c>
      <c r="G15993" s="228">
        <v>9078</v>
      </c>
      <c r="H15993" s="228">
        <v>19851</v>
      </c>
      <c r="I15993" s="228">
        <v>19323285.449999999</v>
      </c>
      <c r="J15993" s="228">
        <v>4848143.82</v>
      </c>
      <c r="K15993" s="228">
        <v>3204900.9</v>
      </c>
      <c r="L15993" s="228">
        <v>31303337.620000001</v>
      </c>
    </row>
    <row r="15994" spans="1:12">
      <c r="A15994" s="228">
        <v>2020</v>
      </c>
      <c r="B15994" s="228" t="s">
        <v>192</v>
      </c>
      <c r="C15994" s="228" t="s">
        <v>62</v>
      </c>
      <c r="D15994" s="228" t="s">
        <v>206</v>
      </c>
      <c r="E15994" s="228">
        <v>55</v>
      </c>
      <c r="F15994" s="228">
        <v>98367</v>
      </c>
      <c r="G15994" s="228">
        <v>11080</v>
      </c>
      <c r="H15994" s="228">
        <v>23507</v>
      </c>
      <c r="I15994" s="228">
        <v>22903797.09</v>
      </c>
      <c r="J15994" s="228">
        <v>5806600.75</v>
      </c>
      <c r="K15994" s="228">
        <v>4457014.2</v>
      </c>
      <c r="L15994" s="228">
        <v>37271397.450000003</v>
      </c>
    </row>
    <row r="15995" spans="1:12">
      <c r="A15995" s="228">
        <v>2020</v>
      </c>
      <c r="B15995" s="228" t="s">
        <v>192</v>
      </c>
      <c r="C15995" s="228" t="s">
        <v>62</v>
      </c>
      <c r="D15995" s="228" t="s">
        <v>206</v>
      </c>
      <c r="E15995" s="228">
        <v>60</v>
      </c>
      <c r="F15995" s="228">
        <v>94501</v>
      </c>
      <c r="G15995" s="228">
        <v>12739</v>
      </c>
      <c r="H15995" s="228">
        <v>28582</v>
      </c>
      <c r="I15995" s="228">
        <v>28701949.649999999</v>
      </c>
      <c r="J15995" s="228">
        <v>7076208.04</v>
      </c>
      <c r="K15995" s="228">
        <v>6502269.8600000003</v>
      </c>
      <c r="L15995" s="228">
        <v>46750142.369999997</v>
      </c>
    </row>
    <row r="15996" spans="1:12">
      <c r="A15996" s="228">
        <v>2020</v>
      </c>
      <c r="B15996" s="228" t="s">
        <v>192</v>
      </c>
      <c r="C15996" s="228" t="s">
        <v>62</v>
      </c>
      <c r="D15996" s="228" t="s">
        <v>206</v>
      </c>
      <c r="E15996" s="228">
        <v>65</v>
      </c>
      <c r="F15996" s="228">
        <v>86765</v>
      </c>
      <c r="G15996" s="228">
        <v>14531</v>
      </c>
      <c r="H15996" s="228">
        <v>35304</v>
      </c>
      <c r="I15996" s="228">
        <v>37071536.159999996</v>
      </c>
      <c r="J15996" s="228">
        <v>8643251.3300000001</v>
      </c>
      <c r="K15996" s="228">
        <v>8316343.79</v>
      </c>
      <c r="L15996" s="228">
        <v>58781280.07</v>
      </c>
    </row>
    <row r="15997" spans="1:12">
      <c r="A15997" s="228">
        <v>2020</v>
      </c>
      <c r="B15997" s="228" t="s">
        <v>192</v>
      </c>
      <c r="C15997" s="228" t="s">
        <v>62</v>
      </c>
      <c r="D15997" s="228" t="s">
        <v>206</v>
      </c>
      <c r="E15997" s="228">
        <v>70</v>
      </c>
      <c r="F15997" s="228">
        <v>76558</v>
      </c>
      <c r="G15997" s="228">
        <v>16665</v>
      </c>
      <c r="H15997" s="228">
        <v>43655</v>
      </c>
      <c r="I15997" s="228">
        <v>42702681.100000001</v>
      </c>
      <c r="J15997" s="228">
        <v>9718873.4700000007</v>
      </c>
      <c r="K15997" s="228">
        <v>10005421.289999999</v>
      </c>
      <c r="L15997" s="228">
        <v>67170092.359999999</v>
      </c>
    </row>
    <row r="15998" spans="1:12">
      <c r="A15998" s="228">
        <v>2020</v>
      </c>
      <c r="B15998" s="228" t="s">
        <v>192</v>
      </c>
      <c r="C15998" s="228" t="s">
        <v>62</v>
      </c>
      <c r="D15998" s="228" t="s">
        <v>206</v>
      </c>
      <c r="E15998" s="228">
        <v>75</v>
      </c>
      <c r="F15998" s="228">
        <v>51985</v>
      </c>
      <c r="G15998" s="228">
        <v>14603</v>
      </c>
      <c r="H15998" s="228">
        <v>45190</v>
      </c>
      <c r="I15998" s="228">
        <v>41273861.759999998</v>
      </c>
      <c r="J15998" s="228">
        <v>8646652.3000000007</v>
      </c>
      <c r="K15998" s="228">
        <v>7949188.3499999996</v>
      </c>
      <c r="L15998" s="228">
        <v>61442727.729999997</v>
      </c>
    </row>
    <row r="15999" spans="1:12">
      <c r="A15999" s="228">
        <v>2020</v>
      </c>
      <c r="B15999" s="228" t="s">
        <v>192</v>
      </c>
      <c r="C15999" s="228" t="s">
        <v>62</v>
      </c>
      <c r="D15999" s="228" t="s">
        <v>206</v>
      </c>
      <c r="E15999" s="228">
        <v>80</v>
      </c>
      <c r="F15999" s="228">
        <v>35847</v>
      </c>
      <c r="G15999" s="228">
        <v>11361</v>
      </c>
      <c r="H15999" s="228">
        <v>40794</v>
      </c>
      <c r="I15999" s="228">
        <v>35206319.840000004</v>
      </c>
      <c r="J15999" s="228">
        <v>6491895.8399999999</v>
      </c>
      <c r="K15999" s="228">
        <v>5772447.3099999996</v>
      </c>
      <c r="L15999" s="228">
        <v>49718054.890000001</v>
      </c>
    </row>
    <row r="16000" spans="1:12">
      <c r="A16000" s="228">
        <v>2020</v>
      </c>
      <c r="B16000" s="228" t="s">
        <v>192</v>
      </c>
      <c r="C16000" s="228" t="s">
        <v>62</v>
      </c>
      <c r="D16000" s="228" t="s">
        <v>206</v>
      </c>
      <c r="E16000" s="228">
        <v>85</v>
      </c>
      <c r="F16000" s="228">
        <v>22725</v>
      </c>
      <c r="G16000" s="228">
        <v>7124</v>
      </c>
      <c r="H16000" s="228">
        <v>35345</v>
      </c>
      <c r="I16000" s="228">
        <v>27558761.82</v>
      </c>
      <c r="J16000" s="228">
        <v>4419926.13</v>
      </c>
      <c r="K16000" s="228">
        <v>2951136.3</v>
      </c>
      <c r="L16000" s="228">
        <v>36346404.549999997</v>
      </c>
    </row>
    <row r="16001" spans="1:12">
      <c r="A16001" s="228">
        <v>2020</v>
      </c>
      <c r="B16001" s="228" t="s">
        <v>192</v>
      </c>
      <c r="C16001" s="228" t="s">
        <v>62</v>
      </c>
      <c r="D16001" s="228" t="s">
        <v>206</v>
      </c>
      <c r="E16001" s="228">
        <v>90</v>
      </c>
      <c r="F16001" s="228">
        <v>11049</v>
      </c>
      <c r="G16001" s="228">
        <v>3016</v>
      </c>
      <c r="H16001" s="228">
        <v>18959</v>
      </c>
      <c r="I16001" s="228">
        <v>13611273.369999999</v>
      </c>
      <c r="J16001" s="228">
        <v>1908260.29</v>
      </c>
      <c r="K16001" s="228">
        <v>1093751.6000000001</v>
      </c>
      <c r="L16001" s="228">
        <v>17227336.469999999</v>
      </c>
    </row>
    <row r="16002" spans="1:12">
      <c r="A16002" s="228">
        <v>2020</v>
      </c>
      <c r="B16002" s="228" t="s">
        <v>192</v>
      </c>
      <c r="C16002" s="228" t="s">
        <v>62</v>
      </c>
      <c r="D16002" s="228" t="s">
        <v>206</v>
      </c>
      <c r="E16002" s="228">
        <v>95</v>
      </c>
      <c r="F16002" s="228">
        <v>2999</v>
      </c>
      <c r="G16002" s="228">
        <v>656</v>
      </c>
      <c r="H16002" s="228">
        <v>4718</v>
      </c>
      <c r="I16002" s="228">
        <v>3437087.88</v>
      </c>
      <c r="J16002" s="228">
        <v>442995.19</v>
      </c>
      <c r="K16002" s="228">
        <v>190873.8</v>
      </c>
      <c r="L16002" s="228">
        <v>4165527.56</v>
      </c>
    </row>
    <row r="16003" spans="1:12">
      <c r="A16003" s="228">
        <v>2020</v>
      </c>
      <c r="B16003" s="228" t="s">
        <v>192</v>
      </c>
      <c r="C16003" s="228" t="s">
        <v>63</v>
      </c>
      <c r="D16003" s="228" t="s">
        <v>205</v>
      </c>
      <c r="E16003" s="228">
        <v>0</v>
      </c>
      <c r="F16003" s="228">
        <v>50699</v>
      </c>
      <c r="G16003" s="228">
        <v>2503</v>
      </c>
      <c r="H16003" s="228">
        <v>6784</v>
      </c>
      <c r="I16003" s="228">
        <v>5854283.3600000003</v>
      </c>
      <c r="J16003" s="228">
        <v>800195.96</v>
      </c>
      <c r="K16003" s="228">
        <v>127052.5</v>
      </c>
      <c r="L16003" s="228">
        <v>7271206.1799999997</v>
      </c>
    </row>
    <row r="16004" spans="1:12">
      <c r="A16004" s="228">
        <v>2020</v>
      </c>
      <c r="B16004" s="228" t="s">
        <v>192</v>
      </c>
      <c r="C16004" s="228" t="s">
        <v>63</v>
      </c>
      <c r="D16004" s="228" t="s">
        <v>205</v>
      </c>
      <c r="E16004" s="228">
        <v>5</v>
      </c>
      <c r="F16004" s="228">
        <v>66511</v>
      </c>
      <c r="G16004" s="228">
        <v>1555</v>
      </c>
      <c r="H16004" s="228">
        <v>2269</v>
      </c>
      <c r="I16004" s="228">
        <v>1850159.7</v>
      </c>
      <c r="J16004" s="228">
        <v>444067.61</v>
      </c>
      <c r="K16004" s="228">
        <v>154107</v>
      </c>
      <c r="L16004" s="228">
        <v>2790356.53</v>
      </c>
    </row>
    <row r="16005" spans="1:12">
      <c r="A16005" s="228">
        <v>2020</v>
      </c>
      <c r="B16005" s="228" t="s">
        <v>192</v>
      </c>
      <c r="C16005" s="228" t="s">
        <v>63</v>
      </c>
      <c r="D16005" s="228" t="s">
        <v>205</v>
      </c>
      <c r="E16005" s="228">
        <v>10</v>
      </c>
      <c r="F16005" s="228">
        <v>72074</v>
      </c>
      <c r="G16005" s="228">
        <v>1352</v>
      </c>
      <c r="H16005" s="228">
        <v>2372</v>
      </c>
      <c r="I16005" s="228">
        <v>1862953.32</v>
      </c>
      <c r="J16005" s="228">
        <v>392675.86</v>
      </c>
      <c r="K16005" s="228">
        <v>413934</v>
      </c>
      <c r="L16005" s="228">
        <v>2963202.08</v>
      </c>
    </row>
    <row r="16006" spans="1:12">
      <c r="A16006" s="228">
        <v>2020</v>
      </c>
      <c r="B16006" s="228" t="s">
        <v>192</v>
      </c>
      <c r="C16006" s="228" t="s">
        <v>63</v>
      </c>
      <c r="D16006" s="228" t="s">
        <v>205</v>
      </c>
      <c r="E16006" s="228">
        <v>15</v>
      </c>
      <c r="F16006" s="228">
        <v>66722</v>
      </c>
      <c r="G16006" s="228">
        <v>2009</v>
      </c>
      <c r="H16006" s="228">
        <v>3722</v>
      </c>
      <c r="I16006" s="228">
        <v>3740997.83</v>
      </c>
      <c r="J16006" s="228">
        <v>753465.6</v>
      </c>
      <c r="K16006" s="228">
        <v>787215.58</v>
      </c>
      <c r="L16006" s="228">
        <v>5931639.71</v>
      </c>
    </row>
    <row r="16007" spans="1:12">
      <c r="A16007" s="228">
        <v>2020</v>
      </c>
      <c r="B16007" s="228" t="s">
        <v>192</v>
      </c>
      <c r="C16007" s="228" t="s">
        <v>63</v>
      </c>
      <c r="D16007" s="228" t="s">
        <v>205</v>
      </c>
      <c r="E16007" s="228">
        <v>20</v>
      </c>
      <c r="F16007" s="228">
        <v>47340</v>
      </c>
      <c r="G16007" s="228">
        <v>1722</v>
      </c>
      <c r="H16007" s="228">
        <v>3464</v>
      </c>
      <c r="I16007" s="228">
        <v>3500419.19</v>
      </c>
      <c r="J16007" s="228">
        <v>682315.37</v>
      </c>
      <c r="K16007" s="228">
        <v>729518</v>
      </c>
      <c r="L16007" s="228">
        <v>5475894.1500000004</v>
      </c>
    </row>
    <row r="16008" spans="1:12">
      <c r="A16008" s="228">
        <v>2020</v>
      </c>
      <c r="B16008" s="228" t="s">
        <v>192</v>
      </c>
      <c r="C16008" s="228" t="s">
        <v>63</v>
      </c>
      <c r="D16008" s="228" t="s">
        <v>205</v>
      </c>
      <c r="E16008" s="228">
        <v>25</v>
      </c>
      <c r="F16008" s="228">
        <v>32239</v>
      </c>
      <c r="G16008" s="228">
        <v>970</v>
      </c>
      <c r="H16008" s="228">
        <v>2757</v>
      </c>
      <c r="I16008" s="228">
        <v>2421972.37</v>
      </c>
      <c r="J16008" s="228">
        <v>470186.44</v>
      </c>
      <c r="K16008" s="228">
        <v>546507.19999999995</v>
      </c>
      <c r="L16008" s="228">
        <v>4119205.58</v>
      </c>
    </row>
    <row r="16009" spans="1:12">
      <c r="A16009" s="228">
        <v>2020</v>
      </c>
      <c r="B16009" s="228" t="s">
        <v>192</v>
      </c>
      <c r="C16009" s="228" t="s">
        <v>63</v>
      </c>
      <c r="D16009" s="228" t="s">
        <v>205</v>
      </c>
      <c r="E16009" s="228">
        <v>30</v>
      </c>
      <c r="F16009" s="228">
        <v>55100</v>
      </c>
      <c r="G16009" s="228">
        <v>1757</v>
      </c>
      <c r="H16009" s="228">
        <v>3634</v>
      </c>
      <c r="I16009" s="228">
        <v>3334782.44</v>
      </c>
      <c r="J16009" s="228">
        <v>800728.87</v>
      </c>
      <c r="K16009" s="228">
        <v>817441</v>
      </c>
      <c r="L16009" s="228">
        <v>5930457.4000000004</v>
      </c>
    </row>
    <row r="16010" spans="1:12">
      <c r="A16010" s="228">
        <v>2020</v>
      </c>
      <c r="B16010" s="228" t="s">
        <v>192</v>
      </c>
      <c r="C16010" s="228" t="s">
        <v>63</v>
      </c>
      <c r="D16010" s="228" t="s">
        <v>205</v>
      </c>
      <c r="E16010" s="228">
        <v>35</v>
      </c>
      <c r="F16010" s="228">
        <v>69761</v>
      </c>
      <c r="G16010" s="228">
        <v>2696</v>
      </c>
      <c r="H16010" s="228">
        <v>6060</v>
      </c>
      <c r="I16010" s="228">
        <v>5355713.0599999996</v>
      </c>
      <c r="J16010" s="228">
        <v>1206452.6100000001</v>
      </c>
      <c r="K16010" s="228">
        <v>972323.85</v>
      </c>
      <c r="L16010" s="228">
        <v>9061701.5999999996</v>
      </c>
    </row>
    <row r="16011" spans="1:12">
      <c r="A16011" s="228">
        <v>2020</v>
      </c>
      <c r="B16011" s="228" t="s">
        <v>192</v>
      </c>
      <c r="C16011" s="228" t="s">
        <v>63</v>
      </c>
      <c r="D16011" s="228" t="s">
        <v>205</v>
      </c>
      <c r="E16011" s="228">
        <v>40</v>
      </c>
      <c r="F16011" s="228">
        <v>67800</v>
      </c>
      <c r="G16011" s="228">
        <v>3329</v>
      </c>
      <c r="H16011" s="228">
        <v>7015</v>
      </c>
      <c r="I16011" s="228">
        <v>6439608.3399999999</v>
      </c>
      <c r="J16011" s="228">
        <v>1584608.97</v>
      </c>
      <c r="K16011" s="228">
        <v>1397146</v>
      </c>
      <c r="L16011" s="228">
        <v>11089292.960000001</v>
      </c>
    </row>
    <row r="16012" spans="1:12">
      <c r="A16012" s="228">
        <v>2020</v>
      </c>
      <c r="B16012" s="228" t="s">
        <v>192</v>
      </c>
      <c r="C16012" s="228" t="s">
        <v>63</v>
      </c>
      <c r="D16012" s="228" t="s">
        <v>205</v>
      </c>
      <c r="E16012" s="228">
        <v>45</v>
      </c>
      <c r="F16012" s="228">
        <v>75125</v>
      </c>
      <c r="G16012" s="228">
        <v>4732</v>
      </c>
      <c r="H16012" s="228">
        <v>10190</v>
      </c>
      <c r="I16012" s="228">
        <v>9445170.25</v>
      </c>
      <c r="J16012" s="228">
        <v>2318511.5</v>
      </c>
      <c r="K16012" s="228">
        <v>2398303.91</v>
      </c>
      <c r="L16012" s="228">
        <v>16572000.08</v>
      </c>
    </row>
    <row r="16013" spans="1:12">
      <c r="A16013" s="228">
        <v>2020</v>
      </c>
      <c r="B16013" s="228" t="s">
        <v>192</v>
      </c>
      <c r="C16013" s="228" t="s">
        <v>63</v>
      </c>
      <c r="D16013" s="228" t="s">
        <v>205</v>
      </c>
      <c r="E16013" s="228">
        <v>50</v>
      </c>
      <c r="F16013" s="228">
        <v>70310</v>
      </c>
      <c r="G16013" s="228">
        <v>5682</v>
      </c>
      <c r="H16013" s="228">
        <v>11830</v>
      </c>
      <c r="I16013" s="228">
        <v>11910780.529999999</v>
      </c>
      <c r="J16013" s="228">
        <v>2878009.69</v>
      </c>
      <c r="K16013" s="228">
        <v>2597734.4500000002</v>
      </c>
      <c r="L16013" s="228">
        <v>20063885.920000002</v>
      </c>
    </row>
    <row r="16014" spans="1:12">
      <c r="A16014" s="228">
        <v>2020</v>
      </c>
      <c r="B16014" s="228" t="s">
        <v>192</v>
      </c>
      <c r="C16014" s="228" t="s">
        <v>63</v>
      </c>
      <c r="D16014" s="228" t="s">
        <v>205</v>
      </c>
      <c r="E16014" s="228">
        <v>55</v>
      </c>
      <c r="F16014" s="228">
        <v>72013</v>
      </c>
      <c r="G16014" s="228">
        <v>8142</v>
      </c>
      <c r="H16014" s="228">
        <v>15866</v>
      </c>
      <c r="I16014" s="228">
        <v>17311959.27</v>
      </c>
      <c r="J16014" s="228">
        <v>4280941.1900000004</v>
      </c>
      <c r="K16014" s="228">
        <v>4299398.8099999996</v>
      </c>
      <c r="L16014" s="228">
        <v>29544919.050000001</v>
      </c>
    </row>
    <row r="16015" spans="1:12">
      <c r="A16015" s="228">
        <v>2020</v>
      </c>
      <c r="B16015" s="228" t="s">
        <v>192</v>
      </c>
      <c r="C16015" s="228" t="s">
        <v>63</v>
      </c>
      <c r="D16015" s="228" t="s">
        <v>205</v>
      </c>
      <c r="E16015" s="228">
        <v>60</v>
      </c>
      <c r="F16015" s="228">
        <v>67875</v>
      </c>
      <c r="G16015" s="228">
        <v>9882</v>
      </c>
      <c r="H16015" s="228">
        <v>21538</v>
      </c>
      <c r="I16015" s="228">
        <v>23622467.149999999</v>
      </c>
      <c r="J16015" s="228">
        <v>5677776.7800000003</v>
      </c>
      <c r="K16015" s="228">
        <v>5886309.7000000002</v>
      </c>
      <c r="L16015" s="228">
        <v>39741369.289999999</v>
      </c>
    </row>
    <row r="16016" spans="1:12">
      <c r="A16016" s="228">
        <v>2020</v>
      </c>
      <c r="B16016" s="228" t="s">
        <v>192</v>
      </c>
      <c r="C16016" s="228" t="s">
        <v>63</v>
      </c>
      <c r="D16016" s="228" t="s">
        <v>205</v>
      </c>
      <c r="E16016" s="228">
        <v>65</v>
      </c>
      <c r="F16016" s="228">
        <v>61886</v>
      </c>
      <c r="G16016" s="228">
        <v>13497</v>
      </c>
      <c r="H16016" s="228">
        <v>28176</v>
      </c>
      <c r="I16016" s="228">
        <v>31868024.16</v>
      </c>
      <c r="J16016" s="228">
        <v>7304806.0599999996</v>
      </c>
      <c r="K16016" s="228">
        <v>8344416.4199999999</v>
      </c>
      <c r="L16016" s="228">
        <v>52881466.289999999</v>
      </c>
    </row>
    <row r="16017" spans="1:12">
      <c r="A16017" s="228">
        <v>2020</v>
      </c>
      <c r="B16017" s="228" t="s">
        <v>192</v>
      </c>
      <c r="C16017" s="228" t="s">
        <v>63</v>
      </c>
      <c r="D16017" s="228" t="s">
        <v>205</v>
      </c>
      <c r="E16017" s="228">
        <v>70</v>
      </c>
      <c r="F16017" s="228">
        <v>54171</v>
      </c>
      <c r="G16017" s="228">
        <v>15879</v>
      </c>
      <c r="H16017" s="228">
        <v>37191</v>
      </c>
      <c r="I16017" s="228">
        <v>38783577.399999999</v>
      </c>
      <c r="J16017" s="228">
        <v>8591386.6799999997</v>
      </c>
      <c r="K16017" s="228">
        <v>8426767.5299999993</v>
      </c>
      <c r="L16017" s="228">
        <v>61009688.32</v>
      </c>
    </row>
    <row r="16018" spans="1:12">
      <c r="A16018" s="228">
        <v>2020</v>
      </c>
      <c r="B16018" s="228" t="s">
        <v>192</v>
      </c>
      <c r="C16018" s="228" t="s">
        <v>63</v>
      </c>
      <c r="D16018" s="228" t="s">
        <v>205</v>
      </c>
      <c r="E16018" s="228">
        <v>75</v>
      </c>
      <c r="F16018" s="228">
        <v>37193</v>
      </c>
      <c r="G16018" s="228">
        <v>14580</v>
      </c>
      <c r="H16018" s="228">
        <v>39026</v>
      </c>
      <c r="I16018" s="228">
        <v>36947671.549999997</v>
      </c>
      <c r="J16018" s="228">
        <v>7541948.0700000003</v>
      </c>
      <c r="K16018" s="228">
        <v>8528571</v>
      </c>
      <c r="L16018" s="228">
        <v>56962255.109999999</v>
      </c>
    </row>
    <row r="16019" spans="1:12">
      <c r="A16019" s="228">
        <v>2020</v>
      </c>
      <c r="B16019" s="228" t="s">
        <v>192</v>
      </c>
      <c r="C16019" s="228" t="s">
        <v>63</v>
      </c>
      <c r="D16019" s="228" t="s">
        <v>205</v>
      </c>
      <c r="E16019" s="228">
        <v>80</v>
      </c>
      <c r="F16019" s="228">
        <v>22819</v>
      </c>
      <c r="G16019" s="228">
        <v>9534</v>
      </c>
      <c r="H16019" s="228">
        <v>30945</v>
      </c>
      <c r="I16019" s="228">
        <v>26790378.260000002</v>
      </c>
      <c r="J16019" s="228">
        <v>5089348.29</v>
      </c>
      <c r="K16019" s="228">
        <v>4855303.53</v>
      </c>
      <c r="L16019" s="228">
        <v>38854414.189999998</v>
      </c>
    </row>
    <row r="16020" spans="1:12">
      <c r="A16020" s="228">
        <v>2020</v>
      </c>
      <c r="B16020" s="228" t="s">
        <v>192</v>
      </c>
      <c r="C16020" s="228" t="s">
        <v>63</v>
      </c>
      <c r="D16020" s="228" t="s">
        <v>205</v>
      </c>
      <c r="E16020" s="228">
        <v>85</v>
      </c>
      <c r="F16020" s="228">
        <v>11735</v>
      </c>
      <c r="G16020" s="228">
        <v>5691</v>
      </c>
      <c r="H16020" s="228">
        <v>21373</v>
      </c>
      <c r="I16020" s="228">
        <v>16813238.98</v>
      </c>
      <c r="J16020" s="228">
        <v>2569958.7999999998</v>
      </c>
      <c r="K16020" s="228">
        <v>2240199.5</v>
      </c>
      <c r="L16020" s="228">
        <v>22652262.300000001</v>
      </c>
    </row>
    <row r="16021" spans="1:12">
      <c r="A16021" s="228">
        <v>2020</v>
      </c>
      <c r="B16021" s="228" t="s">
        <v>192</v>
      </c>
      <c r="C16021" s="228" t="s">
        <v>63</v>
      </c>
      <c r="D16021" s="228" t="s">
        <v>205</v>
      </c>
      <c r="E16021" s="228">
        <v>90</v>
      </c>
      <c r="F16021" s="228">
        <v>4466</v>
      </c>
      <c r="G16021" s="228">
        <v>1702</v>
      </c>
      <c r="H16021" s="228">
        <v>8610</v>
      </c>
      <c r="I16021" s="228">
        <v>6386724.7599999998</v>
      </c>
      <c r="J16021" s="228">
        <v>896199.71</v>
      </c>
      <c r="K16021" s="228">
        <v>474727.8</v>
      </c>
      <c r="L16021" s="228">
        <v>8127775.8300000001</v>
      </c>
    </row>
    <row r="16022" spans="1:12">
      <c r="A16022" s="228">
        <v>2020</v>
      </c>
      <c r="B16022" s="228" t="s">
        <v>192</v>
      </c>
      <c r="C16022" s="228" t="s">
        <v>63</v>
      </c>
      <c r="D16022" s="228" t="s">
        <v>205</v>
      </c>
      <c r="E16022" s="228">
        <v>95</v>
      </c>
      <c r="F16022" s="228">
        <v>555</v>
      </c>
      <c r="G16022" s="228">
        <v>230</v>
      </c>
      <c r="H16022" s="228">
        <v>1639</v>
      </c>
      <c r="I16022" s="228">
        <v>1048113.25</v>
      </c>
      <c r="J16022" s="228">
        <v>126193.64</v>
      </c>
      <c r="K16022" s="228">
        <v>66604</v>
      </c>
      <c r="L16022" s="228">
        <v>1306589.4099999999</v>
      </c>
    </row>
    <row r="16023" spans="1:12">
      <c r="A16023" s="228">
        <v>2020</v>
      </c>
      <c r="B16023" s="228" t="s">
        <v>192</v>
      </c>
      <c r="C16023" s="228" t="s">
        <v>63</v>
      </c>
      <c r="D16023" s="228" t="s">
        <v>206</v>
      </c>
      <c r="E16023" s="228">
        <v>0</v>
      </c>
      <c r="F16023" s="228">
        <v>47150</v>
      </c>
      <c r="G16023" s="228">
        <v>1790</v>
      </c>
      <c r="H16023" s="228">
        <v>4895</v>
      </c>
      <c r="I16023" s="228">
        <v>3722882.42</v>
      </c>
      <c r="J16023" s="228">
        <v>509513</v>
      </c>
      <c r="K16023" s="228">
        <v>90413.35</v>
      </c>
      <c r="L16023" s="228">
        <v>4631732.4800000004</v>
      </c>
    </row>
    <row r="16024" spans="1:12">
      <c r="A16024" s="228">
        <v>2020</v>
      </c>
      <c r="B16024" s="228" t="s">
        <v>192</v>
      </c>
      <c r="C16024" s="228" t="s">
        <v>63</v>
      </c>
      <c r="D16024" s="228" t="s">
        <v>206</v>
      </c>
      <c r="E16024" s="228">
        <v>5</v>
      </c>
      <c r="F16024" s="228">
        <v>62831</v>
      </c>
      <c r="G16024" s="228">
        <v>1018</v>
      </c>
      <c r="H16024" s="228">
        <v>1814</v>
      </c>
      <c r="I16024" s="228">
        <v>1264298.48</v>
      </c>
      <c r="J16024" s="228">
        <v>280667.11</v>
      </c>
      <c r="K16024" s="228">
        <v>146879</v>
      </c>
      <c r="L16024" s="228">
        <v>1924880.9</v>
      </c>
    </row>
    <row r="16025" spans="1:12">
      <c r="A16025" s="228">
        <v>2020</v>
      </c>
      <c r="B16025" s="228" t="s">
        <v>192</v>
      </c>
      <c r="C16025" s="228" t="s">
        <v>63</v>
      </c>
      <c r="D16025" s="228" t="s">
        <v>206</v>
      </c>
      <c r="E16025" s="228">
        <v>10</v>
      </c>
      <c r="F16025" s="228">
        <v>67414</v>
      </c>
      <c r="G16025" s="228">
        <v>1107</v>
      </c>
      <c r="H16025" s="228">
        <v>2013</v>
      </c>
      <c r="I16025" s="228">
        <v>1611585.57</v>
      </c>
      <c r="J16025" s="228">
        <v>375596.92</v>
      </c>
      <c r="K16025" s="228">
        <v>384567</v>
      </c>
      <c r="L16025" s="228">
        <v>2642936.77</v>
      </c>
    </row>
    <row r="16026" spans="1:12">
      <c r="A16026" s="228">
        <v>2020</v>
      </c>
      <c r="B16026" s="228" t="s">
        <v>192</v>
      </c>
      <c r="C16026" s="228" t="s">
        <v>63</v>
      </c>
      <c r="D16026" s="228" t="s">
        <v>206</v>
      </c>
      <c r="E16026" s="228">
        <v>15</v>
      </c>
      <c r="F16026" s="228">
        <v>62988</v>
      </c>
      <c r="G16026" s="228">
        <v>2792</v>
      </c>
      <c r="H16026" s="228">
        <v>5542</v>
      </c>
      <c r="I16026" s="228">
        <v>5094526.45</v>
      </c>
      <c r="J16026" s="228">
        <v>903553.64</v>
      </c>
      <c r="K16026" s="228">
        <v>916063</v>
      </c>
      <c r="L16026" s="228">
        <v>7758986.7800000003</v>
      </c>
    </row>
    <row r="16027" spans="1:12">
      <c r="A16027" s="228">
        <v>2020</v>
      </c>
      <c r="B16027" s="228" t="s">
        <v>192</v>
      </c>
      <c r="C16027" s="228" t="s">
        <v>63</v>
      </c>
      <c r="D16027" s="228" t="s">
        <v>206</v>
      </c>
      <c r="E16027" s="228">
        <v>20</v>
      </c>
      <c r="F16027" s="228">
        <v>49295</v>
      </c>
      <c r="G16027" s="228">
        <v>3211</v>
      </c>
      <c r="H16027" s="228">
        <v>8345</v>
      </c>
      <c r="I16027" s="228">
        <v>7259604.5999999996</v>
      </c>
      <c r="J16027" s="228">
        <v>1223573.3400000001</v>
      </c>
      <c r="K16027" s="228">
        <v>703696</v>
      </c>
      <c r="L16027" s="228">
        <v>10166484.779999999</v>
      </c>
    </row>
    <row r="16028" spans="1:12">
      <c r="A16028" s="228">
        <v>2020</v>
      </c>
      <c r="B16028" s="228" t="s">
        <v>192</v>
      </c>
      <c r="C16028" s="228" t="s">
        <v>63</v>
      </c>
      <c r="D16028" s="228" t="s">
        <v>206</v>
      </c>
      <c r="E16028" s="228">
        <v>25</v>
      </c>
      <c r="F16028" s="228">
        <v>40494</v>
      </c>
      <c r="G16028" s="228">
        <v>3403</v>
      </c>
      <c r="H16028" s="228">
        <v>11384</v>
      </c>
      <c r="I16028" s="228">
        <v>9576370.6799999997</v>
      </c>
      <c r="J16028" s="228">
        <v>2087586.92</v>
      </c>
      <c r="K16028" s="228">
        <v>1026414</v>
      </c>
      <c r="L16028" s="228">
        <v>14256861.93</v>
      </c>
    </row>
    <row r="16029" spans="1:12">
      <c r="A16029" s="228">
        <v>2020</v>
      </c>
      <c r="B16029" s="228" t="s">
        <v>192</v>
      </c>
      <c r="C16029" s="228" t="s">
        <v>63</v>
      </c>
      <c r="D16029" s="228" t="s">
        <v>206</v>
      </c>
      <c r="E16029" s="228">
        <v>30</v>
      </c>
      <c r="F16029" s="228">
        <v>65831</v>
      </c>
      <c r="G16029" s="228">
        <v>6145</v>
      </c>
      <c r="H16029" s="228">
        <v>18766</v>
      </c>
      <c r="I16029" s="228">
        <v>17695622.449999999</v>
      </c>
      <c r="J16029" s="228">
        <v>4085916.06</v>
      </c>
      <c r="K16029" s="228">
        <v>1420392</v>
      </c>
      <c r="L16029" s="228">
        <v>26248153.16</v>
      </c>
    </row>
    <row r="16030" spans="1:12">
      <c r="A16030" s="228">
        <v>2020</v>
      </c>
      <c r="B16030" s="228" t="s">
        <v>192</v>
      </c>
      <c r="C16030" s="228" t="s">
        <v>63</v>
      </c>
      <c r="D16030" s="228" t="s">
        <v>206</v>
      </c>
      <c r="E16030" s="228">
        <v>35</v>
      </c>
      <c r="F16030" s="228">
        <v>78343</v>
      </c>
      <c r="G16030" s="228">
        <v>6563</v>
      </c>
      <c r="H16030" s="228">
        <v>16719</v>
      </c>
      <c r="I16030" s="228">
        <v>16225120.67</v>
      </c>
      <c r="J16030" s="228">
        <v>3878686.78</v>
      </c>
      <c r="K16030" s="228">
        <v>1750234</v>
      </c>
      <c r="L16030" s="228">
        <v>25134348.039999999</v>
      </c>
    </row>
    <row r="16031" spans="1:12">
      <c r="A16031" s="228">
        <v>2020</v>
      </c>
      <c r="B16031" s="228" t="s">
        <v>192</v>
      </c>
      <c r="C16031" s="228" t="s">
        <v>63</v>
      </c>
      <c r="D16031" s="228" t="s">
        <v>206</v>
      </c>
      <c r="E16031" s="228">
        <v>40</v>
      </c>
      <c r="F16031" s="228">
        <v>75104</v>
      </c>
      <c r="G16031" s="228">
        <v>5862</v>
      </c>
      <c r="H16031" s="228">
        <v>14128</v>
      </c>
      <c r="I16031" s="228">
        <v>13677785.25</v>
      </c>
      <c r="J16031" s="228">
        <v>3066401.63</v>
      </c>
      <c r="K16031" s="228">
        <v>1930246.4</v>
      </c>
      <c r="L16031" s="228">
        <v>21793345.5</v>
      </c>
    </row>
    <row r="16032" spans="1:12">
      <c r="A16032" s="228">
        <v>2020</v>
      </c>
      <c r="B16032" s="228" t="s">
        <v>192</v>
      </c>
      <c r="C16032" s="228" t="s">
        <v>63</v>
      </c>
      <c r="D16032" s="228" t="s">
        <v>206</v>
      </c>
      <c r="E16032" s="228">
        <v>45</v>
      </c>
      <c r="F16032" s="228">
        <v>82112</v>
      </c>
      <c r="G16032" s="228">
        <v>7325</v>
      </c>
      <c r="H16032" s="228">
        <v>16553</v>
      </c>
      <c r="I16032" s="228">
        <v>15772142.560000001</v>
      </c>
      <c r="J16032" s="228">
        <v>3449415.67</v>
      </c>
      <c r="K16032" s="228">
        <v>2642012.37</v>
      </c>
      <c r="L16032" s="228">
        <v>25684486.940000001</v>
      </c>
    </row>
    <row r="16033" spans="1:12">
      <c r="A16033" s="228">
        <v>2020</v>
      </c>
      <c r="B16033" s="228" t="s">
        <v>192</v>
      </c>
      <c r="C16033" s="228" t="s">
        <v>63</v>
      </c>
      <c r="D16033" s="228" t="s">
        <v>206</v>
      </c>
      <c r="E16033" s="228">
        <v>50</v>
      </c>
      <c r="F16033" s="228">
        <v>76497</v>
      </c>
      <c r="G16033" s="228">
        <v>8329</v>
      </c>
      <c r="H16033" s="228">
        <v>18311</v>
      </c>
      <c r="I16033" s="228">
        <v>17408011.600000001</v>
      </c>
      <c r="J16033" s="228">
        <v>3949182.31</v>
      </c>
      <c r="K16033" s="228">
        <v>2920283.47</v>
      </c>
      <c r="L16033" s="228">
        <v>28156860.18</v>
      </c>
    </row>
    <row r="16034" spans="1:12">
      <c r="A16034" s="228">
        <v>2020</v>
      </c>
      <c r="B16034" s="228" t="s">
        <v>192</v>
      </c>
      <c r="C16034" s="228" t="s">
        <v>63</v>
      </c>
      <c r="D16034" s="228" t="s">
        <v>206</v>
      </c>
      <c r="E16034" s="228">
        <v>55</v>
      </c>
      <c r="F16034" s="228">
        <v>78604</v>
      </c>
      <c r="G16034" s="228">
        <v>9461</v>
      </c>
      <c r="H16034" s="228">
        <v>21202</v>
      </c>
      <c r="I16034" s="228">
        <v>20316525.359999999</v>
      </c>
      <c r="J16034" s="228">
        <v>4814775.8499999996</v>
      </c>
      <c r="K16034" s="228">
        <v>4017211.75</v>
      </c>
      <c r="L16034" s="228">
        <v>33454850.170000002</v>
      </c>
    </row>
    <row r="16035" spans="1:12">
      <c r="A16035" s="228">
        <v>2020</v>
      </c>
      <c r="B16035" s="228" t="s">
        <v>192</v>
      </c>
      <c r="C16035" s="228" t="s">
        <v>63</v>
      </c>
      <c r="D16035" s="228" t="s">
        <v>206</v>
      </c>
      <c r="E16035" s="228">
        <v>60</v>
      </c>
      <c r="F16035" s="228">
        <v>74701</v>
      </c>
      <c r="G16035" s="228">
        <v>10975</v>
      </c>
      <c r="H16035" s="228">
        <v>25528</v>
      </c>
      <c r="I16035" s="228">
        <v>24371591</v>
      </c>
      <c r="J16035" s="228">
        <v>5729832.2599999998</v>
      </c>
      <c r="K16035" s="228">
        <v>5345197.5999999996</v>
      </c>
      <c r="L16035" s="228">
        <v>39933045.170000002</v>
      </c>
    </row>
    <row r="16036" spans="1:12">
      <c r="A16036" s="228">
        <v>2020</v>
      </c>
      <c r="B16036" s="228" t="s">
        <v>192</v>
      </c>
      <c r="C16036" s="228" t="s">
        <v>63</v>
      </c>
      <c r="D16036" s="228" t="s">
        <v>206</v>
      </c>
      <c r="E16036" s="228">
        <v>65</v>
      </c>
      <c r="F16036" s="228">
        <v>68455</v>
      </c>
      <c r="G16036" s="228">
        <v>13588</v>
      </c>
      <c r="H16036" s="228">
        <v>31280</v>
      </c>
      <c r="I16036" s="228">
        <v>30521810.5</v>
      </c>
      <c r="J16036" s="228">
        <v>6977585.29</v>
      </c>
      <c r="K16036" s="228">
        <v>7644329.2000000002</v>
      </c>
      <c r="L16036" s="228">
        <v>49964463.649999999</v>
      </c>
    </row>
    <row r="16037" spans="1:12">
      <c r="A16037" s="228">
        <v>2020</v>
      </c>
      <c r="B16037" s="228" t="s">
        <v>192</v>
      </c>
      <c r="C16037" s="228" t="s">
        <v>63</v>
      </c>
      <c r="D16037" s="228" t="s">
        <v>206</v>
      </c>
      <c r="E16037" s="228">
        <v>70</v>
      </c>
      <c r="F16037" s="228">
        <v>61070</v>
      </c>
      <c r="G16037" s="228">
        <v>14775</v>
      </c>
      <c r="H16037" s="228">
        <v>38445</v>
      </c>
      <c r="I16037" s="228">
        <v>37422423.140000001</v>
      </c>
      <c r="J16037" s="228">
        <v>7991042.8300000001</v>
      </c>
      <c r="K16037" s="228">
        <v>7949298.4500000002</v>
      </c>
      <c r="L16037" s="228">
        <v>58088016.369999997</v>
      </c>
    </row>
    <row r="16038" spans="1:12">
      <c r="A16038" s="228">
        <v>2020</v>
      </c>
      <c r="B16038" s="228" t="s">
        <v>192</v>
      </c>
      <c r="C16038" s="228" t="s">
        <v>63</v>
      </c>
      <c r="D16038" s="228" t="s">
        <v>206</v>
      </c>
      <c r="E16038" s="228">
        <v>75</v>
      </c>
      <c r="F16038" s="228">
        <v>41324</v>
      </c>
      <c r="G16038" s="228">
        <v>11860</v>
      </c>
      <c r="H16038" s="228">
        <v>36179</v>
      </c>
      <c r="I16038" s="228">
        <v>32358899.809999999</v>
      </c>
      <c r="J16038" s="228">
        <v>6426518.21</v>
      </c>
      <c r="K16038" s="228">
        <v>5881239.0499999998</v>
      </c>
      <c r="L16038" s="228">
        <v>47822246.380000003</v>
      </c>
    </row>
    <row r="16039" spans="1:12">
      <c r="A16039" s="228">
        <v>2020</v>
      </c>
      <c r="B16039" s="228" t="s">
        <v>192</v>
      </c>
      <c r="C16039" s="228" t="s">
        <v>63</v>
      </c>
      <c r="D16039" s="228" t="s">
        <v>206</v>
      </c>
      <c r="E16039" s="228">
        <v>80</v>
      </c>
      <c r="F16039" s="228">
        <v>26585</v>
      </c>
      <c r="G16039" s="228">
        <v>8742</v>
      </c>
      <c r="H16039" s="228">
        <v>31986</v>
      </c>
      <c r="I16039" s="228">
        <v>26766523.120000001</v>
      </c>
      <c r="J16039" s="228">
        <v>4564145.1399999997</v>
      </c>
      <c r="K16039" s="228">
        <v>3927151.48</v>
      </c>
      <c r="L16039" s="228">
        <v>37217811.390000001</v>
      </c>
    </row>
    <row r="16040" spans="1:12">
      <c r="A16040" s="228">
        <v>2020</v>
      </c>
      <c r="B16040" s="228" t="s">
        <v>192</v>
      </c>
      <c r="C16040" s="228" t="s">
        <v>63</v>
      </c>
      <c r="D16040" s="228" t="s">
        <v>206</v>
      </c>
      <c r="E16040" s="228">
        <v>85</v>
      </c>
      <c r="F16040" s="228">
        <v>15686</v>
      </c>
      <c r="G16040" s="228">
        <v>5245</v>
      </c>
      <c r="H16040" s="228">
        <v>26712</v>
      </c>
      <c r="I16040" s="228">
        <v>19848054.34</v>
      </c>
      <c r="J16040" s="228">
        <v>2796784.97</v>
      </c>
      <c r="K16040" s="228">
        <v>2054677.65</v>
      </c>
      <c r="L16040" s="228">
        <v>25862480.600000001</v>
      </c>
    </row>
    <row r="16041" spans="1:12">
      <c r="A16041" s="228">
        <v>2020</v>
      </c>
      <c r="B16041" s="228" t="s">
        <v>192</v>
      </c>
      <c r="C16041" s="228" t="s">
        <v>63</v>
      </c>
      <c r="D16041" s="228" t="s">
        <v>206</v>
      </c>
      <c r="E16041" s="228">
        <v>90</v>
      </c>
      <c r="F16041" s="228">
        <v>6962</v>
      </c>
      <c r="G16041" s="228">
        <v>2141</v>
      </c>
      <c r="H16041" s="228">
        <v>13053</v>
      </c>
      <c r="I16041" s="228">
        <v>9513073.7300000004</v>
      </c>
      <c r="J16041" s="228">
        <v>1116025.6299999999</v>
      </c>
      <c r="K16041" s="228">
        <v>786925.7</v>
      </c>
      <c r="L16041" s="228">
        <v>11908632.68</v>
      </c>
    </row>
    <row r="16042" spans="1:12">
      <c r="A16042" s="228">
        <v>2020</v>
      </c>
      <c r="B16042" s="228" t="s">
        <v>192</v>
      </c>
      <c r="C16042" s="228" t="s">
        <v>63</v>
      </c>
      <c r="D16042" s="228" t="s">
        <v>206</v>
      </c>
      <c r="E16042" s="228">
        <v>95</v>
      </c>
      <c r="F16042" s="228">
        <v>1771</v>
      </c>
      <c r="G16042" s="228">
        <v>444</v>
      </c>
      <c r="H16042" s="228">
        <v>3375</v>
      </c>
      <c r="I16042" s="228">
        <v>2481283.61</v>
      </c>
      <c r="J16042" s="228">
        <v>267538.98</v>
      </c>
      <c r="K16042" s="228">
        <v>186790</v>
      </c>
      <c r="L16042" s="228">
        <v>3034219.2</v>
      </c>
    </row>
    <row r="16043" spans="1:12">
      <c r="A16043" s="228">
        <v>2020</v>
      </c>
      <c r="B16043" s="228" t="s">
        <v>192</v>
      </c>
      <c r="C16043" s="228" t="s">
        <v>64</v>
      </c>
      <c r="D16043" s="228" t="s">
        <v>205</v>
      </c>
      <c r="E16043" s="228">
        <v>0</v>
      </c>
      <c r="F16043" s="228">
        <v>17743</v>
      </c>
      <c r="G16043" s="228">
        <v>783</v>
      </c>
      <c r="H16043" s="228">
        <v>2056</v>
      </c>
      <c r="I16043" s="228">
        <v>1373303.75</v>
      </c>
      <c r="J16043" s="228">
        <v>292496.75</v>
      </c>
      <c r="K16043" s="228">
        <v>14889.65</v>
      </c>
      <c r="L16043" s="228">
        <v>1765587.77</v>
      </c>
    </row>
    <row r="16044" spans="1:12">
      <c r="A16044" s="228">
        <v>2020</v>
      </c>
      <c r="B16044" s="228" t="s">
        <v>192</v>
      </c>
      <c r="C16044" s="228" t="s">
        <v>64</v>
      </c>
      <c r="D16044" s="228" t="s">
        <v>205</v>
      </c>
      <c r="E16044" s="228">
        <v>5</v>
      </c>
      <c r="F16044" s="228">
        <v>21716</v>
      </c>
      <c r="G16044" s="228">
        <v>381</v>
      </c>
      <c r="H16044" s="228">
        <v>496</v>
      </c>
      <c r="I16044" s="228">
        <v>480388.1</v>
      </c>
      <c r="J16044" s="228">
        <v>129185.51</v>
      </c>
      <c r="K16044" s="228">
        <v>41564</v>
      </c>
      <c r="L16044" s="228">
        <v>697875.76</v>
      </c>
    </row>
    <row r="16045" spans="1:12">
      <c r="A16045" s="228">
        <v>2020</v>
      </c>
      <c r="B16045" s="228" t="s">
        <v>192</v>
      </c>
      <c r="C16045" s="228" t="s">
        <v>64</v>
      </c>
      <c r="D16045" s="228" t="s">
        <v>205</v>
      </c>
      <c r="E16045" s="228">
        <v>10</v>
      </c>
      <c r="F16045" s="228">
        <v>22348</v>
      </c>
      <c r="G16045" s="228">
        <v>323</v>
      </c>
      <c r="H16045" s="228">
        <v>572</v>
      </c>
      <c r="I16045" s="228">
        <v>436509.4</v>
      </c>
      <c r="J16045" s="228">
        <v>127671.48</v>
      </c>
      <c r="K16045" s="228">
        <v>59176.5</v>
      </c>
      <c r="L16045" s="228">
        <v>659113.98</v>
      </c>
    </row>
    <row r="16046" spans="1:12">
      <c r="A16046" s="228">
        <v>2020</v>
      </c>
      <c r="B16046" s="228" t="s">
        <v>192</v>
      </c>
      <c r="C16046" s="228" t="s">
        <v>64</v>
      </c>
      <c r="D16046" s="228" t="s">
        <v>205</v>
      </c>
      <c r="E16046" s="228">
        <v>15</v>
      </c>
      <c r="F16046" s="228">
        <v>21403</v>
      </c>
      <c r="G16046" s="228">
        <v>551</v>
      </c>
      <c r="H16046" s="228">
        <v>708</v>
      </c>
      <c r="I16046" s="228">
        <v>919949.3</v>
      </c>
      <c r="J16046" s="228">
        <v>303320.71000000002</v>
      </c>
      <c r="K16046" s="228">
        <v>259989.61</v>
      </c>
      <c r="L16046" s="228">
        <v>1585454.98</v>
      </c>
    </row>
    <row r="16047" spans="1:12">
      <c r="A16047" s="228">
        <v>2020</v>
      </c>
      <c r="B16047" s="228" t="s">
        <v>192</v>
      </c>
      <c r="C16047" s="228" t="s">
        <v>64</v>
      </c>
      <c r="D16047" s="228" t="s">
        <v>205</v>
      </c>
      <c r="E16047" s="228">
        <v>20</v>
      </c>
      <c r="F16047" s="228">
        <v>18859</v>
      </c>
      <c r="G16047" s="228">
        <v>622</v>
      </c>
      <c r="H16047" s="228">
        <v>969</v>
      </c>
      <c r="I16047" s="228">
        <v>1156872.1200000001</v>
      </c>
      <c r="J16047" s="228">
        <v>374174.65</v>
      </c>
      <c r="K16047" s="228">
        <v>302299</v>
      </c>
      <c r="L16047" s="228">
        <v>1971336.94</v>
      </c>
    </row>
    <row r="16048" spans="1:12">
      <c r="A16048" s="228">
        <v>2020</v>
      </c>
      <c r="B16048" s="228" t="s">
        <v>192</v>
      </c>
      <c r="C16048" s="228" t="s">
        <v>64</v>
      </c>
      <c r="D16048" s="228" t="s">
        <v>205</v>
      </c>
      <c r="E16048" s="228">
        <v>25</v>
      </c>
      <c r="F16048" s="228">
        <v>13843</v>
      </c>
      <c r="G16048" s="228">
        <v>446</v>
      </c>
      <c r="H16048" s="228">
        <v>576</v>
      </c>
      <c r="I16048" s="228">
        <v>673296.66</v>
      </c>
      <c r="J16048" s="228">
        <v>275150.57</v>
      </c>
      <c r="K16048" s="228">
        <v>258054</v>
      </c>
      <c r="L16048" s="228">
        <v>1358082.59</v>
      </c>
    </row>
    <row r="16049" spans="1:12">
      <c r="A16049" s="228">
        <v>2020</v>
      </c>
      <c r="B16049" s="228" t="s">
        <v>192</v>
      </c>
      <c r="C16049" s="228" t="s">
        <v>64</v>
      </c>
      <c r="D16049" s="228" t="s">
        <v>205</v>
      </c>
      <c r="E16049" s="228">
        <v>30</v>
      </c>
      <c r="F16049" s="228">
        <v>20312</v>
      </c>
      <c r="G16049" s="228">
        <v>648</v>
      </c>
      <c r="H16049" s="228">
        <v>1061</v>
      </c>
      <c r="I16049" s="228">
        <v>970044.16</v>
      </c>
      <c r="J16049" s="228">
        <v>305927.82</v>
      </c>
      <c r="K16049" s="228">
        <v>213573</v>
      </c>
      <c r="L16049" s="228">
        <v>1711296.58</v>
      </c>
    </row>
    <row r="16050" spans="1:12">
      <c r="A16050" s="228">
        <v>2020</v>
      </c>
      <c r="B16050" s="228" t="s">
        <v>192</v>
      </c>
      <c r="C16050" s="228" t="s">
        <v>64</v>
      </c>
      <c r="D16050" s="228" t="s">
        <v>205</v>
      </c>
      <c r="E16050" s="228">
        <v>35</v>
      </c>
      <c r="F16050" s="228">
        <v>22898</v>
      </c>
      <c r="G16050" s="228">
        <v>782</v>
      </c>
      <c r="H16050" s="228">
        <v>1392</v>
      </c>
      <c r="I16050" s="228">
        <v>1249911.49</v>
      </c>
      <c r="J16050" s="228">
        <v>428213.82</v>
      </c>
      <c r="K16050" s="228">
        <v>207554</v>
      </c>
      <c r="L16050" s="228">
        <v>2194867.96</v>
      </c>
    </row>
    <row r="16051" spans="1:12">
      <c r="A16051" s="228">
        <v>2020</v>
      </c>
      <c r="B16051" s="228" t="s">
        <v>192</v>
      </c>
      <c r="C16051" s="228" t="s">
        <v>64</v>
      </c>
      <c r="D16051" s="228" t="s">
        <v>205</v>
      </c>
      <c r="E16051" s="228">
        <v>40</v>
      </c>
      <c r="F16051" s="228">
        <v>22267</v>
      </c>
      <c r="G16051" s="228">
        <v>1021</v>
      </c>
      <c r="H16051" s="228">
        <v>1756</v>
      </c>
      <c r="I16051" s="228">
        <v>1721805.93</v>
      </c>
      <c r="J16051" s="228">
        <v>605206.75</v>
      </c>
      <c r="K16051" s="228">
        <v>314766</v>
      </c>
      <c r="L16051" s="228">
        <v>2992150.88</v>
      </c>
    </row>
    <row r="16052" spans="1:12">
      <c r="A16052" s="228">
        <v>2020</v>
      </c>
      <c r="B16052" s="228" t="s">
        <v>192</v>
      </c>
      <c r="C16052" s="228" t="s">
        <v>64</v>
      </c>
      <c r="D16052" s="228" t="s">
        <v>205</v>
      </c>
      <c r="E16052" s="228">
        <v>45</v>
      </c>
      <c r="F16052" s="228">
        <v>24253</v>
      </c>
      <c r="G16052" s="228">
        <v>1399</v>
      </c>
      <c r="H16052" s="228">
        <v>2437</v>
      </c>
      <c r="I16052" s="228">
        <v>2385936.15</v>
      </c>
      <c r="J16052" s="228">
        <v>781208.97</v>
      </c>
      <c r="K16052" s="228">
        <v>586219</v>
      </c>
      <c r="L16052" s="228">
        <v>4148274.53</v>
      </c>
    </row>
    <row r="16053" spans="1:12">
      <c r="A16053" s="228">
        <v>2020</v>
      </c>
      <c r="B16053" s="228" t="s">
        <v>192</v>
      </c>
      <c r="C16053" s="228" t="s">
        <v>64</v>
      </c>
      <c r="D16053" s="228" t="s">
        <v>205</v>
      </c>
      <c r="E16053" s="228">
        <v>50</v>
      </c>
      <c r="F16053" s="228">
        <v>24662</v>
      </c>
      <c r="G16053" s="228">
        <v>1992</v>
      </c>
      <c r="H16053" s="228">
        <v>3525</v>
      </c>
      <c r="I16053" s="228">
        <v>3433312.56</v>
      </c>
      <c r="J16053" s="228">
        <v>1046519.29</v>
      </c>
      <c r="K16053" s="228">
        <v>988898</v>
      </c>
      <c r="L16053" s="228">
        <v>5960189.4800000004</v>
      </c>
    </row>
    <row r="16054" spans="1:12">
      <c r="A16054" s="228">
        <v>2020</v>
      </c>
      <c r="B16054" s="228" t="s">
        <v>192</v>
      </c>
      <c r="C16054" s="228" t="s">
        <v>64</v>
      </c>
      <c r="D16054" s="228" t="s">
        <v>205</v>
      </c>
      <c r="E16054" s="228">
        <v>55</v>
      </c>
      <c r="F16054" s="228">
        <v>27155</v>
      </c>
      <c r="G16054" s="228">
        <v>2915</v>
      </c>
      <c r="H16054" s="228">
        <v>5270</v>
      </c>
      <c r="I16054" s="228">
        <v>5550588</v>
      </c>
      <c r="J16054" s="228">
        <v>1699988.9</v>
      </c>
      <c r="K16054" s="228">
        <v>1696170.2</v>
      </c>
      <c r="L16054" s="228">
        <v>9675945.4900000002</v>
      </c>
    </row>
    <row r="16055" spans="1:12">
      <c r="A16055" s="228">
        <v>2020</v>
      </c>
      <c r="B16055" s="228" t="s">
        <v>192</v>
      </c>
      <c r="C16055" s="228" t="s">
        <v>64</v>
      </c>
      <c r="D16055" s="228" t="s">
        <v>205</v>
      </c>
      <c r="E16055" s="228">
        <v>60</v>
      </c>
      <c r="F16055" s="228">
        <v>27884</v>
      </c>
      <c r="G16055" s="228">
        <v>3499</v>
      </c>
      <c r="H16055" s="228">
        <v>7649</v>
      </c>
      <c r="I16055" s="228">
        <v>7975333.5899999999</v>
      </c>
      <c r="J16055" s="228">
        <v>2343454.0099999998</v>
      </c>
      <c r="K16055" s="228">
        <v>2213430.13</v>
      </c>
      <c r="L16055" s="228">
        <v>13415628.199999999</v>
      </c>
    </row>
    <row r="16056" spans="1:12">
      <c r="A16056" s="228">
        <v>2020</v>
      </c>
      <c r="B16056" s="228" t="s">
        <v>192</v>
      </c>
      <c r="C16056" s="228" t="s">
        <v>64</v>
      </c>
      <c r="D16056" s="228" t="s">
        <v>205</v>
      </c>
      <c r="E16056" s="228">
        <v>65</v>
      </c>
      <c r="F16056" s="228">
        <v>27019</v>
      </c>
      <c r="G16056" s="228">
        <v>5232</v>
      </c>
      <c r="H16056" s="228">
        <v>10439</v>
      </c>
      <c r="I16056" s="228">
        <v>10846252.029999999</v>
      </c>
      <c r="J16056" s="228">
        <v>3030915.92</v>
      </c>
      <c r="K16056" s="228">
        <v>2946016.14</v>
      </c>
      <c r="L16056" s="228">
        <v>17896797.23</v>
      </c>
    </row>
    <row r="16057" spans="1:12">
      <c r="A16057" s="228">
        <v>2020</v>
      </c>
      <c r="B16057" s="228" t="s">
        <v>192</v>
      </c>
      <c r="C16057" s="228" t="s">
        <v>64</v>
      </c>
      <c r="D16057" s="228" t="s">
        <v>205</v>
      </c>
      <c r="E16057" s="228">
        <v>70</v>
      </c>
      <c r="F16057" s="228">
        <v>24159</v>
      </c>
      <c r="G16057" s="228">
        <v>5757</v>
      </c>
      <c r="H16057" s="228">
        <v>13178</v>
      </c>
      <c r="I16057" s="228">
        <v>13053599.49</v>
      </c>
      <c r="J16057" s="228">
        <v>3621899.58</v>
      </c>
      <c r="K16057" s="228">
        <v>3420966.54</v>
      </c>
      <c r="L16057" s="228">
        <v>21170410.379999999</v>
      </c>
    </row>
    <row r="16058" spans="1:12">
      <c r="A16058" s="228">
        <v>2020</v>
      </c>
      <c r="B16058" s="228" t="s">
        <v>192</v>
      </c>
      <c r="C16058" s="228" t="s">
        <v>64</v>
      </c>
      <c r="D16058" s="228" t="s">
        <v>205</v>
      </c>
      <c r="E16058" s="228">
        <v>75</v>
      </c>
      <c r="F16058" s="228">
        <v>16816</v>
      </c>
      <c r="G16058" s="228">
        <v>5223</v>
      </c>
      <c r="H16058" s="228">
        <v>12780</v>
      </c>
      <c r="I16058" s="228">
        <v>11553840.43</v>
      </c>
      <c r="J16058" s="228">
        <v>2936842.11</v>
      </c>
      <c r="K16058" s="228">
        <v>2923989.16</v>
      </c>
      <c r="L16058" s="228">
        <v>18226797.050000001</v>
      </c>
    </row>
    <row r="16059" spans="1:12">
      <c r="A16059" s="228">
        <v>2020</v>
      </c>
      <c r="B16059" s="228" t="s">
        <v>192</v>
      </c>
      <c r="C16059" s="228" t="s">
        <v>64</v>
      </c>
      <c r="D16059" s="228" t="s">
        <v>205</v>
      </c>
      <c r="E16059" s="228">
        <v>80</v>
      </c>
      <c r="F16059" s="228">
        <v>10727</v>
      </c>
      <c r="G16059" s="228">
        <v>3911</v>
      </c>
      <c r="H16059" s="228">
        <v>11418</v>
      </c>
      <c r="I16059" s="228">
        <v>9113083.1500000004</v>
      </c>
      <c r="J16059" s="228">
        <v>2101038.17</v>
      </c>
      <c r="K16059" s="228">
        <v>2005782.28</v>
      </c>
      <c r="L16059" s="228">
        <v>13687200.01</v>
      </c>
    </row>
    <row r="16060" spans="1:12">
      <c r="A16060" s="228">
        <v>2020</v>
      </c>
      <c r="B16060" s="228" t="s">
        <v>192</v>
      </c>
      <c r="C16060" s="228" t="s">
        <v>64</v>
      </c>
      <c r="D16060" s="228" t="s">
        <v>205</v>
      </c>
      <c r="E16060" s="228">
        <v>85</v>
      </c>
      <c r="F16060" s="228">
        <v>5837</v>
      </c>
      <c r="G16060" s="228">
        <v>2145</v>
      </c>
      <c r="H16060" s="228">
        <v>9034</v>
      </c>
      <c r="I16060" s="228">
        <v>5971350.0099999998</v>
      </c>
      <c r="J16060" s="228">
        <v>1189879.1200000001</v>
      </c>
      <c r="K16060" s="228">
        <v>1199879.73</v>
      </c>
      <c r="L16060" s="228">
        <v>8617169.4100000001</v>
      </c>
    </row>
    <row r="16061" spans="1:12">
      <c r="A16061" s="228">
        <v>2020</v>
      </c>
      <c r="B16061" s="228" t="s">
        <v>192</v>
      </c>
      <c r="C16061" s="228" t="s">
        <v>64</v>
      </c>
      <c r="D16061" s="228" t="s">
        <v>205</v>
      </c>
      <c r="E16061" s="228">
        <v>90</v>
      </c>
      <c r="F16061" s="228">
        <v>2492</v>
      </c>
      <c r="G16061" s="228">
        <v>758</v>
      </c>
      <c r="H16061" s="228">
        <v>3960</v>
      </c>
      <c r="I16061" s="228">
        <v>2288795.2400000002</v>
      </c>
      <c r="J16061" s="228">
        <v>355446.12</v>
      </c>
      <c r="K16061" s="228">
        <v>259565</v>
      </c>
      <c r="L16061" s="228">
        <v>2983774.15</v>
      </c>
    </row>
    <row r="16062" spans="1:12">
      <c r="A16062" s="228">
        <v>2020</v>
      </c>
      <c r="B16062" s="228" t="s">
        <v>192</v>
      </c>
      <c r="C16062" s="228" t="s">
        <v>64</v>
      </c>
      <c r="D16062" s="228" t="s">
        <v>205</v>
      </c>
      <c r="E16062" s="228">
        <v>95</v>
      </c>
      <c r="F16062" s="228">
        <v>363</v>
      </c>
      <c r="G16062" s="228">
        <v>86</v>
      </c>
      <c r="H16062" s="228">
        <v>467</v>
      </c>
      <c r="I16062" s="228">
        <v>258040</v>
      </c>
      <c r="J16062" s="228">
        <v>37620.959999999999</v>
      </c>
      <c r="K16062" s="228">
        <v>15323</v>
      </c>
      <c r="L16062" s="228">
        <v>316758.42</v>
      </c>
    </row>
    <row r="16063" spans="1:12">
      <c r="A16063" s="228">
        <v>2020</v>
      </c>
      <c r="B16063" s="228" t="s">
        <v>192</v>
      </c>
      <c r="C16063" s="228" t="s">
        <v>64</v>
      </c>
      <c r="D16063" s="228" t="s">
        <v>206</v>
      </c>
      <c r="E16063" s="228">
        <v>0</v>
      </c>
      <c r="F16063" s="228">
        <v>16399</v>
      </c>
      <c r="G16063" s="228">
        <v>568</v>
      </c>
      <c r="H16063" s="228">
        <v>1596</v>
      </c>
      <c r="I16063" s="228">
        <v>1071023.56</v>
      </c>
      <c r="J16063" s="228">
        <v>188720.6</v>
      </c>
      <c r="K16063" s="228">
        <v>70059</v>
      </c>
      <c r="L16063" s="228">
        <v>1396058.75</v>
      </c>
    </row>
    <row r="16064" spans="1:12">
      <c r="A16064" s="228">
        <v>2020</v>
      </c>
      <c r="B16064" s="228" t="s">
        <v>192</v>
      </c>
      <c r="C16064" s="228" t="s">
        <v>64</v>
      </c>
      <c r="D16064" s="228" t="s">
        <v>206</v>
      </c>
      <c r="E16064" s="228">
        <v>5</v>
      </c>
      <c r="F16064" s="228">
        <v>20406</v>
      </c>
      <c r="G16064" s="228">
        <v>317</v>
      </c>
      <c r="H16064" s="228">
        <v>400</v>
      </c>
      <c r="I16064" s="228">
        <v>368907.8</v>
      </c>
      <c r="J16064" s="228">
        <v>106159.69</v>
      </c>
      <c r="K16064" s="228">
        <v>38645</v>
      </c>
      <c r="L16064" s="228">
        <v>557737.39</v>
      </c>
    </row>
    <row r="16065" spans="1:12">
      <c r="A16065" s="228">
        <v>2020</v>
      </c>
      <c r="B16065" s="228" t="s">
        <v>192</v>
      </c>
      <c r="C16065" s="228" t="s">
        <v>64</v>
      </c>
      <c r="D16065" s="228" t="s">
        <v>206</v>
      </c>
      <c r="E16065" s="228">
        <v>10</v>
      </c>
      <c r="F16065" s="228">
        <v>21552</v>
      </c>
      <c r="G16065" s="228">
        <v>294</v>
      </c>
      <c r="H16065" s="228">
        <v>454</v>
      </c>
      <c r="I16065" s="228">
        <v>365413.87</v>
      </c>
      <c r="J16065" s="228">
        <v>97185.4</v>
      </c>
      <c r="K16065" s="228">
        <v>82589</v>
      </c>
      <c r="L16065" s="228">
        <v>585258.81999999995</v>
      </c>
    </row>
    <row r="16066" spans="1:12">
      <c r="A16066" s="228">
        <v>2020</v>
      </c>
      <c r="B16066" s="228" t="s">
        <v>192</v>
      </c>
      <c r="C16066" s="228" t="s">
        <v>64</v>
      </c>
      <c r="D16066" s="228" t="s">
        <v>206</v>
      </c>
      <c r="E16066" s="228">
        <v>15</v>
      </c>
      <c r="F16066" s="228">
        <v>20302</v>
      </c>
      <c r="G16066" s="228">
        <v>735</v>
      </c>
      <c r="H16066" s="228">
        <v>1189</v>
      </c>
      <c r="I16066" s="228">
        <v>1257360.03</v>
      </c>
      <c r="J16066" s="228">
        <v>345914.41</v>
      </c>
      <c r="K16066" s="228">
        <v>256526</v>
      </c>
      <c r="L16066" s="228">
        <v>1987849.04</v>
      </c>
    </row>
    <row r="16067" spans="1:12">
      <c r="A16067" s="228">
        <v>2020</v>
      </c>
      <c r="B16067" s="228" t="s">
        <v>192</v>
      </c>
      <c r="C16067" s="228" t="s">
        <v>64</v>
      </c>
      <c r="D16067" s="228" t="s">
        <v>206</v>
      </c>
      <c r="E16067" s="228">
        <v>20</v>
      </c>
      <c r="F16067" s="228">
        <v>18797</v>
      </c>
      <c r="G16067" s="228">
        <v>1028</v>
      </c>
      <c r="H16067" s="228">
        <v>1933</v>
      </c>
      <c r="I16067" s="228">
        <v>2020707.45</v>
      </c>
      <c r="J16067" s="228">
        <v>520337.98</v>
      </c>
      <c r="K16067" s="228">
        <v>242822</v>
      </c>
      <c r="L16067" s="228">
        <v>3363216.42</v>
      </c>
    </row>
    <row r="16068" spans="1:12">
      <c r="A16068" s="228">
        <v>2020</v>
      </c>
      <c r="B16068" s="228" t="s">
        <v>192</v>
      </c>
      <c r="C16068" s="228" t="s">
        <v>64</v>
      </c>
      <c r="D16068" s="228" t="s">
        <v>206</v>
      </c>
      <c r="E16068" s="228">
        <v>25</v>
      </c>
      <c r="F16068" s="228">
        <v>15805</v>
      </c>
      <c r="G16068" s="228">
        <v>1044</v>
      </c>
      <c r="H16068" s="228">
        <v>2246</v>
      </c>
      <c r="I16068" s="228">
        <v>2354024.5</v>
      </c>
      <c r="J16068" s="228">
        <v>759204.49</v>
      </c>
      <c r="K16068" s="228">
        <v>323989</v>
      </c>
      <c r="L16068" s="228">
        <v>3855446.29</v>
      </c>
    </row>
    <row r="16069" spans="1:12">
      <c r="A16069" s="228">
        <v>2020</v>
      </c>
      <c r="B16069" s="228" t="s">
        <v>192</v>
      </c>
      <c r="C16069" s="228" t="s">
        <v>64</v>
      </c>
      <c r="D16069" s="228" t="s">
        <v>206</v>
      </c>
      <c r="E16069" s="228">
        <v>30</v>
      </c>
      <c r="F16069" s="228">
        <v>23042</v>
      </c>
      <c r="G16069" s="228">
        <v>1880</v>
      </c>
      <c r="H16069" s="228">
        <v>4722</v>
      </c>
      <c r="I16069" s="228">
        <v>4655961.5</v>
      </c>
      <c r="J16069" s="228">
        <v>1507449.73</v>
      </c>
      <c r="K16069" s="228">
        <v>391877</v>
      </c>
      <c r="L16069" s="228">
        <v>7308072.5800000001</v>
      </c>
    </row>
    <row r="16070" spans="1:12">
      <c r="A16070" s="228">
        <v>2020</v>
      </c>
      <c r="B16070" s="228" t="s">
        <v>192</v>
      </c>
      <c r="C16070" s="228" t="s">
        <v>64</v>
      </c>
      <c r="D16070" s="228" t="s">
        <v>206</v>
      </c>
      <c r="E16070" s="228">
        <v>35</v>
      </c>
      <c r="F16070" s="228">
        <v>26060</v>
      </c>
      <c r="G16070" s="228">
        <v>1914</v>
      </c>
      <c r="H16070" s="228">
        <v>4184</v>
      </c>
      <c r="I16070" s="228">
        <v>4265962.5599999996</v>
      </c>
      <c r="J16070" s="228">
        <v>1435540.49</v>
      </c>
      <c r="K16070" s="228">
        <v>389936</v>
      </c>
      <c r="L16070" s="228">
        <v>6820300.4800000004</v>
      </c>
    </row>
    <row r="16071" spans="1:12">
      <c r="A16071" s="228">
        <v>2020</v>
      </c>
      <c r="B16071" s="228" t="s">
        <v>192</v>
      </c>
      <c r="C16071" s="228" t="s">
        <v>64</v>
      </c>
      <c r="D16071" s="228" t="s">
        <v>206</v>
      </c>
      <c r="E16071" s="228">
        <v>40</v>
      </c>
      <c r="F16071" s="228">
        <v>24428</v>
      </c>
      <c r="G16071" s="228">
        <v>1691</v>
      </c>
      <c r="H16071" s="228">
        <v>3327</v>
      </c>
      <c r="I16071" s="228">
        <v>3169276.55</v>
      </c>
      <c r="J16071" s="228">
        <v>1070567.7</v>
      </c>
      <c r="K16071" s="228">
        <v>496138.83</v>
      </c>
      <c r="L16071" s="228">
        <v>5404376.9500000002</v>
      </c>
    </row>
    <row r="16072" spans="1:12">
      <c r="A16072" s="228">
        <v>2020</v>
      </c>
      <c r="B16072" s="228" t="s">
        <v>192</v>
      </c>
      <c r="C16072" s="228" t="s">
        <v>64</v>
      </c>
      <c r="D16072" s="228" t="s">
        <v>206</v>
      </c>
      <c r="E16072" s="228">
        <v>45</v>
      </c>
      <c r="F16072" s="228">
        <v>26590</v>
      </c>
      <c r="G16072" s="228">
        <v>1917</v>
      </c>
      <c r="H16072" s="228">
        <v>4162</v>
      </c>
      <c r="I16072" s="228">
        <v>4451566.53</v>
      </c>
      <c r="J16072" s="228">
        <v>1290296.54</v>
      </c>
      <c r="K16072" s="228">
        <v>862858.7</v>
      </c>
      <c r="L16072" s="228">
        <v>7284908.7000000002</v>
      </c>
    </row>
    <row r="16073" spans="1:12">
      <c r="A16073" s="228">
        <v>2020</v>
      </c>
      <c r="B16073" s="228" t="s">
        <v>192</v>
      </c>
      <c r="C16073" s="228" t="s">
        <v>64</v>
      </c>
      <c r="D16073" s="228" t="s">
        <v>206</v>
      </c>
      <c r="E16073" s="228">
        <v>50</v>
      </c>
      <c r="F16073" s="228">
        <v>27446</v>
      </c>
      <c r="G16073" s="228">
        <v>2518</v>
      </c>
      <c r="H16073" s="228">
        <v>4706</v>
      </c>
      <c r="I16073" s="228">
        <v>4794649.08</v>
      </c>
      <c r="J16073" s="228">
        <v>1503628.06</v>
      </c>
      <c r="K16073" s="228">
        <v>1014915</v>
      </c>
      <c r="L16073" s="228">
        <v>8030392.9299999997</v>
      </c>
    </row>
    <row r="16074" spans="1:12">
      <c r="A16074" s="228">
        <v>2020</v>
      </c>
      <c r="B16074" s="228" t="s">
        <v>192</v>
      </c>
      <c r="C16074" s="228" t="s">
        <v>64</v>
      </c>
      <c r="D16074" s="228" t="s">
        <v>206</v>
      </c>
      <c r="E16074" s="228">
        <v>55</v>
      </c>
      <c r="F16074" s="228">
        <v>30214</v>
      </c>
      <c r="G16074" s="228">
        <v>3195</v>
      </c>
      <c r="H16074" s="228">
        <v>6342</v>
      </c>
      <c r="I16074" s="228">
        <v>6256956.1900000004</v>
      </c>
      <c r="J16074" s="228">
        <v>2016556.41</v>
      </c>
      <c r="K16074" s="228">
        <v>1629134</v>
      </c>
      <c r="L16074" s="228">
        <v>10755706.83</v>
      </c>
    </row>
    <row r="16075" spans="1:12">
      <c r="A16075" s="228">
        <v>2020</v>
      </c>
      <c r="B16075" s="228" t="s">
        <v>192</v>
      </c>
      <c r="C16075" s="228" t="s">
        <v>64</v>
      </c>
      <c r="D16075" s="228" t="s">
        <v>206</v>
      </c>
      <c r="E16075" s="228">
        <v>60</v>
      </c>
      <c r="F16075" s="228">
        <v>31444</v>
      </c>
      <c r="G16075" s="228">
        <v>4482</v>
      </c>
      <c r="H16075" s="228">
        <v>9020</v>
      </c>
      <c r="I16075" s="228">
        <v>8812478.2899999991</v>
      </c>
      <c r="J16075" s="228">
        <v>2582693.1800000002</v>
      </c>
      <c r="K16075" s="228">
        <v>2143320</v>
      </c>
      <c r="L16075" s="228">
        <v>14477203.529999999</v>
      </c>
    </row>
    <row r="16076" spans="1:12">
      <c r="A16076" s="228">
        <v>2020</v>
      </c>
      <c r="B16076" s="228" t="s">
        <v>192</v>
      </c>
      <c r="C16076" s="228" t="s">
        <v>64</v>
      </c>
      <c r="D16076" s="228" t="s">
        <v>206</v>
      </c>
      <c r="E16076" s="228">
        <v>65</v>
      </c>
      <c r="F16076" s="228">
        <v>30531</v>
      </c>
      <c r="G16076" s="228">
        <v>5505</v>
      </c>
      <c r="H16076" s="228">
        <v>11668</v>
      </c>
      <c r="I16076" s="228">
        <v>11527853.41</v>
      </c>
      <c r="J16076" s="228">
        <v>3255917.28</v>
      </c>
      <c r="K16076" s="228">
        <v>3113070.9</v>
      </c>
      <c r="L16076" s="228">
        <v>18943357.41</v>
      </c>
    </row>
    <row r="16077" spans="1:12">
      <c r="A16077" s="228">
        <v>2020</v>
      </c>
      <c r="B16077" s="228" t="s">
        <v>192</v>
      </c>
      <c r="C16077" s="228" t="s">
        <v>64</v>
      </c>
      <c r="D16077" s="228" t="s">
        <v>206</v>
      </c>
      <c r="E16077" s="228">
        <v>70</v>
      </c>
      <c r="F16077" s="228">
        <v>27779</v>
      </c>
      <c r="G16077" s="228">
        <v>5997</v>
      </c>
      <c r="H16077" s="228">
        <v>14415</v>
      </c>
      <c r="I16077" s="228">
        <v>13529247.4</v>
      </c>
      <c r="J16077" s="228">
        <v>3740033.54</v>
      </c>
      <c r="K16077" s="228">
        <v>3871036.85</v>
      </c>
      <c r="L16077" s="228">
        <v>22154062.489999998</v>
      </c>
    </row>
    <row r="16078" spans="1:12">
      <c r="A16078" s="228">
        <v>2020</v>
      </c>
      <c r="B16078" s="228" t="s">
        <v>192</v>
      </c>
      <c r="C16078" s="228" t="s">
        <v>64</v>
      </c>
      <c r="D16078" s="228" t="s">
        <v>206</v>
      </c>
      <c r="E16078" s="228">
        <v>75</v>
      </c>
      <c r="F16078" s="228">
        <v>18800</v>
      </c>
      <c r="G16078" s="228">
        <v>4642</v>
      </c>
      <c r="H16078" s="228">
        <v>12071</v>
      </c>
      <c r="I16078" s="228">
        <v>10780136.689999999</v>
      </c>
      <c r="J16078" s="228">
        <v>2752806.26</v>
      </c>
      <c r="K16078" s="228">
        <v>2801963.8</v>
      </c>
      <c r="L16078" s="228">
        <v>17008702.649999999</v>
      </c>
    </row>
    <row r="16079" spans="1:12">
      <c r="A16079" s="228">
        <v>2020</v>
      </c>
      <c r="B16079" s="228" t="s">
        <v>192</v>
      </c>
      <c r="C16079" s="228" t="s">
        <v>64</v>
      </c>
      <c r="D16079" s="228" t="s">
        <v>206</v>
      </c>
      <c r="E16079" s="228">
        <v>80</v>
      </c>
      <c r="F16079" s="228">
        <v>12572</v>
      </c>
      <c r="G16079" s="228">
        <v>3311</v>
      </c>
      <c r="H16079" s="228">
        <v>11437</v>
      </c>
      <c r="I16079" s="228">
        <v>8887014.6899999995</v>
      </c>
      <c r="J16079" s="228">
        <v>2158044.98</v>
      </c>
      <c r="K16079" s="228">
        <v>2006169.8</v>
      </c>
      <c r="L16079" s="228">
        <v>13500988.65</v>
      </c>
    </row>
    <row r="16080" spans="1:12">
      <c r="A16080" s="228">
        <v>2020</v>
      </c>
      <c r="B16080" s="228" t="s">
        <v>192</v>
      </c>
      <c r="C16080" s="228" t="s">
        <v>64</v>
      </c>
      <c r="D16080" s="228" t="s">
        <v>206</v>
      </c>
      <c r="E16080" s="228">
        <v>85</v>
      </c>
      <c r="F16080" s="228">
        <v>7847</v>
      </c>
      <c r="G16080" s="228">
        <v>2045</v>
      </c>
      <c r="H16080" s="228">
        <v>9461</v>
      </c>
      <c r="I16080" s="228">
        <v>6326017.2000000002</v>
      </c>
      <c r="J16080" s="228">
        <v>1162634.45</v>
      </c>
      <c r="K16080" s="228">
        <v>975962</v>
      </c>
      <c r="L16080" s="228">
        <v>8718525.1099999994</v>
      </c>
    </row>
    <row r="16081" spans="1:12">
      <c r="A16081" s="228">
        <v>2020</v>
      </c>
      <c r="B16081" s="228" t="s">
        <v>192</v>
      </c>
      <c r="C16081" s="228" t="s">
        <v>64</v>
      </c>
      <c r="D16081" s="228" t="s">
        <v>206</v>
      </c>
      <c r="E16081" s="228">
        <v>90</v>
      </c>
      <c r="F16081" s="228">
        <v>4009</v>
      </c>
      <c r="G16081" s="228">
        <v>976</v>
      </c>
      <c r="H16081" s="228">
        <v>5691</v>
      </c>
      <c r="I16081" s="228">
        <v>3372288.15</v>
      </c>
      <c r="J16081" s="228">
        <v>475817.23</v>
      </c>
      <c r="K16081" s="228">
        <v>414046</v>
      </c>
      <c r="L16081" s="228">
        <v>4380685.42</v>
      </c>
    </row>
    <row r="16082" spans="1:12">
      <c r="A16082" s="228">
        <v>2020</v>
      </c>
      <c r="B16082" s="228" t="s">
        <v>192</v>
      </c>
      <c r="C16082" s="228" t="s">
        <v>64</v>
      </c>
      <c r="D16082" s="228" t="s">
        <v>206</v>
      </c>
      <c r="E16082" s="228">
        <v>95</v>
      </c>
      <c r="F16082" s="228">
        <v>1146</v>
      </c>
      <c r="G16082" s="228">
        <v>219</v>
      </c>
      <c r="H16082" s="228">
        <v>1502</v>
      </c>
      <c r="I16082" s="228">
        <v>601708.65</v>
      </c>
      <c r="J16082" s="228">
        <v>85827.3</v>
      </c>
      <c r="K16082" s="228">
        <v>44566</v>
      </c>
      <c r="L16082" s="228">
        <v>775010.38</v>
      </c>
    </row>
    <row r="16083" spans="1:12">
      <c r="A16083" s="228">
        <v>2020</v>
      </c>
      <c r="B16083" s="228" t="s">
        <v>192</v>
      </c>
      <c r="C16083" s="228" t="s">
        <v>65</v>
      </c>
      <c r="D16083" s="228" t="s">
        <v>205</v>
      </c>
      <c r="E16083" s="228">
        <v>0</v>
      </c>
      <c r="F16083" s="228">
        <v>40071</v>
      </c>
      <c r="G16083" s="228">
        <v>1742</v>
      </c>
      <c r="H16083" s="228">
        <v>4007</v>
      </c>
      <c r="I16083" s="228">
        <v>3379928.79</v>
      </c>
      <c r="J16083" s="228">
        <v>475242.68</v>
      </c>
      <c r="K16083" s="228">
        <v>39531</v>
      </c>
      <c r="L16083" s="228">
        <v>4190427.85</v>
      </c>
    </row>
    <row r="16084" spans="1:12">
      <c r="A16084" s="228">
        <v>2020</v>
      </c>
      <c r="B16084" s="228" t="s">
        <v>192</v>
      </c>
      <c r="C16084" s="228" t="s">
        <v>65</v>
      </c>
      <c r="D16084" s="228" t="s">
        <v>205</v>
      </c>
      <c r="E16084" s="228">
        <v>5</v>
      </c>
      <c r="F16084" s="228">
        <v>47993</v>
      </c>
      <c r="G16084" s="228">
        <v>1074</v>
      </c>
      <c r="H16084" s="228">
        <v>1485</v>
      </c>
      <c r="I16084" s="228">
        <v>1554451.05</v>
      </c>
      <c r="J16084" s="228">
        <v>311968.59999999998</v>
      </c>
      <c r="K16084" s="228">
        <v>43343</v>
      </c>
      <c r="L16084" s="228">
        <v>2112856.65</v>
      </c>
    </row>
    <row r="16085" spans="1:12">
      <c r="A16085" s="228">
        <v>2020</v>
      </c>
      <c r="B16085" s="228" t="s">
        <v>192</v>
      </c>
      <c r="C16085" s="228" t="s">
        <v>65</v>
      </c>
      <c r="D16085" s="228" t="s">
        <v>205</v>
      </c>
      <c r="E16085" s="228">
        <v>10</v>
      </c>
      <c r="F16085" s="228">
        <v>48073</v>
      </c>
      <c r="G16085" s="228">
        <v>639</v>
      </c>
      <c r="H16085" s="228">
        <v>899</v>
      </c>
      <c r="I16085" s="228">
        <v>981443.4</v>
      </c>
      <c r="J16085" s="228">
        <v>217267.83</v>
      </c>
      <c r="K16085" s="228">
        <v>225663</v>
      </c>
      <c r="L16085" s="228">
        <v>1540960.27</v>
      </c>
    </row>
    <row r="16086" spans="1:12">
      <c r="A16086" s="228">
        <v>2020</v>
      </c>
      <c r="B16086" s="228" t="s">
        <v>192</v>
      </c>
      <c r="C16086" s="228" t="s">
        <v>65</v>
      </c>
      <c r="D16086" s="228" t="s">
        <v>205</v>
      </c>
      <c r="E16086" s="228">
        <v>15</v>
      </c>
      <c r="F16086" s="228">
        <v>43083</v>
      </c>
      <c r="G16086" s="228">
        <v>1188</v>
      </c>
      <c r="H16086" s="228">
        <v>2115</v>
      </c>
      <c r="I16086" s="228">
        <v>2353155.2999999998</v>
      </c>
      <c r="J16086" s="228">
        <v>437117.91</v>
      </c>
      <c r="K16086" s="228">
        <v>801840</v>
      </c>
      <c r="L16086" s="228">
        <v>3858009.6</v>
      </c>
    </row>
    <row r="16087" spans="1:12">
      <c r="A16087" s="228">
        <v>2020</v>
      </c>
      <c r="B16087" s="228" t="s">
        <v>192</v>
      </c>
      <c r="C16087" s="228" t="s">
        <v>65</v>
      </c>
      <c r="D16087" s="228" t="s">
        <v>205</v>
      </c>
      <c r="E16087" s="228">
        <v>20</v>
      </c>
      <c r="F16087" s="228">
        <v>35170</v>
      </c>
      <c r="G16087" s="228">
        <v>1074</v>
      </c>
      <c r="H16087" s="228">
        <v>2442</v>
      </c>
      <c r="I16087" s="228">
        <v>2630137.75</v>
      </c>
      <c r="J16087" s="228">
        <v>468618.1</v>
      </c>
      <c r="K16087" s="228">
        <v>391514</v>
      </c>
      <c r="L16087" s="228">
        <v>3773292.31</v>
      </c>
    </row>
    <row r="16088" spans="1:12">
      <c r="A16088" s="228">
        <v>2020</v>
      </c>
      <c r="B16088" s="228" t="s">
        <v>192</v>
      </c>
      <c r="C16088" s="228" t="s">
        <v>65</v>
      </c>
      <c r="D16088" s="228" t="s">
        <v>205</v>
      </c>
      <c r="E16088" s="228">
        <v>25</v>
      </c>
      <c r="F16088" s="228">
        <v>29346</v>
      </c>
      <c r="G16088" s="228">
        <v>773</v>
      </c>
      <c r="H16088" s="228">
        <v>1834</v>
      </c>
      <c r="I16088" s="228">
        <v>1852662.3</v>
      </c>
      <c r="J16088" s="228">
        <v>355512.27</v>
      </c>
      <c r="K16088" s="228">
        <v>402404</v>
      </c>
      <c r="L16088" s="228">
        <v>2923572.15</v>
      </c>
    </row>
    <row r="16089" spans="1:12">
      <c r="A16089" s="228">
        <v>2020</v>
      </c>
      <c r="B16089" s="228" t="s">
        <v>192</v>
      </c>
      <c r="C16089" s="228" t="s">
        <v>65</v>
      </c>
      <c r="D16089" s="228" t="s">
        <v>205</v>
      </c>
      <c r="E16089" s="228">
        <v>30</v>
      </c>
      <c r="F16089" s="228">
        <v>47253</v>
      </c>
      <c r="G16089" s="228">
        <v>1260</v>
      </c>
      <c r="H16089" s="228">
        <v>2399</v>
      </c>
      <c r="I16089" s="228">
        <v>2619666.0499999998</v>
      </c>
      <c r="J16089" s="228">
        <v>615946.04</v>
      </c>
      <c r="K16089" s="228">
        <v>485310.75</v>
      </c>
      <c r="L16089" s="228">
        <v>4176411.56</v>
      </c>
    </row>
    <row r="16090" spans="1:12">
      <c r="A16090" s="228">
        <v>2020</v>
      </c>
      <c r="B16090" s="228" t="s">
        <v>192</v>
      </c>
      <c r="C16090" s="228" t="s">
        <v>65</v>
      </c>
      <c r="D16090" s="228" t="s">
        <v>205</v>
      </c>
      <c r="E16090" s="228">
        <v>35</v>
      </c>
      <c r="F16090" s="228">
        <v>54404</v>
      </c>
      <c r="G16090" s="228">
        <v>1785</v>
      </c>
      <c r="H16090" s="228">
        <v>3441</v>
      </c>
      <c r="I16090" s="228">
        <v>3549416.82</v>
      </c>
      <c r="J16090" s="228">
        <v>806351.21</v>
      </c>
      <c r="K16090" s="228">
        <v>700344.35</v>
      </c>
      <c r="L16090" s="228">
        <v>5721165.2000000002</v>
      </c>
    </row>
    <row r="16091" spans="1:12">
      <c r="A16091" s="228">
        <v>2020</v>
      </c>
      <c r="B16091" s="228" t="s">
        <v>192</v>
      </c>
      <c r="C16091" s="228" t="s">
        <v>65</v>
      </c>
      <c r="D16091" s="228" t="s">
        <v>205</v>
      </c>
      <c r="E16091" s="228">
        <v>40</v>
      </c>
      <c r="F16091" s="228">
        <v>49887</v>
      </c>
      <c r="G16091" s="228">
        <v>1777</v>
      </c>
      <c r="H16091" s="228">
        <v>3083</v>
      </c>
      <c r="I16091" s="228">
        <v>3716589.49</v>
      </c>
      <c r="J16091" s="228">
        <v>960308.85</v>
      </c>
      <c r="K16091" s="228">
        <v>779717</v>
      </c>
      <c r="L16091" s="228">
        <v>6162741.8300000001</v>
      </c>
    </row>
    <row r="16092" spans="1:12">
      <c r="A16092" s="228">
        <v>2020</v>
      </c>
      <c r="B16092" s="228" t="s">
        <v>192</v>
      </c>
      <c r="C16092" s="228" t="s">
        <v>65</v>
      </c>
      <c r="D16092" s="228" t="s">
        <v>205</v>
      </c>
      <c r="E16092" s="228">
        <v>45</v>
      </c>
      <c r="F16092" s="228">
        <v>51859</v>
      </c>
      <c r="G16092" s="228">
        <v>2263</v>
      </c>
      <c r="H16092" s="228">
        <v>4428</v>
      </c>
      <c r="I16092" s="228">
        <v>5235950.55</v>
      </c>
      <c r="J16092" s="228">
        <v>1337343.03</v>
      </c>
      <c r="K16092" s="228">
        <v>1285336.8</v>
      </c>
      <c r="L16092" s="228">
        <v>8752638.3599999994</v>
      </c>
    </row>
    <row r="16093" spans="1:12">
      <c r="A16093" s="228">
        <v>2020</v>
      </c>
      <c r="B16093" s="228" t="s">
        <v>192</v>
      </c>
      <c r="C16093" s="228" t="s">
        <v>65</v>
      </c>
      <c r="D16093" s="228" t="s">
        <v>205</v>
      </c>
      <c r="E16093" s="228">
        <v>50</v>
      </c>
      <c r="F16093" s="228">
        <v>48671</v>
      </c>
      <c r="G16093" s="228">
        <v>2962</v>
      </c>
      <c r="H16093" s="228">
        <v>5669</v>
      </c>
      <c r="I16093" s="228">
        <v>6803694.2999999998</v>
      </c>
      <c r="J16093" s="228">
        <v>1732844.86</v>
      </c>
      <c r="K16093" s="228">
        <v>1824974.4</v>
      </c>
      <c r="L16093" s="228">
        <v>11541912.869999999</v>
      </c>
    </row>
    <row r="16094" spans="1:12">
      <c r="A16094" s="228">
        <v>2020</v>
      </c>
      <c r="B16094" s="228" t="s">
        <v>192</v>
      </c>
      <c r="C16094" s="228" t="s">
        <v>65</v>
      </c>
      <c r="D16094" s="228" t="s">
        <v>205</v>
      </c>
      <c r="E16094" s="228">
        <v>55</v>
      </c>
      <c r="F16094" s="228">
        <v>48176</v>
      </c>
      <c r="G16094" s="228">
        <v>3964</v>
      </c>
      <c r="H16094" s="228">
        <v>7616</v>
      </c>
      <c r="I16094" s="228">
        <v>9876012.6500000004</v>
      </c>
      <c r="J16094" s="228">
        <v>2420296.96</v>
      </c>
      <c r="K16094" s="228">
        <v>2821016.6</v>
      </c>
      <c r="L16094" s="228">
        <v>16694482.220000001</v>
      </c>
    </row>
    <row r="16095" spans="1:12">
      <c r="A16095" s="228">
        <v>2020</v>
      </c>
      <c r="B16095" s="228" t="s">
        <v>192</v>
      </c>
      <c r="C16095" s="228" t="s">
        <v>65</v>
      </c>
      <c r="D16095" s="228" t="s">
        <v>205</v>
      </c>
      <c r="E16095" s="228">
        <v>60</v>
      </c>
      <c r="F16095" s="228">
        <v>43456</v>
      </c>
      <c r="G16095" s="228">
        <v>5011</v>
      </c>
      <c r="H16095" s="228">
        <v>9593</v>
      </c>
      <c r="I16095" s="228">
        <v>13344798.34</v>
      </c>
      <c r="J16095" s="228">
        <v>3025035.06</v>
      </c>
      <c r="K16095" s="228">
        <v>3541763.65</v>
      </c>
      <c r="L16095" s="228">
        <v>21572936.43</v>
      </c>
    </row>
    <row r="16096" spans="1:12">
      <c r="A16096" s="228">
        <v>2020</v>
      </c>
      <c r="B16096" s="228" t="s">
        <v>192</v>
      </c>
      <c r="C16096" s="228" t="s">
        <v>65</v>
      </c>
      <c r="D16096" s="228" t="s">
        <v>205</v>
      </c>
      <c r="E16096" s="228">
        <v>65</v>
      </c>
      <c r="F16096" s="228">
        <v>37379</v>
      </c>
      <c r="G16096" s="228">
        <v>5897</v>
      </c>
      <c r="H16096" s="228">
        <v>11001</v>
      </c>
      <c r="I16096" s="228">
        <v>16119611.939999999</v>
      </c>
      <c r="J16096" s="228">
        <v>3880784.34</v>
      </c>
      <c r="K16096" s="228">
        <v>4178519.55</v>
      </c>
      <c r="L16096" s="228">
        <v>26018462.800000001</v>
      </c>
    </row>
    <row r="16097" spans="1:12">
      <c r="A16097" s="228">
        <v>2020</v>
      </c>
      <c r="B16097" s="228" t="s">
        <v>192</v>
      </c>
      <c r="C16097" s="228" t="s">
        <v>65</v>
      </c>
      <c r="D16097" s="228" t="s">
        <v>205</v>
      </c>
      <c r="E16097" s="228">
        <v>70</v>
      </c>
      <c r="F16097" s="228">
        <v>30948</v>
      </c>
      <c r="G16097" s="228">
        <v>6535</v>
      </c>
      <c r="H16097" s="228">
        <v>14408</v>
      </c>
      <c r="I16097" s="228">
        <v>19686766.98</v>
      </c>
      <c r="J16097" s="228">
        <v>4395295.1900000004</v>
      </c>
      <c r="K16097" s="228">
        <v>4984036.2</v>
      </c>
      <c r="L16097" s="228">
        <v>30683608</v>
      </c>
    </row>
    <row r="16098" spans="1:12">
      <c r="A16098" s="228">
        <v>2020</v>
      </c>
      <c r="B16098" s="228" t="s">
        <v>192</v>
      </c>
      <c r="C16098" s="228" t="s">
        <v>65</v>
      </c>
      <c r="D16098" s="228" t="s">
        <v>205</v>
      </c>
      <c r="E16098" s="228">
        <v>75</v>
      </c>
      <c r="F16098" s="228">
        <v>20426</v>
      </c>
      <c r="G16098" s="228">
        <v>5250</v>
      </c>
      <c r="H16098" s="228">
        <v>13092</v>
      </c>
      <c r="I16098" s="228">
        <v>16330730.109999999</v>
      </c>
      <c r="J16098" s="228">
        <v>3588677.37</v>
      </c>
      <c r="K16098" s="228">
        <v>4158841.95</v>
      </c>
      <c r="L16098" s="228">
        <v>25191528.34</v>
      </c>
    </row>
    <row r="16099" spans="1:12">
      <c r="A16099" s="228">
        <v>2020</v>
      </c>
      <c r="B16099" s="228" t="s">
        <v>192</v>
      </c>
      <c r="C16099" s="228" t="s">
        <v>65</v>
      </c>
      <c r="D16099" s="228" t="s">
        <v>205</v>
      </c>
      <c r="E16099" s="228">
        <v>80</v>
      </c>
      <c r="F16099" s="228">
        <v>12675</v>
      </c>
      <c r="G16099" s="228">
        <v>3754</v>
      </c>
      <c r="H16099" s="228">
        <v>11150</v>
      </c>
      <c r="I16099" s="228">
        <v>12616846.039999999</v>
      </c>
      <c r="J16099" s="228">
        <v>2352385.88</v>
      </c>
      <c r="K16099" s="228">
        <v>2906980.55</v>
      </c>
      <c r="L16099" s="228">
        <v>18601376.23</v>
      </c>
    </row>
    <row r="16100" spans="1:12">
      <c r="A16100" s="228">
        <v>2020</v>
      </c>
      <c r="B16100" s="228" t="s">
        <v>192</v>
      </c>
      <c r="C16100" s="228" t="s">
        <v>65</v>
      </c>
      <c r="D16100" s="228" t="s">
        <v>205</v>
      </c>
      <c r="E16100" s="228">
        <v>85</v>
      </c>
      <c r="F16100" s="228">
        <v>6591</v>
      </c>
      <c r="G16100" s="228">
        <v>1954</v>
      </c>
      <c r="H16100" s="228">
        <v>8696</v>
      </c>
      <c r="I16100" s="228">
        <v>7649716.8600000003</v>
      </c>
      <c r="J16100" s="228">
        <v>1155869.76</v>
      </c>
      <c r="K16100" s="228">
        <v>1215676.7</v>
      </c>
      <c r="L16100" s="228">
        <v>10280295.76</v>
      </c>
    </row>
    <row r="16101" spans="1:12">
      <c r="A16101" s="228">
        <v>2020</v>
      </c>
      <c r="B16101" s="228" t="s">
        <v>192</v>
      </c>
      <c r="C16101" s="228" t="s">
        <v>65</v>
      </c>
      <c r="D16101" s="228" t="s">
        <v>205</v>
      </c>
      <c r="E16101" s="228">
        <v>90</v>
      </c>
      <c r="F16101" s="228">
        <v>2485</v>
      </c>
      <c r="G16101" s="228">
        <v>823</v>
      </c>
      <c r="H16101" s="228">
        <v>4279</v>
      </c>
      <c r="I16101" s="228">
        <v>3173765.95</v>
      </c>
      <c r="J16101" s="228">
        <v>390509.31</v>
      </c>
      <c r="K16101" s="228">
        <v>337883.4</v>
      </c>
      <c r="L16101" s="228">
        <v>3997912.19</v>
      </c>
    </row>
    <row r="16102" spans="1:12">
      <c r="A16102" s="228">
        <v>2020</v>
      </c>
      <c r="B16102" s="228" t="s">
        <v>192</v>
      </c>
      <c r="C16102" s="228" t="s">
        <v>65</v>
      </c>
      <c r="D16102" s="228" t="s">
        <v>205</v>
      </c>
      <c r="E16102" s="228">
        <v>95</v>
      </c>
      <c r="F16102" s="228">
        <v>338</v>
      </c>
      <c r="G16102" s="228">
        <v>92</v>
      </c>
      <c r="H16102" s="228">
        <v>888</v>
      </c>
      <c r="I16102" s="228">
        <v>605616.19999999995</v>
      </c>
      <c r="J16102" s="228">
        <v>42543.73</v>
      </c>
      <c r="K16102" s="228">
        <v>53952</v>
      </c>
      <c r="L16102" s="228">
        <v>711530.79</v>
      </c>
    </row>
    <row r="16103" spans="1:12">
      <c r="A16103" s="228">
        <v>2020</v>
      </c>
      <c r="B16103" s="228" t="s">
        <v>192</v>
      </c>
      <c r="C16103" s="228" t="s">
        <v>65</v>
      </c>
      <c r="D16103" s="228" t="s">
        <v>206</v>
      </c>
      <c r="E16103" s="228">
        <v>0</v>
      </c>
      <c r="F16103" s="228">
        <v>36908</v>
      </c>
      <c r="G16103" s="228">
        <v>1156</v>
      </c>
      <c r="H16103" s="228">
        <v>3133</v>
      </c>
      <c r="I16103" s="228">
        <v>2208960.35</v>
      </c>
      <c r="J16103" s="228">
        <v>336281.17</v>
      </c>
      <c r="K16103" s="228">
        <v>63419.199999999997</v>
      </c>
      <c r="L16103" s="228">
        <v>2793669.1</v>
      </c>
    </row>
    <row r="16104" spans="1:12">
      <c r="A16104" s="228">
        <v>2020</v>
      </c>
      <c r="B16104" s="228" t="s">
        <v>192</v>
      </c>
      <c r="C16104" s="228" t="s">
        <v>65</v>
      </c>
      <c r="D16104" s="228" t="s">
        <v>206</v>
      </c>
      <c r="E16104" s="228">
        <v>5</v>
      </c>
      <c r="F16104" s="228">
        <v>45414</v>
      </c>
      <c r="G16104" s="228">
        <v>828</v>
      </c>
      <c r="H16104" s="228">
        <v>1119</v>
      </c>
      <c r="I16104" s="228">
        <v>1202943.6000000001</v>
      </c>
      <c r="J16104" s="228">
        <v>240526.56</v>
      </c>
      <c r="K16104" s="228">
        <v>31296</v>
      </c>
      <c r="L16104" s="228">
        <v>1631293.23</v>
      </c>
    </row>
    <row r="16105" spans="1:12">
      <c r="A16105" s="228">
        <v>2020</v>
      </c>
      <c r="B16105" s="228" t="s">
        <v>192</v>
      </c>
      <c r="C16105" s="228" t="s">
        <v>65</v>
      </c>
      <c r="D16105" s="228" t="s">
        <v>206</v>
      </c>
      <c r="E16105" s="228">
        <v>10</v>
      </c>
      <c r="F16105" s="228">
        <v>45440</v>
      </c>
      <c r="G16105" s="228">
        <v>644</v>
      </c>
      <c r="H16105" s="228">
        <v>1223</v>
      </c>
      <c r="I16105" s="228">
        <v>1061904.93</v>
      </c>
      <c r="J16105" s="228">
        <v>220674.56</v>
      </c>
      <c r="K16105" s="228">
        <v>182383</v>
      </c>
      <c r="L16105" s="228">
        <v>1601363.85</v>
      </c>
    </row>
    <row r="16106" spans="1:12">
      <c r="A16106" s="228">
        <v>2020</v>
      </c>
      <c r="B16106" s="228" t="s">
        <v>192</v>
      </c>
      <c r="C16106" s="228" t="s">
        <v>65</v>
      </c>
      <c r="D16106" s="228" t="s">
        <v>206</v>
      </c>
      <c r="E16106" s="228">
        <v>15</v>
      </c>
      <c r="F16106" s="228">
        <v>40889</v>
      </c>
      <c r="G16106" s="228">
        <v>1681</v>
      </c>
      <c r="H16106" s="228">
        <v>3871</v>
      </c>
      <c r="I16106" s="228">
        <v>3447472.27</v>
      </c>
      <c r="J16106" s="228">
        <v>527743.63</v>
      </c>
      <c r="K16106" s="228">
        <v>718432</v>
      </c>
      <c r="L16106" s="228">
        <v>5098383.97</v>
      </c>
    </row>
    <row r="16107" spans="1:12">
      <c r="A16107" s="228">
        <v>2020</v>
      </c>
      <c r="B16107" s="228" t="s">
        <v>192</v>
      </c>
      <c r="C16107" s="228" t="s">
        <v>65</v>
      </c>
      <c r="D16107" s="228" t="s">
        <v>206</v>
      </c>
      <c r="E16107" s="228">
        <v>20</v>
      </c>
      <c r="F16107" s="228">
        <v>35565</v>
      </c>
      <c r="G16107" s="228">
        <v>1831</v>
      </c>
      <c r="H16107" s="228">
        <v>4207</v>
      </c>
      <c r="I16107" s="228">
        <v>4108542.9</v>
      </c>
      <c r="J16107" s="228">
        <v>692148.3</v>
      </c>
      <c r="K16107" s="228">
        <v>589135</v>
      </c>
      <c r="L16107" s="228">
        <v>5879681.9699999997</v>
      </c>
    </row>
    <row r="16108" spans="1:12">
      <c r="A16108" s="228">
        <v>2020</v>
      </c>
      <c r="B16108" s="228" t="s">
        <v>192</v>
      </c>
      <c r="C16108" s="228" t="s">
        <v>65</v>
      </c>
      <c r="D16108" s="228" t="s">
        <v>206</v>
      </c>
      <c r="E16108" s="228">
        <v>25</v>
      </c>
      <c r="F16108" s="228">
        <v>33249</v>
      </c>
      <c r="G16108" s="228">
        <v>1879</v>
      </c>
      <c r="H16108" s="228">
        <v>4908</v>
      </c>
      <c r="I16108" s="228">
        <v>5512856.0999999996</v>
      </c>
      <c r="J16108" s="228">
        <v>1243136.2</v>
      </c>
      <c r="K16108" s="228">
        <v>585916</v>
      </c>
      <c r="L16108" s="228">
        <v>8121685.8799999999</v>
      </c>
    </row>
    <row r="16109" spans="1:12">
      <c r="A16109" s="228">
        <v>2020</v>
      </c>
      <c r="B16109" s="228" t="s">
        <v>192</v>
      </c>
      <c r="C16109" s="228" t="s">
        <v>65</v>
      </c>
      <c r="D16109" s="228" t="s">
        <v>206</v>
      </c>
      <c r="E16109" s="228">
        <v>30</v>
      </c>
      <c r="F16109" s="228">
        <v>52633</v>
      </c>
      <c r="G16109" s="228">
        <v>3691</v>
      </c>
      <c r="H16109" s="228">
        <v>10363</v>
      </c>
      <c r="I16109" s="228">
        <v>12249498.85</v>
      </c>
      <c r="J16109" s="228">
        <v>2898421.93</v>
      </c>
      <c r="K16109" s="228">
        <v>975308</v>
      </c>
      <c r="L16109" s="228">
        <v>17484689.09</v>
      </c>
    </row>
    <row r="16110" spans="1:12">
      <c r="A16110" s="228">
        <v>2020</v>
      </c>
      <c r="B16110" s="228" t="s">
        <v>192</v>
      </c>
      <c r="C16110" s="228" t="s">
        <v>65</v>
      </c>
      <c r="D16110" s="228" t="s">
        <v>206</v>
      </c>
      <c r="E16110" s="228">
        <v>35</v>
      </c>
      <c r="F16110" s="228">
        <v>57062</v>
      </c>
      <c r="G16110" s="228">
        <v>3848</v>
      </c>
      <c r="H16110" s="228">
        <v>9382</v>
      </c>
      <c r="I16110" s="228">
        <v>10868594.029999999</v>
      </c>
      <c r="J16110" s="228">
        <v>2558628.67</v>
      </c>
      <c r="K16110" s="228">
        <v>1406590.95</v>
      </c>
      <c r="L16110" s="228">
        <v>16362252.539999999</v>
      </c>
    </row>
    <row r="16111" spans="1:12">
      <c r="A16111" s="228">
        <v>2020</v>
      </c>
      <c r="B16111" s="228" t="s">
        <v>192</v>
      </c>
      <c r="C16111" s="228" t="s">
        <v>65</v>
      </c>
      <c r="D16111" s="228" t="s">
        <v>206</v>
      </c>
      <c r="E16111" s="228">
        <v>40</v>
      </c>
      <c r="F16111" s="228">
        <v>51458</v>
      </c>
      <c r="G16111" s="228">
        <v>3086</v>
      </c>
      <c r="H16111" s="228">
        <v>6296</v>
      </c>
      <c r="I16111" s="228">
        <v>7235142.6699999999</v>
      </c>
      <c r="J16111" s="228">
        <v>1712926.57</v>
      </c>
      <c r="K16111" s="228">
        <v>1173322</v>
      </c>
      <c r="L16111" s="228">
        <v>11527746.720000001</v>
      </c>
    </row>
    <row r="16112" spans="1:12">
      <c r="A16112" s="228">
        <v>2020</v>
      </c>
      <c r="B16112" s="228" t="s">
        <v>192</v>
      </c>
      <c r="C16112" s="228" t="s">
        <v>65</v>
      </c>
      <c r="D16112" s="228" t="s">
        <v>206</v>
      </c>
      <c r="E16112" s="228">
        <v>45</v>
      </c>
      <c r="F16112" s="228">
        <v>53336</v>
      </c>
      <c r="G16112" s="228">
        <v>3707</v>
      </c>
      <c r="H16112" s="228">
        <v>7142</v>
      </c>
      <c r="I16112" s="228">
        <v>8546758.3499999996</v>
      </c>
      <c r="J16112" s="228">
        <v>1985358.7</v>
      </c>
      <c r="K16112" s="228">
        <v>1533217</v>
      </c>
      <c r="L16112" s="228">
        <v>13875490.050000001</v>
      </c>
    </row>
    <row r="16113" spans="1:12">
      <c r="A16113" s="228">
        <v>2020</v>
      </c>
      <c r="B16113" s="228" t="s">
        <v>192</v>
      </c>
      <c r="C16113" s="228" t="s">
        <v>65</v>
      </c>
      <c r="D16113" s="228" t="s">
        <v>206</v>
      </c>
      <c r="E16113" s="228">
        <v>50</v>
      </c>
      <c r="F16113" s="228">
        <v>49997</v>
      </c>
      <c r="G16113" s="228">
        <v>3934</v>
      </c>
      <c r="H16113" s="228">
        <v>8557</v>
      </c>
      <c r="I16113" s="228">
        <v>9748201.9000000004</v>
      </c>
      <c r="J16113" s="228">
        <v>2176167.64</v>
      </c>
      <c r="K16113" s="228">
        <v>1995124.6</v>
      </c>
      <c r="L16113" s="228">
        <v>15578931.02</v>
      </c>
    </row>
    <row r="16114" spans="1:12">
      <c r="A16114" s="228">
        <v>2020</v>
      </c>
      <c r="B16114" s="228" t="s">
        <v>192</v>
      </c>
      <c r="C16114" s="228" t="s">
        <v>65</v>
      </c>
      <c r="D16114" s="228" t="s">
        <v>206</v>
      </c>
      <c r="E16114" s="228">
        <v>55</v>
      </c>
      <c r="F16114" s="228">
        <v>49570</v>
      </c>
      <c r="G16114" s="228">
        <v>4516</v>
      </c>
      <c r="H16114" s="228">
        <v>9105</v>
      </c>
      <c r="I16114" s="228">
        <v>10844923.800000001</v>
      </c>
      <c r="J16114" s="228">
        <v>2542512.2799999998</v>
      </c>
      <c r="K16114" s="228">
        <v>2428325.1</v>
      </c>
      <c r="L16114" s="228">
        <v>17454475.870000001</v>
      </c>
    </row>
    <row r="16115" spans="1:12">
      <c r="A16115" s="228">
        <v>2020</v>
      </c>
      <c r="B16115" s="228" t="s">
        <v>192</v>
      </c>
      <c r="C16115" s="228" t="s">
        <v>65</v>
      </c>
      <c r="D16115" s="228" t="s">
        <v>206</v>
      </c>
      <c r="E16115" s="228">
        <v>60</v>
      </c>
      <c r="F16115" s="228">
        <v>45848</v>
      </c>
      <c r="G16115" s="228">
        <v>5187</v>
      </c>
      <c r="H16115" s="228">
        <v>10328</v>
      </c>
      <c r="I16115" s="228">
        <v>13098553.720000001</v>
      </c>
      <c r="J16115" s="228">
        <v>3141470.8</v>
      </c>
      <c r="K16115" s="228">
        <v>3250766.7</v>
      </c>
      <c r="L16115" s="228">
        <v>21119452.280000001</v>
      </c>
    </row>
    <row r="16116" spans="1:12">
      <c r="A16116" s="228">
        <v>2020</v>
      </c>
      <c r="B16116" s="228" t="s">
        <v>192</v>
      </c>
      <c r="C16116" s="228" t="s">
        <v>65</v>
      </c>
      <c r="D16116" s="228" t="s">
        <v>206</v>
      </c>
      <c r="E16116" s="228">
        <v>65</v>
      </c>
      <c r="F16116" s="228">
        <v>40015</v>
      </c>
      <c r="G16116" s="228">
        <v>5616</v>
      </c>
      <c r="H16116" s="228">
        <v>11896</v>
      </c>
      <c r="I16116" s="228">
        <v>14919836.35</v>
      </c>
      <c r="J16116" s="228">
        <v>3528805.68</v>
      </c>
      <c r="K16116" s="228">
        <v>3932094.2</v>
      </c>
      <c r="L16116" s="228">
        <v>23863833.760000002</v>
      </c>
    </row>
    <row r="16117" spans="1:12">
      <c r="A16117" s="228">
        <v>2020</v>
      </c>
      <c r="B16117" s="228" t="s">
        <v>192</v>
      </c>
      <c r="C16117" s="228" t="s">
        <v>65</v>
      </c>
      <c r="D16117" s="228" t="s">
        <v>206</v>
      </c>
      <c r="E16117" s="228">
        <v>70</v>
      </c>
      <c r="F16117" s="228">
        <v>33349</v>
      </c>
      <c r="G16117" s="228">
        <v>5914</v>
      </c>
      <c r="H16117" s="228">
        <v>12856</v>
      </c>
      <c r="I16117" s="228">
        <v>16159143.470000001</v>
      </c>
      <c r="J16117" s="228">
        <v>3814398.37</v>
      </c>
      <c r="K16117" s="228">
        <v>4186109.67</v>
      </c>
      <c r="L16117" s="228">
        <v>25459715.510000002</v>
      </c>
    </row>
    <row r="16118" spans="1:12">
      <c r="A16118" s="228">
        <v>2020</v>
      </c>
      <c r="B16118" s="228" t="s">
        <v>192</v>
      </c>
      <c r="C16118" s="228" t="s">
        <v>65</v>
      </c>
      <c r="D16118" s="228" t="s">
        <v>206</v>
      </c>
      <c r="E16118" s="228">
        <v>75</v>
      </c>
      <c r="F16118" s="228">
        <v>21889</v>
      </c>
      <c r="G16118" s="228">
        <v>4371</v>
      </c>
      <c r="H16118" s="228">
        <v>13020</v>
      </c>
      <c r="I16118" s="228">
        <v>14810432.880000001</v>
      </c>
      <c r="J16118" s="228">
        <v>3205533.59</v>
      </c>
      <c r="K16118" s="228">
        <v>3219634.5</v>
      </c>
      <c r="L16118" s="228">
        <v>22052332.32</v>
      </c>
    </row>
    <row r="16119" spans="1:12">
      <c r="A16119" s="228">
        <v>2020</v>
      </c>
      <c r="B16119" s="228" t="s">
        <v>192</v>
      </c>
      <c r="C16119" s="228" t="s">
        <v>65</v>
      </c>
      <c r="D16119" s="228" t="s">
        <v>206</v>
      </c>
      <c r="E16119" s="228">
        <v>80</v>
      </c>
      <c r="F16119" s="228">
        <v>14638</v>
      </c>
      <c r="G16119" s="228">
        <v>3142</v>
      </c>
      <c r="H16119" s="228">
        <v>12652</v>
      </c>
      <c r="I16119" s="228">
        <v>12106437.369999999</v>
      </c>
      <c r="J16119" s="228">
        <v>2112456.14</v>
      </c>
      <c r="K16119" s="228">
        <v>2300482.2000000002</v>
      </c>
      <c r="L16119" s="228">
        <v>17064461.739999998</v>
      </c>
    </row>
    <row r="16120" spans="1:12">
      <c r="A16120" s="228">
        <v>2020</v>
      </c>
      <c r="B16120" s="228" t="s">
        <v>192</v>
      </c>
      <c r="C16120" s="228" t="s">
        <v>65</v>
      </c>
      <c r="D16120" s="228" t="s">
        <v>206</v>
      </c>
      <c r="E16120" s="228">
        <v>85</v>
      </c>
      <c r="F16120" s="228">
        <v>8647</v>
      </c>
      <c r="G16120" s="228">
        <v>1942</v>
      </c>
      <c r="H16120" s="228">
        <v>10555</v>
      </c>
      <c r="I16120" s="228">
        <v>8339430.9699999997</v>
      </c>
      <c r="J16120" s="228">
        <v>1276478.6000000001</v>
      </c>
      <c r="K16120" s="228">
        <v>1213883.2</v>
      </c>
      <c r="L16120" s="228">
        <v>11314916.43</v>
      </c>
    </row>
    <row r="16121" spans="1:12">
      <c r="A16121" s="228">
        <v>2020</v>
      </c>
      <c r="B16121" s="228" t="s">
        <v>192</v>
      </c>
      <c r="C16121" s="228" t="s">
        <v>65</v>
      </c>
      <c r="D16121" s="228" t="s">
        <v>206</v>
      </c>
      <c r="E16121" s="228">
        <v>90</v>
      </c>
      <c r="F16121" s="228">
        <v>3882</v>
      </c>
      <c r="G16121" s="228">
        <v>855</v>
      </c>
      <c r="H16121" s="228">
        <v>5733</v>
      </c>
      <c r="I16121" s="228">
        <v>3995420.03</v>
      </c>
      <c r="J16121" s="228">
        <v>486839.53</v>
      </c>
      <c r="K16121" s="228">
        <v>247403</v>
      </c>
      <c r="L16121" s="228">
        <v>4830056.97</v>
      </c>
    </row>
    <row r="16122" spans="1:12">
      <c r="A16122" s="228">
        <v>2020</v>
      </c>
      <c r="B16122" s="228" t="s">
        <v>192</v>
      </c>
      <c r="C16122" s="228" t="s">
        <v>65</v>
      </c>
      <c r="D16122" s="228" t="s">
        <v>206</v>
      </c>
      <c r="E16122" s="228">
        <v>95</v>
      </c>
      <c r="F16122" s="228">
        <v>1049</v>
      </c>
      <c r="G16122" s="228">
        <v>200</v>
      </c>
      <c r="H16122" s="228">
        <v>1275</v>
      </c>
      <c r="I16122" s="228">
        <v>950392.3</v>
      </c>
      <c r="J16122" s="228">
        <v>100670.73</v>
      </c>
      <c r="K16122" s="228">
        <v>68965</v>
      </c>
      <c r="L16122" s="228">
        <v>1149820.43</v>
      </c>
    </row>
    <row r="16123" spans="1:12">
      <c r="A16123" s="228">
        <v>2020</v>
      </c>
      <c r="B16123" s="228" t="s">
        <v>192</v>
      </c>
      <c r="C16123" s="228" t="s">
        <v>66</v>
      </c>
      <c r="D16123" s="228" t="s">
        <v>205</v>
      </c>
      <c r="E16123" s="228">
        <v>0</v>
      </c>
      <c r="F16123" s="228">
        <v>4551</v>
      </c>
      <c r="G16123" s="228">
        <v>158</v>
      </c>
      <c r="H16123" s="228">
        <v>473</v>
      </c>
      <c r="I16123" s="228">
        <v>386716.68</v>
      </c>
      <c r="J16123" s="228">
        <v>48562.5</v>
      </c>
      <c r="K16123" s="228">
        <v>1951</v>
      </c>
      <c r="L16123" s="228">
        <v>457600.55</v>
      </c>
    </row>
    <row r="16124" spans="1:12">
      <c r="A16124" s="228">
        <v>2020</v>
      </c>
      <c r="B16124" s="228" t="s">
        <v>192</v>
      </c>
      <c r="C16124" s="228" t="s">
        <v>66</v>
      </c>
      <c r="D16124" s="228" t="s">
        <v>205</v>
      </c>
      <c r="E16124" s="228">
        <v>5</v>
      </c>
      <c r="F16124" s="228">
        <v>5823</v>
      </c>
      <c r="G16124" s="228">
        <v>74</v>
      </c>
      <c r="H16124" s="228">
        <v>100</v>
      </c>
      <c r="I16124" s="228">
        <v>116701.85</v>
      </c>
      <c r="J16124" s="228">
        <v>25527.919999999998</v>
      </c>
      <c r="K16124" s="228">
        <v>2193</v>
      </c>
      <c r="L16124" s="228">
        <v>163904.87</v>
      </c>
    </row>
    <row r="16125" spans="1:12">
      <c r="A16125" s="228">
        <v>2020</v>
      </c>
      <c r="B16125" s="228" t="s">
        <v>192</v>
      </c>
      <c r="C16125" s="228" t="s">
        <v>66</v>
      </c>
      <c r="D16125" s="228" t="s">
        <v>205</v>
      </c>
      <c r="E16125" s="228">
        <v>10</v>
      </c>
      <c r="F16125" s="228">
        <v>6371</v>
      </c>
      <c r="G16125" s="228">
        <v>71</v>
      </c>
      <c r="H16125" s="228">
        <v>131</v>
      </c>
      <c r="I16125" s="228">
        <v>118631.16</v>
      </c>
      <c r="J16125" s="228">
        <v>26912.57</v>
      </c>
      <c r="K16125" s="228">
        <v>7967</v>
      </c>
      <c r="L16125" s="228">
        <v>164445.69</v>
      </c>
    </row>
    <row r="16126" spans="1:12">
      <c r="A16126" s="228">
        <v>2020</v>
      </c>
      <c r="B16126" s="228" t="s">
        <v>192</v>
      </c>
      <c r="C16126" s="228" t="s">
        <v>66</v>
      </c>
      <c r="D16126" s="228" t="s">
        <v>205</v>
      </c>
      <c r="E16126" s="228">
        <v>15</v>
      </c>
      <c r="F16126" s="228">
        <v>6301</v>
      </c>
      <c r="G16126" s="228">
        <v>159</v>
      </c>
      <c r="H16126" s="228">
        <v>259</v>
      </c>
      <c r="I16126" s="228">
        <v>344871.8</v>
      </c>
      <c r="J16126" s="228">
        <v>74394.31</v>
      </c>
      <c r="K16126" s="228">
        <v>137044</v>
      </c>
      <c r="L16126" s="228">
        <v>594689.42000000004</v>
      </c>
    </row>
    <row r="16127" spans="1:12">
      <c r="A16127" s="228">
        <v>2020</v>
      </c>
      <c r="B16127" s="228" t="s">
        <v>192</v>
      </c>
      <c r="C16127" s="228" t="s">
        <v>66</v>
      </c>
      <c r="D16127" s="228" t="s">
        <v>205</v>
      </c>
      <c r="E16127" s="228">
        <v>20</v>
      </c>
      <c r="F16127" s="228">
        <v>5080</v>
      </c>
      <c r="G16127" s="228">
        <v>151</v>
      </c>
      <c r="H16127" s="228">
        <v>324</v>
      </c>
      <c r="I16127" s="228">
        <v>307117.93</v>
      </c>
      <c r="J16127" s="228">
        <v>69762.91</v>
      </c>
      <c r="K16127" s="228">
        <v>56172</v>
      </c>
      <c r="L16127" s="228">
        <v>474730.88</v>
      </c>
    </row>
    <row r="16128" spans="1:12">
      <c r="A16128" s="228">
        <v>2020</v>
      </c>
      <c r="B16128" s="228" t="s">
        <v>192</v>
      </c>
      <c r="C16128" s="228" t="s">
        <v>66</v>
      </c>
      <c r="D16128" s="228" t="s">
        <v>205</v>
      </c>
      <c r="E16128" s="228">
        <v>25</v>
      </c>
      <c r="F16128" s="228">
        <v>3158</v>
      </c>
      <c r="G16128" s="228">
        <v>93</v>
      </c>
      <c r="H16128" s="228">
        <v>207</v>
      </c>
      <c r="I16128" s="228">
        <v>209542.85</v>
      </c>
      <c r="J16128" s="228">
        <v>53841.36</v>
      </c>
      <c r="K16128" s="228">
        <v>37822</v>
      </c>
      <c r="L16128" s="228">
        <v>342358.13</v>
      </c>
    </row>
    <row r="16129" spans="1:12">
      <c r="A16129" s="228">
        <v>2020</v>
      </c>
      <c r="B16129" s="228" t="s">
        <v>192</v>
      </c>
      <c r="C16129" s="228" t="s">
        <v>66</v>
      </c>
      <c r="D16129" s="228" t="s">
        <v>205</v>
      </c>
      <c r="E16129" s="228">
        <v>30</v>
      </c>
      <c r="F16129" s="228">
        <v>5019</v>
      </c>
      <c r="G16129" s="228">
        <v>149</v>
      </c>
      <c r="H16129" s="228">
        <v>351</v>
      </c>
      <c r="I16129" s="228">
        <v>304529.40999999997</v>
      </c>
      <c r="J16129" s="228">
        <v>75674.929999999993</v>
      </c>
      <c r="K16129" s="228">
        <v>68035</v>
      </c>
      <c r="L16129" s="228">
        <v>509631.11</v>
      </c>
    </row>
    <row r="16130" spans="1:12">
      <c r="A16130" s="228">
        <v>2020</v>
      </c>
      <c r="B16130" s="228" t="s">
        <v>192</v>
      </c>
      <c r="C16130" s="228" t="s">
        <v>66</v>
      </c>
      <c r="D16130" s="228" t="s">
        <v>205</v>
      </c>
      <c r="E16130" s="228">
        <v>35</v>
      </c>
      <c r="F16130" s="228">
        <v>5851</v>
      </c>
      <c r="G16130" s="228">
        <v>265</v>
      </c>
      <c r="H16130" s="228">
        <v>368</v>
      </c>
      <c r="I16130" s="228">
        <v>336815.4</v>
      </c>
      <c r="J16130" s="228">
        <v>113633.42</v>
      </c>
      <c r="K16130" s="228">
        <v>55070</v>
      </c>
      <c r="L16130" s="228">
        <v>617260.64</v>
      </c>
    </row>
    <row r="16131" spans="1:12">
      <c r="A16131" s="228">
        <v>2020</v>
      </c>
      <c r="B16131" s="228" t="s">
        <v>192</v>
      </c>
      <c r="C16131" s="228" t="s">
        <v>66</v>
      </c>
      <c r="D16131" s="228" t="s">
        <v>205</v>
      </c>
      <c r="E16131" s="228">
        <v>40</v>
      </c>
      <c r="F16131" s="228">
        <v>5744</v>
      </c>
      <c r="G16131" s="228">
        <v>326</v>
      </c>
      <c r="H16131" s="228">
        <v>594</v>
      </c>
      <c r="I16131" s="228">
        <v>543905.07999999996</v>
      </c>
      <c r="J16131" s="228">
        <v>135697.21</v>
      </c>
      <c r="K16131" s="228">
        <v>101932</v>
      </c>
      <c r="L16131" s="228">
        <v>902109.28</v>
      </c>
    </row>
    <row r="16132" spans="1:12">
      <c r="A16132" s="228">
        <v>2020</v>
      </c>
      <c r="B16132" s="228" t="s">
        <v>192</v>
      </c>
      <c r="C16132" s="228" t="s">
        <v>66</v>
      </c>
      <c r="D16132" s="228" t="s">
        <v>205</v>
      </c>
      <c r="E16132" s="228">
        <v>45</v>
      </c>
      <c r="F16132" s="228">
        <v>6774</v>
      </c>
      <c r="G16132" s="228">
        <v>377</v>
      </c>
      <c r="H16132" s="228">
        <v>738</v>
      </c>
      <c r="I16132" s="228">
        <v>707511.94</v>
      </c>
      <c r="J16132" s="228">
        <v>197187.99</v>
      </c>
      <c r="K16132" s="228">
        <v>216603</v>
      </c>
      <c r="L16132" s="228">
        <v>1255199.69</v>
      </c>
    </row>
    <row r="16133" spans="1:12">
      <c r="A16133" s="228">
        <v>2020</v>
      </c>
      <c r="B16133" s="228" t="s">
        <v>192</v>
      </c>
      <c r="C16133" s="228" t="s">
        <v>66</v>
      </c>
      <c r="D16133" s="228" t="s">
        <v>205</v>
      </c>
      <c r="E16133" s="228">
        <v>50</v>
      </c>
      <c r="F16133" s="228">
        <v>7042</v>
      </c>
      <c r="G16133" s="228">
        <v>453</v>
      </c>
      <c r="H16133" s="228">
        <v>1134</v>
      </c>
      <c r="I16133" s="228">
        <v>1044059.57</v>
      </c>
      <c r="J16133" s="228">
        <v>283071.59000000003</v>
      </c>
      <c r="K16133" s="228">
        <v>306459</v>
      </c>
      <c r="L16133" s="228">
        <v>1792535.2</v>
      </c>
    </row>
    <row r="16134" spans="1:12">
      <c r="A16134" s="228">
        <v>2020</v>
      </c>
      <c r="B16134" s="228" t="s">
        <v>192</v>
      </c>
      <c r="C16134" s="228" t="s">
        <v>66</v>
      </c>
      <c r="D16134" s="228" t="s">
        <v>205</v>
      </c>
      <c r="E16134" s="228">
        <v>55</v>
      </c>
      <c r="F16134" s="228">
        <v>8621</v>
      </c>
      <c r="G16134" s="228">
        <v>860</v>
      </c>
      <c r="H16134" s="228">
        <v>1777</v>
      </c>
      <c r="I16134" s="228">
        <v>1863879.4</v>
      </c>
      <c r="J16134" s="228">
        <v>471563.83</v>
      </c>
      <c r="K16134" s="228">
        <v>691367</v>
      </c>
      <c r="L16134" s="228">
        <v>3310679.67</v>
      </c>
    </row>
    <row r="16135" spans="1:12">
      <c r="A16135" s="228">
        <v>2020</v>
      </c>
      <c r="B16135" s="228" t="s">
        <v>192</v>
      </c>
      <c r="C16135" s="228" t="s">
        <v>66</v>
      </c>
      <c r="D16135" s="228" t="s">
        <v>205</v>
      </c>
      <c r="E16135" s="228">
        <v>60</v>
      </c>
      <c r="F16135" s="228">
        <v>9427</v>
      </c>
      <c r="G16135" s="228">
        <v>1223</v>
      </c>
      <c r="H16135" s="228">
        <v>2610</v>
      </c>
      <c r="I16135" s="228">
        <v>2614469.25</v>
      </c>
      <c r="J16135" s="228">
        <v>714763.35</v>
      </c>
      <c r="K16135" s="228">
        <v>710628.4</v>
      </c>
      <c r="L16135" s="228">
        <v>4391628.1900000004</v>
      </c>
    </row>
    <row r="16136" spans="1:12">
      <c r="A16136" s="228">
        <v>2020</v>
      </c>
      <c r="B16136" s="228" t="s">
        <v>192</v>
      </c>
      <c r="C16136" s="228" t="s">
        <v>66</v>
      </c>
      <c r="D16136" s="228" t="s">
        <v>205</v>
      </c>
      <c r="E16136" s="228">
        <v>65</v>
      </c>
      <c r="F16136" s="228">
        <v>8919</v>
      </c>
      <c r="G16136" s="228">
        <v>1451</v>
      </c>
      <c r="H16136" s="228">
        <v>3001</v>
      </c>
      <c r="I16136" s="228">
        <v>3356282.52</v>
      </c>
      <c r="J16136" s="228">
        <v>870563.77</v>
      </c>
      <c r="K16136" s="228">
        <v>909599.3</v>
      </c>
      <c r="L16136" s="228">
        <v>5495510.5700000003</v>
      </c>
    </row>
    <row r="16137" spans="1:12">
      <c r="A16137" s="228">
        <v>2020</v>
      </c>
      <c r="B16137" s="228" t="s">
        <v>192</v>
      </c>
      <c r="C16137" s="228" t="s">
        <v>66</v>
      </c>
      <c r="D16137" s="228" t="s">
        <v>205</v>
      </c>
      <c r="E16137" s="228">
        <v>70</v>
      </c>
      <c r="F16137" s="228">
        <v>7770</v>
      </c>
      <c r="G16137" s="228">
        <v>1664</v>
      </c>
      <c r="H16137" s="228">
        <v>3278</v>
      </c>
      <c r="I16137" s="228">
        <v>3452598.91</v>
      </c>
      <c r="J16137" s="228">
        <v>982770.24</v>
      </c>
      <c r="K16137" s="228">
        <v>1190004</v>
      </c>
      <c r="L16137" s="228">
        <v>6033270.7999999998</v>
      </c>
    </row>
    <row r="16138" spans="1:12">
      <c r="A16138" s="228">
        <v>2020</v>
      </c>
      <c r="B16138" s="228" t="s">
        <v>192</v>
      </c>
      <c r="C16138" s="228" t="s">
        <v>66</v>
      </c>
      <c r="D16138" s="228" t="s">
        <v>205</v>
      </c>
      <c r="E16138" s="228">
        <v>75</v>
      </c>
      <c r="F16138" s="228">
        <v>5367</v>
      </c>
      <c r="G16138" s="228">
        <v>1551</v>
      </c>
      <c r="H16138" s="228">
        <v>4136</v>
      </c>
      <c r="I16138" s="228">
        <v>3760119.34</v>
      </c>
      <c r="J16138" s="228">
        <v>879930.7</v>
      </c>
      <c r="K16138" s="228">
        <v>1173156</v>
      </c>
      <c r="L16138" s="228">
        <v>6074337.6900000004</v>
      </c>
    </row>
    <row r="16139" spans="1:12">
      <c r="A16139" s="228">
        <v>2020</v>
      </c>
      <c r="B16139" s="228" t="s">
        <v>192</v>
      </c>
      <c r="C16139" s="228" t="s">
        <v>66</v>
      </c>
      <c r="D16139" s="228" t="s">
        <v>205</v>
      </c>
      <c r="E16139" s="228">
        <v>80</v>
      </c>
      <c r="F16139" s="228">
        <v>3242</v>
      </c>
      <c r="G16139" s="228">
        <v>1183</v>
      </c>
      <c r="H16139" s="228">
        <v>3044</v>
      </c>
      <c r="I16139" s="228">
        <v>2529570.88</v>
      </c>
      <c r="J16139" s="228">
        <v>567088.01</v>
      </c>
      <c r="K16139" s="228">
        <v>597350</v>
      </c>
      <c r="L16139" s="228">
        <v>3864876.58</v>
      </c>
    </row>
    <row r="16140" spans="1:12">
      <c r="A16140" s="228">
        <v>2020</v>
      </c>
      <c r="B16140" s="228" t="s">
        <v>192</v>
      </c>
      <c r="C16140" s="228" t="s">
        <v>66</v>
      </c>
      <c r="D16140" s="228" t="s">
        <v>205</v>
      </c>
      <c r="E16140" s="228">
        <v>85</v>
      </c>
      <c r="F16140" s="228">
        <v>1759</v>
      </c>
      <c r="G16140" s="228">
        <v>639</v>
      </c>
      <c r="H16140" s="228">
        <v>2487</v>
      </c>
      <c r="I16140" s="228">
        <v>1877418.57</v>
      </c>
      <c r="J16140" s="228">
        <v>315362.42</v>
      </c>
      <c r="K16140" s="228">
        <v>223807</v>
      </c>
      <c r="L16140" s="228">
        <v>2515684.96</v>
      </c>
    </row>
    <row r="16141" spans="1:12">
      <c r="A16141" s="228">
        <v>2020</v>
      </c>
      <c r="B16141" s="228" t="s">
        <v>192</v>
      </c>
      <c r="C16141" s="228" t="s">
        <v>66</v>
      </c>
      <c r="D16141" s="228" t="s">
        <v>205</v>
      </c>
      <c r="E16141" s="228">
        <v>90</v>
      </c>
      <c r="F16141" s="228">
        <v>654</v>
      </c>
      <c r="G16141" s="228">
        <v>156</v>
      </c>
      <c r="H16141" s="228">
        <v>772</v>
      </c>
      <c r="I16141" s="228">
        <v>538637.36</v>
      </c>
      <c r="J16141" s="228">
        <v>81036.259999999995</v>
      </c>
      <c r="K16141" s="228">
        <v>45892</v>
      </c>
      <c r="L16141" s="228">
        <v>685553.1</v>
      </c>
    </row>
    <row r="16142" spans="1:12">
      <c r="A16142" s="228">
        <v>2020</v>
      </c>
      <c r="B16142" s="228" t="s">
        <v>192</v>
      </c>
      <c r="C16142" s="228" t="s">
        <v>66</v>
      </c>
      <c r="D16142" s="228" t="s">
        <v>205</v>
      </c>
      <c r="E16142" s="228">
        <v>95</v>
      </c>
      <c r="F16142" s="228">
        <v>72</v>
      </c>
      <c r="G16142" s="228">
        <v>32</v>
      </c>
      <c r="H16142" s="228">
        <v>100</v>
      </c>
      <c r="I16142" s="228">
        <v>63286.36</v>
      </c>
      <c r="J16142" s="228">
        <v>6099.05</v>
      </c>
      <c r="K16142" s="228">
        <v>0</v>
      </c>
      <c r="L16142" s="228">
        <v>71513.960000000006</v>
      </c>
    </row>
    <row r="16143" spans="1:12">
      <c r="A16143" s="228">
        <v>2020</v>
      </c>
      <c r="B16143" s="228" t="s">
        <v>192</v>
      </c>
      <c r="C16143" s="228" t="s">
        <v>66</v>
      </c>
      <c r="D16143" s="228" t="s">
        <v>206</v>
      </c>
      <c r="E16143" s="228">
        <v>0</v>
      </c>
      <c r="F16143" s="228">
        <v>4193</v>
      </c>
      <c r="G16143" s="228">
        <v>92</v>
      </c>
      <c r="H16143" s="228">
        <v>285</v>
      </c>
      <c r="I16143" s="228">
        <v>250917.77</v>
      </c>
      <c r="J16143" s="228">
        <v>37086.22</v>
      </c>
      <c r="K16143" s="228">
        <v>26294</v>
      </c>
      <c r="L16143" s="228">
        <v>322576.33</v>
      </c>
    </row>
    <row r="16144" spans="1:12">
      <c r="A16144" s="228">
        <v>2020</v>
      </c>
      <c r="B16144" s="228" t="s">
        <v>192</v>
      </c>
      <c r="C16144" s="228" t="s">
        <v>66</v>
      </c>
      <c r="D16144" s="228" t="s">
        <v>206</v>
      </c>
      <c r="E16144" s="228">
        <v>5</v>
      </c>
      <c r="F16144" s="228">
        <v>5451</v>
      </c>
      <c r="G16144" s="228">
        <v>73</v>
      </c>
      <c r="H16144" s="228">
        <v>95</v>
      </c>
      <c r="I16144" s="228">
        <v>97629.68</v>
      </c>
      <c r="J16144" s="228">
        <v>24975.200000000001</v>
      </c>
      <c r="K16144" s="228">
        <v>1288</v>
      </c>
      <c r="L16144" s="228">
        <v>140368.35999999999</v>
      </c>
    </row>
    <row r="16145" spans="1:12">
      <c r="A16145" s="228">
        <v>2020</v>
      </c>
      <c r="B16145" s="228" t="s">
        <v>192</v>
      </c>
      <c r="C16145" s="228" t="s">
        <v>66</v>
      </c>
      <c r="D16145" s="228" t="s">
        <v>206</v>
      </c>
      <c r="E16145" s="228">
        <v>10</v>
      </c>
      <c r="F16145" s="228">
        <v>6087</v>
      </c>
      <c r="G16145" s="228">
        <v>83</v>
      </c>
      <c r="H16145" s="228">
        <v>149</v>
      </c>
      <c r="I16145" s="228">
        <v>134887.15</v>
      </c>
      <c r="J16145" s="228">
        <v>32293.75</v>
      </c>
      <c r="K16145" s="228">
        <v>41203</v>
      </c>
      <c r="L16145" s="228">
        <v>224291.20000000001</v>
      </c>
    </row>
    <row r="16146" spans="1:12">
      <c r="A16146" s="228">
        <v>2020</v>
      </c>
      <c r="B16146" s="228" t="s">
        <v>192</v>
      </c>
      <c r="C16146" s="228" t="s">
        <v>66</v>
      </c>
      <c r="D16146" s="228" t="s">
        <v>206</v>
      </c>
      <c r="E16146" s="228">
        <v>15</v>
      </c>
      <c r="F16146" s="228">
        <v>5828</v>
      </c>
      <c r="G16146" s="228">
        <v>205</v>
      </c>
      <c r="H16146" s="228">
        <v>443</v>
      </c>
      <c r="I16146" s="228">
        <v>427464.56</v>
      </c>
      <c r="J16146" s="228">
        <v>81637.67</v>
      </c>
      <c r="K16146" s="228">
        <v>68157</v>
      </c>
      <c r="L16146" s="228">
        <v>614835.55000000005</v>
      </c>
    </row>
    <row r="16147" spans="1:12">
      <c r="A16147" s="228">
        <v>2020</v>
      </c>
      <c r="B16147" s="228" t="s">
        <v>192</v>
      </c>
      <c r="C16147" s="228" t="s">
        <v>66</v>
      </c>
      <c r="D16147" s="228" t="s">
        <v>206</v>
      </c>
      <c r="E16147" s="228">
        <v>20</v>
      </c>
      <c r="F16147" s="228">
        <v>5226</v>
      </c>
      <c r="G16147" s="228">
        <v>387</v>
      </c>
      <c r="H16147" s="228">
        <v>1018</v>
      </c>
      <c r="I16147" s="228">
        <v>825021.88</v>
      </c>
      <c r="J16147" s="228">
        <v>137608.42000000001</v>
      </c>
      <c r="K16147" s="228">
        <v>129483</v>
      </c>
      <c r="L16147" s="228">
        <v>1202102.5900000001</v>
      </c>
    </row>
    <row r="16148" spans="1:12">
      <c r="A16148" s="228">
        <v>2020</v>
      </c>
      <c r="B16148" s="228" t="s">
        <v>192</v>
      </c>
      <c r="C16148" s="228" t="s">
        <v>66</v>
      </c>
      <c r="D16148" s="228" t="s">
        <v>206</v>
      </c>
      <c r="E16148" s="228">
        <v>25</v>
      </c>
      <c r="F16148" s="228">
        <v>3885</v>
      </c>
      <c r="G16148" s="228">
        <v>326</v>
      </c>
      <c r="H16148" s="228">
        <v>1062</v>
      </c>
      <c r="I16148" s="228">
        <v>870445.18</v>
      </c>
      <c r="J16148" s="228">
        <v>194139.8</v>
      </c>
      <c r="K16148" s="228">
        <v>60586.65</v>
      </c>
      <c r="L16148" s="228">
        <v>1256547.4099999999</v>
      </c>
    </row>
    <row r="16149" spans="1:12">
      <c r="A16149" s="228">
        <v>2020</v>
      </c>
      <c r="B16149" s="228" t="s">
        <v>192</v>
      </c>
      <c r="C16149" s="228" t="s">
        <v>66</v>
      </c>
      <c r="D16149" s="228" t="s">
        <v>206</v>
      </c>
      <c r="E16149" s="228">
        <v>30</v>
      </c>
      <c r="F16149" s="228">
        <v>6052</v>
      </c>
      <c r="G16149" s="228">
        <v>581</v>
      </c>
      <c r="H16149" s="228">
        <v>1827</v>
      </c>
      <c r="I16149" s="228">
        <v>1720703.45</v>
      </c>
      <c r="J16149" s="228">
        <v>429069.67</v>
      </c>
      <c r="K16149" s="228">
        <v>114360</v>
      </c>
      <c r="L16149" s="228">
        <v>2489223.8199999998</v>
      </c>
    </row>
    <row r="16150" spans="1:12">
      <c r="A16150" s="228">
        <v>2020</v>
      </c>
      <c r="B16150" s="228" t="s">
        <v>192</v>
      </c>
      <c r="C16150" s="228" t="s">
        <v>66</v>
      </c>
      <c r="D16150" s="228" t="s">
        <v>206</v>
      </c>
      <c r="E16150" s="228">
        <v>35</v>
      </c>
      <c r="F16150" s="228">
        <v>6900</v>
      </c>
      <c r="G16150" s="228">
        <v>637</v>
      </c>
      <c r="H16150" s="228">
        <v>1716</v>
      </c>
      <c r="I16150" s="228">
        <v>1651362.18</v>
      </c>
      <c r="J16150" s="228">
        <v>391801.8</v>
      </c>
      <c r="K16150" s="228">
        <v>148924</v>
      </c>
      <c r="L16150" s="228">
        <v>2456405.77</v>
      </c>
    </row>
    <row r="16151" spans="1:12">
      <c r="A16151" s="228">
        <v>2020</v>
      </c>
      <c r="B16151" s="228" t="s">
        <v>192</v>
      </c>
      <c r="C16151" s="228" t="s">
        <v>66</v>
      </c>
      <c r="D16151" s="228" t="s">
        <v>206</v>
      </c>
      <c r="E16151" s="228">
        <v>40</v>
      </c>
      <c r="F16151" s="228">
        <v>6653</v>
      </c>
      <c r="G16151" s="228">
        <v>480</v>
      </c>
      <c r="H16151" s="228">
        <v>1419</v>
      </c>
      <c r="I16151" s="228">
        <v>1279660.53</v>
      </c>
      <c r="J16151" s="228">
        <v>268795.27</v>
      </c>
      <c r="K16151" s="228">
        <v>226025</v>
      </c>
      <c r="L16151" s="228">
        <v>2014533.18</v>
      </c>
    </row>
    <row r="16152" spans="1:12">
      <c r="A16152" s="228">
        <v>2020</v>
      </c>
      <c r="B16152" s="228" t="s">
        <v>192</v>
      </c>
      <c r="C16152" s="228" t="s">
        <v>66</v>
      </c>
      <c r="D16152" s="228" t="s">
        <v>206</v>
      </c>
      <c r="E16152" s="228">
        <v>45</v>
      </c>
      <c r="F16152" s="228">
        <v>7973</v>
      </c>
      <c r="G16152" s="228">
        <v>647</v>
      </c>
      <c r="H16152" s="228">
        <v>1436</v>
      </c>
      <c r="I16152" s="228">
        <v>1498816.86</v>
      </c>
      <c r="J16152" s="228">
        <v>339419.54</v>
      </c>
      <c r="K16152" s="228">
        <v>252810</v>
      </c>
      <c r="L16152" s="228">
        <v>2382310.54</v>
      </c>
    </row>
    <row r="16153" spans="1:12">
      <c r="A16153" s="228">
        <v>2020</v>
      </c>
      <c r="B16153" s="228" t="s">
        <v>192</v>
      </c>
      <c r="C16153" s="228" t="s">
        <v>66</v>
      </c>
      <c r="D16153" s="228" t="s">
        <v>206</v>
      </c>
      <c r="E16153" s="228">
        <v>50</v>
      </c>
      <c r="F16153" s="228">
        <v>8330</v>
      </c>
      <c r="G16153" s="228">
        <v>815</v>
      </c>
      <c r="H16153" s="228">
        <v>1744</v>
      </c>
      <c r="I16153" s="228">
        <v>1694750.8</v>
      </c>
      <c r="J16153" s="228">
        <v>400467.14</v>
      </c>
      <c r="K16153" s="228">
        <v>384635.15</v>
      </c>
      <c r="L16153" s="228">
        <v>2730175.64</v>
      </c>
    </row>
    <row r="16154" spans="1:12">
      <c r="A16154" s="228">
        <v>2020</v>
      </c>
      <c r="B16154" s="228" t="s">
        <v>192</v>
      </c>
      <c r="C16154" s="228" t="s">
        <v>66</v>
      </c>
      <c r="D16154" s="228" t="s">
        <v>206</v>
      </c>
      <c r="E16154" s="228">
        <v>55</v>
      </c>
      <c r="F16154" s="228">
        <v>10103</v>
      </c>
      <c r="G16154" s="228">
        <v>1147</v>
      </c>
      <c r="H16154" s="228">
        <v>2665</v>
      </c>
      <c r="I16154" s="228">
        <v>2545800.02</v>
      </c>
      <c r="J16154" s="228">
        <v>619121.80000000005</v>
      </c>
      <c r="K16154" s="228">
        <v>598193</v>
      </c>
      <c r="L16154" s="228">
        <v>4144513.52</v>
      </c>
    </row>
    <row r="16155" spans="1:12">
      <c r="A16155" s="228">
        <v>2020</v>
      </c>
      <c r="B16155" s="228" t="s">
        <v>192</v>
      </c>
      <c r="C16155" s="228" t="s">
        <v>66</v>
      </c>
      <c r="D16155" s="228" t="s">
        <v>206</v>
      </c>
      <c r="E16155" s="228">
        <v>60</v>
      </c>
      <c r="F16155" s="228">
        <v>10529</v>
      </c>
      <c r="G16155" s="228">
        <v>1264</v>
      </c>
      <c r="H16155" s="228">
        <v>2821</v>
      </c>
      <c r="I16155" s="228">
        <v>2822256.12</v>
      </c>
      <c r="J16155" s="228">
        <v>698387.61</v>
      </c>
      <c r="K16155" s="228">
        <v>771925.75</v>
      </c>
      <c r="L16155" s="228">
        <v>4679510.5999999996</v>
      </c>
    </row>
    <row r="16156" spans="1:12">
      <c r="A16156" s="228">
        <v>2020</v>
      </c>
      <c r="B16156" s="228" t="s">
        <v>192</v>
      </c>
      <c r="C16156" s="228" t="s">
        <v>66</v>
      </c>
      <c r="D16156" s="228" t="s">
        <v>206</v>
      </c>
      <c r="E16156" s="228">
        <v>65</v>
      </c>
      <c r="F16156" s="228">
        <v>9908</v>
      </c>
      <c r="G16156" s="228">
        <v>1467</v>
      </c>
      <c r="H16156" s="228">
        <v>3026</v>
      </c>
      <c r="I16156" s="228">
        <v>3587710.09</v>
      </c>
      <c r="J16156" s="228">
        <v>959513.57</v>
      </c>
      <c r="K16156" s="228">
        <v>1254319.1499999999</v>
      </c>
      <c r="L16156" s="228">
        <v>6161327.3399999999</v>
      </c>
    </row>
    <row r="16157" spans="1:12">
      <c r="A16157" s="228">
        <v>2020</v>
      </c>
      <c r="B16157" s="228" t="s">
        <v>192</v>
      </c>
      <c r="C16157" s="228" t="s">
        <v>66</v>
      </c>
      <c r="D16157" s="228" t="s">
        <v>206</v>
      </c>
      <c r="E16157" s="228">
        <v>70</v>
      </c>
      <c r="F16157" s="228">
        <v>8845</v>
      </c>
      <c r="G16157" s="228">
        <v>1708</v>
      </c>
      <c r="H16157" s="228">
        <v>4118</v>
      </c>
      <c r="I16157" s="228">
        <v>4158795.38</v>
      </c>
      <c r="J16157" s="228">
        <v>1041815.32</v>
      </c>
      <c r="K16157" s="228">
        <v>1307692.7</v>
      </c>
      <c r="L16157" s="228">
        <v>6897063.9299999997</v>
      </c>
    </row>
    <row r="16158" spans="1:12">
      <c r="A16158" s="228">
        <v>2020</v>
      </c>
      <c r="B16158" s="228" t="s">
        <v>192</v>
      </c>
      <c r="C16158" s="228" t="s">
        <v>66</v>
      </c>
      <c r="D16158" s="228" t="s">
        <v>206</v>
      </c>
      <c r="E16158" s="228">
        <v>75</v>
      </c>
      <c r="F16158" s="228">
        <v>5851</v>
      </c>
      <c r="G16158" s="228">
        <v>1370</v>
      </c>
      <c r="H16158" s="228">
        <v>3636</v>
      </c>
      <c r="I16158" s="228">
        <v>3386887.59</v>
      </c>
      <c r="J16158" s="228">
        <v>760388.74</v>
      </c>
      <c r="K16158" s="228">
        <v>978507</v>
      </c>
      <c r="L16158" s="228">
        <v>5391292.9699999997</v>
      </c>
    </row>
    <row r="16159" spans="1:12">
      <c r="A16159" s="228">
        <v>2020</v>
      </c>
      <c r="B16159" s="228" t="s">
        <v>192</v>
      </c>
      <c r="C16159" s="228" t="s">
        <v>66</v>
      </c>
      <c r="D16159" s="228" t="s">
        <v>206</v>
      </c>
      <c r="E16159" s="228">
        <v>80</v>
      </c>
      <c r="F16159" s="228">
        <v>3827</v>
      </c>
      <c r="G16159" s="228">
        <v>1041</v>
      </c>
      <c r="H16159" s="228">
        <v>2915</v>
      </c>
      <c r="I16159" s="228">
        <v>2478146.38</v>
      </c>
      <c r="J16159" s="228">
        <v>502555.39</v>
      </c>
      <c r="K16159" s="228">
        <v>636049</v>
      </c>
      <c r="L16159" s="228">
        <v>3773950.84</v>
      </c>
    </row>
    <row r="16160" spans="1:12">
      <c r="A16160" s="228">
        <v>2020</v>
      </c>
      <c r="B16160" s="228" t="s">
        <v>192</v>
      </c>
      <c r="C16160" s="228" t="s">
        <v>66</v>
      </c>
      <c r="D16160" s="228" t="s">
        <v>206</v>
      </c>
      <c r="E16160" s="228">
        <v>85</v>
      </c>
      <c r="F16160" s="228">
        <v>2325</v>
      </c>
      <c r="G16160" s="228">
        <v>573</v>
      </c>
      <c r="H16160" s="228">
        <v>2668</v>
      </c>
      <c r="I16160" s="228">
        <v>1818184.86</v>
      </c>
      <c r="J16160" s="228">
        <v>279055.87</v>
      </c>
      <c r="K16160" s="228">
        <v>153667</v>
      </c>
      <c r="L16160" s="228">
        <v>2335532.84</v>
      </c>
    </row>
    <row r="16161" spans="1:12">
      <c r="A16161" s="228">
        <v>2020</v>
      </c>
      <c r="B16161" s="228" t="s">
        <v>192</v>
      </c>
      <c r="C16161" s="228" t="s">
        <v>66</v>
      </c>
      <c r="D16161" s="228" t="s">
        <v>206</v>
      </c>
      <c r="E16161" s="228">
        <v>90</v>
      </c>
      <c r="F16161" s="228">
        <v>975</v>
      </c>
      <c r="G16161" s="228">
        <v>289</v>
      </c>
      <c r="H16161" s="228">
        <v>1361</v>
      </c>
      <c r="I16161" s="228">
        <v>957086.34</v>
      </c>
      <c r="J16161" s="228">
        <v>117163.45</v>
      </c>
      <c r="K16161" s="228">
        <v>26774</v>
      </c>
      <c r="L16161" s="228">
        <v>1126136.3600000001</v>
      </c>
    </row>
    <row r="16162" spans="1:12">
      <c r="A16162" s="228">
        <v>2020</v>
      </c>
      <c r="B16162" s="228" t="s">
        <v>192</v>
      </c>
      <c r="C16162" s="228" t="s">
        <v>66</v>
      </c>
      <c r="D16162" s="228" t="s">
        <v>206</v>
      </c>
      <c r="E16162" s="228">
        <v>95</v>
      </c>
      <c r="F16162" s="228">
        <v>231</v>
      </c>
      <c r="G16162" s="228">
        <v>53</v>
      </c>
      <c r="H16162" s="228">
        <v>227</v>
      </c>
      <c r="I16162" s="228">
        <v>125157</v>
      </c>
      <c r="J16162" s="228">
        <v>16800.96</v>
      </c>
      <c r="K16162" s="228">
        <v>13531</v>
      </c>
      <c r="L16162" s="228">
        <v>159536.95999999999</v>
      </c>
    </row>
    <row r="16163" spans="1:12">
      <c r="A16163" s="228">
        <v>2020</v>
      </c>
      <c r="B16163" s="228" t="s">
        <v>192</v>
      </c>
      <c r="C16163" s="228" t="s">
        <v>68</v>
      </c>
      <c r="D16163" s="228" t="s">
        <v>205</v>
      </c>
      <c r="E16163" s="228">
        <v>0</v>
      </c>
      <c r="F16163" s="228">
        <v>6533</v>
      </c>
      <c r="G16163" s="228">
        <v>196</v>
      </c>
      <c r="H16163" s="228">
        <v>435</v>
      </c>
      <c r="I16163" s="228">
        <v>428377.25</v>
      </c>
      <c r="J16163" s="228">
        <v>51847.76</v>
      </c>
      <c r="K16163" s="228">
        <v>2601</v>
      </c>
      <c r="L16163" s="228">
        <v>557407.68000000005</v>
      </c>
    </row>
    <row r="16164" spans="1:12">
      <c r="A16164" s="228">
        <v>2020</v>
      </c>
      <c r="B16164" s="228" t="s">
        <v>192</v>
      </c>
      <c r="C16164" s="228" t="s">
        <v>68</v>
      </c>
      <c r="D16164" s="228" t="s">
        <v>205</v>
      </c>
      <c r="E16164" s="228">
        <v>5</v>
      </c>
      <c r="F16164" s="228">
        <v>8577</v>
      </c>
      <c r="G16164" s="228">
        <v>142</v>
      </c>
      <c r="H16164" s="228">
        <v>194</v>
      </c>
      <c r="I16164" s="228">
        <v>179200.3</v>
      </c>
      <c r="J16164" s="228">
        <v>28245.07</v>
      </c>
      <c r="K16164" s="228">
        <v>9948</v>
      </c>
      <c r="L16164" s="228">
        <v>252270.59</v>
      </c>
    </row>
    <row r="16165" spans="1:12">
      <c r="A16165" s="228">
        <v>2020</v>
      </c>
      <c r="B16165" s="228" t="s">
        <v>192</v>
      </c>
      <c r="C16165" s="228" t="s">
        <v>68</v>
      </c>
      <c r="D16165" s="228" t="s">
        <v>205</v>
      </c>
      <c r="E16165" s="228">
        <v>10</v>
      </c>
      <c r="F16165" s="228">
        <v>8035</v>
      </c>
      <c r="G16165" s="228">
        <v>73</v>
      </c>
      <c r="H16165" s="228">
        <v>113</v>
      </c>
      <c r="I16165" s="228">
        <v>118115.85</v>
      </c>
      <c r="J16165" s="228">
        <v>21630.55</v>
      </c>
      <c r="K16165" s="228">
        <v>71919</v>
      </c>
      <c r="L16165" s="228">
        <v>241731.35</v>
      </c>
    </row>
    <row r="16166" spans="1:12">
      <c r="A16166" s="228">
        <v>2020</v>
      </c>
      <c r="B16166" s="228" t="s">
        <v>192</v>
      </c>
      <c r="C16166" s="228" t="s">
        <v>68</v>
      </c>
      <c r="D16166" s="228" t="s">
        <v>205</v>
      </c>
      <c r="E16166" s="228">
        <v>15</v>
      </c>
      <c r="F16166" s="228">
        <v>6907</v>
      </c>
      <c r="G16166" s="228">
        <v>169</v>
      </c>
      <c r="H16166" s="228">
        <v>330</v>
      </c>
      <c r="I16166" s="228">
        <v>378868.34</v>
      </c>
      <c r="J16166" s="228">
        <v>68280.899999999994</v>
      </c>
      <c r="K16166" s="228">
        <v>105259.47</v>
      </c>
      <c r="L16166" s="228">
        <v>645800.35</v>
      </c>
    </row>
    <row r="16167" spans="1:12">
      <c r="A16167" s="228">
        <v>2020</v>
      </c>
      <c r="B16167" s="228" t="s">
        <v>192</v>
      </c>
      <c r="C16167" s="228" t="s">
        <v>68</v>
      </c>
      <c r="D16167" s="228" t="s">
        <v>205</v>
      </c>
      <c r="E16167" s="228">
        <v>20</v>
      </c>
      <c r="F16167" s="228">
        <v>5032</v>
      </c>
      <c r="G16167" s="228">
        <v>116</v>
      </c>
      <c r="H16167" s="228">
        <v>301</v>
      </c>
      <c r="I16167" s="228">
        <v>348708.63</v>
      </c>
      <c r="J16167" s="228">
        <v>56474.03</v>
      </c>
      <c r="K16167" s="228">
        <v>71936</v>
      </c>
      <c r="L16167" s="228">
        <v>551521.96</v>
      </c>
    </row>
    <row r="16168" spans="1:12">
      <c r="A16168" s="228">
        <v>2020</v>
      </c>
      <c r="B16168" s="228" t="s">
        <v>192</v>
      </c>
      <c r="C16168" s="228" t="s">
        <v>68</v>
      </c>
      <c r="D16168" s="228" t="s">
        <v>205</v>
      </c>
      <c r="E16168" s="228">
        <v>25</v>
      </c>
      <c r="F16168" s="228">
        <v>4020</v>
      </c>
      <c r="G16168" s="228">
        <v>71</v>
      </c>
      <c r="H16168" s="228">
        <v>87</v>
      </c>
      <c r="I16168" s="228">
        <v>96462.87</v>
      </c>
      <c r="J16168" s="228">
        <v>30938.07</v>
      </c>
      <c r="K16168" s="228">
        <v>23705</v>
      </c>
      <c r="L16168" s="228">
        <v>216201.22</v>
      </c>
    </row>
    <row r="16169" spans="1:12">
      <c r="A16169" s="228">
        <v>2020</v>
      </c>
      <c r="B16169" s="228" t="s">
        <v>192</v>
      </c>
      <c r="C16169" s="228" t="s">
        <v>68</v>
      </c>
      <c r="D16169" s="228" t="s">
        <v>205</v>
      </c>
      <c r="E16169" s="228">
        <v>30</v>
      </c>
      <c r="F16169" s="228">
        <v>7495</v>
      </c>
      <c r="G16169" s="228">
        <v>173</v>
      </c>
      <c r="H16169" s="228">
        <v>306</v>
      </c>
      <c r="I16169" s="228">
        <v>238094.35</v>
      </c>
      <c r="J16169" s="228">
        <v>48319.68</v>
      </c>
      <c r="K16169" s="228">
        <v>107759</v>
      </c>
      <c r="L16169" s="228">
        <v>502343.36</v>
      </c>
    </row>
    <row r="16170" spans="1:12">
      <c r="A16170" s="228">
        <v>2020</v>
      </c>
      <c r="B16170" s="228" t="s">
        <v>192</v>
      </c>
      <c r="C16170" s="228" t="s">
        <v>68</v>
      </c>
      <c r="D16170" s="228" t="s">
        <v>205</v>
      </c>
      <c r="E16170" s="228">
        <v>35</v>
      </c>
      <c r="F16170" s="228">
        <v>9612</v>
      </c>
      <c r="G16170" s="228">
        <v>211</v>
      </c>
      <c r="H16170" s="228">
        <v>557</v>
      </c>
      <c r="I16170" s="228">
        <v>459979.52000000002</v>
      </c>
      <c r="J16170" s="228">
        <v>66753.98</v>
      </c>
      <c r="K16170" s="228">
        <v>70275</v>
      </c>
      <c r="L16170" s="228">
        <v>783821.61</v>
      </c>
    </row>
    <row r="16171" spans="1:12">
      <c r="A16171" s="228">
        <v>2020</v>
      </c>
      <c r="B16171" s="228" t="s">
        <v>192</v>
      </c>
      <c r="C16171" s="228" t="s">
        <v>68</v>
      </c>
      <c r="D16171" s="228" t="s">
        <v>205</v>
      </c>
      <c r="E16171" s="228">
        <v>40</v>
      </c>
      <c r="F16171" s="228">
        <v>8516</v>
      </c>
      <c r="G16171" s="228">
        <v>219</v>
      </c>
      <c r="H16171" s="228">
        <v>477</v>
      </c>
      <c r="I16171" s="228">
        <v>439079.49</v>
      </c>
      <c r="J16171" s="228">
        <v>85803.67</v>
      </c>
      <c r="K16171" s="228">
        <v>87040</v>
      </c>
      <c r="L16171" s="228">
        <v>786711.24</v>
      </c>
    </row>
    <row r="16172" spans="1:12">
      <c r="A16172" s="228">
        <v>2020</v>
      </c>
      <c r="B16172" s="228" t="s">
        <v>192</v>
      </c>
      <c r="C16172" s="228" t="s">
        <v>68</v>
      </c>
      <c r="D16172" s="228" t="s">
        <v>205</v>
      </c>
      <c r="E16172" s="228">
        <v>45</v>
      </c>
      <c r="F16172" s="228">
        <v>8421</v>
      </c>
      <c r="G16172" s="228">
        <v>376</v>
      </c>
      <c r="H16172" s="228">
        <v>757</v>
      </c>
      <c r="I16172" s="228">
        <v>761659.05</v>
      </c>
      <c r="J16172" s="228">
        <v>129261.23</v>
      </c>
      <c r="K16172" s="228">
        <v>132529</v>
      </c>
      <c r="L16172" s="228">
        <v>1259529.17</v>
      </c>
    </row>
    <row r="16173" spans="1:12">
      <c r="A16173" s="228">
        <v>2020</v>
      </c>
      <c r="B16173" s="228" t="s">
        <v>192</v>
      </c>
      <c r="C16173" s="228" t="s">
        <v>68</v>
      </c>
      <c r="D16173" s="228" t="s">
        <v>205</v>
      </c>
      <c r="E16173" s="228">
        <v>50</v>
      </c>
      <c r="F16173" s="228">
        <v>7450</v>
      </c>
      <c r="G16173" s="228">
        <v>318</v>
      </c>
      <c r="H16173" s="228">
        <v>501</v>
      </c>
      <c r="I16173" s="228">
        <v>522595.47</v>
      </c>
      <c r="J16173" s="228">
        <v>145017.76999999999</v>
      </c>
      <c r="K16173" s="228">
        <v>119036</v>
      </c>
      <c r="L16173" s="228">
        <v>1026762.42</v>
      </c>
    </row>
    <row r="16174" spans="1:12">
      <c r="A16174" s="228">
        <v>2020</v>
      </c>
      <c r="B16174" s="228" t="s">
        <v>192</v>
      </c>
      <c r="C16174" s="228" t="s">
        <v>68</v>
      </c>
      <c r="D16174" s="228" t="s">
        <v>205</v>
      </c>
      <c r="E16174" s="228">
        <v>55</v>
      </c>
      <c r="F16174" s="228">
        <v>7358</v>
      </c>
      <c r="G16174" s="228">
        <v>504</v>
      </c>
      <c r="H16174" s="228">
        <v>985</v>
      </c>
      <c r="I16174" s="228">
        <v>1121922.54</v>
      </c>
      <c r="J16174" s="228">
        <v>207159.32</v>
      </c>
      <c r="K16174" s="228">
        <v>276752</v>
      </c>
      <c r="L16174" s="228">
        <v>1935016.1</v>
      </c>
    </row>
    <row r="16175" spans="1:12">
      <c r="A16175" s="228">
        <v>2020</v>
      </c>
      <c r="B16175" s="228" t="s">
        <v>192</v>
      </c>
      <c r="C16175" s="228" t="s">
        <v>68</v>
      </c>
      <c r="D16175" s="228" t="s">
        <v>205</v>
      </c>
      <c r="E16175" s="228">
        <v>60</v>
      </c>
      <c r="F16175" s="228">
        <v>6418</v>
      </c>
      <c r="G16175" s="228">
        <v>704</v>
      </c>
      <c r="H16175" s="228">
        <v>1368</v>
      </c>
      <c r="I16175" s="228">
        <v>1520708.69</v>
      </c>
      <c r="J16175" s="228">
        <v>292534.99</v>
      </c>
      <c r="K16175" s="228">
        <v>463811.25</v>
      </c>
      <c r="L16175" s="228">
        <v>2737372.92</v>
      </c>
    </row>
    <row r="16176" spans="1:12">
      <c r="A16176" s="228">
        <v>2020</v>
      </c>
      <c r="B16176" s="228" t="s">
        <v>192</v>
      </c>
      <c r="C16176" s="228" t="s">
        <v>68</v>
      </c>
      <c r="D16176" s="228" t="s">
        <v>205</v>
      </c>
      <c r="E16176" s="228">
        <v>65</v>
      </c>
      <c r="F16176" s="228">
        <v>5733</v>
      </c>
      <c r="G16176" s="228">
        <v>740</v>
      </c>
      <c r="H16176" s="228">
        <v>1295</v>
      </c>
      <c r="I16176" s="228">
        <v>1832319.24</v>
      </c>
      <c r="J16176" s="228">
        <v>331979.64</v>
      </c>
      <c r="K16176" s="228">
        <v>604165.4</v>
      </c>
      <c r="L16176" s="228">
        <v>3297075.72</v>
      </c>
    </row>
    <row r="16177" spans="1:12">
      <c r="A16177" s="228">
        <v>2020</v>
      </c>
      <c r="B16177" s="228" t="s">
        <v>192</v>
      </c>
      <c r="C16177" s="228" t="s">
        <v>68</v>
      </c>
      <c r="D16177" s="228" t="s">
        <v>205</v>
      </c>
      <c r="E16177" s="228">
        <v>70</v>
      </c>
      <c r="F16177" s="228">
        <v>4916</v>
      </c>
      <c r="G16177" s="228">
        <v>875</v>
      </c>
      <c r="H16177" s="228">
        <v>2062</v>
      </c>
      <c r="I16177" s="228">
        <v>2277679.4900000002</v>
      </c>
      <c r="J16177" s="228">
        <v>403750.04</v>
      </c>
      <c r="K16177" s="228">
        <v>729350.12</v>
      </c>
      <c r="L16177" s="228">
        <v>3933985.67</v>
      </c>
    </row>
    <row r="16178" spans="1:12">
      <c r="A16178" s="228">
        <v>2020</v>
      </c>
      <c r="B16178" s="228" t="s">
        <v>192</v>
      </c>
      <c r="C16178" s="228" t="s">
        <v>68</v>
      </c>
      <c r="D16178" s="228" t="s">
        <v>205</v>
      </c>
      <c r="E16178" s="228">
        <v>75</v>
      </c>
      <c r="F16178" s="228">
        <v>2854</v>
      </c>
      <c r="G16178" s="228">
        <v>785</v>
      </c>
      <c r="H16178" s="228">
        <v>1820</v>
      </c>
      <c r="I16178" s="228">
        <v>1630057.2</v>
      </c>
      <c r="J16178" s="228">
        <v>288572.74</v>
      </c>
      <c r="K16178" s="228">
        <v>429917.6</v>
      </c>
      <c r="L16178" s="228">
        <v>2679198.27</v>
      </c>
    </row>
    <row r="16179" spans="1:12">
      <c r="A16179" s="228">
        <v>2020</v>
      </c>
      <c r="B16179" s="228" t="s">
        <v>192</v>
      </c>
      <c r="C16179" s="228" t="s">
        <v>68</v>
      </c>
      <c r="D16179" s="228" t="s">
        <v>205</v>
      </c>
      <c r="E16179" s="228">
        <v>80</v>
      </c>
      <c r="F16179" s="228">
        <v>1756</v>
      </c>
      <c r="G16179" s="228">
        <v>529</v>
      </c>
      <c r="H16179" s="228">
        <v>1485</v>
      </c>
      <c r="I16179" s="228">
        <v>1393257.88</v>
      </c>
      <c r="J16179" s="228">
        <v>200057.61</v>
      </c>
      <c r="K16179" s="228">
        <v>386937.4</v>
      </c>
      <c r="L16179" s="228">
        <v>2151423.09</v>
      </c>
    </row>
    <row r="16180" spans="1:12">
      <c r="A16180" s="228">
        <v>2020</v>
      </c>
      <c r="B16180" s="228" t="s">
        <v>192</v>
      </c>
      <c r="C16180" s="228" t="s">
        <v>68</v>
      </c>
      <c r="D16180" s="228" t="s">
        <v>205</v>
      </c>
      <c r="E16180" s="228">
        <v>85</v>
      </c>
      <c r="F16180" s="228">
        <v>927</v>
      </c>
      <c r="G16180" s="228">
        <v>274</v>
      </c>
      <c r="H16180" s="228">
        <v>1252</v>
      </c>
      <c r="I16180" s="228">
        <v>976666</v>
      </c>
      <c r="J16180" s="228">
        <v>117358.74</v>
      </c>
      <c r="K16180" s="228">
        <v>147112</v>
      </c>
      <c r="L16180" s="228">
        <v>1328093.8999999999</v>
      </c>
    </row>
    <row r="16181" spans="1:12">
      <c r="A16181" s="228">
        <v>2020</v>
      </c>
      <c r="B16181" s="228" t="s">
        <v>192</v>
      </c>
      <c r="C16181" s="228" t="s">
        <v>68</v>
      </c>
      <c r="D16181" s="228" t="s">
        <v>205</v>
      </c>
      <c r="E16181" s="228">
        <v>90</v>
      </c>
      <c r="F16181" s="228">
        <v>393</v>
      </c>
      <c r="G16181" s="228">
        <v>102</v>
      </c>
      <c r="H16181" s="228">
        <v>1097</v>
      </c>
      <c r="I16181" s="228">
        <v>688913.13</v>
      </c>
      <c r="J16181" s="228">
        <v>62398.75</v>
      </c>
      <c r="K16181" s="228">
        <v>34215.199999999997</v>
      </c>
      <c r="L16181" s="228">
        <v>824556.81</v>
      </c>
    </row>
    <row r="16182" spans="1:12">
      <c r="A16182" s="228">
        <v>2020</v>
      </c>
      <c r="B16182" s="228" t="s">
        <v>192</v>
      </c>
      <c r="C16182" s="228" t="s">
        <v>68</v>
      </c>
      <c r="D16182" s="228" t="s">
        <v>205</v>
      </c>
      <c r="E16182" s="228">
        <v>95</v>
      </c>
      <c r="F16182" s="228">
        <v>62</v>
      </c>
      <c r="G16182" s="228">
        <v>7</v>
      </c>
      <c r="H16182" s="228">
        <v>66</v>
      </c>
      <c r="I16182" s="228">
        <v>44574.65</v>
      </c>
      <c r="J16182" s="228">
        <v>9298.2000000000007</v>
      </c>
      <c r="K16182" s="228">
        <v>5166</v>
      </c>
      <c r="L16182" s="228">
        <v>60011.29</v>
      </c>
    </row>
    <row r="16183" spans="1:12">
      <c r="A16183" s="228">
        <v>2020</v>
      </c>
      <c r="B16183" s="228" t="s">
        <v>192</v>
      </c>
      <c r="C16183" s="228" t="s">
        <v>68</v>
      </c>
      <c r="D16183" s="228" t="s">
        <v>206</v>
      </c>
      <c r="E16183" s="228">
        <v>0</v>
      </c>
      <c r="F16183" s="228">
        <v>6166</v>
      </c>
      <c r="G16183" s="228">
        <v>109</v>
      </c>
      <c r="H16183" s="228">
        <v>258</v>
      </c>
      <c r="I16183" s="228">
        <v>184075.75</v>
      </c>
      <c r="J16183" s="228">
        <v>35195.43</v>
      </c>
      <c r="K16183" s="228">
        <v>2410.4</v>
      </c>
      <c r="L16183" s="228">
        <v>254161.18</v>
      </c>
    </row>
    <row r="16184" spans="1:12">
      <c r="A16184" s="228">
        <v>2020</v>
      </c>
      <c r="B16184" s="228" t="s">
        <v>192</v>
      </c>
      <c r="C16184" s="228" t="s">
        <v>68</v>
      </c>
      <c r="D16184" s="228" t="s">
        <v>206</v>
      </c>
      <c r="E16184" s="228">
        <v>5</v>
      </c>
      <c r="F16184" s="228">
        <v>7936</v>
      </c>
      <c r="G16184" s="228">
        <v>96</v>
      </c>
      <c r="H16184" s="228">
        <v>138</v>
      </c>
      <c r="I16184" s="228">
        <v>124966.05</v>
      </c>
      <c r="J16184" s="228">
        <v>22575.75</v>
      </c>
      <c r="K16184" s="228">
        <v>20275</v>
      </c>
      <c r="L16184" s="228">
        <v>204775.94</v>
      </c>
    </row>
    <row r="16185" spans="1:12">
      <c r="A16185" s="228">
        <v>2020</v>
      </c>
      <c r="B16185" s="228" t="s">
        <v>192</v>
      </c>
      <c r="C16185" s="228" t="s">
        <v>68</v>
      </c>
      <c r="D16185" s="228" t="s">
        <v>206</v>
      </c>
      <c r="E16185" s="228">
        <v>10</v>
      </c>
      <c r="F16185" s="228">
        <v>7710</v>
      </c>
      <c r="G16185" s="228">
        <v>94</v>
      </c>
      <c r="H16185" s="228">
        <v>160</v>
      </c>
      <c r="I16185" s="228">
        <v>172579.8</v>
      </c>
      <c r="J16185" s="228">
        <v>37392.800000000003</v>
      </c>
      <c r="K16185" s="228">
        <v>30907</v>
      </c>
      <c r="L16185" s="228">
        <v>285964.42</v>
      </c>
    </row>
    <row r="16186" spans="1:12">
      <c r="A16186" s="228">
        <v>2020</v>
      </c>
      <c r="B16186" s="228" t="s">
        <v>192</v>
      </c>
      <c r="C16186" s="228" t="s">
        <v>68</v>
      </c>
      <c r="D16186" s="228" t="s">
        <v>206</v>
      </c>
      <c r="E16186" s="228">
        <v>15</v>
      </c>
      <c r="F16186" s="228">
        <v>6591</v>
      </c>
      <c r="G16186" s="228">
        <v>219</v>
      </c>
      <c r="H16186" s="228">
        <v>630</v>
      </c>
      <c r="I16186" s="228">
        <v>567228.73</v>
      </c>
      <c r="J16186" s="228">
        <v>93782.57</v>
      </c>
      <c r="K16186" s="228">
        <v>29703.75</v>
      </c>
      <c r="L16186" s="228">
        <v>775308.4</v>
      </c>
    </row>
    <row r="16187" spans="1:12">
      <c r="A16187" s="228">
        <v>2020</v>
      </c>
      <c r="B16187" s="228" t="s">
        <v>192</v>
      </c>
      <c r="C16187" s="228" t="s">
        <v>68</v>
      </c>
      <c r="D16187" s="228" t="s">
        <v>206</v>
      </c>
      <c r="E16187" s="228">
        <v>20</v>
      </c>
      <c r="F16187" s="228">
        <v>5397</v>
      </c>
      <c r="G16187" s="228">
        <v>256</v>
      </c>
      <c r="H16187" s="228">
        <v>636</v>
      </c>
      <c r="I16187" s="228">
        <v>550482.13</v>
      </c>
      <c r="J16187" s="228">
        <v>86506.15</v>
      </c>
      <c r="K16187" s="228">
        <v>41436.25</v>
      </c>
      <c r="L16187" s="228">
        <v>794403.61</v>
      </c>
    </row>
    <row r="16188" spans="1:12">
      <c r="A16188" s="228">
        <v>2020</v>
      </c>
      <c r="B16188" s="228" t="s">
        <v>192</v>
      </c>
      <c r="C16188" s="228" t="s">
        <v>68</v>
      </c>
      <c r="D16188" s="228" t="s">
        <v>206</v>
      </c>
      <c r="E16188" s="228">
        <v>25</v>
      </c>
      <c r="F16188" s="228">
        <v>5143</v>
      </c>
      <c r="G16188" s="228">
        <v>220</v>
      </c>
      <c r="H16188" s="228">
        <v>629</v>
      </c>
      <c r="I16188" s="228">
        <v>575945.92000000004</v>
      </c>
      <c r="J16188" s="228">
        <v>102347.74</v>
      </c>
      <c r="K16188" s="228">
        <v>64145.15</v>
      </c>
      <c r="L16188" s="228">
        <v>935415.43</v>
      </c>
    </row>
    <row r="16189" spans="1:12">
      <c r="A16189" s="228">
        <v>2020</v>
      </c>
      <c r="B16189" s="228" t="s">
        <v>192</v>
      </c>
      <c r="C16189" s="228" t="s">
        <v>68</v>
      </c>
      <c r="D16189" s="228" t="s">
        <v>206</v>
      </c>
      <c r="E16189" s="228">
        <v>30</v>
      </c>
      <c r="F16189" s="228">
        <v>9308</v>
      </c>
      <c r="G16189" s="228">
        <v>378</v>
      </c>
      <c r="H16189" s="228">
        <v>1077</v>
      </c>
      <c r="I16189" s="228">
        <v>1095731.18</v>
      </c>
      <c r="J16189" s="228">
        <v>265593.83</v>
      </c>
      <c r="K16189" s="228">
        <v>113388</v>
      </c>
      <c r="L16189" s="228">
        <v>1875063.53</v>
      </c>
    </row>
    <row r="16190" spans="1:12">
      <c r="A16190" s="228">
        <v>2020</v>
      </c>
      <c r="B16190" s="228" t="s">
        <v>192</v>
      </c>
      <c r="C16190" s="228" t="s">
        <v>68</v>
      </c>
      <c r="D16190" s="228" t="s">
        <v>206</v>
      </c>
      <c r="E16190" s="228">
        <v>35</v>
      </c>
      <c r="F16190" s="228">
        <v>10915</v>
      </c>
      <c r="G16190" s="228">
        <v>501</v>
      </c>
      <c r="H16190" s="228">
        <v>1494</v>
      </c>
      <c r="I16190" s="228">
        <v>1418929.93</v>
      </c>
      <c r="J16190" s="228">
        <v>251154.22</v>
      </c>
      <c r="K16190" s="228">
        <v>122988.25</v>
      </c>
      <c r="L16190" s="228">
        <v>2164983.2799999998</v>
      </c>
    </row>
    <row r="16191" spans="1:12">
      <c r="A16191" s="228">
        <v>2020</v>
      </c>
      <c r="B16191" s="228" t="s">
        <v>192</v>
      </c>
      <c r="C16191" s="228" t="s">
        <v>68</v>
      </c>
      <c r="D16191" s="228" t="s">
        <v>206</v>
      </c>
      <c r="E16191" s="228">
        <v>40</v>
      </c>
      <c r="F16191" s="228">
        <v>9480</v>
      </c>
      <c r="G16191" s="228">
        <v>372</v>
      </c>
      <c r="H16191" s="228">
        <v>802</v>
      </c>
      <c r="I16191" s="228">
        <v>902651.03</v>
      </c>
      <c r="J16191" s="228">
        <v>194079.51</v>
      </c>
      <c r="K16191" s="228">
        <v>284148.25</v>
      </c>
      <c r="L16191" s="228">
        <v>1770987.51</v>
      </c>
    </row>
    <row r="16192" spans="1:12">
      <c r="A16192" s="228">
        <v>2020</v>
      </c>
      <c r="B16192" s="228" t="s">
        <v>192</v>
      </c>
      <c r="C16192" s="228" t="s">
        <v>68</v>
      </c>
      <c r="D16192" s="228" t="s">
        <v>206</v>
      </c>
      <c r="E16192" s="228">
        <v>45</v>
      </c>
      <c r="F16192" s="228">
        <v>9407</v>
      </c>
      <c r="G16192" s="228">
        <v>477</v>
      </c>
      <c r="H16192" s="228">
        <v>1001</v>
      </c>
      <c r="I16192" s="228">
        <v>936886.38</v>
      </c>
      <c r="J16192" s="228">
        <v>184968.86</v>
      </c>
      <c r="K16192" s="228">
        <v>238383.25</v>
      </c>
      <c r="L16192" s="228">
        <v>1730464.37</v>
      </c>
    </row>
    <row r="16193" spans="1:12">
      <c r="A16193" s="228">
        <v>2020</v>
      </c>
      <c r="B16193" s="228" t="s">
        <v>192</v>
      </c>
      <c r="C16193" s="228" t="s">
        <v>68</v>
      </c>
      <c r="D16193" s="228" t="s">
        <v>206</v>
      </c>
      <c r="E16193" s="228">
        <v>50</v>
      </c>
      <c r="F16193" s="228">
        <v>8390</v>
      </c>
      <c r="G16193" s="228">
        <v>638</v>
      </c>
      <c r="H16193" s="228">
        <v>1380</v>
      </c>
      <c r="I16193" s="228">
        <v>1183366.21</v>
      </c>
      <c r="J16193" s="228">
        <v>217440.67</v>
      </c>
      <c r="K16193" s="228">
        <v>222266.4</v>
      </c>
      <c r="L16193" s="228">
        <v>2083665.84</v>
      </c>
    </row>
    <row r="16194" spans="1:12">
      <c r="A16194" s="228">
        <v>2020</v>
      </c>
      <c r="B16194" s="228" t="s">
        <v>192</v>
      </c>
      <c r="C16194" s="228" t="s">
        <v>68</v>
      </c>
      <c r="D16194" s="228" t="s">
        <v>206</v>
      </c>
      <c r="E16194" s="228">
        <v>55</v>
      </c>
      <c r="F16194" s="228">
        <v>8025</v>
      </c>
      <c r="G16194" s="228">
        <v>546</v>
      </c>
      <c r="H16194" s="228">
        <v>1099</v>
      </c>
      <c r="I16194" s="228">
        <v>1027383.76</v>
      </c>
      <c r="J16194" s="228">
        <v>204591.1</v>
      </c>
      <c r="K16194" s="228">
        <v>238278.55</v>
      </c>
      <c r="L16194" s="228">
        <v>1853887.44</v>
      </c>
    </row>
    <row r="16195" spans="1:12">
      <c r="A16195" s="228">
        <v>2020</v>
      </c>
      <c r="B16195" s="228" t="s">
        <v>192</v>
      </c>
      <c r="C16195" s="228" t="s">
        <v>68</v>
      </c>
      <c r="D16195" s="228" t="s">
        <v>206</v>
      </c>
      <c r="E16195" s="228">
        <v>60</v>
      </c>
      <c r="F16195" s="228">
        <v>7176</v>
      </c>
      <c r="G16195" s="228">
        <v>705</v>
      </c>
      <c r="H16195" s="228">
        <v>1460</v>
      </c>
      <c r="I16195" s="228">
        <v>1410292.89</v>
      </c>
      <c r="J16195" s="228">
        <v>272078.09000000003</v>
      </c>
      <c r="K16195" s="228">
        <v>415809</v>
      </c>
      <c r="L16195" s="228">
        <v>2507533.11</v>
      </c>
    </row>
    <row r="16196" spans="1:12">
      <c r="A16196" s="228">
        <v>2020</v>
      </c>
      <c r="B16196" s="228" t="s">
        <v>192</v>
      </c>
      <c r="C16196" s="228" t="s">
        <v>68</v>
      </c>
      <c r="D16196" s="228" t="s">
        <v>206</v>
      </c>
      <c r="E16196" s="228">
        <v>65</v>
      </c>
      <c r="F16196" s="228">
        <v>6364</v>
      </c>
      <c r="G16196" s="228">
        <v>841</v>
      </c>
      <c r="H16196" s="228">
        <v>1909</v>
      </c>
      <c r="I16196" s="228">
        <v>1681489.79</v>
      </c>
      <c r="J16196" s="228">
        <v>319389.31</v>
      </c>
      <c r="K16196" s="228">
        <v>423564.35</v>
      </c>
      <c r="L16196" s="228">
        <v>2926885.96</v>
      </c>
    </row>
    <row r="16197" spans="1:12">
      <c r="A16197" s="228">
        <v>2020</v>
      </c>
      <c r="B16197" s="228" t="s">
        <v>192</v>
      </c>
      <c r="C16197" s="228" t="s">
        <v>68</v>
      </c>
      <c r="D16197" s="228" t="s">
        <v>206</v>
      </c>
      <c r="E16197" s="228">
        <v>70</v>
      </c>
      <c r="F16197" s="228">
        <v>5538</v>
      </c>
      <c r="G16197" s="228">
        <v>1200</v>
      </c>
      <c r="H16197" s="228">
        <v>2869</v>
      </c>
      <c r="I16197" s="228">
        <v>2593562.33</v>
      </c>
      <c r="J16197" s="228">
        <v>374193.43</v>
      </c>
      <c r="K16197" s="228">
        <v>776241</v>
      </c>
      <c r="L16197" s="228">
        <v>4261353.9000000004</v>
      </c>
    </row>
    <row r="16198" spans="1:12">
      <c r="A16198" s="228">
        <v>2020</v>
      </c>
      <c r="B16198" s="228" t="s">
        <v>192</v>
      </c>
      <c r="C16198" s="228" t="s">
        <v>68</v>
      </c>
      <c r="D16198" s="228" t="s">
        <v>206</v>
      </c>
      <c r="E16198" s="228">
        <v>75</v>
      </c>
      <c r="F16198" s="228">
        <v>3508</v>
      </c>
      <c r="G16198" s="228">
        <v>645</v>
      </c>
      <c r="H16198" s="228">
        <v>1992</v>
      </c>
      <c r="I16198" s="228">
        <v>1952970.07</v>
      </c>
      <c r="J16198" s="228">
        <v>272314.71999999997</v>
      </c>
      <c r="K16198" s="228">
        <v>464079.6</v>
      </c>
      <c r="L16198" s="228">
        <v>2983625.74</v>
      </c>
    </row>
    <row r="16199" spans="1:12">
      <c r="A16199" s="228">
        <v>2020</v>
      </c>
      <c r="B16199" s="228" t="s">
        <v>192</v>
      </c>
      <c r="C16199" s="228" t="s">
        <v>68</v>
      </c>
      <c r="D16199" s="228" t="s">
        <v>206</v>
      </c>
      <c r="E16199" s="228">
        <v>80</v>
      </c>
      <c r="F16199" s="228">
        <v>2140</v>
      </c>
      <c r="G16199" s="228">
        <v>532</v>
      </c>
      <c r="H16199" s="228">
        <v>1891</v>
      </c>
      <c r="I16199" s="228">
        <v>1534354.37</v>
      </c>
      <c r="J16199" s="228">
        <v>187581.06</v>
      </c>
      <c r="K16199" s="228">
        <v>311209</v>
      </c>
      <c r="L16199" s="228">
        <v>2175954.87</v>
      </c>
    </row>
    <row r="16200" spans="1:12">
      <c r="A16200" s="228">
        <v>2020</v>
      </c>
      <c r="B16200" s="228" t="s">
        <v>192</v>
      </c>
      <c r="C16200" s="228" t="s">
        <v>68</v>
      </c>
      <c r="D16200" s="228" t="s">
        <v>206</v>
      </c>
      <c r="E16200" s="228">
        <v>85</v>
      </c>
      <c r="F16200" s="228">
        <v>1179</v>
      </c>
      <c r="G16200" s="228">
        <v>331</v>
      </c>
      <c r="H16200" s="228">
        <v>1386</v>
      </c>
      <c r="I16200" s="228">
        <v>1021734.45</v>
      </c>
      <c r="J16200" s="228">
        <v>120018.27</v>
      </c>
      <c r="K16200" s="228">
        <v>196974.3</v>
      </c>
      <c r="L16200" s="228">
        <v>1408903.93</v>
      </c>
    </row>
    <row r="16201" spans="1:12">
      <c r="A16201" s="228">
        <v>2020</v>
      </c>
      <c r="B16201" s="228" t="s">
        <v>192</v>
      </c>
      <c r="C16201" s="228" t="s">
        <v>68</v>
      </c>
      <c r="D16201" s="228" t="s">
        <v>206</v>
      </c>
      <c r="E16201" s="228">
        <v>90</v>
      </c>
      <c r="F16201" s="228">
        <v>549</v>
      </c>
      <c r="G16201" s="228">
        <v>93</v>
      </c>
      <c r="H16201" s="228">
        <v>958</v>
      </c>
      <c r="I16201" s="228">
        <v>504482.25</v>
      </c>
      <c r="J16201" s="228">
        <v>36827.519999999997</v>
      </c>
      <c r="K16201" s="228">
        <v>7388</v>
      </c>
      <c r="L16201" s="228">
        <v>567203.81999999995</v>
      </c>
    </row>
    <row r="16202" spans="1:12">
      <c r="A16202" s="228">
        <v>2020</v>
      </c>
      <c r="B16202" s="228" t="s">
        <v>192</v>
      </c>
      <c r="C16202" s="228" t="s">
        <v>68</v>
      </c>
      <c r="D16202" s="228" t="s">
        <v>206</v>
      </c>
      <c r="E16202" s="228">
        <v>95</v>
      </c>
      <c r="F16202" s="228">
        <v>142</v>
      </c>
      <c r="G16202" s="228">
        <v>8</v>
      </c>
      <c r="H16202" s="228">
        <v>34</v>
      </c>
      <c r="I16202" s="228">
        <v>19971</v>
      </c>
      <c r="J16202" s="228">
        <v>5541.75</v>
      </c>
      <c r="K16202" s="228">
        <v>347</v>
      </c>
      <c r="L16202" s="228">
        <v>30221.29</v>
      </c>
    </row>
    <row r="16203" spans="1:12">
      <c r="A16203" s="228">
        <v>2020</v>
      </c>
      <c r="B16203" s="228" t="s">
        <v>192</v>
      </c>
      <c r="C16203" s="228" t="s">
        <v>67</v>
      </c>
      <c r="D16203" s="228" t="s">
        <v>205</v>
      </c>
      <c r="E16203" s="228">
        <v>0</v>
      </c>
      <c r="F16203" s="228">
        <v>2957</v>
      </c>
      <c r="G16203" s="228">
        <v>92</v>
      </c>
      <c r="H16203" s="228">
        <v>357</v>
      </c>
      <c r="I16203" s="228">
        <v>199455.21</v>
      </c>
      <c r="J16203" s="228">
        <v>31010.27</v>
      </c>
      <c r="K16203" s="228">
        <v>2489.25</v>
      </c>
      <c r="L16203" s="228">
        <v>242361.91</v>
      </c>
    </row>
    <row r="16204" spans="1:12">
      <c r="A16204" s="228">
        <v>2020</v>
      </c>
      <c r="B16204" s="228" t="s">
        <v>192</v>
      </c>
      <c r="C16204" s="228" t="s">
        <v>67</v>
      </c>
      <c r="D16204" s="228" t="s">
        <v>205</v>
      </c>
      <c r="E16204" s="228">
        <v>5</v>
      </c>
      <c r="F16204" s="228">
        <v>3495</v>
      </c>
      <c r="G16204" s="228">
        <v>46</v>
      </c>
      <c r="H16204" s="228">
        <v>55</v>
      </c>
      <c r="I16204" s="228">
        <v>50584.03</v>
      </c>
      <c r="J16204" s="228">
        <v>12944.25</v>
      </c>
      <c r="K16204" s="228">
        <v>243</v>
      </c>
      <c r="L16204" s="228">
        <v>64984.18</v>
      </c>
    </row>
    <row r="16205" spans="1:12">
      <c r="A16205" s="228">
        <v>2020</v>
      </c>
      <c r="B16205" s="228" t="s">
        <v>192</v>
      </c>
      <c r="C16205" s="228" t="s">
        <v>67</v>
      </c>
      <c r="D16205" s="228" t="s">
        <v>205</v>
      </c>
      <c r="E16205" s="228">
        <v>10</v>
      </c>
      <c r="F16205" s="228">
        <v>3405</v>
      </c>
      <c r="G16205" s="228">
        <v>24</v>
      </c>
      <c r="H16205" s="228">
        <v>36</v>
      </c>
      <c r="I16205" s="228">
        <v>19890</v>
      </c>
      <c r="J16205" s="228">
        <v>6055.65</v>
      </c>
      <c r="K16205" s="228">
        <v>18291</v>
      </c>
      <c r="L16205" s="228">
        <v>46163.8</v>
      </c>
    </row>
    <row r="16206" spans="1:12">
      <c r="A16206" s="228">
        <v>2020</v>
      </c>
      <c r="B16206" s="228" t="s">
        <v>192</v>
      </c>
      <c r="C16206" s="228" t="s">
        <v>67</v>
      </c>
      <c r="D16206" s="228" t="s">
        <v>205</v>
      </c>
      <c r="E16206" s="228">
        <v>15</v>
      </c>
      <c r="F16206" s="228">
        <v>3029</v>
      </c>
      <c r="G16206" s="228">
        <v>50</v>
      </c>
      <c r="H16206" s="228">
        <v>113</v>
      </c>
      <c r="I16206" s="228">
        <v>113346</v>
      </c>
      <c r="J16206" s="228">
        <v>20561.419999999998</v>
      </c>
      <c r="K16206" s="228">
        <v>17775</v>
      </c>
      <c r="L16206" s="228">
        <v>162750.09</v>
      </c>
    </row>
    <row r="16207" spans="1:12">
      <c r="A16207" s="228">
        <v>2020</v>
      </c>
      <c r="B16207" s="228" t="s">
        <v>192</v>
      </c>
      <c r="C16207" s="228" t="s">
        <v>67</v>
      </c>
      <c r="D16207" s="228" t="s">
        <v>205</v>
      </c>
      <c r="E16207" s="228">
        <v>20</v>
      </c>
      <c r="F16207" s="228">
        <v>2264</v>
      </c>
      <c r="G16207" s="228">
        <v>36</v>
      </c>
      <c r="H16207" s="228">
        <v>64</v>
      </c>
      <c r="I16207" s="228">
        <v>77981</v>
      </c>
      <c r="J16207" s="228">
        <v>15908.31</v>
      </c>
      <c r="K16207" s="228">
        <v>7990</v>
      </c>
      <c r="L16207" s="228">
        <v>110586.66</v>
      </c>
    </row>
    <row r="16208" spans="1:12">
      <c r="A16208" s="228">
        <v>2020</v>
      </c>
      <c r="B16208" s="228" t="s">
        <v>192</v>
      </c>
      <c r="C16208" s="228" t="s">
        <v>67</v>
      </c>
      <c r="D16208" s="228" t="s">
        <v>205</v>
      </c>
      <c r="E16208" s="228">
        <v>25</v>
      </c>
      <c r="F16208" s="228">
        <v>2034</v>
      </c>
      <c r="G16208" s="228">
        <v>48</v>
      </c>
      <c r="H16208" s="228">
        <v>173</v>
      </c>
      <c r="I16208" s="228">
        <v>141147.35</v>
      </c>
      <c r="J16208" s="228">
        <v>26249.35</v>
      </c>
      <c r="K16208" s="228">
        <v>27372</v>
      </c>
      <c r="L16208" s="228">
        <v>214522.66</v>
      </c>
    </row>
    <row r="16209" spans="1:12">
      <c r="A16209" s="228">
        <v>2020</v>
      </c>
      <c r="B16209" s="228" t="s">
        <v>192</v>
      </c>
      <c r="C16209" s="228" t="s">
        <v>67</v>
      </c>
      <c r="D16209" s="228" t="s">
        <v>205</v>
      </c>
      <c r="E16209" s="228">
        <v>30</v>
      </c>
      <c r="F16209" s="228">
        <v>3561</v>
      </c>
      <c r="G16209" s="228">
        <v>73</v>
      </c>
      <c r="H16209" s="228">
        <v>146</v>
      </c>
      <c r="I16209" s="228">
        <v>94206.7</v>
      </c>
      <c r="J16209" s="228">
        <v>32729.89</v>
      </c>
      <c r="K16209" s="228">
        <v>5310</v>
      </c>
      <c r="L16209" s="228">
        <v>171311.24</v>
      </c>
    </row>
    <row r="16210" spans="1:12">
      <c r="A16210" s="228">
        <v>2020</v>
      </c>
      <c r="B16210" s="228" t="s">
        <v>192</v>
      </c>
      <c r="C16210" s="228" t="s">
        <v>67</v>
      </c>
      <c r="D16210" s="228" t="s">
        <v>205</v>
      </c>
      <c r="E16210" s="228">
        <v>35</v>
      </c>
      <c r="F16210" s="228">
        <v>3918</v>
      </c>
      <c r="G16210" s="228">
        <v>126</v>
      </c>
      <c r="H16210" s="228">
        <v>192</v>
      </c>
      <c r="I16210" s="228">
        <v>154399.70000000001</v>
      </c>
      <c r="J16210" s="228">
        <v>42848.11</v>
      </c>
      <c r="K16210" s="228">
        <v>80266</v>
      </c>
      <c r="L16210" s="228">
        <v>317125.38</v>
      </c>
    </row>
    <row r="16211" spans="1:12">
      <c r="A16211" s="228">
        <v>2020</v>
      </c>
      <c r="B16211" s="228" t="s">
        <v>192</v>
      </c>
      <c r="C16211" s="228" t="s">
        <v>67</v>
      </c>
      <c r="D16211" s="228" t="s">
        <v>205</v>
      </c>
      <c r="E16211" s="228">
        <v>40</v>
      </c>
      <c r="F16211" s="228">
        <v>3588</v>
      </c>
      <c r="G16211" s="228">
        <v>113</v>
      </c>
      <c r="H16211" s="228">
        <v>181</v>
      </c>
      <c r="I16211" s="228">
        <v>185467.9</v>
      </c>
      <c r="J16211" s="228">
        <v>53163.55</v>
      </c>
      <c r="K16211" s="228">
        <v>6293</v>
      </c>
      <c r="L16211" s="228">
        <v>314169.12</v>
      </c>
    </row>
    <row r="16212" spans="1:12">
      <c r="A16212" s="228">
        <v>2020</v>
      </c>
      <c r="B16212" s="228" t="s">
        <v>192</v>
      </c>
      <c r="C16212" s="228" t="s">
        <v>67</v>
      </c>
      <c r="D16212" s="228" t="s">
        <v>205</v>
      </c>
      <c r="E16212" s="228">
        <v>45</v>
      </c>
      <c r="F16212" s="228">
        <v>3596</v>
      </c>
      <c r="G16212" s="228">
        <v>147</v>
      </c>
      <c r="H16212" s="228">
        <v>303</v>
      </c>
      <c r="I16212" s="228">
        <v>287745.15000000002</v>
      </c>
      <c r="J16212" s="228">
        <v>89971.839999999997</v>
      </c>
      <c r="K16212" s="228">
        <v>93780</v>
      </c>
      <c r="L16212" s="228">
        <v>533014.27</v>
      </c>
    </row>
    <row r="16213" spans="1:12">
      <c r="A16213" s="228">
        <v>2020</v>
      </c>
      <c r="B16213" s="228" t="s">
        <v>192</v>
      </c>
      <c r="C16213" s="228" t="s">
        <v>67</v>
      </c>
      <c r="D16213" s="228" t="s">
        <v>205</v>
      </c>
      <c r="E16213" s="228">
        <v>50</v>
      </c>
      <c r="F16213" s="228">
        <v>3426</v>
      </c>
      <c r="G16213" s="228">
        <v>181</v>
      </c>
      <c r="H16213" s="228">
        <v>336</v>
      </c>
      <c r="I16213" s="228">
        <v>373096.95</v>
      </c>
      <c r="J16213" s="228">
        <v>107894.54</v>
      </c>
      <c r="K16213" s="228">
        <v>130364</v>
      </c>
      <c r="L16213" s="228">
        <v>698489.62</v>
      </c>
    </row>
    <row r="16214" spans="1:12">
      <c r="A16214" s="228">
        <v>2020</v>
      </c>
      <c r="B16214" s="228" t="s">
        <v>192</v>
      </c>
      <c r="C16214" s="228" t="s">
        <v>67</v>
      </c>
      <c r="D16214" s="228" t="s">
        <v>205</v>
      </c>
      <c r="E16214" s="228">
        <v>55</v>
      </c>
      <c r="F16214" s="228">
        <v>3466</v>
      </c>
      <c r="G16214" s="228">
        <v>282</v>
      </c>
      <c r="H16214" s="228">
        <v>649</v>
      </c>
      <c r="I16214" s="228">
        <v>553224.78</v>
      </c>
      <c r="J16214" s="228">
        <v>119975.65</v>
      </c>
      <c r="K16214" s="228">
        <v>96398.85</v>
      </c>
      <c r="L16214" s="228">
        <v>856787.95</v>
      </c>
    </row>
    <row r="16215" spans="1:12">
      <c r="A16215" s="228">
        <v>2020</v>
      </c>
      <c r="B16215" s="228" t="s">
        <v>192</v>
      </c>
      <c r="C16215" s="228" t="s">
        <v>67</v>
      </c>
      <c r="D16215" s="228" t="s">
        <v>205</v>
      </c>
      <c r="E16215" s="228">
        <v>60</v>
      </c>
      <c r="F16215" s="228">
        <v>2915</v>
      </c>
      <c r="G16215" s="228">
        <v>323</v>
      </c>
      <c r="H16215" s="228">
        <v>679</v>
      </c>
      <c r="I16215" s="228">
        <v>626052.9</v>
      </c>
      <c r="J16215" s="228">
        <v>148292.54</v>
      </c>
      <c r="K16215" s="228">
        <v>269328</v>
      </c>
      <c r="L16215" s="228">
        <v>1141630.49</v>
      </c>
    </row>
    <row r="16216" spans="1:12">
      <c r="A16216" s="228">
        <v>2020</v>
      </c>
      <c r="B16216" s="228" t="s">
        <v>192</v>
      </c>
      <c r="C16216" s="228" t="s">
        <v>67</v>
      </c>
      <c r="D16216" s="228" t="s">
        <v>205</v>
      </c>
      <c r="E16216" s="228">
        <v>65</v>
      </c>
      <c r="F16216" s="228">
        <v>2118</v>
      </c>
      <c r="G16216" s="228">
        <v>328</v>
      </c>
      <c r="H16216" s="228">
        <v>912</v>
      </c>
      <c r="I16216" s="228">
        <v>1007521.6</v>
      </c>
      <c r="J16216" s="228">
        <v>235460.04</v>
      </c>
      <c r="K16216" s="228">
        <v>254079.4</v>
      </c>
      <c r="L16216" s="228">
        <v>1608449.65</v>
      </c>
    </row>
    <row r="16217" spans="1:12">
      <c r="A16217" s="228">
        <v>2020</v>
      </c>
      <c r="B16217" s="228" t="s">
        <v>192</v>
      </c>
      <c r="C16217" s="228" t="s">
        <v>67</v>
      </c>
      <c r="D16217" s="228" t="s">
        <v>205</v>
      </c>
      <c r="E16217" s="228">
        <v>70</v>
      </c>
      <c r="F16217" s="228">
        <v>1435</v>
      </c>
      <c r="G16217" s="228">
        <v>303</v>
      </c>
      <c r="H16217" s="228">
        <v>840</v>
      </c>
      <c r="I16217" s="228">
        <v>639029.30000000005</v>
      </c>
      <c r="J16217" s="228">
        <v>127924.34</v>
      </c>
      <c r="K16217" s="228">
        <v>156354.79999999999</v>
      </c>
      <c r="L16217" s="228">
        <v>981162.63</v>
      </c>
    </row>
    <row r="16218" spans="1:12">
      <c r="A16218" s="228">
        <v>2020</v>
      </c>
      <c r="B16218" s="228" t="s">
        <v>192</v>
      </c>
      <c r="C16218" s="228" t="s">
        <v>67</v>
      </c>
      <c r="D16218" s="228" t="s">
        <v>205</v>
      </c>
      <c r="E16218" s="228">
        <v>75</v>
      </c>
      <c r="F16218" s="228">
        <v>798</v>
      </c>
      <c r="G16218" s="228">
        <v>192</v>
      </c>
      <c r="H16218" s="228">
        <v>923</v>
      </c>
      <c r="I16218" s="228">
        <v>688977</v>
      </c>
      <c r="J16218" s="228">
        <v>125445.04</v>
      </c>
      <c r="K16218" s="228">
        <v>244108</v>
      </c>
      <c r="L16218" s="228">
        <v>1103974.6100000001</v>
      </c>
    </row>
    <row r="16219" spans="1:12">
      <c r="A16219" s="228">
        <v>2020</v>
      </c>
      <c r="B16219" s="228" t="s">
        <v>192</v>
      </c>
      <c r="C16219" s="228" t="s">
        <v>67</v>
      </c>
      <c r="D16219" s="228" t="s">
        <v>205</v>
      </c>
      <c r="E16219" s="228">
        <v>80</v>
      </c>
      <c r="F16219" s="228">
        <v>358</v>
      </c>
      <c r="G16219" s="228">
        <v>61</v>
      </c>
      <c r="H16219" s="228">
        <v>225</v>
      </c>
      <c r="I16219" s="228">
        <v>180659.55</v>
      </c>
      <c r="J16219" s="228">
        <v>38539.5</v>
      </c>
      <c r="K16219" s="228">
        <v>98245</v>
      </c>
      <c r="L16219" s="228">
        <v>326513.40999999997</v>
      </c>
    </row>
    <row r="16220" spans="1:12">
      <c r="A16220" s="228">
        <v>2020</v>
      </c>
      <c r="B16220" s="228" t="s">
        <v>192</v>
      </c>
      <c r="C16220" s="228" t="s">
        <v>67</v>
      </c>
      <c r="D16220" s="228" t="s">
        <v>205</v>
      </c>
      <c r="E16220" s="228">
        <v>85</v>
      </c>
      <c r="F16220" s="228">
        <v>112</v>
      </c>
      <c r="G16220" s="228">
        <v>17</v>
      </c>
      <c r="H16220" s="228">
        <v>199</v>
      </c>
      <c r="I16220" s="228">
        <v>67756</v>
      </c>
      <c r="J16220" s="228">
        <v>9710.11</v>
      </c>
      <c r="K16220" s="228">
        <v>4827</v>
      </c>
      <c r="L16220" s="228">
        <v>86411.29</v>
      </c>
    </row>
    <row r="16221" spans="1:12">
      <c r="A16221" s="228">
        <v>2020</v>
      </c>
      <c r="B16221" s="228" t="s">
        <v>192</v>
      </c>
      <c r="C16221" s="228" t="s">
        <v>67</v>
      </c>
      <c r="D16221" s="228" t="s">
        <v>205</v>
      </c>
      <c r="E16221" s="228">
        <v>90</v>
      </c>
      <c r="F16221" s="228">
        <v>34</v>
      </c>
      <c r="G16221" s="228">
        <v>3</v>
      </c>
      <c r="H16221" s="228">
        <v>3</v>
      </c>
      <c r="I16221" s="228">
        <v>836</v>
      </c>
      <c r="J16221" s="228">
        <v>630.75</v>
      </c>
      <c r="K16221" s="228">
        <v>0</v>
      </c>
      <c r="L16221" s="228">
        <v>1554.65</v>
      </c>
    </row>
    <row r="16222" spans="1:12">
      <c r="A16222" s="228">
        <v>2020</v>
      </c>
      <c r="B16222" s="228" t="s">
        <v>192</v>
      </c>
      <c r="C16222" s="228" t="s">
        <v>67</v>
      </c>
      <c r="D16222" s="228" t="s">
        <v>205</v>
      </c>
      <c r="E16222" s="228">
        <v>95</v>
      </c>
      <c r="F16222" s="228">
        <v>4</v>
      </c>
      <c r="G16222" s="228">
        <v>3</v>
      </c>
      <c r="H16222" s="228">
        <v>3</v>
      </c>
      <c r="I16222" s="228">
        <v>1401</v>
      </c>
      <c r="J16222" s="228">
        <v>1045.95</v>
      </c>
      <c r="K16222" s="228">
        <v>416</v>
      </c>
      <c r="L16222" s="228">
        <v>3208.75</v>
      </c>
    </row>
    <row r="16223" spans="1:12">
      <c r="A16223" s="228">
        <v>2020</v>
      </c>
      <c r="B16223" s="228" t="s">
        <v>192</v>
      </c>
      <c r="C16223" s="228" t="s">
        <v>67</v>
      </c>
      <c r="D16223" s="228" t="s">
        <v>206</v>
      </c>
      <c r="E16223" s="228">
        <v>0</v>
      </c>
      <c r="F16223" s="228">
        <v>2763</v>
      </c>
      <c r="G16223" s="228">
        <v>52</v>
      </c>
      <c r="H16223" s="228">
        <v>114</v>
      </c>
      <c r="I16223" s="228">
        <v>64796</v>
      </c>
      <c r="J16223" s="228">
        <v>13110.35</v>
      </c>
      <c r="K16223" s="228">
        <v>2728</v>
      </c>
      <c r="L16223" s="228">
        <v>84365.27</v>
      </c>
    </row>
    <row r="16224" spans="1:12">
      <c r="A16224" s="228">
        <v>2020</v>
      </c>
      <c r="B16224" s="228" t="s">
        <v>192</v>
      </c>
      <c r="C16224" s="228" t="s">
        <v>67</v>
      </c>
      <c r="D16224" s="228" t="s">
        <v>206</v>
      </c>
      <c r="E16224" s="228">
        <v>5</v>
      </c>
      <c r="F16224" s="228">
        <v>3358</v>
      </c>
      <c r="G16224" s="228">
        <v>26</v>
      </c>
      <c r="H16224" s="228">
        <v>51</v>
      </c>
      <c r="I16224" s="228">
        <v>32301</v>
      </c>
      <c r="J16224" s="228">
        <v>5873</v>
      </c>
      <c r="K16224" s="228">
        <v>618</v>
      </c>
      <c r="L16224" s="228">
        <v>39548</v>
      </c>
    </row>
    <row r="16225" spans="1:12">
      <c r="A16225" s="228">
        <v>2020</v>
      </c>
      <c r="B16225" s="228" t="s">
        <v>192</v>
      </c>
      <c r="C16225" s="228" t="s">
        <v>67</v>
      </c>
      <c r="D16225" s="228" t="s">
        <v>206</v>
      </c>
      <c r="E16225" s="228">
        <v>10</v>
      </c>
      <c r="F16225" s="228">
        <v>3242</v>
      </c>
      <c r="G16225" s="228">
        <v>22</v>
      </c>
      <c r="H16225" s="228">
        <v>73</v>
      </c>
      <c r="I16225" s="228">
        <v>35797</v>
      </c>
      <c r="J16225" s="228">
        <v>7186.45</v>
      </c>
      <c r="K16225" s="228">
        <v>2250</v>
      </c>
      <c r="L16225" s="228">
        <v>47876.46</v>
      </c>
    </row>
    <row r="16226" spans="1:12">
      <c r="A16226" s="228">
        <v>2020</v>
      </c>
      <c r="B16226" s="228" t="s">
        <v>192</v>
      </c>
      <c r="C16226" s="228" t="s">
        <v>67</v>
      </c>
      <c r="D16226" s="228" t="s">
        <v>206</v>
      </c>
      <c r="E16226" s="228">
        <v>15</v>
      </c>
      <c r="F16226" s="228">
        <v>2938</v>
      </c>
      <c r="G16226" s="228">
        <v>66</v>
      </c>
      <c r="H16226" s="228">
        <v>108</v>
      </c>
      <c r="I16226" s="228">
        <v>109605</v>
      </c>
      <c r="J16226" s="228">
        <v>28374.720000000001</v>
      </c>
      <c r="K16226" s="228">
        <v>11444</v>
      </c>
      <c r="L16226" s="228">
        <v>158748.54</v>
      </c>
    </row>
    <row r="16227" spans="1:12">
      <c r="A16227" s="228">
        <v>2020</v>
      </c>
      <c r="B16227" s="228" t="s">
        <v>192</v>
      </c>
      <c r="C16227" s="228" t="s">
        <v>67</v>
      </c>
      <c r="D16227" s="228" t="s">
        <v>206</v>
      </c>
      <c r="E16227" s="228">
        <v>20</v>
      </c>
      <c r="F16227" s="228">
        <v>2314</v>
      </c>
      <c r="G16227" s="228">
        <v>87</v>
      </c>
      <c r="H16227" s="228">
        <v>371</v>
      </c>
      <c r="I16227" s="228">
        <v>249362.95</v>
      </c>
      <c r="J16227" s="228">
        <v>37455.25</v>
      </c>
      <c r="K16227" s="228">
        <v>16738</v>
      </c>
      <c r="L16227" s="228">
        <v>338466.64</v>
      </c>
    </row>
    <row r="16228" spans="1:12">
      <c r="A16228" s="228">
        <v>2020</v>
      </c>
      <c r="B16228" s="228" t="s">
        <v>192</v>
      </c>
      <c r="C16228" s="228" t="s">
        <v>67</v>
      </c>
      <c r="D16228" s="228" t="s">
        <v>206</v>
      </c>
      <c r="E16228" s="228">
        <v>25</v>
      </c>
      <c r="F16228" s="228">
        <v>2765</v>
      </c>
      <c r="G16228" s="228">
        <v>120</v>
      </c>
      <c r="H16228" s="228">
        <v>429</v>
      </c>
      <c r="I16228" s="228">
        <v>329960.8</v>
      </c>
      <c r="J16228" s="228">
        <v>57617.66</v>
      </c>
      <c r="K16228" s="228">
        <v>44397</v>
      </c>
      <c r="L16228" s="228">
        <v>488336.87</v>
      </c>
    </row>
    <row r="16229" spans="1:12">
      <c r="A16229" s="228">
        <v>2020</v>
      </c>
      <c r="B16229" s="228" t="s">
        <v>192</v>
      </c>
      <c r="C16229" s="228" t="s">
        <v>67</v>
      </c>
      <c r="D16229" s="228" t="s">
        <v>206</v>
      </c>
      <c r="E16229" s="228">
        <v>30</v>
      </c>
      <c r="F16229" s="228">
        <v>4337</v>
      </c>
      <c r="G16229" s="228">
        <v>159</v>
      </c>
      <c r="H16229" s="228">
        <v>543</v>
      </c>
      <c r="I16229" s="228">
        <v>456574.7</v>
      </c>
      <c r="J16229" s="228">
        <v>88766.27</v>
      </c>
      <c r="K16229" s="228">
        <v>55297</v>
      </c>
      <c r="L16229" s="228">
        <v>677471.24</v>
      </c>
    </row>
    <row r="16230" spans="1:12">
      <c r="A16230" s="228">
        <v>2020</v>
      </c>
      <c r="B16230" s="228" t="s">
        <v>192</v>
      </c>
      <c r="C16230" s="228" t="s">
        <v>67</v>
      </c>
      <c r="D16230" s="228" t="s">
        <v>206</v>
      </c>
      <c r="E16230" s="228">
        <v>35</v>
      </c>
      <c r="F16230" s="228">
        <v>4477</v>
      </c>
      <c r="G16230" s="228">
        <v>242</v>
      </c>
      <c r="H16230" s="228">
        <v>544</v>
      </c>
      <c r="I16230" s="228">
        <v>439300.25</v>
      </c>
      <c r="J16230" s="228">
        <v>89793.35</v>
      </c>
      <c r="K16230" s="228">
        <v>76446</v>
      </c>
      <c r="L16230" s="228">
        <v>696365.5</v>
      </c>
    </row>
    <row r="16231" spans="1:12">
      <c r="A16231" s="228">
        <v>2020</v>
      </c>
      <c r="B16231" s="228" t="s">
        <v>192</v>
      </c>
      <c r="C16231" s="228" t="s">
        <v>67</v>
      </c>
      <c r="D16231" s="228" t="s">
        <v>206</v>
      </c>
      <c r="E16231" s="228">
        <v>40</v>
      </c>
      <c r="F16231" s="228">
        <v>3899</v>
      </c>
      <c r="G16231" s="228">
        <v>165</v>
      </c>
      <c r="H16231" s="228">
        <v>394</v>
      </c>
      <c r="I16231" s="228">
        <v>385372</v>
      </c>
      <c r="J16231" s="228">
        <v>83509.47</v>
      </c>
      <c r="K16231" s="228">
        <v>90933</v>
      </c>
      <c r="L16231" s="228">
        <v>652787.69999999995</v>
      </c>
    </row>
    <row r="16232" spans="1:12">
      <c r="A16232" s="228">
        <v>2020</v>
      </c>
      <c r="B16232" s="228" t="s">
        <v>192</v>
      </c>
      <c r="C16232" s="228" t="s">
        <v>67</v>
      </c>
      <c r="D16232" s="228" t="s">
        <v>206</v>
      </c>
      <c r="E16232" s="228">
        <v>45</v>
      </c>
      <c r="F16232" s="228">
        <v>3720</v>
      </c>
      <c r="G16232" s="228">
        <v>188</v>
      </c>
      <c r="H16232" s="228">
        <v>377</v>
      </c>
      <c r="I16232" s="228">
        <v>375635.20000000001</v>
      </c>
      <c r="J16232" s="228">
        <v>97417.06</v>
      </c>
      <c r="K16232" s="228">
        <v>67622</v>
      </c>
      <c r="L16232" s="228">
        <v>636374.76</v>
      </c>
    </row>
    <row r="16233" spans="1:12">
      <c r="A16233" s="228">
        <v>2020</v>
      </c>
      <c r="B16233" s="228" t="s">
        <v>192</v>
      </c>
      <c r="C16233" s="228" t="s">
        <v>67</v>
      </c>
      <c r="D16233" s="228" t="s">
        <v>206</v>
      </c>
      <c r="E16233" s="228">
        <v>50</v>
      </c>
      <c r="F16233" s="228">
        <v>3595</v>
      </c>
      <c r="G16233" s="228">
        <v>193</v>
      </c>
      <c r="H16233" s="228">
        <v>473</v>
      </c>
      <c r="I16233" s="228">
        <v>444573.5</v>
      </c>
      <c r="J16233" s="228">
        <v>109538.94</v>
      </c>
      <c r="K16233" s="228">
        <v>102662</v>
      </c>
      <c r="L16233" s="228">
        <v>736657.97</v>
      </c>
    </row>
    <row r="16234" spans="1:12">
      <c r="A16234" s="228">
        <v>2020</v>
      </c>
      <c r="B16234" s="228" t="s">
        <v>192</v>
      </c>
      <c r="C16234" s="228" t="s">
        <v>67</v>
      </c>
      <c r="D16234" s="228" t="s">
        <v>206</v>
      </c>
      <c r="E16234" s="228">
        <v>55</v>
      </c>
      <c r="F16234" s="228">
        <v>3466</v>
      </c>
      <c r="G16234" s="228">
        <v>239</v>
      </c>
      <c r="H16234" s="228">
        <v>462</v>
      </c>
      <c r="I16234" s="228">
        <v>469966.64</v>
      </c>
      <c r="J16234" s="228">
        <v>109385.87</v>
      </c>
      <c r="K16234" s="228">
        <v>163059</v>
      </c>
      <c r="L16234" s="228">
        <v>846888.78</v>
      </c>
    </row>
    <row r="16235" spans="1:12">
      <c r="A16235" s="228">
        <v>2020</v>
      </c>
      <c r="B16235" s="228" t="s">
        <v>192</v>
      </c>
      <c r="C16235" s="228" t="s">
        <v>67</v>
      </c>
      <c r="D16235" s="228" t="s">
        <v>206</v>
      </c>
      <c r="E16235" s="228">
        <v>60</v>
      </c>
      <c r="F16235" s="228">
        <v>2815</v>
      </c>
      <c r="G16235" s="228">
        <v>256</v>
      </c>
      <c r="H16235" s="228">
        <v>545</v>
      </c>
      <c r="I16235" s="228">
        <v>572703.05000000005</v>
      </c>
      <c r="J16235" s="228">
        <v>127627.73</v>
      </c>
      <c r="K16235" s="228">
        <v>155525</v>
      </c>
      <c r="L16235" s="228">
        <v>983504.75</v>
      </c>
    </row>
    <row r="16236" spans="1:12">
      <c r="A16236" s="228">
        <v>2020</v>
      </c>
      <c r="B16236" s="228" t="s">
        <v>192</v>
      </c>
      <c r="C16236" s="228" t="s">
        <v>67</v>
      </c>
      <c r="D16236" s="228" t="s">
        <v>206</v>
      </c>
      <c r="E16236" s="228">
        <v>65</v>
      </c>
      <c r="F16236" s="228">
        <v>2030</v>
      </c>
      <c r="G16236" s="228">
        <v>244</v>
      </c>
      <c r="H16236" s="228">
        <v>548</v>
      </c>
      <c r="I16236" s="228">
        <v>481266.7</v>
      </c>
      <c r="J16236" s="228">
        <v>123859</v>
      </c>
      <c r="K16236" s="228">
        <v>138310.6</v>
      </c>
      <c r="L16236" s="228">
        <v>820600.26</v>
      </c>
    </row>
    <row r="16237" spans="1:12">
      <c r="A16237" s="228">
        <v>2020</v>
      </c>
      <c r="B16237" s="228" t="s">
        <v>192</v>
      </c>
      <c r="C16237" s="228" t="s">
        <v>67</v>
      </c>
      <c r="D16237" s="228" t="s">
        <v>206</v>
      </c>
      <c r="E16237" s="228">
        <v>70</v>
      </c>
      <c r="F16237" s="228">
        <v>1363</v>
      </c>
      <c r="G16237" s="228">
        <v>245</v>
      </c>
      <c r="H16237" s="228">
        <v>903</v>
      </c>
      <c r="I16237" s="228">
        <v>599421.1</v>
      </c>
      <c r="J16237" s="228">
        <v>111750.69</v>
      </c>
      <c r="K16237" s="228">
        <v>102088</v>
      </c>
      <c r="L16237" s="228">
        <v>867832.1</v>
      </c>
    </row>
    <row r="16238" spans="1:12">
      <c r="A16238" s="228">
        <v>2020</v>
      </c>
      <c r="B16238" s="228" t="s">
        <v>192</v>
      </c>
      <c r="C16238" s="228" t="s">
        <v>67</v>
      </c>
      <c r="D16238" s="228" t="s">
        <v>206</v>
      </c>
      <c r="E16238" s="228">
        <v>75</v>
      </c>
      <c r="F16238" s="228">
        <v>690</v>
      </c>
      <c r="G16238" s="228">
        <v>150</v>
      </c>
      <c r="H16238" s="228">
        <v>604</v>
      </c>
      <c r="I16238" s="228">
        <v>419797.8</v>
      </c>
      <c r="J16238" s="228">
        <v>79287.94</v>
      </c>
      <c r="K16238" s="228">
        <v>91190.6</v>
      </c>
      <c r="L16238" s="228">
        <v>624898.15</v>
      </c>
    </row>
    <row r="16239" spans="1:12">
      <c r="A16239" s="228">
        <v>2020</v>
      </c>
      <c r="B16239" s="228" t="s">
        <v>192</v>
      </c>
      <c r="C16239" s="228" t="s">
        <v>67</v>
      </c>
      <c r="D16239" s="228" t="s">
        <v>206</v>
      </c>
      <c r="E16239" s="228">
        <v>80</v>
      </c>
      <c r="F16239" s="228">
        <v>334</v>
      </c>
      <c r="G16239" s="228">
        <v>55</v>
      </c>
      <c r="H16239" s="228">
        <v>357</v>
      </c>
      <c r="I16239" s="228">
        <v>219573</v>
      </c>
      <c r="J16239" s="228">
        <v>21943.74</v>
      </c>
      <c r="K16239" s="228">
        <v>24675</v>
      </c>
      <c r="L16239" s="228">
        <v>278534</v>
      </c>
    </row>
    <row r="16240" spans="1:12">
      <c r="A16240" s="228">
        <v>2020</v>
      </c>
      <c r="B16240" s="228" t="s">
        <v>192</v>
      </c>
      <c r="C16240" s="228" t="s">
        <v>67</v>
      </c>
      <c r="D16240" s="228" t="s">
        <v>206</v>
      </c>
      <c r="E16240" s="228">
        <v>85</v>
      </c>
      <c r="F16240" s="228">
        <v>145</v>
      </c>
      <c r="G16240" s="228">
        <v>23</v>
      </c>
      <c r="H16240" s="228">
        <v>625</v>
      </c>
      <c r="I16240" s="228">
        <v>179614</v>
      </c>
      <c r="J16240" s="228">
        <v>13225.13</v>
      </c>
      <c r="K16240" s="228">
        <v>13323</v>
      </c>
      <c r="L16240" s="228">
        <v>212627.08</v>
      </c>
    </row>
    <row r="16241" spans="1:12">
      <c r="A16241" s="228">
        <v>2020</v>
      </c>
      <c r="B16241" s="228" t="s">
        <v>192</v>
      </c>
      <c r="C16241" s="228" t="s">
        <v>67</v>
      </c>
      <c r="D16241" s="228" t="s">
        <v>206</v>
      </c>
      <c r="E16241" s="228">
        <v>90</v>
      </c>
      <c r="F16241" s="228">
        <v>64</v>
      </c>
      <c r="G16241" s="228">
        <v>10</v>
      </c>
      <c r="H16241" s="228">
        <v>100</v>
      </c>
      <c r="I16241" s="228">
        <v>41465</v>
      </c>
      <c r="J16241" s="228">
        <v>1388</v>
      </c>
      <c r="K16241" s="228">
        <v>1694</v>
      </c>
      <c r="L16241" s="228">
        <v>44807.55</v>
      </c>
    </row>
    <row r="16242" spans="1:12">
      <c r="A16242" s="228">
        <v>2020</v>
      </c>
      <c r="B16242" s="228" t="s">
        <v>192</v>
      </c>
      <c r="C16242" s="228" t="s">
        <v>67</v>
      </c>
      <c r="D16242" s="228" t="s">
        <v>206</v>
      </c>
      <c r="E16242" s="228">
        <v>95</v>
      </c>
      <c r="F16242" s="228">
        <v>4</v>
      </c>
      <c r="G16242" s="228">
        <v>2</v>
      </c>
      <c r="H16242" s="228">
        <v>35</v>
      </c>
      <c r="I16242" s="228">
        <v>9519</v>
      </c>
      <c r="J16242" s="228">
        <v>150</v>
      </c>
      <c r="K16242" s="228">
        <v>0</v>
      </c>
      <c r="L16242" s="228">
        <v>12695</v>
      </c>
    </row>
    <row r="16243" spans="1:12">
      <c r="A16243" s="228">
        <v>2020</v>
      </c>
      <c r="B16243" s="228" t="s">
        <v>193</v>
      </c>
      <c r="C16243" s="228" t="s">
        <v>61</v>
      </c>
      <c r="D16243" s="228" t="s">
        <v>205</v>
      </c>
      <c r="E16243" s="228">
        <v>0</v>
      </c>
      <c r="F16243" s="228">
        <v>97218</v>
      </c>
      <c r="G16243" s="228">
        <v>3349</v>
      </c>
      <c r="H16243" s="228">
        <v>10441</v>
      </c>
      <c r="I16243" s="228">
        <v>6773577.96</v>
      </c>
      <c r="J16243" s="228">
        <v>1012593.25</v>
      </c>
      <c r="K16243" s="228">
        <v>217942.28</v>
      </c>
      <c r="L16243" s="228">
        <v>8707249.0600000005</v>
      </c>
    </row>
    <row r="16244" spans="1:12">
      <c r="A16244" s="228">
        <v>2020</v>
      </c>
      <c r="B16244" s="228" t="s">
        <v>193</v>
      </c>
      <c r="C16244" s="228" t="s">
        <v>61</v>
      </c>
      <c r="D16244" s="228" t="s">
        <v>205</v>
      </c>
      <c r="E16244" s="228">
        <v>5</v>
      </c>
      <c r="F16244" s="228">
        <v>120490</v>
      </c>
      <c r="G16244" s="228">
        <v>1659</v>
      </c>
      <c r="H16244" s="228">
        <v>2483</v>
      </c>
      <c r="I16244" s="228">
        <v>1923488.79</v>
      </c>
      <c r="J16244" s="228">
        <v>595899.1</v>
      </c>
      <c r="K16244" s="228">
        <v>242609</v>
      </c>
      <c r="L16244" s="228">
        <v>3172347.25</v>
      </c>
    </row>
    <row r="16245" spans="1:12">
      <c r="A16245" s="228">
        <v>2020</v>
      </c>
      <c r="B16245" s="228" t="s">
        <v>193</v>
      </c>
      <c r="C16245" s="228" t="s">
        <v>61</v>
      </c>
      <c r="D16245" s="228" t="s">
        <v>205</v>
      </c>
      <c r="E16245" s="228">
        <v>10</v>
      </c>
      <c r="F16245" s="228">
        <v>122131</v>
      </c>
      <c r="G16245" s="228">
        <v>1542</v>
      </c>
      <c r="H16245" s="228">
        <v>2870</v>
      </c>
      <c r="I16245" s="228">
        <v>2115895.6800000002</v>
      </c>
      <c r="J16245" s="228">
        <v>621442.6</v>
      </c>
      <c r="K16245" s="228">
        <v>444862.4</v>
      </c>
      <c r="L16245" s="228">
        <v>3551991.54</v>
      </c>
    </row>
    <row r="16246" spans="1:12">
      <c r="A16246" s="228">
        <v>2020</v>
      </c>
      <c r="B16246" s="228" t="s">
        <v>193</v>
      </c>
      <c r="C16246" s="228" t="s">
        <v>61</v>
      </c>
      <c r="D16246" s="228" t="s">
        <v>205</v>
      </c>
      <c r="E16246" s="228">
        <v>15</v>
      </c>
      <c r="F16246" s="228">
        <v>110532</v>
      </c>
      <c r="G16246" s="228">
        <v>2004</v>
      </c>
      <c r="H16246" s="228">
        <v>5852</v>
      </c>
      <c r="I16246" s="228">
        <v>4909840.24</v>
      </c>
      <c r="J16246" s="228">
        <v>907401.97</v>
      </c>
      <c r="K16246" s="228">
        <v>1027471.15</v>
      </c>
      <c r="L16246" s="228">
        <v>7554807.8700000001</v>
      </c>
    </row>
    <row r="16247" spans="1:12">
      <c r="A16247" s="228">
        <v>2020</v>
      </c>
      <c r="B16247" s="228" t="s">
        <v>193</v>
      </c>
      <c r="C16247" s="228" t="s">
        <v>61</v>
      </c>
      <c r="D16247" s="228" t="s">
        <v>205</v>
      </c>
      <c r="E16247" s="228">
        <v>20</v>
      </c>
      <c r="F16247" s="228">
        <v>84514</v>
      </c>
      <c r="G16247" s="228">
        <v>1976</v>
      </c>
      <c r="H16247" s="228">
        <v>6080</v>
      </c>
      <c r="I16247" s="228">
        <v>5258928.25</v>
      </c>
      <c r="J16247" s="228">
        <v>832606.06</v>
      </c>
      <c r="K16247" s="228">
        <v>785208</v>
      </c>
      <c r="L16247" s="228">
        <v>7673477.2000000002</v>
      </c>
    </row>
    <row r="16248" spans="1:12">
      <c r="A16248" s="228">
        <v>2020</v>
      </c>
      <c r="B16248" s="228" t="s">
        <v>193</v>
      </c>
      <c r="C16248" s="228" t="s">
        <v>61</v>
      </c>
      <c r="D16248" s="228" t="s">
        <v>205</v>
      </c>
      <c r="E16248" s="228">
        <v>25</v>
      </c>
      <c r="F16248" s="228">
        <v>64733</v>
      </c>
      <c r="G16248" s="228">
        <v>1352</v>
      </c>
      <c r="H16248" s="228">
        <v>3930</v>
      </c>
      <c r="I16248" s="228">
        <v>3089382.87</v>
      </c>
      <c r="J16248" s="228">
        <v>627904.04</v>
      </c>
      <c r="K16248" s="228">
        <v>628738.25</v>
      </c>
      <c r="L16248" s="228">
        <v>5119426.99</v>
      </c>
    </row>
    <row r="16249" spans="1:12">
      <c r="A16249" s="228">
        <v>2020</v>
      </c>
      <c r="B16249" s="228" t="s">
        <v>193</v>
      </c>
      <c r="C16249" s="228" t="s">
        <v>61</v>
      </c>
      <c r="D16249" s="228" t="s">
        <v>205</v>
      </c>
      <c r="E16249" s="228">
        <v>30</v>
      </c>
      <c r="F16249" s="228">
        <v>109762</v>
      </c>
      <c r="G16249" s="228">
        <v>2569</v>
      </c>
      <c r="H16249" s="228">
        <v>6173</v>
      </c>
      <c r="I16249" s="228">
        <v>4896036.25</v>
      </c>
      <c r="J16249" s="228">
        <v>1050988.3799999999</v>
      </c>
      <c r="K16249" s="228">
        <v>866844.72</v>
      </c>
      <c r="L16249" s="228">
        <v>8059537.29</v>
      </c>
    </row>
    <row r="16250" spans="1:12">
      <c r="A16250" s="228">
        <v>2020</v>
      </c>
      <c r="B16250" s="228" t="s">
        <v>193</v>
      </c>
      <c r="C16250" s="228" t="s">
        <v>61</v>
      </c>
      <c r="D16250" s="228" t="s">
        <v>205</v>
      </c>
      <c r="E16250" s="228">
        <v>35</v>
      </c>
      <c r="F16250" s="228">
        <v>134033</v>
      </c>
      <c r="G16250" s="228">
        <v>3170</v>
      </c>
      <c r="H16250" s="228">
        <v>8664</v>
      </c>
      <c r="I16250" s="228">
        <v>7362607.5099999998</v>
      </c>
      <c r="J16250" s="228">
        <v>1505151.63</v>
      </c>
      <c r="K16250" s="228">
        <v>1210938.8</v>
      </c>
      <c r="L16250" s="228">
        <v>11609670.5</v>
      </c>
    </row>
    <row r="16251" spans="1:12">
      <c r="A16251" s="228">
        <v>2020</v>
      </c>
      <c r="B16251" s="228" t="s">
        <v>193</v>
      </c>
      <c r="C16251" s="228" t="s">
        <v>61</v>
      </c>
      <c r="D16251" s="228" t="s">
        <v>205</v>
      </c>
      <c r="E16251" s="228">
        <v>40</v>
      </c>
      <c r="F16251" s="228">
        <v>126049</v>
      </c>
      <c r="G16251" s="228">
        <v>3778</v>
      </c>
      <c r="H16251" s="228">
        <v>10667</v>
      </c>
      <c r="I16251" s="228">
        <v>8972589.7799999993</v>
      </c>
      <c r="J16251" s="228">
        <v>1813707.19</v>
      </c>
      <c r="K16251" s="228">
        <v>1598457.62</v>
      </c>
      <c r="L16251" s="228">
        <v>14241974.35</v>
      </c>
    </row>
    <row r="16252" spans="1:12">
      <c r="A16252" s="228">
        <v>2020</v>
      </c>
      <c r="B16252" s="228" t="s">
        <v>193</v>
      </c>
      <c r="C16252" s="228" t="s">
        <v>61</v>
      </c>
      <c r="D16252" s="228" t="s">
        <v>205</v>
      </c>
      <c r="E16252" s="228">
        <v>45</v>
      </c>
      <c r="F16252" s="228">
        <v>129744</v>
      </c>
      <c r="G16252" s="228">
        <v>5342</v>
      </c>
      <c r="H16252" s="228">
        <v>14899</v>
      </c>
      <c r="I16252" s="228">
        <v>12717401.630000001</v>
      </c>
      <c r="J16252" s="228">
        <v>2552596.62</v>
      </c>
      <c r="K16252" s="228">
        <v>2609924.9700000002</v>
      </c>
      <c r="L16252" s="228">
        <v>20529202.940000001</v>
      </c>
    </row>
    <row r="16253" spans="1:12">
      <c r="A16253" s="228">
        <v>2020</v>
      </c>
      <c r="B16253" s="228" t="s">
        <v>193</v>
      </c>
      <c r="C16253" s="228" t="s">
        <v>61</v>
      </c>
      <c r="D16253" s="228" t="s">
        <v>205</v>
      </c>
      <c r="E16253" s="228">
        <v>50</v>
      </c>
      <c r="F16253" s="228">
        <v>117415</v>
      </c>
      <c r="G16253" s="228">
        <v>6803</v>
      </c>
      <c r="H16253" s="228">
        <v>16643</v>
      </c>
      <c r="I16253" s="228">
        <v>15951842.449999999</v>
      </c>
      <c r="J16253" s="228">
        <v>3511703.38</v>
      </c>
      <c r="K16253" s="228">
        <v>3684712.07</v>
      </c>
      <c r="L16253" s="228">
        <v>26189355.75</v>
      </c>
    </row>
    <row r="16254" spans="1:12">
      <c r="A16254" s="228">
        <v>2020</v>
      </c>
      <c r="B16254" s="228" t="s">
        <v>193</v>
      </c>
      <c r="C16254" s="228" t="s">
        <v>61</v>
      </c>
      <c r="D16254" s="228" t="s">
        <v>205</v>
      </c>
      <c r="E16254" s="228">
        <v>55</v>
      </c>
      <c r="F16254" s="228">
        <v>121165</v>
      </c>
      <c r="G16254" s="228">
        <v>9328</v>
      </c>
      <c r="H16254" s="228">
        <v>22715</v>
      </c>
      <c r="I16254" s="228">
        <v>22819886.359999999</v>
      </c>
      <c r="J16254" s="228">
        <v>4994351</v>
      </c>
      <c r="K16254" s="228">
        <v>5438505.4400000004</v>
      </c>
      <c r="L16254" s="228">
        <v>37401835.93</v>
      </c>
    </row>
    <row r="16255" spans="1:12">
      <c r="A16255" s="228">
        <v>2020</v>
      </c>
      <c r="B16255" s="228" t="s">
        <v>193</v>
      </c>
      <c r="C16255" s="228" t="s">
        <v>61</v>
      </c>
      <c r="D16255" s="228" t="s">
        <v>205</v>
      </c>
      <c r="E16255" s="228">
        <v>60</v>
      </c>
      <c r="F16255" s="228">
        <v>114929</v>
      </c>
      <c r="G16255" s="228">
        <v>12934</v>
      </c>
      <c r="H16255" s="228">
        <v>32404</v>
      </c>
      <c r="I16255" s="228">
        <v>32732225.93</v>
      </c>
      <c r="J16255" s="228">
        <v>6763792.7400000002</v>
      </c>
      <c r="K16255" s="228">
        <v>8909450.1300000008</v>
      </c>
      <c r="L16255" s="228">
        <v>53735746.289999999</v>
      </c>
    </row>
    <row r="16256" spans="1:12">
      <c r="A16256" s="228">
        <v>2020</v>
      </c>
      <c r="B16256" s="228" t="s">
        <v>193</v>
      </c>
      <c r="C16256" s="228" t="s">
        <v>61</v>
      </c>
      <c r="D16256" s="228" t="s">
        <v>205</v>
      </c>
      <c r="E16256" s="228">
        <v>65</v>
      </c>
      <c r="F16256" s="228">
        <v>103990</v>
      </c>
      <c r="G16256" s="228">
        <v>16834</v>
      </c>
      <c r="H16256" s="228">
        <v>40456</v>
      </c>
      <c r="I16256" s="228">
        <v>42746414.829999998</v>
      </c>
      <c r="J16256" s="228">
        <v>8604919.7699999996</v>
      </c>
      <c r="K16256" s="228">
        <v>10910899.99</v>
      </c>
      <c r="L16256" s="228">
        <v>68335613.939999998</v>
      </c>
    </row>
    <row r="16257" spans="1:12">
      <c r="A16257" s="228">
        <v>2020</v>
      </c>
      <c r="B16257" s="228" t="s">
        <v>193</v>
      </c>
      <c r="C16257" s="228" t="s">
        <v>61</v>
      </c>
      <c r="D16257" s="228" t="s">
        <v>205</v>
      </c>
      <c r="E16257" s="228">
        <v>70</v>
      </c>
      <c r="F16257" s="228">
        <v>92024</v>
      </c>
      <c r="G16257" s="228">
        <v>20017</v>
      </c>
      <c r="H16257" s="228">
        <v>52912</v>
      </c>
      <c r="I16257" s="228">
        <v>51661301.100000001</v>
      </c>
      <c r="J16257" s="228">
        <v>9990913.4600000009</v>
      </c>
      <c r="K16257" s="228">
        <v>12902138.529999999</v>
      </c>
      <c r="L16257" s="228">
        <v>80948207.079999998</v>
      </c>
    </row>
    <row r="16258" spans="1:12">
      <c r="A16258" s="228">
        <v>2020</v>
      </c>
      <c r="B16258" s="228" t="s">
        <v>193</v>
      </c>
      <c r="C16258" s="228" t="s">
        <v>61</v>
      </c>
      <c r="D16258" s="228" t="s">
        <v>205</v>
      </c>
      <c r="E16258" s="228">
        <v>75</v>
      </c>
      <c r="F16258" s="228">
        <v>64246</v>
      </c>
      <c r="G16258" s="228">
        <v>18594</v>
      </c>
      <c r="H16258" s="228">
        <v>54391</v>
      </c>
      <c r="I16258" s="228">
        <v>49065564.210000001</v>
      </c>
      <c r="J16258" s="228">
        <v>8927926</v>
      </c>
      <c r="K16258" s="228">
        <v>11177804.279999999</v>
      </c>
      <c r="L16258" s="228">
        <v>73680515.719999999</v>
      </c>
    </row>
    <row r="16259" spans="1:12">
      <c r="A16259" s="228">
        <v>2020</v>
      </c>
      <c r="B16259" s="228" t="s">
        <v>193</v>
      </c>
      <c r="C16259" s="228" t="s">
        <v>61</v>
      </c>
      <c r="D16259" s="228" t="s">
        <v>205</v>
      </c>
      <c r="E16259" s="228">
        <v>80</v>
      </c>
      <c r="F16259" s="228">
        <v>40361</v>
      </c>
      <c r="G16259" s="228">
        <v>14230</v>
      </c>
      <c r="H16259" s="228">
        <v>50095</v>
      </c>
      <c r="I16259" s="228">
        <v>38925954.869999997</v>
      </c>
      <c r="J16259" s="228">
        <v>6359342.5</v>
      </c>
      <c r="K16259" s="228">
        <v>7307690.4900000002</v>
      </c>
      <c r="L16259" s="228">
        <v>55270276.390000001</v>
      </c>
    </row>
    <row r="16260" spans="1:12">
      <c r="A16260" s="228">
        <v>2020</v>
      </c>
      <c r="B16260" s="228" t="s">
        <v>193</v>
      </c>
      <c r="C16260" s="228" t="s">
        <v>61</v>
      </c>
      <c r="D16260" s="228" t="s">
        <v>205</v>
      </c>
      <c r="E16260" s="228">
        <v>85</v>
      </c>
      <c r="F16260" s="228">
        <v>21352</v>
      </c>
      <c r="G16260" s="228">
        <v>7651</v>
      </c>
      <c r="H16260" s="228">
        <v>34522</v>
      </c>
      <c r="I16260" s="228">
        <v>23847919.170000002</v>
      </c>
      <c r="J16260" s="228">
        <v>3409680.53</v>
      </c>
      <c r="K16260" s="228">
        <v>3851918.38</v>
      </c>
      <c r="L16260" s="228">
        <v>32303084.280000001</v>
      </c>
    </row>
    <row r="16261" spans="1:12">
      <c r="A16261" s="228">
        <v>2020</v>
      </c>
      <c r="B16261" s="228" t="s">
        <v>193</v>
      </c>
      <c r="C16261" s="228" t="s">
        <v>61</v>
      </c>
      <c r="D16261" s="228" t="s">
        <v>205</v>
      </c>
      <c r="E16261" s="228">
        <v>90</v>
      </c>
      <c r="F16261" s="228">
        <v>8916</v>
      </c>
      <c r="G16261" s="228">
        <v>3261</v>
      </c>
      <c r="H16261" s="228">
        <v>18794</v>
      </c>
      <c r="I16261" s="228">
        <v>11911092.630000001</v>
      </c>
      <c r="J16261" s="228">
        <v>1379379.76</v>
      </c>
      <c r="K16261" s="228">
        <v>1112093.6299999999</v>
      </c>
      <c r="L16261" s="228">
        <v>14898707.66</v>
      </c>
    </row>
    <row r="16262" spans="1:12">
      <c r="A16262" s="228">
        <v>2020</v>
      </c>
      <c r="B16262" s="228" t="s">
        <v>193</v>
      </c>
      <c r="C16262" s="228" t="s">
        <v>61</v>
      </c>
      <c r="D16262" s="228" t="s">
        <v>205</v>
      </c>
      <c r="E16262" s="228">
        <v>95</v>
      </c>
      <c r="F16262" s="228">
        <v>1289</v>
      </c>
      <c r="G16262" s="228">
        <v>334</v>
      </c>
      <c r="H16262" s="228">
        <v>2450</v>
      </c>
      <c r="I16262" s="228">
        <v>1456604</v>
      </c>
      <c r="J16262" s="228">
        <v>158987.82999999999</v>
      </c>
      <c r="K16262" s="228">
        <v>126467.15</v>
      </c>
      <c r="L16262" s="228">
        <v>1798749.9</v>
      </c>
    </row>
    <row r="16263" spans="1:12">
      <c r="A16263" s="228">
        <v>2020</v>
      </c>
      <c r="B16263" s="228" t="s">
        <v>193</v>
      </c>
      <c r="C16263" s="228" t="s">
        <v>61</v>
      </c>
      <c r="D16263" s="228" t="s">
        <v>206</v>
      </c>
      <c r="E16263" s="228">
        <v>0</v>
      </c>
      <c r="F16263" s="228">
        <v>90605</v>
      </c>
      <c r="G16263" s="228">
        <v>2379</v>
      </c>
      <c r="H16263" s="228">
        <v>8146</v>
      </c>
      <c r="I16263" s="228">
        <v>5261280.59</v>
      </c>
      <c r="J16263" s="228">
        <v>681058.42</v>
      </c>
      <c r="K16263" s="228">
        <v>83181.48</v>
      </c>
      <c r="L16263" s="228">
        <v>6492453.1699999999</v>
      </c>
    </row>
    <row r="16264" spans="1:12">
      <c r="A16264" s="228">
        <v>2020</v>
      </c>
      <c r="B16264" s="228" t="s">
        <v>193</v>
      </c>
      <c r="C16264" s="228" t="s">
        <v>61</v>
      </c>
      <c r="D16264" s="228" t="s">
        <v>206</v>
      </c>
      <c r="E16264" s="228">
        <v>5</v>
      </c>
      <c r="F16264" s="228">
        <v>113104</v>
      </c>
      <c r="G16264" s="228">
        <v>1296</v>
      </c>
      <c r="H16264" s="228">
        <v>1926</v>
      </c>
      <c r="I16264" s="228">
        <v>1487611.02</v>
      </c>
      <c r="J16264" s="228">
        <v>432252.61</v>
      </c>
      <c r="K16264" s="228">
        <v>123564</v>
      </c>
      <c r="L16264" s="228">
        <v>2342174.5499999998</v>
      </c>
    </row>
    <row r="16265" spans="1:12">
      <c r="A16265" s="228">
        <v>2020</v>
      </c>
      <c r="B16265" s="228" t="s">
        <v>193</v>
      </c>
      <c r="C16265" s="228" t="s">
        <v>61</v>
      </c>
      <c r="D16265" s="228" t="s">
        <v>206</v>
      </c>
      <c r="E16265" s="228">
        <v>10</v>
      </c>
      <c r="F16265" s="228">
        <v>115217</v>
      </c>
      <c r="G16265" s="228">
        <v>1179</v>
      </c>
      <c r="H16265" s="228">
        <v>3056</v>
      </c>
      <c r="I16265" s="228">
        <v>2171319.9700000002</v>
      </c>
      <c r="J16265" s="228">
        <v>517653.33</v>
      </c>
      <c r="K16265" s="228">
        <v>738946</v>
      </c>
      <c r="L16265" s="228">
        <v>3719237.31</v>
      </c>
    </row>
    <row r="16266" spans="1:12">
      <c r="A16266" s="228">
        <v>2020</v>
      </c>
      <c r="B16266" s="228" t="s">
        <v>193</v>
      </c>
      <c r="C16266" s="228" t="s">
        <v>61</v>
      </c>
      <c r="D16266" s="228" t="s">
        <v>206</v>
      </c>
      <c r="E16266" s="228">
        <v>15</v>
      </c>
      <c r="F16266" s="228">
        <v>103695</v>
      </c>
      <c r="G16266" s="228">
        <v>2818</v>
      </c>
      <c r="H16266" s="228">
        <v>10881</v>
      </c>
      <c r="I16266" s="228">
        <v>8409255.6699999999</v>
      </c>
      <c r="J16266" s="228">
        <v>1176719.01</v>
      </c>
      <c r="K16266" s="228">
        <v>947843</v>
      </c>
      <c r="L16266" s="228">
        <v>11362644.43</v>
      </c>
    </row>
    <row r="16267" spans="1:12">
      <c r="A16267" s="228">
        <v>2020</v>
      </c>
      <c r="B16267" s="228" t="s">
        <v>193</v>
      </c>
      <c r="C16267" s="228" t="s">
        <v>61</v>
      </c>
      <c r="D16267" s="228" t="s">
        <v>206</v>
      </c>
      <c r="E16267" s="228">
        <v>20</v>
      </c>
      <c r="F16267" s="228">
        <v>85032</v>
      </c>
      <c r="G16267" s="228">
        <v>3928</v>
      </c>
      <c r="H16267" s="228">
        <v>11871</v>
      </c>
      <c r="I16267" s="228">
        <v>9664101.7100000009</v>
      </c>
      <c r="J16267" s="228">
        <v>1418145.84</v>
      </c>
      <c r="K16267" s="228">
        <v>832765</v>
      </c>
      <c r="L16267" s="228">
        <v>13088727.869999999</v>
      </c>
    </row>
    <row r="16268" spans="1:12">
      <c r="A16268" s="228">
        <v>2020</v>
      </c>
      <c r="B16268" s="228" t="s">
        <v>193</v>
      </c>
      <c r="C16268" s="228" t="s">
        <v>61</v>
      </c>
      <c r="D16268" s="228" t="s">
        <v>206</v>
      </c>
      <c r="E16268" s="228">
        <v>25</v>
      </c>
      <c r="F16268" s="228">
        <v>77037</v>
      </c>
      <c r="G16268" s="228">
        <v>4212</v>
      </c>
      <c r="H16268" s="228">
        <v>14682</v>
      </c>
      <c r="I16268" s="228">
        <v>12769815.529999999</v>
      </c>
      <c r="J16268" s="228">
        <v>2460357.83</v>
      </c>
      <c r="K16268" s="228">
        <v>970358.8</v>
      </c>
      <c r="L16268" s="228">
        <v>18145856.969999999</v>
      </c>
    </row>
    <row r="16269" spans="1:12">
      <c r="A16269" s="228">
        <v>2020</v>
      </c>
      <c r="B16269" s="228" t="s">
        <v>193</v>
      </c>
      <c r="C16269" s="228" t="s">
        <v>61</v>
      </c>
      <c r="D16269" s="228" t="s">
        <v>206</v>
      </c>
      <c r="E16269" s="228">
        <v>30</v>
      </c>
      <c r="F16269" s="228">
        <v>130352</v>
      </c>
      <c r="G16269" s="228">
        <v>7960</v>
      </c>
      <c r="H16269" s="228">
        <v>28976</v>
      </c>
      <c r="I16269" s="228">
        <v>26888947.940000001</v>
      </c>
      <c r="J16269" s="228">
        <v>5622349.0999999996</v>
      </c>
      <c r="K16269" s="228">
        <v>1158888</v>
      </c>
      <c r="L16269" s="228">
        <v>37832010.060000002</v>
      </c>
    </row>
    <row r="16270" spans="1:12">
      <c r="A16270" s="228">
        <v>2020</v>
      </c>
      <c r="B16270" s="228" t="s">
        <v>193</v>
      </c>
      <c r="C16270" s="228" t="s">
        <v>61</v>
      </c>
      <c r="D16270" s="228" t="s">
        <v>206</v>
      </c>
      <c r="E16270" s="228">
        <v>35</v>
      </c>
      <c r="F16270" s="228">
        <v>147968</v>
      </c>
      <c r="G16270" s="228">
        <v>8944</v>
      </c>
      <c r="H16270" s="228">
        <v>26335</v>
      </c>
      <c r="I16270" s="228">
        <v>24654705.800000001</v>
      </c>
      <c r="J16270" s="228">
        <v>5311976.82</v>
      </c>
      <c r="K16270" s="228">
        <v>1791860.2</v>
      </c>
      <c r="L16270" s="228">
        <v>36262651.960000001</v>
      </c>
    </row>
    <row r="16271" spans="1:12">
      <c r="A16271" s="228">
        <v>2020</v>
      </c>
      <c r="B16271" s="228" t="s">
        <v>193</v>
      </c>
      <c r="C16271" s="228" t="s">
        <v>61</v>
      </c>
      <c r="D16271" s="228" t="s">
        <v>206</v>
      </c>
      <c r="E16271" s="228">
        <v>40</v>
      </c>
      <c r="F16271" s="228">
        <v>135370</v>
      </c>
      <c r="G16271" s="228">
        <v>6983</v>
      </c>
      <c r="H16271" s="228">
        <v>17967</v>
      </c>
      <c r="I16271" s="228">
        <v>16078113.289999999</v>
      </c>
      <c r="J16271" s="228">
        <v>3335785.69</v>
      </c>
      <c r="K16271" s="228">
        <v>2222391.25</v>
      </c>
      <c r="L16271" s="228">
        <v>25378787.859999999</v>
      </c>
    </row>
    <row r="16272" spans="1:12">
      <c r="A16272" s="228">
        <v>2020</v>
      </c>
      <c r="B16272" s="228" t="s">
        <v>193</v>
      </c>
      <c r="C16272" s="228" t="s">
        <v>61</v>
      </c>
      <c r="D16272" s="228" t="s">
        <v>206</v>
      </c>
      <c r="E16272" s="228">
        <v>45</v>
      </c>
      <c r="F16272" s="228">
        <v>139247</v>
      </c>
      <c r="G16272" s="228">
        <v>7613</v>
      </c>
      <c r="H16272" s="228">
        <v>19752</v>
      </c>
      <c r="I16272" s="228">
        <v>18074686.539999999</v>
      </c>
      <c r="J16272" s="228">
        <v>3657189.65</v>
      </c>
      <c r="K16272" s="228">
        <v>2545843.48</v>
      </c>
      <c r="L16272" s="228">
        <v>28125654.920000002</v>
      </c>
    </row>
    <row r="16273" spans="1:12">
      <c r="A16273" s="228">
        <v>2020</v>
      </c>
      <c r="B16273" s="228" t="s">
        <v>193</v>
      </c>
      <c r="C16273" s="228" t="s">
        <v>61</v>
      </c>
      <c r="D16273" s="228" t="s">
        <v>206</v>
      </c>
      <c r="E16273" s="228">
        <v>50</v>
      </c>
      <c r="F16273" s="228">
        <v>127514</v>
      </c>
      <c r="G16273" s="228">
        <v>8662</v>
      </c>
      <c r="H16273" s="228">
        <v>21318</v>
      </c>
      <c r="I16273" s="228">
        <v>19919091.73</v>
      </c>
      <c r="J16273" s="228">
        <v>4127872.25</v>
      </c>
      <c r="K16273" s="228">
        <v>3483907.51</v>
      </c>
      <c r="L16273" s="228">
        <v>31602839.140000001</v>
      </c>
    </row>
    <row r="16274" spans="1:12">
      <c r="A16274" s="228">
        <v>2020</v>
      </c>
      <c r="B16274" s="228" t="s">
        <v>193</v>
      </c>
      <c r="C16274" s="228" t="s">
        <v>61</v>
      </c>
      <c r="D16274" s="228" t="s">
        <v>206</v>
      </c>
      <c r="E16274" s="228">
        <v>55</v>
      </c>
      <c r="F16274" s="228">
        <v>131251</v>
      </c>
      <c r="G16274" s="228">
        <v>10432</v>
      </c>
      <c r="H16274" s="228">
        <v>23664</v>
      </c>
      <c r="I16274" s="228">
        <v>22151284.899999999</v>
      </c>
      <c r="J16274" s="228">
        <v>4651445.6399999997</v>
      </c>
      <c r="K16274" s="228">
        <v>5179783.83</v>
      </c>
      <c r="L16274" s="228">
        <v>36409544.009999998</v>
      </c>
    </row>
    <row r="16275" spans="1:12">
      <c r="A16275" s="228">
        <v>2020</v>
      </c>
      <c r="B16275" s="228" t="s">
        <v>193</v>
      </c>
      <c r="C16275" s="228" t="s">
        <v>61</v>
      </c>
      <c r="D16275" s="228" t="s">
        <v>206</v>
      </c>
      <c r="E16275" s="228">
        <v>60</v>
      </c>
      <c r="F16275" s="228">
        <v>126171</v>
      </c>
      <c r="G16275" s="228">
        <v>13360</v>
      </c>
      <c r="H16275" s="228">
        <v>33609</v>
      </c>
      <c r="I16275" s="228">
        <v>30875902.07</v>
      </c>
      <c r="J16275" s="228">
        <v>6000227.4199999999</v>
      </c>
      <c r="K16275" s="228">
        <v>7248364.6600000001</v>
      </c>
      <c r="L16275" s="228">
        <v>48846125.920000002</v>
      </c>
    </row>
    <row r="16276" spans="1:12">
      <c r="A16276" s="228">
        <v>2020</v>
      </c>
      <c r="B16276" s="228" t="s">
        <v>193</v>
      </c>
      <c r="C16276" s="228" t="s">
        <v>61</v>
      </c>
      <c r="D16276" s="228" t="s">
        <v>206</v>
      </c>
      <c r="E16276" s="228">
        <v>65</v>
      </c>
      <c r="F16276" s="228">
        <v>114476</v>
      </c>
      <c r="G16276" s="228">
        <v>15937</v>
      </c>
      <c r="H16276" s="228">
        <v>40992</v>
      </c>
      <c r="I16276" s="228">
        <v>37648772.259999998</v>
      </c>
      <c r="J16276" s="228">
        <v>7335085.3499999996</v>
      </c>
      <c r="K16276" s="228">
        <v>8974153.5299999993</v>
      </c>
      <c r="L16276" s="228">
        <v>59097419.219999999</v>
      </c>
    </row>
    <row r="16277" spans="1:12">
      <c r="A16277" s="228">
        <v>2020</v>
      </c>
      <c r="B16277" s="228" t="s">
        <v>193</v>
      </c>
      <c r="C16277" s="228" t="s">
        <v>61</v>
      </c>
      <c r="D16277" s="228" t="s">
        <v>206</v>
      </c>
      <c r="E16277" s="228">
        <v>70</v>
      </c>
      <c r="F16277" s="228">
        <v>101122</v>
      </c>
      <c r="G16277" s="228">
        <v>17708</v>
      </c>
      <c r="H16277" s="228">
        <v>52233</v>
      </c>
      <c r="I16277" s="228">
        <v>45781007.5</v>
      </c>
      <c r="J16277" s="228">
        <v>8483735.1500000004</v>
      </c>
      <c r="K16277" s="228">
        <v>11140164.99</v>
      </c>
      <c r="L16277" s="228">
        <v>70483310.230000004</v>
      </c>
    </row>
    <row r="16278" spans="1:12">
      <c r="A16278" s="228">
        <v>2020</v>
      </c>
      <c r="B16278" s="228" t="s">
        <v>193</v>
      </c>
      <c r="C16278" s="228" t="s">
        <v>61</v>
      </c>
      <c r="D16278" s="228" t="s">
        <v>206</v>
      </c>
      <c r="E16278" s="228">
        <v>75</v>
      </c>
      <c r="F16278" s="228">
        <v>70250</v>
      </c>
      <c r="G16278" s="228">
        <v>15819</v>
      </c>
      <c r="H16278" s="228">
        <v>50950</v>
      </c>
      <c r="I16278" s="228">
        <v>42053493.259999998</v>
      </c>
      <c r="J16278" s="228">
        <v>7243736.3600000003</v>
      </c>
      <c r="K16278" s="228">
        <v>9061450.0199999996</v>
      </c>
      <c r="L16278" s="228">
        <v>61980996.68</v>
      </c>
    </row>
    <row r="16279" spans="1:12">
      <c r="A16279" s="228">
        <v>2020</v>
      </c>
      <c r="B16279" s="228" t="s">
        <v>193</v>
      </c>
      <c r="C16279" s="228" t="s">
        <v>61</v>
      </c>
      <c r="D16279" s="228" t="s">
        <v>206</v>
      </c>
      <c r="E16279" s="228">
        <v>80</v>
      </c>
      <c r="F16279" s="228">
        <v>46003</v>
      </c>
      <c r="G16279" s="228">
        <v>11441</v>
      </c>
      <c r="H16279" s="228">
        <v>50631</v>
      </c>
      <c r="I16279" s="228">
        <v>36461304.079999998</v>
      </c>
      <c r="J16279" s="228">
        <v>5368369.46</v>
      </c>
      <c r="K16279" s="228">
        <v>5907508.2999999998</v>
      </c>
      <c r="L16279" s="228">
        <v>50150317.789999999</v>
      </c>
    </row>
    <row r="16280" spans="1:12">
      <c r="A16280" s="228">
        <v>2020</v>
      </c>
      <c r="B16280" s="228" t="s">
        <v>193</v>
      </c>
      <c r="C16280" s="228" t="s">
        <v>61</v>
      </c>
      <c r="D16280" s="228" t="s">
        <v>206</v>
      </c>
      <c r="E16280" s="228">
        <v>85</v>
      </c>
      <c r="F16280" s="228">
        <v>27601</v>
      </c>
      <c r="G16280" s="228">
        <v>6976</v>
      </c>
      <c r="H16280" s="228">
        <v>41397</v>
      </c>
      <c r="I16280" s="228">
        <v>28078628.010000002</v>
      </c>
      <c r="J16280" s="228">
        <v>3502740.13</v>
      </c>
      <c r="K16280" s="228">
        <v>3255439.05</v>
      </c>
      <c r="L16280" s="228">
        <v>36090706.710000001</v>
      </c>
    </row>
    <row r="16281" spans="1:12">
      <c r="A16281" s="228">
        <v>2020</v>
      </c>
      <c r="B16281" s="228" t="s">
        <v>193</v>
      </c>
      <c r="C16281" s="228" t="s">
        <v>61</v>
      </c>
      <c r="D16281" s="228" t="s">
        <v>206</v>
      </c>
      <c r="E16281" s="228">
        <v>90</v>
      </c>
      <c r="F16281" s="228">
        <v>12708</v>
      </c>
      <c r="G16281" s="228">
        <v>3095</v>
      </c>
      <c r="H16281" s="228">
        <v>22826</v>
      </c>
      <c r="I16281" s="228">
        <v>13742388.689999999</v>
      </c>
      <c r="J16281" s="228">
        <v>1465661.72</v>
      </c>
      <c r="K16281" s="228">
        <v>1099548.8500000001</v>
      </c>
      <c r="L16281" s="228">
        <v>16773334.25</v>
      </c>
    </row>
    <row r="16282" spans="1:12">
      <c r="A16282" s="228">
        <v>2020</v>
      </c>
      <c r="B16282" s="228" t="s">
        <v>193</v>
      </c>
      <c r="C16282" s="228" t="s">
        <v>61</v>
      </c>
      <c r="D16282" s="228" t="s">
        <v>206</v>
      </c>
      <c r="E16282" s="228">
        <v>95</v>
      </c>
      <c r="F16282" s="228">
        <v>3545</v>
      </c>
      <c r="G16282" s="228">
        <v>757</v>
      </c>
      <c r="H16282" s="228">
        <v>5305</v>
      </c>
      <c r="I16282" s="228">
        <v>3004560.25</v>
      </c>
      <c r="J16282" s="228">
        <v>334976.82</v>
      </c>
      <c r="K16282" s="228">
        <v>145086.29999999999</v>
      </c>
      <c r="L16282" s="228">
        <v>3576491.35</v>
      </c>
    </row>
    <row r="16283" spans="1:12">
      <c r="A16283" s="228">
        <v>2020</v>
      </c>
      <c r="B16283" s="228" t="s">
        <v>193</v>
      </c>
      <c r="C16283" s="228" t="s">
        <v>62</v>
      </c>
      <c r="D16283" s="228" t="s">
        <v>205</v>
      </c>
      <c r="E16283" s="228">
        <v>0</v>
      </c>
      <c r="F16283" s="228">
        <v>67434</v>
      </c>
      <c r="G16283" s="228">
        <v>1863</v>
      </c>
      <c r="H16283" s="228">
        <v>7079</v>
      </c>
      <c r="I16283" s="228">
        <v>5056338.2</v>
      </c>
      <c r="J16283" s="228">
        <v>781998.03</v>
      </c>
      <c r="K16283" s="228">
        <v>109574</v>
      </c>
      <c r="L16283" s="228">
        <v>6339841.2699999996</v>
      </c>
    </row>
    <row r="16284" spans="1:12">
      <c r="A16284" s="228">
        <v>2020</v>
      </c>
      <c r="B16284" s="228" t="s">
        <v>193</v>
      </c>
      <c r="C16284" s="228" t="s">
        <v>62</v>
      </c>
      <c r="D16284" s="228" t="s">
        <v>205</v>
      </c>
      <c r="E16284" s="228">
        <v>5</v>
      </c>
      <c r="F16284" s="228">
        <v>82696</v>
      </c>
      <c r="G16284" s="228">
        <v>1016</v>
      </c>
      <c r="H16284" s="228">
        <v>1581</v>
      </c>
      <c r="I16284" s="228">
        <v>1286279.95</v>
      </c>
      <c r="J16284" s="228">
        <v>356031.81</v>
      </c>
      <c r="K16284" s="228">
        <v>131290</v>
      </c>
      <c r="L16284" s="228">
        <v>1992810.87</v>
      </c>
    </row>
    <row r="16285" spans="1:12">
      <c r="A16285" s="228">
        <v>2020</v>
      </c>
      <c r="B16285" s="228" t="s">
        <v>193</v>
      </c>
      <c r="C16285" s="228" t="s">
        <v>62</v>
      </c>
      <c r="D16285" s="228" t="s">
        <v>205</v>
      </c>
      <c r="E16285" s="228">
        <v>10</v>
      </c>
      <c r="F16285" s="228">
        <v>84063</v>
      </c>
      <c r="G16285" s="228">
        <v>889</v>
      </c>
      <c r="H16285" s="228">
        <v>1757</v>
      </c>
      <c r="I16285" s="228">
        <v>1307087.3999999999</v>
      </c>
      <c r="J16285" s="228">
        <v>344018.6</v>
      </c>
      <c r="K16285" s="228">
        <v>309349.06</v>
      </c>
      <c r="L16285" s="228">
        <v>2181270.25</v>
      </c>
    </row>
    <row r="16286" spans="1:12">
      <c r="A16286" s="228">
        <v>2020</v>
      </c>
      <c r="B16286" s="228" t="s">
        <v>193</v>
      </c>
      <c r="C16286" s="228" t="s">
        <v>62</v>
      </c>
      <c r="D16286" s="228" t="s">
        <v>205</v>
      </c>
      <c r="E16286" s="228">
        <v>15</v>
      </c>
      <c r="F16286" s="228">
        <v>76873</v>
      </c>
      <c r="G16286" s="228">
        <v>1385</v>
      </c>
      <c r="H16286" s="228">
        <v>2631</v>
      </c>
      <c r="I16286" s="228">
        <v>2560376.25</v>
      </c>
      <c r="J16286" s="228">
        <v>632447.51</v>
      </c>
      <c r="K16286" s="228">
        <v>457803.55</v>
      </c>
      <c r="L16286" s="228">
        <v>4033720.73</v>
      </c>
    </row>
    <row r="16287" spans="1:12">
      <c r="A16287" s="228">
        <v>2020</v>
      </c>
      <c r="B16287" s="228" t="s">
        <v>193</v>
      </c>
      <c r="C16287" s="228" t="s">
        <v>62</v>
      </c>
      <c r="D16287" s="228" t="s">
        <v>205</v>
      </c>
      <c r="E16287" s="228">
        <v>20</v>
      </c>
      <c r="F16287" s="228">
        <v>59626</v>
      </c>
      <c r="G16287" s="228">
        <v>1651</v>
      </c>
      <c r="H16287" s="228">
        <v>3848</v>
      </c>
      <c r="I16287" s="228">
        <v>3527537.74</v>
      </c>
      <c r="J16287" s="228">
        <v>694485.89</v>
      </c>
      <c r="K16287" s="228">
        <v>608234</v>
      </c>
      <c r="L16287" s="228">
        <v>5224941.54</v>
      </c>
    </row>
    <row r="16288" spans="1:12">
      <c r="A16288" s="228">
        <v>2020</v>
      </c>
      <c r="B16288" s="228" t="s">
        <v>193</v>
      </c>
      <c r="C16288" s="228" t="s">
        <v>62</v>
      </c>
      <c r="D16288" s="228" t="s">
        <v>205</v>
      </c>
      <c r="E16288" s="228">
        <v>25</v>
      </c>
      <c r="F16288" s="228">
        <v>44991</v>
      </c>
      <c r="G16288" s="228">
        <v>1160</v>
      </c>
      <c r="H16288" s="228">
        <v>2989</v>
      </c>
      <c r="I16288" s="228">
        <v>2478153.06</v>
      </c>
      <c r="J16288" s="228">
        <v>508929.77</v>
      </c>
      <c r="K16288" s="228">
        <v>415840.35</v>
      </c>
      <c r="L16288" s="228">
        <v>3865748.67</v>
      </c>
    </row>
    <row r="16289" spans="1:12">
      <c r="A16289" s="228">
        <v>2020</v>
      </c>
      <c r="B16289" s="228" t="s">
        <v>193</v>
      </c>
      <c r="C16289" s="228" t="s">
        <v>62</v>
      </c>
      <c r="D16289" s="228" t="s">
        <v>205</v>
      </c>
      <c r="E16289" s="228">
        <v>30</v>
      </c>
      <c r="F16289" s="228">
        <v>81794</v>
      </c>
      <c r="G16289" s="228">
        <v>2016</v>
      </c>
      <c r="H16289" s="228">
        <v>3980</v>
      </c>
      <c r="I16289" s="228">
        <v>3531175.54</v>
      </c>
      <c r="J16289" s="228">
        <v>837021.59</v>
      </c>
      <c r="K16289" s="228">
        <v>665263.80000000005</v>
      </c>
      <c r="L16289" s="228">
        <v>5782383.1100000003</v>
      </c>
    </row>
    <row r="16290" spans="1:12">
      <c r="A16290" s="228">
        <v>2020</v>
      </c>
      <c r="B16290" s="228" t="s">
        <v>193</v>
      </c>
      <c r="C16290" s="228" t="s">
        <v>62</v>
      </c>
      <c r="D16290" s="228" t="s">
        <v>205</v>
      </c>
      <c r="E16290" s="228">
        <v>35</v>
      </c>
      <c r="F16290" s="228">
        <v>96995</v>
      </c>
      <c r="G16290" s="228">
        <v>2352</v>
      </c>
      <c r="H16290" s="228">
        <v>5828</v>
      </c>
      <c r="I16290" s="228">
        <v>4902201.75</v>
      </c>
      <c r="J16290" s="228">
        <v>1067547.81</v>
      </c>
      <c r="K16290" s="228">
        <v>693079</v>
      </c>
      <c r="L16290" s="228">
        <v>7528524.1100000003</v>
      </c>
    </row>
    <row r="16291" spans="1:12">
      <c r="A16291" s="228">
        <v>2020</v>
      </c>
      <c r="B16291" s="228" t="s">
        <v>193</v>
      </c>
      <c r="C16291" s="228" t="s">
        <v>62</v>
      </c>
      <c r="D16291" s="228" t="s">
        <v>205</v>
      </c>
      <c r="E16291" s="228">
        <v>40</v>
      </c>
      <c r="F16291" s="228">
        <v>90914</v>
      </c>
      <c r="G16291" s="228">
        <v>2958</v>
      </c>
      <c r="H16291" s="228">
        <v>6050</v>
      </c>
      <c r="I16291" s="228">
        <v>5554574.0199999996</v>
      </c>
      <c r="J16291" s="228">
        <v>1414829.74</v>
      </c>
      <c r="K16291" s="228">
        <v>928344.46</v>
      </c>
      <c r="L16291" s="228">
        <v>8942927.25</v>
      </c>
    </row>
    <row r="16292" spans="1:12">
      <c r="A16292" s="228">
        <v>2020</v>
      </c>
      <c r="B16292" s="228" t="s">
        <v>193</v>
      </c>
      <c r="C16292" s="228" t="s">
        <v>62</v>
      </c>
      <c r="D16292" s="228" t="s">
        <v>205</v>
      </c>
      <c r="E16292" s="228">
        <v>45</v>
      </c>
      <c r="F16292" s="228">
        <v>92402</v>
      </c>
      <c r="G16292" s="228">
        <v>3904</v>
      </c>
      <c r="H16292" s="228">
        <v>7677</v>
      </c>
      <c r="I16292" s="228">
        <v>8318181.21</v>
      </c>
      <c r="J16292" s="228">
        <v>2018260.95</v>
      </c>
      <c r="K16292" s="228">
        <v>1654250</v>
      </c>
      <c r="L16292" s="228">
        <v>13484556.460000001</v>
      </c>
    </row>
    <row r="16293" spans="1:12">
      <c r="A16293" s="228">
        <v>2020</v>
      </c>
      <c r="B16293" s="228" t="s">
        <v>193</v>
      </c>
      <c r="C16293" s="228" t="s">
        <v>62</v>
      </c>
      <c r="D16293" s="228" t="s">
        <v>205</v>
      </c>
      <c r="E16293" s="228">
        <v>50</v>
      </c>
      <c r="F16293" s="228">
        <v>89358</v>
      </c>
      <c r="G16293" s="228">
        <v>5661</v>
      </c>
      <c r="H16293" s="228">
        <v>11446</v>
      </c>
      <c r="I16293" s="228">
        <v>12317582.6</v>
      </c>
      <c r="J16293" s="228">
        <v>3102838.81</v>
      </c>
      <c r="K16293" s="228">
        <v>2845501.71</v>
      </c>
      <c r="L16293" s="228">
        <v>20217600.850000001</v>
      </c>
    </row>
    <row r="16294" spans="1:12">
      <c r="A16294" s="228">
        <v>2020</v>
      </c>
      <c r="B16294" s="228" t="s">
        <v>193</v>
      </c>
      <c r="C16294" s="228" t="s">
        <v>62</v>
      </c>
      <c r="D16294" s="228" t="s">
        <v>205</v>
      </c>
      <c r="E16294" s="228">
        <v>55</v>
      </c>
      <c r="F16294" s="228">
        <v>89205</v>
      </c>
      <c r="G16294" s="228">
        <v>7341</v>
      </c>
      <c r="H16294" s="228">
        <v>15377</v>
      </c>
      <c r="I16294" s="228">
        <v>16827442.129999999</v>
      </c>
      <c r="J16294" s="228">
        <v>4187746.53</v>
      </c>
      <c r="K16294" s="228">
        <v>3974624.51</v>
      </c>
      <c r="L16294" s="228">
        <v>27434577.039999999</v>
      </c>
    </row>
    <row r="16295" spans="1:12">
      <c r="A16295" s="228">
        <v>2020</v>
      </c>
      <c r="B16295" s="228" t="s">
        <v>193</v>
      </c>
      <c r="C16295" s="228" t="s">
        <v>62</v>
      </c>
      <c r="D16295" s="228" t="s">
        <v>205</v>
      </c>
      <c r="E16295" s="228">
        <v>60</v>
      </c>
      <c r="F16295" s="228">
        <v>85987</v>
      </c>
      <c r="G16295" s="228">
        <v>10523</v>
      </c>
      <c r="H16295" s="228">
        <v>21549</v>
      </c>
      <c r="I16295" s="228">
        <v>24242187.93</v>
      </c>
      <c r="J16295" s="228">
        <v>5803731.5499999998</v>
      </c>
      <c r="K16295" s="228">
        <v>5919834.6600000001</v>
      </c>
      <c r="L16295" s="228">
        <v>39164366.25</v>
      </c>
    </row>
    <row r="16296" spans="1:12">
      <c r="A16296" s="228">
        <v>2020</v>
      </c>
      <c r="B16296" s="228" t="s">
        <v>193</v>
      </c>
      <c r="C16296" s="228" t="s">
        <v>62</v>
      </c>
      <c r="D16296" s="228" t="s">
        <v>205</v>
      </c>
      <c r="E16296" s="228">
        <v>65</v>
      </c>
      <c r="F16296" s="228">
        <v>77568</v>
      </c>
      <c r="G16296" s="228">
        <v>12225</v>
      </c>
      <c r="H16296" s="228">
        <v>25962</v>
      </c>
      <c r="I16296" s="228">
        <v>31479125.489999998</v>
      </c>
      <c r="J16296" s="228">
        <v>7399045.3700000001</v>
      </c>
      <c r="K16296" s="228">
        <v>7497783.3200000003</v>
      </c>
      <c r="L16296" s="228">
        <v>50081366.210000001</v>
      </c>
    </row>
    <row r="16297" spans="1:12">
      <c r="A16297" s="228">
        <v>2020</v>
      </c>
      <c r="B16297" s="228" t="s">
        <v>193</v>
      </c>
      <c r="C16297" s="228" t="s">
        <v>62</v>
      </c>
      <c r="D16297" s="228" t="s">
        <v>205</v>
      </c>
      <c r="E16297" s="228">
        <v>70</v>
      </c>
      <c r="F16297" s="228">
        <v>67810</v>
      </c>
      <c r="G16297" s="228">
        <v>15017</v>
      </c>
      <c r="H16297" s="228">
        <v>36782</v>
      </c>
      <c r="I16297" s="228">
        <v>39319081.270000003</v>
      </c>
      <c r="J16297" s="228">
        <v>8547521.9299999997</v>
      </c>
      <c r="K16297" s="228">
        <v>8716063.0399999991</v>
      </c>
      <c r="L16297" s="228">
        <v>60113899.350000001</v>
      </c>
    </row>
    <row r="16298" spans="1:12">
      <c r="A16298" s="228">
        <v>2020</v>
      </c>
      <c r="B16298" s="228" t="s">
        <v>193</v>
      </c>
      <c r="C16298" s="228" t="s">
        <v>62</v>
      </c>
      <c r="D16298" s="228" t="s">
        <v>205</v>
      </c>
      <c r="E16298" s="228">
        <v>75</v>
      </c>
      <c r="F16298" s="228">
        <v>47137</v>
      </c>
      <c r="G16298" s="228">
        <v>14393</v>
      </c>
      <c r="H16298" s="228">
        <v>37766</v>
      </c>
      <c r="I16298" s="228">
        <v>37639632.07</v>
      </c>
      <c r="J16298" s="228">
        <v>7728714.6200000001</v>
      </c>
      <c r="K16298" s="228">
        <v>8045657.9400000004</v>
      </c>
      <c r="L16298" s="228">
        <v>56161101.799999997</v>
      </c>
    </row>
    <row r="16299" spans="1:12">
      <c r="A16299" s="228">
        <v>2020</v>
      </c>
      <c r="B16299" s="228" t="s">
        <v>193</v>
      </c>
      <c r="C16299" s="228" t="s">
        <v>62</v>
      </c>
      <c r="D16299" s="228" t="s">
        <v>205</v>
      </c>
      <c r="E16299" s="228">
        <v>80</v>
      </c>
      <c r="F16299" s="228">
        <v>30415</v>
      </c>
      <c r="G16299" s="228">
        <v>10873</v>
      </c>
      <c r="H16299" s="228">
        <v>34872</v>
      </c>
      <c r="I16299" s="228">
        <v>31044954</v>
      </c>
      <c r="J16299" s="228">
        <v>5727587.4900000002</v>
      </c>
      <c r="K16299" s="228">
        <v>5545453.4800000004</v>
      </c>
      <c r="L16299" s="228">
        <v>44061152.549999997</v>
      </c>
    </row>
    <row r="16300" spans="1:12">
      <c r="A16300" s="228">
        <v>2020</v>
      </c>
      <c r="B16300" s="228" t="s">
        <v>193</v>
      </c>
      <c r="C16300" s="228" t="s">
        <v>62</v>
      </c>
      <c r="D16300" s="228" t="s">
        <v>205</v>
      </c>
      <c r="E16300" s="228">
        <v>85</v>
      </c>
      <c r="F16300" s="228">
        <v>16663</v>
      </c>
      <c r="G16300" s="228">
        <v>6929</v>
      </c>
      <c r="H16300" s="228">
        <v>26169</v>
      </c>
      <c r="I16300" s="228">
        <v>21369590.800000001</v>
      </c>
      <c r="J16300" s="228">
        <v>3527620.85</v>
      </c>
      <c r="K16300" s="228">
        <v>2930361.07</v>
      </c>
      <c r="L16300" s="228">
        <v>28777384.140000001</v>
      </c>
    </row>
    <row r="16301" spans="1:12">
      <c r="A16301" s="228">
        <v>2020</v>
      </c>
      <c r="B16301" s="228" t="s">
        <v>193</v>
      </c>
      <c r="C16301" s="228" t="s">
        <v>62</v>
      </c>
      <c r="D16301" s="228" t="s">
        <v>205</v>
      </c>
      <c r="E16301" s="228">
        <v>90</v>
      </c>
      <c r="F16301" s="228">
        <v>7306</v>
      </c>
      <c r="G16301" s="228">
        <v>2130</v>
      </c>
      <c r="H16301" s="228">
        <v>12551</v>
      </c>
      <c r="I16301" s="228">
        <v>9474987.8100000005</v>
      </c>
      <c r="J16301" s="228">
        <v>1439193.89</v>
      </c>
      <c r="K16301" s="228">
        <v>883145.45</v>
      </c>
      <c r="L16301" s="228">
        <v>12141473.23</v>
      </c>
    </row>
    <row r="16302" spans="1:12">
      <c r="A16302" s="228">
        <v>2020</v>
      </c>
      <c r="B16302" s="228" t="s">
        <v>193</v>
      </c>
      <c r="C16302" s="228" t="s">
        <v>62</v>
      </c>
      <c r="D16302" s="228" t="s">
        <v>205</v>
      </c>
      <c r="E16302" s="228">
        <v>95</v>
      </c>
      <c r="F16302" s="228">
        <v>1058</v>
      </c>
      <c r="G16302" s="228">
        <v>227</v>
      </c>
      <c r="H16302" s="228">
        <v>1572</v>
      </c>
      <c r="I16302" s="228">
        <v>1146772.8500000001</v>
      </c>
      <c r="J16302" s="228">
        <v>152574.28</v>
      </c>
      <c r="K16302" s="228">
        <v>59601</v>
      </c>
      <c r="L16302" s="228">
        <v>1386680.45</v>
      </c>
    </row>
    <row r="16303" spans="1:12">
      <c r="A16303" s="228">
        <v>2020</v>
      </c>
      <c r="B16303" s="228" t="s">
        <v>193</v>
      </c>
      <c r="C16303" s="228" t="s">
        <v>62</v>
      </c>
      <c r="D16303" s="228" t="s">
        <v>206</v>
      </c>
      <c r="E16303" s="228">
        <v>0</v>
      </c>
      <c r="F16303" s="228">
        <v>63563</v>
      </c>
      <c r="G16303" s="228">
        <v>1379</v>
      </c>
      <c r="H16303" s="228">
        <v>6332</v>
      </c>
      <c r="I16303" s="228">
        <v>4095483.5</v>
      </c>
      <c r="J16303" s="228">
        <v>562736.21</v>
      </c>
      <c r="K16303" s="228">
        <v>104602.23</v>
      </c>
      <c r="L16303" s="228">
        <v>5120791.1399999997</v>
      </c>
    </row>
    <row r="16304" spans="1:12">
      <c r="A16304" s="228">
        <v>2020</v>
      </c>
      <c r="B16304" s="228" t="s">
        <v>193</v>
      </c>
      <c r="C16304" s="228" t="s">
        <v>62</v>
      </c>
      <c r="D16304" s="228" t="s">
        <v>206</v>
      </c>
      <c r="E16304" s="228">
        <v>5</v>
      </c>
      <c r="F16304" s="228">
        <v>78088</v>
      </c>
      <c r="G16304" s="228">
        <v>813</v>
      </c>
      <c r="H16304" s="228">
        <v>1400</v>
      </c>
      <c r="I16304" s="228">
        <v>1096877.95</v>
      </c>
      <c r="J16304" s="228">
        <v>311478.59000000003</v>
      </c>
      <c r="K16304" s="228">
        <v>129929.5</v>
      </c>
      <c r="L16304" s="228">
        <v>1717611.6</v>
      </c>
    </row>
    <row r="16305" spans="1:12">
      <c r="A16305" s="228">
        <v>2020</v>
      </c>
      <c r="B16305" s="228" t="s">
        <v>193</v>
      </c>
      <c r="C16305" s="228" t="s">
        <v>62</v>
      </c>
      <c r="D16305" s="228" t="s">
        <v>206</v>
      </c>
      <c r="E16305" s="228">
        <v>10</v>
      </c>
      <c r="F16305" s="228">
        <v>79903</v>
      </c>
      <c r="G16305" s="228">
        <v>837</v>
      </c>
      <c r="H16305" s="228">
        <v>1596</v>
      </c>
      <c r="I16305" s="228">
        <v>1499204</v>
      </c>
      <c r="J16305" s="228">
        <v>365183.78</v>
      </c>
      <c r="K16305" s="228">
        <v>546178.4</v>
      </c>
      <c r="L16305" s="228">
        <v>2609337.62</v>
      </c>
    </row>
    <row r="16306" spans="1:12">
      <c r="A16306" s="228">
        <v>2020</v>
      </c>
      <c r="B16306" s="228" t="s">
        <v>193</v>
      </c>
      <c r="C16306" s="228" t="s">
        <v>62</v>
      </c>
      <c r="D16306" s="228" t="s">
        <v>206</v>
      </c>
      <c r="E16306" s="228">
        <v>15</v>
      </c>
      <c r="F16306" s="228">
        <v>72958</v>
      </c>
      <c r="G16306" s="228">
        <v>1930</v>
      </c>
      <c r="H16306" s="228">
        <v>5917</v>
      </c>
      <c r="I16306" s="228">
        <v>4613393.9800000004</v>
      </c>
      <c r="J16306" s="228">
        <v>769844.43</v>
      </c>
      <c r="K16306" s="228">
        <v>570449.6</v>
      </c>
      <c r="L16306" s="228">
        <v>6548317.3300000001</v>
      </c>
    </row>
    <row r="16307" spans="1:12">
      <c r="A16307" s="228">
        <v>2020</v>
      </c>
      <c r="B16307" s="228" t="s">
        <v>193</v>
      </c>
      <c r="C16307" s="228" t="s">
        <v>62</v>
      </c>
      <c r="D16307" s="228" t="s">
        <v>206</v>
      </c>
      <c r="E16307" s="228">
        <v>20</v>
      </c>
      <c r="F16307" s="228">
        <v>59520</v>
      </c>
      <c r="G16307" s="228">
        <v>2990</v>
      </c>
      <c r="H16307" s="228">
        <v>8570</v>
      </c>
      <c r="I16307" s="228">
        <v>7298119.7599999998</v>
      </c>
      <c r="J16307" s="228">
        <v>1132323.99</v>
      </c>
      <c r="K16307" s="228">
        <v>620962</v>
      </c>
      <c r="L16307" s="228">
        <v>9786902.0700000003</v>
      </c>
    </row>
    <row r="16308" spans="1:12">
      <c r="A16308" s="228">
        <v>2020</v>
      </c>
      <c r="B16308" s="228" t="s">
        <v>193</v>
      </c>
      <c r="C16308" s="228" t="s">
        <v>62</v>
      </c>
      <c r="D16308" s="228" t="s">
        <v>206</v>
      </c>
      <c r="E16308" s="228">
        <v>25</v>
      </c>
      <c r="F16308" s="228">
        <v>52831</v>
      </c>
      <c r="G16308" s="228">
        <v>3336</v>
      </c>
      <c r="H16308" s="228">
        <v>9629</v>
      </c>
      <c r="I16308" s="228">
        <v>9532497.5099999998</v>
      </c>
      <c r="J16308" s="228">
        <v>1847013.08</v>
      </c>
      <c r="K16308" s="228">
        <v>640293.1</v>
      </c>
      <c r="L16308" s="228">
        <v>13424159.43</v>
      </c>
    </row>
    <row r="16309" spans="1:12">
      <c r="A16309" s="228">
        <v>2020</v>
      </c>
      <c r="B16309" s="228" t="s">
        <v>193</v>
      </c>
      <c r="C16309" s="228" t="s">
        <v>62</v>
      </c>
      <c r="D16309" s="228" t="s">
        <v>206</v>
      </c>
      <c r="E16309" s="228">
        <v>30</v>
      </c>
      <c r="F16309" s="228">
        <v>96671</v>
      </c>
      <c r="G16309" s="228">
        <v>6660</v>
      </c>
      <c r="H16309" s="228">
        <v>19866</v>
      </c>
      <c r="I16309" s="228">
        <v>21533432.899999999</v>
      </c>
      <c r="J16309" s="228">
        <v>4398756.04</v>
      </c>
      <c r="K16309" s="228">
        <v>916177.2</v>
      </c>
      <c r="L16309" s="228">
        <v>29595455.050000001</v>
      </c>
    </row>
    <row r="16310" spans="1:12">
      <c r="A16310" s="228">
        <v>2020</v>
      </c>
      <c r="B16310" s="228" t="s">
        <v>193</v>
      </c>
      <c r="C16310" s="228" t="s">
        <v>62</v>
      </c>
      <c r="D16310" s="228" t="s">
        <v>206</v>
      </c>
      <c r="E16310" s="228">
        <v>35</v>
      </c>
      <c r="F16310" s="228">
        <v>108922</v>
      </c>
      <c r="G16310" s="228">
        <v>7248</v>
      </c>
      <c r="H16310" s="228">
        <v>18457</v>
      </c>
      <c r="I16310" s="228">
        <v>20548710.800000001</v>
      </c>
      <c r="J16310" s="228">
        <v>4495596.5199999996</v>
      </c>
      <c r="K16310" s="228">
        <v>1356493.15</v>
      </c>
      <c r="L16310" s="228">
        <v>29308236.899999999</v>
      </c>
    </row>
    <row r="16311" spans="1:12">
      <c r="A16311" s="228">
        <v>2020</v>
      </c>
      <c r="B16311" s="228" t="s">
        <v>193</v>
      </c>
      <c r="C16311" s="228" t="s">
        <v>62</v>
      </c>
      <c r="D16311" s="228" t="s">
        <v>206</v>
      </c>
      <c r="E16311" s="228">
        <v>40</v>
      </c>
      <c r="F16311" s="228">
        <v>97812</v>
      </c>
      <c r="G16311" s="228">
        <v>5750</v>
      </c>
      <c r="H16311" s="228">
        <v>12522</v>
      </c>
      <c r="I16311" s="228">
        <v>12220417.560000001</v>
      </c>
      <c r="J16311" s="228">
        <v>2900349.31</v>
      </c>
      <c r="K16311" s="228">
        <v>1423865.02</v>
      </c>
      <c r="L16311" s="228">
        <v>18803590.129999999</v>
      </c>
    </row>
    <row r="16312" spans="1:12">
      <c r="A16312" s="228">
        <v>2020</v>
      </c>
      <c r="B16312" s="228" t="s">
        <v>193</v>
      </c>
      <c r="C16312" s="228" t="s">
        <v>62</v>
      </c>
      <c r="D16312" s="228" t="s">
        <v>206</v>
      </c>
      <c r="E16312" s="228">
        <v>45</v>
      </c>
      <c r="F16312" s="228">
        <v>102339</v>
      </c>
      <c r="G16312" s="228">
        <v>6518</v>
      </c>
      <c r="H16312" s="228">
        <v>14308</v>
      </c>
      <c r="I16312" s="228">
        <v>13829457.07</v>
      </c>
      <c r="J16312" s="228">
        <v>3114238.96</v>
      </c>
      <c r="K16312" s="228">
        <v>1720930.95</v>
      </c>
      <c r="L16312" s="228">
        <v>21119377.440000001</v>
      </c>
    </row>
    <row r="16313" spans="1:12">
      <c r="A16313" s="228">
        <v>2020</v>
      </c>
      <c r="B16313" s="228" t="s">
        <v>193</v>
      </c>
      <c r="C16313" s="228" t="s">
        <v>62</v>
      </c>
      <c r="D16313" s="228" t="s">
        <v>206</v>
      </c>
      <c r="E16313" s="228">
        <v>50</v>
      </c>
      <c r="F16313" s="228">
        <v>97998</v>
      </c>
      <c r="G16313" s="228">
        <v>7498</v>
      </c>
      <c r="H16313" s="228">
        <v>16433</v>
      </c>
      <c r="I16313" s="228">
        <v>15991147.710000001</v>
      </c>
      <c r="J16313" s="228">
        <v>3876953.22</v>
      </c>
      <c r="K16313" s="228">
        <v>2637289.65</v>
      </c>
      <c r="L16313" s="228">
        <v>25062610.789999999</v>
      </c>
    </row>
    <row r="16314" spans="1:12">
      <c r="A16314" s="228">
        <v>2020</v>
      </c>
      <c r="B16314" s="228" t="s">
        <v>193</v>
      </c>
      <c r="C16314" s="228" t="s">
        <v>62</v>
      </c>
      <c r="D16314" s="228" t="s">
        <v>206</v>
      </c>
      <c r="E16314" s="228">
        <v>55</v>
      </c>
      <c r="F16314" s="228">
        <v>97289</v>
      </c>
      <c r="G16314" s="228">
        <v>9103</v>
      </c>
      <c r="H16314" s="228">
        <v>19841</v>
      </c>
      <c r="I16314" s="228">
        <v>19301350.390000001</v>
      </c>
      <c r="J16314" s="228">
        <v>4398552.83</v>
      </c>
      <c r="K16314" s="228">
        <v>3929199.36</v>
      </c>
      <c r="L16314" s="228">
        <v>30398514.640000001</v>
      </c>
    </row>
    <row r="16315" spans="1:12">
      <c r="A16315" s="228">
        <v>2020</v>
      </c>
      <c r="B16315" s="228" t="s">
        <v>193</v>
      </c>
      <c r="C16315" s="228" t="s">
        <v>62</v>
      </c>
      <c r="D16315" s="228" t="s">
        <v>206</v>
      </c>
      <c r="E16315" s="228">
        <v>60</v>
      </c>
      <c r="F16315" s="228">
        <v>93953</v>
      </c>
      <c r="G16315" s="228">
        <v>10400</v>
      </c>
      <c r="H16315" s="228">
        <v>23207</v>
      </c>
      <c r="I16315" s="228">
        <v>23369609.739999998</v>
      </c>
      <c r="J16315" s="228">
        <v>5298501.1900000004</v>
      </c>
      <c r="K16315" s="228">
        <v>4946948.0999999996</v>
      </c>
      <c r="L16315" s="228">
        <v>36762254.450000003</v>
      </c>
    </row>
    <row r="16316" spans="1:12">
      <c r="A16316" s="228">
        <v>2020</v>
      </c>
      <c r="B16316" s="228" t="s">
        <v>193</v>
      </c>
      <c r="C16316" s="228" t="s">
        <v>62</v>
      </c>
      <c r="D16316" s="228" t="s">
        <v>206</v>
      </c>
      <c r="E16316" s="228">
        <v>65</v>
      </c>
      <c r="F16316" s="228">
        <v>86714</v>
      </c>
      <c r="G16316" s="228">
        <v>11959</v>
      </c>
      <c r="H16316" s="228">
        <v>29146</v>
      </c>
      <c r="I16316" s="228">
        <v>29551028.82</v>
      </c>
      <c r="J16316" s="228">
        <v>6440025.0800000001</v>
      </c>
      <c r="K16316" s="228">
        <v>6876402.9699999997</v>
      </c>
      <c r="L16316" s="228">
        <v>46081172.549999997</v>
      </c>
    </row>
    <row r="16317" spans="1:12">
      <c r="A16317" s="228">
        <v>2020</v>
      </c>
      <c r="B16317" s="228" t="s">
        <v>193</v>
      </c>
      <c r="C16317" s="228" t="s">
        <v>62</v>
      </c>
      <c r="D16317" s="228" t="s">
        <v>206</v>
      </c>
      <c r="E16317" s="228">
        <v>70</v>
      </c>
      <c r="F16317" s="228">
        <v>76947</v>
      </c>
      <c r="G16317" s="228">
        <v>13902</v>
      </c>
      <c r="H16317" s="228">
        <v>37020</v>
      </c>
      <c r="I16317" s="228">
        <v>36093451.310000002</v>
      </c>
      <c r="J16317" s="228">
        <v>7381483.4400000004</v>
      </c>
      <c r="K16317" s="228">
        <v>8134227.3399999999</v>
      </c>
      <c r="L16317" s="228">
        <v>54822839.869999997</v>
      </c>
    </row>
    <row r="16318" spans="1:12">
      <c r="A16318" s="228">
        <v>2020</v>
      </c>
      <c r="B16318" s="228" t="s">
        <v>193</v>
      </c>
      <c r="C16318" s="228" t="s">
        <v>62</v>
      </c>
      <c r="D16318" s="228" t="s">
        <v>206</v>
      </c>
      <c r="E16318" s="228">
        <v>75</v>
      </c>
      <c r="F16318" s="228">
        <v>52625</v>
      </c>
      <c r="G16318" s="228">
        <v>11971</v>
      </c>
      <c r="H16318" s="228">
        <v>37061</v>
      </c>
      <c r="I16318" s="228">
        <v>34207560.170000002</v>
      </c>
      <c r="J16318" s="228">
        <v>6316218.9500000002</v>
      </c>
      <c r="K16318" s="228">
        <v>6816980.1699999999</v>
      </c>
      <c r="L16318" s="228">
        <v>49750476.310000002</v>
      </c>
    </row>
    <row r="16319" spans="1:12">
      <c r="A16319" s="228">
        <v>2020</v>
      </c>
      <c r="B16319" s="228" t="s">
        <v>193</v>
      </c>
      <c r="C16319" s="228" t="s">
        <v>62</v>
      </c>
      <c r="D16319" s="228" t="s">
        <v>206</v>
      </c>
      <c r="E16319" s="228">
        <v>80</v>
      </c>
      <c r="F16319" s="228">
        <v>36055</v>
      </c>
      <c r="G16319" s="228">
        <v>9906</v>
      </c>
      <c r="H16319" s="228">
        <v>36584</v>
      </c>
      <c r="I16319" s="228">
        <v>30018087.82</v>
      </c>
      <c r="J16319" s="228">
        <v>5064588.8899999997</v>
      </c>
      <c r="K16319" s="228">
        <v>4670662.7</v>
      </c>
      <c r="L16319" s="228">
        <v>41342104.5</v>
      </c>
    </row>
    <row r="16320" spans="1:12">
      <c r="A16320" s="228">
        <v>2020</v>
      </c>
      <c r="B16320" s="228" t="s">
        <v>193</v>
      </c>
      <c r="C16320" s="228" t="s">
        <v>62</v>
      </c>
      <c r="D16320" s="228" t="s">
        <v>206</v>
      </c>
      <c r="E16320" s="228">
        <v>85</v>
      </c>
      <c r="F16320" s="228">
        <v>22733</v>
      </c>
      <c r="G16320" s="228">
        <v>5624</v>
      </c>
      <c r="H16320" s="228">
        <v>29602</v>
      </c>
      <c r="I16320" s="228">
        <v>22975438.68</v>
      </c>
      <c r="J16320" s="228">
        <v>3554242.18</v>
      </c>
      <c r="K16320" s="228">
        <v>2559375.56</v>
      </c>
      <c r="L16320" s="228">
        <v>29993737.260000002</v>
      </c>
    </row>
    <row r="16321" spans="1:12">
      <c r="A16321" s="228">
        <v>2020</v>
      </c>
      <c r="B16321" s="228" t="s">
        <v>193</v>
      </c>
      <c r="C16321" s="228" t="s">
        <v>62</v>
      </c>
      <c r="D16321" s="228" t="s">
        <v>206</v>
      </c>
      <c r="E16321" s="228">
        <v>90</v>
      </c>
      <c r="F16321" s="228">
        <v>11207</v>
      </c>
      <c r="G16321" s="228">
        <v>2378</v>
      </c>
      <c r="H16321" s="228">
        <v>16071</v>
      </c>
      <c r="I16321" s="228">
        <v>11624752.84</v>
      </c>
      <c r="J16321" s="228">
        <v>1582343.34</v>
      </c>
      <c r="K16321" s="228">
        <v>830351</v>
      </c>
      <c r="L16321" s="228">
        <v>14495933.92</v>
      </c>
    </row>
    <row r="16322" spans="1:12">
      <c r="A16322" s="228">
        <v>2020</v>
      </c>
      <c r="B16322" s="228" t="s">
        <v>193</v>
      </c>
      <c r="C16322" s="228" t="s">
        <v>62</v>
      </c>
      <c r="D16322" s="228" t="s">
        <v>206</v>
      </c>
      <c r="E16322" s="228">
        <v>95</v>
      </c>
      <c r="F16322" s="228">
        <v>3027</v>
      </c>
      <c r="G16322" s="228">
        <v>482</v>
      </c>
      <c r="H16322" s="228">
        <v>3462</v>
      </c>
      <c r="I16322" s="228">
        <v>2405859.0699999998</v>
      </c>
      <c r="J16322" s="228">
        <v>299710.86</v>
      </c>
      <c r="K16322" s="228">
        <v>121960</v>
      </c>
      <c r="L16322" s="228">
        <v>2934696.94</v>
      </c>
    </row>
    <row r="16323" spans="1:12">
      <c r="A16323" s="228">
        <v>2020</v>
      </c>
      <c r="B16323" s="228" t="s">
        <v>193</v>
      </c>
      <c r="C16323" s="228" t="s">
        <v>63</v>
      </c>
      <c r="D16323" s="228" t="s">
        <v>205</v>
      </c>
      <c r="E16323" s="228">
        <v>0</v>
      </c>
      <c r="F16323" s="228">
        <v>50069</v>
      </c>
      <c r="G16323" s="228">
        <v>1792</v>
      </c>
      <c r="H16323" s="228">
        <v>5445</v>
      </c>
      <c r="I16323" s="228">
        <v>4211613.8499999996</v>
      </c>
      <c r="J16323" s="228">
        <v>602402.21</v>
      </c>
      <c r="K16323" s="228">
        <v>264251.09999999998</v>
      </c>
      <c r="L16323" s="228">
        <v>5374703.6200000001</v>
      </c>
    </row>
    <row r="16324" spans="1:12">
      <c r="A16324" s="228">
        <v>2020</v>
      </c>
      <c r="B16324" s="228" t="s">
        <v>193</v>
      </c>
      <c r="C16324" s="228" t="s">
        <v>63</v>
      </c>
      <c r="D16324" s="228" t="s">
        <v>205</v>
      </c>
      <c r="E16324" s="228">
        <v>5</v>
      </c>
      <c r="F16324" s="228">
        <v>65916</v>
      </c>
      <c r="G16324" s="228">
        <v>973</v>
      </c>
      <c r="H16324" s="228">
        <v>1354</v>
      </c>
      <c r="I16324" s="228">
        <v>1295049.1000000001</v>
      </c>
      <c r="J16324" s="228">
        <v>335508.33</v>
      </c>
      <c r="K16324" s="228">
        <v>205967.55</v>
      </c>
      <c r="L16324" s="228">
        <v>2037723.06</v>
      </c>
    </row>
    <row r="16325" spans="1:12">
      <c r="A16325" s="228">
        <v>2020</v>
      </c>
      <c r="B16325" s="228" t="s">
        <v>193</v>
      </c>
      <c r="C16325" s="228" t="s">
        <v>63</v>
      </c>
      <c r="D16325" s="228" t="s">
        <v>205</v>
      </c>
      <c r="E16325" s="228">
        <v>10</v>
      </c>
      <c r="F16325" s="228">
        <v>71564</v>
      </c>
      <c r="G16325" s="228">
        <v>929</v>
      </c>
      <c r="H16325" s="228">
        <v>1441</v>
      </c>
      <c r="I16325" s="228">
        <v>1387798.57</v>
      </c>
      <c r="J16325" s="228">
        <v>350478.56</v>
      </c>
      <c r="K16325" s="228">
        <v>295207.59999999998</v>
      </c>
      <c r="L16325" s="228">
        <v>2189087.1</v>
      </c>
    </row>
    <row r="16326" spans="1:12">
      <c r="A16326" s="228">
        <v>2020</v>
      </c>
      <c r="B16326" s="228" t="s">
        <v>193</v>
      </c>
      <c r="C16326" s="228" t="s">
        <v>63</v>
      </c>
      <c r="D16326" s="228" t="s">
        <v>205</v>
      </c>
      <c r="E16326" s="228">
        <v>15</v>
      </c>
      <c r="F16326" s="228">
        <v>66576</v>
      </c>
      <c r="G16326" s="228">
        <v>1361</v>
      </c>
      <c r="H16326" s="228">
        <v>3190</v>
      </c>
      <c r="I16326" s="228">
        <v>3045047.15</v>
      </c>
      <c r="J16326" s="228">
        <v>568407.62</v>
      </c>
      <c r="K16326" s="228">
        <v>666031.78</v>
      </c>
      <c r="L16326" s="228">
        <v>4695268.07</v>
      </c>
    </row>
    <row r="16327" spans="1:12">
      <c r="A16327" s="228">
        <v>2020</v>
      </c>
      <c r="B16327" s="228" t="s">
        <v>193</v>
      </c>
      <c r="C16327" s="228" t="s">
        <v>63</v>
      </c>
      <c r="D16327" s="228" t="s">
        <v>205</v>
      </c>
      <c r="E16327" s="228">
        <v>20</v>
      </c>
      <c r="F16327" s="228">
        <v>47086</v>
      </c>
      <c r="G16327" s="228">
        <v>1268</v>
      </c>
      <c r="H16327" s="228">
        <v>3286</v>
      </c>
      <c r="I16327" s="228">
        <v>2967771.83</v>
      </c>
      <c r="J16327" s="228">
        <v>541654.56999999995</v>
      </c>
      <c r="K16327" s="228">
        <v>588614</v>
      </c>
      <c r="L16327" s="228">
        <v>4544178.43</v>
      </c>
    </row>
    <row r="16328" spans="1:12">
      <c r="A16328" s="228">
        <v>2020</v>
      </c>
      <c r="B16328" s="228" t="s">
        <v>193</v>
      </c>
      <c r="C16328" s="228" t="s">
        <v>63</v>
      </c>
      <c r="D16328" s="228" t="s">
        <v>205</v>
      </c>
      <c r="E16328" s="228">
        <v>25</v>
      </c>
      <c r="F16328" s="228">
        <v>31926</v>
      </c>
      <c r="G16328" s="228">
        <v>837</v>
      </c>
      <c r="H16328" s="228">
        <v>2552</v>
      </c>
      <c r="I16328" s="228">
        <v>2087308.53</v>
      </c>
      <c r="J16328" s="228">
        <v>406807.71</v>
      </c>
      <c r="K16328" s="228">
        <v>416224.21</v>
      </c>
      <c r="L16328" s="228">
        <v>3415116.53</v>
      </c>
    </row>
    <row r="16329" spans="1:12">
      <c r="A16329" s="228">
        <v>2020</v>
      </c>
      <c r="B16329" s="228" t="s">
        <v>193</v>
      </c>
      <c r="C16329" s="228" t="s">
        <v>63</v>
      </c>
      <c r="D16329" s="228" t="s">
        <v>205</v>
      </c>
      <c r="E16329" s="228">
        <v>30</v>
      </c>
      <c r="F16329" s="228">
        <v>54951</v>
      </c>
      <c r="G16329" s="228">
        <v>1363</v>
      </c>
      <c r="H16329" s="228">
        <v>3270</v>
      </c>
      <c r="I16329" s="228">
        <v>2740339.15</v>
      </c>
      <c r="J16329" s="228">
        <v>622298.05000000005</v>
      </c>
      <c r="K16329" s="228">
        <v>453184</v>
      </c>
      <c r="L16329" s="228">
        <v>4510234.49</v>
      </c>
    </row>
    <row r="16330" spans="1:12">
      <c r="A16330" s="228">
        <v>2020</v>
      </c>
      <c r="B16330" s="228" t="s">
        <v>193</v>
      </c>
      <c r="C16330" s="228" t="s">
        <v>63</v>
      </c>
      <c r="D16330" s="228" t="s">
        <v>205</v>
      </c>
      <c r="E16330" s="228">
        <v>35</v>
      </c>
      <c r="F16330" s="228">
        <v>69285</v>
      </c>
      <c r="G16330" s="228">
        <v>2090</v>
      </c>
      <c r="H16330" s="228">
        <v>4979</v>
      </c>
      <c r="I16330" s="228">
        <v>4455193.3099999996</v>
      </c>
      <c r="J16330" s="228">
        <v>990321.59</v>
      </c>
      <c r="K16330" s="228">
        <v>835434</v>
      </c>
      <c r="L16330" s="228">
        <v>7285036.8799999999</v>
      </c>
    </row>
    <row r="16331" spans="1:12">
      <c r="A16331" s="228">
        <v>2020</v>
      </c>
      <c r="B16331" s="228" t="s">
        <v>193</v>
      </c>
      <c r="C16331" s="228" t="s">
        <v>63</v>
      </c>
      <c r="D16331" s="228" t="s">
        <v>205</v>
      </c>
      <c r="E16331" s="228">
        <v>40</v>
      </c>
      <c r="F16331" s="228">
        <v>67417</v>
      </c>
      <c r="G16331" s="228">
        <v>2629</v>
      </c>
      <c r="H16331" s="228">
        <v>6548</v>
      </c>
      <c r="I16331" s="228">
        <v>6070461.8099999996</v>
      </c>
      <c r="J16331" s="228">
        <v>1262899.53</v>
      </c>
      <c r="K16331" s="228">
        <v>1347198.24</v>
      </c>
      <c r="L16331" s="228">
        <v>10076130.939999999</v>
      </c>
    </row>
    <row r="16332" spans="1:12">
      <c r="A16332" s="228">
        <v>2020</v>
      </c>
      <c r="B16332" s="228" t="s">
        <v>193</v>
      </c>
      <c r="C16332" s="228" t="s">
        <v>63</v>
      </c>
      <c r="D16332" s="228" t="s">
        <v>205</v>
      </c>
      <c r="E16332" s="228">
        <v>45</v>
      </c>
      <c r="F16332" s="228">
        <v>74593</v>
      </c>
      <c r="G16332" s="228">
        <v>3957</v>
      </c>
      <c r="H16332" s="228">
        <v>9725</v>
      </c>
      <c r="I16332" s="228">
        <v>8696766.3200000003</v>
      </c>
      <c r="J16332" s="228">
        <v>1822178.49</v>
      </c>
      <c r="K16332" s="228">
        <v>1960673.95</v>
      </c>
      <c r="L16332" s="228">
        <v>14340418.460000001</v>
      </c>
    </row>
    <row r="16333" spans="1:12">
      <c r="A16333" s="228">
        <v>2020</v>
      </c>
      <c r="B16333" s="228" t="s">
        <v>193</v>
      </c>
      <c r="C16333" s="228" t="s">
        <v>63</v>
      </c>
      <c r="D16333" s="228" t="s">
        <v>205</v>
      </c>
      <c r="E16333" s="228">
        <v>50</v>
      </c>
      <c r="F16333" s="228">
        <v>69876</v>
      </c>
      <c r="G16333" s="228">
        <v>5106</v>
      </c>
      <c r="H16333" s="228">
        <v>11826</v>
      </c>
      <c r="I16333" s="228">
        <v>11350857.41</v>
      </c>
      <c r="J16333" s="228">
        <v>2683108.64</v>
      </c>
      <c r="K16333" s="228">
        <v>2512111.65</v>
      </c>
      <c r="L16333" s="228">
        <v>19066947.510000002</v>
      </c>
    </row>
    <row r="16334" spans="1:12">
      <c r="A16334" s="228">
        <v>2020</v>
      </c>
      <c r="B16334" s="228" t="s">
        <v>193</v>
      </c>
      <c r="C16334" s="228" t="s">
        <v>63</v>
      </c>
      <c r="D16334" s="228" t="s">
        <v>205</v>
      </c>
      <c r="E16334" s="228">
        <v>55</v>
      </c>
      <c r="F16334" s="228">
        <v>71280</v>
      </c>
      <c r="G16334" s="228">
        <v>7078</v>
      </c>
      <c r="H16334" s="228">
        <v>16431</v>
      </c>
      <c r="I16334" s="228">
        <v>16621406.68</v>
      </c>
      <c r="J16334" s="228">
        <v>3640766.26</v>
      </c>
      <c r="K16334" s="228">
        <v>4099984.8</v>
      </c>
      <c r="L16334" s="228">
        <v>27218540.690000001</v>
      </c>
    </row>
    <row r="16335" spans="1:12">
      <c r="A16335" s="228">
        <v>2020</v>
      </c>
      <c r="B16335" s="228" t="s">
        <v>193</v>
      </c>
      <c r="C16335" s="228" t="s">
        <v>63</v>
      </c>
      <c r="D16335" s="228" t="s">
        <v>205</v>
      </c>
      <c r="E16335" s="228">
        <v>60</v>
      </c>
      <c r="F16335" s="228">
        <v>67524</v>
      </c>
      <c r="G16335" s="228">
        <v>8692</v>
      </c>
      <c r="H16335" s="228">
        <v>20720</v>
      </c>
      <c r="I16335" s="228">
        <v>22786183.59</v>
      </c>
      <c r="J16335" s="228">
        <v>4919637.6900000004</v>
      </c>
      <c r="K16335" s="228">
        <v>5566945.9000000004</v>
      </c>
      <c r="L16335" s="228">
        <v>37200499.049999997</v>
      </c>
    </row>
    <row r="16336" spans="1:12">
      <c r="A16336" s="228">
        <v>2020</v>
      </c>
      <c r="B16336" s="228" t="s">
        <v>193</v>
      </c>
      <c r="C16336" s="228" t="s">
        <v>63</v>
      </c>
      <c r="D16336" s="228" t="s">
        <v>205</v>
      </c>
      <c r="E16336" s="228">
        <v>65</v>
      </c>
      <c r="F16336" s="228">
        <v>61616</v>
      </c>
      <c r="G16336" s="228">
        <v>11999</v>
      </c>
      <c r="H16336" s="228">
        <v>25975</v>
      </c>
      <c r="I16336" s="228">
        <v>29191138.77</v>
      </c>
      <c r="J16336" s="228">
        <v>6284473.4100000001</v>
      </c>
      <c r="K16336" s="228">
        <v>6992935.4299999997</v>
      </c>
      <c r="L16336" s="228">
        <v>46643416.490000002</v>
      </c>
    </row>
    <row r="16337" spans="1:12">
      <c r="A16337" s="228">
        <v>2020</v>
      </c>
      <c r="B16337" s="228" t="s">
        <v>193</v>
      </c>
      <c r="C16337" s="228" t="s">
        <v>63</v>
      </c>
      <c r="D16337" s="228" t="s">
        <v>205</v>
      </c>
      <c r="E16337" s="228">
        <v>70</v>
      </c>
      <c r="F16337" s="228">
        <v>54301</v>
      </c>
      <c r="G16337" s="228">
        <v>14197</v>
      </c>
      <c r="H16337" s="228">
        <v>33981</v>
      </c>
      <c r="I16337" s="228">
        <v>34756629.600000001</v>
      </c>
      <c r="J16337" s="228">
        <v>7271397.46</v>
      </c>
      <c r="K16337" s="228">
        <v>8021847.3899999997</v>
      </c>
      <c r="L16337" s="228">
        <v>54101039.609999999</v>
      </c>
    </row>
    <row r="16338" spans="1:12">
      <c r="A16338" s="228">
        <v>2020</v>
      </c>
      <c r="B16338" s="228" t="s">
        <v>193</v>
      </c>
      <c r="C16338" s="228" t="s">
        <v>63</v>
      </c>
      <c r="D16338" s="228" t="s">
        <v>205</v>
      </c>
      <c r="E16338" s="228">
        <v>75</v>
      </c>
      <c r="F16338" s="228">
        <v>37611</v>
      </c>
      <c r="G16338" s="228">
        <v>13024</v>
      </c>
      <c r="H16338" s="228">
        <v>34579</v>
      </c>
      <c r="I16338" s="228">
        <v>33206274.16</v>
      </c>
      <c r="J16338" s="228">
        <v>6514659.2800000003</v>
      </c>
      <c r="K16338" s="228">
        <v>6774608.5999999996</v>
      </c>
      <c r="L16338" s="228">
        <v>49441478.450000003</v>
      </c>
    </row>
    <row r="16339" spans="1:12">
      <c r="A16339" s="228">
        <v>2020</v>
      </c>
      <c r="B16339" s="228" t="s">
        <v>193</v>
      </c>
      <c r="C16339" s="228" t="s">
        <v>63</v>
      </c>
      <c r="D16339" s="228" t="s">
        <v>205</v>
      </c>
      <c r="E16339" s="228">
        <v>80</v>
      </c>
      <c r="F16339" s="228">
        <v>23068</v>
      </c>
      <c r="G16339" s="228">
        <v>8733</v>
      </c>
      <c r="H16339" s="228">
        <v>30207</v>
      </c>
      <c r="I16339" s="228">
        <v>26526093.559999999</v>
      </c>
      <c r="J16339" s="228">
        <v>4379336.8099999996</v>
      </c>
      <c r="K16339" s="228">
        <v>4689248.95</v>
      </c>
      <c r="L16339" s="228">
        <v>37295030.100000001</v>
      </c>
    </row>
    <row r="16340" spans="1:12">
      <c r="A16340" s="228">
        <v>2020</v>
      </c>
      <c r="B16340" s="228" t="s">
        <v>193</v>
      </c>
      <c r="C16340" s="228" t="s">
        <v>63</v>
      </c>
      <c r="D16340" s="228" t="s">
        <v>205</v>
      </c>
      <c r="E16340" s="228">
        <v>85</v>
      </c>
      <c r="F16340" s="228">
        <v>11773</v>
      </c>
      <c r="G16340" s="228">
        <v>5276</v>
      </c>
      <c r="H16340" s="228">
        <v>20999</v>
      </c>
      <c r="I16340" s="228">
        <v>16419678.949999999</v>
      </c>
      <c r="J16340" s="228">
        <v>2454848.2200000002</v>
      </c>
      <c r="K16340" s="228">
        <v>2043115.05</v>
      </c>
      <c r="L16340" s="228">
        <v>21845980.190000001</v>
      </c>
    </row>
    <row r="16341" spans="1:12">
      <c r="A16341" s="228">
        <v>2020</v>
      </c>
      <c r="B16341" s="228" t="s">
        <v>193</v>
      </c>
      <c r="C16341" s="228" t="s">
        <v>63</v>
      </c>
      <c r="D16341" s="228" t="s">
        <v>205</v>
      </c>
      <c r="E16341" s="228">
        <v>90</v>
      </c>
      <c r="F16341" s="228">
        <v>4594</v>
      </c>
      <c r="G16341" s="228">
        <v>1648</v>
      </c>
      <c r="H16341" s="228">
        <v>9771</v>
      </c>
      <c r="I16341" s="228">
        <v>7518603.04</v>
      </c>
      <c r="J16341" s="228">
        <v>924728.93</v>
      </c>
      <c r="K16341" s="228">
        <v>793126.7</v>
      </c>
      <c r="L16341" s="228">
        <v>9568909.1799999997</v>
      </c>
    </row>
    <row r="16342" spans="1:12">
      <c r="A16342" s="228">
        <v>2020</v>
      </c>
      <c r="B16342" s="228" t="s">
        <v>193</v>
      </c>
      <c r="C16342" s="228" t="s">
        <v>63</v>
      </c>
      <c r="D16342" s="228" t="s">
        <v>205</v>
      </c>
      <c r="E16342" s="228">
        <v>95</v>
      </c>
      <c r="F16342" s="228">
        <v>582</v>
      </c>
      <c r="G16342" s="228">
        <v>195</v>
      </c>
      <c r="H16342" s="228">
        <v>1568</v>
      </c>
      <c r="I16342" s="228">
        <v>1180452.8500000001</v>
      </c>
      <c r="J16342" s="228">
        <v>121357.57</v>
      </c>
      <c r="K16342" s="228">
        <v>92948</v>
      </c>
      <c r="L16342" s="228">
        <v>1434059.1</v>
      </c>
    </row>
    <row r="16343" spans="1:12">
      <c r="A16343" s="228">
        <v>2020</v>
      </c>
      <c r="B16343" s="228" t="s">
        <v>193</v>
      </c>
      <c r="C16343" s="228" t="s">
        <v>63</v>
      </c>
      <c r="D16343" s="228" t="s">
        <v>206</v>
      </c>
      <c r="E16343" s="228">
        <v>0</v>
      </c>
      <c r="F16343" s="228">
        <v>46513</v>
      </c>
      <c r="G16343" s="228">
        <v>1205</v>
      </c>
      <c r="H16343" s="228">
        <v>4520</v>
      </c>
      <c r="I16343" s="228">
        <v>4183367.9</v>
      </c>
      <c r="J16343" s="228">
        <v>434124.74</v>
      </c>
      <c r="K16343" s="228">
        <v>72771.55</v>
      </c>
      <c r="L16343" s="228">
        <v>4849924.7</v>
      </c>
    </row>
    <row r="16344" spans="1:12">
      <c r="A16344" s="228">
        <v>2020</v>
      </c>
      <c r="B16344" s="228" t="s">
        <v>193</v>
      </c>
      <c r="C16344" s="228" t="s">
        <v>63</v>
      </c>
      <c r="D16344" s="228" t="s">
        <v>206</v>
      </c>
      <c r="E16344" s="228">
        <v>5</v>
      </c>
      <c r="F16344" s="228">
        <v>62132</v>
      </c>
      <c r="G16344" s="228">
        <v>766</v>
      </c>
      <c r="H16344" s="228">
        <v>1065</v>
      </c>
      <c r="I16344" s="228">
        <v>1002016.74</v>
      </c>
      <c r="J16344" s="228">
        <v>245617.16</v>
      </c>
      <c r="K16344" s="228">
        <v>126755</v>
      </c>
      <c r="L16344" s="228">
        <v>1519081.68</v>
      </c>
    </row>
    <row r="16345" spans="1:12">
      <c r="A16345" s="228">
        <v>2020</v>
      </c>
      <c r="B16345" s="228" t="s">
        <v>193</v>
      </c>
      <c r="C16345" s="228" t="s">
        <v>63</v>
      </c>
      <c r="D16345" s="228" t="s">
        <v>206</v>
      </c>
      <c r="E16345" s="228">
        <v>10</v>
      </c>
      <c r="F16345" s="228">
        <v>67215</v>
      </c>
      <c r="G16345" s="228">
        <v>819</v>
      </c>
      <c r="H16345" s="228">
        <v>1561</v>
      </c>
      <c r="I16345" s="228">
        <v>1358988</v>
      </c>
      <c r="J16345" s="228">
        <v>289145.5</v>
      </c>
      <c r="K16345" s="228">
        <v>417672</v>
      </c>
      <c r="L16345" s="228">
        <v>2275579.25</v>
      </c>
    </row>
    <row r="16346" spans="1:12">
      <c r="A16346" s="228">
        <v>2020</v>
      </c>
      <c r="B16346" s="228" t="s">
        <v>193</v>
      </c>
      <c r="C16346" s="228" t="s">
        <v>63</v>
      </c>
      <c r="D16346" s="228" t="s">
        <v>206</v>
      </c>
      <c r="E16346" s="228">
        <v>15</v>
      </c>
      <c r="F16346" s="228">
        <v>63058</v>
      </c>
      <c r="G16346" s="228">
        <v>2058</v>
      </c>
      <c r="H16346" s="228">
        <v>5548</v>
      </c>
      <c r="I16346" s="228">
        <v>4682230.62</v>
      </c>
      <c r="J16346" s="228">
        <v>779004.55</v>
      </c>
      <c r="K16346" s="228">
        <v>456215</v>
      </c>
      <c r="L16346" s="228">
        <v>6552894.5499999998</v>
      </c>
    </row>
    <row r="16347" spans="1:12">
      <c r="A16347" s="228">
        <v>2020</v>
      </c>
      <c r="B16347" s="228" t="s">
        <v>193</v>
      </c>
      <c r="C16347" s="228" t="s">
        <v>63</v>
      </c>
      <c r="D16347" s="228" t="s">
        <v>206</v>
      </c>
      <c r="E16347" s="228">
        <v>20</v>
      </c>
      <c r="F16347" s="228">
        <v>49365</v>
      </c>
      <c r="G16347" s="228">
        <v>2798</v>
      </c>
      <c r="H16347" s="228">
        <v>8565</v>
      </c>
      <c r="I16347" s="228">
        <v>6746057.2699999996</v>
      </c>
      <c r="J16347" s="228">
        <v>1106947.57</v>
      </c>
      <c r="K16347" s="228">
        <v>585183</v>
      </c>
      <c r="L16347" s="228">
        <v>9167946.3399999999</v>
      </c>
    </row>
    <row r="16348" spans="1:12">
      <c r="A16348" s="228">
        <v>2020</v>
      </c>
      <c r="B16348" s="228" t="s">
        <v>193</v>
      </c>
      <c r="C16348" s="228" t="s">
        <v>63</v>
      </c>
      <c r="D16348" s="228" t="s">
        <v>206</v>
      </c>
      <c r="E16348" s="228">
        <v>25</v>
      </c>
      <c r="F16348" s="228">
        <v>40533</v>
      </c>
      <c r="G16348" s="228">
        <v>3155</v>
      </c>
      <c r="H16348" s="228">
        <v>11734</v>
      </c>
      <c r="I16348" s="228">
        <v>9796948.1199999992</v>
      </c>
      <c r="J16348" s="228">
        <v>2014516.14</v>
      </c>
      <c r="K16348" s="228">
        <v>661123</v>
      </c>
      <c r="L16348" s="228">
        <v>13911742.710000001</v>
      </c>
    </row>
    <row r="16349" spans="1:12">
      <c r="A16349" s="228">
        <v>2020</v>
      </c>
      <c r="B16349" s="228" t="s">
        <v>193</v>
      </c>
      <c r="C16349" s="228" t="s">
        <v>63</v>
      </c>
      <c r="D16349" s="228" t="s">
        <v>206</v>
      </c>
      <c r="E16349" s="228">
        <v>30</v>
      </c>
      <c r="F16349" s="228">
        <v>65695</v>
      </c>
      <c r="G16349" s="228">
        <v>5489</v>
      </c>
      <c r="H16349" s="228">
        <v>17555</v>
      </c>
      <c r="I16349" s="228">
        <v>16451845.390000001</v>
      </c>
      <c r="J16349" s="228">
        <v>3829464.42</v>
      </c>
      <c r="K16349" s="228">
        <v>922065.6</v>
      </c>
      <c r="L16349" s="228">
        <v>23598857.32</v>
      </c>
    </row>
    <row r="16350" spans="1:12">
      <c r="A16350" s="228">
        <v>2020</v>
      </c>
      <c r="B16350" s="228" t="s">
        <v>193</v>
      </c>
      <c r="C16350" s="228" t="s">
        <v>63</v>
      </c>
      <c r="D16350" s="228" t="s">
        <v>206</v>
      </c>
      <c r="E16350" s="228">
        <v>35</v>
      </c>
      <c r="F16350" s="228">
        <v>78051</v>
      </c>
      <c r="G16350" s="228">
        <v>5754</v>
      </c>
      <c r="H16350" s="228">
        <v>16622</v>
      </c>
      <c r="I16350" s="228">
        <v>16040105.550000001</v>
      </c>
      <c r="J16350" s="228">
        <v>3628940.21</v>
      </c>
      <c r="K16350" s="228">
        <v>1441125</v>
      </c>
      <c r="L16350" s="228">
        <v>23820727.100000001</v>
      </c>
    </row>
    <row r="16351" spans="1:12">
      <c r="A16351" s="228">
        <v>2020</v>
      </c>
      <c r="B16351" s="228" t="s">
        <v>193</v>
      </c>
      <c r="C16351" s="228" t="s">
        <v>63</v>
      </c>
      <c r="D16351" s="228" t="s">
        <v>206</v>
      </c>
      <c r="E16351" s="228">
        <v>40</v>
      </c>
      <c r="F16351" s="228">
        <v>74763</v>
      </c>
      <c r="G16351" s="228">
        <v>4970</v>
      </c>
      <c r="H16351" s="228">
        <v>12052</v>
      </c>
      <c r="I16351" s="228">
        <v>11752344.6</v>
      </c>
      <c r="J16351" s="228">
        <v>2572341.7400000002</v>
      </c>
      <c r="K16351" s="228">
        <v>1955122.39</v>
      </c>
      <c r="L16351" s="228">
        <v>18796016.68</v>
      </c>
    </row>
    <row r="16352" spans="1:12">
      <c r="A16352" s="228">
        <v>2020</v>
      </c>
      <c r="B16352" s="228" t="s">
        <v>193</v>
      </c>
      <c r="C16352" s="228" t="s">
        <v>63</v>
      </c>
      <c r="D16352" s="228" t="s">
        <v>206</v>
      </c>
      <c r="E16352" s="228">
        <v>45</v>
      </c>
      <c r="F16352" s="228">
        <v>81462</v>
      </c>
      <c r="G16352" s="228">
        <v>6209</v>
      </c>
      <c r="H16352" s="228">
        <v>14482</v>
      </c>
      <c r="I16352" s="228">
        <v>13753731.449999999</v>
      </c>
      <c r="J16352" s="228">
        <v>2989982.1</v>
      </c>
      <c r="K16352" s="228">
        <v>2054947</v>
      </c>
      <c r="L16352" s="228">
        <v>21775086.359999999</v>
      </c>
    </row>
    <row r="16353" spans="1:12">
      <c r="A16353" s="228">
        <v>2020</v>
      </c>
      <c r="B16353" s="228" t="s">
        <v>193</v>
      </c>
      <c r="C16353" s="228" t="s">
        <v>63</v>
      </c>
      <c r="D16353" s="228" t="s">
        <v>206</v>
      </c>
      <c r="E16353" s="228">
        <v>50</v>
      </c>
      <c r="F16353" s="228">
        <v>76244</v>
      </c>
      <c r="G16353" s="228">
        <v>7435</v>
      </c>
      <c r="H16353" s="228">
        <v>17280</v>
      </c>
      <c r="I16353" s="228">
        <v>15869729.57</v>
      </c>
      <c r="J16353" s="228">
        <v>3301575.52</v>
      </c>
      <c r="K16353" s="228">
        <v>2746667</v>
      </c>
      <c r="L16353" s="228">
        <v>24949035.739999998</v>
      </c>
    </row>
    <row r="16354" spans="1:12">
      <c r="A16354" s="228">
        <v>2020</v>
      </c>
      <c r="B16354" s="228" t="s">
        <v>193</v>
      </c>
      <c r="C16354" s="228" t="s">
        <v>63</v>
      </c>
      <c r="D16354" s="228" t="s">
        <v>206</v>
      </c>
      <c r="E16354" s="228">
        <v>55</v>
      </c>
      <c r="F16354" s="228">
        <v>77722</v>
      </c>
      <c r="G16354" s="228">
        <v>7931</v>
      </c>
      <c r="H16354" s="228">
        <v>19236</v>
      </c>
      <c r="I16354" s="228">
        <v>18213516.600000001</v>
      </c>
      <c r="J16354" s="228">
        <v>4047257.82</v>
      </c>
      <c r="K16354" s="228">
        <v>3596457.68</v>
      </c>
      <c r="L16354" s="228">
        <v>28904814.449999999</v>
      </c>
    </row>
    <row r="16355" spans="1:12">
      <c r="A16355" s="228">
        <v>2020</v>
      </c>
      <c r="B16355" s="228" t="s">
        <v>193</v>
      </c>
      <c r="C16355" s="228" t="s">
        <v>63</v>
      </c>
      <c r="D16355" s="228" t="s">
        <v>206</v>
      </c>
      <c r="E16355" s="228">
        <v>60</v>
      </c>
      <c r="F16355" s="228">
        <v>74412</v>
      </c>
      <c r="G16355" s="228">
        <v>9316</v>
      </c>
      <c r="H16355" s="228">
        <v>22511</v>
      </c>
      <c r="I16355" s="228">
        <v>21636234.539999999</v>
      </c>
      <c r="J16355" s="228">
        <v>4670583.47</v>
      </c>
      <c r="K16355" s="228">
        <v>4350888.45</v>
      </c>
      <c r="L16355" s="228">
        <v>34124641.329999998</v>
      </c>
    </row>
    <row r="16356" spans="1:12">
      <c r="A16356" s="228">
        <v>2020</v>
      </c>
      <c r="B16356" s="228" t="s">
        <v>193</v>
      </c>
      <c r="C16356" s="228" t="s">
        <v>63</v>
      </c>
      <c r="D16356" s="228" t="s">
        <v>206</v>
      </c>
      <c r="E16356" s="228">
        <v>65</v>
      </c>
      <c r="F16356" s="228">
        <v>68187</v>
      </c>
      <c r="G16356" s="228">
        <v>11567</v>
      </c>
      <c r="H16356" s="228">
        <v>28798</v>
      </c>
      <c r="I16356" s="228">
        <v>27923491.09</v>
      </c>
      <c r="J16356" s="228">
        <v>5808299.8399999999</v>
      </c>
      <c r="K16356" s="228">
        <v>6004023.0999999996</v>
      </c>
      <c r="L16356" s="228">
        <v>43574440.75</v>
      </c>
    </row>
    <row r="16357" spans="1:12">
      <c r="A16357" s="228">
        <v>2020</v>
      </c>
      <c r="B16357" s="228" t="s">
        <v>193</v>
      </c>
      <c r="C16357" s="228" t="s">
        <v>63</v>
      </c>
      <c r="D16357" s="228" t="s">
        <v>206</v>
      </c>
      <c r="E16357" s="228">
        <v>70</v>
      </c>
      <c r="F16357" s="228">
        <v>61361</v>
      </c>
      <c r="G16357" s="228">
        <v>12493</v>
      </c>
      <c r="H16357" s="228">
        <v>33714</v>
      </c>
      <c r="I16357" s="228">
        <v>32125536.25</v>
      </c>
      <c r="J16357" s="228">
        <v>6404599.6500000004</v>
      </c>
      <c r="K16357" s="228">
        <v>7282118.7300000004</v>
      </c>
      <c r="L16357" s="228">
        <v>49359020.530000001</v>
      </c>
    </row>
    <row r="16358" spans="1:12">
      <c r="A16358" s="228">
        <v>2020</v>
      </c>
      <c r="B16358" s="228" t="s">
        <v>193</v>
      </c>
      <c r="C16358" s="228" t="s">
        <v>63</v>
      </c>
      <c r="D16358" s="228" t="s">
        <v>206</v>
      </c>
      <c r="E16358" s="228">
        <v>75</v>
      </c>
      <c r="F16358" s="228">
        <v>42064</v>
      </c>
      <c r="G16358" s="228">
        <v>10524</v>
      </c>
      <c r="H16358" s="228">
        <v>32226</v>
      </c>
      <c r="I16358" s="228">
        <v>29452715.050000001</v>
      </c>
      <c r="J16358" s="228">
        <v>5480650.0800000001</v>
      </c>
      <c r="K16358" s="228">
        <v>5887007.4199999999</v>
      </c>
      <c r="L16358" s="228">
        <v>43228936.229999997</v>
      </c>
    </row>
    <row r="16359" spans="1:12">
      <c r="A16359" s="228">
        <v>2020</v>
      </c>
      <c r="B16359" s="228" t="s">
        <v>193</v>
      </c>
      <c r="C16359" s="228" t="s">
        <v>63</v>
      </c>
      <c r="D16359" s="228" t="s">
        <v>206</v>
      </c>
      <c r="E16359" s="228">
        <v>80</v>
      </c>
      <c r="F16359" s="228">
        <v>26949</v>
      </c>
      <c r="G16359" s="228">
        <v>7619</v>
      </c>
      <c r="H16359" s="228">
        <v>30825</v>
      </c>
      <c r="I16359" s="228">
        <v>25519355.399999999</v>
      </c>
      <c r="J16359" s="228">
        <v>4045987.06</v>
      </c>
      <c r="K16359" s="228">
        <v>3344592.53</v>
      </c>
      <c r="L16359" s="228">
        <v>34438727.75</v>
      </c>
    </row>
    <row r="16360" spans="1:12">
      <c r="A16360" s="228">
        <v>2020</v>
      </c>
      <c r="B16360" s="228" t="s">
        <v>193</v>
      </c>
      <c r="C16360" s="228" t="s">
        <v>63</v>
      </c>
      <c r="D16360" s="228" t="s">
        <v>206</v>
      </c>
      <c r="E16360" s="228">
        <v>85</v>
      </c>
      <c r="F16360" s="228">
        <v>15762</v>
      </c>
      <c r="G16360" s="228">
        <v>4416</v>
      </c>
      <c r="H16360" s="228">
        <v>23625</v>
      </c>
      <c r="I16360" s="228">
        <v>18203635.41</v>
      </c>
      <c r="J16360" s="228">
        <v>2484301.21</v>
      </c>
      <c r="K16360" s="228">
        <v>1790277</v>
      </c>
      <c r="L16360" s="228">
        <v>23253246.379999999</v>
      </c>
    </row>
    <row r="16361" spans="1:12">
      <c r="A16361" s="228">
        <v>2020</v>
      </c>
      <c r="B16361" s="228" t="s">
        <v>193</v>
      </c>
      <c r="C16361" s="228" t="s">
        <v>63</v>
      </c>
      <c r="D16361" s="228" t="s">
        <v>206</v>
      </c>
      <c r="E16361" s="228">
        <v>90</v>
      </c>
      <c r="F16361" s="228">
        <v>7059</v>
      </c>
      <c r="G16361" s="228">
        <v>1759</v>
      </c>
      <c r="H16361" s="228">
        <v>11491</v>
      </c>
      <c r="I16361" s="228">
        <v>8547251.9700000007</v>
      </c>
      <c r="J16361" s="228">
        <v>1036123.46</v>
      </c>
      <c r="K16361" s="228">
        <v>566887</v>
      </c>
      <c r="L16361" s="228">
        <v>10555814.18</v>
      </c>
    </row>
    <row r="16362" spans="1:12">
      <c r="A16362" s="228">
        <v>2020</v>
      </c>
      <c r="B16362" s="228" t="s">
        <v>193</v>
      </c>
      <c r="C16362" s="228" t="s">
        <v>63</v>
      </c>
      <c r="D16362" s="228" t="s">
        <v>206</v>
      </c>
      <c r="E16362" s="228">
        <v>95</v>
      </c>
      <c r="F16362" s="228">
        <v>1808</v>
      </c>
      <c r="G16362" s="228">
        <v>365</v>
      </c>
      <c r="H16362" s="228">
        <v>3106</v>
      </c>
      <c r="I16362" s="228">
        <v>2188962.4700000002</v>
      </c>
      <c r="J16362" s="228">
        <v>212840.44</v>
      </c>
      <c r="K16362" s="228">
        <v>79371</v>
      </c>
      <c r="L16362" s="228">
        <v>2565334.1</v>
      </c>
    </row>
    <row r="16363" spans="1:12">
      <c r="A16363" s="228">
        <v>2020</v>
      </c>
      <c r="B16363" s="228" t="s">
        <v>193</v>
      </c>
      <c r="C16363" s="228" t="s">
        <v>64</v>
      </c>
      <c r="D16363" s="228" t="s">
        <v>205</v>
      </c>
      <c r="E16363" s="228">
        <v>0</v>
      </c>
      <c r="F16363" s="228">
        <v>17597</v>
      </c>
      <c r="G16363" s="228">
        <v>621</v>
      </c>
      <c r="H16363" s="228">
        <v>2065</v>
      </c>
      <c r="I16363" s="228">
        <v>1354679.26</v>
      </c>
      <c r="J16363" s="228">
        <v>247743.52</v>
      </c>
      <c r="K16363" s="228">
        <v>7666</v>
      </c>
      <c r="L16363" s="228">
        <v>1679002.38</v>
      </c>
    </row>
    <row r="16364" spans="1:12">
      <c r="A16364" s="228">
        <v>2020</v>
      </c>
      <c r="B16364" s="228" t="s">
        <v>193</v>
      </c>
      <c r="C16364" s="228" t="s">
        <v>64</v>
      </c>
      <c r="D16364" s="228" t="s">
        <v>205</v>
      </c>
      <c r="E16364" s="228">
        <v>5</v>
      </c>
      <c r="F16364" s="228">
        <v>21575</v>
      </c>
      <c r="G16364" s="228">
        <v>268</v>
      </c>
      <c r="H16364" s="228">
        <v>344</v>
      </c>
      <c r="I16364" s="228">
        <v>306819.43</v>
      </c>
      <c r="J16364" s="228">
        <v>87913.44</v>
      </c>
      <c r="K16364" s="228">
        <v>24096</v>
      </c>
      <c r="L16364" s="228">
        <v>446211.85</v>
      </c>
    </row>
    <row r="16365" spans="1:12">
      <c r="A16365" s="228">
        <v>2020</v>
      </c>
      <c r="B16365" s="228" t="s">
        <v>193</v>
      </c>
      <c r="C16365" s="228" t="s">
        <v>64</v>
      </c>
      <c r="D16365" s="228" t="s">
        <v>205</v>
      </c>
      <c r="E16365" s="228">
        <v>10</v>
      </c>
      <c r="F16365" s="228">
        <v>22429</v>
      </c>
      <c r="G16365" s="228">
        <v>262</v>
      </c>
      <c r="H16365" s="228">
        <v>417</v>
      </c>
      <c r="I16365" s="228">
        <v>293379.75</v>
      </c>
      <c r="J16365" s="228">
        <v>112569.32</v>
      </c>
      <c r="K16365" s="228">
        <v>75475</v>
      </c>
      <c r="L16365" s="228">
        <v>514222.58</v>
      </c>
    </row>
    <row r="16366" spans="1:12">
      <c r="A16366" s="228">
        <v>2020</v>
      </c>
      <c r="B16366" s="228" t="s">
        <v>193</v>
      </c>
      <c r="C16366" s="228" t="s">
        <v>64</v>
      </c>
      <c r="D16366" s="228" t="s">
        <v>205</v>
      </c>
      <c r="E16366" s="228">
        <v>15</v>
      </c>
      <c r="F16366" s="228">
        <v>21435</v>
      </c>
      <c r="G16366" s="228">
        <v>288</v>
      </c>
      <c r="H16366" s="228">
        <v>482</v>
      </c>
      <c r="I16366" s="228">
        <v>550641.15</v>
      </c>
      <c r="J16366" s="228">
        <v>178598.16</v>
      </c>
      <c r="K16366" s="228">
        <v>132352.79</v>
      </c>
      <c r="L16366" s="228">
        <v>907734.78</v>
      </c>
    </row>
    <row r="16367" spans="1:12">
      <c r="A16367" s="228">
        <v>2020</v>
      </c>
      <c r="B16367" s="228" t="s">
        <v>193</v>
      </c>
      <c r="C16367" s="228" t="s">
        <v>64</v>
      </c>
      <c r="D16367" s="228" t="s">
        <v>205</v>
      </c>
      <c r="E16367" s="228">
        <v>20</v>
      </c>
      <c r="F16367" s="228">
        <v>18771</v>
      </c>
      <c r="G16367" s="228">
        <v>443</v>
      </c>
      <c r="H16367" s="228">
        <v>750</v>
      </c>
      <c r="I16367" s="228">
        <v>765372.46</v>
      </c>
      <c r="J16367" s="228">
        <v>208354.83</v>
      </c>
      <c r="K16367" s="228">
        <v>112998</v>
      </c>
      <c r="L16367" s="228">
        <v>1158739.0900000001</v>
      </c>
    </row>
    <row r="16368" spans="1:12">
      <c r="A16368" s="228">
        <v>2020</v>
      </c>
      <c r="B16368" s="228" t="s">
        <v>193</v>
      </c>
      <c r="C16368" s="228" t="s">
        <v>64</v>
      </c>
      <c r="D16368" s="228" t="s">
        <v>205</v>
      </c>
      <c r="E16368" s="228">
        <v>25</v>
      </c>
      <c r="F16368" s="228">
        <v>13792</v>
      </c>
      <c r="G16368" s="228">
        <v>346</v>
      </c>
      <c r="H16368" s="228">
        <v>643</v>
      </c>
      <c r="I16368" s="228">
        <v>670959.82999999996</v>
      </c>
      <c r="J16368" s="228">
        <v>193420.18</v>
      </c>
      <c r="K16368" s="228">
        <v>126012</v>
      </c>
      <c r="L16368" s="228">
        <v>1096916.18</v>
      </c>
    </row>
    <row r="16369" spans="1:12">
      <c r="A16369" s="228">
        <v>2020</v>
      </c>
      <c r="B16369" s="228" t="s">
        <v>193</v>
      </c>
      <c r="C16369" s="228" t="s">
        <v>64</v>
      </c>
      <c r="D16369" s="228" t="s">
        <v>205</v>
      </c>
      <c r="E16369" s="228">
        <v>30</v>
      </c>
      <c r="F16369" s="228">
        <v>20377</v>
      </c>
      <c r="G16369" s="228">
        <v>483</v>
      </c>
      <c r="H16369" s="228">
        <v>775</v>
      </c>
      <c r="I16369" s="228">
        <v>763454.37</v>
      </c>
      <c r="J16369" s="228">
        <v>244014.2</v>
      </c>
      <c r="K16369" s="228">
        <v>137684</v>
      </c>
      <c r="L16369" s="228">
        <v>1288108.43</v>
      </c>
    </row>
    <row r="16370" spans="1:12">
      <c r="A16370" s="228">
        <v>2020</v>
      </c>
      <c r="B16370" s="228" t="s">
        <v>193</v>
      </c>
      <c r="C16370" s="228" t="s">
        <v>64</v>
      </c>
      <c r="D16370" s="228" t="s">
        <v>205</v>
      </c>
      <c r="E16370" s="228">
        <v>35</v>
      </c>
      <c r="F16370" s="228">
        <v>22941</v>
      </c>
      <c r="G16370" s="228">
        <v>573</v>
      </c>
      <c r="H16370" s="228">
        <v>1160</v>
      </c>
      <c r="I16370" s="228">
        <v>1074199.1499999999</v>
      </c>
      <c r="J16370" s="228">
        <v>347904.33</v>
      </c>
      <c r="K16370" s="228">
        <v>210367.4</v>
      </c>
      <c r="L16370" s="228">
        <v>1838900.01</v>
      </c>
    </row>
    <row r="16371" spans="1:12">
      <c r="A16371" s="228">
        <v>2020</v>
      </c>
      <c r="B16371" s="228" t="s">
        <v>193</v>
      </c>
      <c r="C16371" s="228" t="s">
        <v>64</v>
      </c>
      <c r="D16371" s="228" t="s">
        <v>205</v>
      </c>
      <c r="E16371" s="228">
        <v>40</v>
      </c>
      <c r="F16371" s="228">
        <v>22181</v>
      </c>
      <c r="G16371" s="228">
        <v>752</v>
      </c>
      <c r="H16371" s="228">
        <v>1350</v>
      </c>
      <c r="I16371" s="228">
        <v>1275936.67</v>
      </c>
      <c r="J16371" s="228">
        <v>421425.45</v>
      </c>
      <c r="K16371" s="228">
        <v>295146</v>
      </c>
      <c r="L16371" s="228">
        <v>2210570.46</v>
      </c>
    </row>
    <row r="16372" spans="1:12">
      <c r="A16372" s="228">
        <v>2020</v>
      </c>
      <c r="B16372" s="228" t="s">
        <v>193</v>
      </c>
      <c r="C16372" s="228" t="s">
        <v>64</v>
      </c>
      <c r="D16372" s="228" t="s">
        <v>205</v>
      </c>
      <c r="E16372" s="228">
        <v>45</v>
      </c>
      <c r="F16372" s="228">
        <v>24073</v>
      </c>
      <c r="G16372" s="228">
        <v>1174</v>
      </c>
      <c r="H16372" s="228">
        <v>2327</v>
      </c>
      <c r="I16372" s="228">
        <v>2341939.89</v>
      </c>
      <c r="J16372" s="228">
        <v>620973.56000000006</v>
      </c>
      <c r="K16372" s="228">
        <v>444112.4</v>
      </c>
      <c r="L16372" s="228">
        <v>3714335.46</v>
      </c>
    </row>
    <row r="16373" spans="1:12">
      <c r="A16373" s="228">
        <v>2020</v>
      </c>
      <c r="B16373" s="228" t="s">
        <v>193</v>
      </c>
      <c r="C16373" s="228" t="s">
        <v>64</v>
      </c>
      <c r="D16373" s="228" t="s">
        <v>205</v>
      </c>
      <c r="E16373" s="228">
        <v>50</v>
      </c>
      <c r="F16373" s="228">
        <v>24610</v>
      </c>
      <c r="G16373" s="228">
        <v>1645</v>
      </c>
      <c r="H16373" s="228">
        <v>3052</v>
      </c>
      <c r="I16373" s="228">
        <v>3260759.49</v>
      </c>
      <c r="J16373" s="228">
        <v>940425.71</v>
      </c>
      <c r="K16373" s="228">
        <v>792318.5</v>
      </c>
      <c r="L16373" s="228">
        <v>5385572.6699999999</v>
      </c>
    </row>
    <row r="16374" spans="1:12">
      <c r="A16374" s="228">
        <v>2020</v>
      </c>
      <c r="B16374" s="228" t="s">
        <v>193</v>
      </c>
      <c r="C16374" s="228" t="s">
        <v>64</v>
      </c>
      <c r="D16374" s="228" t="s">
        <v>205</v>
      </c>
      <c r="E16374" s="228">
        <v>55</v>
      </c>
      <c r="F16374" s="228">
        <v>26862</v>
      </c>
      <c r="G16374" s="228">
        <v>2256</v>
      </c>
      <c r="H16374" s="228">
        <v>4871</v>
      </c>
      <c r="I16374" s="228">
        <v>5191419.7</v>
      </c>
      <c r="J16374" s="228">
        <v>1435522.51</v>
      </c>
      <c r="K16374" s="228">
        <v>1349017.9</v>
      </c>
      <c r="L16374" s="228">
        <v>8501199.4100000001</v>
      </c>
    </row>
    <row r="16375" spans="1:12">
      <c r="A16375" s="228">
        <v>2020</v>
      </c>
      <c r="B16375" s="228" t="s">
        <v>193</v>
      </c>
      <c r="C16375" s="228" t="s">
        <v>64</v>
      </c>
      <c r="D16375" s="228" t="s">
        <v>205</v>
      </c>
      <c r="E16375" s="228">
        <v>60</v>
      </c>
      <c r="F16375" s="228">
        <v>27735</v>
      </c>
      <c r="G16375" s="228">
        <v>3123</v>
      </c>
      <c r="H16375" s="228">
        <v>7999</v>
      </c>
      <c r="I16375" s="228">
        <v>7596515.0599999996</v>
      </c>
      <c r="J16375" s="228">
        <v>1943043.31</v>
      </c>
      <c r="K16375" s="228">
        <v>2272675.7000000002</v>
      </c>
      <c r="L16375" s="228">
        <v>12544814.73</v>
      </c>
    </row>
    <row r="16376" spans="1:12">
      <c r="A16376" s="228">
        <v>2020</v>
      </c>
      <c r="B16376" s="228" t="s">
        <v>193</v>
      </c>
      <c r="C16376" s="228" t="s">
        <v>64</v>
      </c>
      <c r="D16376" s="228" t="s">
        <v>205</v>
      </c>
      <c r="E16376" s="228">
        <v>65</v>
      </c>
      <c r="F16376" s="228">
        <v>26959</v>
      </c>
      <c r="G16376" s="228">
        <v>4420</v>
      </c>
      <c r="H16376" s="228">
        <v>9716</v>
      </c>
      <c r="I16376" s="228">
        <v>10879490.43</v>
      </c>
      <c r="J16376" s="228">
        <v>2904095.71</v>
      </c>
      <c r="K16376" s="228">
        <v>2734050.45</v>
      </c>
      <c r="L16376" s="228">
        <v>17414304.280000001</v>
      </c>
    </row>
    <row r="16377" spans="1:12">
      <c r="A16377" s="228">
        <v>2020</v>
      </c>
      <c r="B16377" s="228" t="s">
        <v>193</v>
      </c>
      <c r="C16377" s="228" t="s">
        <v>64</v>
      </c>
      <c r="D16377" s="228" t="s">
        <v>205</v>
      </c>
      <c r="E16377" s="228">
        <v>70</v>
      </c>
      <c r="F16377" s="228">
        <v>24395</v>
      </c>
      <c r="G16377" s="228">
        <v>5069</v>
      </c>
      <c r="H16377" s="228">
        <v>11890</v>
      </c>
      <c r="I16377" s="228">
        <v>11914047.359999999</v>
      </c>
      <c r="J16377" s="228">
        <v>3017207.95</v>
      </c>
      <c r="K16377" s="228">
        <v>2952107.29</v>
      </c>
      <c r="L16377" s="228">
        <v>18740707.469999999</v>
      </c>
    </row>
    <row r="16378" spans="1:12">
      <c r="A16378" s="228">
        <v>2020</v>
      </c>
      <c r="B16378" s="228" t="s">
        <v>193</v>
      </c>
      <c r="C16378" s="228" t="s">
        <v>64</v>
      </c>
      <c r="D16378" s="228" t="s">
        <v>205</v>
      </c>
      <c r="E16378" s="228">
        <v>75</v>
      </c>
      <c r="F16378" s="228">
        <v>16999</v>
      </c>
      <c r="G16378" s="228">
        <v>4401</v>
      </c>
      <c r="H16378" s="228">
        <v>10827</v>
      </c>
      <c r="I16378" s="228">
        <v>10395588.75</v>
      </c>
      <c r="J16378" s="228">
        <v>2543110.71</v>
      </c>
      <c r="K16378" s="228">
        <v>2802929.67</v>
      </c>
      <c r="L16378" s="228">
        <v>16271217.970000001</v>
      </c>
    </row>
    <row r="16379" spans="1:12">
      <c r="A16379" s="228">
        <v>2020</v>
      </c>
      <c r="B16379" s="228" t="s">
        <v>193</v>
      </c>
      <c r="C16379" s="228" t="s">
        <v>64</v>
      </c>
      <c r="D16379" s="228" t="s">
        <v>205</v>
      </c>
      <c r="E16379" s="228">
        <v>80</v>
      </c>
      <c r="F16379" s="228">
        <v>10875</v>
      </c>
      <c r="G16379" s="228">
        <v>3544</v>
      </c>
      <c r="H16379" s="228">
        <v>10313</v>
      </c>
      <c r="I16379" s="228">
        <v>8807370.1799999997</v>
      </c>
      <c r="J16379" s="228">
        <v>1858611.88</v>
      </c>
      <c r="K16379" s="228">
        <v>1885251.65</v>
      </c>
      <c r="L16379" s="228">
        <v>12915149.25</v>
      </c>
    </row>
    <row r="16380" spans="1:12">
      <c r="A16380" s="228">
        <v>2020</v>
      </c>
      <c r="B16380" s="228" t="s">
        <v>193</v>
      </c>
      <c r="C16380" s="228" t="s">
        <v>64</v>
      </c>
      <c r="D16380" s="228" t="s">
        <v>205</v>
      </c>
      <c r="E16380" s="228">
        <v>85</v>
      </c>
      <c r="F16380" s="228">
        <v>5843</v>
      </c>
      <c r="G16380" s="228">
        <v>1787</v>
      </c>
      <c r="H16380" s="228">
        <v>6995</v>
      </c>
      <c r="I16380" s="228">
        <v>4863330.82</v>
      </c>
      <c r="J16380" s="228">
        <v>943293.53</v>
      </c>
      <c r="K16380" s="228">
        <v>941875.27</v>
      </c>
      <c r="L16380" s="228">
        <v>6916442.7599999998</v>
      </c>
    </row>
    <row r="16381" spans="1:12">
      <c r="A16381" s="228">
        <v>2020</v>
      </c>
      <c r="B16381" s="228" t="s">
        <v>193</v>
      </c>
      <c r="C16381" s="228" t="s">
        <v>64</v>
      </c>
      <c r="D16381" s="228" t="s">
        <v>205</v>
      </c>
      <c r="E16381" s="228">
        <v>90</v>
      </c>
      <c r="F16381" s="228">
        <v>2532</v>
      </c>
      <c r="G16381" s="228">
        <v>663</v>
      </c>
      <c r="H16381" s="228">
        <v>3203</v>
      </c>
      <c r="I16381" s="228">
        <v>1876680.44</v>
      </c>
      <c r="J16381" s="228">
        <v>331589.51</v>
      </c>
      <c r="K16381" s="228">
        <v>346864</v>
      </c>
      <c r="L16381" s="228">
        <v>2617338.9</v>
      </c>
    </row>
    <row r="16382" spans="1:12">
      <c r="A16382" s="228">
        <v>2020</v>
      </c>
      <c r="B16382" s="228" t="s">
        <v>193</v>
      </c>
      <c r="C16382" s="228" t="s">
        <v>64</v>
      </c>
      <c r="D16382" s="228" t="s">
        <v>205</v>
      </c>
      <c r="E16382" s="228">
        <v>95</v>
      </c>
      <c r="F16382" s="228">
        <v>378</v>
      </c>
      <c r="G16382" s="228">
        <v>82</v>
      </c>
      <c r="H16382" s="228">
        <v>440</v>
      </c>
      <c r="I16382" s="228">
        <v>237540.45</v>
      </c>
      <c r="J16382" s="228">
        <v>39746.6</v>
      </c>
      <c r="K16382" s="228">
        <v>29783</v>
      </c>
      <c r="L16382" s="228">
        <v>312133.51</v>
      </c>
    </row>
    <row r="16383" spans="1:12">
      <c r="A16383" s="228">
        <v>2020</v>
      </c>
      <c r="B16383" s="228" t="s">
        <v>193</v>
      </c>
      <c r="C16383" s="228" t="s">
        <v>64</v>
      </c>
      <c r="D16383" s="228" t="s">
        <v>206</v>
      </c>
      <c r="E16383" s="228">
        <v>0</v>
      </c>
      <c r="F16383" s="228">
        <v>16354</v>
      </c>
      <c r="G16383" s="228">
        <v>430</v>
      </c>
      <c r="H16383" s="228">
        <v>1923</v>
      </c>
      <c r="I16383" s="228">
        <v>1204765.8999999999</v>
      </c>
      <c r="J16383" s="228">
        <v>185651.91</v>
      </c>
      <c r="K16383" s="228">
        <v>19911</v>
      </c>
      <c r="L16383" s="228">
        <v>1451112.99</v>
      </c>
    </row>
    <row r="16384" spans="1:12">
      <c r="A16384" s="228">
        <v>2020</v>
      </c>
      <c r="B16384" s="228" t="s">
        <v>193</v>
      </c>
      <c r="C16384" s="228" t="s">
        <v>64</v>
      </c>
      <c r="D16384" s="228" t="s">
        <v>206</v>
      </c>
      <c r="E16384" s="228">
        <v>5</v>
      </c>
      <c r="F16384" s="228">
        <v>20194</v>
      </c>
      <c r="G16384" s="228">
        <v>230</v>
      </c>
      <c r="H16384" s="228">
        <v>313</v>
      </c>
      <c r="I16384" s="228">
        <v>287826.25</v>
      </c>
      <c r="J16384" s="228">
        <v>61637.29</v>
      </c>
      <c r="K16384" s="228">
        <v>32044.9</v>
      </c>
      <c r="L16384" s="228">
        <v>405914.27</v>
      </c>
    </row>
    <row r="16385" spans="1:12">
      <c r="A16385" s="228">
        <v>2020</v>
      </c>
      <c r="B16385" s="228" t="s">
        <v>193</v>
      </c>
      <c r="C16385" s="228" t="s">
        <v>64</v>
      </c>
      <c r="D16385" s="228" t="s">
        <v>206</v>
      </c>
      <c r="E16385" s="228">
        <v>10</v>
      </c>
      <c r="F16385" s="228">
        <v>21560</v>
      </c>
      <c r="G16385" s="228">
        <v>189</v>
      </c>
      <c r="H16385" s="228">
        <v>328</v>
      </c>
      <c r="I16385" s="228">
        <v>266523.95</v>
      </c>
      <c r="J16385" s="228">
        <v>85005.72</v>
      </c>
      <c r="K16385" s="228">
        <v>39394</v>
      </c>
      <c r="L16385" s="228">
        <v>416327.33</v>
      </c>
    </row>
    <row r="16386" spans="1:12">
      <c r="A16386" s="228">
        <v>2020</v>
      </c>
      <c r="B16386" s="228" t="s">
        <v>193</v>
      </c>
      <c r="C16386" s="228" t="s">
        <v>64</v>
      </c>
      <c r="D16386" s="228" t="s">
        <v>206</v>
      </c>
      <c r="E16386" s="228">
        <v>15</v>
      </c>
      <c r="F16386" s="228">
        <v>20275</v>
      </c>
      <c r="G16386" s="228">
        <v>449</v>
      </c>
      <c r="H16386" s="228">
        <v>788</v>
      </c>
      <c r="I16386" s="228">
        <v>770023.7</v>
      </c>
      <c r="J16386" s="228">
        <v>221282.94</v>
      </c>
      <c r="K16386" s="228">
        <v>140363</v>
      </c>
      <c r="L16386" s="228">
        <v>1230111.56</v>
      </c>
    </row>
    <row r="16387" spans="1:12">
      <c r="A16387" s="228">
        <v>2020</v>
      </c>
      <c r="B16387" s="228" t="s">
        <v>193</v>
      </c>
      <c r="C16387" s="228" t="s">
        <v>64</v>
      </c>
      <c r="D16387" s="228" t="s">
        <v>206</v>
      </c>
      <c r="E16387" s="228">
        <v>20</v>
      </c>
      <c r="F16387" s="228">
        <v>18811</v>
      </c>
      <c r="G16387" s="228">
        <v>778</v>
      </c>
      <c r="H16387" s="228">
        <v>1462</v>
      </c>
      <c r="I16387" s="228">
        <v>1365244.52</v>
      </c>
      <c r="J16387" s="228">
        <v>367550.21</v>
      </c>
      <c r="K16387" s="228">
        <v>198979</v>
      </c>
      <c r="L16387" s="228">
        <v>2113118.13</v>
      </c>
    </row>
    <row r="16388" spans="1:12">
      <c r="A16388" s="228">
        <v>2020</v>
      </c>
      <c r="B16388" s="228" t="s">
        <v>193</v>
      </c>
      <c r="C16388" s="228" t="s">
        <v>64</v>
      </c>
      <c r="D16388" s="228" t="s">
        <v>206</v>
      </c>
      <c r="E16388" s="228">
        <v>25</v>
      </c>
      <c r="F16388" s="228">
        <v>15721</v>
      </c>
      <c r="G16388" s="228">
        <v>849</v>
      </c>
      <c r="H16388" s="228">
        <v>2326</v>
      </c>
      <c r="I16388" s="228">
        <v>2207831.9500000002</v>
      </c>
      <c r="J16388" s="228">
        <v>633262.16</v>
      </c>
      <c r="K16388" s="228">
        <v>293753</v>
      </c>
      <c r="L16388" s="228">
        <v>3459135.11</v>
      </c>
    </row>
    <row r="16389" spans="1:12">
      <c r="A16389" s="228">
        <v>2020</v>
      </c>
      <c r="B16389" s="228" t="s">
        <v>193</v>
      </c>
      <c r="C16389" s="228" t="s">
        <v>64</v>
      </c>
      <c r="D16389" s="228" t="s">
        <v>206</v>
      </c>
      <c r="E16389" s="228">
        <v>30</v>
      </c>
      <c r="F16389" s="228">
        <v>23180</v>
      </c>
      <c r="G16389" s="228">
        <v>1499</v>
      </c>
      <c r="H16389" s="228">
        <v>4185</v>
      </c>
      <c r="I16389" s="228">
        <v>4512796.25</v>
      </c>
      <c r="J16389" s="228">
        <v>1352313.58</v>
      </c>
      <c r="K16389" s="228">
        <v>274689.13</v>
      </c>
      <c r="L16389" s="228">
        <v>6755977.2699999996</v>
      </c>
    </row>
    <row r="16390" spans="1:12">
      <c r="A16390" s="228">
        <v>2020</v>
      </c>
      <c r="B16390" s="228" t="s">
        <v>193</v>
      </c>
      <c r="C16390" s="228" t="s">
        <v>64</v>
      </c>
      <c r="D16390" s="228" t="s">
        <v>206</v>
      </c>
      <c r="E16390" s="228">
        <v>35</v>
      </c>
      <c r="F16390" s="228">
        <v>26108</v>
      </c>
      <c r="G16390" s="228">
        <v>1588</v>
      </c>
      <c r="H16390" s="228">
        <v>3711</v>
      </c>
      <c r="I16390" s="228">
        <v>4152957.48</v>
      </c>
      <c r="J16390" s="228">
        <v>1301485.42</v>
      </c>
      <c r="K16390" s="228">
        <v>369765</v>
      </c>
      <c r="L16390" s="228">
        <v>6421451.0099999998</v>
      </c>
    </row>
    <row r="16391" spans="1:12">
      <c r="A16391" s="228">
        <v>2020</v>
      </c>
      <c r="B16391" s="228" t="s">
        <v>193</v>
      </c>
      <c r="C16391" s="228" t="s">
        <v>64</v>
      </c>
      <c r="D16391" s="228" t="s">
        <v>206</v>
      </c>
      <c r="E16391" s="228">
        <v>40</v>
      </c>
      <c r="F16391" s="228">
        <v>24331</v>
      </c>
      <c r="G16391" s="228">
        <v>1541</v>
      </c>
      <c r="H16391" s="228">
        <v>3070</v>
      </c>
      <c r="I16391" s="228">
        <v>3216512.31</v>
      </c>
      <c r="J16391" s="228">
        <v>947800.87</v>
      </c>
      <c r="K16391" s="228">
        <v>655225.30000000005</v>
      </c>
      <c r="L16391" s="228">
        <v>5291954.09</v>
      </c>
    </row>
    <row r="16392" spans="1:12">
      <c r="A16392" s="228">
        <v>2020</v>
      </c>
      <c r="B16392" s="228" t="s">
        <v>193</v>
      </c>
      <c r="C16392" s="228" t="s">
        <v>64</v>
      </c>
      <c r="D16392" s="228" t="s">
        <v>206</v>
      </c>
      <c r="E16392" s="228">
        <v>45</v>
      </c>
      <c r="F16392" s="228">
        <v>26381</v>
      </c>
      <c r="G16392" s="228">
        <v>1545</v>
      </c>
      <c r="H16392" s="228">
        <v>3279</v>
      </c>
      <c r="I16392" s="228">
        <v>3542513.61</v>
      </c>
      <c r="J16392" s="228">
        <v>1007477.19</v>
      </c>
      <c r="K16392" s="228">
        <v>695953.8</v>
      </c>
      <c r="L16392" s="228">
        <v>5746858.04</v>
      </c>
    </row>
    <row r="16393" spans="1:12">
      <c r="A16393" s="228">
        <v>2020</v>
      </c>
      <c r="B16393" s="228" t="s">
        <v>193</v>
      </c>
      <c r="C16393" s="228" t="s">
        <v>64</v>
      </c>
      <c r="D16393" s="228" t="s">
        <v>206</v>
      </c>
      <c r="E16393" s="228">
        <v>50</v>
      </c>
      <c r="F16393" s="228">
        <v>27371</v>
      </c>
      <c r="G16393" s="228">
        <v>2039</v>
      </c>
      <c r="H16393" s="228">
        <v>4029</v>
      </c>
      <c r="I16393" s="228">
        <v>4145066.38</v>
      </c>
      <c r="J16393" s="228">
        <v>1210860.02</v>
      </c>
      <c r="K16393" s="228">
        <v>890783</v>
      </c>
      <c r="L16393" s="228">
        <v>6777248.1100000003</v>
      </c>
    </row>
    <row r="16394" spans="1:12">
      <c r="A16394" s="228">
        <v>2020</v>
      </c>
      <c r="B16394" s="228" t="s">
        <v>193</v>
      </c>
      <c r="C16394" s="228" t="s">
        <v>64</v>
      </c>
      <c r="D16394" s="228" t="s">
        <v>206</v>
      </c>
      <c r="E16394" s="228">
        <v>55</v>
      </c>
      <c r="F16394" s="228">
        <v>29807</v>
      </c>
      <c r="G16394" s="228">
        <v>2770</v>
      </c>
      <c r="H16394" s="228">
        <v>5867</v>
      </c>
      <c r="I16394" s="228">
        <v>5819978.04</v>
      </c>
      <c r="J16394" s="228">
        <v>1647159.88</v>
      </c>
      <c r="K16394" s="228">
        <v>1634329.05</v>
      </c>
      <c r="L16394" s="228">
        <v>9710661.7400000002</v>
      </c>
    </row>
    <row r="16395" spans="1:12">
      <c r="A16395" s="228">
        <v>2020</v>
      </c>
      <c r="B16395" s="228" t="s">
        <v>193</v>
      </c>
      <c r="C16395" s="228" t="s">
        <v>64</v>
      </c>
      <c r="D16395" s="228" t="s">
        <v>206</v>
      </c>
      <c r="E16395" s="228">
        <v>60</v>
      </c>
      <c r="F16395" s="228">
        <v>31387</v>
      </c>
      <c r="G16395" s="228">
        <v>3665</v>
      </c>
      <c r="H16395" s="228">
        <v>8128</v>
      </c>
      <c r="I16395" s="228">
        <v>8332716.0700000003</v>
      </c>
      <c r="J16395" s="228">
        <v>2083191.2</v>
      </c>
      <c r="K16395" s="228">
        <v>2137974.0499999998</v>
      </c>
      <c r="L16395" s="228">
        <v>13241450.460000001</v>
      </c>
    </row>
    <row r="16396" spans="1:12">
      <c r="A16396" s="228">
        <v>2020</v>
      </c>
      <c r="B16396" s="228" t="s">
        <v>193</v>
      </c>
      <c r="C16396" s="228" t="s">
        <v>64</v>
      </c>
      <c r="D16396" s="228" t="s">
        <v>206</v>
      </c>
      <c r="E16396" s="228">
        <v>65</v>
      </c>
      <c r="F16396" s="228">
        <v>30462</v>
      </c>
      <c r="G16396" s="228">
        <v>4588</v>
      </c>
      <c r="H16396" s="228">
        <v>10666</v>
      </c>
      <c r="I16396" s="228">
        <v>10663127.800000001</v>
      </c>
      <c r="J16396" s="228">
        <v>2850047.87</v>
      </c>
      <c r="K16396" s="228">
        <v>2512357.66</v>
      </c>
      <c r="L16396" s="228">
        <v>16895378.77</v>
      </c>
    </row>
    <row r="16397" spans="1:12">
      <c r="A16397" s="228">
        <v>2020</v>
      </c>
      <c r="B16397" s="228" t="s">
        <v>193</v>
      </c>
      <c r="C16397" s="228" t="s">
        <v>64</v>
      </c>
      <c r="D16397" s="228" t="s">
        <v>206</v>
      </c>
      <c r="E16397" s="228">
        <v>70</v>
      </c>
      <c r="F16397" s="228">
        <v>27925</v>
      </c>
      <c r="G16397" s="228">
        <v>5000</v>
      </c>
      <c r="H16397" s="228">
        <v>11753</v>
      </c>
      <c r="I16397" s="228">
        <v>12322275.34</v>
      </c>
      <c r="J16397" s="228">
        <v>3128067.61</v>
      </c>
      <c r="K16397" s="228">
        <v>3331174.75</v>
      </c>
      <c r="L16397" s="228">
        <v>19490562.66</v>
      </c>
    </row>
    <row r="16398" spans="1:12">
      <c r="A16398" s="228">
        <v>2020</v>
      </c>
      <c r="B16398" s="228" t="s">
        <v>193</v>
      </c>
      <c r="C16398" s="228" t="s">
        <v>64</v>
      </c>
      <c r="D16398" s="228" t="s">
        <v>206</v>
      </c>
      <c r="E16398" s="228">
        <v>75</v>
      </c>
      <c r="F16398" s="228">
        <v>19139</v>
      </c>
      <c r="G16398" s="228">
        <v>3919</v>
      </c>
      <c r="H16398" s="228">
        <v>10968</v>
      </c>
      <c r="I16398" s="228">
        <v>9608480.8699999992</v>
      </c>
      <c r="J16398" s="228">
        <v>2359294.5099999998</v>
      </c>
      <c r="K16398" s="228">
        <v>2107698.9500000002</v>
      </c>
      <c r="L16398" s="228">
        <v>14578458.449999999</v>
      </c>
    </row>
    <row r="16399" spans="1:12">
      <c r="A16399" s="228">
        <v>2020</v>
      </c>
      <c r="B16399" s="228" t="s">
        <v>193</v>
      </c>
      <c r="C16399" s="228" t="s">
        <v>64</v>
      </c>
      <c r="D16399" s="228" t="s">
        <v>206</v>
      </c>
      <c r="E16399" s="228">
        <v>80</v>
      </c>
      <c r="F16399" s="228">
        <v>12734</v>
      </c>
      <c r="G16399" s="228">
        <v>2765</v>
      </c>
      <c r="H16399" s="228">
        <v>10089</v>
      </c>
      <c r="I16399" s="228">
        <v>8397054.0999999996</v>
      </c>
      <c r="J16399" s="228">
        <v>1699583.84</v>
      </c>
      <c r="K16399" s="228">
        <v>1536856.96</v>
      </c>
      <c r="L16399" s="228">
        <v>11949840.18</v>
      </c>
    </row>
    <row r="16400" spans="1:12">
      <c r="A16400" s="228">
        <v>2020</v>
      </c>
      <c r="B16400" s="228" t="s">
        <v>193</v>
      </c>
      <c r="C16400" s="228" t="s">
        <v>64</v>
      </c>
      <c r="D16400" s="228" t="s">
        <v>206</v>
      </c>
      <c r="E16400" s="228">
        <v>85</v>
      </c>
      <c r="F16400" s="228">
        <v>7862</v>
      </c>
      <c r="G16400" s="228">
        <v>1855</v>
      </c>
      <c r="H16400" s="228">
        <v>8585</v>
      </c>
      <c r="I16400" s="228">
        <v>6086448.8099999996</v>
      </c>
      <c r="J16400" s="228">
        <v>1052586.29</v>
      </c>
      <c r="K16400" s="228">
        <v>996783.5</v>
      </c>
      <c r="L16400" s="228">
        <v>8347065.4800000004</v>
      </c>
    </row>
    <row r="16401" spans="1:12">
      <c r="A16401" s="228">
        <v>2020</v>
      </c>
      <c r="B16401" s="228" t="s">
        <v>193</v>
      </c>
      <c r="C16401" s="228" t="s">
        <v>64</v>
      </c>
      <c r="D16401" s="228" t="s">
        <v>206</v>
      </c>
      <c r="E16401" s="228">
        <v>90</v>
      </c>
      <c r="F16401" s="228">
        <v>4001</v>
      </c>
      <c r="G16401" s="228">
        <v>859</v>
      </c>
      <c r="H16401" s="228">
        <v>4651</v>
      </c>
      <c r="I16401" s="228">
        <v>2868573.64</v>
      </c>
      <c r="J16401" s="228">
        <v>472866.68</v>
      </c>
      <c r="K16401" s="228">
        <v>270411</v>
      </c>
      <c r="L16401" s="228">
        <v>3675036.31</v>
      </c>
    </row>
    <row r="16402" spans="1:12">
      <c r="A16402" s="228">
        <v>2020</v>
      </c>
      <c r="B16402" s="228" t="s">
        <v>193</v>
      </c>
      <c r="C16402" s="228" t="s">
        <v>64</v>
      </c>
      <c r="D16402" s="228" t="s">
        <v>206</v>
      </c>
      <c r="E16402" s="228">
        <v>95</v>
      </c>
      <c r="F16402" s="228">
        <v>1167</v>
      </c>
      <c r="G16402" s="228">
        <v>216</v>
      </c>
      <c r="H16402" s="228">
        <v>1291</v>
      </c>
      <c r="I16402" s="228">
        <v>627895.69999999995</v>
      </c>
      <c r="J16402" s="228">
        <v>100121.69</v>
      </c>
      <c r="K16402" s="228">
        <v>58535</v>
      </c>
      <c r="L16402" s="228">
        <v>813136.39</v>
      </c>
    </row>
    <row r="16403" spans="1:12">
      <c r="A16403" s="228">
        <v>2020</v>
      </c>
      <c r="B16403" s="228" t="s">
        <v>193</v>
      </c>
      <c r="C16403" s="228" t="s">
        <v>65</v>
      </c>
      <c r="D16403" s="228" t="s">
        <v>205</v>
      </c>
      <c r="E16403" s="228">
        <v>0</v>
      </c>
      <c r="F16403" s="228">
        <v>39899</v>
      </c>
      <c r="G16403" s="228">
        <v>1263</v>
      </c>
      <c r="H16403" s="228">
        <v>3497</v>
      </c>
      <c r="I16403" s="228">
        <v>2539484.7999999998</v>
      </c>
      <c r="J16403" s="228">
        <v>377060.59</v>
      </c>
      <c r="K16403" s="228">
        <v>28782.959999999999</v>
      </c>
      <c r="L16403" s="228">
        <v>3164602.66</v>
      </c>
    </row>
    <row r="16404" spans="1:12">
      <c r="A16404" s="228">
        <v>2020</v>
      </c>
      <c r="B16404" s="228" t="s">
        <v>193</v>
      </c>
      <c r="C16404" s="228" t="s">
        <v>65</v>
      </c>
      <c r="D16404" s="228" t="s">
        <v>205</v>
      </c>
      <c r="E16404" s="228">
        <v>5</v>
      </c>
      <c r="F16404" s="228">
        <v>47874</v>
      </c>
      <c r="G16404" s="228">
        <v>714</v>
      </c>
      <c r="H16404" s="228">
        <v>1006</v>
      </c>
      <c r="I16404" s="228">
        <v>949023.45</v>
      </c>
      <c r="J16404" s="228">
        <v>191089.57</v>
      </c>
      <c r="K16404" s="228">
        <v>33829</v>
      </c>
      <c r="L16404" s="228">
        <v>1289087.94</v>
      </c>
    </row>
    <row r="16405" spans="1:12">
      <c r="A16405" s="228">
        <v>2020</v>
      </c>
      <c r="B16405" s="228" t="s">
        <v>193</v>
      </c>
      <c r="C16405" s="228" t="s">
        <v>65</v>
      </c>
      <c r="D16405" s="228" t="s">
        <v>205</v>
      </c>
      <c r="E16405" s="228">
        <v>10</v>
      </c>
      <c r="F16405" s="228">
        <v>48145</v>
      </c>
      <c r="G16405" s="228">
        <v>493</v>
      </c>
      <c r="H16405" s="228">
        <v>801</v>
      </c>
      <c r="I16405" s="228">
        <v>750996</v>
      </c>
      <c r="J16405" s="228">
        <v>153625.92000000001</v>
      </c>
      <c r="K16405" s="228">
        <v>95086</v>
      </c>
      <c r="L16405" s="228">
        <v>1058703.83</v>
      </c>
    </row>
    <row r="16406" spans="1:12">
      <c r="A16406" s="228">
        <v>2020</v>
      </c>
      <c r="B16406" s="228" t="s">
        <v>193</v>
      </c>
      <c r="C16406" s="228" t="s">
        <v>65</v>
      </c>
      <c r="D16406" s="228" t="s">
        <v>205</v>
      </c>
      <c r="E16406" s="228">
        <v>15</v>
      </c>
      <c r="F16406" s="228">
        <v>43188</v>
      </c>
      <c r="G16406" s="228">
        <v>831</v>
      </c>
      <c r="H16406" s="228">
        <v>1899</v>
      </c>
      <c r="I16406" s="228">
        <v>1604271.3</v>
      </c>
      <c r="J16406" s="228">
        <v>282243.71000000002</v>
      </c>
      <c r="K16406" s="228">
        <v>343560</v>
      </c>
      <c r="L16406" s="228">
        <v>2394266.84</v>
      </c>
    </row>
    <row r="16407" spans="1:12">
      <c r="A16407" s="228">
        <v>2020</v>
      </c>
      <c r="B16407" s="228" t="s">
        <v>193</v>
      </c>
      <c r="C16407" s="228" t="s">
        <v>65</v>
      </c>
      <c r="D16407" s="228" t="s">
        <v>205</v>
      </c>
      <c r="E16407" s="228">
        <v>20</v>
      </c>
      <c r="F16407" s="228">
        <v>35092</v>
      </c>
      <c r="G16407" s="228">
        <v>705</v>
      </c>
      <c r="H16407" s="228">
        <v>1629</v>
      </c>
      <c r="I16407" s="228">
        <v>1707476.89</v>
      </c>
      <c r="J16407" s="228">
        <v>306567.84000000003</v>
      </c>
      <c r="K16407" s="228">
        <v>334575.55</v>
      </c>
      <c r="L16407" s="228">
        <v>2515214.8199999998</v>
      </c>
    </row>
    <row r="16408" spans="1:12">
      <c r="A16408" s="228">
        <v>2020</v>
      </c>
      <c r="B16408" s="228" t="s">
        <v>193</v>
      </c>
      <c r="C16408" s="228" t="s">
        <v>65</v>
      </c>
      <c r="D16408" s="228" t="s">
        <v>205</v>
      </c>
      <c r="E16408" s="228">
        <v>25</v>
      </c>
      <c r="F16408" s="228">
        <v>29224</v>
      </c>
      <c r="G16408" s="228">
        <v>628</v>
      </c>
      <c r="H16408" s="228">
        <v>1591</v>
      </c>
      <c r="I16408" s="228">
        <v>1416736.5</v>
      </c>
      <c r="J16408" s="228">
        <v>278161.07</v>
      </c>
      <c r="K16408" s="228">
        <v>198345</v>
      </c>
      <c r="L16408" s="228">
        <v>2100721.06</v>
      </c>
    </row>
    <row r="16409" spans="1:12">
      <c r="A16409" s="228">
        <v>2020</v>
      </c>
      <c r="B16409" s="228" t="s">
        <v>193</v>
      </c>
      <c r="C16409" s="228" t="s">
        <v>65</v>
      </c>
      <c r="D16409" s="228" t="s">
        <v>205</v>
      </c>
      <c r="E16409" s="228">
        <v>30</v>
      </c>
      <c r="F16409" s="228">
        <v>47150</v>
      </c>
      <c r="G16409" s="228">
        <v>980</v>
      </c>
      <c r="H16409" s="228">
        <v>2300</v>
      </c>
      <c r="I16409" s="228">
        <v>2279101.79</v>
      </c>
      <c r="J16409" s="228">
        <v>473078.26</v>
      </c>
      <c r="K16409" s="228">
        <v>406462</v>
      </c>
      <c r="L16409" s="228">
        <v>3544833.72</v>
      </c>
    </row>
    <row r="16410" spans="1:12">
      <c r="A16410" s="228">
        <v>2020</v>
      </c>
      <c r="B16410" s="228" t="s">
        <v>193</v>
      </c>
      <c r="C16410" s="228" t="s">
        <v>65</v>
      </c>
      <c r="D16410" s="228" t="s">
        <v>205</v>
      </c>
      <c r="E16410" s="228">
        <v>35</v>
      </c>
      <c r="F16410" s="228">
        <v>54529</v>
      </c>
      <c r="G16410" s="228">
        <v>1392</v>
      </c>
      <c r="H16410" s="228">
        <v>3075</v>
      </c>
      <c r="I16410" s="228">
        <v>3024152.49</v>
      </c>
      <c r="J16410" s="228">
        <v>601667.81000000006</v>
      </c>
      <c r="K16410" s="228">
        <v>507861.6</v>
      </c>
      <c r="L16410" s="228">
        <v>4611268.3099999996</v>
      </c>
    </row>
    <row r="16411" spans="1:12">
      <c r="A16411" s="228">
        <v>2020</v>
      </c>
      <c r="B16411" s="228" t="s">
        <v>193</v>
      </c>
      <c r="C16411" s="228" t="s">
        <v>65</v>
      </c>
      <c r="D16411" s="228" t="s">
        <v>205</v>
      </c>
      <c r="E16411" s="228">
        <v>40</v>
      </c>
      <c r="F16411" s="228">
        <v>50030</v>
      </c>
      <c r="G16411" s="228">
        <v>1462</v>
      </c>
      <c r="H16411" s="228">
        <v>2984</v>
      </c>
      <c r="I16411" s="228">
        <v>3254694.78</v>
      </c>
      <c r="J16411" s="228">
        <v>754230.31</v>
      </c>
      <c r="K16411" s="228">
        <v>519627.4</v>
      </c>
      <c r="L16411" s="228">
        <v>5109969.38</v>
      </c>
    </row>
    <row r="16412" spans="1:12">
      <c r="A16412" s="228">
        <v>2020</v>
      </c>
      <c r="B16412" s="228" t="s">
        <v>193</v>
      </c>
      <c r="C16412" s="228" t="s">
        <v>65</v>
      </c>
      <c r="D16412" s="228" t="s">
        <v>205</v>
      </c>
      <c r="E16412" s="228">
        <v>45</v>
      </c>
      <c r="F16412" s="228">
        <v>51507</v>
      </c>
      <c r="G16412" s="228">
        <v>1994</v>
      </c>
      <c r="H16412" s="228">
        <v>4249</v>
      </c>
      <c r="I16412" s="228">
        <v>4914071.1500000004</v>
      </c>
      <c r="J16412" s="228">
        <v>1051057.4099999999</v>
      </c>
      <c r="K16412" s="228">
        <v>952271.95</v>
      </c>
      <c r="L16412" s="228">
        <v>7616508.3899999997</v>
      </c>
    </row>
    <row r="16413" spans="1:12">
      <c r="A16413" s="228">
        <v>2020</v>
      </c>
      <c r="B16413" s="228" t="s">
        <v>193</v>
      </c>
      <c r="C16413" s="228" t="s">
        <v>65</v>
      </c>
      <c r="D16413" s="228" t="s">
        <v>205</v>
      </c>
      <c r="E16413" s="228">
        <v>50</v>
      </c>
      <c r="F16413" s="228">
        <v>48748</v>
      </c>
      <c r="G16413" s="228">
        <v>2388</v>
      </c>
      <c r="H16413" s="228">
        <v>4577</v>
      </c>
      <c r="I16413" s="228">
        <v>5710253.25</v>
      </c>
      <c r="J16413" s="228">
        <v>1255807.1499999999</v>
      </c>
      <c r="K16413" s="228">
        <v>1415421.6</v>
      </c>
      <c r="L16413" s="228">
        <v>9237205.3800000008</v>
      </c>
    </row>
    <row r="16414" spans="1:12">
      <c r="A16414" s="228">
        <v>2020</v>
      </c>
      <c r="B16414" s="228" t="s">
        <v>193</v>
      </c>
      <c r="C16414" s="228" t="s">
        <v>65</v>
      </c>
      <c r="D16414" s="228" t="s">
        <v>205</v>
      </c>
      <c r="E16414" s="228">
        <v>55</v>
      </c>
      <c r="F16414" s="228">
        <v>47701</v>
      </c>
      <c r="G16414" s="228">
        <v>3278</v>
      </c>
      <c r="H16414" s="228">
        <v>6412</v>
      </c>
      <c r="I16414" s="228">
        <v>8667629.5199999996</v>
      </c>
      <c r="J16414" s="228">
        <v>1883130.47</v>
      </c>
      <c r="K16414" s="228">
        <v>1755084.88</v>
      </c>
      <c r="L16414" s="228">
        <v>13428627.07</v>
      </c>
    </row>
    <row r="16415" spans="1:12">
      <c r="A16415" s="228">
        <v>2020</v>
      </c>
      <c r="B16415" s="228" t="s">
        <v>193</v>
      </c>
      <c r="C16415" s="228" t="s">
        <v>65</v>
      </c>
      <c r="D16415" s="228" t="s">
        <v>205</v>
      </c>
      <c r="E16415" s="228">
        <v>60</v>
      </c>
      <c r="F16415" s="228">
        <v>43676</v>
      </c>
      <c r="G16415" s="228">
        <v>4408</v>
      </c>
      <c r="H16415" s="228">
        <v>8834</v>
      </c>
      <c r="I16415" s="228">
        <v>12740825.15</v>
      </c>
      <c r="J16415" s="228">
        <v>2763398.86</v>
      </c>
      <c r="K16415" s="228">
        <v>3124458.3</v>
      </c>
      <c r="L16415" s="228">
        <v>20127913.550000001</v>
      </c>
    </row>
    <row r="16416" spans="1:12">
      <c r="A16416" s="228">
        <v>2020</v>
      </c>
      <c r="B16416" s="228" t="s">
        <v>193</v>
      </c>
      <c r="C16416" s="228" t="s">
        <v>65</v>
      </c>
      <c r="D16416" s="228" t="s">
        <v>205</v>
      </c>
      <c r="E16416" s="228">
        <v>65</v>
      </c>
      <c r="F16416" s="228">
        <v>37420</v>
      </c>
      <c r="G16416" s="228">
        <v>4937</v>
      </c>
      <c r="H16416" s="228">
        <v>10588</v>
      </c>
      <c r="I16416" s="228">
        <v>15171855.1</v>
      </c>
      <c r="J16416" s="228">
        <v>3111875.92</v>
      </c>
      <c r="K16416" s="228">
        <v>3932681.85</v>
      </c>
      <c r="L16416" s="228">
        <v>23673077.649999999</v>
      </c>
    </row>
    <row r="16417" spans="1:12">
      <c r="A16417" s="228">
        <v>2020</v>
      </c>
      <c r="B16417" s="228" t="s">
        <v>193</v>
      </c>
      <c r="C16417" s="228" t="s">
        <v>65</v>
      </c>
      <c r="D16417" s="228" t="s">
        <v>205</v>
      </c>
      <c r="E16417" s="228">
        <v>70</v>
      </c>
      <c r="F16417" s="228">
        <v>31260</v>
      </c>
      <c r="G16417" s="228">
        <v>5798</v>
      </c>
      <c r="H16417" s="228">
        <v>13125</v>
      </c>
      <c r="I16417" s="228">
        <v>17741370.77</v>
      </c>
      <c r="J16417" s="228">
        <v>3583775.83</v>
      </c>
      <c r="K16417" s="228">
        <v>4468800.5999999996</v>
      </c>
      <c r="L16417" s="228">
        <v>27230737.48</v>
      </c>
    </row>
    <row r="16418" spans="1:12">
      <c r="A16418" s="228">
        <v>2020</v>
      </c>
      <c r="B16418" s="228" t="s">
        <v>193</v>
      </c>
      <c r="C16418" s="228" t="s">
        <v>65</v>
      </c>
      <c r="D16418" s="228" t="s">
        <v>205</v>
      </c>
      <c r="E16418" s="228">
        <v>75</v>
      </c>
      <c r="F16418" s="228">
        <v>20634</v>
      </c>
      <c r="G16418" s="228">
        <v>4693</v>
      </c>
      <c r="H16418" s="228">
        <v>12137</v>
      </c>
      <c r="I16418" s="228">
        <v>15421960.93</v>
      </c>
      <c r="J16418" s="228">
        <v>2891741.56</v>
      </c>
      <c r="K16418" s="228">
        <v>3559809.8</v>
      </c>
      <c r="L16418" s="228">
        <v>22674795.07</v>
      </c>
    </row>
    <row r="16419" spans="1:12">
      <c r="A16419" s="228">
        <v>2020</v>
      </c>
      <c r="B16419" s="228" t="s">
        <v>193</v>
      </c>
      <c r="C16419" s="228" t="s">
        <v>65</v>
      </c>
      <c r="D16419" s="228" t="s">
        <v>205</v>
      </c>
      <c r="E16419" s="228">
        <v>80</v>
      </c>
      <c r="F16419" s="228">
        <v>12813</v>
      </c>
      <c r="G16419" s="228">
        <v>3392</v>
      </c>
      <c r="H16419" s="228">
        <v>9999</v>
      </c>
      <c r="I16419" s="228">
        <v>11956258.27</v>
      </c>
      <c r="J16419" s="228">
        <v>2137356.58</v>
      </c>
      <c r="K16419" s="228">
        <v>2829789.63</v>
      </c>
      <c r="L16419" s="228">
        <v>17416004.789999999</v>
      </c>
    </row>
    <row r="16420" spans="1:12">
      <c r="A16420" s="228">
        <v>2020</v>
      </c>
      <c r="B16420" s="228" t="s">
        <v>193</v>
      </c>
      <c r="C16420" s="228" t="s">
        <v>65</v>
      </c>
      <c r="D16420" s="228" t="s">
        <v>205</v>
      </c>
      <c r="E16420" s="228">
        <v>85</v>
      </c>
      <c r="F16420" s="228">
        <v>6653</v>
      </c>
      <c r="G16420" s="228">
        <v>1852</v>
      </c>
      <c r="H16420" s="228">
        <v>7581</v>
      </c>
      <c r="I16420" s="228">
        <v>6589472.1600000001</v>
      </c>
      <c r="J16420" s="228">
        <v>999041.55</v>
      </c>
      <c r="K16420" s="228">
        <v>1009756.6</v>
      </c>
      <c r="L16420" s="228">
        <v>8837336.4800000004</v>
      </c>
    </row>
    <row r="16421" spans="1:12">
      <c r="A16421" s="228">
        <v>2020</v>
      </c>
      <c r="B16421" s="228" t="s">
        <v>193</v>
      </c>
      <c r="C16421" s="228" t="s">
        <v>65</v>
      </c>
      <c r="D16421" s="228" t="s">
        <v>205</v>
      </c>
      <c r="E16421" s="228">
        <v>90</v>
      </c>
      <c r="F16421" s="228">
        <v>2547</v>
      </c>
      <c r="G16421" s="228">
        <v>755</v>
      </c>
      <c r="H16421" s="228">
        <v>3364</v>
      </c>
      <c r="I16421" s="228">
        <v>2677117.7000000002</v>
      </c>
      <c r="J16421" s="228">
        <v>382002.66</v>
      </c>
      <c r="K16421" s="228">
        <v>394534.40000000002</v>
      </c>
      <c r="L16421" s="228">
        <v>3515303.4</v>
      </c>
    </row>
    <row r="16422" spans="1:12">
      <c r="A16422" s="228">
        <v>2020</v>
      </c>
      <c r="B16422" s="228" t="s">
        <v>193</v>
      </c>
      <c r="C16422" s="228" t="s">
        <v>65</v>
      </c>
      <c r="D16422" s="228" t="s">
        <v>205</v>
      </c>
      <c r="E16422" s="228">
        <v>95</v>
      </c>
      <c r="F16422" s="228">
        <v>361</v>
      </c>
      <c r="G16422" s="228">
        <v>99</v>
      </c>
      <c r="H16422" s="228">
        <v>699</v>
      </c>
      <c r="I16422" s="228">
        <v>413653.8</v>
      </c>
      <c r="J16422" s="228">
        <v>40177.78</v>
      </c>
      <c r="K16422" s="228">
        <v>20422</v>
      </c>
      <c r="L16422" s="228">
        <v>480713.83</v>
      </c>
    </row>
    <row r="16423" spans="1:12">
      <c r="A16423" s="228">
        <v>2020</v>
      </c>
      <c r="B16423" s="228" t="s">
        <v>193</v>
      </c>
      <c r="C16423" s="228" t="s">
        <v>65</v>
      </c>
      <c r="D16423" s="228" t="s">
        <v>206</v>
      </c>
      <c r="E16423" s="228">
        <v>0</v>
      </c>
      <c r="F16423" s="228">
        <v>36670</v>
      </c>
      <c r="G16423" s="228">
        <v>862</v>
      </c>
      <c r="H16423" s="228">
        <v>2863</v>
      </c>
      <c r="I16423" s="228">
        <v>1789538.05</v>
      </c>
      <c r="J16423" s="228">
        <v>244936.7</v>
      </c>
      <c r="K16423" s="228">
        <v>29579</v>
      </c>
      <c r="L16423" s="228">
        <v>2191790</v>
      </c>
    </row>
    <row r="16424" spans="1:12">
      <c r="A16424" s="228">
        <v>2020</v>
      </c>
      <c r="B16424" s="228" t="s">
        <v>193</v>
      </c>
      <c r="C16424" s="228" t="s">
        <v>65</v>
      </c>
      <c r="D16424" s="228" t="s">
        <v>206</v>
      </c>
      <c r="E16424" s="228">
        <v>5</v>
      </c>
      <c r="F16424" s="228">
        <v>45335</v>
      </c>
      <c r="G16424" s="228">
        <v>526</v>
      </c>
      <c r="H16424" s="228">
        <v>704</v>
      </c>
      <c r="I16424" s="228">
        <v>700345.65</v>
      </c>
      <c r="J16424" s="228">
        <v>150801.81</v>
      </c>
      <c r="K16424" s="228">
        <v>29836</v>
      </c>
      <c r="L16424" s="228">
        <v>952728.69</v>
      </c>
    </row>
    <row r="16425" spans="1:12">
      <c r="A16425" s="228">
        <v>2020</v>
      </c>
      <c r="B16425" s="228" t="s">
        <v>193</v>
      </c>
      <c r="C16425" s="228" t="s">
        <v>65</v>
      </c>
      <c r="D16425" s="228" t="s">
        <v>206</v>
      </c>
      <c r="E16425" s="228">
        <v>10</v>
      </c>
      <c r="F16425" s="228">
        <v>45712</v>
      </c>
      <c r="G16425" s="228">
        <v>451</v>
      </c>
      <c r="H16425" s="228">
        <v>933</v>
      </c>
      <c r="I16425" s="228">
        <v>765062.25</v>
      </c>
      <c r="J16425" s="228">
        <v>151434.85</v>
      </c>
      <c r="K16425" s="228">
        <v>182063</v>
      </c>
      <c r="L16425" s="228">
        <v>1152796.32</v>
      </c>
    </row>
    <row r="16426" spans="1:12">
      <c r="A16426" s="228">
        <v>2020</v>
      </c>
      <c r="B16426" s="228" t="s">
        <v>193</v>
      </c>
      <c r="C16426" s="228" t="s">
        <v>65</v>
      </c>
      <c r="D16426" s="228" t="s">
        <v>206</v>
      </c>
      <c r="E16426" s="228">
        <v>15</v>
      </c>
      <c r="F16426" s="228">
        <v>40839</v>
      </c>
      <c r="G16426" s="228">
        <v>1113</v>
      </c>
      <c r="H16426" s="228">
        <v>3359</v>
      </c>
      <c r="I16426" s="228">
        <v>2725102.9</v>
      </c>
      <c r="J16426" s="228">
        <v>335944.83</v>
      </c>
      <c r="K16426" s="228">
        <v>235862</v>
      </c>
      <c r="L16426" s="228">
        <v>3459193.24</v>
      </c>
    </row>
    <row r="16427" spans="1:12">
      <c r="A16427" s="228">
        <v>2020</v>
      </c>
      <c r="B16427" s="228" t="s">
        <v>193</v>
      </c>
      <c r="C16427" s="228" t="s">
        <v>65</v>
      </c>
      <c r="D16427" s="228" t="s">
        <v>206</v>
      </c>
      <c r="E16427" s="228">
        <v>20</v>
      </c>
      <c r="F16427" s="228">
        <v>35580</v>
      </c>
      <c r="G16427" s="228">
        <v>1497</v>
      </c>
      <c r="H16427" s="228">
        <v>4026</v>
      </c>
      <c r="I16427" s="228">
        <v>3694249.05</v>
      </c>
      <c r="J16427" s="228">
        <v>513708.52</v>
      </c>
      <c r="K16427" s="228">
        <v>422733.5</v>
      </c>
      <c r="L16427" s="228">
        <v>4945252.97</v>
      </c>
    </row>
    <row r="16428" spans="1:12">
      <c r="A16428" s="228">
        <v>2020</v>
      </c>
      <c r="B16428" s="228" t="s">
        <v>193</v>
      </c>
      <c r="C16428" s="228" t="s">
        <v>65</v>
      </c>
      <c r="D16428" s="228" t="s">
        <v>206</v>
      </c>
      <c r="E16428" s="228">
        <v>25</v>
      </c>
      <c r="F16428" s="228">
        <v>33152</v>
      </c>
      <c r="G16428" s="228">
        <v>1590</v>
      </c>
      <c r="H16428" s="228">
        <v>4755</v>
      </c>
      <c r="I16428" s="228">
        <v>5282350.5999999996</v>
      </c>
      <c r="J16428" s="228">
        <v>1074449.32</v>
      </c>
      <c r="K16428" s="228">
        <v>428506</v>
      </c>
      <c r="L16428" s="228">
        <v>7415371.46</v>
      </c>
    </row>
    <row r="16429" spans="1:12">
      <c r="A16429" s="228">
        <v>2020</v>
      </c>
      <c r="B16429" s="228" t="s">
        <v>193</v>
      </c>
      <c r="C16429" s="228" t="s">
        <v>65</v>
      </c>
      <c r="D16429" s="228" t="s">
        <v>206</v>
      </c>
      <c r="E16429" s="228">
        <v>30</v>
      </c>
      <c r="F16429" s="228">
        <v>52648</v>
      </c>
      <c r="G16429" s="228">
        <v>3287</v>
      </c>
      <c r="H16429" s="228">
        <v>9441</v>
      </c>
      <c r="I16429" s="228">
        <v>11384243.300000001</v>
      </c>
      <c r="J16429" s="228">
        <v>2564057.75</v>
      </c>
      <c r="K16429" s="228">
        <v>866351</v>
      </c>
      <c r="L16429" s="228">
        <v>15944909.609999999</v>
      </c>
    </row>
    <row r="16430" spans="1:12">
      <c r="A16430" s="228">
        <v>2020</v>
      </c>
      <c r="B16430" s="228" t="s">
        <v>193</v>
      </c>
      <c r="C16430" s="228" t="s">
        <v>65</v>
      </c>
      <c r="D16430" s="228" t="s">
        <v>206</v>
      </c>
      <c r="E16430" s="228">
        <v>35</v>
      </c>
      <c r="F16430" s="228">
        <v>57357</v>
      </c>
      <c r="G16430" s="228">
        <v>3245</v>
      </c>
      <c r="H16430" s="228">
        <v>8140</v>
      </c>
      <c r="I16430" s="228">
        <v>9854232.1999999993</v>
      </c>
      <c r="J16430" s="228">
        <v>2149479.73</v>
      </c>
      <c r="K16430" s="228">
        <v>781296</v>
      </c>
      <c r="L16430" s="228">
        <v>13955118.91</v>
      </c>
    </row>
    <row r="16431" spans="1:12">
      <c r="A16431" s="228">
        <v>2020</v>
      </c>
      <c r="B16431" s="228" t="s">
        <v>193</v>
      </c>
      <c r="C16431" s="228" t="s">
        <v>65</v>
      </c>
      <c r="D16431" s="228" t="s">
        <v>206</v>
      </c>
      <c r="E16431" s="228">
        <v>40</v>
      </c>
      <c r="F16431" s="228">
        <v>51711</v>
      </c>
      <c r="G16431" s="228">
        <v>2802</v>
      </c>
      <c r="H16431" s="228">
        <v>5933</v>
      </c>
      <c r="I16431" s="228">
        <v>6922345.4500000002</v>
      </c>
      <c r="J16431" s="228">
        <v>1483611.84</v>
      </c>
      <c r="K16431" s="228">
        <v>877394.4</v>
      </c>
      <c r="L16431" s="228">
        <v>10333910.970000001</v>
      </c>
    </row>
    <row r="16432" spans="1:12">
      <c r="A16432" s="228">
        <v>2020</v>
      </c>
      <c r="B16432" s="228" t="s">
        <v>193</v>
      </c>
      <c r="C16432" s="228" t="s">
        <v>65</v>
      </c>
      <c r="D16432" s="228" t="s">
        <v>206</v>
      </c>
      <c r="E16432" s="228">
        <v>45</v>
      </c>
      <c r="F16432" s="228">
        <v>52967</v>
      </c>
      <c r="G16432" s="228">
        <v>3144</v>
      </c>
      <c r="H16432" s="228">
        <v>6141</v>
      </c>
      <c r="I16432" s="228">
        <v>7506802.3399999999</v>
      </c>
      <c r="J16432" s="228">
        <v>1505368.41</v>
      </c>
      <c r="K16432" s="228">
        <v>1345385.4</v>
      </c>
      <c r="L16432" s="228">
        <v>11536502.74</v>
      </c>
    </row>
    <row r="16433" spans="1:12">
      <c r="A16433" s="228">
        <v>2020</v>
      </c>
      <c r="B16433" s="228" t="s">
        <v>193</v>
      </c>
      <c r="C16433" s="228" t="s">
        <v>65</v>
      </c>
      <c r="D16433" s="228" t="s">
        <v>206</v>
      </c>
      <c r="E16433" s="228">
        <v>50</v>
      </c>
      <c r="F16433" s="228">
        <v>50091</v>
      </c>
      <c r="G16433" s="228">
        <v>3198</v>
      </c>
      <c r="H16433" s="228">
        <v>6725</v>
      </c>
      <c r="I16433" s="228">
        <v>7856671.3399999999</v>
      </c>
      <c r="J16433" s="228">
        <v>1692946.25</v>
      </c>
      <c r="K16433" s="228">
        <v>1408412.3</v>
      </c>
      <c r="L16433" s="228">
        <v>12117597.189999999</v>
      </c>
    </row>
    <row r="16434" spans="1:12">
      <c r="A16434" s="228">
        <v>2020</v>
      </c>
      <c r="B16434" s="228" t="s">
        <v>193</v>
      </c>
      <c r="C16434" s="228" t="s">
        <v>65</v>
      </c>
      <c r="D16434" s="228" t="s">
        <v>206</v>
      </c>
      <c r="E16434" s="228">
        <v>55</v>
      </c>
      <c r="F16434" s="228">
        <v>49221</v>
      </c>
      <c r="G16434" s="228">
        <v>4045</v>
      </c>
      <c r="H16434" s="228">
        <v>8150</v>
      </c>
      <c r="I16434" s="228">
        <v>9529722.7599999998</v>
      </c>
      <c r="J16434" s="228">
        <v>2029066.2</v>
      </c>
      <c r="K16434" s="228">
        <v>1947465.65</v>
      </c>
      <c r="L16434" s="228">
        <v>14713491.369999999</v>
      </c>
    </row>
    <row r="16435" spans="1:12">
      <c r="A16435" s="228">
        <v>2020</v>
      </c>
      <c r="B16435" s="228" t="s">
        <v>193</v>
      </c>
      <c r="C16435" s="228" t="s">
        <v>65</v>
      </c>
      <c r="D16435" s="228" t="s">
        <v>206</v>
      </c>
      <c r="E16435" s="228">
        <v>60</v>
      </c>
      <c r="F16435" s="228">
        <v>45865</v>
      </c>
      <c r="G16435" s="228">
        <v>4588</v>
      </c>
      <c r="H16435" s="228">
        <v>9084</v>
      </c>
      <c r="I16435" s="228">
        <v>11727934.85</v>
      </c>
      <c r="J16435" s="228">
        <v>2415767.7200000002</v>
      </c>
      <c r="K16435" s="228">
        <v>2738568.55</v>
      </c>
      <c r="L16435" s="228">
        <v>18133029.579999998</v>
      </c>
    </row>
    <row r="16436" spans="1:12">
      <c r="A16436" s="228">
        <v>2020</v>
      </c>
      <c r="B16436" s="228" t="s">
        <v>193</v>
      </c>
      <c r="C16436" s="228" t="s">
        <v>65</v>
      </c>
      <c r="D16436" s="228" t="s">
        <v>206</v>
      </c>
      <c r="E16436" s="228">
        <v>65</v>
      </c>
      <c r="F16436" s="228">
        <v>40199</v>
      </c>
      <c r="G16436" s="228">
        <v>4743</v>
      </c>
      <c r="H16436" s="228">
        <v>11060</v>
      </c>
      <c r="I16436" s="228">
        <v>13406512.380000001</v>
      </c>
      <c r="J16436" s="228">
        <v>2780364.86</v>
      </c>
      <c r="K16436" s="228">
        <v>3441333</v>
      </c>
      <c r="L16436" s="228">
        <v>20684772.079999998</v>
      </c>
    </row>
    <row r="16437" spans="1:12">
      <c r="A16437" s="228">
        <v>2020</v>
      </c>
      <c r="B16437" s="228" t="s">
        <v>193</v>
      </c>
      <c r="C16437" s="228" t="s">
        <v>65</v>
      </c>
      <c r="D16437" s="228" t="s">
        <v>206</v>
      </c>
      <c r="E16437" s="228">
        <v>70</v>
      </c>
      <c r="F16437" s="228">
        <v>33669</v>
      </c>
      <c r="G16437" s="228">
        <v>5203</v>
      </c>
      <c r="H16437" s="228">
        <v>12329</v>
      </c>
      <c r="I16437" s="228">
        <v>14928316.470000001</v>
      </c>
      <c r="J16437" s="228">
        <v>3016840.53</v>
      </c>
      <c r="K16437" s="228">
        <v>3339670.48</v>
      </c>
      <c r="L16437" s="228">
        <v>22262366.09</v>
      </c>
    </row>
    <row r="16438" spans="1:12">
      <c r="A16438" s="228">
        <v>2020</v>
      </c>
      <c r="B16438" s="228" t="s">
        <v>193</v>
      </c>
      <c r="C16438" s="228" t="s">
        <v>65</v>
      </c>
      <c r="D16438" s="228" t="s">
        <v>206</v>
      </c>
      <c r="E16438" s="228">
        <v>75</v>
      </c>
      <c r="F16438" s="228">
        <v>22129</v>
      </c>
      <c r="G16438" s="228">
        <v>3885</v>
      </c>
      <c r="H16438" s="228">
        <v>11939</v>
      </c>
      <c r="I16438" s="228">
        <v>13210600.35</v>
      </c>
      <c r="J16438" s="228">
        <v>2442696.0099999998</v>
      </c>
      <c r="K16438" s="228">
        <v>2593359</v>
      </c>
      <c r="L16438" s="228">
        <v>18818905.390000001</v>
      </c>
    </row>
    <row r="16439" spans="1:12">
      <c r="A16439" s="228">
        <v>2020</v>
      </c>
      <c r="B16439" s="228" t="s">
        <v>193</v>
      </c>
      <c r="C16439" s="228" t="s">
        <v>65</v>
      </c>
      <c r="D16439" s="228" t="s">
        <v>206</v>
      </c>
      <c r="E16439" s="228">
        <v>80</v>
      </c>
      <c r="F16439" s="228">
        <v>14727</v>
      </c>
      <c r="G16439" s="228">
        <v>2700</v>
      </c>
      <c r="H16439" s="228">
        <v>10671</v>
      </c>
      <c r="I16439" s="228">
        <v>10385610.710000001</v>
      </c>
      <c r="J16439" s="228">
        <v>1672558.72</v>
      </c>
      <c r="K16439" s="228">
        <v>1865053.85</v>
      </c>
      <c r="L16439" s="228">
        <v>14310764.050000001</v>
      </c>
    </row>
    <row r="16440" spans="1:12">
      <c r="A16440" s="228">
        <v>2020</v>
      </c>
      <c r="B16440" s="228" t="s">
        <v>193</v>
      </c>
      <c r="C16440" s="228" t="s">
        <v>65</v>
      </c>
      <c r="D16440" s="228" t="s">
        <v>206</v>
      </c>
      <c r="E16440" s="228">
        <v>85</v>
      </c>
      <c r="F16440" s="228">
        <v>8720</v>
      </c>
      <c r="G16440" s="228">
        <v>1779</v>
      </c>
      <c r="H16440" s="228">
        <v>9783</v>
      </c>
      <c r="I16440" s="228">
        <v>7722825.71</v>
      </c>
      <c r="J16440" s="228">
        <v>1035398.78</v>
      </c>
      <c r="K16440" s="228">
        <v>878035.1</v>
      </c>
      <c r="L16440" s="228">
        <v>9831726.7699999996</v>
      </c>
    </row>
    <row r="16441" spans="1:12">
      <c r="A16441" s="228">
        <v>2020</v>
      </c>
      <c r="B16441" s="228" t="s">
        <v>193</v>
      </c>
      <c r="C16441" s="228" t="s">
        <v>65</v>
      </c>
      <c r="D16441" s="228" t="s">
        <v>206</v>
      </c>
      <c r="E16441" s="228">
        <v>90</v>
      </c>
      <c r="F16441" s="228">
        <v>3915</v>
      </c>
      <c r="G16441" s="228">
        <v>839</v>
      </c>
      <c r="H16441" s="228">
        <v>5461</v>
      </c>
      <c r="I16441" s="228">
        <v>3976545.1</v>
      </c>
      <c r="J16441" s="228">
        <v>426208.25</v>
      </c>
      <c r="K16441" s="228">
        <v>408536.4</v>
      </c>
      <c r="L16441" s="228">
        <v>4885297.34</v>
      </c>
    </row>
    <row r="16442" spans="1:12">
      <c r="A16442" s="228">
        <v>2020</v>
      </c>
      <c r="B16442" s="228" t="s">
        <v>193</v>
      </c>
      <c r="C16442" s="228" t="s">
        <v>65</v>
      </c>
      <c r="D16442" s="228" t="s">
        <v>206</v>
      </c>
      <c r="E16442" s="228">
        <v>95</v>
      </c>
      <c r="F16442" s="228">
        <v>1081</v>
      </c>
      <c r="G16442" s="228">
        <v>180</v>
      </c>
      <c r="H16442" s="228">
        <v>1310</v>
      </c>
      <c r="I16442" s="228">
        <v>787839.6</v>
      </c>
      <c r="J16442" s="228">
        <v>90681.7</v>
      </c>
      <c r="K16442" s="228">
        <v>6611</v>
      </c>
      <c r="L16442" s="228">
        <v>908730.2</v>
      </c>
    </row>
    <row r="16443" spans="1:12">
      <c r="A16443" s="228">
        <v>2020</v>
      </c>
      <c r="B16443" s="228" t="s">
        <v>193</v>
      </c>
      <c r="C16443" s="228" t="s">
        <v>66</v>
      </c>
      <c r="D16443" s="228" t="s">
        <v>205</v>
      </c>
      <c r="E16443" s="228">
        <v>0</v>
      </c>
      <c r="F16443" s="228">
        <v>4551</v>
      </c>
      <c r="G16443" s="228">
        <v>183</v>
      </c>
      <c r="H16443" s="228">
        <v>1006</v>
      </c>
      <c r="I16443" s="228">
        <v>703187.66</v>
      </c>
      <c r="J16443" s="228">
        <v>44154.99</v>
      </c>
      <c r="K16443" s="228">
        <v>18908</v>
      </c>
      <c r="L16443" s="228">
        <v>779002.09</v>
      </c>
    </row>
    <row r="16444" spans="1:12">
      <c r="A16444" s="228">
        <v>2020</v>
      </c>
      <c r="B16444" s="228" t="s">
        <v>193</v>
      </c>
      <c r="C16444" s="228" t="s">
        <v>66</v>
      </c>
      <c r="D16444" s="228" t="s">
        <v>205</v>
      </c>
      <c r="E16444" s="228">
        <v>5</v>
      </c>
      <c r="F16444" s="228">
        <v>5743</v>
      </c>
      <c r="G16444" s="228">
        <v>92</v>
      </c>
      <c r="H16444" s="228">
        <v>124</v>
      </c>
      <c r="I16444" s="228">
        <v>87207.82</v>
      </c>
      <c r="J16444" s="228">
        <v>22270.89</v>
      </c>
      <c r="K16444" s="228">
        <v>36492</v>
      </c>
      <c r="L16444" s="228">
        <v>153808.66</v>
      </c>
    </row>
    <row r="16445" spans="1:12">
      <c r="A16445" s="228">
        <v>2020</v>
      </c>
      <c r="B16445" s="228" t="s">
        <v>193</v>
      </c>
      <c r="C16445" s="228" t="s">
        <v>66</v>
      </c>
      <c r="D16445" s="228" t="s">
        <v>205</v>
      </c>
      <c r="E16445" s="228">
        <v>10</v>
      </c>
      <c r="F16445" s="228">
        <v>6372</v>
      </c>
      <c r="G16445" s="228">
        <v>70</v>
      </c>
      <c r="H16445" s="228">
        <v>109</v>
      </c>
      <c r="I16445" s="228">
        <v>98270.1</v>
      </c>
      <c r="J16445" s="228">
        <v>28136.25</v>
      </c>
      <c r="K16445" s="228">
        <v>17208</v>
      </c>
      <c r="L16445" s="228">
        <v>153512.04</v>
      </c>
    </row>
    <row r="16446" spans="1:12">
      <c r="A16446" s="228">
        <v>2020</v>
      </c>
      <c r="B16446" s="228" t="s">
        <v>193</v>
      </c>
      <c r="C16446" s="228" t="s">
        <v>66</v>
      </c>
      <c r="D16446" s="228" t="s">
        <v>205</v>
      </c>
      <c r="E16446" s="228">
        <v>15</v>
      </c>
      <c r="F16446" s="228">
        <v>6266</v>
      </c>
      <c r="G16446" s="228">
        <v>114</v>
      </c>
      <c r="H16446" s="228">
        <v>209</v>
      </c>
      <c r="I16446" s="228">
        <v>166152.76</v>
      </c>
      <c r="J16446" s="228">
        <v>42648.99</v>
      </c>
      <c r="K16446" s="228">
        <v>17622</v>
      </c>
      <c r="L16446" s="228">
        <v>241413.42</v>
      </c>
    </row>
    <row r="16447" spans="1:12">
      <c r="A16447" s="228">
        <v>2020</v>
      </c>
      <c r="B16447" s="228" t="s">
        <v>193</v>
      </c>
      <c r="C16447" s="228" t="s">
        <v>66</v>
      </c>
      <c r="D16447" s="228" t="s">
        <v>205</v>
      </c>
      <c r="E16447" s="228">
        <v>20</v>
      </c>
      <c r="F16447" s="228">
        <v>5055</v>
      </c>
      <c r="G16447" s="228">
        <v>141</v>
      </c>
      <c r="H16447" s="228">
        <v>460</v>
      </c>
      <c r="I16447" s="228">
        <v>390926.6</v>
      </c>
      <c r="J16447" s="228">
        <v>54941.45</v>
      </c>
      <c r="K16447" s="228">
        <v>27357</v>
      </c>
      <c r="L16447" s="228">
        <v>494632.52</v>
      </c>
    </row>
    <row r="16448" spans="1:12">
      <c r="A16448" s="228">
        <v>2020</v>
      </c>
      <c r="B16448" s="228" t="s">
        <v>193</v>
      </c>
      <c r="C16448" s="228" t="s">
        <v>66</v>
      </c>
      <c r="D16448" s="228" t="s">
        <v>205</v>
      </c>
      <c r="E16448" s="228">
        <v>25</v>
      </c>
      <c r="F16448" s="228">
        <v>3145</v>
      </c>
      <c r="G16448" s="228">
        <v>75</v>
      </c>
      <c r="H16448" s="228">
        <v>369</v>
      </c>
      <c r="I16448" s="228">
        <v>263636.90000000002</v>
      </c>
      <c r="J16448" s="228">
        <v>40047.269999999997</v>
      </c>
      <c r="K16448" s="228">
        <v>34715</v>
      </c>
      <c r="L16448" s="228">
        <v>373723.35</v>
      </c>
    </row>
    <row r="16449" spans="1:12">
      <c r="A16449" s="228">
        <v>2020</v>
      </c>
      <c r="B16449" s="228" t="s">
        <v>193</v>
      </c>
      <c r="C16449" s="228" t="s">
        <v>66</v>
      </c>
      <c r="D16449" s="228" t="s">
        <v>205</v>
      </c>
      <c r="E16449" s="228">
        <v>30</v>
      </c>
      <c r="F16449" s="228">
        <v>5018</v>
      </c>
      <c r="G16449" s="228">
        <v>146</v>
      </c>
      <c r="H16449" s="228">
        <v>342</v>
      </c>
      <c r="I16449" s="228">
        <v>289810.02</v>
      </c>
      <c r="J16449" s="228">
        <v>63840.83</v>
      </c>
      <c r="K16449" s="228">
        <v>30731</v>
      </c>
      <c r="L16449" s="228">
        <v>436186.78</v>
      </c>
    </row>
    <row r="16450" spans="1:12">
      <c r="A16450" s="228">
        <v>2020</v>
      </c>
      <c r="B16450" s="228" t="s">
        <v>193</v>
      </c>
      <c r="C16450" s="228" t="s">
        <v>66</v>
      </c>
      <c r="D16450" s="228" t="s">
        <v>205</v>
      </c>
      <c r="E16450" s="228">
        <v>35</v>
      </c>
      <c r="F16450" s="228">
        <v>5844</v>
      </c>
      <c r="G16450" s="228">
        <v>267</v>
      </c>
      <c r="H16450" s="228">
        <v>417</v>
      </c>
      <c r="I16450" s="228">
        <v>389630.97</v>
      </c>
      <c r="J16450" s="228">
        <v>106824.12</v>
      </c>
      <c r="K16450" s="228">
        <v>93706</v>
      </c>
      <c r="L16450" s="228">
        <v>689209.79</v>
      </c>
    </row>
    <row r="16451" spans="1:12">
      <c r="A16451" s="228">
        <v>2020</v>
      </c>
      <c r="B16451" s="228" t="s">
        <v>193</v>
      </c>
      <c r="C16451" s="228" t="s">
        <v>66</v>
      </c>
      <c r="D16451" s="228" t="s">
        <v>205</v>
      </c>
      <c r="E16451" s="228">
        <v>40</v>
      </c>
      <c r="F16451" s="228">
        <v>5733</v>
      </c>
      <c r="G16451" s="228">
        <v>326</v>
      </c>
      <c r="H16451" s="228">
        <v>683</v>
      </c>
      <c r="I16451" s="228">
        <v>636472.99</v>
      </c>
      <c r="J16451" s="228">
        <v>150622.39000000001</v>
      </c>
      <c r="K16451" s="228">
        <v>219447</v>
      </c>
      <c r="L16451" s="228">
        <v>1107681.02</v>
      </c>
    </row>
    <row r="16452" spans="1:12">
      <c r="A16452" s="228">
        <v>2020</v>
      </c>
      <c r="B16452" s="228" t="s">
        <v>193</v>
      </c>
      <c r="C16452" s="228" t="s">
        <v>66</v>
      </c>
      <c r="D16452" s="228" t="s">
        <v>205</v>
      </c>
      <c r="E16452" s="228">
        <v>45</v>
      </c>
      <c r="F16452" s="228">
        <v>6694</v>
      </c>
      <c r="G16452" s="228">
        <v>344</v>
      </c>
      <c r="H16452" s="228">
        <v>772</v>
      </c>
      <c r="I16452" s="228">
        <v>764954.76</v>
      </c>
      <c r="J16452" s="228">
        <v>204946.26</v>
      </c>
      <c r="K16452" s="228">
        <v>263536</v>
      </c>
      <c r="L16452" s="228">
        <v>1364127.02</v>
      </c>
    </row>
    <row r="16453" spans="1:12">
      <c r="A16453" s="228">
        <v>2020</v>
      </c>
      <c r="B16453" s="228" t="s">
        <v>193</v>
      </c>
      <c r="C16453" s="228" t="s">
        <v>66</v>
      </c>
      <c r="D16453" s="228" t="s">
        <v>205</v>
      </c>
      <c r="E16453" s="228">
        <v>50</v>
      </c>
      <c r="F16453" s="228">
        <v>7002</v>
      </c>
      <c r="G16453" s="228">
        <v>442</v>
      </c>
      <c r="H16453" s="228">
        <v>859</v>
      </c>
      <c r="I16453" s="228">
        <v>919068.53</v>
      </c>
      <c r="J16453" s="228">
        <v>255072.16</v>
      </c>
      <c r="K16453" s="228">
        <v>282427</v>
      </c>
      <c r="L16453" s="228">
        <v>1610421.64</v>
      </c>
    </row>
    <row r="16454" spans="1:12">
      <c r="A16454" s="228">
        <v>2020</v>
      </c>
      <c r="B16454" s="228" t="s">
        <v>193</v>
      </c>
      <c r="C16454" s="228" t="s">
        <v>66</v>
      </c>
      <c r="D16454" s="228" t="s">
        <v>205</v>
      </c>
      <c r="E16454" s="228">
        <v>55</v>
      </c>
      <c r="F16454" s="228">
        <v>8502</v>
      </c>
      <c r="G16454" s="228">
        <v>747</v>
      </c>
      <c r="H16454" s="228">
        <v>1718</v>
      </c>
      <c r="I16454" s="228">
        <v>1743680.73</v>
      </c>
      <c r="J16454" s="228">
        <v>453353.62</v>
      </c>
      <c r="K16454" s="228">
        <v>431266.7</v>
      </c>
      <c r="L16454" s="228">
        <v>2876666.73</v>
      </c>
    </row>
    <row r="16455" spans="1:12">
      <c r="A16455" s="228">
        <v>2020</v>
      </c>
      <c r="B16455" s="228" t="s">
        <v>193</v>
      </c>
      <c r="C16455" s="228" t="s">
        <v>66</v>
      </c>
      <c r="D16455" s="228" t="s">
        <v>205</v>
      </c>
      <c r="E16455" s="228">
        <v>60</v>
      </c>
      <c r="F16455" s="228">
        <v>9350</v>
      </c>
      <c r="G16455" s="228">
        <v>1084</v>
      </c>
      <c r="H16455" s="228">
        <v>2108</v>
      </c>
      <c r="I16455" s="228">
        <v>2289905.29</v>
      </c>
      <c r="J16455" s="228">
        <v>595439</v>
      </c>
      <c r="K16455" s="228">
        <v>784882</v>
      </c>
      <c r="L16455" s="228">
        <v>3920405.93</v>
      </c>
    </row>
    <row r="16456" spans="1:12">
      <c r="A16456" s="228">
        <v>2020</v>
      </c>
      <c r="B16456" s="228" t="s">
        <v>193</v>
      </c>
      <c r="C16456" s="228" t="s">
        <v>66</v>
      </c>
      <c r="D16456" s="228" t="s">
        <v>205</v>
      </c>
      <c r="E16456" s="228">
        <v>65</v>
      </c>
      <c r="F16456" s="228">
        <v>8906</v>
      </c>
      <c r="G16456" s="228">
        <v>1419</v>
      </c>
      <c r="H16456" s="228">
        <v>3239</v>
      </c>
      <c r="I16456" s="228">
        <v>3616678.81</v>
      </c>
      <c r="J16456" s="228">
        <v>864432.66</v>
      </c>
      <c r="K16456" s="228">
        <v>1094079.1000000001</v>
      </c>
      <c r="L16456" s="228">
        <v>5901066.3200000003</v>
      </c>
    </row>
    <row r="16457" spans="1:12">
      <c r="A16457" s="228">
        <v>2020</v>
      </c>
      <c r="B16457" s="228" t="s">
        <v>193</v>
      </c>
      <c r="C16457" s="228" t="s">
        <v>66</v>
      </c>
      <c r="D16457" s="228" t="s">
        <v>205</v>
      </c>
      <c r="E16457" s="228">
        <v>70</v>
      </c>
      <c r="F16457" s="228">
        <v>7829</v>
      </c>
      <c r="G16457" s="228">
        <v>1610</v>
      </c>
      <c r="H16457" s="228">
        <v>3831</v>
      </c>
      <c r="I16457" s="228">
        <v>3706935.89</v>
      </c>
      <c r="J16457" s="228">
        <v>894842.43</v>
      </c>
      <c r="K16457" s="228">
        <v>1194985.3999999999</v>
      </c>
      <c r="L16457" s="228">
        <v>6111481.8200000003</v>
      </c>
    </row>
    <row r="16458" spans="1:12">
      <c r="A16458" s="228">
        <v>2020</v>
      </c>
      <c r="B16458" s="228" t="s">
        <v>193</v>
      </c>
      <c r="C16458" s="228" t="s">
        <v>66</v>
      </c>
      <c r="D16458" s="228" t="s">
        <v>205</v>
      </c>
      <c r="E16458" s="228">
        <v>75</v>
      </c>
      <c r="F16458" s="228">
        <v>5423</v>
      </c>
      <c r="G16458" s="228">
        <v>1386</v>
      </c>
      <c r="H16458" s="228">
        <v>3384</v>
      </c>
      <c r="I16458" s="228">
        <v>3149664.63</v>
      </c>
      <c r="J16458" s="228">
        <v>728252.92</v>
      </c>
      <c r="K16458" s="228">
        <v>1262125</v>
      </c>
      <c r="L16458" s="228">
        <v>5355908.3600000003</v>
      </c>
    </row>
    <row r="16459" spans="1:12">
      <c r="A16459" s="228">
        <v>2020</v>
      </c>
      <c r="B16459" s="228" t="s">
        <v>193</v>
      </c>
      <c r="C16459" s="228" t="s">
        <v>66</v>
      </c>
      <c r="D16459" s="228" t="s">
        <v>205</v>
      </c>
      <c r="E16459" s="228">
        <v>80</v>
      </c>
      <c r="F16459" s="228">
        <v>3317</v>
      </c>
      <c r="G16459" s="228">
        <v>1135</v>
      </c>
      <c r="H16459" s="228">
        <v>2975</v>
      </c>
      <c r="I16459" s="228">
        <v>2300771.2200000002</v>
      </c>
      <c r="J16459" s="228">
        <v>446942.38</v>
      </c>
      <c r="K16459" s="228">
        <v>634219.75</v>
      </c>
      <c r="L16459" s="228">
        <v>3510787.87</v>
      </c>
    </row>
    <row r="16460" spans="1:12">
      <c r="A16460" s="228">
        <v>2020</v>
      </c>
      <c r="B16460" s="228" t="s">
        <v>193</v>
      </c>
      <c r="C16460" s="228" t="s">
        <v>66</v>
      </c>
      <c r="D16460" s="228" t="s">
        <v>205</v>
      </c>
      <c r="E16460" s="228">
        <v>85</v>
      </c>
      <c r="F16460" s="228">
        <v>1761</v>
      </c>
      <c r="G16460" s="228">
        <v>633</v>
      </c>
      <c r="H16460" s="228">
        <v>2487</v>
      </c>
      <c r="I16460" s="228">
        <v>1643480.98</v>
      </c>
      <c r="J16460" s="228">
        <v>277637.74</v>
      </c>
      <c r="K16460" s="228">
        <v>260496.6</v>
      </c>
      <c r="L16460" s="228">
        <v>2250320.7000000002</v>
      </c>
    </row>
    <row r="16461" spans="1:12">
      <c r="A16461" s="228">
        <v>2020</v>
      </c>
      <c r="B16461" s="228" t="s">
        <v>193</v>
      </c>
      <c r="C16461" s="228" t="s">
        <v>66</v>
      </c>
      <c r="D16461" s="228" t="s">
        <v>205</v>
      </c>
      <c r="E16461" s="228">
        <v>90</v>
      </c>
      <c r="F16461" s="228">
        <v>657</v>
      </c>
      <c r="G16461" s="228">
        <v>183</v>
      </c>
      <c r="H16461" s="228">
        <v>893</v>
      </c>
      <c r="I16461" s="228">
        <v>548439.16</v>
      </c>
      <c r="J16461" s="228">
        <v>68905.289999999994</v>
      </c>
      <c r="K16461" s="228">
        <v>64311</v>
      </c>
      <c r="L16461" s="228">
        <v>702894.68</v>
      </c>
    </row>
    <row r="16462" spans="1:12">
      <c r="A16462" s="228">
        <v>2020</v>
      </c>
      <c r="B16462" s="228" t="s">
        <v>193</v>
      </c>
      <c r="C16462" s="228" t="s">
        <v>66</v>
      </c>
      <c r="D16462" s="228" t="s">
        <v>205</v>
      </c>
      <c r="E16462" s="228">
        <v>95</v>
      </c>
      <c r="F16462" s="228">
        <v>82</v>
      </c>
      <c r="G16462" s="228">
        <v>27</v>
      </c>
      <c r="H16462" s="228">
        <v>61</v>
      </c>
      <c r="I16462" s="228">
        <v>38732.51</v>
      </c>
      <c r="J16462" s="228">
        <v>7383.45</v>
      </c>
      <c r="K16462" s="228">
        <v>9069</v>
      </c>
      <c r="L16462" s="228">
        <v>56640.76</v>
      </c>
    </row>
    <row r="16463" spans="1:12">
      <c r="A16463" s="228">
        <v>2020</v>
      </c>
      <c r="B16463" s="228" t="s">
        <v>193</v>
      </c>
      <c r="C16463" s="228" t="s">
        <v>66</v>
      </c>
      <c r="D16463" s="228" t="s">
        <v>206</v>
      </c>
      <c r="E16463" s="228">
        <v>0</v>
      </c>
      <c r="F16463" s="228">
        <v>4138</v>
      </c>
      <c r="G16463" s="228">
        <v>92</v>
      </c>
      <c r="H16463" s="228">
        <v>388</v>
      </c>
      <c r="I16463" s="228">
        <v>288641.06</v>
      </c>
      <c r="J16463" s="228">
        <v>22897.56</v>
      </c>
      <c r="K16463" s="228">
        <v>9332</v>
      </c>
      <c r="L16463" s="228">
        <v>330642.58</v>
      </c>
    </row>
    <row r="16464" spans="1:12">
      <c r="A16464" s="228">
        <v>2020</v>
      </c>
      <c r="B16464" s="228" t="s">
        <v>193</v>
      </c>
      <c r="C16464" s="228" t="s">
        <v>66</v>
      </c>
      <c r="D16464" s="228" t="s">
        <v>206</v>
      </c>
      <c r="E16464" s="228">
        <v>5</v>
      </c>
      <c r="F16464" s="228">
        <v>5439</v>
      </c>
      <c r="G16464" s="228">
        <v>63</v>
      </c>
      <c r="H16464" s="228">
        <v>89</v>
      </c>
      <c r="I16464" s="228">
        <v>81675.009999999995</v>
      </c>
      <c r="J16464" s="228">
        <v>20786.560000000001</v>
      </c>
      <c r="K16464" s="228">
        <v>10354</v>
      </c>
      <c r="L16464" s="228">
        <v>123614.86</v>
      </c>
    </row>
    <row r="16465" spans="1:12">
      <c r="A16465" s="228">
        <v>2020</v>
      </c>
      <c r="B16465" s="228" t="s">
        <v>193</v>
      </c>
      <c r="C16465" s="228" t="s">
        <v>66</v>
      </c>
      <c r="D16465" s="228" t="s">
        <v>206</v>
      </c>
      <c r="E16465" s="228">
        <v>10</v>
      </c>
      <c r="F16465" s="228">
        <v>6029</v>
      </c>
      <c r="G16465" s="228">
        <v>73</v>
      </c>
      <c r="H16465" s="228">
        <v>184</v>
      </c>
      <c r="I16465" s="228">
        <v>118008.59</v>
      </c>
      <c r="J16465" s="228">
        <v>16345.07</v>
      </c>
      <c r="K16465" s="228">
        <v>19870</v>
      </c>
      <c r="L16465" s="228">
        <v>157205.46</v>
      </c>
    </row>
    <row r="16466" spans="1:12">
      <c r="A16466" s="228">
        <v>2020</v>
      </c>
      <c r="B16466" s="228" t="s">
        <v>193</v>
      </c>
      <c r="C16466" s="228" t="s">
        <v>66</v>
      </c>
      <c r="D16466" s="228" t="s">
        <v>206</v>
      </c>
      <c r="E16466" s="228">
        <v>15</v>
      </c>
      <c r="F16466" s="228">
        <v>5839</v>
      </c>
      <c r="G16466" s="228">
        <v>213</v>
      </c>
      <c r="H16466" s="228">
        <v>504</v>
      </c>
      <c r="I16466" s="228">
        <v>366887.98</v>
      </c>
      <c r="J16466" s="228">
        <v>65069.36</v>
      </c>
      <c r="K16466" s="228">
        <v>42027</v>
      </c>
      <c r="L16466" s="228">
        <v>502503.96</v>
      </c>
    </row>
    <row r="16467" spans="1:12">
      <c r="A16467" s="228">
        <v>2020</v>
      </c>
      <c r="B16467" s="228" t="s">
        <v>193</v>
      </c>
      <c r="C16467" s="228" t="s">
        <v>66</v>
      </c>
      <c r="D16467" s="228" t="s">
        <v>206</v>
      </c>
      <c r="E16467" s="228">
        <v>20</v>
      </c>
      <c r="F16467" s="228">
        <v>5222</v>
      </c>
      <c r="G16467" s="228">
        <v>304</v>
      </c>
      <c r="H16467" s="228">
        <v>697</v>
      </c>
      <c r="I16467" s="228">
        <v>635739.74</v>
      </c>
      <c r="J16467" s="228">
        <v>126449.15</v>
      </c>
      <c r="K16467" s="228">
        <v>76288</v>
      </c>
      <c r="L16467" s="228">
        <v>899110.25</v>
      </c>
    </row>
    <row r="16468" spans="1:12">
      <c r="A16468" s="228">
        <v>2020</v>
      </c>
      <c r="B16468" s="228" t="s">
        <v>193</v>
      </c>
      <c r="C16468" s="228" t="s">
        <v>66</v>
      </c>
      <c r="D16468" s="228" t="s">
        <v>206</v>
      </c>
      <c r="E16468" s="228">
        <v>25</v>
      </c>
      <c r="F16468" s="228">
        <v>3890</v>
      </c>
      <c r="G16468" s="228">
        <v>346</v>
      </c>
      <c r="H16468" s="228">
        <v>1045</v>
      </c>
      <c r="I16468" s="228">
        <v>896674.33</v>
      </c>
      <c r="J16468" s="228">
        <v>208474</v>
      </c>
      <c r="K16468" s="228">
        <v>39588</v>
      </c>
      <c r="L16468" s="228">
        <v>1267271.4099999999</v>
      </c>
    </row>
    <row r="16469" spans="1:12">
      <c r="A16469" s="228">
        <v>2020</v>
      </c>
      <c r="B16469" s="228" t="s">
        <v>193</v>
      </c>
      <c r="C16469" s="228" t="s">
        <v>66</v>
      </c>
      <c r="D16469" s="228" t="s">
        <v>206</v>
      </c>
      <c r="E16469" s="228">
        <v>30</v>
      </c>
      <c r="F16469" s="228">
        <v>6078</v>
      </c>
      <c r="G16469" s="228">
        <v>618</v>
      </c>
      <c r="H16469" s="228">
        <v>2131</v>
      </c>
      <c r="I16469" s="228">
        <v>1845929.34</v>
      </c>
      <c r="J16469" s="228">
        <v>400473.09</v>
      </c>
      <c r="K16469" s="228">
        <v>136173</v>
      </c>
      <c r="L16469" s="228">
        <v>2616438.64</v>
      </c>
    </row>
    <row r="16470" spans="1:12">
      <c r="A16470" s="228">
        <v>2020</v>
      </c>
      <c r="B16470" s="228" t="s">
        <v>193</v>
      </c>
      <c r="C16470" s="228" t="s">
        <v>66</v>
      </c>
      <c r="D16470" s="228" t="s">
        <v>206</v>
      </c>
      <c r="E16470" s="228">
        <v>35</v>
      </c>
      <c r="F16470" s="228">
        <v>6929</v>
      </c>
      <c r="G16470" s="228">
        <v>602</v>
      </c>
      <c r="H16470" s="228">
        <v>1895</v>
      </c>
      <c r="I16470" s="228">
        <v>1529519.94</v>
      </c>
      <c r="J16470" s="228">
        <v>329937.25</v>
      </c>
      <c r="K16470" s="228">
        <v>145490</v>
      </c>
      <c r="L16470" s="228">
        <v>2197025.15</v>
      </c>
    </row>
    <row r="16471" spans="1:12">
      <c r="A16471" s="228">
        <v>2020</v>
      </c>
      <c r="B16471" s="228" t="s">
        <v>193</v>
      </c>
      <c r="C16471" s="228" t="s">
        <v>66</v>
      </c>
      <c r="D16471" s="228" t="s">
        <v>206</v>
      </c>
      <c r="E16471" s="228">
        <v>40</v>
      </c>
      <c r="F16471" s="228">
        <v>6600</v>
      </c>
      <c r="G16471" s="228">
        <v>480</v>
      </c>
      <c r="H16471" s="228">
        <v>1009</v>
      </c>
      <c r="I16471" s="228">
        <v>1018122.16</v>
      </c>
      <c r="J16471" s="228">
        <v>247269.96</v>
      </c>
      <c r="K16471" s="228">
        <v>180898</v>
      </c>
      <c r="L16471" s="228">
        <v>1611280.59</v>
      </c>
    </row>
    <row r="16472" spans="1:12">
      <c r="A16472" s="228">
        <v>2020</v>
      </c>
      <c r="B16472" s="228" t="s">
        <v>193</v>
      </c>
      <c r="C16472" s="228" t="s">
        <v>66</v>
      </c>
      <c r="D16472" s="228" t="s">
        <v>206</v>
      </c>
      <c r="E16472" s="228">
        <v>45</v>
      </c>
      <c r="F16472" s="228">
        <v>7878</v>
      </c>
      <c r="G16472" s="228">
        <v>555</v>
      </c>
      <c r="H16472" s="228">
        <v>1289</v>
      </c>
      <c r="I16472" s="228">
        <v>1274837.98</v>
      </c>
      <c r="J16472" s="228">
        <v>294162.62</v>
      </c>
      <c r="K16472" s="228">
        <v>227395.05</v>
      </c>
      <c r="L16472" s="228">
        <v>2009476.32</v>
      </c>
    </row>
    <row r="16473" spans="1:12">
      <c r="A16473" s="228">
        <v>2020</v>
      </c>
      <c r="B16473" s="228" t="s">
        <v>193</v>
      </c>
      <c r="C16473" s="228" t="s">
        <v>66</v>
      </c>
      <c r="D16473" s="228" t="s">
        <v>206</v>
      </c>
      <c r="E16473" s="228">
        <v>50</v>
      </c>
      <c r="F16473" s="228">
        <v>8346</v>
      </c>
      <c r="G16473" s="228">
        <v>719</v>
      </c>
      <c r="H16473" s="228">
        <v>1684</v>
      </c>
      <c r="I16473" s="228">
        <v>1611076.18</v>
      </c>
      <c r="J16473" s="228">
        <v>365805.35</v>
      </c>
      <c r="K16473" s="228">
        <v>313973.84999999998</v>
      </c>
      <c r="L16473" s="228">
        <v>2508563.94</v>
      </c>
    </row>
    <row r="16474" spans="1:12">
      <c r="A16474" s="228">
        <v>2020</v>
      </c>
      <c r="B16474" s="228" t="s">
        <v>193</v>
      </c>
      <c r="C16474" s="228" t="s">
        <v>66</v>
      </c>
      <c r="D16474" s="228" t="s">
        <v>206</v>
      </c>
      <c r="E16474" s="228">
        <v>55</v>
      </c>
      <c r="F16474" s="228">
        <v>9952</v>
      </c>
      <c r="G16474" s="228">
        <v>1017</v>
      </c>
      <c r="H16474" s="228">
        <v>2433</v>
      </c>
      <c r="I16474" s="228">
        <v>2366106.63</v>
      </c>
      <c r="J16474" s="228">
        <v>541228.76</v>
      </c>
      <c r="K16474" s="228">
        <v>689904.78</v>
      </c>
      <c r="L16474" s="228">
        <v>3867580.64</v>
      </c>
    </row>
    <row r="16475" spans="1:12">
      <c r="A16475" s="228">
        <v>2020</v>
      </c>
      <c r="B16475" s="228" t="s">
        <v>193</v>
      </c>
      <c r="C16475" s="228" t="s">
        <v>66</v>
      </c>
      <c r="D16475" s="228" t="s">
        <v>206</v>
      </c>
      <c r="E16475" s="228">
        <v>60</v>
      </c>
      <c r="F16475" s="228">
        <v>10503</v>
      </c>
      <c r="G16475" s="228">
        <v>1209</v>
      </c>
      <c r="H16475" s="228">
        <v>3078</v>
      </c>
      <c r="I16475" s="228">
        <v>3025037.52</v>
      </c>
      <c r="J16475" s="228">
        <v>694578.6</v>
      </c>
      <c r="K16475" s="228">
        <v>757560.8</v>
      </c>
      <c r="L16475" s="228">
        <v>4812970.59</v>
      </c>
    </row>
    <row r="16476" spans="1:12">
      <c r="A16476" s="228">
        <v>2020</v>
      </c>
      <c r="B16476" s="228" t="s">
        <v>193</v>
      </c>
      <c r="C16476" s="228" t="s">
        <v>66</v>
      </c>
      <c r="D16476" s="228" t="s">
        <v>206</v>
      </c>
      <c r="E16476" s="228">
        <v>65</v>
      </c>
      <c r="F16476" s="228">
        <v>9921</v>
      </c>
      <c r="G16476" s="228">
        <v>1255</v>
      </c>
      <c r="H16476" s="228">
        <v>2927</v>
      </c>
      <c r="I16476" s="228">
        <v>2922983.49</v>
      </c>
      <c r="J16476" s="228">
        <v>689185.2</v>
      </c>
      <c r="K16476" s="228">
        <v>814220.95</v>
      </c>
      <c r="L16476" s="228">
        <v>4764778.26</v>
      </c>
    </row>
    <row r="16477" spans="1:12">
      <c r="A16477" s="228">
        <v>2020</v>
      </c>
      <c r="B16477" s="228" t="s">
        <v>193</v>
      </c>
      <c r="C16477" s="228" t="s">
        <v>66</v>
      </c>
      <c r="D16477" s="228" t="s">
        <v>206</v>
      </c>
      <c r="E16477" s="228">
        <v>70</v>
      </c>
      <c r="F16477" s="228">
        <v>8897</v>
      </c>
      <c r="G16477" s="228">
        <v>1513</v>
      </c>
      <c r="H16477" s="228">
        <v>4117</v>
      </c>
      <c r="I16477" s="228">
        <v>3879330.44</v>
      </c>
      <c r="J16477" s="228">
        <v>823861.84</v>
      </c>
      <c r="K16477" s="228">
        <v>1168903</v>
      </c>
      <c r="L16477" s="228">
        <v>6145609.0899999999</v>
      </c>
    </row>
    <row r="16478" spans="1:12">
      <c r="A16478" s="228">
        <v>2020</v>
      </c>
      <c r="B16478" s="228" t="s">
        <v>193</v>
      </c>
      <c r="C16478" s="228" t="s">
        <v>66</v>
      </c>
      <c r="D16478" s="228" t="s">
        <v>206</v>
      </c>
      <c r="E16478" s="228">
        <v>75</v>
      </c>
      <c r="F16478" s="228">
        <v>5937</v>
      </c>
      <c r="G16478" s="228">
        <v>1357</v>
      </c>
      <c r="H16478" s="228">
        <v>4061</v>
      </c>
      <c r="I16478" s="228">
        <v>3263605.87</v>
      </c>
      <c r="J16478" s="228">
        <v>645734.81000000006</v>
      </c>
      <c r="K16478" s="228">
        <v>611561</v>
      </c>
      <c r="L16478" s="228">
        <v>4681464.92</v>
      </c>
    </row>
    <row r="16479" spans="1:12">
      <c r="A16479" s="228">
        <v>2020</v>
      </c>
      <c r="B16479" s="228" t="s">
        <v>193</v>
      </c>
      <c r="C16479" s="228" t="s">
        <v>66</v>
      </c>
      <c r="D16479" s="228" t="s">
        <v>206</v>
      </c>
      <c r="E16479" s="228">
        <v>80</v>
      </c>
      <c r="F16479" s="228">
        <v>3905</v>
      </c>
      <c r="G16479" s="228">
        <v>1017</v>
      </c>
      <c r="H16479" s="228">
        <v>3368</v>
      </c>
      <c r="I16479" s="228">
        <v>2589899.4900000002</v>
      </c>
      <c r="J16479" s="228">
        <v>476510.9</v>
      </c>
      <c r="K16479" s="228">
        <v>413889.03</v>
      </c>
      <c r="L16479" s="228">
        <v>3610031.7</v>
      </c>
    </row>
    <row r="16480" spans="1:12">
      <c r="A16480" s="228">
        <v>2020</v>
      </c>
      <c r="B16480" s="228" t="s">
        <v>193</v>
      </c>
      <c r="C16480" s="228" t="s">
        <v>66</v>
      </c>
      <c r="D16480" s="228" t="s">
        <v>206</v>
      </c>
      <c r="E16480" s="228">
        <v>85</v>
      </c>
      <c r="F16480" s="228">
        <v>2323</v>
      </c>
      <c r="G16480" s="228">
        <v>546</v>
      </c>
      <c r="H16480" s="228">
        <v>2465</v>
      </c>
      <c r="I16480" s="228">
        <v>1781865.91</v>
      </c>
      <c r="J16480" s="228">
        <v>257750.39999999999</v>
      </c>
      <c r="K16480" s="228">
        <v>243843</v>
      </c>
      <c r="L16480" s="228">
        <v>2346081.9500000002</v>
      </c>
    </row>
    <row r="16481" spans="1:12">
      <c r="A16481" s="228">
        <v>2020</v>
      </c>
      <c r="B16481" s="228" t="s">
        <v>193</v>
      </c>
      <c r="C16481" s="228" t="s">
        <v>66</v>
      </c>
      <c r="D16481" s="228" t="s">
        <v>206</v>
      </c>
      <c r="E16481" s="228">
        <v>90</v>
      </c>
      <c r="F16481" s="228">
        <v>999</v>
      </c>
      <c r="G16481" s="228">
        <v>298</v>
      </c>
      <c r="H16481" s="228">
        <v>1167</v>
      </c>
      <c r="I16481" s="228">
        <v>780425.05</v>
      </c>
      <c r="J16481" s="228">
        <v>98727.76</v>
      </c>
      <c r="K16481" s="228">
        <v>35237</v>
      </c>
      <c r="L16481" s="228">
        <v>936655</v>
      </c>
    </row>
    <row r="16482" spans="1:12">
      <c r="A16482" s="228">
        <v>2020</v>
      </c>
      <c r="B16482" s="228" t="s">
        <v>193</v>
      </c>
      <c r="C16482" s="228" t="s">
        <v>66</v>
      </c>
      <c r="D16482" s="228" t="s">
        <v>206</v>
      </c>
      <c r="E16482" s="228">
        <v>95</v>
      </c>
      <c r="F16482" s="228">
        <v>229</v>
      </c>
      <c r="G16482" s="228">
        <v>48</v>
      </c>
      <c r="H16482" s="228">
        <v>207</v>
      </c>
      <c r="I16482" s="228">
        <v>132614</v>
      </c>
      <c r="J16482" s="228">
        <v>22742.400000000001</v>
      </c>
      <c r="K16482" s="228">
        <v>874</v>
      </c>
      <c r="L16482" s="228">
        <v>160016.4</v>
      </c>
    </row>
    <row r="16483" spans="1:12">
      <c r="A16483" s="228">
        <v>2020</v>
      </c>
      <c r="B16483" s="228" t="s">
        <v>193</v>
      </c>
      <c r="C16483" s="228" t="s">
        <v>68</v>
      </c>
      <c r="D16483" s="228" t="s">
        <v>205</v>
      </c>
      <c r="E16483" s="228">
        <v>0</v>
      </c>
      <c r="F16483" s="228">
        <v>6523</v>
      </c>
      <c r="G16483" s="228">
        <v>135</v>
      </c>
      <c r="H16483" s="228">
        <v>387</v>
      </c>
      <c r="I16483" s="228">
        <v>280326.56</v>
      </c>
      <c r="J16483" s="228">
        <v>44753.73</v>
      </c>
      <c r="K16483" s="228">
        <v>3136</v>
      </c>
      <c r="L16483" s="228">
        <v>376148.11</v>
      </c>
    </row>
    <row r="16484" spans="1:12">
      <c r="A16484" s="228">
        <v>2020</v>
      </c>
      <c r="B16484" s="228" t="s">
        <v>193</v>
      </c>
      <c r="C16484" s="228" t="s">
        <v>68</v>
      </c>
      <c r="D16484" s="228" t="s">
        <v>205</v>
      </c>
      <c r="E16484" s="228">
        <v>5</v>
      </c>
      <c r="F16484" s="228">
        <v>8518</v>
      </c>
      <c r="G16484" s="228">
        <v>93</v>
      </c>
      <c r="H16484" s="228">
        <v>199</v>
      </c>
      <c r="I16484" s="228">
        <v>149483.35</v>
      </c>
      <c r="J16484" s="228">
        <v>34313.07</v>
      </c>
      <c r="K16484" s="228">
        <v>95327.35</v>
      </c>
      <c r="L16484" s="228">
        <v>315142.63</v>
      </c>
    </row>
    <row r="16485" spans="1:12">
      <c r="A16485" s="228">
        <v>2020</v>
      </c>
      <c r="B16485" s="228" t="s">
        <v>193</v>
      </c>
      <c r="C16485" s="228" t="s">
        <v>68</v>
      </c>
      <c r="D16485" s="228" t="s">
        <v>205</v>
      </c>
      <c r="E16485" s="228">
        <v>10</v>
      </c>
      <c r="F16485" s="228">
        <v>8097</v>
      </c>
      <c r="G16485" s="228">
        <v>51</v>
      </c>
      <c r="H16485" s="228">
        <v>103</v>
      </c>
      <c r="I16485" s="228">
        <v>69653.05</v>
      </c>
      <c r="J16485" s="228">
        <v>17742</v>
      </c>
      <c r="K16485" s="228">
        <v>4644</v>
      </c>
      <c r="L16485" s="228">
        <v>115639.02</v>
      </c>
    </row>
    <row r="16486" spans="1:12">
      <c r="A16486" s="228">
        <v>2020</v>
      </c>
      <c r="B16486" s="228" t="s">
        <v>193</v>
      </c>
      <c r="C16486" s="228" t="s">
        <v>68</v>
      </c>
      <c r="D16486" s="228" t="s">
        <v>205</v>
      </c>
      <c r="E16486" s="228">
        <v>15</v>
      </c>
      <c r="F16486" s="228">
        <v>6883</v>
      </c>
      <c r="G16486" s="228">
        <v>81</v>
      </c>
      <c r="H16486" s="228">
        <v>142</v>
      </c>
      <c r="I16486" s="228">
        <v>172857.71</v>
      </c>
      <c r="J16486" s="228">
        <v>34254.449999999997</v>
      </c>
      <c r="K16486" s="228">
        <v>84324</v>
      </c>
      <c r="L16486" s="228">
        <v>361171.82</v>
      </c>
    </row>
    <row r="16487" spans="1:12">
      <c r="A16487" s="228">
        <v>2020</v>
      </c>
      <c r="B16487" s="228" t="s">
        <v>193</v>
      </c>
      <c r="C16487" s="228" t="s">
        <v>68</v>
      </c>
      <c r="D16487" s="228" t="s">
        <v>205</v>
      </c>
      <c r="E16487" s="228">
        <v>20</v>
      </c>
      <c r="F16487" s="228">
        <v>5029</v>
      </c>
      <c r="G16487" s="228">
        <v>103</v>
      </c>
      <c r="H16487" s="228">
        <v>193</v>
      </c>
      <c r="I16487" s="228">
        <v>191491.1</v>
      </c>
      <c r="J16487" s="228">
        <v>40694.129999999997</v>
      </c>
      <c r="K16487" s="228">
        <v>64512</v>
      </c>
      <c r="L16487" s="228">
        <v>411842.47</v>
      </c>
    </row>
    <row r="16488" spans="1:12">
      <c r="A16488" s="228">
        <v>2020</v>
      </c>
      <c r="B16488" s="228" t="s">
        <v>193</v>
      </c>
      <c r="C16488" s="228" t="s">
        <v>68</v>
      </c>
      <c r="D16488" s="228" t="s">
        <v>205</v>
      </c>
      <c r="E16488" s="228">
        <v>25</v>
      </c>
      <c r="F16488" s="228">
        <v>4028</v>
      </c>
      <c r="G16488" s="228">
        <v>79</v>
      </c>
      <c r="H16488" s="228">
        <v>164</v>
      </c>
      <c r="I16488" s="228">
        <v>141648.22</v>
      </c>
      <c r="J16488" s="228">
        <v>33960.29</v>
      </c>
      <c r="K16488" s="228">
        <v>33658</v>
      </c>
      <c r="L16488" s="228">
        <v>265994.26</v>
      </c>
    </row>
    <row r="16489" spans="1:12">
      <c r="A16489" s="228">
        <v>2020</v>
      </c>
      <c r="B16489" s="228" t="s">
        <v>193</v>
      </c>
      <c r="C16489" s="228" t="s">
        <v>68</v>
      </c>
      <c r="D16489" s="228" t="s">
        <v>205</v>
      </c>
      <c r="E16489" s="228">
        <v>30</v>
      </c>
      <c r="F16489" s="228">
        <v>7525</v>
      </c>
      <c r="G16489" s="228">
        <v>146</v>
      </c>
      <c r="H16489" s="228">
        <v>336</v>
      </c>
      <c r="I16489" s="228">
        <v>303540.28999999998</v>
      </c>
      <c r="J16489" s="228">
        <v>62235.94</v>
      </c>
      <c r="K16489" s="228">
        <v>61604</v>
      </c>
      <c r="L16489" s="228">
        <v>528522.11</v>
      </c>
    </row>
    <row r="16490" spans="1:12">
      <c r="A16490" s="228">
        <v>2020</v>
      </c>
      <c r="B16490" s="228" t="s">
        <v>193</v>
      </c>
      <c r="C16490" s="228" t="s">
        <v>68</v>
      </c>
      <c r="D16490" s="228" t="s">
        <v>205</v>
      </c>
      <c r="E16490" s="228">
        <v>35</v>
      </c>
      <c r="F16490" s="228">
        <v>9614</v>
      </c>
      <c r="G16490" s="228">
        <v>176</v>
      </c>
      <c r="H16490" s="228">
        <v>452</v>
      </c>
      <c r="I16490" s="228">
        <v>365575.04</v>
      </c>
      <c r="J16490" s="228">
        <v>69792.33</v>
      </c>
      <c r="K16490" s="228">
        <v>93666</v>
      </c>
      <c r="L16490" s="228">
        <v>695147.53</v>
      </c>
    </row>
    <row r="16491" spans="1:12">
      <c r="A16491" s="228">
        <v>2020</v>
      </c>
      <c r="B16491" s="228" t="s">
        <v>193</v>
      </c>
      <c r="C16491" s="228" t="s">
        <v>68</v>
      </c>
      <c r="D16491" s="228" t="s">
        <v>205</v>
      </c>
      <c r="E16491" s="228">
        <v>40</v>
      </c>
      <c r="F16491" s="228">
        <v>8571</v>
      </c>
      <c r="G16491" s="228">
        <v>164</v>
      </c>
      <c r="H16491" s="228">
        <v>406</v>
      </c>
      <c r="I16491" s="228">
        <v>336116.58</v>
      </c>
      <c r="J16491" s="228">
        <v>70313.61</v>
      </c>
      <c r="K16491" s="228">
        <v>93116</v>
      </c>
      <c r="L16491" s="228">
        <v>631987.54</v>
      </c>
    </row>
    <row r="16492" spans="1:12">
      <c r="A16492" s="228">
        <v>2020</v>
      </c>
      <c r="B16492" s="228" t="s">
        <v>193</v>
      </c>
      <c r="C16492" s="228" t="s">
        <v>68</v>
      </c>
      <c r="D16492" s="228" t="s">
        <v>205</v>
      </c>
      <c r="E16492" s="228">
        <v>45</v>
      </c>
      <c r="F16492" s="228">
        <v>8390</v>
      </c>
      <c r="G16492" s="228">
        <v>278</v>
      </c>
      <c r="H16492" s="228">
        <v>459</v>
      </c>
      <c r="I16492" s="228">
        <v>481709.95</v>
      </c>
      <c r="J16492" s="228">
        <v>96884.21</v>
      </c>
      <c r="K16492" s="228">
        <v>102563.2</v>
      </c>
      <c r="L16492" s="228">
        <v>865079.73</v>
      </c>
    </row>
    <row r="16493" spans="1:12">
      <c r="A16493" s="228">
        <v>2020</v>
      </c>
      <c r="B16493" s="228" t="s">
        <v>193</v>
      </c>
      <c r="C16493" s="228" t="s">
        <v>68</v>
      </c>
      <c r="D16493" s="228" t="s">
        <v>205</v>
      </c>
      <c r="E16493" s="228">
        <v>50</v>
      </c>
      <c r="F16493" s="228">
        <v>7508</v>
      </c>
      <c r="G16493" s="228">
        <v>300</v>
      </c>
      <c r="H16493" s="228">
        <v>610</v>
      </c>
      <c r="I16493" s="228">
        <v>633304.44999999995</v>
      </c>
      <c r="J16493" s="228">
        <v>132400.12</v>
      </c>
      <c r="K16493" s="228">
        <v>142683</v>
      </c>
      <c r="L16493" s="228">
        <v>1092810.6499999999</v>
      </c>
    </row>
    <row r="16494" spans="1:12">
      <c r="A16494" s="228">
        <v>2020</v>
      </c>
      <c r="B16494" s="228" t="s">
        <v>193</v>
      </c>
      <c r="C16494" s="228" t="s">
        <v>68</v>
      </c>
      <c r="D16494" s="228" t="s">
        <v>205</v>
      </c>
      <c r="E16494" s="228">
        <v>55</v>
      </c>
      <c r="F16494" s="228">
        <v>7310</v>
      </c>
      <c r="G16494" s="228">
        <v>368</v>
      </c>
      <c r="H16494" s="228">
        <v>833</v>
      </c>
      <c r="I16494" s="228">
        <v>935446.98</v>
      </c>
      <c r="J16494" s="228">
        <v>198148.17</v>
      </c>
      <c r="K16494" s="228">
        <v>314434.95</v>
      </c>
      <c r="L16494" s="228">
        <v>1763147.52</v>
      </c>
    </row>
    <row r="16495" spans="1:12">
      <c r="A16495" s="228">
        <v>2020</v>
      </c>
      <c r="B16495" s="228" t="s">
        <v>193</v>
      </c>
      <c r="C16495" s="228" t="s">
        <v>68</v>
      </c>
      <c r="D16495" s="228" t="s">
        <v>205</v>
      </c>
      <c r="E16495" s="228">
        <v>60</v>
      </c>
      <c r="F16495" s="228">
        <v>6485</v>
      </c>
      <c r="G16495" s="228">
        <v>546</v>
      </c>
      <c r="H16495" s="228">
        <v>1104</v>
      </c>
      <c r="I16495" s="228">
        <v>1105034.21</v>
      </c>
      <c r="J16495" s="228">
        <v>263250.39</v>
      </c>
      <c r="K16495" s="228">
        <v>322952.36</v>
      </c>
      <c r="L16495" s="228">
        <v>2064474.56</v>
      </c>
    </row>
    <row r="16496" spans="1:12">
      <c r="A16496" s="228">
        <v>2020</v>
      </c>
      <c r="B16496" s="228" t="s">
        <v>193</v>
      </c>
      <c r="C16496" s="228" t="s">
        <v>68</v>
      </c>
      <c r="D16496" s="228" t="s">
        <v>205</v>
      </c>
      <c r="E16496" s="228">
        <v>65</v>
      </c>
      <c r="F16496" s="228">
        <v>5645</v>
      </c>
      <c r="G16496" s="228">
        <v>609</v>
      </c>
      <c r="H16496" s="228">
        <v>1546</v>
      </c>
      <c r="I16496" s="228">
        <v>1722348.85</v>
      </c>
      <c r="J16496" s="228">
        <v>298582.59999999998</v>
      </c>
      <c r="K16496" s="228">
        <v>586759.15</v>
      </c>
      <c r="L16496" s="228">
        <v>3096200.51</v>
      </c>
    </row>
    <row r="16497" spans="1:12">
      <c r="A16497" s="228">
        <v>2020</v>
      </c>
      <c r="B16497" s="228" t="s">
        <v>193</v>
      </c>
      <c r="C16497" s="228" t="s">
        <v>68</v>
      </c>
      <c r="D16497" s="228" t="s">
        <v>205</v>
      </c>
      <c r="E16497" s="228">
        <v>70</v>
      </c>
      <c r="F16497" s="228">
        <v>4961</v>
      </c>
      <c r="G16497" s="228">
        <v>739</v>
      </c>
      <c r="H16497" s="228">
        <v>1753</v>
      </c>
      <c r="I16497" s="228">
        <v>1904619.95</v>
      </c>
      <c r="J16497" s="228">
        <v>364161.2</v>
      </c>
      <c r="K16497" s="228">
        <v>472424.75</v>
      </c>
      <c r="L16497" s="228">
        <v>3132729.52</v>
      </c>
    </row>
    <row r="16498" spans="1:12">
      <c r="A16498" s="228">
        <v>2020</v>
      </c>
      <c r="B16498" s="228" t="s">
        <v>193</v>
      </c>
      <c r="C16498" s="228" t="s">
        <v>68</v>
      </c>
      <c r="D16498" s="228" t="s">
        <v>205</v>
      </c>
      <c r="E16498" s="228">
        <v>75</v>
      </c>
      <c r="F16498" s="228">
        <v>2930</v>
      </c>
      <c r="G16498" s="228">
        <v>766</v>
      </c>
      <c r="H16498" s="228">
        <v>1879</v>
      </c>
      <c r="I16498" s="228">
        <v>1888273.45</v>
      </c>
      <c r="J16498" s="228">
        <v>276474.48</v>
      </c>
      <c r="K16498" s="228">
        <v>647868</v>
      </c>
      <c r="L16498" s="228">
        <v>3086035.18</v>
      </c>
    </row>
    <row r="16499" spans="1:12">
      <c r="A16499" s="228">
        <v>2020</v>
      </c>
      <c r="B16499" s="228" t="s">
        <v>193</v>
      </c>
      <c r="C16499" s="228" t="s">
        <v>68</v>
      </c>
      <c r="D16499" s="228" t="s">
        <v>205</v>
      </c>
      <c r="E16499" s="228">
        <v>80</v>
      </c>
      <c r="F16499" s="228">
        <v>1770</v>
      </c>
      <c r="G16499" s="228">
        <v>437</v>
      </c>
      <c r="H16499" s="228">
        <v>1596</v>
      </c>
      <c r="I16499" s="228">
        <v>1196109.8999999999</v>
      </c>
      <c r="J16499" s="228">
        <v>169747.93</v>
      </c>
      <c r="K16499" s="228">
        <v>262661.59999999998</v>
      </c>
      <c r="L16499" s="228">
        <v>1781326.08</v>
      </c>
    </row>
    <row r="16500" spans="1:12">
      <c r="A16500" s="228">
        <v>2020</v>
      </c>
      <c r="B16500" s="228" t="s">
        <v>193</v>
      </c>
      <c r="C16500" s="228" t="s">
        <v>68</v>
      </c>
      <c r="D16500" s="228" t="s">
        <v>205</v>
      </c>
      <c r="E16500" s="228">
        <v>85</v>
      </c>
      <c r="F16500" s="228">
        <v>960</v>
      </c>
      <c r="G16500" s="228">
        <v>188</v>
      </c>
      <c r="H16500" s="228">
        <v>601</v>
      </c>
      <c r="I16500" s="228">
        <v>573870.54</v>
      </c>
      <c r="J16500" s="228">
        <v>79886.399999999994</v>
      </c>
      <c r="K16500" s="228">
        <v>193338.65</v>
      </c>
      <c r="L16500" s="228">
        <v>902299.18</v>
      </c>
    </row>
    <row r="16501" spans="1:12">
      <c r="A16501" s="228">
        <v>2020</v>
      </c>
      <c r="B16501" s="228" t="s">
        <v>193</v>
      </c>
      <c r="C16501" s="228" t="s">
        <v>68</v>
      </c>
      <c r="D16501" s="228" t="s">
        <v>205</v>
      </c>
      <c r="E16501" s="228">
        <v>90</v>
      </c>
      <c r="F16501" s="228">
        <v>389</v>
      </c>
      <c r="G16501" s="228">
        <v>111</v>
      </c>
      <c r="H16501" s="228">
        <v>523</v>
      </c>
      <c r="I16501" s="228">
        <v>379850.06</v>
      </c>
      <c r="J16501" s="228">
        <v>48139.92</v>
      </c>
      <c r="K16501" s="228">
        <v>37254</v>
      </c>
      <c r="L16501" s="228">
        <v>499563.3</v>
      </c>
    </row>
    <row r="16502" spans="1:12">
      <c r="A16502" s="228">
        <v>2020</v>
      </c>
      <c r="B16502" s="228" t="s">
        <v>193</v>
      </c>
      <c r="C16502" s="228" t="s">
        <v>68</v>
      </c>
      <c r="D16502" s="228" t="s">
        <v>205</v>
      </c>
      <c r="E16502" s="228">
        <v>95</v>
      </c>
      <c r="F16502" s="228">
        <v>69</v>
      </c>
      <c r="G16502" s="228">
        <v>12</v>
      </c>
      <c r="H16502" s="228">
        <v>111</v>
      </c>
      <c r="I16502" s="228">
        <v>55718.7</v>
      </c>
      <c r="J16502" s="228">
        <v>4181.2</v>
      </c>
      <c r="K16502" s="228">
        <v>2990</v>
      </c>
      <c r="L16502" s="228">
        <v>64506.15</v>
      </c>
    </row>
    <row r="16503" spans="1:12">
      <c r="A16503" s="228">
        <v>2020</v>
      </c>
      <c r="B16503" s="228" t="s">
        <v>193</v>
      </c>
      <c r="C16503" s="228" t="s">
        <v>68</v>
      </c>
      <c r="D16503" s="228" t="s">
        <v>206</v>
      </c>
      <c r="E16503" s="228">
        <v>0</v>
      </c>
      <c r="F16503" s="228">
        <v>6060</v>
      </c>
      <c r="G16503" s="228">
        <v>125</v>
      </c>
      <c r="H16503" s="228">
        <v>550</v>
      </c>
      <c r="I16503" s="228">
        <v>395922.85</v>
      </c>
      <c r="J16503" s="228">
        <v>24335.73</v>
      </c>
      <c r="K16503" s="228">
        <v>611</v>
      </c>
      <c r="L16503" s="228">
        <v>448086.88</v>
      </c>
    </row>
    <row r="16504" spans="1:12">
      <c r="A16504" s="228">
        <v>2020</v>
      </c>
      <c r="B16504" s="228" t="s">
        <v>193</v>
      </c>
      <c r="C16504" s="228" t="s">
        <v>68</v>
      </c>
      <c r="D16504" s="228" t="s">
        <v>206</v>
      </c>
      <c r="E16504" s="228">
        <v>5</v>
      </c>
      <c r="F16504" s="228">
        <v>7973</v>
      </c>
      <c r="G16504" s="228">
        <v>79</v>
      </c>
      <c r="H16504" s="228">
        <v>109</v>
      </c>
      <c r="I16504" s="228">
        <v>91127.25</v>
      </c>
      <c r="J16504" s="228">
        <v>12673.56</v>
      </c>
      <c r="K16504" s="228">
        <v>2269</v>
      </c>
      <c r="L16504" s="228">
        <v>130314.97</v>
      </c>
    </row>
    <row r="16505" spans="1:12">
      <c r="A16505" s="228">
        <v>2020</v>
      </c>
      <c r="B16505" s="228" t="s">
        <v>193</v>
      </c>
      <c r="C16505" s="228" t="s">
        <v>68</v>
      </c>
      <c r="D16505" s="228" t="s">
        <v>206</v>
      </c>
      <c r="E16505" s="228">
        <v>10</v>
      </c>
      <c r="F16505" s="228">
        <v>7764</v>
      </c>
      <c r="G16505" s="228">
        <v>59</v>
      </c>
      <c r="H16505" s="228">
        <v>98</v>
      </c>
      <c r="I16505" s="228">
        <v>131505.4</v>
      </c>
      <c r="J16505" s="228">
        <v>26734</v>
      </c>
      <c r="K16505" s="228">
        <v>90496</v>
      </c>
      <c r="L16505" s="228">
        <v>275963.43</v>
      </c>
    </row>
    <row r="16506" spans="1:12">
      <c r="A16506" s="228">
        <v>2020</v>
      </c>
      <c r="B16506" s="228" t="s">
        <v>193</v>
      </c>
      <c r="C16506" s="228" t="s">
        <v>68</v>
      </c>
      <c r="D16506" s="228" t="s">
        <v>206</v>
      </c>
      <c r="E16506" s="228">
        <v>15</v>
      </c>
      <c r="F16506" s="228">
        <v>6596</v>
      </c>
      <c r="G16506" s="228">
        <v>153</v>
      </c>
      <c r="H16506" s="228">
        <v>623</v>
      </c>
      <c r="I16506" s="228">
        <v>561739.81999999995</v>
      </c>
      <c r="J16506" s="228">
        <v>80251.7</v>
      </c>
      <c r="K16506" s="228">
        <v>112559</v>
      </c>
      <c r="L16506" s="228">
        <v>855673.88</v>
      </c>
    </row>
    <row r="16507" spans="1:12">
      <c r="A16507" s="228">
        <v>2020</v>
      </c>
      <c r="B16507" s="228" t="s">
        <v>193</v>
      </c>
      <c r="C16507" s="228" t="s">
        <v>68</v>
      </c>
      <c r="D16507" s="228" t="s">
        <v>206</v>
      </c>
      <c r="E16507" s="228">
        <v>20</v>
      </c>
      <c r="F16507" s="228">
        <v>5436</v>
      </c>
      <c r="G16507" s="228">
        <v>206</v>
      </c>
      <c r="H16507" s="228">
        <v>524</v>
      </c>
      <c r="I16507" s="228">
        <v>489969.43</v>
      </c>
      <c r="J16507" s="228">
        <v>92242.4</v>
      </c>
      <c r="K16507" s="228">
        <v>65400</v>
      </c>
      <c r="L16507" s="228">
        <v>761305.37</v>
      </c>
    </row>
    <row r="16508" spans="1:12">
      <c r="A16508" s="228">
        <v>2020</v>
      </c>
      <c r="B16508" s="228" t="s">
        <v>193</v>
      </c>
      <c r="C16508" s="228" t="s">
        <v>68</v>
      </c>
      <c r="D16508" s="228" t="s">
        <v>206</v>
      </c>
      <c r="E16508" s="228">
        <v>25</v>
      </c>
      <c r="F16508" s="228">
        <v>5115</v>
      </c>
      <c r="G16508" s="228">
        <v>171</v>
      </c>
      <c r="H16508" s="228">
        <v>515</v>
      </c>
      <c r="I16508" s="228">
        <v>417838.75</v>
      </c>
      <c r="J16508" s="228">
        <v>90945.37</v>
      </c>
      <c r="K16508" s="228">
        <v>28451</v>
      </c>
      <c r="L16508" s="228">
        <v>662432.24</v>
      </c>
    </row>
    <row r="16509" spans="1:12">
      <c r="A16509" s="228">
        <v>2020</v>
      </c>
      <c r="B16509" s="228" t="s">
        <v>193</v>
      </c>
      <c r="C16509" s="228" t="s">
        <v>68</v>
      </c>
      <c r="D16509" s="228" t="s">
        <v>206</v>
      </c>
      <c r="E16509" s="228">
        <v>30</v>
      </c>
      <c r="F16509" s="228">
        <v>9335</v>
      </c>
      <c r="G16509" s="228">
        <v>433</v>
      </c>
      <c r="H16509" s="228">
        <v>1404</v>
      </c>
      <c r="I16509" s="228">
        <v>1257077.74</v>
      </c>
      <c r="J16509" s="228">
        <v>242999.78</v>
      </c>
      <c r="K16509" s="228">
        <v>80038.55</v>
      </c>
      <c r="L16509" s="228">
        <v>1889935.93</v>
      </c>
    </row>
    <row r="16510" spans="1:12">
      <c r="A16510" s="228">
        <v>2020</v>
      </c>
      <c r="B16510" s="228" t="s">
        <v>193</v>
      </c>
      <c r="C16510" s="228" t="s">
        <v>68</v>
      </c>
      <c r="D16510" s="228" t="s">
        <v>206</v>
      </c>
      <c r="E16510" s="228">
        <v>35</v>
      </c>
      <c r="F16510" s="228">
        <v>10989</v>
      </c>
      <c r="G16510" s="228">
        <v>539</v>
      </c>
      <c r="H16510" s="228">
        <v>1410</v>
      </c>
      <c r="I16510" s="228">
        <v>1311161.45</v>
      </c>
      <c r="J16510" s="228">
        <v>256795.19</v>
      </c>
      <c r="K16510" s="228">
        <v>98276</v>
      </c>
      <c r="L16510" s="228">
        <v>2074725.83</v>
      </c>
    </row>
    <row r="16511" spans="1:12">
      <c r="A16511" s="228">
        <v>2020</v>
      </c>
      <c r="B16511" s="228" t="s">
        <v>193</v>
      </c>
      <c r="C16511" s="228" t="s">
        <v>68</v>
      </c>
      <c r="D16511" s="228" t="s">
        <v>206</v>
      </c>
      <c r="E16511" s="228">
        <v>40</v>
      </c>
      <c r="F16511" s="228">
        <v>9508</v>
      </c>
      <c r="G16511" s="228">
        <v>383</v>
      </c>
      <c r="H16511" s="228">
        <v>1158</v>
      </c>
      <c r="I16511" s="228">
        <v>1174537.3700000001</v>
      </c>
      <c r="J16511" s="228">
        <v>202058.85</v>
      </c>
      <c r="K16511" s="228">
        <v>239732</v>
      </c>
      <c r="L16511" s="228">
        <v>2010933.39</v>
      </c>
    </row>
    <row r="16512" spans="1:12">
      <c r="A16512" s="228">
        <v>2020</v>
      </c>
      <c r="B16512" s="228" t="s">
        <v>193</v>
      </c>
      <c r="C16512" s="228" t="s">
        <v>68</v>
      </c>
      <c r="D16512" s="228" t="s">
        <v>206</v>
      </c>
      <c r="E16512" s="228">
        <v>45</v>
      </c>
      <c r="F16512" s="228">
        <v>9401</v>
      </c>
      <c r="G16512" s="228">
        <v>426</v>
      </c>
      <c r="H16512" s="228">
        <v>985</v>
      </c>
      <c r="I16512" s="228">
        <v>1005038.12</v>
      </c>
      <c r="J16512" s="228">
        <v>190862.17</v>
      </c>
      <c r="K16512" s="228">
        <v>242576</v>
      </c>
      <c r="L16512" s="228">
        <v>1750017.13</v>
      </c>
    </row>
    <row r="16513" spans="1:12">
      <c r="A16513" s="228">
        <v>2020</v>
      </c>
      <c r="B16513" s="228" t="s">
        <v>193</v>
      </c>
      <c r="C16513" s="228" t="s">
        <v>68</v>
      </c>
      <c r="D16513" s="228" t="s">
        <v>206</v>
      </c>
      <c r="E16513" s="228">
        <v>50</v>
      </c>
      <c r="F16513" s="228">
        <v>8393</v>
      </c>
      <c r="G16513" s="228">
        <v>569</v>
      </c>
      <c r="H16513" s="228">
        <v>1290</v>
      </c>
      <c r="I16513" s="228">
        <v>1125042.51</v>
      </c>
      <c r="J16513" s="228">
        <v>199933.77</v>
      </c>
      <c r="K16513" s="228">
        <v>258757</v>
      </c>
      <c r="L16513" s="228">
        <v>2007390.24</v>
      </c>
    </row>
    <row r="16514" spans="1:12">
      <c r="A16514" s="228">
        <v>2020</v>
      </c>
      <c r="B16514" s="228" t="s">
        <v>193</v>
      </c>
      <c r="C16514" s="228" t="s">
        <v>68</v>
      </c>
      <c r="D16514" s="228" t="s">
        <v>206</v>
      </c>
      <c r="E16514" s="228">
        <v>55</v>
      </c>
      <c r="F16514" s="228">
        <v>7971</v>
      </c>
      <c r="G16514" s="228">
        <v>467</v>
      </c>
      <c r="H16514" s="228">
        <v>1067</v>
      </c>
      <c r="I16514" s="228">
        <v>1119325.6599999999</v>
      </c>
      <c r="J16514" s="228">
        <v>217822.75</v>
      </c>
      <c r="K16514" s="228">
        <v>372696</v>
      </c>
      <c r="L16514" s="228">
        <v>2063062.12</v>
      </c>
    </row>
    <row r="16515" spans="1:12">
      <c r="A16515" s="228">
        <v>2020</v>
      </c>
      <c r="B16515" s="228" t="s">
        <v>193</v>
      </c>
      <c r="C16515" s="228" t="s">
        <v>68</v>
      </c>
      <c r="D16515" s="228" t="s">
        <v>206</v>
      </c>
      <c r="E16515" s="228">
        <v>60</v>
      </c>
      <c r="F16515" s="228">
        <v>7204</v>
      </c>
      <c r="G16515" s="228">
        <v>524</v>
      </c>
      <c r="H16515" s="228">
        <v>1051</v>
      </c>
      <c r="I16515" s="228">
        <v>1246008.3799999999</v>
      </c>
      <c r="J16515" s="228">
        <v>242527.99</v>
      </c>
      <c r="K16515" s="228">
        <v>447926</v>
      </c>
      <c r="L16515" s="228">
        <v>2325839.85</v>
      </c>
    </row>
    <row r="16516" spans="1:12">
      <c r="A16516" s="228">
        <v>2020</v>
      </c>
      <c r="B16516" s="228" t="s">
        <v>193</v>
      </c>
      <c r="C16516" s="228" t="s">
        <v>68</v>
      </c>
      <c r="D16516" s="228" t="s">
        <v>206</v>
      </c>
      <c r="E16516" s="228">
        <v>65</v>
      </c>
      <c r="F16516" s="228">
        <v>6361</v>
      </c>
      <c r="G16516" s="228">
        <v>660</v>
      </c>
      <c r="H16516" s="228">
        <v>1395</v>
      </c>
      <c r="I16516" s="228">
        <v>1547276.57</v>
      </c>
      <c r="J16516" s="228">
        <v>256009.92</v>
      </c>
      <c r="K16516" s="228">
        <v>458308.48</v>
      </c>
      <c r="L16516" s="228">
        <v>2661255.23</v>
      </c>
    </row>
    <row r="16517" spans="1:12">
      <c r="A16517" s="228">
        <v>2020</v>
      </c>
      <c r="B16517" s="228" t="s">
        <v>193</v>
      </c>
      <c r="C16517" s="228" t="s">
        <v>68</v>
      </c>
      <c r="D16517" s="228" t="s">
        <v>206</v>
      </c>
      <c r="E16517" s="228">
        <v>70</v>
      </c>
      <c r="F16517" s="228">
        <v>5600</v>
      </c>
      <c r="G16517" s="228">
        <v>877</v>
      </c>
      <c r="H16517" s="228">
        <v>1909</v>
      </c>
      <c r="I16517" s="228">
        <v>1778364.81</v>
      </c>
      <c r="J16517" s="228">
        <v>331163.64</v>
      </c>
      <c r="K16517" s="228">
        <v>567845.80000000005</v>
      </c>
      <c r="L16517" s="228">
        <v>3080288.39</v>
      </c>
    </row>
    <row r="16518" spans="1:12">
      <c r="A16518" s="228">
        <v>2020</v>
      </c>
      <c r="B16518" s="228" t="s">
        <v>193</v>
      </c>
      <c r="C16518" s="228" t="s">
        <v>68</v>
      </c>
      <c r="D16518" s="228" t="s">
        <v>206</v>
      </c>
      <c r="E16518" s="228">
        <v>75</v>
      </c>
      <c r="F16518" s="228">
        <v>3579</v>
      </c>
      <c r="G16518" s="228">
        <v>518</v>
      </c>
      <c r="H16518" s="228">
        <v>1564</v>
      </c>
      <c r="I16518" s="228">
        <v>1441141.18</v>
      </c>
      <c r="J16518" s="228">
        <v>218835.37</v>
      </c>
      <c r="K16518" s="228">
        <v>437027</v>
      </c>
      <c r="L16518" s="228">
        <v>2336326.63</v>
      </c>
    </row>
    <row r="16519" spans="1:12">
      <c r="A16519" s="228">
        <v>2020</v>
      </c>
      <c r="B16519" s="228" t="s">
        <v>193</v>
      </c>
      <c r="C16519" s="228" t="s">
        <v>68</v>
      </c>
      <c r="D16519" s="228" t="s">
        <v>206</v>
      </c>
      <c r="E16519" s="228">
        <v>80</v>
      </c>
      <c r="F16519" s="228">
        <v>2159</v>
      </c>
      <c r="G16519" s="228">
        <v>463</v>
      </c>
      <c r="H16519" s="228">
        <v>1662</v>
      </c>
      <c r="I16519" s="228">
        <v>1203429.97</v>
      </c>
      <c r="J16519" s="228">
        <v>178709.63</v>
      </c>
      <c r="K16519" s="228">
        <v>212365</v>
      </c>
      <c r="L16519" s="228">
        <v>1754286.14</v>
      </c>
    </row>
    <row r="16520" spans="1:12">
      <c r="A16520" s="228">
        <v>2020</v>
      </c>
      <c r="B16520" s="228" t="s">
        <v>193</v>
      </c>
      <c r="C16520" s="228" t="s">
        <v>68</v>
      </c>
      <c r="D16520" s="228" t="s">
        <v>206</v>
      </c>
      <c r="E16520" s="228">
        <v>85</v>
      </c>
      <c r="F16520" s="228">
        <v>1184</v>
      </c>
      <c r="G16520" s="228">
        <v>277</v>
      </c>
      <c r="H16520" s="228">
        <v>1495</v>
      </c>
      <c r="I16520" s="228">
        <v>856905.94</v>
      </c>
      <c r="J16520" s="228">
        <v>80773.210000000006</v>
      </c>
      <c r="K16520" s="228">
        <v>73747</v>
      </c>
      <c r="L16520" s="228">
        <v>1095068.1599999999</v>
      </c>
    </row>
    <row r="16521" spans="1:12">
      <c r="A16521" s="228">
        <v>2020</v>
      </c>
      <c r="B16521" s="228" t="s">
        <v>193</v>
      </c>
      <c r="C16521" s="228" t="s">
        <v>68</v>
      </c>
      <c r="D16521" s="228" t="s">
        <v>206</v>
      </c>
      <c r="E16521" s="228">
        <v>90</v>
      </c>
      <c r="F16521" s="228">
        <v>562</v>
      </c>
      <c r="G16521" s="228">
        <v>71</v>
      </c>
      <c r="H16521" s="228">
        <v>633</v>
      </c>
      <c r="I16521" s="228">
        <v>368833.9</v>
      </c>
      <c r="J16521" s="228">
        <v>29020</v>
      </c>
      <c r="K16521" s="228">
        <v>16315</v>
      </c>
      <c r="L16521" s="228">
        <v>453949.56</v>
      </c>
    </row>
    <row r="16522" spans="1:12">
      <c r="A16522" s="228">
        <v>2020</v>
      </c>
      <c r="B16522" s="228" t="s">
        <v>193</v>
      </c>
      <c r="C16522" s="228" t="s">
        <v>68</v>
      </c>
      <c r="D16522" s="228" t="s">
        <v>206</v>
      </c>
      <c r="E16522" s="228">
        <v>95</v>
      </c>
      <c r="F16522" s="228">
        <v>143</v>
      </c>
      <c r="G16522" s="228">
        <v>15</v>
      </c>
      <c r="H16522" s="228">
        <v>248</v>
      </c>
      <c r="I16522" s="228">
        <v>148351.70000000001</v>
      </c>
      <c r="J16522" s="228">
        <v>10054.94</v>
      </c>
      <c r="K16522" s="228">
        <v>0</v>
      </c>
      <c r="L16522" s="228">
        <v>163565.74</v>
      </c>
    </row>
    <row r="16523" spans="1:12">
      <c r="A16523" s="228">
        <v>2020</v>
      </c>
      <c r="B16523" s="228" t="s">
        <v>193</v>
      </c>
      <c r="C16523" s="228" t="s">
        <v>67</v>
      </c>
      <c r="D16523" s="228" t="s">
        <v>205</v>
      </c>
      <c r="E16523" s="228">
        <v>0</v>
      </c>
      <c r="F16523" s="228">
        <v>2908</v>
      </c>
      <c r="G16523" s="228">
        <v>84</v>
      </c>
      <c r="H16523" s="228">
        <v>196</v>
      </c>
      <c r="I16523" s="228">
        <v>149954.54999999999</v>
      </c>
      <c r="J16523" s="228">
        <v>23586.6</v>
      </c>
      <c r="K16523" s="228">
        <v>33942</v>
      </c>
      <c r="L16523" s="228">
        <v>208679.45</v>
      </c>
    </row>
    <row r="16524" spans="1:12">
      <c r="A16524" s="228">
        <v>2020</v>
      </c>
      <c r="B16524" s="228" t="s">
        <v>193</v>
      </c>
      <c r="C16524" s="228" t="s">
        <v>67</v>
      </c>
      <c r="D16524" s="228" t="s">
        <v>205</v>
      </c>
      <c r="E16524" s="228">
        <v>5</v>
      </c>
      <c r="F16524" s="228">
        <v>3513</v>
      </c>
      <c r="G16524" s="228">
        <v>26</v>
      </c>
      <c r="H16524" s="228">
        <v>29</v>
      </c>
      <c r="I16524" s="228">
        <v>32960</v>
      </c>
      <c r="J16524" s="228">
        <v>9403</v>
      </c>
      <c r="K16524" s="228">
        <v>909</v>
      </c>
      <c r="L16524" s="228">
        <v>44612.95</v>
      </c>
    </row>
    <row r="16525" spans="1:12">
      <c r="A16525" s="228">
        <v>2020</v>
      </c>
      <c r="B16525" s="228" t="s">
        <v>193</v>
      </c>
      <c r="C16525" s="228" t="s">
        <v>67</v>
      </c>
      <c r="D16525" s="228" t="s">
        <v>205</v>
      </c>
      <c r="E16525" s="228">
        <v>10</v>
      </c>
      <c r="F16525" s="228">
        <v>3431</v>
      </c>
      <c r="G16525" s="228">
        <v>38</v>
      </c>
      <c r="H16525" s="228">
        <v>74</v>
      </c>
      <c r="I16525" s="228">
        <v>71982</v>
      </c>
      <c r="J16525" s="228">
        <v>15979.31</v>
      </c>
      <c r="K16525" s="228">
        <v>6799</v>
      </c>
      <c r="L16525" s="228">
        <v>101519.96</v>
      </c>
    </row>
    <row r="16526" spans="1:12">
      <c r="A16526" s="228">
        <v>2020</v>
      </c>
      <c r="B16526" s="228" t="s">
        <v>193</v>
      </c>
      <c r="C16526" s="228" t="s">
        <v>67</v>
      </c>
      <c r="D16526" s="228" t="s">
        <v>205</v>
      </c>
      <c r="E16526" s="228">
        <v>15</v>
      </c>
      <c r="F16526" s="228">
        <v>3002</v>
      </c>
      <c r="G16526" s="228">
        <v>29</v>
      </c>
      <c r="H16526" s="228">
        <v>40</v>
      </c>
      <c r="I16526" s="228">
        <v>59504.1</v>
      </c>
      <c r="J16526" s="228">
        <v>13772.62</v>
      </c>
      <c r="K16526" s="228">
        <v>1999</v>
      </c>
      <c r="L16526" s="228">
        <v>80327.820000000007</v>
      </c>
    </row>
    <row r="16527" spans="1:12">
      <c r="A16527" s="228">
        <v>2020</v>
      </c>
      <c r="B16527" s="228" t="s">
        <v>193</v>
      </c>
      <c r="C16527" s="228" t="s">
        <v>67</v>
      </c>
      <c r="D16527" s="228" t="s">
        <v>205</v>
      </c>
      <c r="E16527" s="228">
        <v>20</v>
      </c>
      <c r="F16527" s="228">
        <v>2293</v>
      </c>
      <c r="G16527" s="228">
        <v>32</v>
      </c>
      <c r="H16527" s="228">
        <v>47</v>
      </c>
      <c r="I16527" s="228">
        <v>51210</v>
      </c>
      <c r="J16527" s="228">
        <v>11694.15</v>
      </c>
      <c r="K16527" s="228">
        <v>7457</v>
      </c>
      <c r="L16527" s="228">
        <v>82553.16</v>
      </c>
    </row>
    <row r="16528" spans="1:12">
      <c r="A16528" s="228">
        <v>2020</v>
      </c>
      <c r="B16528" s="228" t="s">
        <v>193</v>
      </c>
      <c r="C16528" s="228" t="s">
        <v>67</v>
      </c>
      <c r="D16528" s="228" t="s">
        <v>205</v>
      </c>
      <c r="E16528" s="228">
        <v>25</v>
      </c>
      <c r="F16528" s="228">
        <v>1992</v>
      </c>
      <c r="G16528" s="228">
        <v>23</v>
      </c>
      <c r="H16528" s="228">
        <v>68</v>
      </c>
      <c r="I16528" s="228">
        <v>55514</v>
      </c>
      <c r="J16528" s="228">
        <v>13121.13</v>
      </c>
      <c r="K16528" s="228">
        <v>13455</v>
      </c>
      <c r="L16528" s="228">
        <v>90721.91</v>
      </c>
    </row>
    <row r="16529" spans="1:12">
      <c r="A16529" s="228">
        <v>2020</v>
      </c>
      <c r="B16529" s="228" t="s">
        <v>193</v>
      </c>
      <c r="C16529" s="228" t="s">
        <v>67</v>
      </c>
      <c r="D16529" s="228" t="s">
        <v>205</v>
      </c>
      <c r="E16529" s="228">
        <v>30</v>
      </c>
      <c r="F16529" s="228">
        <v>3531</v>
      </c>
      <c r="G16529" s="228">
        <v>63</v>
      </c>
      <c r="H16529" s="228">
        <v>172</v>
      </c>
      <c r="I16529" s="228">
        <v>130275.8</v>
      </c>
      <c r="J16529" s="228">
        <v>25394.93</v>
      </c>
      <c r="K16529" s="228">
        <v>51092</v>
      </c>
      <c r="L16529" s="228">
        <v>231775</v>
      </c>
    </row>
    <row r="16530" spans="1:12">
      <c r="A16530" s="228">
        <v>2020</v>
      </c>
      <c r="B16530" s="228" t="s">
        <v>193</v>
      </c>
      <c r="C16530" s="228" t="s">
        <v>67</v>
      </c>
      <c r="D16530" s="228" t="s">
        <v>205</v>
      </c>
      <c r="E16530" s="228">
        <v>35</v>
      </c>
      <c r="F16530" s="228">
        <v>3912</v>
      </c>
      <c r="G16530" s="228">
        <v>113</v>
      </c>
      <c r="H16530" s="228">
        <v>184</v>
      </c>
      <c r="I16530" s="228">
        <v>125722.25</v>
      </c>
      <c r="J16530" s="228">
        <v>34589.56</v>
      </c>
      <c r="K16530" s="228">
        <v>25622</v>
      </c>
      <c r="L16530" s="228">
        <v>211025.34</v>
      </c>
    </row>
    <row r="16531" spans="1:12">
      <c r="A16531" s="228">
        <v>2020</v>
      </c>
      <c r="B16531" s="228" t="s">
        <v>193</v>
      </c>
      <c r="C16531" s="228" t="s">
        <v>67</v>
      </c>
      <c r="D16531" s="228" t="s">
        <v>205</v>
      </c>
      <c r="E16531" s="228">
        <v>40</v>
      </c>
      <c r="F16531" s="228">
        <v>3559</v>
      </c>
      <c r="G16531" s="228">
        <v>67</v>
      </c>
      <c r="H16531" s="228">
        <v>135</v>
      </c>
      <c r="I16531" s="228">
        <v>137108.29999999999</v>
      </c>
      <c r="J16531" s="228">
        <v>40933.919999999998</v>
      </c>
      <c r="K16531" s="228">
        <v>58169</v>
      </c>
      <c r="L16531" s="228">
        <v>274603.87</v>
      </c>
    </row>
    <row r="16532" spans="1:12">
      <c r="A16532" s="228">
        <v>2020</v>
      </c>
      <c r="B16532" s="228" t="s">
        <v>193</v>
      </c>
      <c r="C16532" s="228" t="s">
        <v>67</v>
      </c>
      <c r="D16532" s="228" t="s">
        <v>205</v>
      </c>
      <c r="E16532" s="228">
        <v>45</v>
      </c>
      <c r="F16532" s="228">
        <v>3607</v>
      </c>
      <c r="G16532" s="228">
        <v>108</v>
      </c>
      <c r="H16532" s="228">
        <v>265</v>
      </c>
      <c r="I16532" s="228">
        <v>260240.45</v>
      </c>
      <c r="J16532" s="228">
        <v>87960.87</v>
      </c>
      <c r="K16532" s="228">
        <v>88395.4</v>
      </c>
      <c r="L16532" s="228">
        <v>486658.61</v>
      </c>
    </row>
    <row r="16533" spans="1:12">
      <c r="A16533" s="228">
        <v>2020</v>
      </c>
      <c r="B16533" s="228" t="s">
        <v>193</v>
      </c>
      <c r="C16533" s="228" t="s">
        <v>67</v>
      </c>
      <c r="D16533" s="228" t="s">
        <v>205</v>
      </c>
      <c r="E16533" s="228">
        <v>50</v>
      </c>
      <c r="F16533" s="228">
        <v>3429</v>
      </c>
      <c r="G16533" s="228">
        <v>177</v>
      </c>
      <c r="H16533" s="228">
        <v>538</v>
      </c>
      <c r="I16533" s="228">
        <v>396666.2</v>
      </c>
      <c r="J16533" s="228">
        <v>76229.56</v>
      </c>
      <c r="K16533" s="228">
        <v>54537</v>
      </c>
      <c r="L16533" s="228">
        <v>584604.02</v>
      </c>
    </row>
    <row r="16534" spans="1:12">
      <c r="A16534" s="228">
        <v>2020</v>
      </c>
      <c r="B16534" s="228" t="s">
        <v>193</v>
      </c>
      <c r="C16534" s="228" t="s">
        <v>67</v>
      </c>
      <c r="D16534" s="228" t="s">
        <v>205</v>
      </c>
      <c r="E16534" s="228">
        <v>55</v>
      </c>
      <c r="F16534" s="228">
        <v>3457</v>
      </c>
      <c r="G16534" s="228">
        <v>223</v>
      </c>
      <c r="H16534" s="228">
        <v>525</v>
      </c>
      <c r="I16534" s="228">
        <v>427898.3</v>
      </c>
      <c r="J16534" s="228">
        <v>93636.52</v>
      </c>
      <c r="K16534" s="228">
        <v>94645.65</v>
      </c>
      <c r="L16534" s="228">
        <v>682015.93</v>
      </c>
    </row>
    <row r="16535" spans="1:12">
      <c r="A16535" s="228">
        <v>2020</v>
      </c>
      <c r="B16535" s="228" t="s">
        <v>193</v>
      </c>
      <c r="C16535" s="228" t="s">
        <v>67</v>
      </c>
      <c r="D16535" s="228" t="s">
        <v>205</v>
      </c>
      <c r="E16535" s="228">
        <v>60</v>
      </c>
      <c r="F16535" s="228">
        <v>2899</v>
      </c>
      <c r="G16535" s="228">
        <v>272</v>
      </c>
      <c r="H16535" s="228">
        <v>659</v>
      </c>
      <c r="I16535" s="228">
        <v>483293.75</v>
      </c>
      <c r="J16535" s="228">
        <v>103813.21</v>
      </c>
      <c r="K16535" s="228">
        <v>135402</v>
      </c>
      <c r="L16535" s="228">
        <v>801308.46</v>
      </c>
    </row>
    <row r="16536" spans="1:12">
      <c r="A16536" s="228">
        <v>2020</v>
      </c>
      <c r="B16536" s="228" t="s">
        <v>193</v>
      </c>
      <c r="C16536" s="228" t="s">
        <v>67</v>
      </c>
      <c r="D16536" s="228" t="s">
        <v>205</v>
      </c>
      <c r="E16536" s="228">
        <v>65</v>
      </c>
      <c r="F16536" s="228">
        <v>2148</v>
      </c>
      <c r="G16536" s="228">
        <v>221</v>
      </c>
      <c r="H16536" s="228">
        <v>540</v>
      </c>
      <c r="I16536" s="228">
        <v>573324.35</v>
      </c>
      <c r="J16536" s="228">
        <v>107643.04</v>
      </c>
      <c r="K16536" s="228">
        <v>164630.75</v>
      </c>
      <c r="L16536" s="228">
        <v>892983.7</v>
      </c>
    </row>
    <row r="16537" spans="1:12">
      <c r="A16537" s="228">
        <v>2020</v>
      </c>
      <c r="B16537" s="228" t="s">
        <v>193</v>
      </c>
      <c r="C16537" s="228" t="s">
        <v>67</v>
      </c>
      <c r="D16537" s="228" t="s">
        <v>205</v>
      </c>
      <c r="E16537" s="228">
        <v>70</v>
      </c>
      <c r="F16537" s="228">
        <v>1460</v>
      </c>
      <c r="G16537" s="228">
        <v>252</v>
      </c>
      <c r="H16537" s="228">
        <v>672</v>
      </c>
      <c r="I16537" s="228">
        <v>466601.2</v>
      </c>
      <c r="J16537" s="228">
        <v>118976.66</v>
      </c>
      <c r="K16537" s="228">
        <v>117076.8</v>
      </c>
      <c r="L16537" s="228">
        <v>757507.82</v>
      </c>
    </row>
    <row r="16538" spans="1:12">
      <c r="A16538" s="228">
        <v>2020</v>
      </c>
      <c r="B16538" s="228" t="s">
        <v>193</v>
      </c>
      <c r="C16538" s="228" t="s">
        <v>67</v>
      </c>
      <c r="D16538" s="228" t="s">
        <v>205</v>
      </c>
      <c r="E16538" s="228">
        <v>75</v>
      </c>
      <c r="F16538" s="228">
        <v>799</v>
      </c>
      <c r="G16538" s="228">
        <v>169</v>
      </c>
      <c r="H16538" s="228">
        <v>569</v>
      </c>
      <c r="I16538" s="228">
        <v>475546.5</v>
      </c>
      <c r="J16538" s="228">
        <v>69595.28</v>
      </c>
      <c r="K16538" s="228">
        <v>62325.599999999999</v>
      </c>
      <c r="L16538" s="228">
        <v>631460.06999999995</v>
      </c>
    </row>
    <row r="16539" spans="1:12">
      <c r="A16539" s="228">
        <v>2020</v>
      </c>
      <c r="B16539" s="228" t="s">
        <v>193</v>
      </c>
      <c r="C16539" s="228" t="s">
        <v>67</v>
      </c>
      <c r="D16539" s="228" t="s">
        <v>205</v>
      </c>
      <c r="E16539" s="228">
        <v>80</v>
      </c>
      <c r="F16539" s="228">
        <v>374</v>
      </c>
      <c r="G16539" s="228">
        <v>43</v>
      </c>
      <c r="H16539" s="228">
        <v>183</v>
      </c>
      <c r="I16539" s="228">
        <v>111759</v>
      </c>
      <c r="J16539" s="228">
        <v>17634.88</v>
      </c>
      <c r="K16539" s="228">
        <v>23485</v>
      </c>
      <c r="L16539" s="228">
        <v>157514.68</v>
      </c>
    </row>
    <row r="16540" spans="1:12">
      <c r="A16540" s="228">
        <v>2020</v>
      </c>
      <c r="B16540" s="228" t="s">
        <v>193</v>
      </c>
      <c r="C16540" s="228" t="s">
        <v>67</v>
      </c>
      <c r="D16540" s="228" t="s">
        <v>205</v>
      </c>
      <c r="E16540" s="228">
        <v>85</v>
      </c>
      <c r="F16540" s="228">
        <v>111</v>
      </c>
      <c r="G16540" s="228">
        <v>23</v>
      </c>
      <c r="H16540" s="228">
        <v>103</v>
      </c>
      <c r="I16540" s="228">
        <v>64683.75</v>
      </c>
      <c r="J16540" s="228">
        <v>5358.9</v>
      </c>
      <c r="K16540" s="228">
        <v>8527</v>
      </c>
      <c r="L16540" s="228">
        <v>80611.25</v>
      </c>
    </row>
    <row r="16541" spans="1:12">
      <c r="A16541" s="228">
        <v>2020</v>
      </c>
      <c r="B16541" s="228" t="s">
        <v>193</v>
      </c>
      <c r="C16541" s="228" t="s">
        <v>67</v>
      </c>
      <c r="D16541" s="228" t="s">
        <v>205</v>
      </c>
      <c r="E16541" s="228">
        <v>90</v>
      </c>
      <c r="F16541" s="228">
        <v>36</v>
      </c>
      <c r="G16541" s="228">
        <v>4</v>
      </c>
      <c r="H16541" s="228">
        <v>22</v>
      </c>
      <c r="I16541" s="228">
        <v>12612</v>
      </c>
      <c r="J16541" s="228">
        <v>861.15</v>
      </c>
      <c r="K16541" s="228">
        <v>12520</v>
      </c>
      <c r="L16541" s="228">
        <v>26493.15</v>
      </c>
    </row>
    <row r="16542" spans="1:12">
      <c r="A16542" s="228">
        <v>2020</v>
      </c>
      <c r="B16542" s="228" t="s">
        <v>193</v>
      </c>
      <c r="C16542" s="228" t="s">
        <v>67</v>
      </c>
      <c r="D16542" s="228" t="s">
        <v>205</v>
      </c>
      <c r="E16542" s="228">
        <v>95</v>
      </c>
      <c r="F16542" s="228">
        <v>3</v>
      </c>
      <c r="G16542" s="228">
        <v>0</v>
      </c>
      <c r="H16542" s="228">
        <v>0</v>
      </c>
      <c r="I16542" s="228">
        <v>0</v>
      </c>
      <c r="J16542" s="228">
        <v>0</v>
      </c>
      <c r="K16542" s="228">
        <v>0</v>
      </c>
      <c r="L16542" s="228">
        <v>0</v>
      </c>
    </row>
    <row r="16543" spans="1:12">
      <c r="A16543" s="228">
        <v>2020</v>
      </c>
      <c r="B16543" s="228" t="s">
        <v>193</v>
      </c>
      <c r="C16543" s="228" t="s">
        <v>67</v>
      </c>
      <c r="D16543" s="228" t="s">
        <v>206</v>
      </c>
      <c r="E16543" s="228">
        <v>0</v>
      </c>
      <c r="F16543" s="228">
        <v>2713</v>
      </c>
      <c r="G16543" s="228">
        <v>53</v>
      </c>
      <c r="H16543" s="228">
        <v>164</v>
      </c>
      <c r="I16543" s="228">
        <v>93176</v>
      </c>
      <c r="J16543" s="228">
        <v>23902.71</v>
      </c>
      <c r="K16543" s="228">
        <v>3264</v>
      </c>
      <c r="L16543" s="228">
        <v>122105.58</v>
      </c>
    </row>
    <row r="16544" spans="1:12">
      <c r="A16544" s="228">
        <v>2020</v>
      </c>
      <c r="B16544" s="228" t="s">
        <v>193</v>
      </c>
      <c r="C16544" s="228" t="s">
        <v>67</v>
      </c>
      <c r="D16544" s="228" t="s">
        <v>206</v>
      </c>
      <c r="E16544" s="228">
        <v>5</v>
      </c>
      <c r="F16544" s="228">
        <v>3358</v>
      </c>
      <c r="G16544" s="228">
        <v>23</v>
      </c>
      <c r="H16544" s="228">
        <v>28</v>
      </c>
      <c r="I16544" s="228">
        <v>18758</v>
      </c>
      <c r="J16544" s="228">
        <v>7022.28</v>
      </c>
      <c r="K16544" s="228">
        <v>18445</v>
      </c>
      <c r="L16544" s="228">
        <v>46772.13</v>
      </c>
    </row>
    <row r="16545" spans="1:12">
      <c r="A16545" s="228">
        <v>2020</v>
      </c>
      <c r="B16545" s="228" t="s">
        <v>193</v>
      </c>
      <c r="C16545" s="228" t="s">
        <v>67</v>
      </c>
      <c r="D16545" s="228" t="s">
        <v>206</v>
      </c>
      <c r="E16545" s="228">
        <v>10</v>
      </c>
      <c r="F16545" s="228">
        <v>3240</v>
      </c>
      <c r="G16545" s="228">
        <v>24</v>
      </c>
      <c r="H16545" s="228">
        <v>44</v>
      </c>
      <c r="I16545" s="228">
        <v>33392</v>
      </c>
      <c r="J16545" s="228">
        <v>5907.47</v>
      </c>
      <c r="K16545" s="228">
        <v>418</v>
      </c>
      <c r="L16545" s="228">
        <v>40773.19</v>
      </c>
    </row>
    <row r="16546" spans="1:12">
      <c r="A16546" s="228">
        <v>2020</v>
      </c>
      <c r="B16546" s="228" t="s">
        <v>193</v>
      </c>
      <c r="C16546" s="228" t="s">
        <v>67</v>
      </c>
      <c r="D16546" s="228" t="s">
        <v>206</v>
      </c>
      <c r="E16546" s="228">
        <v>15</v>
      </c>
      <c r="F16546" s="228">
        <v>2960</v>
      </c>
      <c r="G16546" s="228">
        <v>50</v>
      </c>
      <c r="H16546" s="228">
        <v>100</v>
      </c>
      <c r="I16546" s="228">
        <v>109289.14</v>
      </c>
      <c r="J16546" s="228">
        <v>24401.98</v>
      </c>
      <c r="K16546" s="228">
        <v>51460</v>
      </c>
      <c r="L16546" s="228">
        <v>191337.47</v>
      </c>
    </row>
    <row r="16547" spans="1:12">
      <c r="A16547" s="228">
        <v>2020</v>
      </c>
      <c r="B16547" s="228" t="s">
        <v>193</v>
      </c>
      <c r="C16547" s="228" t="s">
        <v>67</v>
      </c>
      <c r="D16547" s="228" t="s">
        <v>206</v>
      </c>
      <c r="E16547" s="228">
        <v>20</v>
      </c>
      <c r="F16547" s="228">
        <v>2330</v>
      </c>
      <c r="G16547" s="228">
        <v>79</v>
      </c>
      <c r="H16547" s="228">
        <v>143</v>
      </c>
      <c r="I16547" s="228">
        <v>129693.5</v>
      </c>
      <c r="J16547" s="228">
        <v>30582.81</v>
      </c>
      <c r="K16547" s="228">
        <v>23066</v>
      </c>
      <c r="L16547" s="228">
        <v>216739.20000000001</v>
      </c>
    </row>
    <row r="16548" spans="1:12">
      <c r="A16548" s="228">
        <v>2020</v>
      </c>
      <c r="B16548" s="228" t="s">
        <v>193</v>
      </c>
      <c r="C16548" s="228" t="s">
        <v>67</v>
      </c>
      <c r="D16548" s="228" t="s">
        <v>206</v>
      </c>
      <c r="E16548" s="228">
        <v>25</v>
      </c>
      <c r="F16548" s="228">
        <v>2689</v>
      </c>
      <c r="G16548" s="228">
        <v>78</v>
      </c>
      <c r="H16548" s="228">
        <v>219</v>
      </c>
      <c r="I16548" s="228">
        <v>173471.55</v>
      </c>
      <c r="J16548" s="228">
        <v>37517.550000000003</v>
      </c>
      <c r="K16548" s="228">
        <v>26096</v>
      </c>
      <c r="L16548" s="228">
        <v>268153.38</v>
      </c>
    </row>
    <row r="16549" spans="1:12">
      <c r="A16549" s="228">
        <v>2020</v>
      </c>
      <c r="B16549" s="228" t="s">
        <v>193</v>
      </c>
      <c r="C16549" s="228" t="s">
        <v>67</v>
      </c>
      <c r="D16549" s="228" t="s">
        <v>206</v>
      </c>
      <c r="E16549" s="228">
        <v>30</v>
      </c>
      <c r="F16549" s="228">
        <v>4324</v>
      </c>
      <c r="G16549" s="228">
        <v>123</v>
      </c>
      <c r="H16549" s="228">
        <v>493</v>
      </c>
      <c r="I16549" s="228">
        <v>448632.2</v>
      </c>
      <c r="J16549" s="228">
        <v>74217.97</v>
      </c>
      <c r="K16549" s="228">
        <v>69386</v>
      </c>
      <c r="L16549" s="228">
        <v>654088.93000000005</v>
      </c>
    </row>
    <row r="16550" spans="1:12">
      <c r="A16550" s="228">
        <v>2020</v>
      </c>
      <c r="B16550" s="228" t="s">
        <v>193</v>
      </c>
      <c r="C16550" s="228" t="s">
        <v>67</v>
      </c>
      <c r="D16550" s="228" t="s">
        <v>206</v>
      </c>
      <c r="E16550" s="228">
        <v>35</v>
      </c>
      <c r="F16550" s="228">
        <v>4467</v>
      </c>
      <c r="G16550" s="228">
        <v>192</v>
      </c>
      <c r="H16550" s="228">
        <v>525</v>
      </c>
      <c r="I16550" s="228">
        <v>452845</v>
      </c>
      <c r="J16550" s="228">
        <v>75688.070000000007</v>
      </c>
      <c r="K16550" s="228">
        <v>37125</v>
      </c>
      <c r="L16550" s="228">
        <v>635897.24</v>
      </c>
    </row>
    <row r="16551" spans="1:12">
      <c r="A16551" s="228">
        <v>2020</v>
      </c>
      <c r="B16551" s="228" t="s">
        <v>193</v>
      </c>
      <c r="C16551" s="228" t="s">
        <v>67</v>
      </c>
      <c r="D16551" s="228" t="s">
        <v>206</v>
      </c>
      <c r="E16551" s="228">
        <v>40</v>
      </c>
      <c r="F16551" s="228">
        <v>3949</v>
      </c>
      <c r="G16551" s="228">
        <v>134</v>
      </c>
      <c r="H16551" s="228">
        <v>314</v>
      </c>
      <c r="I16551" s="228">
        <v>294845.8</v>
      </c>
      <c r="J16551" s="228">
        <v>70991.03</v>
      </c>
      <c r="K16551" s="228">
        <v>28267</v>
      </c>
      <c r="L16551" s="228">
        <v>449079.84</v>
      </c>
    </row>
    <row r="16552" spans="1:12">
      <c r="A16552" s="228">
        <v>2020</v>
      </c>
      <c r="B16552" s="228" t="s">
        <v>193</v>
      </c>
      <c r="C16552" s="228" t="s">
        <v>67</v>
      </c>
      <c r="D16552" s="228" t="s">
        <v>206</v>
      </c>
      <c r="E16552" s="228">
        <v>45</v>
      </c>
      <c r="F16552" s="228">
        <v>3738</v>
      </c>
      <c r="G16552" s="228">
        <v>140</v>
      </c>
      <c r="H16552" s="228">
        <v>361</v>
      </c>
      <c r="I16552" s="228">
        <v>367111.06</v>
      </c>
      <c r="J16552" s="228">
        <v>67860.33</v>
      </c>
      <c r="K16552" s="228">
        <v>95249</v>
      </c>
      <c r="L16552" s="228">
        <v>611344.42000000004</v>
      </c>
    </row>
    <row r="16553" spans="1:12">
      <c r="A16553" s="228">
        <v>2020</v>
      </c>
      <c r="B16553" s="228" t="s">
        <v>193</v>
      </c>
      <c r="C16553" s="228" t="s">
        <v>67</v>
      </c>
      <c r="D16553" s="228" t="s">
        <v>206</v>
      </c>
      <c r="E16553" s="228">
        <v>50</v>
      </c>
      <c r="F16553" s="228">
        <v>3596</v>
      </c>
      <c r="G16553" s="228">
        <v>172</v>
      </c>
      <c r="H16553" s="228">
        <v>482</v>
      </c>
      <c r="I16553" s="228">
        <v>462159.3</v>
      </c>
      <c r="J16553" s="228">
        <v>82867.100000000006</v>
      </c>
      <c r="K16553" s="228">
        <v>81283</v>
      </c>
      <c r="L16553" s="228">
        <v>684820.25</v>
      </c>
    </row>
    <row r="16554" spans="1:12">
      <c r="A16554" s="228">
        <v>2020</v>
      </c>
      <c r="B16554" s="228" t="s">
        <v>193</v>
      </c>
      <c r="C16554" s="228" t="s">
        <v>67</v>
      </c>
      <c r="D16554" s="228" t="s">
        <v>206</v>
      </c>
      <c r="E16554" s="228">
        <v>55</v>
      </c>
      <c r="F16554" s="228">
        <v>3430</v>
      </c>
      <c r="G16554" s="228">
        <v>174</v>
      </c>
      <c r="H16554" s="228">
        <v>492</v>
      </c>
      <c r="I16554" s="228">
        <v>457587.95</v>
      </c>
      <c r="J16554" s="228">
        <v>87002.87</v>
      </c>
      <c r="K16554" s="228">
        <v>51860</v>
      </c>
      <c r="L16554" s="228">
        <v>664901.67000000004</v>
      </c>
    </row>
    <row r="16555" spans="1:12">
      <c r="A16555" s="228">
        <v>2020</v>
      </c>
      <c r="B16555" s="228" t="s">
        <v>193</v>
      </c>
      <c r="C16555" s="228" t="s">
        <v>67</v>
      </c>
      <c r="D16555" s="228" t="s">
        <v>206</v>
      </c>
      <c r="E16555" s="228">
        <v>60</v>
      </c>
      <c r="F16555" s="228">
        <v>2824</v>
      </c>
      <c r="G16555" s="228">
        <v>209</v>
      </c>
      <c r="H16555" s="228">
        <v>498</v>
      </c>
      <c r="I16555" s="228">
        <v>411575.5</v>
      </c>
      <c r="J16555" s="228">
        <v>83834.61</v>
      </c>
      <c r="K16555" s="228">
        <v>144307</v>
      </c>
      <c r="L16555" s="228">
        <v>717095.3</v>
      </c>
    </row>
    <row r="16556" spans="1:12">
      <c r="A16556" s="228">
        <v>2020</v>
      </c>
      <c r="B16556" s="228" t="s">
        <v>193</v>
      </c>
      <c r="C16556" s="228" t="s">
        <v>67</v>
      </c>
      <c r="D16556" s="228" t="s">
        <v>206</v>
      </c>
      <c r="E16556" s="228">
        <v>65</v>
      </c>
      <c r="F16556" s="228">
        <v>2091</v>
      </c>
      <c r="G16556" s="228">
        <v>179</v>
      </c>
      <c r="H16556" s="228">
        <v>544</v>
      </c>
      <c r="I16556" s="228">
        <v>454136.95</v>
      </c>
      <c r="J16556" s="228">
        <v>99941.119999999995</v>
      </c>
      <c r="K16556" s="228">
        <v>102833</v>
      </c>
      <c r="L16556" s="228">
        <v>692230.36</v>
      </c>
    </row>
    <row r="16557" spans="1:12">
      <c r="A16557" s="228">
        <v>2020</v>
      </c>
      <c r="B16557" s="228" t="s">
        <v>193</v>
      </c>
      <c r="C16557" s="228" t="s">
        <v>67</v>
      </c>
      <c r="D16557" s="228" t="s">
        <v>206</v>
      </c>
      <c r="E16557" s="228">
        <v>70</v>
      </c>
      <c r="F16557" s="228">
        <v>1362</v>
      </c>
      <c r="G16557" s="228">
        <v>199</v>
      </c>
      <c r="H16557" s="228">
        <v>696</v>
      </c>
      <c r="I16557" s="228">
        <v>458222.05</v>
      </c>
      <c r="J16557" s="228">
        <v>81937.460000000006</v>
      </c>
      <c r="K16557" s="228">
        <v>44245</v>
      </c>
      <c r="L16557" s="228">
        <v>621859.37</v>
      </c>
    </row>
    <row r="16558" spans="1:12">
      <c r="A16558" s="228">
        <v>2020</v>
      </c>
      <c r="B16558" s="228" t="s">
        <v>193</v>
      </c>
      <c r="C16558" s="228" t="s">
        <v>67</v>
      </c>
      <c r="D16558" s="228" t="s">
        <v>206</v>
      </c>
      <c r="E16558" s="228">
        <v>75</v>
      </c>
      <c r="F16558" s="228">
        <v>715</v>
      </c>
      <c r="G16558" s="228">
        <v>125</v>
      </c>
      <c r="H16558" s="228">
        <v>647</v>
      </c>
      <c r="I16558" s="228">
        <v>436195.9</v>
      </c>
      <c r="J16558" s="228">
        <v>62837.37</v>
      </c>
      <c r="K16558" s="228">
        <v>82708</v>
      </c>
      <c r="L16558" s="228">
        <v>615266.39</v>
      </c>
    </row>
    <row r="16559" spans="1:12">
      <c r="A16559" s="228">
        <v>2020</v>
      </c>
      <c r="B16559" s="228" t="s">
        <v>193</v>
      </c>
      <c r="C16559" s="228" t="s">
        <v>67</v>
      </c>
      <c r="D16559" s="228" t="s">
        <v>206</v>
      </c>
      <c r="E16559" s="228">
        <v>80</v>
      </c>
      <c r="F16559" s="228">
        <v>341</v>
      </c>
      <c r="G16559" s="228">
        <v>53</v>
      </c>
      <c r="H16559" s="228">
        <v>338</v>
      </c>
      <c r="I16559" s="228">
        <v>211373.55</v>
      </c>
      <c r="J16559" s="228">
        <v>26040.15</v>
      </c>
      <c r="K16559" s="228">
        <v>29254</v>
      </c>
      <c r="L16559" s="228">
        <v>276524.08</v>
      </c>
    </row>
    <row r="16560" spans="1:12">
      <c r="A16560" s="228">
        <v>2020</v>
      </c>
      <c r="B16560" s="228" t="s">
        <v>193</v>
      </c>
      <c r="C16560" s="228" t="s">
        <v>67</v>
      </c>
      <c r="D16560" s="228" t="s">
        <v>206</v>
      </c>
      <c r="E16560" s="228">
        <v>85</v>
      </c>
      <c r="F16560" s="228">
        <v>146</v>
      </c>
      <c r="G16560" s="228">
        <v>16</v>
      </c>
      <c r="H16560" s="228">
        <v>271</v>
      </c>
      <c r="I16560" s="228">
        <v>119935</v>
      </c>
      <c r="J16560" s="228">
        <v>4615.2</v>
      </c>
      <c r="K16560" s="228">
        <v>663</v>
      </c>
      <c r="L16560" s="228">
        <v>117376.05</v>
      </c>
    </row>
    <row r="16561" spans="1:12">
      <c r="A16561" s="228">
        <v>2020</v>
      </c>
      <c r="B16561" s="228" t="s">
        <v>193</v>
      </c>
      <c r="C16561" s="228" t="s">
        <v>67</v>
      </c>
      <c r="D16561" s="228" t="s">
        <v>206</v>
      </c>
      <c r="E16561" s="228">
        <v>90</v>
      </c>
      <c r="F16561" s="228">
        <v>70</v>
      </c>
      <c r="G16561" s="228">
        <v>10</v>
      </c>
      <c r="H16561" s="228">
        <v>138</v>
      </c>
      <c r="I16561" s="228">
        <v>40798</v>
      </c>
      <c r="J16561" s="228">
        <v>2032.05</v>
      </c>
      <c r="K16561" s="228">
        <v>0</v>
      </c>
      <c r="L16561" s="228">
        <v>43153.5</v>
      </c>
    </row>
    <row r="16562" spans="1:12">
      <c r="A16562" s="228">
        <v>2020</v>
      </c>
      <c r="B16562" s="228" t="s">
        <v>193</v>
      </c>
      <c r="C16562" s="228" t="s">
        <v>67</v>
      </c>
      <c r="D16562" s="228" t="s">
        <v>206</v>
      </c>
      <c r="E16562" s="228">
        <v>95</v>
      </c>
      <c r="F16562" s="228">
        <v>4</v>
      </c>
      <c r="G16562" s="228">
        <v>1</v>
      </c>
      <c r="H16562" s="228">
        <v>0</v>
      </c>
      <c r="I16562" s="228">
        <v>3026</v>
      </c>
      <c r="J16562" s="228">
        <v>165.45</v>
      </c>
      <c r="K16562" s="228">
        <v>0</v>
      </c>
      <c r="L16562" s="228">
        <v>165.45</v>
      </c>
    </row>
    <row r="16563" spans="1:12">
      <c r="A16563" s="228">
        <v>2020</v>
      </c>
      <c r="B16563" s="228" t="s">
        <v>194</v>
      </c>
      <c r="C16563" s="228" t="s">
        <v>61</v>
      </c>
      <c r="D16563" s="228" t="s">
        <v>205</v>
      </c>
      <c r="E16563" s="228">
        <v>0</v>
      </c>
      <c r="F16563" s="228">
        <v>97687</v>
      </c>
      <c r="G16563" s="228">
        <v>3771</v>
      </c>
      <c r="H16563" s="228">
        <v>10986</v>
      </c>
      <c r="I16563" s="228">
        <v>7457130.0199999996</v>
      </c>
      <c r="J16563" s="228">
        <v>1334584.67</v>
      </c>
      <c r="K16563" s="228">
        <v>154852.53</v>
      </c>
      <c r="L16563" s="228">
        <v>9796165.4800000004</v>
      </c>
    </row>
    <row r="16564" spans="1:12">
      <c r="A16564" s="228">
        <v>2020</v>
      </c>
      <c r="B16564" s="228" t="s">
        <v>194</v>
      </c>
      <c r="C16564" s="228" t="s">
        <v>61</v>
      </c>
      <c r="D16564" s="228" t="s">
        <v>205</v>
      </c>
      <c r="E16564" s="228">
        <v>5</v>
      </c>
      <c r="F16564" s="228">
        <v>121631</v>
      </c>
      <c r="G16564" s="228">
        <v>2259</v>
      </c>
      <c r="H16564" s="228">
        <v>3050</v>
      </c>
      <c r="I16564" s="228">
        <v>2832657.91</v>
      </c>
      <c r="J16564" s="228">
        <v>804970.52</v>
      </c>
      <c r="K16564" s="228">
        <v>166360.04999999999</v>
      </c>
      <c r="L16564" s="228">
        <v>4501231.53</v>
      </c>
    </row>
    <row r="16565" spans="1:12">
      <c r="A16565" s="228">
        <v>2020</v>
      </c>
      <c r="B16565" s="228" t="s">
        <v>194</v>
      </c>
      <c r="C16565" s="228" t="s">
        <v>61</v>
      </c>
      <c r="D16565" s="228" t="s">
        <v>205</v>
      </c>
      <c r="E16565" s="228">
        <v>10</v>
      </c>
      <c r="F16565" s="228">
        <v>123705</v>
      </c>
      <c r="G16565" s="228">
        <v>2096</v>
      </c>
      <c r="H16565" s="228">
        <v>3259</v>
      </c>
      <c r="I16565" s="228">
        <v>2838183.31</v>
      </c>
      <c r="J16565" s="228">
        <v>856233.45</v>
      </c>
      <c r="K16565" s="228">
        <v>665343.80000000005</v>
      </c>
      <c r="L16565" s="228">
        <v>5013226.07</v>
      </c>
    </row>
    <row r="16566" spans="1:12">
      <c r="A16566" s="228">
        <v>2020</v>
      </c>
      <c r="B16566" s="228" t="s">
        <v>194</v>
      </c>
      <c r="C16566" s="228" t="s">
        <v>61</v>
      </c>
      <c r="D16566" s="228" t="s">
        <v>205</v>
      </c>
      <c r="E16566" s="228">
        <v>15</v>
      </c>
      <c r="F16566" s="228">
        <v>111882</v>
      </c>
      <c r="G16566" s="228">
        <v>3067</v>
      </c>
      <c r="H16566" s="228">
        <v>7199</v>
      </c>
      <c r="I16566" s="228">
        <v>6856934.8499999996</v>
      </c>
      <c r="J16566" s="228">
        <v>1556031.28</v>
      </c>
      <c r="K16566" s="228">
        <v>1580138</v>
      </c>
      <c r="L16566" s="228">
        <v>11321971.939999999</v>
      </c>
    </row>
    <row r="16567" spans="1:12">
      <c r="A16567" s="228">
        <v>2020</v>
      </c>
      <c r="B16567" s="228" t="s">
        <v>194</v>
      </c>
      <c r="C16567" s="228" t="s">
        <v>61</v>
      </c>
      <c r="D16567" s="228" t="s">
        <v>205</v>
      </c>
      <c r="E16567" s="228">
        <v>20</v>
      </c>
      <c r="F16567" s="228">
        <v>86383</v>
      </c>
      <c r="G16567" s="228">
        <v>3088</v>
      </c>
      <c r="H16567" s="228">
        <v>7941</v>
      </c>
      <c r="I16567" s="228">
        <v>7599159.3600000003</v>
      </c>
      <c r="J16567" s="228">
        <v>1505429.44</v>
      </c>
      <c r="K16567" s="228">
        <v>1320984.52</v>
      </c>
      <c r="L16567" s="228">
        <v>11908215.66</v>
      </c>
    </row>
    <row r="16568" spans="1:12">
      <c r="A16568" s="228">
        <v>2020</v>
      </c>
      <c r="B16568" s="228" t="s">
        <v>194</v>
      </c>
      <c r="C16568" s="228" t="s">
        <v>61</v>
      </c>
      <c r="D16568" s="228" t="s">
        <v>205</v>
      </c>
      <c r="E16568" s="228">
        <v>25</v>
      </c>
      <c r="F16568" s="228">
        <v>65354</v>
      </c>
      <c r="G16568" s="228">
        <v>2054</v>
      </c>
      <c r="H16568" s="228">
        <v>5950</v>
      </c>
      <c r="I16568" s="228">
        <v>4948311.25</v>
      </c>
      <c r="J16568" s="228">
        <v>1008505.21</v>
      </c>
      <c r="K16568" s="228">
        <v>1103766</v>
      </c>
      <c r="L16568" s="228">
        <v>8479684.0500000007</v>
      </c>
    </row>
    <row r="16569" spans="1:12">
      <c r="A16569" s="228">
        <v>2020</v>
      </c>
      <c r="B16569" s="228" t="s">
        <v>194</v>
      </c>
      <c r="C16569" s="228" t="s">
        <v>61</v>
      </c>
      <c r="D16569" s="228" t="s">
        <v>205</v>
      </c>
      <c r="E16569" s="228">
        <v>30</v>
      </c>
      <c r="F16569" s="228">
        <v>110494</v>
      </c>
      <c r="G16569" s="228">
        <v>3066</v>
      </c>
      <c r="H16569" s="228">
        <v>7727</v>
      </c>
      <c r="I16569" s="228">
        <v>6528949.0899999999</v>
      </c>
      <c r="J16569" s="228">
        <v>1508727.16</v>
      </c>
      <c r="K16569" s="228">
        <v>1380185</v>
      </c>
      <c r="L16569" s="228">
        <v>11406080.43</v>
      </c>
    </row>
    <row r="16570" spans="1:12">
      <c r="A16570" s="228">
        <v>2020</v>
      </c>
      <c r="B16570" s="228" t="s">
        <v>194</v>
      </c>
      <c r="C16570" s="228" t="s">
        <v>61</v>
      </c>
      <c r="D16570" s="228" t="s">
        <v>205</v>
      </c>
      <c r="E16570" s="228">
        <v>35</v>
      </c>
      <c r="F16570" s="228">
        <v>135514</v>
      </c>
      <c r="G16570" s="228">
        <v>4649</v>
      </c>
      <c r="H16570" s="228">
        <v>10571</v>
      </c>
      <c r="I16570" s="228">
        <v>9474734.6799999997</v>
      </c>
      <c r="J16570" s="228">
        <v>2420823.48</v>
      </c>
      <c r="K16570" s="228">
        <v>1847467.57</v>
      </c>
      <c r="L16570" s="228">
        <v>16419020.449999999</v>
      </c>
    </row>
    <row r="16571" spans="1:12">
      <c r="A16571" s="228">
        <v>2020</v>
      </c>
      <c r="B16571" s="228" t="s">
        <v>194</v>
      </c>
      <c r="C16571" s="228" t="s">
        <v>61</v>
      </c>
      <c r="D16571" s="228" t="s">
        <v>205</v>
      </c>
      <c r="E16571" s="228">
        <v>40</v>
      </c>
      <c r="F16571" s="228">
        <v>127689</v>
      </c>
      <c r="G16571" s="228">
        <v>5125</v>
      </c>
      <c r="H16571" s="228">
        <v>11330</v>
      </c>
      <c r="I16571" s="228">
        <v>10749730.48</v>
      </c>
      <c r="J16571" s="228">
        <v>2819116.86</v>
      </c>
      <c r="K16571" s="228">
        <v>2314164.2400000002</v>
      </c>
      <c r="L16571" s="228">
        <v>18852867.91</v>
      </c>
    </row>
    <row r="16572" spans="1:12">
      <c r="A16572" s="228">
        <v>2020</v>
      </c>
      <c r="B16572" s="228" t="s">
        <v>194</v>
      </c>
      <c r="C16572" s="228" t="s">
        <v>61</v>
      </c>
      <c r="D16572" s="228" t="s">
        <v>205</v>
      </c>
      <c r="E16572" s="228">
        <v>45</v>
      </c>
      <c r="F16572" s="228">
        <v>130489</v>
      </c>
      <c r="G16572" s="228">
        <v>6694</v>
      </c>
      <c r="H16572" s="228">
        <v>14634</v>
      </c>
      <c r="I16572" s="228">
        <v>14889076.77</v>
      </c>
      <c r="J16572" s="228">
        <v>3694660.74</v>
      </c>
      <c r="K16572" s="228">
        <v>2849707.58</v>
      </c>
      <c r="L16572" s="228">
        <v>25032675.010000002</v>
      </c>
    </row>
    <row r="16573" spans="1:12">
      <c r="A16573" s="228">
        <v>2020</v>
      </c>
      <c r="B16573" s="228" t="s">
        <v>194</v>
      </c>
      <c r="C16573" s="228" t="s">
        <v>61</v>
      </c>
      <c r="D16573" s="228" t="s">
        <v>205</v>
      </c>
      <c r="E16573" s="228">
        <v>50</v>
      </c>
      <c r="F16573" s="228">
        <v>118466</v>
      </c>
      <c r="G16573" s="228">
        <v>8672</v>
      </c>
      <c r="H16573" s="228">
        <v>18472</v>
      </c>
      <c r="I16573" s="228">
        <v>18730151.440000001</v>
      </c>
      <c r="J16573" s="228">
        <v>4718137.2300000004</v>
      </c>
      <c r="K16573" s="228">
        <v>4113195.32</v>
      </c>
      <c r="L16573" s="228">
        <v>31666448.699999999</v>
      </c>
    </row>
    <row r="16574" spans="1:12">
      <c r="A16574" s="228">
        <v>2020</v>
      </c>
      <c r="B16574" s="228" t="s">
        <v>194</v>
      </c>
      <c r="C16574" s="228" t="s">
        <v>61</v>
      </c>
      <c r="D16574" s="228" t="s">
        <v>205</v>
      </c>
      <c r="E16574" s="228">
        <v>55</v>
      </c>
      <c r="F16574" s="228">
        <v>121208</v>
      </c>
      <c r="G16574" s="228">
        <v>12055</v>
      </c>
      <c r="H16574" s="228">
        <v>25242</v>
      </c>
      <c r="I16574" s="228">
        <v>27111998.02</v>
      </c>
      <c r="J16574" s="228">
        <v>6802156.9800000004</v>
      </c>
      <c r="K16574" s="228">
        <v>7588055.7599999998</v>
      </c>
      <c r="L16574" s="228">
        <v>47247805.390000001</v>
      </c>
    </row>
    <row r="16575" spans="1:12">
      <c r="A16575" s="228">
        <v>2020</v>
      </c>
      <c r="B16575" s="228" t="s">
        <v>194</v>
      </c>
      <c r="C16575" s="228" t="s">
        <v>61</v>
      </c>
      <c r="D16575" s="228" t="s">
        <v>205</v>
      </c>
      <c r="E16575" s="228">
        <v>60</v>
      </c>
      <c r="F16575" s="228">
        <v>115638</v>
      </c>
      <c r="G16575" s="228">
        <v>15798</v>
      </c>
      <c r="H16575" s="228">
        <v>35195</v>
      </c>
      <c r="I16575" s="228">
        <v>38393984.119999997</v>
      </c>
      <c r="J16575" s="228">
        <v>8939391.25</v>
      </c>
      <c r="K16575" s="228">
        <v>10825582.26</v>
      </c>
      <c r="L16575" s="228">
        <v>65017621.649999999</v>
      </c>
    </row>
    <row r="16576" spans="1:12">
      <c r="A16576" s="228">
        <v>2020</v>
      </c>
      <c r="B16576" s="228" t="s">
        <v>194</v>
      </c>
      <c r="C16576" s="228" t="s">
        <v>61</v>
      </c>
      <c r="D16576" s="228" t="s">
        <v>205</v>
      </c>
      <c r="E16576" s="228">
        <v>65</v>
      </c>
      <c r="F16576" s="228">
        <v>104205</v>
      </c>
      <c r="G16576" s="228">
        <v>19894</v>
      </c>
      <c r="H16576" s="228">
        <v>43575</v>
      </c>
      <c r="I16576" s="228">
        <v>49344497.450000003</v>
      </c>
      <c r="J16576" s="228">
        <v>11376502.619999999</v>
      </c>
      <c r="K16576" s="228">
        <v>13968715.08</v>
      </c>
      <c r="L16576" s="228">
        <v>82827700.730000004</v>
      </c>
    </row>
    <row r="16577" spans="1:12">
      <c r="A16577" s="228">
        <v>2020</v>
      </c>
      <c r="B16577" s="228" t="s">
        <v>194</v>
      </c>
      <c r="C16577" s="228" t="s">
        <v>61</v>
      </c>
      <c r="D16577" s="228" t="s">
        <v>205</v>
      </c>
      <c r="E16577" s="228">
        <v>70</v>
      </c>
      <c r="F16577" s="228">
        <v>92908</v>
      </c>
      <c r="G16577" s="228">
        <v>24524</v>
      </c>
      <c r="H16577" s="228">
        <v>57485</v>
      </c>
      <c r="I16577" s="228">
        <v>60677542.439999998</v>
      </c>
      <c r="J16577" s="228">
        <v>13555134.810000001</v>
      </c>
      <c r="K16577" s="228">
        <v>17158004.620000001</v>
      </c>
      <c r="L16577" s="228">
        <v>99513729.980000004</v>
      </c>
    </row>
    <row r="16578" spans="1:12">
      <c r="A16578" s="228">
        <v>2020</v>
      </c>
      <c r="B16578" s="228" t="s">
        <v>194</v>
      </c>
      <c r="C16578" s="228" t="s">
        <v>61</v>
      </c>
      <c r="D16578" s="228" t="s">
        <v>205</v>
      </c>
      <c r="E16578" s="228">
        <v>75</v>
      </c>
      <c r="F16578" s="228">
        <v>64946</v>
      </c>
      <c r="G16578" s="228">
        <v>22419</v>
      </c>
      <c r="H16578" s="228">
        <v>59387</v>
      </c>
      <c r="I16578" s="228">
        <v>56798435.579999998</v>
      </c>
      <c r="J16578" s="228">
        <v>11918743.59</v>
      </c>
      <c r="K16578" s="228">
        <v>15416933.699999999</v>
      </c>
      <c r="L16578" s="228">
        <v>89683997.620000005</v>
      </c>
    </row>
    <row r="16579" spans="1:12">
      <c r="A16579" s="228">
        <v>2020</v>
      </c>
      <c r="B16579" s="228" t="s">
        <v>194</v>
      </c>
      <c r="C16579" s="228" t="s">
        <v>61</v>
      </c>
      <c r="D16579" s="228" t="s">
        <v>205</v>
      </c>
      <c r="E16579" s="228">
        <v>80</v>
      </c>
      <c r="F16579" s="228">
        <v>41081</v>
      </c>
      <c r="G16579" s="228">
        <v>16182</v>
      </c>
      <c r="H16579" s="228">
        <v>53016</v>
      </c>
      <c r="I16579" s="228">
        <v>44208489.079999998</v>
      </c>
      <c r="J16579" s="228">
        <v>8324850.71</v>
      </c>
      <c r="K16579" s="228">
        <v>9715239.6400000006</v>
      </c>
      <c r="L16579" s="228">
        <v>65548566.740000002</v>
      </c>
    </row>
    <row r="16580" spans="1:12">
      <c r="A16580" s="228">
        <v>2020</v>
      </c>
      <c r="B16580" s="228" t="s">
        <v>194</v>
      </c>
      <c r="C16580" s="228" t="s">
        <v>61</v>
      </c>
      <c r="D16580" s="228" t="s">
        <v>205</v>
      </c>
      <c r="E16580" s="228">
        <v>85</v>
      </c>
      <c r="F16580" s="228">
        <v>21447</v>
      </c>
      <c r="G16580" s="228">
        <v>8950</v>
      </c>
      <c r="H16580" s="228">
        <v>37532</v>
      </c>
      <c r="I16580" s="228">
        <v>27500561</v>
      </c>
      <c r="J16580" s="228">
        <v>4535964.6500000004</v>
      </c>
      <c r="K16580" s="228">
        <v>5041129.74</v>
      </c>
      <c r="L16580" s="228">
        <v>38623366.549999997</v>
      </c>
    </row>
    <row r="16581" spans="1:12">
      <c r="A16581" s="228">
        <v>2020</v>
      </c>
      <c r="B16581" s="228" t="s">
        <v>194</v>
      </c>
      <c r="C16581" s="228" t="s">
        <v>61</v>
      </c>
      <c r="D16581" s="228" t="s">
        <v>205</v>
      </c>
      <c r="E16581" s="228">
        <v>90</v>
      </c>
      <c r="F16581" s="228">
        <v>9102</v>
      </c>
      <c r="G16581" s="228">
        <v>3690</v>
      </c>
      <c r="H16581" s="228">
        <v>19945</v>
      </c>
      <c r="I16581" s="228">
        <v>12674862.59</v>
      </c>
      <c r="J16581" s="228">
        <v>1803133.54</v>
      </c>
      <c r="K16581" s="228">
        <v>1445558.57</v>
      </c>
      <c r="L16581" s="228">
        <v>16543262.279999999</v>
      </c>
    </row>
    <row r="16582" spans="1:12">
      <c r="A16582" s="228">
        <v>2020</v>
      </c>
      <c r="B16582" s="228" t="s">
        <v>194</v>
      </c>
      <c r="C16582" s="228" t="s">
        <v>61</v>
      </c>
      <c r="D16582" s="228" t="s">
        <v>205</v>
      </c>
      <c r="E16582" s="228">
        <v>95</v>
      </c>
      <c r="F16582" s="228">
        <v>1337</v>
      </c>
      <c r="G16582" s="228">
        <v>409</v>
      </c>
      <c r="H16582" s="228">
        <v>2527</v>
      </c>
      <c r="I16582" s="228">
        <v>1652115.63</v>
      </c>
      <c r="J16582" s="228">
        <v>197484.01</v>
      </c>
      <c r="K16582" s="228">
        <v>153826</v>
      </c>
      <c r="L16582" s="228">
        <v>2058590.63</v>
      </c>
    </row>
    <row r="16583" spans="1:12">
      <c r="A16583" s="228">
        <v>2020</v>
      </c>
      <c r="B16583" s="228" t="s">
        <v>194</v>
      </c>
      <c r="C16583" s="228" t="s">
        <v>61</v>
      </c>
      <c r="D16583" s="228" t="s">
        <v>206</v>
      </c>
      <c r="E16583" s="228">
        <v>0</v>
      </c>
      <c r="F16583" s="228">
        <v>90866</v>
      </c>
      <c r="G16583" s="228">
        <v>2766</v>
      </c>
      <c r="H16583" s="228">
        <v>8355</v>
      </c>
      <c r="I16583" s="228">
        <v>5553226.6900000004</v>
      </c>
      <c r="J16583" s="228">
        <v>861222.37</v>
      </c>
      <c r="K16583" s="228">
        <v>132151.75</v>
      </c>
      <c r="L16583" s="228">
        <v>7206682.29</v>
      </c>
    </row>
    <row r="16584" spans="1:12">
      <c r="A16584" s="228">
        <v>2020</v>
      </c>
      <c r="B16584" s="228" t="s">
        <v>194</v>
      </c>
      <c r="C16584" s="228" t="s">
        <v>61</v>
      </c>
      <c r="D16584" s="228" t="s">
        <v>206</v>
      </c>
      <c r="E16584" s="228">
        <v>5</v>
      </c>
      <c r="F16584" s="228">
        <v>114230</v>
      </c>
      <c r="G16584" s="228">
        <v>1747</v>
      </c>
      <c r="H16584" s="228">
        <v>2468</v>
      </c>
      <c r="I16584" s="228">
        <v>2215722.39</v>
      </c>
      <c r="J16584" s="228">
        <v>570791.62</v>
      </c>
      <c r="K16584" s="228">
        <v>226370.9</v>
      </c>
      <c r="L16584" s="228">
        <v>3572691.3</v>
      </c>
    </row>
    <row r="16585" spans="1:12">
      <c r="A16585" s="228">
        <v>2020</v>
      </c>
      <c r="B16585" s="228" t="s">
        <v>194</v>
      </c>
      <c r="C16585" s="228" t="s">
        <v>61</v>
      </c>
      <c r="D16585" s="228" t="s">
        <v>206</v>
      </c>
      <c r="E16585" s="228">
        <v>10</v>
      </c>
      <c r="F16585" s="228">
        <v>116729</v>
      </c>
      <c r="G16585" s="228">
        <v>1759</v>
      </c>
      <c r="H16585" s="228">
        <v>3890</v>
      </c>
      <c r="I16585" s="228">
        <v>3033768.21</v>
      </c>
      <c r="J16585" s="228">
        <v>687401.01</v>
      </c>
      <c r="K16585" s="228">
        <v>637660</v>
      </c>
      <c r="L16585" s="228">
        <v>4936443.29</v>
      </c>
    </row>
    <row r="16586" spans="1:12">
      <c r="A16586" s="228">
        <v>2020</v>
      </c>
      <c r="B16586" s="228" t="s">
        <v>194</v>
      </c>
      <c r="C16586" s="228" t="s">
        <v>61</v>
      </c>
      <c r="D16586" s="228" t="s">
        <v>206</v>
      </c>
      <c r="E16586" s="228">
        <v>15</v>
      </c>
      <c r="F16586" s="228">
        <v>105324</v>
      </c>
      <c r="G16586" s="228">
        <v>4171</v>
      </c>
      <c r="H16586" s="228">
        <v>13004</v>
      </c>
      <c r="I16586" s="228">
        <v>10737409.77</v>
      </c>
      <c r="J16586" s="228">
        <v>1725780.38</v>
      </c>
      <c r="K16586" s="228">
        <v>1295600</v>
      </c>
      <c r="L16586" s="228">
        <v>15369918.98</v>
      </c>
    </row>
    <row r="16587" spans="1:12">
      <c r="A16587" s="228">
        <v>2020</v>
      </c>
      <c r="B16587" s="228" t="s">
        <v>194</v>
      </c>
      <c r="C16587" s="228" t="s">
        <v>61</v>
      </c>
      <c r="D16587" s="228" t="s">
        <v>206</v>
      </c>
      <c r="E16587" s="228">
        <v>20</v>
      </c>
      <c r="F16587" s="228">
        <v>87040</v>
      </c>
      <c r="G16587" s="228">
        <v>5362</v>
      </c>
      <c r="H16587" s="228">
        <v>14097</v>
      </c>
      <c r="I16587" s="228">
        <v>12750005.92</v>
      </c>
      <c r="J16587" s="228">
        <v>2303633.41</v>
      </c>
      <c r="K16587" s="228">
        <v>1277579.5</v>
      </c>
      <c r="L16587" s="228">
        <v>18592552.82</v>
      </c>
    </row>
    <row r="16588" spans="1:12">
      <c r="A16588" s="228">
        <v>2020</v>
      </c>
      <c r="B16588" s="228" t="s">
        <v>194</v>
      </c>
      <c r="C16588" s="228" t="s">
        <v>61</v>
      </c>
      <c r="D16588" s="228" t="s">
        <v>206</v>
      </c>
      <c r="E16588" s="228">
        <v>25</v>
      </c>
      <c r="F16588" s="228">
        <v>78049</v>
      </c>
      <c r="G16588" s="228">
        <v>5194</v>
      </c>
      <c r="H16588" s="228">
        <v>15681</v>
      </c>
      <c r="I16588" s="228">
        <v>14190961.199999999</v>
      </c>
      <c r="J16588" s="228">
        <v>3040996.56</v>
      </c>
      <c r="K16588" s="228">
        <v>1531679.48</v>
      </c>
      <c r="L16588" s="228">
        <v>22003449.199999999</v>
      </c>
    </row>
    <row r="16589" spans="1:12">
      <c r="A16589" s="228">
        <v>2020</v>
      </c>
      <c r="B16589" s="228" t="s">
        <v>194</v>
      </c>
      <c r="C16589" s="228" t="s">
        <v>61</v>
      </c>
      <c r="D16589" s="228" t="s">
        <v>206</v>
      </c>
      <c r="E16589" s="228">
        <v>30</v>
      </c>
      <c r="F16589" s="228">
        <v>131530</v>
      </c>
      <c r="G16589" s="228">
        <v>9623</v>
      </c>
      <c r="H16589" s="228">
        <v>30284</v>
      </c>
      <c r="I16589" s="228">
        <v>29526194.359999999</v>
      </c>
      <c r="J16589" s="228">
        <v>6819386.8799999999</v>
      </c>
      <c r="K16589" s="228">
        <v>1833044</v>
      </c>
      <c r="L16589" s="228">
        <v>43777275.990000002</v>
      </c>
    </row>
    <row r="16590" spans="1:12">
      <c r="A16590" s="228">
        <v>2020</v>
      </c>
      <c r="B16590" s="228" t="s">
        <v>194</v>
      </c>
      <c r="C16590" s="228" t="s">
        <v>61</v>
      </c>
      <c r="D16590" s="228" t="s">
        <v>206</v>
      </c>
      <c r="E16590" s="228">
        <v>35</v>
      </c>
      <c r="F16590" s="228">
        <v>150513</v>
      </c>
      <c r="G16590" s="228">
        <v>11169</v>
      </c>
      <c r="H16590" s="228">
        <v>30084</v>
      </c>
      <c r="I16590" s="228">
        <v>29208426.890000001</v>
      </c>
      <c r="J16590" s="228">
        <v>6793349.0199999996</v>
      </c>
      <c r="K16590" s="228">
        <v>2658129</v>
      </c>
      <c r="L16590" s="228">
        <v>45364075.380000003</v>
      </c>
    </row>
    <row r="16591" spans="1:12">
      <c r="A16591" s="228">
        <v>2020</v>
      </c>
      <c r="B16591" s="228" t="s">
        <v>194</v>
      </c>
      <c r="C16591" s="228" t="s">
        <v>61</v>
      </c>
      <c r="D16591" s="228" t="s">
        <v>206</v>
      </c>
      <c r="E16591" s="228">
        <v>40</v>
      </c>
      <c r="F16591" s="228">
        <v>137095</v>
      </c>
      <c r="G16591" s="228">
        <v>9236</v>
      </c>
      <c r="H16591" s="228">
        <v>19976</v>
      </c>
      <c r="I16591" s="228">
        <v>20502656.109999999</v>
      </c>
      <c r="J16591" s="228">
        <v>4789509.68</v>
      </c>
      <c r="K16591" s="228">
        <v>2967427.05</v>
      </c>
      <c r="L16591" s="228">
        <v>33939175.520000003</v>
      </c>
    </row>
    <row r="16592" spans="1:12">
      <c r="A16592" s="228">
        <v>2020</v>
      </c>
      <c r="B16592" s="228" t="s">
        <v>194</v>
      </c>
      <c r="C16592" s="228" t="s">
        <v>61</v>
      </c>
      <c r="D16592" s="228" t="s">
        <v>206</v>
      </c>
      <c r="E16592" s="228">
        <v>45</v>
      </c>
      <c r="F16592" s="228">
        <v>140042</v>
      </c>
      <c r="G16592" s="228">
        <v>10007</v>
      </c>
      <c r="H16592" s="228">
        <v>22209</v>
      </c>
      <c r="I16592" s="228">
        <v>23310985.190000001</v>
      </c>
      <c r="J16592" s="228">
        <v>5432003.7000000002</v>
      </c>
      <c r="K16592" s="228">
        <v>4337449.0999999996</v>
      </c>
      <c r="L16592" s="228">
        <v>39072845.549999997</v>
      </c>
    </row>
    <row r="16593" spans="1:12">
      <c r="A16593" s="228">
        <v>2020</v>
      </c>
      <c r="B16593" s="228" t="s">
        <v>194</v>
      </c>
      <c r="C16593" s="228" t="s">
        <v>61</v>
      </c>
      <c r="D16593" s="228" t="s">
        <v>206</v>
      </c>
      <c r="E16593" s="228">
        <v>50</v>
      </c>
      <c r="F16593" s="228">
        <v>129002</v>
      </c>
      <c r="G16593" s="228">
        <v>11269</v>
      </c>
      <c r="H16593" s="228">
        <v>23627</v>
      </c>
      <c r="I16593" s="228">
        <v>23910953.690000001</v>
      </c>
      <c r="J16593" s="228">
        <v>5866576.0700000003</v>
      </c>
      <c r="K16593" s="228">
        <v>4502790.4800000004</v>
      </c>
      <c r="L16593" s="228">
        <v>40020309.259999998</v>
      </c>
    </row>
    <row r="16594" spans="1:12">
      <c r="A16594" s="228">
        <v>2020</v>
      </c>
      <c r="B16594" s="228" t="s">
        <v>194</v>
      </c>
      <c r="C16594" s="228" t="s">
        <v>61</v>
      </c>
      <c r="D16594" s="228" t="s">
        <v>206</v>
      </c>
      <c r="E16594" s="228">
        <v>55</v>
      </c>
      <c r="F16594" s="228">
        <v>131496</v>
      </c>
      <c r="G16594" s="228">
        <v>13028</v>
      </c>
      <c r="H16594" s="228">
        <v>26847</v>
      </c>
      <c r="I16594" s="228">
        <v>27337181.469999999</v>
      </c>
      <c r="J16594" s="228">
        <v>6871014.9299999997</v>
      </c>
      <c r="K16594" s="228">
        <v>6399720.7599999998</v>
      </c>
      <c r="L16594" s="228">
        <v>46838497.640000001</v>
      </c>
    </row>
    <row r="16595" spans="1:12">
      <c r="A16595" s="228">
        <v>2020</v>
      </c>
      <c r="B16595" s="228" t="s">
        <v>194</v>
      </c>
      <c r="C16595" s="228" t="s">
        <v>61</v>
      </c>
      <c r="D16595" s="228" t="s">
        <v>206</v>
      </c>
      <c r="E16595" s="228">
        <v>60</v>
      </c>
      <c r="F16595" s="228">
        <v>126588</v>
      </c>
      <c r="G16595" s="228">
        <v>16983</v>
      </c>
      <c r="H16595" s="228">
        <v>38252</v>
      </c>
      <c r="I16595" s="228">
        <v>37687001.259999998</v>
      </c>
      <c r="J16595" s="228">
        <v>8689235.3499999996</v>
      </c>
      <c r="K16595" s="228">
        <v>9637638.6199999992</v>
      </c>
      <c r="L16595" s="228">
        <v>62785938.93</v>
      </c>
    </row>
    <row r="16596" spans="1:12">
      <c r="A16596" s="228">
        <v>2020</v>
      </c>
      <c r="B16596" s="228" t="s">
        <v>194</v>
      </c>
      <c r="C16596" s="228" t="s">
        <v>61</v>
      </c>
      <c r="D16596" s="228" t="s">
        <v>206</v>
      </c>
      <c r="E16596" s="228">
        <v>65</v>
      </c>
      <c r="F16596" s="228">
        <v>115070</v>
      </c>
      <c r="G16596" s="228">
        <v>19989</v>
      </c>
      <c r="H16596" s="228">
        <v>47982</v>
      </c>
      <c r="I16596" s="228">
        <v>47552958.659999996</v>
      </c>
      <c r="J16596" s="228">
        <v>10541344.58</v>
      </c>
      <c r="K16596" s="228">
        <v>12660608.08</v>
      </c>
      <c r="L16596" s="228">
        <v>78008903</v>
      </c>
    </row>
    <row r="16597" spans="1:12">
      <c r="A16597" s="228">
        <v>2020</v>
      </c>
      <c r="B16597" s="228" t="s">
        <v>194</v>
      </c>
      <c r="C16597" s="228" t="s">
        <v>61</v>
      </c>
      <c r="D16597" s="228" t="s">
        <v>206</v>
      </c>
      <c r="E16597" s="228">
        <v>70</v>
      </c>
      <c r="F16597" s="228">
        <v>102290</v>
      </c>
      <c r="G16597" s="228">
        <v>22935</v>
      </c>
      <c r="H16597" s="228">
        <v>60156</v>
      </c>
      <c r="I16597" s="228">
        <v>58520877.859999999</v>
      </c>
      <c r="J16597" s="228">
        <v>12141725.42</v>
      </c>
      <c r="K16597" s="228">
        <v>14786396.359999999</v>
      </c>
      <c r="L16597" s="228">
        <v>92445105.700000003</v>
      </c>
    </row>
    <row r="16598" spans="1:12">
      <c r="A16598" s="228">
        <v>2020</v>
      </c>
      <c r="B16598" s="228" t="s">
        <v>194</v>
      </c>
      <c r="C16598" s="228" t="s">
        <v>61</v>
      </c>
      <c r="D16598" s="228" t="s">
        <v>206</v>
      </c>
      <c r="E16598" s="228">
        <v>75</v>
      </c>
      <c r="F16598" s="228">
        <v>71224</v>
      </c>
      <c r="G16598" s="228">
        <v>20142</v>
      </c>
      <c r="H16598" s="228">
        <v>60135</v>
      </c>
      <c r="I16598" s="228">
        <v>52819431.460000001</v>
      </c>
      <c r="J16598" s="228">
        <v>10299908.76</v>
      </c>
      <c r="K16598" s="228">
        <v>12727131.710000001</v>
      </c>
      <c r="L16598" s="228">
        <v>80957649.640000001</v>
      </c>
    </row>
    <row r="16599" spans="1:12">
      <c r="A16599" s="228">
        <v>2020</v>
      </c>
      <c r="B16599" s="228" t="s">
        <v>194</v>
      </c>
      <c r="C16599" s="228" t="s">
        <v>61</v>
      </c>
      <c r="D16599" s="228" t="s">
        <v>206</v>
      </c>
      <c r="E16599" s="228">
        <v>80</v>
      </c>
      <c r="F16599" s="228">
        <v>46655</v>
      </c>
      <c r="G16599" s="228">
        <v>13904</v>
      </c>
      <c r="H16599" s="228">
        <v>53623</v>
      </c>
      <c r="I16599" s="228">
        <v>42189470.979999997</v>
      </c>
      <c r="J16599" s="228">
        <v>7248630.3200000003</v>
      </c>
      <c r="K16599" s="228">
        <v>7836000.1699999999</v>
      </c>
      <c r="L16599" s="228">
        <v>60337994.649999999</v>
      </c>
    </row>
    <row r="16600" spans="1:12">
      <c r="A16600" s="228">
        <v>2020</v>
      </c>
      <c r="B16600" s="228" t="s">
        <v>194</v>
      </c>
      <c r="C16600" s="228" t="s">
        <v>61</v>
      </c>
      <c r="D16600" s="228" t="s">
        <v>206</v>
      </c>
      <c r="E16600" s="228">
        <v>85</v>
      </c>
      <c r="F16600" s="228">
        <v>27684</v>
      </c>
      <c r="G16600" s="228">
        <v>8145</v>
      </c>
      <c r="H16600" s="228">
        <v>44402</v>
      </c>
      <c r="I16600" s="228">
        <v>30007808.879999999</v>
      </c>
      <c r="J16600" s="228">
        <v>4357994.66</v>
      </c>
      <c r="K16600" s="228">
        <v>3676550.27</v>
      </c>
      <c r="L16600" s="228">
        <v>39533417.210000001</v>
      </c>
    </row>
    <row r="16601" spans="1:12">
      <c r="A16601" s="228">
        <v>2020</v>
      </c>
      <c r="B16601" s="228" t="s">
        <v>194</v>
      </c>
      <c r="C16601" s="228" t="s">
        <v>61</v>
      </c>
      <c r="D16601" s="228" t="s">
        <v>206</v>
      </c>
      <c r="E16601" s="228">
        <v>90</v>
      </c>
      <c r="F16601" s="228">
        <v>12985</v>
      </c>
      <c r="G16601" s="228">
        <v>3594</v>
      </c>
      <c r="H16601" s="228">
        <v>24087</v>
      </c>
      <c r="I16601" s="228">
        <v>14657604.4</v>
      </c>
      <c r="J16601" s="228">
        <v>1789438.89</v>
      </c>
      <c r="K16601" s="228">
        <v>1084954.95</v>
      </c>
      <c r="L16601" s="228">
        <v>18172021.93</v>
      </c>
    </row>
    <row r="16602" spans="1:12">
      <c r="A16602" s="228">
        <v>2020</v>
      </c>
      <c r="B16602" s="228" t="s">
        <v>194</v>
      </c>
      <c r="C16602" s="228" t="s">
        <v>61</v>
      </c>
      <c r="D16602" s="228" t="s">
        <v>206</v>
      </c>
      <c r="E16602" s="228">
        <v>95</v>
      </c>
      <c r="F16602" s="228">
        <v>3600</v>
      </c>
      <c r="G16602" s="228">
        <v>849</v>
      </c>
      <c r="H16602" s="228">
        <v>6942</v>
      </c>
      <c r="I16602" s="228">
        <v>4057881.04</v>
      </c>
      <c r="J16602" s="228">
        <v>453010.65</v>
      </c>
      <c r="K16602" s="228">
        <v>207935</v>
      </c>
      <c r="L16602" s="228">
        <v>4819070.18</v>
      </c>
    </row>
    <row r="16603" spans="1:12">
      <c r="A16603" s="228">
        <v>2020</v>
      </c>
      <c r="B16603" s="228" t="s">
        <v>194</v>
      </c>
      <c r="C16603" s="228" t="s">
        <v>62</v>
      </c>
      <c r="D16603" s="228" t="s">
        <v>205</v>
      </c>
      <c r="E16603" s="228">
        <v>0</v>
      </c>
      <c r="F16603" s="228">
        <v>66896</v>
      </c>
      <c r="G16603" s="228">
        <v>1774</v>
      </c>
      <c r="H16603" s="228">
        <v>6904</v>
      </c>
      <c r="I16603" s="228">
        <v>4970104.34</v>
      </c>
      <c r="J16603" s="228">
        <v>762631.46</v>
      </c>
      <c r="K16603" s="228">
        <v>126516</v>
      </c>
      <c r="L16603" s="228">
        <v>6211319.8600000003</v>
      </c>
    </row>
    <row r="16604" spans="1:12">
      <c r="A16604" s="228">
        <v>2020</v>
      </c>
      <c r="B16604" s="228" t="s">
        <v>194</v>
      </c>
      <c r="C16604" s="228" t="s">
        <v>62</v>
      </c>
      <c r="D16604" s="228" t="s">
        <v>205</v>
      </c>
      <c r="E16604" s="228">
        <v>5</v>
      </c>
      <c r="F16604" s="228">
        <v>82992</v>
      </c>
      <c r="G16604" s="228">
        <v>1012</v>
      </c>
      <c r="H16604" s="228">
        <v>1486</v>
      </c>
      <c r="I16604" s="228">
        <v>1322574.95</v>
      </c>
      <c r="J16604" s="228">
        <v>404359.41</v>
      </c>
      <c r="K16604" s="228">
        <v>162394</v>
      </c>
      <c r="L16604" s="228">
        <v>2121107.94</v>
      </c>
    </row>
    <row r="16605" spans="1:12">
      <c r="A16605" s="228">
        <v>2020</v>
      </c>
      <c r="B16605" s="228" t="s">
        <v>194</v>
      </c>
      <c r="C16605" s="228" t="s">
        <v>62</v>
      </c>
      <c r="D16605" s="228" t="s">
        <v>205</v>
      </c>
      <c r="E16605" s="228">
        <v>10</v>
      </c>
      <c r="F16605" s="228">
        <v>84839</v>
      </c>
      <c r="G16605" s="228">
        <v>918</v>
      </c>
      <c r="H16605" s="228">
        <v>1804</v>
      </c>
      <c r="I16605" s="228">
        <v>1482819.43</v>
      </c>
      <c r="J16605" s="228">
        <v>409174.15</v>
      </c>
      <c r="K16605" s="228">
        <v>333816.2</v>
      </c>
      <c r="L16605" s="228">
        <v>2475820</v>
      </c>
    </row>
    <row r="16606" spans="1:12">
      <c r="A16606" s="228">
        <v>2020</v>
      </c>
      <c r="B16606" s="228" t="s">
        <v>194</v>
      </c>
      <c r="C16606" s="228" t="s">
        <v>62</v>
      </c>
      <c r="D16606" s="228" t="s">
        <v>205</v>
      </c>
      <c r="E16606" s="228">
        <v>15</v>
      </c>
      <c r="F16606" s="228">
        <v>77362</v>
      </c>
      <c r="G16606" s="228">
        <v>1815</v>
      </c>
      <c r="H16606" s="228">
        <v>3337</v>
      </c>
      <c r="I16606" s="228">
        <v>3327913.92</v>
      </c>
      <c r="J16606" s="228">
        <v>728595.91</v>
      </c>
      <c r="K16606" s="228">
        <v>704315.12</v>
      </c>
      <c r="L16606" s="228">
        <v>5320121.4000000004</v>
      </c>
    </row>
    <row r="16607" spans="1:12">
      <c r="A16607" s="228">
        <v>2020</v>
      </c>
      <c r="B16607" s="228" t="s">
        <v>194</v>
      </c>
      <c r="C16607" s="228" t="s">
        <v>62</v>
      </c>
      <c r="D16607" s="228" t="s">
        <v>205</v>
      </c>
      <c r="E16607" s="228">
        <v>20</v>
      </c>
      <c r="F16607" s="228">
        <v>60353</v>
      </c>
      <c r="G16607" s="228">
        <v>1894</v>
      </c>
      <c r="H16607" s="228">
        <v>4055</v>
      </c>
      <c r="I16607" s="228">
        <v>4055053.91</v>
      </c>
      <c r="J16607" s="228">
        <v>796044.77</v>
      </c>
      <c r="K16607" s="228">
        <v>588592.80000000005</v>
      </c>
      <c r="L16607" s="228">
        <v>5969452.6600000001</v>
      </c>
    </row>
    <row r="16608" spans="1:12">
      <c r="A16608" s="228">
        <v>2020</v>
      </c>
      <c r="B16608" s="228" t="s">
        <v>194</v>
      </c>
      <c r="C16608" s="228" t="s">
        <v>62</v>
      </c>
      <c r="D16608" s="228" t="s">
        <v>205</v>
      </c>
      <c r="E16608" s="228">
        <v>25</v>
      </c>
      <c r="F16608" s="228">
        <v>44821</v>
      </c>
      <c r="G16608" s="228">
        <v>1332</v>
      </c>
      <c r="H16608" s="228">
        <v>3325</v>
      </c>
      <c r="I16608" s="228">
        <v>2955068.31</v>
      </c>
      <c r="J16608" s="228">
        <v>592994.06000000006</v>
      </c>
      <c r="K16608" s="228">
        <v>508482</v>
      </c>
      <c r="L16608" s="228">
        <v>4606426.42</v>
      </c>
    </row>
    <row r="16609" spans="1:12">
      <c r="A16609" s="228">
        <v>2020</v>
      </c>
      <c r="B16609" s="228" t="s">
        <v>194</v>
      </c>
      <c r="C16609" s="228" t="s">
        <v>62</v>
      </c>
      <c r="D16609" s="228" t="s">
        <v>205</v>
      </c>
      <c r="E16609" s="228">
        <v>30</v>
      </c>
      <c r="F16609" s="228">
        <v>81721</v>
      </c>
      <c r="G16609" s="228">
        <v>1870</v>
      </c>
      <c r="H16609" s="228">
        <v>4160</v>
      </c>
      <c r="I16609" s="228">
        <v>3725676.77</v>
      </c>
      <c r="J16609" s="228">
        <v>908363.26</v>
      </c>
      <c r="K16609" s="228">
        <v>521349.6</v>
      </c>
      <c r="L16609" s="228">
        <v>5911102.7199999997</v>
      </c>
    </row>
    <row r="16610" spans="1:12">
      <c r="A16610" s="228">
        <v>2020</v>
      </c>
      <c r="B16610" s="228" t="s">
        <v>194</v>
      </c>
      <c r="C16610" s="228" t="s">
        <v>62</v>
      </c>
      <c r="D16610" s="228" t="s">
        <v>205</v>
      </c>
      <c r="E16610" s="228">
        <v>35</v>
      </c>
      <c r="F16610" s="228">
        <v>97736</v>
      </c>
      <c r="G16610" s="228">
        <v>2636</v>
      </c>
      <c r="H16610" s="228">
        <v>6007</v>
      </c>
      <c r="I16610" s="228">
        <v>5102359.3099999996</v>
      </c>
      <c r="J16610" s="228">
        <v>1296197.72</v>
      </c>
      <c r="K16610" s="228">
        <v>815401.6</v>
      </c>
      <c r="L16610" s="228">
        <v>8250960.3399999999</v>
      </c>
    </row>
    <row r="16611" spans="1:12">
      <c r="A16611" s="228">
        <v>2020</v>
      </c>
      <c r="B16611" s="228" t="s">
        <v>194</v>
      </c>
      <c r="C16611" s="228" t="s">
        <v>62</v>
      </c>
      <c r="D16611" s="228" t="s">
        <v>205</v>
      </c>
      <c r="E16611" s="228">
        <v>40</v>
      </c>
      <c r="F16611" s="228">
        <v>91486</v>
      </c>
      <c r="G16611" s="228">
        <v>3209</v>
      </c>
      <c r="H16611" s="228">
        <v>6735</v>
      </c>
      <c r="I16611" s="228">
        <v>6010029.2999999998</v>
      </c>
      <c r="J16611" s="228">
        <v>1602917.79</v>
      </c>
      <c r="K16611" s="228">
        <v>1024278.78</v>
      </c>
      <c r="L16611" s="228">
        <v>9809649.4100000001</v>
      </c>
    </row>
    <row r="16612" spans="1:12">
      <c r="A16612" s="228">
        <v>2020</v>
      </c>
      <c r="B16612" s="228" t="s">
        <v>194</v>
      </c>
      <c r="C16612" s="228" t="s">
        <v>62</v>
      </c>
      <c r="D16612" s="228" t="s">
        <v>205</v>
      </c>
      <c r="E16612" s="228">
        <v>45</v>
      </c>
      <c r="F16612" s="228">
        <v>92520</v>
      </c>
      <c r="G16612" s="228">
        <v>4086</v>
      </c>
      <c r="H16612" s="228">
        <v>8128</v>
      </c>
      <c r="I16612" s="228">
        <v>7906906</v>
      </c>
      <c r="J16612" s="228">
        <v>2285609.7999999998</v>
      </c>
      <c r="K16612" s="228">
        <v>1942880.58</v>
      </c>
      <c r="L16612" s="228">
        <v>13677744.050000001</v>
      </c>
    </row>
    <row r="16613" spans="1:12">
      <c r="A16613" s="228">
        <v>2020</v>
      </c>
      <c r="B16613" s="228" t="s">
        <v>194</v>
      </c>
      <c r="C16613" s="228" t="s">
        <v>62</v>
      </c>
      <c r="D16613" s="228" t="s">
        <v>205</v>
      </c>
      <c r="E16613" s="228">
        <v>50</v>
      </c>
      <c r="F16613" s="228">
        <v>90083</v>
      </c>
      <c r="G16613" s="228">
        <v>6068</v>
      </c>
      <c r="H16613" s="228">
        <v>11596</v>
      </c>
      <c r="I16613" s="228">
        <v>11905751.93</v>
      </c>
      <c r="J16613" s="228">
        <v>3277605.72</v>
      </c>
      <c r="K16613" s="228">
        <v>2789965.63</v>
      </c>
      <c r="L16613" s="228">
        <v>19899347.16</v>
      </c>
    </row>
    <row r="16614" spans="1:12">
      <c r="A16614" s="228">
        <v>2020</v>
      </c>
      <c r="B16614" s="228" t="s">
        <v>194</v>
      </c>
      <c r="C16614" s="228" t="s">
        <v>62</v>
      </c>
      <c r="D16614" s="228" t="s">
        <v>205</v>
      </c>
      <c r="E16614" s="228">
        <v>55</v>
      </c>
      <c r="F16614" s="228">
        <v>88842</v>
      </c>
      <c r="G16614" s="228">
        <v>7385</v>
      </c>
      <c r="H16614" s="228">
        <v>14791</v>
      </c>
      <c r="I16614" s="228">
        <v>16549203.050000001</v>
      </c>
      <c r="J16614" s="228">
        <v>4561583.34</v>
      </c>
      <c r="K16614" s="228">
        <v>3580456.43</v>
      </c>
      <c r="L16614" s="228">
        <v>27134322.629999999</v>
      </c>
    </row>
    <row r="16615" spans="1:12">
      <c r="A16615" s="228">
        <v>2020</v>
      </c>
      <c r="B16615" s="228" t="s">
        <v>194</v>
      </c>
      <c r="C16615" s="228" t="s">
        <v>62</v>
      </c>
      <c r="D16615" s="228" t="s">
        <v>205</v>
      </c>
      <c r="E16615" s="228">
        <v>60</v>
      </c>
      <c r="F16615" s="228">
        <v>86098</v>
      </c>
      <c r="G16615" s="228">
        <v>10130</v>
      </c>
      <c r="H16615" s="228">
        <v>21882</v>
      </c>
      <c r="I16615" s="228">
        <v>25433747.84</v>
      </c>
      <c r="J16615" s="228">
        <v>6634781.7699999996</v>
      </c>
      <c r="K16615" s="228">
        <v>6336021.1699999999</v>
      </c>
      <c r="L16615" s="228">
        <v>41630304.409999996</v>
      </c>
    </row>
    <row r="16616" spans="1:12">
      <c r="A16616" s="228">
        <v>2020</v>
      </c>
      <c r="B16616" s="228" t="s">
        <v>194</v>
      </c>
      <c r="C16616" s="228" t="s">
        <v>62</v>
      </c>
      <c r="D16616" s="228" t="s">
        <v>205</v>
      </c>
      <c r="E16616" s="228">
        <v>65</v>
      </c>
      <c r="F16616" s="228">
        <v>77367</v>
      </c>
      <c r="G16616" s="228">
        <v>12029</v>
      </c>
      <c r="H16616" s="228">
        <v>26610</v>
      </c>
      <c r="I16616" s="228">
        <v>32080126.280000001</v>
      </c>
      <c r="J16616" s="228">
        <v>8179733.75</v>
      </c>
      <c r="K16616" s="228">
        <v>7180773.29</v>
      </c>
      <c r="L16616" s="228">
        <v>51036265.189999998</v>
      </c>
    </row>
    <row r="16617" spans="1:12">
      <c r="A16617" s="228">
        <v>2020</v>
      </c>
      <c r="B16617" s="228" t="s">
        <v>194</v>
      </c>
      <c r="C16617" s="228" t="s">
        <v>62</v>
      </c>
      <c r="D16617" s="228" t="s">
        <v>205</v>
      </c>
      <c r="E16617" s="228">
        <v>70</v>
      </c>
      <c r="F16617" s="228">
        <v>68503</v>
      </c>
      <c r="G16617" s="228">
        <v>14432</v>
      </c>
      <c r="H16617" s="228">
        <v>32981</v>
      </c>
      <c r="I16617" s="228">
        <v>36384373.549999997</v>
      </c>
      <c r="J16617" s="228">
        <v>8970689.0199999996</v>
      </c>
      <c r="K16617" s="228">
        <v>7841061.7999999998</v>
      </c>
      <c r="L16617" s="228">
        <v>56496131.450000003</v>
      </c>
    </row>
    <row r="16618" spans="1:12">
      <c r="A16618" s="228">
        <v>2020</v>
      </c>
      <c r="B16618" s="228" t="s">
        <v>194</v>
      </c>
      <c r="C16618" s="228" t="s">
        <v>62</v>
      </c>
      <c r="D16618" s="228" t="s">
        <v>205</v>
      </c>
      <c r="E16618" s="228">
        <v>75</v>
      </c>
      <c r="F16618" s="228">
        <v>47558</v>
      </c>
      <c r="G16618" s="228">
        <v>13976</v>
      </c>
      <c r="H16618" s="228">
        <v>35864</v>
      </c>
      <c r="I16618" s="228">
        <v>35467630.82</v>
      </c>
      <c r="J16618" s="228">
        <v>8221880.3899999997</v>
      </c>
      <c r="K16618" s="228">
        <v>7474542.2300000004</v>
      </c>
      <c r="L16618" s="228">
        <v>53676632.710000001</v>
      </c>
    </row>
    <row r="16619" spans="1:12">
      <c r="A16619" s="228">
        <v>2020</v>
      </c>
      <c r="B16619" s="228" t="s">
        <v>194</v>
      </c>
      <c r="C16619" s="228" t="s">
        <v>62</v>
      </c>
      <c r="D16619" s="228" t="s">
        <v>205</v>
      </c>
      <c r="E16619" s="228">
        <v>80</v>
      </c>
      <c r="F16619" s="228">
        <v>30885</v>
      </c>
      <c r="G16619" s="228">
        <v>11018</v>
      </c>
      <c r="H16619" s="228">
        <v>32866</v>
      </c>
      <c r="I16619" s="228">
        <v>29901724.370000001</v>
      </c>
      <c r="J16619" s="228">
        <v>6201211.4500000002</v>
      </c>
      <c r="K16619" s="228">
        <v>5255997.25</v>
      </c>
      <c r="L16619" s="228">
        <v>43063923.869999997</v>
      </c>
    </row>
    <row r="16620" spans="1:12">
      <c r="A16620" s="228">
        <v>2020</v>
      </c>
      <c r="B16620" s="228" t="s">
        <v>194</v>
      </c>
      <c r="C16620" s="228" t="s">
        <v>62</v>
      </c>
      <c r="D16620" s="228" t="s">
        <v>205</v>
      </c>
      <c r="E16620" s="228">
        <v>85</v>
      </c>
      <c r="F16620" s="228">
        <v>16666</v>
      </c>
      <c r="G16620" s="228">
        <v>7094</v>
      </c>
      <c r="H16620" s="228">
        <v>25874</v>
      </c>
      <c r="I16620" s="228">
        <v>20616620.239999998</v>
      </c>
      <c r="J16620" s="228">
        <v>3782447.07</v>
      </c>
      <c r="K16620" s="228">
        <v>2829819.53</v>
      </c>
      <c r="L16620" s="228">
        <v>28161693.079999998</v>
      </c>
    </row>
    <row r="16621" spans="1:12">
      <c r="A16621" s="228">
        <v>2020</v>
      </c>
      <c r="B16621" s="228" t="s">
        <v>194</v>
      </c>
      <c r="C16621" s="228" t="s">
        <v>62</v>
      </c>
      <c r="D16621" s="228" t="s">
        <v>205</v>
      </c>
      <c r="E16621" s="228">
        <v>90</v>
      </c>
      <c r="F16621" s="228">
        <v>7398</v>
      </c>
      <c r="G16621" s="228">
        <v>2363</v>
      </c>
      <c r="H16621" s="228">
        <v>12879</v>
      </c>
      <c r="I16621" s="228">
        <v>9749897.9000000004</v>
      </c>
      <c r="J16621" s="228">
        <v>1602813.09</v>
      </c>
      <c r="K16621" s="228">
        <v>1169456.48</v>
      </c>
      <c r="L16621" s="228">
        <v>12895362.970000001</v>
      </c>
    </row>
    <row r="16622" spans="1:12">
      <c r="A16622" s="228">
        <v>2020</v>
      </c>
      <c r="B16622" s="228" t="s">
        <v>194</v>
      </c>
      <c r="C16622" s="228" t="s">
        <v>62</v>
      </c>
      <c r="D16622" s="228" t="s">
        <v>205</v>
      </c>
      <c r="E16622" s="228">
        <v>95</v>
      </c>
      <c r="F16622" s="228">
        <v>1107</v>
      </c>
      <c r="G16622" s="228">
        <v>254</v>
      </c>
      <c r="H16622" s="228">
        <v>1807</v>
      </c>
      <c r="I16622" s="228">
        <v>1247852.42</v>
      </c>
      <c r="J16622" s="228">
        <v>181430.79</v>
      </c>
      <c r="K16622" s="228">
        <v>53052</v>
      </c>
      <c r="L16622" s="228">
        <v>1526722.6</v>
      </c>
    </row>
    <row r="16623" spans="1:12">
      <c r="A16623" s="228">
        <v>2020</v>
      </c>
      <c r="B16623" s="228" t="s">
        <v>194</v>
      </c>
      <c r="C16623" s="228" t="s">
        <v>62</v>
      </c>
      <c r="D16623" s="228" t="s">
        <v>206</v>
      </c>
      <c r="E16623" s="228">
        <v>0</v>
      </c>
      <c r="F16623" s="228">
        <v>62995</v>
      </c>
      <c r="G16623" s="228">
        <v>1207</v>
      </c>
      <c r="H16623" s="228">
        <v>5267</v>
      </c>
      <c r="I16623" s="228">
        <v>3679079.4</v>
      </c>
      <c r="J16623" s="228">
        <v>483907.85</v>
      </c>
      <c r="K16623" s="228">
        <v>204402.3</v>
      </c>
      <c r="L16623" s="228">
        <v>4965504.72</v>
      </c>
    </row>
    <row r="16624" spans="1:12">
      <c r="A16624" s="228">
        <v>2020</v>
      </c>
      <c r="B16624" s="228" t="s">
        <v>194</v>
      </c>
      <c r="C16624" s="228" t="s">
        <v>62</v>
      </c>
      <c r="D16624" s="228" t="s">
        <v>206</v>
      </c>
      <c r="E16624" s="228">
        <v>5</v>
      </c>
      <c r="F16624" s="228">
        <v>78455</v>
      </c>
      <c r="G16624" s="228">
        <v>808</v>
      </c>
      <c r="H16624" s="228">
        <v>1413</v>
      </c>
      <c r="I16624" s="228">
        <v>1159015.67</v>
      </c>
      <c r="J16624" s="228">
        <v>296120.82</v>
      </c>
      <c r="K16624" s="228">
        <v>164212.5</v>
      </c>
      <c r="L16624" s="228">
        <v>1829908.39</v>
      </c>
    </row>
    <row r="16625" spans="1:12">
      <c r="A16625" s="228">
        <v>2020</v>
      </c>
      <c r="B16625" s="228" t="s">
        <v>194</v>
      </c>
      <c r="C16625" s="228" t="s">
        <v>62</v>
      </c>
      <c r="D16625" s="228" t="s">
        <v>206</v>
      </c>
      <c r="E16625" s="228">
        <v>10</v>
      </c>
      <c r="F16625" s="228">
        <v>80476</v>
      </c>
      <c r="G16625" s="228">
        <v>923</v>
      </c>
      <c r="H16625" s="228">
        <v>1927</v>
      </c>
      <c r="I16625" s="228">
        <v>1599085.16</v>
      </c>
      <c r="J16625" s="228">
        <v>402949.42</v>
      </c>
      <c r="K16625" s="228">
        <v>415126.65</v>
      </c>
      <c r="L16625" s="228">
        <v>2655675.52</v>
      </c>
    </row>
    <row r="16626" spans="1:12">
      <c r="A16626" s="228">
        <v>2020</v>
      </c>
      <c r="B16626" s="228" t="s">
        <v>194</v>
      </c>
      <c r="C16626" s="228" t="s">
        <v>62</v>
      </c>
      <c r="D16626" s="228" t="s">
        <v>206</v>
      </c>
      <c r="E16626" s="228">
        <v>15</v>
      </c>
      <c r="F16626" s="228">
        <v>73565</v>
      </c>
      <c r="G16626" s="228">
        <v>2726</v>
      </c>
      <c r="H16626" s="228">
        <v>7193</v>
      </c>
      <c r="I16626" s="228">
        <v>6004491.9500000002</v>
      </c>
      <c r="J16626" s="228">
        <v>966026.07</v>
      </c>
      <c r="K16626" s="228">
        <v>618279</v>
      </c>
      <c r="L16626" s="228">
        <v>8359040.8499999996</v>
      </c>
    </row>
    <row r="16627" spans="1:12">
      <c r="A16627" s="228">
        <v>2020</v>
      </c>
      <c r="B16627" s="228" t="s">
        <v>194</v>
      </c>
      <c r="C16627" s="228" t="s">
        <v>62</v>
      </c>
      <c r="D16627" s="228" t="s">
        <v>206</v>
      </c>
      <c r="E16627" s="228">
        <v>20</v>
      </c>
      <c r="F16627" s="228">
        <v>60540</v>
      </c>
      <c r="G16627" s="228">
        <v>3964</v>
      </c>
      <c r="H16627" s="228">
        <v>9631</v>
      </c>
      <c r="I16627" s="228">
        <v>8159654.75</v>
      </c>
      <c r="J16627" s="228">
        <v>1434624.64</v>
      </c>
      <c r="K16627" s="228">
        <v>751985</v>
      </c>
      <c r="L16627" s="228">
        <v>11449201.26</v>
      </c>
    </row>
    <row r="16628" spans="1:12">
      <c r="A16628" s="228">
        <v>2020</v>
      </c>
      <c r="B16628" s="228" t="s">
        <v>194</v>
      </c>
      <c r="C16628" s="228" t="s">
        <v>62</v>
      </c>
      <c r="D16628" s="228" t="s">
        <v>206</v>
      </c>
      <c r="E16628" s="228">
        <v>25</v>
      </c>
      <c r="F16628" s="228">
        <v>53187</v>
      </c>
      <c r="G16628" s="228">
        <v>3941</v>
      </c>
      <c r="H16628" s="228">
        <v>10637</v>
      </c>
      <c r="I16628" s="228">
        <v>9988884.8800000008</v>
      </c>
      <c r="J16628" s="228">
        <v>2000919.42</v>
      </c>
      <c r="K16628" s="228">
        <v>813720.2</v>
      </c>
      <c r="L16628" s="228">
        <v>14248276.140000001</v>
      </c>
    </row>
    <row r="16629" spans="1:12">
      <c r="A16629" s="228">
        <v>2020</v>
      </c>
      <c r="B16629" s="228" t="s">
        <v>194</v>
      </c>
      <c r="C16629" s="228" t="s">
        <v>62</v>
      </c>
      <c r="D16629" s="228" t="s">
        <v>206</v>
      </c>
      <c r="E16629" s="228">
        <v>30</v>
      </c>
      <c r="F16629" s="228">
        <v>96840</v>
      </c>
      <c r="G16629" s="228">
        <v>7634</v>
      </c>
      <c r="H16629" s="228">
        <v>20124</v>
      </c>
      <c r="I16629" s="228">
        <v>22042856.850000001</v>
      </c>
      <c r="J16629" s="228">
        <v>5105077.16</v>
      </c>
      <c r="K16629" s="228">
        <v>1106675.2</v>
      </c>
      <c r="L16629" s="228">
        <v>31188174.120000001</v>
      </c>
    </row>
    <row r="16630" spans="1:12">
      <c r="A16630" s="228">
        <v>2020</v>
      </c>
      <c r="B16630" s="228" t="s">
        <v>194</v>
      </c>
      <c r="C16630" s="228" t="s">
        <v>62</v>
      </c>
      <c r="D16630" s="228" t="s">
        <v>206</v>
      </c>
      <c r="E16630" s="228">
        <v>35</v>
      </c>
      <c r="F16630" s="228">
        <v>110140</v>
      </c>
      <c r="G16630" s="228">
        <v>7907</v>
      </c>
      <c r="H16630" s="228">
        <v>19725</v>
      </c>
      <c r="I16630" s="228">
        <v>21432944.09</v>
      </c>
      <c r="J16630" s="228">
        <v>5132313.5599999996</v>
      </c>
      <c r="K16630" s="228">
        <v>1345506.6</v>
      </c>
      <c r="L16630" s="228">
        <v>31233632.440000001</v>
      </c>
    </row>
    <row r="16631" spans="1:12">
      <c r="A16631" s="228">
        <v>2020</v>
      </c>
      <c r="B16631" s="228" t="s">
        <v>194</v>
      </c>
      <c r="C16631" s="228" t="s">
        <v>62</v>
      </c>
      <c r="D16631" s="228" t="s">
        <v>206</v>
      </c>
      <c r="E16631" s="228">
        <v>40</v>
      </c>
      <c r="F16631" s="228">
        <v>98783</v>
      </c>
      <c r="G16631" s="228">
        <v>6391</v>
      </c>
      <c r="H16631" s="228">
        <v>13187</v>
      </c>
      <c r="I16631" s="228">
        <v>13396300.32</v>
      </c>
      <c r="J16631" s="228">
        <v>3315368.46</v>
      </c>
      <c r="K16631" s="228">
        <v>1574256.4</v>
      </c>
      <c r="L16631" s="228">
        <v>20768622.050000001</v>
      </c>
    </row>
    <row r="16632" spans="1:12">
      <c r="A16632" s="228">
        <v>2020</v>
      </c>
      <c r="B16632" s="228" t="s">
        <v>194</v>
      </c>
      <c r="C16632" s="228" t="s">
        <v>62</v>
      </c>
      <c r="D16632" s="228" t="s">
        <v>206</v>
      </c>
      <c r="E16632" s="228">
        <v>45</v>
      </c>
      <c r="F16632" s="228">
        <v>102103</v>
      </c>
      <c r="G16632" s="228">
        <v>6998</v>
      </c>
      <c r="H16632" s="228">
        <v>14968</v>
      </c>
      <c r="I16632" s="228">
        <v>14726280.52</v>
      </c>
      <c r="J16632" s="228">
        <v>3792528.4</v>
      </c>
      <c r="K16632" s="228">
        <v>2213270.7999999998</v>
      </c>
      <c r="L16632" s="228">
        <v>23655783.260000002</v>
      </c>
    </row>
    <row r="16633" spans="1:12">
      <c r="A16633" s="228">
        <v>2020</v>
      </c>
      <c r="B16633" s="228" t="s">
        <v>194</v>
      </c>
      <c r="C16633" s="228" t="s">
        <v>62</v>
      </c>
      <c r="D16633" s="228" t="s">
        <v>206</v>
      </c>
      <c r="E16633" s="228">
        <v>50</v>
      </c>
      <c r="F16633" s="228">
        <v>98773</v>
      </c>
      <c r="G16633" s="228">
        <v>7952</v>
      </c>
      <c r="H16633" s="228">
        <v>17714</v>
      </c>
      <c r="I16633" s="228">
        <v>17143608.329999998</v>
      </c>
      <c r="J16633" s="228">
        <v>4298846.33</v>
      </c>
      <c r="K16633" s="228">
        <v>3282837.79</v>
      </c>
      <c r="L16633" s="228">
        <v>27692696.649999999</v>
      </c>
    </row>
    <row r="16634" spans="1:12">
      <c r="A16634" s="228">
        <v>2020</v>
      </c>
      <c r="B16634" s="228" t="s">
        <v>194</v>
      </c>
      <c r="C16634" s="228" t="s">
        <v>62</v>
      </c>
      <c r="D16634" s="228" t="s">
        <v>206</v>
      </c>
      <c r="E16634" s="228">
        <v>55</v>
      </c>
      <c r="F16634" s="228">
        <v>97131</v>
      </c>
      <c r="G16634" s="228">
        <v>9139</v>
      </c>
      <c r="H16634" s="228">
        <v>19710</v>
      </c>
      <c r="I16634" s="228">
        <v>19361904.43</v>
      </c>
      <c r="J16634" s="228">
        <v>4955133.3499999996</v>
      </c>
      <c r="K16634" s="228">
        <v>3452097.2</v>
      </c>
      <c r="L16634" s="228">
        <v>30705136.239999998</v>
      </c>
    </row>
    <row r="16635" spans="1:12">
      <c r="A16635" s="228">
        <v>2020</v>
      </c>
      <c r="B16635" s="228" t="s">
        <v>194</v>
      </c>
      <c r="C16635" s="228" t="s">
        <v>62</v>
      </c>
      <c r="D16635" s="228" t="s">
        <v>206</v>
      </c>
      <c r="E16635" s="228">
        <v>60</v>
      </c>
      <c r="F16635" s="228">
        <v>94063</v>
      </c>
      <c r="G16635" s="228">
        <v>10405</v>
      </c>
      <c r="H16635" s="228">
        <v>22624</v>
      </c>
      <c r="I16635" s="228">
        <v>22661274.559999999</v>
      </c>
      <c r="J16635" s="228">
        <v>5784966.46</v>
      </c>
      <c r="K16635" s="228">
        <v>5204406.5</v>
      </c>
      <c r="L16635" s="228">
        <v>36711792.850000001</v>
      </c>
    </row>
    <row r="16636" spans="1:12">
      <c r="A16636" s="228">
        <v>2020</v>
      </c>
      <c r="B16636" s="228" t="s">
        <v>194</v>
      </c>
      <c r="C16636" s="228" t="s">
        <v>62</v>
      </c>
      <c r="D16636" s="228" t="s">
        <v>206</v>
      </c>
      <c r="E16636" s="228">
        <v>65</v>
      </c>
      <c r="F16636" s="228">
        <v>86751</v>
      </c>
      <c r="G16636" s="228">
        <v>11687</v>
      </c>
      <c r="H16636" s="228">
        <v>29309</v>
      </c>
      <c r="I16636" s="228">
        <v>29713885.949999999</v>
      </c>
      <c r="J16636" s="228">
        <v>7181671.5199999996</v>
      </c>
      <c r="K16636" s="228">
        <v>6399002.4400000004</v>
      </c>
      <c r="L16636" s="228">
        <v>46504149.159999996</v>
      </c>
    </row>
    <row r="16637" spans="1:12">
      <c r="A16637" s="228">
        <v>2020</v>
      </c>
      <c r="B16637" s="228" t="s">
        <v>194</v>
      </c>
      <c r="C16637" s="228" t="s">
        <v>62</v>
      </c>
      <c r="D16637" s="228" t="s">
        <v>206</v>
      </c>
      <c r="E16637" s="228">
        <v>70</v>
      </c>
      <c r="F16637" s="228">
        <v>77914</v>
      </c>
      <c r="G16637" s="228">
        <v>13926</v>
      </c>
      <c r="H16637" s="228">
        <v>36690</v>
      </c>
      <c r="I16637" s="228">
        <v>36227001.799999997</v>
      </c>
      <c r="J16637" s="228">
        <v>8490449.2300000004</v>
      </c>
      <c r="K16637" s="228">
        <v>7989080.3099999996</v>
      </c>
      <c r="L16637" s="228">
        <v>55972322.850000001</v>
      </c>
    </row>
    <row r="16638" spans="1:12">
      <c r="A16638" s="228">
        <v>2020</v>
      </c>
      <c r="B16638" s="228" t="s">
        <v>194</v>
      </c>
      <c r="C16638" s="228" t="s">
        <v>62</v>
      </c>
      <c r="D16638" s="228" t="s">
        <v>206</v>
      </c>
      <c r="E16638" s="228">
        <v>75</v>
      </c>
      <c r="F16638" s="228">
        <v>53268</v>
      </c>
      <c r="G16638" s="228">
        <v>11530</v>
      </c>
      <c r="H16638" s="228">
        <v>35677</v>
      </c>
      <c r="I16638" s="228">
        <v>32867233.489999998</v>
      </c>
      <c r="J16638" s="228">
        <v>7169028.75</v>
      </c>
      <c r="K16638" s="228">
        <v>6827715.29</v>
      </c>
      <c r="L16638" s="228">
        <v>49233026.240000002</v>
      </c>
    </row>
    <row r="16639" spans="1:12">
      <c r="A16639" s="228">
        <v>2020</v>
      </c>
      <c r="B16639" s="228" t="s">
        <v>194</v>
      </c>
      <c r="C16639" s="228" t="s">
        <v>62</v>
      </c>
      <c r="D16639" s="228" t="s">
        <v>206</v>
      </c>
      <c r="E16639" s="228">
        <v>80</v>
      </c>
      <c r="F16639" s="228">
        <v>36499</v>
      </c>
      <c r="G16639" s="228">
        <v>9277</v>
      </c>
      <c r="H16639" s="228">
        <v>35383</v>
      </c>
      <c r="I16639" s="228">
        <v>30259508.739999998</v>
      </c>
      <c r="J16639" s="228">
        <v>5772513.1900000004</v>
      </c>
      <c r="K16639" s="228">
        <v>4606374.59</v>
      </c>
      <c r="L16639" s="228">
        <v>42309800.740000002</v>
      </c>
    </row>
    <row r="16640" spans="1:12">
      <c r="A16640" s="228">
        <v>2020</v>
      </c>
      <c r="B16640" s="228" t="s">
        <v>194</v>
      </c>
      <c r="C16640" s="228" t="s">
        <v>62</v>
      </c>
      <c r="D16640" s="228" t="s">
        <v>206</v>
      </c>
      <c r="E16640" s="228">
        <v>85</v>
      </c>
      <c r="F16640" s="228">
        <v>22776</v>
      </c>
      <c r="G16640" s="228">
        <v>5839</v>
      </c>
      <c r="H16640" s="228">
        <v>30533</v>
      </c>
      <c r="I16640" s="228">
        <v>23486263.170000002</v>
      </c>
      <c r="J16640" s="228">
        <v>3926448.97</v>
      </c>
      <c r="K16640" s="228">
        <v>2774774.23</v>
      </c>
      <c r="L16640" s="228">
        <v>31270598</v>
      </c>
    </row>
    <row r="16641" spans="1:12">
      <c r="A16641" s="228">
        <v>2020</v>
      </c>
      <c r="B16641" s="228" t="s">
        <v>194</v>
      </c>
      <c r="C16641" s="228" t="s">
        <v>62</v>
      </c>
      <c r="D16641" s="228" t="s">
        <v>206</v>
      </c>
      <c r="E16641" s="228">
        <v>90</v>
      </c>
      <c r="F16641" s="228">
        <v>11332</v>
      </c>
      <c r="G16641" s="228">
        <v>2603</v>
      </c>
      <c r="H16641" s="228">
        <v>16699</v>
      </c>
      <c r="I16641" s="228">
        <v>11884747.58</v>
      </c>
      <c r="J16641" s="228">
        <v>1738372.77</v>
      </c>
      <c r="K16641" s="228">
        <v>1015127.2</v>
      </c>
      <c r="L16641" s="228">
        <v>15117758.449999999</v>
      </c>
    </row>
    <row r="16642" spans="1:12">
      <c r="A16642" s="228">
        <v>2020</v>
      </c>
      <c r="B16642" s="228" t="s">
        <v>194</v>
      </c>
      <c r="C16642" s="228" t="s">
        <v>62</v>
      </c>
      <c r="D16642" s="228" t="s">
        <v>206</v>
      </c>
      <c r="E16642" s="228">
        <v>95</v>
      </c>
      <c r="F16642" s="228">
        <v>3084</v>
      </c>
      <c r="G16642" s="228">
        <v>624</v>
      </c>
      <c r="H16642" s="228">
        <v>4329</v>
      </c>
      <c r="I16642" s="228">
        <v>2997037.8</v>
      </c>
      <c r="J16642" s="228">
        <v>384613.52</v>
      </c>
      <c r="K16642" s="228">
        <v>214780</v>
      </c>
      <c r="L16642" s="228">
        <v>3688777.1</v>
      </c>
    </row>
    <row r="16643" spans="1:12">
      <c r="A16643" s="228">
        <v>2020</v>
      </c>
      <c r="B16643" s="228" t="s">
        <v>194</v>
      </c>
      <c r="C16643" s="228" t="s">
        <v>63</v>
      </c>
      <c r="D16643" s="228" t="s">
        <v>205</v>
      </c>
      <c r="E16643" s="228">
        <v>0</v>
      </c>
      <c r="F16643" s="228">
        <v>50274</v>
      </c>
      <c r="G16643" s="228">
        <v>2281</v>
      </c>
      <c r="H16643" s="228">
        <v>6896</v>
      </c>
      <c r="I16643" s="228">
        <v>6281801.79</v>
      </c>
      <c r="J16643" s="228">
        <v>852099.24</v>
      </c>
      <c r="K16643" s="228">
        <v>55495</v>
      </c>
      <c r="L16643" s="228">
        <v>7771941.7999999998</v>
      </c>
    </row>
    <row r="16644" spans="1:12">
      <c r="A16644" s="228">
        <v>2020</v>
      </c>
      <c r="B16644" s="228" t="s">
        <v>194</v>
      </c>
      <c r="C16644" s="228" t="s">
        <v>63</v>
      </c>
      <c r="D16644" s="228" t="s">
        <v>205</v>
      </c>
      <c r="E16644" s="228">
        <v>5</v>
      </c>
      <c r="F16644" s="228">
        <v>66849</v>
      </c>
      <c r="G16644" s="228">
        <v>1512</v>
      </c>
      <c r="H16644" s="228">
        <v>2025</v>
      </c>
      <c r="I16644" s="228">
        <v>1964163.59</v>
      </c>
      <c r="J16644" s="228">
        <v>482941.08</v>
      </c>
      <c r="K16644" s="228">
        <v>150394.20000000001</v>
      </c>
      <c r="L16644" s="228">
        <v>2964569.75</v>
      </c>
    </row>
    <row r="16645" spans="1:12">
      <c r="A16645" s="228">
        <v>2020</v>
      </c>
      <c r="B16645" s="228" t="s">
        <v>194</v>
      </c>
      <c r="C16645" s="228" t="s">
        <v>63</v>
      </c>
      <c r="D16645" s="228" t="s">
        <v>205</v>
      </c>
      <c r="E16645" s="228">
        <v>10</v>
      </c>
      <c r="F16645" s="228">
        <v>72511</v>
      </c>
      <c r="G16645" s="228">
        <v>1435</v>
      </c>
      <c r="H16645" s="228">
        <v>2674</v>
      </c>
      <c r="I16645" s="228">
        <v>2358109</v>
      </c>
      <c r="J16645" s="228">
        <v>540849.52</v>
      </c>
      <c r="K16645" s="228">
        <v>569083.18000000005</v>
      </c>
      <c r="L16645" s="228">
        <v>3848693.64</v>
      </c>
    </row>
    <row r="16646" spans="1:12">
      <c r="A16646" s="228">
        <v>2020</v>
      </c>
      <c r="B16646" s="228" t="s">
        <v>194</v>
      </c>
      <c r="C16646" s="228" t="s">
        <v>63</v>
      </c>
      <c r="D16646" s="228" t="s">
        <v>205</v>
      </c>
      <c r="E16646" s="228">
        <v>15</v>
      </c>
      <c r="F16646" s="228">
        <v>67503</v>
      </c>
      <c r="G16646" s="228">
        <v>2110</v>
      </c>
      <c r="H16646" s="228">
        <v>4010</v>
      </c>
      <c r="I16646" s="228">
        <v>4292618.84</v>
      </c>
      <c r="J16646" s="228">
        <v>918907.18</v>
      </c>
      <c r="K16646" s="228">
        <v>993588</v>
      </c>
      <c r="L16646" s="228">
        <v>6976280.3700000001</v>
      </c>
    </row>
    <row r="16647" spans="1:12">
      <c r="A16647" s="228">
        <v>2020</v>
      </c>
      <c r="B16647" s="228" t="s">
        <v>194</v>
      </c>
      <c r="C16647" s="228" t="s">
        <v>63</v>
      </c>
      <c r="D16647" s="228" t="s">
        <v>205</v>
      </c>
      <c r="E16647" s="228">
        <v>20</v>
      </c>
      <c r="F16647" s="228">
        <v>48174</v>
      </c>
      <c r="G16647" s="228">
        <v>1769</v>
      </c>
      <c r="H16647" s="228">
        <v>3538</v>
      </c>
      <c r="I16647" s="228">
        <v>3828204.36</v>
      </c>
      <c r="J16647" s="228">
        <v>805197.27</v>
      </c>
      <c r="K16647" s="228">
        <v>572557</v>
      </c>
      <c r="L16647" s="228">
        <v>5843382.3600000003</v>
      </c>
    </row>
    <row r="16648" spans="1:12">
      <c r="A16648" s="228">
        <v>2020</v>
      </c>
      <c r="B16648" s="228" t="s">
        <v>194</v>
      </c>
      <c r="C16648" s="228" t="s">
        <v>63</v>
      </c>
      <c r="D16648" s="228" t="s">
        <v>205</v>
      </c>
      <c r="E16648" s="228">
        <v>25</v>
      </c>
      <c r="F16648" s="228">
        <v>32423</v>
      </c>
      <c r="G16648" s="228">
        <v>1079</v>
      </c>
      <c r="H16648" s="228">
        <v>2526</v>
      </c>
      <c r="I16648" s="228">
        <v>2400312.83</v>
      </c>
      <c r="J16648" s="228">
        <v>511434.21</v>
      </c>
      <c r="K16648" s="228">
        <v>554806</v>
      </c>
      <c r="L16648" s="228">
        <v>4151885.22</v>
      </c>
    </row>
    <row r="16649" spans="1:12">
      <c r="A16649" s="228">
        <v>2020</v>
      </c>
      <c r="B16649" s="228" t="s">
        <v>194</v>
      </c>
      <c r="C16649" s="228" t="s">
        <v>63</v>
      </c>
      <c r="D16649" s="228" t="s">
        <v>205</v>
      </c>
      <c r="E16649" s="228">
        <v>30</v>
      </c>
      <c r="F16649" s="228">
        <v>55482</v>
      </c>
      <c r="G16649" s="228">
        <v>1949</v>
      </c>
      <c r="H16649" s="228">
        <v>4137</v>
      </c>
      <c r="I16649" s="228">
        <v>3880376.71</v>
      </c>
      <c r="J16649" s="228">
        <v>904165.46</v>
      </c>
      <c r="K16649" s="228">
        <v>805855</v>
      </c>
      <c r="L16649" s="228">
        <v>6587917.1600000001</v>
      </c>
    </row>
    <row r="16650" spans="1:12">
      <c r="A16650" s="228">
        <v>2020</v>
      </c>
      <c r="B16650" s="228" t="s">
        <v>194</v>
      </c>
      <c r="C16650" s="228" t="s">
        <v>63</v>
      </c>
      <c r="D16650" s="228" t="s">
        <v>205</v>
      </c>
      <c r="E16650" s="228">
        <v>35</v>
      </c>
      <c r="F16650" s="228">
        <v>70151</v>
      </c>
      <c r="G16650" s="228">
        <v>2805</v>
      </c>
      <c r="H16650" s="228">
        <v>5519</v>
      </c>
      <c r="I16650" s="228">
        <v>5277066.97</v>
      </c>
      <c r="J16650" s="228">
        <v>1433998.33</v>
      </c>
      <c r="K16650" s="228">
        <v>1076112</v>
      </c>
      <c r="L16650" s="228">
        <v>9432483.5800000001</v>
      </c>
    </row>
    <row r="16651" spans="1:12">
      <c r="A16651" s="228">
        <v>2020</v>
      </c>
      <c r="B16651" s="228" t="s">
        <v>194</v>
      </c>
      <c r="C16651" s="228" t="s">
        <v>63</v>
      </c>
      <c r="D16651" s="228" t="s">
        <v>205</v>
      </c>
      <c r="E16651" s="228">
        <v>40</v>
      </c>
      <c r="F16651" s="228">
        <v>68493</v>
      </c>
      <c r="G16651" s="228">
        <v>3582</v>
      </c>
      <c r="H16651" s="228">
        <v>7233</v>
      </c>
      <c r="I16651" s="228">
        <v>7020873.7699999996</v>
      </c>
      <c r="J16651" s="228">
        <v>1712484.07</v>
      </c>
      <c r="K16651" s="228">
        <v>1242125</v>
      </c>
      <c r="L16651" s="228">
        <v>11841698.52</v>
      </c>
    </row>
    <row r="16652" spans="1:12">
      <c r="A16652" s="228">
        <v>2020</v>
      </c>
      <c r="B16652" s="228" t="s">
        <v>194</v>
      </c>
      <c r="C16652" s="228" t="s">
        <v>63</v>
      </c>
      <c r="D16652" s="228" t="s">
        <v>205</v>
      </c>
      <c r="E16652" s="228">
        <v>45</v>
      </c>
      <c r="F16652" s="228">
        <v>75049</v>
      </c>
      <c r="G16652" s="228">
        <v>5017</v>
      </c>
      <c r="H16652" s="228">
        <v>10591</v>
      </c>
      <c r="I16652" s="228">
        <v>10576009.84</v>
      </c>
      <c r="J16652" s="228">
        <v>2552090.46</v>
      </c>
      <c r="K16652" s="228">
        <v>2340167.65</v>
      </c>
      <c r="L16652" s="228">
        <v>17894504.539999999</v>
      </c>
    </row>
    <row r="16653" spans="1:12">
      <c r="A16653" s="228">
        <v>2020</v>
      </c>
      <c r="B16653" s="228" t="s">
        <v>194</v>
      </c>
      <c r="C16653" s="228" t="s">
        <v>63</v>
      </c>
      <c r="D16653" s="228" t="s">
        <v>205</v>
      </c>
      <c r="E16653" s="228">
        <v>50</v>
      </c>
      <c r="F16653" s="228">
        <v>70929</v>
      </c>
      <c r="G16653" s="228">
        <v>6081</v>
      </c>
      <c r="H16653" s="228">
        <v>12516</v>
      </c>
      <c r="I16653" s="228">
        <v>13081432.59</v>
      </c>
      <c r="J16653" s="228">
        <v>3397415.56</v>
      </c>
      <c r="K16653" s="228">
        <v>3094543.25</v>
      </c>
      <c r="L16653" s="228">
        <v>22445202.91</v>
      </c>
    </row>
    <row r="16654" spans="1:12">
      <c r="A16654" s="228">
        <v>2020</v>
      </c>
      <c r="B16654" s="228" t="s">
        <v>194</v>
      </c>
      <c r="C16654" s="228" t="s">
        <v>63</v>
      </c>
      <c r="D16654" s="228" t="s">
        <v>205</v>
      </c>
      <c r="E16654" s="228">
        <v>55</v>
      </c>
      <c r="F16654" s="228">
        <v>71450</v>
      </c>
      <c r="G16654" s="228">
        <v>8717</v>
      </c>
      <c r="H16654" s="228">
        <v>17218</v>
      </c>
      <c r="I16654" s="228">
        <v>18747043.469999999</v>
      </c>
      <c r="J16654" s="228">
        <v>4655106.28</v>
      </c>
      <c r="K16654" s="228">
        <v>4810000.95</v>
      </c>
      <c r="L16654" s="228">
        <v>32069007.91</v>
      </c>
    </row>
    <row r="16655" spans="1:12">
      <c r="A16655" s="228">
        <v>2020</v>
      </c>
      <c r="B16655" s="228" t="s">
        <v>194</v>
      </c>
      <c r="C16655" s="228" t="s">
        <v>63</v>
      </c>
      <c r="D16655" s="228" t="s">
        <v>205</v>
      </c>
      <c r="E16655" s="228">
        <v>60</v>
      </c>
      <c r="F16655" s="228">
        <v>68157</v>
      </c>
      <c r="G16655" s="228">
        <v>10429</v>
      </c>
      <c r="H16655" s="228">
        <v>20734</v>
      </c>
      <c r="I16655" s="228">
        <v>24365381.91</v>
      </c>
      <c r="J16655" s="228">
        <v>5984743.79</v>
      </c>
      <c r="K16655" s="228">
        <v>6741151.8099999996</v>
      </c>
      <c r="L16655" s="228">
        <v>41451004.420000002</v>
      </c>
    </row>
    <row r="16656" spans="1:12">
      <c r="A16656" s="228">
        <v>2020</v>
      </c>
      <c r="B16656" s="228" t="s">
        <v>194</v>
      </c>
      <c r="C16656" s="228" t="s">
        <v>63</v>
      </c>
      <c r="D16656" s="228" t="s">
        <v>205</v>
      </c>
      <c r="E16656" s="228">
        <v>65</v>
      </c>
      <c r="F16656" s="228">
        <v>61951</v>
      </c>
      <c r="G16656" s="228">
        <v>13751</v>
      </c>
      <c r="H16656" s="228">
        <v>28151</v>
      </c>
      <c r="I16656" s="228">
        <v>33435156.890000001</v>
      </c>
      <c r="J16656" s="228">
        <v>7841057.1399999997</v>
      </c>
      <c r="K16656" s="228">
        <v>8642653.4800000004</v>
      </c>
      <c r="L16656" s="228">
        <v>54832633.100000001</v>
      </c>
    </row>
    <row r="16657" spans="1:12">
      <c r="A16657" s="228">
        <v>2020</v>
      </c>
      <c r="B16657" s="228" t="s">
        <v>194</v>
      </c>
      <c r="C16657" s="228" t="s">
        <v>63</v>
      </c>
      <c r="D16657" s="228" t="s">
        <v>205</v>
      </c>
      <c r="E16657" s="228">
        <v>70</v>
      </c>
      <c r="F16657" s="228">
        <v>54839</v>
      </c>
      <c r="G16657" s="228">
        <v>15861</v>
      </c>
      <c r="H16657" s="228">
        <v>35934</v>
      </c>
      <c r="I16657" s="228">
        <v>38955741.450000003</v>
      </c>
      <c r="J16657" s="228">
        <v>8909277.1699999999</v>
      </c>
      <c r="K16657" s="228">
        <v>9149722.8499999996</v>
      </c>
      <c r="L16657" s="228">
        <v>61823563.75</v>
      </c>
    </row>
    <row r="16658" spans="1:12">
      <c r="A16658" s="228">
        <v>2020</v>
      </c>
      <c r="B16658" s="228" t="s">
        <v>194</v>
      </c>
      <c r="C16658" s="228" t="s">
        <v>63</v>
      </c>
      <c r="D16658" s="228" t="s">
        <v>205</v>
      </c>
      <c r="E16658" s="228">
        <v>75</v>
      </c>
      <c r="F16658" s="228">
        <v>38135</v>
      </c>
      <c r="G16658" s="228">
        <v>14656</v>
      </c>
      <c r="H16658" s="228">
        <v>38439</v>
      </c>
      <c r="I16658" s="228">
        <v>37192962.75</v>
      </c>
      <c r="J16658" s="228">
        <v>8025479.21</v>
      </c>
      <c r="K16658" s="228">
        <v>8273276</v>
      </c>
      <c r="L16658" s="228">
        <v>56953299.890000001</v>
      </c>
    </row>
    <row r="16659" spans="1:12">
      <c r="A16659" s="228">
        <v>2020</v>
      </c>
      <c r="B16659" s="228" t="s">
        <v>194</v>
      </c>
      <c r="C16659" s="228" t="s">
        <v>63</v>
      </c>
      <c r="D16659" s="228" t="s">
        <v>205</v>
      </c>
      <c r="E16659" s="228">
        <v>80</v>
      </c>
      <c r="F16659" s="228">
        <v>23490</v>
      </c>
      <c r="G16659" s="228">
        <v>10035</v>
      </c>
      <c r="H16659" s="228">
        <v>31461</v>
      </c>
      <c r="I16659" s="228">
        <v>27707782.030000001</v>
      </c>
      <c r="J16659" s="228">
        <v>5322619.3099999996</v>
      </c>
      <c r="K16659" s="228">
        <v>5042648.95</v>
      </c>
      <c r="L16659" s="228">
        <v>40010818.670000002</v>
      </c>
    </row>
    <row r="16660" spans="1:12">
      <c r="A16660" s="228">
        <v>2020</v>
      </c>
      <c r="B16660" s="228" t="s">
        <v>194</v>
      </c>
      <c r="C16660" s="228" t="s">
        <v>63</v>
      </c>
      <c r="D16660" s="228" t="s">
        <v>205</v>
      </c>
      <c r="E16660" s="228">
        <v>85</v>
      </c>
      <c r="F16660" s="228">
        <v>11898</v>
      </c>
      <c r="G16660" s="228">
        <v>5532</v>
      </c>
      <c r="H16660" s="228">
        <v>22217</v>
      </c>
      <c r="I16660" s="228">
        <v>17676433.539999999</v>
      </c>
      <c r="J16660" s="228">
        <v>2966559.41</v>
      </c>
      <c r="K16660" s="228">
        <v>2504254.65</v>
      </c>
      <c r="L16660" s="228">
        <v>24123251.859999999</v>
      </c>
    </row>
    <row r="16661" spans="1:12">
      <c r="A16661" s="228">
        <v>2020</v>
      </c>
      <c r="B16661" s="228" t="s">
        <v>194</v>
      </c>
      <c r="C16661" s="228" t="s">
        <v>63</v>
      </c>
      <c r="D16661" s="228" t="s">
        <v>205</v>
      </c>
      <c r="E16661" s="228">
        <v>90</v>
      </c>
      <c r="F16661" s="228">
        <v>4734</v>
      </c>
      <c r="G16661" s="228">
        <v>1813</v>
      </c>
      <c r="H16661" s="228">
        <v>10874</v>
      </c>
      <c r="I16661" s="228">
        <v>7878932.6600000001</v>
      </c>
      <c r="J16661" s="228">
        <v>1058483.1399999999</v>
      </c>
      <c r="K16661" s="228">
        <v>851838.6</v>
      </c>
      <c r="L16661" s="228">
        <v>10206580.41</v>
      </c>
    </row>
    <row r="16662" spans="1:12">
      <c r="A16662" s="228">
        <v>2020</v>
      </c>
      <c r="B16662" s="228" t="s">
        <v>194</v>
      </c>
      <c r="C16662" s="228" t="s">
        <v>63</v>
      </c>
      <c r="D16662" s="228" t="s">
        <v>205</v>
      </c>
      <c r="E16662" s="228">
        <v>95</v>
      </c>
      <c r="F16662" s="228">
        <v>606</v>
      </c>
      <c r="G16662" s="228">
        <v>192</v>
      </c>
      <c r="H16662" s="228">
        <v>1224</v>
      </c>
      <c r="I16662" s="228">
        <v>911979.2</v>
      </c>
      <c r="J16662" s="228">
        <v>118370.36</v>
      </c>
      <c r="K16662" s="228">
        <v>50771</v>
      </c>
      <c r="L16662" s="228">
        <v>1115396.6100000001</v>
      </c>
    </row>
    <row r="16663" spans="1:12">
      <c r="A16663" s="228">
        <v>2020</v>
      </c>
      <c r="B16663" s="228" t="s">
        <v>194</v>
      </c>
      <c r="C16663" s="228" t="s">
        <v>63</v>
      </c>
      <c r="D16663" s="228" t="s">
        <v>206</v>
      </c>
      <c r="E16663" s="228">
        <v>0</v>
      </c>
      <c r="F16663" s="228">
        <v>46776</v>
      </c>
      <c r="G16663" s="228">
        <v>1509</v>
      </c>
      <c r="H16663" s="228">
        <v>5296</v>
      </c>
      <c r="I16663" s="228">
        <v>4728948.9800000004</v>
      </c>
      <c r="J16663" s="228">
        <v>536745.23</v>
      </c>
      <c r="K16663" s="228">
        <v>90416.35</v>
      </c>
      <c r="L16663" s="228">
        <v>5666927.3700000001</v>
      </c>
    </row>
    <row r="16664" spans="1:12">
      <c r="A16664" s="228">
        <v>2020</v>
      </c>
      <c r="B16664" s="228" t="s">
        <v>194</v>
      </c>
      <c r="C16664" s="228" t="s">
        <v>63</v>
      </c>
      <c r="D16664" s="228" t="s">
        <v>206</v>
      </c>
      <c r="E16664" s="228">
        <v>5</v>
      </c>
      <c r="F16664" s="228">
        <v>63030</v>
      </c>
      <c r="G16664" s="228">
        <v>1163</v>
      </c>
      <c r="H16664" s="228">
        <v>1473</v>
      </c>
      <c r="I16664" s="228">
        <v>1413745.54</v>
      </c>
      <c r="J16664" s="228">
        <v>361976.01</v>
      </c>
      <c r="K16664" s="228">
        <v>162834</v>
      </c>
      <c r="L16664" s="228">
        <v>2212540.0099999998</v>
      </c>
    </row>
    <row r="16665" spans="1:12">
      <c r="A16665" s="228">
        <v>2020</v>
      </c>
      <c r="B16665" s="228" t="s">
        <v>194</v>
      </c>
      <c r="C16665" s="228" t="s">
        <v>63</v>
      </c>
      <c r="D16665" s="228" t="s">
        <v>206</v>
      </c>
      <c r="E16665" s="228">
        <v>10</v>
      </c>
      <c r="F16665" s="228">
        <v>68252</v>
      </c>
      <c r="G16665" s="228">
        <v>1308</v>
      </c>
      <c r="H16665" s="228">
        <v>2932</v>
      </c>
      <c r="I16665" s="228">
        <v>2319114.79</v>
      </c>
      <c r="J16665" s="228">
        <v>441350.39</v>
      </c>
      <c r="K16665" s="228">
        <v>455162</v>
      </c>
      <c r="L16665" s="228">
        <v>3605564.22</v>
      </c>
    </row>
    <row r="16666" spans="1:12">
      <c r="A16666" s="228">
        <v>2020</v>
      </c>
      <c r="B16666" s="228" t="s">
        <v>194</v>
      </c>
      <c r="C16666" s="228" t="s">
        <v>63</v>
      </c>
      <c r="D16666" s="228" t="s">
        <v>206</v>
      </c>
      <c r="E16666" s="228">
        <v>15</v>
      </c>
      <c r="F16666" s="228">
        <v>64017</v>
      </c>
      <c r="G16666" s="228">
        <v>2931</v>
      </c>
      <c r="H16666" s="228">
        <v>6793</v>
      </c>
      <c r="I16666" s="228">
        <v>5869370.4800000004</v>
      </c>
      <c r="J16666" s="228">
        <v>1048733.3799999999</v>
      </c>
      <c r="K16666" s="228">
        <v>691336</v>
      </c>
      <c r="L16666" s="228">
        <v>8537492.0700000003</v>
      </c>
    </row>
    <row r="16667" spans="1:12">
      <c r="A16667" s="228">
        <v>2020</v>
      </c>
      <c r="B16667" s="228" t="s">
        <v>194</v>
      </c>
      <c r="C16667" s="228" t="s">
        <v>63</v>
      </c>
      <c r="D16667" s="228" t="s">
        <v>206</v>
      </c>
      <c r="E16667" s="228">
        <v>20</v>
      </c>
      <c r="F16667" s="228">
        <v>50609</v>
      </c>
      <c r="G16667" s="228">
        <v>3862</v>
      </c>
      <c r="H16667" s="228">
        <v>8791</v>
      </c>
      <c r="I16667" s="228">
        <v>7965448.6600000001</v>
      </c>
      <c r="J16667" s="228">
        <v>1480318.88</v>
      </c>
      <c r="K16667" s="228">
        <v>935597</v>
      </c>
      <c r="L16667" s="228">
        <v>11551276.779999999</v>
      </c>
    </row>
    <row r="16668" spans="1:12">
      <c r="A16668" s="228">
        <v>2020</v>
      </c>
      <c r="B16668" s="228" t="s">
        <v>194</v>
      </c>
      <c r="C16668" s="228" t="s">
        <v>63</v>
      </c>
      <c r="D16668" s="228" t="s">
        <v>206</v>
      </c>
      <c r="E16668" s="228">
        <v>25</v>
      </c>
      <c r="F16668" s="228">
        <v>41437</v>
      </c>
      <c r="G16668" s="228">
        <v>3804</v>
      </c>
      <c r="H16668" s="228">
        <v>11631</v>
      </c>
      <c r="I16668" s="228">
        <v>10747875.359999999</v>
      </c>
      <c r="J16668" s="228">
        <v>2304683.13</v>
      </c>
      <c r="K16668" s="228">
        <v>1022003</v>
      </c>
      <c r="L16668" s="228">
        <v>15954153</v>
      </c>
    </row>
    <row r="16669" spans="1:12">
      <c r="A16669" s="228">
        <v>2020</v>
      </c>
      <c r="B16669" s="228" t="s">
        <v>194</v>
      </c>
      <c r="C16669" s="228" t="s">
        <v>63</v>
      </c>
      <c r="D16669" s="228" t="s">
        <v>206</v>
      </c>
      <c r="E16669" s="228">
        <v>30</v>
      </c>
      <c r="F16669" s="228">
        <v>66734</v>
      </c>
      <c r="G16669" s="228">
        <v>6817</v>
      </c>
      <c r="H16669" s="228">
        <v>20629</v>
      </c>
      <c r="I16669" s="228">
        <v>19861908.870000001</v>
      </c>
      <c r="J16669" s="228">
        <v>4658090.83</v>
      </c>
      <c r="K16669" s="228">
        <v>1486113</v>
      </c>
      <c r="L16669" s="228">
        <v>29369786.16</v>
      </c>
    </row>
    <row r="16670" spans="1:12">
      <c r="A16670" s="228">
        <v>2020</v>
      </c>
      <c r="B16670" s="228" t="s">
        <v>194</v>
      </c>
      <c r="C16670" s="228" t="s">
        <v>63</v>
      </c>
      <c r="D16670" s="228" t="s">
        <v>206</v>
      </c>
      <c r="E16670" s="228">
        <v>35</v>
      </c>
      <c r="F16670" s="228">
        <v>79384</v>
      </c>
      <c r="G16670" s="228">
        <v>7717</v>
      </c>
      <c r="H16670" s="228">
        <v>18938</v>
      </c>
      <c r="I16670" s="228">
        <v>19248980.620000001</v>
      </c>
      <c r="J16670" s="228">
        <v>4550221.3</v>
      </c>
      <c r="K16670" s="228">
        <v>1732384.9</v>
      </c>
      <c r="L16670" s="228">
        <v>29353728.09</v>
      </c>
    </row>
    <row r="16671" spans="1:12">
      <c r="A16671" s="228">
        <v>2020</v>
      </c>
      <c r="B16671" s="228" t="s">
        <v>194</v>
      </c>
      <c r="C16671" s="228" t="s">
        <v>63</v>
      </c>
      <c r="D16671" s="228" t="s">
        <v>206</v>
      </c>
      <c r="E16671" s="228">
        <v>40</v>
      </c>
      <c r="F16671" s="228">
        <v>75940</v>
      </c>
      <c r="G16671" s="228">
        <v>6461</v>
      </c>
      <c r="H16671" s="228">
        <v>14402</v>
      </c>
      <c r="I16671" s="228">
        <v>14494064.85</v>
      </c>
      <c r="J16671" s="228">
        <v>3425187.35</v>
      </c>
      <c r="K16671" s="228">
        <v>1951626</v>
      </c>
      <c r="L16671" s="228">
        <v>23407282.489999998</v>
      </c>
    </row>
    <row r="16672" spans="1:12">
      <c r="A16672" s="228">
        <v>2020</v>
      </c>
      <c r="B16672" s="228" t="s">
        <v>194</v>
      </c>
      <c r="C16672" s="228" t="s">
        <v>63</v>
      </c>
      <c r="D16672" s="228" t="s">
        <v>206</v>
      </c>
      <c r="E16672" s="228">
        <v>45</v>
      </c>
      <c r="F16672" s="228">
        <v>82282</v>
      </c>
      <c r="G16672" s="228">
        <v>7843</v>
      </c>
      <c r="H16672" s="228">
        <v>17337</v>
      </c>
      <c r="I16672" s="228">
        <v>17704234</v>
      </c>
      <c r="J16672" s="228">
        <v>4069246.79</v>
      </c>
      <c r="K16672" s="228">
        <v>2862864</v>
      </c>
      <c r="L16672" s="228">
        <v>28797338.489999998</v>
      </c>
    </row>
    <row r="16673" spans="1:12">
      <c r="A16673" s="228">
        <v>2020</v>
      </c>
      <c r="B16673" s="228" t="s">
        <v>194</v>
      </c>
      <c r="C16673" s="228" t="s">
        <v>63</v>
      </c>
      <c r="D16673" s="228" t="s">
        <v>206</v>
      </c>
      <c r="E16673" s="228">
        <v>50</v>
      </c>
      <c r="F16673" s="228">
        <v>77369</v>
      </c>
      <c r="G16673" s="228">
        <v>8766</v>
      </c>
      <c r="H16673" s="228">
        <v>18542</v>
      </c>
      <c r="I16673" s="228">
        <v>18622878.18</v>
      </c>
      <c r="J16673" s="228">
        <v>4541037.29</v>
      </c>
      <c r="K16673" s="228">
        <v>3095801.2</v>
      </c>
      <c r="L16673" s="228">
        <v>30564696.75</v>
      </c>
    </row>
    <row r="16674" spans="1:12">
      <c r="A16674" s="228">
        <v>2020</v>
      </c>
      <c r="B16674" s="228" t="s">
        <v>194</v>
      </c>
      <c r="C16674" s="228" t="s">
        <v>63</v>
      </c>
      <c r="D16674" s="228" t="s">
        <v>206</v>
      </c>
      <c r="E16674" s="228">
        <v>55</v>
      </c>
      <c r="F16674" s="228">
        <v>78092</v>
      </c>
      <c r="G16674" s="228">
        <v>10193</v>
      </c>
      <c r="H16674" s="228">
        <v>21731</v>
      </c>
      <c r="I16674" s="228">
        <v>22304902.489999998</v>
      </c>
      <c r="J16674" s="228">
        <v>5412387.7800000003</v>
      </c>
      <c r="K16674" s="228">
        <v>4600469.53</v>
      </c>
      <c r="L16674" s="228">
        <v>36670040.590000004</v>
      </c>
    </row>
    <row r="16675" spans="1:12">
      <c r="A16675" s="228">
        <v>2020</v>
      </c>
      <c r="B16675" s="228" t="s">
        <v>194</v>
      </c>
      <c r="C16675" s="228" t="s">
        <v>63</v>
      </c>
      <c r="D16675" s="228" t="s">
        <v>206</v>
      </c>
      <c r="E16675" s="228">
        <v>60</v>
      </c>
      <c r="F16675" s="228">
        <v>74881</v>
      </c>
      <c r="G16675" s="228">
        <v>11707</v>
      </c>
      <c r="H16675" s="228">
        <v>25296</v>
      </c>
      <c r="I16675" s="228">
        <v>25961084.699999999</v>
      </c>
      <c r="J16675" s="228">
        <v>6339064.29</v>
      </c>
      <c r="K16675" s="228">
        <v>5936832.75</v>
      </c>
      <c r="L16675" s="228">
        <v>42732838.689999998</v>
      </c>
    </row>
    <row r="16676" spans="1:12">
      <c r="A16676" s="228">
        <v>2020</v>
      </c>
      <c r="B16676" s="228" t="s">
        <v>194</v>
      </c>
      <c r="C16676" s="228" t="s">
        <v>63</v>
      </c>
      <c r="D16676" s="228" t="s">
        <v>206</v>
      </c>
      <c r="E16676" s="228">
        <v>65</v>
      </c>
      <c r="F16676" s="228">
        <v>68788</v>
      </c>
      <c r="G16676" s="228">
        <v>13892</v>
      </c>
      <c r="H16676" s="228">
        <v>30660</v>
      </c>
      <c r="I16676" s="228">
        <v>31448856.34</v>
      </c>
      <c r="J16676" s="228">
        <v>7610496.0999999996</v>
      </c>
      <c r="K16676" s="228">
        <v>7092164.25</v>
      </c>
      <c r="L16676" s="228">
        <v>50987657.020000003</v>
      </c>
    </row>
    <row r="16677" spans="1:12">
      <c r="A16677" s="228">
        <v>2020</v>
      </c>
      <c r="B16677" s="228" t="s">
        <v>194</v>
      </c>
      <c r="C16677" s="228" t="s">
        <v>63</v>
      </c>
      <c r="D16677" s="228" t="s">
        <v>206</v>
      </c>
      <c r="E16677" s="228">
        <v>70</v>
      </c>
      <c r="F16677" s="228">
        <v>62086</v>
      </c>
      <c r="G16677" s="228">
        <v>14925</v>
      </c>
      <c r="H16677" s="228">
        <v>37452</v>
      </c>
      <c r="I16677" s="228">
        <v>38730608.740000002</v>
      </c>
      <c r="J16677" s="228">
        <v>8722913.4199999999</v>
      </c>
      <c r="K16677" s="228">
        <v>9035426.4100000001</v>
      </c>
      <c r="L16677" s="228">
        <v>60938164.840000004</v>
      </c>
    </row>
    <row r="16678" spans="1:12">
      <c r="A16678" s="228">
        <v>2020</v>
      </c>
      <c r="B16678" s="228" t="s">
        <v>194</v>
      </c>
      <c r="C16678" s="228" t="s">
        <v>63</v>
      </c>
      <c r="D16678" s="228" t="s">
        <v>206</v>
      </c>
      <c r="E16678" s="228">
        <v>75</v>
      </c>
      <c r="F16678" s="228">
        <v>42755</v>
      </c>
      <c r="G16678" s="228">
        <v>12776</v>
      </c>
      <c r="H16678" s="228">
        <v>36395</v>
      </c>
      <c r="I16678" s="228">
        <v>34678052.759999998</v>
      </c>
      <c r="J16678" s="228">
        <v>7355120</v>
      </c>
      <c r="K16678" s="228">
        <v>7215232.4000000004</v>
      </c>
      <c r="L16678" s="228">
        <v>52446096.119999997</v>
      </c>
    </row>
    <row r="16679" spans="1:12">
      <c r="A16679" s="228">
        <v>2020</v>
      </c>
      <c r="B16679" s="228" t="s">
        <v>194</v>
      </c>
      <c r="C16679" s="228" t="s">
        <v>63</v>
      </c>
      <c r="D16679" s="228" t="s">
        <v>206</v>
      </c>
      <c r="E16679" s="228">
        <v>80</v>
      </c>
      <c r="F16679" s="228">
        <v>27399</v>
      </c>
      <c r="G16679" s="228">
        <v>8868</v>
      </c>
      <c r="H16679" s="228">
        <v>34025</v>
      </c>
      <c r="I16679" s="228">
        <v>28110964.199999999</v>
      </c>
      <c r="J16679" s="228">
        <v>4959239.7300000004</v>
      </c>
      <c r="K16679" s="228">
        <v>4133970.8</v>
      </c>
      <c r="L16679" s="228">
        <v>39308375.380000003</v>
      </c>
    </row>
    <row r="16680" spans="1:12">
      <c r="A16680" s="228">
        <v>2020</v>
      </c>
      <c r="B16680" s="228" t="s">
        <v>194</v>
      </c>
      <c r="C16680" s="228" t="s">
        <v>63</v>
      </c>
      <c r="D16680" s="228" t="s">
        <v>206</v>
      </c>
      <c r="E16680" s="228">
        <v>85</v>
      </c>
      <c r="F16680" s="228">
        <v>15854</v>
      </c>
      <c r="G16680" s="228">
        <v>4895</v>
      </c>
      <c r="H16680" s="228">
        <v>25698</v>
      </c>
      <c r="I16680" s="228">
        <v>19527769.640000001</v>
      </c>
      <c r="J16680" s="228">
        <v>2877730.52</v>
      </c>
      <c r="K16680" s="228">
        <v>2100007.96</v>
      </c>
      <c r="L16680" s="228">
        <v>25604271.329999998</v>
      </c>
    </row>
    <row r="16681" spans="1:12">
      <c r="A16681" s="228">
        <v>2020</v>
      </c>
      <c r="B16681" s="228" t="s">
        <v>194</v>
      </c>
      <c r="C16681" s="228" t="s">
        <v>63</v>
      </c>
      <c r="D16681" s="228" t="s">
        <v>206</v>
      </c>
      <c r="E16681" s="228">
        <v>90</v>
      </c>
      <c r="F16681" s="228">
        <v>7205</v>
      </c>
      <c r="G16681" s="228">
        <v>2106</v>
      </c>
      <c r="H16681" s="228">
        <v>13537</v>
      </c>
      <c r="I16681" s="228">
        <v>9634936.2400000002</v>
      </c>
      <c r="J16681" s="228">
        <v>1204965.6599999999</v>
      </c>
      <c r="K16681" s="228">
        <v>661945.55000000005</v>
      </c>
      <c r="L16681" s="228">
        <v>11886751.27</v>
      </c>
    </row>
    <row r="16682" spans="1:12">
      <c r="A16682" s="228">
        <v>2020</v>
      </c>
      <c r="B16682" s="228" t="s">
        <v>194</v>
      </c>
      <c r="C16682" s="228" t="s">
        <v>63</v>
      </c>
      <c r="D16682" s="228" t="s">
        <v>206</v>
      </c>
      <c r="E16682" s="228">
        <v>95</v>
      </c>
      <c r="F16682" s="228">
        <v>1879</v>
      </c>
      <c r="G16682" s="228">
        <v>414</v>
      </c>
      <c r="H16682" s="228">
        <v>3240</v>
      </c>
      <c r="I16682" s="228">
        <v>2355836.79</v>
      </c>
      <c r="J16682" s="228">
        <v>273706.52</v>
      </c>
      <c r="K16682" s="228">
        <v>134348</v>
      </c>
      <c r="L16682" s="228">
        <v>2870468.45</v>
      </c>
    </row>
    <row r="16683" spans="1:12">
      <c r="A16683" s="228">
        <v>2020</v>
      </c>
      <c r="B16683" s="228" t="s">
        <v>194</v>
      </c>
      <c r="C16683" s="228" t="s">
        <v>64</v>
      </c>
      <c r="D16683" s="228" t="s">
        <v>205</v>
      </c>
      <c r="E16683" s="228">
        <v>0</v>
      </c>
      <c r="F16683" s="228">
        <v>17666</v>
      </c>
      <c r="G16683" s="228">
        <v>716</v>
      </c>
      <c r="H16683" s="228">
        <v>2042</v>
      </c>
      <c r="I16683" s="228">
        <v>1448415</v>
      </c>
      <c r="J16683" s="228">
        <v>293873.06</v>
      </c>
      <c r="K16683" s="228">
        <v>104232</v>
      </c>
      <c r="L16683" s="228">
        <v>1914263.81</v>
      </c>
    </row>
    <row r="16684" spans="1:12">
      <c r="A16684" s="228">
        <v>2020</v>
      </c>
      <c r="B16684" s="228" t="s">
        <v>194</v>
      </c>
      <c r="C16684" s="228" t="s">
        <v>64</v>
      </c>
      <c r="D16684" s="228" t="s">
        <v>205</v>
      </c>
      <c r="E16684" s="228">
        <v>5</v>
      </c>
      <c r="F16684" s="228">
        <v>21857</v>
      </c>
      <c r="G16684" s="228">
        <v>381</v>
      </c>
      <c r="H16684" s="228">
        <v>419</v>
      </c>
      <c r="I16684" s="228">
        <v>465385.09</v>
      </c>
      <c r="J16684" s="228">
        <v>144029.21</v>
      </c>
      <c r="K16684" s="228">
        <v>20410</v>
      </c>
      <c r="L16684" s="228">
        <v>680218.81</v>
      </c>
    </row>
    <row r="16685" spans="1:12">
      <c r="A16685" s="228">
        <v>2020</v>
      </c>
      <c r="B16685" s="228" t="s">
        <v>194</v>
      </c>
      <c r="C16685" s="228" t="s">
        <v>64</v>
      </c>
      <c r="D16685" s="228" t="s">
        <v>205</v>
      </c>
      <c r="E16685" s="228">
        <v>10</v>
      </c>
      <c r="F16685" s="228">
        <v>22678</v>
      </c>
      <c r="G16685" s="228">
        <v>383</v>
      </c>
      <c r="H16685" s="228">
        <v>648</v>
      </c>
      <c r="I16685" s="228">
        <v>530856.22</v>
      </c>
      <c r="J16685" s="228">
        <v>160118.29</v>
      </c>
      <c r="K16685" s="228">
        <v>59303</v>
      </c>
      <c r="L16685" s="228">
        <v>803565.38</v>
      </c>
    </row>
    <row r="16686" spans="1:12">
      <c r="A16686" s="228">
        <v>2020</v>
      </c>
      <c r="B16686" s="228" t="s">
        <v>194</v>
      </c>
      <c r="C16686" s="228" t="s">
        <v>64</v>
      </c>
      <c r="D16686" s="228" t="s">
        <v>205</v>
      </c>
      <c r="E16686" s="228">
        <v>15</v>
      </c>
      <c r="F16686" s="228">
        <v>21667</v>
      </c>
      <c r="G16686" s="228">
        <v>619</v>
      </c>
      <c r="H16686" s="228">
        <v>796</v>
      </c>
      <c r="I16686" s="228">
        <v>1145099.3</v>
      </c>
      <c r="J16686" s="228">
        <v>436054.99</v>
      </c>
      <c r="K16686" s="228">
        <v>284796.09999999998</v>
      </c>
      <c r="L16686" s="228">
        <v>1979351.64</v>
      </c>
    </row>
    <row r="16687" spans="1:12">
      <c r="A16687" s="228">
        <v>2020</v>
      </c>
      <c r="B16687" s="228" t="s">
        <v>194</v>
      </c>
      <c r="C16687" s="228" t="s">
        <v>64</v>
      </c>
      <c r="D16687" s="228" t="s">
        <v>205</v>
      </c>
      <c r="E16687" s="228">
        <v>20</v>
      </c>
      <c r="F16687" s="228">
        <v>18942</v>
      </c>
      <c r="G16687" s="228">
        <v>701</v>
      </c>
      <c r="H16687" s="228">
        <v>897</v>
      </c>
      <c r="I16687" s="228">
        <v>1268407.3899999999</v>
      </c>
      <c r="J16687" s="228">
        <v>468646.25</v>
      </c>
      <c r="K16687" s="228">
        <v>336128</v>
      </c>
      <c r="L16687" s="228">
        <v>2231158.37</v>
      </c>
    </row>
    <row r="16688" spans="1:12">
      <c r="A16688" s="228">
        <v>2020</v>
      </c>
      <c r="B16688" s="228" t="s">
        <v>194</v>
      </c>
      <c r="C16688" s="228" t="s">
        <v>64</v>
      </c>
      <c r="D16688" s="228" t="s">
        <v>205</v>
      </c>
      <c r="E16688" s="228">
        <v>25</v>
      </c>
      <c r="F16688" s="228">
        <v>13921</v>
      </c>
      <c r="G16688" s="228">
        <v>577</v>
      </c>
      <c r="H16688" s="228">
        <v>797</v>
      </c>
      <c r="I16688" s="228">
        <v>891956.85</v>
      </c>
      <c r="J16688" s="228">
        <v>363437.18</v>
      </c>
      <c r="K16688" s="228">
        <v>310313.40000000002</v>
      </c>
      <c r="L16688" s="228">
        <v>1770975.29</v>
      </c>
    </row>
    <row r="16689" spans="1:12">
      <c r="A16689" s="228">
        <v>2020</v>
      </c>
      <c r="B16689" s="228" t="s">
        <v>194</v>
      </c>
      <c r="C16689" s="228" t="s">
        <v>64</v>
      </c>
      <c r="D16689" s="228" t="s">
        <v>205</v>
      </c>
      <c r="E16689" s="228">
        <v>30</v>
      </c>
      <c r="F16689" s="228">
        <v>20476</v>
      </c>
      <c r="G16689" s="228">
        <v>714</v>
      </c>
      <c r="H16689" s="228">
        <v>1024</v>
      </c>
      <c r="I16689" s="228">
        <v>1275860.3600000001</v>
      </c>
      <c r="J16689" s="228">
        <v>484767.02</v>
      </c>
      <c r="K16689" s="228">
        <v>324867</v>
      </c>
      <c r="L16689" s="228">
        <v>2369382.9900000002</v>
      </c>
    </row>
    <row r="16690" spans="1:12">
      <c r="A16690" s="228">
        <v>2020</v>
      </c>
      <c r="B16690" s="228" t="s">
        <v>194</v>
      </c>
      <c r="C16690" s="228" t="s">
        <v>64</v>
      </c>
      <c r="D16690" s="228" t="s">
        <v>205</v>
      </c>
      <c r="E16690" s="228">
        <v>35</v>
      </c>
      <c r="F16690" s="228">
        <v>23332</v>
      </c>
      <c r="G16690" s="228">
        <v>919</v>
      </c>
      <c r="H16690" s="228">
        <v>1436</v>
      </c>
      <c r="I16690" s="228">
        <v>1512366.69</v>
      </c>
      <c r="J16690" s="228">
        <v>546844.38</v>
      </c>
      <c r="K16690" s="228">
        <v>316125</v>
      </c>
      <c r="L16690" s="228">
        <v>2713507.45</v>
      </c>
    </row>
    <row r="16691" spans="1:12">
      <c r="A16691" s="228">
        <v>2020</v>
      </c>
      <c r="B16691" s="228" t="s">
        <v>194</v>
      </c>
      <c r="C16691" s="228" t="s">
        <v>64</v>
      </c>
      <c r="D16691" s="228" t="s">
        <v>205</v>
      </c>
      <c r="E16691" s="228">
        <v>40</v>
      </c>
      <c r="F16691" s="228">
        <v>22456</v>
      </c>
      <c r="G16691" s="228">
        <v>1078</v>
      </c>
      <c r="H16691" s="228">
        <v>1695</v>
      </c>
      <c r="I16691" s="228">
        <v>1900517.5</v>
      </c>
      <c r="J16691" s="228">
        <v>687454.69</v>
      </c>
      <c r="K16691" s="228">
        <v>360497.3</v>
      </c>
      <c r="L16691" s="228">
        <v>3327355.95</v>
      </c>
    </row>
    <row r="16692" spans="1:12">
      <c r="A16692" s="228">
        <v>2020</v>
      </c>
      <c r="B16692" s="228" t="s">
        <v>194</v>
      </c>
      <c r="C16692" s="228" t="s">
        <v>64</v>
      </c>
      <c r="D16692" s="228" t="s">
        <v>205</v>
      </c>
      <c r="E16692" s="228">
        <v>45</v>
      </c>
      <c r="F16692" s="228">
        <v>24138</v>
      </c>
      <c r="G16692" s="228">
        <v>1527</v>
      </c>
      <c r="H16692" s="228">
        <v>2312</v>
      </c>
      <c r="I16692" s="228">
        <v>2877398.05</v>
      </c>
      <c r="J16692" s="228">
        <v>982308.42</v>
      </c>
      <c r="K16692" s="228">
        <v>671308</v>
      </c>
      <c r="L16692" s="228">
        <v>4986833.37</v>
      </c>
    </row>
    <row r="16693" spans="1:12">
      <c r="A16693" s="228">
        <v>2020</v>
      </c>
      <c r="B16693" s="228" t="s">
        <v>194</v>
      </c>
      <c r="C16693" s="228" t="s">
        <v>64</v>
      </c>
      <c r="D16693" s="228" t="s">
        <v>205</v>
      </c>
      <c r="E16693" s="228">
        <v>50</v>
      </c>
      <c r="F16693" s="228">
        <v>24802</v>
      </c>
      <c r="G16693" s="228">
        <v>1985</v>
      </c>
      <c r="H16693" s="228">
        <v>3308</v>
      </c>
      <c r="I16693" s="228">
        <v>3961815.63</v>
      </c>
      <c r="J16693" s="228">
        <v>1311451.0900000001</v>
      </c>
      <c r="K16693" s="228">
        <v>1021319.71</v>
      </c>
      <c r="L16693" s="228">
        <v>6844261.2199999997</v>
      </c>
    </row>
    <row r="16694" spans="1:12">
      <c r="A16694" s="228">
        <v>2020</v>
      </c>
      <c r="B16694" s="228" t="s">
        <v>194</v>
      </c>
      <c r="C16694" s="228" t="s">
        <v>64</v>
      </c>
      <c r="D16694" s="228" t="s">
        <v>205</v>
      </c>
      <c r="E16694" s="228">
        <v>55</v>
      </c>
      <c r="F16694" s="228">
        <v>26814</v>
      </c>
      <c r="G16694" s="228">
        <v>2749</v>
      </c>
      <c r="H16694" s="228">
        <v>4779</v>
      </c>
      <c r="I16694" s="228">
        <v>5893595.4900000002</v>
      </c>
      <c r="J16694" s="228">
        <v>1938380.9</v>
      </c>
      <c r="K16694" s="228">
        <v>1937028.8</v>
      </c>
      <c r="L16694" s="228">
        <v>10554921.060000001</v>
      </c>
    </row>
    <row r="16695" spans="1:12">
      <c r="A16695" s="228">
        <v>2020</v>
      </c>
      <c r="B16695" s="228" t="s">
        <v>194</v>
      </c>
      <c r="C16695" s="228" t="s">
        <v>64</v>
      </c>
      <c r="D16695" s="228" t="s">
        <v>205</v>
      </c>
      <c r="E16695" s="228">
        <v>60</v>
      </c>
      <c r="F16695" s="228">
        <v>27767</v>
      </c>
      <c r="G16695" s="228">
        <v>3914</v>
      </c>
      <c r="H16695" s="228">
        <v>7230</v>
      </c>
      <c r="I16695" s="228">
        <v>8627873.1500000004</v>
      </c>
      <c r="J16695" s="228">
        <v>2691108.89</v>
      </c>
      <c r="K16695" s="228">
        <v>2444954.7999999998</v>
      </c>
      <c r="L16695" s="228">
        <v>14715217.6</v>
      </c>
    </row>
    <row r="16696" spans="1:12">
      <c r="A16696" s="228">
        <v>2020</v>
      </c>
      <c r="B16696" s="228" t="s">
        <v>194</v>
      </c>
      <c r="C16696" s="228" t="s">
        <v>64</v>
      </c>
      <c r="D16696" s="228" t="s">
        <v>205</v>
      </c>
      <c r="E16696" s="228">
        <v>65</v>
      </c>
      <c r="F16696" s="228">
        <v>27042</v>
      </c>
      <c r="G16696" s="228">
        <v>5320</v>
      </c>
      <c r="H16696" s="228">
        <v>10192</v>
      </c>
      <c r="I16696" s="228">
        <v>11948158.68</v>
      </c>
      <c r="J16696" s="228">
        <v>3366906.3</v>
      </c>
      <c r="K16696" s="228">
        <v>3625056.3</v>
      </c>
      <c r="L16696" s="228">
        <v>19871367.170000002</v>
      </c>
    </row>
    <row r="16697" spans="1:12">
      <c r="A16697" s="228">
        <v>2020</v>
      </c>
      <c r="B16697" s="228" t="s">
        <v>194</v>
      </c>
      <c r="C16697" s="228" t="s">
        <v>64</v>
      </c>
      <c r="D16697" s="228" t="s">
        <v>205</v>
      </c>
      <c r="E16697" s="228">
        <v>70</v>
      </c>
      <c r="F16697" s="228">
        <v>24635</v>
      </c>
      <c r="G16697" s="228">
        <v>6137</v>
      </c>
      <c r="H16697" s="228">
        <v>13002</v>
      </c>
      <c r="I16697" s="228">
        <v>14202771.060000001</v>
      </c>
      <c r="J16697" s="228">
        <v>3944425.03</v>
      </c>
      <c r="K16697" s="228">
        <v>3845168.85</v>
      </c>
      <c r="L16697" s="228">
        <v>22944665.239999998</v>
      </c>
    </row>
    <row r="16698" spans="1:12">
      <c r="A16698" s="228">
        <v>2020</v>
      </c>
      <c r="B16698" s="228" t="s">
        <v>194</v>
      </c>
      <c r="C16698" s="228" t="s">
        <v>64</v>
      </c>
      <c r="D16698" s="228" t="s">
        <v>205</v>
      </c>
      <c r="E16698" s="228">
        <v>75</v>
      </c>
      <c r="F16698" s="228">
        <v>17227</v>
      </c>
      <c r="G16698" s="228">
        <v>5055</v>
      </c>
      <c r="H16698" s="228">
        <v>11306</v>
      </c>
      <c r="I16698" s="228">
        <v>11545304.449999999</v>
      </c>
      <c r="J16698" s="228">
        <v>3253857.72</v>
      </c>
      <c r="K16698" s="228">
        <v>3077835.16</v>
      </c>
      <c r="L16698" s="228">
        <v>18782987.629999999</v>
      </c>
    </row>
    <row r="16699" spans="1:12">
      <c r="A16699" s="228">
        <v>2020</v>
      </c>
      <c r="B16699" s="228" t="s">
        <v>194</v>
      </c>
      <c r="C16699" s="228" t="s">
        <v>64</v>
      </c>
      <c r="D16699" s="228" t="s">
        <v>205</v>
      </c>
      <c r="E16699" s="228">
        <v>80</v>
      </c>
      <c r="F16699" s="228">
        <v>11054</v>
      </c>
      <c r="G16699" s="228">
        <v>4087</v>
      </c>
      <c r="H16699" s="228">
        <v>10711</v>
      </c>
      <c r="I16699" s="228">
        <v>9654886.9000000004</v>
      </c>
      <c r="J16699" s="228">
        <v>2292982.08</v>
      </c>
      <c r="K16699" s="228">
        <v>2494367.25</v>
      </c>
      <c r="L16699" s="228">
        <v>14835245.470000001</v>
      </c>
    </row>
    <row r="16700" spans="1:12">
      <c r="A16700" s="228">
        <v>2020</v>
      </c>
      <c r="B16700" s="228" t="s">
        <v>194</v>
      </c>
      <c r="C16700" s="228" t="s">
        <v>64</v>
      </c>
      <c r="D16700" s="228" t="s">
        <v>205</v>
      </c>
      <c r="E16700" s="228">
        <v>85</v>
      </c>
      <c r="F16700" s="228">
        <v>5843</v>
      </c>
      <c r="G16700" s="228">
        <v>2050</v>
      </c>
      <c r="H16700" s="228">
        <v>7254</v>
      </c>
      <c r="I16700" s="228">
        <v>5482286.5499999998</v>
      </c>
      <c r="J16700" s="228">
        <v>1176544.5900000001</v>
      </c>
      <c r="K16700" s="228">
        <v>1143361.46</v>
      </c>
      <c r="L16700" s="228">
        <v>8006580.04</v>
      </c>
    </row>
    <row r="16701" spans="1:12">
      <c r="A16701" s="228">
        <v>2020</v>
      </c>
      <c r="B16701" s="228" t="s">
        <v>194</v>
      </c>
      <c r="C16701" s="228" t="s">
        <v>64</v>
      </c>
      <c r="D16701" s="228" t="s">
        <v>205</v>
      </c>
      <c r="E16701" s="228">
        <v>90</v>
      </c>
      <c r="F16701" s="228">
        <v>2581</v>
      </c>
      <c r="G16701" s="228">
        <v>806</v>
      </c>
      <c r="H16701" s="228">
        <v>3623</v>
      </c>
      <c r="I16701" s="228">
        <v>2323488.7999999998</v>
      </c>
      <c r="J16701" s="228">
        <v>449916.6</v>
      </c>
      <c r="K16701" s="228">
        <v>452105.05</v>
      </c>
      <c r="L16701" s="228">
        <v>3325665.44</v>
      </c>
    </row>
    <row r="16702" spans="1:12">
      <c r="A16702" s="228">
        <v>2020</v>
      </c>
      <c r="B16702" s="228" t="s">
        <v>194</v>
      </c>
      <c r="C16702" s="228" t="s">
        <v>64</v>
      </c>
      <c r="D16702" s="228" t="s">
        <v>205</v>
      </c>
      <c r="E16702" s="228">
        <v>95</v>
      </c>
      <c r="F16702" s="228">
        <v>397</v>
      </c>
      <c r="G16702" s="228">
        <v>119</v>
      </c>
      <c r="H16702" s="228">
        <v>719</v>
      </c>
      <c r="I16702" s="228">
        <v>447897.75</v>
      </c>
      <c r="J16702" s="228">
        <v>67067.320000000007</v>
      </c>
      <c r="K16702" s="228">
        <v>54179</v>
      </c>
      <c r="L16702" s="228">
        <v>581334.78</v>
      </c>
    </row>
    <row r="16703" spans="1:12">
      <c r="A16703" s="228">
        <v>2020</v>
      </c>
      <c r="B16703" s="228" t="s">
        <v>194</v>
      </c>
      <c r="C16703" s="228" t="s">
        <v>64</v>
      </c>
      <c r="D16703" s="228" t="s">
        <v>206</v>
      </c>
      <c r="E16703" s="228">
        <v>0</v>
      </c>
      <c r="F16703" s="228">
        <v>16410</v>
      </c>
      <c r="G16703" s="228">
        <v>508</v>
      </c>
      <c r="H16703" s="228">
        <v>1612</v>
      </c>
      <c r="I16703" s="228">
        <v>1134975.1499999999</v>
      </c>
      <c r="J16703" s="228">
        <v>232078.36</v>
      </c>
      <c r="K16703" s="228">
        <v>56088</v>
      </c>
      <c r="L16703" s="228">
        <v>1469904.56</v>
      </c>
    </row>
    <row r="16704" spans="1:12">
      <c r="A16704" s="228">
        <v>2020</v>
      </c>
      <c r="B16704" s="228" t="s">
        <v>194</v>
      </c>
      <c r="C16704" s="228" t="s">
        <v>64</v>
      </c>
      <c r="D16704" s="228" t="s">
        <v>206</v>
      </c>
      <c r="E16704" s="228">
        <v>5</v>
      </c>
      <c r="F16704" s="228">
        <v>20482</v>
      </c>
      <c r="G16704" s="228">
        <v>327</v>
      </c>
      <c r="H16704" s="228">
        <v>383</v>
      </c>
      <c r="I16704" s="228">
        <v>463721.8</v>
      </c>
      <c r="J16704" s="228">
        <v>121352.65</v>
      </c>
      <c r="K16704" s="228">
        <v>30538</v>
      </c>
      <c r="L16704" s="228">
        <v>664370</v>
      </c>
    </row>
    <row r="16705" spans="1:12">
      <c r="A16705" s="228">
        <v>2020</v>
      </c>
      <c r="B16705" s="228" t="s">
        <v>194</v>
      </c>
      <c r="C16705" s="228" t="s">
        <v>64</v>
      </c>
      <c r="D16705" s="228" t="s">
        <v>206</v>
      </c>
      <c r="E16705" s="228">
        <v>10</v>
      </c>
      <c r="F16705" s="228">
        <v>21755</v>
      </c>
      <c r="G16705" s="228">
        <v>334</v>
      </c>
      <c r="H16705" s="228">
        <v>464</v>
      </c>
      <c r="I16705" s="228">
        <v>509351.8</v>
      </c>
      <c r="J16705" s="228">
        <v>149142.31</v>
      </c>
      <c r="K16705" s="228">
        <v>197152</v>
      </c>
      <c r="L16705" s="228">
        <v>896688.09</v>
      </c>
    </row>
    <row r="16706" spans="1:12">
      <c r="A16706" s="228">
        <v>2020</v>
      </c>
      <c r="B16706" s="228" t="s">
        <v>194</v>
      </c>
      <c r="C16706" s="228" t="s">
        <v>64</v>
      </c>
      <c r="D16706" s="228" t="s">
        <v>206</v>
      </c>
      <c r="E16706" s="228">
        <v>15</v>
      </c>
      <c r="F16706" s="228">
        <v>20568</v>
      </c>
      <c r="G16706" s="228">
        <v>857</v>
      </c>
      <c r="H16706" s="228">
        <v>1336</v>
      </c>
      <c r="I16706" s="228">
        <v>1461395.88</v>
      </c>
      <c r="J16706" s="228">
        <v>442995.4</v>
      </c>
      <c r="K16706" s="228">
        <v>273671</v>
      </c>
      <c r="L16706" s="228">
        <v>2371472.13</v>
      </c>
    </row>
    <row r="16707" spans="1:12">
      <c r="A16707" s="228">
        <v>2020</v>
      </c>
      <c r="B16707" s="228" t="s">
        <v>194</v>
      </c>
      <c r="C16707" s="228" t="s">
        <v>64</v>
      </c>
      <c r="D16707" s="228" t="s">
        <v>206</v>
      </c>
      <c r="E16707" s="228">
        <v>20</v>
      </c>
      <c r="F16707" s="228">
        <v>19088</v>
      </c>
      <c r="G16707" s="228">
        <v>1269</v>
      </c>
      <c r="H16707" s="228">
        <v>2001</v>
      </c>
      <c r="I16707" s="228">
        <v>2246727.2000000002</v>
      </c>
      <c r="J16707" s="228">
        <v>655749.36</v>
      </c>
      <c r="K16707" s="228">
        <v>273827</v>
      </c>
      <c r="L16707" s="228">
        <v>3539803.58</v>
      </c>
    </row>
    <row r="16708" spans="1:12">
      <c r="A16708" s="228">
        <v>2020</v>
      </c>
      <c r="B16708" s="228" t="s">
        <v>194</v>
      </c>
      <c r="C16708" s="228" t="s">
        <v>64</v>
      </c>
      <c r="D16708" s="228" t="s">
        <v>206</v>
      </c>
      <c r="E16708" s="228">
        <v>25</v>
      </c>
      <c r="F16708" s="228">
        <v>15929</v>
      </c>
      <c r="G16708" s="228">
        <v>1146</v>
      </c>
      <c r="H16708" s="228">
        <v>2364</v>
      </c>
      <c r="I16708" s="228">
        <v>2611902</v>
      </c>
      <c r="J16708" s="228">
        <v>863639</v>
      </c>
      <c r="K16708" s="228">
        <v>337953</v>
      </c>
      <c r="L16708" s="228">
        <v>4340033.07</v>
      </c>
    </row>
    <row r="16709" spans="1:12">
      <c r="A16709" s="228">
        <v>2020</v>
      </c>
      <c r="B16709" s="228" t="s">
        <v>194</v>
      </c>
      <c r="C16709" s="228" t="s">
        <v>64</v>
      </c>
      <c r="D16709" s="228" t="s">
        <v>206</v>
      </c>
      <c r="E16709" s="228">
        <v>30</v>
      </c>
      <c r="F16709" s="228">
        <v>23328</v>
      </c>
      <c r="G16709" s="228">
        <v>2070</v>
      </c>
      <c r="H16709" s="228">
        <v>4930</v>
      </c>
      <c r="I16709" s="228">
        <v>5190121.8499999996</v>
      </c>
      <c r="J16709" s="228">
        <v>1751158.53</v>
      </c>
      <c r="K16709" s="228">
        <v>522643.8</v>
      </c>
      <c r="L16709" s="228">
        <v>8224298.7000000002</v>
      </c>
    </row>
    <row r="16710" spans="1:12">
      <c r="A16710" s="228">
        <v>2020</v>
      </c>
      <c r="B16710" s="228" t="s">
        <v>194</v>
      </c>
      <c r="C16710" s="228" t="s">
        <v>64</v>
      </c>
      <c r="D16710" s="228" t="s">
        <v>206</v>
      </c>
      <c r="E16710" s="228">
        <v>35</v>
      </c>
      <c r="F16710" s="228">
        <v>26596</v>
      </c>
      <c r="G16710" s="228">
        <v>2200</v>
      </c>
      <c r="H16710" s="228">
        <v>4399</v>
      </c>
      <c r="I16710" s="228">
        <v>4917924.83</v>
      </c>
      <c r="J16710" s="228">
        <v>1735129.8</v>
      </c>
      <c r="K16710" s="228">
        <v>619060</v>
      </c>
      <c r="L16710" s="228">
        <v>8188390.5999999996</v>
      </c>
    </row>
    <row r="16711" spans="1:12">
      <c r="A16711" s="228">
        <v>2020</v>
      </c>
      <c r="B16711" s="228" t="s">
        <v>194</v>
      </c>
      <c r="C16711" s="228" t="s">
        <v>64</v>
      </c>
      <c r="D16711" s="228" t="s">
        <v>206</v>
      </c>
      <c r="E16711" s="228">
        <v>40</v>
      </c>
      <c r="F16711" s="228">
        <v>24790</v>
      </c>
      <c r="G16711" s="228">
        <v>2013</v>
      </c>
      <c r="H16711" s="228">
        <v>3644</v>
      </c>
      <c r="I16711" s="228">
        <v>4492798.93</v>
      </c>
      <c r="J16711" s="228">
        <v>1452606.53</v>
      </c>
      <c r="K16711" s="228">
        <v>497907</v>
      </c>
      <c r="L16711" s="228">
        <v>7192360.7800000003</v>
      </c>
    </row>
    <row r="16712" spans="1:12">
      <c r="A16712" s="228">
        <v>2020</v>
      </c>
      <c r="B16712" s="228" t="s">
        <v>194</v>
      </c>
      <c r="C16712" s="228" t="s">
        <v>64</v>
      </c>
      <c r="D16712" s="228" t="s">
        <v>206</v>
      </c>
      <c r="E16712" s="228">
        <v>45</v>
      </c>
      <c r="F16712" s="228">
        <v>26386</v>
      </c>
      <c r="G16712" s="228">
        <v>2191</v>
      </c>
      <c r="H16712" s="228">
        <v>4075</v>
      </c>
      <c r="I16712" s="228">
        <v>4788095.4800000004</v>
      </c>
      <c r="J16712" s="228">
        <v>1545068.72</v>
      </c>
      <c r="K16712" s="228">
        <v>924723</v>
      </c>
      <c r="L16712" s="228">
        <v>8027368.9000000004</v>
      </c>
    </row>
    <row r="16713" spans="1:12">
      <c r="A16713" s="228">
        <v>2020</v>
      </c>
      <c r="B16713" s="228" t="s">
        <v>194</v>
      </c>
      <c r="C16713" s="228" t="s">
        <v>64</v>
      </c>
      <c r="D16713" s="228" t="s">
        <v>206</v>
      </c>
      <c r="E16713" s="228">
        <v>50</v>
      </c>
      <c r="F16713" s="228">
        <v>27596</v>
      </c>
      <c r="G16713" s="228">
        <v>2896</v>
      </c>
      <c r="H16713" s="228">
        <v>5438</v>
      </c>
      <c r="I16713" s="228">
        <v>6008259.1699999999</v>
      </c>
      <c r="J16713" s="228">
        <v>1965712.1</v>
      </c>
      <c r="K16713" s="228">
        <v>1377221</v>
      </c>
      <c r="L16713" s="228">
        <v>10270933.609999999</v>
      </c>
    </row>
    <row r="16714" spans="1:12">
      <c r="A16714" s="228">
        <v>2020</v>
      </c>
      <c r="B16714" s="228" t="s">
        <v>194</v>
      </c>
      <c r="C16714" s="228" t="s">
        <v>64</v>
      </c>
      <c r="D16714" s="228" t="s">
        <v>206</v>
      </c>
      <c r="E16714" s="228">
        <v>55</v>
      </c>
      <c r="F16714" s="228">
        <v>29874</v>
      </c>
      <c r="G16714" s="228">
        <v>3553</v>
      </c>
      <c r="H16714" s="228">
        <v>7096</v>
      </c>
      <c r="I16714" s="228">
        <v>7397254.54</v>
      </c>
      <c r="J16714" s="228">
        <v>2393299.2999999998</v>
      </c>
      <c r="K16714" s="228">
        <v>1938970.75</v>
      </c>
      <c r="L16714" s="228">
        <v>12681088.82</v>
      </c>
    </row>
    <row r="16715" spans="1:12">
      <c r="A16715" s="228">
        <v>2020</v>
      </c>
      <c r="B16715" s="228" t="s">
        <v>194</v>
      </c>
      <c r="C16715" s="228" t="s">
        <v>64</v>
      </c>
      <c r="D16715" s="228" t="s">
        <v>206</v>
      </c>
      <c r="E16715" s="228">
        <v>60</v>
      </c>
      <c r="F16715" s="228">
        <v>31483</v>
      </c>
      <c r="G16715" s="228">
        <v>4423</v>
      </c>
      <c r="H16715" s="228">
        <v>8074</v>
      </c>
      <c r="I16715" s="228">
        <v>8948713.0099999998</v>
      </c>
      <c r="J16715" s="228">
        <v>2878107.35</v>
      </c>
      <c r="K16715" s="228">
        <v>2917301.15</v>
      </c>
      <c r="L16715" s="228">
        <v>15709720.039999999</v>
      </c>
    </row>
    <row r="16716" spans="1:12">
      <c r="A16716" s="228">
        <v>2020</v>
      </c>
      <c r="B16716" s="228" t="s">
        <v>194</v>
      </c>
      <c r="C16716" s="228" t="s">
        <v>64</v>
      </c>
      <c r="D16716" s="228" t="s">
        <v>206</v>
      </c>
      <c r="E16716" s="228">
        <v>65</v>
      </c>
      <c r="F16716" s="228">
        <v>30523</v>
      </c>
      <c r="G16716" s="228">
        <v>5964</v>
      </c>
      <c r="H16716" s="228">
        <v>11901</v>
      </c>
      <c r="I16716" s="228">
        <v>13591881.220000001</v>
      </c>
      <c r="J16716" s="228">
        <v>3969077.72</v>
      </c>
      <c r="K16716" s="228">
        <v>4073512.35</v>
      </c>
      <c r="L16716" s="228">
        <v>22742466.420000002</v>
      </c>
    </row>
    <row r="16717" spans="1:12">
      <c r="A16717" s="228">
        <v>2020</v>
      </c>
      <c r="B16717" s="228" t="s">
        <v>194</v>
      </c>
      <c r="C16717" s="228" t="s">
        <v>64</v>
      </c>
      <c r="D16717" s="228" t="s">
        <v>206</v>
      </c>
      <c r="E16717" s="228">
        <v>70</v>
      </c>
      <c r="F16717" s="228">
        <v>28355</v>
      </c>
      <c r="G16717" s="228">
        <v>6743</v>
      </c>
      <c r="H16717" s="228">
        <v>14036</v>
      </c>
      <c r="I16717" s="228">
        <v>15159763</v>
      </c>
      <c r="J16717" s="228">
        <v>4324621.05</v>
      </c>
      <c r="K16717" s="228">
        <v>4718640.05</v>
      </c>
      <c r="L16717" s="228">
        <v>25162303.280000001</v>
      </c>
    </row>
    <row r="16718" spans="1:12">
      <c r="A16718" s="228">
        <v>2020</v>
      </c>
      <c r="B16718" s="228" t="s">
        <v>194</v>
      </c>
      <c r="C16718" s="228" t="s">
        <v>64</v>
      </c>
      <c r="D16718" s="228" t="s">
        <v>206</v>
      </c>
      <c r="E16718" s="228">
        <v>75</v>
      </c>
      <c r="F16718" s="228">
        <v>19421</v>
      </c>
      <c r="G16718" s="228">
        <v>5085</v>
      </c>
      <c r="H16718" s="228">
        <v>12589</v>
      </c>
      <c r="I16718" s="228">
        <v>12122504.23</v>
      </c>
      <c r="J16718" s="228">
        <v>3327309.66</v>
      </c>
      <c r="K16718" s="228">
        <v>3467061.5</v>
      </c>
      <c r="L16718" s="228">
        <v>19532285.789999999</v>
      </c>
    </row>
    <row r="16719" spans="1:12">
      <c r="A16719" s="228">
        <v>2020</v>
      </c>
      <c r="B16719" s="228" t="s">
        <v>194</v>
      </c>
      <c r="C16719" s="228" t="s">
        <v>64</v>
      </c>
      <c r="D16719" s="228" t="s">
        <v>206</v>
      </c>
      <c r="E16719" s="228">
        <v>80</v>
      </c>
      <c r="F16719" s="228">
        <v>12918</v>
      </c>
      <c r="G16719" s="228">
        <v>3383</v>
      </c>
      <c r="H16719" s="228">
        <v>10647</v>
      </c>
      <c r="I16719" s="228">
        <v>9585846.3399999999</v>
      </c>
      <c r="J16719" s="228">
        <v>2370933.48</v>
      </c>
      <c r="K16719" s="228">
        <v>2614516.84</v>
      </c>
      <c r="L16719" s="228">
        <v>14942234.66</v>
      </c>
    </row>
    <row r="16720" spans="1:12">
      <c r="A16720" s="228">
        <v>2020</v>
      </c>
      <c r="B16720" s="228" t="s">
        <v>194</v>
      </c>
      <c r="C16720" s="228" t="s">
        <v>64</v>
      </c>
      <c r="D16720" s="228" t="s">
        <v>206</v>
      </c>
      <c r="E16720" s="228">
        <v>85</v>
      </c>
      <c r="F16720" s="228">
        <v>7802</v>
      </c>
      <c r="G16720" s="228">
        <v>2000</v>
      </c>
      <c r="H16720" s="228">
        <v>8324</v>
      </c>
      <c r="I16720" s="228">
        <v>5960277.6799999997</v>
      </c>
      <c r="J16720" s="228">
        <v>1227119.74</v>
      </c>
      <c r="K16720" s="228">
        <v>1122137.3999999999</v>
      </c>
      <c r="L16720" s="228">
        <v>8528142.9499999993</v>
      </c>
    </row>
    <row r="16721" spans="1:12">
      <c r="A16721" s="228">
        <v>2020</v>
      </c>
      <c r="B16721" s="228" t="s">
        <v>194</v>
      </c>
      <c r="C16721" s="228" t="s">
        <v>64</v>
      </c>
      <c r="D16721" s="228" t="s">
        <v>206</v>
      </c>
      <c r="E16721" s="228">
        <v>90</v>
      </c>
      <c r="F16721" s="228">
        <v>4066</v>
      </c>
      <c r="G16721" s="228">
        <v>1012</v>
      </c>
      <c r="H16721" s="228">
        <v>5083</v>
      </c>
      <c r="I16721" s="228">
        <v>3191056.37</v>
      </c>
      <c r="J16721" s="228">
        <v>580448.43999999994</v>
      </c>
      <c r="K16721" s="228">
        <v>465406</v>
      </c>
      <c r="L16721" s="228">
        <v>4328999.37</v>
      </c>
    </row>
    <row r="16722" spans="1:12">
      <c r="A16722" s="228">
        <v>2020</v>
      </c>
      <c r="B16722" s="228" t="s">
        <v>194</v>
      </c>
      <c r="C16722" s="228" t="s">
        <v>64</v>
      </c>
      <c r="D16722" s="228" t="s">
        <v>206</v>
      </c>
      <c r="E16722" s="228">
        <v>95</v>
      </c>
      <c r="F16722" s="228">
        <v>1190</v>
      </c>
      <c r="G16722" s="228">
        <v>275</v>
      </c>
      <c r="H16722" s="228">
        <v>1415</v>
      </c>
      <c r="I16722" s="228">
        <v>704535.13</v>
      </c>
      <c r="J16722" s="228">
        <v>109255.38</v>
      </c>
      <c r="K16722" s="228">
        <v>40369</v>
      </c>
      <c r="L16722" s="228">
        <v>885147.84</v>
      </c>
    </row>
    <row r="16723" spans="1:12">
      <c r="A16723" s="228">
        <v>2020</v>
      </c>
      <c r="B16723" s="228" t="s">
        <v>194</v>
      </c>
      <c r="C16723" s="228" t="s">
        <v>65</v>
      </c>
      <c r="D16723" s="228" t="s">
        <v>205</v>
      </c>
      <c r="E16723" s="228">
        <v>0</v>
      </c>
      <c r="F16723" s="228">
        <v>40125</v>
      </c>
      <c r="G16723" s="228">
        <v>1587</v>
      </c>
      <c r="H16723" s="228">
        <v>4101</v>
      </c>
      <c r="I16723" s="228">
        <v>3131312</v>
      </c>
      <c r="J16723" s="228">
        <v>577314.49</v>
      </c>
      <c r="K16723" s="228">
        <v>42821.14</v>
      </c>
      <c r="L16723" s="228">
        <v>4065940.83</v>
      </c>
    </row>
    <row r="16724" spans="1:12">
      <c r="A16724" s="228">
        <v>2020</v>
      </c>
      <c r="B16724" s="228" t="s">
        <v>194</v>
      </c>
      <c r="C16724" s="228" t="s">
        <v>65</v>
      </c>
      <c r="D16724" s="228" t="s">
        <v>205</v>
      </c>
      <c r="E16724" s="228">
        <v>5</v>
      </c>
      <c r="F16724" s="228">
        <v>48681</v>
      </c>
      <c r="G16724" s="228">
        <v>1028</v>
      </c>
      <c r="H16724" s="228">
        <v>1469</v>
      </c>
      <c r="I16724" s="228">
        <v>1471275.95</v>
      </c>
      <c r="J16724" s="228">
        <v>336200.46</v>
      </c>
      <c r="K16724" s="228">
        <v>46055</v>
      </c>
      <c r="L16724" s="228">
        <v>2056663.59</v>
      </c>
    </row>
    <row r="16725" spans="1:12">
      <c r="A16725" s="228">
        <v>2020</v>
      </c>
      <c r="B16725" s="228" t="s">
        <v>194</v>
      </c>
      <c r="C16725" s="228" t="s">
        <v>65</v>
      </c>
      <c r="D16725" s="228" t="s">
        <v>205</v>
      </c>
      <c r="E16725" s="228">
        <v>10</v>
      </c>
      <c r="F16725" s="228">
        <v>48912</v>
      </c>
      <c r="G16725" s="228">
        <v>780</v>
      </c>
      <c r="H16725" s="228">
        <v>1150</v>
      </c>
      <c r="I16725" s="228">
        <v>1152756.1499999999</v>
      </c>
      <c r="J16725" s="228">
        <v>264768.96000000002</v>
      </c>
      <c r="K16725" s="228">
        <v>143235</v>
      </c>
      <c r="L16725" s="228">
        <v>1676612.07</v>
      </c>
    </row>
    <row r="16726" spans="1:12">
      <c r="A16726" s="228">
        <v>2020</v>
      </c>
      <c r="B16726" s="228" t="s">
        <v>194</v>
      </c>
      <c r="C16726" s="228" t="s">
        <v>65</v>
      </c>
      <c r="D16726" s="228" t="s">
        <v>205</v>
      </c>
      <c r="E16726" s="228">
        <v>15</v>
      </c>
      <c r="F16726" s="228">
        <v>43784</v>
      </c>
      <c r="G16726" s="228">
        <v>1245</v>
      </c>
      <c r="H16726" s="228">
        <v>2235</v>
      </c>
      <c r="I16726" s="228">
        <v>2504153.35</v>
      </c>
      <c r="J16726" s="228">
        <v>561091.57999999996</v>
      </c>
      <c r="K16726" s="228">
        <v>483109</v>
      </c>
      <c r="L16726" s="228">
        <v>3792823.59</v>
      </c>
    </row>
    <row r="16727" spans="1:12">
      <c r="A16727" s="228">
        <v>2020</v>
      </c>
      <c r="B16727" s="228" t="s">
        <v>194</v>
      </c>
      <c r="C16727" s="228" t="s">
        <v>65</v>
      </c>
      <c r="D16727" s="228" t="s">
        <v>205</v>
      </c>
      <c r="E16727" s="228">
        <v>20</v>
      </c>
      <c r="F16727" s="228">
        <v>35899</v>
      </c>
      <c r="G16727" s="228">
        <v>1104</v>
      </c>
      <c r="H16727" s="228">
        <v>2236</v>
      </c>
      <c r="I16727" s="228">
        <v>2704990.95</v>
      </c>
      <c r="J16727" s="228">
        <v>575528.39</v>
      </c>
      <c r="K16727" s="228">
        <v>520216</v>
      </c>
      <c r="L16727" s="228">
        <v>4118147.15</v>
      </c>
    </row>
    <row r="16728" spans="1:12">
      <c r="A16728" s="228">
        <v>2020</v>
      </c>
      <c r="B16728" s="228" t="s">
        <v>194</v>
      </c>
      <c r="C16728" s="228" t="s">
        <v>65</v>
      </c>
      <c r="D16728" s="228" t="s">
        <v>205</v>
      </c>
      <c r="E16728" s="228">
        <v>25</v>
      </c>
      <c r="F16728" s="228">
        <v>29593</v>
      </c>
      <c r="G16728" s="228">
        <v>884</v>
      </c>
      <c r="H16728" s="228">
        <v>2003</v>
      </c>
      <c r="I16728" s="228">
        <v>1959410.06</v>
      </c>
      <c r="J16728" s="228">
        <v>444151.45</v>
      </c>
      <c r="K16728" s="228">
        <v>343008</v>
      </c>
      <c r="L16728" s="228">
        <v>3171876.12</v>
      </c>
    </row>
    <row r="16729" spans="1:12">
      <c r="A16729" s="228">
        <v>2020</v>
      </c>
      <c r="B16729" s="228" t="s">
        <v>194</v>
      </c>
      <c r="C16729" s="228" t="s">
        <v>65</v>
      </c>
      <c r="D16729" s="228" t="s">
        <v>205</v>
      </c>
      <c r="E16729" s="228">
        <v>30</v>
      </c>
      <c r="F16729" s="228">
        <v>47607</v>
      </c>
      <c r="G16729" s="228">
        <v>1430</v>
      </c>
      <c r="H16729" s="228">
        <v>2650</v>
      </c>
      <c r="I16729" s="228">
        <v>2913281.52</v>
      </c>
      <c r="J16729" s="228">
        <v>751398.18</v>
      </c>
      <c r="K16729" s="228">
        <v>511445</v>
      </c>
      <c r="L16729" s="228">
        <v>4841719.5599999996</v>
      </c>
    </row>
    <row r="16730" spans="1:12">
      <c r="A16730" s="228">
        <v>2020</v>
      </c>
      <c r="B16730" s="228" t="s">
        <v>194</v>
      </c>
      <c r="C16730" s="228" t="s">
        <v>65</v>
      </c>
      <c r="D16730" s="228" t="s">
        <v>205</v>
      </c>
      <c r="E16730" s="228">
        <v>35</v>
      </c>
      <c r="F16730" s="228">
        <v>55423</v>
      </c>
      <c r="G16730" s="228">
        <v>1951</v>
      </c>
      <c r="H16730" s="228">
        <v>3466</v>
      </c>
      <c r="I16730" s="228">
        <v>3911338.83</v>
      </c>
      <c r="J16730" s="228">
        <v>1055100.6499999999</v>
      </c>
      <c r="K16730" s="228">
        <v>854525.6</v>
      </c>
      <c r="L16730" s="228">
        <v>6635661.6399999997</v>
      </c>
    </row>
    <row r="16731" spans="1:12">
      <c r="A16731" s="228">
        <v>2020</v>
      </c>
      <c r="B16731" s="228" t="s">
        <v>194</v>
      </c>
      <c r="C16731" s="228" t="s">
        <v>65</v>
      </c>
      <c r="D16731" s="228" t="s">
        <v>205</v>
      </c>
      <c r="E16731" s="228">
        <v>40</v>
      </c>
      <c r="F16731" s="228">
        <v>50824</v>
      </c>
      <c r="G16731" s="228">
        <v>2088</v>
      </c>
      <c r="H16731" s="228">
        <v>3708</v>
      </c>
      <c r="I16731" s="228">
        <v>4526048.67</v>
      </c>
      <c r="J16731" s="228">
        <v>1164665.1299999999</v>
      </c>
      <c r="K16731" s="228">
        <v>888319.6</v>
      </c>
      <c r="L16731" s="228">
        <v>7385346.2999999998</v>
      </c>
    </row>
    <row r="16732" spans="1:12">
      <c r="A16732" s="228">
        <v>2020</v>
      </c>
      <c r="B16732" s="228" t="s">
        <v>194</v>
      </c>
      <c r="C16732" s="228" t="s">
        <v>65</v>
      </c>
      <c r="D16732" s="228" t="s">
        <v>205</v>
      </c>
      <c r="E16732" s="228">
        <v>45</v>
      </c>
      <c r="F16732" s="228">
        <v>51824</v>
      </c>
      <c r="G16732" s="228">
        <v>2667</v>
      </c>
      <c r="H16732" s="228">
        <v>4911</v>
      </c>
      <c r="I16732" s="228">
        <v>6445185.7400000002</v>
      </c>
      <c r="J16732" s="228">
        <v>1710590.81</v>
      </c>
      <c r="K16732" s="228">
        <v>1417410.8</v>
      </c>
      <c r="L16732" s="228">
        <v>10615061.539999999</v>
      </c>
    </row>
    <row r="16733" spans="1:12">
      <c r="A16733" s="228">
        <v>2020</v>
      </c>
      <c r="B16733" s="228" t="s">
        <v>194</v>
      </c>
      <c r="C16733" s="228" t="s">
        <v>65</v>
      </c>
      <c r="D16733" s="228" t="s">
        <v>205</v>
      </c>
      <c r="E16733" s="228">
        <v>50</v>
      </c>
      <c r="F16733" s="228">
        <v>49512</v>
      </c>
      <c r="G16733" s="228">
        <v>3000</v>
      </c>
      <c r="H16733" s="228">
        <v>5436</v>
      </c>
      <c r="I16733" s="228">
        <v>7218363.2699999996</v>
      </c>
      <c r="J16733" s="228">
        <v>2036632.55</v>
      </c>
      <c r="K16733" s="228">
        <v>1776484.7</v>
      </c>
      <c r="L16733" s="228">
        <v>12241491.02</v>
      </c>
    </row>
    <row r="16734" spans="1:12">
      <c r="A16734" s="228">
        <v>2020</v>
      </c>
      <c r="B16734" s="228" t="s">
        <v>194</v>
      </c>
      <c r="C16734" s="228" t="s">
        <v>65</v>
      </c>
      <c r="D16734" s="228" t="s">
        <v>205</v>
      </c>
      <c r="E16734" s="228">
        <v>55</v>
      </c>
      <c r="F16734" s="228">
        <v>47893</v>
      </c>
      <c r="G16734" s="228">
        <v>4275</v>
      </c>
      <c r="H16734" s="228">
        <v>7905</v>
      </c>
      <c r="I16734" s="228">
        <v>11463180.810000001</v>
      </c>
      <c r="J16734" s="228">
        <v>3064262.96</v>
      </c>
      <c r="K16734" s="228">
        <v>3173728.4</v>
      </c>
      <c r="L16734" s="228">
        <v>19273661.350000001</v>
      </c>
    </row>
    <row r="16735" spans="1:12">
      <c r="A16735" s="228">
        <v>2020</v>
      </c>
      <c r="B16735" s="228" t="s">
        <v>194</v>
      </c>
      <c r="C16735" s="228" t="s">
        <v>65</v>
      </c>
      <c r="D16735" s="228" t="s">
        <v>205</v>
      </c>
      <c r="E16735" s="228">
        <v>60</v>
      </c>
      <c r="F16735" s="228">
        <v>44100</v>
      </c>
      <c r="G16735" s="228">
        <v>5176</v>
      </c>
      <c r="H16735" s="228">
        <v>9945</v>
      </c>
      <c r="I16735" s="228">
        <v>15033480.35</v>
      </c>
      <c r="J16735" s="228">
        <v>3798982.71</v>
      </c>
      <c r="K16735" s="228">
        <v>4419585.9000000004</v>
      </c>
      <c r="L16735" s="228">
        <v>25038480.059999999</v>
      </c>
    </row>
    <row r="16736" spans="1:12">
      <c r="A16736" s="228">
        <v>2020</v>
      </c>
      <c r="B16736" s="228" t="s">
        <v>194</v>
      </c>
      <c r="C16736" s="228" t="s">
        <v>65</v>
      </c>
      <c r="D16736" s="228" t="s">
        <v>205</v>
      </c>
      <c r="E16736" s="228">
        <v>65</v>
      </c>
      <c r="F16736" s="228">
        <v>37553</v>
      </c>
      <c r="G16736" s="228">
        <v>5841</v>
      </c>
      <c r="H16736" s="228">
        <v>11482</v>
      </c>
      <c r="I16736" s="228">
        <v>17012263.239999998</v>
      </c>
      <c r="J16736" s="228">
        <v>4287082.18</v>
      </c>
      <c r="K16736" s="228">
        <v>4484481.45</v>
      </c>
      <c r="L16736" s="228">
        <v>27445930.23</v>
      </c>
    </row>
    <row r="16737" spans="1:12">
      <c r="A16737" s="228">
        <v>2020</v>
      </c>
      <c r="B16737" s="228" t="s">
        <v>194</v>
      </c>
      <c r="C16737" s="228" t="s">
        <v>65</v>
      </c>
      <c r="D16737" s="228" t="s">
        <v>205</v>
      </c>
      <c r="E16737" s="228">
        <v>70</v>
      </c>
      <c r="F16737" s="228">
        <v>31761</v>
      </c>
      <c r="G16737" s="228">
        <v>6578</v>
      </c>
      <c r="H16737" s="228">
        <v>13932</v>
      </c>
      <c r="I16737" s="228">
        <v>19204985.870000001</v>
      </c>
      <c r="J16737" s="228">
        <v>4913345.84</v>
      </c>
      <c r="K16737" s="228">
        <v>5332812.6500000004</v>
      </c>
      <c r="L16737" s="228">
        <v>31105138.190000001</v>
      </c>
    </row>
    <row r="16738" spans="1:12">
      <c r="A16738" s="228">
        <v>2020</v>
      </c>
      <c r="B16738" s="228" t="s">
        <v>194</v>
      </c>
      <c r="C16738" s="228" t="s">
        <v>65</v>
      </c>
      <c r="D16738" s="228" t="s">
        <v>205</v>
      </c>
      <c r="E16738" s="228">
        <v>75</v>
      </c>
      <c r="F16738" s="228">
        <v>20884</v>
      </c>
      <c r="G16738" s="228">
        <v>5509</v>
      </c>
      <c r="H16738" s="228">
        <v>13221</v>
      </c>
      <c r="I16738" s="228">
        <v>17360380.050000001</v>
      </c>
      <c r="J16738" s="228">
        <v>4211007.37</v>
      </c>
      <c r="K16738" s="228">
        <v>4807700.82</v>
      </c>
      <c r="L16738" s="228">
        <v>27378943.399999999</v>
      </c>
    </row>
    <row r="16739" spans="1:12">
      <c r="A16739" s="228">
        <v>2020</v>
      </c>
      <c r="B16739" s="228" t="s">
        <v>194</v>
      </c>
      <c r="C16739" s="228" t="s">
        <v>65</v>
      </c>
      <c r="D16739" s="228" t="s">
        <v>205</v>
      </c>
      <c r="E16739" s="228">
        <v>80</v>
      </c>
      <c r="F16739" s="228">
        <v>13059</v>
      </c>
      <c r="G16739" s="228">
        <v>3735</v>
      </c>
      <c r="H16739" s="228">
        <v>10914</v>
      </c>
      <c r="I16739" s="228">
        <v>12151222.5</v>
      </c>
      <c r="J16739" s="228">
        <v>2703240.58</v>
      </c>
      <c r="K16739" s="228">
        <v>2671532.35</v>
      </c>
      <c r="L16739" s="228">
        <v>18131210.609999999</v>
      </c>
    </row>
    <row r="16740" spans="1:12">
      <c r="A16740" s="228">
        <v>2020</v>
      </c>
      <c r="B16740" s="228" t="s">
        <v>194</v>
      </c>
      <c r="C16740" s="228" t="s">
        <v>65</v>
      </c>
      <c r="D16740" s="228" t="s">
        <v>205</v>
      </c>
      <c r="E16740" s="228">
        <v>85</v>
      </c>
      <c r="F16740" s="228">
        <v>6716</v>
      </c>
      <c r="G16740" s="228">
        <v>2033</v>
      </c>
      <c r="H16740" s="228">
        <v>7710</v>
      </c>
      <c r="I16740" s="228">
        <v>7102465.2000000002</v>
      </c>
      <c r="J16740" s="228">
        <v>1345088.57</v>
      </c>
      <c r="K16740" s="228">
        <v>1290722.3</v>
      </c>
      <c r="L16740" s="228">
        <v>9985047.3399999999</v>
      </c>
    </row>
    <row r="16741" spans="1:12">
      <c r="A16741" s="228">
        <v>2020</v>
      </c>
      <c r="B16741" s="228" t="s">
        <v>194</v>
      </c>
      <c r="C16741" s="228" t="s">
        <v>65</v>
      </c>
      <c r="D16741" s="228" t="s">
        <v>205</v>
      </c>
      <c r="E16741" s="228">
        <v>90</v>
      </c>
      <c r="F16741" s="228">
        <v>2600</v>
      </c>
      <c r="G16741" s="228">
        <v>821</v>
      </c>
      <c r="H16741" s="228">
        <v>3982</v>
      </c>
      <c r="I16741" s="228">
        <v>3228632.6</v>
      </c>
      <c r="J16741" s="228">
        <v>477238.92</v>
      </c>
      <c r="K16741" s="228">
        <v>406357.7</v>
      </c>
      <c r="L16741" s="228">
        <v>4211995.24</v>
      </c>
    </row>
    <row r="16742" spans="1:12">
      <c r="A16742" s="228">
        <v>2020</v>
      </c>
      <c r="B16742" s="228" t="s">
        <v>194</v>
      </c>
      <c r="C16742" s="228" t="s">
        <v>65</v>
      </c>
      <c r="D16742" s="228" t="s">
        <v>205</v>
      </c>
      <c r="E16742" s="228">
        <v>95</v>
      </c>
      <c r="F16742" s="228">
        <v>369</v>
      </c>
      <c r="G16742" s="228">
        <v>100</v>
      </c>
      <c r="H16742" s="228">
        <v>623</v>
      </c>
      <c r="I16742" s="228">
        <v>410337</v>
      </c>
      <c r="J16742" s="228">
        <v>62033.3</v>
      </c>
      <c r="K16742" s="228">
        <v>31840</v>
      </c>
      <c r="L16742" s="228">
        <v>518338.15</v>
      </c>
    </row>
    <row r="16743" spans="1:12">
      <c r="A16743" s="228">
        <v>2020</v>
      </c>
      <c r="B16743" s="228" t="s">
        <v>194</v>
      </c>
      <c r="C16743" s="228" t="s">
        <v>65</v>
      </c>
      <c r="D16743" s="228" t="s">
        <v>206</v>
      </c>
      <c r="E16743" s="228">
        <v>0</v>
      </c>
      <c r="F16743" s="228">
        <v>36994</v>
      </c>
      <c r="G16743" s="228">
        <v>1031</v>
      </c>
      <c r="H16743" s="228">
        <v>3059</v>
      </c>
      <c r="I16743" s="228">
        <v>2167460.7999999998</v>
      </c>
      <c r="J16743" s="228">
        <v>317598.26</v>
      </c>
      <c r="K16743" s="228">
        <v>83635</v>
      </c>
      <c r="L16743" s="228">
        <v>2740140.69</v>
      </c>
    </row>
    <row r="16744" spans="1:12">
      <c r="A16744" s="228">
        <v>2020</v>
      </c>
      <c r="B16744" s="228" t="s">
        <v>194</v>
      </c>
      <c r="C16744" s="228" t="s">
        <v>65</v>
      </c>
      <c r="D16744" s="228" t="s">
        <v>206</v>
      </c>
      <c r="E16744" s="228">
        <v>5</v>
      </c>
      <c r="F16744" s="228">
        <v>45934</v>
      </c>
      <c r="G16744" s="228">
        <v>804</v>
      </c>
      <c r="H16744" s="228">
        <v>1055</v>
      </c>
      <c r="I16744" s="228">
        <v>1044683.55</v>
      </c>
      <c r="J16744" s="228">
        <v>239669.39</v>
      </c>
      <c r="K16744" s="228">
        <v>87662</v>
      </c>
      <c r="L16744" s="228">
        <v>1515889.66</v>
      </c>
    </row>
    <row r="16745" spans="1:12">
      <c r="A16745" s="228">
        <v>2020</v>
      </c>
      <c r="B16745" s="228" t="s">
        <v>194</v>
      </c>
      <c r="C16745" s="228" t="s">
        <v>65</v>
      </c>
      <c r="D16745" s="228" t="s">
        <v>206</v>
      </c>
      <c r="E16745" s="228">
        <v>10</v>
      </c>
      <c r="F16745" s="228">
        <v>46421</v>
      </c>
      <c r="G16745" s="228">
        <v>786</v>
      </c>
      <c r="H16745" s="228">
        <v>1656</v>
      </c>
      <c r="I16745" s="228">
        <v>1299545.3500000001</v>
      </c>
      <c r="J16745" s="228">
        <v>261333.6</v>
      </c>
      <c r="K16745" s="228">
        <v>196188</v>
      </c>
      <c r="L16745" s="228">
        <v>1884613.94</v>
      </c>
    </row>
    <row r="16746" spans="1:12">
      <c r="A16746" s="228">
        <v>2020</v>
      </c>
      <c r="B16746" s="228" t="s">
        <v>194</v>
      </c>
      <c r="C16746" s="228" t="s">
        <v>65</v>
      </c>
      <c r="D16746" s="228" t="s">
        <v>206</v>
      </c>
      <c r="E16746" s="228">
        <v>15</v>
      </c>
      <c r="F16746" s="228">
        <v>41451</v>
      </c>
      <c r="G16746" s="228">
        <v>1922</v>
      </c>
      <c r="H16746" s="228">
        <v>4608</v>
      </c>
      <c r="I16746" s="228">
        <v>4426824.4000000004</v>
      </c>
      <c r="J16746" s="228">
        <v>682892.11</v>
      </c>
      <c r="K16746" s="228">
        <v>453398.4</v>
      </c>
      <c r="L16746" s="228">
        <v>5974353.21</v>
      </c>
    </row>
    <row r="16747" spans="1:12">
      <c r="A16747" s="228">
        <v>2020</v>
      </c>
      <c r="B16747" s="228" t="s">
        <v>194</v>
      </c>
      <c r="C16747" s="228" t="s">
        <v>65</v>
      </c>
      <c r="D16747" s="228" t="s">
        <v>206</v>
      </c>
      <c r="E16747" s="228">
        <v>20</v>
      </c>
      <c r="F16747" s="228">
        <v>36417</v>
      </c>
      <c r="G16747" s="228">
        <v>2175</v>
      </c>
      <c r="H16747" s="228">
        <v>5116</v>
      </c>
      <c r="I16747" s="228">
        <v>5265782.2</v>
      </c>
      <c r="J16747" s="228">
        <v>934050.74</v>
      </c>
      <c r="K16747" s="228">
        <v>760845.75</v>
      </c>
      <c r="L16747" s="228">
        <v>7626144.75</v>
      </c>
    </row>
    <row r="16748" spans="1:12">
      <c r="A16748" s="228">
        <v>2020</v>
      </c>
      <c r="B16748" s="228" t="s">
        <v>194</v>
      </c>
      <c r="C16748" s="228" t="s">
        <v>65</v>
      </c>
      <c r="D16748" s="228" t="s">
        <v>206</v>
      </c>
      <c r="E16748" s="228">
        <v>25</v>
      </c>
      <c r="F16748" s="228">
        <v>33614</v>
      </c>
      <c r="G16748" s="228">
        <v>2106</v>
      </c>
      <c r="H16748" s="228">
        <v>6050</v>
      </c>
      <c r="I16748" s="228">
        <v>6553866.3399999999</v>
      </c>
      <c r="J16748" s="228">
        <v>1439866.68</v>
      </c>
      <c r="K16748" s="228">
        <v>882412.6</v>
      </c>
      <c r="L16748" s="228">
        <v>9894897.6999999993</v>
      </c>
    </row>
    <row r="16749" spans="1:12">
      <c r="A16749" s="228">
        <v>2020</v>
      </c>
      <c r="B16749" s="228" t="s">
        <v>194</v>
      </c>
      <c r="C16749" s="228" t="s">
        <v>65</v>
      </c>
      <c r="D16749" s="228" t="s">
        <v>206</v>
      </c>
      <c r="E16749" s="228">
        <v>30</v>
      </c>
      <c r="F16749" s="228">
        <v>53093</v>
      </c>
      <c r="G16749" s="228">
        <v>3889</v>
      </c>
      <c r="H16749" s="228">
        <v>10147</v>
      </c>
      <c r="I16749" s="228">
        <v>12028931.07</v>
      </c>
      <c r="J16749" s="228">
        <v>2930026.04</v>
      </c>
      <c r="K16749" s="228">
        <v>1279632.25</v>
      </c>
      <c r="L16749" s="228">
        <v>17976483.329999998</v>
      </c>
    </row>
    <row r="16750" spans="1:12">
      <c r="A16750" s="228">
        <v>2020</v>
      </c>
      <c r="B16750" s="228" t="s">
        <v>194</v>
      </c>
      <c r="C16750" s="228" t="s">
        <v>65</v>
      </c>
      <c r="D16750" s="228" t="s">
        <v>206</v>
      </c>
      <c r="E16750" s="228">
        <v>35</v>
      </c>
      <c r="F16750" s="228">
        <v>58588</v>
      </c>
      <c r="G16750" s="228">
        <v>4083</v>
      </c>
      <c r="H16750" s="228">
        <v>9225</v>
      </c>
      <c r="I16750" s="228">
        <v>11378347</v>
      </c>
      <c r="J16750" s="228">
        <v>2792007.84</v>
      </c>
      <c r="K16750" s="228">
        <v>1371522</v>
      </c>
      <c r="L16750" s="228">
        <v>17355837.530000001</v>
      </c>
    </row>
    <row r="16751" spans="1:12">
      <c r="A16751" s="228">
        <v>2020</v>
      </c>
      <c r="B16751" s="228" t="s">
        <v>194</v>
      </c>
      <c r="C16751" s="228" t="s">
        <v>65</v>
      </c>
      <c r="D16751" s="228" t="s">
        <v>206</v>
      </c>
      <c r="E16751" s="228">
        <v>40</v>
      </c>
      <c r="F16751" s="228">
        <v>52634</v>
      </c>
      <c r="G16751" s="228">
        <v>3536</v>
      </c>
      <c r="H16751" s="228">
        <v>6929</v>
      </c>
      <c r="I16751" s="228">
        <v>8921940.9900000002</v>
      </c>
      <c r="J16751" s="228">
        <v>2144951.16</v>
      </c>
      <c r="K16751" s="228">
        <v>1514868.1</v>
      </c>
      <c r="L16751" s="228">
        <v>14392199.07</v>
      </c>
    </row>
    <row r="16752" spans="1:12">
      <c r="A16752" s="228">
        <v>2020</v>
      </c>
      <c r="B16752" s="228" t="s">
        <v>194</v>
      </c>
      <c r="C16752" s="228" t="s">
        <v>65</v>
      </c>
      <c r="D16752" s="228" t="s">
        <v>206</v>
      </c>
      <c r="E16752" s="228">
        <v>45</v>
      </c>
      <c r="F16752" s="228">
        <v>53281</v>
      </c>
      <c r="G16752" s="228">
        <v>4003</v>
      </c>
      <c r="H16752" s="228">
        <v>7720</v>
      </c>
      <c r="I16752" s="228">
        <v>10095026.720000001</v>
      </c>
      <c r="J16752" s="228">
        <v>2526982.5099999998</v>
      </c>
      <c r="K16752" s="228">
        <v>2153213</v>
      </c>
      <c r="L16752" s="228">
        <v>16736978.43</v>
      </c>
    </row>
    <row r="16753" spans="1:12">
      <c r="A16753" s="228">
        <v>2020</v>
      </c>
      <c r="B16753" s="228" t="s">
        <v>194</v>
      </c>
      <c r="C16753" s="228" t="s">
        <v>65</v>
      </c>
      <c r="D16753" s="228" t="s">
        <v>206</v>
      </c>
      <c r="E16753" s="228">
        <v>50</v>
      </c>
      <c r="F16753" s="228">
        <v>50727</v>
      </c>
      <c r="G16753" s="228">
        <v>4340</v>
      </c>
      <c r="H16753" s="228">
        <v>7909</v>
      </c>
      <c r="I16753" s="228">
        <v>10549865.02</v>
      </c>
      <c r="J16753" s="228">
        <v>2751482.33</v>
      </c>
      <c r="K16753" s="228">
        <v>2428755.9500000002</v>
      </c>
      <c r="L16753" s="228">
        <v>17653515.789999999</v>
      </c>
    </row>
    <row r="16754" spans="1:12">
      <c r="A16754" s="228">
        <v>2020</v>
      </c>
      <c r="B16754" s="228" t="s">
        <v>194</v>
      </c>
      <c r="C16754" s="228" t="s">
        <v>65</v>
      </c>
      <c r="D16754" s="228" t="s">
        <v>206</v>
      </c>
      <c r="E16754" s="228">
        <v>55</v>
      </c>
      <c r="F16754" s="228">
        <v>49552</v>
      </c>
      <c r="G16754" s="228">
        <v>5127</v>
      </c>
      <c r="H16754" s="228">
        <v>9841</v>
      </c>
      <c r="I16754" s="228">
        <v>12707261.17</v>
      </c>
      <c r="J16754" s="228">
        <v>3179975.33</v>
      </c>
      <c r="K16754" s="228">
        <v>3044510</v>
      </c>
      <c r="L16754" s="228">
        <v>20726692.449999999</v>
      </c>
    </row>
    <row r="16755" spans="1:12">
      <c r="A16755" s="228">
        <v>2020</v>
      </c>
      <c r="B16755" s="228" t="s">
        <v>194</v>
      </c>
      <c r="C16755" s="228" t="s">
        <v>65</v>
      </c>
      <c r="D16755" s="228" t="s">
        <v>206</v>
      </c>
      <c r="E16755" s="228">
        <v>60</v>
      </c>
      <c r="F16755" s="228">
        <v>46133</v>
      </c>
      <c r="G16755" s="228">
        <v>5487</v>
      </c>
      <c r="H16755" s="228">
        <v>11163</v>
      </c>
      <c r="I16755" s="228">
        <v>14637445.869999999</v>
      </c>
      <c r="J16755" s="228">
        <v>3583368.32</v>
      </c>
      <c r="K16755" s="228">
        <v>3943210.6</v>
      </c>
      <c r="L16755" s="228">
        <v>23867262.760000002</v>
      </c>
    </row>
    <row r="16756" spans="1:12">
      <c r="A16756" s="228">
        <v>2020</v>
      </c>
      <c r="B16756" s="228" t="s">
        <v>194</v>
      </c>
      <c r="C16756" s="228" t="s">
        <v>65</v>
      </c>
      <c r="D16756" s="228" t="s">
        <v>206</v>
      </c>
      <c r="E16756" s="228">
        <v>65</v>
      </c>
      <c r="F16756" s="228">
        <v>40555</v>
      </c>
      <c r="G16756" s="228">
        <v>5905</v>
      </c>
      <c r="H16756" s="228">
        <v>11791</v>
      </c>
      <c r="I16756" s="228">
        <v>16127950.800000001</v>
      </c>
      <c r="J16756" s="228">
        <v>4118676.86</v>
      </c>
      <c r="K16756" s="228">
        <v>4390429.5</v>
      </c>
      <c r="L16756" s="228">
        <v>26271486.300000001</v>
      </c>
    </row>
    <row r="16757" spans="1:12">
      <c r="A16757" s="228">
        <v>2020</v>
      </c>
      <c r="B16757" s="228" t="s">
        <v>194</v>
      </c>
      <c r="C16757" s="228" t="s">
        <v>65</v>
      </c>
      <c r="D16757" s="228" t="s">
        <v>206</v>
      </c>
      <c r="E16757" s="228">
        <v>70</v>
      </c>
      <c r="F16757" s="228">
        <v>34218</v>
      </c>
      <c r="G16757" s="228">
        <v>6436</v>
      </c>
      <c r="H16757" s="228">
        <v>14439</v>
      </c>
      <c r="I16757" s="228">
        <v>18319810.699999999</v>
      </c>
      <c r="J16757" s="228">
        <v>4639998.53</v>
      </c>
      <c r="K16757" s="228">
        <v>4789879.7</v>
      </c>
      <c r="L16757" s="228">
        <v>29082895.68</v>
      </c>
    </row>
    <row r="16758" spans="1:12">
      <c r="A16758" s="228">
        <v>2020</v>
      </c>
      <c r="B16758" s="228" t="s">
        <v>194</v>
      </c>
      <c r="C16758" s="228" t="s">
        <v>65</v>
      </c>
      <c r="D16758" s="228" t="s">
        <v>206</v>
      </c>
      <c r="E16758" s="228">
        <v>75</v>
      </c>
      <c r="F16758" s="228">
        <v>22444</v>
      </c>
      <c r="G16758" s="228">
        <v>4629</v>
      </c>
      <c r="H16758" s="228">
        <v>12273</v>
      </c>
      <c r="I16758" s="228">
        <v>14751726.140000001</v>
      </c>
      <c r="J16758" s="228">
        <v>3550629.74</v>
      </c>
      <c r="K16758" s="228">
        <v>3701731.75</v>
      </c>
      <c r="L16758" s="228">
        <v>22814622.84</v>
      </c>
    </row>
    <row r="16759" spans="1:12">
      <c r="A16759" s="228">
        <v>2020</v>
      </c>
      <c r="B16759" s="228" t="s">
        <v>194</v>
      </c>
      <c r="C16759" s="228" t="s">
        <v>65</v>
      </c>
      <c r="D16759" s="228" t="s">
        <v>206</v>
      </c>
      <c r="E16759" s="228">
        <v>80</v>
      </c>
      <c r="F16759" s="228">
        <v>14865</v>
      </c>
      <c r="G16759" s="228">
        <v>3103</v>
      </c>
      <c r="H16759" s="228">
        <v>10920</v>
      </c>
      <c r="I16759" s="228">
        <v>11401579.82</v>
      </c>
      <c r="J16759" s="228">
        <v>2547955.86</v>
      </c>
      <c r="K16759" s="228">
        <v>2364422.2999999998</v>
      </c>
      <c r="L16759" s="228">
        <v>16723033.470000001</v>
      </c>
    </row>
    <row r="16760" spans="1:12">
      <c r="A16760" s="228">
        <v>2020</v>
      </c>
      <c r="B16760" s="228" t="s">
        <v>194</v>
      </c>
      <c r="C16760" s="228" t="s">
        <v>65</v>
      </c>
      <c r="D16760" s="228" t="s">
        <v>206</v>
      </c>
      <c r="E16760" s="228">
        <v>85</v>
      </c>
      <c r="F16760" s="228">
        <v>8854</v>
      </c>
      <c r="G16760" s="228">
        <v>1844</v>
      </c>
      <c r="H16760" s="228">
        <v>9789</v>
      </c>
      <c r="I16760" s="228">
        <v>7880086.1900000004</v>
      </c>
      <c r="J16760" s="228">
        <v>1322844.8899999999</v>
      </c>
      <c r="K16760" s="228">
        <v>1278705.6499999999</v>
      </c>
      <c r="L16760" s="228">
        <v>10690767.99</v>
      </c>
    </row>
    <row r="16761" spans="1:12">
      <c r="A16761" s="228">
        <v>2020</v>
      </c>
      <c r="B16761" s="228" t="s">
        <v>194</v>
      </c>
      <c r="C16761" s="228" t="s">
        <v>65</v>
      </c>
      <c r="D16761" s="228" t="s">
        <v>206</v>
      </c>
      <c r="E16761" s="228">
        <v>90</v>
      </c>
      <c r="F16761" s="228">
        <v>3981</v>
      </c>
      <c r="G16761" s="228">
        <v>939</v>
      </c>
      <c r="H16761" s="228">
        <v>6254</v>
      </c>
      <c r="I16761" s="228">
        <v>4450520.08</v>
      </c>
      <c r="J16761" s="228">
        <v>606683.23</v>
      </c>
      <c r="K16761" s="228">
        <v>392525</v>
      </c>
      <c r="L16761" s="228">
        <v>5549422.2999999998</v>
      </c>
    </row>
    <row r="16762" spans="1:12">
      <c r="A16762" s="228">
        <v>2020</v>
      </c>
      <c r="B16762" s="228" t="s">
        <v>194</v>
      </c>
      <c r="C16762" s="228" t="s">
        <v>65</v>
      </c>
      <c r="D16762" s="228" t="s">
        <v>206</v>
      </c>
      <c r="E16762" s="228">
        <v>95</v>
      </c>
      <c r="F16762" s="228">
        <v>1113</v>
      </c>
      <c r="G16762" s="228">
        <v>210</v>
      </c>
      <c r="H16762" s="228">
        <v>1809</v>
      </c>
      <c r="I16762" s="228">
        <v>1410371.02</v>
      </c>
      <c r="J16762" s="228">
        <v>140020.81</v>
      </c>
      <c r="K16762" s="228">
        <v>102878</v>
      </c>
      <c r="L16762" s="228">
        <v>1678118.85</v>
      </c>
    </row>
    <row r="16763" spans="1:12">
      <c r="A16763" s="228">
        <v>2020</v>
      </c>
      <c r="B16763" s="228" t="s">
        <v>194</v>
      </c>
      <c r="C16763" s="228" t="s">
        <v>66</v>
      </c>
      <c r="D16763" s="228" t="s">
        <v>205</v>
      </c>
      <c r="E16763" s="228">
        <v>0</v>
      </c>
      <c r="F16763" s="228">
        <v>4569</v>
      </c>
      <c r="G16763" s="228">
        <v>149</v>
      </c>
      <c r="H16763" s="228">
        <v>589</v>
      </c>
      <c r="I16763" s="228">
        <v>429995.65</v>
      </c>
      <c r="J16763" s="228">
        <v>53689.58</v>
      </c>
      <c r="K16763" s="228">
        <v>787</v>
      </c>
      <c r="L16763" s="228">
        <v>501637.72</v>
      </c>
    </row>
    <row r="16764" spans="1:12">
      <c r="A16764" s="228">
        <v>2020</v>
      </c>
      <c r="B16764" s="228" t="s">
        <v>194</v>
      </c>
      <c r="C16764" s="228" t="s">
        <v>66</v>
      </c>
      <c r="D16764" s="228" t="s">
        <v>205</v>
      </c>
      <c r="E16764" s="228">
        <v>5</v>
      </c>
      <c r="F16764" s="228">
        <v>5830</v>
      </c>
      <c r="G16764" s="228">
        <v>105</v>
      </c>
      <c r="H16764" s="228">
        <v>125</v>
      </c>
      <c r="I16764" s="228">
        <v>119716.56</v>
      </c>
      <c r="J16764" s="228">
        <v>38049.660000000003</v>
      </c>
      <c r="K16764" s="228">
        <v>10881</v>
      </c>
      <c r="L16764" s="228">
        <v>180372.35</v>
      </c>
    </row>
    <row r="16765" spans="1:12">
      <c r="A16765" s="228">
        <v>2020</v>
      </c>
      <c r="B16765" s="228" t="s">
        <v>194</v>
      </c>
      <c r="C16765" s="228" t="s">
        <v>66</v>
      </c>
      <c r="D16765" s="228" t="s">
        <v>205</v>
      </c>
      <c r="E16765" s="228">
        <v>10</v>
      </c>
      <c r="F16765" s="228">
        <v>6372</v>
      </c>
      <c r="G16765" s="228">
        <v>95</v>
      </c>
      <c r="H16765" s="228">
        <v>147</v>
      </c>
      <c r="I16765" s="228">
        <v>141697.14000000001</v>
      </c>
      <c r="J16765" s="228">
        <v>40724.300000000003</v>
      </c>
      <c r="K16765" s="228">
        <v>32512</v>
      </c>
      <c r="L16765" s="228">
        <v>226228.36</v>
      </c>
    </row>
    <row r="16766" spans="1:12">
      <c r="A16766" s="228">
        <v>2020</v>
      </c>
      <c r="B16766" s="228" t="s">
        <v>194</v>
      </c>
      <c r="C16766" s="228" t="s">
        <v>66</v>
      </c>
      <c r="D16766" s="228" t="s">
        <v>205</v>
      </c>
      <c r="E16766" s="228">
        <v>15</v>
      </c>
      <c r="F16766" s="228">
        <v>6336</v>
      </c>
      <c r="G16766" s="228">
        <v>151</v>
      </c>
      <c r="H16766" s="228">
        <v>343</v>
      </c>
      <c r="I16766" s="228">
        <v>318360.90000000002</v>
      </c>
      <c r="J16766" s="228">
        <v>70453.86</v>
      </c>
      <c r="K16766" s="228">
        <v>72715</v>
      </c>
      <c r="L16766" s="228">
        <v>489128.36</v>
      </c>
    </row>
    <row r="16767" spans="1:12">
      <c r="A16767" s="228">
        <v>2020</v>
      </c>
      <c r="B16767" s="228" t="s">
        <v>194</v>
      </c>
      <c r="C16767" s="228" t="s">
        <v>66</v>
      </c>
      <c r="D16767" s="228" t="s">
        <v>205</v>
      </c>
      <c r="E16767" s="228">
        <v>20</v>
      </c>
      <c r="F16767" s="228">
        <v>5073</v>
      </c>
      <c r="G16767" s="228">
        <v>188</v>
      </c>
      <c r="H16767" s="228">
        <v>469</v>
      </c>
      <c r="I16767" s="228">
        <v>461407.71</v>
      </c>
      <c r="J16767" s="228">
        <v>84860.94</v>
      </c>
      <c r="K16767" s="228">
        <v>68864</v>
      </c>
      <c r="L16767" s="228">
        <v>658188.75</v>
      </c>
    </row>
    <row r="16768" spans="1:12">
      <c r="A16768" s="228">
        <v>2020</v>
      </c>
      <c r="B16768" s="228" t="s">
        <v>194</v>
      </c>
      <c r="C16768" s="228" t="s">
        <v>66</v>
      </c>
      <c r="D16768" s="228" t="s">
        <v>205</v>
      </c>
      <c r="E16768" s="228">
        <v>25</v>
      </c>
      <c r="F16768" s="228">
        <v>3152</v>
      </c>
      <c r="G16768" s="228">
        <v>99</v>
      </c>
      <c r="H16768" s="228">
        <v>165</v>
      </c>
      <c r="I16768" s="228">
        <v>211781.02</v>
      </c>
      <c r="J16768" s="228">
        <v>60022.83</v>
      </c>
      <c r="K16768" s="228">
        <v>55956</v>
      </c>
      <c r="L16768" s="228">
        <v>373918.45</v>
      </c>
    </row>
    <row r="16769" spans="1:12">
      <c r="A16769" s="228">
        <v>2020</v>
      </c>
      <c r="B16769" s="228" t="s">
        <v>194</v>
      </c>
      <c r="C16769" s="228" t="s">
        <v>66</v>
      </c>
      <c r="D16769" s="228" t="s">
        <v>205</v>
      </c>
      <c r="E16769" s="228">
        <v>30</v>
      </c>
      <c r="F16769" s="228">
        <v>5051</v>
      </c>
      <c r="G16769" s="228">
        <v>204</v>
      </c>
      <c r="H16769" s="228">
        <v>394</v>
      </c>
      <c r="I16769" s="228">
        <v>358676.59</v>
      </c>
      <c r="J16769" s="228">
        <v>102596.85</v>
      </c>
      <c r="K16769" s="228">
        <v>44830</v>
      </c>
      <c r="L16769" s="228">
        <v>582578.65</v>
      </c>
    </row>
    <row r="16770" spans="1:12">
      <c r="A16770" s="228">
        <v>2020</v>
      </c>
      <c r="B16770" s="228" t="s">
        <v>194</v>
      </c>
      <c r="C16770" s="228" t="s">
        <v>66</v>
      </c>
      <c r="D16770" s="228" t="s">
        <v>205</v>
      </c>
      <c r="E16770" s="228">
        <v>35</v>
      </c>
      <c r="F16770" s="228">
        <v>5984</v>
      </c>
      <c r="G16770" s="228">
        <v>293</v>
      </c>
      <c r="H16770" s="228">
        <v>515</v>
      </c>
      <c r="I16770" s="228">
        <v>501546.79</v>
      </c>
      <c r="J16770" s="228">
        <v>123818.63</v>
      </c>
      <c r="K16770" s="228">
        <v>58098</v>
      </c>
      <c r="L16770" s="228">
        <v>784622.11</v>
      </c>
    </row>
    <row r="16771" spans="1:12">
      <c r="A16771" s="228">
        <v>2020</v>
      </c>
      <c r="B16771" s="228" t="s">
        <v>194</v>
      </c>
      <c r="C16771" s="228" t="s">
        <v>66</v>
      </c>
      <c r="D16771" s="228" t="s">
        <v>205</v>
      </c>
      <c r="E16771" s="228">
        <v>40</v>
      </c>
      <c r="F16771" s="228">
        <v>5777</v>
      </c>
      <c r="G16771" s="228">
        <v>430</v>
      </c>
      <c r="H16771" s="228">
        <v>896</v>
      </c>
      <c r="I16771" s="228">
        <v>734088.52</v>
      </c>
      <c r="J16771" s="228">
        <v>181306.9</v>
      </c>
      <c r="K16771" s="228">
        <v>108016.34</v>
      </c>
      <c r="L16771" s="228">
        <v>1130777.81</v>
      </c>
    </row>
    <row r="16772" spans="1:12">
      <c r="A16772" s="228">
        <v>2020</v>
      </c>
      <c r="B16772" s="228" t="s">
        <v>194</v>
      </c>
      <c r="C16772" s="228" t="s">
        <v>66</v>
      </c>
      <c r="D16772" s="228" t="s">
        <v>205</v>
      </c>
      <c r="E16772" s="228">
        <v>45</v>
      </c>
      <c r="F16772" s="228">
        <v>6698</v>
      </c>
      <c r="G16772" s="228">
        <v>441</v>
      </c>
      <c r="H16772" s="228">
        <v>774</v>
      </c>
      <c r="I16772" s="228">
        <v>910988.77</v>
      </c>
      <c r="J16772" s="228">
        <v>272341.67</v>
      </c>
      <c r="K16772" s="228">
        <v>183406</v>
      </c>
      <c r="L16772" s="228">
        <v>1533411</v>
      </c>
    </row>
    <row r="16773" spans="1:12">
      <c r="A16773" s="228">
        <v>2020</v>
      </c>
      <c r="B16773" s="228" t="s">
        <v>194</v>
      </c>
      <c r="C16773" s="228" t="s">
        <v>66</v>
      </c>
      <c r="D16773" s="228" t="s">
        <v>205</v>
      </c>
      <c r="E16773" s="228">
        <v>50</v>
      </c>
      <c r="F16773" s="228">
        <v>7053</v>
      </c>
      <c r="G16773" s="228">
        <v>616</v>
      </c>
      <c r="H16773" s="228">
        <v>1124</v>
      </c>
      <c r="I16773" s="228">
        <v>1415394.79</v>
      </c>
      <c r="J16773" s="228">
        <v>357565.58</v>
      </c>
      <c r="K16773" s="228">
        <v>318648.65000000002</v>
      </c>
      <c r="L16773" s="228">
        <v>2264234.84</v>
      </c>
    </row>
    <row r="16774" spans="1:12">
      <c r="A16774" s="228">
        <v>2020</v>
      </c>
      <c r="B16774" s="228" t="s">
        <v>194</v>
      </c>
      <c r="C16774" s="228" t="s">
        <v>66</v>
      </c>
      <c r="D16774" s="228" t="s">
        <v>205</v>
      </c>
      <c r="E16774" s="228">
        <v>55</v>
      </c>
      <c r="F16774" s="228">
        <v>8418</v>
      </c>
      <c r="G16774" s="228">
        <v>826</v>
      </c>
      <c r="H16774" s="228">
        <v>1610</v>
      </c>
      <c r="I16774" s="228">
        <v>1931273.17</v>
      </c>
      <c r="J16774" s="228">
        <v>545777.21</v>
      </c>
      <c r="K16774" s="228">
        <v>868521</v>
      </c>
      <c r="L16774" s="228">
        <v>3616521.57</v>
      </c>
    </row>
    <row r="16775" spans="1:12">
      <c r="A16775" s="228">
        <v>2020</v>
      </c>
      <c r="B16775" s="228" t="s">
        <v>194</v>
      </c>
      <c r="C16775" s="228" t="s">
        <v>66</v>
      </c>
      <c r="D16775" s="228" t="s">
        <v>205</v>
      </c>
      <c r="E16775" s="228">
        <v>60</v>
      </c>
      <c r="F16775" s="228">
        <v>9389</v>
      </c>
      <c r="G16775" s="228">
        <v>1317</v>
      </c>
      <c r="H16775" s="228">
        <v>2452</v>
      </c>
      <c r="I16775" s="228">
        <v>2949921.91</v>
      </c>
      <c r="J16775" s="228">
        <v>785591.26</v>
      </c>
      <c r="K16775" s="228">
        <v>1103267.3</v>
      </c>
      <c r="L16775" s="228">
        <v>5244443.76</v>
      </c>
    </row>
    <row r="16776" spans="1:12">
      <c r="A16776" s="228">
        <v>2020</v>
      </c>
      <c r="B16776" s="228" t="s">
        <v>194</v>
      </c>
      <c r="C16776" s="228" t="s">
        <v>66</v>
      </c>
      <c r="D16776" s="228" t="s">
        <v>205</v>
      </c>
      <c r="E16776" s="228">
        <v>65</v>
      </c>
      <c r="F16776" s="228">
        <v>8897</v>
      </c>
      <c r="G16776" s="228">
        <v>1658</v>
      </c>
      <c r="H16776" s="228">
        <v>3480</v>
      </c>
      <c r="I16776" s="228">
        <v>4184565.54</v>
      </c>
      <c r="J16776" s="228">
        <v>1017545.98</v>
      </c>
      <c r="K16776" s="228">
        <v>1459200</v>
      </c>
      <c r="L16776" s="228">
        <v>7064348.2599999998</v>
      </c>
    </row>
    <row r="16777" spans="1:12">
      <c r="A16777" s="228">
        <v>2020</v>
      </c>
      <c r="B16777" s="228" t="s">
        <v>194</v>
      </c>
      <c r="C16777" s="228" t="s">
        <v>66</v>
      </c>
      <c r="D16777" s="228" t="s">
        <v>205</v>
      </c>
      <c r="E16777" s="228">
        <v>70</v>
      </c>
      <c r="F16777" s="228">
        <v>7983</v>
      </c>
      <c r="G16777" s="228">
        <v>1740</v>
      </c>
      <c r="H16777" s="228">
        <v>3848</v>
      </c>
      <c r="I16777" s="228">
        <v>4537268.21</v>
      </c>
      <c r="J16777" s="228">
        <v>1160361.3500000001</v>
      </c>
      <c r="K16777" s="228">
        <v>1598630.48</v>
      </c>
      <c r="L16777" s="228">
        <v>7631422.4699999997</v>
      </c>
    </row>
    <row r="16778" spans="1:12">
      <c r="A16778" s="228">
        <v>2020</v>
      </c>
      <c r="B16778" s="228" t="s">
        <v>194</v>
      </c>
      <c r="C16778" s="228" t="s">
        <v>66</v>
      </c>
      <c r="D16778" s="228" t="s">
        <v>205</v>
      </c>
      <c r="E16778" s="228">
        <v>75</v>
      </c>
      <c r="F16778" s="228">
        <v>5414</v>
      </c>
      <c r="G16778" s="228">
        <v>1602</v>
      </c>
      <c r="H16778" s="228">
        <v>3296</v>
      </c>
      <c r="I16778" s="228">
        <v>3236390.82</v>
      </c>
      <c r="J16778" s="228">
        <v>915355.13</v>
      </c>
      <c r="K16778" s="228">
        <v>1012317.6</v>
      </c>
      <c r="L16778" s="228">
        <v>5387373.4299999997</v>
      </c>
    </row>
    <row r="16779" spans="1:12">
      <c r="A16779" s="228">
        <v>2020</v>
      </c>
      <c r="B16779" s="228" t="s">
        <v>194</v>
      </c>
      <c r="C16779" s="228" t="s">
        <v>66</v>
      </c>
      <c r="D16779" s="228" t="s">
        <v>205</v>
      </c>
      <c r="E16779" s="228">
        <v>80</v>
      </c>
      <c r="F16779" s="228">
        <v>3420</v>
      </c>
      <c r="G16779" s="228">
        <v>1232</v>
      </c>
      <c r="H16779" s="228">
        <v>3137</v>
      </c>
      <c r="I16779" s="228">
        <v>2630628.2200000002</v>
      </c>
      <c r="J16779" s="228">
        <v>574122.96</v>
      </c>
      <c r="K16779" s="228">
        <v>698430.68</v>
      </c>
      <c r="L16779" s="228">
        <v>4048363.01</v>
      </c>
    </row>
    <row r="16780" spans="1:12">
      <c r="A16780" s="228">
        <v>2020</v>
      </c>
      <c r="B16780" s="228" t="s">
        <v>194</v>
      </c>
      <c r="C16780" s="228" t="s">
        <v>66</v>
      </c>
      <c r="D16780" s="228" t="s">
        <v>205</v>
      </c>
      <c r="E16780" s="228">
        <v>85</v>
      </c>
      <c r="F16780" s="228">
        <v>1746</v>
      </c>
      <c r="G16780" s="228">
        <v>656</v>
      </c>
      <c r="H16780" s="228">
        <v>2469</v>
      </c>
      <c r="I16780" s="228">
        <v>1754819.97</v>
      </c>
      <c r="J16780" s="228">
        <v>331599.61</v>
      </c>
      <c r="K16780" s="228">
        <v>280283</v>
      </c>
      <c r="L16780" s="228">
        <v>2434092.2400000002</v>
      </c>
    </row>
    <row r="16781" spans="1:12">
      <c r="A16781" s="228">
        <v>2020</v>
      </c>
      <c r="B16781" s="228" t="s">
        <v>194</v>
      </c>
      <c r="C16781" s="228" t="s">
        <v>66</v>
      </c>
      <c r="D16781" s="228" t="s">
        <v>205</v>
      </c>
      <c r="E16781" s="228">
        <v>90</v>
      </c>
      <c r="F16781" s="228">
        <v>675</v>
      </c>
      <c r="G16781" s="228">
        <v>193</v>
      </c>
      <c r="H16781" s="228">
        <v>923</v>
      </c>
      <c r="I16781" s="228">
        <v>633356.68999999994</v>
      </c>
      <c r="J16781" s="228">
        <v>102724.19</v>
      </c>
      <c r="K16781" s="228">
        <v>41914</v>
      </c>
      <c r="L16781" s="228">
        <v>806678.75</v>
      </c>
    </row>
    <row r="16782" spans="1:12">
      <c r="A16782" s="228">
        <v>2020</v>
      </c>
      <c r="B16782" s="228" t="s">
        <v>194</v>
      </c>
      <c r="C16782" s="228" t="s">
        <v>66</v>
      </c>
      <c r="D16782" s="228" t="s">
        <v>205</v>
      </c>
      <c r="E16782" s="228">
        <v>95</v>
      </c>
      <c r="F16782" s="228">
        <v>90</v>
      </c>
      <c r="G16782" s="228">
        <v>17</v>
      </c>
      <c r="H16782" s="228">
        <v>62</v>
      </c>
      <c r="I16782" s="228">
        <v>53831.95</v>
      </c>
      <c r="J16782" s="228">
        <v>9672.2000000000007</v>
      </c>
      <c r="K16782" s="228">
        <v>676</v>
      </c>
      <c r="L16782" s="228">
        <v>64884.85</v>
      </c>
    </row>
    <row r="16783" spans="1:12">
      <c r="A16783" s="228">
        <v>2020</v>
      </c>
      <c r="B16783" s="228" t="s">
        <v>194</v>
      </c>
      <c r="C16783" s="228" t="s">
        <v>66</v>
      </c>
      <c r="D16783" s="228" t="s">
        <v>206</v>
      </c>
      <c r="E16783" s="228">
        <v>0</v>
      </c>
      <c r="F16783" s="228">
        <v>4161</v>
      </c>
      <c r="G16783" s="228">
        <v>83</v>
      </c>
      <c r="H16783" s="228">
        <v>360</v>
      </c>
      <c r="I16783" s="228">
        <v>261496.7</v>
      </c>
      <c r="J16783" s="228">
        <v>35951.379999999997</v>
      </c>
      <c r="K16783" s="228">
        <v>4781</v>
      </c>
      <c r="L16783" s="228">
        <v>309533.02</v>
      </c>
    </row>
    <row r="16784" spans="1:12">
      <c r="A16784" s="228">
        <v>2020</v>
      </c>
      <c r="B16784" s="228" t="s">
        <v>194</v>
      </c>
      <c r="C16784" s="228" t="s">
        <v>66</v>
      </c>
      <c r="D16784" s="228" t="s">
        <v>206</v>
      </c>
      <c r="E16784" s="228">
        <v>5</v>
      </c>
      <c r="F16784" s="228">
        <v>5483</v>
      </c>
      <c r="G16784" s="228">
        <v>71</v>
      </c>
      <c r="H16784" s="228">
        <v>91</v>
      </c>
      <c r="I16784" s="228">
        <v>102952.76</v>
      </c>
      <c r="J16784" s="228">
        <v>25131.78</v>
      </c>
      <c r="K16784" s="228">
        <v>754</v>
      </c>
      <c r="L16784" s="228">
        <v>140574.99</v>
      </c>
    </row>
    <row r="16785" spans="1:12">
      <c r="A16785" s="228">
        <v>2020</v>
      </c>
      <c r="B16785" s="228" t="s">
        <v>194</v>
      </c>
      <c r="C16785" s="228" t="s">
        <v>66</v>
      </c>
      <c r="D16785" s="228" t="s">
        <v>206</v>
      </c>
      <c r="E16785" s="228">
        <v>10</v>
      </c>
      <c r="F16785" s="228">
        <v>6046</v>
      </c>
      <c r="G16785" s="228">
        <v>86</v>
      </c>
      <c r="H16785" s="228">
        <v>140</v>
      </c>
      <c r="I16785" s="228">
        <v>161793.76</v>
      </c>
      <c r="J16785" s="228">
        <v>54076.6</v>
      </c>
      <c r="K16785" s="228">
        <v>86296</v>
      </c>
      <c r="L16785" s="228">
        <v>316726.28999999998</v>
      </c>
    </row>
    <row r="16786" spans="1:12">
      <c r="A16786" s="228">
        <v>2020</v>
      </c>
      <c r="B16786" s="228" t="s">
        <v>194</v>
      </c>
      <c r="C16786" s="228" t="s">
        <v>66</v>
      </c>
      <c r="D16786" s="228" t="s">
        <v>206</v>
      </c>
      <c r="E16786" s="228">
        <v>15</v>
      </c>
      <c r="F16786" s="228">
        <v>5930</v>
      </c>
      <c r="G16786" s="228">
        <v>291</v>
      </c>
      <c r="H16786" s="228">
        <v>533</v>
      </c>
      <c r="I16786" s="228">
        <v>500344.51</v>
      </c>
      <c r="J16786" s="228">
        <v>113555.57</v>
      </c>
      <c r="K16786" s="228">
        <v>48107</v>
      </c>
      <c r="L16786" s="228">
        <v>719423.01</v>
      </c>
    </row>
    <row r="16787" spans="1:12">
      <c r="A16787" s="228">
        <v>2020</v>
      </c>
      <c r="B16787" s="228" t="s">
        <v>194</v>
      </c>
      <c r="C16787" s="228" t="s">
        <v>66</v>
      </c>
      <c r="D16787" s="228" t="s">
        <v>206</v>
      </c>
      <c r="E16787" s="228">
        <v>20</v>
      </c>
      <c r="F16787" s="228">
        <v>5225</v>
      </c>
      <c r="G16787" s="228">
        <v>432</v>
      </c>
      <c r="H16787" s="228">
        <v>1263</v>
      </c>
      <c r="I16787" s="228">
        <v>1043824.05</v>
      </c>
      <c r="J16787" s="228">
        <v>198206.19</v>
      </c>
      <c r="K16787" s="228">
        <v>98420</v>
      </c>
      <c r="L16787" s="228">
        <v>1455389.6</v>
      </c>
    </row>
    <row r="16788" spans="1:12">
      <c r="A16788" s="228">
        <v>2020</v>
      </c>
      <c r="B16788" s="228" t="s">
        <v>194</v>
      </c>
      <c r="C16788" s="228" t="s">
        <v>66</v>
      </c>
      <c r="D16788" s="228" t="s">
        <v>206</v>
      </c>
      <c r="E16788" s="228">
        <v>25</v>
      </c>
      <c r="F16788" s="228">
        <v>3953</v>
      </c>
      <c r="G16788" s="228">
        <v>404</v>
      </c>
      <c r="H16788" s="228">
        <v>1220</v>
      </c>
      <c r="I16788" s="228">
        <v>1146388.78</v>
      </c>
      <c r="J16788" s="228">
        <v>244056.7</v>
      </c>
      <c r="K16788" s="228">
        <v>104778</v>
      </c>
      <c r="L16788" s="228">
        <v>1638010.6</v>
      </c>
    </row>
    <row r="16789" spans="1:12">
      <c r="A16789" s="228">
        <v>2020</v>
      </c>
      <c r="B16789" s="228" t="s">
        <v>194</v>
      </c>
      <c r="C16789" s="228" t="s">
        <v>66</v>
      </c>
      <c r="D16789" s="228" t="s">
        <v>206</v>
      </c>
      <c r="E16789" s="228">
        <v>30</v>
      </c>
      <c r="F16789" s="228">
        <v>6134</v>
      </c>
      <c r="G16789" s="228">
        <v>655</v>
      </c>
      <c r="H16789" s="228">
        <v>2129</v>
      </c>
      <c r="I16789" s="228">
        <v>1921060.39</v>
      </c>
      <c r="J16789" s="228">
        <v>450997.12</v>
      </c>
      <c r="K16789" s="228">
        <v>173125</v>
      </c>
      <c r="L16789" s="228">
        <v>2787595.89</v>
      </c>
    </row>
    <row r="16790" spans="1:12">
      <c r="A16790" s="228">
        <v>2020</v>
      </c>
      <c r="B16790" s="228" t="s">
        <v>194</v>
      </c>
      <c r="C16790" s="228" t="s">
        <v>66</v>
      </c>
      <c r="D16790" s="228" t="s">
        <v>206</v>
      </c>
      <c r="E16790" s="228">
        <v>35</v>
      </c>
      <c r="F16790" s="228">
        <v>7073</v>
      </c>
      <c r="G16790" s="228">
        <v>722</v>
      </c>
      <c r="H16790" s="228">
        <v>1984</v>
      </c>
      <c r="I16790" s="228">
        <v>1662001.22</v>
      </c>
      <c r="J16790" s="228">
        <v>415611.35</v>
      </c>
      <c r="K16790" s="228">
        <v>190242</v>
      </c>
      <c r="L16790" s="228">
        <v>2506058.3199999998</v>
      </c>
    </row>
    <row r="16791" spans="1:12">
      <c r="A16791" s="228">
        <v>2020</v>
      </c>
      <c r="B16791" s="228" t="s">
        <v>194</v>
      </c>
      <c r="C16791" s="228" t="s">
        <v>66</v>
      </c>
      <c r="D16791" s="228" t="s">
        <v>206</v>
      </c>
      <c r="E16791" s="228">
        <v>40</v>
      </c>
      <c r="F16791" s="228">
        <v>6654</v>
      </c>
      <c r="G16791" s="228">
        <v>686</v>
      </c>
      <c r="H16791" s="228">
        <v>1600</v>
      </c>
      <c r="I16791" s="228">
        <v>1645193.82</v>
      </c>
      <c r="J16791" s="228">
        <v>366536.5</v>
      </c>
      <c r="K16791" s="228">
        <v>324955</v>
      </c>
      <c r="L16791" s="228">
        <v>2606097.65</v>
      </c>
    </row>
    <row r="16792" spans="1:12">
      <c r="A16792" s="228">
        <v>2020</v>
      </c>
      <c r="B16792" s="228" t="s">
        <v>194</v>
      </c>
      <c r="C16792" s="228" t="s">
        <v>66</v>
      </c>
      <c r="D16792" s="228" t="s">
        <v>206</v>
      </c>
      <c r="E16792" s="228">
        <v>45</v>
      </c>
      <c r="F16792" s="228">
        <v>7859</v>
      </c>
      <c r="G16792" s="228">
        <v>774</v>
      </c>
      <c r="H16792" s="228">
        <v>1523</v>
      </c>
      <c r="I16792" s="228">
        <v>1593058.37</v>
      </c>
      <c r="J16792" s="228">
        <v>408396.12</v>
      </c>
      <c r="K16792" s="228">
        <v>310272</v>
      </c>
      <c r="L16792" s="228">
        <v>2597058.08</v>
      </c>
    </row>
    <row r="16793" spans="1:12">
      <c r="A16793" s="228">
        <v>2020</v>
      </c>
      <c r="B16793" s="228" t="s">
        <v>194</v>
      </c>
      <c r="C16793" s="228" t="s">
        <v>66</v>
      </c>
      <c r="D16793" s="228" t="s">
        <v>206</v>
      </c>
      <c r="E16793" s="228">
        <v>50</v>
      </c>
      <c r="F16793" s="228">
        <v>8401</v>
      </c>
      <c r="G16793" s="228">
        <v>1010</v>
      </c>
      <c r="H16793" s="228">
        <v>2074</v>
      </c>
      <c r="I16793" s="228">
        <v>2166511.09</v>
      </c>
      <c r="J16793" s="228">
        <v>504160.5</v>
      </c>
      <c r="K16793" s="228">
        <v>498142</v>
      </c>
      <c r="L16793" s="228">
        <v>3450565.89</v>
      </c>
    </row>
    <row r="16794" spans="1:12">
      <c r="A16794" s="228">
        <v>2020</v>
      </c>
      <c r="B16794" s="228" t="s">
        <v>194</v>
      </c>
      <c r="C16794" s="228" t="s">
        <v>66</v>
      </c>
      <c r="D16794" s="228" t="s">
        <v>206</v>
      </c>
      <c r="E16794" s="228">
        <v>55</v>
      </c>
      <c r="F16794" s="228">
        <v>9894</v>
      </c>
      <c r="G16794" s="228">
        <v>1212</v>
      </c>
      <c r="H16794" s="228">
        <v>2579</v>
      </c>
      <c r="I16794" s="228">
        <v>2986909.27</v>
      </c>
      <c r="J16794" s="228">
        <v>712808.26</v>
      </c>
      <c r="K16794" s="228">
        <v>862961</v>
      </c>
      <c r="L16794" s="228">
        <v>4931699.96</v>
      </c>
    </row>
    <row r="16795" spans="1:12">
      <c r="A16795" s="228">
        <v>2020</v>
      </c>
      <c r="B16795" s="228" t="s">
        <v>194</v>
      </c>
      <c r="C16795" s="228" t="s">
        <v>66</v>
      </c>
      <c r="D16795" s="228" t="s">
        <v>206</v>
      </c>
      <c r="E16795" s="228">
        <v>60</v>
      </c>
      <c r="F16795" s="228">
        <v>10612</v>
      </c>
      <c r="G16795" s="228">
        <v>1483</v>
      </c>
      <c r="H16795" s="228">
        <v>3171</v>
      </c>
      <c r="I16795" s="228">
        <v>3384821.23</v>
      </c>
      <c r="J16795" s="228">
        <v>875904.98</v>
      </c>
      <c r="K16795" s="228">
        <v>1007992.2</v>
      </c>
      <c r="L16795" s="228">
        <v>5631520.3700000001</v>
      </c>
    </row>
    <row r="16796" spans="1:12">
      <c r="A16796" s="228">
        <v>2020</v>
      </c>
      <c r="B16796" s="228" t="s">
        <v>194</v>
      </c>
      <c r="C16796" s="228" t="s">
        <v>66</v>
      </c>
      <c r="D16796" s="228" t="s">
        <v>206</v>
      </c>
      <c r="E16796" s="228">
        <v>65</v>
      </c>
      <c r="F16796" s="228">
        <v>9970</v>
      </c>
      <c r="G16796" s="228">
        <v>1651</v>
      </c>
      <c r="H16796" s="228">
        <v>3650</v>
      </c>
      <c r="I16796" s="228">
        <v>4063571.5</v>
      </c>
      <c r="J16796" s="228">
        <v>1010708.44</v>
      </c>
      <c r="K16796" s="228">
        <v>1334483.32</v>
      </c>
      <c r="L16796" s="228">
        <v>6803710.9000000004</v>
      </c>
    </row>
    <row r="16797" spans="1:12">
      <c r="A16797" s="228">
        <v>2020</v>
      </c>
      <c r="B16797" s="228" t="s">
        <v>194</v>
      </c>
      <c r="C16797" s="228" t="s">
        <v>66</v>
      </c>
      <c r="D16797" s="228" t="s">
        <v>206</v>
      </c>
      <c r="E16797" s="228">
        <v>70</v>
      </c>
      <c r="F16797" s="228">
        <v>8964</v>
      </c>
      <c r="G16797" s="228">
        <v>1917</v>
      </c>
      <c r="H16797" s="228">
        <v>4439</v>
      </c>
      <c r="I16797" s="228">
        <v>4860568.0599999996</v>
      </c>
      <c r="J16797" s="228">
        <v>1187629.3799999999</v>
      </c>
      <c r="K16797" s="228">
        <v>1486952.48</v>
      </c>
      <c r="L16797" s="228">
        <v>7849114.7800000003</v>
      </c>
    </row>
    <row r="16798" spans="1:12">
      <c r="A16798" s="228">
        <v>2020</v>
      </c>
      <c r="B16798" s="228" t="s">
        <v>194</v>
      </c>
      <c r="C16798" s="228" t="s">
        <v>66</v>
      </c>
      <c r="D16798" s="228" t="s">
        <v>206</v>
      </c>
      <c r="E16798" s="228">
        <v>75</v>
      </c>
      <c r="F16798" s="228">
        <v>6058</v>
      </c>
      <c r="G16798" s="228">
        <v>1416</v>
      </c>
      <c r="H16798" s="228">
        <v>3760</v>
      </c>
      <c r="I16798" s="228">
        <v>3530747.37</v>
      </c>
      <c r="J16798" s="228">
        <v>824103.69</v>
      </c>
      <c r="K16798" s="228">
        <v>871944.95</v>
      </c>
      <c r="L16798" s="228">
        <v>5484642.3899999997</v>
      </c>
    </row>
    <row r="16799" spans="1:12">
      <c r="A16799" s="228">
        <v>2020</v>
      </c>
      <c r="B16799" s="228" t="s">
        <v>194</v>
      </c>
      <c r="C16799" s="228" t="s">
        <v>66</v>
      </c>
      <c r="D16799" s="228" t="s">
        <v>206</v>
      </c>
      <c r="E16799" s="228">
        <v>80</v>
      </c>
      <c r="F16799" s="228">
        <v>3948</v>
      </c>
      <c r="G16799" s="228">
        <v>1104</v>
      </c>
      <c r="H16799" s="228">
        <v>3156</v>
      </c>
      <c r="I16799" s="228">
        <v>2847751.65</v>
      </c>
      <c r="J16799" s="228">
        <v>514158.44</v>
      </c>
      <c r="K16799" s="228">
        <v>508579.4</v>
      </c>
      <c r="L16799" s="228">
        <v>3974549.87</v>
      </c>
    </row>
    <row r="16800" spans="1:12">
      <c r="A16800" s="228">
        <v>2020</v>
      </c>
      <c r="B16800" s="228" t="s">
        <v>194</v>
      </c>
      <c r="C16800" s="228" t="s">
        <v>66</v>
      </c>
      <c r="D16800" s="228" t="s">
        <v>206</v>
      </c>
      <c r="E16800" s="228">
        <v>85</v>
      </c>
      <c r="F16800" s="228">
        <v>2336</v>
      </c>
      <c r="G16800" s="228">
        <v>629</v>
      </c>
      <c r="H16800" s="228">
        <v>2613</v>
      </c>
      <c r="I16800" s="228">
        <v>1982698.21</v>
      </c>
      <c r="J16800" s="228">
        <v>301463.03000000003</v>
      </c>
      <c r="K16800" s="228">
        <v>320836</v>
      </c>
      <c r="L16800" s="228">
        <v>2674694.36</v>
      </c>
    </row>
    <row r="16801" spans="1:12">
      <c r="A16801" s="228">
        <v>2020</v>
      </c>
      <c r="B16801" s="228" t="s">
        <v>194</v>
      </c>
      <c r="C16801" s="228" t="s">
        <v>66</v>
      </c>
      <c r="D16801" s="228" t="s">
        <v>206</v>
      </c>
      <c r="E16801" s="228">
        <v>90</v>
      </c>
      <c r="F16801" s="228">
        <v>1023</v>
      </c>
      <c r="G16801" s="228">
        <v>271</v>
      </c>
      <c r="H16801" s="228">
        <v>1117</v>
      </c>
      <c r="I16801" s="228">
        <v>736980.55</v>
      </c>
      <c r="J16801" s="228">
        <v>108552.25</v>
      </c>
      <c r="K16801" s="228">
        <v>21575</v>
      </c>
      <c r="L16801" s="228">
        <v>887607.86</v>
      </c>
    </row>
    <row r="16802" spans="1:12">
      <c r="A16802" s="228">
        <v>2020</v>
      </c>
      <c r="B16802" s="228" t="s">
        <v>194</v>
      </c>
      <c r="C16802" s="228" t="s">
        <v>66</v>
      </c>
      <c r="D16802" s="228" t="s">
        <v>206</v>
      </c>
      <c r="E16802" s="228">
        <v>95</v>
      </c>
      <c r="F16802" s="228">
        <v>220</v>
      </c>
      <c r="G16802" s="228">
        <v>50</v>
      </c>
      <c r="H16802" s="228">
        <v>303</v>
      </c>
      <c r="I16802" s="228">
        <v>167708</v>
      </c>
      <c r="J16802" s="228">
        <v>21966.91</v>
      </c>
      <c r="K16802" s="228">
        <v>6322</v>
      </c>
      <c r="L16802" s="228">
        <v>201066.25</v>
      </c>
    </row>
    <row r="16803" spans="1:12">
      <c r="A16803" s="228">
        <v>2020</v>
      </c>
      <c r="B16803" s="228" t="s">
        <v>194</v>
      </c>
      <c r="C16803" s="228" t="s">
        <v>68</v>
      </c>
      <c r="D16803" s="228" t="s">
        <v>205</v>
      </c>
      <c r="E16803" s="228">
        <v>0</v>
      </c>
      <c r="F16803" s="228">
        <v>6523</v>
      </c>
      <c r="G16803" s="228">
        <v>187</v>
      </c>
      <c r="H16803" s="228">
        <v>610</v>
      </c>
      <c r="I16803" s="228">
        <v>455590.25</v>
      </c>
      <c r="J16803" s="228">
        <v>48850.400000000001</v>
      </c>
      <c r="K16803" s="228">
        <v>17539</v>
      </c>
      <c r="L16803" s="228">
        <v>585612.57999999996</v>
      </c>
    </row>
    <row r="16804" spans="1:12">
      <c r="A16804" s="228">
        <v>2020</v>
      </c>
      <c r="B16804" s="228" t="s">
        <v>194</v>
      </c>
      <c r="C16804" s="228" t="s">
        <v>68</v>
      </c>
      <c r="D16804" s="228" t="s">
        <v>205</v>
      </c>
      <c r="E16804" s="228">
        <v>5</v>
      </c>
      <c r="F16804" s="228">
        <v>8649</v>
      </c>
      <c r="G16804" s="228">
        <v>99</v>
      </c>
      <c r="H16804" s="228">
        <v>124</v>
      </c>
      <c r="I16804" s="228">
        <v>144176.9</v>
      </c>
      <c r="J16804" s="228">
        <v>34572.53</v>
      </c>
      <c r="K16804" s="228">
        <v>13126</v>
      </c>
      <c r="L16804" s="228">
        <v>223584.12</v>
      </c>
    </row>
    <row r="16805" spans="1:12">
      <c r="A16805" s="228">
        <v>2020</v>
      </c>
      <c r="B16805" s="228" t="s">
        <v>194</v>
      </c>
      <c r="C16805" s="228" t="s">
        <v>68</v>
      </c>
      <c r="D16805" s="228" t="s">
        <v>205</v>
      </c>
      <c r="E16805" s="228">
        <v>10</v>
      </c>
      <c r="F16805" s="228">
        <v>8185</v>
      </c>
      <c r="G16805" s="228">
        <v>82</v>
      </c>
      <c r="H16805" s="228">
        <v>141</v>
      </c>
      <c r="I16805" s="228">
        <v>126275.7</v>
      </c>
      <c r="J16805" s="228">
        <v>33154.1</v>
      </c>
      <c r="K16805" s="228">
        <v>24071</v>
      </c>
      <c r="L16805" s="228">
        <v>213450.99</v>
      </c>
    </row>
    <row r="16806" spans="1:12">
      <c r="A16806" s="228">
        <v>2020</v>
      </c>
      <c r="B16806" s="228" t="s">
        <v>194</v>
      </c>
      <c r="C16806" s="228" t="s">
        <v>68</v>
      </c>
      <c r="D16806" s="228" t="s">
        <v>205</v>
      </c>
      <c r="E16806" s="228">
        <v>15</v>
      </c>
      <c r="F16806" s="228">
        <v>6970</v>
      </c>
      <c r="G16806" s="228">
        <v>138</v>
      </c>
      <c r="H16806" s="228">
        <v>156</v>
      </c>
      <c r="I16806" s="228">
        <v>219554.58</v>
      </c>
      <c r="J16806" s="228">
        <v>62329</v>
      </c>
      <c r="K16806" s="228">
        <v>63288</v>
      </c>
      <c r="L16806" s="228">
        <v>429026.55</v>
      </c>
    </row>
    <row r="16807" spans="1:12">
      <c r="A16807" s="228">
        <v>2020</v>
      </c>
      <c r="B16807" s="228" t="s">
        <v>194</v>
      </c>
      <c r="C16807" s="228" t="s">
        <v>68</v>
      </c>
      <c r="D16807" s="228" t="s">
        <v>205</v>
      </c>
      <c r="E16807" s="228">
        <v>20</v>
      </c>
      <c r="F16807" s="228">
        <v>5175</v>
      </c>
      <c r="G16807" s="228">
        <v>154</v>
      </c>
      <c r="H16807" s="228">
        <v>323</v>
      </c>
      <c r="I16807" s="228">
        <v>373069.6</v>
      </c>
      <c r="J16807" s="228">
        <v>68394.66</v>
      </c>
      <c r="K16807" s="228">
        <v>113971.25</v>
      </c>
      <c r="L16807" s="228">
        <v>668367.18999999994</v>
      </c>
    </row>
    <row r="16808" spans="1:12">
      <c r="A16808" s="228">
        <v>2020</v>
      </c>
      <c r="B16808" s="228" t="s">
        <v>194</v>
      </c>
      <c r="C16808" s="228" t="s">
        <v>68</v>
      </c>
      <c r="D16808" s="228" t="s">
        <v>205</v>
      </c>
      <c r="E16808" s="228">
        <v>25</v>
      </c>
      <c r="F16808" s="228">
        <v>4099</v>
      </c>
      <c r="G16808" s="228">
        <v>108</v>
      </c>
      <c r="H16808" s="228">
        <v>178</v>
      </c>
      <c r="I16808" s="228">
        <v>196572.85</v>
      </c>
      <c r="J16808" s="228">
        <v>47324.76</v>
      </c>
      <c r="K16808" s="228">
        <v>123247</v>
      </c>
      <c r="L16808" s="228">
        <v>475720.38</v>
      </c>
    </row>
    <row r="16809" spans="1:12">
      <c r="A16809" s="228">
        <v>2020</v>
      </c>
      <c r="B16809" s="228" t="s">
        <v>194</v>
      </c>
      <c r="C16809" s="228" t="s">
        <v>68</v>
      </c>
      <c r="D16809" s="228" t="s">
        <v>205</v>
      </c>
      <c r="E16809" s="228">
        <v>30</v>
      </c>
      <c r="F16809" s="228">
        <v>7622</v>
      </c>
      <c r="G16809" s="228">
        <v>166</v>
      </c>
      <c r="H16809" s="228">
        <v>276</v>
      </c>
      <c r="I16809" s="228">
        <v>280666.95</v>
      </c>
      <c r="J16809" s="228">
        <v>76232.789999999994</v>
      </c>
      <c r="K16809" s="228">
        <v>134841</v>
      </c>
      <c r="L16809" s="228">
        <v>628659.57999999996</v>
      </c>
    </row>
    <row r="16810" spans="1:12">
      <c r="A16810" s="228">
        <v>2020</v>
      </c>
      <c r="B16810" s="228" t="s">
        <v>194</v>
      </c>
      <c r="C16810" s="228" t="s">
        <v>68</v>
      </c>
      <c r="D16810" s="228" t="s">
        <v>205</v>
      </c>
      <c r="E16810" s="228">
        <v>35</v>
      </c>
      <c r="F16810" s="228">
        <v>9673</v>
      </c>
      <c r="G16810" s="228">
        <v>205</v>
      </c>
      <c r="H16810" s="228">
        <v>318</v>
      </c>
      <c r="I16810" s="228">
        <v>288279.86</v>
      </c>
      <c r="J16810" s="228">
        <v>107546.52</v>
      </c>
      <c r="K16810" s="228">
        <v>79562</v>
      </c>
      <c r="L16810" s="228">
        <v>668185.13</v>
      </c>
    </row>
    <row r="16811" spans="1:12">
      <c r="A16811" s="228">
        <v>2020</v>
      </c>
      <c r="B16811" s="228" t="s">
        <v>194</v>
      </c>
      <c r="C16811" s="228" t="s">
        <v>68</v>
      </c>
      <c r="D16811" s="228" t="s">
        <v>205</v>
      </c>
      <c r="E16811" s="228">
        <v>40</v>
      </c>
      <c r="F16811" s="228">
        <v>8754</v>
      </c>
      <c r="G16811" s="228">
        <v>195</v>
      </c>
      <c r="H16811" s="228">
        <v>571</v>
      </c>
      <c r="I16811" s="228">
        <v>635529.39</v>
      </c>
      <c r="J16811" s="228">
        <v>117436.45</v>
      </c>
      <c r="K16811" s="228">
        <v>152389</v>
      </c>
      <c r="L16811" s="228">
        <v>1074121.1299999999</v>
      </c>
    </row>
    <row r="16812" spans="1:12">
      <c r="A16812" s="228">
        <v>2020</v>
      </c>
      <c r="B16812" s="228" t="s">
        <v>194</v>
      </c>
      <c r="C16812" s="228" t="s">
        <v>68</v>
      </c>
      <c r="D16812" s="228" t="s">
        <v>205</v>
      </c>
      <c r="E16812" s="228">
        <v>45</v>
      </c>
      <c r="F16812" s="228">
        <v>8485</v>
      </c>
      <c r="G16812" s="228">
        <v>326</v>
      </c>
      <c r="H16812" s="228">
        <v>649</v>
      </c>
      <c r="I16812" s="228">
        <v>539181.79</v>
      </c>
      <c r="J16812" s="228">
        <v>125847.92</v>
      </c>
      <c r="K16812" s="228">
        <v>62012</v>
      </c>
      <c r="L16812" s="228">
        <v>961723.73</v>
      </c>
    </row>
    <row r="16813" spans="1:12">
      <c r="A16813" s="228">
        <v>2020</v>
      </c>
      <c r="B16813" s="228" t="s">
        <v>194</v>
      </c>
      <c r="C16813" s="228" t="s">
        <v>68</v>
      </c>
      <c r="D16813" s="228" t="s">
        <v>205</v>
      </c>
      <c r="E16813" s="228">
        <v>50</v>
      </c>
      <c r="F16813" s="228">
        <v>7564</v>
      </c>
      <c r="G16813" s="228">
        <v>507</v>
      </c>
      <c r="H16813" s="228">
        <v>908</v>
      </c>
      <c r="I16813" s="228">
        <v>1025177.29</v>
      </c>
      <c r="J16813" s="228">
        <v>192827.5</v>
      </c>
      <c r="K16813" s="228">
        <v>296790</v>
      </c>
      <c r="L16813" s="228">
        <v>1850763.29</v>
      </c>
    </row>
    <row r="16814" spans="1:12">
      <c r="A16814" s="228">
        <v>2020</v>
      </c>
      <c r="B16814" s="228" t="s">
        <v>194</v>
      </c>
      <c r="C16814" s="228" t="s">
        <v>68</v>
      </c>
      <c r="D16814" s="228" t="s">
        <v>205</v>
      </c>
      <c r="E16814" s="228">
        <v>55</v>
      </c>
      <c r="F16814" s="228">
        <v>7285</v>
      </c>
      <c r="G16814" s="228">
        <v>497</v>
      </c>
      <c r="H16814" s="228">
        <v>871</v>
      </c>
      <c r="I16814" s="228">
        <v>1038013.33</v>
      </c>
      <c r="J16814" s="228">
        <v>249669.02</v>
      </c>
      <c r="K16814" s="228">
        <v>377667.05</v>
      </c>
      <c r="L16814" s="228">
        <v>2151957.31</v>
      </c>
    </row>
    <row r="16815" spans="1:12">
      <c r="A16815" s="228">
        <v>2020</v>
      </c>
      <c r="B16815" s="228" t="s">
        <v>194</v>
      </c>
      <c r="C16815" s="228" t="s">
        <v>68</v>
      </c>
      <c r="D16815" s="228" t="s">
        <v>205</v>
      </c>
      <c r="E16815" s="228">
        <v>60</v>
      </c>
      <c r="F16815" s="228">
        <v>6559</v>
      </c>
      <c r="G16815" s="228">
        <v>628</v>
      </c>
      <c r="H16815" s="228">
        <v>1082</v>
      </c>
      <c r="I16815" s="228">
        <v>1465362.55</v>
      </c>
      <c r="J16815" s="228">
        <v>292039.76</v>
      </c>
      <c r="K16815" s="228">
        <v>403273.25</v>
      </c>
      <c r="L16815" s="228">
        <v>2599665.59</v>
      </c>
    </row>
    <row r="16816" spans="1:12">
      <c r="A16816" s="228">
        <v>2020</v>
      </c>
      <c r="B16816" s="228" t="s">
        <v>194</v>
      </c>
      <c r="C16816" s="228" t="s">
        <v>68</v>
      </c>
      <c r="D16816" s="228" t="s">
        <v>205</v>
      </c>
      <c r="E16816" s="228">
        <v>65</v>
      </c>
      <c r="F16816" s="228">
        <v>5637</v>
      </c>
      <c r="G16816" s="228">
        <v>715</v>
      </c>
      <c r="H16816" s="228">
        <v>1807</v>
      </c>
      <c r="I16816" s="228">
        <v>2079689.08</v>
      </c>
      <c r="J16816" s="228">
        <v>387966.25</v>
      </c>
      <c r="K16816" s="228">
        <v>810149</v>
      </c>
      <c r="L16816" s="228">
        <v>3769497.24</v>
      </c>
    </row>
    <row r="16817" spans="1:12">
      <c r="A16817" s="228">
        <v>2020</v>
      </c>
      <c r="B16817" s="228" t="s">
        <v>194</v>
      </c>
      <c r="C16817" s="228" t="s">
        <v>68</v>
      </c>
      <c r="D16817" s="228" t="s">
        <v>205</v>
      </c>
      <c r="E16817" s="228">
        <v>70</v>
      </c>
      <c r="F16817" s="228">
        <v>5011</v>
      </c>
      <c r="G16817" s="228">
        <v>759</v>
      </c>
      <c r="H16817" s="228">
        <v>1490</v>
      </c>
      <c r="I16817" s="228">
        <v>1795773.18</v>
      </c>
      <c r="J16817" s="228">
        <v>420523.27</v>
      </c>
      <c r="K16817" s="228">
        <v>602996.65</v>
      </c>
      <c r="L16817" s="228">
        <v>3306970.48</v>
      </c>
    </row>
    <row r="16818" spans="1:12">
      <c r="A16818" s="228">
        <v>2020</v>
      </c>
      <c r="B16818" s="228" t="s">
        <v>194</v>
      </c>
      <c r="C16818" s="228" t="s">
        <v>68</v>
      </c>
      <c r="D16818" s="228" t="s">
        <v>205</v>
      </c>
      <c r="E16818" s="228">
        <v>75</v>
      </c>
      <c r="F16818" s="228">
        <v>3018</v>
      </c>
      <c r="G16818" s="228">
        <v>873</v>
      </c>
      <c r="H16818" s="228">
        <v>2001</v>
      </c>
      <c r="I16818" s="228">
        <v>1907026.86</v>
      </c>
      <c r="J16818" s="228">
        <v>289858.43</v>
      </c>
      <c r="K16818" s="228">
        <v>456027</v>
      </c>
      <c r="L16818" s="228">
        <v>3062295.06</v>
      </c>
    </row>
    <row r="16819" spans="1:12">
      <c r="A16819" s="228">
        <v>2020</v>
      </c>
      <c r="B16819" s="228" t="s">
        <v>194</v>
      </c>
      <c r="C16819" s="228" t="s">
        <v>68</v>
      </c>
      <c r="D16819" s="228" t="s">
        <v>205</v>
      </c>
      <c r="E16819" s="228">
        <v>80</v>
      </c>
      <c r="F16819" s="228">
        <v>1800</v>
      </c>
      <c r="G16819" s="228">
        <v>462</v>
      </c>
      <c r="H16819" s="228">
        <v>1624</v>
      </c>
      <c r="I16819" s="228">
        <v>1557020.48</v>
      </c>
      <c r="J16819" s="228">
        <v>212708.01</v>
      </c>
      <c r="K16819" s="228">
        <v>487223</v>
      </c>
      <c r="L16819" s="228">
        <v>2540298.9</v>
      </c>
    </row>
    <row r="16820" spans="1:12">
      <c r="A16820" s="228">
        <v>2020</v>
      </c>
      <c r="B16820" s="228" t="s">
        <v>194</v>
      </c>
      <c r="C16820" s="228" t="s">
        <v>68</v>
      </c>
      <c r="D16820" s="228" t="s">
        <v>205</v>
      </c>
      <c r="E16820" s="228">
        <v>85</v>
      </c>
      <c r="F16820" s="228">
        <v>953</v>
      </c>
      <c r="G16820" s="228">
        <v>201</v>
      </c>
      <c r="H16820" s="228">
        <v>1029</v>
      </c>
      <c r="I16820" s="228">
        <v>829434.65</v>
      </c>
      <c r="J16820" s="228">
        <v>113504.69</v>
      </c>
      <c r="K16820" s="228">
        <v>140991</v>
      </c>
      <c r="L16820" s="228">
        <v>1148961.75</v>
      </c>
    </row>
    <row r="16821" spans="1:12">
      <c r="A16821" s="228">
        <v>2020</v>
      </c>
      <c r="B16821" s="228" t="s">
        <v>194</v>
      </c>
      <c r="C16821" s="228" t="s">
        <v>68</v>
      </c>
      <c r="D16821" s="228" t="s">
        <v>205</v>
      </c>
      <c r="E16821" s="228">
        <v>90</v>
      </c>
      <c r="F16821" s="228">
        <v>398</v>
      </c>
      <c r="G16821" s="228">
        <v>108</v>
      </c>
      <c r="H16821" s="228">
        <v>600</v>
      </c>
      <c r="I16821" s="228">
        <v>386276.52</v>
      </c>
      <c r="J16821" s="228">
        <v>47891.05</v>
      </c>
      <c r="K16821" s="228">
        <v>17688</v>
      </c>
      <c r="L16821" s="228">
        <v>459300.11</v>
      </c>
    </row>
    <row r="16822" spans="1:12">
      <c r="A16822" s="228">
        <v>2020</v>
      </c>
      <c r="B16822" s="228" t="s">
        <v>194</v>
      </c>
      <c r="C16822" s="228" t="s">
        <v>68</v>
      </c>
      <c r="D16822" s="228" t="s">
        <v>205</v>
      </c>
      <c r="E16822" s="228">
        <v>95</v>
      </c>
      <c r="F16822" s="228">
        <v>65</v>
      </c>
      <c r="G16822" s="228">
        <v>12</v>
      </c>
      <c r="H16822" s="228">
        <v>64</v>
      </c>
      <c r="I16822" s="228">
        <v>71834</v>
      </c>
      <c r="J16822" s="228">
        <v>5639.04</v>
      </c>
      <c r="K16822" s="228">
        <v>8188</v>
      </c>
      <c r="L16822" s="228">
        <v>88012.49</v>
      </c>
    </row>
    <row r="16823" spans="1:12">
      <c r="A16823" s="228">
        <v>2020</v>
      </c>
      <c r="B16823" s="228" t="s">
        <v>194</v>
      </c>
      <c r="C16823" s="228" t="s">
        <v>68</v>
      </c>
      <c r="D16823" s="228" t="s">
        <v>206</v>
      </c>
      <c r="E16823" s="228">
        <v>0</v>
      </c>
      <c r="F16823" s="228">
        <v>6078</v>
      </c>
      <c r="G16823" s="228">
        <v>141</v>
      </c>
      <c r="H16823" s="228">
        <v>421</v>
      </c>
      <c r="I16823" s="228">
        <v>290266.40000000002</v>
      </c>
      <c r="J16823" s="228">
        <v>34060.660000000003</v>
      </c>
      <c r="K16823" s="228">
        <v>1694</v>
      </c>
      <c r="L16823" s="228">
        <v>363118.86</v>
      </c>
    </row>
    <row r="16824" spans="1:12">
      <c r="A16824" s="228">
        <v>2020</v>
      </c>
      <c r="B16824" s="228" t="s">
        <v>194</v>
      </c>
      <c r="C16824" s="228" t="s">
        <v>68</v>
      </c>
      <c r="D16824" s="228" t="s">
        <v>206</v>
      </c>
      <c r="E16824" s="228">
        <v>5</v>
      </c>
      <c r="F16824" s="228">
        <v>8034</v>
      </c>
      <c r="G16824" s="228">
        <v>69</v>
      </c>
      <c r="H16824" s="228">
        <v>81</v>
      </c>
      <c r="I16824" s="228">
        <v>104721.55</v>
      </c>
      <c r="J16824" s="228">
        <v>31196.12</v>
      </c>
      <c r="K16824" s="228">
        <v>8528</v>
      </c>
      <c r="L16824" s="228">
        <v>177128.45</v>
      </c>
    </row>
    <row r="16825" spans="1:12">
      <c r="A16825" s="228">
        <v>2020</v>
      </c>
      <c r="B16825" s="228" t="s">
        <v>194</v>
      </c>
      <c r="C16825" s="228" t="s">
        <v>68</v>
      </c>
      <c r="D16825" s="228" t="s">
        <v>206</v>
      </c>
      <c r="E16825" s="228">
        <v>10</v>
      </c>
      <c r="F16825" s="228">
        <v>7846</v>
      </c>
      <c r="G16825" s="228">
        <v>76</v>
      </c>
      <c r="H16825" s="228">
        <v>107</v>
      </c>
      <c r="I16825" s="228">
        <v>165530.95000000001</v>
      </c>
      <c r="J16825" s="228">
        <v>29829.88</v>
      </c>
      <c r="K16825" s="228">
        <v>65422</v>
      </c>
      <c r="L16825" s="228">
        <v>309202.52</v>
      </c>
    </row>
    <row r="16826" spans="1:12">
      <c r="A16826" s="228">
        <v>2020</v>
      </c>
      <c r="B16826" s="228" t="s">
        <v>194</v>
      </c>
      <c r="C16826" s="228" t="s">
        <v>68</v>
      </c>
      <c r="D16826" s="228" t="s">
        <v>206</v>
      </c>
      <c r="E16826" s="228">
        <v>15</v>
      </c>
      <c r="F16826" s="228">
        <v>6718</v>
      </c>
      <c r="G16826" s="228">
        <v>220</v>
      </c>
      <c r="H16826" s="228">
        <v>589</v>
      </c>
      <c r="I16826" s="228">
        <v>553404.54</v>
      </c>
      <c r="J16826" s="228">
        <v>95680.35</v>
      </c>
      <c r="K16826" s="228">
        <v>91485.25</v>
      </c>
      <c r="L16826" s="228">
        <v>866352.8</v>
      </c>
    </row>
    <row r="16827" spans="1:12">
      <c r="A16827" s="228">
        <v>2020</v>
      </c>
      <c r="B16827" s="228" t="s">
        <v>194</v>
      </c>
      <c r="C16827" s="228" t="s">
        <v>68</v>
      </c>
      <c r="D16827" s="228" t="s">
        <v>206</v>
      </c>
      <c r="E16827" s="228">
        <v>20</v>
      </c>
      <c r="F16827" s="228">
        <v>5531</v>
      </c>
      <c r="G16827" s="228">
        <v>289</v>
      </c>
      <c r="H16827" s="228">
        <v>624</v>
      </c>
      <c r="I16827" s="228">
        <v>696046.61</v>
      </c>
      <c r="J16827" s="228">
        <v>115115.35</v>
      </c>
      <c r="K16827" s="228">
        <v>133876</v>
      </c>
      <c r="L16827" s="228">
        <v>1108821.79</v>
      </c>
    </row>
    <row r="16828" spans="1:12">
      <c r="A16828" s="228">
        <v>2020</v>
      </c>
      <c r="B16828" s="228" t="s">
        <v>194</v>
      </c>
      <c r="C16828" s="228" t="s">
        <v>68</v>
      </c>
      <c r="D16828" s="228" t="s">
        <v>206</v>
      </c>
      <c r="E16828" s="228">
        <v>25</v>
      </c>
      <c r="F16828" s="228">
        <v>5196</v>
      </c>
      <c r="G16828" s="228">
        <v>216</v>
      </c>
      <c r="H16828" s="228">
        <v>718</v>
      </c>
      <c r="I16828" s="228">
        <v>697299.84</v>
      </c>
      <c r="J16828" s="228">
        <v>134300.98000000001</v>
      </c>
      <c r="K16828" s="228">
        <v>63608</v>
      </c>
      <c r="L16828" s="228">
        <v>1089612.1499999999</v>
      </c>
    </row>
    <row r="16829" spans="1:12">
      <c r="A16829" s="228">
        <v>2020</v>
      </c>
      <c r="B16829" s="228" t="s">
        <v>194</v>
      </c>
      <c r="C16829" s="228" t="s">
        <v>68</v>
      </c>
      <c r="D16829" s="228" t="s">
        <v>206</v>
      </c>
      <c r="E16829" s="228">
        <v>30</v>
      </c>
      <c r="F16829" s="228">
        <v>9408</v>
      </c>
      <c r="G16829" s="228">
        <v>514</v>
      </c>
      <c r="H16829" s="228">
        <v>1105</v>
      </c>
      <c r="I16829" s="228">
        <v>1022182.44</v>
      </c>
      <c r="J16829" s="228">
        <v>251583.16</v>
      </c>
      <c r="K16829" s="228">
        <v>101190.45</v>
      </c>
      <c r="L16829" s="228">
        <v>1730600.66</v>
      </c>
    </row>
    <row r="16830" spans="1:12">
      <c r="A16830" s="228">
        <v>2020</v>
      </c>
      <c r="B16830" s="228" t="s">
        <v>194</v>
      </c>
      <c r="C16830" s="228" t="s">
        <v>68</v>
      </c>
      <c r="D16830" s="228" t="s">
        <v>206</v>
      </c>
      <c r="E16830" s="228">
        <v>35</v>
      </c>
      <c r="F16830" s="228">
        <v>11107</v>
      </c>
      <c r="G16830" s="228">
        <v>555</v>
      </c>
      <c r="H16830" s="228">
        <v>1419</v>
      </c>
      <c r="I16830" s="228">
        <v>1466048.96</v>
      </c>
      <c r="J16830" s="228">
        <v>313940.11</v>
      </c>
      <c r="K16830" s="228">
        <v>139403</v>
      </c>
      <c r="L16830" s="228">
        <v>2437182.11</v>
      </c>
    </row>
    <row r="16831" spans="1:12">
      <c r="A16831" s="228">
        <v>2020</v>
      </c>
      <c r="B16831" s="228" t="s">
        <v>194</v>
      </c>
      <c r="C16831" s="228" t="s">
        <v>68</v>
      </c>
      <c r="D16831" s="228" t="s">
        <v>206</v>
      </c>
      <c r="E16831" s="228">
        <v>40</v>
      </c>
      <c r="F16831" s="228">
        <v>9737</v>
      </c>
      <c r="G16831" s="228">
        <v>491</v>
      </c>
      <c r="H16831" s="228">
        <v>1099</v>
      </c>
      <c r="I16831" s="228">
        <v>1235878.06</v>
      </c>
      <c r="J16831" s="228">
        <v>281759.12</v>
      </c>
      <c r="K16831" s="228">
        <v>282283</v>
      </c>
      <c r="L16831" s="228">
        <v>2278760.2000000002</v>
      </c>
    </row>
    <row r="16832" spans="1:12">
      <c r="A16832" s="228">
        <v>2020</v>
      </c>
      <c r="B16832" s="228" t="s">
        <v>194</v>
      </c>
      <c r="C16832" s="228" t="s">
        <v>68</v>
      </c>
      <c r="D16832" s="228" t="s">
        <v>206</v>
      </c>
      <c r="E16832" s="228">
        <v>45</v>
      </c>
      <c r="F16832" s="228">
        <v>9424</v>
      </c>
      <c r="G16832" s="228">
        <v>450</v>
      </c>
      <c r="H16832" s="228">
        <v>919</v>
      </c>
      <c r="I16832" s="228">
        <v>1020209.2</v>
      </c>
      <c r="J16832" s="228">
        <v>244761.24</v>
      </c>
      <c r="K16832" s="228">
        <v>271999</v>
      </c>
      <c r="L16832" s="228">
        <v>2115472.2400000002</v>
      </c>
    </row>
    <row r="16833" spans="1:12">
      <c r="A16833" s="228">
        <v>2020</v>
      </c>
      <c r="B16833" s="228" t="s">
        <v>194</v>
      </c>
      <c r="C16833" s="228" t="s">
        <v>68</v>
      </c>
      <c r="D16833" s="228" t="s">
        <v>206</v>
      </c>
      <c r="E16833" s="228">
        <v>50</v>
      </c>
      <c r="F16833" s="228">
        <v>8451</v>
      </c>
      <c r="G16833" s="228">
        <v>734</v>
      </c>
      <c r="H16833" s="228">
        <v>1388</v>
      </c>
      <c r="I16833" s="228">
        <v>1431734.62</v>
      </c>
      <c r="J16833" s="228">
        <v>294235.07</v>
      </c>
      <c r="K16833" s="228">
        <v>285776</v>
      </c>
      <c r="L16833" s="228">
        <v>2437030.4300000002</v>
      </c>
    </row>
    <row r="16834" spans="1:12">
      <c r="A16834" s="228">
        <v>2020</v>
      </c>
      <c r="B16834" s="228" t="s">
        <v>194</v>
      </c>
      <c r="C16834" s="228" t="s">
        <v>68</v>
      </c>
      <c r="D16834" s="228" t="s">
        <v>206</v>
      </c>
      <c r="E16834" s="228">
        <v>55</v>
      </c>
      <c r="F16834" s="228">
        <v>7987</v>
      </c>
      <c r="G16834" s="228">
        <v>571</v>
      </c>
      <c r="H16834" s="228">
        <v>1108</v>
      </c>
      <c r="I16834" s="228">
        <v>1197735.29</v>
      </c>
      <c r="J16834" s="228">
        <v>274663.27</v>
      </c>
      <c r="K16834" s="228">
        <v>340556</v>
      </c>
      <c r="L16834" s="228">
        <v>2264758.5099999998</v>
      </c>
    </row>
    <row r="16835" spans="1:12">
      <c r="A16835" s="228">
        <v>2020</v>
      </c>
      <c r="B16835" s="228" t="s">
        <v>194</v>
      </c>
      <c r="C16835" s="228" t="s">
        <v>68</v>
      </c>
      <c r="D16835" s="228" t="s">
        <v>206</v>
      </c>
      <c r="E16835" s="228">
        <v>60</v>
      </c>
      <c r="F16835" s="228">
        <v>7254</v>
      </c>
      <c r="G16835" s="228">
        <v>711</v>
      </c>
      <c r="H16835" s="228">
        <v>1383</v>
      </c>
      <c r="I16835" s="228">
        <v>1470444.59</v>
      </c>
      <c r="J16835" s="228">
        <v>281293.56</v>
      </c>
      <c r="K16835" s="228">
        <v>412637.65</v>
      </c>
      <c r="L16835" s="228">
        <v>2655434.12</v>
      </c>
    </row>
    <row r="16836" spans="1:12">
      <c r="A16836" s="228">
        <v>2020</v>
      </c>
      <c r="B16836" s="228" t="s">
        <v>194</v>
      </c>
      <c r="C16836" s="228" t="s">
        <v>68</v>
      </c>
      <c r="D16836" s="228" t="s">
        <v>206</v>
      </c>
      <c r="E16836" s="228">
        <v>65</v>
      </c>
      <c r="F16836" s="228">
        <v>6396</v>
      </c>
      <c r="G16836" s="228">
        <v>739</v>
      </c>
      <c r="H16836" s="228">
        <v>1548</v>
      </c>
      <c r="I16836" s="228">
        <v>1842631.79</v>
      </c>
      <c r="J16836" s="228">
        <v>340169.7</v>
      </c>
      <c r="K16836" s="228">
        <v>736864</v>
      </c>
      <c r="L16836" s="228">
        <v>3474361.95</v>
      </c>
    </row>
    <row r="16837" spans="1:12">
      <c r="A16837" s="228">
        <v>2020</v>
      </c>
      <c r="B16837" s="228" t="s">
        <v>194</v>
      </c>
      <c r="C16837" s="228" t="s">
        <v>68</v>
      </c>
      <c r="D16837" s="228" t="s">
        <v>206</v>
      </c>
      <c r="E16837" s="228">
        <v>70</v>
      </c>
      <c r="F16837" s="228">
        <v>5684</v>
      </c>
      <c r="G16837" s="228">
        <v>1049</v>
      </c>
      <c r="H16837" s="228">
        <v>2630</v>
      </c>
      <c r="I16837" s="228">
        <v>2784989.22</v>
      </c>
      <c r="J16837" s="228">
        <v>436800.42</v>
      </c>
      <c r="K16837" s="228">
        <v>760310</v>
      </c>
      <c r="L16837" s="228">
        <v>4616660.34</v>
      </c>
    </row>
    <row r="16838" spans="1:12">
      <c r="A16838" s="228">
        <v>2020</v>
      </c>
      <c r="B16838" s="228" t="s">
        <v>194</v>
      </c>
      <c r="C16838" s="228" t="s">
        <v>68</v>
      </c>
      <c r="D16838" s="228" t="s">
        <v>206</v>
      </c>
      <c r="E16838" s="228">
        <v>75</v>
      </c>
      <c r="F16838" s="228">
        <v>3644</v>
      </c>
      <c r="G16838" s="228">
        <v>681</v>
      </c>
      <c r="H16838" s="228">
        <v>1851</v>
      </c>
      <c r="I16838" s="228">
        <v>1860058.07</v>
      </c>
      <c r="J16838" s="228">
        <v>348861.61</v>
      </c>
      <c r="K16838" s="228">
        <v>606744</v>
      </c>
      <c r="L16838" s="228">
        <v>3212423.4</v>
      </c>
    </row>
    <row r="16839" spans="1:12">
      <c r="A16839" s="228">
        <v>2020</v>
      </c>
      <c r="B16839" s="228" t="s">
        <v>194</v>
      </c>
      <c r="C16839" s="228" t="s">
        <v>68</v>
      </c>
      <c r="D16839" s="228" t="s">
        <v>206</v>
      </c>
      <c r="E16839" s="228">
        <v>80</v>
      </c>
      <c r="F16839" s="228">
        <v>2185</v>
      </c>
      <c r="G16839" s="228">
        <v>464</v>
      </c>
      <c r="H16839" s="228">
        <v>1314</v>
      </c>
      <c r="I16839" s="228">
        <v>1188287.3700000001</v>
      </c>
      <c r="J16839" s="228">
        <v>159232.67000000001</v>
      </c>
      <c r="K16839" s="228">
        <v>376081</v>
      </c>
      <c r="L16839" s="228">
        <v>1894109.21</v>
      </c>
    </row>
    <row r="16840" spans="1:12">
      <c r="A16840" s="228">
        <v>2020</v>
      </c>
      <c r="B16840" s="228" t="s">
        <v>194</v>
      </c>
      <c r="C16840" s="228" t="s">
        <v>68</v>
      </c>
      <c r="D16840" s="228" t="s">
        <v>206</v>
      </c>
      <c r="E16840" s="228">
        <v>85</v>
      </c>
      <c r="F16840" s="228">
        <v>1195</v>
      </c>
      <c r="G16840" s="228">
        <v>318</v>
      </c>
      <c r="H16840" s="228">
        <v>1311</v>
      </c>
      <c r="I16840" s="228">
        <v>885010.79</v>
      </c>
      <c r="J16840" s="228">
        <v>103813.19</v>
      </c>
      <c r="K16840" s="228">
        <v>96144</v>
      </c>
      <c r="L16840" s="228">
        <v>1155895.44</v>
      </c>
    </row>
    <row r="16841" spans="1:12">
      <c r="A16841" s="228">
        <v>2020</v>
      </c>
      <c r="B16841" s="228" t="s">
        <v>194</v>
      </c>
      <c r="C16841" s="228" t="s">
        <v>68</v>
      </c>
      <c r="D16841" s="228" t="s">
        <v>206</v>
      </c>
      <c r="E16841" s="228">
        <v>90</v>
      </c>
      <c r="F16841" s="228">
        <v>572</v>
      </c>
      <c r="G16841" s="228">
        <v>64</v>
      </c>
      <c r="H16841" s="228">
        <v>485</v>
      </c>
      <c r="I16841" s="228">
        <v>348157.45</v>
      </c>
      <c r="J16841" s="228">
        <v>33045.919999999998</v>
      </c>
      <c r="K16841" s="228">
        <v>31172</v>
      </c>
      <c r="L16841" s="228">
        <v>378380.76</v>
      </c>
    </row>
    <row r="16842" spans="1:12">
      <c r="A16842" s="228">
        <v>2020</v>
      </c>
      <c r="B16842" s="228" t="s">
        <v>194</v>
      </c>
      <c r="C16842" s="228" t="s">
        <v>68</v>
      </c>
      <c r="D16842" s="228" t="s">
        <v>206</v>
      </c>
      <c r="E16842" s="228">
        <v>95</v>
      </c>
      <c r="F16842" s="228">
        <v>146</v>
      </c>
      <c r="G16842" s="228">
        <v>14</v>
      </c>
      <c r="H16842" s="228">
        <v>223</v>
      </c>
      <c r="I16842" s="228">
        <v>124193.4</v>
      </c>
      <c r="J16842" s="228">
        <v>13178.84</v>
      </c>
      <c r="K16842" s="228">
        <v>42</v>
      </c>
      <c r="L16842" s="228">
        <v>142077.41</v>
      </c>
    </row>
    <row r="16843" spans="1:12">
      <c r="A16843" s="228">
        <v>2020</v>
      </c>
      <c r="B16843" s="228" t="s">
        <v>194</v>
      </c>
      <c r="C16843" s="228" t="s">
        <v>67</v>
      </c>
      <c r="D16843" s="228" t="s">
        <v>205</v>
      </c>
      <c r="E16843" s="228">
        <v>0</v>
      </c>
      <c r="F16843" s="228">
        <v>2947</v>
      </c>
      <c r="G16843" s="228">
        <v>52</v>
      </c>
      <c r="H16843" s="228">
        <v>256</v>
      </c>
      <c r="I16843" s="228">
        <v>267281</v>
      </c>
      <c r="J16843" s="228">
        <v>41332.33</v>
      </c>
      <c r="K16843" s="228">
        <v>9507.75</v>
      </c>
      <c r="L16843" s="228">
        <v>304696.48</v>
      </c>
    </row>
    <row r="16844" spans="1:12">
      <c r="A16844" s="228">
        <v>2020</v>
      </c>
      <c r="B16844" s="228" t="s">
        <v>194</v>
      </c>
      <c r="C16844" s="228" t="s">
        <v>67</v>
      </c>
      <c r="D16844" s="228" t="s">
        <v>205</v>
      </c>
      <c r="E16844" s="228">
        <v>5</v>
      </c>
      <c r="F16844" s="228">
        <v>3544</v>
      </c>
      <c r="G16844" s="228">
        <v>43</v>
      </c>
      <c r="H16844" s="228">
        <v>65</v>
      </c>
      <c r="I16844" s="228">
        <v>52747</v>
      </c>
      <c r="J16844" s="228">
        <v>10997.09</v>
      </c>
      <c r="K16844" s="228">
        <v>29293.4</v>
      </c>
      <c r="L16844" s="228">
        <v>96775.24</v>
      </c>
    </row>
    <row r="16845" spans="1:12">
      <c r="A16845" s="228">
        <v>2020</v>
      </c>
      <c r="B16845" s="228" t="s">
        <v>194</v>
      </c>
      <c r="C16845" s="228" t="s">
        <v>67</v>
      </c>
      <c r="D16845" s="228" t="s">
        <v>205</v>
      </c>
      <c r="E16845" s="228">
        <v>10</v>
      </c>
      <c r="F16845" s="228">
        <v>3436</v>
      </c>
      <c r="G16845" s="228">
        <v>47</v>
      </c>
      <c r="H16845" s="228">
        <v>75</v>
      </c>
      <c r="I16845" s="228">
        <v>47795</v>
      </c>
      <c r="J16845" s="228">
        <v>16282.15</v>
      </c>
      <c r="K16845" s="228">
        <v>2585</v>
      </c>
      <c r="L16845" s="228">
        <v>70062.3</v>
      </c>
    </row>
    <row r="16846" spans="1:12">
      <c r="A16846" s="228">
        <v>2020</v>
      </c>
      <c r="B16846" s="228" t="s">
        <v>194</v>
      </c>
      <c r="C16846" s="228" t="s">
        <v>67</v>
      </c>
      <c r="D16846" s="228" t="s">
        <v>205</v>
      </c>
      <c r="E16846" s="228">
        <v>15</v>
      </c>
      <c r="F16846" s="228">
        <v>3080</v>
      </c>
      <c r="G16846" s="228">
        <v>51</v>
      </c>
      <c r="H16846" s="228">
        <v>87</v>
      </c>
      <c r="I16846" s="228">
        <v>106994.1</v>
      </c>
      <c r="J16846" s="228">
        <v>27920.11</v>
      </c>
      <c r="K16846" s="228">
        <v>30391</v>
      </c>
      <c r="L16846" s="228">
        <v>171244.6</v>
      </c>
    </row>
    <row r="16847" spans="1:12">
      <c r="A16847" s="228">
        <v>2020</v>
      </c>
      <c r="B16847" s="228" t="s">
        <v>194</v>
      </c>
      <c r="C16847" s="228" t="s">
        <v>67</v>
      </c>
      <c r="D16847" s="228" t="s">
        <v>205</v>
      </c>
      <c r="E16847" s="228">
        <v>20</v>
      </c>
      <c r="F16847" s="228">
        <v>2272</v>
      </c>
      <c r="G16847" s="228">
        <v>45</v>
      </c>
      <c r="H16847" s="228">
        <v>28</v>
      </c>
      <c r="I16847" s="228">
        <v>62462</v>
      </c>
      <c r="J16847" s="228">
        <v>18347.03</v>
      </c>
      <c r="K16847" s="228">
        <v>12141</v>
      </c>
      <c r="L16847" s="228">
        <v>108116.95</v>
      </c>
    </row>
    <row r="16848" spans="1:12">
      <c r="A16848" s="228">
        <v>2020</v>
      </c>
      <c r="B16848" s="228" t="s">
        <v>194</v>
      </c>
      <c r="C16848" s="228" t="s">
        <v>67</v>
      </c>
      <c r="D16848" s="228" t="s">
        <v>205</v>
      </c>
      <c r="E16848" s="228">
        <v>25</v>
      </c>
      <c r="F16848" s="228">
        <v>2028</v>
      </c>
      <c r="G16848" s="228">
        <v>28</v>
      </c>
      <c r="H16848" s="228">
        <v>62</v>
      </c>
      <c r="I16848" s="228">
        <v>52828.45</v>
      </c>
      <c r="J16848" s="228">
        <v>17359.79</v>
      </c>
      <c r="K16848" s="228">
        <v>4235</v>
      </c>
      <c r="L16848" s="228">
        <v>87135.69</v>
      </c>
    </row>
    <row r="16849" spans="1:12">
      <c r="A16849" s="228">
        <v>2020</v>
      </c>
      <c r="B16849" s="228" t="s">
        <v>194</v>
      </c>
      <c r="C16849" s="228" t="s">
        <v>67</v>
      </c>
      <c r="D16849" s="228" t="s">
        <v>205</v>
      </c>
      <c r="E16849" s="228">
        <v>30</v>
      </c>
      <c r="F16849" s="228">
        <v>3577</v>
      </c>
      <c r="G16849" s="228">
        <v>79</v>
      </c>
      <c r="H16849" s="228">
        <v>196</v>
      </c>
      <c r="I16849" s="228">
        <v>173703.55</v>
      </c>
      <c r="J16849" s="228">
        <v>42391.86</v>
      </c>
      <c r="K16849" s="228">
        <v>42140</v>
      </c>
      <c r="L16849" s="228">
        <v>310873.34000000003</v>
      </c>
    </row>
    <row r="16850" spans="1:12">
      <c r="A16850" s="228">
        <v>2020</v>
      </c>
      <c r="B16850" s="228" t="s">
        <v>194</v>
      </c>
      <c r="C16850" s="228" t="s">
        <v>67</v>
      </c>
      <c r="D16850" s="228" t="s">
        <v>205</v>
      </c>
      <c r="E16850" s="228">
        <v>35</v>
      </c>
      <c r="F16850" s="228">
        <v>3945</v>
      </c>
      <c r="G16850" s="228">
        <v>124</v>
      </c>
      <c r="H16850" s="228">
        <v>191</v>
      </c>
      <c r="I16850" s="228">
        <v>216516.1</v>
      </c>
      <c r="J16850" s="228">
        <v>52390.1</v>
      </c>
      <c r="K16850" s="228">
        <v>58883</v>
      </c>
      <c r="L16850" s="228">
        <v>365468.2</v>
      </c>
    </row>
    <row r="16851" spans="1:12">
      <c r="A16851" s="228">
        <v>2020</v>
      </c>
      <c r="B16851" s="228" t="s">
        <v>194</v>
      </c>
      <c r="C16851" s="228" t="s">
        <v>67</v>
      </c>
      <c r="D16851" s="228" t="s">
        <v>205</v>
      </c>
      <c r="E16851" s="228">
        <v>40</v>
      </c>
      <c r="F16851" s="228">
        <v>3589</v>
      </c>
      <c r="G16851" s="228">
        <v>83</v>
      </c>
      <c r="H16851" s="228">
        <v>163</v>
      </c>
      <c r="I16851" s="228">
        <v>168089.95</v>
      </c>
      <c r="J16851" s="228">
        <v>44451.71</v>
      </c>
      <c r="K16851" s="228">
        <v>68603</v>
      </c>
      <c r="L16851" s="228">
        <v>333371.59999999998</v>
      </c>
    </row>
    <row r="16852" spans="1:12">
      <c r="A16852" s="228">
        <v>2020</v>
      </c>
      <c r="B16852" s="228" t="s">
        <v>194</v>
      </c>
      <c r="C16852" s="228" t="s">
        <v>67</v>
      </c>
      <c r="D16852" s="228" t="s">
        <v>205</v>
      </c>
      <c r="E16852" s="228">
        <v>45</v>
      </c>
      <c r="F16852" s="228">
        <v>3636</v>
      </c>
      <c r="G16852" s="228">
        <v>137</v>
      </c>
      <c r="H16852" s="228">
        <v>356</v>
      </c>
      <c r="I16852" s="228">
        <v>375146.06</v>
      </c>
      <c r="J16852" s="228">
        <v>85000.81</v>
      </c>
      <c r="K16852" s="228">
        <v>59667</v>
      </c>
      <c r="L16852" s="228">
        <v>585905.11</v>
      </c>
    </row>
    <row r="16853" spans="1:12">
      <c r="A16853" s="228">
        <v>2020</v>
      </c>
      <c r="B16853" s="228" t="s">
        <v>194</v>
      </c>
      <c r="C16853" s="228" t="s">
        <v>67</v>
      </c>
      <c r="D16853" s="228" t="s">
        <v>205</v>
      </c>
      <c r="E16853" s="228">
        <v>50</v>
      </c>
      <c r="F16853" s="228">
        <v>3452</v>
      </c>
      <c r="G16853" s="228">
        <v>187</v>
      </c>
      <c r="H16853" s="228">
        <v>442</v>
      </c>
      <c r="I16853" s="228">
        <v>434951</v>
      </c>
      <c r="J16853" s="228">
        <v>119614.08</v>
      </c>
      <c r="K16853" s="228">
        <v>105991</v>
      </c>
      <c r="L16853" s="228">
        <v>722715.76</v>
      </c>
    </row>
    <row r="16854" spans="1:12">
      <c r="A16854" s="228">
        <v>2020</v>
      </c>
      <c r="B16854" s="228" t="s">
        <v>194</v>
      </c>
      <c r="C16854" s="228" t="s">
        <v>67</v>
      </c>
      <c r="D16854" s="228" t="s">
        <v>205</v>
      </c>
      <c r="E16854" s="228">
        <v>55</v>
      </c>
      <c r="F16854" s="228">
        <v>3456</v>
      </c>
      <c r="G16854" s="228">
        <v>292</v>
      </c>
      <c r="H16854" s="228">
        <v>761</v>
      </c>
      <c r="I16854" s="228">
        <v>818448</v>
      </c>
      <c r="J16854" s="228">
        <v>177518.36</v>
      </c>
      <c r="K16854" s="228">
        <v>221290</v>
      </c>
      <c r="L16854" s="228">
        <v>1325248.0900000001</v>
      </c>
    </row>
    <row r="16855" spans="1:12">
      <c r="A16855" s="228">
        <v>2020</v>
      </c>
      <c r="B16855" s="228" t="s">
        <v>194</v>
      </c>
      <c r="C16855" s="228" t="s">
        <v>67</v>
      </c>
      <c r="D16855" s="228" t="s">
        <v>205</v>
      </c>
      <c r="E16855" s="228">
        <v>60</v>
      </c>
      <c r="F16855" s="228">
        <v>2915</v>
      </c>
      <c r="G16855" s="228">
        <v>347</v>
      </c>
      <c r="H16855" s="228">
        <v>780</v>
      </c>
      <c r="I16855" s="228">
        <v>810749.06</v>
      </c>
      <c r="J16855" s="228">
        <v>148128.15</v>
      </c>
      <c r="K16855" s="228">
        <v>220424.6</v>
      </c>
      <c r="L16855" s="228">
        <v>1287532.1200000001</v>
      </c>
    </row>
    <row r="16856" spans="1:12">
      <c r="A16856" s="228">
        <v>2020</v>
      </c>
      <c r="B16856" s="228" t="s">
        <v>194</v>
      </c>
      <c r="C16856" s="228" t="s">
        <v>67</v>
      </c>
      <c r="D16856" s="228" t="s">
        <v>205</v>
      </c>
      <c r="E16856" s="228">
        <v>65</v>
      </c>
      <c r="F16856" s="228">
        <v>2167</v>
      </c>
      <c r="G16856" s="228">
        <v>276</v>
      </c>
      <c r="H16856" s="228">
        <v>658</v>
      </c>
      <c r="I16856" s="228">
        <v>710308.55</v>
      </c>
      <c r="J16856" s="228">
        <v>141823.15</v>
      </c>
      <c r="K16856" s="228">
        <v>232600</v>
      </c>
      <c r="L16856" s="228">
        <v>1168067.78</v>
      </c>
    </row>
    <row r="16857" spans="1:12">
      <c r="A16857" s="228">
        <v>2020</v>
      </c>
      <c r="B16857" s="228" t="s">
        <v>194</v>
      </c>
      <c r="C16857" s="228" t="s">
        <v>67</v>
      </c>
      <c r="D16857" s="228" t="s">
        <v>205</v>
      </c>
      <c r="E16857" s="228">
        <v>70</v>
      </c>
      <c r="F16857" s="228">
        <v>1497</v>
      </c>
      <c r="G16857" s="228">
        <v>269</v>
      </c>
      <c r="H16857" s="228">
        <v>683</v>
      </c>
      <c r="I16857" s="228">
        <v>535746.75</v>
      </c>
      <c r="J16857" s="228">
        <v>109414.46</v>
      </c>
      <c r="K16857" s="228">
        <v>133120</v>
      </c>
      <c r="L16857" s="228">
        <v>836113.56</v>
      </c>
    </row>
    <row r="16858" spans="1:12">
      <c r="A16858" s="228">
        <v>2020</v>
      </c>
      <c r="B16858" s="228" t="s">
        <v>194</v>
      </c>
      <c r="C16858" s="228" t="s">
        <v>67</v>
      </c>
      <c r="D16858" s="228" t="s">
        <v>205</v>
      </c>
      <c r="E16858" s="228">
        <v>75</v>
      </c>
      <c r="F16858" s="228">
        <v>817</v>
      </c>
      <c r="G16858" s="228">
        <v>171</v>
      </c>
      <c r="H16858" s="228">
        <v>516</v>
      </c>
      <c r="I16858" s="228">
        <v>441958.25</v>
      </c>
      <c r="J16858" s="228">
        <v>96166.06</v>
      </c>
      <c r="K16858" s="228">
        <v>125427</v>
      </c>
      <c r="L16858" s="228">
        <v>691367.42</v>
      </c>
    </row>
    <row r="16859" spans="1:12">
      <c r="A16859" s="228">
        <v>2020</v>
      </c>
      <c r="B16859" s="228" t="s">
        <v>194</v>
      </c>
      <c r="C16859" s="228" t="s">
        <v>67</v>
      </c>
      <c r="D16859" s="228" t="s">
        <v>205</v>
      </c>
      <c r="E16859" s="228">
        <v>80</v>
      </c>
      <c r="F16859" s="228">
        <v>385</v>
      </c>
      <c r="G16859" s="228">
        <v>91</v>
      </c>
      <c r="H16859" s="228">
        <v>290</v>
      </c>
      <c r="I16859" s="228">
        <v>232464.4</v>
      </c>
      <c r="J16859" s="228">
        <v>44627.73</v>
      </c>
      <c r="K16859" s="228">
        <v>93812.6</v>
      </c>
      <c r="L16859" s="228">
        <v>385792.14</v>
      </c>
    </row>
    <row r="16860" spans="1:12">
      <c r="A16860" s="228">
        <v>2020</v>
      </c>
      <c r="B16860" s="228" t="s">
        <v>194</v>
      </c>
      <c r="C16860" s="228" t="s">
        <v>67</v>
      </c>
      <c r="D16860" s="228" t="s">
        <v>205</v>
      </c>
      <c r="E16860" s="228">
        <v>85</v>
      </c>
      <c r="F16860" s="228">
        <v>120</v>
      </c>
      <c r="G16860" s="228">
        <v>26</v>
      </c>
      <c r="H16860" s="228">
        <v>327</v>
      </c>
      <c r="I16860" s="228">
        <v>143464</v>
      </c>
      <c r="J16860" s="228">
        <v>9457.2800000000007</v>
      </c>
      <c r="K16860" s="228">
        <v>5646</v>
      </c>
      <c r="L16860" s="228">
        <v>161575.18</v>
      </c>
    </row>
    <row r="16861" spans="1:12">
      <c r="A16861" s="228">
        <v>2020</v>
      </c>
      <c r="B16861" s="228" t="s">
        <v>194</v>
      </c>
      <c r="C16861" s="228" t="s">
        <v>67</v>
      </c>
      <c r="D16861" s="228" t="s">
        <v>205</v>
      </c>
      <c r="E16861" s="228">
        <v>90</v>
      </c>
      <c r="F16861" s="228">
        <v>32</v>
      </c>
      <c r="G16861" s="228">
        <v>11</v>
      </c>
      <c r="H16861" s="228">
        <v>29</v>
      </c>
      <c r="I16861" s="228">
        <v>17845</v>
      </c>
      <c r="J16861" s="228">
        <v>1039.4000000000001</v>
      </c>
      <c r="K16861" s="228">
        <v>0</v>
      </c>
      <c r="L16861" s="228">
        <v>19242.400000000001</v>
      </c>
    </row>
    <row r="16862" spans="1:12">
      <c r="A16862" s="228">
        <v>2020</v>
      </c>
      <c r="B16862" s="228" t="s">
        <v>194</v>
      </c>
      <c r="C16862" s="228" t="s">
        <v>67</v>
      </c>
      <c r="D16862" s="228" t="s">
        <v>205</v>
      </c>
      <c r="E16862" s="228">
        <v>95</v>
      </c>
      <c r="F16862" s="228">
        <v>3</v>
      </c>
      <c r="G16862" s="228">
        <v>1</v>
      </c>
      <c r="H16862" s="228">
        <v>9</v>
      </c>
      <c r="I16862" s="228">
        <v>5095</v>
      </c>
      <c r="J16862" s="228">
        <v>280.14999999999998</v>
      </c>
      <c r="K16862" s="228">
        <v>0</v>
      </c>
      <c r="L16862" s="228">
        <v>5375.15</v>
      </c>
    </row>
    <row r="16863" spans="1:12">
      <c r="A16863" s="228">
        <v>2020</v>
      </c>
      <c r="B16863" s="228" t="s">
        <v>194</v>
      </c>
      <c r="C16863" s="228" t="s">
        <v>67</v>
      </c>
      <c r="D16863" s="228" t="s">
        <v>206</v>
      </c>
      <c r="E16863" s="228">
        <v>0</v>
      </c>
      <c r="F16863" s="228">
        <v>2711</v>
      </c>
      <c r="G16863" s="228">
        <v>38</v>
      </c>
      <c r="H16863" s="228">
        <v>228</v>
      </c>
      <c r="I16863" s="228">
        <v>112995.15</v>
      </c>
      <c r="J16863" s="228">
        <v>15685.03</v>
      </c>
      <c r="K16863" s="228">
        <v>144</v>
      </c>
      <c r="L16863" s="228">
        <v>130585.18</v>
      </c>
    </row>
    <row r="16864" spans="1:12">
      <c r="A16864" s="228">
        <v>2020</v>
      </c>
      <c r="B16864" s="228" t="s">
        <v>194</v>
      </c>
      <c r="C16864" s="228" t="s">
        <v>67</v>
      </c>
      <c r="D16864" s="228" t="s">
        <v>206</v>
      </c>
      <c r="E16864" s="228">
        <v>5</v>
      </c>
      <c r="F16864" s="228">
        <v>3421</v>
      </c>
      <c r="G16864" s="228">
        <v>34</v>
      </c>
      <c r="H16864" s="228">
        <v>58</v>
      </c>
      <c r="I16864" s="228">
        <v>40881</v>
      </c>
      <c r="J16864" s="228">
        <v>12232.4</v>
      </c>
      <c r="K16864" s="228">
        <v>1022</v>
      </c>
      <c r="L16864" s="228">
        <v>59637.75</v>
      </c>
    </row>
    <row r="16865" spans="1:12">
      <c r="A16865" s="228">
        <v>2020</v>
      </c>
      <c r="B16865" s="228" t="s">
        <v>194</v>
      </c>
      <c r="C16865" s="228" t="s">
        <v>67</v>
      </c>
      <c r="D16865" s="228" t="s">
        <v>206</v>
      </c>
      <c r="E16865" s="228">
        <v>10</v>
      </c>
      <c r="F16865" s="228">
        <v>3282</v>
      </c>
      <c r="G16865" s="228">
        <v>42</v>
      </c>
      <c r="H16865" s="228">
        <v>67</v>
      </c>
      <c r="I16865" s="228">
        <v>49463</v>
      </c>
      <c r="J16865" s="228">
        <v>10190.299999999999</v>
      </c>
      <c r="K16865" s="228">
        <v>1727</v>
      </c>
      <c r="L16865" s="228">
        <v>66095.59</v>
      </c>
    </row>
    <row r="16866" spans="1:12">
      <c r="A16866" s="228">
        <v>2020</v>
      </c>
      <c r="B16866" s="228" t="s">
        <v>194</v>
      </c>
      <c r="C16866" s="228" t="s">
        <v>67</v>
      </c>
      <c r="D16866" s="228" t="s">
        <v>206</v>
      </c>
      <c r="E16866" s="228">
        <v>15</v>
      </c>
      <c r="F16866" s="228">
        <v>3016</v>
      </c>
      <c r="G16866" s="228">
        <v>49</v>
      </c>
      <c r="H16866" s="228">
        <v>107</v>
      </c>
      <c r="I16866" s="228">
        <v>76377</v>
      </c>
      <c r="J16866" s="228">
        <v>15909.89</v>
      </c>
      <c r="K16866" s="228">
        <v>7607</v>
      </c>
      <c r="L16866" s="228">
        <v>103874.15</v>
      </c>
    </row>
    <row r="16867" spans="1:12">
      <c r="A16867" s="228">
        <v>2020</v>
      </c>
      <c r="B16867" s="228" t="s">
        <v>194</v>
      </c>
      <c r="C16867" s="228" t="s">
        <v>67</v>
      </c>
      <c r="D16867" s="228" t="s">
        <v>206</v>
      </c>
      <c r="E16867" s="228">
        <v>20</v>
      </c>
      <c r="F16867" s="228">
        <v>2398</v>
      </c>
      <c r="G16867" s="228">
        <v>102</v>
      </c>
      <c r="H16867" s="228">
        <v>349</v>
      </c>
      <c r="I16867" s="228">
        <v>274648.8</v>
      </c>
      <c r="J16867" s="228">
        <v>47537.53</v>
      </c>
      <c r="K16867" s="228">
        <v>26672</v>
      </c>
      <c r="L16867" s="228">
        <v>406928.24</v>
      </c>
    </row>
    <row r="16868" spans="1:12">
      <c r="A16868" s="228">
        <v>2020</v>
      </c>
      <c r="B16868" s="228" t="s">
        <v>194</v>
      </c>
      <c r="C16868" s="228" t="s">
        <v>67</v>
      </c>
      <c r="D16868" s="228" t="s">
        <v>206</v>
      </c>
      <c r="E16868" s="228">
        <v>25</v>
      </c>
      <c r="F16868" s="228">
        <v>2688</v>
      </c>
      <c r="G16868" s="228">
        <v>106</v>
      </c>
      <c r="H16868" s="228">
        <v>301</v>
      </c>
      <c r="I16868" s="228">
        <v>279700</v>
      </c>
      <c r="J16868" s="228">
        <v>60627.02</v>
      </c>
      <c r="K16868" s="228">
        <v>51370</v>
      </c>
      <c r="L16868" s="228">
        <v>429742.54</v>
      </c>
    </row>
    <row r="16869" spans="1:12">
      <c r="A16869" s="228">
        <v>2020</v>
      </c>
      <c r="B16869" s="228" t="s">
        <v>194</v>
      </c>
      <c r="C16869" s="228" t="s">
        <v>67</v>
      </c>
      <c r="D16869" s="228" t="s">
        <v>206</v>
      </c>
      <c r="E16869" s="228">
        <v>30</v>
      </c>
      <c r="F16869" s="228">
        <v>4380</v>
      </c>
      <c r="G16869" s="228">
        <v>165</v>
      </c>
      <c r="H16869" s="228">
        <v>461</v>
      </c>
      <c r="I16869" s="228">
        <v>441043.6</v>
      </c>
      <c r="J16869" s="228">
        <v>92869.39</v>
      </c>
      <c r="K16869" s="228">
        <v>67585</v>
      </c>
      <c r="L16869" s="228">
        <v>695112.66</v>
      </c>
    </row>
    <row r="16870" spans="1:12">
      <c r="A16870" s="228">
        <v>2020</v>
      </c>
      <c r="B16870" s="228" t="s">
        <v>194</v>
      </c>
      <c r="C16870" s="228" t="s">
        <v>67</v>
      </c>
      <c r="D16870" s="228" t="s">
        <v>206</v>
      </c>
      <c r="E16870" s="228">
        <v>35</v>
      </c>
      <c r="F16870" s="228">
        <v>4545</v>
      </c>
      <c r="G16870" s="228">
        <v>241</v>
      </c>
      <c r="H16870" s="228">
        <v>598</v>
      </c>
      <c r="I16870" s="228">
        <v>510723.83</v>
      </c>
      <c r="J16870" s="228">
        <v>100947.12</v>
      </c>
      <c r="K16870" s="228">
        <v>92549</v>
      </c>
      <c r="L16870" s="228">
        <v>806402.38</v>
      </c>
    </row>
    <row r="16871" spans="1:12">
      <c r="A16871" s="228">
        <v>2020</v>
      </c>
      <c r="B16871" s="228" t="s">
        <v>194</v>
      </c>
      <c r="C16871" s="228" t="s">
        <v>67</v>
      </c>
      <c r="D16871" s="228" t="s">
        <v>206</v>
      </c>
      <c r="E16871" s="228">
        <v>40</v>
      </c>
      <c r="F16871" s="228">
        <v>3999</v>
      </c>
      <c r="G16871" s="228">
        <v>216</v>
      </c>
      <c r="H16871" s="228">
        <v>450</v>
      </c>
      <c r="I16871" s="228">
        <v>451200.73</v>
      </c>
      <c r="J16871" s="228">
        <v>111807.16</v>
      </c>
      <c r="K16871" s="228">
        <v>88518</v>
      </c>
      <c r="L16871" s="228">
        <v>758709.43</v>
      </c>
    </row>
    <row r="16872" spans="1:12">
      <c r="A16872" s="228">
        <v>2020</v>
      </c>
      <c r="B16872" s="228" t="s">
        <v>194</v>
      </c>
      <c r="C16872" s="228" t="s">
        <v>67</v>
      </c>
      <c r="D16872" s="228" t="s">
        <v>206</v>
      </c>
      <c r="E16872" s="228">
        <v>45</v>
      </c>
      <c r="F16872" s="228">
        <v>3721</v>
      </c>
      <c r="G16872" s="228">
        <v>168</v>
      </c>
      <c r="H16872" s="228">
        <v>333</v>
      </c>
      <c r="I16872" s="228">
        <v>410404.93</v>
      </c>
      <c r="J16872" s="228">
        <v>106043.99</v>
      </c>
      <c r="K16872" s="228">
        <v>108174</v>
      </c>
      <c r="L16872" s="228">
        <v>752867.93</v>
      </c>
    </row>
    <row r="16873" spans="1:12">
      <c r="A16873" s="228">
        <v>2020</v>
      </c>
      <c r="B16873" s="228" t="s">
        <v>194</v>
      </c>
      <c r="C16873" s="228" t="s">
        <v>67</v>
      </c>
      <c r="D16873" s="228" t="s">
        <v>206</v>
      </c>
      <c r="E16873" s="228">
        <v>50</v>
      </c>
      <c r="F16873" s="228">
        <v>3614</v>
      </c>
      <c r="G16873" s="228">
        <v>224</v>
      </c>
      <c r="H16873" s="228">
        <v>404</v>
      </c>
      <c r="I16873" s="228">
        <v>386297.2</v>
      </c>
      <c r="J16873" s="228">
        <v>97694.39</v>
      </c>
      <c r="K16873" s="228">
        <v>90257</v>
      </c>
      <c r="L16873" s="228">
        <v>658212.74</v>
      </c>
    </row>
    <row r="16874" spans="1:12">
      <c r="A16874" s="228">
        <v>2020</v>
      </c>
      <c r="B16874" s="228" t="s">
        <v>194</v>
      </c>
      <c r="C16874" s="228" t="s">
        <v>67</v>
      </c>
      <c r="D16874" s="228" t="s">
        <v>206</v>
      </c>
      <c r="E16874" s="228">
        <v>55</v>
      </c>
      <c r="F16874" s="228">
        <v>3449</v>
      </c>
      <c r="G16874" s="228">
        <v>237</v>
      </c>
      <c r="H16874" s="228">
        <v>454</v>
      </c>
      <c r="I16874" s="228">
        <v>464270.99</v>
      </c>
      <c r="J16874" s="228">
        <v>121048.06</v>
      </c>
      <c r="K16874" s="228">
        <v>135178</v>
      </c>
      <c r="L16874" s="228">
        <v>805915.98</v>
      </c>
    </row>
    <row r="16875" spans="1:12">
      <c r="A16875" s="228">
        <v>2020</v>
      </c>
      <c r="B16875" s="228" t="s">
        <v>194</v>
      </c>
      <c r="C16875" s="228" t="s">
        <v>67</v>
      </c>
      <c r="D16875" s="228" t="s">
        <v>206</v>
      </c>
      <c r="E16875" s="228">
        <v>60</v>
      </c>
      <c r="F16875" s="228">
        <v>2871</v>
      </c>
      <c r="G16875" s="228">
        <v>223</v>
      </c>
      <c r="H16875" s="228">
        <v>572</v>
      </c>
      <c r="I16875" s="228">
        <v>501583.51</v>
      </c>
      <c r="J16875" s="228">
        <v>110626.98</v>
      </c>
      <c r="K16875" s="228">
        <v>150162</v>
      </c>
      <c r="L16875" s="228">
        <v>821417.6</v>
      </c>
    </row>
    <row r="16876" spans="1:12">
      <c r="A16876" s="228">
        <v>2020</v>
      </c>
      <c r="B16876" s="228" t="s">
        <v>194</v>
      </c>
      <c r="C16876" s="228" t="s">
        <v>67</v>
      </c>
      <c r="D16876" s="228" t="s">
        <v>206</v>
      </c>
      <c r="E16876" s="228">
        <v>65</v>
      </c>
      <c r="F16876" s="228">
        <v>2102</v>
      </c>
      <c r="G16876" s="228">
        <v>234</v>
      </c>
      <c r="H16876" s="228">
        <v>610</v>
      </c>
      <c r="I16876" s="228">
        <v>541867.35</v>
      </c>
      <c r="J16876" s="228">
        <v>127146.28</v>
      </c>
      <c r="K16876" s="228">
        <v>140773</v>
      </c>
      <c r="L16876" s="228">
        <v>867689.48</v>
      </c>
    </row>
    <row r="16877" spans="1:12">
      <c r="A16877" s="228">
        <v>2020</v>
      </c>
      <c r="B16877" s="228" t="s">
        <v>194</v>
      </c>
      <c r="C16877" s="228" t="s">
        <v>67</v>
      </c>
      <c r="D16877" s="228" t="s">
        <v>206</v>
      </c>
      <c r="E16877" s="228">
        <v>70</v>
      </c>
      <c r="F16877" s="228">
        <v>1422</v>
      </c>
      <c r="G16877" s="228">
        <v>262</v>
      </c>
      <c r="H16877" s="228">
        <v>703</v>
      </c>
      <c r="I16877" s="228">
        <v>601012</v>
      </c>
      <c r="J16877" s="228">
        <v>109075.43</v>
      </c>
      <c r="K16877" s="228">
        <v>141527</v>
      </c>
      <c r="L16877" s="228">
        <v>906267.45</v>
      </c>
    </row>
    <row r="16878" spans="1:12">
      <c r="A16878" s="228">
        <v>2020</v>
      </c>
      <c r="B16878" s="228" t="s">
        <v>194</v>
      </c>
      <c r="C16878" s="228" t="s">
        <v>67</v>
      </c>
      <c r="D16878" s="228" t="s">
        <v>206</v>
      </c>
      <c r="E16878" s="228">
        <v>75</v>
      </c>
      <c r="F16878" s="228">
        <v>713</v>
      </c>
      <c r="G16878" s="228">
        <v>146</v>
      </c>
      <c r="H16878" s="228">
        <v>732</v>
      </c>
      <c r="I16878" s="228">
        <v>424238.65</v>
      </c>
      <c r="J16878" s="228">
        <v>66440.759999999995</v>
      </c>
      <c r="K16878" s="228">
        <v>39632.199999999997</v>
      </c>
      <c r="L16878" s="228">
        <v>550093.43000000005</v>
      </c>
    </row>
    <row r="16879" spans="1:12">
      <c r="A16879" s="228">
        <v>2020</v>
      </c>
      <c r="B16879" s="228" t="s">
        <v>194</v>
      </c>
      <c r="C16879" s="228" t="s">
        <v>67</v>
      </c>
      <c r="D16879" s="228" t="s">
        <v>206</v>
      </c>
      <c r="E16879" s="228">
        <v>80</v>
      </c>
      <c r="F16879" s="228">
        <v>362</v>
      </c>
      <c r="G16879" s="228">
        <v>54</v>
      </c>
      <c r="H16879" s="228">
        <v>274</v>
      </c>
      <c r="I16879" s="228">
        <v>177824</v>
      </c>
      <c r="J16879" s="228">
        <v>26409.08</v>
      </c>
      <c r="K16879" s="228">
        <v>26621</v>
      </c>
      <c r="L16879" s="228">
        <v>229741.43</v>
      </c>
    </row>
    <row r="16880" spans="1:12">
      <c r="A16880" s="228">
        <v>2020</v>
      </c>
      <c r="B16880" s="228" t="s">
        <v>194</v>
      </c>
      <c r="C16880" s="228" t="s">
        <v>67</v>
      </c>
      <c r="D16880" s="228" t="s">
        <v>206</v>
      </c>
      <c r="E16880" s="228">
        <v>85</v>
      </c>
      <c r="F16880" s="228">
        <v>148</v>
      </c>
      <c r="G16880" s="228">
        <v>29</v>
      </c>
      <c r="H16880" s="228">
        <v>238</v>
      </c>
      <c r="I16880" s="228">
        <v>105076.35</v>
      </c>
      <c r="J16880" s="228">
        <v>9336.7900000000009</v>
      </c>
      <c r="K16880" s="228">
        <v>458</v>
      </c>
      <c r="L16880" s="228">
        <v>117891.89</v>
      </c>
    </row>
    <row r="16881" spans="1:12">
      <c r="A16881" s="228">
        <v>2020</v>
      </c>
      <c r="B16881" s="228" t="s">
        <v>194</v>
      </c>
      <c r="C16881" s="228" t="s">
        <v>67</v>
      </c>
      <c r="D16881" s="228" t="s">
        <v>206</v>
      </c>
      <c r="E16881" s="228">
        <v>90</v>
      </c>
      <c r="F16881" s="228">
        <v>68</v>
      </c>
      <c r="G16881" s="228">
        <v>8</v>
      </c>
      <c r="H16881" s="228">
        <v>83</v>
      </c>
      <c r="I16881" s="228">
        <v>52601</v>
      </c>
      <c r="J16881" s="228">
        <v>2994.75</v>
      </c>
      <c r="K16881" s="228">
        <v>-793</v>
      </c>
      <c r="L16881" s="228">
        <v>55552.75</v>
      </c>
    </row>
    <row r="16882" spans="1:12">
      <c r="A16882" s="228">
        <v>2020</v>
      </c>
      <c r="B16882" s="228" t="s">
        <v>194</v>
      </c>
      <c r="C16882" s="228" t="s">
        <v>67</v>
      </c>
      <c r="D16882" s="228" t="s">
        <v>206</v>
      </c>
      <c r="E16882" s="228">
        <v>95</v>
      </c>
      <c r="F16882" s="228">
        <v>8</v>
      </c>
      <c r="G16882" s="228">
        <v>0</v>
      </c>
      <c r="H16882" s="228">
        <v>0</v>
      </c>
      <c r="I16882" s="228">
        <v>0</v>
      </c>
      <c r="J16882" s="228">
        <v>0</v>
      </c>
      <c r="K16882" s="228">
        <v>0</v>
      </c>
      <c r="L16882" s="228">
        <v>0</v>
      </c>
    </row>
    <row r="16883" spans="1:12">
      <c r="A16883" s="228">
        <v>2020</v>
      </c>
      <c r="B16883" s="228" t="s">
        <v>195</v>
      </c>
      <c r="C16883" s="228" t="s">
        <v>61</v>
      </c>
      <c r="D16883" s="228" t="s">
        <v>205</v>
      </c>
      <c r="E16883" s="228">
        <v>0</v>
      </c>
      <c r="F16883" s="228">
        <v>96334</v>
      </c>
      <c r="G16883" s="228">
        <v>3901</v>
      </c>
      <c r="H16883" s="228">
        <v>9764</v>
      </c>
      <c r="I16883" s="228">
        <v>7109466.9900000002</v>
      </c>
      <c r="J16883" s="228">
        <v>1261104.05</v>
      </c>
      <c r="K16883" s="228">
        <v>128719</v>
      </c>
      <c r="L16883" s="228">
        <v>9585015.9100000001</v>
      </c>
    </row>
    <row r="16884" spans="1:12">
      <c r="A16884" s="228">
        <v>2020</v>
      </c>
      <c r="B16884" s="228" t="s">
        <v>195</v>
      </c>
      <c r="C16884" s="228" t="s">
        <v>61</v>
      </c>
      <c r="D16884" s="228" t="s">
        <v>205</v>
      </c>
      <c r="E16884" s="228">
        <v>5</v>
      </c>
      <c r="F16884" s="228">
        <v>121972</v>
      </c>
      <c r="G16884" s="228">
        <v>2349</v>
      </c>
      <c r="H16884" s="228">
        <v>3176</v>
      </c>
      <c r="I16884" s="228">
        <v>2989432.84</v>
      </c>
      <c r="J16884" s="228">
        <v>787436.22</v>
      </c>
      <c r="K16884" s="228">
        <v>238447.75</v>
      </c>
      <c r="L16884" s="228">
        <v>4812527.3899999997</v>
      </c>
    </row>
    <row r="16885" spans="1:12">
      <c r="A16885" s="228">
        <v>2020</v>
      </c>
      <c r="B16885" s="228" t="s">
        <v>195</v>
      </c>
      <c r="C16885" s="228" t="s">
        <v>61</v>
      </c>
      <c r="D16885" s="228" t="s">
        <v>205</v>
      </c>
      <c r="E16885" s="228">
        <v>10</v>
      </c>
      <c r="F16885" s="228">
        <v>124119</v>
      </c>
      <c r="G16885" s="228">
        <v>2034</v>
      </c>
      <c r="H16885" s="228">
        <v>3199</v>
      </c>
      <c r="I16885" s="228">
        <v>2878984.21</v>
      </c>
      <c r="J16885" s="228">
        <v>834226.89</v>
      </c>
      <c r="K16885" s="228">
        <v>579820.05000000005</v>
      </c>
      <c r="L16885" s="228">
        <v>5015652.75</v>
      </c>
    </row>
    <row r="16886" spans="1:12">
      <c r="A16886" s="228">
        <v>2020</v>
      </c>
      <c r="B16886" s="228" t="s">
        <v>195</v>
      </c>
      <c r="C16886" s="228" t="s">
        <v>61</v>
      </c>
      <c r="D16886" s="228" t="s">
        <v>205</v>
      </c>
      <c r="E16886" s="228">
        <v>15</v>
      </c>
      <c r="F16886" s="228">
        <v>112253</v>
      </c>
      <c r="G16886" s="228">
        <v>3021</v>
      </c>
      <c r="H16886" s="228">
        <v>6319</v>
      </c>
      <c r="I16886" s="228">
        <v>6598409.7999999998</v>
      </c>
      <c r="J16886" s="228">
        <v>1559020.17</v>
      </c>
      <c r="K16886" s="228">
        <v>1482655</v>
      </c>
      <c r="L16886" s="228">
        <v>11091622.380000001</v>
      </c>
    </row>
    <row r="16887" spans="1:12">
      <c r="A16887" s="228">
        <v>2020</v>
      </c>
      <c r="B16887" s="228" t="s">
        <v>195</v>
      </c>
      <c r="C16887" s="228" t="s">
        <v>61</v>
      </c>
      <c r="D16887" s="228" t="s">
        <v>205</v>
      </c>
      <c r="E16887" s="228">
        <v>20</v>
      </c>
      <c r="F16887" s="228">
        <v>86940</v>
      </c>
      <c r="G16887" s="228">
        <v>2959</v>
      </c>
      <c r="H16887" s="228">
        <v>7293</v>
      </c>
      <c r="I16887" s="228">
        <v>7262579.6900000004</v>
      </c>
      <c r="J16887" s="228">
        <v>1469580</v>
      </c>
      <c r="K16887" s="228">
        <v>1515270.16</v>
      </c>
      <c r="L16887" s="228">
        <v>11759139.640000001</v>
      </c>
    </row>
    <row r="16888" spans="1:12">
      <c r="A16888" s="228">
        <v>2020</v>
      </c>
      <c r="B16888" s="228" t="s">
        <v>195</v>
      </c>
      <c r="C16888" s="228" t="s">
        <v>61</v>
      </c>
      <c r="D16888" s="228" t="s">
        <v>205</v>
      </c>
      <c r="E16888" s="228">
        <v>25</v>
      </c>
      <c r="F16888" s="228">
        <v>64648</v>
      </c>
      <c r="G16888" s="228">
        <v>2005</v>
      </c>
      <c r="H16888" s="228">
        <v>5117</v>
      </c>
      <c r="I16888" s="228">
        <v>4538109.82</v>
      </c>
      <c r="J16888" s="228">
        <v>1016159.83</v>
      </c>
      <c r="K16888" s="228">
        <v>1209718</v>
      </c>
      <c r="L16888" s="228">
        <v>8124905.8099999996</v>
      </c>
    </row>
    <row r="16889" spans="1:12">
      <c r="A16889" s="228">
        <v>2020</v>
      </c>
      <c r="B16889" s="228" t="s">
        <v>195</v>
      </c>
      <c r="C16889" s="228" t="s">
        <v>61</v>
      </c>
      <c r="D16889" s="228" t="s">
        <v>205</v>
      </c>
      <c r="E16889" s="228">
        <v>30</v>
      </c>
      <c r="F16889" s="228">
        <v>109649</v>
      </c>
      <c r="G16889" s="228">
        <v>3263</v>
      </c>
      <c r="H16889" s="228">
        <v>7221</v>
      </c>
      <c r="I16889" s="228">
        <v>6413619.5099999998</v>
      </c>
      <c r="J16889" s="228">
        <v>1543137.15</v>
      </c>
      <c r="K16889" s="228">
        <v>1474979.8</v>
      </c>
      <c r="L16889" s="228">
        <v>11477664.42</v>
      </c>
    </row>
    <row r="16890" spans="1:12">
      <c r="A16890" s="228">
        <v>2020</v>
      </c>
      <c r="B16890" s="228" t="s">
        <v>195</v>
      </c>
      <c r="C16890" s="228" t="s">
        <v>61</v>
      </c>
      <c r="D16890" s="228" t="s">
        <v>205</v>
      </c>
      <c r="E16890" s="228">
        <v>35</v>
      </c>
      <c r="F16890" s="228">
        <v>135735</v>
      </c>
      <c r="G16890" s="228">
        <v>4507</v>
      </c>
      <c r="H16890" s="228">
        <v>9432</v>
      </c>
      <c r="I16890" s="228">
        <v>8463655.4000000004</v>
      </c>
      <c r="J16890" s="228">
        <v>2202054.92</v>
      </c>
      <c r="K16890" s="228">
        <v>1458780.88</v>
      </c>
      <c r="L16890" s="228">
        <v>14679512.5</v>
      </c>
    </row>
    <row r="16891" spans="1:12">
      <c r="A16891" s="228">
        <v>2020</v>
      </c>
      <c r="B16891" s="228" t="s">
        <v>195</v>
      </c>
      <c r="C16891" s="228" t="s">
        <v>61</v>
      </c>
      <c r="D16891" s="228" t="s">
        <v>205</v>
      </c>
      <c r="E16891" s="228">
        <v>40</v>
      </c>
      <c r="F16891" s="228">
        <v>128460</v>
      </c>
      <c r="G16891" s="228">
        <v>5083</v>
      </c>
      <c r="H16891" s="228">
        <v>10648</v>
      </c>
      <c r="I16891" s="228">
        <v>10523011.359999999</v>
      </c>
      <c r="J16891" s="228">
        <v>2744886.23</v>
      </c>
      <c r="K16891" s="228">
        <v>2032116.92</v>
      </c>
      <c r="L16891" s="228">
        <v>18382882.52</v>
      </c>
    </row>
    <row r="16892" spans="1:12">
      <c r="A16892" s="228">
        <v>2020</v>
      </c>
      <c r="B16892" s="228" t="s">
        <v>195</v>
      </c>
      <c r="C16892" s="228" t="s">
        <v>61</v>
      </c>
      <c r="D16892" s="228" t="s">
        <v>205</v>
      </c>
      <c r="E16892" s="228">
        <v>45</v>
      </c>
      <c r="F16892" s="228">
        <v>130172</v>
      </c>
      <c r="G16892" s="228">
        <v>6450</v>
      </c>
      <c r="H16892" s="228">
        <v>14106</v>
      </c>
      <c r="I16892" s="228">
        <v>14344724.630000001</v>
      </c>
      <c r="J16892" s="228">
        <v>3556119.41</v>
      </c>
      <c r="K16892" s="228">
        <v>3122649.46</v>
      </c>
      <c r="L16892" s="228">
        <v>24686635.949999999</v>
      </c>
    </row>
    <row r="16893" spans="1:12">
      <c r="A16893" s="228">
        <v>2020</v>
      </c>
      <c r="B16893" s="228" t="s">
        <v>195</v>
      </c>
      <c r="C16893" s="228" t="s">
        <v>61</v>
      </c>
      <c r="D16893" s="228" t="s">
        <v>205</v>
      </c>
      <c r="E16893" s="228">
        <v>50</v>
      </c>
      <c r="F16893" s="228">
        <v>119139</v>
      </c>
      <c r="G16893" s="228">
        <v>8235</v>
      </c>
      <c r="H16893" s="228">
        <v>16379</v>
      </c>
      <c r="I16893" s="228">
        <v>17464401.940000001</v>
      </c>
      <c r="J16893" s="228">
        <v>4611423.3</v>
      </c>
      <c r="K16893" s="228">
        <v>4254235.95</v>
      </c>
      <c r="L16893" s="228">
        <v>30819307.98</v>
      </c>
    </row>
    <row r="16894" spans="1:12">
      <c r="A16894" s="228">
        <v>2020</v>
      </c>
      <c r="B16894" s="228" t="s">
        <v>195</v>
      </c>
      <c r="C16894" s="228" t="s">
        <v>61</v>
      </c>
      <c r="D16894" s="228" t="s">
        <v>205</v>
      </c>
      <c r="E16894" s="228">
        <v>55</v>
      </c>
      <c r="F16894" s="228">
        <v>120759</v>
      </c>
      <c r="G16894" s="228">
        <v>11532</v>
      </c>
      <c r="H16894" s="228">
        <v>24366</v>
      </c>
      <c r="I16894" s="228">
        <v>26588577.25</v>
      </c>
      <c r="J16894" s="228">
        <v>6400813.4199999999</v>
      </c>
      <c r="K16894" s="228">
        <v>6953919</v>
      </c>
      <c r="L16894" s="228">
        <v>45804079.009999998</v>
      </c>
    </row>
    <row r="16895" spans="1:12">
      <c r="A16895" s="228">
        <v>2020</v>
      </c>
      <c r="B16895" s="228" t="s">
        <v>195</v>
      </c>
      <c r="C16895" s="228" t="s">
        <v>61</v>
      </c>
      <c r="D16895" s="228" t="s">
        <v>205</v>
      </c>
      <c r="E16895" s="228">
        <v>60</v>
      </c>
      <c r="F16895" s="228">
        <v>116046</v>
      </c>
      <c r="G16895" s="228">
        <v>14851</v>
      </c>
      <c r="H16895" s="228">
        <v>31266</v>
      </c>
      <c r="I16895" s="228">
        <v>35538860</v>
      </c>
      <c r="J16895" s="228">
        <v>8607733.6500000004</v>
      </c>
      <c r="K16895" s="228">
        <v>9318166.8499999996</v>
      </c>
      <c r="L16895" s="228">
        <v>60415546.960000001</v>
      </c>
    </row>
    <row r="16896" spans="1:12">
      <c r="A16896" s="228">
        <v>2020</v>
      </c>
      <c r="B16896" s="228" t="s">
        <v>195</v>
      </c>
      <c r="C16896" s="228" t="s">
        <v>61</v>
      </c>
      <c r="D16896" s="228" t="s">
        <v>205</v>
      </c>
      <c r="E16896" s="228">
        <v>65</v>
      </c>
      <c r="F16896" s="228">
        <v>104229</v>
      </c>
      <c r="G16896" s="228">
        <v>18762</v>
      </c>
      <c r="H16896" s="228">
        <v>39773</v>
      </c>
      <c r="I16896" s="228">
        <v>47593827.259999998</v>
      </c>
      <c r="J16896" s="228">
        <v>10871677.890000001</v>
      </c>
      <c r="K16896" s="228">
        <v>13428806.470000001</v>
      </c>
      <c r="L16896" s="228">
        <v>79901904.140000001</v>
      </c>
    </row>
    <row r="16897" spans="1:12">
      <c r="A16897" s="228">
        <v>2020</v>
      </c>
      <c r="B16897" s="228" t="s">
        <v>195</v>
      </c>
      <c r="C16897" s="228" t="s">
        <v>61</v>
      </c>
      <c r="D16897" s="228" t="s">
        <v>205</v>
      </c>
      <c r="E16897" s="228">
        <v>70</v>
      </c>
      <c r="F16897" s="228">
        <v>93765</v>
      </c>
      <c r="G16897" s="228">
        <v>23410</v>
      </c>
      <c r="H16897" s="228">
        <v>55663</v>
      </c>
      <c r="I16897" s="228">
        <v>59327414.579999998</v>
      </c>
      <c r="J16897" s="228">
        <v>13250208.880000001</v>
      </c>
      <c r="K16897" s="228">
        <v>16316432.5</v>
      </c>
      <c r="L16897" s="228">
        <v>97045166.209999993</v>
      </c>
    </row>
    <row r="16898" spans="1:12">
      <c r="A16898" s="228">
        <v>2020</v>
      </c>
      <c r="B16898" s="228" t="s">
        <v>195</v>
      </c>
      <c r="C16898" s="228" t="s">
        <v>61</v>
      </c>
      <c r="D16898" s="228" t="s">
        <v>205</v>
      </c>
      <c r="E16898" s="228">
        <v>75</v>
      </c>
      <c r="F16898" s="228">
        <v>65392</v>
      </c>
      <c r="G16898" s="228">
        <v>21500</v>
      </c>
      <c r="H16898" s="228">
        <v>55978</v>
      </c>
      <c r="I16898" s="228">
        <v>54542987.649999999</v>
      </c>
      <c r="J16898" s="228">
        <v>11639131.050000001</v>
      </c>
      <c r="K16898" s="228">
        <v>13823460.17</v>
      </c>
      <c r="L16898" s="228">
        <v>86183751.980000004</v>
      </c>
    </row>
    <row r="16899" spans="1:12">
      <c r="A16899" s="228">
        <v>2020</v>
      </c>
      <c r="B16899" s="228" t="s">
        <v>195</v>
      </c>
      <c r="C16899" s="228" t="s">
        <v>61</v>
      </c>
      <c r="D16899" s="228" t="s">
        <v>205</v>
      </c>
      <c r="E16899" s="228">
        <v>80</v>
      </c>
      <c r="F16899" s="228">
        <v>41706</v>
      </c>
      <c r="G16899" s="228">
        <v>15905</v>
      </c>
      <c r="H16899" s="228">
        <v>50116</v>
      </c>
      <c r="I16899" s="228">
        <v>42951095.880000003</v>
      </c>
      <c r="J16899" s="228">
        <v>8385958.4299999997</v>
      </c>
      <c r="K16899" s="228">
        <v>9696622.1899999995</v>
      </c>
      <c r="L16899" s="228">
        <v>64763322.520000003</v>
      </c>
    </row>
    <row r="16900" spans="1:12">
      <c r="A16900" s="228">
        <v>2020</v>
      </c>
      <c r="B16900" s="228" t="s">
        <v>195</v>
      </c>
      <c r="C16900" s="228" t="s">
        <v>61</v>
      </c>
      <c r="D16900" s="228" t="s">
        <v>205</v>
      </c>
      <c r="E16900" s="228">
        <v>85</v>
      </c>
      <c r="F16900" s="228">
        <v>21699</v>
      </c>
      <c r="G16900" s="228">
        <v>8598</v>
      </c>
      <c r="H16900" s="228">
        <v>35575</v>
      </c>
      <c r="I16900" s="228">
        <v>26571123.059999999</v>
      </c>
      <c r="J16900" s="228">
        <v>4312256.01</v>
      </c>
      <c r="K16900" s="228">
        <v>4871673.7699999996</v>
      </c>
      <c r="L16900" s="228">
        <v>37358808.469999999</v>
      </c>
    </row>
    <row r="16901" spans="1:12">
      <c r="A16901" s="228">
        <v>2020</v>
      </c>
      <c r="B16901" s="228" t="s">
        <v>195</v>
      </c>
      <c r="C16901" s="228" t="s">
        <v>61</v>
      </c>
      <c r="D16901" s="228" t="s">
        <v>205</v>
      </c>
      <c r="E16901" s="228">
        <v>90</v>
      </c>
      <c r="F16901" s="228">
        <v>9333</v>
      </c>
      <c r="G16901" s="228">
        <v>3348</v>
      </c>
      <c r="H16901" s="228">
        <v>18741</v>
      </c>
      <c r="I16901" s="228">
        <v>12100613.279999999</v>
      </c>
      <c r="J16901" s="228">
        <v>1780398.09</v>
      </c>
      <c r="K16901" s="228">
        <v>1384062.44</v>
      </c>
      <c r="L16901" s="228">
        <v>15807146.82</v>
      </c>
    </row>
    <row r="16902" spans="1:12">
      <c r="A16902" s="228">
        <v>2020</v>
      </c>
      <c r="B16902" s="228" t="s">
        <v>195</v>
      </c>
      <c r="C16902" s="228" t="s">
        <v>61</v>
      </c>
      <c r="D16902" s="228" t="s">
        <v>205</v>
      </c>
      <c r="E16902" s="228">
        <v>95</v>
      </c>
      <c r="F16902" s="228">
        <v>1404</v>
      </c>
      <c r="G16902" s="228">
        <v>367</v>
      </c>
      <c r="H16902" s="228">
        <v>2938</v>
      </c>
      <c r="I16902" s="228">
        <v>1827301.82</v>
      </c>
      <c r="J16902" s="228">
        <v>203736</v>
      </c>
      <c r="K16902" s="228">
        <v>93324</v>
      </c>
      <c r="L16902" s="228">
        <v>2181862.67</v>
      </c>
    </row>
    <row r="16903" spans="1:12">
      <c r="A16903" s="228">
        <v>2020</v>
      </c>
      <c r="B16903" s="228" t="s">
        <v>195</v>
      </c>
      <c r="C16903" s="228" t="s">
        <v>61</v>
      </c>
      <c r="D16903" s="228" t="s">
        <v>206</v>
      </c>
      <c r="E16903" s="228">
        <v>0</v>
      </c>
      <c r="F16903" s="228">
        <v>90095</v>
      </c>
      <c r="G16903" s="228">
        <v>2778</v>
      </c>
      <c r="H16903" s="228">
        <v>7686</v>
      </c>
      <c r="I16903" s="228">
        <v>5324181.26</v>
      </c>
      <c r="J16903" s="228">
        <v>797028.26</v>
      </c>
      <c r="K16903" s="228">
        <v>118226</v>
      </c>
      <c r="L16903" s="228">
        <v>6888145.2999999998</v>
      </c>
    </row>
    <row r="16904" spans="1:12">
      <c r="A16904" s="228">
        <v>2020</v>
      </c>
      <c r="B16904" s="228" t="s">
        <v>195</v>
      </c>
      <c r="C16904" s="228" t="s">
        <v>61</v>
      </c>
      <c r="D16904" s="228" t="s">
        <v>206</v>
      </c>
      <c r="E16904" s="228">
        <v>5</v>
      </c>
      <c r="F16904" s="228">
        <v>114306</v>
      </c>
      <c r="G16904" s="228">
        <v>1732</v>
      </c>
      <c r="H16904" s="228">
        <v>2665</v>
      </c>
      <c r="I16904" s="228">
        <v>2229769.42</v>
      </c>
      <c r="J16904" s="228">
        <v>592676.77</v>
      </c>
      <c r="K16904" s="228">
        <v>166864.35</v>
      </c>
      <c r="L16904" s="228">
        <v>3530537.35</v>
      </c>
    </row>
    <row r="16905" spans="1:12">
      <c r="A16905" s="228">
        <v>2020</v>
      </c>
      <c r="B16905" s="228" t="s">
        <v>195</v>
      </c>
      <c r="C16905" s="228" t="s">
        <v>61</v>
      </c>
      <c r="D16905" s="228" t="s">
        <v>206</v>
      </c>
      <c r="E16905" s="228">
        <v>10</v>
      </c>
      <c r="F16905" s="228">
        <v>117140</v>
      </c>
      <c r="G16905" s="228">
        <v>1825</v>
      </c>
      <c r="H16905" s="228">
        <v>4081</v>
      </c>
      <c r="I16905" s="228">
        <v>3311613.48</v>
      </c>
      <c r="J16905" s="228">
        <v>771043.69</v>
      </c>
      <c r="K16905" s="228">
        <v>890976</v>
      </c>
      <c r="L16905" s="228">
        <v>5655835.4100000001</v>
      </c>
    </row>
    <row r="16906" spans="1:12">
      <c r="A16906" s="228">
        <v>2020</v>
      </c>
      <c r="B16906" s="228" t="s">
        <v>195</v>
      </c>
      <c r="C16906" s="228" t="s">
        <v>61</v>
      </c>
      <c r="D16906" s="228" t="s">
        <v>206</v>
      </c>
      <c r="E16906" s="228">
        <v>15</v>
      </c>
      <c r="F16906" s="228">
        <v>105785</v>
      </c>
      <c r="G16906" s="228">
        <v>3972</v>
      </c>
      <c r="H16906" s="228">
        <v>12590</v>
      </c>
      <c r="I16906" s="228">
        <v>10847460.02</v>
      </c>
      <c r="J16906" s="228">
        <v>1757483.56</v>
      </c>
      <c r="K16906" s="228">
        <v>1445198</v>
      </c>
      <c r="L16906" s="228">
        <v>15831233.51</v>
      </c>
    </row>
    <row r="16907" spans="1:12">
      <c r="A16907" s="228">
        <v>2020</v>
      </c>
      <c r="B16907" s="228" t="s">
        <v>195</v>
      </c>
      <c r="C16907" s="228" t="s">
        <v>61</v>
      </c>
      <c r="D16907" s="228" t="s">
        <v>206</v>
      </c>
      <c r="E16907" s="228">
        <v>20</v>
      </c>
      <c r="F16907" s="228">
        <v>87132</v>
      </c>
      <c r="G16907" s="228">
        <v>4916</v>
      </c>
      <c r="H16907" s="228">
        <v>12684</v>
      </c>
      <c r="I16907" s="228">
        <v>11713435.66</v>
      </c>
      <c r="J16907" s="228">
        <v>2168010.0499999998</v>
      </c>
      <c r="K16907" s="228">
        <v>1432548.8</v>
      </c>
      <c r="L16907" s="228">
        <v>17814274.66</v>
      </c>
    </row>
    <row r="16908" spans="1:12">
      <c r="A16908" s="228">
        <v>2020</v>
      </c>
      <c r="B16908" s="228" t="s">
        <v>195</v>
      </c>
      <c r="C16908" s="228" t="s">
        <v>61</v>
      </c>
      <c r="D16908" s="228" t="s">
        <v>206</v>
      </c>
      <c r="E16908" s="228">
        <v>25</v>
      </c>
      <c r="F16908" s="228">
        <v>76930</v>
      </c>
      <c r="G16908" s="228">
        <v>4852</v>
      </c>
      <c r="H16908" s="228">
        <v>14853</v>
      </c>
      <c r="I16908" s="228">
        <v>13637039.720000001</v>
      </c>
      <c r="J16908" s="228">
        <v>2919012.91</v>
      </c>
      <c r="K16908" s="228">
        <v>1067255</v>
      </c>
      <c r="L16908" s="228">
        <v>20503729.440000001</v>
      </c>
    </row>
    <row r="16909" spans="1:12">
      <c r="A16909" s="228">
        <v>2020</v>
      </c>
      <c r="B16909" s="228" t="s">
        <v>195</v>
      </c>
      <c r="C16909" s="228" t="s">
        <v>61</v>
      </c>
      <c r="D16909" s="228" t="s">
        <v>206</v>
      </c>
      <c r="E16909" s="228">
        <v>30</v>
      </c>
      <c r="F16909" s="228">
        <v>130995</v>
      </c>
      <c r="G16909" s="228">
        <v>8690</v>
      </c>
      <c r="H16909" s="228">
        <v>27516</v>
      </c>
      <c r="I16909" s="228">
        <v>27156922.239999998</v>
      </c>
      <c r="J16909" s="228">
        <v>6485642.54</v>
      </c>
      <c r="K16909" s="228">
        <v>1876207</v>
      </c>
      <c r="L16909" s="228">
        <v>40981209.850000001</v>
      </c>
    </row>
    <row r="16910" spans="1:12">
      <c r="A16910" s="228">
        <v>2020</v>
      </c>
      <c r="B16910" s="228" t="s">
        <v>195</v>
      </c>
      <c r="C16910" s="228" t="s">
        <v>61</v>
      </c>
      <c r="D16910" s="228" t="s">
        <v>206</v>
      </c>
      <c r="E16910" s="228">
        <v>35</v>
      </c>
      <c r="F16910" s="228">
        <v>151365</v>
      </c>
      <c r="G16910" s="228">
        <v>10651</v>
      </c>
      <c r="H16910" s="228">
        <v>27526</v>
      </c>
      <c r="I16910" s="228">
        <v>28238545.219999999</v>
      </c>
      <c r="J16910" s="228">
        <v>6558707.5099999998</v>
      </c>
      <c r="K16910" s="228">
        <v>2461919</v>
      </c>
      <c r="L16910" s="228">
        <v>43553670.340000004</v>
      </c>
    </row>
    <row r="16911" spans="1:12">
      <c r="A16911" s="228">
        <v>2020</v>
      </c>
      <c r="B16911" s="228" t="s">
        <v>195</v>
      </c>
      <c r="C16911" s="228" t="s">
        <v>61</v>
      </c>
      <c r="D16911" s="228" t="s">
        <v>206</v>
      </c>
      <c r="E16911" s="228">
        <v>40</v>
      </c>
      <c r="F16911" s="228">
        <v>137905</v>
      </c>
      <c r="G16911" s="228">
        <v>9007</v>
      </c>
      <c r="H16911" s="228">
        <v>19024</v>
      </c>
      <c r="I16911" s="228">
        <v>20149478.32</v>
      </c>
      <c r="J16911" s="228">
        <v>4777680.96</v>
      </c>
      <c r="K16911" s="228">
        <v>3181752.4</v>
      </c>
      <c r="L16911" s="228">
        <v>34190598.229999997</v>
      </c>
    </row>
    <row r="16912" spans="1:12">
      <c r="A16912" s="228">
        <v>2020</v>
      </c>
      <c r="B16912" s="228" t="s">
        <v>195</v>
      </c>
      <c r="C16912" s="228" t="s">
        <v>61</v>
      </c>
      <c r="D16912" s="228" t="s">
        <v>206</v>
      </c>
      <c r="E16912" s="228">
        <v>45</v>
      </c>
      <c r="F16912" s="228">
        <v>139480</v>
      </c>
      <c r="G16912" s="228">
        <v>9825</v>
      </c>
      <c r="H16912" s="228">
        <v>21419</v>
      </c>
      <c r="I16912" s="228">
        <v>22895572.489999998</v>
      </c>
      <c r="J16912" s="228">
        <v>5381534.6399999997</v>
      </c>
      <c r="K16912" s="228">
        <v>3945690.55</v>
      </c>
      <c r="L16912" s="228">
        <v>38740237.880000003</v>
      </c>
    </row>
    <row r="16913" spans="1:12">
      <c r="A16913" s="228">
        <v>2020</v>
      </c>
      <c r="B16913" s="228" t="s">
        <v>195</v>
      </c>
      <c r="C16913" s="228" t="s">
        <v>61</v>
      </c>
      <c r="D16913" s="228" t="s">
        <v>206</v>
      </c>
      <c r="E16913" s="228">
        <v>50</v>
      </c>
      <c r="F16913" s="228">
        <v>130153</v>
      </c>
      <c r="G16913" s="228">
        <v>10489</v>
      </c>
      <c r="H16913" s="228">
        <v>22709</v>
      </c>
      <c r="I16913" s="228">
        <v>23771971.98</v>
      </c>
      <c r="J16913" s="228">
        <v>5721177.04</v>
      </c>
      <c r="K16913" s="228">
        <v>4593914.05</v>
      </c>
      <c r="L16913" s="228">
        <v>40114402.759999998</v>
      </c>
    </row>
    <row r="16914" spans="1:12">
      <c r="A16914" s="228">
        <v>2020</v>
      </c>
      <c r="B16914" s="228" t="s">
        <v>195</v>
      </c>
      <c r="C16914" s="228" t="s">
        <v>61</v>
      </c>
      <c r="D16914" s="228" t="s">
        <v>206</v>
      </c>
      <c r="E16914" s="228">
        <v>55</v>
      </c>
      <c r="F16914" s="228">
        <v>130892</v>
      </c>
      <c r="G16914" s="228">
        <v>12943</v>
      </c>
      <c r="H16914" s="228">
        <v>28055</v>
      </c>
      <c r="I16914" s="228">
        <v>29305557</v>
      </c>
      <c r="J16914" s="228">
        <v>6895038.9800000004</v>
      </c>
      <c r="K16914" s="228">
        <v>6978759.2999999998</v>
      </c>
      <c r="L16914" s="228">
        <v>50267378.18</v>
      </c>
    </row>
    <row r="16915" spans="1:12">
      <c r="A16915" s="228">
        <v>2020</v>
      </c>
      <c r="B16915" s="228" t="s">
        <v>195</v>
      </c>
      <c r="C16915" s="228" t="s">
        <v>61</v>
      </c>
      <c r="D16915" s="228" t="s">
        <v>206</v>
      </c>
      <c r="E16915" s="228">
        <v>60</v>
      </c>
      <c r="F16915" s="228">
        <v>126871</v>
      </c>
      <c r="G16915" s="228">
        <v>16073</v>
      </c>
      <c r="H16915" s="228">
        <v>35748</v>
      </c>
      <c r="I16915" s="228">
        <v>36174584.409999996</v>
      </c>
      <c r="J16915" s="228">
        <v>8114477.8600000003</v>
      </c>
      <c r="K16915" s="228">
        <v>9138257.2699999996</v>
      </c>
      <c r="L16915" s="228">
        <v>60631015.009999998</v>
      </c>
    </row>
    <row r="16916" spans="1:12">
      <c r="A16916" s="228">
        <v>2020</v>
      </c>
      <c r="B16916" s="228" t="s">
        <v>195</v>
      </c>
      <c r="C16916" s="228" t="s">
        <v>61</v>
      </c>
      <c r="D16916" s="228" t="s">
        <v>206</v>
      </c>
      <c r="E16916" s="228">
        <v>65</v>
      </c>
      <c r="F16916" s="228">
        <v>115111</v>
      </c>
      <c r="G16916" s="228">
        <v>19876</v>
      </c>
      <c r="H16916" s="228">
        <v>45401</v>
      </c>
      <c r="I16916" s="228">
        <v>46154293.859999999</v>
      </c>
      <c r="J16916" s="228">
        <v>10441442.720000001</v>
      </c>
      <c r="K16916" s="228">
        <v>12897567.41</v>
      </c>
      <c r="L16916" s="228">
        <v>76922084.969999999</v>
      </c>
    </row>
    <row r="16917" spans="1:12">
      <c r="A16917" s="228">
        <v>2020</v>
      </c>
      <c r="B16917" s="228" t="s">
        <v>195</v>
      </c>
      <c r="C16917" s="228" t="s">
        <v>61</v>
      </c>
      <c r="D16917" s="228" t="s">
        <v>206</v>
      </c>
      <c r="E16917" s="228">
        <v>70</v>
      </c>
      <c r="F16917" s="228">
        <v>103296</v>
      </c>
      <c r="G16917" s="228">
        <v>23118</v>
      </c>
      <c r="H16917" s="228">
        <v>58058</v>
      </c>
      <c r="I16917" s="228">
        <v>57237948.829999998</v>
      </c>
      <c r="J16917" s="228">
        <v>12059182.470000001</v>
      </c>
      <c r="K16917" s="228">
        <v>15111007.93</v>
      </c>
      <c r="L16917" s="228">
        <v>92397948.189999998</v>
      </c>
    </row>
    <row r="16918" spans="1:12">
      <c r="A16918" s="228">
        <v>2020</v>
      </c>
      <c r="B16918" s="228" t="s">
        <v>195</v>
      </c>
      <c r="C16918" s="228" t="s">
        <v>61</v>
      </c>
      <c r="D16918" s="228" t="s">
        <v>206</v>
      </c>
      <c r="E16918" s="228">
        <v>75</v>
      </c>
      <c r="F16918" s="228">
        <v>72070</v>
      </c>
      <c r="G16918" s="228">
        <v>20000</v>
      </c>
      <c r="H16918" s="228">
        <v>58067</v>
      </c>
      <c r="I16918" s="228">
        <v>52599149.450000003</v>
      </c>
      <c r="J16918" s="228">
        <v>10207018.689999999</v>
      </c>
      <c r="K16918" s="228">
        <v>12968445.810000001</v>
      </c>
      <c r="L16918" s="228">
        <v>81398096.510000005</v>
      </c>
    </row>
    <row r="16919" spans="1:12">
      <c r="A16919" s="228">
        <v>2020</v>
      </c>
      <c r="B16919" s="228" t="s">
        <v>195</v>
      </c>
      <c r="C16919" s="228" t="s">
        <v>61</v>
      </c>
      <c r="D16919" s="228" t="s">
        <v>206</v>
      </c>
      <c r="E16919" s="228">
        <v>80</v>
      </c>
      <c r="F16919" s="228">
        <v>47149</v>
      </c>
      <c r="G16919" s="228">
        <v>13378</v>
      </c>
      <c r="H16919" s="228">
        <v>51116</v>
      </c>
      <c r="I16919" s="228">
        <v>40909352.079999998</v>
      </c>
      <c r="J16919" s="228">
        <v>7065920.1100000003</v>
      </c>
      <c r="K16919" s="228">
        <v>7655705.25</v>
      </c>
      <c r="L16919" s="228">
        <v>59003932.229999997</v>
      </c>
    </row>
    <row r="16920" spans="1:12">
      <c r="A16920" s="228">
        <v>2020</v>
      </c>
      <c r="B16920" s="228" t="s">
        <v>195</v>
      </c>
      <c r="C16920" s="228" t="s">
        <v>61</v>
      </c>
      <c r="D16920" s="228" t="s">
        <v>206</v>
      </c>
      <c r="E16920" s="228">
        <v>85</v>
      </c>
      <c r="F16920" s="228">
        <v>27958</v>
      </c>
      <c r="G16920" s="228">
        <v>7625</v>
      </c>
      <c r="H16920" s="228">
        <v>41517</v>
      </c>
      <c r="I16920" s="228">
        <v>28710375.030000001</v>
      </c>
      <c r="J16920" s="228">
        <v>4068292.39</v>
      </c>
      <c r="K16920" s="228">
        <v>3571115.76</v>
      </c>
      <c r="L16920" s="228">
        <v>37858852.5</v>
      </c>
    </row>
    <row r="16921" spans="1:12">
      <c r="A16921" s="228">
        <v>2020</v>
      </c>
      <c r="B16921" s="228" t="s">
        <v>195</v>
      </c>
      <c r="C16921" s="228" t="s">
        <v>61</v>
      </c>
      <c r="D16921" s="228" t="s">
        <v>206</v>
      </c>
      <c r="E16921" s="228">
        <v>90</v>
      </c>
      <c r="F16921" s="228">
        <v>13324</v>
      </c>
      <c r="G16921" s="228">
        <v>3388</v>
      </c>
      <c r="H16921" s="228">
        <v>22078</v>
      </c>
      <c r="I16921" s="228">
        <v>13882434.65</v>
      </c>
      <c r="J16921" s="228">
        <v>1707932.8</v>
      </c>
      <c r="K16921" s="228">
        <v>1295030.78</v>
      </c>
      <c r="L16921" s="228">
        <v>17507089.57</v>
      </c>
    </row>
    <row r="16922" spans="1:12">
      <c r="A16922" s="228">
        <v>2020</v>
      </c>
      <c r="B16922" s="228" t="s">
        <v>195</v>
      </c>
      <c r="C16922" s="228" t="s">
        <v>61</v>
      </c>
      <c r="D16922" s="228" t="s">
        <v>206</v>
      </c>
      <c r="E16922" s="228">
        <v>95</v>
      </c>
      <c r="F16922" s="228">
        <v>3656</v>
      </c>
      <c r="G16922" s="228">
        <v>821</v>
      </c>
      <c r="H16922" s="228">
        <v>5931</v>
      </c>
      <c r="I16922" s="228">
        <v>3165922.39</v>
      </c>
      <c r="J16922" s="228">
        <v>346065.27</v>
      </c>
      <c r="K16922" s="228">
        <v>188717</v>
      </c>
      <c r="L16922" s="228">
        <v>3830404.9</v>
      </c>
    </row>
    <row r="16923" spans="1:12">
      <c r="A16923" s="228">
        <v>2020</v>
      </c>
      <c r="B16923" s="228" t="s">
        <v>195</v>
      </c>
      <c r="C16923" s="228" t="s">
        <v>62</v>
      </c>
      <c r="D16923" s="228" t="s">
        <v>205</v>
      </c>
      <c r="E16923" s="228">
        <v>0</v>
      </c>
      <c r="F16923" s="228">
        <v>66337</v>
      </c>
      <c r="G16923" s="228">
        <v>1688</v>
      </c>
      <c r="H16923" s="228">
        <v>6900</v>
      </c>
      <c r="I16923" s="228">
        <v>4823081.8499999996</v>
      </c>
      <c r="J16923" s="228">
        <v>723080.28</v>
      </c>
      <c r="K16923" s="228">
        <v>155738.45000000001</v>
      </c>
      <c r="L16923" s="228">
        <v>6140850.6200000001</v>
      </c>
    </row>
    <row r="16924" spans="1:12">
      <c r="A16924" s="228">
        <v>2020</v>
      </c>
      <c r="B16924" s="228" t="s">
        <v>195</v>
      </c>
      <c r="C16924" s="228" t="s">
        <v>62</v>
      </c>
      <c r="D16924" s="228" t="s">
        <v>205</v>
      </c>
      <c r="E16924" s="228">
        <v>5</v>
      </c>
      <c r="F16924" s="228">
        <v>83586</v>
      </c>
      <c r="G16924" s="228">
        <v>1103</v>
      </c>
      <c r="H16924" s="228">
        <v>1536</v>
      </c>
      <c r="I16924" s="228">
        <v>1376378.11</v>
      </c>
      <c r="J16924" s="228">
        <v>422632.54</v>
      </c>
      <c r="K16924" s="228">
        <v>145299</v>
      </c>
      <c r="L16924" s="228">
        <v>2172954.94</v>
      </c>
    </row>
    <row r="16925" spans="1:12">
      <c r="A16925" s="228">
        <v>2020</v>
      </c>
      <c r="B16925" s="228" t="s">
        <v>195</v>
      </c>
      <c r="C16925" s="228" t="s">
        <v>62</v>
      </c>
      <c r="D16925" s="228" t="s">
        <v>205</v>
      </c>
      <c r="E16925" s="228">
        <v>10</v>
      </c>
      <c r="F16925" s="228">
        <v>85518</v>
      </c>
      <c r="G16925" s="228">
        <v>951</v>
      </c>
      <c r="H16925" s="228">
        <v>1580</v>
      </c>
      <c r="I16925" s="228">
        <v>1587478.8</v>
      </c>
      <c r="J16925" s="228">
        <v>498186.1</v>
      </c>
      <c r="K16925" s="228">
        <v>350712</v>
      </c>
      <c r="L16925" s="228">
        <v>2676571.7999999998</v>
      </c>
    </row>
    <row r="16926" spans="1:12">
      <c r="A16926" s="228">
        <v>2020</v>
      </c>
      <c r="B16926" s="228" t="s">
        <v>195</v>
      </c>
      <c r="C16926" s="228" t="s">
        <v>62</v>
      </c>
      <c r="D16926" s="228" t="s">
        <v>205</v>
      </c>
      <c r="E16926" s="228">
        <v>15</v>
      </c>
      <c r="F16926" s="228">
        <v>77981</v>
      </c>
      <c r="G16926" s="228">
        <v>1880</v>
      </c>
      <c r="H16926" s="228">
        <v>3173</v>
      </c>
      <c r="I16926" s="228">
        <v>3637591.35</v>
      </c>
      <c r="J16926" s="228">
        <v>977237.71</v>
      </c>
      <c r="K16926" s="228">
        <v>760086</v>
      </c>
      <c r="L16926" s="228">
        <v>6065894.4000000004</v>
      </c>
    </row>
    <row r="16927" spans="1:12">
      <c r="A16927" s="228">
        <v>2020</v>
      </c>
      <c r="B16927" s="228" t="s">
        <v>195</v>
      </c>
      <c r="C16927" s="228" t="s">
        <v>62</v>
      </c>
      <c r="D16927" s="228" t="s">
        <v>205</v>
      </c>
      <c r="E16927" s="228">
        <v>20</v>
      </c>
      <c r="F16927" s="228">
        <v>60791</v>
      </c>
      <c r="G16927" s="228">
        <v>2068</v>
      </c>
      <c r="H16927" s="228">
        <v>4194</v>
      </c>
      <c r="I16927" s="228">
        <v>4351346.4000000004</v>
      </c>
      <c r="J16927" s="228">
        <v>966406.88</v>
      </c>
      <c r="K16927" s="228">
        <v>660662</v>
      </c>
      <c r="L16927" s="228">
        <v>6678775.8700000001</v>
      </c>
    </row>
    <row r="16928" spans="1:12">
      <c r="A16928" s="228">
        <v>2020</v>
      </c>
      <c r="B16928" s="228" t="s">
        <v>195</v>
      </c>
      <c r="C16928" s="228" t="s">
        <v>62</v>
      </c>
      <c r="D16928" s="228" t="s">
        <v>205</v>
      </c>
      <c r="E16928" s="228">
        <v>25</v>
      </c>
      <c r="F16928" s="228">
        <v>44335</v>
      </c>
      <c r="G16928" s="228">
        <v>1632</v>
      </c>
      <c r="H16928" s="228">
        <v>3673</v>
      </c>
      <c r="I16928" s="228">
        <v>3347214.05</v>
      </c>
      <c r="J16928" s="228">
        <v>752526.95</v>
      </c>
      <c r="K16928" s="228">
        <v>507132</v>
      </c>
      <c r="L16928" s="228">
        <v>5351266.9000000004</v>
      </c>
    </row>
    <row r="16929" spans="1:12">
      <c r="A16929" s="228">
        <v>2020</v>
      </c>
      <c r="B16929" s="228" t="s">
        <v>195</v>
      </c>
      <c r="C16929" s="228" t="s">
        <v>62</v>
      </c>
      <c r="D16929" s="228" t="s">
        <v>205</v>
      </c>
      <c r="E16929" s="228">
        <v>30</v>
      </c>
      <c r="F16929" s="228">
        <v>81100</v>
      </c>
      <c r="G16929" s="228">
        <v>2095</v>
      </c>
      <c r="H16929" s="228">
        <v>4612</v>
      </c>
      <c r="I16929" s="228">
        <v>4355272.16</v>
      </c>
      <c r="J16929" s="228">
        <v>1122807.3700000001</v>
      </c>
      <c r="K16929" s="228">
        <v>827216</v>
      </c>
      <c r="L16929" s="228">
        <v>7367878.21</v>
      </c>
    </row>
    <row r="16930" spans="1:12">
      <c r="A16930" s="228">
        <v>2020</v>
      </c>
      <c r="B16930" s="228" t="s">
        <v>195</v>
      </c>
      <c r="C16930" s="228" t="s">
        <v>62</v>
      </c>
      <c r="D16930" s="228" t="s">
        <v>205</v>
      </c>
      <c r="E16930" s="228">
        <v>35</v>
      </c>
      <c r="F16930" s="228">
        <v>98357</v>
      </c>
      <c r="G16930" s="228">
        <v>2930</v>
      </c>
      <c r="H16930" s="228">
        <v>6259</v>
      </c>
      <c r="I16930" s="228">
        <v>6056812.2199999997</v>
      </c>
      <c r="J16930" s="228">
        <v>1595846.75</v>
      </c>
      <c r="K16930" s="228">
        <v>1091723.6000000001</v>
      </c>
      <c r="L16930" s="228">
        <v>10041376.75</v>
      </c>
    </row>
    <row r="16931" spans="1:12">
      <c r="A16931" s="228">
        <v>2020</v>
      </c>
      <c r="B16931" s="228" t="s">
        <v>195</v>
      </c>
      <c r="C16931" s="228" t="s">
        <v>62</v>
      </c>
      <c r="D16931" s="228" t="s">
        <v>205</v>
      </c>
      <c r="E16931" s="228">
        <v>40</v>
      </c>
      <c r="F16931" s="228">
        <v>92566</v>
      </c>
      <c r="G16931" s="228">
        <v>3374</v>
      </c>
      <c r="H16931" s="228">
        <v>6482</v>
      </c>
      <c r="I16931" s="228">
        <v>6452141.8899999997</v>
      </c>
      <c r="J16931" s="228">
        <v>2036433.07</v>
      </c>
      <c r="K16931" s="228">
        <v>1311883.78</v>
      </c>
      <c r="L16931" s="228">
        <v>11292080.59</v>
      </c>
    </row>
    <row r="16932" spans="1:12">
      <c r="A16932" s="228">
        <v>2020</v>
      </c>
      <c r="B16932" s="228" t="s">
        <v>195</v>
      </c>
      <c r="C16932" s="228" t="s">
        <v>62</v>
      </c>
      <c r="D16932" s="228" t="s">
        <v>205</v>
      </c>
      <c r="E16932" s="228">
        <v>45</v>
      </c>
      <c r="F16932" s="228">
        <v>92610</v>
      </c>
      <c r="G16932" s="228">
        <v>4272</v>
      </c>
      <c r="H16932" s="228">
        <v>8692</v>
      </c>
      <c r="I16932" s="228">
        <v>9121573.5800000001</v>
      </c>
      <c r="J16932" s="228">
        <v>2773906.37</v>
      </c>
      <c r="K16932" s="228">
        <v>2079185.25</v>
      </c>
      <c r="L16932" s="228">
        <v>15679895.43</v>
      </c>
    </row>
    <row r="16933" spans="1:12">
      <c r="A16933" s="228">
        <v>2020</v>
      </c>
      <c r="B16933" s="228" t="s">
        <v>195</v>
      </c>
      <c r="C16933" s="228" t="s">
        <v>62</v>
      </c>
      <c r="D16933" s="228" t="s">
        <v>205</v>
      </c>
      <c r="E16933" s="228">
        <v>50</v>
      </c>
      <c r="F16933" s="228">
        <v>90756</v>
      </c>
      <c r="G16933" s="228">
        <v>6249</v>
      </c>
      <c r="H16933" s="228">
        <v>12093</v>
      </c>
      <c r="I16933" s="228">
        <v>12879764.6</v>
      </c>
      <c r="J16933" s="228">
        <v>3854685.18</v>
      </c>
      <c r="K16933" s="228">
        <v>2937954.42</v>
      </c>
      <c r="L16933" s="228">
        <v>22192933</v>
      </c>
    </row>
    <row r="16934" spans="1:12">
      <c r="A16934" s="228">
        <v>2020</v>
      </c>
      <c r="B16934" s="228" t="s">
        <v>195</v>
      </c>
      <c r="C16934" s="228" t="s">
        <v>62</v>
      </c>
      <c r="D16934" s="228" t="s">
        <v>205</v>
      </c>
      <c r="E16934" s="228">
        <v>55</v>
      </c>
      <c r="F16934" s="228">
        <v>88881</v>
      </c>
      <c r="G16934" s="228">
        <v>7653</v>
      </c>
      <c r="H16934" s="228">
        <v>14711</v>
      </c>
      <c r="I16934" s="228">
        <v>18369239.629999999</v>
      </c>
      <c r="J16934" s="228">
        <v>5491893.4100000001</v>
      </c>
      <c r="K16934" s="228">
        <v>4557238.8499999996</v>
      </c>
      <c r="L16934" s="228">
        <v>31315142.260000002</v>
      </c>
    </row>
    <row r="16935" spans="1:12">
      <c r="A16935" s="228">
        <v>2020</v>
      </c>
      <c r="B16935" s="228" t="s">
        <v>195</v>
      </c>
      <c r="C16935" s="228" t="s">
        <v>62</v>
      </c>
      <c r="D16935" s="228" t="s">
        <v>205</v>
      </c>
      <c r="E16935" s="228">
        <v>60</v>
      </c>
      <c r="F16935" s="228">
        <v>86454</v>
      </c>
      <c r="G16935" s="228">
        <v>10360</v>
      </c>
      <c r="H16935" s="228">
        <v>21009</v>
      </c>
      <c r="I16935" s="228">
        <v>25953326.030000001</v>
      </c>
      <c r="J16935" s="228">
        <v>7663370.4500000002</v>
      </c>
      <c r="K16935" s="228">
        <v>6759826.6699999999</v>
      </c>
      <c r="L16935" s="228">
        <v>43991277.439999998</v>
      </c>
    </row>
    <row r="16936" spans="1:12">
      <c r="A16936" s="228">
        <v>2020</v>
      </c>
      <c r="B16936" s="228" t="s">
        <v>195</v>
      </c>
      <c r="C16936" s="228" t="s">
        <v>62</v>
      </c>
      <c r="D16936" s="228" t="s">
        <v>205</v>
      </c>
      <c r="E16936" s="228">
        <v>65</v>
      </c>
      <c r="F16936" s="228">
        <v>77703</v>
      </c>
      <c r="G16936" s="228">
        <v>12289</v>
      </c>
      <c r="H16936" s="228">
        <v>25379</v>
      </c>
      <c r="I16936" s="228">
        <v>33172615.399999999</v>
      </c>
      <c r="J16936" s="228">
        <v>9142960.2400000002</v>
      </c>
      <c r="K16936" s="228">
        <v>8674344.0500000007</v>
      </c>
      <c r="L16936" s="228">
        <v>55056120.640000001</v>
      </c>
    </row>
    <row r="16937" spans="1:12">
      <c r="A16937" s="228">
        <v>2020</v>
      </c>
      <c r="B16937" s="228" t="s">
        <v>195</v>
      </c>
      <c r="C16937" s="228" t="s">
        <v>62</v>
      </c>
      <c r="D16937" s="228" t="s">
        <v>205</v>
      </c>
      <c r="E16937" s="228">
        <v>70</v>
      </c>
      <c r="F16937" s="228">
        <v>69274</v>
      </c>
      <c r="G16937" s="228">
        <v>15104</v>
      </c>
      <c r="H16937" s="228">
        <v>34577</v>
      </c>
      <c r="I16937" s="228">
        <v>41381937.82</v>
      </c>
      <c r="J16937" s="228">
        <v>10839993.34</v>
      </c>
      <c r="K16937" s="228">
        <v>9937946.4600000009</v>
      </c>
      <c r="L16937" s="228">
        <v>66127344.979999997</v>
      </c>
    </row>
    <row r="16938" spans="1:12">
      <c r="A16938" s="228">
        <v>2020</v>
      </c>
      <c r="B16938" s="228" t="s">
        <v>195</v>
      </c>
      <c r="C16938" s="228" t="s">
        <v>62</v>
      </c>
      <c r="D16938" s="228" t="s">
        <v>205</v>
      </c>
      <c r="E16938" s="228">
        <v>75</v>
      </c>
      <c r="F16938" s="228">
        <v>48071</v>
      </c>
      <c r="G16938" s="228">
        <v>14201</v>
      </c>
      <c r="H16938" s="228">
        <v>35280</v>
      </c>
      <c r="I16938" s="228">
        <v>39115221.520000003</v>
      </c>
      <c r="J16938" s="228">
        <v>9564737.7899999991</v>
      </c>
      <c r="K16938" s="228">
        <v>9456414.4499999993</v>
      </c>
      <c r="L16938" s="228">
        <v>61206505.799999997</v>
      </c>
    </row>
    <row r="16939" spans="1:12">
      <c r="A16939" s="228">
        <v>2020</v>
      </c>
      <c r="B16939" s="228" t="s">
        <v>195</v>
      </c>
      <c r="C16939" s="228" t="s">
        <v>62</v>
      </c>
      <c r="D16939" s="228" t="s">
        <v>205</v>
      </c>
      <c r="E16939" s="228">
        <v>80</v>
      </c>
      <c r="F16939" s="228">
        <v>31421</v>
      </c>
      <c r="G16939" s="228">
        <v>10982</v>
      </c>
      <c r="H16939" s="228">
        <v>32206</v>
      </c>
      <c r="I16939" s="228">
        <v>31572790.120000001</v>
      </c>
      <c r="J16939" s="228">
        <v>6955229.5700000003</v>
      </c>
      <c r="K16939" s="228">
        <v>5862891.4299999997</v>
      </c>
      <c r="L16939" s="228">
        <v>46259008.030000001</v>
      </c>
    </row>
    <row r="16940" spans="1:12">
      <c r="A16940" s="228">
        <v>2020</v>
      </c>
      <c r="B16940" s="228" t="s">
        <v>195</v>
      </c>
      <c r="C16940" s="228" t="s">
        <v>62</v>
      </c>
      <c r="D16940" s="228" t="s">
        <v>205</v>
      </c>
      <c r="E16940" s="228">
        <v>85</v>
      </c>
      <c r="F16940" s="228">
        <v>16869</v>
      </c>
      <c r="G16940" s="228">
        <v>7054</v>
      </c>
      <c r="H16940" s="228">
        <v>25189</v>
      </c>
      <c r="I16940" s="228">
        <v>21443921.949999999</v>
      </c>
      <c r="J16940" s="228">
        <v>4170267.46</v>
      </c>
      <c r="K16940" s="228">
        <v>3427205.9</v>
      </c>
      <c r="L16940" s="228">
        <v>30045250.539999999</v>
      </c>
    </row>
    <row r="16941" spans="1:12">
      <c r="A16941" s="228">
        <v>2020</v>
      </c>
      <c r="B16941" s="228" t="s">
        <v>195</v>
      </c>
      <c r="C16941" s="228" t="s">
        <v>62</v>
      </c>
      <c r="D16941" s="228" t="s">
        <v>205</v>
      </c>
      <c r="E16941" s="228">
        <v>90</v>
      </c>
      <c r="F16941" s="228">
        <v>7574</v>
      </c>
      <c r="G16941" s="228">
        <v>2342</v>
      </c>
      <c r="H16941" s="228">
        <v>13149</v>
      </c>
      <c r="I16941" s="228">
        <v>10541278.970000001</v>
      </c>
      <c r="J16941" s="228">
        <v>1784697.08</v>
      </c>
      <c r="K16941" s="228">
        <v>1266450.3500000001</v>
      </c>
      <c r="L16941" s="228">
        <v>14016012.630000001</v>
      </c>
    </row>
    <row r="16942" spans="1:12">
      <c r="A16942" s="228">
        <v>2020</v>
      </c>
      <c r="B16942" s="228" t="s">
        <v>195</v>
      </c>
      <c r="C16942" s="228" t="s">
        <v>62</v>
      </c>
      <c r="D16942" s="228" t="s">
        <v>205</v>
      </c>
      <c r="E16942" s="228">
        <v>95</v>
      </c>
      <c r="F16942" s="228">
        <v>1172</v>
      </c>
      <c r="G16942" s="228">
        <v>270</v>
      </c>
      <c r="H16942" s="228">
        <v>1798</v>
      </c>
      <c r="I16942" s="228">
        <v>1417249.55</v>
      </c>
      <c r="J16942" s="228">
        <v>205470.98</v>
      </c>
      <c r="K16942" s="228">
        <v>124087</v>
      </c>
      <c r="L16942" s="228">
        <v>1782704.55</v>
      </c>
    </row>
    <row r="16943" spans="1:12">
      <c r="A16943" s="228">
        <v>2020</v>
      </c>
      <c r="B16943" s="228" t="s">
        <v>195</v>
      </c>
      <c r="C16943" s="228" t="s">
        <v>62</v>
      </c>
      <c r="D16943" s="228" t="s">
        <v>206</v>
      </c>
      <c r="E16943" s="228">
        <v>0</v>
      </c>
      <c r="F16943" s="228">
        <v>62565</v>
      </c>
      <c r="G16943" s="228">
        <v>1178</v>
      </c>
      <c r="H16943" s="228">
        <v>4750</v>
      </c>
      <c r="I16943" s="228">
        <v>3464006.12</v>
      </c>
      <c r="J16943" s="228">
        <v>508647.26</v>
      </c>
      <c r="K16943" s="228">
        <v>152423.35</v>
      </c>
      <c r="L16943" s="228">
        <v>4341075.3</v>
      </c>
    </row>
    <row r="16944" spans="1:12">
      <c r="A16944" s="228">
        <v>2020</v>
      </c>
      <c r="B16944" s="228" t="s">
        <v>195</v>
      </c>
      <c r="C16944" s="228" t="s">
        <v>62</v>
      </c>
      <c r="D16944" s="228" t="s">
        <v>206</v>
      </c>
      <c r="E16944" s="228">
        <v>5</v>
      </c>
      <c r="F16944" s="228">
        <v>79046</v>
      </c>
      <c r="G16944" s="228">
        <v>828</v>
      </c>
      <c r="H16944" s="228">
        <v>1128</v>
      </c>
      <c r="I16944" s="228">
        <v>1045244.22</v>
      </c>
      <c r="J16944" s="228">
        <v>310407.90999999997</v>
      </c>
      <c r="K16944" s="228">
        <v>111457</v>
      </c>
      <c r="L16944" s="228">
        <v>1678027.54</v>
      </c>
    </row>
    <row r="16945" spans="1:12">
      <c r="A16945" s="228">
        <v>2020</v>
      </c>
      <c r="B16945" s="228" t="s">
        <v>195</v>
      </c>
      <c r="C16945" s="228" t="s">
        <v>62</v>
      </c>
      <c r="D16945" s="228" t="s">
        <v>206</v>
      </c>
      <c r="E16945" s="228">
        <v>10</v>
      </c>
      <c r="F16945" s="228">
        <v>81010</v>
      </c>
      <c r="G16945" s="228">
        <v>981</v>
      </c>
      <c r="H16945" s="228">
        <v>2120</v>
      </c>
      <c r="I16945" s="228">
        <v>1771866.65</v>
      </c>
      <c r="J16945" s="228">
        <v>443008.28</v>
      </c>
      <c r="K16945" s="228">
        <v>564250.15</v>
      </c>
      <c r="L16945" s="228">
        <v>3090243.6</v>
      </c>
    </row>
    <row r="16946" spans="1:12">
      <c r="A16946" s="228">
        <v>2020</v>
      </c>
      <c r="B16946" s="228" t="s">
        <v>195</v>
      </c>
      <c r="C16946" s="228" t="s">
        <v>62</v>
      </c>
      <c r="D16946" s="228" t="s">
        <v>206</v>
      </c>
      <c r="E16946" s="228">
        <v>15</v>
      </c>
      <c r="F16946" s="228">
        <v>74250</v>
      </c>
      <c r="G16946" s="228">
        <v>2548</v>
      </c>
      <c r="H16946" s="228">
        <v>6279</v>
      </c>
      <c r="I16946" s="228">
        <v>5716135.8700000001</v>
      </c>
      <c r="J16946" s="228">
        <v>1077666.94</v>
      </c>
      <c r="K16946" s="228">
        <v>775384</v>
      </c>
      <c r="L16946" s="228">
        <v>8432556.3399999999</v>
      </c>
    </row>
    <row r="16947" spans="1:12">
      <c r="A16947" s="228">
        <v>2020</v>
      </c>
      <c r="B16947" s="228" t="s">
        <v>195</v>
      </c>
      <c r="C16947" s="228" t="s">
        <v>62</v>
      </c>
      <c r="D16947" s="228" t="s">
        <v>206</v>
      </c>
      <c r="E16947" s="228">
        <v>20</v>
      </c>
      <c r="F16947" s="228">
        <v>61000</v>
      </c>
      <c r="G16947" s="228">
        <v>4018</v>
      </c>
      <c r="H16947" s="228">
        <v>9388</v>
      </c>
      <c r="I16947" s="228">
        <v>8987060.1699999999</v>
      </c>
      <c r="J16947" s="228">
        <v>1705051.52</v>
      </c>
      <c r="K16947" s="228">
        <v>921770.3</v>
      </c>
      <c r="L16947" s="228">
        <v>12991613.73</v>
      </c>
    </row>
    <row r="16948" spans="1:12">
      <c r="A16948" s="228">
        <v>2020</v>
      </c>
      <c r="B16948" s="228" t="s">
        <v>195</v>
      </c>
      <c r="C16948" s="228" t="s">
        <v>62</v>
      </c>
      <c r="D16948" s="228" t="s">
        <v>206</v>
      </c>
      <c r="E16948" s="228">
        <v>25</v>
      </c>
      <c r="F16948" s="228">
        <v>52625</v>
      </c>
      <c r="G16948" s="228">
        <v>3933</v>
      </c>
      <c r="H16948" s="228">
        <v>10214</v>
      </c>
      <c r="I16948" s="228">
        <v>9980331.2100000009</v>
      </c>
      <c r="J16948" s="228">
        <v>2090932.45</v>
      </c>
      <c r="K16948" s="228">
        <v>1044449</v>
      </c>
      <c r="L16948" s="228">
        <v>14758200.49</v>
      </c>
    </row>
    <row r="16949" spans="1:12">
      <c r="A16949" s="228">
        <v>2020</v>
      </c>
      <c r="B16949" s="228" t="s">
        <v>195</v>
      </c>
      <c r="C16949" s="228" t="s">
        <v>62</v>
      </c>
      <c r="D16949" s="228" t="s">
        <v>206</v>
      </c>
      <c r="E16949" s="228">
        <v>30</v>
      </c>
      <c r="F16949" s="228">
        <v>96571</v>
      </c>
      <c r="G16949" s="228">
        <v>7617</v>
      </c>
      <c r="H16949" s="228">
        <v>19791</v>
      </c>
      <c r="I16949" s="228">
        <v>22031141.57</v>
      </c>
      <c r="J16949" s="228">
        <v>5313826.46</v>
      </c>
      <c r="K16949" s="228">
        <v>1466356</v>
      </c>
      <c r="L16949" s="228">
        <v>32067868.73</v>
      </c>
    </row>
    <row r="16950" spans="1:12">
      <c r="A16950" s="228">
        <v>2020</v>
      </c>
      <c r="B16950" s="228" t="s">
        <v>195</v>
      </c>
      <c r="C16950" s="228" t="s">
        <v>62</v>
      </c>
      <c r="D16950" s="228" t="s">
        <v>206</v>
      </c>
      <c r="E16950" s="228">
        <v>35</v>
      </c>
      <c r="F16950" s="228">
        <v>111162</v>
      </c>
      <c r="G16950" s="228">
        <v>8309</v>
      </c>
      <c r="H16950" s="228">
        <v>19430</v>
      </c>
      <c r="I16950" s="228">
        <v>22608647.800000001</v>
      </c>
      <c r="J16950" s="228">
        <v>5722564.54</v>
      </c>
      <c r="K16950" s="228">
        <v>1776270</v>
      </c>
      <c r="L16950" s="228">
        <v>33754332.259999998</v>
      </c>
    </row>
    <row r="16951" spans="1:12">
      <c r="A16951" s="228">
        <v>2020</v>
      </c>
      <c r="B16951" s="228" t="s">
        <v>195</v>
      </c>
      <c r="C16951" s="228" t="s">
        <v>62</v>
      </c>
      <c r="D16951" s="228" t="s">
        <v>206</v>
      </c>
      <c r="E16951" s="228">
        <v>40</v>
      </c>
      <c r="F16951" s="228">
        <v>99863</v>
      </c>
      <c r="G16951" s="228">
        <v>6979</v>
      </c>
      <c r="H16951" s="228">
        <v>13847</v>
      </c>
      <c r="I16951" s="228">
        <v>15131169.9</v>
      </c>
      <c r="J16951" s="228">
        <v>4111004.83</v>
      </c>
      <c r="K16951" s="228">
        <v>2151372.4500000002</v>
      </c>
      <c r="L16951" s="228">
        <v>24462570.23</v>
      </c>
    </row>
    <row r="16952" spans="1:12">
      <c r="A16952" s="228">
        <v>2020</v>
      </c>
      <c r="B16952" s="228" t="s">
        <v>195</v>
      </c>
      <c r="C16952" s="228" t="s">
        <v>62</v>
      </c>
      <c r="D16952" s="228" t="s">
        <v>206</v>
      </c>
      <c r="E16952" s="228">
        <v>45</v>
      </c>
      <c r="F16952" s="228">
        <v>101986</v>
      </c>
      <c r="G16952" s="228">
        <v>7527</v>
      </c>
      <c r="H16952" s="228">
        <v>14854</v>
      </c>
      <c r="I16952" s="228">
        <v>15960077.65</v>
      </c>
      <c r="J16952" s="228">
        <v>4691479.84</v>
      </c>
      <c r="K16952" s="228">
        <v>2734733.61</v>
      </c>
      <c r="L16952" s="228">
        <v>26786407.969999999</v>
      </c>
    </row>
    <row r="16953" spans="1:12">
      <c r="A16953" s="228">
        <v>2020</v>
      </c>
      <c r="B16953" s="228" t="s">
        <v>195</v>
      </c>
      <c r="C16953" s="228" t="s">
        <v>62</v>
      </c>
      <c r="D16953" s="228" t="s">
        <v>206</v>
      </c>
      <c r="E16953" s="228">
        <v>50</v>
      </c>
      <c r="F16953" s="228">
        <v>100119</v>
      </c>
      <c r="G16953" s="228">
        <v>8653</v>
      </c>
      <c r="H16953" s="228">
        <v>18783</v>
      </c>
      <c r="I16953" s="228">
        <v>19440655.690000001</v>
      </c>
      <c r="J16953" s="228">
        <v>5419778.1399999997</v>
      </c>
      <c r="K16953" s="228">
        <v>3733878</v>
      </c>
      <c r="L16953" s="228">
        <v>32116106.829999998</v>
      </c>
    </row>
    <row r="16954" spans="1:12">
      <c r="A16954" s="228">
        <v>2020</v>
      </c>
      <c r="B16954" s="228" t="s">
        <v>195</v>
      </c>
      <c r="C16954" s="228" t="s">
        <v>62</v>
      </c>
      <c r="D16954" s="228" t="s">
        <v>206</v>
      </c>
      <c r="E16954" s="228">
        <v>55</v>
      </c>
      <c r="F16954" s="228">
        <v>97112</v>
      </c>
      <c r="G16954" s="228">
        <v>9518</v>
      </c>
      <c r="H16954" s="228">
        <v>20445</v>
      </c>
      <c r="I16954" s="228">
        <v>21934165.329999998</v>
      </c>
      <c r="J16954" s="228">
        <v>6082481.8899999997</v>
      </c>
      <c r="K16954" s="228">
        <v>4747025.1500000004</v>
      </c>
      <c r="L16954" s="228">
        <v>36407680.909999996</v>
      </c>
    </row>
    <row r="16955" spans="1:12">
      <c r="A16955" s="228">
        <v>2020</v>
      </c>
      <c r="B16955" s="228" t="s">
        <v>195</v>
      </c>
      <c r="C16955" s="228" t="s">
        <v>62</v>
      </c>
      <c r="D16955" s="228" t="s">
        <v>206</v>
      </c>
      <c r="E16955" s="228">
        <v>60</v>
      </c>
      <c r="F16955" s="228">
        <v>94638</v>
      </c>
      <c r="G16955" s="228">
        <v>11333</v>
      </c>
      <c r="H16955" s="228">
        <v>24264</v>
      </c>
      <c r="I16955" s="228">
        <v>27407310.879999999</v>
      </c>
      <c r="J16955" s="228">
        <v>7438359.4299999997</v>
      </c>
      <c r="K16955" s="228">
        <v>6322022.8799999999</v>
      </c>
      <c r="L16955" s="228">
        <v>45292924.799999997</v>
      </c>
    </row>
    <row r="16956" spans="1:12">
      <c r="A16956" s="228">
        <v>2020</v>
      </c>
      <c r="B16956" s="228" t="s">
        <v>195</v>
      </c>
      <c r="C16956" s="228" t="s">
        <v>62</v>
      </c>
      <c r="D16956" s="228" t="s">
        <v>206</v>
      </c>
      <c r="E16956" s="228">
        <v>65</v>
      </c>
      <c r="F16956" s="228">
        <v>86938</v>
      </c>
      <c r="G16956" s="228">
        <v>12432</v>
      </c>
      <c r="H16956" s="228">
        <v>28552</v>
      </c>
      <c r="I16956" s="228">
        <v>32362592.48</v>
      </c>
      <c r="J16956" s="228">
        <v>8515684.9100000001</v>
      </c>
      <c r="K16956" s="228">
        <v>8711772.9100000001</v>
      </c>
      <c r="L16956" s="228">
        <v>53680900.219999999</v>
      </c>
    </row>
    <row r="16957" spans="1:12">
      <c r="A16957" s="228">
        <v>2020</v>
      </c>
      <c r="B16957" s="228" t="s">
        <v>195</v>
      </c>
      <c r="C16957" s="228" t="s">
        <v>62</v>
      </c>
      <c r="D16957" s="228" t="s">
        <v>206</v>
      </c>
      <c r="E16957" s="228">
        <v>70</v>
      </c>
      <c r="F16957" s="228">
        <v>78671</v>
      </c>
      <c r="G16957" s="228">
        <v>15434</v>
      </c>
      <c r="H16957" s="228">
        <v>37721</v>
      </c>
      <c r="I16957" s="228">
        <v>41175372.32</v>
      </c>
      <c r="J16957" s="228">
        <v>10383164.77</v>
      </c>
      <c r="K16957" s="228">
        <v>9806367.9299999997</v>
      </c>
      <c r="L16957" s="228">
        <v>65406987.369999997</v>
      </c>
    </row>
    <row r="16958" spans="1:12">
      <c r="A16958" s="228">
        <v>2020</v>
      </c>
      <c r="B16958" s="228" t="s">
        <v>195</v>
      </c>
      <c r="C16958" s="228" t="s">
        <v>62</v>
      </c>
      <c r="D16958" s="228" t="s">
        <v>206</v>
      </c>
      <c r="E16958" s="228">
        <v>75</v>
      </c>
      <c r="F16958" s="228">
        <v>53952</v>
      </c>
      <c r="G16958" s="228">
        <v>12479</v>
      </c>
      <c r="H16958" s="228">
        <v>36990</v>
      </c>
      <c r="I16958" s="228">
        <v>37294227.100000001</v>
      </c>
      <c r="J16958" s="228">
        <v>8773147.8200000003</v>
      </c>
      <c r="K16958" s="228">
        <v>7995909.3099999996</v>
      </c>
      <c r="L16958" s="228">
        <v>57176412.890000001</v>
      </c>
    </row>
    <row r="16959" spans="1:12">
      <c r="A16959" s="228">
        <v>2020</v>
      </c>
      <c r="B16959" s="228" t="s">
        <v>195</v>
      </c>
      <c r="C16959" s="228" t="s">
        <v>62</v>
      </c>
      <c r="D16959" s="228" t="s">
        <v>206</v>
      </c>
      <c r="E16959" s="228">
        <v>80</v>
      </c>
      <c r="F16959" s="228">
        <v>37021</v>
      </c>
      <c r="G16959" s="228">
        <v>9352</v>
      </c>
      <c r="H16959" s="228">
        <v>34632</v>
      </c>
      <c r="I16959" s="228">
        <v>32429939.890000001</v>
      </c>
      <c r="J16959" s="228">
        <v>6871515.7599999998</v>
      </c>
      <c r="K16959" s="228">
        <v>5501120.4000000004</v>
      </c>
      <c r="L16959" s="228">
        <v>46631168.649999999</v>
      </c>
    </row>
    <row r="16960" spans="1:12">
      <c r="A16960" s="228">
        <v>2020</v>
      </c>
      <c r="B16960" s="228" t="s">
        <v>195</v>
      </c>
      <c r="C16960" s="228" t="s">
        <v>62</v>
      </c>
      <c r="D16960" s="228" t="s">
        <v>206</v>
      </c>
      <c r="E16960" s="228">
        <v>85</v>
      </c>
      <c r="F16960" s="228">
        <v>23012</v>
      </c>
      <c r="G16960" s="228">
        <v>5662</v>
      </c>
      <c r="H16960" s="228">
        <v>26883</v>
      </c>
      <c r="I16960" s="228">
        <v>22329838.98</v>
      </c>
      <c r="J16960" s="228">
        <v>4140549.32</v>
      </c>
      <c r="K16960" s="228">
        <v>2963120.83</v>
      </c>
      <c r="L16960" s="228">
        <v>30372823.190000001</v>
      </c>
    </row>
    <row r="16961" spans="1:12">
      <c r="A16961" s="228">
        <v>2020</v>
      </c>
      <c r="B16961" s="228" t="s">
        <v>195</v>
      </c>
      <c r="C16961" s="228" t="s">
        <v>62</v>
      </c>
      <c r="D16961" s="228" t="s">
        <v>206</v>
      </c>
      <c r="E16961" s="228">
        <v>90</v>
      </c>
      <c r="F16961" s="228">
        <v>11548</v>
      </c>
      <c r="G16961" s="228">
        <v>2360</v>
      </c>
      <c r="H16961" s="228">
        <v>14818</v>
      </c>
      <c r="I16961" s="228">
        <v>11498458.390000001</v>
      </c>
      <c r="J16961" s="228">
        <v>1836261.73</v>
      </c>
      <c r="K16961" s="228">
        <v>1041817.05</v>
      </c>
      <c r="L16961" s="228">
        <v>14863229.869999999</v>
      </c>
    </row>
    <row r="16962" spans="1:12">
      <c r="A16962" s="228">
        <v>2020</v>
      </c>
      <c r="B16962" s="228" t="s">
        <v>195</v>
      </c>
      <c r="C16962" s="228" t="s">
        <v>62</v>
      </c>
      <c r="D16962" s="228" t="s">
        <v>206</v>
      </c>
      <c r="E16962" s="228">
        <v>95</v>
      </c>
      <c r="F16962" s="228">
        <v>3134</v>
      </c>
      <c r="G16962" s="228">
        <v>589</v>
      </c>
      <c r="H16962" s="228">
        <v>4149</v>
      </c>
      <c r="I16962" s="228">
        <v>2984063.24</v>
      </c>
      <c r="J16962" s="228">
        <v>401942.44</v>
      </c>
      <c r="K16962" s="228">
        <v>231040</v>
      </c>
      <c r="L16962" s="228">
        <v>3737545.9</v>
      </c>
    </row>
    <row r="16963" spans="1:12">
      <c r="A16963" s="228">
        <v>2020</v>
      </c>
      <c r="B16963" s="228" t="s">
        <v>195</v>
      </c>
      <c r="C16963" s="228" t="s">
        <v>63</v>
      </c>
      <c r="D16963" s="228" t="s">
        <v>205</v>
      </c>
      <c r="E16963" s="228">
        <v>0</v>
      </c>
      <c r="F16963" s="228">
        <v>49747</v>
      </c>
      <c r="G16963" s="228">
        <v>2240</v>
      </c>
      <c r="H16963" s="228">
        <v>6484</v>
      </c>
      <c r="I16963" s="228">
        <v>5839404.25</v>
      </c>
      <c r="J16963" s="228">
        <v>778961.35</v>
      </c>
      <c r="K16963" s="228">
        <v>73893.2</v>
      </c>
      <c r="L16963" s="228">
        <v>7187619.3499999996</v>
      </c>
    </row>
    <row r="16964" spans="1:12">
      <c r="A16964" s="228">
        <v>2020</v>
      </c>
      <c r="B16964" s="228" t="s">
        <v>195</v>
      </c>
      <c r="C16964" s="228" t="s">
        <v>63</v>
      </c>
      <c r="D16964" s="228" t="s">
        <v>205</v>
      </c>
      <c r="E16964" s="228">
        <v>5</v>
      </c>
      <c r="F16964" s="228">
        <v>66905</v>
      </c>
      <c r="G16964" s="228">
        <v>1443</v>
      </c>
      <c r="H16964" s="228">
        <v>1892</v>
      </c>
      <c r="I16964" s="228">
        <v>1925278.45</v>
      </c>
      <c r="J16964" s="228">
        <v>455595.09</v>
      </c>
      <c r="K16964" s="228">
        <v>177942</v>
      </c>
      <c r="L16964" s="228">
        <v>2912668.2</v>
      </c>
    </row>
    <row r="16965" spans="1:12">
      <c r="A16965" s="228">
        <v>2020</v>
      </c>
      <c r="B16965" s="228" t="s">
        <v>195</v>
      </c>
      <c r="C16965" s="228" t="s">
        <v>63</v>
      </c>
      <c r="D16965" s="228" t="s">
        <v>205</v>
      </c>
      <c r="E16965" s="228">
        <v>10</v>
      </c>
      <c r="F16965" s="228">
        <v>72603</v>
      </c>
      <c r="G16965" s="228">
        <v>1413</v>
      </c>
      <c r="H16965" s="228">
        <v>2263</v>
      </c>
      <c r="I16965" s="228">
        <v>2275295.92</v>
      </c>
      <c r="J16965" s="228">
        <v>577237.25</v>
      </c>
      <c r="K16965" s="228">
        <v>413589</v>
      </c>
      <c r="L16965" s="228">
        <v>3698713.71</v>
      </c>
    </row>
    <row r="16966" spans="1:12">
      <c r="A16966" s="228">
        <v>2020</v>
      </c>
      <c r="B16966" s="228" t="s">
        <v>195</v>
      </c>
      <c r="C16966" s="228" t="s">
        <v>63</v>
      </c>
      <c r="D16966" s="228" t="s">
        <v>205</v>
      </c>
      <c r="E16966" s="228">
        <v>15</v>
      </c>
      <c r="F16966" s="228">
        <v>67809</v>
      </c>
      <c r="G16966" s="228">
        <v>2146</v>
      </c>
      <c r="H16966" s="228">
        <v>3723</v>
      </c>
      <c r="I16966" s="228">
        <v>4324884.33</v>
      </c>
      <c r="J16966" s="228">
        <v>953899.59</v>
      </c>
      <c r="K16966" s="228">
        <v>997333</v>
      </c>
      <c r="L16966" s="228">
        <v>7086306.5099999998</v>
      </c>
    </row>
    <row r="16967" spans="1:12">
      <c r="A16967" s="228">
        <v>2020</v>
      </c>
      <c r="B16967" s="228" t="s">
        <v>195</v>
      </c>
      <c r="C16967" s="228" t="s">
        <v>63</v>
      </c>
      <c r="D16967" s="228" t="s">
        <v>205</v>
      </c>
      <c r="E16967" s="228">
        <v>20</v>
      </c>
      <c r="F16967" s="228">
        <v>48410</v>
      </c>
      <c r="G16967" s="228">
        <v>1786</v>
      </c>
      <c r="H16967" s="228">
        <v>3955</v>
      </c>
      <c r="I16967" s="228">
        <v>4030526.14</v>
      </c>
      <c r="J16967" s="228">
        <v>791934.65</v>
      </c>
      <c r="K16967" s="228">
        <v>839009</v>
      </c>
      <c r="L16967" s="228">
        <v>6400135.04</v>
      </c>
    </row>
    <row r="16968" spans="1:12">
      <c r="A16968" s="228">
        <v>2020</v>
      </c>
      <c r="B16968" s="228" t="s">
        <v>195</v>
      </c>
      <c r="C16968" s="228" t="s">
        <v>63</v>
      </c>
      <c r="D16968" s="228" t="s">
        <v>205</v>
      </c>
      <c r="E16968" s="228">
        <v>25</v>
      </c>
      <c r="F16968" s="228">
        <v>32135</v>
      </c>
      <c r="G16968" s="228">
        <v>1133</v>
      </c>
      <c r="H16968" s="228">
        <v>2467</v>
      </c>
      <c r="I16968" s="228">
        <v>2286696.12</v>
      </c>
      <c r="J16968" s="228">
        <v>520211.22</v>
      </c>
      <c r="K16968" s="228">
        <v>453764</v>
      </c>
      <c r="L16968" s="228">
        <v>4034041.04</v>
      </c>
    </row>
    <row r="16969" spans="1:12">
      <c r="A16969" s="228">
        <v>2020</v>
      </c>
      <c r="B16969" s="228" t="s">
        <v>195</v>
      </c>
      <c r="C16969" s="228" t="s">
        <v>63</v>
      </c>
      <c r="D16969" s="228" t="s">
        <v>205</v>
      </c>
      <c r="E16969" s="228">
        <v>30</v>
      </c>
      <c r="F16969" s="228">
        <v>55067</v>
      </c>
      <c r="G16969" s="228">
        <v>1769</v>
      </c>
      <c r="H16969" s="228">
        <v>4099</v>
      </c>
      <c r="I16969" s="228">
        <v>4040612.27</v>
      </c>
      <c r="J16969" s="228">
        <v>952152.24</v>
      </c>
      <c r="K16969" s="228">
        <v>838368</v>
      </c>
      <c r="L16969" s="228">
        <v>6939732.3600000003</v>
      </c>
    </row>
    <row r="16970" spans="1:12">
      <c r="A16970" s="228">
        <v>2020</v>
      </c>
      <c r="B16970" s="228" t="s">
        <v>195</v>
      </c>
      <c r="C16970" s="228" t="s">
        <v>63</v>
      </c>
      <c r="D16970" s="228" t="s">
        <v>205</v>
      </c>
      <c r="E16970" s="228">
        <v>35</v>
      </c>
      <c r="F16970" s="228">
        <v>70223</v>
      </c>
      <c r="G16970" s="228">
        <v>2850</v>
      </c>
      <c r="H16970" s="228">
        <v>6237</v>
      </c>
      <c r="I16970" s="228">
        <v>5756262.2599999998</v>
      </c>
      <c r="J16970" s="228">
        <v>1414773.51</v>
      </c>
      <c r="K16970" s="228">
        <v>859553.72</v>
      </c>
      <c r="L16970" s="228">
        <v>9671715.7400000002</v>
      </c>
    </row>
    <row r="16971" spans="1:12">
      <c r="A16971" s="228">
        <v>2020</v>
      </c>
      <c r="B16971" s="228" t="s">
        <v>195</v>
      </c>
      <c r="C16971" s="228" t="s">
        <v>63</v>
      </c>
      <c r="D16971" s="228" t="s">
        <v>205</v>
      </c>
      <c r="E16971" s="228">
        <v>40</v>
      </c>
      <c r="F16971" s="228">
        <v>68888</v>
      </c>
      <c r="G16971" s="228">
        <v>3393</v>
      </c>
      <c r="H16971" s="228">
        <v>7213</v>
      </c>
      <c r="I16971" s="228">
        <v>6823907.3600000003</v>
      </c>
      <c r="J16971" s="228">
        <v>1740532.85</v>
      </c>
      <c r="K16971" s="228">
        <v>1502913</v>
      </c>
      <c r="L16971" s="228">
        <v>11849325.68</v>
      </c>
    </row>
    <row r="16972" spans="1:12">
      <c r="A16972" s="228">
        <v>2020</v>
      </c>
      <c r="B16972" s="228" t="s">
        <v>195</v>
      </c>
      <c r="C16972" s="228" t="s">
        <v>63</v>
      </c>
      <c r="D16972" s="228" t="s">
        <v>205</v>
      </c>
      <c r="E16972" s="228">
        <v>45</v>
      </c>
      <c r="F16972" s="228">
        <v>74744</v>
      </c>
      <c r="G16972" s="228">
        <v>4822</v>
      </c>
      <c r="H16972" s="228">
        <v>9410</v>
      </c>
      <c r="I16972" s="228">
        <v>9320655.3499999996</v>
      </c>
      <c r="J16972" s="228">
        <v>2384298.63</v>
      </c>
      <c r="K16972" s="228">
        <v>1855845.69</v>
      </c>
      <c r="L16972" s="228">
        <v>15939335.59</v>
      </c>
    </row>
    <row r="16973" spans="1:12">
      <c r="A16973" s="228">
        <v>2020</v>
      </c>
      <c r="B16973" s="228" t="s">
        <v>195</v>
      </c>
      <c r="C16973" s="228" t="s">
        <v>63</v>
      </c>
      <c r="D16973" s="228" t="s">
        <v>205</v>
      </c>
      <c r="E16973" s="228">
        <v>50</v>
      </c>
      <c r="F16973" s="228">
        <v>71588</v>
      </c>
      <c r="G16973" s="228">
        <v>6071</v>
      </c>
      <c r="H16973" s="228">
        <v>12075</v>
      </c>
      <c r="I16973" s="228">
        <v>13358523.359999999</v>
      </c>
      <c r="J16973" s="228">
        <v>3414457.98</v>
      </c>
      <c r="K16973" s="228">
        <v>3059303.65</v>
      </c>
      <c r="L16973" s="228">
        <v>22540073.170000002</v>
      </c>
    </row>
    <row r="16974" spans="1:12">
      <c r="A16974" s="228">
        <v>2020</v>
      </c>
      <c r="B16974" s="228" t="s">
        <v>195</v>
      </c>
      <c r="C16974" s="228" t="s">
        <v>63</v>
      </c>
      <c r="D16974" s="228" t="s">
        <v>205</v>
      </c>
      <c r="E16974" s="228">
        <v>55</v>
      </c>
      <c r="F16974" s="228">
        <v>71138</v>
      </c>
      <c r="G16974" s="228">
        <v>8379</v>
      </c>
      <c r="H16974" s="228">
        <v>16971</v>
      </c>
      <c r="I16974" s="228">
        <v>18817774.120000001</v>
      </c>
      <c r="J16974" s="228">
        <v>4671767.5599999996</v>
      </c>
      <c r="K16974" s="228">
        <v>4683824.55</v>
      </c>
      <c r="L16974" s="228">
        <v>31946965.379999999</v>
      </c>
    </row>
    <row r="16975" spans="1:12">
      <c r="A16975" s="228">
        <v>2020</v>
      </c>
      <c r="B16975" s="228" t="s">
        <v>195</v>
      </c>
      <c r="C16975" s="228" t="s">
        <v>63</v>
      </c>
      <c r="D16975" s="228" t="s">
        <v>205</v>
      </c>
      <c r="E16975" s="228">
        <v>60</v>
      </c>
      <c r="F16975" s="228">
        <v>68462</v>
      </c>
      <c r="G16975" s="228">
        <v>10201</v>
      </c>
      <c r="H16975" s="228">
        <v>22470</v>
      </c>
      <c r="I16975" s="228">
        <v>25802793.969999999</v>
      </c>
      <c r="J16975" s="228">
        <v>6585714.8700000001</v>
      </c>
      <c r="K16975" s="228">
        <v>6410218.21</v>
      </c>
      <c r="L16975" s="228">
        <v>43264685.240000002</v>
      </c>
    </row>
    <row r="16976" spans="1:12">
      <c r="A16976" s="228">
        <v>2020</v>
      </c>
      <c r="B16976" s="228" t="s">
        <v>195</v>
      </c>
      <c r="C16976" s="228" t="s">
        <v>63</v>
      </c>
      <c r="D16976" s="228" t="s">
        <v>205</v>
      </c>
      <c r="E16976" s="228">
        <v>65</v>
      </c>
      <c r="F16976" s="228">
        <v>61914</v>
      </c>
      <c r="G16976" s="228">
        <v>13440</v>
      </c>
      <c r="H16976" s="228">
        <v>27055</v>
      </c>
      <c r="I16976" s="228">
        <v>33014781.859999999</v>
      </c>
      <c r="J16976" s="228">
        <v>7772681.9199999999</v>
      </c>
      <c r="K16976" s="228">
        <v>8674623.5700000003</v>
      </c>
      <c r="L16976" s="228">
        <v>54253427</v>
      </c>
    </row>
    <row r="16977" spans="1:12">
      <c r="A16977" s="228">
        <v>2020</v>
      </c>
      <c r="B16977" s="228" t="s">
        <v>195</v>
      </c>
      <c r="C16977" s="228" t="s">
        <v>63</v>
      </c>
      <c r="D16977" s="228" t="s">
        <v>205</v>
      </c>
      <c r="E16977" s="228">
        <v>70</v>
      </c>
      <c r="F16977" s="228">
        <v>55520</v>
      </c>
      <c r="G16977" s="228">
        <v>15773</v>
      </c>
      <c r="H16977" s="228">
        <v>36417</v>
      </c>
      <c r="I16977" s="228">
        <v>39638169.280000001</v>
      </c>
      <c r="J16977" s="228">
        <v>9326812.6099999994</v>
      </c>
      <c r="K16977" s="228">
        <v>9538402.8399999999</v>
      </c>
      <c r="L16977" s="228">
        <v>63423236.310000002</v>
      </c>
    </row>
    <row r="16978" spans="1:12">
      <c r="A16978" s="228">
        <v>2020</v>
      </c>
      <c r="B16978" s="228" t="s">
        <v>195</v>
      </c>
      <c r="C16978" s="228" t="s">
        <v>63</v>
      </c>
      <c r="D16978" s="228" t="s">
        <v>205</v>
      </c>
      <c r="E16978" s="228">
        <v>75</v>
      </c>
      <c r="F16978" s="228">
        <v>38644</v>
      </c>
      <c r="G16978" s="228">
        <v>14707</v>
      </c>
      <c r="H16978" s="228">
        <v>36697</v>
      </c>
      <c r="I16978" s="228">
        <v>36973683.420000002</v>
      </c>
      <c r="J16978" s="228">
        <v>8215004.0499999998</v>
      </c>
      <c r="K16978" s="228">
        <v>8691693.4700000007</v>
      </c>
      <c r="L16978" s="228">
        <v>57542942.100000001</v>
      </c>
    </row>
    <row r="16979" spans="1:12">
      <c r="A16979" s="228">
        <v>2020</v>
      </c>
      <c r="B16979" s="228" t="s">
        <v>195</v>
      </c>
      <c r="C16979" s="228" t="s">
        <v>63</v>
      </c>
      <c r="D16979" s="228" t="s">
        <v>205</v>
      </c>
      <c r="E16979" s="228">
        <v>80</v>
      </c>
      <c r="F16979" s="228">
        <v>23782</v>
      </c>
      <c r="G16979" s="228">
        <v>10222</v>
      </c>
      <c r="H16979" s="228">
        <v>31608</v>
      </c>
      <c r="I16979" s="228">
        <v>28368102.629999999</v>
      </c>
      <c r="J16979" s="228">
        <v>5682107.9900000002</v>
      </c>
      <c r="K16979" s="228">
        <v>5550405.5</v>
      </c>
      <c r="L16979" s="228">
        <v>41555373.960000001</v>
      </c>
    </row>
    <row r="16980" spans="1:12">
      <c r="A16980" s="228">
        <v>2020</v>
      </c>
      <c r="B16980" s="228" t="s">
        <v>195</v>
      </c>
      <c r="C16980" s="228" t="s">
        <v>63</v>
      </c>
      <c r="D16980" s="228" t="s">
        <v>205</v>
      </c>
      <c r="E16980" s="228">
        <v>85</v>
      </c>
      <c r="F16980" s="228">
        <v>12124</v>
      </c>
      <c r="G16980" s="228">
        <v>5631</v>
      </c>
      <c r="H16980" s="228">
        <v>24181</v>
      </c>
      <c r="I16980" s="228">
        <v>19051358.879999999</v>
      </c>
      <c r="J16980" s="228">
        <v>2986922.52</v>
      </c>
      <c r="K16980" s="228">
        <v>2653099.6</v>
      </c>
      <c r="L16980" s="228">
        <v>25801323.609999999</v>
      </c>
    </row>
    <row r="16981" spans="1:12">
      <c r="A16981" s="228">
        <v>2020</v>
      </c>
      <c r="B16981" s="228" t="s">
        <v>195</v>
      </c>
      <c r="C16981" s="228" t="s">
        <v>63</v>
      </c>
      <c r="D16981" s="228" t="s">
        <v>205</v>
      </c>
      <c r="E16981" s="228">
        <v>90</v>
      </c>
      <c r="F16981" s="228">
        <v>4832</v>
      </c>
      <c r="G16981" s="228">
        <v>1870</v>
      </c>
      <c r="H16981" s="228">
        <v>10385</v>
      </c>
      <c r="I16981" s="228">
        <v>7915502.2300000004</v>
      </c>
      <c r="J16981" s="228">
        <v>1100196.33</v>
      </c>
      <c r="K16981" s="228">
        <v>1118369.9099999999</v>
      </c>
      <c r="L16981" s="228">
        <v>10547726.85</v>
      </c>
    </row>
    <row r="16982" spans="1:12">
      <c r="A16982" s="228">
        <v>2020</v>
      </c>
      <c r="B16982" s="228" t="s">
        <v>195</v>
      </c>
      <c r="C16982" s="228" t="s">
        <v>63</v>
      </c>
      <c r="D16982" s="228" t="s">
        <v>205</v>
      </c>
      <c r="E16982" s="228">
        <v>95</v>
      </c>
      <c r="F16982" s="228">
        <v>645</v>
      </c>
      <c r="G16982" s="228">
        <v>202</v>
      </c>
      <c r="H16982" s="228">
        <v>1374</v>
      </c>
      <c r="I16982" s="228">
        <v>1052498.7</v>
      </c>
      <c r="J16982" s="228">
        <v>102288.96000000001</v>
      </c>
      <c r="K16982" s="228">
        <v>57269</v>
      </c>
      <c r="L16982" s="228">
        <v>1236232.43</v>
      </c>
    </row>
    <row r="16983" spans="1:12">
      <c r="A16983" s="228">
        <v>2020</v>
      </c>
      <c r="B16983" s="228" t="s">
        <v>195</v>
      </c>
      <c r="C16983" s="228" t="s">
        <v>63</v>
      </c>
      <c r="D16983" s="228" t="s">
        <v>206</v>
      </c>
      <c r="E16983" s="228">
        <v>0</v>
      </c>
      <c r="F16983" s="228">
        <v>46314</v>
      </c>
      <c r="G16983" s="228">
        <v>1495</v>
      </c>
      <c r="H16983" s="228">
        <v>5592</v>
      </c>
      <c r="I16983" s="228">
        <v>4715021.5999999996</v>
      </c>
      <c r="J16983" s="228">
        <v>498814.1</v>
      </c>
      <c r="K16983" s="228">
        <v>77561.350000000006</v>
      </c>
      <c r="L16983" s="228">
        <v>5594841.1399999997</v>
      </c>
    </row>
    <row r="16984" spans="1:12">
      <c r="A16984" s="228">
        <v>2020</v>
      </c>
      <c r="B16984" s="228" t="s">
        <v>195</v>
      </c>
      <c r="C16984" s="228" t="s">
        <v>63</v>
      </c>
      <c r="D16984" s="228" t="s">
        <v>206</v>
      </c>
      <c r="E16984" s="228">
        <v>5</v>
      </c>
      <c r="F16984" s="228">
        <v>63072</v>
      </c>
      <c r="G16984" s="228">
        <v>1047</v>
      </c>
      <c r="H16984" s="228">
        <v>1551</v>
      </c>
      <c r="I16984" s="228">
        <v>1549056.38</v>
      </c>
      <c r="J16984" s="228">
        <v>354003.92</v>
      </c>
      <c r="K16984" s="228">
        <v>125024</v>
      </c>
      <c r="L16984" s="228">
        <v>2311171.08</v>
      </c>
    </row>
    <row r="16985" spans="1:12">
      <c r="A16985" s="228">
        <v>2020</v>
      </c>
      <c r="B16985" s="228" t="s">
        <v>195</v>
      </c>
      <c r="C16985" s="228" t="s">
        <v>63</v>
      </c>
      <c r="D16985" s="228" t="s">
        <v>206</v>
      </c>
      <c r="E16985" s="228">
        <v>10</v>
      </c>
      <c r="F16985" s="228">
        <v>68333</v>
      </c>
      <c r="G16985" s="228">
        <v>1276</v>
      </c>
      <c r="H16985" s="228">
        <v>2339</v>
      </c>
      <c r="I16985" s="228">
        <v>2179002.9700000002</v>
      </c>
      <c r="J16985" s="228">
        <v>481303.56</v>
      </c>
      <c r="K16985" s="228">
        <v>617983</v>
      </c>
      <c r="L16985" s="228">
        <v>3633944.41</v>
      </c>
    </row>
    <row r="16986" spans="1:12">
      <c r="A16986" s="228">
        <v>2020</v>
      </c>
      <c r="B16986" s="228" t="s">
        <v>195</v>
      </c>
      <c r="C16986" s="228" t="s">
        <v>63</v>
      </c>
      <c r="D16986" s="228" t="s">
        <v>206</v>
      </c>
      <c r="E16986" s="228">
        <v>15</v>
      </c>
      <c r="F16986" s="228">
        <v>64374</v>
      </c>
      <c r="G16986" s="228">
        <v>2969</v>
      </c>
      <c r="H16986" s="228">
        <v>6915</v>
      </c>
      <c r="I16986" s="228">
        <v>6369556.7400000002</v>
      </c>
      <c r="J16986" s="228">
        <v>1118882.45</v>
      </c>
      <c r="K16986" s="228">
        <v>784908</v>
      </c>
      <c r="L16986" s="228">
        <v>9280363.7699999996</v>
      </c>
    </row>
    <row r="16987" spans="1:12">
      <c r="A16987" s="228">
        <v>2020</v>
      </c>
      <c r="B16987" s="228" t="s">
        <v>195</v>
      </c>
      <c r="C16987" s="228" t="s">
        <v>63</v>
      </c>
      <c r="D16987" s="228" t="s">
        <v>206</v>
      </c>
      <c r="E16987" s="228">
        <v>20</v>
      </c>
      <c r="F16987" s="228">
        <v>50918</v>
      </c>
      <c r="G16987" s="228">
        <v>3836</v>
      </c>
      <c r="H16987" s="228">
        <v>9556</v>
      </c>
      <c r="I16987" s="228">
        <v>8765686.1899999995</v>
      </c>
      <c r="J16987" s="228">
        <v>1523002.51</v>
      </c>
      <c r="K16987" s="228">
        <v>726578.8</v>
      </c>
      <c r="L16987" s="228">
        <v>12274316.93</v>
      </c>
    </row>
    <row r="16988" spans="1:12">
      <c r="A16988" s="228">
        <v>2020</v>
      </c>
      <c r="B16988" s="228" t="s">
        <v>195</v>
      </c>
      <c r="C16988" s="228" t="s">
        <v>63</v>
      </c>
      <c r="D16988" s="228" t="s">
        <v>206</v>
      </c>
      <c r="E16988" s="228">
        <v>25</v>
      </c>
      <c r="F16988" s="228">
        <v>41009</v>
      </c>
      <c r="G16988" s="228">
        <v>3739</v>
      </c>
      <c r="H16988" s="228">
        <v>11479</v>
      </c>
      <c r="I16988" s="228">
        <v>10344405.859999999</v>
      </c>
      <c r="J16988" s="228">
        <v>2182828.6</v>
      </c>
      <c r="K16988" s="228">
        <v>986000</v>
      </c>
      <c r="L16988" s="228">
        <v>15348492.25</v>
      </c>
    </row>
    <row r="16989" spans="1:12">
      <c r="A16989" s="228">
        <v>2020</v>
      </c>
      <c r="B16989" s="228" t="s">
        <v>195</v>
      </c>
      <c r="C16989" s="228" t="s">
        <v>63</v>
      </c>
      <c r="D16989" s="228" t="s">
        <v>206</v>
      </c>
      <c r="E16989" s="228">
        <v>30</v>
      </c>
      <c r="F16989" s="228">
        <v>66492</v>
      </c>
      <c r="G16989" s="228">
        <v>6521</v>
      </c>
      <c r="H16989" s="228">
        <v>20105</v>
      </c>
      <c r="I16989" s="228">
        <v>19158843.100000001</v>
      </c>
      <c r="J16989" s="228">
        <v>4261021.53</v>
      </c>
      <c r="K16989" s="228">
        <v>1340056</v>
      </c>
      <c r="L16989" s="228">
        <v>27993512.27</v>
      </c>
    </row>
    <row r="16990" spans="1:12">
      <c r="A16990" s="228">
        <v>2020</v>
      </c>
      <c r="B16990" s="228" t="s">
        <v>195</v>
      </c>
      <c r="C16990" s="228" t="s">
        <v>63</v>
      </c>
      <c r="D16990" s="228" t="s">
        <v>206</v>
      </c>
      <c r="E16990" s="228">
        <v>35</v>
      </c>
      <c r="F16990" s="228">
        <v>79752</v>
      </c>
      <c r="G16990" s="228">
        <v>7406</v>
      </c>
      <c r="H16990" s="228">
        <v>18507</v>
      </c>
      <c r="I16990" s="228">
        <v>18136802.039999999</v>
      </c>
      <c r="J16990" s="228">
        <v>4272155</v>
      </c>
      <c r="K16990" s="228">
        <v>1737383.5</v>
      </c>
      <c r="L16990" s="228">
        <v>27821005.690000001</v>
      </c>
    </row>
    <row r="16991" spans="1:12">
      <c r="A16991" s="228">
        <v>2020</v>
      </c>
      <c r="B16991" s="228" t="s">
        <v>195</v>
      </c>
      <c r="C16991" s="228" t="s">
        <v>63</v>
      </c>
      <c r="D16991" s="228" t="s">
        <v>206</v>
      </c>
      <c r="E16991" s="228">
        <v>40</v>
      </c>
      <c r="F16991" s="228">
        <v>76394</v>
      </c>
      <c r="G16991" s="228">
        <v>6607</v>
      </c>
      <c r="H16991" s="228">
        <v>14576</v>
      </c>
      <c r="I16991" s="228">
        <v>15168338.710000001</v>
      </c>
      <c r="J16991" s="228">
        <v>3558426.67</v>
      </c>
      <c r="K16991" s="228">
        <v>2172362</v>
      </c>
      <c r="L16991" s="228">
        <v>24611351.920000002</v>
      </c>
    </row>
    <row r="16992" spans="1:12">
      <c r="A16992" s="228">
        <v>2020</v>
      </c>
      <c r="B16992" s="228" t="s">
        <v>195</v>
      </c>
      <c r="C16992" s="228" t="s">
        <v>63</v>
      </c>
      <c r="D16992" s="228" t="s">
        <v>206</v>
      </c>
      <c r="E16992" s="228">
        <v>45</v>
      </c>
      <c r="F16992" s="228">
        <v>81934</v>
      </c>
      <c r="G16992" s="228">
        <v>7798</v>
      </c>
      <c r="H16992" s="228">
        <v>17089</v>
      </c>
      <c r="I16992" s="228">
        <v>18080545.940000001</v>
      </c>
      <c r="J16992" s="228">
        <v>4132890.56</v>
      </c>
      <c r="K16992" s="228">
        <v>2895845</v>
      </c>
      <c r="L16992" s="228">
        <v>29431092.420000002</v>
      </c>
    </row>
    <row r="16993" spans="1:12">
      <c r="A16993" s="228">
        <v>2020</v>
      </c>
      <c r="B16993" s="228" t="s">
        <v>195</v>
      </c>
      <c r="C16993" s="228" t="s">
        <v>63</v>
      </c>
      <c r="D16993" s="228" t="s">
        <v>206</v>
      </c>
      <c r="E16993" s="228">
        <v>50</v>
      </c>
      <c r="F16993" s="228">
        <v>78100</v>
      </c>
      <c r="G16993" s="228">
        <v>8986</v>
      </c>
      <c r="H16993" s="228">
        <v>18875</v>
      </c>
      <c r="I16993" s="228">
        <v>19595034.399999999</v>
      </c>
      <c r="J16993" s="228">
        <v>4556800.18</v>
      </c>
      <c r="K16993" s="228">
        <v>3448539.62</v>
      </c>
      <c r="L16993" s="228">
        <v>31861139.170000002</v>
      </c>
    </row>
    <row r="16994" spans="1:12">
      <c r="A16994" s="228">
        <v>2020</v>
      </c>
      <c r="B16994" s="228" t="s">
        <v>195</v>
      </c>
      <c r="C16994" s="228" t="s">
        <v>63</v>
      </c>
      <c r="D16994" s="228" t="s">
        <v>206</v>
      </c>
      <c r="E16994" s="228">
        <v>55</v>
      </c>
      <c r="F16994" s="228">
        <v>77897</v>
      </c>
      <c r="G16994" s="228">
        <v>9974</v>
      </c>
      <c r="H16994" s="228">
        <v>20983</v>
      </c>
      <c r="I16994" s="228">
        <v>22167729.5</v>
      </c>
      <c r="J16994" s="228">
        <v>5331560.0999999996</v>
      </c>
      <c r="K16994" s="228">
        <v>4479860.3099999996</v>
      </c>
      <c r="L16994" s="228">
        <v>36522086.75</v>
      </c>
    </row>
    <row r="16995" spans="1:12">
      <c r="A16995" s="228">
        <v>2020</v>
      </c>
      <c r="B16995" s="228" t="s">
        <v>195</v>
      </c>
      <c r="C16995" s="228" t="s">
        <v>63</v>
      </c>
      <c r="D16995" s="228" t="s">
        <v>206</v>
      </c>
      <c r="E16995" s="228">
        <v>60</v>
      </c>
      <c r="F16995" s="228">
        <v>75269</v>
      </c>
      <c r="G16995" s="228">
        <v>11905</v>
      </c>
      <c r="H16995" s="228">
        <v>25412</v>
      </c>
      <c r="I16995" s="228">
        <v>26916577.640000001</v>
      </c>
      <c r="J16995" s="228">
        <v>6609034.9699999997</v>
      </c>
      <c r="K16995" s="228">
        <v>6055984.4000000004</v>
      </c>
      <c r="L16995" s="228">
        <v>44279617.240000002</v>
      </c>
    </row>
    <row r="16996" spans="1:12">
      <c r="A16996" s="228">
        <v>2020</v>
      </c>
      <c r="B16996" s="228" t="s">
        <v>195</v>
      </c>
      <c r="C16996" s="228" t="s">
        <v>63</v>
      </c>
      <c r="D16996" s="228" t="s">
        <v>206</v>
      </c>
      <c r="E16996" s="228">
        <v>65</v>
      </c>
      <c r="F16996" s="228">
        <v>68809</v>
      </c>
      <c r="G16996" s="228">
        <v>13663</v>
      </c>
      <c r="H16996" s="228">
        <v>30674</v>
      </c>
      <c r="I16996" s="228">
        <v>32707497.25</v>
      </c>
      <c r="J16996" s="228">
        <v>7730637.5599999996</v>
      </c>
      <c r="K16996" s="228">
        <v>7724374.75</v>
      </c>
      <c r="L16996" s="228">
        <v>52741890.939999998</v>
      </c>
    </row>
    <row r="16997" spans="1:12">
      <c r="A16997" s="228">
        <v>2020</v>
      </c>
      <c r="B16997" s="228" t="s">
        <v>195</v>
      </c>
      <c r="C16997" s="228" t="s">
        <v>63</v>
      </c>
      <c r="D16997" s="228" t="s">
        <v>206</v>
      </c>
      <c r="E16997" s="228">
        <v>70</v>
      </c>
      <c r="F16997" s="228">
        <v>62705</v>
      </c>
      <c r="G16997" s="228">
        <v>15462</v>
      </c>
      <c r="H16997" s="228">
        <v>37674</v>
      </c>
      <c r="I16997" s="228">
        <v>39879423.890000001</v>
      </c>
      <c r="J16997" s="228">
        <v>9044962.5800000001</v>
      </c>
      <c r="K16997" s="228">
        <v>9169448.5500000007</v>
      </c>
      <c r="L16997" s="228">
        <v>62829137.659999996</v>
      </c>
    </row>
    <row r="16998" spans="1:12">
      <c r="A16998" s="228">
        <v>2020</v>
      </c>
      <c r="B16998" s="228" t="s">
        <v>195</v>
      </c>
      <c r="C16998" s="228" t="s">
        <v>63</v>
      </c>
      <c r="D16998" s="228" t="s">
        <v>206</v>
      </c>
      <c r="E16998" s="228">
        <v>75</v>
      </c>
      <c r="F16998" s="228">
        <v>43359</v>
      </c>
      <c r="G16998" s="228">
        <v>12547</v>
      </c>
      <c r="H16998" s="228">
        <v>37182</v>
      </c>
      <c r="I16998" s="228">
        <v>36309249.539999999</v>
      </c>
      <c r="J16998" s="228">
        <v>7795054.0300000003</v>
      </c>
      <c r="K16998" s="228">
        <v>7897206.9900000002</v>
      </c>
      <c r="L16998" s="228">
        <v>55409395.640000001</v>
      </c>
    </row>
    <row r="16999" spans="1:12">
      <c r="A16999" s="228">
        <v>2020</v>
      </c>
      <c r="B16999" s="228" t="s">
        <v>195</v>
      </c>
      <c r="C16999" s="228" t="s">
        <v>63</v>
      </c>
      <c r="D16999" s="228" t="s">
        <v>206</v>
      </c>
      <c r="E16999" s="228">
        <v>80</v>
      </c>
      <c r="F16999" s="228">
        <v>27774</v>
      </c>
      <c r="G16999" s="228">
        <v>9112</v>
      </c>
      <c r="H16999" s="228">
        <v>33389</v>
      </c>
      <c r="I16999" s="228">
        <v>28708895.390000001</v>
      </c>
      <c r="J16999" s="228">
        <v>5262755.75</v>
      </c>
      <c r="K16999" s="228">
        <v>4551610.5</v>
      </c>
      <c r="L16999" s="228">
        <v>40556866.340000004</v>
      </c>
    </row>
    <row r="17000" spans="1:12">
      <c r="A17000" s="228">
        <v>2020</v>
      </c>
      <c r="B17000" s="228" t="s">
        <v>195</v>
      </c>
      <c r="C17000" s="228" t="s">
        <v>63</v>
      </c>
      <c r="D17000" s="228" t="s">
        <v>206</v>
      </c>
      <c r="E17000" s="228">
        <v>85</v>
      </c>
      <c r="F17000" s="228">
        <v>15988</v>
      </c>
      <c r="G17000" s="228">
        <v>5057</v>
      </c>
      <c r="H17000" s="228">
        <v>25778</v>
      </c>
      <c r="I17000" s="228">
        <v>20302728.600000001</v>
      </c>
      <c r="J17000" s="228">
        <v>3047281.43</v>
      </c>
      <c r="K17000" s="228">
        <v>2194624.09</v>
      </c>
      <c r="L17000" s="228">
        <v>26564435.649999999</v>
      </c>
    </row>
    <row r="17001" spans="1:12">
      <c r="A17001" s="228">
        <v>2020</v>
      </c>
      <c r="B17001" s="228" t="s">
        <v>195</v>
      </c>
      <c r="C17001" s="228" t="s">
        <v>63</v>
      </c>
      <c r="D17001" s="228" t="s">
        <v>206</v>
      </c>
      <c r="E17001" s="228">
        <v>90</v>
      </c>
      <c r="F17001" s="228">
        <v>7368</v>
      </c>
      <c r="G17001" s="228">
        <v>1978</v>
      </c>
      <c r="H17001" s="228">
        <v>12552</v>
      </c>
      <c r="I17001" s="228">
        <v>9173991.3200000003</v>
      </c>
      <c r="J17001" s="228">
        <v>1182574.6499999999</v>
      </c>
      <c r="K17001" s="228">
        <v>783062</v>
      </c>
      <c r="L17001" s="228">
        <v>11525538.289999999</v>
      </c>
    </row>
    <row r="17002" spans="1:12">
      <c r="A17002" s="228">
        <v>2020</v>
      </c>
      <c r="B17002" s="228" t="s">
        <v>195</v>
      </c>
      <c r="C17002" s="228" t="s">
        <v>63</v>
      </c>
      <c r="D17002" s="228" t="s">
        <v>206</v>
      </c>
      <c r="E17002" s="228">
        <v>95</v>
      </c>
      <c r="F17002" s="228">
        <v>1916</v>
      </c>
      <c r="G17002" s="228">
        <v>435</v>
      </c>
      <c r="H17002" s="228">
        <v>3378</v>
      </c>
      <c r="I17002" s="228">
        <v>2445495.7999999998</v>
      </c>
      <c r="J17002" s="228">
        <v>244707.64</v>
      </c>
      <c r="K17002" s="228">
        <v>115992</v>
      </c>
      <c r="L17002" s="228">
        <v>2903119.7</v>
      </c>
    </row>
    <row r="17003" spans="1:12">
      <c r="A17003" s="228">
        <v>2020</v>
      </c>
      <c r="B17003" s="228" t="s">
        <v>195</v>
      </c>
      <c r="C17003" s="228" t="s">
        <v>64</v>
      </c>
      <c r="D17003" s="228" t="s">
        <v>205</v>
      </c>
      <c r="E17003" s="228">
        <v>0</v>
      </c>
      <c r="F17003" s="228">
        <v>17474</v>
      </c>
      <c r="G17003" s="228">
        <v>716</v>
      </c>
      <c r="H17003" s="228">
        <v>1792</v>
      </c>
      <c r="I17003" s="228">
        <v>1354521.6000000001</v>
      </c>
      <c r="J17003" s="228">
        <v>289539.26</v>
      </c>
      <c r="K17003" s="228">
        <v>12442</v>
      </c>
      <c r="L17003" s="228">
        <v>1730786.83</v>
      </c>
    </row>
    <row r="17004" spans="1:12">
      <c r="A17004" s="228">
        <v>2020</v>
      </c>
      <c r="B17004" s="228" t="s">
        <v>195</v>
      </c>
      <c r="C17004" s="228" t="s">
        <v>64</v>
      </c>
      <c r="D17004" s="228" t="s">
        <v>205</v>
      </c>
      <c r="E17004" s="228">
        <v>5</v>
      </c>
      <c r="F17004" s="228">
        <v>21928</v>
      </c>
      <c r="G17004" s="228">
        <v>385</v>
      </c>
      <c r="H17004" s="228">
        <v>446</v>
      </c>
      <c r="I17004" s="228">
        <v>511936</v>
      </c>
      <c r="J17004" s="228">
        <v>165342.16</v>
      </c>
      <c r="K17004" s="228">
        <v>46342</v>
      </c>
      <c r="L17004" s="228">
        <v>780476.47</v>
      </c>
    </row>
    <row r="17005" spans="1:12">
      <c r="A17005" s="228">
        <v>2020</v>
      </c>
      <c r="B17005" s="228" t="s">
        <v>195</v>
      </c>
      <c r="C17005" s="228" t="s">
        <v>64</v>
      </c>
      <c r="D17005" s="228" t="s">
        <v>205</v>
      </c>
      <c r="E17005" s="228">
        <v>10</v>
      </c>
      <c r="F17005" s="228">
        <v>22780</v>
      </c>
      <c r="G17005" s="228">
        <v>289</v>
      </c>
      <c r="H17005" s="228">
        <v>461</v>
      </c>
      <c r="I17005" s="228">
        <v>378844.3</v>
      </c>
      <c r="J17005" s="228">
        <v>129771.27</v>
      </c>
      <c r="K17005" s="228">
        <v>50928</v>
      </c>
      <c r="L17005" s="228">
        <v>606979.73</v>
      </c>
    </row>
    <row r="17006" spans="1:12">
      <c r="A17006" s="228">
        <v>2020</v>
      </c>
      <c r="B17006" s="228" t="s">
        <v>195</v>
      </c>
      <c r="C17006" s="228" t="s">
        <v>64</v>
      </c>
      <c r="D17006" s="228" t="s">
        <v>205</v>
      </c>
      <c r="E17006" s="228">
        <v>15</v>
      </c>
      <c r="F17006" s="228">
        <v>21744</v>
      </c>
      <c r="G17006" s="228">
        <v>628</v>
      </c>
      <c r="H17006" s="228">
        <v>914</v>
      </c>
      <c r="I17006" s="228">
        <v>1206111.0900000001</v>
      </c>
      <c r="J17006" s="228">
        <v>444018.68</v>
      </c>
      <c r="K17006" s="228">
        <v>371951</v>
      </c>
      <c r="L17006" s="228">
        <v>2165851.19</v>
      </c>
    </row>
    <row r="17007" spans="1:12">
      <c r="A17007" s="228">
        <v>2020</v>
      </c>
      <c r="B17007" s="228" t="s">
        <v>195</v>
      </c>
      <c r="C17007" s="228" t="s">
        <v>64</v>
      </c>
      <c r="D17007" s="228" t="s">
        <v>205</v>
      </c>
      <c r="E17007" s="228">
        <v>20</v>
      </c>
      <c r="F17007" s="228">
        <v>18916</v>
      </c>
      <c r="G17007" s="228">
        <v>786</v>
      </c>
      <c r="H17007" s="228">
        <v>1103</v>
      </c>
      <c r="I17007" s="228">
        <v>1523970.62</v>
      </c>
      <c r="J17007" s="228">
        <v>462443.48</v>
      </c>
      <c r="K17007" s="228">
        <v>280643</v>
      </c>
      <c r="L17007" s="228">
        <v>2414059.13</v>
      </c>
    </row>
    <row r="17008" spans="1:12">
      <c r="A17008" s="228">
        <v>2020</v>
      </c>
      <c r="B17008" s="228" t="s">
        <v>195</v>
      </c>
      <c r="C17008" s="228" t="s">
        <v>64</v>
      </c>
      <c r="D17008" s="228" t="s">
        <v>205</v>
      </c>
      <c r="E17008" s="228">
        <v>25</v>
      </c>
      <c r="F17008" s="228">
        <v>13786</v>
      </c>
      <c r="G17008" s="228">
        <v>488</v>
      </c>
      <c r="H17008" s="228">
        <v>676</v>
      </c>
      <c r="I17008" s="228">
        <v>711211.2</v>
      </c>
      <c r="J17008" s="228">
        <v>317784.03999999998</v>
      </c>
      <c r="K17008" s="228">
        <v>259667</v>
      </c>
      <c r="L17008" s="228">
        <v>1449515.35</v>
      </c>
    </row>
    <row r="17009" spans="1:12">
      <c r="A17009" s="228">
        <v>2020</v>
      </c>
      <c r="B17009" s="228" t="s">
        <v>195</v>
      </c>
      <c r="C17009" s="228" t="s">
        <v>64</v>
      </c>
      <c r="D17009" s="228" t="s">
        <v>205</v>
      </c>
      <c r="E17009" s="228">
        <v>30</v>
      </c>
      <c r="F17009" s="228">
        <v>20393</v>
      </c>
      <c r="G17009" s="228">
        <v>647</v>
      </c>
      <c r="H17009" s="228">
        <v>898</v>
      </c>
      <c r="I17009" s="228">
        <v>1027186.8</v>
      </c>
      <c r="J17009" s="228">
        <v>418737</v>
      </c>
      <c r="K17009" s="228">
        <v>282949.59999999998</v>
      </c>
      <c r="L17009" s="228">
        <v>1983988.11</v>
      </c>
    </row>
    <row r="17010" spans="1:12">
      <c r="A17010" s="228">
        <v>2020</v>
      </c>
      <c r="B17010" s="228" t="s">
        <v>195</v>
      </c>
      <c r="C17010" s="228" t="s">
        <v>64</v>
      </c>
      <c r="D17010" s="228" t="s">
        <v>205</v>
      </c>
      <c r="E17010" s="228">
        <v>35</v>
      </c>
      <c r="F17010" s="228">
        <v>23473</v>
      </c>
      <c r="G17010" s="228">
        <v>857</v>
      </c>
      <c r="H17010" s="228">
        <v>1264</v>
      </c>
      <c r="I17010" s="228">
        <v>1545781.7</v>
      </c>
      <c r="J17010" s="228">
        <v>536252.41</v>
      </c>
      <c r="K17010" s="228">
        <v>275283.3</v>
      </c>
      <c r="L17010" s="228">
        <v>2685395.89</v>
      </c>
    </row>
    <row r="17011" spans="1:12">
      <c r="A17011" s="228">
        <v>2020</v>
      </c>
      <c r="B17011" s="228" t="s">
        <v>195</v>
      </c>
      <c r="C17011" s="228" t="s">
        <v>64</v>
      </c>
      <c r="D17011" s="228" t="s">
        <v>205</v>
      </c>
      <c r="E17011" s="228">
        <v>40</v>
      </c>
      <c r="F17011" s="228">
        <v>22514</v>
      </c>
      <c r="G17011" s="228">
        <v>1029</v>
      </c>
      <c r="H17011" s="228">
        <v>1622</v>
      </c>
      <c r="I17011" s="228">
        <v>1690563.68</v>
      </c>
      <c r="J17011" s="228">
        <v>636370.17000000004</v>
      </c>
      <c r="K17011" s="228">
        <v>442841</v>
      </c>
      <c r="L17011" s="228">
        <v>3170578.79</v>
      </c>
    </row>
    <row r="17012" spans="1:12">
      <c r="A17012" s="228">
        <v>2020</v>
      </c>
      <c r="B17012" s="228" t="s">
        <v>195</v>
      </c>
      <c r="C17012" s="228" t="s">
        <v>64</v>
      </c>
      <c r="D17012" s="228" t="s">
        <v>205</v>
      </c>
      <c r="E17012" s="228">
        <v>45</v>
      </c>
      <c r="F17012" s="228">
        <v>23942</v>
      </c>
      <c r="G17012" s="228">
        <v>1401</v>
      </c>
      <c r="H17012" s="228">
        <v>2568</v>
      </c>
      <c r="I17012" s="228">
        <v>2492660.85</v>
      </c>
      <c r="J17012" s="228">
        <v>883089.36</v>
      </c>
      <c r="K17012" s="228">
        <v>515916.65</v>
      </c>
      <c r="L17012" s="228">
        <v>4281039.53</v>
      </c>
    </row>
    <row r="17013" spans="1:12">
      <c r="A17013" s="228">
        <v>2020</v>
      </c>
      <c r="B17013" s="228" t="s">
        <v>195</v>
      </c>
      <c r="C17013" s="228" t="s">
        <v>64</v>
      </c>
      <c r="D17013" s="228" t="s">
        <v>205</v>
      </c>
      <c r="E17013" s="228">
        <v>50</v>
      </c>
      <c r="F17013" s="228">
        <v>24980</v>
      </c>
      <c r="G17013" s="228">
        <v>1927</v>
      </c>
      <c r="H17013" s="228">
        <v>3431</v>
      </c>
      <c r="I17013" s="228">
        <v>3390218.52</v>
      </c>
      <c r="J17013" s="228">
        <v>1204748.28</v>
      </c>
      <c r="K17013" s="228">
        <v>929165.83</v>
      </c>
      <c r="L17013" s="228">
        <v>6018658.8399999999</v>
      </c>
    </row>
    <row r="17014" spans="1:12">
      <c r="A17014" s="228">
        <v>2020</v>
      </c>
      <c r="B17014" s="228" t="s">
        <v>195</v>
      </c>
      <c r="C17014" s="228" t="s">
        <v>64</v>
      </c>
      <c r="D17014" s="228" t="s">
        <v>205</v>
      </c>
      <c r="E17014" s="228">
        <v>55</v>
      </c>
      <c r="F17014" s="228">
        <v>26622</v>
      </c>
      <c r="G17014" s="228">
        <v>2416</v>
      </c>
      <c r="H17014" s="228">
        <v>4749</v>
      </c>
      <c r="I17014" s="228">
        <v>5730477.1200000001</v>
      </c>
      <c r="J17014" s="228">
        <v>1806662.87</v>
      </c>
      <c r="K17014" s="228">
        <v>1611906.25</v>
      </c>
      <c r="L17014" s="228">
        <v>9812462.5500000007</v>
      </c>
    </row>
    <row r="17015" spans="1:12">
      <c r="A17015" s="228">
        <v>2020</v>
      </c>
      <c r="B17015" s="228" t="s">
        <v>195</v>
      </c>
      <c r="C17015" s="228" t="s">
        <v>64</v>
      </c>
      <c r="D17015" s="228" t="s">
        <v>205</v>
      </c>
      <c r="E17015" s="228">
        <v>60</v>
      </c>
      <c r="F17015" s="228">
        <v>27839</v>
      </c>
      <c r="G17015" s="228">
        <v>3828</v>
      </c>
      <c r="H17015" s="228">
        <v>7614</v>
      </c>
      <c r="I17015" s="228">
        <v>8505308.9800000004</v>
      </c>
      <c r="J17015" s="228">
        <v>2592954.04</v>
      </c>
      <c r="K17015" s="228">
        <v>2243603.11</v>
      </c>
      <c r="L17015" s="228">
        <v>14236269.76</v>
      </c>
    </row>
    <row r="17016" spans="1:12">
      <c r="A17016" s="228">
        <v>2020</v>
      </c>
      <c r="B17016" s="228" t="s">
        <v>195</v>
      </c>
      <c r="C17016" s="228" t="s">
        <v>64</v>
      </c>
      <c r="D17016" s="228" t="s">
        <v>205</v>
      </c>
      <c r="E17016" s="228">
        <v>65</v>
      </c>
      <c r="F17016" s="228">
        <v>26960</v>
      </c>
      <c r="G17016" s="228">
        <v>5153</v>
      </c>
      <c r="H17016" s="228">
        <v>9968</v>
      </c>
      <c r="I17016" s="228">
        <v>10890787.01</v>
      </c>
      <c r="J17016" s="228">
        <v>3128518.3</v>
      </c>
      <c r="K17016" s="228">
        <v>3034727.25</v>
      </c>
      <c r="L17016" s="228">
        <v>17988991.960000001</v>
      </c>
    </row>
    <row r="17017" spans="1:12">
      <c r="A17017" s="228">
        <v>2020</v>
      </c>
      <c r="B17017" s="228" t="s">
        <v>195</v>
      </c>
      <c r="C17017" s="228" t="s">
        <v>64</v>
      </c>
      <c r="D17017" s="228" t="s">
        <v>205</v>
      </c>
      <c r="E17017" s="228">
        <v>70</v>
      </c>
      <c r="F17017" s="228">
        <v>24925</v>
      </c>
      <c r="G17017" s="228">
        <v>5932</v>
      </c>
      <c r="H17017" s="228">
        <v>12871</v>
      </c>
      <c r="I17017" s="228">
        <v>13588938.869999999</v>
      </c>
      <c r="J17017" s="228">
        <v>3815752.37</v>
      </c>
      <c r="K17017" s="228">
        <v>3606267.63</v>
      </c>
      <c r="L17017" s="228">
        <v>21968801.109999999</v>
      </c>
    </row>
    <row r="17018" spans="1:12">
      <c r="A17018" s="228">
        <v>2020</v>
      </c>
      <c r="B17018" s="228" t="s">
        <v>195</v>
      </c>
      <c r="C17018" s="228" t="s">
        <v>64</v>
      </c>
      <c r="D17018" s="228" t="s">
        <v>205</v>
      </c>
      <c r="E17018" s="228">
        <v>75</v>
      </c>
      <c r="F17018" s="228">
        <v>17423</v>
      </c>
      <c r="G17018" s="228">
        <v>4932</v>
      </c>
      <c r="H17018" s="228">
        <v>11586</v>
      </c>
      <c r="I17018" s="228">
        <v>11832109.17</v>
      </c>
      <c r="J17018" s="228">
        <v>3128059.62</v>
      </c>
      <c r="K17018" s="228">
        <v>3205966.61</v>
      </c>
      <c r="L17018" s="228">
        <v>18563964.66</v>
      </c>
    </row>
    <row r="17019" spans="1:12">
      <c r="A17019" s="228">
        <v>2020</v>
      </c>
      <c r="B17019" s="228" t="s">
        <v>195</v>
      </c>
      <c r="C17019" s="228" t="s">
        <v>64</v>
      </c>
      <c r="D17019" s="228" t="s">
        <v>205</v>
      </c>
      <c r="E17019" s="228">
        <v>80</v>
      </c>
      <c r="F17019" s="228">
        <v>11161</v>
      </c>
      <c r="G17019" s="228">
        <v>4042</v>
      </c>
      <c r="H17019" s="228">
        <v>10392</v>
      </c>
      <c r="I17019" s="228">
        <v>8989613.7300000004</v>
      </c>
      <c r="J17019" s="228">
        <v>2183025.65</v>
      </c>
      <c r="K17019" s="228">
        <v>1958999.66</v>
      </c>
      <c r="L17019" s="228">
        <v>13539277.390000001</v>
      </c>
    </row>
    <row r="17020" spans="1:12">
      <c r="A17020" s="228">
        <v>2020</v>
      </c>
      <c r="B17020" s="228" t="s">
        <v>195</v>
      </c>
      <c r="C17020" s="228" t="s">
        <v>64</v>
      </c>
      <c r="D17020" s="228" t="s">
        <v>205</v>
      </c>
      <c r="E17020" s="228">
        <v>85</v>
      </c>
      <c r="F17020" s="228">
        <v>5909</v>
      </c>
      <c r="G17020" s="228">
        <v>1946</v>
      </c>
      <c r="H17020" s="228">
        <v>7291</v>
      </c>
      <c r="I17020" s="228">
        <v>5724128.2800000003</v>
      </c>
      <c r="J17020" s="228">
        <v>1252030.3799999999</v>
      </c>
      <c r="K17020" s="228">
        <v>1244302.06</v>
      </c>
      <c r="L17020" s="228">
        <v>8414120.8699999992</v>
      </c>
    </row>
    <row r="17021" spans="1:12">
      <c r="A17021" s="228">
        <v>2020</v>
      </c>
      <c r="B17021" s="228" t="s">
        <v>195</v>
      </c>
      <c r="C17021" s="228" t="s">
        <v>64</v>
      </c>
      <c r="D17021" s="228" t="s">
        <v>205</v>
      </c>
      <c r="E17021" s="228">
        <v>90</v>
      </c>
      <c r="F17021" s="228">
        <v>2639</v>
      </c>
      <c r="G17021" s="228">
        <v>826</v>
      </c>
      <c r="H17021" s="228">
        <v>4076</v>
      </c>
      <c r="I17021" s="228">
        <v>2444065.16</v>
      </c>
      <c r="J17021" s="228">
        <v>433618.81</v>
      </c>
      <c r="K17021" s="228">
        <v>392555.19</v>
      </c>
      <c r="L17021" s="228">
        <v>3351563.5</v>
      </c>
    </row>
    <row r="17022" spans="1:12">
      <c r="A17022" s="228">
        <v>2020</v>
      </c>
      <c r="B17022" s="228" t="s">
        <v>195</v>
      </c>
      <c r="C17022" s="228" t="s">
        <v>64</v>
      </c>
      <c r="D17022" s="228" t="s">
        <v>205</v>
      </c>
      <c r="E17022" s="228">
        <v>95</v>
      </c>
      <c r="F17022" s="228">
        <v>411</v>
      </c>
      <c r="G17022" s="228">
        <v>116</v>
      </c>
      <c r="H17022" s="228">
        <v>613</v>
      </c>
      <c r="I17022" s="228">
        <v>372946.69</v>
      </c>
      <c r="J17022" s="228">
        <v>66315.88</v>
      </c>
      <c r="K17022" s="228">
        <v>31602.85</v>
      </c>
      <c r="L17022" s="228">
        <v>475438.29</v>
      </c>
    </row>
    <row r="17023" spans="1:12">
      <c r="A17023" s="228">
        <v>2020</v>
      </c>
      <c r="B17023" s="228" t="s">
        <v>195</v>
      </c>
      <c r="C17023" s="228" t="s">
        <v>64</v>
      </c>
      <c r="D17023" s="228" t="s">
        <v>206</v>
      </c>
      <c r="E17023" s="228">
        <v>0</v>
      </c>
      <c r="F17023" s="228">
        <v>16251</v>
      </c>
      <c r="G17023" s="228">
        <v>519</v>
      </c>
      <c r="H17023" s="228">
        <v>1460</v>
      </c>
      <c r="I17023" s="228">
        <v>1020143.1</v>
      </c>
      <c r="J17023" s="228">
        <v>191325.85</v>
      </c>
      <c r="K17023" s="228">
        <v>8298</v>
      </c>
      <c r="L17023" s="228">
        <v>1272477.08</v>
      </c>
    </row>
    <row r="17024" spans="1:12">
      <c r="A17024" s="228">
        <v>2020</v>
      </c>
      <c r="B17024" s="228" t="s">
        <v>195</v>
      </c>
      <c r="C17024" s="228" t="s">
        <v>64</v>
      </c>
      <c r="D17024" s="228" t="s">
        <v>206</v>
      </c>
      <c r="E17024" s="228">
        <v>5</v>
      </c>
      <c r="F17024" s="228">
        <v>20502</v>
      </c>
      <c r="G17024" s="228">
        <v>268</v>
      </c>
      <c r="H17024" s="228">
        <v>317</v>
      </c>
      <c r="I17024" s="228">
        <v>343369.3</v>
      </c>
      <c r="J17024" s="228">
        <v>103694.96</v>
      </c>
      <c r="K17024" s="228">
        <v>14905.1</v>
      </c>
      <c r="L17024" s="228">
        <v>499800.52</v>
      </c>
    </row>
    <row r="17025" spans="1:12">
      <c r="A17025" s="228">
        <v>2020</v>
      </c>
      <c r="B17025" s="228" t="s">
        <v>195</v>
      </c>
      <c r="C17025" s="228" t="s">
        <v>64</v>
      </c>
      <c r="D17025" s="228" t="s">
        <v>206</v>
      </c>
      <c r="E17025" s="228">
        <v>10</v>
      </c>
      <c r="F17025" s="228">
        <v>21875</v>
      </c>
      <c r="G17025" s="228">
        <v>279</v>
      </c>
      <c r="H17025" s="228">
        <v>433</v>
      </c>
      <c r="I17025" s="228">
        <v>416049.65</v>
      </c>
      <c r="J17025" s="228">
        <v>144460.93</v>
      </c>
      <c r="K17025" s="228">
        <v>42322</v>
      </c>
      <c r="L17025" s="228">
        <v>649982.80000000005</v>
      </c>
    </row>
    <row r="17026" spans="1:12">
      <c r="A17026" s="228">
        <v>2020</v>
      </c>
      <c r="B17026" s="228" t="s">
        <v>195</v>
      </c>
      <c r="C17026" s="228" t="s">
        <v>64</v>
      </c>
      <c r="D17026" s="228" t="s">
        <v>206</v>
      </c>
      <c r="E17026" s="228">
        <v>15</v>
      </c>
      <c r="F17026" s="228">
        <v>20583</v>
      </c>
      <c r="G17026" s="228">
        <v>752</v>
      </c>
      <c r="H17026" s="228">
        <v>1361</v>
      </c>
      <c r="I17026" s="228">
        <v>1490510.78</v>
      </c>
      <c r="J17026" s="228">
        <v>442637.1</v>
      </c>
      <c r="K17026" s="228">
        <v>327387</v>
      </c>
      <c r="L17026" s="228">
        <v>2410297.79</v>
      </c>
    </row>
    <row r="17027" spans="1:12">
      <c r="A17027" s="228">
        <v>2020</v>
      </c>
      <c r="B17027" s="228" t="s">
        <v>195</v>
      </c>
      <c r="C17027" s="228" t="s">
        <v>64</v>
      </c>
      <c r="D17027" s="228" t="s">
        <v>206</v>
      </c>
      <c r="E17027" s="228">
        <v>20</v>
      </c>
      <c r="F17027" s="228">
        <v>19110</v>
      </c>
      <c r="G17027" s="228">
        <v>1076</v>
      </c>
      <c r="H17027" s="228">
        <v>1779</v>
      </c>
      <c r="I17027" s="228">
        <v>1982283.92</v>
      </c>
      <c r="J17027" s="228">
        <v>639309</v>
      </c>
      <c r="K17027" s="228">
        <v>323218</v>
      </c>
      <c r="L17027" s="228">
        <v>3324814.53</v>
      </c>
    </row>
    <row r="17028" spans="1:12">
      <c r="A17028" s="228">
        <v>2020</v>
      </c>
      <c r="B17028" s="228" t="s">
        <v>195</v>
      </c>
      <c r="C17028" s="228" t="s">
        <v>64</v>
      </c>
      <c r="D17028" s="228" t="s">
        <v>206</v>
      </c>
      <c r="E17028" s="228">
        <v>25</v>
      </c>
      <c r="F17028" s="228">
        <v>15766</v>
      </c>
      <c r="G17028" s="228">
        <v>930</v>
      </c>
      <c r="H17028" s="228">
        <v>2066</v>
      </c>
      <c r="I17028" s="228">
        <v>2336718.4</v>
      </c>
      <c r="J17028" s="228">
        <v>796703.94</v>
      </c>
      <c r="K17028" s="228">
        <v>289038</v>
      </c>
      <c r="L17028" s="228">
        <v>3924696.64</v>
      </c>
    </row>
    <row r="17029" spans="1:12">
      <c r="A17029" s="228">
        <v>2020</v>
      </c>
      <c r="B17029" s="228" t="s">
        <v>195</v>
      </c>
      <c r="C17029" s="228" t="s">
        <v>64</v>
      </c>
      <c r="D17029" s="228" t="s">
        <v>206</v>
      </c>
      <c r="E17029" s="228">
        <v>30</v>
      </c>
      <c r="F17029" s="228">
        <v>23277</v>
      </c>
      <c r="G17029" s="228">
        <v>1789</v>
      </c>
      <c r="H17029" s="228">
        <v>4344</v>
      </c>
      <c r="I17029" s="228">
        <v>4664002.08</v>
      </c>
      <c r="J17029" s="228">
        <v>1608974.9</v>
      </c>
      <c r="K17029" s="228">
        <v>484044.2</v>
      </c>
      <c r="L17029" s="228">
        <v>7584683</v>
      </c>
    </row>
    <row r="17030" spans="1:12">
      <c r="A17030" s="228">
        <v>2020</v>
      </c>
      <c r="B17030" s="228" t="s">
        <v>195</v>
      </c>
      <c r="C17030" s="228" t="s">
        <v>64</v>
      </c>
      <c r="D17030" s="228" t="s">
        <v>206</v>
      </c>
      <c r="E17030" s="228">
        <v>35</v>
      </c>
      <c r="F17030" s="228">
        <v>26705</v>
      </c>
      <c r="G17030" s="228">
        <v>1975</v>
      </c>
      <c r="H17030" s="228">
        <v>4519</v>
      </c>
      <c r="I17030" s="228">
        <v>5039976.9000000004</v>
      </c>
      <c r="J17030" s="228">
        <v>1651041.73</v>
      </c>
      <c r="K17030" s="228">
        <v>568690</v>
      </c>
      <c r="L17030" s="228">
        <v>8106224.9900000002</v>
      </c>
    </row>
    <row r="17031" spans="1:12">
      <c r="A17031" s="228">
        <v>2020</v>
      </c>
      <c r="B17031" s="228" t="s">
        <v>195</v>
      </c>
      <c r="C17031" s="228" t="s">
        <v>64</v>
      </c>
      <c r="D17031" s="228" t="s">
        <v>206</v>
      </c>
      <c r="E17031" s="228">
        <v>40</v>
      </c>
      <c r="F17031" s="228">
        <v>24931</v>
      </c>
      <c r="G17031" s="228">
        <v>1888</v>
      </c>
      <c r="H17031" s="228">
        <v>3561</v>
      </c>
      <c r="I17031" s="228">
        <v>3905844.79</v>
      </c>
      <c r="J17031" s="228">
        <v>1308368.95</v>
      </c>
      <c r="K17031" s="228">
        <v>736605</v>
      </c>
      <c r="L17031" s="228">
        <v>6701755.1799999997</v>
      </c>
    </row>
    <row r="17032" spans="1:12">
      <c r="A17032" s="228">
        <v>2020</v>
      </c>
      <c r="B17032" s="228" t="s">
        <v>195</v>
      </c>
      <c r="C17032" s="228" t="s">
        <v>64</v>
      </c>
      <c r="D17032" s="228" t="s">
        <v>206</v>
      </c>
      <c r="E17032" s="228">
        <v>45</v>
      </c>
      <c r="F17032" s="228">
        <v>26287</v>
      </c>
      <c r="G17032" s="228">
        <v>2014</v>
      </c>
      <c r="H17032" s="228">
        <v>3769</v>
      </c>
      <c r="I17032" s="228">
        <v>4490303.53</v>
      </c>
      <c r="J17032" s="228">
        <v>1459419.01</v>
      </c>
      <c r="K17032" s="228">
        <v>793968.8</v>
      </c>
      <c r="L17032" s="228">
        <v>7505671.3899999997</v>
      </c>
    </row>
    <row r="17033" spans="1:12">
      <c r="A17033" s="228">
        <v>2020</v>
      </c>
      <c r="B17033" s="228" t="s">
        <v>195</v>
      </c>
      <c r="C17033" s="228" t="s">
        <v>64</v>
      </c>
      <c r="D17033" s="228" t="s">
        <v>206</v>
      </c>
      <c r="E17033" s="228">
        <v>50</v>
      </c>
      <c r="F17033" s="228">
        <v>27607</v>
      </c>
      <c r="G17033" s="228">
        <v>2550</v>
      </c>
      <c r="H17033" s="228">
        <v>4558</v>
      </c>
      <c r="I17033" s="228">
        <v>5445462.5300000003</v>
      </c>
      <c r="J17033" s="228">
        <v>1857231.37</v>
      </c>
      <c r="K17033" s="228">
        <v>1315786.6499999999</v>
      </c>
      <c r="L17033" s="228">
        <v>9424962.9199999999</v>
      </c>
    </row>
    <row r="17034" spans="1:12">
      <c r="A17034" s="228">
        <v>2020</v>
      </c>
      <c r="B17034" s="228" t="s">
        <v>195</v>
      </c>
      <c r="C17034" s="228" t="s">
        <v>64</v>
      </c>
      <c r="D17034" s="228" t="s">
        <v>206</v>
      </c>
      <c r="E17034" s="228">
        <v>55</v>
      </c>
      <c r="F17034" s="228">
        <v>29813</v>
      </c>
      <c r="G17034" s="228">
        <v>3336</v>
      </c>
      <c r="H17034" s="228">
        <v>6484</v>
      </c>
      <c r="I17034" s="228">
        <v>7126322.75</v>
      </c>
      <c r="J17034" s="228">
        <v>2311421.19</v>
      </c>
      <c r="K17034" s="228">
        <v>1714718.06</v>
      </c>
      <c r="L17034" s="228">
        <v>11994878.27</v>
      </c>
    </row>
    <row r="17035" spans="1:12">
      <c r="A17035" s="228">
        <v>2020</v>
      </c>
      <c r="B17035" s="228" t="s">
        <v>195</v>
      </c>
      <c r="C17035" s="228" t="s">
        <v>64</v>
      </c>
      <c r="D17035" s="228" t="s">
        <v>206</v>
      </c>
      <c r="E17035" s="228">
        <v>60</v>
      </c>
      <c r="F17035" s="228">
        <v>31474</v>
      </c>
      <c r="G17035" s="228">
        <v>4324</v>
      </c>
      <c r="H17035" s="228">
        <v>8906</v>
      </c>
      <c r="I17035" s="228">
        <v>9298259.9900000002</v>
      </c>
      <c r="J17035" s="228">
        <v>2916441.54</v>
      </c>
      <c r="K17035" s="228">
        <v>2784920</v>
      </c>
      <c r="L17035" s="228">
        <v>15993430.949999999</v>
      </c>
    </row>
    <row r="17036" spans="1:12">
      <c r="A17036" s="228">
        <v>2020</v>
      </c>
      <c r="B17036" s="228" t="s">
        <v>195</v>
      </c>
      <c r="C17036" s="228" t="s">
        <v>64</v>
      </c>
      <c r="D17036" s="228" t="s">
        <v>206</v>
      </c>
      <c r="E17036" s="228">
        <v>65</v>
      </c>
      <c r="F17036" s="228">
        <v>30492</v>
      </c>
      <c r="G17036" s="228">
        <v>5486</v>
      </c>
      <c r="H17036" s="228">
        <v>11235</v>
      </c>
      <c r="I17036" s="228">
        <v>11966037.68</v>
      </c>
      <c r="J17036" s="228">
        <v>3632178.05</v>
      </c>
      <c r="K17036" s="228">
        <v>3453753.73</v>
      </c>
      <c r="L17036" s="228">
        <v>19996894.48</v>
      </c>
    </row>
    <row r="17037" spans="1:12">
      <c r="A17037" s="228">
        <v>2020</v>
      </c>
      <c r="B17037" s="228" t="s">
        <v>195</v>
      </c>
      <c r="C17037" s="228" t="s">
        <v>64</v>
      </c>
      <c r="D17037" s="228" t="s">
        <v>206</v>
      </c>
      <c r="E17037" s="228">
        <v>70</v>
      </c>
      <c r="F17037" s="228">
        <v>28615</v>
      </c>
      <c r="G17037" s="228">
        <v>6117</v>
      </c>
      <c r="H17037" s="228">
        <v>13917</v>
      </c>
      <c r="I17037" s="228">
        <v>15409883.050000001</v>
      </c>
      <c r="J17037" s="228">
        <v>4172352.74</v>
      </c>
      <c r="K17037" s="228">
        <v>4164728.92</v>
      </c>
      <c r="L17037" s="228">
        <v>24746148.550000001</v>
      </c>
    </row>
    <row r="17038" spans="1:12">
      <c r="A17038" s="228">
        <v>2020</v>
      </c>
      <c r="B17038" s="228" t="s">
        <v>195</v>
      </c>
      <c r="C17038" s="228" t="s">
        <v>64</v>
      </c>
      <c r="D17038" s="228" t="s">
        <v>206</v>
      </c>
      <c r="E17038" s="228">
        <v>75</v>
      </c>
      <c r="F17038" s="228">
        <v>19777</v>
      </c>
      <c r="G17038" s="228">
        <v>5080</v>
      </c>
      <c r="H17038" s="228">
        <v>12219</v>
      </c>
      <c r="I17038" s="228">
        <v>11829744.77</v>
      </c>
      <c r="J17038" s="228">
        <v>3377160.28</v>
      </c>
      <c r="K17038" s="228">
        <v>3589710</v>
      </c>
      <c r="L17038" s="228">
        <v>19459594.260000002</v>
      </c>
    </row>
    <row r="17039" spans="1:12">
      <c r="A17039" s="228">
        <v>2020</v>
      </c>
      <c r="B17039" s="228" t="s">
        <v>195</v>
      </c>
      <c r="C17039" s="228" t="s">
        <v>64</v>
      </c>
      <c r="D17039" s="228" t="s">
        <v>206</v>
      </c>
      <c r="E17039" s="228">
        <v>80</v>
      </c>
      <c r="F17039" s="228">
        <v>13092</v>
      </c>
      <c r="G17039" s="228">
        <v>3403</v>
      </c>
      <c r="H17039" s="228">
        <v>11233</v>
      </c>
      <c r="I17039" s="228">
        <v>10260744</v>
      </c>
      <c r="J17039" s="228">
        <v>2460032.0699999998</v>
      </c>
      <c r="K17039" s="228">
        <v>2420757.25</v>
      </c>
      <c r="L17039" s="228">
        <v>15586238.9</v>
      </c>
    </row>
    <row r="17040" spans="1:12">
      <c r="A17040" s="228">
        <v>2020</v>
      </c>
      <c r="B17040" s="228" t="s">
        <v>195</v>
      </c>
      <c r="C17040" s="228" t="s">
        <v>64</v>
      </c>
      <c r="D17040" s="228" t="s">
        <v>206</v>
      </c>
      <c r="E17040" s="228">
        <v>85</v>
      </c>
      <c r="F17040" s="228">
        <v>7834</v>
      </c>
      <c r="G17040" s="228">
        <v>1927</v>
      </c>
      <c r="H17040" s="228">
        <v>8191</v>
      </c>
      <c r="I17040" s="228">
        <v>6298730.5599999996</v>
      </c>
      <c r="J17040" s="228">
        <v>1244966.67</v>
      </c>
      <c r="K17040" s="228">
        <v>1259022.8999999999</v>
      </c>
      <c r="L17040" s="228">
        <v>9008456.8000000007</v>
      </c>
    </row>
    <row r="17041" spans="1:12">
      <c r="A17041" s="228">
        <v>2020</v>
      </c>
      <c r="B17041" s="228" t="s">
        <v>195</v>
      </c>
      <c r="C17041" s="228" t="s">
        <v>64</v>
      </c>
      <c r="D17041" s="228" t="s">
        <v>206</v>
      </c>
      <c r="E17041" s="228">
        <v>90</v>
      </c>
      <c r="F17041" s="228">
        <v>4128</v>
      </c>
      <c r="G17041" s="228">
        <v>924</v>
      </c>
      <c r="H17041" s="228">
        <v>5134</v>
      </c>
      <c r="I17041" s="228">
        <v>3220251.56</v>
      </c>
      <c r="J17041" s="228">
        <v>534024.37</v>
      </c>
      <c r="K17041" s="228">
        <v>412104.65</v>
      </c>
      <c r="L17041" s="228">
        <v>4261851.62</v>
      </c>
    </row>
    <row r="17042" spans="1:12">
      <c r="A17042" s="228">
        <v>2020</v>
      </c>
      <c r="B17042" s="228" t="s">
        <v>195</v>
      </c>
      <c r="C17042" s="228" t="s">
        <v>64</v>
      </c>
      <c r="D17042" s="228" t="s">
        <v>206</v>
      </c>
      <c r="E17042" s="228">
        <v>95</v>
      </c>
      <c r="F17042" s="228">
        <v>1204</v>
      </c>
      <c r="G17042" s="228">
        <v>220</v>
      </c>
      <c r="H17042" s="228">
        <v>1551</v>
      </c>
      <c r="I17042" s="228">
        <v>856692.6</v>
      </c>
      <c r="J17042" s="228">
        <v>128763.79</v>
      </c>
      <c r="K17042" s="228">
        <v>64973</v>
      </c>
      <c r="L17042" s="228">
        <v>1077660.21</v>
      </c>
    </row>
    <row r="17043" spans="1:12">
      <c r="A17043" s="228">
        <v>2020</v>
      </c>
      <c r="B17043" s="228" t="s">
        <v>195</v>
      </c>
      <c r="C17043" s="228" t="s">
        <v>65</v>
      </c>
      <c r="D17043" s="228" t="s">
        <v>205</v>
      </c>
      <c r="E17043" s="228">
        <v>0</v>
      </c>
      <c r="F17043" s="228">
        <v>39933</v>
      </c>
      <c r="G17043" s="228">
        <v>1645</v>
      </c>
      <c r="H17043" s="228">
        <v>3825</v>
      </c>
      <c r="I17043" s="228">
        <v>3284216.7</v>
      </c>
      <c r="J17043" s="228">
        <v>545537.99</v>
      </c>
      <c r="K17043" s="228">
        <v>20894</v>
      </c>
      <c r="L17043" s="228">
        <v>4208150.38</v>
      </c>
    </row>
    <row r="17044" spans="1:12">
      <c r="A17044" s="228">
        <v>2020</v>
      </c>
      <c r="B17044" s="228" t="s">
        <v>195</v>
      </c>
      <c r="C17044" s="228" t="s">
        <v>65</v>
      </c>
      <c r="D17044" s="228" t="s">
        <v>205</v>
      </c>
      <c r="E17044" s="228">
        <v>5</v>
      </c>
      <c r="F17044" s="228">
        <v>48936</v>
      </c>
      <c r="G17044" s="228">
        <v>950</v>
      </c>
      <c r="H17044" s="228">
        <v>1273</v>
      </c>
      <c r="I17044" s="228">
        <v>1449452.8</v>
      </c>
      <c r="J17044" s="228">
        <v>308299.8</v>
      </c>
      <c r="K17044" s="228">
        <v>78910.600000000006</v>
      </c>
      <c r="L17044" s="228">
        <v>2027998.71</v>
      </c>
    </row>
    <row r="17045" spans="1:12">
      <c r="A17045" s="228">
        <v>2020</v>
      </c>
      <c r="B17045" s="228" t="s">
        <v>195</v>
      </c>
      <c r="C17045" s="228" t="s">
        <v>65</v>
      </c>
      <c r="D17045" s="228" t="s">
        <v>205</v>
      </c>
      <c r="E17045" s="228">
        <v>10</v>
      </c>
      <c r="F17045" s="228">
        <v>49186</v>
      </c>
      <c r="G17045" s="228">
        <v>780</v>
      </c>
      <c r="H17045" s="228">
        <v>1099</v>
      </c>
      <c r="I17045" s="228">
        <v>1195875.55</v>
      </c>
      <c r="J17045" s="228">
        <v>262854.46000000002</v>
      </c>
      <c r="K17045" s="228">
        <v>105310</v>
      </c>
      <c r="L17045" s="228">
        <v>1695383.6</v>
      </c>
    </row>
    <row r="17046" spans="1:12">
      <c r="A17046" s="228">
        <v>2020</v>
      </c>
      <c r="B17046" s="228" t="s">
        <v>195</v>
      </c>
      <c r="C17046" s="228" t="s">
        <v>65</v>
      </c>
      <c r="D17046" s="228" t="s">
        <v>205</v>
      </c>
      <c r="E17046" s="228">
        <v>15</v>
      </c>
      <c r="F17046" s="228">
        <v>44096</v>
      </c>
      <c r="G17046" s="228">
        <v>1291</v>
      </c>
      <c r="H17046" s="228">
        <v>2099</v>
      </c>
      <c r="I17046" s="228">
        <v>2757963.1</v>
      </c>
      <c r="J17046" s="228">
        <v>589429.16</v>
      </c>
      <c r="K17046" s="228">
        <v>757981</v>
      </c>
      <c r="L17046" s="228">
        <v>4365480.0599999996</v>
      </c>
    </row>
    <row r="17047" spans="1:12">
      <c r="A17047" s="228">
        <v>2020</v>
      </c>
      <c r="B17047" s="228" t="s">
        <v>195</v>
      </c>
      <c r="C17047" s="228" t="s">
        <v>65</v>
      </c>
      <c r="D17047" s="228" t="s">
        <v>205</v>
      </c>
      <c r="E17047" s="228">
        <v>20</v>
      </c>
      <c r="F17047" s="228">
        <v>36203</v>
      </c>
      <c r="G17047" s="228">
        <v>1101</v>
      </c>
      <c r="H17047" s="228">
        <v>2147</v>
      </c>
      <c r="I17047" s="228">
        <v>2723124.65</v>
      </c>
      <c r="J17047" s="228">
        <v>561266.14</v>
      </c>
      <c r="K17047" s="228">
        <v>502655</v>
      </c>
      <c r="L17047" s="228">
        <v>4122916.36</v>
      </c>
    </row>
    <row r="17048" spans="1:12">
      <c r="A17048" s="228">
        <v>2020</v>
      </c>
      <c r="B17048" s="228" t="s">
        <v>195</v>
      </c>
      <c r="C17048" s="228" t="s">
        <v>65</v>
      </c>
      <c r="D17048" s="228" t="s">
        <v>205</v>
      </c>
      <c r="E17048" s="228">
        <v>25</v>
      </c>
      <c r="F17048" s="228">
        <v>29471</v>
      </c>
      <c r="G17048" s="228">
        <v>838</v>
      </c>
      <c r="H17048" s="228">
        <v>1870</v>
      </c>
      <c r="I17048" s="228">
        <v>2252300.85</v>
      </c>
      <c r="J17048" s="228">
        <v>459693.01</v>
      </c>
      <c r="K17048" s="228">
        <v>455878</v>
      </c>
      <c r="L17048" s="228">
        <v>3568272.23</v>
      </c>
    </row>
    <row r="17049" spans="1:12">
      <c r="A17049" s="228">
        <v>2020</v>
      </c>
      <c r="B17049" s="228" t="s">
        <v>195</v>
      </c>
      <c r="C17049" s="228" t="s">
        <v>65</v>
      </c>
      <c r="D17049" s="228" t="s">
        <v>205</v>
      </c>
      <c r="E17049" s="228">
        <v>30</v>
      </c>
      <c r="F17049" s="228">
        <v>47241</v>
      </c>
      <c r="G17049" s="228">
        <v>1379</v>
      </c>
      <c r="H17049" s="228">
        <v>2440</v>
      </c>
      <c r="I17049" s="228">
        <v>3021482.77</v>
      </c>
      <c r="J17049" s="228">
        <v>725385.89</v>
      </c>
      <c r="K17049" s="228">
        <v>534340</v>
      </c>
      <c r="L17049" s="228">
        <v>4906001.3499999996</v>
      </c>
    </row>
    <row r="17050" spans="1:12">
      <c r="A17050" s="228">
        <v>2020</v>
      </c>
      <c r="B17050" s="228" t="s">
        <v>195</v>
      </c>
      <c r="C17050" s="228" t="s">
        <v>65</v>
      </c>
      <c r="D17050" s="228" t="s">
        <v>205</v>
      </c>
      <c r="E17050" s="228">
        <v>35</v>
      </c>
      <c r="F17050" s="228">
        <v>55656</v>
      </c>
      <c r="G17050" s="228">
        <v>2001</v>
      </c>
      <c r="H17050" s="228">
        <v>3919</v>
      </c>
      <c r="I17050" s="228">
        <v>4556622.59</v>
      </c>
      <c r="J17050" s="228">
        <v>1114745.8700000001</v>
      </c>
      <c r="K17050" s="228">
        <v>772081</v>
      </c>
      <c r="L17050" s="228">
        <v>7269383.5199999996</v>
      </c>
    </row>
    <row r="17051" spans="1:12">
      <c r="A17051" s="228">
        <v>2020</v>
      </c>
      <c r="B17051" s="228" t="s">
        <v>195</v>
      </c>
      <c r="C17051" s="228" t="s">
        <v>65</v>
      </c>
      <c r="D17051" s="228" t="s">
        <v>205</v>
      </c>
      <c r="E17051" s="228">
        <v>40</v>
      </c>
      <c r="F17051" s="228">
        <v>51323</v>
      </c>
      <c r="G17051" s="228">
        <v>1993</v>
      </c>
      <c r="H17051" s="228">
        <v>3319</v>
      </c>
      <c r="I17051" s="228">
        <v>4265213.05</v>
      </c>
      <c r="J17051" s="228">
        <v>1230571.6299999999</v>
      </c>
      <c r="K17051" s="228">
        <v>769431.9</v>
      </c>
      <c r="L17051" s="228">
        <v>7108155.0599999996</v>
      </c>
    </row>
    <row r="17052" spans="1:12">
      <c r="A17052" s="228">
        <v>2020</v>
      </c>
      <c r="B17052" s="228" t="s">
        <v>195</v>
      </c>
      <c r="C17052" s="228" t="s">
        <v>65</v>
      </c>
      <c r="D17052" s="228" t="s">
        <v>205</v>
      </c>
      <c r="E17052" s="228">
        <v>45</v>
      </c>
      <c r="F17052" s="228">
        <v>51759</v>
      </c>
      <c r="G17052" s="228">
        <v>2606</v>
      </c>
      <c r="H17052" s="228">
        <v>4433</v>
      </c>
      <c r="I17052" s="228">
        <v>5940177.2000000002</v>
      </c>
      <c r="J17052" s="228">
        <v>1576747.16</v>
      </c>
      <c r="K17052" s="228">
        <v>1375498.65</v>
      </c>
      <c r="L17052" s="228">
        <v>9891859.3800000008</v>
      </c>
    </row>
    <row r="17053" spans="1:12">
      <c r="A17053" s="228">
        <v>2020</v>
      </c>
      <c r="B17053" s="228" t="s">
        <v>195</v>
      </c>
      <c r="C17053" s="228" t="s">
        <v>65</v>
      </c>
      <c r="D17053" s="228" t="s">
        <v>205</v>
      </c>
      <c r="E17053" s="228">
        <v>50</v>
      </c>
      <c r="F17053" s="228">
        <v>50129</v>
      </c>
      <c r="G17053" s="228">
        <v>2995</v>
      </c>
      <c r="H17053" s="228">
        <v>5453</v>
      </c>
      <c r="I17053" s="228">
        <v>8102542.1500000004</v>
      </c>
      <c r="J17053" s="228">
        <v>2163863.64</v>
      </c>
      <c r="K17053" s="228">
        <v>2222668.1</v>
      </c>
      <c r="L17053" s="228">
        <v>13735455.970000001</v>
      </c>
    </row>
    <row r="17054" spans="1:12">
      <c r="A17054" s="228">
        <v>2020</v>
      </c>
      <c r="B17054" s="228" t="s">
        <v>195</v>
      </c>
      <c r="C17054" s="228" t="s">
        <v>65</v>
      </c>
      <c r="D17054" s="228" t="s">
        <v>205</v>
      </c>
      <c r="E17054" s="228">
        <v>55</v>
      </c>
      <c r="F17054" s="228">
        <v>47949</v>
      </c>
      <c r="G17054" s="228">
        <v>4105</v>
      </c>
      <c r="H17054" s="228">
        <v>7790</v>
      </c>
      <c r="I17054" s="228">
        <v>11253229.550000001</v>
      </c>
      <c r="J17054" s="228">
        <v>2819734.2</v>
      </c>
      <c r="K17054" s="228">
        <v>2978077.31</v>
      </c>
      <c r="L17054" s="228">
        <v>18536697.91</v>
      </c>
    </row>
    <row r="17055" spans="1:12">
      <c r="A17055" s="228">
        <v>2020</v>
      </c>
      <c r="B17055" s="228" t="s">
        <v>195</v>
      </c>
      <c r="C17055" s="228" t="s">
        <v>65</v>
      </c>
      <c r="D17055" s="228" t="s">
        <v>205</v>
      </c>
      <c r="E17055" s="228">
        <v>60</v>
      </c>
      <c r="F17055" s="228">
        <v>44420</v>
      </c>
      <c r="G17055" s="228">
        <v>5355</v>
      </c>
      <c r="H17055" s="228">
        <v>10450</v>
      </c>
      <c r="I17055" s="228">
        <v>15964525.6</v>
      </c>
      <c r="J17055" s="228">
        <v>3697855.51</v>
      </c>
      <c r="K17055" s="228">
        <v>4390103.3</v>
      </c>
      <c r="L17055" s="228">
        <v>25816807.600000001</v>
      </c>
    </row>
    <row r="17056" spans="1:12">
      <c r="A17056" s="228">
        <v>2020</v>
      </c>
      <c r="B17056" s="228" t="s">
        <v>195</v>
      </c>
      <c r="C17056" s="228" t="s">
        <v>65</v>
      </c>
      <c r="D17056" s="228" t="s">
        <v>205</v>
      </c>
      <c r="E17056" s="228">
        <v>65</v>
      </c>
      <c r="F17056" s="228">
        <v>37728</v>
      </c>
      <c r="G17056" s="228">
        <v>6210</v>
      </c>
      <c r="H17056" s="228">
        <v>11857</v>
      </c>
      <c r="I17056" s="228">
        <v>18280016.399999999</v>
      </c>
      <c r="J17056" s="228">
        <v>4431536.04</v>
      </c>
      <c r="K17056" s="228">
        <v>5129280.6500000004</v>
      </c>
      <c r="L17056" s="228">
        <v>29568674.52</v>
      </c>
    </row>
    <row r="17057" spans="1:12">
      <c r="A17057" s="228">
        <v>2020</v>
      </c>
      <c r="B17057" s="228" t="s">
        <v>195</v>
      </c>
      <c r="C17057" s="228" t="s">
        <v>65</v>
      </c>
      <c r="D17057" s="228" t="s">
        <v>205</v>
      </c>
      <c r="E17057" s="228">
        <v>70</v>
      </c>
      <c r="F17057" s="228">
        <v>32238</v>
      </c>
      <c r="G17057" s="228">
        <v>6891</v>
      </c>
      <c r="H17057" s="228">
        <v>15119</v>
      </c>
      <c r="I17057" s="228">
        <v>22130568.280000001</v>
      </c>
      <c r="J17057" s="228">
        <v>4939375</v>
      </c>
      <c r="K17057" s="228">
        <v>5637313.2599999998</v>
      </c>
      <c r="L17057" s="228">
        <v>34203720.909999996</v>
      </c>
    </row>
    <row r="17058" spans="1:12">
      <c r="A17058" s="228">
        <v>2020</v>
      </c>
      <c r="B17058" s="228" t="s">
        <v>195</v>
      </c>
      <c r="C17058" s="228" t="s">
        <v>65</v>
      </c>
      <c r="D17058" s="228" t="s">
        <v>205</v>
      </c>
      <c r="E17058" s="228">
        <v>75</v>
      </c>
      <c r="F17058" s="228">
        <v>21134</v>
      </c>
      <c r="G17058" s="228">
        <v>5802</v>
      </c>
      <c r="H17058" s="228">
        <v>13913</v>
      </c>
      <c r="I17058" s="228">
        <v>19399563.699999999</v>
      </c>
      <c r="J17058" s="228">
        <v>4186258.19</v>
      </c>
      <c r="K17058" s="228">
        <v>4999780.1500000004</v>
      </c>
      <c r="L17058" s="228">
        <v>29668909.030000001</v>
      </c>
    </row>
    <row r="17059" spans="1:12">
      <c r="A17059" s="228">
        <v>2020</v>
      </c>
      <c r="B17059" s="228" t="s">
        <v>195</v>
      </c>
      <c r="C17059" s="228" t="s">
        <v>65</v>
      </c>
      <c r="D17059" s="228" t="s">
        <v>205</v>
      </c>
      <c r="E17059" s="228">
        <v>80</v>
      </c>
      <c r="F17059" s="228">
        <v>13302</v>
      </c>
      <c r="G17059" s="228">
        <v>4059</v>
      </c>
      <c r="H17059" s="228">
        <v>11633</v>
      </c>
      <c r="I17059" s="228">
        <v>14171840.24</v>
      </c>
      <c r="J17059" s="228">
        <v>2838171.15</v>
      </c>
      <c r="K17059" s="228">
        <v>3455822.65</v>
      </c>
      <c r="L17059" s="228">
        <v>21051379.84</v>
      </c>
    </row>
    <row r="17060" spans="1:12">
      <c r="A17060" s="228">
        <v>2020</v>
      </c>
      <c r="B17060" s="228" t="s">
        <v>195</v>
      </c>
      <c r="C17060" s="228" t="s">
        <v>65</v>
      </c>
      <c r="D17060" s="228" t="s">
        <v>205</v>
      </c>
      <c r="E17060" s="228">
        <v>85</v>
      </c>
      <c r="F17060" s="228">
        <v>6769</v>
      </c>
      <c r="G17060" s="228">
        <v>2055</v>
      </c>
      <c r="H17060" s="228">
        <v>7970</v>
      </c>
      <c r="I17060" s="228">
        <v>8115131.7400000002</v>
      </c>
      <c r="J17060" s="228">
        <v>1378210.61</v>
      </c>
      <c r="K17060" s="228">
        <v>1369783</v>
      </c>
      <c r="L17060" s="228">
        <v>11124976.970000001</v>
      </c>
    </row>
    <row r="17061" spans="1:12">
      <c r="A17061" s="228">
        <v>2020</v>
      </c>
      <c r="B17061" s="228" t="s">
        <v>195</v>
      </c>
      <c r="C17061" s="228" t="s">
        <v>65</v>
      </c>
      <c r="D17061" s="228" t="s">
        <v>205</v>
      </c>
      <c r="E17061" s="228">
        <v>90</v>
      </c>
      <c r="F17061" s="228">
        <v>2670</v>
      </c>
      <c r="G17061" s="228">
        <v>827</v>
      </c>
      <c r="H17061" s="228">
        <v>3654</v>
      </c>
      <c r="I17061" s="228">
        <v>3273369</v>
      </c>
      <c r="J17061" s="228">
        <v>462614.72</v>
      </c>
      <c r="K17061" s="228">
        <v>365724.95</v>
      </c>
      <c r="L17061" s="228">
        <v>4184705.2</v>
      </c>
    </row>
    <row r="17062" spans="1:12">
      <c r="A17062" s="228">
        <v>2020</v>
      </c>
      <c r="B17062" s="228" t="s">
        <v>195</v>
      </c>
      <c r="C17062" s="228" t="s">
        <v>65</v>
      </c>
      <c r="D17062" s="228" t="s">
        <v>205</v>
      </c>
      <c r="E17062" s="228">
        <v>95</v>
      </c>
      <c r="F17062" s="228">
        <v>393</v>
      </c>
      <c r="G17062" s="228">
        <v>113</v>
      </c>
      <c r="H17062" s="228">
        <v>703</v>
      </c>
      <c r="I17062" s="228">
        <v>485239</v>
      </c>
      <c r="J17062" s="228">
        <v>55596.39</v>
      </c>
      <c r="K17062" s="228">
        <v>32361</v>
      </c>
      <c r="L17062" s="228">
        <v>578270.73</v>
      </c>
    </row>
    <row r="17063" spans="1:12">
      <c r="A17063" s="228">
        <v>2020</v>
      </c>
      <c r="B17063" s="228" t="s">
        <v>195</v>
      </c>
      <c r="C17063" s="228" t="s">
        <v>65</v>
      </c>
      <c r="D17063" s="228" t="s">
        <v>206</v>
      </c>
      <c r="E17063" s="228">
        <v>0</v>
      </c>
      <c r="F17063" s="228">
        <v>36788</v>
      </c>
      <c r="G17063" s="228">
        <v>1160</v>
      </c>
      <c r="H17063" s="228">
        <v>3004</v>
      </c>
      <c r="I17063" s="228">
        <v>2211918.9</v>
      </c>
      <c r="J17063" s="228">
        <v>354165.55</v>
      </c>
      <c r="K17063" s="228">
        <v>16414</v>
      </c>
      <c r="L17063" s="228">
        <v>2822834.35</v>
      </c>
    </row>
    <row r="17064" spans="1:12">
      <c r="A17064" s="228">
        <v>2020</v>
      </c>
      <c r="B17064" s="228" t="s">
        <v>195</v>
      </c>
      <c r="C17064" s="228" t="s">
        <v>65</v>
      </c>
      <c r="D17064" s="228" t="s">
        <v>206</v>
      </c>
      <c r="E17064" s="228">
        <v>5</v>
      </c>
      <c r="F17064" s="228">
        <v>46076</v>
      </c>
      <c r="G17064" s="228">
        <v>760</v>
      </c>
      <c r="H17064" s="228">
        <v>1010</v>
      </c>
      <c r="I17064" s="228">
        <v>1124071.95</v>
      </c>
      <c r="J17064" s="228">
        <v>249128.46</v>
      </c>
      <c r="K17064" s="228">
        <v>65097</v>
      </c>
      <c r="L17064" s="228">
        <v>1578712.03</v>
      </c>
    </row>
    <row r="17065" spans="1:12">
      <c r="A17065" s="228">
        <v>2020</v>
      </c>
      <c r="B17065" s="228" t="s">
        <v>195</v>
      </c>
      <c r="C17065" s="228" t="s">
        <v>65</v>
      </c>
      <c r="D17065" s="228" t="s">
        <v>206</v>
      </c>
      <c r="E17065" s="228">
        <v>10</v>
      </c>
      <c r="F17065" s="228">
        <v>46790</v>
      </c>
      <c r="G17065" s="228">
        <v>746</v>
      </c>
      <c r="H17065" s="228">
        <v>1604</v>
      </c>
      <c r="I17065" s="228">
        <v>1359867.95</v>
      </c>
      <c r="J17065" s="228">
        <v>275064.08</v>
      </c>
      <c r="K17065" s="228">
        <v>189825</v>
      </c>
      <c r="L17065" s="228">
        <v>1970972.63</v>
      </c>
    </row>
    <row r="17066" spans="1:12">
      <c r="A17066" s="228">
        <v>2020</v>
      </c>
      <c r="B17066" s="228" t="s">
        <v>195</v>
      </c>
      <c r="C17066" s="228" t="s">
        <v>65</v>
      </c>
      <c r="D17066" s="228" t="s">
        <v>206</v>
      </c>
      <c r="E17066" s="228">
        <v>15</v>
      </c>
      <c r="F17066" s="228">
        <v>41686</v>
      </c>
      <c r="G17066" s="228">
        <v>2003</v>
      </c>
      <c r="H17066" s="228">
        <v>4944</v>
      </c>
      <c r="I17066" s="228">
        <v>4797468.75</v>
      </c>
      <c r="J17066" s="228">
        <v>733839.87</v>
      </c>
      <c r="K17066" s="228">
        <v>845353</v>
      </c>
      <c r="L17066" s="228">
        <v>6792489.0999999996</v>
      </c>
    </row>
    <row r="17067" spans="1:12">
      <c r="A17067" s="228">
        <v>2020</v>
      </c>
      <c r="B17067" s="228" t="s">
        <v>195</v>
      </c>
      <c r="C17067" s="228" t="s">
        <v>65</v>
      </c>
      <c r="D17067" s="228" t="s">
        <v>206</v>
      </c>
      <c r="E17067" s="228">
        <v>20</v>
      </c>
      <c r="F17067" s="228">
        <v>36797</v>
      </c>
      <c r="G17067" s="228">
        <v>2076</v>
      </c>
      <c r="H17067" s="228">
        <v>4905</v>
      </c>
      <c r="I17067" s="228">
        <v>4936920.05</v>
      </c>
      <c r="J17067" s="228">
        <v>799499.75</v>
      </c>
      <c r="K17067" s="228">
        <v>677295</v>
      </c>
      <c r="L17067" s="228">
        <v>7014728.0999999996</v>
      </c>
    </row>
    <row r="17068" spans="1:12">
      <c r="A17068" s="228">
        <v>2020</v>
      </c>
      <c r="B17068" s="228" t="s">
        <v>195</v>
      </c>
      <c r="C17068" s="228" t="s">
        <v>65</v>
      </c>
      <c r="D17068" s="228" t="s">
        <v>206</v>
      </c>
      <c r="E17068" s="228">
        <v>25</v>
      </c>
      <c r="F17068" s="228">
        <v>33367</v>
      </c>
      <c r="G17068" s="228">
        <v>1942</v>
      </c>
      <c r="H17068" s="228">
        <v>5033</v>
      </c>
      <c r="I17068" s="228">
        <v>6239126.4900000002</v>
      </c>
      <c r="J17068" s="228">
        <v>1369806.09</v>
      </c>
      <c r="K17068" s="228">
        <v>859878</v>
      </c>
      <c r="L17068" s="228">
        <v>9421228.4800000004</v>
      </c>
    </row>
    <row r="17069" spans="1:12">
      <c r="A17069" s="228">
        <v>2020</v>
      </c>
      <c r="B17069" s="228" t="s">
        <v>195</v>
      </c>
      <c r="C17069" s="228" t="s">
        <v>65</v>
      </c>
      <c r="D17069" s="228" t="s">
        <v>206</v>
      </c>
      <c r="E17069" s="228">
        <v>30</v>
      </c>
      <c r="F17069" s="228">
        <v>53025</v>
      </c>
      <c r="G17069" s="228">
        <v>3837</v>
      </c>
      <c r="H17069" s="228">
        <v>10026</v>
      </c>
      <c r="I17069" s="228">
        <v>12822236.49</v>
      </c>
      <c r="J17069" s="228">
        <v>2853047.87</v>
      </c>
      <c r="K17069" s="228">
        <v>1228667</v>
      </c>
      <c r="L17069" s="228">
        <v>18651581.600000001</v>
      </c>
    </row>
    <row r="17070" spans="1:12">
      <c r="A17070" s="228">
        <v>2020</v>
      </c>
      <c r="B17070" s="228" t="s">
        <v>195</v>
      </c>
      <c r="C17070" s="228" t="s">
        <v>65</v>
      </c>
      <c r="D17070" s="228" t="s">
        <v>206</v>
      </c>
      <c r="E17070" s="228">
        <v>35</v>
      </c>
      <c r="F17070" s="228">
        <v>58974</v>
      </c>
      <c r="G17070" s="228">
        <v>4355</v>
      </c>
      <c r="H17070" s="228">
        <v>9693</v>
      </c>
      <c r="I17070" s="228">
        <v>12636520.76</v>
      </c>
      <c r="J17070" s="228">
        <v>2931031.19</v>
      </c>
      <c r="K17070" s="228">
        <v>1485877.7</v>
      </c>
      <c r="L17070" s="228">
        <v>18905545.77</v>
      </c>
    </row>
    <row r="17071" spans="1:12">
      <c r="A17071" s="228">
        <v>2020</v>
      </c>
      <c r="B17071" s="228" t="s">
        <v>195</v>
      </c>
      <c r="C17071" s="228" t="s">
        <v>65</v>
      </c>
      <c r="D17071" s="228" t="s">
        <v>206</v>
      </c>
      <c r="E17071" s="228">
        <v>40</v>
      </c>
      <c r="F17071" s="228">
        <v>53192</v>
      </c>
      <c r="G17071" s="228">
        <v>3625</v>
      </c>
      <c r="H17071" s="228">
        <v>7343</v>
      </c>
      <c r="I17071" s="228">
        <v>9564848.3499999996</v>
      </c>
      <c r="J17071" s="228">
        <v>2181871.83</v>
      </c>
      <c r="K17071" s="228">
        <v>1567718</v>
      </c>
      <c r="L17071" s="228">
        <v>15047660.15</v>
      </c>
    </row>
    <row r="17072" spans="1:12">
      <c r="A17072" s="228">
        <v>2020</v>
      </c>
      <c r="B17072" s="228" t="s">
        <v>195</v>
      </c>
      <c r="C17072" s="228" t="s">
        <v>65</v>
      </c>
      <c r="D17072" s="228" t="s">
        <v>206</v>
      </c>
      <c r="E17072" s="228">
        <v>45</v>
      </c>
      <c r="F17072" s="228">
        <v>53077</v>
      </c>
      <c r="G17072" s="228">
        <v>3970</v>
      </c>
      <c r="H17072" s="228">
        <v>7537</v>
      </c>
      <c r="I17072" s="228">
        <v>10422760.18</v>
      </c>
      <c r="J17072" s="228">
        <v>2447916.12</v>
      </c>
      <c r="K17072" s="228">
        <v>2212448.7999999998</v>
      </c>
      <c r="L17072" s="228">
        <v>16935578.469999999</v>
      </c>
    </row>
    <row r="17073" spans="1:12">
      <c r="A17073" s="228">
        <v>2020</v>
      </c>
      <c r="B17073" s="228" t="s">
        <v>195</v>
      </c>
      <c r="C17073" s="228" t="s">
        <v>65</v>
      </c>
      <c r="D17073" s="228" t="s">
        <v>206</v>
      </c>
      <c r="E17073" s="228">
        <v>50</v>
      </c>
      <c r="F17073" s="228">
        <v>51363</v>
      </c>
      <c r="G17073" s="228">
        <v>4387</v>
      </c>
      <c r="H17073" s="228">
        <v>8409</v>
      </c>
      <c r="I17073" s="228">
        <v>11291718.16</v>
      </c>
      <c r="J17073" s="228">
        <v>2653079.31</v>
      </c>
      <c r="K17073" s="228">
        <v>2352594</v>
      </c>
      <c r="L17073" s="228">
        <v>18211119.149999999</v>
      </c>
    </row>
    <row r="17074" spans="1:12">
      <c r="A17074" s="228">
        <v>2020</v>
      </c>
      <c r="B17074" s="228" t="s">
        <v>195</v>
      </c>
      <c r="C17074" s="228" t="s">
        <v>65</v>
      </c>
      <c r="D17074" s="228" t="s">
        <v>206</v>
      </c>
      <c r="E17074" s="228">
        <v>55</v>
      </c>
      <c r="F17074" s="228">
        <v>49711</v>
      </c>
      <c r="G17074" s="228">
        <v>4953</v>
      </c>
      <c r="H17074" s="228">
        <v>9419</v>
      </c>
      <c r="I17074" s="228">
        <v>13075986.949999999</v>
      </c>
      <c r="J17074" s="228">
        <v>3073007.82</v>
      </c>
      <c r="K17074" s="228">
        <v>3294995.66</v>
      </c>
      <c r="L17074" s="228">
        <v>21313463.23</v>
      </c>
    </row>
    <row r="17075" spans="1:12">
      <c r="A17075" s="228">
        <v>2020</v>
      </c>
      <c r="B17075" s="228" t="s">
        <v>195</v>
      </c>
      <c r="C17075" s="228" t="s">
        <v>65</v>
      </c>
      <c r="D17075" s="228" t="s">
        <v>206</v>
      </c>
      <c r="E17075" s="228">
        <v>60</v>
      </c>
      <c r="F17075" s="228">
        <v>46300</v>
      </c>
      <c r="G17075" s="228">
        <v>5469</v>
      </c>
      <c r="H17075" s="228">
        <v>10455</v>
      </c>
      <c r="I17075" s="228">
        <v>14333866.52</v>
      </c>
      <c r="J17075" s="228">
        <v>3560022.38</v>
      </c>
      <c r="K17075" s="228">
        <v>3300580.15</v>
      </c>
      <c r="L17075" s="228">
        <v>22832521.210000001</v>
      </c>
    </row>
    <row r="17076" spans="1:12">
      <c r="A17076" s="228">
        <v>2020</v>
      </c>
      <c r="B17076" s="228" t="s">
        <v>195</v>
      </c>
      <c r="C17076" s="228" t="s">
        <v>65</v>
      </c>
      <c r="D17076" s="228" t="s">
        <v>206</v>
      </c>
      <c r="E17076" s="228">
        <v>65</v>
      </c>
      <c r="F17076" s="228">
        <v>40777</v>
      </c>
      <c r="G17076" s="228">
        <v>6132</v>
      </c>
      <c r="H17076" s="228">
        <v>12343</v>
      </c>
      <c r="I17076" s="228">
        <v>17595641.27</v>
      </c>
      <c r="J17076" s="228">
        <v>4250468.0199999996</v>
      </c>
      <c r="K17076" s="228">
        <v>4547516.5999999996</v>
      </c>
      <c r="L17076" s="228">
        <v>27979938.789999999</v>
      </c>
    </row>
    <row r="17077" spans="1:12">
      <c r="A17077" s="228">
        <v>2020</v>
      </c>
      <c r="B17077" s="228" t="s">
        <v>195</v>
      </c>
      <c r="C17077" s="228" t="s">
        <v>65</v>
      </c>
      <c r="D17077" s="228" t="s">
        <v>206</v>
      </c>
      <c r="E17077" s="228">
        <v>70</v>
      </c>
      <c r="F17077" s="228">
        <v>34793</v>
      </c>
      <c r="G17077" s="228">
        <v>6591</v>
      </c>
      <c r="H17077" s="228">
        <v>14649</v>
      </c>
      <c r="I17077" s="228">
        <v>19547955.629999999</v>
      </c>
      <c r="J17077" s="228">
        <v>4442397</v>
      </c>
      <c r="K17077" s="228">
        <v>5166884.5999999996</v>
      </c>
      <c r="L17077" s="228">
        <v>30408549.98</v>
      </c>
    </row>
    <row r="17078" spans="1:12">
      <c r="A17078" s="228">
        <v>2020</v>
      </c>
      <c r="B17078" s="228" t="s">
        <v>195</v>
      </c>
      <c r="C17078" s="228" t="s">
        <v>65</v>
      </c>
      <c r="D17078" s="228" t="s">
        <v>206</v>
      </c>
      <c r="E17078" s="228">
        <v>75</v>
      </c>
      <c r="F17078" s="228">
        <v>22756</v>
      </c>
      <c r="G17078" s="228">
        <v>4876</v>
      </c>
      <c r="H17078" s="228">
        <v>12496</v>
      </c>
      <c r="I17078" s="228">
        <v>16259292.470000001</v>
      </c>
      <c r="J17078" s="228">
        <v>3530582.76</v>
      </c>
      <c r="K17078" s="228">
        <v>4248521.45</v>
      </c>
      <c r="L17078" s="228">
        <v>24901660.989999998</v>
      </c>
    </row>
    <row r="17079" spans="1:12">
      <c r="A17079" s="228">
        <v>2020</v>
      </c>
      <c r="B17079" s="228" t="s">
        <v>195</v>
      </c>
      <c r="C17079" s="228" t="s">
        <v>65</v>
      </c>
      <c r="D17079" s="228" t="s">
        <v>206</v>
      </c>
      <c r="E17079" s="228">
        <v>80</v>
      </c>
      <c r="F17079" s="228">
        <v>15114</v>
      </c>
      <c r="G17079" s="228">
        <v>3291</v>
      </c>
      <c r="H17079" s="228">
        <v>11449</v>
      </c>
      <c r="I17079" s="228">
        <v>13112246.85</v>
      </c>
      <c r="J17079" s="228">
        <v>2432014.11</v>
      </c>
      <c r="K17079" s="228">
        <v>2498593.85</v>
      </c>
      <c r="L17079" s="228">
        <v>18479657.91</v>
      </c>
    </row>
    <row r="17080" spans="1:12">
      <c r="A17080" s="228">
        <v>2020</v>
      </c>
      <c r="B17080" s="228" t="s">
        <v>195</v>
      </c>
      <c r="C17080" s="228" t="s">
        <v>65</v>
      </c>
      <c r="D17080" s="228" t="s">
        <v>206</v>
      </c>
      <c r="E17080" s="228">
        <v>85</v>
      </c>
      <c r="F17080" s="228">
        <v>8935</v>
      </c>
      <c r="G17080" s="228">
        <v>2085</v>
      </c>
      <c r="H17080" s="228">
        <v>9990</v>
      </c>
      <c r="I17080" s="228">
        <v>8997969.0500000007</v>
      </c>
      <c r="J17080" s="228">
        <v>1423382.9</v>
      </c>
      <c r="K17080" s="228">
        <v>1450259</v>
      </c>
      <c r="L17080" s="228">
        <v>12104482.84</v>
      </c>
    </row>
    <row r="17081" spans="1:12">
      <c r="A17081" s="228">
        <v>2020</v>
      </c>
      <c r="B17081" s="228" t="s">
        <v>195</v>
      </c>
      <c r="C17081" s="228" t="s">
        <v>65</v>
      </c>
      <c r="D17081" s="228" t="s">
        <v>206</v>
      </c>
      <c r="E17081" s="228">
        <v>90</v>
      </c>
      <c r="F17081" s="228">
        <v>4074</v>
      </c>
      <c r="G17081" s="228">
        <v>1063</v>
      </c>
      <c r="H17081" s="228">
        <v>6694</v>
      </c>
      <c r="I17081" s="228">
        <v>5132206.0999999996</v>
      </c>
      <c r="J17081" s="228">
        <v>556705.14</v>
      </c>
      <c r="K17081" s="228">
        <v>447566</v>
      </c>
      <c r="L17081" s="228">
        <v>6229884.71</v>
      </c>
    </row>
    <row r="17082" spans="1:12">
      <c r="A17082" s="228">
        <v>2020</v>
      </c>
      <c r="B17082" s="228" t="s">
        <v>195</v>
      </c>
      <c r="C17082" s="228" t="s">
        <v>65</v>
      </c>
      <c r="D17082" s="228" t="s">
        <v>206</v>
      </c>
      <c r="E17082" s="228">
        <v>95</v>
      </c>
      <c r="F17082" s="228">
        <v>1112</v>
      </c>
      <c r="G17082" s="228">
        <v>203</v>
      </c>
      <c r="H17082" s="228">
        <v>1625</v>
      </c>
      <c r="I17082" s="228">
        <v>1103867</v>
      </c>
      <c r="J17082" s="228">
        <v>89391.9</v>
      </c>
      <c r="K17082" s="228">
        <v>102922</v>
      </c>
      <c r="L17082" s="228">
        <v>1314634.57</v>
      </c>
    </row>
    <row r="17083" spans="1:12">
      <c r="A17083" s="228">
        <v>2020</v>
      </c>
      <c r="B17083" s="228" t="s">
        <v>195</v>
      </c>
      <c r="C17083" s="228" t="s">
        <v>66</v>
      </c>
      <c r="D17083" s="228" t="s">
        <v>205</v>
      </c>
      <c r="E17083" s="228">
        <v>0</v>
      </c>
      <c r="F17083" s="228">
        <v>4474</v>
      </c>
      <c r="G17083" s="228">
        <v>145</v>
      </c>
      <c r="H17083" s="228">
        <v>397</v>
      </c>
      <c r="I17083" s="228">
        <v>276816.46000000002</v>
      </c>
      <c r="J17083" s="228">
        <v>44536.51</v>
      </c>
      <c r="K17083" s="228">
        <v>3758</v>
      </c>
      <c r="L17083" s="228">
        <v>339539.3</v>
      </c>
    </row>
    <row r="17084" spans="1:12">
      <c r="A17084" s="228">
        <v>2020</v>
      </c>
      <c r="B17084" s="228" t="s">
        <v>195</v>
      </c>
      <c r="C17084" s="228" t="s">
        <v>66</v>
      </c>
      <c r="D17084" s="228" t="s">
        <v>205</v>
      </c>
      <c r="E17084" s="228">
        <v>5</v>
      </c>
      <c r="F17084" s="228">
        <v>5811</v>
      </c>
      <c r="G17084" s="228">
        <v>111</v>
      </c>
      <c r="H17084" s="228">
        <v>132</v>
      </c>
      <c r="I17084" s="228">
        <v>126276.99</v>
      </c>
      <c r="J17084" s="228">
        <v>34972.11</v>
      </c>
      <c r="K17084" s="228">
        <v>17151</v>
      </c>
      <c r="L17084" s="228">
        <v>196908.73</v>
      </c>
    </row>
    <row r="17085" spans="1:12">
      <c r="A17085" s="228">
        <v>2020</v>
      </c>
      <c r="B17085" s="228" t="s">
        <v>195</v>
      </c>
      <c r="C17085" s="228" t="s">
        <v>66</v>
      </c>
      <c r="D17085" s="228" t="s">
        <v>205</v>
      </c>
      <c r="E17085" s="228">
        <v>10</v>
      </c>
      <c r="F17085" s="228">
        <v>6411</v>
      </c>
      <c r="G17085" s="228">
        <v>92</v>
      </c>
      <c r="H17085" s="228">
        <v>157</v>
      </c>
      <c r="I17085" s="228">
        <v>131053.13</v>
      </c>
      <c r="J17085" s="228">
        <v>38843.160000000003</v>
      </c>
      <c r="K17085" s="228">
        <v>26796</v>
      </c>
      <c r="L17085" s="228">
        <v>210573.6</v>
      </c>
    </row>
    <row r="17086" spans="1:12">
      <c r="A17086" s="228">
        <v>2020</v>
      </c>
      <c r="B17086" s="228" t="s">
        <v>195</v>
      </c>
      <c r="C17086" s="228" t="s">
        <v>66</v>
      </c>
      <c r="D17086" s="228" t="s">
        <v>205</v>
      </c>
      <c r="E17086" s="228">
        <v>15</v>
      </c>
      <c r="F17086" s="228">
        <v>6328</v>
      </c>
      <c r="G17086" s="228">
        <v>180</v>
      </c>
      <c r="H17086" s="228">
        <v>286</v>
      </c>
      <c r="I17086" s="228">
        <v>353124.6</v>
      </c>
      <c r="J17086" s="228">
        <v>99742.96</v>
      </c>
      <c r="K17086" s="228">
        <v>85185</v>
      </c>
      <c r="L17086" s="228">
        <v>586805.6</v>
      </c>
    </row>
    <row r="17087" spans="1:12">
      <c r="A17087" s="228">
        <v>2020</v>
      </c>
      <c r="B17087" s="228" t="s">
        <v>195</v>
      </c>
      <c r="C17087" s="228" t="s">
        <v>66</v>
      </c>
      <c r="D17087" s="228" t="s">
        <v>205</v>
      </c>
      <c r="E17087" s="228">
        <v>20</v>
      </c>
      <c r="F17087" s="228">
        <v>5078</v>
      </c>
      <c r="G17087" s="228">
        <v>205</v>
      </c>
      <c r="H17087" s="228">
        <v>408</v>
      </c>
      <c r="I17087" s="228">
        <v>440620.08</v>
      </c>
      <c r="J17087" s="228">
        <v>93993.85</v>
      </c>
      <c r="K17087" s="228">
        <v>67485</v>
      </c>
      <c r="L17087" s="228">
        <v>641688.89</v>
      </c>
    </row>
    <row r="17088" spans="1:12">
      <c r="A17088" s="228">
        <v>2020</v>
      </c>
      <c r="B17088" s="228" t="s">
        <v>195</v>
      </c>
      <c r="C17088" s="228" t="s">
        <v>66</v>
      </c>
      <c r="D17088" s="228" t="s">
        <v>205</v>
      </c>
      <c r="E17088" s="228">
        <v>25</v>
      </c>
      <c r="F17088" s="228">
        <v>3118</v>
      </c>
      <c r="G17088" s="228">
        <v>89</v>
      </c>
      <c r="H17088" s="228">
        <v>195</v>
      </c>
      <c r="I17088" s="228">
        <v>191389.31</v>
      </c>
      <c r="J17088" s="228">
        <v>53643.45</v>
      </c>
      <c r="K17088" s="228">
        <v>51061</v>
      </c>
      <c r="L17088" s="228">
        <v>353527.47</v>
      </c>
    </row>
    <row r="17089" spans="1:12">
      <c r="A17089" s="228">
        <v>2020</v>
      </c>
      <c r="B17089" s="228" t="s">
        <v>195</v>
      </c>
      <c r="C17089" s="228" t="s">
        <v>66</v>
      </c>
      <c r="D17089" s="228" t="s">
        <v>205</v>
      </c>
      <c r="E17089" s="228">
        <v>30</v>
      </c>
      <c r="F17089" s="228">
        <v>5061</v>
      </c>
      <c r="G17089" s="228">
        <v>164</v>
      </c>
      <c r="H17089" s="228">
        <v>337</v>
      </c>
      <c r="I17089" s="228">
        <v>365324.62</v>
      </c>
      <c r="J17089" s="228">
        <v>80860.289999999994</v>
      </c>
      <c r="K17089" s="228">
        <v>122134</v>
      </c>
      <c r="L17089" s="228">
        <v>641469.73</v>
      </c>
    </row>
    <row r="17090" spans="1:12">
      <c r="A17090" s="228">
        <v>2020</v>
      </c>
      <c r="B17090" s="228" t="s">
        <v>195</v>
      </c>
      <c r="C17090" s="228" t="s">
        <v>66</v>
      </c>
      <c r="D17090" s="228" t="s">
        <v>205</v>
      </c>
      <c r="E17090" s="228">
        <v>35</v>
      </c>
      <c r="F17090" s="228">
        <v>5997</v>
      </c>
      <c r="G17090" s="228">
        <v>244</v>
      </c>
      <c r="H17090" s="228">
        <v>468</v>
      </c>
      <c r="I17090" s="228">
        <v>522211.87</v>
      </c>
      <c r="J17090" s="228">
        <v>158175.85999999999</v>
      </c>
      <c r="K17090" s="228">
        <v>185580</v>
      </c>
      <c r="L17090" s="228">
        <v>979634.24</v>
      </c>
    </row>
    <row r="17091" spans="1:12">
      <c r="A17091" s="228">
        <v>2020</v>
      </c>
      <c r="B17091" s="228" t="s">
        <v>195</v>
      </c>
      <c r="C17091" s="228" t="s">
        <v>66</v>
      </c>
      <c r="D17091" s="228" t="s">
        <v>205</v>
      </c>
      <c r="E17091" s="228">
        <v>40</v>
      </c>
      <c r="F17091" s="228">
        <v>5797</v>
      </c>
      <c r="G17091" s="228">
        <v>364</v>
      </c>
      <c r="H17091" s="228">
        <v>600</v>
      </c>
      <c r="I17091" s="228">
        <v>577253.88</v>
      </c>
      <c r="J17091" s="228">
        <v>155206.91</v>
      </c>
      <c r="K17091" s="228">
        <v>149801.79999999999</v>
      </c>
      <c r="L17091" s="228">
        <v>1016113.11</v>
      </c>
    </row>
    <row r="17092" spans="1:12">
      <c r="A17092" s="228">
        <v>2020</v>
      </c>
      <c r="B17092" s="228" t="s">
        <v>195</v>
      </c>
      <c r="C17092" s="228" t="s">
        <v>66</v>
      </c>
      <c r="D17092" s="228" t="s">
        <v>205</v>
      </c>
      <c r="E17092" s="228">
        <v>45</v>
      </c>
      <c r="F17092" s="228">
        <v>6654</v>
      </c>
      <c r="G17092" s="228">
        <v>438</v>
      </c>
      <c r="H17092" s="228">
        <v>813</v>
      </c>
      <c r="I17092" s="228">
        <v>844347.78</v>
      </c>
      <c r="J17092" s="228">
        <v>226854.52</v>
      </c>
      <c r="K17092" s="228">
        <v>220299</v>
      </c>
      <c r="L17092" s="228">
        <v>1417514.79</v>
      </c>
    </row>
    <row r="17093" spans="1:12">
      <c r="A17093" s="228">
        <v>2020</v>
      </c>
      <c r="B17093" s="228" t="s">
        <v>195</v>
      </c>
      <c r="C17093" s="228" t="s">
        <v>66</v>
      </c>
      <c r="D17093" s="228" t="s">
        <v>205</v>
      </c>
      <c r="E17093" s="228">
        <v>50</v>
      </c>
      <c r="F17093" s="228">
        <v>7115</v>
      </c>
      <c r="G17093" s="228">
        <v>572</v>
      </c>
      <c r="H17093" s="228">
        <v>1079</v>
      </c>
      <c r="I17093" s="228">
        <v>1194221.25</v>
      </c>
      <c r="J17093" s="228">
        <v>333002.45</v>
      </c>
      <c r="K17093" s="228">
        <v>330161</v>
      </c>
      <c r="L17093" s="228">
        <v>2050132.63</v>
      </c>
    </row>
    <row r="17094" spans="1:12">
      <c r="A17094" s="228">
        <v>2020</v>
      </c>
      <c r="B17094" s="228" t="s">
        <v>195</v>
      </c>
      <c r="C17094" s="228" t="s">
        <v>66</v>
      </c>
      <c r="D17094" s="228" t="s">
        <v>205</v>
      </c>
      <c r="E17094" s="228">
        <v>55</v>
      </c>
      <c r="F17094" s="228">
        <v>8302</v>
      </c>
      <c r="G17094" s="228">
        <v>798</v>
      </c>
      <c r="H17094" s="228">
        <v>1890</v>
      </c>
      <c r="I17094" s="228">
        <v>2294497.31</v>
      </c>
      <c r="J17094" s="228">
        <v>515738.16</v>
      </c>
      <c r="K17094" s="228">
        <v>566826</v>
      </c>
      <c r="L17094" s="228">
        <v>3670338.54</v>
      </c>
    </row>
    <row r="17095" spans="1:12">
      <c r="A17095" s="228">
        <v>2020</v>
      </c>
      <c r="B17095" s="228" t="s">
        <v>195</v>
      </c>
      <c r="C17095" s="228" t="s">
        <v>66</v>
      </c>
      <c r="D17095" s="228" t="s">
        <v>205</v>
      </c>
      <c r="E17095" s="228">
        <v>60</v>
      </c>
      <c r="F17095" s="228">
        <v>9346</v>
      </c>
      <c r="G17095" s="228">
        <v>1301</v>
      </c>
      <c r="H17095" s="228">
        <v>2674</v>
      </c>
      <c r="I17095" s="228">
        <v>3164209.95</v>
      </c>
      <c r="J17095" s="228">
        <v>780587.78</v>
      </c>
      <c r="K17095" s="228">
        <v>979461.94</v>
      </c>
      <c r="L17095" s="228">
        <v>5249160.74</v>
      </c>
    </row>
    <row r="17096" spans="1:12">
      <c r="A17096" s="228">
        <v>2020</v>
      </c>
      <c r="B17096" s="228" t="s">
        <v>195</v>
      </c>
      <c r="C17096" s="228" t="s">
        <v>66</v>
      </c>
      <c r="D17096" s="228" t="s">
        <v>205</v>
      </c>
      <c r="E17096" s="228">
        <v>65</v>
      </c>
      <c r="F17096" s="228">
        <v>8931</v>
      </c>
      <c r="G17096" s="228">
        <v>1622</v>
      </c>
      <c r="H17096" s="228">
        <v>3308</v>
      </c>
      <c r="I17096" s="228">
        <v>4069703.36</v>
      </c>
      <c r="J17096" s="228">
        <v>960571.67</v>
      </c>
      <c r="K17096" s="228">
        <v>1193791</v>
      </c>
      <c r="L17096" s="228">
        <v>6606551.1200000001</v>
      </c>
    </row>
    <row r="17097" spans="1:12">
      <c r="A17097" s="228">
        <v>2020</v>
      </c>
      <c r="B17097" s="228" t="s">
        <v>195</v>
      </c>
      <c r="C17097" s="228" t="s">
        <v>66</v>
      </c>
      <c r="D17097" s="228" t="s">
        <v>205</v>
      </c>
      <c r="E17097" s="228">
        <v>70</v>
      </c>
      <c r="F17097" s="228">
        <v>8083</v>
      </c>
      <c r="G17097" s="228">
        <v>1806</v>
      </c>
      <c r="H17097" s="228">
        <v>3712</v>
      </c>
      <c r="I17097" s="228">
        <v>4327936.42</v>
      </c>
      <c r="J17097" s="228">
        <v>1097373.04</v>
      </c>
      <c r="K17097" s="228">
        <v>1319714.95</v>
      </c>
      <c r="L17097" s="228">
        <v>7051039.2800000003</v>
      </c>
    </row>
    <row r="17098" spans="1:12">
      <c r="A17098" s="228">
        <v>2020</v>
      </c>
      <c r="B17098" s="228" t="s">
        <v>195</v>
      </c>
      <c r="C17098" s="228" t="s">
        <v>66</v>
      </c>
      <c r="D17098" s="228" t="s">
        <v>205</v>
      </c>
      <c r="E17098" s="228">
        <v>75</v>
      </c>
      <c r="F17098" s="228">
        <v>5432</v>
      </c>
      <c r="G17098" s="228">
        <v>1782</v>
      </c>
      <c r="H17098" s="228">
        <v>4140</v>
      </c>
      <c r="I17098" s="228">
        <v>4204802.1399999997</v>
      </c>
      <c r="J17098" s="228">
        <v>977132.71</v>
      </c>
      <c r="K17098" s="228">
        <v>1031108.71</v>
      </c>
      <c r="L17098" s="228">
        <v>6493582.04</v>
      </c>
    </row>
    <row r="17099" spans="1:12">
      <c r="A17099" s="228">
        <v>2020</v>
      </c>
      <c r="B17099" s="228" t="s">
        <v>195</v>
      </c>
      <c r="C17099" s="228" t="s">
        <v>66</v>
      </c>
      <c r="D17099" s="228" t="s">
        <v>205</v>
      </c>
      <c r="E17099" s="228">
        <v>80</v>
      </c>
      <c r="F17099" s="228">
        <v>3492</v>
      </c>
      <c r="G17099" s="228">
        <v>1170</v>
      </c>
      <c r="H17099" s="228">
        <v>3086</v>
      </c>
      <c r="I17099" s="228">
        <v>2624816.31</v>
      </c>
      <c r="J17099" s="228">
        <v>594643.29</v>
      </c>
      <c r="K17099" s="228">
        <v>721037.03</v>
      </c>
      <c r="L17099" s="228">
        <v>4069514.61</v>
      </c>
    </row>
    <row r="17100" spans="1:12">
      <c r="A17100" s="228">
        <v>2020</v>
      </c>
      <c r="B17100" s="228" t="s">
        <v>195</v>
      </c>
      <c r="C17100" s="228" t="s">
        <v>66</v>
      </c>
      <c r="D17100" s="228" t="s">
        <v>205</v>
      </c>
      <c r="E17100" s="228">
        <v>85</v>
      </c>
      <c r="F17100" s="228">
        <v>1758</v>
      </c>
      <c r="G17100" s="228">
        <v>687</v>
      </c>
      <c r="H17100" s="228">
        <v>2332</v>
      </c>
      <c r="I17100" s="228">
        <v>1925135.57</v>
      </c>
      <c r="J17100" s="228">
        <v>327775.78000000003</v>
      </c>
      <c r="K17100" s="228">
        <v>463089</v>
      </c>
      <c r="L17100" s="228">
        <v>2778472.67</v>
      </c>
    </row>
    <row r="17101" spans="1:12">
      <c r="A17101" s="228">
        <v>2020</v>
      </c>
      <c r="B17101" s="228" t="s">
        <v>195</v>
      </c>
      <c r="C17101" s="228" t="s">
        <v>66</v>
      </c>
      <c r="D17101" s="228" t="s">
        <v>205</v>
      </c>
      <c r="E17101" s="228">
        <v>90</v>
      </c>
      <c r="F17101" s="228">
        <v>702</v>
      </c>
      <c r="G17101" s="228">
        <v>244</v>
      </c>
      <c r="H17101" s="228">
        <v>1155</v>
      </c>
      <c r="I17101" s="228">
        <v>764774.1</v>
      </c>
      <c r="J17101" s="228">
        <v>103949.18</v>
      </c>
      <c r="K17101" s="228">
        <v>61177</v>
      </c>
      <c r="L17101" s="228">
        <v>955399.31</v>
      </c>
    </row>
    <row r="17102" spans="1:12">
      <c r="A17102" s="228">
        <v>2020</v>
      </c>
      <c r="B17102" s="228" t="s">
        <v>195</v>
      </c>
      <c r="C17102" s="228" t="s">
        <v>66</v>
      </c>
      <c r="D17102" s="228" t="s">
        <v>205</v>
      </c>
      <c r="E17102" s="228">
        <v>95</v>
      </c>
      <c r="F17102" s="228">
        <v>93</v>
      </c>
      <c r="G17102" s="228">
        <v>26</v>
      </c>
      <c r="H17102" s="228">
        <v>100</v>
      </c>
      <c r="I17102" s="228">
        <v>75877.27</v>
      </c>
      <c r="J17102" s="228">
        <v>7938.47</v>
      </c>
      <c r="K17102" s="228">
        <v>4757</v>
      </c>
      <c r="L17102" s="228">
        <v>89896.4</v>
      </c>
    </row>
    <row r="17103" spans="1:12">
      <c r="A17103" s="228">
        <v>2020</v>
      </c>
      <c r="B17103" s="228" t="s">
        <v>195</v>
      </c>
      <c r="C17103" s="228" t="s">
        <v>66</v>
      </c>
      <c r="D17103" s="228" t="s">
        <v>206</v>
      </c>
      <c r="E17103" s="228">
        <v>0</v>
      </c>
      <c r="F17103" s="228">
        <v>4096</v>
      </c>
      <c r="G17103" s="228">
        <v>78</v>
      </c>
      <c r="H17103" s="228">
        <v>276</v>
      </c>
      <c r="I17103" s="228">
        <v>174887.28</v>
      </c>
      <c r="J17103" s="228">
        <v>32712.53</v>
      </c>
      <c r="K17103" s="228">
        <v>8605</v>
      </c>
      <c r="L17103" s="228">
        <v>226671.88</v>
      </c>
    </row>
    <row r="17104" spans="1:12">
      <c r="A17104" s="228">
        <v>2020</v>
      </c>
      <c r="B17104" s="228" t="s">
        <v>195</v>
      </c>
      <c r="C17104" s="228" t="s">
        <v>66</v>
      </c>
      <c r="D17104" s="228" t="s">
        <v>206</v>
      </c>
      <c r="E17104" s="228">
        <v>5</v>
      </c>
      <c r="F17104" s="228">
        <v>5479</v>
      </c>
      <c r="G17104" s="228">
        <v>64</v>
      </c>
      <c r="H17104" s="228">
        <v>109</v>
      </c>
      <c r="I17104" s="228">
        <v>97312.45</v>
      </c>
      <c r="J17104" s="228">
        <v>28004.55</v>
      </c>
      <c r="K17104" s="228">
        <v>31646</v>
      </c>
      <c r="L17104" s="228">
        <v>167284.71</v>
      </c>
    </row>
    <row r="17105" spans="1:12">
      <c r="A17105" s="228">
        <v>2020</v>
      </c>
      <c r="B17105" s="228" t="s">
        <v>195</v>
      </c>
      <c r="C17105" s="228" t="s">
        <v>66</v>
      </c>
      <c r="D17105" s="228" t="s">
        <v>206</v>
      </c>
      <c r="E17105" s="228">
        <v>10</v>
      </c>
      <c r="F17105" s="228">
        <v>6040</v>
      </c>
      <c r="G17105" s="228">
        <v>101</v>
      </c>
      <c r="H17105" s="228">
        <v>224</v>
      </c>
      <c r="I17105" s="228">
        <v>175402.92</v>
      </c>
      <c r="J17105" s="228">
        <v>46744.57</v>
      </c>
      <c r="K17105" s="228">
        <v>22338</v>
      </c>
      <c r="L17105" s="228">
        <v>266411.89</v>
      </c>
    </row>
    <row r="17106" spans="1:12">
      <c r="A17106" s="228">
        <v>2020</v>
      </c>
      <c r="B17106" s="228" t="s">
        <v>195</v>
      </c>
      <c r="C17106" s="228" t="s">
        <v>66</v>
      </c>
      <c r="D17106" s="228" t="s">
        <v>206</v>
      </c>
      <c r="E17106" s="228">
        <v>15</v>
      </c>
      <c r="F17106" s="228">
        <v>5912</v>
      </c>
      <c r="G17106" s="228">
        <v>229</v>
      </c>
      <c r="H17106" s="228">
        <v>396</v>
      </c>
      <c r="I17106" s="228">
        <v>437053.76</v>
      </c>
      <c r="J17106" s="228">
        <v>113072.75</v>
      </c>
      <c r="K17106" s="228">
        <v>155081</v>
      </c>
      <c r="L17106" s="228">
        <v>779178.28</v>
      </c>
    </row>
    <row r="17107" spans="1:12">
      <c r="A17107" s="228">
        <v>2020</v>
      </c>
      <c r="B17107" s="228" t="s">
        <v>195</v>
      </c>
      <c r="C17107" s="228" t="s">
        <v>66</v>
      </c>
      <c r="D17107" s="228" t="s">
        <v>206</v>
      </c>
      <c r="E17107" s="228">
        <v>20</v>
      </c>
      <c r="F17107" s="228">
        <v>5242</v>
      </c>
      <c r="G17107" s="228">
        <v>414</v>
      </c>
      <c r="H17107" s="228">
        <v>1106</v>
      </c>
      <c r="I17107" s="228">
        <v>1036402.6</v>
      </c>
      <c r="J17107" s="228">
        <v>179188.82</v>
      </c>
      <c r="K17107" s="228">
        <v>88688</v>
      </c>
      <c r="L17107" s="228">
        <v>1415785.14</v>
      </c>
    </row>
    <row r="17108" spans="1:12">
      <c r="A17108" s="228">
        <v>2020</v>
      </c>
      <c r="B17108" s="228" t="s">
        <v>195</v>
      </c>
      <c r="C17108" s="228" t="s">
        <v>66</v>
      </c>
      <c r="D17108" s="228" t="s">
        <v>206</v>
      </c>
      <c r="E17108" s="228">
        <v>25</v>
      </c>
      <c r="F17108" s="228">
        <v>3899</v>
      </c>
      <c r="G17108" s="228">
        <v>389</v>
      </c>
      <c r="H17108" s="228">
        <v>1042</v>
      </c>
      <c r="I17108" s="228">
        <v>985992.37</v>
      </c>
      <c r="J17108" s="228">
        <v>229266.72</v>
      </c>
      <c r="K17108" s="228">
        <v>113825</v>
      </c>
      <c r="L17108" s="228">
        <v>1469237.95</v>
      </c>
    </row>
    <row r="17109" spans="1:12">
      <c r="A17109" s="228">
        <v>2020</v>
      </c>
      <c r="B17109" s="228" t="s">
        <v>195</v>
      </c>
      <c r="C17109" s="228" t="s">
        <v>66</v>
      </c>
      <c r="D17109" s="228" t="s">
        <v>206</v>
      </c>
      <c r="E17109" s="228">
        <v>30</v>
      </c>
      <c r="F17109" s="228">
        <v>6156</v>
      </c>
      <c r="G17109" s="228">
        <v>643</v>
      </c>
      <c r="H17109" s="228">
        <v>1943</v>
      </c>
      <c r="I17109" s="228">
        <v>1779334.36</v>
      </c>
      <c r="J17109" s="228">
        <v>444620.44</v>
      </c>
      <c r="K17109" s="228">
        <v>176629</v>
      </c>
      <c r="L17109" s="228">
        <v>2646310.6800000002</v>
      </c>
    </row>
    <row r="17110" spans="1:12">
      <c r="A17110" s="228">
        <v>2020</v>
      </c>
      <c r="B17110" s="228" t="s">
        <v>195</v>
      </c>
      <c r="C17110" s="228" t="s">
        <v>66</v>
      </c>
      <c r="D17110" s="228" t="s">
        <v>206</v>
      </c>
      <c r="E17110" s="228">
        <v>35</v>
      </c>
      <c r="F17110" s="228">
        <v>7101</v>
      </c>
      <c r="G17110" s="228">
        <v>678</v>
      </c>
      <c r="H17110" s="228">
        <v>1847</v>
      </c>
      <c r="I17110" s="228">
        <v>1804233.99</v>
      </c>
      <c r="J17110" s="228">
        <v>405874.4</v>
      </c>
      <c r="K17110" s="228">
        <v>224017.65</v>
      </c>
      <c r="L17110" s="228">
        <v>2691783.1</v>
      </c>
    </row>
    <row r="17111" spans="1:12">
      <c r="A17111" s="228">
        <v>2020</v>
      </c>
      <c r="B17111" s="228" t="s">
        <v>195</v>
      </c>
      <c r="C17111" s="228" t="s">
        <v>66</v>
      </c>
      <c r="D17111" s="228" t="s">
        <v>206</v>
      </c>
      <c r="E17111" s="228">
        <v>40</v>
      </c>
      <c r="F17111" s="228">
        <v>6692</v>
      </c>
      <c r="G17111" s="228">
        <v>593</v>
      </c>
      <c r="H17111" s="228">
        <v>1310</v>
      </c>
      <c r="I17111" s="228">
        <v>1472257.97</v>
      </c>
      <c r="J17111" s="228">
        <v>394259.41</v>
      </c>
      <c r="K17111" s="228">
        <v>355674</v>
      </c>
      <c r="L17111" s="228">
        <v>2496258.13</v>
      </c>
    </row>
    <row r="17112" spans="1:12">
      <c r="A17112" s="228">
        <v>2020</v>
      </c>
      <c r="B17112" s="228" t="s">
        <v>195</v>
      </c>
      <c r="C17112" s="228" t="s">
        <v>66</v>
      </c>
      <c r="D17112" s="228" t="s">
        <v>206</v>
      </c>
      <c r="E17112" s="228">
        <v>45</v>
      </c>
      <c r="F17112" s="228">
        <v>7763</v>
      </c>
      <c r="G17112" s="228">
        <v>746</v>
      </c>
      <c r="H17112" s="228">
        <v>1502</v>
      </c>
      <c r="I17112" s="228">
        <v>1644656.43</v>
      </c>
      <c r="J17112" s="228">
        <v>427037.08</v>
      </c>
      <c r="K17112" s="228">
        <v>439492</v>
      </c>
      <c r="L17112" s="228">
        <v>2778233.29</v>
      </c>
    </row>
    <row r="17113" spans="1:12">
      <c r="A17113" s="228">
        <v>2020</v>
      </c>
      <c r="B17113" s="228" t="s">
        <v>195</v>
      </c>
      <c r="C17113" s="228" t="s">
        <v>66</v>
      </c>
      <c r="D17113" s="228" t="s">
        <v>206</v>
      </c>
      <c r="E17113" s="228">
        <v>50</v>
      </c>
      <c r="F17113" s="228">
        <v>8444</v>
      </c>
      <c r="G17113" s="228">
        <v>1024</v>
      </c>
      <c r="H17113" s="228">
        <v>2133</v>
      </c>
      <c r="I17113" s="228">
        <v>2192981.87</v>
      </c>
      <c r="J17113" s="228">
        <v>489828.49</v>
      </c>
      <c r="K17113" s="228">
        <v>479035.67</v>
      </c>
      <c r="L17113" s="228">
        <v>3443180.6</v>
      </c>
    </row>
    <row r="17114" spans="1:12">
      <c r="A17114" s="228">
        <v>2020</v>
      </c>
      <c r="B17114" s="228" t="s">
        <v>195</v>
      </c>
      <c r="C17114" s="228" t="s">
        <v>66</v>
      </c>
      <c r="D17114" s="228" t="s">
        <v>206</v>
      </c>
      <c r="E17114" s="228">
        <v>55</v>
      </c>
      <c r="F17114" s="228">
        <v>9787</v>
      </c>
      <c r="G17114" s="228">
        <v>1211</v>
      </c>
      <c r="H17114" s="228">
        <v>2486</v>
      </c>
      <c r="I17114" s="228">
        <v>2738613</v>
      </c>
      <c r="J17114" s="228">
        <v>698670.65</v>
      </c>
      <c r="K17114" s="228">
        <v>804739.67</v>
      </c>
      <c r="L17114" s="228">
        <v>4605828.8099999996</v>
      </c>
    </row>
    <row r="17115" spans="1:12">
      <c r="A17115" s="228">
        <v>2020</v>
      </c>
      <c r="B17115" s="228" t="s">
        <v>195</v>
      </c>
      <c r="C17115" s="228" t="s">
        <v>66</v>
      </c>
      <c r="D17115" s="228" t="s">
        <v>206</v>
      </c>
      <c r="E17115" s="228">
        <v>60</v>
      </c>
      <c r="F17115" s="228">
        <v>10643</v>
      </c>
      <c r="G17115" s="228">
        <v>1409</v>
      </c>
      <c r="H17115" s="228">
        <v>3008</v>
      </c>
      <c r="I17115" s="228">
        <v>3405032.49</v>
      </c>
      <c r="J17115" s="228">
        <v>797492.39</v>
      </c>
      <c r="K17115" s="228">
        <v>1113155.32</v>
      </c>
      <c r="L17115" s="228">
        <v>5700451.3399999999</v>
      </c>
    </row>
    <row r="17116" spans="1:12">
      <c r="A17116" s="228">
        <v>2020</v>
      </c>
      <c r="B17116" s="228" t="s">
        <v>195</v>
      </c>
      <c r="C17116" s="228" t="s">
        <v>66</v>
      </c>
      <c r="D17116" s="228" t="s">
        <v>206</v>
      </c>
      <c r="E17116" s="228">
        <v>65</v>
      </c>
      <c r="F17116" s="228">
        <v>9977</v>
      </c>
      <c r="G17116" s="228">
        <v>1685</v>
      </c>
      <c r="H17116" s="228">
        <v>3811</v>
      </c>
      <c r="I17116" s="228">
        <v>4419614.51</v>
      </c>
      <c r="J17116" s="228">
        <v>1069196.08</v>
      </c>
      <c r="K17116" s="228">
        <v>1527359</v>
      </c>
      <c r="L17116" s="228">
        <v>7396629.2400000002</v>
      </c>
    </row>
    <row r="17117" spans="1:12">
      <c r="A17117" s="228">
        <v>2020</v>
      </c>
      <c r="B17117" s="228" t="s">
        <v>195</v>
      </c>
      <c r="C17117" s="228" t="s">
        <v>66</v>
      </c>
      <c r="D17117" s="228" t="s">
        <v>206</v>
      </c>
      <c r="E17117" s="228">
        <v>70</v>
      </c>
      <c r="F17117" s="228">
        <v>9081</v>
      </c>
      <c r="G17117" s="228">
        <v>2009</v>
      </c>
      <c r="H17117" s="228">
        <v>4807</v>
      </c>
      <c r="I17117" s="228">
        <v>5165605.66</v>
      </c>
      <c r="J17117" s="228">
        <v>1142325.19</v>
      </c>
      <c r="K17117" s="228">
        <v>1637177.26</v>
      </c>
      <c r="L17117" s="228">
        <v>8332623.7800000003</v>
      </c>
    </row>
    <row r="17118" spans="1:12">
      <c r="A17118" s="228">
        <v>2020</v>
      </c>
      <c r="B17118" s="228" t="s">
        <v>195</v>
      </c>
      <c r="C17118" s="228" t="s">
        <v>66</v>
      </c>
      <c r="D17118" s="228" t="s">
        <v>206</v>
      </c>
      <c r="E17118" s="228">
        <v>75</v>
      </c>
      <c r="F17118" s="228">
        <v>6124</v>
      </c>
      <c r="G17118" s="228">
        <v>1589</v>
      </c>
      <c r="H17118" s="228">
        <v>4266</v>
      </c>
      <c r="I17118" s="228">
        <v>3961710.37</v>
      </c>
      <c r="J17118" s="228">
        <v>817983.52</v>
      </c>
      <c r="K17118" s="228">
        <v>1010510</v>
      </c>
      <c r="L17118" s="228">
        <v>6001588.3799999999</v>
      </c>
    </row>
    <row r="17119" spans="1:12">
      <c r="A17119" s="228">
        <v>2020</v>
      </c>
      <c r="B17119" s="228" t="s">
        <v>195</v>
      </c>
      <c r="C17119" s="228" t="s">
        <v>66</v>
      </c>
      <c r="D17119" s="228" t="s">
        <v>206</v>
      </c>
      <c r="E17119" s="228">
        <v>80</v>
      </c>
      <c r="F17119" s="228">
        <v>4003</v>
      </c>
      <c r="G17119" s="228">
        <v>1189</v>
      </c>
      <c r="H17119" s="228">
        <v>3428</v>
      </c>
      <c r="I17119" s="228">
        <v>2856951.77</v>
      </c>
      <c r="J17119" s="228">
        <v>560332.9</v>
      </c>
      <c r="K17119" s="228">
        <v>654831</v>
      </c>
      <c r="L17119" s="228">
        <v>4186665.47</v>
      </c>
    </row>
    <row r="17120" spans="1:12">
      <c r="A17120" s="228">
        <v>2020</v>
      </c>
      <c r="B17120" s="228" t="s">
        <v>195</v>
      </c>
      <c r="C17120" s="228" t="s">
        <v>66</v>
      </c>
      <c r="D17120" s="228" t="s">
        <v>206</v>
      </c>
      <c r="E17120" s="228">
        <v>85</v>
      </c>
      <c r="F17120" s="228">
        <v>2379</v>
      </c>
      <c r="G17120" s="228">
        <v>662</v>
      </c>
      <c r="H17120" s="228">
        <v>2800</v>
      </c>
      <c r="I17120" s="228">
        <v>2057225.2</v>
      </c>
      <c r="J17120" s="228">
        <v>302378.84999999998</v>
      </c>
      <c r="K17120" s="228">
        <v>301976</v>
      </c>
      <c r="L17120" s="228">
        <v>2736467.11</v>
      </c>
    </row>
    <row r="17121" spans="1:12">
      <c r="A17121" s="228">
        <v>2020</v>
      </c>
      <c r="B17121" s="228" t="s">
        <v>195</v>
      </c>
      <c r="C17121" s="228" t="s">
        <v>66</v>
      </c>
      <c r="D17121" s="228" t="s">
        <v>206</v>
      </c>
      <c r="E17121" s="228">
        <v>90</v>
      </c>
      <c r="F17121" s="228">
        <v>1015</v>
      </c>
      <c r="G17121" s="228">
        <v>321</v>
      </c>
      <c r="H17121" s="228">
        <v>1452</v>
      </c>
      <c r="I17121" s="228">
        <v>1031740.55</v>
      </c>
      <c r="J17121" s="228">
        <v>136511.07999999999</v>
      </c>
      <c r="K17121" s="228">
        <v>136729</v>
      </c>
      <c r="L17121" s="228">
        <v>1337642.3500000001</v>
      </c>
    </row>
    <row r="17122" spans="1:12">
      <c r="A17122" s="228">
        <v>2020</v>
      </c>
      <c r="B17122" s="228" t="s">
        <v>195</v>
      </c>
      <c r="C17122" s="228" t="s">
        <v>66</v>
      </c>
      <c r="D17122" s="228" t="s">
        <v>206</v>
      </c>
      <c r="E17122" s="228">
        <v>95</v>
      </c>
      <c r="F17122" s="228">
        <v>238</v>
      </c>
      <c r="G17122" s="228">
        <v>64</v>
      </c>
      <c r="H17122" s="228">
        <v>499</v>
      </c>
      <c r="I17122" s="228">
        <v>259009.82</v>
      </c>
      <c r="J17122" s="228">
        <v>22410.89</v>
      </c>
      <c r="K17122" s="228">
        <v>3435</v>
      </c>
      <c r="L17122" s="228">
        <v>295810.26</v>
      </c>
    </row>
    <row r="17123" spans="1:12">
      <c r="A17123" s="228">
        <v>2020</v>
      </c>
      <c r="B17123" s="228" t="s">
        <v>195</v>
      </c>
      <c r="C17123" s="228" t="s">
        <v>68</v>
      </c>
      <c r="D17123" s="228" t="s">
        <v>205</v>
      </c>
      <c r="E17123" s="228">
        <v>0</v>
      </c>
      <c r="F17123" s="228">
        <v>6410</v>
      </c>
      <c r="G17123" s="228">
        <v>169</v>
      </c>
      <c r="H17123" s="228">
        <v>356</v>
      </c>
      <c r="I17123" s="228">
        <v>324643.09999999998</v>
      </c>
      <c r="J17123" s="228">
        <v>46735.29</v>
      </c>
      <c r="K17123" s="228">
        <v>27149</v>
      </c>
      <c r="L17123" s="228">
        <v>468099.05</v>
      </c>
    </row>
    <row r="17124" spans="1:12">
      <c r="A17124" s="228">
        <v>2020</v>
      </c>
      <c r="B17124" s="228" t="s">
        <v>195</v>
      </c>
      <c r="C17124" s="228" t="s">
        <v>68</v>
      </c>
      <c r="D17124" s="228" t="s">
        <v>205</v>
      </c>
      <c r="E17124" s="228">
        <v>5</v>
      </c>
      <c r="F17124" s="228">
        <v>8671</v>
      </c>
      <c r="G17124" s="228">
        <v>96</v>
      </c>
      <c r="H17124" s="228">
        <v>105</v>
      </c>
      <c r="I17124" s="228">
        <v>145747.79999999999</v>
      </c>
      <c r="J17124" s="228">
        <v>27323.5</v>
      </c>
      <c r="K17124" s="228">
        <v>2396</v>
      </c>
      <c r="L17124" s="228">
        <v>219204.71</v>
      </c>
    </row>
    <row r="17125" spans="1:12">
      <c r="A17125" s="228">
        <v>2020</v>
      </c>
      <c r="B17125" s="228" t="s">
        <v>195</v>
      </c>
      <c r="C17125" s="228" t="s">
        <v>68</v>
      </c>
      <c r="D17125" s="228" t="s">
        <v>205</v>
      </c>
      <c r="E17125" s="228">
        <v>10</v>
      </c>
      <c r="F17125" s="228">
        <v>8257</v>
      </c>
      <c r="G17125" s="228">
        <v>81</v>
      </c>
      <c r="H17125" s="228">
        <v>125</v>
      </c>
      <c r="I17125" s="228">
        <v>136756.85</v>
      </c>
      <c r="J17125" s="228">
        <v>38005.769999999997</v>
      </c>
      <c r="K17125" s="228">
        <v>28354</v>
      </c>
      <c r="L17125" s="228">
        <v>232308.56</v>
      </c>
    </row>
    <row r="17126" spans="1:12">
      <c r="A17126" s="228">
        <v>2020</v>
      </c>
      <c r="B17126" s="228" t="s">
        <v>195</v>
      </c>
      <c r="C17126" s="228" t="s">
        <v>68</v>
      </c>
      <c r="D17126" s="228" t="s">
        <v>205</v>
      </c>
      <c r="E17126" s="228">
        <v>15</v>
      </c>
      <c r="F17126" s="228">
        <v>6993</v>
      </c>
      <c r="G17126" s="228">
        <v>142</v>
      </c>
      <c r="H17126" s="228">
        <v>183</v>
      </c>
      <c r="I17126" s="228">
        <v>264665.12</v>
      </c>
      <c r="J17126" s="228">
        <v>69577.5</v>
      </c>
      <c r="K17126" s="228">
        <v>75761</v>
      </c>
      <c r="L17126" s="228">
        <v>545161.37</v>
      </c>
    </row>
    <row r="17127" spans="1:12">
      <c r="A17127" s="228">
        <v>2020</v>
      </c>
      <c r="B17127" s="228" t="s">
        <v>195</v>
      </c>
      <c r="C17127" s="228" t="s">
        <v>68</v>
      </c>
      <c r="D17127" s="228" t="s">
        <v>205</v>
      </c>
      <c r="E17127" s="228">
        <v>20</v>
      </c>
      <c r="F17127" s="228">
        <v>5222</v>
      </c>
      <c r="G17127" s="228">
        <v>143</v>
      </c>
      <c r="H17127" s="228">
        <v>383</v>
      </c>
      <c r="I17127" s="228">
        <v>389698.5</v>
      </c>
      <c r="J17127" s="228">
        <v>72706.62</v>
      </c>
      <c r="K17127" s="228">
        <v>117427</v>
      </c>
      <c r="L17127" s="228">
        <v>673011.11</v>
      </c>
    </row>
    <row r="17128" spans="1:12">
      <c r="A17128" s="228">
        <v>2020</v>
      </c>
      <c r="B17128" s="228" t="s">
        <v>195</v>
      </c>
      <c r="C17128" s="228" t="s">
        <v>68</v>
      </c>
      <c r="D17128" s="228" t="s">
        <v>205</v>
      </c>
      <c r="E17128" s="228">
        <v>25</v>
      </c>
      <c r="F17128" s="228">
        <v>4057</v>
      </c>
      <c r="G17128" s="228">
        <v>104</v>
      </c>
      <c r="H17128" s="228">
        <v>165</v>
      </c>
      <c r="I17128" s="228">
        <v>163693.1</v>
      </c>
      <c r="J17128" s="228">
        <v>40214.74</v>
      </c>
      <c r="K17128" s="228">
        <v>56428</v>
      </c>
      <c r="L17128" s="228">
        <v>362083.34</v>
      </c>
    </row>
    <row r="17129" spans="1:12">
      <c r="A17129" s="228">
        <v>2020</v>
      </c>
      <c r="B17129" s="228" t="s">
        <v>195</v>
      </c>
      <c r="C17129" s="228" t="s">
        <v>68</v>
      </c>
      <c r="D17129" s="228" t="s">
        <v>205</v>
      </c>
      <c r="E17129" s="228">
        <v>30</v>
      </c>
      <c r="F17129" s="228">
        <v>7571</v>
      </c>
      <c r="G17129" s="228">
        <v>172</v>
      </c>
      <c r="H17129" s="228">
        <v>267</v>
      </c>
      <c r="I17129" s="228">
        <v>259611.71</v>
      </c>
      <c r="J17129" s="228">
        <v>80057.899999999994</v>
      </c>
      <c r="K17129" s="228">
        <v>81205</v>
      </c>
      <c r="L17129" s="228">
        <v>596202.97</v>
      </c>
    </row>
    <row r="17130" spans="1:12">
      <c r="A17130" s="228">
        <v>2020</v>
      </c>
      <c r="B17130" s="228" t="s">
        <v>195</v>
      </c>
      <c r="C17130" s="228" t="s">
        <v>68</v>
      </c>
      <c r="D17130" s="228" t="s">
        <v>205</v>
      </c>
      <c r="E17130" s="228">
        <v>35</v>
      </c>
      <c r="F17130" s="228">
        <v>9677</v>
      </c>
      <c r="G17130" s="228">
        <v>231</v>
      </c>
      <c r="H17130" s="228">
        <v>437</v>
      </c>
      <c r="I17130" s="228">
        <v>517842.75</v>
      </c>
      <c r="J17130" s="228">
        <v>111636.14</v>
      </c>
      <c r="K17130" s="228">
        <v>217048</v>
      </c>
      <c r="L17130" s="228">
        <v>1037633.52</v>
      </c>
    </row>
    <row r="17131" spans="1:12">
      <c r="A17131" s="228">
        <v>2020</v>
      </c>
      <c r="B17131" s="228" t="s">
        <v>195</v>
      </c>
      <c r="C17131" s="228" t="s">
        <v>68</v>
      </c>
      <c r="D17131" s="228" t="s">
        <v>205</v>
      </c>
      <c r="E17131" s="228">
        <v>40</v>
      </c>
      <c r="F17131" s="228">
        <v>8836</v>
      </c>
      <c r="G17131" s="228">
        <v>184</v>
      </c>
      <c r="H17131" s="228">
        <v>391</v>
      </c>
      <c r="I17131" s="228">
        <v>430675.55</v>
      </c>
      <c r="J17131" s="228">
        <v>93308.89</v>
      </c>
      <c r="K17131" s="228">
        <v>155550</v>
      </c>
      <c r="L17131" s="228">
        <v>879979.69</v>
      </c>
    </row>
    <row r="17132" spans="1:12">
      <c r="A17132" s="228">
        <v>2020</v>
      </c>
      <c r="B17132" s="228" t="s">
        <v>195</v>
      </c>
      <c r="C17132" s="228" t="s">
        <v>68</v>
      </c>
      <c r="D17132" s="228" t="s">
        <v>205</v>
      </c>
      <c r="E17132" s="228">
        <v>45</v>
      </c>
      <c r="F17132" s="228">
        <v>8434</v>
      </c>
      <c r="G17132" s="228">
        <v>262</v>
      </c>
      <c r="H17132" s="228">
        <v>578</v>
      </c>
      <c r="I17132" s="228">
        <v>631723.57999999996</v>
      </c>
      <c r="J17132" s="228">
        <v>119377.37</v>
      </c>
      <c r="K17132" s="228">
        <v>119783.95</v>
      </c>
      <c r="L17132" s="228">
        <v>1167882.55</v>
      </c>
    </row>
    <row r="17133" spans="1:12">
      <c r="A17133" s="228">
        <v>2020</v>
      </c>
      <c r="B17133" s="228" t="s">
        <v>195</v>
      </c>
      <c r="C17133" s="228" t="s">
        <v>68</v>
      </c>
      <c r="D17133" s="228" t="s">
        <v>205</v>
      </c>
      <c r="E17133" s="228">
        <v>50</v>
      </c>
      <c r="F17133" s="228">
        <v>7676</v>
      </c>
      <c r="G17133" s="228">
        <v>429</v>
      </c>
      <c r="H17133" s="228">
        <v>716</v>
      </c>
      <c r="I17133" s="228">
        <v>714746.68</v>
      </c>
      <c r="J17133" s="228">
        <v>165535.29999999999</v>
      </c>
      <c r="K17133" s="228">
        <v>193006</v>
      </c>
      <c r="L17133" s="228">
        <v>1385954.94</v>
      </c>
    </row>
    <row r="17134" spans="1:12">
      <c r="A17134" s="228">
        <v>2020</v>
      </c>
      <c r="B17134" s="228" t="s">
        <v>195</v>
      </c>
      <c r="C17134" s="228" t="s">
        <v>68</v>
      </c>
      <c r="D17134" s="228" t="s">
        <v>205</v>
      </c>
      <c r="E17134" s="228">
        <v>55</v>
      </c>
      <c r="F17134" s="228">
        <v>7300</v>
      </c>
      <c r="G17134" s="228">
        <v>428</v>
      </c>
      <c r="H17134" s="228">
        <v>804</v>
      </c>
      <c r="I17134" s="228">
        <v>1258314.44</v>
      </c>
      <c r="J17134" s="228">
        <v>245983.13</v>
      </c>
      <c r="K17134" s="228">
        <v>414085.75</v>
      </c>
      <c r="L17134" s="228">
        <v>2338957.19</v>
      </c>
    </row>
    <row r="17135" spans="1:12">
      <c r="A17135" s="228">
        <v>2020</v>
      </c>
      <c r="B17135" s="228" t="s">
        <v>195</v>
      </c>
      <c r="C17135" s="228" t="s">
        <v>68</v>
      </c>
      <c r="D17135" s="228" t="s">
        <v>205</v>
      </c>
      <c r="E17135" s="228">
        <v>60</v>
      </c>
      <c r="F17135" s="228">
        <v>6606</v>
      </c>
      <c r="G17135" s="228">
        <v>584</v>
      </c>
      <c r="H17135" s="228">
        <v>1164</v>
      </c>
      <c r="I17135" s="228">
        <v>1398831.42</v>
      </c>
      <c r="J17135" s="228">
        <v>294449.25</v>
      </c>
      <c r="K17135" s="228">
        <v>394165</v>
      </c>
      <c r="L17135" s="228">
        <v>2564443.54</v>
      </c>
    </row>
    <row r="17136" spans="1:12">
      <c r="A17136" s="228">
        <v>2020</v>
      </c>
      <c r="B17136" s="228" t="s">
        <v>195</v>
      </c>
      <c r="C17136" s="228" t="s">
        <v>68</v>
      </c>
      <c r="D17136" s="228" t="s">
        <v>205</v>
      </c>
      <c r="E17136" s="228">
        <v>65</v>
      </c>
      <c r="F17136" s="228">
        <v>5647</v>
      </c>
      <c r="G17136" s="228">
        <v>863</v>
      </c>
      <c r="H17136" s="228">
        <v>1453</v>
      </c>
      <c r="I17136" s="228">
        <v>1902485.49</v>
      </c>
      <c r="J17136" s="228">
        <v>370456.7</v>
      </c>
      <c r="K17136" s="228">
        <v>587540</v>
      </c>
      <c r="L17136" s="228">
        <v>3463071.53</v>
      </c>
    </row>
    <row r="17137" spans="1:12">
      <c r="A17137" s="228">
        <v>2020</v>
      </c>
      <c r="B17137" s="228" t="s">
        <v>195</v>
      </c>
      <c r="C17137" s="228" t="s">
        <v>68</v>
      </c>
      <c r="D17137" s="228" t="s">
        <v>205</v>
      </c>
      <c r="E17137" s="228">
        <v>70</v>
      </c>
      <c r="F17137" s="228">
        <v>5078</v>
      </c>
      <c r="G17137" s="228">
        <v>917</v>
      </c>
      <c r="H17137" s="228">
        <v>2026</v>
      </c>
      <c r="I17137" s="228">
        <v>2537595.4300000002</v>
      </c>
      <c r="J17137" s="228">
        <v>448094.26</v>
      </c>
      <c r="K17137" s="228">
        <v>751581</v>
      </c>
      <c r="L17137" s="228">
        <v>4364974.67</v>
      </c>
    </row>
    <row r="17138" spans="1:12">
      <c r="A17138" s="228">
        <v>2020</v>
      </c>
      <c r="B17138" s="228" t="s">
        <v>195</v>
      </c>
      <c r="C17138" s="228" t="s">
        <v>68</v>
      </c>
      <c r="D17138" s="228" t="s">
        <v>205</v>
      </c>
      <c r="E17138" s="228">
        <v>75</v>
      </c>
      <c r="F17138" s="228">
        <v>3080</v>
      </c>
      <c r="G17138" s="228">
        <v>733</v>
      </c>
      <c r="H17138" s="228">
        <v>1655</v>
      </c>
      <c r="I17138" s="228">
        <v>1833753.37</v>
      </c>
      <c r="J17138" s="228">
        <v>331032.56</v>
      </c>
      <c r="K17138" s="228">
        <v>642585</v>
      </c>
      <c r="L17138" s="228">
        <v>3210571.27</v>
      </c>
    </row>
    <row r="17139" spans="1:12">
      <c r="A17139" s="228">
        <v>2020</v>
      </c>
      <c r="B17139" s="228" t="s">
        <v>195</v>
      </c>
      <c r="C17139" s="228" t="s">
        <v>68</v>
      </c>
      <c r="D17139" s="228" t="s">
        <v>205</v>
      </c>
      <c r="E17139" s="228">
        <v>80</v>
      </c>
      <c r="F17139" s="228">
        <v>1832</v>
      </c>
      <c r="G17139" s="228">
        <v>517</v>
      </c>
      <c r="H17139" s="228">
        <v>1843</v>
      </c>
      <c r="I17139" s="228">
        <v>1533510.33</v>
      </c>
      <c r="J17139" s="228">
        <v>245214.25</v>
      </c>
      <c r="K17139" s="228">
        <v>462892</v>
      </c>
      <c r="L17139" s="228">
        <v>2530384.6800000002</v>
      </c>
    </row>
    <row r="17140" spans="1:12">
      <c r="A17140" s="228">
        <v>2020</v>
      </c>
      <c r="B17140" s="228" t="s">
        <v>195</v>
      </c>
      <c r="C17140" s="228" t="s">
        <v>68</v>
      </c>
      <c r="D17140" s="228" t="s">
        <v>205</v>
      </c>
      <c r="E17140" s="228">
        <v>85</v>
      </c>
      <c r="F17140" s="228">
        <v>960</v>
      </c>
      <c r="G17140" s="228">
        <v>285</v>
      </c>
      <c r="H17140" s="228">
        <v>1588</v>
      </c>
      <c r="I17140" s="228">
        <v>1217387.05</v>
      </c>
      <c r="J17140" s="228">
        <v>130816.78</v>
      </c>
      <c r="K17140" s="228">
        <v>315304</v>
      </c>
      <c r="L17140" s="228">
        <v>1757169.72</v>
      </c>
    </row>
    <row r="17141" spans="1:12">
      <c r="A17141" s="228">
        <v>2020</v>
      </c>
      <c r="B17141" s="228" t="s">
        <v>195</v>
      </c>
      <c r="C17141" s="228" t="s">
        <v>68</v>
      </c>
      <c r="D17141" s="228" t="s">
        <v>205</v>
      </c>
      <c r="E17141" s="228">
        <v>90</v>
      </c>
      <c r="F17141" s="228">
        <v>419</v>
      </c>
      <c r="G17141" s="228">
        <v>63</v>
      </c>
      <c r="H17141" s="228">
        <v>518</v>
      </c>
      <c r="I17141" s="228">
        <v>331737.25</v>
      </c>
      <c r="J17141" s="228">
        <v>46600.160000000003</v>
      </c>
      <c r="K17141" s="228">
        <v>48532</v>
      </c>
      <c r="L17141" s="228">
        <v>461513.99</v>
      </c>
    </row>
    <row r="17142" spans="1:12">
      <c r="A17142" s="228">
        <v>2020</v>
      </c>
      <c r="B17142" s="228" t="s">
        <v>195</v>
      </c>
      <c r="C17142" s="228" t="s">
        <v>68</v>
      </c>
      <c r="D17142" s="228" t="s">
        <v>205</v>
      </c>
      <c r="E17142" s="228">
        <v>95</v>
      </c>
      <c r="F17142" s="228">
        <v>73</v>
      </c>
      <c r="G17142" s="228">
        <v>8</v>
      </c>
      <c r="H17142" s="228">
        <v>142</v>
      </c>
      <c r="I17142" s="228">
        <v>52768</v>
      </c>
      <c r="J17142" s="228">
        <v>4678.45</v>
      </c>
      <c r="K17142" s="228">
        <v>10916</v>
      </c>
      <c r="L17142" s="228">
        <v>70090.399999999994</v>
      </c>
    </row>
    <row r="17143" spans="1:12">
      <c r="A17143" s="228">
        <v>2020</v>
      </c>
      <c r="B17143" s="228" t="s">
        <v>195</v>
      </c>
      <c r="C17143" s="228" t="s">
        <v>68</v>
      </c>
      <c r="D17143" s="228" t="s">
        <v>206</v>
      </c>
      <c r="E17143" s="228">
        <v>0</v>
      </c>
      <c r="F17143" s="228">
        <v>5994</v>
      </c>
      <c r="G17143" s="228">
        <v>148</v>
      </c>
      <c r="H17143" s="228">
        <v>461</v>
      </c>
      <c r="I17143" s="228">
        <v>351513.65</v>
      </c>
      <c r="J17143" s="228">
        <v>34320.639999999999</v>
      </c>
      <c r="K17143" s="228">
        <v>1729</v>
      </c>
      <c r="L17143" s="228">
        <v>433318.57</v>
      </c>
    </row>
    <row r="17144" spans="1:12">
      <c r="A17144" s="228">
        <v>2020</v>
      </c>
      <c r="B17144" s="228" t="s">
        <v>195</v>
      </c>
      <c r="C17144" s="228" t="s">
        <v>68</v>
      </c>
      <c r="D17144" s="228" t="s">
        <v>206</v>
      </c>
      <c r="E17144" s="228">
        <v>5</v>
      </c>
      <c r="F17144" s="228">
        <v>8040</v>
      </c>
      <c r="G17144" s="228">
        <v>98</v>
      </c>
      <c r="H17144" s="228">
        <v>126</v>
      </c>
      <c r="I17144" s="228">
        <v>148297</v>
      </c>
      <c r="J17144" s="228">
        <v>25024.5</v>
      </c>
      <c r="K17144" s="228">
        <v>19027</v>
      </c>
      <c r="L17144" s="228">
        <v>232342.05</v>
      </c>
    </row>
    <row r="17145" spans="1:12">
      <c r="A17145" s="228">
        <v>2020</v>
      </c>
      <c r="B17145" s="228" t="s">
        <v>195</v>
      </c>
      <c r="C17145" s="228" t="s">
        <v>68</v>
      </c>
      <c r="D17145" s="228" t="s">
        <v>206</v>
      </c>
      <c r="E17145" s="228">
        <v>10</v>
      </c>
      <c r="F17145" s="228">
        <v>7898</v>
      </c>
      <c r="G17145" s="228">
        <v>83</v>
      </c>
      <c r="H17145" s="228">
        <v>168</v>
      </c>
      <c r="I17145" s="228">
        <v>184451.06</v>
      </c>
      <c r="J17145" s="228">
        <v>46892.34</v>
      </c>
      <c r="K17145" s="228">
        <v>48742</v>
      </c>
      <c r="L17145" s="228">
        <v>323198.12</v>
      </c>
    </row>
    <row r="17146" spans="1:12">
      <c r="A17146" s="228">
        <v>2020</v>
      </c>
      <c r="B17146" s="228" t="s">
        <v>195</v>
      </c>
      <c r="C17146" s="228" t="s">
        <v>68</v>
      </c>
      <c r="D17146" s="228" t="s">
        <v>206</v>
      </c>
      <c r="E17146" s="228">
        <v>15</v>
      </c>
      <c r="F17146" s="228">
        <v>6734</v>
      </c>
      <c r="G17146" s="228">
        <v>184</v>
      </c>
      <c r="H17146" s="228">
        <v>400</v>
      </c>
      <c r="I17146" s="228">
        <v>447803.73</v>
      </c>
      <c r="J17146" s="228">
        <v>85803.86</v>
      </c>
      <c r="K17146" s="228">
        <v>77879</v>
      </c>
      <c r="L17146" s="228">
        <v>766308.53</v>
      </c>
    </row>
    <row r="17147" spans="1:12">
      <c r="A17147" s="228">
        <v>2020</v>
      </c>
      <c r="B17147" s="228" t="s">
        <v>195</v>
      </c>
      <c r="C17147" s="228" t="s">
        <v>68</v>
      </c>
      <c r="D17147" s="228" t="s">
        <v>206</v>
      </c>
      <c r="E17147" s="228">
        <v>20</v>
      </c>
      <c r="F17147" s="228">
        <v>5581</v>
      </c>
      <c r="G17147" s="228">
        <v>241</v>
      </c>
      <c r="H17147" s="228">
        <v>567</v>
      </c>
      <c r="I17147" s="228">
        <v>614595.93999999994</v>
      </c>
      <c r="J17147" s="228">
        <v>125985.09</v>
      </c>
      <c r="K17147" s="228">
        <v>78581.75</v>
      </c>
      <c r="L17147" s="228">
        <v>1008313.11</v>
      </c>
    </row>
    <row r="17148" spans="1:12">
      <c r="A17148" s="228">
        <v>2020</v>
      </c>
      <c r="B17148" s="228" t="s">
        <v>195</v>
      </c>
      <c r="C17148" s="228" t="s">
        <v>68</v>
      </c>
      <c r="D17148" s="228" t="s">
        <v>206</v>
      </c>
      <c r="E17148" s="228">
        <v>25</v>
      </c>
      <c r="F17148" s="228">
        <v>5133</v>
      </c>
      <c r="G17148" s="228">
        <v>211</v>
      </c>
      <c r="H17148" s="228">
        <v>652</v>
      </c>
      <c r="I17148" s="228">
        <v>621418.68999999994</v>
      </c>
      <c r="J17148" s="228">
        <v>103737.88</v>
      </c>
      <c r="K17148" s="228">
        <v>121102</v>
      </c>
      <c r="L17148" s="228">
        <v>1070159.56</v>
      </c>
    </row>
    <row r="17149" spans="1:12">
      <c r="A17149" s="228">
        <v>2020</v>
      </c>
      <c r="B17149" s="228" t="s">
        <v>195</v>
      </c>
      <c r="C17149" s="228" t="s">
        <v>68</v>
      </c>
      <c r="D17149" s="228" t="s">
        <v>206</v>
      </c>
      <c r="E17149" s="228">
        <v>30</v>
      </c>
      <c r="F17149" s="228">
        <v>9375</v>
      </c>
      <c r="G17149" s="228">
        <v>446</v>
      </c>
      <c r="H17149" s="228">
        <v>1425</v>
      </c>
      <c r="I17149" s="228">
        <v>1357449.81</v>
      </c>
      <c r="J17149" s="228">
        <v>284973.59000000003</v>
      </c>
      <c r="K17149" s="228">
        <v>97364</v>
      </c>
      <c r="L17149" s="228">
        <v>2135093.98</v>
      </c>
    </row>
    <row r="17150" spans="1:12">
      <c r="A17150" s="228">
        <v>2020</v>
      </c>
      <c r="B17150" s="228" t="s">
        <v>195</v>
      </c>
      <c r="C17150" s="228" t="s">
        <v>68</v>
      </c>
      <c r="D17150" s="228" t="s">
        <v>206</v>
      </c>
      <c r="E17150" s="228">
        <v>35</v>
      </c>
      <c r="F17150" s="228">
        <v>11144</v>
      </c>
      <c r="G17150" s="228">
        <v>595</v>
      </c>
      <c r="H17150" s="228">
        <v>1458</v>
      </c>
      <c r="I17150" s="228">
        <v>1553389.62</v>
      </c>
      <c r="J17150" s="228">
        <v>337717.94</v>
      </c>
      <c r="K17150" s="228">
        <v>199140</v>
      </c>
      <c r="L17150" s="228">
        <v>2553920.21</v>
      </c>
    </row>
    <row r="17151" spans="1:12">
      <c r="A17151" s="228">
        <v>2020</v>
      </c>
      <c r="B17151" s="228" t="s">
        <v>195</v>
      </c>
      <c r="C17151" s="228" t="s">
        <v>68</v>
      </c>
      <c r="D17151" s="228" t="s">
        <v>206</v>
      </c>
      <c r="E17151" s="228">
        <v>40</v>
      </c>
      <c r="F17151" s="228">
        <v>9855</v>
      </c>
      <c r="G17151" s="228">
        <v>449</v>
      </c>
      <c r="H17151" s="228">
        <v>949</v>
      </c>
      <c r="I17151" s="228">
        <v>1123791.4099999999</v>
      </c>
      <c r="J17151" s="228">
        <v>253615.88</v>
      </c>
      <c r="K17151" s="228">
        <v>292003</v>
      </c>
      <c r="L17151" s="228">
        <v>2168698.61</v>
      </c>
    </row>
    <row r="17152" spans="1:12">
      <c r="A17152" s="228">
        <v>2020</v>
      </c>
      <c r="B17152" s="228" t="s">
        <v>195</v>
      </c>
      <c r="C17152" s="228" t="s">
        <v>68</v>
      </c>
      <c r="D17152" s="228" t="s">
        <v>206</v>
      </c>
      <c r="E17152" s="228">
        <v>45</v>
      </c>
      <c r="F17152" s="228">
        <v>9357</v>
      </c>
      <c r="G17152" s="228">
        <v>535</v>
      </c>
      <c r="H17152" s="228">
        <v>1075</v>
      </c>
      <c r="I17152" s="228">
        <v>1168334.6499999999</v>
      </c>
      <c r="J17152" s="228">
        <v>256516.16</v>
      </c>
      <c r="K17152" s="228">
        <v>250674</v>
      </c>
      <c r="L17152" s="228">
        <v>2201130.4300000002</v>
      </c>
    </row>
    <row r="17153" spans="1:12">
      <c r="A17153" s="228">
        <v>2020</v>
      </c>
      <c r="B17153" s="228" t="s">
        <v>195</v>
      </c>
      <c r="C17153" s="228" t="s">
        <v>68</v>
      </c>
      <c r="D17153" s="228" t="s">
        <v>206</v>
      </c>
      <c r="E17153" s="228">
        <v>50</v>
      </c>
      <c r="F17153" s="228">
        <v>8562</v>
      </c>
      <c r="G17153" s="228">
        <v>626</v>
      </c>
      <c r="H17153" s="228">
        <v>1138</v>
      </c>
      <c r="I17153" s="228">
        <v>1289668.71</v>
      </c>
      <c r="J17153" s="228">
        <v>283833.09000000003</v>
      </c>
      <c r="K17153" s="228">
        <v>280734.32</v>
      </c>
      <c r="L17153" s="228">
        <v>2360373.17</v>
      </c>
    </row>
    <row r="17154" spans="1:12">
      <c r="A17154" s="228">
        <v>2020</v>
      </c>
      <c r="B17154" s="228" t="s">
        <v>195</v>
      </c>
      <c r="C17154" s="228" t="s">
        <v>68</v>
      </c>
      <c r="D17154" s="228" t="s">
        <v>206</v>
      </c>
      <c r="E17154" s="228">
        <v>55</v>
      </c>
      <c r="F17154" s="228">
        <v>8014</v>
      </c>
      <c r="G17154" s="228">
        <v>637</v>
      </c>
      <c r="H17154" s="228">
        <v>1382</v>
      </c>
      <c r="I17154" s="228">
        <v>1586827.44</v>
      </c>
      <c r="J17154" s="228">
        <v>268943.18</v>
      </c>
      <c r="K17154" s="228">
        <v>578695.12</v>
      </c>
      <c r="L17154" s="228">
        <v>3017654.37</v>
      </c>
    </row>
    <row r="17155" spans="1:12">
      <c r="A17155" s="228">
        <v>2020</v>
      </c>
      <c r="B17155" s="228" t="s">
        <v>195</v>
      </c>
      <c r="C17155" s="228" t="s">
        <v>68</v>
      </c>
      <c r="D17155" s="228" t="s">
        <v>206</v>
      </c>
      <c r="E17155" s="228">
        <v>60</v>
      </c>
      <c r="F17155" s="228">
        <v>7280</v>
      </c>
      <c r="G17155" s="228">
        <v>697</v>
      </c>
      <c r="H17155" s="228">
        <v>1500</v>
      </c>
      <c r="I17155" s="228">
        <v>1564107.9</v>
      </c>
      <c r="J17155" s="228">
        <v>324711.40000000002</v>
      </c>
      <c r="K17155" s="228">
        <v>430521</v>
      </c>
      <c r="L17155" s="228">
        <v>2941110.84</v>
      </c>
    </row>
    <row r="17156" spans="1:12">
      <c r="A17156" s="228">
        <v>2020</v>
      </c>
      <c r="B17156" s="228" t="s">
        <v>195</v>
      </c>
      <c r="C17156" s="228" t="s">
        <v>68</v>
      </c>
      <c r="D17156" s="228" t="s">
        <v>206</v>
      </c>
      <c r="E17156" s="228">
        <v>65</v>
      </c>
      <c r="F17156" s="228">
        <v>6383</v>
      </c>
      <c r="G17156" s="228">
        <v>967</v>
      </c>
      <c r="H17156" s="228">
        <v>1894</v>
      </c>
      <c r="I17156" s="228">
        <v>1991554.69</v>
      </c>
      <c r="J17156" s="228">
        <v>399778.01</v>
      </c>
      <c r="K17156" s="228">
        <v>651748.51</v>
      </c>
      <c r="L17156" s="228">
        <v>3650605.67</v>
      </c>
    </row>
    <row r="17157" spans="1:12">
      <c r="A17157" s="228">
        <v>2020</v>
      </c>
      <c r="B17157" s="228" t="s">
        <v>195</v>
      </c>
      <c r="C17157" s="228" t="s">
        <v>68</v>
      </c>
      <c r="D17157" s="228" t="s">
        <v>206</v>
      </c>
      <c r="E17157" s="228">
        <v>70</v>
      </c>
      <c r="F17157" s="228">
        <v>5786</v>
      </c>
      <c r="G17157" s="228">
        <v>1086</v>
      </c>
      <c r="H17157" s="228">
        <v>2167</v>
      </c>
      <c r="I17157" s="228">
        <v>2367258.44</v>
      </c>
      <c r="J17157" s="228">
        <v>475514.02</v>
      </c>
      <c r="K17157" s="228">
        <v>761759</v>
      </c>
      <c r="L17157" s="228">
        <v>4276250.91</v>
      </c>
    </row>
    <row r="17158" spans="1:12">
      <c r="A17158" s="228">
        <v>2020</v>
      </c>
      <c r="B17158" s="228" t="s">
        <v>195</v>
      </c>
      <c r="C17158" s="228" t="s">
        <v>68</v>
      </c>
      <c r="D17158" s="228" t="s">
        <v>206</v>
      </c>
      <c r="E17158" s="228">
        <v>75</v>
      </c>
      <c r="F17158" s="228">
        <v>3666</v>
      </c>
      <c r="G17158" s="228">
        <v>816</v>
      </c>
      <c r="H17158" s="228">
        <v>2199</v>
      </c>
      <c r="I17158" s="228">
        <v>2308290.0099999998</v>
      </c>
      <c r="J17158" s="228">
        <v>339232.89</v>
      </c>
      <c r="K17158" s="228">
        <v>791819.25</v>
      </c>
      <c r="L17158" s="228">
        <v>3908036.23</v>
      </c>
    </row>
    <row r="17159" spans="1:12">
      <c r="A17159" s="228">
        <v>2020</v>
      </c>
      <c r="B17159" s="228" t="s">
        <v>195</v>
      </c>
      <c r="C17159" s="228" t="s">
        <v>68</v>
      </c>
      <c r="D17159" s="228" t="s">
        <v>206</v>
      </c>
      <c r="E17159" s="228">
        <v>80</v>
      </c>
      <c r="F17159" s="228">
        <v>2258</v>
      </c>
      <c r="G17159" s="228">
        <v>435</v>
      </c>
      <c r="H17159" s="228">
        <v>1272</v>
      </c>
      <c r="I17159" s="228">
        <v>1200405.68</v>
      </c>
      <c r="J17159" s="228">
        <v>220234.75</v>
      </c>
      <c r="K17159" s="228">
        <v>200288</v>
      </c>
      <c r="L17159" s="228">
        <v>1824520.47</v>
      </c>
    </row>
    <row r="17160" spans="1:12">
      <c r="A17160" s="228">
        <v>2020</v>
      </c>
      <c r="B17160" s="228" t="s">
        <v>195</v>
      </c>
      <c r="C17160" s="228" t="s">
        <v>68</v>
      </c>
      <c r="D17160" s="228" t="s">
        <v>206</v>
      </c>
      <c r="E17160" s="228">
        <v>85</v>
      </c>
      <c r="F17160" s="228">
        <v>1203</v>
      </c>
      <c r="G17160" s="228">
        <v>288</v>
      </c>
      <c r="H17160" s="228">
        <v>1269</v>
      </c>
      <c r="I17160" s="228">
        <v>923269.41</v>
      </c>
      <c r="J17160" s="228">
        <v>127834.21</v>
      </c>
      <c r="K17160" s="228">
        <v>100302</v>
      </c>
      <c r="L17160" s="228">
        <v>1235562.4099999999</v>
      </c>
    </row>
    <row r="17161" spans="1:12">
      <c r="A17161" s="228">
        <v>2020</v>
      </c>
      <c r="B17161" s="228" t="s">
        <v>195</v>
      </c>
      <c r="C17161" s="228" t="s">
        <v>68</v>
      </c>
      <c r="D17161" s="228" t="s">
        <v>206</v>
      </c>
      <c r="E17161" s="228">
        <v>90</v>
      </c>
      <c r="F17161" s="228">
        <v>581</v>
      </c>
      <c r="G17161" s="228">
        <v>74</v>
      </c>
      <c r="H17161" s="228">
        <v>827</v>
      </c>
      <c r="I17161" s="228">
        <v>461612.85</v>
      </c>
      <c r="J17161" s="228">
        <v>48530.36</v>
      </c>
      <c r="K17161" s="228">
        <v>18726</v>
      </c>
      <c r="L17161" s="228">
        <v>580052.18999999994</v>
      </c>
    </row>
    <row r="17162" spans="1:12">
      <c r="A17162" s="228">
        <v>2020</v>
      </c>
      <c r="B17162" s="228" t="s">
        <v>195</v>
      </c>
      <c r="C17162" s="228" t="s">
        <v>68</v>
      </c>
      <c r="D17162" s="228" t="s">
        <v>206</v>
      </c>
      <c r="E17162" s="228">
        <v>95</v>
      </c>
      <c r="F17162" s="228">
        <v>159</v>
      </c>
      <c r="G17162" s="228">
        <v>10</v>
      </c>
      <c r="H17162" s="228">
        <v>132</v>
      </c>
      <c r="I17162" s="228">
        <v>75607</v>
      </c>
      <c r="J17162" s="228">
        <v>14070.41</v>
      </c>
      <c r="K17162" s="228">
        <v>9078</v>
      </c>
      <c r="L17162" s="228">
        <v>101283.75</v>
      </c>
    </row>
    <row r="17163" spans="1:12">
      <c r="A17163" s="228">
        <v>2020</v>
      </c>
      <c r="B17163" s="228" t="s">
        <v>195</v>
      </c>
      <c r="C17163" s="228" t="s">
        <v>67</v>
      </c>
      <c r="D17163" s="228" t="s">
        <v>205</v>
      </c>
      <c r="E17163" s="228">
        <v>0</v>
      </c>
      <c r="F17163" s="228">
        <v>2912</v>
      </c>
      <c r="G17163" s="228">
        <v>74</v>
      </c>
      <c r="H17163" s="228">
        <v>194</v>
      </c>
      <c r="I17163" s="228">
        <v>164539</v>
      </c>
      <c r="J17163" s="228">
        <v>21228.45</v>
      </c>
      <c r="K17163" s="228">
        <v>1136</v>
      </c>
      <c r="L17163" s="228">
        <v>192308.4</v>
      </c>
    </row>
    <row r="17164" spans="1:12">
      <c r="A17164" s="228">
        <v>2020</v>
      </c>
      <c r="B17164" s="228" t="s">
        <v>195</v>
      </c>
      <c r="C17164" s="228" t="s">
        <v>67</v>
      </c>
      <c r="D17164" s="228" t="s">
        <v>205</v>
      </c>
      <c r="E17164" s="228">
        <v>5</v>
      </c>
      <c r="F17164" s="228">
        <v>3537</v>
      </c>
      <c r="G17164" s="228">
        <v>32</v>
      </c>
      <c r="H17164" s="228">
        <v>50</v>
      </c>
      <c r="I17164" s="228">
        <v>48930</v>
      </c>
      <c r="J17164" s="228">
        <v>15622.31</v>
      </c>
      <c r="K17164" s="228">
        <v>11311</v>
      </c>
      <c r="L17164" s="228">
        <v>79025.61</v>
      </c>
    </row>
    <row r="17165" spans="1:12">
      <c r="A17165" s="228">
        <v>2020</v>
      </c>
      <c r="B17165" s="228" t="s">
        <v>195</v>
      </c>
      <c r="C17165" s="228" t="s">
        <v>67</v>
      </c>
      <c r="D17165" s="228" t="s">
        <v>205</v>
      </c>
      <c r="E17165" s="228">
        <v>10</v>
      </c>
      <c r="F17165" s="228">
        <v>3467</v>
      </c>
      <c r="G17165" s="228">
        <v>35</v>
      </c>
      <c r="H17165" s="228">
        <v>43</v>
      </c>
      <c r="I17165" s="228">
        <v>39951.65</v>
      </c>
      <c r="J17165" s="228">
        <v>13258.86</v>
      </c>
      <c r="K17165" s="228">
        <v>12252</v>
      </c>
      <c r="L17165" s="228">
        <v>67353.56</v>
      </c>
    </row>
    <row r="17166" spans="1:12">
      <c r="A17166" s="228">
        <v>2020</v>
      </c>
      <c r="B17166" s="228" t="s">
        <v>195</v>
      </c>
      <c r="C17166" s="228" t="s">
        <v>67</v>
      </c>
      <c r="D17166" s="228" t="s">
        <v>205</v>
      </c>
      <c r="E17166" s="228">
        <v>15</v>
      </c>
      <c r="F17166" s="228">
        <v>3138</v>
      </c>
      <c r="G17166" s="228">
        <v>41</v>
      </c>
      <c r="H17166" s="228">
        <v>74</v>
      </c>
      <c r="I17166" s="228">
        <v>73788.350000000006</v>
      </c>
      <c r="J17166" s="228">
        <v>23859.7</v>
      </c>
      <c r="K17166" s="228">
        <v>5139</v>
      </c>
      <c r="L17166" s="228">
        <v>109038.2</v>
      </c>
    </row>
    <row r="17167" spans="1:12">
      <c r="A17167" s="228">
        <v>2020</v>
      </c>
      <c r="B17167" s="228" t="s">
        <v>195</v>
      </c>
      <c r="C17167" s="228" t="s">
        <v>67</v>
      </c>
      <c r="D17167" s="228" t="s">
        <v>205</v>
      </c>
      <c r="E17167" s="228">
        <v>20</v>
      </c>
      <c r="F17167" s="228">
        <v>2251</v>
      </c>
      <c r="G17167" s="228">
        <v>51</v>
      </c>
      <c r="H17167" s="228">
        <v>61</v>
      </c>
      <c r="I17167" s="228">
        <v>79559.399999999994</v>
      </c>
      <c r="J17167" s="228">
        <v>21018.5</v>
      </c>
      <c r="K17167" s="228">
        <v>24751</v>
      </c>
      <c r="L17167" s="228">
        <v>130484.7</v>
      </c>
    </row>
    <row r="17168" spans="1:12">
      <c r="A17168" s="228">
        <v>2020</v>
      </c>
      <c r="B17168" s="228" t="s">
        <v>195</v>
      </c>
      <c r="C17168" s="228" t="s">
        <v>67</v>
      </c>
      <c r="D17168" s="228" t="s">
        <v>205</v>
      </c>
      <c r="E17168" s="228">
        <v>25</v>
      </c>
      <c r="F17168" s="228">
        <v>1999</v>
      </c>
      <c r="G17168" s="228">
        <v>44</v>
      </c>
      <c r="H17168" s="228">
        <v>105</v>
      </c>
      <c r="I17168" s="228">
        <v>114232.35</v>
      </c>
      <c r="J17168" s="228">
        <v>35576.33</v>
      </c>
      <c r="K17168" s="228">
        <v>44700</v>
      </c>
      <c r="L17168" s="228">
        <v>219408.28</v>
      </c>
    </row>
    <row r="17169" spans="1:12">
      <c r="A17169" s="228">
        <v>2020</v>
      </c>
      <c r="B17169" s="228" t="s">
        <v>195</v>
      </c>
      <c r="C17169" s="228" t="s">
        <v>67</v>
      </c>
      <c r="D17169" s="228" t="s">
        <v>205</v>
      </c>
      <c r="E17169" s="228">
        <v>30</v>
      </c>
      <c r="F17169" s="228">
        <v>3556</v>
      </c>
      <c r="G17169" s="228">
        <v>65</v>
      </c>
      <c r="H17169" s="228">
        <v>118</v>
      </c>
      <c r="I17169" s="228">
        <v>124807.1</v>
      </c>
      <c r="J17169" s="228">
        <v>39762.19</v>
      </c>
      <c r="K17169" s="228">
        <v>26307</v>
      </c>
      <c r="L17169" s="228">
        <v>239927.72</v>
      </c>
    </row>
    <row r="17170" spans="1:12">
      <c r="A17170" s="228">
        <v>2020</v>
      </c>
      <c r="B17170" s="228" t="s">
        <v>195</v>
      </c>
      <c r="C17170" s="228" t="s">
        <v>67</v>
      </c>
      <c r="D17170" s="228" t="s">
        <v>205</v>
      </c>
      <c r="E17170" s="228">
        <v>35</v>
      </c>
      <c r="F17170" s="228">
        <v>3982</v>
      </c>
      <c r="G17170" s="228">
        <v>130</v>
      </c>
      <c r="H17170" s="228">
        <v>192</v>
      </c>
      <c r="I17170" s="228">
        <v>178685.3</v>
      </c>
      <c r="J17170" s="228">
        <v>59136.160000000003</v>
      </c>
      <c r="K17170" s="228">
        <v>31781</v>
      </c>
      <c r="L17170" s="228">
        <v>312523.61</v>
      </c>
    </row>
    <row r="17171" spans="1:12">
      <c r="A17171" s="228">
        <v>2020</v>
      </c>
      <c r="B17171" s="228" t="s">
        <v>195</v>
      </c>
      <c r="C17171" s="228" t="s">
        <v>67</v>
      </c>
      <c r="D17171" s="228" t="s">
        <v>205</v>
      </c>
      <c r="E17171" s="228">
        <v>40</v>
      </c>
      <c r="F17171" s="228">
        <v>3599</v>
      </c>
      <c r="G17171" s="228">
        <v>114</v>
      </c>
      <c r="H17171" s="228">
        <v>215</v>
      </c>
      <c r="I17171" s="228">
        <v>215392.05</v>
      </c>
      <c r="J17171" s="228">
        <v>67678.69</v>
      </c>
      <c r="K17171" s="228">
        <v>46081</v>
      </c>
      <c r="L17171" s="228">
        <v>394264.53</v>
      </c>
    </row>
    <row r="17172" spans="1:12">
      <c r="A17172" s="228">
        <v>2020</v>
      </c>
      <c r="B17172" s="228" t="s">
        <v>195</v>
      </c>
      <c r="C17172" s="228" t="s">
        <v>67</v>
      </c>
      <c r="D17172" s="228" t="s">
        <v>205</v>
      </c>
      <c r="E17172" s="228">
        <v>45</v>
      </c>
      <c r="F17172" s="228">
        <v>3643</v>
      </c>
      <c r="G17172" s="228">
        <v>139</v>
      </c>
      <c r="H17172" s="228">
        <v>207</v>
      </c>
      <c r="I17172" s="228">
        <v>248022.8</v>
      </c>
      <c r="J17172" s="228">
        <v>88394</v>
      </c>
      <c r="K17172" s="228">
        <v>91228</v>
      </c>
      <c r="L17172" s="228">
        <v>507956.04</v>
      </c>
    </row>
    <row r="17173" spans="1:12">
      <c r="A17173" s="228">
        <v>2020</v>
      </c>
      <c r="B17173" s="228" t="s">
        <v>195</v>
      </c>
      <c r="C17173" s="228" t="s">
        <v>67</v>
      </c>
      <c r="D17173" s="228" t="s">
        <v>205</v>
      </c>
      <c r="E17173" s="228">
        <v>50</v>
      </c>
      <c r="F17173" s="228">
        <v>3475</v>
      </c>
      <c r="G17173" s="228">
        <v>189</v>
      </c>
      <c r="H17173" s="228">
        <v>476</v>
      </c>
      <c r="I17173" s="228">
        <v>434324.1</v>
      </c>
      <c r="J17173" s="228">
        <v>109698.43</v>
      </c>
      <c r="K17173" s="228">
        <v>107645</v>
      </c>
      <c r="L17173" s="228">
        <v>714665.52</v>
      </c>
    </row>
    <row r="17174" spans="1:12">
      <c r="A17174" s="228">
        <v>2020</v>
      </c>
      <c r="B17174" s="228" t="s">
        <v>195</v>
      </c>
      <c r="C17174" s="228" t="s">
        <v>67</v>
      </c>
      <c r="D17174" s="228" t="s">
        <v>205</v>
      </c>
      <c r="E17174" s="228">
        <v>55</v>
      </c>
      <c r="F17174" s="228">
        <v>3476</v>
      </c>
      <c r="G17174" s="228">
        <v>275</v>
      </c>
      <c r="H17174" s="228">
        <v>482</v>
      </c>
      <c r="I17174" s="228">
        <v>566898.05000000005</v>
      </c>
      <c r="J17174" s="228">
        <v>156974.81</v>
      </c>
      <c r="K17174" s="228">
        <v>173328</v>
      </c>
      <c r="L17174" s="228">
        <v>1016083.76</v>
      </c>
    </row>
    <row r="17175" spans="1:12">
      <c r="A17175" s="228">
        <v>2020</v>
      </c>
      <c r="B17175" s="228" t="s">
        <v>195</v>
      </c>
      <c r="C17175" s="228" t="s">
        <v>67</v>
      </c>
      <c r="D17175" s="228" t="s">
        <v>205</v>
      </c>
      <c r="E17175" s="228">
        <v>60</v>
      </c>
      <c r="F17175" s="228">
        <v>2903</v>
      </c>
      <c r="G17175" s="228">
        <v>327</v>
      </c>
      <c r="H17175" s="228">
        <v>846</v>
      </c>
      <c r="I17175" s="228">
        <v>822139.92</v>
      </c>
      <c r="J17175" s="228">
        <v>176358</v>
      </c>
      <c r="K17175" s="228">
        <v>230004</v>
      </c>
      <c r="L17175" s="228">
        <v>1326183.95</v>
      </c>
    </row>
    <row r="17176" spans="1:12">
      <c r="A17176" s="228">
        <v>2020</v>
      </c>
      <c r="B17176" s="228" t="s">
        <v>195</v>
      </c>
      <c r="C17176" s="228" t="s">
        <v>67</v>
      </c>
      <c r="D17176" s="228" t="s">
        <v>205</v>
      </c>
      <c r="E17176" s="228">
        <v>65</v>
      </c>
      <c r="F17176" s="228">
        <v>2212</v>
      </c>
      <c r="G17176" s="228">
        <v>270</v>
      </c>
      <c r="H17176" s="228">
        <v>769</v>
      </c>
      <c r="I17176" s="228">
        <v>850514.45</v>
      </c>
      <c r="J17176" s="228">
        <v>165336.28</v>
      </c>
      <c r="K17176" s="228">
        <v>278118.65000000002</v>
      </c>
      <c r="L17176" s="228">
        <v>1396253.02</v>
      </c>
    </row>
    <row r="17177" spans="1:12">
      <c r="A17177" s="228">
        <v>2020</v>
      </c>
      <c r="B17177" s="228" t="s">
        <v>195</v>
      </c>
      <c r="C17177" s="228" t="s">
        <v>67</v>
      </c>
      <c r="D17177" s="228" t="s">
        <v>205</v>
      </c>
      <c r="E17177" s="228">
        <v>70</v>
      </c>
      <c r="F17177" s="228">
        <v>1515</v>
      </c>
      <c r="G17177" s="228">
        <v>294</v>
      </c>
      <c r="H17177" s="228">
        <v>499</v>
      </c>
      <c r="I17177" s="228">
        <v>495837.55</v>
      </c>
      <c r="J17177" s="228">
        <v>127605.84</v>
      </c>
      <c r="K17177" s="228">
        <v>131883</v>
      </c>
      <c r="L17177" s="228">
        <v>793150.6</v>
      </c>
    </row>
    <row r="17178" spans="1:12">
      <c r="A17178" s="228">
        <v>2020</v>
      </c>
      <c r="B17178" s="228" t="s">
        <v>195</v>
      </c>
      <c r="C17178" s="228" t="s">
        <v>67</v>
      </c>
      <c r="D17178" s="228" t="s">
        <v>205</v>
      </c>
      <c r="E17178" s="228">
        <v>75</v>
      </c>
      <c r="F17178" s="228">
        <v>827</v>
      </c>
      <c r="G17178" s="228">
        <v>162</v>
      </c>
      <c r="H17178" s="228">
        <v>320</v>
      </c>
      <c r="I17178" s="228">
        <v>279598</v>
      </c>
      <c r="J17178" s="228">
        <v>81478.8</v>
      </c>
      <c r="K17178" s="228">
        <v>41223</v>
      </c>
      <c r="L17178" s="228">
        <v>428598.09</v>
      </c>
    </row>
    <row r="17179" spans="1:12">
      <c r="A17179" s="228">
        <v>2020</v>
      </c>
      <c r="B17179" s="228" t="s">
        <v>195</v>
      </c>
      <c r="C17179" s="228" t="s">
        <v>67</v>
      </c>
      <c r="D17179" s="228" t="s">
        <v>205</v>
      </c>
      <c r="E17179" s="228">
        <v>80</v>
      </c>
      <c r="F17179" s="228">
        <v>402</v>
      </c>
      <c r="G17179" s="228">
        <v>71</v>
      </c>
      <c r="H17179" s="228">
        <v>361</v>
      </c>
      <c r="I17179" s="228">
        <v>263607</v>
      </c>
      <c r="J17179" s="228">
        <v>42358.04</v>
      </c>
      <c r="K17179" s="228">
        <v>140171</v>
      </c>
      <c r="L17179" s="228">
        <v>462318.16</v>
      </c>
    </row>
    <row r="17180" spans="1:12">
      <c r="A17180" s="228">
        <v>2020</v>
      </c>
      <c r="B17180" s="228" t="s">
        <v>195</v>
      </c>
      <c r="C17180" s="228" t="s">
        <v>67</v>
      </c>
      <c r="D17180" s="228" t="s">
        <v>205</v>
      </c>
      <c r="E17180" s="228">
        <v>85</v>
      </c>
      <c r="F17180" s="228">
        <v>128</v>
      </c>
      <c r="G17180" s="228">
        <v>17</v>
      </c>
      <c r="H17180" s="228">
        <v>124</v>
      </c>
      <c r="I17180" s="228">
        <v>71607</v>
      </c>
      <c r="J17180" s="228">
        <v>10104.209999999999</v>
      </c>
      <c r="K17180" s="228">
        <v>30494</v>
      </c>
      <c r="L17180" s="228">
        <v>114701.51</v>
      </c>
    </row>
    <row r="17181" spans="1:12">
      <c r="A17181" s="228">
        <v>2020</v>
      </c>
      <c r="B17181" s="228" t="s">
        <v>195</v>
      </c>
      <c r="C17181" s="228" t="s">
        <v>67</v>
      </c>
      <c r="D17181" s="228" t="s">
        <v>205</v>
      </c>
      <c r="E17181" s="228">
        <v>90</v>
      </c>
      <c r="F17181" s="228">
        <v>33</v>
      </c>
      <c r="G17181" s="228">
        <v>8</v>
      </c>
      <c r="H17181" s="228">
        <v>109</v>
      </c>
      <c r="I17181" s="228">
        <v>56146</v>
      </c>
      <c r="J17181" s="228">
        <v>4546.6099999999997</v>
      </c>
      <c r="K17181" s="228">
        <v>21333</v>
      </c>
      <c r="L17181" s="228">
        <v>82396.11</v>
      </c>
    </row>
    <row r="17182" spans="1:12">
      <c r="A17182" s="228">
        <v>2020</v>
      </c>
      <c r="B17182" s="228" t="s">
        <v>195</v>
      </c>
      <c r="C17182" s="228" t="s">
        <v>67</v>
      </c>
      <c r="D17182" s="228" t="s">
        <v>205</v>
      </c>
      <c r="E17182" s="228">
        <v>95</v>
      </c>
      <c r="F17182" s="228">
        <v>4</v>
      </c>
      <c r="G17182" s="228">
        <v>1</v>
      </c>
      <c r="H17182" s="228">
        <v>24</v>
      </c>
      <c r="I17182" s="228">
        <v>20343</v>
      </c>
      <c r="J17182" s="228">
        <v>1027.45</v>
      </c>
      <c r="K17182" s="228">
        <v>0</v>
      </c>
      <c r="L17182" s="228">
        <v>21370.45</v>
      </c>
    </row>
    <row r="17183" spans="1:12">
      <c r="A17183" s="228">
        <v>2020</v>
      </c>
      <c r="B17183" s="228" t="s">
        <v>195</v>
      </c>
      <c r="C17183" s="228" t="s">
        <v>67</v>
      </c>
      <c r="D17183" s="228" t="s">
        <v>206</v>
      </c>
      <c r="E17183" s="228">
        <v>0</v>
      </c>
      <c r="F17183" s="228">
        <v>2702</v>
      </c>
      <c r="G17183" s="228">
        <v>49</v>
      </c>
      <c r="H17183" s="228">
        <v>303</v>
      </c>
      <c r="I17183" s="228">
        <v>159107.85</v>
      </c>
      <c r="J17183" s="228">
        <v>18570.79</v>
      </c>
      <c r="K17183" s="228">
        <v>2149</v>
      </c>
      <c r="L17183" s="228">
        <v>207127.08</v>
      </c>
    </row>
    <row r="17184" spans="1:12">
      <c r="A17184" s="228">
        <v>2020</v>
      </c>
      <c r="B17184" s="228" t="s">
        <v>195</v>
      </c>
      <c r="C17184" s="228" t="s">
        <v>67</v>
      </c>
      <c r="D17184" s="228" t="s">
        <v>206</v>
      </c>
      <c r="E17184" s="228">
        <v>5</v>
      </c>
      <c r="F17184" s="228">
        <v>3446</v>
      </c>
      <c r="G17184" s="228">
        <v>27</v>
      </c>
      <c r="H17184" s="228">
        <v>30</v>
      </c>
      <c r="I17184" s="228">
        <v>33937</v>
      </c>
      <c r="J17184" s="228">
        <v>8974.57</v>
      </c>
      <c r="K17184" s="228">
        <v>1243</v>
      </c>
      <c r="L17184" s="228">
        <v>46442.37</v>
      </c>
    </row>
    <row r="17185" spans="1:12">
      <c r="A17185" s="228">
        <v>2020</v>
      </c>
      <c r="B17185" s="228" t="s">
        <v>195</v>
      </c>
      <c r="C17185" s="228" t="s">
        <v>67</v>
      </c>
      <c r="D17185" s="228" t="s">
        <v>206</v>
      </c>
      <c r="E17185" s="228">
        <v>10</v>
      </c>
      <c r="F17185" s="228">
        <v>3274</v>
      </c>
      <c r="G17185" s="228">
        <v>24</v>
      </c>
      <c r="H17185" s="228">
        <v>34</v>
      </c>
      <c r="I17185" s="228">
        <v>44236</v>
      </c>
      <c r="J17185" s="228">
        <v>10169.200000000001</v>
      </c>
      <c r="K17185" s="228">
        <v>1217</v>
      </c>
      <c r="L17185" s="228">
        <v>59730.35</v>
      </c>
    </row>
    <row r="17186" spans="1:12">
      <c r="A17186" s="228">
        <v>2020</v>
      </c>
      <c r="B17186" s="228" t="s">
        <v>195</v>
      </c>
      <c r="C17186" s="228" t="s">
        <v>67</v>
      </c>
      <c r="D17186" s="228" t="s">
        <v>206</v>
      </c>
      <c r="E17186" s="228">
        <v>15</v>
      </c>
      <c r="F17186" s="228">
        <v>3052</v>
      </c>
      <c r="G17186" s="228">
        <v>59</v>
      </c>
      <c r="H17186" s="228">
        <v>94</v>
      </c>
      <c r="I17186" s="228">
        <v>104969.3</v>
      </c>
      <c r="J17186" s="228">
        <v>20088.509999999998</v>
      </c>
      <c r="K17186" s="228">
        <v>15567</v>
      </c>
      <c r="L17186" s="228">
        <v>154462.91</v>
      </c>
    </row>
    <row r="17187" spans="1:12">
      <c r="A17187" s="228">
        <v>2020</v>
      </c>
      <c r="B17187" s="228" t="s">
        <v>195</v>
      </c>
      <c r="C17187" s="228" t="s">
        <v>67</v>
      </c>
      <c r="D17187" s="228" t="s">
        <v>206</v>
      </c>
      <c r="E17187" s="228">
        <v>20</v>
      </c>
      <c r="F17187" s="228">
        <v>2367</v>
      </c>
      <c r="G17187" s="228">
        <v>69</v>
      </c>
      <c r="H17187" s="228">
        <v>246</v>
      </c>
      <c r="I17187" s="228">
        <v>199684.8</v>
      </c>
      <c r="J17187" s="228">
        <v>37950.99</v>
      </c>
      <c r="K17187" s="228">
        <v>16201</v>
      </c>
      <c r="L17187" s="228">
        <v>296021.68</v>
      </c>
    </row>
    <row r="17188" spans="1:12">
      <c r="A17188" s="228">
        <v>2020</v>
      </c>
      <c r="B17188" s="228" t="s">
        <v>195</v>
      </c>
      <c r="C17188" s="228" t="s">
        <v>67</v>
      </c>
      <c r="D17188" s="228" t="s">
        <v>206</v>
      </c>
      <c r="E17188" s="228">
        <v>25</v>
      </c>
      <c r="F17188" s="228">
        <v>2686</v>
      </c>
      <c r="G17188" s="228">
        <v>69</v>
      </c>
      <c r="H17188" s="228">
        <v>273</v>
      </c>
      <c r="I17188" s="228">
        <v>286946.45</v>
      </c>
      <c r="J17188" s="228">
        <v>54517.45</v>
      </c>
      <c r="K17188" s="228">
        <v>39261</v>
      </c>
      <c r="L17188" s="228">
        <v>430362.25</v>
      </c>
    </row>
    <row r="17189" spans="1:12">
      <c r="A17189" s="228">
        <v>2020</v>
      </c>
      <c r="B17189" s="228" t="s">
        <v>195</v>
      </c>
      <c r="C17189" s="228" t="s">
        <v>67</v>
      </c>
      <c r="D17189" s="228" t="s">
        <v>206</v>
      </c>
      <c r="E17189" s="228">
        <v>30</v>
      </c>
      <c r="F17189" s="228">
        <v>4352</v>
      </c>
      <c r="G17189" s="228">
        <v>161</v>
      </c>
      <c r="H17189" s="228">
        <v>530</v>
      </c>
      <c r="I17189" s="228">
        <v>476318.45</v>
      </c>
      <c r="J17189" s="228">
        <v>87870.46</v>
      </c>
      <c r="K17189" s="228">
        <v>70464</v>
      </c>
      <c r="L17189" s="228">
        <v>750611.26</v>
      </c>
    </row>
    <row r="17190" spans="1:12">
      <c r="A17190" s="228">
        <v>2020</v>
      </c>
      <c r="B17190" s="228" t="s">
        <v>195</v>
      </c>
      <c r="C17190" s="228" t="s">
        <v>67</v>
      </c>
      <c r="D17190" s="228" t="s">
        <v>206</v>
      </c>
      <c r="E17190" s="228">
        <v>35</v>
      </c>
      <c r="F17190" s="228">
        <v>4579</v>
      </c>
      <c r="G17190" s="228">
        <v>241</v>
      </c>
      <c r="H17190" s="228">
        <v>554</v>
      </c>
      <c r="I17190" s="228">
        <v>514140.45</v>
      </c>
      <c r="J17190" s="228">
        <v>108018.13</v>
      </c>
      <c r="K17190" s="228">
        <v>98058</v>
      </c>
      <c r="L17190" s="228">
        <v>834115.07</v>
      </c>
    </row>
    <row r="17191" spans="1:12">
      <c r="A17191" s="228">
        <v>2020</v>
      </c>
      <c r="B17191" s="228" t="s">
        <v>195</v>
      </c>
      <c r="C17191" s="228" t="s">
        <v>67</v>
      </c>
      <c r="D17191" s="228" t="s">
        <v>206</v>
      </c>
      <c r="E17191" s="228">
        <v>40</v>
      </c>
      <c r="F17191" s="228">
        <v>4065</v>
      </c>
      <c r="G17191" s="228">
        <v>182</v>
      </c>
      <c r="H17191" s="228">
        <v>362</v>
      </c>
      <c r="I17191" s="228">
        <v>386921.89</v>
      </c>
      <c r="J17191" s="228">
        <v>107679.37</v>
      </c>
      <c r="K17191" s="228">
        <v>84319</v>
      </c>
      <c r="L17191" s="228">
        <v>695721.05</v>
      </c>
    </row>
    <row r="17192" spans="1:12">
      <c r="A17192" s="228">
        <v>2020</v>
      </c>
      <c r="B17192" s="228" t="s">
        <v>195</v>
      </c>
      <c r="C17192" s="228" t="s">
        <v>67</v>
      </c>
      <c r="D17192" s="228" t="s">
        <v>206</v>
      </c>
      <c r="E17192" s="228">
        <v>45</v>
      </c>
      <c r="F17192" s="228">
        <v>3707</v>
      </c>
      <c r="G17192" s="228">
        <v>188</v>
      </c>
      <c r="H17192" s="228">
        <v>499</v>
      </c>
      <c r="I17192" s="228">
        <v>481987.7</v>
      </c>
      <c r="J17192" s="228">
        <v>105504.91</v>
      </c>
      <c r="K17192" s="228">
        <v>95002</v>
      </c>
      <c r="L17192" s="228">
        <v>790102.84</v>
      </c>
    </row>
    <row r="17193" spans="1:12">
      <c r="A17193" s="228">
        <v>2020</v>
      </c>
      <c r="B17193" s="228" t="s">
        <v>195</v>
      </c>
      <c r="C17193" s="228" t="s">
        <v>67</v>
      </c>
      <c r="D17193" s="228" t="s">
        <v>206</v>
      </c>
      <c r="E17193" s="228">
        <v>50</v>
      </c>
      <c r="F17193" s="228">
        <v>3623</v>
      </c>
      <c r="G17193" s="228">
        <v>203</v>
      </c>
      <c r="H17193" s="228">
        <v>439</v>
      </c>
      <c r="I17193" s="228">
        <v>440783.5</v>
      </c>
      <c r="J17193" s="228">
        <v>129118.11</v>
      </c>
      <c r="K17193" s="228">
        <v>161399</v>
      </c>
      <c r="L17193" s="228">
        <v>867749.23</v>
      </c>
    </row>
    <row r="17194" spans="1:12">
      <c r="A17194" s="228">
        <v>2020</v>
      </c>
      <c r="B17194" s="228" t="s">
        <v>195</v>
      </c>
      <c r="C17194" s="228" t="s">
        <v>67</v>
      </c>
      <c r="D17194" s="228" t="s">
        <v>206</v>
      </c>
      <c r="E17194" s="228">
        <v>55</v>
      </c>
      <c r="F17194" s="228">
        <v>3441</v>
      </c>
      <c r="G17194" s="228">
        <v>228</v>
      </c>
      <c r="H17194" s="228">
        <v>490</v>
      </c>
      <c r="I17194" s="228">
        <v>617366.69999999995</v>
      </c>
      <c r="J17194" s="228">
        <v>136480.13</v>
      </c>
      <c r="K17194" s="228">
        <v>158314</v>
      </c>
      <c r="L17194" s="228">
        <v>1027359.2</v>
      </c>
    </row>
    <row r="17195" spans="1:12">
      <c r="A17195" s="228">
        <v>2020</v>
      </c>
      <c r="B17195" s="228" t="s">
        <v>195</v>
      </c>
      <c r="C17195" s="228" t="s">
        <v>67</v>
      </c>
      <c r="D17195" s="228" t="s">
        <v>206</v>
      </c>
      <c r="E17195" s="228">
        <v>60</v>
      </c>
      <c r="F17195" s="228">
        <v>2929</v>
      </c>
      <c r="G17195" s="228">
        <v>273</v>
      </c>
      <c r="H17195" s="228">
        <v>645</v>
      </c>
      <c r="I17195" s="228">
        <v>590818.42000000004</v>
      </c>
      <c r="J17195" s="228">
        <v>137695.96</v>
      </c>
      <c r="K17195" s="228">
        <v>230437</v>
      </c>
      <c r="L17195" s="228">
        <v>1076909.93</v>
      </c>
    </row>
    <row r="17196" spans="1:12">
      <c r="A17196" s="228">
        <v>2020</v>
      </c>
      <c r="B17196" s="228" t="s">
        <v>195</v>
      </c>
      <c r="C17196" s="228" t="s">
        <v>67</v>
      </c>
      <c r="D17196" s="228" t="s">
        <v>206</v>
      </c>
      <c r="E17196" s="228">
        <v>65</v>
      </c>
      <c r="F17196" s="228">
        <v>2082</v>
      </c>
      <c r="G17196" s="228">
        <v>238</v>
      </c>
      <c r="H17196" s="228">
        <v>629</v>
      </c>
      <c r="I17196" s="228">
        <v>542187.72</v>
      </c>
      <c r="J17196" s="228">
        <v>132439.60999999999</v>
      </c>
      <c r="K17196" s="228">
        <v>168003</v>
      </c>
      <c r="L17196" s="228">
        <v>945707.1</v>
      </c>
    </row>
    <row r="17197" spans="1:12">
      <c r="A17197" s="228">
        <v>2020</v>
      </c>
      <c r="B17197" s="228" t="s">
        <v>195</v>
      </c>
      <c r="C17197" s="228" t="s">
        <v>67</v>
      </c>
      <c r="D17197" s="228" t="s">
        <v>206</v>
      </c>
      <c r="E17197" s="228">
        <v>70</v>
      </c>
      <c r="F17197" s="228">
        <v>1459</v>
      </c>
      <c r="G17197" s="228">
        <v>251</v>
      </c>
      <c r="H17197" s="228">
        <v>645</v>
      </c>
      <c r="I17197" s="228">
        <v>690505.08</v>
      </c>
      <c r="J17197" s="228">
        <v>136622.87</v>
      </c>
      <c r="K17197" s="228">
        <v>190969</v>
      </c>
      <c r="L17197" s="228">
        <v>1048731.26</v>
      </c>
    </row>
    <row r="17198" spans="1:12">
      <c r="A17198" s="228">
        <v>2020</v>
      </c>
      <c r="B17198" s="228" t="s">
        <v>195</v>
      </c>
      <c r="C17198" s="228" t="s">
        <v>67</v>
      </c>
      <c r="D17198" s="228" t="s">
        <v>206</v>
      </c>
      <c r="E17198" s="228">
        <v>75</v>
      </c>
      <c r="F17198" s="228">
        <v>732</v>
      </c>
      <c r="G17198" s="228">
        <v>108</v>
      </c>
      <c r="H17198" s="228">
        <v>402</v>
      </c>
      <c r="I17198" s="228">
        <v>300994</v>
      </c>
      <c r="J17198" s="228">
        <v>78389.97</v>
      </c>
      <c r="K17198" s="228">
        <v>48361</v>
      </c>
      <c r="L17198" s="228">
        <v>454735.96</v>
      </c>
    </row>
    <row r="17199" spans="1:12">
      <c r="A17199" s="228">
        <v>2020</v>
      </c>
      <c r="B17199" s="228" t="s">
        <v>195</v>
      </c>
      <c r="C17199" s="228" t="s">
        <v>67</v>
      </c>
      <c r="D17199" s="228" t="s">
        <v>206</v>
      </c>
      <c r="E17199" s="228">
        <v>80</v>
      </c>
      <c r="F17199" s="228">
        <v>371</v>
      </c>
      <c r="G17199" s="228">
        <v>68</v>
      </c>
      <c r="H17199" s="228">
        <v>465</v>
      </c>
      <c r="I17199" s="228">
        <v>225669.3</v>
      </c>
      <c r="J17199" s="228">
        <v>29660.18</v>
      </c>
      <c r="K17199" s="228">
        <v>33107</v>
      </c>
      <c r="L17199" s="228">
        <v>316123.15000000002</v>
      </c>
    </row>
    <row r="17200" spans="1:12">
      <c r="A17200" s="228">
        <v>2020</v>
      </c>
      <c r="B17200" s="228" t="s">
        <v>195</v>
      </c>
      <c r="C17200" s="228" t="s">
        <v>67</v>
      </c>
      <c r="D17200" s="228" t="s">
        <v>206</v>
      </c>
      <c r="E17200" s="228">
        <v>85</v>
      </c>
      <c r="F17200" s="228">
        <v>154</v>
      </c>
      <c r="G17200" s="228">
        <v>27</v>
      </c>
      <c r="H17200" s="228">
        <v>352</v>
      </c>
      <c r="I17200" s="228">
        <v>176546</v>
      </c>
      <c r="J17200" s="228">
        <v>17409.34</v>
      </c>
      <c r="K17200" s="228">
        <v>11386</v>
      </c>
      <c r="L17200" s="228">
        <v>208372.29</v>
      </c>
    </row>
    <row r="17201" spans="1:12">
      <c r="A17201" s="228">
        <v>2020</v>
      </c>
      <c r="B17201" s="228" t="s">
        <v>195</v>
      </c>
      <c r="C17201" s="228" t="s">
        <v>67</v>
      </c>
      <c r="D17201" s="228" t="s">
        <v>206</v>
      </c>
      <c r="E17201" s="228">
        <v>90</v>
      </c>
      <c r="F17201" s="228">
        <v>71</v>
      </c>
      <c r="G17201" s="228">
        <v>10</v>
      </c>
      <c r="H17201" s="228">
        <v>43</v>
      </c>
      <c r="I17201" s="228">
        <v>30784</v>
      </c>
      <c r="J17201" s="228">
        <v>4707.3</v>
      </c>
      <c r="K17201" s="228">
        <v>42</v>
      </c>
      <c r="L17201" s="228">
        <v>36089.15</v>
      </c>
    </row>
    <row r="17202" spans="1:12">
      <c r="A17202" s="228">
        <v>2020</v>
      </c>
      <c r="B17202" s="228" t="s">
        <v>195</v>
      </c>
      <c r="C17202" s="228" t="s">
        <v>67</v>
      </c>
      <c r="D17202" s="228" t="s">
        <v>206</v>
      </c>
      <c r="E17202" s="228">
        <v>95</v>
      </c>
      <c r="F17202" s="228">
        <v>7</v>
      </c>
      <c r="G17202" s="228">
        <v>0</v>
      </c>
      <c r="H17202" s="228">
        <v>0</v>
      </c>
      <c r="I17202" s="228">
        <v>0</v>
      </c>
      <c r="J17202" s="228">
        <v>0</v>
      </c>
      <c r="K17202" s="228">
        <v>0</v>
      </c>
      <c r="L17202" s="228">
        <v>0</v>
      </c>
    </row>
    <row r="17203" spans="1:12">
      <c r="A17203" s="228">
        <v>2021</v>
      </c>
      <c r="B17203" s="228" t="s">
        <v>192</v>
      </c>
      <c r="C17203" s="228" t="s">
        <v>61</v>
      </c>
      <c r="D17203" s="228" t="s">
        <v>205</v>
      </c>
      <c r="E17203" s="228">
        <v>0</v>
      </c>
      <c r="F17203" s="228">
        <v>96098</v>
      </c>
      <c r="G17203" s="228">
        <v>3862</v>
      </c>
      <c r="H17203" s="228">
        <v>10954</v>
      </c>
      <c r="I17203" s="228">
        <v>7686047.9000000004</v>
      </c>
      <c r="J17203" s="228">
        <v>1162349.8999999999</v>
      </c>
      <c r="K17203" s="228">
        <v>59880.75</v>
      </c>
      <c r="L17203" s="228">
        <v>9809377.5299999993</v>
      </c>
    </row>
    <row r="17204" spans="1:12">
      <c r="A17204" s="228">
        <v>2021</v>
      </c>
      <c r="B17204" s="228" t="s">
        <v>192</v>
      </c>
      <c r="C17204" s="228" t="s">
        <v>61</v>
      </c>
      <c r="D17204" s="228" t="s">
        <v>205</v>
      </c>
      <c r="E17204" s="228">
        <v>5</v>
      </c>
      <c r="F17204" s="228">
        <v>122299</v>
      </c>
      <c r="G17204" s="228">
        <v>2060</v>
      </c>
      <c r="H17204" s="228">
        <v>2833</v>
      </c>
      <c r="I17204" s="228">
        <v>2483793.9199999999</v>
      </c>
      <c r="J17204" s="228">
        <v>731617.28000000003</v>
      </c>
      <c r="K17204" s="228">
        <v>252909</v>
      </c>
      <c r="L17204" s="228">
        <v>4084711.63</v>
      </c>
    </row>
    <row r="17205" spans="1:12">
      <c r="A17205" s="228">
        <v>2021</v>
      </c>
      <c r="B17205" s="228" t="s">
        <v>192</v>
      </c>
      <c r="C17205" s="228" t="s">
        <v>61</v>
      </c>
      <c r="D17205" s="228" t="s">
        <v>205</v>
      </c>
      <c r="E17205" s="228">
        <v>10</v>
      </c>
      <c r="F17205" s="228">
        <v>124769</v>
      </c>
      <c r="G17205" s="228">
        <v>1888</v>
      </c>
      <c r="H17205" s="228">
        <v>3182</v>
      </c>
      <c r="I17205" s="228">
        <v>2762791.58</v>
      </c>
      <c r="J17205" s="228">
        <v>708819.43</v>
      </c>
      <c r="K17205" s="228">
        <v>515183.75</v>
      </c>
      <c r="L17205" s="228">
        <v>4610790.88</v>
      </c>
    </row>
    <row r="17206" spans="1:12">
      <c r="A17206" s="228">
        <v>2021</v>
      </c>
      <c r="B17206" s="228" t="s">
        <v>192</v>
      </c>
      <c r="C17206" s="228" t="s">
        <v>61</v>
      </c>
      <c r="D17206" s="228" t="s">
        <v>205</v>
      </c>
      <c r="E17206" s="228">
        <v>15</v>
      </c>
      <c r="F17206" s="228">
        <v>113168</v>
      </c>
      <c r="G17206" s="228">
        <v>3144</v>
      </c>
      <c r="H17206" s="228">
        <v>6348</v>
      </c>
      <c r="I17206" s="228">
        <v>6615423.5999999996</v>
      </c>
      <c r="J17206" s="228">
        <v>1381250.51</v>
      </c>
      <c r="K17206" s="228">
        <v>1530372.85</v>
      </c>
      <c r="L17206" s="228">
        <v>11064404.210000001</v>
      </c>
    </row>
    <row r="17207" spans="1:12">
      <c r="A17207" s="228">
        <v>2021</v>
      </c>
      <c r="B17207" s="228" t="s">
        <v>192</v>
      </c>
      <c r="C17207" s="228" t="s">
        <v>61</v>
      </c>
      <c r="D17207" s="228" t="s">
        <v>205</v>
      </c>
      <c r="E17207" s="228">
        <v>20</v>
      </c>
      <c r="F17207" s="228">
        <v>86994</v>
      </c>
      <c r="G17207" s="228">
        <v>3028</v>
      </c>
      <c r="H17207" s="228">
        <v>6896</v>
      </c>
      <c r="I17207" s="228">
        <v>6825110.3300000001</v>
      </c>
      <c r="J17207" s="228">
        <v>1284944.77</v>
      </c>
      <c r="K17207" s="228">
        <v>1550801</v>
      </c>
      <c r="L17207" s="228">
        <v>11301356.43</v>
      </c>
    </row>
    <row r="17208" spans="1:12">
      <c r="A17208" s="228">
        <v>2021</v>
      </c>
      <c r="B17208" s="228" t="s">
        <v>192</v>
      </c>
      <c r="C17208" s="228" t="s">
        <v>61</v>
      </c>
      <c r="D17208" s="228" t="s">
        <v>205</v>
      </c>
      <c r="E17208" s="228">
        <v>25</v>
      </c>
      <c r="F17208" s="228">
        <v>64672</v>
      </c>
      <c r="G17208" s="228">
        <v>1901</v>
      </c>
      <c r="H17208" s="228">
        <v>5558</v>
      </c>
      <c r="I17208" s="228">
        <v>4803041.63</v>
      </c>
      <c r="J17208" s="228">
        <v>885876.32</v>
      </c>
      <c r="K17208" s="228">
        <v>1070058</v>
      </c>
      <c r="L17208" s="228">
        <v>8072318.3700000001</v>
      </c>
    </row>
    <row r="17209" spans="1:12">
      <c r="A17209" s="228">
        <v>2021</v>
      </c>
      <c r="B17209" s="228" t="s">
        <v>192</v>
      </c>
      <c r="C17209" s="228" t="s">
        <v>61</v>
      </c>
      <c r="D17209" s="228" t="s">
        <v>205</v>
      </c>
      <c r="E17209" s="228">
        <v>30</v>
      </c>
      <c r="F17209" s="228">
        <v>109276</v>
      </c>
      <c r="G17209" s="228">
        <v>2964</v>
      </c>
      <c r="H17209" s="228">
        <v>6574</v>
      </c>
      <c r="I17209" s="228">
        <v>5872565.8399999999</v>
      </c>
      <c r="J17209" s="228">
        <v>1436541.15</v>
      </c>
      <c r="K17209" s="228">
        <v>1111484.8500000001</v>
      </c>
      <c r="L17209" s="228">
        <v>10279394.560000001</v>
      </c>
    </row>
    <row r="17210" spans="1:12">
      <c r="A17210" s="228">
        <v>2021</v>
      </c>
      <c r="B17210" s="228" t="s">
        <v>192</v>
      </c>
      <c r="C17210" s="228" t="s">
        <v>61</v>
      </c>
      <c r="D17210" s="228" t="s">
        <v>205</v>
      </c>
      <c r="E17210" s="228">
        <v>35</v>
      </c>
      <c r="F17210" s="228">
        <v>135861</v>
      </c>
      <c r="G17210" s="228">
        <v>4460</v>
      </c>
      <c r="H17210" s="228">
        <v>10167</v>
      </c>
      <c r="I17210" s="228">
        <v>8410355.6099999994</v>
      </c>
      <c r="J17210" s="228">
        <v>2110178.5299999998</v>
      </c>
      <c r="K17210" s="228">
        <v>1665973.43</v>
      </c>
      <c r="L17210" s="228">
        <v>14783485.92</v>
      </c>
    </row>
    <row r="17211" spans="1:12">
      <c r="A17211" s="228">
        <v>2021</v>
      </c>
      <c r="B17211" s="228" t="s">
        <v>192</v>
      </c>
      <c r="C17211" s="228" t="s">
        <v>61</v>
      </c>
      <c r="D17211" s="228" t="s">
        <v>205</v>
      </c>
      <c r="E17211" s="228">
        <v>40</v>
      </c>
      <c r="F17211" s="228">
        <v>129624</v>
      </c>
      <c r="G17211" s="228">
        <v>5098</v>
      </c>
      <c r="H17211" s="228">
        <v>11542</v>
      </c>
      <c r="I17211" s="228">
        <v>10465450.83</v>
      </c>
      <c r="J17211" s="228">
        <v>2556015.62</v>
      </c>
      <c r="K17211" s="228">
        <v>2215251.91</v>
      </c>
      <c r="L17211" s="228">
        <v>18267597.890000001</v>
      </c>
    </row>
    <row r="17212" spans="1:12">
      <c r="A17212" s="228">
        <v>2021</v>
      </c>
      <c r="B17212" s="228" t="s">
        <v>192</v>
      </c>
      <c r="C17212" s="228" t="s">
        <v>61</v>
      </c>
      <c r="D17212" s="228" t="s">
        <v>205</v>
      </c>
      <c r="E17212" s="228">
        <v>45</v>
      </c>
      <c r="F17212" s="228">
        <v>129735</v>
      </c>
      <c r="G17212" s="228">
        <v>6508</v>
      </c>
      <c r="H17212" s="228">
        <v>15609</v>
      </c>
      <c r="I17212" s="228">
        <v>15000085.369999999</v>
      </c>
      <c r="J17212" s="228">
        <v>3392283.98</v>
      </c>
      <c r="K17212" s="228">
        <v>3021844.22</v>
      </c>
      <c r="L17212" s="228">
        <v>25120011.030000001</v>
      </c>
    </row>
    <row r="17213" spans="1:12">
      <c r="A17213" s="228">
        <v>2021</v>
      </c>
      <c r="B17213" s="228" t="s">
        <v>192</v>
      </c>
      <c r="C17213" s="228" t="s">
        <v>61</v>
      </c>
      <c r="D17213" s="228" t="s">
        <v>205</v>
      </c>
      <c r="E17213" s="228">
        <v>50</v>
      </c>
      <c r="F17213" s="228">
        <v>120490</v>
      </c>
      <c r="G17213" s="228">
        <v>8121</v>
      </c>
      <c r="H17213" s="228">
        <v>17047</v>
      </c>
      <c r="I17213" s="228">
        <v>17362580.98</v>
      </c>
      <c r="J17213" s="228">
        <v>5131237.5199999996</v>
      </c>
      <c r="K17213" s="228">
        <v>4163421.59</v>
      </c>
      <c r="L17213" s="228">
        <v>28727620.469999999</v>
      </c>
    </row>
    <row r="17214" spans="1:12">
      <c r="A17214" s="228">
        <v>2021</v>
      </c>
      <c r="B17214" s="228" t="s">
        <v>192</v>
      </c>
      <c r="C17214" s="228" t="s">
        <v>61</v>
      </c>
      <c r="D17214" s="228" t="s">
        <v>205</v>
      </c>
      <c r="E17214" s="228">
        <v>55</v>
      </c>
      <c r="F17214" s="228">
        <v>120300</v>
      </c>
      <c r="G17214" s="228">
        <v>11369</v>
      </c>
      <c r="H17214" s="228">
        <v>23333</v>
      </c>
      <c r="I17214" s="228">
        <v>24719352.420000002</v>
      </c>
      <c r="J17214" s="228">
        <v>5766928.5899999999</v>
      </c>
      <c r="K17214" s="228">
        <v>6571680.6799999997</v>
      </c>
      <c r="L17214" s="228">
        <v>42813021.869999997</v>
      </c>
    </row>
    <row r="17215" spans="1:12">
      <c r="A17215" s="228">
        <v>2021</v>
      </c>
      <c r="B17215" s="228" t="s">
        <v>192</v>
      </c>
      <c r="C17215" s="228" t="s">
        <v>61</v>
      </c>
      <c r="D17215" s="228" t="s">
        <v>205</v>
      </c>
      <c r="E17215" s="228">
        <v>60</v>
      </c>
      <c r="F17215" s="228">
        <v>116727</v>
      </c>
      <c r="G17215" s="228">
        <v>15082</v>
      </c>
      <c r="H17215" s="228">
        <v>33448</v>
      </c>
      <c r="I17215" s="228">
        <v>37061014.210000001</v>
      </c>
      <c r="J17215" s="228">
        <v>8363161.9500000002</v>
      </c>
      <c r="K17215" s="228">
        <v>10306389.93</v>
      </c>
      <c r="L17215" s="228">
        <v>63248381.259999998</v>
      </c>
    </row>
    <row r="17216" spans="1:12">
      <c r="A17216" s="228">
        <v>2021</v>
      </c>
      <c r="B17216" s="228" t="s">
        <v>192</v>
      </c>
      <c r="C17216" s="228" t="s">
        <v>61</v>
      </c>
      <c r="D17216" s="228" t="s">
        <v>205</v>
      </c>
      <c r="E17216" s="228">
        <v>65</v>
      </c>
      <c r="F17216" s="228">
        <v>104522</v>
      </c>
      <c r="G17216" s="228">
        <v>19009</v>
      </c>
      <c r="H17216" s="228">
        <v>41676</v>
      </c>
      <c r="I17216" s="228">
        <v>47218755.219999999</v>
      </c>
      <c r="J17216" s="228">
        <v>10452861.84</v>
      </c>
      <c r="K17216" s="228">
        <v>12131867.310000001</v>
      </c>
      <c r="L17216" s="228">
        <v>78075508.180000007</v>
      </c>
    </row>
    <row r="17217" spans="1:12">
      <c r="A17217" s="228">
        <v>2021</v>
      </c>
      <c r="B17217" s="228" t="s">
        <v>192</v>
      </c>
      <c r="C17217" s="228" t="s">
        <v>61</v>
      </c>
      <c r="D17217" s="228" t="s">
        <v>205</v>
      </c>
      <c r="E17217" s="228">
        <v>70</v>
      </c>
      <c r="F17217" s="228">
        <v>94595</v>
      </c>
      <c r="G17217" s="228">
        <v>22556</v>
      </c>
      <c r="H17217" s="228">
        <v>54505</v>
      </c>
      <c r="I17217" s="228">
        <v>57673917.609999999</v>
      </c>
      <c r="J17217" s="228">
        <v>12545296.34</v>
      </c>
      <c r="K17217" s="228">
        <v>15127153.01</v>
      </c>
      <c r="L17217" s="228">
        <v>94223476.040000007</v>
      </c>
    </row>
    <row r="17218" spans="1:12">
      <c r="A17218" s="228">
        <v>2021</v>
      </c>
      <c r="B17218" s="228" t="s">
        <v>192</v>
      </c>
      <c r="C17218" s="228" t="s">
        <v>61</v>
      </c>
      <c r="D17218" s="228" t="s">
        <v>205</v>
      </c>
      <c r="E17218" s="228">
        <v>75</v>
      </c>
      <c r="F17218" s="228">
        <v>66328</v>
      </c>
      <c r="G17218" s="228">
        <v>21753</v>
      </c>
      <c r="H17218" s="228">
        <v>57989</v>
      </c>
      <c r="I17218" s="228">
        <v>54585817.740000002</v>
      </c>
      <c r="J17218" s="228">
        <v>11162374.33</v>
      </c>
      <c r="K17218" s="228">
        <v>13294342.16</v>
      </c>
      <c r="L17218" s="228">
        <v>85488988.849999994</v>
      </c>
    </row>
    <row r="17219" spans="1:12">
      <c r="A17219" s="228">
        <v>2021</v>
      </c>
      <c r="B17219" s="228" t="s">
        <v>192</v>
      </c>
      <c r="C17219" s="228" t="s">
        <v>61</v>
      </c>
      <c r="D17219" s="228" t="s">
        <v>205</v>
      </c>
      <c r="E17219" s="228">
        <v>80</v>
      </c>
      <c r="F17219" s="228">
        <v>41964</v>
      </c>
      <c r="G17219" s="228">
        <v>16143</v>
      </c>
      <c r="H17219" s="228">
        <v>53695</v>
      </c>
      <c r="I17219" s="228">
        <v>44387629.299999997</v>
      </c>
      <c r="J17219" s="228">
        <v>7902265.8700000001</v>
      </c>
      <c r="K17219" s="228">
        <v>9424572.3499999996</v>
      </c>
      <c r="L17219" s="228">
        <v>65639088.890000001</v>
      </c>
    </row>
    <row r="17220" spans="1:12">
      <c r="A17220" s="228">
        <v>2021</v>
      </c>
      <c r="B17220" s="228" t="s">
        <v>192</v>
      </c>
      <c r="C17220" s="228" t="s">
        <v>61</v>
      </c>
      <c r="D17220" s="228" t="s">
        <v>205</v>
      </c>
      <c r="E17220" s="228">
        <v>85</v>
      </c>
      <c r="F17220" s="228">
        <v>22058</v>
      </c>
      <c r="G17220" s="228">
        <v>8902</v>
      </c>
      <c r="H17220" s="228">
        <v>37009</v>
      </c>
      <c r="I17220" s="228">
        <v>26957463.899999999</v>
      </c>
      <c r="J17220" s="228">
        <v>4093344.96</v>
      </c>
      <c r="K17220" s="228">
        <v>4195872.3600000003</v>
      </c>
      <c r="L17220" s="228">
        <v>37069113.359999999</v>
      </c>
    </row>
    <row r="17221" spans="1:12">
      <c r="A17221" s="228">
        <v>2021</v>
      </c>
      <c r="B17221" s="228" t="s">
        <v>192</v>
      </c>
      <c r="C17221" s="228" t="s">
        <v>61</v>
      </c>
      <c r="D17221" s="228" t="s">
        <v>205</v>
      </c>
      <c r="E17221" s="228">
        <v>90</v>
      </c>
      <c r="F17221" s="228">
        <v>9430</v>
      </c>
      <c r="G17221" s="228">
        <v>3458</v>
      </c>
      <c r="H17221" s="228">
        <v>19197</v>
      </c>
      <c r="I17221" s="228">
        <v>12558881.1</v>
      </c>
      <c r="J17221" s="228">
        <v>1630873.72</v>
      </c>
      <c r="K17221" s="228">
        <v>1603275.21</v>
      </c>
      <c r="L17221" s="228">
        <v>16480135.17</v>
      </c>
    </row>
    <row r="17222" spans="1:12">
      <c r="A17222" s="228">
        <v>2021</v>
      </c>
      <c r="B17222" s="228" t="s">
        <v>192</v>
      </c>
      <c r="C17222" s="228" t="s">
        <v>61</v>
      </c>
      <c r="D17222" s="228" t="s">
        <v>205</v>
      </c>
      <c r="E17222" s="228">
        <v>95</v>
      </c>
      <c r="F17222" s="228">
        <v>1478</v>
      </c>
      <c r="G17222" s="228">
        <v>376</v>
      </c>
      <c r="H17222" s="228">
        <v>2867</v>
      </c>
      <c r="I17222" s="228">
        <v>1642715.89</v>
      </c>
      <c r="J17222" s="228">
        <v>199108.5</v>
      </c>
      <c r="K17222" s="228">
        <v>100727</v>
      </c>
      <c r="L17222" s="228">
        <v>2020876.62</v>
      </c>
    </row>
    <row r="17223" spans="1:12">
      <c r="A17223" s="228">
        <v>2021</v>
      </c>
      <c r="B17223" s="228" t="s">
        <v>192</v>
      </c>
      <c r="C17223" s="228" t="s">
        <v>61</v>
      </c>
      <c r="D17223" s="228" t="s">
        <v>206</v>
      </c>
      <c r="E17223" s="228">
        <v>0</v>
      </c>
      <c r="F17223" s="228">
        <v>90064</v>
      </c>
      <c r="G17223" s="228">
        <v>2653</v>
      </c>
      <c r="H17223" s="228">
        <v>9112</v>
      </c>
      <c r="I17223" s="228">
        <v>6063789.3600000003</v>
      </c>
      <c r="J17223" s="228">
        <v>724815.53</v>
      </c>
      <c r="K17223" s="228">
        <v>128870.65</v>
      </c>
      <c r="L17223" s="228">
        <v>7472089.6699999999</v>
      </c>
    </row>
    <row r="17224" spans="1:12">
      <c r="A17224" s="228">
        <v>2021</v>
      </c>
      <c r="B17224" s="228" t="s">
        <v>192</v>
      </c>
      <c r="C17224" s="228" t="s">
        <v>61</v>
      </c>
      <c r="D17224" s="228" t="s">
        <v>206</v>
      </c>
      <c r="E17224" s="228">
        <v>5</v>
      </c>
      <c r="F17224" s="228">
        <v>114503</v>
      </c>
      <c r="G17224" s="228">
        <v>1526</v>
      </c>
      <c r="H17224" s="228">
        <v>2082</v>
      </c>
      <c r="I17224" s="228">
        <v>1816240.33</v>
      </c>
      <c r="J17224" s="228">
        <v>488197.01</v>
      </c>
      <c r="K17224" s="228">
        <v>81285.75</v>
      </c>
      <c r="L17224" s="228">
        <v>2818421.49</v>
      </c>
    </row>
    <row r="17225" spans="1:12">
      <c r="A17225" s="228">
        <v>2021</v>
      </c>
      <c r="B17225" s="228" t="s">
        <v>192</v>
      </c>
      <c r="C17225" s="228" t="s">
        <v>61</v>
      </c>
      <c r="D17225" s="228" t="s">
        <v>206</v>
      </c>
      <c r="E17225" s="228">
        <v>10</v>
      </c>
      <c r="F17225" s="228">
        <v>117964</v>
      </c>
      <c r="G17225" s="228">
        <v>1587</v>
      </c>
      <c r="H17225" s="228">
        <v>3798</v>
      </c>
      <c r="I17225" s="228">
        <v>2944745.66</v>
      </c>
      <c r="J17225" s="228">
        <v>672425.98</v>
      </c>
      <c r="K17225" s="228">
        <v>968193.5</v>
      </c>
      <c r="L17225" s="228">
        <v>5203238.62</v>
      </c>
    </row>
    <row r="17226" spans="1:12">
      <c r="A17226" s="228">
        <v>2021</v>
      </c>
      <c r="B17226" s="228" t="s">
        <v>192</v>
      </c>
      <c r="C17226" s="228" t="s">
        <v>61</v>
      </c>
      <c r="D17226" s="228" t="s">
        <v>206</v>
      </c>
      <c r="E17226" s="228">
        <v>15</v>
      </c>
      <c r="F17226" s="228">
        <v>106602</v>
      </c>
      <c r="G17226" s="228">
        <v>4152</v>
      </c>
      <c r="H17226" s="228">
        <v>12190</v>
      </c>
      <c r="I17226" s="228">
        <v>10654651.93</v>
      </c>
      <c r="J17226" s="228">
        <v>1581678.62</v>
      </c>
      <c r="K17226" s="228">
        <v>1436643.3</v>
      </c>
      <c r="L17226" s="228">
        <v>15472834.85</v>
      </c>
    </row>
    <row r="17227" spans="1:12">
      <c r="A17227" s="228">
        <v>2021</v>
      </c>
      <c r="B17227" s="228" t="s">
        <v>192</v>
      </c>
      <c r="C17227" s="228" t="s">
        <v>61</v>
      </c>
      <c r="D17227" s="228" t="s">
        <v>206</v>
      </c>
      <c r="E17227" s="228">
        <v>20</v>
      </c>
      <c r="F17227" s="228">
        <v>87020</v>
      </c>
      <c r="G17227" s="228">
        <v>5135</v>
      </c>
      <c r="H17227" s="228">
        <v>13580</v>
      </c>
      <c r="I17227" s="228">
        <v>12431419.43</v>
      </c>
      <c r="J17227" s="228">
        <v>2063356.38</v>
      </c>
      <c r="K17227" s="228">
        <v>1304372.6000000001</v>
      </c>
      <c r="L17227" s="228">
        <v>18429428.739999998</v>
      </c>
    </row>
    <row r="17228" spans="1:12">
      <c r="A17228" s="228">
        <v>2021</v>
      </c>
      <c r="B17228" s="228" t="s">
        <v>192</v>
      </c>
      <c r="C17228" s="228" t="s">
        <v>61</v>
      </c>
      <c r="D17228" s="228" t="s">
        <v>206</v>
      </c>
      <c r="E17228" s="228">
        <v>25</v>
      </c>
      <c r="F17228" s="228">
        <v>77102</v>
      </c>
      <c r="G17228" s="228">
        <v>4844</v>
      </c>
      <c r="H17228" s="228">
        <v>15518</v>
      </c>
      <c r="I17228" s="228">
        <v>14184026.84</v>
      </c>
      <c r="J17228" s="228">
        <v>2919166.25</v>
      </c>
      <c r="K17228" s="228">
        <v>1246079.48</v>
      </c>
      <c r="L17228" s="228">
        <v>21277306.329999998</v>
      </c>
    </row>
    <row r="17229" spans="1:12">
      <c r="A17229" s="228">
        <v>2021</v>
      </c>
      <c r="B17229" s="228" t="s">
        <v>192</v>
      </c>
      <c r="C17229" s="228" t="s">
        <v>61</v>
      </c>
      <c r="D17229" s="228" t="s">
        <v>206</v>
      </c>
      <c r="E17229" s="228">
        <v>30</v>
      </c>
      <c r="F17229" s="228">
        <v>131167</v>
      </c>
      <c r="G17229" s="228">
        <v>9107</v>
      </c>
      <c r="H17229" s="228">
        <v>31262</v>
      </c>
      <c r="I17229" s="228">
        <v>29734687.989999998</v>
      </c>
      <c r="J17229" s="228">
        <v>6582436.1399999997</v>
      </c>
      <c r="K17229" s="228">
        <v>1424855.41</v>
      </c>
      <c r="L17229" s="228">
        <v>43368408.350000001</v>
      </c>
    </row>
    <row r="17230" spans="1:12">
      <c r="A17230" s="228">
        <v>2021</v>
      </c>
      <c r="B17230" s="228" t="s">
        <v>192</v>
      </c>
      <c r="C17230" s="228" t="s">
        <v>61</v>
      </c>
      <c r="D17230" s="228" t="s">
        <v>206</v>
      </c>
      <c r="E17230" s="228">
        <v>35</v>
      </c>
      <c r="F17230" s="228">
        <v>152038</v>
      </c>
      <c r="G17230" s="228">
        <v>10325</v>
      </c>
      <c r="H17230" s="228">
        <v>29033</v>
      </c>
      <c r="I17230" s="228">
        <v>28457554.989999998</v>
      </c>
      <c r="J17230" s="228">
        <v>6376234.0700000003</v>
      </c>
      <c r="K17230" s="228">
        <v>2314668</v>
      </c>
      <c r="L17230" s="228">
        <v>43624815.829999998</v>
      </c>
    </row>
    <row r="17231" spans="1:12">
      <c r="A17231" s="228">
        <v>2021</v>
      </c>
      <c r="B17231" s="228" t="s">
        <v>192</v>
      </c>
      <c r="C17231" s="228" t="s">
        <v>61</v>
      </c>
      <c r="D17231" s="228" t="s">
        <v>206</v>
      </c>
      <c r="E17231" s="228">
        <v>40</v>
      </c>
      <c r="F17231" s="228">
        <v>138946</v>
      </c>
      <c r="G17231" s="228">
        <v>8750</v>
      </c>
      <c r="H17231" s="228">
        <v>18712</v>
      </c>
      <c r="I17231" s="228">
        <v>18497812.239999998</v>
      </c>
      <c r="J17231" s="228">
        <v>4356640.4400000004</v>
      </c>
      <c r="K17231" s="228">
        <v>2842598.87</v>
      </c>
      <c r="L17231" s="228">
        <v>31185894.530000001</v>
      </c>
    </row>
    <row r="17232" spans="1:12">
      <c r="A17232" s="228">
        <v>2021</v>
      </c>
      <c r="B17232" s="228" t="s">
        <v>192</v>
      </c>
      <c r="C17232" s="228" t="s">
        <v>61</v>
      </c>
      <c r="D17232" s="228" t="s">
        <v>206</v>
      </c>
      <c r="E17232" s="228">
        <v>45</v>
      </c>
      <c r="F17232" s="228">
        <v>139321</v>
      </c>
      <c r="G17232" s="228">
        <v>9091</v>
      </c>
      <c r="H17232" s="228">
        <v>19845</v>
      </c>
      <c r="I17232" s="228">
        <v>19952543.190000001</v>
      </c>
      <c r="J17232" s="228">
        <v>4543862.18</v>
      </c>
      <c r="K17232" s="228">
        <v>3238307.9</v>
      </c>
      <c r="L17232" s="228">
        <v>33551783.550000001</v>
      </c>
    </row>
    <row r="17233" spans="1:12">
      <c r="A17233" s="228">
        <v>2021</v>
      </c>
      <c r="B17233" s="228" t="s">
        <v>192</v>
      </c>
      <c r="C17233" s="228" t="s">
        <v>61</v>
      </c>
      <c r="D17233" s="228" t="s">
        <v>206</v>
      </c>
      <c r="E17233" s="228">
        <v>50</v>
      </c>
      <c r="F17233" s="228">
        <v>131881</v>
      </c>
      <c r="G17233" s="228">
        <v>10295</v>
      </c>
      <c r="H17233" s="228">
        <v>22608</v>
      </c>
      <c r="I17233" s="228">
        <v>22888250.18</v>
      </c>
      <c r="J17233" s="228">
        <v>5142253.09</v>
      </c>
      <c r="K17233" s="228">
        <v>4024119.05</v>
      </c>
      <c r="L17233" s="228">
        <v>38140738.140000001</v>
      </c>
    </row>
    <row r="17234" spans="1:12">
      <c r="A17234" s="228">
        <v>2021</v>
      </c>
      <c r="B17234" s="228" t="s">
        <v>192</v>
      </c>
      <c r="C17234" s="228" t="s">
        <v>61</v>
      </c>
      <c r="D17234" s="228" t="s">
        <v>206</v>
      </c>
      <c r="E17234" s="228">
        <v>55</v>
      </c>
      <c r="F17234" s="228">
        <v>130318</v>
      </c>
      <c r="G17234" s="228">
        <v>12366</v>
      </c>
      <c r="H17234" s="228">
        <v>27590</v>
      </c>
      <c r="I17234" s="228">
        <v>27270378.420000002</v>
      </c>
      <c r="J17234" s="228">
        <v>6130691.25</v>
      </c>
      <c r="K17234" s="228">
        <v>5875315.2999999998</v>
      </c>
      <c r="L17234" s="228">
        <v>45856246.640000001</v>
      </c>
    </row>
    <row r="17235" spans="1:12">
      <c r="A17235" s="228">
        <v>2021</v>
      </c>
      <c r="B17235" s="228" t="s">
        <v>192</v>
      </c>
      <c r="C17235" s="228" t="s">
        <v>61</v>
      </c>
      <c r="D17235" s="228" t="s">
        <v>206</v>
      </c>
      <c r="E17235" s="228">
        <v>60</v>
      </c>
      <c r="F17235" s="228">
        <v>127737</v>
      </c>
      <c r="G17235" s="228">
        <v>15539</v>
      </c>
      <c r="H17235" s="228">
        <v>34745</v>
      </c>
      <c r="I17235" s="228">
        <v>33352247.710000001</v>
      </c>
      <c r="J17235" s="228">
        <v>7404347.2999999998</v>
      </c>
      <c r="K17235" s="228">
        <v>7765849.2999999998</v>
      </c>
      <c r="L17235" s="228">
        <v>55438630.840000004</v>
      </c>
    </row>
    <row r="17236" spans="1:12">
      <c r="A17236" s="228">
        <v>2021</v>
      </c>
      <c r="B17236" s="228" t="s">
        <v>192</v>
      </c>
      <c r="C17236" s="228" t="s">
        <v>61</v>
      </c>
      <c r="D17236" s="228" t="s">
        <v>206</v>
      </c>
      <c r="E17236" s="228">
        <v>65</v>
      </c>
      <c r="F17236" s="228">
        <v>115641</v>
      </c>
      <c r="G17236" s="228">
        <v>18922</v>
      </c>
      <c r="H17236" s="228">
        <v>44576</v>
      </c>
      <c r="I17236" s="228">
        <v>43391268.869999997</v>
      </c>
      <c r="J17236" s="228">
        <v>9318177.5999999996</v>
      </c>
      <c r="K17236" s="228">
        <v>11532913.91</v>
      </c>
      <c r="L17236" s="228">
        <v>71684655.299999997</v>
      </c>
    </row>
    <row r="17237" spans="1:12">
      <c r="A17237" s="228">
        <v>2021</v>
      </c>
      <c r="B17237" s="228" t="s">
        <v>192</v>
      </c>
      <c r="C17237" s="228" t="s">
        <v>61</v>
      </c>
      <c r="D17237" s="228" t="s">
        <v>206</v>
      </c>
      <c r="E17237" s="228">
        <v>70</v>
      </c>
      <c r="F17237" s="228">
        <v>104040</v>
      </c>
      <c r="G17237" s="228">
        <v>21680</v>
      </c>
      <c r="H17237" s="228">
        <v>55353</v>
      </c>
      <c r="I17237" s="228">
        <v>52830914.170000002</v>
      </c>
      <c r="J17237" s="228">
        <v>11057154.199999999</v>
      </c>
      <c r="K17237" s="228">
        <v>13191128.26</v>
      </c>
      <c r="L17237" s="228">
        <v>84794858.560000002</v>
      </c>
    </row>
    <row r="17238" spans="1:12">
      <c r="A17238" s="228">
        <v>2021</v>
      </c>
      <c r="B17238" s="228" t="s">
        <v>192</v>
      </c>
      <c r="C17238" s="228" t="s">
        <v>61</v>
      </c>
      <c r="D17238" s="228" t="s">
        <v>206</v>
      </c>
      <c r="E17238" s="228">
        <v>75</v>
      </c>
      <c r="F17238" s="228">
        <v>73207</v>
      </c>
      <c r="G17238" s="228">
        <v>19609</v>
      </c>
      <c r="H17238" s="228">
        <v>59553</v>
      </c>
      <c r="I17238" s="228">
        <v>52809466.990000002</v>
      </c>
      <c r="J17238" s="228">
        <v>9712288.6300000008</v>
      </c>
      <c r="K17238" s="228">
        <v>12697815.48</v>
      </c>
      <c r="L17238" s="228">
        <v>81349739.329999998</v>
      </c>
    </row>
    <row r="17239" spans="1:12">
      <c r="A17239" s="228">
        <v>2021</v>
      </c>
      <c r="B17239" s="228" t="s">
        <v>192</v>
      </c>
      <c r="C17239" s="228" t="s">
        <v>61</v>
      </c>
      <c r="D17239" s="228" t="s">
        <v>206</v>
      </c>
      <c r="E17239" s="228">
        <v>80</v>
      </c>
      <c r="F17239" s="228">
        <v>47679</v>
      </c>
      <c r="G17239" s="228">
        <v>13798</v>
      </c>
      <c r="H17239" s="228">
        <v>54451</v>
      </c>
      <c r="I17239" s="228">
        <v>42980392.420000002</v>
      </c>
      <c r="J17239" s="228">
        <v>6938379.9199999999</v>
      </c>
      <c r="K17239" s="228">
        <v>8016412.9199999999</v>
      </c>
      <c r="L17239" s="228">
        <v>61377511.5</v>
      </c>
    </row>
    <row r="17240" spans="1:12">
      <c r="A17240" s="228">
        <v>2021</v>
      </c>
      <c r="B17240" s="228" t="s">
        <v>192</v>
      </c>
      <c r="C17240" s="228" t="s">
        <v>61</v>
      </c>
      <c r="D17240" s="228" t="s">
        <v>206</v>
      </c>
      <c r="E17240" s="228">
        <v>85</v>
      </c>
      <c r="F17240" s="228">
        <v>28275</v>
      </c>
      <c r="G17240" s="228">
        <v>7996</v>
      </c>
      <c r="H17240" s="228">
        <v>42016</v>
      </c>
      <c r="I17240" s="228">
        <v>27998662.960000001</v>
      </c>
      <c r="J17240" s="228">
        <v>3956469.58</v>
      </c>
      <c r="K17240" s="228">
        <v>3439378.17</v>
      </c>
      <c r="L17240" s="228">
        <v>37183857.530000001</v>
      </c>
    </row>
    <row r="17241" spans="1:12">
      <c r="A17241" s="228">
        <v>2021</v>
      </c>
      <c r="B17241" s="228" t="s">
        <v>192</v>
      </c>
      <c r="C17241" s="228" t="s">
        <v>61</v>
      </c>
      <c r="D17241" s="228" t="s">
        <v>206</v>
      </c>
      <c r="E17241" s="228">
        <v>90</v>
      </c>
      <c r="F17241" s="228">
        <v>13517</v>
      </c>
      <c r="G17241" s="228">
        <v>3360</v>
      </c>
      <c r="H17241" s="228">
        <v>23362</v>
      </c>
      <c r="I17241" s="228">
        <v>14571901.74</v>
      </c>
      <c r="J17241" s="228">
        <v>1781348.8</v>
      </c>
      <c r="K17241" s="228">
        <v>1106533.3</v>
      </c>
      <c r="L17241" s="228">
        <v>18196954.920000002</v>
      </c>
    </row>
    <row r="17242" spans="1:12">
      <c r="A17242" s="228">
        <v>2021</v>
      </c>
      <c r="B17242" s="228" t="s">
        <v>192</v>
      </c>
      <c r="C17242" s="228" t="s">
        <v>61</v>
      </c>
      <c r="D17242" s="228" t="s">
        <v>206</v>
      </c>
      <c r="E17242" s="228">
        <v>95</v>
      </c>
      <c r="F17242" s="228">
        <v>3735</v>
      </c>
      <c r="G17242" s="228">
        <v>867</v>
      </c>
      <c r="H17242" s="228">
        <v>5897</v>
      </c>
      <c r="I17242" s="228">
        <v>3377704.29</v>
      </c>
      <c r="J17242" s="228">
        <v>376826.62</v>
      </c>
      <c r="K17242" s="228">
        <v>253853.08</v>
      </c>
      <c r="L17242" s="228">
        <v>4137766.99</v>
      </c>
    </row>
    <row r="17243" spans="1:12">
      <c r="A17243" s="228">
        <v>2021</v>
      </c>
      <c r="B17243" s="228" t="s">
        <v>192</v>
      </c>
      <c r="C17243" s="228" t="s">
        <v>62</v>
      </c>
      <c r="D17243" s="228" t="s">
        <v>205</v>
      </c>
      <c r="E17243" s="228">
        <v>0</v>
      </c>
      <c r="F17243" s="228">
        <v>66451</v>
      </c>
      <c r="G17243" s="228">
        <v>1905</v>
      </c>
      <c r="H17243" s="228">
        <v>6411</v>
      </c>
      <c r="I17243" s="228">
        <v>4748263.2</v>
      </c>
      <c r="J17243" s="228">
        <v>715399.91</v>
      </c>
      <c r="K17243" s="228">
        <v>186496.25</v>
      </c>
      <c r="L17243" s="228">
        <v>6060169.29</v>
      </c>
    </row>
    <row r="17244" spans="1:12">
      <c r="A17244" s="228">
        <v>2021</v>
      </c>
      <c r="B17244" s="228" t="s">
        <v>192</v>
      </c>
      <c r="C17244" s="228" t="s">
        <v>62</v>
      </c>
      <c r="D17244" s="228" t="s">
        <v>205</v>
      </c>
      <c r="E17244" s="228">
        <v>5</v>
      </c>
      <c r="F17244" s="228">
        <v>84080</v>
      </c>
      <c r="G17244" s="228">
        <v>1165</v>
      </c>
      <c r="H17244" s="228">
        <v>1706</v>
      </c>
      <c r="I17244" s="228">
        <v>1433914.68</v>
      </c>
      <c r="J17244" s="228">
        <v>398620.49</v>
      </c>
      <c r="K17244" s="228">
        <v>83969.3</v>
      </c>
      <c r="L17244" s="228">
        <v>2206972.36</v>
      </c>
    </row>
    <row r="17245" spans="1:12">
      <c r="A17245" s="228">
        <v>2021</v>
      </c>
      <c r="B17245" s="228" t="s">
        <v>192</v>
      </c>
      <c r="C17245" s="228" t="s">
        <v>62</v>
      </c>
      <c r="D17245" s="228" t="s">
        <v>205</v>
      </c>
      <c r="E17245" s="228">
        <v>10</v>
      </c>
      <c r="F17245" s="228">
        <v>86112</v>
      </c>
      <c r="G17245" s="228">
        <v>1083</v>
      </c>
      <c r="H17245" s="228">
        <v>1705</v>
      </c>
      <c r="I17245" s="228">
        <v>1632454.87</v>
      </c>
      <c r="J17245" s="228">
        <v>520517.68</v>
      </c>
      <c r="K17245" s="228">
        <v>298269.34999999998</v>
      </c>
      <c r="L17245" s="228">
        <v>2747385.11</v>
      </c>
    </row>
    <row r="17246" spans="1:12">
      <c r="A17246" s="228">
        <v>2021</v>
      </c>
      <c r="B17246" s="228" t="s">
        <v>192</v>
      </c>
      <c r="C17246" s="228" t="s">
        <v>62</v>
      </c>
      <c r="D17246" s="228" t="s">
        <v>205</v>
      </c>
      <c r="E17246" s="228">
        <v>15</v>
      </c>
      <c r="F17246" s="228">
        <v>78739</v>
      </c>
      <c r="G17246" s="228">
        <v>2262</v>
      </c>
      <c r="H17246" s="228">
        <v>3659</v>
      </c>
      <c r="I17246" s="228">
        <v>4514327.22</v>
      </c>
      <c r="J17246" s="228">
        <v>1070113.73</v>
      </c>
      <c r="K17246" s="228">
        <v>1000038.63</v>
      </c>
      <c r="L17246" s="228">
        <v>7477944.5099999998</v>
      </c>
    </row>
    <row r="17247" spans="1:12">
      <c r="A17247" s="228">
        <v>2021</v>
      </c>
      <c r="B17247" s="228" t="s">
        <v>192</v>
      </c>
      <c r="C17247" s="228" t="s">
        <v>62</v>
      </c>
      <c r="D17247" s="228" t="s">
        <v>205</v>
      </c>
      <c r="E17247" s="228">
        <v>20</v>
      </c>
      <c r="F17247" s="228">
        <v>60727</v>
      </c>
      <c r="G17247" s="228">
        <v>2131</v>
      </c>
      <c r="H17247" s="228">
        <v>4345</v>
      </c>
      <c r="I17247" s="228">
        <v>4558817.07</v>
      </c>
      <c r="J17247" s="228">
        <v>993138.37</v>
      </c>
      <c r="K17247" s="228">
        <v>721853</v>
      </c>
      <c r="L17247" s="228">
        <v>7072463.3799999999</v>
      </c>
    </row>
    <row r="17248" spans="1:12">
      <c r="A17248" s="228">
        <v>2021</v>
      </c>
      <c r="B17248" s="228" t="s">
        <v>192</v>
      </c>
      <c r="C17248" s="228" t="s">
        <v>62</v>
      </c>
      <c r="D17248" s="228" t="s">
        <v>205</v>
      </c>
      <c r="E17248" s="228">
        <v>25</v>
      </c>
      <c r="F17248" s="228">
        <v>44418</v>
      </c>
      <c r="G17248" s="228">
        <v>1423</v>
      </c>
      <c r="H17248" s="228">
        <v>3144</v>
      </c>
      <c r="I17248" s="228">
        <v>3026673.96</v>
      </c>
      <c r="J17248" s="228">
        <v>704354.38</v>
      </c>
      <c r="K17248" s="228">
        <v>602618</v>
      </c>
      <c r="L17248" s="228">
        <v>5142665.62</v>
      </c>
    </row>
    <row r="17249" spans="1:12">
      <c r="A17249" s="228">
        <v>2021</v>
      </c>
      <c r="B17249" s="228" t="s">
        <v>192</v>
      </c>
      <c r="C17249" s="228" t="s">
        <v>62</v>
      </c>
      <c r="D17249" s="228" t="s">
        <v>205</v>
      </c>
      <c r="E17249" s="228">
        <v>30</v>
      </c>
      <c r="F17249" s="228">
        <v>81012</v>
      </c>
      <c r="G17249" s="228">
        <v>1987</v>
      </c>
      <c r="H17249" s="228">
        <v>4107</v>
      </c>
      <c r="I17249" s="228">
        <v>4021601.18</v>
      </c>
      <c r="J17249" s="228">
        <v>1092216.8600000001</v>
      </c>
      <c r="K17249" s="228">
        <v>633611.80000000005</v>
      </c>
      <c r="L17249" s="228">
        <v>6866475.6699999999</v>
      </c>
    </row>
    <row r="17250" spans="1:12">
      <c r="A17250" s="228">
        <v>2021</v>
      </c>
      <c r="B17250" s="228" t="s">
        <v>192</v>
      </c>
      <c r="C17250" s="228" t="s">
        <v>62</v>
      </c>
      <c r="D17250" s="228" t="s">
        <v>205</v>
      </c>
      <c r="E17250" s="228">
        <v>35</v>
      </c>
      <c r="F17250" s="228">
        <v>98871</v>
      </c>
      <c r="G17250" s="228">
        <v>2938</v>
      </c>
      <c r="H17250" s="228">
        <v>5797</v>
      </c>
      <c r="I17250" s="228">
        <v>5728146.5999999996</v>
      </c>
      <c r="J17250" s="228">
        <v>1656006.94</v>
      </c>
      <c r="K17250" s="228">
        <v>885279</v>
      </c>
      <c r="L17250" s="228">
        <v>9737983.3000000007</v>
      </c>
    </row>
    <row r="17251" spans="1:12">
      <c r="A17251" s="228">
        <v>2021</v>
      </c>
      <c r="B17251" s="228" t="s">
        <v>192</v>
      </c>
      <c r="C17251" s="228" t="s">
        <v>62</v>
      </c>
      <c r="D17251" s="228" t="s">
        <v>205</v>
      </c>
      <c r="E17251" s="228">
        <v>40</v>
      </c>
      <c r="F17251" s="228">
        <v>93411</v>
      </c>
      <c r="G17251" s="228">
        <v>3385</v>
      </c>
      <c r="H17251" s="228">
        <v>6718</v>
      </c>
      <c r="I17251" s="228">
        <v>6525117.1100000003</v>
      </c>
      <c r="J17251" s="228">
        <v>2016639.05</v>
      </c>
      <c r="K17251" s="228">
        <v>1370900.3</v>
      </c>
      <c r="L17251" s="228">
        <v>11562575.4</v>
      </c>
    </row>
    <row r="17252" spans="1:12">
      <c r="A17252" s="228">
        <v>2021</v>
      </c>
      <c r="B17252" s="228" t="s">
        <v>192</v>
      </c>
      <c r="C17252" s="228" t="s">
        <v>62</v>
      </c>
      <c r="D17252" s="228" t="s">
        <v>205</v>
      </c>
      <c r="E17252" s="228">
        <v>45</v>
      </c>
      <c r="F17252" s="228">
        <v>92730</v>
      </c>
      <c r="G17252" s="228">
        <v>4467</v>
      </c>
      <c r="H17252" s="228">
        <v>9034</v>
      </c>
      <c r="I17252" s="228">
        <v>8960529.5999999996</v>
      </c>
      <c r="J17252" s="228">
        <v>2768833.93</v>
      </c>
      <c r="K17252" s="228">
        <v>1705913.98</v>
      </c>
      <c r="L17252" s="228">
        <v>15531718.33</v>
      </c>
    </row>
    <row r="17253" spans="1:12">
      <c r="A17253" s="228">
        <v>2021</v>
      </c>
      <c r="B17253" s="228" t="s">
        <v>192</v>
      </c>
      <c r="C17253" s="228" t="s">
        <v>62</v>
      </c>
      <c r="D17253" s="228" t="s">
        <v>205</v>
      </c>
      <c r="E17253" s="228">
        <v>50</v>
      </c>
      <c r="F17253" s="228">
        <v>91645</v>
      </c>
      <c r="G17253" s="228">
        <v>6390</v>
      </c>
      <c r="H17253" s="228">
        <v>12723</v>
      </c>
      <c r="I17253" s="228">
        <v>13513324.35</v>
      </c>
      <c r="J17253" s="228">
        <v>3892373.77</v>
      </c>
      <c r="K17253" s="228">
        <v>2760608.72</v>
      </c>
      <c r="L17253" s="228">
        <v>22887402</v>
      </c>
    </row>
    <row r="17254" spans="1:12">
      <c r="A17254" s="228">
        <v>2021</v>
      </c>
      <c r="B17254" s="228" t="s">
        <v>192</v>
      </c>
      <c r="C17254" s="228" t="s">
        <v>62</v>
      </c>
      <c r="D17254" s="228" t="s">
        <v>205</v>
      </c>
      <c r="E17254" s="228">
        <v>55</v>
      </c>
      <c r="F17254" s="228">
        <v>88929</v>
      </c>
      <c r="G17254" s="228">
        <v>7860</v>
      </c>
      <c r="H17254" s="228">
        <v>15273</v>
      </c>
      <c r="I17254" s="228">
        <v>17441105.670000002</v>
      </c>
      <c r="J17254" s="228">
        <v>5049679.1399999997</v>
      </c>
      <c r="K17254" s="228">
        <v>3955595.03</v>
      </c>
      <c r="L17254" s="228">
        <v>29929085.699999999</v>
      </c>
    </row>
    <row r="17255" spans="1:12">
      <c r="A17255" s="228">
        <v>2021</v>
      </c>
      <c r="B17255" s="228" t="s">
        <v>192</v>
      </c>
      <c r="C17255" s="228" t="s">
        <v>62</v>
      </c>
      <c r="D17255" s="228" t="s">
        <v>205</v>
      </c>
      <c r="E17255" s="228">
        <v>60</v>
      </c>
      <c r="F17255" s="228">
        <v>86939</v>
      </c>
      <c r="G17255" s="228">
        <v>10773</v>
      </c>
      <c r="H17255" s="228">
        <v>21974</v>
      </c>
      <c r="I17255" s="228">
        <v>26585516.460000001</v>
      </c>
      <c r="J17255" s="228">
        <v>7264695.3399999999</v>
      </c>
      <c r="K17255" s="228">
        <v>6986212.5999999996</v>
      </c>
      <c r="L17255" s="228">
        <v>45199374.049999997</v>
      </c>
    </row>
    <row r="17256" spans="1:12">
      <c r="A17256" s="228">
        <v>2021</v>
      </c>
      <c r="B17256" s="228" t="s">
        <v>192</v>
      </c>
      <c r="C17256" s="228" t="s">
        <v>62</v>
      </c>
      <c r="D17256" s="228" t="s">
        <v>205</v>
      </c>
      <c r="E17256" s="228">
        <v>65</v>
      </c>
      <c r="F17256" s="228">
        <v>78399</v>
      </c>
      <c r="G17256" s="228">
        <v>13495</v>
      </c>
      <c r="H17256" s="228">
        <v>26664</v>
      </c>
      <c r="I17256" s="228">
        <v>33480790.399999999</v>
      </c>
      <c r="J17256" s="228">
        <v>8864586.5899999999</v>
      </c>
      <c r="K17256" s="228">
        <v>8489752.7300000004</v>
      </c>
      <c r="L17256" s="228">
        <v>55801475.289999999</v>
      </c>
    </row>
    <row r="17257" spans="1:12">
      <c r="A17257" s="228">
        <v>2021</v>
      </c>
      <c r="B17257" s="228" t="s">
        <v>192</v>
      </c>
      <c r="C17257" s="228" t="s">
        <v>62</v>
      </c>
      <c r="D17257" s="228" t="s">
        <v>205</v>
      </c>
      <c r="E17257" s="228">
        <v>70</v>
      </c>
      <c r="F17257" s="228">
        <v>69761</v>
      </c>
      <c r="G17257" s="228">
        <v>16344</v>
      </c>
      <c r="H17257" s="228">
        <v>36847</v>
      </c>
      <c r="I17257" s="228">
        <v>41246211.399999999</v>
      </c>
      <c r="J17257" s="228">
        <v>10584294.23</v>
      </c>
      <c r="K17257" s="228">
        <v>9674270.4700000007</v>
      </c>
      <c r="L17257" s="228">
        <v>66439589.210000001</v>
      </c>
    </row>
    <row r="17258" spans="1:12">
      <c r="A17258" s="228">
        <v>2021</v>
      </c>
      <c r="B17258" s="228" t="s">
        <v>192</v>
      </c>
      <c r="C17258" s="228" t="s">
        <v>62</v>
      </c>
      <c r="D17258" s="228" t="s">
        <v>205</v>
      </c>
      <c r="E17258" s="228">
        <v>75</v>
      </c>
      <c r="F17258" s="228">
        <v>48860</v>
      </c>
      <c r="G17258" s="228">
        <v>15909</v>
      </c>
      <c r="H17258" s="228">
        <v>39122</v>
      </c>
      <c r="I17258" s="228">
        <v>40405214.759999998</v>
      </c>
      <c r="J17258" s="228">
        <v>9590296.1500000004</v>
      </c>
      <c r="K17258" s="228">
        <v>8383742.0599999996</v>
      </c>
      <c r="L17258" s="228">
        <v>62237113.229999997</v>
      </c>
    </row>
    <row r="17259" spans="1:12">
      <c r="A17259" s="228">
        <v>2021</v>
      </c>
      <c r="B17259" s="228" t="s">
        <v>192</v>
      </c>
      <c r="C17259" s="228" t="s">
        <v>62</v>
      </c>
      <c r="D17259" s="228" t="s">
        <v>205</v>
      </c>
      <c r="E17259" s="228">
        <v>80</v>
      </c>
      <c r="F17259" s="228">
        <v>31778</v>
      </c>
      <c r="G17259" s="228">
        <v>12363</v>
      </c>
      <c r="H17259" s="228">
        <v>36288</v>
      </c>
      <c r="I17259" s="228">
        <v>33800884.640000001</v>
      </c>
      <c r="J17259" s="228">
        <v>7161290.0599999996</v>
      </c>
      <c r="K17259" s="228">
        <v>5682736.96</v>
      </c>
      <c r="L17259" s="228">
        <v>49101541.590000004</v>
      </c>
    </row>
    <row r="17260" spans="1:12">
      <c r="A17260" s="228">
        <v>2021</v>
      </c>
      <c r="B17260" s="228" t="s">
        <v>192</v>
      </c>
      <c r="C17260" s="228" t="s">
        <v>62</v>
      </c>
      <c r="D17260" s="228" t="s">
        <v>205</v>
      </c>
      <c r="E17260" s="228">
        <v>85</v>
      </c>
      <c r="F17260" s="228">
        <v>17033</v>
      </c>
      <c r="G17260" s="228">
        <v>7339</v>
      </c>
      <c r="H17260" s="228">
        <v>26944</v>
      </c>
      <c r="I17260" s="228">
        <v>22004151.77</v>
      </c>
      <c r="J17260" s="228">
        <v>4072971.9</v>
      </c>
      <c r="K17260" s="228">
        <v>3579426.24</v>
      </c>
      <c r="L17260" s="228">
        <v>30948032.41</v>
      </c>
    </row>
    <row r="17261" spans="1:12">
      <c r="A17261" s="228">
        <v>2021</v>
      </c>
      <c r="B17261" s="228" t="s">
        <v>192</v>
      </c>
      <c r="C17261" s="228" t="s">
        <v>62</v>
      </c>
      <c r="D17261" s="228" t="s">
        <v>205</v>
      </c>
      <c r="E17261" s="228">
        <v>90</v>
      </c>
      <c r="F17261" s="228">
        <v>7669</v>
      </c>
      <c r="G17261" s="228">
        <v>2783</v>
      </c>
      <c r="H17261" s="228">
        <v>14214</v>
      </c>
      <c r="I17261" s="228">
        <v>11643043.189999999</v>
      </c>
      <c r="J17261" s="228">
        <v>1812656.73</v>
      </c>
      <c r="K17261" s="228">
        <v>1075281.5</v>
      </c>
      <c r="L17261" s="228">
        <v>15075781.68</v>
      </c>
    </row>
    <row r="17262" spans="1:12">
      <c r="A17262" s="228">
        <v>2021</v>
      </c>
      <c r="B17262" s="228" t="s">
        <v>192</v>
      </c>
      <c r="C17262" s="228" t="s">
        <v>62</v>
      </c>
      <c r="D17262" s="228" t="s">
        <v>205</v>
      </c>
      <c r="E17262" s="228">
        <v>95</v>
      </c>
      <c r="F17262" s="228">
        <v>1230</v>
      </c>
      <c r="G17262" s="228">
        <v>296</v>
      </c>
      <c r="H17262" s="228">
        <v>1939</v>
      </c>
      <c r="I17262" s="228">
        <v>1526512.46</v>
      </c>
      <c r="J17262" s="228">
        <v>206038.66</v>
      </c>
      <c r="K17262" s="228">
        <v>97285</v>
      </c>
      <c r="L17262" s="228">
        <v>1895316.54</v>
      </c>
    </row>
    <row r="17263" spans="1:12">
      <c r="A17263" s="228">
        <v>2021</v>
      </c>
      <c r="B17263" s="228" t="s">
        <v>192</v>
      </c>
      <c r="C17263" s="228" t="s">
        <v>62</v>
      </c>
      <c r="D17263" s="228" t="s">
        <v>206</v>
      </c>
      <c r="E17263" s="228">
        <v>0</v>
      </c>
      <c r="F17263" s="228">
        <v>62673</v>
      </c>
      <c r="G17263" s="228">
        <v>1318</v>
      </c>
      <c r="H17263" s="228">
        <v>5149</v>
      </c>
      <c r="I17263" s="228">
        <v>3759958.15</v>
      </c>
      <c r="J17263" s="228">
        <v>473847.67</v>
      </c>
      <c r="K17263" s="228">
        <v>113580.3</v>
      </c>
      <c r="L17263" s="228">
        <v>4558148.58</v>
      </c>
    </row>
    <row r="17264" spans="1:12">
      <c r="A17264" s="228">
        <v>2021</v>
      </c>
      <c r="B17264" s="228" t="s">
        <v>192</v>
      </c>
      <c r="C17264" s="228" t="s">
        <v>62</v>
      </c>
      <c r="D17264" s="228" t="s">
        <v>206</v>
      </c>
      <c r="E17264" s="228">
        <v>5</v>
      </c>
      <c r="F17264" s="228">
        <v>79550</v>
      </c>
      <c r="G17264" s="228">
        <v>843</v>
      </c>
      <c r="H17264" s="228">
        <v>1150</v>
      </c>
      <c r="I17264" s="228">
        <v>1137926.2</v>
      </c>
      <c r="J17264" s="228">
        <v>308306.65999999997</v>
      </c>
      <c r="K17264" s="228">
        <v>80001.2</v>
      </c>
      <c r="L17264" s="228">
        <v>1757727.87</v>
      </c>
    </row>
    <row r="17265" spans="1:12">
      <c r="A17265" s="228">
        <v>2021</v>
      </c>
      <c r="B17265" s="228" t="s">
        <v>192</v>
      </c>
      <c r="C17265" s="228" t="s">
        <v>62</v>
      </c>
      <c r="D17265" s="228" t="s">
        <v>206</v>
      </c>
      <c r="E17265" s="228">
        <v>10</v>
      </c>
      <c r="F17265" s="228">
        <v>81597</v>
      </c>
      <c r="G17265" s="228">
        <v>1130</v>
      </c>
      <c r="H17265" s="228">
        <v>2229</v>
      </c>
      <c r="I17265" s="228">
        <v>1835622.54</v>
      </c>
      <c r="J17265" s="228">
        <v>448346.76</v>
      </c>
      <c r="K17265" s="228">
        <v>302071.84999999998</v>
      </c>
      <c r="L17265" s="228">
        <v>2953667.22</v>
      </c>
    </row>
    <row r="17266" spans="1:12">
      <c r="A17266" s="228">
        <v>2021</v>
      </c>
      <c r="B17266" s="228" t="s">
        <v>192</v>
      </c>
      <c r="C17266" s="228" t="s">
        <v>62</v>
      </c>
      <c r="D17266" s="228" t="s">
        <v>206</v>
      </c>
      <c r="E17266" s="228">
        <v>15</v>
      </c>
      <c r="F17266" s="228">
        <v>75118</v>
      </c>
      <c r="G17266" s="228">
        <v>3006</v>
      </c>
      <c r="H17266" s="228">
        <v>6809</v>
      </c>
      <c r="I17266" s="228">
        <v>6515392.0899999999</v>
      </c>
      <c r="J17266" s="228">
        <v>1174314.68</v>
      </c>
      <c r="K17266" s="228">
        <v>946817</v>
      </c>
      <c r="L17266" s="228">
        <v>9888394.6400000006</v>
      </c>
    </row>
    <row r="17267" spans="1:12">
      <c r="A17267" s="228">
        <v>2021</v>
      </c>
      <c r="B17267" s="228" t="s">
        <v>192</v>
      </c>
      <c r="C17267" s="228" t="s">
        <v>62</v>
      </c>
      <c r="D17267" s="228" t="s">
        <v>206</v>
      </c>
      <c r="E17267" s="228">
        <v>20</v>
      </c>
      <c r="F17267" s="228">
        <v>60988</v>
      </c>
      <c r="G17267" s="228">
        <v>3821</v>
      </c>
      <c r="H17267" s="228">
        <v>8832</v>
      </c>
      <c r="I17267" s="228">
        <v>8549621.3800000008</v>
      </c>
      <c r="J17267" s="228">
        <v>1600961.93</v>
      </c>
      <c r="K17267" s="228">
        <v>927102</v>
      </c>
      <c r="L17267" s="228">
        <v>12588227.73</v>
      </c>
    </row>
    <row r="17268" spans="1:12">
      <c r="A17268" s="228">
        <v>2021</v>
      </c>
      <c r="B17268" s="228" t="s">
        <v>192</v>
      </c>
      <c r="C17268" s="228" t="s">
        <v>62</v>
      </c>
      <c r="D17268" s="228" t="s">
        <v>206</v>
      </c>
      <c r="E17268" s="228">
        <v>25</v>
      </c>
      <c r="F17268" s="228">
        <v>52685</v>
      </c>
      <c r="G17268" s="228">
        <v>3736</v>
      </c>
      <c r="H17268" s="228">
        <v>10113</v>
      </c>
      <c r="I17268" s="228">
        <v>10255258.91</v>
      </c>
      <c r="J17268" s="228">
        <v>2178061.42</v>
      </c>
      <c r="K17268" s="228">
        <v>925043</v>
      </c>
      <c r="L17268" s="228">
        <v>15167556.869999999</v>
      </c>
    </row>
    <row r="17269" spans="1:12">
      <c r="A17269" s="228">
        <v>2021</v>
      </c>
      <c r="B17269" s="228" t="s">
        <v>192</v>
      </c>
      <c r="C17269" s="228" t="s">
        <v>62</v>
      </c>
      <c r="D17269" s="228" t="s">
        <v>206</v>
      </c>
      <c r="E17269" s="228">
        <v>30</v>
      </c>
      <c r="F17269" s="228">
        <v>96762</v>
      </c>
      <c r="G17269" s="228">
        <v>7240</v>
      </c>
      <c r="H17269" s="228">
        <v>21101</v>
      </c>
      <c r="I17269" s="228">
        <v>24050117.18</v>
      </c>
      <c r="J17269" s="228">
        <v>5467686.5599999996</v>
      </c>
      <c r="K17269" s="228">
        <v>1334979.3999999999</v>
      </c>
      <c r="L17269" s="228">
        <v>34818461.369999997</v>
      </c>
    </row>
    <row r="17270" spans="1:12">
      <c r="A17270" s="228">
        <v>2021</v>
      </c>
      <c r="B17270" s="228" t="s">
        <v>192</v>
      </c>
      <c r="C17270" s="228" t="s">
        <v>62</v>
      </c>
      <c r="D17270" s="228" t="s">
        <v>206</v>
      </c>
      <c r="E17270" s="228">
        <v>35</v>
      </c>
      <c r="F17270" s="228">
        <v>111929</v>
      </c>
      <c r="G17270" s="228">
        <v>8319</v>
      </c>
      <c r="H17270" s="228">
        <v>20339</v>
      </c>
      <c r="I17270" s="228">
        <v>23079238.460000001</v>
      </c>
      <c r="J17270" s="228">
        <v>5636863.7699999996</v>
      </c>
      <c r="K17270" s="228">
        <v>1586068</v>
      </c>
      <c r="L17270" s="228">
        <v>34595918.939999998</v>
      </c>
    </row>
    <row r="17271" spans="1:12">
      <c r="A17271" s="228">
        <v>2021</v>
      </c>
      <c r="B17271" s="228" t="s">
        <v>192</v>
      </c>
      <c r="C17271" s="228" t="s">
        <v>62</v>
      </c>
      <c r="D17271" s="228" t="s">
        <v>206</v>
      </c>
      <c r="E17271" s="228">
        <v>40</v>
      </c>
      <c r="F17271" s="228">
        <v>101109</v>
      </c>
      <c r="G17271" s="228">
        <v>6982</v>
      </c>
      <c r="H17271" s="228">
        <v>13852</v>
      </c>
      <c r="I17271" s="228">
        <v>14445265.67</v>
      </c>
      <c r="J17271" s="228">
        <v>3921665.82</v>
      </c>
      <c r="K17271" s="228">
        <v>1823653.8</v>
      </c>
      <c r="L17271" s="228">
        <v>23834217.09</v>
      </c>
    </row>
    <row r="17272" spans="1:12">
      <c r="A17272" s="228">
        <v>2021</v>
      </c>
      <c r="B17272" s="228" t="s">
        <v>192</v>
      </c>
      <c r="C17272" s="228" t="s">
        <v>62</v>
      </c>
      <c r="D17272" s="228" t="s">
        <v>206</v>
      </c>
      <c r="E17272" s="228">
        <v>45</v>
      </c>
      <c r="F17272" s="228">
        <v>101829</v>
      </c>
      <c r="G17272" s="228">
        <v>7609</v>
      </c>
      <c r="H17272" s="228">
        <v>15144</v>
      </c>
      <c r="I17272" s="228">
        <v>16190353.85</v>
      </c>
      <c r="J17272" s="228">
        <v>4353956.8</v>
      </c>
      <c r="K17272" s="228">
        <v>2715671.8</v>
      </c>
      <c r="L17272" s="228">
        <v>27497612.949999999</v>
      </c>
    </row>
    <row r="17273" spans="1:12">
      <c r="A17273" s="228">
        <v>2021</v>
      </c>
      <c r="B17273" s="228" t="s">
        <v>192</v>
      </c>
      <c r="C17273" s="228" t="s">
        <v>62</v>
      </c>
      <c r="D17273" s="228" t="s">
        <v>206</v>
      </c>
      <c r="E17273" s="228">
        <v>50</v>
      </c>
      <c r="F17273" s="228">
        <v>101503</v>
      </c>
      <c r="G17273" s="228">
        <v>9090</v>
      </c>
      <c r="H17273" s="228">
        <v>18571</v>
      </c>
      <c r="I17273" s="228">
        <v>19016251.379999999</v>
      </c>
      <c r="J17273" s="228">
        <v>5247152.2</v>
      </c>
      <c r="K17273" s="228">
        <v>3515808.68</v>
      </c>
      <c r="L17273" s="228">
        <v>32085252.510000002</v>
      </c>
    </row>
    <row r="17274" spans="1:12">
      <c r="A17274" s="228">
        <v>2021</v>
      </c>
      <c r="B17274" s="228" t="s">
        <v>192</v>
      </c>
      <c r="C17274" s="228" t="s">
        <v>62</v>
      </c>
      <c r="D17274" s="228" t="s">
        <v>206</v>
      </c>
      <c r="E17274" s="228">
        <v>55</v>
      </c>
      <c r="F17274" s="228">
        <v>97115</v>
      </c>
      <c r="G17274" s="228">
        <v>10250</v>
      </c>
      <c r="H17274" s="228">
        <v>21261</v>
      </c>
      <c r="I17274" s="228">
        <v>22349997.420000002</v>
      </c>
      <c r="J17274" s="228">
        <v>5890789.3799999999</v>
      </c>
      <c r="K17274" s="228">
        <v>4706520.21</v>
      </c>
      <c r="L17274" s="228">
        <v>37236868.880000003</v>
      </c>
    </row>
    <row r="17275" spans="1:12">
      <c r="A17275" s="228">
        <v>2021</v>
      </c>
      <c r="B17275" s="228" t="s">
        <v>192</v>
      </c>
      <c r="C17275" s="228" t="s">
        <v>62</v>
      </c>
      <c r="D17275" s="228" t="s">
        <v>206</v>
      </c>
      <c r="E17275" s="228">
        <v>60</v>
      </c>
      <c r="F17275" s="228">
        <v>95486</v>
      </c>
      <c r="G17275" s="228">
        <v>12057</v>
      </c>
      <c r="H17275" s="228">
        <v>26119</v>
      </c>
      <c r="I17275" s="228">
        <v>27458710.23</v>
      </c>
      <c r="J17275" s="228">
        <v>7244481.3099999996</v>
      </c>
      <c r="K17275" s="228">
        <v>5971249.0599999996</v>
      </c>
      <c r="L17275" s="228">
        <v>45166221.789999999</v>
      </c>
    </row>
    <row r="17276" spans="1:12">
      <c r="A17276" s="228">
        <v>2021</v>
      </c>
      <c r="B17276" s="228" t="s">
        <v>192</v>
      </c>
      <c r="C17276" s="228" t="s">
        <v>62</v>
      </c>
      <c r="D17276" s="228" t="s">
        <v>206</v>
      </c>
      <c r="E17276" s="228">
        <v>65</v>
      </c>
      <c r="F17276" s="228">
        <v>87445</v>
      </c>
      <c r="G17276" s="228">
        <v>13507</v>
      </c>
      <c r="H17276" s="228">
        <v>30920</v>
      </c>
      <c r="I17276" s="228">
        <v>33278810.859999999</v>
      </c>
      <c r="J17276" s="228">
        <v>8692038.8300000001</v>
      </c>
      <c r="K17276" s="228">
        <v>7907275.46</v>
      </c>
      <c r="L17276" s="228">
        <v>54640110.630000003</v>
      </c>
    </row>
    <row r="17277" spans="1:12">
      <c r="A17277" s="228">
        <v>2021</v>
      </c>
      <c r="B17277" s="228" t="s">
        <v>192</v>
      </c>
      <c r="C17277" s="228" t="s">
        <v>62</v>
      </c>
      <c r="D17277" s="228" t="s">
        <v>206</v>
      </c>
      <c r="E17277" s="228">
        <v>70</v>
      </c>
      <c r="F17277" s="228">
        <v>79551</v>
      </c>
      <c r="G17277" s="228">
        <v>16720</v>
      </c>
      <c r="H17277" s="228">
        <v>42559</v>
      </c>
      <c r="I17277" s="228">
        <v>43687189.460000001</v>
      </c>
      <c r="J17277" s="228">
        <v>10550100.050000001</v>
      </c>
      <c r="K17277" s="228">
        <v>9335848.8000000007</v>
      </c>
      <c r="L17277" s="228">
        <v>68685811.980000004</v>
      </c>
    </row>
    <row r="17278" spans="1:12">
      <c r="A17278" s="228">
        <v>2021</v>
      </c>
      <c r="B17278" s="228" t="s">
        <v>192</v>
      </c>
      <c r="C17278" s="228" t="s">
        <v>62</v>
      </c>
      <c r="D17278" s="228" t="s">
        <v>206</v>
      </c>
      <c r="E17278" s="228">
        <v>75</v>
      </c>
      <c r="F17278" s="228">
        <v>54879</v>
      </c>
      <c r="G17278" s="228">
        <v>13778</v>
      </c>
      <c r="H17278" s="228">
        <v>42525</v>
      </c>
      <c r="I17278" s="228">
        <v>41472127.950000003</v>
      </c>
      <c r="J17278" s="228">
        <v>9090895.7699999996</v>
      </c>
      <c r="K17278" s="228">
        <v>8653727.7300000004</v>
      </c>
      <c r="L17278" s="228">
        <v>62948097.340000004</v>
      </c>
    </row>
    <row r="17279" spans="1:12">
      <c r="A17279" s="228">
        <v>2021</v>
      </c>
      <c r="B17279" s="228" t="s">
        <v>192</v>
      </c>
      <c r="C17279" s="228" t="s">
        <v>62</v>
      </c>
      <c r="D17279" s="228" t="s">
        <v>206</v>
      </c>
      <c r="E17279" s="228">
        <v>80</v>
      </c>
      <c r="F17279" s="228">
        <v>37425</v>
      </c>
      <c r="G17279" s="228">
        <v>11011</v>
      </c>
      <c r="H17279" s="228">
        <v>39171</v>
      </c>
      <c r="I17279" s="228">
        <v>35510693.840000004</v>
      </c>
      <c r="J17279" s="228">
        <v>6926344.6200000001</v>
      </c>
      <c r="K17279" s="228">
        <v>5957183.8499999996</v>
      </c>
      <c r="L17279" s="228">
        <v>50834385.450000003</v>
      </c>
    </row>
    <row r="17280" spans="1:12">
      <c r="A17280" s="228">
        <v>2021</v>
      </c>
      <c r="B17280" s="228" t="s">
        <v>192</v>
      </c>
      <c r="C17280" s="228" t="s">
        <v>62</v>
      </c>
      <c r="D17280" s="228" t="s">
        <v>206</v>
      </c>
      <c r="E17280" s="228">
        <v>85</v>
      </c>
      <c r="F17280" s="228">
        <v>23093</v>
      </c>
      <c r="G17280" s="228">
        <v>6155</v>
      </c>
      <c r="H17280" s="228">
        <v>29737</v>
      </c>
      <c r="I17280" s="228">
        <v>24382209.460000001</v>
      </c>
      <c r="J17280" s="228">
        <v>4289342.08</v>
      </c>
      <c r="K17280" s="228">
        <v>3398678.84</v>
      </c>
      <c r="L17280" s="228">
        <v>33319995.82</v>
      </c>
    </row>
    <row r="17281" spans="1:12">
      <c r="A17281" s="228">
        <v>2021</v>
      </c>
      <c r="B17281" s="228" t="s">
        <v>192</v>
      </c>
      <c r="C17281" s="228" t="s">
        <v>62</v>
      </c>
      <c r="D17281" s="228" t="s">
        <v>206</v>
      </c>
      <c r="E17281" s="228">
        <v>90</v>
      </c>
      <c r="F17281" s="228">
        <v>11775</v>
      </c>
      <c r="G17281" s="228">
        <v>2932</v>
      </c>
      <c r="H17281" s="228">
        <v>17727</v>
      </c>
      <c r="I17281" s="228">
        <v>13735234.32</v>
      </c>
      <c r="J17281" s="228">
        <v>2018231.68</v>
      </c>
      <c r="K17281" s="228">
        <v>1204652.3</v>
      </c>
      <c r="L17281" s="228">
        <v>17576380.739999998</v>
      </c>
    </row>
    <row r="17282" spans="1:12">
      <c r="A17282" s="228">
        <v>2021</v>
      </c>
      <c r="B17282" s="228" t="s">
        <v>192</v>
      </c>
      <c r="C17282" s="228" t="s">
        <v>62</v>
      </c>
      <c r="D17282" s="228" t="s">
        <v>206</v>
      </c>
      <c r="E17282" s="228">
        <v>95</v>
      </c>
      <c r="F17282" s="228">
        <v>3178</v>
      </c>
      <c r="G17282" s="228">
        <v>642</v>
      </c>
      <c r="H17282" s="228">
        <v>4424</v>
      </c>
      <c r="I17282" s="228">
        <v>3229893.31</v>
      </c>
      <c r="J17282" s="228">
        <v>387657.5</v>
      </c>
      <c r="K17282" s="228">
        <v>183590</v>
      </c>
      <c r="L17282" s="228">
        <v>3907755.56</v>
      </c>
    </row>
    <row r="17283" spans="1:12">
      <c r="A17283" s="228">
        <v>2021</v>
      </c>
      <c r="B17283" s="228" t="s">
        <v>192</v>
      </c>
      <c r="C17283" s="228" t="s">
        <v>63</v>
      </c>
      <c r="D17283" s="228" t="s">
        <v>205</v>
      </c>
      <c r="E17283" s="228">
        <v>0</v>
      </c>
      <c r="F17283" s="228">
        <v>49449</v>
      </c>
      <c r="G17283" s="228">
        <v>2243</v>
      </c>
      <c r="H17283" s="228">
        <v>6350</v>
      </c>
      <c r="I17283" s="228">
        <v>5988214.3200000003</v>
      </c>
      <c r="J17283" s="228">
        <v>762090.8</v>
      </c>
      <c r="K17283" s="228">
        <v>57688</v>
      </c>
      <c r="L17283" s="228">
        <v>7323941.6900000004</v>
      </c>
    </row>
    <row r="17284" spans="1:12">
      <c r="A17284" s="228">
        <v>2021</v>
      </c>
      <c r="B17284" s="228" t="s">
        <v>192</v>
      </c>
      <c r="C17284" s="228" t="s">
        <v>63</v>
      </c>
      <c r="D17284" s="228" t="s">
        <v>205</v>
      </c>
      <c r="E17284" s="228">
        <v>5</v>
      </c>
      <c r="F17284" s="228">
        <v>66874</v>
      </c>
      <c r="G17284" s="228">
        <v>1275</v>
      </c>
      <c r="H17284" s="228">
        <v>1744</v>
      </c>
      <c r="I17284" s="228">
        <v>1673179.01</v>
      </c>
      <c r="J17284" s="228">
        <v>394296.94</v>
      </c>
      <c r="K17284" s="228">
        <v>143374</v>
      </c>
      <c r="L17284" s="228">
        <v>2527140.09</v>
      </c>
    </row>
    <row r="17285" spans="1:12">
      <c r="A17285" s="228">
        <v>2021</v>
      </c>
      <c r="B17285" s="228" t="s">
        <v>192</v>
      </c>
      <c r="C17285" s="228" t="s">
        <v>63</v>
      </c>
      <c r="D17285" s="228" t="s">
        <v>205</v>
      </c>
      <c r="E17285" s="228">
        <v>10</v>
      </c>
      <c r="F17285" s="228">
        <v>73084</v>
      </c>
      <c r="G17285" s="228">
        <v>1277</v>
      </c>
      <c r="H17285" s="228">
        <v>2223</v>
      </c>
      <c r="I17285" s="228">
        <v>1995487.82</v>
      </c>
      <c r="J17285" s="228">
        <v>427243.5</v>
      </c>
      <c r="K17285" s="228">
        <v>433995</v>
      </c>
      <c r="L17285" s="228">
        <v>3209263.8</v>
      </c>
    </row>
    <row r="17286" spans="1:12">
      <c r="A17286" s="228">
        <v>2021</v>
      </c>
      <c r="B17286" s="228" t="s">
        <v>192</v>
      </c>
      <c r="C17286" s="228" t="s">
        <v>63</v>
      </c>
      <c r="D17286" s="228" t="s">
        <v>205</v>
      </c>
      <c r="E17286" s="228">
        <v>15</v>
      </c>
      <c r="F17286" s="228">
        <v>68449</v>
      </c>
      <c r="G17286" s="228">
        <v>2019</v>
      </c>
      <c r="H17286" s="228">
        <v>3594</v>
      </c>
      <c r="I17286" s="228">
        <v>4020606.53</v>
      </c>
      <c r="J17286" s="228">
        <v>834725.54</v>
      </c>
      <c r="K17286" s="228">
        <v>727298.75</v>
      </c>
      <c r="L17286" s="228">
        <v>6375319.4000000004</v>
      </c>
    </row>
    <row r="17287" spans="1:12">
      <c r="A17287" s="228">
        <v>2021</v>
      </c>
      <c r="B17287" s="228" t="s">
        <v>192</v>
      </c>
      <c r="C17287" s="228" t="s">
        <v>63</v>
      </c>
      <c r="D17287" s="228" t="s">
        <v>205</v>
      </c>
      <c r="E17287" s="228">
        <v>20</v>
      </c>
      <c r="F17287" s="228">
        <v>48402</v>
      </c>
      <c r="G17287" s="228">
        <v>1725</v>
      </c>
      <c r="H17287" s="228">
        <v>3684</v>
      </c>
      <c r="I17287" s="228">
        <v>3724892.06</v>
      </c>
      <c r="J17287" s="228">
        <v>763466.45</v>
      </c>
      <c r="K17287" s="228">
        <v>570656</v>
      </c>
      <c r="L17287" s="228">
        <v>5819934.4699999997</v>
      </c>
    </row>
    <row r="17288" spans="1:12">
      <c r="A17288" s="228">
        <v>2021</v>
      </c>
      <c r="B17288" s="228" t="s">
        <v>192</v>
      </c>
      <c r="C17288" s="228" t="s">
        <v>63</v>
      </c>
      <c r="D17288" s="228" t="s">
        <v>205</v>
      </c>
      <c r="E17288" s="228">
        <v>25</v>
      </c>
      <c r="F17288" s="228">
        <v>32117</v>
      </c>
      <c r="G17288" s="228">
        <v>1100</v>
      </c>
      <c r="H17288" s="228">
        <v>2600</v>
      </c>
      <c r="I17288" s="228">
        <v>2301069.0699999998</v>
      </c>
      <c r="J17288" s="228">
        <v>463443.79</v>
      </c>
      <c r="K17288" s="228">
        <v>388713.78</v>
      </c>
      <c r="L17288" s="228">
        <v>3809988.05</v>
      </c>
    </row>
    <row r="17289" spans="1:12">
      <c r="A17289" s="228">
        <v>2021</v>
      </c>
      <c r="B17289" s="228" t="s">
        <v>192</v>
      </c>
      <c r="C17289" s="228" t="s">
        <v>63</v>
      </c>
      <c r="D17289" s="228" t="s">
        <v>205</v>
      </c>
      <c r="E17289" s="228">
        <v>30</v>
      </c>
      <c r="F17289" s="228">
        <v>54732</v>
      </c>
      <c r="G17289" s="228">
        <v>1722</v>
      </c>
      <c r="H17289" s="228">
        <v>3955</v>
      </c>
      <c r="I17289" s="228">
        <v>3779616.16</v>
      </c>
      <c r="J17289" s="228">
        <v>931280.35</v>
      </c>
      <c r="K17289" s="228">
        <v>619632.30000000005</v>
      </c>
      <c r="L17289" s="228">
        <v>6429006.0099999998</v>
      </c>
    </row>
    <row r="17290" spans="1:12">
      <c r="A17290" s="228">
        <v>2021</v>
      </c>
      <c r="B17290" s="228" t="s">
        <v>192</v>
      </c>
      <c r="C17290" s="228" t="s">
        <v>63</v>
      </c>
      <c r="D17290" s="228" t="s">
        <v>205</v>
      </c>
      <c r="E17290" s="228">
        <v>35</v>
      </c>
      <c r="F17290" s="228">
        <v>70319</v>
      </c>
      <c r="G17290" s="228">
        <v>2664</v>
      </c>
      <c r="H17290" s="228">
        <v>5645</v>
      </c>
      <c r="I17290" s="228">
        <v>5448615.7300000004</v>
      </c>
      <c r="J17290" s="228">
        <v>1382704.27</v>
      </c>
      <c r="K17290" s="228">
        <v>924072</v>
      </c>
      <c r="L17290" s="228">
        <v>9319398.6699999999</v>
      </c>
    </row>
    <row r="17291" spans="1:12">
      <c r="A17291" s="228">
        <v>2021</v>
      </c>
      <c r="B17291" s="228" t="s">
        <v>192</v>
      </c>
      <c r="C17291" s="228" t="s">
        <v>63</v>
      </c>
      <c r="D17291" s="228" t="s">
        <v>205</v>
      </c>
      <c r="E17291" s="228">
        <v>40</v>
      </c>
      <c r="F17291" s="228">
        <v>69354</v>
      </c>
      <c r="G17291" s="228">
        <v>3305</v>
      </c>
      <c r="H17291" s="228">
        <v>6969</v>
      </c>
      <c r="I17291" s="228">
        <v>6921178.8300000001</v>
      </c>
      <c r="J17291" s="228">
        <v>1696996.17</v>
      </c>
      <c r="K17291" s="228">
        <v>1277483</v>
      </c>
      <c r="L17291" s="228">
        <v>11758355.550000001</v>
      </c>
    </row>
    <row r="17292" spans="1:12">
      <c r="A17292" s="228">
        <v>2021</v>
      </c>
      <c r="B17292" s="228" t="s">
        <v>192</v>
      </c>
      <c r="C17292" s="228" t="s">
        <v>63</v>
      </c>
      <c r="D17292" s="228" t="s">
        <v>205</v>
      </c>
      <c r="E17292" s="228">
        <v>45</v>
      </c>
      <c r="F17292" s="228">
        <v>74489</v>
      </c>
      <c r="G17292" s="228">
        <v>4639</v>
      </c>
      <c r="H17292" s="228">
        <v>9210</v>
      </c>
      <c r="I17292" s="228">
        <v>9155926.5</v>
      </c>
      <c r="J17292" s="228">
        <v>2264622.77</v>
      </c>
      <c r="K17292" s="228">
        <v>1954208.3</v>
      </c>
      <c r="L17292" s="228">
        <v>15821364.5</v>
      </c>
    </row>
    <row r="17293" spans="1:12">
      <c r="A17293" s="228">
        <v>2021</v>
      </c>
      <c r="B17293" s="228" t="s">
        <v>192</v>
      </c>
      <c r="C17293" s="228" t="s">
        <v>63</v>
      </c>
      <c r="D17293" s="228" t="s">
        <v>205</v>
      </c>
      <c r="E17293" s="228">
        <v>50</v>
      </c>
      <c r="F17293" s="228">
        <v>72597</v>
      </c>
      <c r="G17293" s="228">
        <v>5767</v>
      </c>
      <c r="H17293" s="228">
        <v>11482</v>
      </c>
      <c r="I17293" s="228">
        <v>12158028.619999999</v>
      </c>
      <c r="J17293" s="228">
        <v>3209994.99</v>
      </c>
      <c r="K17293" s="228">
        <v>2613979.2000000002</v>
      </c>
      <c r="L17293" s="228">
        <v>21033161.640000001</v>
      </c>
    </row>
    <row r="17294" spans="1:12">
      <c r="A17294" s="228">
        <v>2021</v>
      </c>
      <c r="B17294" s="228" t="s">
        <v>192</v>
      </c>
      <c r="C17294" s="228" t="s">
        <v>63</v>
      </c>
      <c r="D17294" s="228" t="s">
        <v>205</v>
      </c>
      <c r="E17294" s="228">
        <v>55</v>
      </c>
      <c r="F17294" s="228">
        <v>71078</v>
      </c>
      <c r="G17294" s="228">
        <v>8132</v>
      </c>
      <c r="H17294" s="228">
        <v>16290</v>
      </c>
      <c r="I17294" s="228">
        <v>17805703.579999998</v>
      </c>
      <c r="J17294" s="228">
        <v>4418625.05</v>
      </c>
      <c r="K17294" s="228">
        <v>3992373.65</v>
      </c>
      <c r="L17294" s="228">
        <v>30041852.859999999</v>
      </c>
    </row>
    <row r="17295" spans="1:12">
      <c r="A17295" s="228">
        <v>2021</v>
      </c>
      <c r="B17295" s="228" t="s">
        <v>192</v>
      </c>
      <c r="C17295" s="228" t="s">
        <v>63</v>
      </c>
      <c r="D17295" s="228" t="s">
        <v>205</v>
      </c>
      <c r="E17295" s="228">
        <v>60</v>
      </c>
      <c r="F17295" s="228">
        <v>68950</v>
      </c>
      <c r="G17295" s="228">
        <v>10493</v>
      </c>
      <c r="H17295" s="228">
        <v>22047</v>
      </c>
      <c r="I17295" s="228">
        <v>25246826.329999998</v>
      </c>
      <c r="J17295" s="228">
        <v>5972029.29</v>
      </c>
      <c r="K17295" s="228">
        <v>6271951.5999999996</v>
      </c>
      <c r="L17295" s="228">
        <v>42239787.890000001</v>
      </c>
    </row>
    <row r="17296" spans="1:12">
      <c r="A17296" s="228">
        <v>2021</v>
      </c>
      <c r="B17296" s="228" t="s">
        <v>192</v>
      </c>
      <c r="C17296" s="228" t="s">
        <v>63</v>
      </c>
      <c r="D17296" s="228" t="s">
        <v>205</v>
      </c>
      <c r="E17296" s="228">
        <v>65</v>
      </c>
      <c r="F17296" s="228">
        <v>62278</v>
      </c>
      <c r="G17296" s="228">
        <v>13480</v>
      </c>
      <c r="H17296" s="228">
        <v>27640</v>
      </c>
      <c r="I17296" s="228">
        <v>31745296.66</v>
      </c>
      <c r="J17296" s="228">
        <v>7516686.9000000004</v>
      </c>
      <c r="K17296" s="228">
        <v>7211920.0700000003</v>
      </c>
      <c r="L17296" s="228">
        <v>51633202.649999999</v>
      </c>
    </row>
    <row r="17297" spans="1:12">
      <c r="A17297" s="228">
        <v>2021</v>
      </c>
      <c r="B17297" s="228" t="s">
        <v>192</v>
      </c>
      <c r="C17297" s="228" t="s">
        <v>63</v>
      </c>
      <c r="D17297" s="228" t="s">
        <v>205</v>
      </c>
      <c r="E17297" s="228">
        <v>70</v>
      </c>
      <c r="F17297" s="228">
        <v>56090</v>
      </c>
      <c r="G17297" s="228">
        <v>16400</v>
      </c>
      <c r="H17297" s="228">
        <v>38134</v>
      </c>
      <c r="I17297" s="228">
        <v>41275243.380000003</v>
      </c>
      <c r="J17297" s="228">
        <v>9214939.9100000001</v>
      </c>
      <c r="K17297" s="228">
        <v>9374600.4399999995</v>
      </c>
      <c r="L17297" s="228">
        <v>65638782.57</v>
      </c>
    </row>
    <row r="17298" spans="1:12">
      <c r="A17298" s="228">
        <v>2021</v>
      </c>
      <c r="B17298" s="228" t="s">
        <v>192</v>
      </c>
      <c r="C17298" s="228" t="s">
        <v>63</v>
      </c>
      <c r="D17298" s="228" t="s">
        <v>205</v>
      </c>
      <c r="E17298" s="228">
        <v>75</v>
      </c>
      <c r="F17298" s="228">
        <v>39240</v>
      </c>
      <c r="G17298" s="228">
        <v>14869</v>
      </c>
      <c r="H17298" s="228">
        <v>37048</v>
      </c>
      <c r="I17298" s="228">
        <v>36767267.740000002</v>
      </c>
      <c r="J17298" s="228">
        <v>7946513.04</v>
      </c>
      <c r="K17298" s="228">
        <v>7627338.0999999996</v>
      </c>
      <c r="L17298" s="228">
        <v>56477006.670000002</v>
      </c>
    </row>
    <row r="17299" spans="1:12">
      <c r="A17299" s="228">
        <v>2021</v>
      </c>
      <c r="B17299" s="228" t="s">
        <v>192</v>
      </c>
      <c r="C17299" s="228" t="s">
        <v>63</v>
      </c>
      <c r="D17299" s="228" t="s">
        <v>205</v>
      </c>
      <c r="E17299" s="228">
        <v>80</v>
      </c>
      <c r="F17299" s="228">
        <v>24047</v>
      </c>
      <c r="G17299" s="228">
        <v>10574</v>
      </c>
      <c r="H17299" s="228">
        <v>32333</v>
      </c>
      <c r="I17299" s="228">
        <v>28486165.539999999</v>
      </c>
      <c r="J17299" s="228">
        <v>5363839.49</v>
      </c>
      <c r="K17299" s="228">
        <v>4581777.45</v>
      </c>
      <c r="L17299" s="228">
        <v>40777587.950000003</v>
      </c>
    </row>
    <row r="17300" spans="1:12">
      <c r="A17300" s="228">
        <v>2021</v>
      </c>
      <c r="B17300" s="228" t="s">
        <v>192</v>
      </c>
      <c r="C17300" s="228" t="s">
        <v>63</v>
      </c>
      <c r="D17300" s="228" t="s">
        <v>205</v>
      </c>
      <c r="E17300" s="228">
        <v>85</v>
      </c>
      <c r="F17300" s="228">
        <v>12306</v>
      </c>
      <c r="G17300" s="228">
        <v>5619</v>
      </c>
      <c r="H17300" s="228">
        <v>21512</v>
      </c>
      <c r="I17300" s="228">
        <v>17223328.350000001</v>
      </c>
      <c r="J17300" s="228">
        <v>2862908.92</v>
      </c>
      <c r="K17300" s="228">
        <v>2169707.91</v>
      </c>
      <c r="L17300" s="228">
        <v>23392293.359999999</v>
      </c>
    </row>
    <row r="17301" spans="1:12">
      <c r="A17301" s="228">
        <v>2021</v>
      </c>
      <c r="B17301" s="228" t="s">
        <v>192</v>
      </c>
      <c r="C17301" s="228" t="s">
        <v>63</v>
      </c>
      <c r="D17301" s="228" t="s">
        <v>205</v>
      </c>
      <c r="E17301" s="228">
        <v>90</v>
      </c>
      <c r="F17301" s="228">
        <v>4913</v>
      </c>
      <c r="G17301" s="228">
        <v>1856</v>
      </c>
      <c r="H17301" s="228">
        <v>10060</v>
      </c>
      <c r="I17301" s="228">
        <v>7640910.1299999999</v>
      </c>
      <c r="J17301" s="228">
        <v>1028430.04</v>
      </c>
      <c r="K17301" s="228">
        <v>653776.80000000005</v>
      </c>
      <c r="L17301" s="228">
        <v>9757041.0899999999</v>
      </c>
    </row>
    <row r="17302" spans="1:12">
      <c r="A17302" s="228">
        <v>2021</v>
      </c>
      <c r="B17302" s="228" t="s">
        <v>192</v>
      </c>
      <c r="C17302" s="228" t="s">
        <v>63</v>
      </c>
      <c r="D17302" s="228" t="s">
        <v>205</v>
      </c>
      <c r="E17302" s="228">
        <v>95</v>
      </c>
      <c r="F17302" s="228">
        <v>703</v>
      </c>
      <c r="G17302" s="228">
        <v>217</v>
      </c>
      <c r="H17302" s="228">
        <v>1606</v>
      </c>
      <c r="I17302" s="228">
        <v>1106783.25</v>
      </c>
      <c r="J17302" s="228">
        <v>118301.52</v>
      </c>
      <c r="K17302" s="228">
        <v>14125</v>
      </c>
      <c r="L17302" s="228">
        <v>1286485.52</v>
      </c>
    </row>
    <row r="17303" spans="1:12">
      <c r="A17303" s="228">
        <v>2021</v>
      </c>
      <c r="B17303" s="228" t="s">
        <v>192</v>
      </c>
      <c r="C17303" s="228" t="s">
        <v>63</v>
      </c>
      <c r="D17303" s="228" t="s">
        <v>206</v>
      </c>
      <c r="E17303" s="228">
        <v>0</v>
      </c>
      <c r="F17303" s="228">
        <v>46077</v>
      </c>
      <c r="G17303" s="228">
        <v>1582</v>
      </c>
      <c r="H17303" s="228">
        <v>4792</v>
      </c>
      <c r="I17303" s="228">
        <v>4824889.37</v>
      </c>
      <c r="J17303" s="228">
        <v>565462.07999999996</v>
      </c>
      <c r="K17303" s="228">
        <v>116303.25</v>
      </c>
      <c r="L17303" s="228">
        <v>5800557.0700000003</v>
      </c>
    </row>
    <row r="17304" spans="1:12">
      <c r="A17304" s="228">
        <v>2021</v>
      </c>
      <c r="B17304" s="228" t="s">
        <v>192</v>
      </c>
      <c r="C17304" s="228" t="s">
        <v>63</v>
      </c>
      <c r="D17304" s="228" t="s">
        <v>206</v>
      </c>
      <c r="E17304" s="228">
        <v>5</v>
      </c>
      <c r="F17304" s="228">
        <v>63215</v>
      </c>
      <c r="G17304" s="228">
        <v>1003</v>
      </c>
      <c r="H17304" s="228">
        <v>1549</v>
      </c>
      <c r="I17304" s="228">
        <v>1352773.64</v>
      </c>
      <c r="J17304" s="228">
        <v>299724.15999999997</v>
      </c>
      <c r="K17304" s="228">
        <v>66910.25</v>
      </c>
      <c r="L17304" s="228">
        <v>1970607.86</v>
      </c>
    </row>
    <row r="17305" spans="1:12">
      <c r="A17305" s="228">
        <v>2021</v>
      </c>
      <c r="B17305" s="228" t="s">
        <v>192</v>
      </c>
      <c r="C17305" s="228" t="s">
        <v>63</v>
      </c>
      <c r="D17305" s="228" t="s">
        <v>206</v>
      </c>
      <c r="E17305" s="228">
        <v>10</v>
      </c>
      <c r="F17305" s="228">
        <v>68858</v>
      </c>
      <c r="G17305" s="228">
        <v>1204</v>
      </c>
      <c r="H17305" s="228">
        <v>2484</v>
      </c>
      <c r="I17305" s="228">
        <v>2157067.04</v>
      </c>
      <c r="J17305" s="228">
        <v>394547.37</v>
      </c>
      <c r="K17305" s="228">
        <v>544651.80000000005</v>
      </c>
      <c r="L17305" s="228">
        <v>3432428.66</v>
      </c>
    </row>
    <row r="17306" spans="1:12">
      <c r="A17306" s="228">
        <v>2021</v>
      </c>
      <c r="B17306" s="228" t="s">
        <v>192</v>
      </c>
      <c r="C17306" s="228" t="s">
        <v>63</v>
      </c>
      <c r="D17306" s="228" t="s">
        <v>206</v>
      </c>
      <c r="E17306" s="228">
        <v>15</v>
      </c>
      <c r="F17306" s="228">
        <v>64748</v>
      </c>
      <c r="G17306" s="228">
        <v>2898</v>
      </c>
      <c r="H17306" s="228">
        <v>6643</v>
      </c>
      <c r="I17306" s="228">
        <v>6065192.2999999998</v>
      </c>
      <c r="J17306" s="228">
        <v>1023955.02</v>
      </c>
      <c r="K17306" s="228">
        <v>642791</v>
      </c>
      <c r="L17306" s="228">
        <v>8692026.4700000007</v>
      </c>
    </row>
    <row r="17307" spans="1:12">
      <c r="A17307" s="228">
        <v>2021</v>
      </c>
      <c r="B17307" s="228" t="s">
        <v>192</v>
      </c>
      <c r="C17307" s="228" t="s">
        <v>63</v>
      </c>
      <c r="D17307" s="228" t="s">
        <v>206</v>
      </c>
      <c r="E17307" s="228">
        <v>20</v>
      </c>
      <c r="F17307" s="228">
        <v>50854</v>
      </c>
      <c r="G17307" s="228">
        <v>3524</v>
      </c>
      <c r="H17307" s="228">
        <v>8953</v>
      </c>
      <c r="I17307" s="228">
        <v>8310891.54</v>
      </c>
      <c r="J17307" s="228">
        <v>1486733.77</v>
      </c>
      <c r="K17307" s="228">
        <v>762294</v>
      </c>
      <c r="L17307" s="228">
        <v>12106640.27</v>
      </c>
    </row>
    <row r="17308" spans="1:12">
      <c r="A17308" s="228">
        <v>2021</v>
      </c>
      <c r="B17308" s="228" t="s">
        <v>192</v>
      </c>
      <c r="C17308" s="228" t="s">
        <v>63</v>
      </c>
      <c r="D17308" s="228" t="s">
        <v>206</v>
      </c>
      <c r="E17308" s="228">
        <v>25</v>
      </c>
      <c r="F17308" s="228">
        <v>41145</v>
      </c>
      <c r="G17308" s="228">
        <v>3574</v>
      </c>
      <c r="H17308" s="228">
        <v>11652</v>
      </c>
      <c r="I17308" s="228">
        <v>10380461.189999999</v>
      </c>
      <c r="J17308" s="228">
        <v>2218950.06</v>
      </c>
      <c r="K17308" s="228">
        <v>921876</v>
      </c>
      <c r="L17308" s="228">
        <v>15389994.43</v>
      </c>
    </row>
    <row r="17309" spans="1:12">
      <c r="A17309" s="228">
        <v>2021</v>
      </c>
      <c r="B17309" s="228" t="s">
        <v>192</v>
      </c>
      <c r="C17309" s="228" t="s">
        <v>63</v>
      </c>
      <c r="D17309" s="228" t="s">
        <v>206</v>
      </c>
      <c r="E17309" s="228">
        <v>30</v>
      </c>
      <c r="F17309" s="228">
        <v>66294</v>
      </c>
      <c r="G17309" s="228">
        <v>6185</v>
      </c>
      <c r="H17309" s="228">
        <v>19037</v>
      </c>
      <c r="I17309" s="228">
        <v>18035975.010000002</v>
      </c>
      <c r="J17309" s="228">
        <v>4455352.93</v>
      </c>
      <c r="K17309" s="228">
        <v>1206476</v>
      </c>
      <c r="L17309" s="228">
        <v>27350401.579999998</v>
      </c>
    </row>
    <row r="17310" spans="1:12">
      <c r="A17310" s="228">
        <v>2021</v>
      </c>
      <c r="B17310" s="228" t="s">
        <v>192</v>
      </c>
      <c r="C17310" s="228" t="s">
        <v>63</v>
      </c>
      <c r="D17310" s="228" t="s">
        <v>206</v>
      </c>
      <c r="E17310" s="228">
        <v>35</v>
      </c>
      <c r="F17310" s="228">
        <v>79911</v>
      </c>
      <c r="G17310" s="228">
        <v>6759</v>
      </c>
      <c r="H17310" s="228">
        <v>17965</v>
      </c>
      <c r="I17310" s="228">
        <v>17651697.960000001</v>
      </c>
      <c r="J17310" s="228">
        <v>4271433.45</v>
      </c>
      <c r="K17310" s="228">
        <v>1620196</v>
      </c>
      <c r="L17310" s="228">
        <v>27573602.449999999</v>
      </c>
    </row>
    <row r="17311" spans="1:12">
      <c r="A17311" s="228">
        <v>2021</v>
      </c>
      <c r="B17311" s="228" t="s">
        <v>192</v>
      </c>
      <c r="C17311" s="228" t="s">
        <v>63</v>
      </c>
      <c r="D17311" s="228" t="s">
        <v>206</v>
      </c>
      <c r="E17311" s="228">
        <v>40</v>
      </c>
      <c r="F17311" s="228">
        <v>77193</v>
      </c>
      <c r="G17311" s="228">
        <v>6189</v>
      </c>
      <c r="H17311" s="228">
        <v>14439</v>
      </c>
      <c r="I17311" s="228">
        <v>14670106.619999999</v>
      </c>
      <c r="J17311" s="228">
        <v>3420826.09</v>
      </c>
      <c r="K17311" s="228">
        <v>1834633.4</v>
      </c>
      <c r="L17311" s="228">
        <v>23799812.030000001</v>
      </c>
    </row>
    <row r="17312" spans="1:12">
      <c r="A17312" s="228">
        <v>2021</v>
      </c>
      <c r="B17312" s="228" t="s">
        <v>192</v>
      </c>
      <c r="C17312" s="228" t="s">
        <v>63</v>
      </c>
      <c r="D17312" s="228" t="s">
        <v>206</v>
      </c>
      <c r="E17312" s="228">
        <v>45</v>
      </c>
      <c r="F17312" s="228">
        <v>81673</v>
      </c>
      <c r="G17312" s="228">
        <v>7265</v>
      </c>
      <c r="H17312" s="228">
        <v>16482</v>
      </c>
      <c r="I17312" s="228">
        <v>16370701.58</v>
      </c>
      <c r="J17312" s="228">
        <v>3682157.74</v>
      </c>
      <c r="K17312" s="228">
        <v>2679667.08</v>
      </c>
      <c r="L17312" s="228">
        <v>27034001.690000001</v>
      </c>
    </row>
    <row r="17313" spans="1:12">
      <c r="A17313" s="228">
        <v>2021</v>
      </c>
      <c r="B17313" s="228" t="s">
        <v>192</v>
      </c>
      <c r="C17313" s="228" t="s">
        <v>63</v>
      </c>
      <c r="D17313" s="228" t="s">
        <v>206</v>
      </c>
      <c r="E17313" s="228">
        <v>50</v>
      </c>
      <c r="F17313" s="228">
        <v>79300</v>
      </c>
      <c r="G17313" s="228">
        <v>8718</v>
      </c>
      <c r="H17313" s="228">
        <v>18114</v>
      </c>
      <c r="I17313" s="228">
        <v>17589941.48</v>
      </c>
      <c r="J17313" s="228">
        <v>4256285.05</v>
      </c>
      <c r="K17313" s="228">
        <v>2747868.03</v>
      </c>
      <c r="L17313" s="228">
        <v>29103396.52</v>
      </c>
    </row>
    <row r="17314" spans="1:12">
      <c r="A17314" s="228">
        <v>2021</v>
      </c>
      <c r="B17314" s="228" t="s">
        <v>192</v>
      </c>
      <c r="C17314" s="228" t="s">
        <v>63</v>
      </c>
      <c r="D17314" s="228" t="s">
        <v>206</v>
      </c>
      <c r="E17314" s="228">
        <v>55</v>
      </c>
      <c r="F17314" s="228">
        <v>77806</v>
      </c>
      <c r="G17314" s="228">
        <v>9545</v>
      </c>
      <c r="H17314" s="228">
        <v>19849</v>
      </c>
      <c r="I17314" s="228">
        <v>20519140.899999999</v>
      </c>
      <c r="J17314" s="228">
        <v>4735425.79</v>
      </c>
      <c r="K17314" s="228">
        <v>3759887.71</v>
      </c>
      <c r="L17314" s="228">
        <v>33584721.119999997</v>
      </c>
    </row>
    <row r="17315" spans="1:12">
      <c r="A17315" s="228">
        <v>2021</v>
      </c>
      <c r="B17315" s="228" t="s">
        <v>192</v>
      </c>
      <c r="C17315" s="228" t="s">
        <v>63</v>
      </c>
      <c r="D17315" s="228" t="s">
        <v>206</v>
      </c>
      <c r="E17315" s="228">
        <v>60</v>
      </c>
      <c r="F17315" s="228">
        <v>75826</v>
      </c>
      <c r="G17315" s="228">
        <v>11457</v>
      </c>
      <c r="H17315" s="228">
        <v>24652</v>
      </c>
      <c r="I17315" s="228">
        <v>25021289.719999999</v>
      </c>
      <c r="J17315" s="228">
        <v>5929691.8899999997</v>
      </c>
      <c r="K17315" s="228">
        <v>5466059.5</v>
      </c>
      <c r="L17315" s="228">
        <v>41520357.329999998</v>
      </c>
    </row>
    <row r="17316" spans="1:12">
      <c r="A17316" s="228">
        <v>2021</v>
      </c>
      <c r="B17316" s="228" t="s">
        <v>192</v>
      </c>
      <c r="C17316" s="228" t="s">
        <v>63</v>
      </c>
      <c r="D17316" s="228" t="s">
        <v>206</v>
      </c>
      <c r="E17316" s="228">
        <v>65</v>
      </c>
      <c r="F17316" s="228">
        <v>69271</v>
      </c>
      <c r="G17316" s="228">
        <v>13440</v>
      </c>
      <c r="H17316" s="228">
        <v>31569</v>
      </c>
      <c r="I17316" s="228">
        <v>32432074.440000001</v>
      </c>
      <c r="J17316" s="228">
        <v>7447783.7199999997</v>
      </c>
      <c r="K17316" s="228">
        <v>7095607.2400000002</v>
      </c>
      <c r="L17316" s="228">
        <v>52239051.659999996</v>
      </c>
    </row>
    <row r="17317" spans="1:12">
      <c r="A17317" s="228">
        <v>2021</v>
      </c>
      <c r="B17317" s="228" t="s">
        <v>192</v>
      </c>
      <c r="C17317" s="228" t="s">
        <v>63</v>
      </c>
      <c r="D17317" s="228" t="s">
        <v>206</v>
      </c>
      <c r="E17317" s="228">
        <v>70</v>
      </c>
      <c r="F17317" s="228">
        <v>63383</v>
      </c>
      <c r="G17317" s="228">
        <v>15335</v>
      </c>
      <c r="H17317" s="228">
        <v>36877</v>
      </c>
      <c r="I17317" s="228">
        <v>37768881.460000001</v>
      </c>
      <c r="J17317" s="228">
        <v>8470085.3900000006</v>
      </c>
      <c r="K17317" s="228">
        <v>7974352.2000000002</v>
      </c>
      <c r="L17317" s="228">
        <v>59376258.899999999</v>
      </c>
    </row>
    <row r="17318" spans="1:12">
      <c r="A17318" s="228">
        <v>2021</v>
      </c>
      <c r="B17318" s="228" t="s">
        <v>192</v>
      </c>
      <c r="C17318" s="228" t="s">
        <v>63</v>
      </c>
      <c r="D17318" s="228" t="s">
        <v>206</v>
      </c>
      <c r="E17318" s="228">
        <v>75</v>
      </c>
      <c r="F17318" s="228">
        <v>44102</v>
      </c>
      <c r="G17318" s="228">
        <v>12651</v>
      </c>
      <c r="H17318" s="228">
        <v>37444</v>
      </c>
      <c r="I17318" s="228">
        <v>35628422.340000004</v>
      </c>
      <c r="J17318" s="228">
        <v>7221191.1299999999</v>
      </c>
      <c r="K17318" s="228">
        <v>6833933.5800000001</v>
      </c>
      <c r="L17318" s="228">
        <v>53437970.899999999</v>
      </c>
    </row>
    <row r="17319" spans="1:12">
      <c r="A17319" s="228">
        <v>2021</v>
      </c>
      <c r="B17319" s="228" t="s">
        <v>192</v>
      </c>
      <c r="C17319" s="228" t="s">
        <v>63</v>
      </c>
      <c r="D17319" s="228" t="s">
        <v>206</v>
      </c>
      <c r="E17319" s="228">
        <v>80</v>
      </c>
      <c r="F17319" s="228">
        <v>28131</v>
      </c>
      <c r="G17319" s="228">
        <v>8909</v>
      </c>
      <c r="H17319" s="228">
        <v>33728</v>
      </c>
      <c r="I17319" s="228">
        <v>28565142.129999999</v>
      </c>
      <c r="J17319" s="228">
        <v>4893190.7300000004</v>
      </c>
      <c r="K17319" s="228">
        <v>4351149.3</v>
      </c>
      <c r="L17319" s="228">
        <v>40041457.460000001</v>
      </c>
    </row>
    <row r="17320" spans="1:12">
      <c r="A17320" s="228">
        <v>2021</v>
      </c>
      <c r="B17320" s="228" t="s">
        <v>192</v>
      </c>
      <c r="C17320" s="228" t="s">
        <v>63</v>
      </c>
      <c r="D17320" s="228" t="s">
        <v>206</v>
      </c>
      <c r="E17320" s="228">
        <v>85</v>
      </c>
      <c r="F17320" s="228">
        <v>16259</v>
      </c>
      <c r="G17320" s="228">
        <v>5125</v>
      </c>
      <c r="H17320" s="228">
        <v>25742</v>
      </c>
      <c r="I17320" s="228">
        <v>20128872.52</v>
      </c>
      <c r="J17320" s="228">
        <v>2901882.24</v>
      </c>
      <c r="K17320" s="228">
        <v>2062695.25</v>
      </c>
      <c r="L17320" s="228">
        <v>26213232.149999999</v>
      </c>
    </row>
    <row r="17321" spans="1:12">
      <c r="A17321" s="228">
        <v>2021</v>
      </c>
      <c r="B17321" s="228" t="s">
        <v>192</v>
      </c>
      <c r="C17321" s="228" t="s">
        <v>63</v>
      </c>
      <c r="D17321" s="228" t="s">
        <v>206</v>
      </c>
      <c r="E17321" s="228">
        <v>90</v>
      </c>
      <c r="F17321" s="228">
        <v>7463</v>
      </c>
      <c r="G17321" s="228">
        <v>2008</v>
      </c>
      <c r="H17321" s="228">
        <v>12522</v>
      </c>
      <c r="I17321" s="228">
        <v>9295574.6199999992</v>
      </c>
      <c r="J17321" s="228">
        <v>1188020.8899999999</v>
      </c>
      <c r="K17321" s="228">
        <v>753911</v>
      </c>
      <c r="L17321" s="228">
        <v>11640663.800000001</v>
      </c>
    </row>
    <row r="17322" spans="1:12">
      <c r="A17322" s="228">
        <v>2021</v>
      </c>
      <c r="B17322" s="228" t="s">
        <v>192</v>
      </c>
      <c r="C17322" s="228" t="s">
        <v>63</v>
      </c>
      <c r="D17322" s="228" t="s">
        <v>206</v>
      </c>
      <c r="E17322" s="228">
        <v>95</v>
      </c>
      <c r="F17322" s="228">
        <v>1916</v>
      </c>
      <c r="G17322" s="228">
        <v>413</v>
      </c>
      <c r="H17322" s="228">
        <v>3058</v>
      </c>
      <c r="I17322" s="228">
        <v>2027958.17</v>
      </c>
      <c r="J17322" s="228">
        <v>224381.35</v>
      </c>
      <c r="K17322" s="228">
        <v>46745</v>
      </c>
      <c r="L17322" s="228">
        <v>2425008.2400000002</v>
      </c>
    </row>
    <row r="17323" spans="1:12">
      <c r="A17323" s="228">
        <v>2021</v>
      </c>
      <c r="B17323" s="228" t="s">
        <v>192</v>
      </c>
      <c r="C17323" s="228" t="s">
        <v>64</v>
      </c>
      <c r="D17323" s="228" t="s">
        <v>205</v>
      </c>
      <c r="E17323" s="228">
        <v>0</v>
      </c>
      <c r="F17323" s="228">
        <v>17486</v>
      </c>
      <c r="G17323" s="228">
        <v>592</v>
      </c>
      <c r="H17323" s="228">
        <v>1774</v>
      </c>
      <c r="I17323" s="228">
        <v>1318439.7</v>
      </c>
      <c r="J17323" s="228">
        <v>269295.84999999998</v>
      </c>
      <c r="K17323" s="228">
        <v>5417</v>
      </c>
      <c r="L17323" s="228">
        <v>1655966.35</v>
      </c>
    </row>
    <row r="17324" spans="1:12">
      <c r="A17324" s="228">
        <v>2021</v>
      </c>
      <c r="B17324" s="228" t="s">
        <v>192</v>
      </c>
      <c r="C17324" s="228" t="s">
        <v>64</v>
      </c>
      <c r="D17324" s="228" t="s">
        <v>205</v>
      </c>
      <c r="E17324" s="228">
        <v>5</v>
      </c>
      <c r="F17324" s="228">
        <v>22013</v>
      </c>
      <c r="G17324" s="228">
        <v>345</v>
      </c>
      <c r="H17324" s="228">
        <v>401</v>
      </c>
      <c r="I17324" s="228">
        <v>455613.11</v>
      </c>
      <c r="J17324" s="228">
        <v>146725.04</v>
      </c>
      <c r="K17324" s="228">
        <v>27591</v>
      </c>
      <c r="L17324" s="228">
        <v>680448.42</v>
      </c>
    </row>
    <row r="17325" spans="1:12">
      <c r="A17325" s="228">
        <v>2021</v>
      </c>
      <c r="B17325" s="228" t="s">
        <v>192</v>
      </c>
      <c r="C17325" s="228" t="s">
        <v>64</v>
      </c>
      <c r="D17325" s="228" t="s">
        <v>205</v>
      </c>
      <c r="E17325" s="228">
        <v>10</v>
      </c>
      <c r="F17325" s="228">
        <v>22916</v>
      </c>
      <c r="G17325" s="228">
        <v>277</v>
      </c>
      <c r="H17325" s="228">
        <v>380</v>
      </c>
      <c r="I17325" s="228">
        <v>308872.95</v>
      </c>
      <c r="J17325" s="228">
        <v>99564.14</v>
      </c>
      <c r="K17325" s="228">
        <v>53024</v>
      </c>
      <c r="L17325" s="228">
        <v>491983.72</v>
      </c>
    </row>
    <row r="17326" spans="1:12">
      <c r="A17326" s="228">
        <v>2021</v>
      </c>
      <c r="B17326" s="228" t="s">
        <v>192</v>
      </c>
      <c r="C17326" s="228" t="s">
        <v>64</v>
      </c>
      <c r="D17326" s="228" t="s">
        <v>205</v>
      </c>
      <c r="E17326" s="228">
        <v>15</v>
      </c>
      <c r="F17326" s="228">
        <v>21891</v>
      </c>
      <c r="G17326" s="228">
        <v>599</v>
      </c>
      <c r="H17326" s="228">
        <v>949</v>
      </c>
      <c r="I17326" s="228">
        <v>1151218.67</v>
      </c>
      <c r="J17326" s="228">
        <v>351956.83</v>
      </c>
      <c r="K17326" s="228">
        <v>274485.02</v>
      </c>
      <c r="L17326" s="228">
        <v>1907246.16</v>
      </c>
    </row>
    <row r="17327" spans="1:12">
      <c r="A17327" s="228">
        <v>2021</v>
      </c>
      <c r="B17327" s="228" t="s">
        <v>192</v>
      </c>
      <c r="C17327" s="228" t="s">
        <v>64</v>
      </c>
      <c r="D17327" s="228" t="s">
        <v>205</v>
      </c>
      <c r="E17327" s="228">
        <v>20</v>
      </c>
      <c r="F17327" s="228">
        <v>18812</v>
      </c>
      <c r="G17327" s="228">
        <v>591</v>
      </c>
      <c r="H17327" s="228">
        <v>749</v>
      </c>
      <c r="I17327" s="228">
        <v>957368.55</v>
      </c>
      <c r="J17327" s="228">
        <v>349535.06</v>
      </c>
      <c r="K17327" s="228">
        <v>227866</v>
      </c>
      <c r="L17327" s="228">
        <v>1701678</v>
      </c>
    </row>
    <row r="17328" spans="1:12">
      <c r="A17328" s="228">
        <v>2021</v>
      </c>
      <c r="B17328" s="228" t="s">
        <v>192</v>
      </c>
      <c r="C17328" s="228" t="s">
        <v>64</v>
      </c>
      <c r="D17328" s="228" t="s">
        <v>205</v>
      </c>
      <c r="E17328" s="228">
        <v>25</v>
      </c>
      <c r="F17328" s="228">
        <v>13769</v>
      </c>
      <c r="G17328" s="228">
        <v>465</v>
      </c>
      <c r="H17328" s="228">
        <v>687</v>
      </c>
      <c r="I17328" s="228">
        <v>736820.65</v>
      </c>
      <c r="J17328" s="228">
        <v>260718.32</v>
      </c>
      <c r="K17328" s="228">
        <v>203712.6</v>
      </c>
      <c r="L17328" s="228">
        <v>1400419.88</v>
      </c>
    </row>
    <row r="17329" spans="1:12">
      <c r="A17329" s="228">
        <v>2021</v>
      </c>
      <c r="B17329" s="228" t="s">
        <v>192</v>
      </c>
      <c r="C17329" s="228" t="s">
        <v>64</v>
      </c>
      <c r="D17329" s="228" t="s">
        <v>205</v>
      </c>
      <c r="E17329" s="228">
        <v>30</v>
      </c>
      <c r="F17329" s="228">
        <v>20409</v>
      </c>
      <c r="G17329" s="228">
        <v>699</v>
      </c>
      <c r="H17329" s="228">
        <v>1038</v>
      </c>
      <c r="I17329" s="228">
        <v>1074513.75</v>
      </c>
      <c r="J17329" s="228">
        <v>410173.08</v>
      </c>
      <c r="K17329" s="228">
        <v>221974.05</v>
      </c>
      <c r="L17329" s="228">
        <v>1961920.11</v>
      </c>
    </row>
    <row r="17330" spans="1:12">
      <c r="A17330" s="228">
        <v>2021</v>
      </c>
      <c r="B17330" s="228" t="s">
        <v>192</v>
      </c>
      <c r="C17330" s="228" t="s">
        <v>64</v>
      </c>
      <c r="D17330" s="228" t="s">
        <v>205</v>
      </c>
      <c r="E17330" s="228">
        <v>35</v>
      </c>
      <c r="F17330" s="228">
        <v>23551</v>
      </c>
      <c r="G17330" s="228">
        <v>830</v>
      </c>
      <c r="H17330" s="228">
        <v>1290</v>
      </c>
      <c r="I17330" s="228">
        <v>1476320.23</v>
      </c>
      <c r="J17330" s="228">
        <v>526266.17000000004</v>
      </c>
      <c r="K17330" s="228">
        <v>290224</v>
      </c>
      <c r="L17330" s="228">
        <v>2620425.56</v>
      </c>
    </row>
    <row r="17331" spans="1:12">
      <c r="A17331" s="228">
        <v>2021</v>
      </c>
      <c r="B17331" s="228" t="s">
        <v>192</v>
      </c>
      <c r="C17331" s="228" t="s">
        <v>64</v>
      </c>
      <c r="D17331" s="228" t="s">
        <v>205</v>
      </c>
      <c r="E17331" s="228">
        <v>40</v>
      </c>
      <c r="F17331" s="228">
        <v>22654</v>
      </c>
      <c r="G17331" s="228">
        <v>885</v>
      </c>
      <c r="H17331" s="228">
        <v>1407</v>
      </c>
      <c r="I17331" s="228">
        <v>1497227.85</v>
      </c>
      <c r="J17331" s="228">
        <v>603911.82999999996</v>
      </c>
      <c r="K17331" s="228">
        <v>260433</v>
      </c>
      <c r="L17331" s="228">
        <v>2731592.29</v>
      </c>
    </row>
    <row r="17332" spans="1:12">
      <c r="A17332" s="228">
        <v>2021</v>
      </c>
      <c r="B17332" s="228" t="s">
        <v>192</v>
      </c>
      <c r="C17332" s="228" t="s">
        <v>64</v>
      </c>
      <c r="D17332" s="228" t="s">
        <v>205</v>
      </c>
      <c r="E17332" s="228">
        <v>45</v>
      </c>
      <c r="F17332" s="228">
        <v>23968</v>
      </c>
      <c r="G17332" s="228">
        <v>1337</v>
      </c>
      <c r="H17332" s="228">
        <v>2096</v>
      </c>
      <c r="I17332" s="228">
        <v>2376107.4900000002</v>
      </c>
      <c r="J17332" s="228">
        <v>785410.22</v>
      </c>
      <c r="K17332" s="228">
        <v>597744</v>
      </c>
      <c r="L17332" s="228">
        <v>4188300.07</v>
      </c>
    </row>
    <row r="17333" spans="1:12">
      <c r="A17333" s="228">
        <v>2021</v>
      </c>
      <c r="B17333" s="228" t="s">
        <v>192</v>
      </c>
      <c r="C17333" s="228" t="s">
        <v>64</v>
      </c>
      <c r="D17333" s="228" t="s">
        <v>205</v>
      </c>
      <c r="E17333" s="228">
        <v>50</v>
      </c>
      <c r="F17333" s="228">
        <v>25201</v>
      </c>
      <c r="G17333" s="228">
        <v>1705</v>
      </c>
      <c r="H17333" s="228">
        <v>3103</v>
      </c>
      <c r="I17333" s="228">
        <v>3351014.49</v>
      </c>
      <c r="J17333" s="228">
        <v>1080074.78</v>
      </c>
      <c r="K17333" s="228">
        <v>829720.74</v>
      </c>
      <c r="L17333" s="228">
        <v>5775809.3799999999</v>
      </c>
    </row>
    <row r="17334" spans="1:12">
      <c r="A17334" s="228">
        <v>2021</v>
      </c>
      <c r="B17334" s="228" t="s">
        <v>192</v>
      </c>
      <c r="C17334" s="228" t="s">
        <v>64</v>
      </c>
      <c r="D17334" s="228" t="s">
        <v>205</v>
      </c>
      <c r="E17334" s="228">
        <v>55</v>
      </c>
      <c r="F17334" s="228">
        <v>26527</v>
      </c>
      <c r="G17334" s="228">
        <v>2406</v>
      </c>
      <c r="H17334" s="228">
        <v>4612</v>
      </c>
      <c r="I17334" s="228">
        <v>5239434.7300000004</v>
      </c>
      <c r="J17334" s="228">
        <v>1633658.02</v>
      </c>
      <c r="K17334" s="228">
        <v>1725267.65</v>
      </c>
      <c r="L17334" s="228">
        <v>9321640.5099999998</v>
      </c>
    </row>
    <row r="17335" spans="1:12">
      <c r="A17335" s="228">
        <v>2021</v>
      </c>
      <c r="B17335" s="228" t="s">
        <v>192</v>
      </c>
      <c r="C17335" s="228" t="s">
        <v>64</v>
      </c>
      <c r="D17335" s="228" t="s">
        <v>205</v>
      </c>
      <c r="E17335" s="228">
        <v>60</v>
      </c>
      <c r="F17335" s="228">
        <v>27969</v>
      </c>
      <c r="G17335" s="228">
        <v>3645</v>
      </c>
      <c r="H17335" s="228">
        <v>6948</v>
      </c>
      <c r="I17335" s="228">
        <v>7917657.4000000004</v>
      </c>
      <c r="J17335" s="228">
        <v>2388423.88</v>
      </c>
      <c r="K17335" s="228">
        <v>2141421.23</v>
      </c>
      <c r="L17335" s="228">
        <v>13365851.949999999</v>
      </c>
    </row>
    <row r="17336" spans="1:12">
      <c r="A17336" s="228">
        <v>2021</v>
      </c>
      <c r="B17336" s="228" t="s">
        <v>192</v>
      </c>
      <c r="C17336" s="228" t="s">
        <v>64</v>
      </c>
      <c r="D17336" s="228" t="s">
        <v>205</v>
      </c>
      <c r="E17336" s="228">
        <v>65</v>
      </c>
      <c r="F17336" s="228">
        <v>26966</v>
      </c>
      <c r="G17336" s="228">
        <v>5298</v>
      </c>
      <c r="H17336" s="228">
        <v>9574</v>
      </c>
      <c r="I17336" s="228">
        <v>10767520.689999999</v>
      </c>
      <c r="J17336" s="228">
        <v>2996803.39</v>
      </c>
      <c r="K17336" s="228">
        <v>2774900.45</v>
      </c>
      <c r="L17336" s="228">
        <v>17633825.550000001</v>
      </c>
    </row>
    <row r="17337" spans="1:12">
      <c r="A17337" s="228">
        <v>2021</v>
      </c>
      <c r="B17337" s="228" t="s">
        <v>192</v>
      </c>
      <c r="C17337" s="228" t="s">
        <v>64</v>
      </c>
      <c r="D17337" s="228" t="s">
        <v>205</v>
      </c>
      <c r="E17337" s="228">
        <v>70</v>
      </c>
      <c r="F17337" s="228">
        <v>25267</v>
      </c>
      <c r="G17337" s="228">
        <v>5905</v>
      </c>
      <c r="H17337" s="228">
        <v>12457</v>
      </c>
      <c r="I17337" s="228">
        <v>12778696.529999999</v>
      </c>
      <c r="J17337" s="228">
        <v>3575571.49</v>
      </c>
      <c r="K17337" s="228">
        <v>3388800.42</v>
      </c>
      <c r="L17337" s="228">
        <v>20852828.690000001</v>
      </c>
    </row>
    <row r="17338" spans="1:12">
      <c r="A17338" s="228">
        <v>2021</v>
      </c>
      <c r="B17338" s="228" t="s">
        <v>192</v>
      </c>
      <c r="C17338" s="228" t="s">
        <v>64</v>
      </c>
      <c r="D17338" s="228" t="s">
        <v>205</v>
      </c>
      <c r="E17338" s="228">
        <v>75</v>
      </c>
      <c r="F17338" s="228">
        <v>17709</v>
      </c>
      <c r="G17338" s="228">
        <v>5041</v>
      </c>
      <c r="H17338" s="228">
        <v>11977</v>
      </c>
      <c r="I17338" s="228">
        <v>11668212.15</v>
      </c>
      <c r="J17338" s="228">
        <v>2988620.45</v>
      </c>
      <c r="K17338" s="228">
        <v>2863198.78</v>
      </c>
      <c r="L17338" s="228">
        <v>18334347.91</v>
      </c>
    </row>
    <row r="17339" spans="1:12">
      <c r="A17339" s="228">
        <v>2021</v>
      </c>
      <c r="B17339" s="228" t="s">
        <v>192</v>
      </c>
      <c r="C17339" s="228" t="s">
        <v>64</v>
      </c>
      <c r="D17339" s="228" t="s">
        <v>205</v>
      </c>
      <c r="E17339" s="228">
        <v>80</v>
      </c>
      <c r="F17339" s="228">
        <v>11283</v>
      </c>
      <c r="G17339" s="228">
        <v>3968</v>
      </c>
      <c r="H17339" s="228">
        <v>10203</v>
      </c>
      <c r="I17339" s="228">
        <v>8622810.1199999992</v>
      </c>
      <c r="J17339" s="228">
        <v>2066160.29</v>
      </c>
      <c r="K17339" s="228">
        <v>2095320.42</v>
      </c>
      <c r="L17339" s="228">
        <v>13284275.289999999</v>
      </c>
    </row>
    <row r="17340" spans="1:12">
      <c r="A17340" s="228">
        <v>2021</v>
      </c>
      <c r="B17340" s="228" t="s">
        <v>192</v>
      </c>
      <c r="C17340" s="228" t="s">
        <v>64</v>
      </c>
      <c r="D17340" s="228" t="s">
        <v>205</v>
      </c>
      <c r="E17340" s="228">
        <v>85</v>
      </c>
      <c r="F17340" s="228">
        <v>5996</v>
      </c>
      <c r="G17340" s="228">
        <v>2001</v>
      </c>
      <c r="H17340" s="228">
        <v>7050</v>
      </c>
      <c r="I17340" s="228">
        <v>5564783.8300000001</v>
      </c>
      <c r="J17340" s="228">
        <v>1132718.26</v>
      </c>
      <c r="K17340" s="228">
        <v>988698.6</v>
      </c>
      <c r="L17340" s="228">
        <v>7906993.6399999997</v>
      </c>
    </row>
    <row r="17341" spans="1:12">
      <c r="A17341" s="228">
        <v>2021</v>
      </c>
      <c r="B17341" s="228" t="s">
        <v>192</v>
      </c>
      <c r="C17341" s="228" t="s">
        <v>64</v>
      </c>
      <c r="D17341" s="228" t="s">
        <v>205</v>
      </c>
      <c r="E17341" s="228">
        <v>90</v>
      </c>
      <c r="F17341" s="228">
        <v>2683</v>
      </c>
      <c r="G17341" s="228">
        <v>807</v>
      </c>
      <c r="H17341" s="228">
        <v>3669</v>
      </c>
      <c r="I17341" s="228">
        <v>2239310.4</v>
      </c>
      <c r="J17341" s="228">
        <v>407796.43</v>
      </c>
      <c r="K17341" s="228">
        <v>340807</v>
      </c>
      <c r="L17341" s="228">
        <v>3079767.23</v>
      </c>
    </row>
    <row r="17342" spans="1:12">
      <c r="A17342" s="228">
        <v>2021</v>
      </c>
      <c r="B17342" s="228" t="s">
        <v>192</v>
      </c>
      <c r="C17342" s="228" t="s">
        <v>64</v>
      </c>
      <c r="D17342" s="228" t="s">
        <v>205</v>
      </c>
      <c r="E17342" s="228">
        <v>95</v>
      </c>
      <c r="F17342" s="228">
        <v>439</v>
      </c>
      <c r="G17342" s="228">
        <v>104</v>
      </c>
      <c r="H17342" s="228">
        <v>523</v>
      </c>
      <c r="I17342" s="228">
        <v>257516</v>
      </c>
      <c r="J17342" s="228">
        <v>41472.53</v>
      </c>
      <c r="K17342" s="228">
        <v>976</v>
      </c>
      <c r="L17342" s="228">
        <v>308680.01</v>
      </c>
    </row>
    <row r="17343" spans="1:12">
      <c r="A17343" s="228">
        <v>2021</v>
      </c>
      <c r="B17343" s="228" t="s">
        <v>192</v>
      </c>
      <c r="C17343" s="228" t="s">
        <v>64</v>
      </c>
      <c r="D17343" s="228" t="s">
        <v>206</v>
      </c>
      <c r="E17343" s="228">
        <v>0</v>
      </c>
      <c r="F17343" s="228">
        <v>16261</v>
      </c>
      <c r="G17343" s="228">
        <v>482</v>
      </c>
      <c r="H17343" s="228">
        <v>1580</v>
      </c>
      <c r="I17343" s="228">
        <v>1080952.55</v>
      </c>
      <c r="J17343" s="228">
        <v>180134.31</v>
      </c>
      <c r="K17343" s="228">
        <v>17646</v>
      </c>
      <c r="L17343" s="228">
        <v>1320720.68</v>
      </c>
    </row>
    <row r="17344" spans="1:12">
      <c r="A17344" s="228">
        <v>2021</v>
      </c>
      <c r="B17344" s="228" t="s">
        <v>192</v>
      </c>
      <c r="C17344" s="228" t="s">
        <v>64</v>
      </c>
      <c r="D17344" s="228" t="s">
        <v>206</v>
      </c>
      <c r="E17344" s="228">
        <v>5</v>
      </c>
      <c r="F17344" s="228">
        <v>20590</v>
      </c>
      <c r="G17344" s="228">
        <v>250</v>
      </c>
      <c r="H17344" s="228">
        <v>344</v>
      </c>
      <c r="I17344" s="228">
        <v>310326.95</v>
      </c>
      <c r="J17344" s="228">
        <v>84118.28</v>
      </c>
      <c r="K17344" s="228">
        <v>4079</v>
      </c>
      <c r="L17344" s="228">
        <v>432856.51</v>
      </c>
    </row>
    <row r="17345" spans="1:12">
      <c r="A17345" s="228">
        <v>2021</v>
      </c>
      <c r="B17345" s="228" t="s">
        <v>192</v>
      </c>
      <c r="C17345" s="228" t="s">
        <v>64</v>
      </c>
      <c r="D17345" s="228" t="s">
        <v>206</v>
      </c>
      <c r="E17345" s="228">
        <v>10</v>
      </c>
      <c r="F17345" s="228">
        <v>21994</v>
      </c>
      <c r="G17345" s="228">
        <v>267</v>
      </c>
      <c r="H17345" s="228">
        <v>499</v>
      </c>
      <c r="I17345" s="228">
        <v>360668.45</v>
      </c>
      <c r="J17345" s="228">
        <v>109947.04</v>
      </c>
      <c r="K17345" s="228">
        <v>63743</v>
      </c>
      <c r="L17345" s="228">
        <v>564161.55000000005</v>
      </c>
    </row>
    <row r="17346" spans="1:12">
      <c r="A17346" s="228">
        <v>2021</v>
      </c>
      <c r="B17346" s="228" t="s">
        <v>192</v>
      </c>
      <c r="C17346" s="228" t="s">
        <v>64</v>
      </c>
      <c r="D17346" s="228" t="s">
        <v>206</v>
      </c>
      <c r="E17346" s="228">
        <v>15</v>
      </c>
      <c r="F17346" s="228">
        <v>20780</v>
      </c>
      <c r="G17346" s="228">
        <v>759</v>
      </c>
      <c r="H17346" s="228">
        <v>1256</v>
      </c>
      <c r="I17346" s="228">
        <v>1260450.8</v>
      </c>
      <c r="J17346" s="228">
        <v>375439.24</v>
      </c>
      <c r="K17346" s="228">
        <v>211933</v>
      </c>
      <c r="L17346" s="228">
        <v>2041778.99</v>
      </c>
    </row>
    <row r="17347" spans="1:12">
      <c r="A17347" s="228">
        <v>2021</v>
      </c>
      <c r="B17347" s="228" t="s">
        <v>192</v>
      </c>
      <c r="C17347" s="228" t="s">
        <v>64</v>
      </c>
      <c r="D17347" s="228" t="s">
        <v>206</v>
      </c>
      <c r="E17347" s="228">
        <v>20</v>
      </c>
      <c r="F17347" s="228">
        <v>19011</v>
      </c>
      <c r="G17347" s="228">
        <v>989</v>
      </c>
      <c r="H17347" s="228">
        <v>1696</v>
      </c>
      <c r="I17347" s="228">
        <v>2101512.79</v>
      </c>
      <c r="J17347" s="228">
        <v>567756.31999999995</v>
      </c>
      <c r="K17347" s="228">
        <v>242913</v>
      </c>
      <c r="L17347" s="228">
        <v>3229774.36</v>
      </c>
    </row>
    <row r="17348" spans="1:12">
      <c r="A17348" s="228">
        <v>2021</v>
      </c>
      <c r="B17348" s="228" t="s">
        <v>192</v>
      </c>
      <c r="C17348" s="228" t="s">
        <v>64</v>
      </c>
      <c r="D17348" s="228" t="s">
        <v>206</v>
      </c>
      <c r="E17348" s="228">
        <v>25</v>
      </c>
      <c r="F17348" s="228">
        <v>15937</v>
      </c>
      <c r="G17348" s="228">
        <v>955</v>
      </c>
      <c r="H17348" s="228">
        <v>2366</v>
      </c>
      <c r="I17348" s="228">
        <v>2618272.8199999998</v>
      </c>
      <c r="J17348" s="228">
        <v>799646.45</v>
      </c>
      <c r="K17348" s="228">
        <v>380061</v>
      </c>
      <c r="L17348" s="228">
        <v>4335068.72</v>
      </c>
    </row>
    <row r="17349" spans="1:12">
      <c r="A17349" s="228">
        <v>2021</v>
      </c>
      <c r="B17349" s="228" t="s">
        <v>192</v>
      </c>
      <c r="C17349" s="228" t="s">
        <v>64</v>
      </c>
      <c r="D17349" s="228" t="s">
        <v>206</v>
      </c>
      <c r="E17349" s="228">
        <v>30</v>
      </c>
      <c r="F17349" s="228">
        <v>23255</v>
      </c>
      <c r="G17349" s="228">
        <v>1844</v>
      </c>
      <c r="H17349" s="228">
        <v>4855</v>
      </c>
      <c r="I17349" s="228">
        <v>5110964.25</v>
      </c>
      <c r="J17349" s="228">
        <v>1666562.39</v>
      </c>
      <c r="K17349" s="228">
        <v>461769</v>
      </c>
      <c r="L17349" s="228">
        <v>8021292.0899999999</v>
      </c>
    </row>
    <row r="17350" spans="1:12">
      <c r="A17350" s="228">
        <v>2021</v>
      </c>
      <c r="B17350" s="228" t="s">
        <v>192</v>
      </c>
      <c r="C17350" s="228" t="s">
        <v>64</v>
      </c>
      <c r="D17350" s="228" t="s">
        <v>206</v>
      </c>
      <c r="E17350" s="228">
        <v>35</v>
      </c>
      <c r="F17350" s="228">
        <v>26961</v>
      </c>
      <c r="G17350" s="228">
        <v>1879</v>
      </c>
      <c r="H17350" s="228">
        <v>4416</v>
      </c>
      <c r="I17350" s="228">
        <v>4650400.8899999997</v>
      </c>
      <c r="J17350" s="228">
        <v>1545266.34</v>
      </c>
      <c r="K17350" s="228">
        <v>564034</v>
      </c>
      <c r="L17350" s="228">
        <v>7615292.7300000004</v>
      </c>
    </row>
    <row r="17351" spans="1:12">
      <c r="A17351" s="228">
        <v>2021</v>
      </c>
      <c r="B17351" s="228" t="s">
        <v>192</v>
      </c>
      <c r="C17351" s="228" t="s">
        <v>64</v>
      </c>
      <c r="D17351" s="228" t="s">
        <v>206</v>
      </c>
      <c r="E17351" s="228">
        <v>40</v>
      </c>
      <c r="F17351" s="228">
        <v>25183</v>
      </c>
      <c r="G17351" s="228">
        <v>1796</v>
      </c>
      <c r="H17351" s="228">
        <v>3305</v>
      </c>
      <c r="I17351" s="228">
        <v>3694620.04</v>
      </c>
      <c r="J17351" s="228">
        <v>1137184.92</v>
      </c>
      <c r="K17351" s="228">
        <v>630448</v>
      </c>
      <c r="L17351" s="228">
        <v>6183018.6500000004</v>
      </c>
    </row>
    <row r="17352" spans="1:12">
      <c r="A17352" s="228">
        <v>2021</v>
      </c>
      <c r="B17352" s="228" t="s">
        <v>192</v>
      </c>
      <c r="C17352" s="228" t="s">
        <v>64</v>
      </c>
      <c r="D17352" s="228" t="s">
        <v>206</v>
      </c>
      <c r="E17352" s="228">
        <v>45</v>
      </c>
      <c r="F17352" s="228">
        <v>26213</v>
      </c>
      <c r="G17352" s="228">
        <v>1824</v>
      </c>
      <c r="H17352" s="228">
        <v>3356</v>
      </c>
      <c r="I17352" s="228">
        <v>4165869.74</v>
      </c>
      <c r="J17352" s="228">
        <v>1327798.76</v>
      </c>
      <c r="K17352" s="228">
        <v>754387</v>
      </c>
      <c r="L17352" s="228">
        <v>6982246.8700000001</v>
      </c>
    </row>
    <row r="17353" spans="1:12">
      <c r="A17353" s="228">
        <v>2021</v>
      </c>
      <c r="B17353" s="228" t="s">
        <v>192</v>
      </c>
      <c r="C17353" s="228" t="s">
        <v>64</v>
      </c>
      <c r="D17353" s="228" t="s">
        <v>206</v>
      </c>
      <c r="E17353" s="228">
        <v>50</v>
      </c>
      <c r="F17353" s="228">
        <v>27877</v>
      </c>
      <c r="G17353" s="228">
        <v>2654</v>
      </c>
      <c r="H17353" s="228">
        <v>4847</v>
      </c>
      <c r="I17353" s="228">
        <v>5181637.08</v>
      </c>
      <c r="J17353" s="228">
        <v>1626165.79</v>
      </c>
      <c r="K17353" s="228">
        <v>1206408</v>
      </c>
      <c r="L17353" s="228">
        <v>8845729.4000000004</v>
      </c>
    </row>
    <row r="17354" spans="1:12">
      <c r="A17354" s="228">
        <v>2021</v>
      </c>
      <c r="B17354" s="228" t="s">
        <v>192</v>
      </c>
      <c r="C17354" s="228" t="s">
        <v>64</v>
      </c>
      <c r="D17354" s="228" t="s">
        <v>206</v>
      </c>
      <c r="E17354" s="228">
        <v>55</v>
      </c>
      <c r="F17354" s="228">
        <v>29746</v>
      </c>
      <c r="G17354" s="228">
        <v>3296</v>
      </c>
      <c r="H17354" s="228">
        <v>5802</v>
      </c>
      <c r="I17354" s="228">
        <v>6182861.3300000001</v>
      </c>
      <c r="J17354" s="228">
        <v>1969801.8</v>
      </c>
      <c r="K17354" s="228">
        <v>1607994</v>
      </c>
      <c r="L17354" s="228">
        <v>10687710.82</v>
      </c>
    </row>
    <row r="17355" spans="1:12">
      <c r="A17355" s="228">
        <v>2021</v>
      </c>
      <c r="B17355" s="228" t="s">
        <v>192</v>
      </c>
      <c r="C17355" s="228" t="s">
        <v>64</v>
      </c>
      <c r="D17355" s="228" t="s">
        <v>206</v>
      </c>
      <c r="E17355" s="228">
        <v>60</v>
      </c>
      <c r="F17355" s="228">
        <v>31600</v>
      </c>
      <c r="G17355" s="228">
        <v>4013</v>
      </c>
      <c r="H17355" s="228">
        <v>7454</v>
      </c>
      <c r="I17355" s="228">
        <v>8299324.0599999996</v>
      </c>
      <c r="J17355" s="228">
        <v>2650730.56</v>
      </c>
      <c r="K17355" s="228">
        <v>2510069.48</v>
      </c>
      <c r="L17355" s="228">
        <v>14505863.390000001</v>
      </c>
    </row>
    <row r="17356" spans="1:12">
      <c r="A17356" s="228">
        <v>2021</v>
      </c>
      <c r="B17356" s="228" t="s">
        <v>192</v>
      </c>
      <c r="C17356" s="228" t="s">
        <v>64</v>
      </c>
      <c r="D17356" s="228" t="s">
        <v>206</v>
      </c>
      <c r="E17356" s="228">
        <v>65</v>
      </c>
      <c r="F17356" s="228">
        <v>30707</v>
      </c>
      <c r="G17356" s="228">
        <v>5205</v>
      </c>
      <c r="H17356" s="228">
        <v>10472</v>
      </c>
      <c r="I17356" s="228">
        <v>11290834.66</v>
      </c>
      <c r="J17356" s="228">
        <v>3169279.12</v>
      </c>
      <c r="K17356" s="228">
        <v>3099149.1</v>
      </c>
      <c r="L17356" s="228">
        <v>18594539.949999999</v>
      </c>
    </row>
    <row r="17357" spans="1:12">
      <c r="A17357" s="228">
        <v>2021</v>
      </c>
      <c r="B17357" s="228" t="s">
        <v>192</v>
      </c>
      <c r="C17357" s="228" t="s">
        <v>64</v>
      </c>
      <c r="D17357" s="228" t="s">
        <v>206</v>
      </c>
      <c r="E17357" s="228">
        <v>70</v>
      </c>
      <c r="F17357" s="228">
        <v>28852</v>
      </c>
      <c r="G17357" s="228">
        <v>5961</v>
      </c>
      <c r="H17357" s="228">
        <v>13167</v>
      </c>
      <c r="I17357" s="228">
        <v>13425116.83</v>
      </c>
      <c r="J17357" s="228">
        <v>3824558.81</v>
      </c>
      <c r="K17357" s="228">
        <v>3623447.15</v>
      </c>
      <c r="L17357" s="228">
        <v>21996927.280000001</v>
      </c>
    </row>
    <row r="17358" spans="1:12">
      <c r="A17358" s="228">
        <v>2021</v>
      </c>
      <c r="B17358" s="228" t="s">
        <v>192</v>
      </c>
      <c r="C17358" s="228" t="s">
        <v>64</v>
      </c>
      <c r="D17358" s="228" t="s">
        <v>206</v>
      </c>
      <c r="E17358" s="228">
        <v>75</v>
      </c>
      <c r="F17358" s="228">
        <v>20214</v>
      </c>
      <c r="G17358" s="228">
        <v>4842</v>
      </c>
      <c r="H17358" s="228">
        <v>12264</v>
      </c>
      <c r="I17358" s="228">
        <v>12319872.02</v>
      </c>
      <c r="J17358" s="228">
        <v>3304384.14</v>
      </c>
      <c r="K17358" s="228">
        <v>3466779.46</v>
      </c>
      <c r="L17358" s="228">
        <v>19893190.91</v>
      </c>
    </row>
    <row r="17359" spans="1:12">
      <c r="A17359" s="228">
        <v>2021</v>
      </c>
      <c r="B17359" s="228" t="s">
        <v>192</v>
      </c>
      <c r="C17359" s="228" t="s">
        <v>64</v>
      </c>
      <c r="D17359" s="228" t="s">
        <v>206</v>
      </c>
      <c r="E17359" s="228">
        <v>80</v>
      </c>
      <c r="F17359" s="228">
        <v>13239</v>
      </c>
      <c r="G17359" s="228">
        <v>3178</v>
      </c>
      <c r="H17359" s="228">
        <v>10113</v>
      </c>
      <c r="I17359" s="228">
        <v>8893065.6400000006</v>
      </c>
      <c r="J17359" s="228">
        <v>2145764.84</v>
      </c>
      <c r="K17359" s="228">
        <v>2200804.16</v>
      </c>
      <c r="L17359" s="228">
        <v>13734403.630000001</v>
      </c>
    </row>
    <row r="17360" spans="1:12">
      <c r="A17360" s="228">
        <v>2021</v>
      </c>
      <c r="B17360" s="228" t="s">
        <v>192</v>
      </c>
      <c r="C17360" s="228" t="s">
        <v>64</v>
      </c>
      <c r="D17360" s="228" t="s">
        <v>206</v>
      </c>
      <c r="E17360" s="228">
        <v>85</v>
      </c>
      <c r="F17360" s="228">
        <v>7888</v>
      </c>
      <c r="G17360" s="228">
        <v>1850</v>
      </c>
      <c r="H17360" s="228">
        <v>7878</v>
      </c>
      <c r="I17360" s="228">
        <v>5611546.2599999998</v>
      </c>
      <c r="J17360" s="228">
        <v>1138419.83</v>
      </c>
      <c r="K17360" s="228">
        <v>794933.6</v>
      </c>
      <c r="L17360" s="228">
        <v>7792922.9500000002</v>
      </c>
    </row>
    <row r="17361" spans="1:12">
      <c r="A17361" s="228">
        <v>2021</v>
      </c>
      <c r="B17361" s="228" t="s">
        <v>192</v>
      </c>
      <c r="C17361" s="228" t="s">
        <v>64</v>
      </c>
      <c r="D17361" s="228" t="s">
        <v>206</v>
      </c>
      <c r="E17361" s="228">
        <v>90</v>
      </c>
      <c r="F17361" s="228">
        <v>4185</v>
      </c>
      <c r="G17361" s="228">
        <v>866</v>
      </c>
      <c r="H17361" s="228">
        <v>4351</v>
      </c>
      <c r="I17361" s="228">
        <v>2762669.75</v>
      </c>
      <c r="J17361" s="228">
        <v>516988.08</v>
      </c>
      <c r="K17361" s="228">
        <v>278413</v>
      </c>
      <c r="L17361" s="228">
        <v>3637660.7</v>
      </c>
    </row>
    <row r="17362" spans="1:12">
      <c r="A17362" s="228">
        <v>2021</v>
      </c>
      <c r="B17362" s="228" t="s">
        <v>192</v>
      </c>
      <c r="C17362" s="228" t="s">
        <v>64</v>
      </c>
      <c r="D17362" s="228" t="s">
        <v>206</v>
      </c>
      <c r="E17362" s="228">
        <v>95</v>
      </c>
      <c r="F17362" s="228">
        <v>1233</v>
      </c>
      <c r="G17362" s="228">
        <v>212</v>
      </c>
      <c r="H17362" s="228">
        <v>1240</v>
      </c>
      <c r="I17362" s="228">
        <v>687240.91</v>
      </c>
      <c r="J17362" s="228">
        <v>96223.64</v>
      </c>
      <c r="K17362" s="228">
        <v>72337</v>
      </c>
      <c r="L17362" s="228">
        <v>873540.64</v>
      </c>
    </row>
    <row r="17363" spans="1:12">
      <c r="A17363" s="228">
        <v>2021</v>
      </c>
      <c r="B17363" s="228" t="s">
        <v>192</v>
      </c>
      <c r="C17363" s="228" t="s">
        <v>65</v>
      </c>
      <c r="D17363" s="228" t="s">
        <v>205</v>
      </c>
      <c r="E17363" s="228">
        <v>0</v>
      </c>
      <c r="F17363" s="228">
        <v>39783</v>
      </c>
      <c r="G17363" s="228">
        <v>1466</v>
      </c>
      <c r="H17363" s="228">
        <v>3207</v>
      </c>
      <c r="I17363" s="228">
        <v>2907545.55</v>
      </c>
      <c r="J17363" s="228">
        <v>471321.71</v>
      </c>
      <c r="K17363" s="228">
        <v>10368</v>
      </c>
      <c r="L17363" s="228">
        <v>3667006.24</v>
      </c>
    </row>
    <row r="17364" spans="1:12">
      <c r="A17364" s="228">
        <v>2021</v>
      </c>
      <c r="B17364" s="228" t="s">
        <v>192</v>
      </c>
      <c r="C17364" s="228" t="s">
        <v>65</v>
      </c>
      <c r="D17364" s="228" t="s">
        <v>205</v>
      </c>
      <c r="E17364" s="228">
        <v>5</v>
      </c>
      <c r="F17364" s="228">
        <v>49337</v>
      </c>
      <c r="G17364" s="228">
        <v>865</v>
      </c>
      <c r="H17364" s="228">
        <v>1143</v>
      </c>
      <c r="I17364" s="228">
        <v>1254939.2</v>
      </c>
      <c r="J17364" s="228">
        <v>282183.87</v>
      </c>
      <c r="K17364" s="228">
        <v>64160</v>
      </c>
      <c r="L17364" s="228">
        <v>1750657.33</v>
      </c>
    </row>
    <row r="17365" spans="1:12">
      <c r="A17365" s="228">
        <v>2021</v>
      </c>
      <c r="B17365" s="228" t="s">
        <v>192</v>
      </c>
      <c r="C17365" s="228" t="s">
        <v>65</v>
      </c>
      <c r="D17365" s="228" t="s">
        <v>205</v>
      </c>
      <c r="E17365" s="228">
        <v>10</v>
      </c>
      <c r="F17365" s="228">
        <v>49746</v>
      </c>
      <c r="G17365" s="228">
        <v>693</v>
      </c>
      <c r="H17365" s="228">
        <v>904</v>
      </c>
      <c r="I17365" s="228">
        <v>974302.3</v>
      </c>
      <c r="J17365" s="228">
        <v>200497.3</v>
      </c>
      <c r="K17365" s="228">
        <v>110461</v>
      </c>
      <c r="L17365" s="228">
        <v>1399514.04</v>
      </c>
    </row>
    <row r="17366" spans="1:12">
      <c r="A17366" s="228">
        <v>2021</v>
      </c>
      <c r="B17366" s="228" t="s">
        <v>192</v>
      </c>
      <c r="C17366" s="228" t="s">
        <v>65</v>
      </c>
      <c r="D17366" s="228" t="s">
        <v>205</v>
      </c>
      <c r="E17366" s="228">
        <v>15</v>
      </c>
      <c r="F17366" s="228">
        <v>44499</v>
      </c>
      <c r="G17366" s="228">
        <v>1250</v>
      </c>
      <c r="H17366" s="228">
        <v>2497</v>
      </c>
      <c r="I17366" s="228">
        <v>2708638.85</v>
      </c>
      <c r="J17366" s="228">
        <v>475034.18</v>
      </c>
      <c r="K17366" s="228">
        <v>612164</v>
      </c>
      <c r="L17366" s="228">
        <v>4073720.33</v>
      </c>
    </row>
    <row r="17367" spans="1:12">
      <c r="A17367" s="228">
        <v>2021</v>
      </c>
      <c r="B17367" s="228" t="s">
        <v>192</v>
      </c>
      <c r="C17367" s="228" t="s">
        <v>65</v>
      </c>
      <c r="D17367" s="228" t="s">
        <v>205</v>
      </c>
      <c r="E17367" s="228">
        <v>20</v>
      </c>
      <c r="F17367" s="228">
        <v>36242</v>
      </c>
      <c r="G17367" s="228">
        <v>1016</v>
      </c>
      <c r="H17367" s="228">
        <v>1939</v>
      </c>
      <c r="I17367" s="228">
        <v>2423955.7999999998</v>
      </c>
      <c r="J17367" s="228">
        <v>488015.94</v>
      </c>
      <c r="K17367" s="228">
        <v>568629</v>
      </c>
      <c r="L17367" s="228">
        <v>3752646.33</v>
      </c>
    </row>
    <row r="17368" spans="1:12">
      <c r="A17368" s="228">
        <v>2021</v>
      </c>
      <c r="B17368" s="228" t="s">
        <v>192</v>
      </c>
      <c r="C17368" s="228" t="s">
        <v>65</v>
      </c>
      <c r="D17368" s="228" t="s">
        <v>205</v>
      </c>
      <c r="E17368" s="228">
        <v>25</v>
      </c>
      <c r="F17368" s="228">
        <v>29401</v>
      </c>
      <c r="G17368" s="228">
        <v>770</v>
      </c>
      <c r="H17368" s="228">
        <v>1557</v>
      </c>
      <c r="I17368" s="228">
        <v>1712725.2</v>
      </c>
      <c r="J17368" s="228">
        <v>395634.26</v>
      </c>
      <c r="K17368" s="228">
        <v>316072</v>
      </c>
      <c r="L17368" s="228">
        <v>2784695.6</v>
      </c>
    </row>
    <row r="17369" spans="1:12">
      <c r="A17369" s="228">
        <v>2021</v>
      </c>
      <c r="B17369" s="228" t="s">
        <v>192</v>
      </c>
      <c r="C17369" s="228" t="s">
        <v>65</v>
      </c>
      <c r="D17369" s="228" t="s">
        <v>205</v>
      </c>
      <c r="E17369" s="228">
        <v>30</v>
      </c>
      <c r="F17369" s="228">
        <v>47029</v>
      </c>
      <c r="G17369" s="228">
        <v>1213</v>
      </c>
      <c r="H17369" s="228">
        <v>2405</v>
      </c>
      <c r="I17369" s="228">
        <v>2652377.6</v>
      </c>
      <c r="J17369" s="228">
        <v>647148.29</v>
      </c>
      <c r="K17369" s="228">
        <v>457138.1</v>
      </c>
      <c r="L17369" s="228">
        <v>4382159.7300000004</v>
      </c>
    </row>
    <row r="17370" spans="1:12">
      <c r="A17370" s="228">
        <v>2021</v>
      </c>
      <c r="B17370" s="228" t="s">
        <v>192</v>
      </c>
      <c r="C17370" s="228" t="s">
        <v>65</v>
      </c>
      <c r="D17370" s="228" t="s">
        <v>205</v>
      </c>
      <c r="E17370" s="228">
        <v>35</v>
      </c>
      <c r="F17370" s="228">
        <v>56185</v>
      </c>
      <c r="G17370" s="228">
        <v>1796</v>
      </c>
      <c r="H17370" s="228">
        <v>3717</v>
      </c>
      <c r="I17370" s="228">
        <v>4038648.35</v>
      </c>
      <c r="J17370" s="228">
        <v>917700.2</v>
      </c>
      <c r="K17370" s="228">
        <v>751068</v>
      </c>
      <c r="L17370" s="228">
        <v>6452555.6699999999</v>
      </c>
    </row>
    <row r="17371" spans="1:12">
      <c r="A17371" s="228">
        <v>2021</v>
      </c>
      <c r="B17371" s="228" t="s">
        <v>192</v>
      </c>
      <c r="C17371" s="228" t="s">
        <v>65</v>
      </c>
      <c r="D17371" s="228" t="s">
        <v>205</v>
      </c>
      <c r="E17371" s="228">
        <v>40</v>
      </c>
      <c r="F17371" s="228">
        <v>51826</v>
      </c>
      <c r="G17371" s="228">
        <v>1841</v>
      </c>
      <c r="H17371" s="228">
        <v>3202</v>
      </c>
      <c r="I17371" s="228">
        <v>4139188.99</v>
      </c>
      <c r="J17371" s="228">
        <v>1028686.05</v>
      </c>
      <c r="K17371" s="228">
        <v>939723</v>
      </c>
      <c r="L17371" s="228">
        <v>6936146.8899999997</v>
      </c>
    </row>
    <row r="17372" spans="1:12">
      <c r="A17372" s="228">
        <v>2021</v>
      </c>
      <c r="B17372" s="228" t="s">
        <v>192</v>
      </c>
      <c r="C17372" s="228" t="s">
        <v>65</v>
      </c>
      <c r="D17372" s="228" t="s">
        <v>205</v>
      </c>
      <c r="E17372" s="228">
        <v>45</v>
      </c>
      <c r="F17372" s="228">
        <v>51765</v>
      </c>
      <c r="G17372" s="228">
        <v>2275</v>
      </c>
      <c r="H17372" s="228">
        <v>4392</v>
      </c>
      <c r="I17372" s="228">
        <v>5609553.5</v>
      </c>
      <c r="J17372" s="228">
        <v>1363990.45</v>
      </c>
      <c r="K17372" s="228">
        <v>1188435.6499999999</v>
      </c>
      <c r="L17372" s="228">
        <v>9104121.4700000007</v>
      </c>
    </row>
    <row r="17373" spans="1:12">
      <c r="A17373" s="228">
        <v>2021</v>
      </c>
      <c r="B17373" s="228" t="s">
        <v>192</v>
      </c>
      <c r="C17373" s="228" t="s">
        <v>65</v>
      </c>
      <c r="D17373" s="228" t="s">
        <v>205</v>
      </c>
      <c r="E17373" s="228">
        <v>50</v>
      </c>
      <c r="F17373" s="228">
        <v>50881</v>
      </c>
      <c r="G17373" s="228">
        <v>3024</v>
      </c>
      <c r="H17373" s="228">
        <v>5694</v>
      </c>
      <c r="I17373" s="228">
        <v>7650650.9000000004</v>
      </c>
      <c r="J17373" s="228">
        <v>1853726.47</v>
      </c>
      <c r="K17373" s="228">
        <v>1813736.05</v>
      </c>
      <c r="L17373" s="228">
        <v>12620868.789999999</v>
      </c>
    </row>
    <row r="17374" spans="1:12">
      <c r="A17374" s="228">
        <v>2021</v>
      </c>
      <c r="B17374" s="228" t="s">
        <v>192</v>
      </c>
      <c r="C17374" s="228" t="s">
        <v>65</v>
      </c>
      <c r="D17374" s="228" t="s">
        <v>205</v>
      </c>
      <c r="E17374" s="228">
        <v>55</v>
      </c>
      <c r="F17374" s="228">
        <v>47956</v>
      </c>
      <c r="G17374" s="228">
        <v>3801</v>
      </c>
      <c r="H17374" s="228">
        <v>7195</v>
      </c>
      <c r="I17374" s="228">
        <v>10393334.24</v>
      </c>
      <c r="J17374" s="228">
        <v>2576068.14</v>
      </c>
      <c r="K17374" s="228">
        <v>3098246.85</v>
      </c>
      <c r="L17374" s="228">
        <v>17662280.050000001</v>
      </c>
    </row>
    <row r="17375" spans="1:12">
      <c r="A17375" s="228">
        <v>2021</v>
      </c>
      <c r="B17375" s="228" t="s">
        <v>192</v>
      </c>
      <c r="C17375" s="228" t="s">
        <v>65</v>
      </c>
      <c r="D17375" s="228" t="s">
        <v>205</v>
      </c>
      <c r="E17375" s="228">
        <v>60</v>
      </c>
      <c r="F17375" s="228">
        <v>44662</v>
      </c>
      <c r="G17375" s="228">
        <v>4935</v>
      </c>
      <c r="H17375" s="228">
        <v>9518</v>
      </c>
      <c r="I17375" s="228">
        <v>13905970.609999999</v>
      </c>
      <c r="J17375" s="228">
        <v>3315104.93</v>
      </c>
      <c r="K17375" s="228">
        <v>4046762.85</v>
      </c>
      <c r="L17375" s="228">
        <v>23084732</v>
      </c>
    </row>
    <row r="17376" spans="1:12">
      <c r="A17376" s="228">
        <v>2021</v>
      </c>
      <c r="B17376" s="228" t="s">
        <v>192</v>
      </c>
      <c r="C17376" s="228" t="s">
        <v>65</v>
      </c>
      <c r="D17376" s="228" t="s">
        <v>205</v>
      </c>
      <c r="E17376" s="228">
        <v>65</v>
      </c>
      <c r="F17376" s="228">
        <v>37998</v>
      </c>
      <c r="G17376" s="228">
        <v>5497</v>
      </c>
      <c r="H17376" s="228">
        <v>11461</v>
      </c>
      <c r="I17376" s="228">
        <v>17107782.489999998</v>
      </c>
      <c r="J17376" s="228">
        <v>4003877.29</v>
      </c>
      <c r="K17376" s="228">
        <v>4514703.95</v>
      </c>
      <c r="L17376" s="228">
        <v>27403959.870000001</v>
      </c>
    </row>
    <row r="17377" spans="1:12">
      <c r="A17377" s="228">
        <v>2021</v>
      </c>
      <c r="B17377" s="228" t="s">
        <v>192</v>
      </c>
      <c r="C17377" s="228" t="s">
        <v>65</v>
      </c>
      <c r="D17377" s="228" t="s">
        <v>205</v>
      </c>
      <c r="E17377" s="228">
        <v>70</v>
      </c>
      <c r="F17377" s="228">
        <v>32760</v>
      </c>
      <c r="G17377" s="228">
        <v>6309</v>
      </c>
      <c r="H17377" s="228">
        <v>13692</v>
      </c>
      <c r="I17377" s="228">
        <v>19158355.190000001</v>
      </c>
      <c r="J17377" s="228">
        <v>4578334.7699999996</v>
      </c>
      <c r="K17377" s="228">
        <v>4775593.3499999996</v>
      </c>
      <c r="L17377" s="228">
        <v>30179813.800000001</v>
      </c>
    </row>
    <row r="17378" spans="1:12">
      <c r="A17378" s="228">
        <v>2021</v>
      </c>
      <c r="B17378" s="228" t="s">
        <v>192</v>
      </c>
      <c r="C17378" s="228" t="s">
        <v>65</v>
      </c>
      <c r="D17378" s="228" t="s">
        <v>205</v>
      </c>
      <c r="E17378" s="228">
        <v>75</v>
      </c>
      <c r="F17378" s="228">
        <v>21386</v>
      </c>
      <c r="G17378" s="228">
        <v>5165</v>
      </c>
      <c r="H17378" s="228">
        <v>13041</v>
      </c>
      <c r="I17378" s="228">
        <v>16228689.380000001</v>
      </c>
      <c r="J17378" s="228">
        <v>3551351.15</v>
      </c>
      <c r="K17378" s="228">
        <v>3568459.1</v>
      </c>
      <c r="L17378" s="228">
        <v>24443303.989999998</v>
      </c>
    </row>
    <row r="17379" spans="1:12">
      <c r="A17379" s="228">
        <v>2021</v>
      </c>
      <c r="B17379" s="228" t="s">
        <v>192</v>
      </c>
      <c r="C17379" s="228" t="s">
        <v>65</v>
      </c>
      <c r="D17379" s="228" t="s">
        <v>205</v>
      </c>
      <c r="E17379" s="228">
        <v>80</v>
      </c>
      <c r="F17379" s="228">
        <v>13548</v>
      </c>
      <c r="G17379" s="228">
        <v>3783</v>
      </c>
      <c r="H17379" s="228">
        <v>10714</v>
      </c>
      <c r="I17379" s="228">
        <v>12953655.58</v>
      </c>
      <c r="J17379" s="228">
        <v>2516066.9900000002</v>
      </c>
      <c r="K17379" s="228">
        <v>2599011.5499999998</v>
      </c>
      <c r="L17379" s="228">
        <v>18709360.77</v>
      </c>
    </row>
    <row r="17380" spans="1:12">
      <c r="A17380" s="228">
        <v>2021</v>
      </c>
      <c r="B17380" s="228" t="s">
        <v>192</v>
      </c>
      <c r="C17380" s="228" t="s">
        <v>65</v>
      </c>
      <c r="D17380" s="228" t="s">
        <v>205</v>
      </c>
      <c r="E17380" s="228">
        <v>85</v>
      </c>
      <c r="F17380" s="228">
        <v>6814</v>
      </c>
      <c r="G17380" s="228">
        <v>1968</v>
      </c>
      <c r="H17380" s="228">
        <v>7717</v>
      </c>
      <c r="I17380" s="228">
        <v>7509340.2999999998</v>
      </c>
      <c r="J17380" s="228">
        <v>1361112.61</v>
      </c>
      <c r="K17380" s="228">
        <v>1427008.85</v>
      </c>
      <c r="L17380" s="228">
        <v>10594777.689999999</v>
      </c>
    </row>
    <row r="17381" spans="1:12">
      <c r="A17381" s="228">
        <v>2021</v>
      </c>
      <c r="B17381" s="228" t="s">
        <v>192</v>
      </c>
      <c r="C17381" s="228" t="s">
        <v>65</v>
      </c>
      <c r="D17381" s="228" t="s">
        <v>205</v>
      </c>
      <c r="E17381" s="228">
        <v>90</v>
      </c>
      <c r="F17381" s="228">
        <v>2741</v>
      </c>
      <c r="G17381" s="228">
        <v>826</v>
      </c>
      <c r="H17381" s="228">
        <v>4144</v>
      </c>
      <c r="I17381" s="228">
        <v>3341759.2</v>
      </c>
      <c r="J17381" s="228">
        <v>447428.95</v>
      </c>
      <c r="K17381" s="228">
        <v>414488.94</v>
      </c>
      <c r="L17381" s="228">
        <v>4302626.07</v>
      </c>
    </row>
    <row r="17382" spans="1:12">
      <c r="A17382" s="228">
        <v>2021</v>
      </c>
      <c r="B17382" s="228" t="s">
        <v>192</v>
      </c>
      <c r="C17382" s="228" t="s">
        <v>65</v>
      </c>
      <c r="D17382" s="228" t="s">
        <v>205</v>
      </c>
      <c r="E17382" s="228">
        <v>95</v>
      </c>
      <c r="F17382" s="228">
        <v>422</v>
      </c>
      <c r="G17382" s="228">
        <v>105</v>
      </c>
      <c r="H17382" s="228">
        <v>770</v>
      </c>
      <c r="I17382" s="228">
        <v>529182.35</v>
      </c>
      <c r="J17382" s="228">
        <v>48085.3</v>
      </c>
      <c r="K17382" s="228">
        <v>14601</v>
      </c>
      <c r="L17382" s="228">
        <v>602696.05000000005</v>
      </c>
    </row>
    <row r="17383" spans="1:12">
      <c r="A17383" s="228">
        <v>2021</v>
      </c>
      <c r="B17383" s="228" t="s">
        <v>192</v>
      </c>
      <c r="C17383" s="228" t="s">
        <v>65</v>
      </c>
      <c r="D17383" s="228" t="s">
        <v>206</v>
      </c>
      <c r="E17383" s="228">
        <v>0</v>
      </c>
      <c r="F17383" s="228">
        <v>36792</v>
      </c>
      <c r="G17383" s="228">
        <v>1021</v>
      </c>
      <c r="H17383" s="228">
        <v>2577</v>
      </c>
      <c r="I17383" s="228">
        <v>2063814.7</v>
      </c>
      <c r="J17383" s="228">
        <v>279029.56</v>
      </c>
      <c r="K17383" s="228">
        <v>59359</v>
      </c>
      <c r="L17383" s="228">
        <v>2550037.0299999998</v>
      </c>
    </row>
    <row r="17384" spans="1:12">
      <c r="A17384" s="228">
        <v>2021</v>
      </c>
      <c r="B17384" s="228" t="s">
        <v>192</v>
      </c>
      <c r="C17384" s="228" t="s">
        <v>65</v>
      </c>
      <c r="D17384" s="228" t="s">
        <v>206</v>
      </c>
      <c r="E17384" s="228">
        <v>5</v>
      </c>
      <c r="F17384" s="228">
        <v>46403</v>
      </c>
      <c r="G17384" s="228">
        <v>613</v>
      </c>
      <c r="H17384" s="228">
        <v>761</v>
      </c>
      <c r="I17384" s="228">
        <v>884769.7</v>
      </c>
      <c r="J17384" s="228">
        <v>217513.97</v>
      </c>
      <c r="K17384" s="228">
        <v>58370</v>
      </c>
      <c r="L17384" s="228">
        <v>1265853.55</v>
      </c>
    </row>
    <row r="17385" spans="1:12">
      <c r="A17385" s="228">
        <v>2021</v>
      </c>
      <c r="B17385" s="228" t="s">
        <v>192</v>
      </c>
      <c r="C17385" s="228" t="s">
        <v>65</v>
      </c>
      <c r="D17385" s="228" t="s">
        <v>206</v>
      </c>
      <c r="E17385" s="228">
        <v>10</v>
      </c>
      <c r="F17385" s="228">
        <v>47253</v>
      </c>
      <c r="G17385" s="228">
        <v>671</v>
      </c>
      <c r="H17385" s="228">
        <v>1456</v>
      </c>
      <c r="I17385" s="228">
        <v>1108133.3500000001</v>
      </c>
      <c r="J17385" s="228">
        <v>207520.78</v>
      </c>
      <c r="K17385" s="228">
        <v>72645</v>
      </c>
      <c r="L17385" s="228">
        <v>1509015.66</v>
      </c>
    </row>
    <row r="17386" spans="1:12">
      <c r="A17386" s="228">
        <v>2021</v>
      </c>
      <c r="B17386" s="228" t="s">
        <v>192</v>
      </c>
      <c r="C17386" s="228" t="s">
        <v>65</v>
      </c>
      <c r="D17386" s="228" t="s">
        <v>206</v>
      </c>
      <c r="E17386" s="228">
        <v>15</v>
      </c>
      <c r="F17386" s="228">
        <v>42078</v>
      </c>
      <c r="G17386" s="228">
        <v>1913</v>
      </c>
      <c r="H17386" s="228">
        <v>4953</v>
      </c>
      <c r="I17386" s="228">
        <v>4596441.0999999996</v>
      </c>
      <c r="J17386" s="228">
        <v>618924.82999999996</v>
      </c>
      <c r="K17386" s="228">
        <v>958183</v>
      </c>
      <c r="L17386" s="228">
        <v>6697215.75</v>
      </c>
    </row>
    <row r="17387" spans="1:12">
      <c r="A17387" s="228">
        <v>2021</v>
      </c>
      <c r="B17387" s="228" t="s">
        <v>192</v>
      </c>
      <c r="C17387" s="228" t="s">
        <v>65</v>
      </c>
      <c r="D17387" s="228" t="s">
        <v>206</v>
      </c>
      <c r="E17387" s="228">
        <v>20</v>
      </c>
      <c r="F17387" s="228">
        <v>36933</v>
      </c>
      <c r="G17387" s="228">
        <v>1905</v>
      </c>
      <c r="H17387" s="228">
        <v>4227</v>
      </c>
      <c r="I17387" s="228">
        <v>4429259.4000000004</v>
      </c>
      <c r="J17387" s="228">
        <v>703601.04</v>
      </c>
      <c r="K17387" s="228">
        <v>542359.65</v>
      </c>
      <c r="L17387" s="228">
        <v>6213349.3300000001</v>
      </c>
    </row>
    <row r="17388" spans="1:12">
      <c r="A17388" s="228">
        <v>2021</v>
      </c>
      <c r="B17388" s="228" t="s">
        <v>192</v>
      </c>
      <c r="C17388" s="228" t="s">
        <v>65</v>
      </c>
      <c r="D17388" s="228" t="s">
        <v>206</v>
      </c>
      <c r="E17388" s="228">
        <v>25</v>
      </c>
      <c r="F17388" s="228">
        <v>33424</v>
      </c>
      <c r="G17388" s="228">
        <v>1953</v>
      </c>
      <c r="H17388" s="228">
        <v>5523</v>
      </c>
      <c r="I17388" s="228">
        <v>6486312.25</v>
      </c>
      <c r="J17388" s="228">
        <v>1315126.92</v>
      </c>
      <c r="K17388" s="228">
        <v>799824.4</v>
      </c>
      <c r="L17388" s="228">
        <v>9571646.6500000004</v>
      </c>
    </row>
    <row r="17389" spans="1:12">
      <c r="A17389" s="228">
        <v>2021</v>
      </c>
      <c r="B17389" s="228" t="s">
        <v>192</v>
      </c>
      <c r="C17389" s="228" t="s">
        <v>65</v>
      </c>
      <c r="D17389" s="228" t="s">
        <v>206</v>
      </c>
      <c r="E17389" s="228">
        <v>30</v>
      </c>
      <c r="F17389" s="228">
        <v>52993</v>
      </c>
      <c r="G17389" s="228">
        <v>3600</v>
      </c>
      <c r="H17389" s="228">
        <v>9518</v>
      </c>
      <c r="I17389" s="228">
        <v>11975840.25</v>
      </c>
      <c r="J17389" s="228">
        <v>2923552.1</v>
      </c>
      <c r="K17389" s="228">
        <v>958233.8</v>
      </c>
      <c r="L17389" s="228">
        <v>17399830.920000002</v>
      </c>
    </row>
    <row r="17390" spans="1:12">
      <c r="A17390" s="228">
        <v>2021</v>
      </c>
      <c r="B17390" s="228" t="s">
        <v>192</v>
      </c>
      <c r="C17390" s="228" t="s">
        <v>65</v>
      </c>
      <c r="D17390" s="228" t="s">
        <v>206</v>
      </c>
      <c r="E17390" s="228">
        <v>35</v>
      </c>
      <c r="F17390" s="228">
        <v>59634</v>
      </c>
      <c r="G17390" s="228">
        <v>3769</v>
      </c>
      <c r="H17390" s="228">
        <v>8916</v>
      </c>
      <c r="I17390" s="228">
        <v>11079793.15</v>
      </c>
      <c r="J17390" s="228">
        <v>2659572.12</v>
      </c>
      <c r="K17390" s="228">
        <v>1102391</v>
      </c>
      <c r="L17390" s="228">
        <v>16627859.789999999</v>
      </c>
    </row>
    <row r="17391" spans="1:12">
      <c r="A17391" s="228">
        <v>2021</v>
      </c>
      <c r="B17391" s="228" t="s">
        <v>192</v>
      </c>
      <c r="C17391" s="228" t="s">
        <v>65</v>
      </c>
      <c r="D17391" s="228" t="s">
        <v>206</v>
      </c>
      <c r="E17391" s="228">
        <v>40</v>
      </c>
      <c r="F17391" s="228">
        <v>53840</v>
      </c>
      <c r="G17391" s="228">
        <v>3351</v>
      </c>
      <c r="H17391" s="228">
        <v>6986</v>
      </c>
      <c r="I17391" s="228">
        <v>8393561.1300000008</v>
      </c>
      <c r="J17391" s="228">
        <v>1919833.25</v>
      </c>
      <c r="K17391" s="228">
        <v>1360429</v>
      </c>
      <c r="L17391" s="228">
        <v>13308929.67</v>
      </c>
    </row>
    <row r="17392" spans="1:12">
      <c r="A17392" s="228">
        <v>2021</v>
      </c>
      <c r="B17392" s="228" t="s">
        <v>192</v>
      </c>
      <c r="C17392" s="228" t="s">
        <v>65</v>
      </c>
      <c r="D17392" s="228" t="s">
        <v>206</v>
      </c>
      <c r="E17392" s="228">
        <v>45</v>
      </c>
      <c r="F17392" s="228">
        <v>53094</v>
      </c>
      <c r="G17392" s="228">
        <v>3773</v>
      </c>
      <c r="H17392" s="228">
        <v>7350</v>
      </c>
      <c r="I17392" s="228">
        <v>9278287.0999999996</v>
      </c>
      <c r="J17392" s="228">
        <v>2120747.44</v>
      </c>
      <c r="K17392" s="228">
        <v>1811630</v>
      </c>
      <c r="L17392" s="228">
        <v>15064882.220000001</v>
      </c>
    </row>
    <row r="17393" spans="1:12">
      <c r="A17393" s="228">
        <v>2021</v>
      </c>
      <c r="B17393" s="228" t="s">
        <v>192</v>
      </c>
      <c r="C17393" s="228" t="s">
        <v>65</v>
      </c>
      <c r="D17393" s="228" t="s">
        <v>206</v>
      </c>
      <c r="E17393" s="228">
        <v>50</v>
      </c>
      <c r="F17393" s="228">
        <v>51972</v>
      </c>
      <c r="G17393" s="228">
        <v>4429</v>
      </c>
      <c r="H17393" s="228">
        <v>8625</v>
      </c>
      <c r="I17393" s="228">
        <v>10789408.210000001</v>
      </c>
      <c r="J17393" s="228">
        <v>2424315.02</v>
      </c>
      <c r="K17393" s="228">
        <v>2101965.65</v>
      </c>
      <c r="L17393" s="228">
        <v>17291629.710000001</v>
      </c>
    </row>
    <row r="17394" spans="1:12">
      <c r="A17394" s="228">
        <v>2021</v>
      </c>
      <c r="B17394" s="228" t="s">
        <v>192</v>
      </c>
      <c r="C17394" s="228" t="s">
        <v>65</v>
      </c>
      <c r="D17394" s="228" t="s">
        <v>206</v>
      </c>
      <c r="E17394" s="228">
        <v>55</v>
      </c>
      <c r="F17394" s="228">
        <v>49758</v>
      </c>
      <c r="G17394" s="228">
        <v>4542</v>
      </c>
      <c r="H17394" s="228">
        <v>9152</v>
      </c>
      <c r="I17394" s="228">
        <v>11664727.800000001</v>
      </c>
      <c r="J17394" s="228">
        <v>2809765.66</v>
      </c>
      <c r="K17394" s="228">
        <v>2829270</v>
      </c>
      <c r="L17394" s="228">
        <v>19241161.41</v>
      </c>
    </row>
    <row r="17395" spans="1:12">
      <c r="A17395" s="228">
        <v>2021</v>
      </c>
      <c r="B17395" s="228" t="s">
        <v>192</v>
      </c>
      <c r="C17395" s="228" t="s">
        <v>65</v>
      </c>
      <c r="D17395" s="228" t="s">
        <v>206</v>
      </c>
      <c r="E17395" s="228">
        <v>60</v>
      </c>
      <c r="F17395" s="228">
        <v>46588</v>
      </c>
      <c r="G17395" s="228">
        <v>5031</v>
      </c>
      <c r="H17395" s="228">
        <v>10111</v>
      </c>
      <c r="I17395" s="228">
        <v>13269143.539999999</v>
      </c>
      <c r="J17395" s="228">
        <v>3263124.78</v>
      </c>
      <c r="K17395" s="228">
        <v>3260707.25</v>
      </c>
      <c r="L17395" s="228">
        <v>21742249.920000002</v>
      </c>
    </row>
    <row r="17396" spans="1:12">
      <c r="A17396" s="228">
        <v>2021</v>
      </c>
      <c r="B17396" s="228" t="s">
        <v>192</v>
      </c>
      <c r="C17396" s="228" t="s">
        <v>65</v>
      </c>
      <c r="D17396" s="228" t="s">
        <v>206</v>
      </c>
      <c r="E17396" s="228">
        <v>65</v>
      </c>
      <c r="F17396" s="228">
        <v>41176</v>
      </c>
      <c r="G17396" s="228">
        <v>5600</v>
      </c>
      <c r="H17396" s="228">
        <v>11232</v>
      </c>
      <c r="I17396" s="228">
        <v>15370422.09</v>
      </c>
      <c r="J17396" s="228">
        <v>3806333.01</v>
      </c>
      <c r="K17396" s="228">
        <v>4215111.3</v>
      </c>
      <c r="L17396" s="228">
        <v>25109076.739999998</v>
      </c>
    </row>
    <row r="17397" spans="1:12">
      <c r="A17397" s="228">
        <v>2021</v>
      </c>
      <c r="B17397" s="228" t="s">
        <v>192</v>
      </c>
      <c r="C17397" s="228" t="s">
        <v>65</v>
      </c>
      <c r="D17397" s="228" t="s">
        <v>206</v>
      </c>
      <c r="E17397" s="228">
        <v>70</v>
      </c>
      <c r="F17397" s="228">
        <v>35374</v>
      </c>
      <c r="G17397" s="228">
        <v>5937</v>
      </c>
      <c r="H17397" s="228">
        <v>13754</v>
      </c>
      <c r="I17397" s="228">
        <v>17224413.68</v>
      </c>
      <c r="J17397" s="228">
        <v>4165651.44</v>
      </c>
      <c r="K17397" s="228">
        <v>4399980.5</v>
      </c>
      <c r="L17397" s="228">
        <v>27194218.02</v>
      </c>
    </row>
    <row r="17398" spans="1:12">
      <c r="A17398" s="228">
        <v>2021</v>
      </c>
      <c r="B17398" s="228" t="s">
        <v>192</v>
      </c>
      <c r="C17398" s="228" t="s">
        <v>65</v>
      </c>
      <c r="D17398" s="228" t="s">
        <v>206</v>
      </c>
      <c r="E17398" s="228">
        <v>75</v>
      </c>
      <c r="F17398" s="228">
        <v>22995</v>
      </c>
      <c r="G17398" s="228">
        <v>4453</v>
      </c>
      <c r="H17398" s="228">
        <v>11544</v>
      </c>
      <c r="I17398" s="228">
        <v>13985156.4</v>
      </c>
      <c r="J17398" s="228">
        <v>3279169.73</v>
      </c>
      <c r="K17398" s="228">
        <v>3384291.9</v>
      </c>
      <c r="L17398" s="228">
        <v>21494790.09</v>
      </c>
    </row>
    <row r="17399" spans="1:12">
      <c r="A17399" s="228">
        <v>2021</v>
      </c>
      <c r="B17399" s="228" t="s">
        <v>192</v>
      </c>
      <c r="C17399" s="228" t="s">
        <v>65</v>
      </c>
      <c r="D17399" s="228" t="s">
        <v>206</v>
      </c>
      <c r="E17399" s="228">
        <v>80</v>
      </c>
      <c r="F17399" s="228">
        <v>15352</v>
      </c>
      <c r="G17399" s="228">
        <v>2977</v>
      </c>
      <c r="H17399" s="228">
        <v>11077</v>
      </c>
      <c r="I17399" s="228">
        <v>11400751.75</v>
      </c>
      <c r="J17399" s="228">
        <v>2193393.5099999998</v>
      </c>
      <c r="K17399" s="228">
        <v>2148537.75</v>
      </c>
      <c r="L17399" s="228">
        <v>16220461.689999999</v>
      </c>
    </row>
    <row r="17400" spans="1:12">
      <c r="A17400" s="228">
        <v>2021</v>
      </c>
      <c r="B17400" s="228" t="s">
        <v>192</v>
      </c>
      <c r="C17400" s="228" t="s">
        <v>65</v>
      </c>
      <c r="D17400" s="228" t="s">
        <v>206</v>
      </c>
      <c r="E17400" s="228">
        <v>85</v>
      </c>
      <c r="F17400" s="228">
        <v>9053</v>
      </c>
      <c r="G17400" s="228">
        <v>1933</v>
      </c>
      <c r="H17400" s="228">
        <v>9963</v>
      </c>
      <c r="I17400" s="228">
        <v>8604160.6500000004</v>
      </c>
      <c r="J17400" s="228">
        <v>1283409.21</v>
      </c>
      <c r="K17400" s="228">
        <v>1026441.8</v>
      </c>
      <c r="L17400" s="228">
        <v>11185393.49</v>
      </c>
    </row>
    <row r="17401" spans="1:12">
      <c r="A17401" s="228">
        <v>2021</v>
      </c>
      <c r="B17401" s="228" t="s">
        <v>192</v>
      </c>
      <c r="C17401" s="228" t="s">
        <v>65</v>
      </c>
      <c r="D17401" s="228" t="s">
        <v>206</v>
      </c>
      <c r="E17401" s="228">
        <v>90</v>
      </c>
      <c r="F17401" s="228">
        <v>4162</v>
      </c>
      <c r="G17401" s="228">
        <v>900</v>
      </c>
      <c r="H17401" s="228">
        <v>6254</v>
      </c>
      <c r="I17401" s="228">
        <v>4026786.7</v>
      </c>
      <c r="J17401" s="228">
        <v>491821.89</v>
      </c>
      <c r="K17401" s="228">
        <v>304648</v>
      </c>
      <c r="L17401" s="228">
        <v>4917802.17</v>
      </c>
    </row>
    <row r="17402" spans="1:12">
      <c r="A17402" s="228">
        <v>2021</v>
      </c>
      <c r="B17402" s="228" t="s">
        <v>192</v>
      </c>
      <c r="C17402" s="228" t="s">
        <v>65</v>
      </c>
      <c r="D17402" s="228" t="s">
        <v>206</v>
      </c>
      <c r="E17402" s="228">
        <v>95</v>
      </c>
      <c r="F17402" s="228">
        <v>1131</v>
      </c>
      <c r="G17402" s="228">
        <v>188</v>
      </c>
      <c r="H17402" s="228">
        <v>1283</v>
      </c>
      <c r="I17402" s="228">
        <v>900359.7</v>
      </c>
      <c r="J17402" s="228">
        <v>114656.85</v>
      </c>
      <c r="K17402" s="228">
        <v>55588</v>
      </c>
      <c r="L17402" s="228">
        <v>1089399.98</v>
      </c>
    </row>
    <row r="17403" spans="1:12">
      <c r="A17403" s="228">
        <v>2021</v>
      </c>
      <c r="B17403" s="228" t="s">
        <v>192</v>
      </c>
      <c r="C17403" s="228" t="s">
        <v>66</v>
      </c>
      <c r="D17403" s="228" t="s">
        <v>205</v>
      </c>
      <c r="E17403" s="228">
        <v>0</v>
      </c>
      <c r="F17403" s="228">
        <v>4406</v>
      </c>
      <c r="G17403" s="228">
        <v>97</v>
      </c>
      <c r="H17403" s="228">
        <v>443</v>
      </c>
      <c r="I17403" s="228">
        <v>338252.19</v>
      </c>
      <c r="J17403" s="228">
        <v>55118.239999999998</v>
      </c>
      <c r="K17403" s="228">
        <v>3401</v>
      </c>
      <c r="L17403" s="228">
        <v>417660.83</v>
      </c>
    </row>
    <row r="17404" spans="1:12">
      <c r="A17404" s="228">
        <v>2021</v>
      </c>
      <c r="B17404" s="228" t="s">
        <v>192</v>
      </c>
      <c r="C17404" s="228" t="s">
        <v>66</v>
      </c>
      <c r="D17404" s="228" t="s">
        <v>205</v>
      </c>
      <c r="E17404" s="228">
        <v>5</v>
      </c>
      <c r="F17404" s="228">
        <v>5872</v>
      </c>
      <c r="G17404" s="228">
        <v>76</v>
      </c>
      <c r="H17404" s="228">
        <v>84</v>
      </c>
      <c r="I17404" s="228">
        <v>89450.02</v>
      </c>
      <c r="J17404" s="228">
        <v>37596.980000000003</v>
      </c>
      <c r="K17404" s="228">
        <v>2586</v>
      </c>
      <c r="L17404" s="228">
        <v>142609.34</v>
      </c>
    </row>
    <row r="17405" spans="1:12">
      <c r="A17405" s="228">
        <v>2021</v>
      </c>
      <c r="B17405" s="228" t="s">
        <v>192</v>
      </c>
      <c r="C17405" s="228" t="s">
        <v>66</v>
      </c>
      <c r="D17405" s="228" t="s">
        <v>205</v>
      </c>
      <c r="E17405" s="228">
        <v>10</v>
      </c>
      <c r="F17405" s="228">
        <v>6446</v>
      </c>
      <c r="G17405" s="228">
        <v>55</v>
      </c>
      <c r="H17405" s="228">
        <v>85</v>
      </c>
      <c r="I17405" s="228">
        <v>92708.45</v>
      </c>
      <c r="J17405" s="228">
        <v>30739.040000000001</v>
      </c>
      <c r="K17405" s="228">
        <v>13730</v>
      </c>
      <c r="L17405" s="228">
        <v>146761.70000000001</v>
      </c>
    </row>
    <row r="17406" spans="1:12">
      <c r="A17406" s="228">
        <v>2021</v>
      </c>
      <c r="B17406" s="228" t="s">
        <v>192</v>
      </c>
      <c r="C17406" s="228" t="s">
        <v>66</v>
      </c>
      <c r="D17406" s="228" t="s">
        <v>205</v>
      </c>
      <c r="E17406" s="228">
        <v>15</v>
      </c>
      <c r="F17406" s="228">
        <v>6349</v>
      </c>
      <c r="G17406" s="228">
        <v>139</v>
      </c>
      <c r="H17406" s="228">
        <v>216</v>
      </c>
      <c r="I17406" s="228">
        <v>263096.75</v>
      </c>
      <c r="J17406" s="228">
        <v>72148.81</v>
      </c>
      <c r="K17406" s="228">
        <v>67307</v>
      </c>
      <c r="L17406" s="228">
        <v>436424.52</v>
      </c>
    </row>
    <row r="17407" spans="1:12">
      <c r="A17407" s="228">
        <v>2021</v>
      </c>
      <c r="B17407" s="228" t="s">
        <v>192</v>
      </c>
      <c r="C17407" s="228" t="s">
        <v>66</v>
      </c>
      <c r="D17407" s="228" t="s">
        <v>205</v>
      </c>
      <c r="E17407" s="228">
        <v>20</v>
      </c>
      <c r="F17407" s="228">
        <v>5048</v>
      </c>
      <c r="G17407" s="228">
        <v>145</v>
      </c>
      <c r="H17407" s="228">
        <v>336</v>
      </c>
      <c r="I17407" s="228">
        <v>346026.32</v>
      </c>
      <c r="J17407" s="228">
        <v>82245.600000000006</v>
      </c>
      <c r="K17407" s="228">
        <v>41947</v>
      </c>
      <c r="L17407" s="228">
        <v>509722.4</v>
      </c>
    </row>
    <row r="17408" spans="1:12">
      <c r="A17408" s="228">
        <v>2021</v>
      </c>
      <c r="B17408" s="228" t="s">
        <v>192</v>
      </c>
      <c r="C17408" s="228" t="s">
        <v>66</v>
      </c>
      <c r="D17408" s="228" t="s">
        <v>205</v>
      </c>
      <c r="E17408" s="228">
        <v>25</v>
      </c>
      <c r="F17408" s="228">
        <v>3157</v>
      </c>
      <c r="G17408" s="228">
        <v>105</v>
      </c>
      <c r="H17408" s="228">
        <v>161</v>
      </c>
      <c r="I17408" s="228">
        <v>232458.62</v>
      </c>
      <c r="J17408" s="228">
        <v>74844.12</v>
      </c>
      <c r="K17408" s="228">
        <v>86605</v>
      </c>
      <c r="L17408" s="228">
        <v>453543.71</v>
      </c>
    </row>
    <row r="17409" spans="1:12">
      <c r="A17409" s="228">
        <v>2021</v>
      </c>
      <c r="B17409" s="228" t="s">
        <v>192</v>
      </c>
      <c r="C17409" s="228" t="s">
        <v>66</v>
      </c>
      <c r="D17409" s="228" t="s">
        <v>205</v>
      </c>
      <c r="E17409" s="228">
        <v>30</v>
      </c>
      <c r="F17409" s="228">
        <v>5093</v>
      </c>
      <c r="G17409" s="228">
        <v>128</v>
      </c>
      <c r="H17409" s="228">
        <v>245</v>
      </c>
      <c r="I17409" s="228">
        <v>221698.37</v>
      </c>
      <c r="J17409" s="228">
        <v>88152.2</v>
      </c>
      <c r="K17409" s="228">
        <v>60657</v>
      </c>
      <c r="L17409" s="228">
        <v>448795.71</v>
      </c>
    </row>
    <row r="17410" spans="1:12">
      <c r="A17410" s="228">
        <v>2021</v>
      </c>
      <c r="B17410" s="228" t="s">
        <v>192</v>
      </c>
      <c r="C17410" s="228" t="s">
        <v>66</v>
      </c>
      <c r="D17410" s="228" t="s">
        <v>205</v>
      </c>
      <c r="E17410" s="228">
        <v>35</v>
      </c>
      <c r="F17410" s="228">
        <v>6040</v>
      </c>
      <c r="G17410" s="228">
        <v>208</v>
      </c>
      <c r="H17410" s="228">
        <v>375</v>
      </c>
      <c r="I17410" s="228">
        <v>401826.24</v>
      </c>
      <c r="J17410" s="228">
        <v>129379.34</v>
      </c>
      <c r="K17410" s="228">
        <v>135731</v>
      </c>
      <c r="L17410" s="228">
        <v>760921.44</v>
      </c>
    </row>
    <row r="17411" spans="1:12">
      <c r="A17411" s="228">
        <v>2021</v>
      </c>
      <c r="B17411" s="228" t="s">
        <v>192</v>
      </c>
      <c r="C17411" s="228" t="s">
        <v>66</v>
      </c>
      <c r="D17411" s="228" t="s">
        <v>205</v>
      </c>
      <c r="E17411" s="228">
        <v>40</v>
      </c>
      <c r="F17411" s="228">
        <v>5866</v>
      </c>
      <c r="G17411" s="228">
        <v>242</v>
      </c>
      <c r="H17411" s="228">
        <v>404</v>
      </c>
      <c r="I17411" s="228">
        <v>426013.92</v>
      </c>
      <c r="J17411" s="228">
        <v>143899.94</v>
      </c>
      <c r="K17411" s="228">
        <v>85827</v>
      </c>
      <c r="L17411" s="228">
        <v>762250.81</v>
      </c>
    </row>
    <row r="17412" spans="1:12">
      <c r="A17412" s="228">
        <v>2021</v>
      </c>
      <c r="B17412" s="228" t="s">
        <v>192</v>
      </c>
      <c r="C17412" s="228" t="s">
        <v>66</v>
      </c>
      <c r="D17412" s="228" t="s">
        <v>205</v>
      </c>
      <c r="E17412" s="228">
        <v>45</v>
      </c>
      <c r="F17412" s="228">
        <v>6641</v>
      </c>
      <c r="G17412" s="228">
        <v>286</v>
      </c>
      <c r="H17412" s="228">
        <v>625</v>
      </c>
      <c r="I17412" s="228">
        <v>605255.17000000004</v>
      </c>
      <c r="J17412" s="228">
        <v>205412.36</v>
      </c>
      <c r="K17412" s="228">
        <v>182147</v>
      </c>
      <c r="L17412" s="228">
        <v>1123703.69</v>
      </c>
    </row>
    <row r="17413" spans="1:12">
      <c r="A17413" s="228">
        <v>2021</v>
      </c>
      <c r="B17413" s="228" t="s">
        <v>192</v>
      </c>
      <c r="C17413" s="228" t="s">
        <v>66</v>
      </c>
      <c r="D17413" s="228" t="s">
        <v>205</v>
      </c>
      <c r="E17413" s="228">
        <v>50</v>
      </c>
      <c r="F17413" s="228">
        <v>7215</v>
      </c>
      <c r="G17413" s="228">
        <v>433</v>
      </c>
      <c r="H17413" s="228">
        <v>800</v>
      </c>
      <c r="I17413" s="228">
        <v>901422.49</v>
      </c>
      <c r="J17413" s="228">
        <v>348449.29</v>
      </c>
      <c r="K17413" s="228">
        <v>269505</v>
      </c>
      <c r="L17413" s="228">
        <v>1684536.36</v>
      </c>
    </row>
    <row r="17414" spans="1:12">
      <c r="A17414" s="228">
        <v>2021</v>
      </c>
      <c r="B17414" s="228" t="s">
        <v>192</v>
      </c>
      <c r="C17414" s="228" t="s">
        <v>66</v>
      </c>
      <c r="D17414" s="228" t="s">
        <v>205</v>
      </c>
      <c r="E17414" s="228">
        <v>55</v>
      </c>
      <c r="F17414" s="228">
        <v>8228</v>
      </c>
      <c r="G17414" s="228">
        <v>640</v>
      </c>
      <c r="H17414" s="228">
        <v>1325</v>
      </c>
      <c r="I17414" s="228">
        <v>1561620.04</v>
      </c>
      <c r="J17414" s="228">
        <v>519223.27</v>
      </c>
      <c r="K17414" s="228">
        <v>493040</v>
      </c>
      <c r="L17414" s="228">
        <v>2793066.22</v>
      </c>
    </row>
    <row r="17415" spans="1:12">
      <c r="A17415" s="228">
        <v>2021</v>
      </c>
      <c r="B17415" s="228" t="s">
        <v>192</v>
      </c>
      <c r="C17415" s="228" t="s">
        <v>66</v>
      </c>
      <c r="D17415" s="228" t="s">
        <v>205</v>
      </c>
      <c r="E17415" s="228">
        <v>60</v>
      </c>
      <c r="F17415" s="228">
        <v>9389</v>
      </c>
      <c r="G17415" s="228">
        <v>1034</v>
      </c>
      <c r="H17415" s="228">
        <v>2114</v>
      </c>
      <c r="I17415" s="228">
        <v>2339159.4900000002</v>
      </c>
      <c r="J17415" s="228">
        <v>686320.01</v>
      </c>
      <c r="K17415" s="228">
        <v>789568.64</v>
      </c>
      <c r="L17415" s="228">
        <v>4163299.39</v>
      </c>
    </row>
    <row r="17416" spans="1:12">
      <c r="A17416" s="228">
        <v>2021</v>
      </c>
      <c r="B17416" s="228" t="s">
        <v>192</v>
      </c>
      <c r="C17416" s="228" t="s">
        <v>66</v>
      </c>
      <c r="D17416" s="228" t="s">
        <v>205</v>
      </c>
      <c r="E17416" s="228">
        <v>65</v>
      </c>
      <c r="F17416" s="228">
        <v>8996</v>
      </c>
      <c r="G17416" s="228">
        <v>1418</v>
      </c>
      <c r="H17416" s="228">
        <v>2350</v>
      </c>
      <c r="I17416" s="228">
        <v>2946587.29</v>
      </c>
      <c r="J17416" s="228">
        <v>917524.42</v>
      </c>
      <c r="K17416" s="228">
        <v>902908</v>
      </c>
      <c r="L17416" s="228">
        <v>5178253.3899999997</v>
      </c>
    </row>
    <row r="17417" spans="1:12">
      <c r="A17417" s="228">
        <v>2021</v>
      </c>
      <c r="B17417" s="228" t="s">
        <v>192</v>
      </c>
      <c r="C17417" s="228" t="s">
        <v>66</v>
      </c>
      <c r="D17417" s="228" t="s">
        <v>205</v>
      </c>
      <c r="E17417" s="228">
        <v>70</v>
      </c>
      <c r="F17417" s="228">
        <v>8203</v>
      </c>
      <c r="G17417" s="228">
        <v>1537</v>
      </c>
      <c r="H17417" s="228">
        <v>3124</v>
      </c>
      <c r="I17417" s="228">
        <v>3714139.2</v>
      </c>
      <c r="J17417" s="228">
        <v>1085454.31</v>
      </c>
      <c r="K17417" s="228">
        <v>1208261.45</v>
      </c>
      <c r="L17417" s="228">
        <v>6412960.5999999996</v>
      </c>
    </row>
    <row r="17418" spans="1:12">
      <c r="A17418" s="228">
        <v>2021</v>
      </c>
      <c r="B17418" s="228" t="s">
        <v>192</v>
      </c>
      <c r="C17418" s="228" t="s">
        <v>66</v>
      </c>
      <c r="D17418" s="228" t="s">
        <v>205</v>
      </c>
      <c r="E17418" s="228">
        <v>75</v>
      </c>
      <c r="F17418" s="228">
        <v>5485</v>
      </c>
      <c r="G17418" s="228">
        <v>1468</v>
      </c>
      <c r="H17418" s="228">
        <v>3004</v>
      </c>
      <c r="I17418" s="228">
        <v>2971392.31</v>
      </c>
      <c r="J17418" s="228">
        <v>873460.19</v>
      </c>
      <c r="K17418" s="228">
        <v>988787.6</v>
      </c>
      <c r="L17418" s="228">
        <v>5121017.57</v>
      </c>
    </row>
    <row r="17419" spans="1:12">
      <c r="A17419" s="228">
        <v>2021</v>
      </c>
      <c r="B17419" s="228" t="s">
        <v>192</v>
      </c>
      <c r="C17419" s="228" t="s">
        <v>66</v>
      </c>
      <c r="D17419" s="228" t="s">
        <v>205</v>
      </c>
      <c r="E17419" s="228">
        <v>80</v>
      </c>
      <c r="F17419" s="228">
        <v>3532</v>
      </c>
      <c r="G17419" s="228">
        <v>1101</v>
      </c>
      <c r="H17419" s="228">
        <v>2425</v>
      </c>
      <c r="I17419" s="228">
        <v>2356134.8199999998</v>
      </c>
      <c r="J17419" s="228">
        <v>631833.61</v>
      </c>
      <c r="K17419" s="228">
        <v>645080</v>
      </c>
      <c r="L17419" s="228">
        <v>3835385.18</v>
      </c>
    </row>
    <row r="17420" spans="1:12">
      <c r="A17420" s="228">
        <v>2021</v>
      </c>
      <c r="B17420" s="228" t="s">
        <v>192</v>
      </c>
      <c r="C17420" s="228" t="s">
        <v>66</v>
      </c>
      <c r="D17420" s="228" t="s">
        <v>205</v>
      </c>
      <c r="E17420" s="228">
        <v>85</v>
      </c>
      <c r="F17420" s="228">
        <v>1779</v>
      </c>
      <c r="G17420" s="228">
        <v>602</v>
      </c>
      <c r="H17420" s="228">
        <v>2400</v>
      </c>
      <c r="I17420" s="228">
        <v>1705618.45</v>
      </c>
      <c r="J17420" s="228">
        <v>306180.90000000002</v>
      </c>
      <c r="K17420" s="228">
        <v>232855</v>
      </c>
      <c r="L17420" s="228">
        <v>2326518.62</v>
      </c>
    </row>
    <row r="17421" spans="1:12">
      <c r="A17421" s="228">
        <v>2021</v>
      </c>
      <c r="B17421" s="228" t="s">
        <v>192</v>
      </c>
      <c r="C17421" s="228" t="s">
        <v>66</v>
      </c>
      <c r="D17421" s="228" t="s">
        <v>205</v>
      </c>
      <c r="E17421" s="228">
        <v>90</v>
      </c>
      <c r="F17421" s="228">
        <v>721</v>
      </c>
      <c r="G17421" s="228">
        <v>210</v>
      </c>
      <c r="H17421" s="228">
        <v>727</v>
      </c>
      <c r="I17421" s="228">
        <v>554709.9</v>
      </c>
      <c r="J17421" s="228">
        <v>102407.36</v>
      </c>
      <c r="K17421" s="228">
        <v>71108</v>
      </c>
      <c r="L17421" s="228">
        <v>753028.41</v>
      </c>
    </row>
    <row r="17422" spans="1:12">
      <c r="A17422" s="228">
        <v>2021</v>
      </c>
      <c r="B17422" s="228" t="s">
        <v>192</v>
      </c>
      <c r="C17422" s="228" t="s">
        <v>66</v>
      </c>
      <c r="D17422" s="228" t="s">
        <v>205</v>
      </c>
      <c r="E17422" s="228">
        <v>95</v>
      </c>
      <c r="F17422" s="228">
        <v>95</v>
      </c>
      <c r="G17422" s="228">
        <v>19</v>
      </c>
      <c r="H17422" s="228">
        <v>75</v>
      </c>
      <c r="I17422" s="228">
        <v>50624.2</v>
      </c>
      <c r="J17422" s="228">
        <v>9346.61</v>
      </c>
      <c r="K17422" s="228">
        <v>675</v>
      </c>
      <c r="L17422" s="228">
        <v>62715.88</v>
      </c>
    </row>
    <row r="17423" spans="1:12">
      <c r="A17423" s="228">
        <v>2021</v>
      </c>
      <c r="B17423" s="228" t="s">
        <v>192</v>
      </c>
      <c r="C17423" s="228" t="s">
        <v>66</v>
      </c>
      <c r="D17423" s="228" t="s">
        <v>206</v>
      </c>
      <c r="E17423" s="228">
        <v>0</v>
      </c>
      <c r="F17423" s="228">
        <v>4068</v>
      </c>
      <c r="G17423" s="228">
        <v>71</v>
      </c>
      <c r="H17423" s="228">
        <v>307</v>
      </c>
      <c r="I17423" s="228">
        <v>281155.05</v>
      </c>
      <c r="J17423" s="228">
        <v>29760.78</v>
      </c>
      <c r="K17423" s="228">
        <v>655</v>
      </c>
      <c r="L17423" s="228">
        <v>338954.99</v>
      </c>
    </row>
    <row r="17424" spans="1:12">
      <c r="A17424" s="228">
        <v>2021</v>
      </c>
      <c r="B17424" s="228" t="s">
        <v>192</v>
      </c>
      <c r="C17424" s="228" t="s">
        <v>66</v>
      </c>
      <c r="D17424" s="228" t="s">
        <v>206</v>
      </c>
      <c r="E17424" s="228">
        <v>5</v>
      </c>
      <c r="F17424" s="228">
        <v>5520</v>
      </c>
      <c r="G17424" s="228">
        <v>57</v>
      </c>
      <c r="H17424" s="228">
        <v>77</v>
      </c>
      <c r="I17424" s="228">
        <v>76669.8</v>
      </c>
      <c r="J17424" s="228">
        <v>26203.1</v>
      </c>
      <c r="K17424" s="228">
        <v>1830</v>
      </c>
      <c r="L17424" s="228">
        <v>112733.4</v>
      </c>
    </row>
    <row r="17425" spans="1:12">
      <c r="A17425" s="228">
        <v>2021</v>
      </c>
      <c r="B17425" s="228" t="s">
        <v>192</v>
      </c>
      <c r="C17425" s="228" t="s">
        <v>66</v>
      </c>
      <c r="D17425" s="228" t="s">
        <v>206</v>
      </c>
      <c r="E17425" s="228">
        <v>10</v>
      </c>
      <c r="F17425" s="228">
        <v>6104</v>
      </c>
      <c r="G17425" s="228">
        <v>73</v>
      </c>
      <c r="H17425" s="228">
        <v>162</v>
      </c>
      <c r="I17425" s="228">
        <v>137027.07</v>
      </c>
      <c r="J17425" s="228">
        <v>24892.18</v>
      </c>
      <c r="K17425" s="228">
        <v>22114</v>
      </c>
      <c r="L17425" s="228">
        <v>192260.62</v>
      </c>
    </row>
    <row r="17426" spans="1:12">
      <c r="A17426" s="228">
        <v>2021</v>
      </c>
      <c r="B17426" s="228" t="s">
        <v>192</v>
      </c>
      <c r="C17426" s="228" t="s">
        <v>66</v>
      </c>
      <c r="D17426" s="228" t="s">
        <v>206</v>
      </c>
      <c r="E17426" s="228">
        <v>15</v>
      </c>
      <c r="F17426" s="228">
        <v>5928</v>
      </c>
      <c r="G17426" s="228">
        <v>200</v>
      </c>
      <c r="H17426" s="228">
        <v>677</v>
      </c>
      <c r="I17426" s="228">
        <v>539177.54</v>
      </c>
      <c r="J17426" s="228">
        <v>106442.44</v>
      </c>
      <c r="K17426" s="228">
        <v>108517</v>
      </c>
      <c r="L17426" s="228">
        <v>859178.87</v>
      </c>
    </row>
    <row r="17427" spans="1:12">
      <c r="A17427" s="228">
        <v>2021</v>
      </c>
      <c r="B17427" s="228" t="s">
        <v>192</v>
      </c>
      <c r="C17427" s="228" t="s">
        <v>66</v>
      </c>
      <c r="D17427" s="228" t="s">
        <v>206</v>
      </c>
      <c r="E17427" s="228">
        <v>20</v>
      </c>
      <c r="F17427" s="228">
        <v>5205</v>
      </c>
      <c r="G17427" s="228">
        <v>333</v>
      </c>
      <c r="H17427" s="228">
        <v>1112</v>
      </c>
      <c r="I17427" s="228">
        <v>874159.81</v>
      </c>
      <c r="J17427" s="228">
        <v>165512.26999999999</v>
      </c>
      <c r="K17427" s="228">
        <v>124009</v>
      </c>
      <c r="L17427" s="228">
        <v>1251415.55</v>
      </c>
    </row>
    <row r="17428" spans="1:12">
      <c r="A17428" s="228">
        <v>2021</v>
      </c>
      <c r="B17428" s="228" t="s">
        <v>192</v>
      </c>
      <c r="C17428" s="228" t="s">
        <v>66</v>
      </c>
      <c r="D17428" s="228" t="s">
        <v>206</v>
      </c>
      <c r="E17428" s="228">
        <v>25</v>
      </c>
      <c r="F17428" s="228">
        <v>3962</v>
      </c>
      <c r="G17428" s="228">
        <v>304</v>
      </c>
      <c r="H17428" s="228">
        <v>955</v>
      </c>
      <c r="I17428" s="228">
        <v>811840.26</v>
      </c>
      <c r="J17428" s="228">
        <v>237531.59</v>
      </c>
      <c r="K17428" s="228">
        <v>76362</v>
      </c>
      <c r="L17428" s="228">
        <v>1264464.8500000001</v>
      </c>
    </row>
    <row r="17429" spans="1:12">
      <c r="A17429" s="228">
        <v>2021</v>
      </c>
      <c r="B17429" s="228" t="s">
        <v>192</v>
      </c>
      <c r="C17429" s="228" t="s">
        <v>66</v>
      </c>
      <c r="D17429" s="228" t="s">
        <v>206</v>
      </c>
      <c r="E17429" s="228">
        <v>30</v>
      </c>
      <c r="F17429" s="228">
        <v>6150</v>
      </c>
      <c r="G17429" s="228">
        <v>551</v>
      </c>
      <c r="H17429" s="228">
        <v>1828</v>
      </c>
      <c r="I17429" s="228">
        <v>1726553.53</v>
      </c>
      <c r="J17429" s="228">
        <v>493062.92</v>
      </c>
      <c r="K17429" s="228">
        <v>245493</v>
      </c>
      <c r="L17429" s="228">
        <v>2720984.8</v>
      </c>
    </row>
    <row r="17430" spans="1:12">
      <c r="A17430" s="228">
        <v>2021</v>
      </c>
      <c r="B17430" s="228" t="s">
        <v>192</v>
      </c>
      <c r="C17430" s="228" t="s">
        <v>66</v>
      </c>
      <c r="D17430" s="228" t="s">
        <v>206</v>
      </c>
      <c r="E17430" s="228">
        <v>35</v>
      </c>
      <c r="F17430" s="228">
        <v>7168</v>
      </c>
      <c r="G17430" s="228">
        <v>604</v>
      </c>
      <c r="H17430" s="228">
        <v>1465</v>
      </c>
      <c r="I17430" s="228">
        <v>1382493</v>
      </c>
      <c r="J17430" s="228">
        <v>420186.26</v>
      </c>
      <c r="K17430" s="228">
        <v>205488</v>
      </c>
      <c r="L17430" s="228">
        <v>2273888.91</v>
      </c>
    </row>
    <row r="17431" spans="1:12">
      <c r="A17431" s="228">
        <v>2021</v>
      </c>
      <c r="B17431" s="228" t="s">
        <v>192</v>
      </c>
      <c r="C17431" s="228" t="s">
        <v>66</v>
      </c>
      <c r="D17431" s="228" t="s">
        <v>206</v>
      </c>
      <c r="E17431" s="228">
        <v>40</v>
      </c>
      <c r="F17431" s="228">
        <v>6824</v>
      </c>
      <c r="G17431" s="228">
        <v>461</v>
      </c>
      <c r="H17431" s="228">
        <v>1257</v>
      </c>
      <c r="I17431" s="228">
        <v>1235611.57</v>
      </c>
      <c r="J17431" s="228">
        <v>291632.83</v>
      </c>
      <c r="K17431" s="228">
        <v>204735</v>
      </c>
      <c r="L17431" s="228">
        <v>2012873.2</v>
      </c>
    </row>
    <row r="17432" spans="1:12">
      <c r="A17432" s="228">
        <v>2021</v>
      </c>
      <c r="B17432" s="228" t="s">
        <v>192</v>
      </c>
      <c r="C17432" s="228" t="s">
        <v>66</v>
      </c>
      <c r="D17432" s="228" t="s">
        <v>206</v>
      </c>
      <c r="E17432" s="228">
        <v>45</v>
      </c>
      <c r="F17432" s="228">
        <v>7715</v>
      </c>
      <c r="G17432" s="228">
        <v>549</v>
      </c>
      <c r="H17432" s="228">
        <v>1182</v>
      </c>
      <c r="I17432" s="228">
        <v>1143195.49</v>
      </c>
      <c r="J17432" s="228">
        <v>345902.19</v>
      </c>
      <c r="K17432" s="228">
        <v>141913</v>
      </c>
      <c r="L17432" s="228">
        <v>1857994.9</v>
      </c>
    </row>
    <row r="17433" spans="1:12">
      <c r="A17433" s="228">
        <v>2021</v>
      </c>
      <c r="B17433" s="228" t="s">
        <v>192</v>
      </c>
      <c r="C17433" s="228" t="s">
        <v>66</v>
      </c>
      <c r="D17433" s="228" t="s">
        <v>206</v>
      </c>
      <c r="E17433" s="228">
        <v>50</v>
      </c>
      <c r="F17433" s="228">
        <v>8553</v>
      </c>
      <c r="G17433" s="228">
        <v>782</v>
      </c>
      <c r="H17433" s="228">
        <v>1605</v>
      </c>
      <c r="I17433" s="228">
        <v>1606513.9</v>
      </c>
      <c r="J17433" s="228">
        <v>435003.54</v>
      </c>
      <c r="K17433" s="228">
        <v>355921</v>
      </c>
      <c r="L17433" s="228">
        <v>2655888.6</v>
      </c>
    </row>
    <row r="17434" spans="1:12">
      <c r="A17434" s="228">
        <v>2021</v>
      </c>
      <c r="B17434" s="228" t="s">
        <v>192</v>
      </c>
      <c r="C17434" s="228" t="s">
        <v>66</v>
      </c>
      <c r="D17434" s="228" t="s">
        <v>206</v>
      </c>
      <c r="E17434" s="228">
        <v>55</v>
      </c>
      <c r="F17434" s="228">
        <v>9713</v>
      </c>
      <c r="G17434" s="228">
        <v>1010</v>
      </c>
      <c r="H17434" s="228">
        <v>1921</v>
      </c>
      <c r="I17434" s="228">
        <v>2035403.61</v>
      </c>
      <c r="J17434" s="228">
        <v>582850.55000000005</v>
      </c>
      <c r="K17434" s="228">
        <v>511825</v>
      </c>
      <c r="L17434" s="228">
        <v>3470690.96</v>
      </c>
    </row>
    <row r="17435" spans="1:12">
      <c r="A17435" s="228">
        <v>2021</v>
      </c>
      <c r="B17435" s="228" t="s">
        <v>192</v>
      </c>
      <c r="C17435" s="228" t="s">
        <v>66</v>
      </c>
      <c r="D17435" s="228" t="s">
        <v>206</v>
      </c>
      <c r="E17435" s="228">
        <v>60</v>
      </c>
      <c r="F17435" s="228">
        <v>10760</v>
      </c>
      <c r="G17435" s="228">
        <v>1186</v>
      </c>
      <c r="H17435" s="228">
        <v>2443</v>
      </c>
      <c r="I17435" s="228">
        <v>2674963.83</v>
      </c>
      <c r="J17435" s="228">
        <v>804394.95</v>
      </c>
      <c r="K17435" s="228">
        <v>1024493</v>
      </c>
      <c r="L17435" s="228">
        <v>4931094.91</v>
      </c>
    </row>
    <row r="17436" spans="1:12">
      <c r="A17436" s="228">
        <v>2021</v>
      </c>
      <c r="B17436" s="228" t="s">
        <v>192</v>
      </c>
      <c r="C17436" s="228" t="s">
        <v>66</v>
      </c>
      <c r="D17436" s="228" t="s">
        <v>206</v>
      </c>
      <c r="E17436" s="228">
        <v>65</v>
      </c>
      <c r="F17436" s="228">
        <v>10058</v>
      </c>
      <c r="G17436" s="228">
        <v>1334</v>
      </c>
      <c r="H17436" s="228">
        <v>2990</v>
      </c>
      <c r="I17436" s="228">
        <v>3384455.2</v>
      </c>
      <c r="J17436" s="228">
        <v>959897.93</v>
      </c>
      <c r="K17436" s="228">
        <v>1163211.6499999999</v>
      </c>
      <c r="L17436" s="228">
        <v>5884723.3300000001</v>
      </c>
    </row>
    <row r="17437" spans="1:12">
      <c r="A17437" s="228">
        <v>2021</v>
      </c>
      <c r="B17437" s="228" t="s">
        <v>192</v>
      </c>
      <c r="C17437" s="228" t="s">
        <v>66</v>
      </c>
      <c r="D17437" s="228" t="s">
        <v>206</v>
      </c>
      <c r="E17437" s="228">
        <v>70</v>
      </c>
      <c r="F17437" s="228">
        <v>9160</v>
      </c>
      <c r="G17437" s="228">
        <v>1654</v>
      </c>
      <c r="H17437" s="228">
        <v>3695</v>
      </c>
      <c r="I17437" s="228">
        <v>3955589.88</v>
      </c>
      <c r="J17437" s="228">
        <v>1128726.3600000001</v>
      </c>
      <c r="K17437" s="228">
        <v>1164879</v>
      </c>
      <c r="L17437" s="228">
        <v>6646235</v>
      </c>
    </row>
    <row r="17438" spans="1:12">
      <c r="A17438" s="228">
        <v>2021</v>
      </c>
      <c r="B17438" s="228" t="s">
        <v>192</v>
      </c>
      <c r="C17438" s="228" t="s">
        <v>66</v>
      </c>
      <c r="D17438" s="228" t="s">
        <v>206</v>
      </c>
      <c r="E17438" s="228">
        <v>75</v>
      </c>
      <c r="F17438" s="228">
        <v>6222</v>
      </c>
      <c r="G17438" s="228">
        <v>1281</v>
      </c>
      <c r="H17438" s="228">
        <v>3062</v>
      </c>
      <c r="I17438" s="228">
        <v>3028092.14</v>
      </c>
      <c r="J17438" s="228">
        <v>840943.39</v>
      </c>
      <c r="K17438" s="228">
        <v>852750</v>
      </c>
      <c r="L17438" s="228">
        <v>4979909.88</v>
      </c>
    </row>
    <row r="17439" spans="1:12">
      <c r="A17439" s="228">
        <v>2021</v>
      </c>
      <c r="B17439" s="228" t="s">
        <v>192</v>
      </c>
      <c r="C17439" s="228" t="s">
        <v>66</v>
      </c>
      <c r="D17439" s="228" t="s">
        <v>206</v>
      </c>
      <c r="E17439" s="228">
        <v>80</v>
      </c>
      <c r="F17439" s="228">
        <v>4053</v>
      </c>
      <c r="G17439" s="228">
        <v>960</v>
      </c>
      <c r="H17439" s="228">
        <v>3191</v>
      </c>
      <c r="I17439" s="228">
        <v>2646794.69</v>
      </c>
      <c r="J17439" s="228">
        <v>538051.69999999995</v>
      </c>
      <c r="K17439" s="228">
        <v>454210</v>
      </c>
      <c r="L17439" s="228">
        <v>3800295.47</v>
      </c>
    </row>
    <row r="17440" spans="1:12">
      <c r="A17440" s="228">
        <v>2021</v>
      </c>
      <c r="B17440" s="228" t="s">
        <v>192</v>
      </c>
      <c r="C17440" s="228" t="s">
        <v>66</v>
      </c>
      <c r="D17440" s="228" t="s">
        <v>206</v>
      </c>
      <c r="E17440" s="228">
        <v>85</v>
      </c>
      <c r="F17440" s="228">
        <v>2372</v>
      </c>
      <c r="G17440" s="228">
        <v>552</v>
      </c>
      <c r="H17440" s="228">
        <v>1860</v>
      </c>
      <c r="I17440" s="228">
        <v>1482836.78</v>
      </c>
      <c r="J17440" s="228">
        <v>299133.68</v>
      </c>
      <c r="K17440" s="228">
        <v>213245</v>
      </c>
      <c r="L17440" s="228">
        <v>2080794.49</v>
      </c>
    </row>
    <row r="17441" spans="1:12">
      <c r="A17441" s="228">
        <v>2021</v>
      </c>
      <c r="B17441" s="228" t="s">
        <v>192</v>
      </c>
      <c r="C17441" s="228" t="s">
        <v>66</v>
      </c>
      <c r="D17441" s="228" t="s">
        <v>206</v>
      </c>
      <c r="E17441" s="228">
        <v>90</v>
      </c>
      <c r="F17441" s="228">
        <v>1036</v>
      </c>
      <c r="G17441" s="228">
        <v>264</v>
      </c>
      <c r="H17441" s="228">
        <v>1133</v>
      </c>
      <c r="I17441" s="228">
        <v>788350.13</v>
      </c>
      <c r="J17441" s="228">
        <v>131563.70000000001</v>
      </c>
      <c r="K17441" s="228">
        <v>56883</v>
      </c>
      <c r="L17441" s="228">
        <v>1006543.18</v>
      </c>
    </row>
    <row r="17442" spans="1:12">
      <c r="A17442" s="228">
        <v>2021</v>
      </c>
      <c r="B17442" s="228" t="s">
        <v>192</v>
      </c>
      <c r="C17442" s="228" t="s">
        <v>66</v>
      </c>
      <c r="D17442" s="228" t="s">
        <v>206</v>
      </c>
      <c r="E17442" s="228">
        <v>95</v>
      </c>
      <c r="F17442" s="228">
        <v>239</v>
      </c>
      <c r="G17442" s="228">
        <v>48</v>
      </c>
      <c r="H17442" s="228">
        <v>223</v>
      </c>
      <c r="I17442" s="228">
        <v>117052.37</v>
      </c>
      <c r="J17442" s="228">
        <v>22185.96</v>
      </c>
      <c r="K17442" s="228">
        <v>9296</v>
      </c>
      <c r="L17442" s="228">
        <v>149648.07</v>
      </c>
    </row>
    <row r="17443" spans="1:12">
      <c r="A17443" s="228">
        <v>2021</v>
      </c>
      <c r="B17443" s="228" t="s">
        <v>192</v>
      </c>
      <c r="C17443" s="228" t="s">
        <v>68</v>
      </c>
      <c r="D17443" s="228" t="s">
        <v>205</v>
      </c>
      <c r="E17443" s="228">
        <v>0</v>
      </c>
      <c r="F17443" s="228">
        <v>6425</v>
      </c>
      <c r="G17443" s="228">
        <v>136</v>
      </c>
      <c r="H17443" s="228">
        <v>479</v>
      </c>
      <c r="I17443" s="228">
        <v>394415.85</v>
      </c>
      <c r="J17443" s="228">
        <v>44899.58</v>
      </c>
      <c r="K17443" s="228">
        <v>1226</v>
      </c>
      <c r="L17443" s="228">
        <v>504473.95</v>
      </c>
    </row>
    <row r="17444" spans="1:12">
      <c r="A17444" s="228">
        <v>2021</v>
      </c>
      <c r="B17444" s="228" t="s">
        <v>192</v>
      </c>
      <c r="C17444" s="228" t="s">
        <v>68</v>
      </c>
      <c r="D17444" s="228" t="s">
        <v>205</v>
      </c>
      <c r="E17444" s="228">
        <v>5</v>
      </c>
      <c r="F17444" s="228">
        <v>8684</v>
      </c>
      <c r="G17444" s="228">
        <v>93</v>
      </c>
      <c r="H17444" s="228">
        <v>112</v>
      </c>
      <c r="I17444" s="228">
        <v>132911.1</v>
      </c>
      <c r="J17444" s="228">
        <v>24061.200000000001</v>
      </c>
      <c r="K17444" s="228">
        <v>11518</v>
      </c>
      <c r="L17444" s="228">
        <v>221854.66</v>
      </c>
    </row>
    <row r="17445" spans="1:12">
      <c r="A17445" s="228">
        <v>2021</v>
      </c>
      <c r="B17445" s="228" t="s">
        <v>192</v>
      </c>
      <c r="C17445" s="228" t="s">
        <v>68</v>
      </c>
      <c r="D17445" s="228" t="s">
        <v>205</v>
      </c>
      <c r="E17445" s="228">
        <v>10</v>
      </c>
      <c r="F17445" s="228">
        <v>8346</v>
      </c>
      <c r="G17445" s="228">
        <v>88</v>
      </c>
      <c r="H17445" s="228">
        <v>113</v>
      </c>
      <c r="I17445" s="228">
        <v>117773.2</v>
      </c>
      <c r="J17445" s="228">
        <v>20640.3</v>
      </c>
      <c r="K17445" s="228">
        <v>4886</v>
      </c>
      <c r="L17445" s="228">
        <v>212672.29</v>
      </c>
    </row>
    <row r="17446" spans="1:12">
      <c r="A17446" s="228">
        <v>2021</v>
      </c>
      <c r="B17446" s="228" t="s">
        <v>192</v>
      </c>
      <c r="C17446" s="228" t="s">
        <v>68</v>
      </c>
      <c r="D17446" s="228" t="s">
        <v>205</v>
      </c>
      <c r="E17446" s="228">
        <v>15</v>
      </c>
      <c r="F17446" s="228">
        <v>7164</v>
      </c>
      <c r="G17446" s="228">
        <v>157</v>
      </c>
      <c r="H17446" s="228">
        <v>270</v>
      </c>
      <c r="I17446" s="228">
        <v>302433.46999999997</v>
      </c>
      <c r="J17446" s="228">
        <v>62569.31</v>
      </c>
      <c r="K17446" s="228">
        <v>35385</v>
      </c>
      <c r="L17446" s="228">
        <v>547943.68999999994</v>
      </c>
    </row>
    <row r="17447" spans="1:12">
      <c r="A17447" s="228">
        <v>2021</v>
      </c>
      <c r="B17447" s="228" t="s">
        <v>192</v>
      </c>
      <c r="C17447" s="228" t="s">
        <v>68</v>
      </c>
      <c r="D17447" s="228" t="s">
        <v>205</v>
      </c>
      <c r="E17447" s="228">
        <v>20</v>
      </c>
      <c r="F17447" s="228">
        <v>5216</v>
      </c>
      <c r="G17447" s="228">
        <v>132</v>
      </c>
      <c r="H17447" s="228">
        <v>234</v>
      </c>
      <c r="I17447" s="228">
        <v>269239.99</v>
      </c>
      <c r="J17447" s="228">
        <v>62734.67</v>
      </c>
      <c r="K17447" s="228">
        <v>115428</v>
      </c>
      <c r="L17447" s="228">
        <v>550813.66</v>
      </c>
    </row>
    <row r="17448" spans="1:12">
      <c r="A17448" s="228">
        <v>2021</v>
      </c>
      <c r="B17448" s="228" t="s">
        <v>192</v>
      </c>
      <c r="C17448" s="228" t="s">
        <v>68</v>
      </c>
      <c r="D17448" s="228" t="s">
        <v>205</v>
      </c>
      <c r="E17448" s="228">
        <v>25</v>
      </c>
      <c r="F17448" s="228">
        <v>4118</v>
      </c>
      <c r="G17448" s="228">
        <v>91</v>
      </c>
      <c r="H17448" s="228">
        <v>188</v>
      </c>
      <c r="I17448" s="228">
        <v>175588.25</v>
      </c>
      <c r="J17448" s="228">
        <v>33824.03</v>
      </c>
      <c r="K17448" s="228">
        <v>64322</v>
      </c>
      <c r="L17448" s="228">
        <v>371159.55</v>
      </c>
    </row>
    <row r="17449" spans="1:12">
      <c r="A17449" s="228">
        <v>2021</v>
      </c>
      <c r="B17449" s="228" t="s">
        <v>192</v>
      </c>
      <c r="C17449" s="228" t="s">
        <v>68</v>
      </c>
      <c r="D17449" s="228" t="s">
        <v>205</v>
      </c>
      <c r="E17449" s="228">
        <v>30</v>
      </c>
      <c r="F17449" s="228">
        <v>7547</v>
      </c>
      <c r="G17449" s="228">
        <v>127</v>
      </c>
      <c r="H17449" s="228">
        <v>179</v>
      </c>
      <c r="I17449" s="228">
        <v>193621.69</v>
      </c>
      <c r="J17449" s="228">
        <v>45493.27</v>
      </c>
      <c r="K17449" s="228">
        <v>42437.599999999999</v>
      </c>
      <c r="L17449" s="228">
        <v>411273.49</v>
      </c>
    </row>
    <row r="17450" spans="1:12">
      <c r="A17450" s="228">
        <v>2021</v>
      </c>
      <c r="B17450" s="228" t="s">
        <v>192</v>
      </c>
      <c r="C17450" s="228" t="s">
        <v>68</v>
      </c>
      <c r="D17450" s="228" t="s">
        <v>205</v>
      </c>
      <c r="E17450" s="228">
        <v>35</v>
      </c>
      <c r="F17450" s="228">
        <v>9724</v>
      </c>
      <c r="G17450" s="228">
        <v>247</v>
      </c>
      <c r="H17450" s="228">
        <v>415</v>
      </c>
      <c r="I17450" s="228">
        <v>412370.39</v>
      </c>
      <c r="J17450" s="228">
        <v>100942.93</v>
      </c>
      <c r="K17450" s="228">
        <v>88999</v>
      </c>
      <c r="L17450" s="228">
        <v>775944.62</v>
      </c>
    </row>
    <row r="17451" spans="1:12">
      <c r="A17451" s="228">
        <v>2021</v>
      </c>
      <c r="B17451" s="228" t="s">
        <v>192</v>
      </c>
      <c r="C17451" s="228" t="s">
        <v>68</v>
      </c>
      <c r="D17451" s="228" t="s">
        <v>205</v>
      </c>
      <c r="E17451" s="228">
        <v>40</v>
      </c>
      <c r="F17451" s="228">
        <v>8938</v>
      </c>
      <c r="G17451" s="228">
        <v>231</v>
      </c>
      <c r="H17451" s="228">
        <v>459</v>
      </c>
      <c r="I17451" s="228">
        <v>498399.59</v>
      </c>
      <c r="J17451" s="228">
        <v>98655.17</v>
      </c>
      <c r="K17451" s="228">
        <v>141325</v>
      </c>
      <c r="L17451" s="228">
        <v>916354.43</v>
      </c>
    </row>
    <row r="17452" spans="1:12">
      <c r="A17452" s="228">
        <v>2021</v>
      </c>
      <c r="B17452" s="228" t="s">
        <v>192</v>
      </c>
      <c r="C17452" s="228" t="s">
        <v>68</v>
      </c>
      <c r="D17452" s="228" t="s">
        <v>205</v>
      </c>
      <c r="E17452" s="228">
        <v>45</v>
      </c>
      <c r="F17452" s="228">
        <v>8379</v>
      </c>
      <c r="G17452" s="228">
        <v>271</v>
      </c>
      <c r="H17452" s="228">
        <v>483</v>
      </c>
      <c r="I17452" s="228">
        <v>513708.23</v>
      </c>
      <c r="J17452" s="228">
        <v>111158.05</v>
      </c>
      <c r="K17452" s="228">
        <v>98834</v>
      </c>
      <c r="L17452" s="228">
        <v>970003.45</v>
      </c>
    </row>
    <row r="17453" spans="1:12">
      <c r="A17453" s="228">
        <v>2021</v>
      </c>
      <c r="B17453" s="228" t="s">
        <v>192</v>
      </c>
      <c r="C17453" s="228" t="s">
        <v>68</v>
      </c>
      <c r="D17453" s="228" t="s">
        <v>205</v>
      </c>
      <c r="E17453" s="228">
        <v>50</v>
      </c>
      <c r="F17453" s="228">
        <v>7810</v>
      </c>
      <c r="G17453" s="228">
        <v>398</v>
      </c>
      <c r="H17453" s="228">
        <v>622</v>
      </c>
      <c r="I17453" s="228">
        <v>708236.37</v>
      </c>
      <c r="J17453" s="228">
        <v>165769.34</v>
      </c>
      <c r="K17453" s="228">
        <v>233212</v>
      </c>
      <c r="L17453" s="228">
        <v>1388393.71</v>
      </c>
    </row>
    <row r="17454" spans="1:12">
      <c r="A17454" s="228">
        <v>2021</v>
      </c>
      <c r="B17454" s="228" t="s">
        <v>192</v>
      </c>
      <c r="C17454" s="228" t="s">
        <v>68</v>
      </c>
      <c r="D17454" s="228" t="s">
        <v>205</v>
      </c>
      <c r="E17454" s="228">
        <v>55</v>
      </c>
      <c r="F17454" s="228">
        <v>7333</v>
      </c>
      <c r="G17454" s="228">
        <v>466</v>
      </c>
      <c r="H17454" s="228">
        <v>913</v>
      </c>
      <c r="I17454" s="228">
        <v>1081594.94</v>
      </c>
      <c r="J17454" s="228">
        <v>217881.65</v>
      </c>
      <c r="K17454" s="228">
        <v>330583</v>
      </c>
      <c r="L17454" s="228">
        <v>2044645.16</v>
      </c>
    </row>
    <row r="17455" spans="1:12">
      <c r="A17455" s="228">
        <v>2021</v>
      </c>
      <c r="B17455" s="228" t="s">
        <v>192</v>
      </c>
      <c r="C17455" s="228" t="s">
        <v>68</v>
      </c>
      <c r="D17455" s="228" t="s">
        <v>205</v>
      </c>
      <c r="E17455" s="228">
        <v>60</v>
      </c>
      <c r="F17455" s="228">
        <v>6607</v>
      </c>
      <c r="G17455" s="228">
        <v>648</v>
      </c>
      <c r="H17455" s="228">
        <v>1409</v>
      </c>
      <c r="I17455" s="228">
        <v>1655686.55</v>
      </c>
      <c r="J17455" s="228">
        <v>286415.09000000003</v>
      </c>
      <c r="K17455" s="228">
        <v>458046</v>
      </c>
      <c r="L17455" s="228">
        <v>2937389.72</v>
      </c>
    </row>
    <row r="17456" spans="1:12">
      <c r="A17456" s="228">
        <v>2021</v>
      </c>
      <c r="B17456" s="228" t="s">
        <v>192</v>
      </c>
      <c r="C17456" s="228" t="s">
        <v>68</v>
      </c>
      <c r="D17456" s="228" t="s">
        <v>205</v>
      </c>
      <c r="E17456" s="228">
        <v>65</v>
      </c>
      <c r="F17456" s="228">
        <v>5689</v>
      </c>
      <c r="G17456" s="228">
        <v>698</v>
      </c>
      <c r="H17456" s="228">
        <v>1359</v>
      </c>
      <c r="I17456" s="228">
        <v>1740976.41</v>
      </c>
      <c r="J17456" s="228">
        <v>338890.82</v>
      </c>
      <c r="K17456" s="228">
        <v>627279</v>
      </c>
      <c r="L17456" s="228">
        <v>3279676.54</v>
      </c>
    </row>
    <row r="17457" spans="1:12">
      <c r="A17457" s="228">
        <v>2021</v>
      </c>
      <c r="B17457" s="228" t="s">
        <v>192</v>
      </c>
      <c r="C17457" s="228" t="s">
        <v>68</v>
      </c>
      <c r="D17457" s="228" t="s">
        <v>205</v>
      </c>
      <c r="E17457" s="228">
        <v>70</v>
      </c>
      <c r="F17457" s="228">
        <v>5117</v>
      </c>
      <c r="G17457" s="228">
        <v>880</v>
      </c>
      <c r="H17457" s="228">
        <v>1960</v>
      </c>
      <c r="I17457" s="228">
        <v>2237286.75</v>
      </c>
      <c r="J17457" s="228">
        <v>419834.98</v>
      </c>
      <c r="K17457" s="228">
        <v>507309.35</v>
      </c>
      <c r="L17457" s="228">
        <v>3760633.52</v>
      </c>
    </row>
    <row r="17458" spans="1:12">
      <c r="A17458" s="228">
        <v>2021</v>
      </c>
      <c r="B17458" s="228" t="s">
        <v>192</v>
      </c>
      <c r="C17458" s="228" t="s">
        <v>68</v>
      </c>
      <c r="D17458" s="228" t="s">
        <v>205</v>
      </c>
      <c r="E17458" s="228">
        <v>75</v>
      </c>
      <c r="F17458" s="228">
        <v>3151</v>
      </c>
      <c r="G17458" s="228">
        <v>717</v>
      </c>
      <c r="H17458" s="228">
        <v>1670</v>
      </c>
      <c r="I17458" s="228">
        <v>2053333.52</v>
      </c>
      <c r="J17458" s="228">
        <v>340511.13</v>
      </c>
      <c r="K17458" s="228">
        <v>671412.6</v>
      </c>
      <c r="L17458" s="228">
        <v>3461900.31</v>
      </c>
    </row>
    <row r="17459" spans="1:12">
      <c r="A17459" s="228">
        <v>2021</v>
      </c>
      <c r="B17459" s="228" t="s">
        <v>192</v>
      </c>
      <c r="C17459" s="228" t="s">
        <v>68</v>
      </c>
      <c r="D17459" s="228" t="s">
        <v>205</v>
      </c>
      <c r="E17459" s="228">
        <v>80</v>
      </c>
      <c r="F17459" s="228">
        <v>1847</v>
      </c>
      <c r="G17459" s="228">
        <v>461</v>
      </c>
      <c r="H17459" s="228">
        <v>1089</v>
      </c>
      <c r="I17459" s="228">
        <v>1182556.33</v>
      </c>
      <c r="J17459" s="228">
        <v>228181.91</v>
      </c>
      <c r="K17459" s="228">
        <v>299469</v>
      </c>
      <c r="L17459" s="228">
        <v>1945636.92</v>
      </c>
    </row>
    <row r="17460" spans="1:12">
      <c r="A17460" s="228">
        <v>2021</v>
      </c>
      <c r="B17460" s="228" t="s">
        <v>192</v>
      </c>
      <c r="C17460" s="228" t="s">
        <v>68</v>
      </c>
      <c r="D17460" s="228" t="s">
        <v>205</v>
      </c>
      <c r="E17460" s="228">
        <v>85</v>
      </c>
      <c r="F17460" s="228">
        <v>959</v>
      </c>
      <c r="G17460" s="228">
        <v>230</v>
      </c>
      <c r="H17460" s="228">
        <v>1133</v>
      </c>
      <c r="I17460" s="228">
        <v>978193.3</v>
      </c>
      <c r="J17460" s="228">
        <v>141182.19</v>
      </c>
      <c r="K17460" s="228">
        <v>194945</v>
      </c>
      <c r="L17460" s="228">
        <v>1403362.21</v>
      </c>
    </row>
    <row r="17461" spans="1:12">
      <c r="A17461" s="228">
        <v>2021</v>
      </c>
      <c r="B17461" s="228" t="s">
        <v>192</v>
      </c>
      <c r="C17461" s="228" t="s">
        <v>68</v>
      </c>
      <c r="D17461" s="228" t="s">
        <v>205</v>
      </c>
      <c r="E17461" s="228">
        <v>90</v>
      </c>
      <c r="F17461" s="228">
        <v>438</v>
      </c>
      <c r="G17461" s="228">
        <v>73</v>
      </c>
      <c r="H17461" s="228">
        <v>556</v>
      </c>
      <c r="I17461" s="228">
        <v>417530.4</v>
      </c>
      <c r="J17461" s="228">
        <v>39856.959999999999</v>
      </c>
      <c r="K17461" s="228">
        <v>96543.85</v>
      </c>
      <c r="L17461" s="228">
        <v>587522.38</v>
      </c>
    </row>
    <row r="17462" spans="1:12">
      <c r="A17462" s="228">
        <v>2021</v>
      </c>
      <c r="B17462" s="228" t="s">
        <v>192</v>
      </c>
      <c r="C17462" s="228" t="s">
        <v>68</v>
      </c>
      <c r="D17462" s="228" t="s">
        <v>205</v>
      </c>
      <c r="E17462" s="228">
        <v>95</v>
      </c>
      <c r="F17462" s="228">
        <v>82</v>
      </c>
      <c r="G17462" s="228">
        <v>3</v>
      </c>
      <c r="H17462" s="228">
        <v>8</v>
      </c>
      <c r="I17462" s="228">
        <v>11034</v>
      </c>
      <c r="J17462" s="228">
        <v>3173.14</v>
      </c>
      <c r="K17462" s="228">
        <v>0</v>
      </c>
      <c r="L17462" s="228">
        <v>15195.54</v>
      </c>
    </row>
    <row r="17463" spans="1:12">
      <c r="A17463" s="228">
        <v>2021</v>
      </c>
      <c r="B17463" s="228" t="s">
        <v>192</v>
      </c>
      <c r="C17463" s="228" t="s">
        <v>68</v>
      </c>
      <c r="D17463" s="228" t="s">
        <v>206</v>
      </c>
      <c r="E17463" s="228">
        <v>0</v>
      </c>
      <c r="F17463" s="228">
        <v>5924</v>
      </c>
      <c r="G17463" s="228">
        <v>140</v>
      </c>
      <c r="H17463" s="228">
        <v>313</v>
      </c>
      <c r="I17463" s="228">
        <v>237906.55</v>
      </c>
      <c r="J17463" s="228">
        <v>31336.58</v>
      </c>
      <c r="K17463" s="228">
        <v>1658</v>
      </c>
      <c r="L17463" s="228">
        <v>324291.09000000003</v>
      </c>
    </row>
    <row r="17464" spans="1:12">
      <c r="A17464" s="228">
        <v>2021</v>
      </c>
      <c r="B17464" s="228" t="s">
        <v>192</v>
      </c>
      <c r="C17464" s="228" t="s">
        <v>68</v>
      </c>
      <c r="D17464" s="228" t="s">
        <v>206</v>
      </c>
      <c r="E17464" s="228">
        <v>5</v>
      </c>
      <c r="F17464" s="228">
        <v>8075</v>
      </c>
      <c r="G17464" s="228">
        <v>87</v>
      </c>
      <c r="H17464" s="228">
        <v>132</v>
      </c>
      <c r="I17464" s="228">
        <v>112799.7</v>
      </c>
      <c r="J17464" s="228">
        <v>21952.9</v>
      </c>
      <c r="K17464" s="228">
        <v>970</v>
      </c>
      <c r="L17464" s="228">
        <v>164961.71</v>
      </c>
    </row>
    <row r="17465" spans="1:12">
      <c r="A17465" s="228">
        <v>2021</v>
      </c>
      <c r="B17465" s="228" t="s">
        <v>192</v>
      </c>
      <c r="C17465" s="228" t="s">
        <v>68</v>
      </c>
      <c r="D17465" s="228" t="s">
        <v>206</v>
      </c>
      <c r="E17465" s="228">
        <v>10</v>
      </c>
      <c r="F17465" s="228">
        <v>8000</v>
      </c>
      <c r="G17465" s="228">
        <v>75</v>
      </c>
      <c r="H17465" s="228">
        <v>141</v>
      </c>
      <c r="I17465" s="228">
        <v>126007.65</v>
      </c>
      <c r="J17465" s="228">
        <v>26203.7</v>
      </c>
      <c r="K17465" s="228">
        <v>20066</v>
      </c>
      <c r="L17465" s="228">
        <v>201344.48</v>
      </c>
    </row>
    <row r="17466" spans="1:12">
      <c r="A17466" s="228">
        <v>2021</v>
      </c>
      <c r="B17466" s="228" t="s">
        <v>192</v>
      </c>
      <c r="C17466" s="228" t="s">
        <v>68</v>
      </c>
      <c r="D17466" s="228" t="s">
        <v>206</v>
      </c>
      <c r="E17466" s="228">
        <v>15</v>
      </c>
      <c r="F17466" s="228">
        <v>6827</v>
      </c>
      <c r="G17466" s="228">
        <v>201</v>
      </c>
      <c r="H17466" s="228">
        <v>390</v>
      </c>
      <c r="I17466" s="228">
        <v>403282.65</v>
      </c>
      <c r="J17466" s="228">
        <v>78320.67</v>
      </c>
      <c r="K17466" s="228">
        <v>100880</v>
      </c>
      <c r="L17466" s="228">
        <v>706316.31</v>
      </c>
    </row>
    <row r="17467" spans="1:12">
      <c r="A17467" s="228">
        <v>2021</v>
      </c>
      <c r="B17467" s="228" t="s">
        <v>192</v>
      </c>
      <c r="C17467" s="228" t="s">
        <v>68</v>
      </c>
      <c r="D17467" s="228" t="s">
        <v>206</v>
      </c>
      <c r="E17467" s="228">
        <v>20</v>
      </c>
      <c r="F17467" s="228">
        <v>5551</v>
      </c>
      <c r="G17467" s="228">
        <v>231</v>
      </c>
      <c r="H17467" s="228">
        <v>705</v>
      </c>
      <c r="I17467" s="228">
        <v>775238.79</v>
      </c>
      <c r="J17467" s="228">
        <v>102513.74</v>
      </c>
      <c r="K17467" s="228">
        <v>109073</v>
      </c>
      <c r="L17467" s="228">
        <v>1146921.19</v>
      </c>
    </row>
    <row r="17468" spans="1:12">
      <c r="A17468" s="228">
        <v>2021</v>
      </c>
      <c r="B17468" s="228" t="s">
        <v>192</v>
      </c>
      <c r="C17468" s="228" t="s">
        <v>68</v>
      </c>
      <c r="D17468" s="228" t="s">
        <v>206</v>
      </c>
      <c r="E17468" s="228">
        <v>25</v>
      </c>
      <c r="F17468" s="228">
        <v>5217</v>
      </c>
      <c r="G17468" s="228">
        <v>192</v>
      </c>
      <c r="H17468" s="228">
        <v>522</v>
      </c>
      <c r="I17468" s="228">
        <v>541851.46</v>
      </c>
      <c r="J17468" s="228">
        <v>104900.05</v>
      </c>
      <c r="K17468" s="228">
        <v>25212</v>
      </c>
      <c r="L17468" s="228">
        <v>879524.74</v>
      </c>
    </row>
    <row r="17469" spans="1:12">
      <c r="A17469" s="228">
        <v>2021</v>
      </c>
      <c r="B17469" s="228" t="s">
        <v>192</v>
      </c>
      <c r="C17469" s="228" t="s">
        <v>68</v>
      </c>
      <c r="D17469" s="228" t="s">
        <v>206</v>
      </c>
      <c r="E17469" s="228">
        <v>30</v>
      </c>
      <c r="F17469" s="228">
        <v>9377</v>
      </c>
      <c r="G17469" s="228">
        <v>408</v>
      </c>
      <c r="H17469" s="228">
        <v>1416</v>
      </c>
      <c r="I17469" s="228">
        <v>1488904.96</v>
      </c>
      <c r="J17469" s="228">
        <v>274536.88</v>
      </c>
      <c r="K17469" s="228">
        <v>149084</v>
      </c>
      <c r="L17469" s="228">
        <v>2300301.65</v>
      </c>
    </row>
    <row r="17470" spans="1:12">
      <c r="A17470" s="228">
        <v>2021</v>
      </c>
      <c r="B17470" s="228" t="s">
        <v>192</v>
      </c>
      <c r="C17470" s="228" t="s">
        <v>68</v>
      </c>
      <c r="D17470" s="228" t="s">
        <v>206</v>
      </c>
      <c r="E17470" s="228">
        <v>35</v>
      </c>
      <c r="F17470" s="228">
        <v>11217</v>
      </c>
      <c r="G17470" s="228">
        <v>530</v>
      </c>
      <c r="H17470" s="228">
        <v>1465</v>
      </c>
      <c r="I17470" s="228">
        <v>1476907.75</v>
      </c>
      <c r="J17470" s="228">
        <v>324520.52</v>
      </c>
      <c r="K17470" s="228">
        <v>178318</v>
      </c>
      <c r="L17470" s="228">
        <v>2491831.5</v>
      </c>
    </row>
    <row r="17471" spans="1:12">
      <c r="A17471" s="228">
        <v>2021</v>
      </c>
      <c r="B17471" s="228" t="s">
        <v>192</v>
      </c>
      <c r="C17471" s="228" t="s">
        <v>68</v>
      </c>
      <c r="D17471" s="228" t="s">
        <v>206</v>
      </c>
      <c r="E17471" s="228">
        <v>40</v>
      </c>
      <c r="F17471" s="228">
        <v>9985</v>
      </c>
      <c r="G17471" s="228">
        <v>386</v>
      </c>
      <c r="H17471" s="228">
        <v>813</v>
      </c>
      <c r="I17471" s="228">
        <v>930935.94</v>
      </c>
      <c r="J17471" s="228">
        <v>206113.86</v>
      </c>
      <c r="K17471" s="228">
        <v>214780</v>
      </c>
      <c r="L17471" s="228">
        <v>1728685.86</v>
      </c>
    </row>
    <row r="17472" spans="1:12">
      <c r="A17472" s="228">
        <v>2021</v>
      </c>
      <c r="B17472" s="228" t="s">
        <v>192</v>
      </c>
      <c r="C17472" s="228" t="s">
        <v>68</v>
      </c>
      <c r="D17472" s="228" t="s">
        <v>206</v>
      </c>
      <c r="E17472" s="228">
        <v>45</v>
      </c>
      <c r="F17472" s="228">
        <v>9325</v>
      </c>
      <c r="G17472" s="228">
        <v>437</v>
      </c>
      <c r="H17472" s="228">
        <v>976</v>
      </c>
      <c r="I17472" s="228">
        <v>1155969.6200000001</v>
      </c>
      <c r="J17472" s="228">
        <v>231213.56</v>
      </c>
      <c r="K17472" s="228">
        <v>235874</v>
      </c>
      <c r="L17472" s="228">
        <v>2122035.81</v>
      </c>
    </row>
    <row r="17473" spans="1:12">
      <c r="A17473" s="228">
        <v>2021</v>
      </c>
      <c r="B17473" s="228" t="s">
        <v>192</v>
      </c>
      <c r="C17473" s="228" t="s">
        <v>68</v>
      </c>
      <c r="D17473" s="228" t="s">
        <v>206</v>
      </c>
      <c r="E17473" s="228">
        <v>50</v>
      </c>
      <c r="F17473" s="228">
        <v>8669</v>
      </c>
      <c r="G17473" s="228">
        <v>703</v>
      </c>
      <c r="H17473" s="228">
        <v>1325</v>
      </c>
      <c r="I17473" s="228">
        <v>1223937.3700000001</v>
      </c>
      <c r="J17473" s="228">
        <v>263978.78999999998</v>
      </c>
      <c r="K17473" s="228">
        <v>243772</v>
      </c>
      <c r="L17473" s="228">
        <v>2247132.17</v>
      </c>
    </row>
    <row r="17474" spans="1:12">
      <c r="A17474" s="228">
        <v>2021</v>
      </c>
      <c r="B17474" s="228" t="s">
        <v>192</v>
      </c>
      <c r="C17474" s="228" t="s">
        <v>68</v>
      </c>
      <c r="D17474" s="228" t="s">
        <v>206</v>
      </c>
      <c r="E17474" s="228">
        <v>55</v>
      </c>
      <c r="F17474" s="228">
        <v>7993</v>
      </c>
      <c r="G17474" s="228">
        <v>640</v>
      </c>
      <c r="H17474" s="228">
        <v>1144</v>
      </c>
      <c r="I17474" s="228">
        <v>1099358.32</v>
      </c>
      <c r="J17474" s="228">
        <v>234935.83</v>
      </c>
      <c r="K17474" s="228">
        <v>384627</v>
      </c>
      <c r="L17474" s="228">
        <v>2136993.15</v>
      </c>
    </row>
    <row r="17475" spans="1:12">
      <c r="A17475" s="228">
        <v>2021</v>
      </c>
      <c r="B17475" s="228" t="s">
        <v>192</v>
      </c>
      <c r="C17475" s="228" t="s">
        <v>68</v>
      </c>
      <c r="D17475" s="228" t="s">
        <v>206</v>
      </c>
      <c r="E17475" s="228">
        <v>60</v>
      </c>
      <c r="F17475" s="228">
        <v>7281</v>
      </c>
      <c r="G17475" s="228">
        <v>614</v>
      </c>
      <c r="H17475" s="228">
        <v>1422</v>
      </c>
      <c r="I17475" s="228">
        <v>1331972.6399999999</v>
      </c>
      <c r="J17475" s="228">
        <v>262115.20000000001</v>
      </c>
      <c r="K17475" s="228">
        <v>318948</v>
      </c>
      <c r="L17475" s="228">
        <v>2459815.9500000002</v>
      </c>
    </row>
    <row r="17476" spans="1:12">
      <c r="A17476" s="228">
        <v>2021</v>
      </c>
      <c r="B17476" s="228" t="s">
        <v>192</v>
      </c>
      <c r="C17476" s="228" t="s">
        <v>68</v>
      </c>
      <c r="D17476" s="228" t="s">
        <v>206</v>
      </c>
      <c r="E17476" s="228">
        <v>65</v>
      </c>
      <c r="F17476" s="228">
        <v>6439</v>
      </c>
      <c r="G17476" s="228">
        <v>818</v>
      </c>
      <c r="H17476" s="228">
        <v>1375</v>
      </c>
      <c r="I17476" s="228">
        <v>1430386.11</v>
      </c>
      <c r="J17476" s="228">
        <v>329846.58</v>
      </c>
      <c r="K17476" s="228">
        <v>545898</v>
      </c>
      <c r="L17476" s="228">
        <v>2832615.25</v>
      </c>
    </row>
    <row r="17477" spans="1:12">
      <c r="A17477" s="228">
        <v>2021</v>
      </c>
      <c r="B17477" s="228" t="s">
        <v>192</v>
      </c>
      <c r="C17477" s="228" t="s">
        <v>68</v>
      </c>
      <c r="D17477" s="228" t="s">
        <v>206</v>
      </c>
      <c r="E17477" s="228">
        <v>70</v>
      </c>
      <c r="F17477" s="228">
        <v>5852</v>
      </c>
      <c r="G17477" s="228">
        <v>994</v>
      </c>
      <c r="H17477" s="228">
        <v>2113</v>
      </c>
      <c r="I17477" s="228">
        <v>2105060</v>
      </c>
      <c r="J17477" s="228">
        <v>399839.63</v>
      </c>
      <c r="K17477" s="228">
        <v>566613</v>
      </c>
      <c r="L17477" s="228">
        <v>3631215.76</v>
      </c>
    </row>
    <row r="17478" spans="1:12">
      <c r="A17478" s="228">
        <v>2021</v>
      </c>
      <c r="B17478" s="228" t="s">
        <v>192</v>
      </c>
      <c r="C17478" s="228" t="s">
        <v>68</v>
      </c>
      <c r="D17478" s="228" t="s">
        <v>206</v>
      </c>
      <c r="E17478" s="228">
        <v>75</v>
      </c>
      <c r="F17478" s="228">
        <v>3769</v>
      </c>
      <c r="G17478" s="228">
        <v>786</v>
      </c>
      <c r="H17478" s="228">
        <v>1818</v>
      </c>
      <c r="I17478" s="228">
        <v>1728983.38</v>
      </c>
      <c r="J17478" s="228">
        <v>310802.31</v>
      </c>
      <c r="K17478" s="228">
        <v>419184</v>
      </c>
      <c r="L17478" s="228">
        <v>2875981.55</v>
      </c>
    </row>
    <row r="17479" spans="1:12">
      <c r="A17479" s="228">
        <v>2021</v>
      </c>
      <c r="B17479" s="228" t="s">
        <v>192</v>
      </c>
      <c r="C17479" s="228" t="s">
        <v>68</v>
      </c>
      <c r="D17479" s="228" t="s">
        <v>206</v>
      </c>
      <c r="E17479" s="228">
        <v>80</v>
      </c>
      <c r="F17479" s="228">
        <v>2282</v>
      </c>
      <c r="G17479" s="228">
        <v>401</v>
      </c>
      <c r="H17479" s="228">
        <v>1472</v>
      </c>
      <c r="I17479" s="228">
        <v>1177166.82</v>
      </c>
      <c r="J17479" s="228">
        <v>199273.68</v>
      </c>
      <c r="K17479" s="228">
        <v>229486</v>
      </c>
      <c r="L17479" s="228">
        <v>1807293.52</v>
      </c>
    </row>
    <row r="17480" spans="1:12">
      <c r="A17480" s="228">
        <v>2021</v>
      </c>
      <c r="B17480" s="228" t="s">
        <v>192</v>
      </c>
      <c r="C17480" s="228" t="s">
        <v>68</v>
      </c>
      <c r="D17480" s="228" t="s">
        <v>206</v>
      </c>
      <c r="E17480" s="228">
        <v>85</v>
      </c>
      <c r="F17480" s="228">
        <v>1227</v>
      </c>
      <c r="G17480" s="228">
        <v>311</v>
      </c>
      <c r="H17480" s="228">
        <v>1154</v>
      </c>
      <c r="I17480" s="228">
        <v>809736.54</v>
      </c>
      <c r="J17480" s="228">
        <v>108700.34</v>
      </c>
      <c r="K17480" s="228">
        <v>66834</v>
      </c>
      <c r="L17480" s="228">
        <v>1060953.42</v>
      </c>
    </row>
    <row r="17481" spans="1:12">
      <c r="A17481" s="228">
        <v>2021</v>
      </c>
      <c r="B17481" s="228" t="s">
        <v>192</v>
      </c>
      <c r="C17481" s="228" t="s">
        <v>68</v>
      </c>
      <c r="D17481" s="228" t="s">
        <v>206</v>
      </c>
      <c r="E17481" s="228">
        <v>90</v>
      </c>
      <c r="F17481" s="228">
        <v>569</v>
      </c>
      <c r="G17481" s="228">
        <v>70</v>
      </c>
      <c r="H17481" s="228">
        <v>727</v>
      </c>
      <c r="I17481" s="228">
        <v>448505.98</v>
      </c>
      <c r="J17481" s="228">
        <v>46729.279999999999</v>
      </c>
      <c r="K17481" s="228">
        <v>39997</v>
      </c>
      <c r="L17481" s="228">
        <v>562652.15</v>
      </c>
    </row>
    <row r="17482" spans="1:12">
      <c r="A17482" s="228">
        <v>2021</v>
      </c>
      <c r="B17482" s="228" t="s">
        <v>192</v>
      </c>
      <c r="C17482" s="228" t="s">
        <v>68</v>
      </c>
      <c r="D17482" s="228" t="s">
        <v>206</v>
      </c>
      <c r="E17482" s="228">
        <v>95</v>
      </c>
      <c r="F17482" s="228">
        <v>172</v>
      </c>
      <c r="G17482" s="228">
        <v>17</v>
      </c>
      <c r="H17482" s="228">
        <v>255</v>
      </c>
      <c r="I17482" s="228">
        <v>157973</v>
      </c>
      <c r="J17482" s="228">
        <v>10635.9</v>
      </c>
      <c r="K17482" s="228">
        <v>9553</v>
      </c>
      <c r="L17482" s="228">
        <v>182723.5</v>
      </c>
    </row>
    <row r="17483" spans="1:12">
      <c r="A17483" s="228">
        <v>2021</v>
      </c>
      <c r="B17483" s="228" t="s">
        <v>192</v>
      </c>
      <c r="C17483" s="228" t="s">
        <v>67</v>
      </c>
      <c r="D17483" s="228" t="s">
        <v>205</v>
      </c>
      <c r="E17483" s="228">
        <v>0</v>
      </c>
      <c r="F17483" s="228">
        <v>2936</v>
      </c>
      <c r="G17483" s="228">
        <v>63</v>
      </c>
      <c r="H17483" s="228">
        <v>261</v>
      </c>
      <c r="I17483" s="228">
        <v>218700</v>
      </c>
      <c r="J17483" s="228">
        <v>19082.669999999998</v>
      </c>
      <c r="K17483" s="228">
        <v>528</v>
      </c>
      <c r="L17483" s="228">
        <v>244364.42</v>
      </c>
    </row>
    <row r="17484" spans="1:12">
      <c r="A17484" s="228">
        <v>2021</v>
      </c>
      <c r="B17484" s="228" t="s">
        <v>192</v>
      </c>
      <c r="C17484" s="228" t="s">
        <v>67</v>
      </c>
      <c r="D17484" s="228" t="s">
        <v>205</v>
      </c>
      <c r="E17484" s="228">
        <v>5</v>
      </c>
      <c r="F17484" s="228">
        <v>3539</v>
      </c>
      <c r="G17484" s="228">
        <v>41</v>
      </c>
      <c r="H17484" s="228">
        <v>51</v>
      </c>
      <c r="I17484" s="228">
        <v>49376</v>
      </c>
      <c r="J17484" s="228">
        <v>12567.65</v>
      </c>
      <c r="K17484" s="228">
        <v>11128</v>
      </c>
      <c r="L17484" s="228">
        <v>76302.7</v>
      </c>
    </row>
    <row r="17485" spans="1:12">
      <c r="A17485" s="228">
        <v>2021</v>
      </c>
      <c r="B17485" s="228" t="s">
        <v>192</v>
      </c>
      <c r="C17485" s="228" t="s">
        <v>67</v>
      </c>
      <c r="D17485" s="228" t="s">
        <v>205</v>
      </c>
      <c r="E17485" s="228">
        <v>10</v>
      </c>
      <c r="F17485" s="228">
        <v>3510</v>
      </c>
      <c r="G17485" s="228">
        <v>28</v>
      </c>
      <c r="H17485" s="228">
        <v>35</v>
      </c>
      <c r="I17485" s="228">
        <v>23042.400000000001</v>
      </c>
      <c r="J17485" s="228">
        <v>7770.83</v>
      </c>
      <c r="K17485" s="228">
        <v>4958</v>
      </c>
      <c r="L17485" s="228">
        <v>40612.959999999999</v>
      </c>
    </row>
    <row r="17486" spans="1:12">
      <c r="A17486" s="228">
        <v>2021</v>
      </c>
      <c r="B17486" s="228" t="s">
        <v>192</v>
      </c>
      <c r="C17486" s="228" t="s">
        <v>67</v>
      </c>
      <c r="D17486" s="228" t="s">
        <v>205</v>
      </c>
      <c r="E17486" s="228">
        <v>15</v>
      </c>
      <c r="F17486" s="228">
        <v>3157</v>
      </c>
      <c r="G17486" s="228">
        <v>68</v>
      </c>
      <c r="H17486" s="228">
        <v>100</v>
      </c>
      <c r="I17486" s="228">
        <v>108988.8</v>
      </c>
      <c r="J17486" s="228">
        <v>20336.78</v>
      </c>
      <c r="K17486" s="228">
        <v>12614</v>
      </c>
      <c r="L17486" s="228">
        <v>149640.28</v>
      </c>
    </row>
    <row r="17487" spans="1:12">
      <c r="A17487" s="228">
        <v>2021</v>
      </c>
      <c r="B17487" s="228" t="s">
        <v>192</v>
      </c>
      <c r="C17487" s="228" t="s">
        <v>67</v>
      </c>
      <c r="D17487" s="228" t="s">
        <v>205</v>
      </c>
      <c r="E17487" s="228">
        <v>20</v>
      </c>
      <c r="F17487" s="228">
        <v>2242</v>
      </c>
      <c r="G17487" s="228">
        <v>43</v>
      </c>
      <c r="H17487" s="228">
        <v>105</v>
      </c>
      <c r="I17487" s="228">
        <v>109973</v>
      </c>
      <c r="J17487" s="228">
        <v>23439.07</v>
      </c>
      <c r="K17487" s="228">
        <v>11804</v>
      </c>
      <c r="L17487" s="228">
        <v>160152.42000000001</v>
      </c>
    </row>
    <row r="17488" spans="1:12">
      <c r="A17488" s="228">
        <v>2021</v>
      </c>
      <c r="B17488" s="228" t="s">
        <v>192</v>
      </c>
      <c r="C17488" s="228" t="s">
        <v>67</v>
      </c>
      <c r="D17488" s="228" t="s">
        <v>205</v>
      </c>
      <c r="E17488" s="228">
        <v>25</v>
      </c>
      <c r="F17488" s="228">
        <v>1973</v>
      </c>
      <c r="G17488" s="228">
        <v>24</v>
      </c>
      <c r="H17488" s="228">
        <v>31</v>
      </c>
      <c r="I17488" s="228">
        <v>50234</v>
      </c>
      <c r="J17488" s="228">
        <v>20585.419999999998</v>
      </c>
      <c r="K17488" s="228">
        <v>15355</v>
      </c>
      <c r="L17488" s="228">
        <v>107170.49</v>
      </c>
    </row>
    <row r="17489" spans="1:12">
      <c r="A17489" s="228">
        <v>2021</v>
      </c>
      <c r="B17489" s="228" t="s">
        <v>192</v>
      </c>
      <c r="C17489" s="228" t="s">
        <v>67</v>
      </c>
      <c r="D17489" s="228" t="s">
        <v>205</v>
      </c>
      <c r="E17489" s="228">
        <v>30</v>
      </c>
      <c r="F17489" s="228">
        <v>3552</v>
      </c>
      <c r="G17489" s="228">
        <v>72</v>
      </c>
      <c r="H17489" s="228">
        <v>198</v>
      </c>
      <c r="I17489" s="228">
        <v>161901.23000000001</v>
      </c>
      <c r="J17489" s="228">
        <v>31479.67</v>
      </c>
      <c r="K17489" s="228">
        <v>33555</v>
      </c>
      <c r="L17489" s="228">
        <v>277126.18</v>
      </c>
    </row>
    <row r="17490" spans="1:12">
      <c r="A17490" s="228">
        <v>2021</v>
      </c>
      <c r="B17490" s="228" t="s">
        <v>192</v>
      </c>
      <c r="C17490" s="228" t="s">
        <v>67</v>
      </c>
      <c r="D17490" s="228" t="s">
        <v>205</v>
      </c>
      <c r="E17490" s="228">
        <v>35</v>
      </c>
      <c r="F17490" s="228">
        <v>4047</v>
      </c>
      <c r="G17490" s="228">
        <v>138</v>
      </c>
      <c r="H17490" s="228">
        <v>263</v>
      </c>
      <c r="I17490" s="228">
        <v>238482.97</v>
      </c>
      <c r="J17490" s="228">
        <v>57938.81</v>
      </c>
      <c r="K17490" s="228">
        <v>28838</v>
      </c>
      <c r="L17490" s="228">
        <v>376015.1</v>
      </c>
    </row>
    <row r="17491" spans="1:12">
      <c r="A17491" s="228">
        <v>2021</v>
      </c>
      <c r="B17491" s="228" t="s">
        <v>192</v>
      </c>
      <c r="C17491" s="228" t="s">
        <v>67</v>
      </c>
      <c r="D17491" s="228" t="s">
        <v>205</v>
      </c>
      <c r="E17491" s="228">
        <v>40</v>
      </c>
      <c r="F17491" s="228">
        <v>3627</v>
      </c>
      <c r="G17491" s="228">
        <v>120</v>
      </c>
      <c r="H17491" s="228">
        <v>240</v>
      </c>
      <c r="I17491" s="228">
        <v>226250</v>
      </c>
      <c r="J17491" s="228">
        <v>54440.99</v>
      </c>
      <c r="K17491" s="228">
        <v>63409</v>
      </c>
      <c r="L17491" s="228">
        <v>414851.94</v>
      </c>
    </row>
    <row r="17492" spans="1:12">
      <c r="A17492" s="228">
        <v>2021</v>
      </c>
      <c r="B17492" s="228" t="s">
        <v>192</v>
      </c>
      <c r="C17492" s="228" t="s">
        <v>67</v>
      </c>
      <c r="D17492" s="228" t="s">
        <v>205</v>
      </c>
      <c r="E17492" s="228">
        <v>45</v>
      </c>
      <c r="F17492" s="228">
        <v>3635</v>
      </c>
      <c r="G17492" s="228">
        <v>141</v>
      </c>
      <c r="H17492" s="228">
        <v>316</v>
      </c>
      <c r="I17492" s="228">
        <v>388104.95</v>
      </c>
      <c r="J17492" s="228">
        <v>85578.91</v>
      </c>
      <c r="K17492" s="228">
        <v>135880.89000000001</v>
      </c>
      <c r="L17492" s="228">
        <v>695411.58</v>
      </c>
    </row>
    <row r="17493" spans="1:12">
      <c r="A17493" s="228">
        <v>2021</v>
      </c>
      <c r="B17493" s="228" t="s">
        <v>192</v>
      </c>
      <c r="C17493" s="228" t="s">
        <v>67</v>
      </c>
      <c r="D17493" s="228" t="s">
        <v>205</v>
      </c>
      <c r="E17493" s="228">
        <v>50</v>
      </c>
      <c r="F17493" s="228">
        <v>3506</v>
      </c>
      <c r="G17493" s="228">
        <v>163</v>
      </c>
      <c r="H17493" s="228">
        <v>272</v>
      </c>
      <c r="I17493" s="228">
        <v>317160.2</v>
      </c>
      <c r="J17493" s="228">
        <v>84651.89</v>
      </c>
      <c r="K17493" s="228">
        <v>78914</v>
      </c>
      <c r="L17493" s="228">
        <v>573427.9</v>
      </c>
    </row>
    <row r="17494" spans="1:12">
      <c r="A17494" s="228">
        <v>2021</v>
      </c>
      <c r="B17494" s="228" t="s">
        <v>192</v>
      </c>
      <c r="C17494" s="228" t="s">
        <v>67</v>
      </c>
      <c r="D17494" s="228" t="s">
        <v>205</v>
      </c>
      <c r="E17494" s="228">
        <v>55</v>
      </c>
      <c r="F17494" s="228">
        <v>3461</v>
      </c>
      <c r="G17494" s="228">
        <v>326</v>
      </c>
      <c r="H17494" s="228">
        <v>689</v>
      </c>
      <c r="I17494" s="228">
        <v>626437.94999999995</v>
      </c>
      <c r="J17494" s="228">
        <v>130380.05</v>
      </c>
      <c r="K17494" s="228">
        <v>187588</v>
      </c>
      <c r="L17494" s="228">
        <v>1071536.96</v>
      </c>
    </row>
    <row r="17495" spans="1:12">
      <c r="A17495" s="228">
        <v>2021</v>
      </c>
      <c r="B17495" s="228" t="s">
        <v>192</v>
      </c>
      <c r="C17495" s="228" t="s">
        <v>67</v>
      </c>
      <c r="D17495" s="228" t="s">
        <v>205</v>
      </c>
      <c r="E17495" s="228">
        <v>60</v>
      </c>
      <c r="F17495" s="228">
        <v>2951</v>
      </c>
      <c r="G17495" s="228">
        <v>279</v>
      </c>
      <c r="H17495" s="228">
        <v>572</v>
      </c>
      <c r="I17495" s="228">
        <v>675056.08</v>
      </c>
      <c r="J17495" s="228">
        <v>184535.77</v>
      </c>
      <c r="K17495" s="228">
        <v>225255</v>
      </c>
      <c r="L17495" s="228">
        <v>1233854.43</v>
      </c>
    </row>
    <row r="17496" spans="1:12">
      <c r="A17496" s="228">
        <v>2021</v>
      </c>
      <c r="B17496" s="228" t="s">
        <v>192</v>
      </c>
      <c r="C17496" s="228" t="s">
        <v>67</v>
      </c>
      <c r="D17496" s="228" t="s">
        <v>205</v>
      </c>
      <c r="E17496" s="228">
        <v>65</v>
      </c>
      <c r="F17496" s="228">
        <v>2257</v>
      </c>
      <c r="G17496" s="228">
        <v>279</v>
      </c>
      <c r="H17496" s="228">
        <v>877</v>
      </c>
      <c r="I17496" s="228">
        <v>980897.45</v>
      </c>
      <c r="J17496" s="228">
        <v>192570.43</v>
      </c>
      <c r="K17496" s="228">
        <v>331088.59999999998</v>
      </c>
      <c r="L17496" s="228">
        <v>1635109.72</v>
      </c>
    </row>
    <row r="17497" spans="1:12">
      <c r="A17497" s="228">
        <v>2021</v>
      </c>
      <c r="B17497" s="228" t="s">
        <v>192</v>
      </c>
      <c r="C17497" s="228" t="s">
        <v>67</v>
      </c>
      <c r="D17497" s="228" t="s">
        <v>205</v>
      </c>
      <c r="E17497" s="228">
        <v>70</v>
      </c>
      <c r="F17497" s="228">
        <v>1524</v>
      </c>
      <c r="G17497" s="228">
        <v>292</v>
      </c>
      <c r="H17497" s="228">
        <v>566</v>
      </c>
      <c r="I17497" s="228">
        <v>561425.25</v>
      </c>
      <c r="J17497" s="228">
        <v>148018.32</v>
      </c>
      <c r="K17497" s="228">
        <v>150679</v>
      </c>
      <c r="L17497" s="228">
        <v>924337.64</v>
      </c>
    </row>
    <row r="17498" spans="1:12">
      <c r="A17498" s="228">
        <v>2021</v>
      </c>
      <c r="B17498" s="228" t="s">
        <v>192</v>
      </c>
      <c r="C17498" s="228" t="s">
        <v>67</v>
      </c>
      <c r="D17498" s="228" t="s">
        <v>205</v>
      </c>
      <c r="E17498" s="228">
        <v>75</v>
      </c>
      <c r="F17498" s="228">
        <v>864</v>
      </c>
      <c r="G17498" s="228">
        <v>153</v>
      </c>
      <c r="H17498" s="228">
        <v>477</v>
      </c>
      <c r="I17498" s="228">
        <v>431247.7</v>
      </c>
      <c r="J17498" s="228">
        <v>108108.42</v>
      </c>
      <c r="K17498" s="228">
        <v>136902</v>
      </c>
      <c r="L17498" s="228">
        <v>705347.05</v>
      </c>
    </row>
    <row r="17499" spans="1:12">
      <c r="A17499" s="228">
        <v>2021</v>
      </c>
      <c r="B17499" s="228" t="s">
        <v>192</v>
      </c>
      <c r="C17499" s="228" t="s">
        <v>67</v>
      </c>
      <c r="D17499" s="228" t="s">
        <v>205</v>
      </c>
      <c r="E17499" s="228">
        <v>80</v>
      </c>
      <c r="F17499" s="228">
        <v>423</v>
      </c>
      <c r="G17499" s="228">
        <v>69</v>
      </c>
      <c r="H17499" s="228">
        <v>543</v>
      </c>
      <c r="I17499" s="228">
        <v>303240.7</v>
      </c>
      <c r="J17499" s="228">
        <v>48238.15</v>
      </c>
      <c r="K17499" s="228">
        <v>40752</v>
      </c>
      <c r="L17499" s="228">
        <v>402058.1</v>
      </c>
    </row>
    <row r="17500" spans="1:12">
      <c r="A17500" s="228">
        <v>2021</v>
      </c>
      <c r="B17500" s="228" t="s">
        <v>192</v>
      </c>
      <c r="C17500" s="228" t="s">
        <v>67</v>
      </c>
      <c r="D17500" s="228" t="s">
        <v>205</v>
      </c>
      <c r="E17500" s="228">
        <v>85</v>
      </c>
      <c r="F17500" s="228">
        <v>124</v>
      </c>
      <c r="G17500" s="228">
        <v>17</v>
      </c>
      <c r="H17500" s="228">
        <v>132</v>
      </c>
      <c r="I17500" s="228">
        <v>60959</v>
      </c>
      <c r="J17500" s="228">
        <v>7230.61</v>
      </c>
      <c r="K17500" s="228">
        <v>11678</v>
      </c>
      <c r="L17500" s="228">
        <v>83206.210000000006</v>
      </c>
    </row>
    <row r="17501" spans="1:12">
      <c r="A17501" s="228">
        <v>2021</v>
      </c>
      <c r="B17501" s="228" t="s">
        <v>192</v>
      </c>
      <c r="C17501" s="228" t="s">
        <v>67</v>
      </c>
      <c r="D17501" s="228" t="s">
        <v>205</v>
      </c>
      <c r="E17501" s="228">
        <v>90</v>
      </c>
      <c r="F17501" s="228">
        <v>38</v>
      </c>
      <c r="G17501" s="228">
        <v>5</v>
      </c>
      <c r="H17501" s="228">
        <v>12</v>
      </c>
      <c r="I17501" s="228">
        <v>13386</v>
      </c>
      <c r="J17501" s="228">
        <v>2015.9</v>
      </c>
      <c r="K17501" s="228">
        <v>761</v>
      </c>
      <c r="L17501" s="228">
        <v>18447.75</v>
      </c>
    </row>
    <row r="17502" spans="1:12">
      <c r="A17502" s="228">
        <v>2021</v>
      </c>
      <c r="B17502" s="228" t="s">
        <v>192</v>
      </c>
      <c r="C17502" s="228" t="s">
        <v>67</v>
      </c>
      <c r="D17502" s="228" t="s">
        <v>205</v>
      </c>
      <c r="E17502" s="228">
        <v>95</v>
      </c>
      <c r="F17502" s="228">
        <v>5</v>
      </c>
      <c r="G17502" s="228">
        <v>0</v>
      </c>
      <c r="H17502" s="228">
        <v>0</v>
      </c>
      <c r="I17502" s="228">
        <v>0</v>
      </c>
      <c r="J17502" s="228">
        <v>0</v>
      </c>
      <c r="K17502" s="228">
        <v>0</v>
      </c>
      <c r="L17502" s="228">
        <v>0</v>
      </c>
    </row>
    <row r="17503" spans="1:12">
      <c r="A17503" s="228">
        <v>2021</v>
      </c>
      <c r="B17503" s="228" t="s">
        <v>192</v>
      </c>
      <c r="C17503" s="228" t="s">
        <v>67</v>
      </c>
      <c r="D17503" s="228" t="s">
        <v>206</v>
      </c>
      <c r="E17503" s="228">
        <v>0</v>
      </c>
      <c r="F17503" s="228">
        <v>2697</v>
      </c>
      <c r="G17503" s="228">
        <v>39</v>
      </c>
      <c r="H17503" s="228">
        <v>133</v>
      </c>
      <c r="I17503" s="228">
        <v>93324</v>
      </c>
      <c r="J17503" s="228">
        <v>13016.89</v>
      </c>
      <c r="K17503" s="228">
        <v>8446</v>
      </c>
      <c r="L17503" s="228">
        <v>105422.84</v>
      </c>
    </row>
    <row r="17504" spans="1:12">
      <c r="A17504" s="228">
        <v>2021</v>
      </c>
      <c r="B17504" s="228" t="s">
        <v>192</v>
      </c>
      <c r="C17504" s="228" t="s">
        <v>67</v>
      </c>
      <c r="D17504" s="228" t="s">
        <v>206</v>
      </c>
      <c r="E17504" s="228">
        <v>5</v>
      </c>
      <c r="F17504" s="228">
        <v>3459</v>
      </c>
      <c r="G17504" s="228">
        <v>31</v>
      </c>
      <c r="H17504" s="228">
        <v>42</v>
      </c>
      <c r="I17504" s="228">
        <v>42032</v>
      </c>
      <c r="J17504" s="228">
        <v>11724.75</v>
      </c>
      <c r="K17504" s="228">
        <v>17764</v>
      </c>
      <c r="L17504" s="228">
        <v>76822.95</v>
      </c>
    </row>
    <row r="17505" spans="1:12">
      <c r="A17505" s="228">
        <v>2021</v>
      </c>
      <c r="B17505" s="228" t="s">
        <v>192</v>
      </c>
      <c r="C17505" s="228" t="s">
        <v>67</v>
      </c>
      <c r="D17505" s="228" t="s">
        <v>206</v>
      </c>
      <c r="E17505" s="228">
        <v>10</v>
      </c>
      <c r="F17505" s="228">
        <v>3285</v>
      </c>
      <c r="G17505" s="228">
        <v>20</v>
      </c>
      <c r="H17505" s="228">
        <v>74</v>
      </c>
      <c r="I17505" s="228">
        <v>54643</v>
      </c>
      <c r="J17505" s="228">
        <v>8030.65</v>
      </c>
      <c r="K17505" s="228">
        <v>19954</v>
      </c>
      <c r="L17505" s="228">
        <v>95124.39</v>
      </c>
    </row>
    <row r="17506" spans="1:12">
      <c r="A17506" s="228">
        <v>2021</v>
      </c>
      <c r="B17506" s="228" t="s">
        <v>192</v>
      </c>
      <c r="C17506" s="228" t="s">
        <v>67</v>
      </c>
      <c r="D17506" s="228" t="s">
        <v>206</v>
      </c>
      <c r="E17506" s="228">
        <v>15</v>
      </c>
      <c r="F17506" s="228">
        <v>3049</v>
      </c>
      <c r="G17506" s="228">
        <v>53</v>
      </c>
      <c r="H17506" s="228">
        <v>155</v>
      </c>
      <c r="I17506" s="228">
        <v>128336</v>
      </c>
      <c r="J17506" s="228">
        <v>24249.13</v>
      </c>
      <c r="K17506" s="228">
        <v>19298</v>
      </c>
      <c r="L17506" s="228">
        <v>202665.9</v>
      </c>
    </row>
    <row r="17507" spans="1:12">
      <c r="A17507" s="228">
        <v>2021</v>
      </c>
      <c r="B17507" s="228" t="s">
        <v>192</v>
      </c>
      <c r="C17507" s="228" t="s">
        <v>67</v>
      </c>
      <c r="D17507" s="228" t="s">
        <v>206</v>
      </c>
      <c r="E17507" s="228">
        <v>20</v>
      </c>
      <c r="F17507" s="228">
        <v>2344</v>
      </c>
      <c r="G17507" s="228">
        <v>87</v>
      </c>
      <c r="H17507" s="228">
        <v>224</v>
      </c>
      <c r="I17507" s="228">
        <v>213944.3</v>
      </c>
      <c r="J17507" s="228">
        <v>38203.279999999999</v>
      </c>
      <c r="K17507" s="228">
        <v>46378</v>
      </c>
      <c r="L17507" s="228">
        <v>326966.28999999998</v>
      </c>
    </row>
    <row r="17508" spans="1:12">
      <c r="A17508" s="228">
        <v>2021</v>
      </c>
      <c r="B17508" s="228" t="s">
        <v>192</v>
      </c>
      <c r="C17508" s="228" t="s">
        <v>67</v>
      </c>
      <c r="D17508" s="228" t="s">
        <v>206</v>
      </c>
      <c r="E17508" s="228">
        <v>25</v>
      </c>
      <c r="F17508" s="228">
        <v>2648</v>
      </c>
      <c r="G17508" s="228">
        <v>86</v>
      </c>
      <c r="H17508" s="228">
        <v>238</v>
      </c>
      <c r="I17508" s="228">
        <v>230694.39999999999</v>
      </c>
      <c r="J17508" s="228">
        <v>41517.81</v>
      </c>
      <c r="K17508" s="228">
        <v>33352</v>
      </c>
      <c r="L17508" s="228">
        <v>377460.74</v>
      </c>
    </row>
    <row r="17509" spans="1:12">
      <c r="A17509" s="228">
        <v>2021</v>
      </c>
      <c r="B17509" s="228" t="s">
        <v>192</v>
      </c>
      <c r="C17509" s="228" t="s">
        <v>67</v>
      </c>
      <c r="D17509" s="228" t="s">
        <v>206</v>
      </c>
      <c r="E17509" s="228">
        <v>30</v>
      </c>
      <c r="F17509" s="228">
        <v>4379</v>
      </c>
      <c r="G17509" s="228">
        <v>144</v>
      </c>
      <c r="H17509" s="228">
        <v>510</v>
      </c>
      <c r="I17509" s="228">
        <v>454697.05</v>
      </c>
      <c r="J17509" s="228">
        <v>98893.48</v>
      </c>
      <c r="K17509" s="228">
        <v>55320</v>
      </c>
      <c r="L17509" s="228">
        <v>696927.29</v>
      </c>
    </row>
    <row r="17510" spans="1:12">
      <c r="A17510" s="228">
        <v>2021</v>
      </c>
      <c r="B17510" s="228" t="s">
        <v>192</v>
      </c>
      <c r="C17510" s="228" t="s">
        <v>67</v>
      </c>
      <c r="D17510" s="228" t="s">
        <v>206</v>
      </c>
      <c r="E17510" s="228">
        <v>35</v>
      </c>
      <c r="F17510" s="228">
        <v>4636</v>
      </c>
      <c r="G17510" s="228">
        <v>227</v>
      </c>
      <c r="H17510" s="228">
        <v>533</v>
      </c>
      <c r="I17510" s="228">
        <v>493743.65</v>
      </c>
      <c r="J17510" s="228">
        <v>91598.64</v>
      </c>
      <c r="K17510" s="228">
        <v>71249</v>
      </c>
      <c r="L17510" s="228">
        <v>781691.52</v>
      </c>
    </row>
    <row r="17511" spans="1:12">
      <c r="A17511" s="228">
        <v>2021</v>
      </c>
      <c r="B17511" s="228" t="s">
        <v>192</v>
      </c>
      <c r="C17511" s="228" t="s">
        <v>67</v>
      </c>
      <c r="D17511" s="228" t="s">
        <v>206</v>
      </c>
      <c r="E17511" s="228">
        <v>40</v>
      </c>
      <c r="F17511" s="228">
        <v>4056</v>
      </c>
      <c r="G17511" s="228">
        <v>154</v>
      </c>
      <c r="H17511" s="228">
        <v>391</v>
      </c>
      <c r="I17511" s="228">
        <v>334767.15000000002</v>
      </c>
      <c r="J17511" s="228">
        <v>93847.6</v>
      </c>
      <c r="K17511" s="228">
        <v>67137</v>
      </c>
      <c r="L17511" s="228">
        <v>584274.74</v>
      </c>
    </row>
    <row r="17512" spans="1:12">
      <c r="A17512" s="228">
        <v>2021</v>
      </c>
      <c r="B17512" s="228" t="s">
        <v>192</v>
      </c>
      <c r="C17512" s="228" t="s">
        <v>67</v>
      </c>
      <c r="D17512" s="228" t="s">
        <v>206</v>
      </c>
      <c r="E17512" s="228">
        <v>45</v>
      </c>
      <c r="F17512" s="228">
        <v>3754</v>
      </c>
      <c r="G17512" s="228">
        <v>173</v>
      </c>
      <c r="H17512" s="228">
        <v>387</v>
      </c>
      <c r="I17512" s="228">
        <v>379471.58</v>
      </c>
      <c r="J17512" s="228">
        <v>98320.84</v>
      </c>
      <c r="K17512" s="228">
        <v>60530</v>
      </c>
      <c r="L17512" s="228">
        <v>673242.05</v>
      </c>
    </row>
    <row r="17513" spans="1:12">
      <c r="A17513" s="228">
        <v>2021</v>
      </c>
      <c r="B17513" s="228" t="s">
        <v>192</v>
      </c>
      <c r="C17513" s="228" t="s">
        <v>67</v>
      </c>
      <c r="D17513" s="228" t="s">
        <v>206</v>
      </c>
      <c r="E17513" s="228">
        <v>50</v>
      </c>
      <c r="F17513" s="228">
        <v>3684</v>
      </c>
      <c r="G17513" s="228">
        <v>238</v>
      </c>
      <c r="H17513" s="228">
        <v>880</v>
      </c>
      <c r="I17513" s="228">
        <v>679576.1</v>
      </c>
      <c r="J17513" s="228">
        <v>108926.82</v>
      </c>
      <c r="K17513" s="228">
        <v>146236</v>
      </c>
      <c r="L17513" s="228">
        <v>1042926.16</v>
      </c>
    </row>
    <row r="17514" spans="1:12">
      <c r="A17514" s="228">
        <v>2021</v>
      </c>
      <c r="B17514" s="228" t="s">
        <v>192</v>
      </c>
      <c r="C17514" s="228" t="s">
        <v>67</v>
      </c>
      <c r="D17514" s="228" t="s">
        <v>206</v>
      </c>
      <c r="E17514" s="228">
        <v>55</v>
      </c>
      <c r="F17514" s="228">
        <v>3440</v>
      </c>
      <c r="G17514" s="228">
        <v>207</v>
      </c>
      <c r="H17514" s="228">
        <v>495</v>
      </c>
      <c r="I17514" s="228">
        <v>583031.75</v>
      </c>
      <c r="J17514" s="228">
        <v>150090.53</v>
      </c>
      <c r="K17514" s="228">
        <v>168924</v>
      </c>
      <c r="L17514" s="228">
        <v>1017849.01</v>
      </c>
    </row>
    <row r="17515" spans="1:12">
      <c r="A17515" s="228">
        <v>2021</v>
      </c>
      <c r="B17515" s="228" t="s">
        <v>192</v>
      </c>
      <c r="C17515" s="228" t="s">
        <v>67</v>
      </c>
      <c r="D17515" s="228" t="s">
        <v>206</v>
      </c>
      <c r="E17515" s="228">
        <v>60</v>
      </c>
      <c r="F17515" s="228">
        <v>2949</v>
      </c>
      <c r="G17515" s="228">
        <v>259</v>
      </c>
      <c r="H17515" s="228">
        <v>533</v>
      </c>
      <c r="I17515" s="228">
        <v>497831.5</v>
      </c>
      <c r="J17515" s="228">
        <v>130005.74</v>
      </c>
      <c r="K17515" s="228">
        <v>123090</v>
      </c>
      <c r="L17515" s="228">
        <v>890015.71</v>
      </c>
    </row>
    <row r="17516" spans="1:12">
      <c r="A17516" s="228">
        <v>2021</v>
      </c>
      <c r="B17516" s="228" t="s">
        <v>192</v>
      </c>
      <c r="C17516" s="228" t="s">
        <v>67</v>
      </c>
      <c r="D17516" s="228" t="s">
        <v>206</v>
      </c>
      <c r="E17516" s="228">
        <v>65</v>
      </c>
      <c r="F17516" s="228">
        <v>2129</v>
      </c>
      <c r="G17516" s="228">
        <v>190</v>
      </c>
      <c r="H17516" s="228">
        <v>544</v>
      </c>
      <c r="I17516" s="228">
        <v>474428.95</v>
      </c>
      <c r="J17516" s="228">
        <v>123068.68</v>
      </c>
      <c r="K17516" s="228">
        <v>136588</v>
      </c>
      <c r="L17516" s="228">
        <v>816730.07</v>
      </c>
    </row>
    <row r="17517" spans="1:12">
      <c r="A17517" s="228">
        <v>2021</v>
      </c>
      <c r="B17517" s="228" t="s">
        <v>192</v>
      </c>
      <c r="C17517" s="228" t="s">
        <v>67</v>
      </c>
      <c r="D17517" s="228" t="s">
        <v>206</v>
      </c>
      <c r="E17517" s="228">
        <v>70</v>
      </c>
      <c r="F17517" s="228">
        <v>1479</v>
      </c>
      <c r="G17517" s="228">
        <v>208</v>
      </c>
      <c r="H17517" s="228">
        <v>477</v>
      </c>
      <c r="I17517" s="228">
        <v>438361.2</v>
      </c>
      <c r="J17517" s="228">
        <v>110804.71</v>
      </c>
      <c r="K17517" s="228">
        <v>92274</v>
      </c>
      <c r="L17517" s="228">
        <v>679503.53</v>
      </c>
    </row>
    <row r="17518" spans="1:12">
      <c r="A17518" s="228">
        <v>2021</v>
      </c>
      <c r="B17518" s="228" t="s">
        <v>192</v>
      </c>
      <c r="C17518" s="228" t="s">
        <v>67</v>
      </c>
      <c r="D17518" s="228" t="s">
        <v>206</v>
      </c>
      <c r="E17518" s="228">
        <v>75</v>
      </c>
      <c r="F17518" s="228">
        <v>757</v>
      </c>
      <c r="G17518" s="228">
        <v>128</v>
      </c>
      <c r="H17518" s="228">
        <v>819</v>
      </c>
      <c r="I17518" s="228">
        <v>416254.8</v>
      </c>
      <c r="J17518" s="228">
        <v>62733.83</v>
      </c>
      <c r="K17518" s="228">
        <v>57914</v>
      </c>
      <c r="L17518" s="228">
        <v>571004.98</v>
      </c>
    </row>
    <row r="17519" spans="1:12">
      <c r="A17519" s="228">
        <v>2021</v>
      </c>
      <c r="B17519" s="228" t="s">
        <v>192</v>
      </c>
      <c r="C17519" s="228" t="s">
        <v>67</v>
      </c>
      <c r="D17519" s="228" t="s">
        <v>206</v>
      </c>
      <c r="E17519" s="228">
        <v>80</v>
      </c>
      <c r="F17519" s="228">
        <v>393</v>
      </c>
      <c r="G17519" s="228">
        <v>62</v>
      </c>
      <c r="H17519" s="228">
        <v>293</v>
      </c>
      <c r="I17519" s="228">
        <v>164169</v>
      </c>
      <c r="J17519" s="228">
        <v>31116.12</v>
      </c>
      <c r="K17519" s="228">
        <v>28774</v>
      </c>
      <c r="L17519" s="228">
        <v>236026.32</v>
      </c>
    </row>
    <row r="17520" spans="1:12">
      <c r="A17520" s="228">
        <v>2021</v>
      </c>
      <c r="B17520" s="228" t="s">
        <v>192</v>
      </c>
      <c r="C17520" s="228" t="s">
        <v>67</v>
      </c>
      <c r="D17520" s="228" t="s">
        <v>206</v>
      </c>
      <c r="E17520" s="228">
        <v>85</v>
      </c>
      <c r="F17520" s="228">
        <v>151</v>
      </c>
      <c r="G17520" s="228">
        <v>24</v>
      </c>
      <c r="H17520" s="228">
        <v>316</v>
      </c>
      <c r="I17520" s="228">
        <v>179016.6</v>
      </c>
      <c r="J17520" s="228">
        <v>11426.55</v>
      </c>
      <c r="K17520" s="228">
        <v>7846</v>
      </c>
      <c r="L17520" s="228">
        <v>202478.03</v>
      </c>
    </row>
    <row r="17521" spans="1:12">
      <c r="A17521" s="228">
        <v>2021</v>
      </c>
      <c r="B17521" s="228" t="s">
        <v>192</v>
      </c>
      <c r="C17521" s="228" t="s">
        <v>67</v>
      </c>
      <c r="D17521" s="228" t="s">
        <v>206</v>
      </c>
      <c r="E17521" s="228">
        <v>90</v>
      </c>
      <c r="F17521" s="228">
        <v>71</v>
      </c>
      <c r="G17521" s="228">
        <v>4</v>
      </c>
      <c r="H17521" s="228">
        <v>36</v>
      </c>
      <c r="I17521" s="228">
        <v>28940</v>
      </c>
      <c r="J17521" s="228">
        <v>2666.75</v>
      </c>
      <c r="K17521" s="228">
        <v>0</v>
      </c>
      <c r="L17521" s="228">
        <v>32190.75</v>
      </c>
    </row>
    <row r="17522" spans="1:12">
      <c r="A17522" s="228">
        <v>2021</v>
      </c>
      <c r="B17522" s="228" t="s">
        <v>192</v>
      </c>
      <c r="C17522" s="228" t="s">
        <v>67</v>
      </c>
      <c r="D17522" s="228" t="s">
        <v>206</v>
      </c>
      <c r="E17522" s="228">
        <v>95</v>
      </c>
      <c r="F17522" s="228">
        <v>8</v>
      </c>
      <c r="G17522" s="228">
        <v>0</v>
      </c>
      <c r="H17522" s="228">
        <v>0</v>
      </c>
      <c r="I17522" s="228">
        <v>0</v>
      </c>
      <c r="J17522" s="228">
        <v>0</v>
      </c>
      <c r="K17522" s="228">
        <v>0</v>
      </c>
      <c r="L17522" s="228">
        <v>0</v>
      </c>
    </row>
    <row r="17523" spans="1:12">
      <c r="A17523" s="228">
        <v>2021</v>
      </c>
      <c r="B17523" s="228" t="s">
        <v>193</v>
      </c>
      <c r="C17523" s="228" t="s">
        <v>61</v>
      </c>
      <c r="D17523" s="228" t="s">
        <v>205</v>
      </c>
      <c r="E17523" s="228">
        <v>0</v>
      </c>
      <c r="F17523" s="228">
        <v>95757</v>
      </c>
      <c r="G17523" s="228">
        <v>4150</v>
      </c>
      <c r="H17523" s="228">
        <v>11482</v>
      </c>
      <c r="I17523" s="228">
        <v>8014471.9000000004</v>
      </c>
      <c r="J17523" s="228">
        <v>1180014.3</v>
      </c>
      <c r="K17523" s="228">
        <v>117451.2</v>
      </c>
      <c r="L17523" s="228">
        <v>10314268.75</v>
      </c>
    </row>
    <row r="17524" spans="1:12">
      <c r="A17524" s="228">
        <v>2021</v>
      </c>
      <c r="B17524" s="228" t="s">
        <v>193</v>
      </c>
      <c r="C17524" s="228" t="s">
        <v>61</v>
      </c>
      <c r="D17524" s="228" t="s">
        <v>205</v>
      </c>
      <c r="E17524" s="228">
        <v>5</v>
      </c>
      <c r="F17524" s="228">
        <v>122426</v>
      </c>
      <c r="G17524" s="228">
        <v>2417</v>
      </c>
      <c r="H17524" s="228">
        <v>3316</v>
      </c>
      <c r="I17524" s="228">
        <v>2986794.71</v>
      </c>
      <c r="J17524" s="228">
        <v>799795.05</v>
      </c>
      <c r="K17524" s="228">
        <v>298895.5</v>
      </c>
      <c r="L17524" s="228">
        <v>4815226.7300000004</v>
      </c>
    </row>
    <row r="17525" spans="1:12">
      <c r="A17525" s="228">
        <v>2021</v>
      </c>
      <c r="B17525" s="228" t="s">
        <v>193</v>
      </c>
      <c r="C17525" s="228" t="s">
        <v>61</v>
      </c>
      <c r="D17525" s="228" t="s">
        <v>205</v>
      </c>
      <c r="E17525" s="228">
        <v>10</v>
      </c>
      <c r="F17525" s="228">
        <v>125523</v>
      </c>
      <c r="G17525" s="228">
        <v>2077</v>
      </c>
      <c r="H17525" s="228">
        <v>3483</v>
      </c>
      <c r="I17525" s="228">
        <v>3081257.52</v>
      </c>
      <c r="J17525" s="228">
        <v>876838.85</v>
      </c>
      <c r="K17525" s="228">
        <v>692989.2</v>
      </c>
      <c r="L17525" s="228">
        <v>5377583.8899999997</v>
      </c>
    </row>
    <row r="17526" spans="1:12">
      <c r="A17526" s="228">
        <v>2021</v>
      </c>
      <c r="B17526" s="228" t="s">
        <v>193</v>
      </c>
      <c r="C17526" s="228" t="s">
        <v>61</v>
      </c>
      <c r="D17526" s="228" t="s">
        <v>205</v>
      </c>
      <c r="E17526" s="228">
        <v>15</v>
      </c>
      <c r="F17526" s="228">
        <v>113703</v>
      </c>
      <c r="G17526" s="228">
        <v>3246</v>
      </c>
      <c r="H17526" s="228">
        <v>6893</v>
      </c>
      <c r="I17526" s="228">
        <v>7126945.8600000003</v>
      </c>
      <c r="J17526" s="228">
        <v>1486741.57</v>
      </c>
      <c r="K17526" s="228">
        <v>1508769.84</v>
      </c>
      <c r="L17526" s="228">
        <v>11633653.390000001</v>
      </c>
    </row>
    <row r="17527" spans="1:12">
      <c r="A17527" s="228">
        <v>2021</v>
      </c>
      <c r="B17527" s="228" t="s">
        <v>193</v>
      </c>
      <c r="C17527" s="228" t="s">
        <v>61</v>
      </c>
      <c r="D17527" s="228" t="s">
        <v>205</v>
      </c>
      <c r="E17527" s="228">
        <v>20</v>
      </c>
      <c r="F17527" s="228">
        <v>86649</v>
      </c>
      <c r="G17527" s="228">
        <v>3011</v>
      </c>
      <c r="H17527" s="228">
        <v>7162</v>
      </c>
      <c r="I17527" s="228">
        <v>7171762.0700000003</v>
      </c>
      <c r="J17527" s="228">
        <v>1296878.46</v>
      </c>
      <c r="K17527" s="228">
        <v>1362551</v>
      </c>
      <c r="L17527" s="228">
        <v>11307816.49</v>
      </c>
    </row>
    <row r="17528" spans="1:12">
      <c r="A17528" s="228">
        <v>2021</v>
      </c>
      <c r="B17528" s="228" t="s">
        <v>193</v>
      </c>
      <c r="C17528" s="228" t="s">
        <v>61</v>
      </c>
      <c r="D17528" s="228" t="s">
        <v>205</v>
      </c>
      <c r="E17528" s="228">
        <v>25</v>
      </c>
      <c r="F17528" s="228">
        <v>64529</v>
      </c>
      <c r="G17528" s="228">
        <v>2146</v>
      </c>
      <c r="H17528" s="228">
        <v>5610</v>
      </c>
      <c r="I17528" s="228">
        <v>4988027.04</v>
      </c>
      <c r="J17528" s="228">
        <v>944116.66</v>
      </c>
      <c r="K17528" s="228">
        <v>1166166</v>
      </c>
      <c r="L17528" s="228">
        <v>8451409.0299999993</v>
      </c>
    </row>
    <row r="17529" spans="1:12">
      <c r="A17529" s="228">
        <v>2021</v>
      </c>
      <c r="B17529" s="228" t="s">
        <v>193</v>
      </c>
      <c r="C17529" s="228" t="s">
        <v>61</v>
      </c>
      <c r="D17529" s="228" t="s">
        <v>205</v>
      </c>
      <c r="E17529" s="228">
        <v>30</v>
      </c>
      <c r="F17529" s="228">
        <v>109786</v>
      </c>
      <c r="G17529" s="228">
        <v>3211</v>
      </c>
      <c r="H17529" s="228">
        <v>7624</v>
      </c>
      <c r="I17529" s="228">
        <v>6571245.0800000001</v>
      </c>
      <c r="J17529" s="228">
        <v>1560500.36</v>
      </c>
      <c r="K17529" s="228">
        <v>1191066</v>
      </c>
      <c r="L17529" s="228">
        <v>11265413.289999999</v>
      </c>
    </row>
    <row r="17530" spans="1:12">
      <c r="A17530" s="228">
        <v>2021</v>
      </c>
      <c r="B17530" s="228" t="s">
        <v>193</v>
      </c>
      <c r="C17530" s="228" t="s">
        <v>61</v>
      </c>
      <c r="D17530" s="228" t="s">
        <v>205</v>
      </c>
      <c r="E17530" s="228">
        <v>35</v>
      </c>
      <c r="F17530" s="228">
        <v>135768</v>
      </c>
      <c r="G17530" s="228">
        <v>4825</v>
      </c>
      <c r="H17530" s="228">
        <v>11213</v>
      </c>
      <c r="I17530" s="228">
        <v>9861074.2599999998</v>
      </c>
      <c r="J17530" s="228">
        <v>2338522.19</v>
      </c>
      <c r="K17530" s="228">
        <v>1985363.28</v>
      </c>
      <c r="L17530" s="228">
        <v>16965152.460000001</v>
      </c>
    </row>
    <row r="17531" spans="1:12">
      <c r="A17531" s="228">
        <v>2021</v>
      </c>
      <c r="B17531" s="228" t="s">
        <v>193</v>
      </c>
      <c r="C17531" s="228" t="s">
        <v>61</v>
      </c>
      <c r="D17531" s="228" t="s">
        <v>205</v>
      </c>
      <c r="E17531" s="228">
        <v>40</v>
      </c>
      <c r="F17531" s="228">
        <v>130751</v>
      </c>
      <c r="G17531" s="228">
        <v>5458</v>
      </c>
      <c r="H17531" s="228">
        <v>12403</v>
      </c>
      <c r="I17531" s="228">
        <v>11176733.470000001</v>
      </c>
      <c r="J17531" s="228">
        <v>2678737.6800000002</v>
      </c>
      <c r="K17531" s="228">
        <v>2367654.0499999998</v>
      </c>
      <c r="L17531" s="228">
        <v>19504783.550000001</v>
      </c>
    </row>
    <row r="17532" spans="1:12">
      <c r="A17532" s="228">
        <v>2021</v>
      </c>
      <c r="B17532" s="228" t="s">
        <v>193</v>
      </c>
      <c r="C17532" s="228" t="s">
        <v>61</v>
      </c>
      <c r="D17532" s="228" t="s">
        <v>205</v>
      </c>
      <c r="E17532" s="228">
        <v>45</v>
      </c>
      <c r="F17532" s="228">
        <v>129573</v>
      </c>
      <c r="G17532" s="228">
        <v>6919</v>
      </c>
      <c r="H17532" s="228">
        <v>16382</v>
      </c>
      <c r="I17532" s="228">
        <v>15000293.23</v>
      </c>
      <c r="J17532" s="228">
        <v>3520344.2</v>
      </c>
      <c r="K17532" s="228">
        <v>3085978.75</v>
      </c>
      <c r="L17532" s="228">
        <v>25446016.32</v>
      </c>
    </row>
    <row r="17533" spans="1:12">
      <c r="A17533" s="228">
        <v>2021</v>
      </c>
      <c r="B17533" s="228" t="s">
        <v>193</v>
      </c>
      <c r="C17533" s="228" t="s">
        <v>61</v>
      </c>
      <c r="D17533" s="228" t="s">
        <v>205</v>
      </c>
      <c r="E17533" s="228">
        <v>50</v>
      </c>
      <c r="F17533" s="228">
        <v>121468</v>
      </c>
      <c r="G17533" s="228">
        <v>8852</v>
      </c>
      <c r="H17533" s="228">
        <v>19129</v>
      </c>
      <c r="I17533" s="228">
        <v>19357813.02</v>
      </c>
      <c r="J17533" s="228">
        <v>4785064.75</v>
      </c>
      <c r="K17533" s="228">
        <v>4549144.8499999996</v>
      </c>
      <c r="L17533" s="228">
        <v>33465442.52</v>
      </c>
    </row>
    <row r="17534" spans="1:12">
      <c r="A17534" s="228">
        <v>2021</v>
      </c>
      <c r="B17534" s="228" t="s">
        <v>193</v>
      </c>
      <c r="C17534" s="228" t="s">
        <v>61</v>
      </c>
      <c r="D17534" s="228" t="s">
        <v>205</v>
      </c>
      <c r="E17534" s="228">
        <v>55</v>
      </c>
      <c r="F17534" s="228">
        <v>119748</v>
      </c>
      <c r="G17534" s="228">
        <v>11890</v>
      </c>
      <c r="H17534" s="228">
        <v>25231</v>
      </c>
      <c r="I17534" s="228">
        <v>27034162.370000001</v>
      </c>
      <c r="J17534" s="228">
        <v>6332486.7000000002</v>
      </c>
      <c r="K17534" s="228">
        <v>7043943.0800000001</v>
      </c>
      <c r="L17534" s="228">
        <v>46354846.280000001</v>
      </c>
    </row>
    <row r="17535" spans="1:12">
      <c r="A17535" s="228">
        <v>2021</v>
      </c>
      <c r="B17535" s="228" t="s">
        <v>193</v>
      </c>
      <c r="C17535" s="228" t="s">
        <v>61</v>
      </c>
      <c r="D17535" s="228" t="s">
        <v>205</v>
      </c>
      <c r="E17535" s="228">
        <v>60</v>
      </c>
      <c r="F17535" s="228">
        <v>116906</v>
      </c>
      <c r="G17535" s="228">
        <v>16433</v>
      </c>
      <c r="H17535" s="228">
        <v>35470</v>
      </c>
      <c r="I17535" s="228">
        <v>39442864.420000002</v>
      </c>
      <c r="J17535" s="228">
        <v>8791959.3599999994</v>
      </c>
      <c r="K17535" s="228">
        <v>10469759.630000001</v>
      </c>
      <c r="L17535" s="228">
        <v>66708396</v>
      </c>
    </row>
    <row r="17536" spans="1:12">
      <c r="A17536" s="228">
        <v>2021</v>
      </c>
      <c r="B17536" s="228" t="s">
        <v>193</v>
      </c>
      <c r="C17536" s="228" t="s">
        <v>61</v>
      </c>
      <c r="D17536" s="228" t="s">
        <v>205</v>
      </c>
      <c r="E17536" s="228">
        <v>65</v>
      </c>
      <c r="F17536" s="228">
        <v>104783</v>
      </c>
      <c r="G17536" s="228">
        <v>20616</v>
      </c>
      <c r="H17536" s="228">
        <v>45799</v>
      </c>
      <c r="I17536" s="228">
        <v>51238412.210000001</v>
      </c>
      <c r="J17536" s="228">
        <v>11011002.199999999</v>
      </c>
      <c r="K17536" s="228">
        <v>13892633.810000001</v>
      </c>
      <c r="L17536" s="228">
        <v>85284058.900000006</v>
      </c>
    </row>
    <row r="17537" spans="1:12">
      <c r="A17537" s="228">
        <v>2021</v>
      </c>
      <c r="B17537" s="228" t="s">
        <v>193</v>
      </c>
      <c r="C17537" s="228" t="s">
        <v>61</v>
      </c>
      <c r="D17537" s="228" t="s">
        <v>205</v>
      </c>
      <c r="E17537" s="228">
        <v>70</v>
      </c>
      <c r="F17537" s="228">
        <v>94818</v>
      </c>
      <c r="G17537" s="228">
        <v>25035</v>
      </c>
      <c r="H17537" s="228">
        <v>61436</v>
      </c>
      <c r="I17537" s="228">
        <v>63722128.390000001</v>
      </c>
      <c r="J17537" s="228">
        <v>13367349.130000001</v>
      </c>
      <c r="K17537" s="228">
        <v>16281386.130000001</v>
      </c>
      <c r="L17537" s="228">
        <v>102512888.02</v>
      </c>
    </row>
    <row r="17538" spans="1:12">
      <c r="A17538" s="228">
        <v>2021</v>
      </c>
      <c r="B17538" s="228" t="s">
        <v>193</v>
      </c>
      <c r="C17538" s="228" t="s">
        <v>61</v>
      </c>
      <c r="D17538" s="228" t="s">
        <v>205</v>
      </c>
      <c r="E17538" s="228">
        <v>75</v>
      </c>
      <c r="F17538" s="228">
        <v>67278</v>
      </c>
      <c r="G17538" s="228">
        <v>24141</v>
      </c>
      <c r="H17538" s="228">
        <v>64444</v>
      </c>
      <c r="I17538" s="228">
        <v>61663426.93</v>
      </c>
      <c r="J17538" s="228">
        <v>11772758.48</v>
      </c>
      <c r="K17538" s="228">
        <v>14946928.6</v>
      </c>
      <c r="L17538" s="228">
        <v>95099311.439999998</v>
      </c>
    </row>
    <row r="17539" spans="1:12">
      <c r="A17539" s="228">
        <v>2021</v>
      </c>
      <c r="B17539" s="228" t="s">
        <v>193</v>
      </c>
      <c r="C17539" s="228" t="s">
        <v>61</v>
      </c>
      <c r="D17539" s="228" t="s">
        <v>205</v>
      </c>
      <c r="E17539" s="228">
        <v>80</v>
      </c>
      <c r="F17539" s="228">
        <v>42377</v>
      </c>
      <c r="G17539" s="228">
        <v>17524</v>
      </c>
      <c r="H17539" s="228">
        <v>57084</v>
      </c>
      <c r="I17539" s="228">
        <v>47471788.899999999</v>
      </c>
      <c r="J17539" s="228">
        <v>8392876.5299999993</v>
      </c>
      <c r="K17539" s="228">
        <v>9933822.1799999997</v>
      </c>
      <c r="L17539" s="228">
        <v>70008959.909999996</v>
      </c>
    </row>
    <row r="17540" spans="1:12">
      <c r="A17540" s="228">
        <v>2021</v>
      </c>
      <c r="B17540" s="228" t="s">
        <v>193</v>
      </c>
      <c r="C17540" s="228" t="s">
        <v>61</v>
      </c>
      <c r="D17540" s="228" t="s">
        <v>205</v>
      </c>
      <c r="E17540" s="228">
        <v>85</v>
      </c>
      <c r="F17540" s="228">
        <v>22277</v>
      </c>
      <c r="G17540" s="228">
        <v>9483</v>
      </c>
      <c r="H17540" s="228">
        <v>41144</v>
      </c>
      <c r="I17540" s="228">
        <v>29557943.800000001</v>
      </c>
      <c r="J17540" s="228">
        <v>4537532.16</v>
      </c>
      <c r="K17540" s="228">
        <v>5054892.25</v>
      </c>
      <c r="L17540" s="228">
        <v>41204795.740000002</v>
      </c>
    </row>
    <row r="17541" spans="1:12">
      <c r="A17541" s="228">
        <v>2021</v>
      </c>
      <c r="B17541" s="228" t="s">
        <v>193</v>
      </c>
      <c r="C17541" s="228" t="s">
        <v>61</v>
      </c>
      <c r="D17541" s="228" t="s">
        <v>205</v>
      </c>
      <c r="E17541" s="228">
        <v>90</v>
      </c>
      <c r="F17541" s="228">
        <v>9497</v>
      </c>
      <c r="G17541" s="228">
        <v>3776</v>
      </c>
      <c r="H17541" s="228">
        <v>22077</v>
      </c>
      <c r="I17541" s="228">
        <v>14634127.560000001</v>
      </c>
      <c r="J17541" s="228">
        <v>1796032.98</v>
      </c>
      <c r="K17541" s="228">
        <v>1743100.15</v>
      </c>
      <c r="L17541" s="228">
        <v>18831387.399999999</v>
      </c>
    </row>
    <row r="17542" spans="1:12">
      <c r="A17542" s="228">
        <v>2021</v>
      </c>
      <c r="B17542" s="228" t="s">
        <v>193</v>
      </c>
      <c r="C17542" s="228" t="s">
        <v>61</v>
      </c>
      <c r="D17542" s="228" t="s">
        <v>205</v>
      </c>
      <c r="E17542" s="228">
        <v>95</v>
      </c>
      <c r="F17542" s="228">
        <v>1563</v>
      </c>
      <c r="G17542" s="228">
        <v>463</v>
      </c>
      <c r="H17542" s="228">
        <v>3441</v>
      </c>
      <c r="I17542" s="228">
        <v>2164319.09</v>
      </c>
      <c r="J17542" s="228">
        <v>258598.61</v>
      </c>
      <c r="K17542" s="228">
        <v>221202.8</v>
      </c>
      <c r="L17542" s="228">
        <v>2746926.7</v>
      </c>
    </row>
    <row r="17543" spans="1:12">
      <c r="A17543" s="228">
        <v>2021</v>
      </c>
      <c r="B17543" s="228" t="s">
        <v>193</v>
      </c>
      <c r="C17543" s="228" t="s">
        <v>61</v>
      </c>
      <c r="D17543" s="228" t="s">
        <v>206</v>
      </c>
      <c r="E17543" s="228">
        <v>0</v>
      </c>
      <c r="F17543" s="228">
        <v>89858</v>
      </c>
      <c r="G17543" s="228">
        <v>2991</v>
      </c>
      <c r="H17543" s="228">
        <v>8998</v>
      </c>
      <c r="I17543" s="228">
        <v>6256347.0099999998</v>
      </c>
      <c r="J17543" s="228">
        <v>782730.64</v>
      </c>
      <c r="K17543" s="228">
        <v>89568</v>
      </c>
      <c r="L17543" s="228">
        <v>7707899.79</v>
      </c>
    </row>
    <row r="17544" spans="1:12">
      <c r="A17544" s="228">
        <v>2021</v>
      </c>
      <c r="B17544" s="228" t="s">
        <v>193</v>
      </c>
      <c r="C17544" s="228" t="s">
        <v>61</v>
      </c>
      <c r="D17544" s="228" t="s">
        <v>206</v>
      </c>
      <c r="E17544" s="228">
        <v>5</v>
      </c>
      <c r="F17544" s="228">
        <v>114703</v>
      </c>
      <c r="G17544" s="228">
        <v>1646</v>
      </c>
      <c r="H17544" s="228">
        <v>2429</v>
      </c>
      <c r="I17544" s="228">
        <v>2079543.6</v>
      </c>
      <c r="J17544" s="228">
        <v>528270.72</v>
      </c>
      <c r="K17544" s="228">
        <v>192746.4</v>
      </c>
      <c r="L17544" s="228">
        <v>3349138.34</v>
      </c>
    </row>
    <row r="17545" spans="1:12">
      <c r="A17545" s="228">
        <v>2021</v>
      </c>
      <c r="B17545" s="228" t="s">
        <v>193</v>
      </c>
      <c r="C17545" s="228" t="s">
        <v>61</v>
      </c>
      <c r="D17545" s="228" t="s">
        <v>206</v>
      </c>
      <c r="E17545" s="228">
        <v>10</v>
      </c>
      <c r="F17545" s="228">
        <v>118653</v>
      </c>
      <c r="G17545" s="228">
        <v>1730</v>
      </c>
      <c r="H17545" s="228">
        <v>3876</v>
      </c>
      <c r="I17545" s="228">
        <v>3121450.48</v>
      </c>
      <c r="J17545" s="228">
        <v>726219.43</v>
      </c>
      <c r="K17545" s="228">
        <v>1024154</v>
      </c>
      <c r="L17545" s="228">
        <v>5508996.25</v>
      </c>
    </row>
    <row r="17546" spans="1:12">
      <c r="A17546" s="228">
        <v>2021</v>
      </c>
      <c r="B17546" s="228" t="s">
        <v>193</v>
      </c>
      <c r="C17546" s="228" t="s">
        <v>61</v>
      </c>
      <c r="D17546" s="228" t="s">
        <v>206</v>
      </c>
      <c r="E17546" s="228">
        <v>15</v>
      </c>
      <c r="F17546" s="228">
        <v>107356</v>
      </c>
      <c r="G17546" s="228">
        <v>4447</v>
      </c>
      <c r="H17546" s="228">
        <v>14447</v>
      </c>
      <c r="I17546" s="228">
        <v>12055238.689999999</v>
      </c>
      <c r="J17546" s="228">
        <v>1633024.29</v>
      </c>
      <c r="K17546" s="228">
        <v>1500198.5</v>
      </c>
      <c r="L17546" s="228">
        <v>17004336.140000001</v>
      </c>
    </row>
    <row r="17547" spans="1:12">
      <c r="A17547" s="228">
        <v>2021</v>
      </c>
      <c r="B17547" s="228" t="s">
        <v>193</v>
      </c>
      <c r="C17547" s="228" t="s">
        <v>61</v>
      </c>
      <c r="D17547" s="228" t="s">
        <v>206</v>
      </c>
      <c r="E17547" s="228">
        <v>20</v>
      </c>
      <c r="F17547" s="228">
        <v>86610</v>
      </c>
      <c r="G17547" s="228">
        <v>5239</v>
      </c>
      <c r="H17547" s="228">
        <v>14168</v>
      </c>
      <c r="I17547" s="228">
        <v>12982759.41</v>
      </c>
      <c r="J17547" s="228">
        <v>2078956.82</v>
      </c>
      <c r="K17547" s="228">
        <v>1380373.5</v>
      </c>
      <c r="L17547" s="228">
        <v>18695296.210000001</v>
      </c>
    </row>
    <row r="17548" spans="1:12">
      <c r="A17548" s="228">
        <v>2021</v>
      </c>
      <c r="B17548" s="228" t="s">
        <v>193</v>
      </c>
      <c r="C17548" s="228" t="s">
        <v>61</v>
      </c>
      <c r="D17548" s="228" t="s">
        <v>206</v>
      </c>
      <c r="E17548" s="228">
        <v>25</v>
      </c>
      <c r="F17548" s="228">
        <v>76920</v>
      </c>
      <c r="G17548" s="228">
        <v>5452</v>
      </c>
      <c r="H17548" s="228">
        <v>17312</v>
      </c>
      <c r="I17548" s="228">
        <v>16126733.93</v>
      </c>
      <c r="J17548" s="228">
        <v>3094522.73</v>
      </c>
      <c r="K17548" s="228">
        <v>1406941</v>
      </c>
      <c r="L17548" s="228">
        <v>23734157.550000001</v>
      </c>
    </row>
    <row r="17549" spans="1:12">
      <c r="A17549" s="228">
        <v>2021</v>
      </c>
      <c r="B17549" s="228" t="s">
        <v>193</v>
      </c>
      <c r="C17549" s="228" t="s">
        <v>61</v>
      </c>
      <c r="D17549" s="228" t="s">
        <v>206</v>
      </c>
      <c r="E17549" s="228">
        <v>30</v>
      </c>
      <c r="F17549" s="228">
        <v>131833</v>
      </c>
      <c r="G17549" s="228">
        <v>9636</v>
      </c>
      <c r="H17549" s="228">
        <v>31368</v>
      </c>
      <c r="I17549" s="228">
        <v>31068452.890000001</v>
      </c>
      <c r="J17549" s="228">
        <v>6753260.3300000001</v>
      </c>
      <c r="K17549" s="228">
        <v>1709844.6</v>
      </c>
      <c r="L17549" s="228">
        <v>45442332.640000001</v>
      </c>
    </row>
    <row r="17550" spans="1:12">
      <c r="A17550" s="228">
        <v>2021</v>
      </c>
      <c r="B17550" s="228" t="s">
        <v>193</v>
      </c>
      <c r="C17550" s="228" t="s">
        <v>61</v>
      </c>
      <c r="D17550" s="228" t="s">
        <v>206</v>
      </c>
      <c r="E17550" s="228">
        <v>35</v>
      </c>
      <c r="F17550" s="228">
        <v>152471</v>
      </c>
      <c r="G17550" s="228">
        <v>11225</v>
      </c>
      <c r="H17550" s="228">
        <v>31149</v>
      </c>
      <c r="I17550" s="228">
        <v>31486168.25</v>
      </c>
      <c r="J17550" s="228">
        <v>6806669.5199999996</v>
      </c>
      <c r="K17550" s="228">
        <v>2620205.6800000002</v>
      </c>
      <c r="L17550" s="228">
        <v>48014278.799999997</v>
      </c>
    </row>
    <row r="17551" spans="1:12">
      <c r="A17551" s="228">
        <v>2021</v>
      </c>
      <c r="B17551" s="228" t="s">
        <v>193</v>
      </c>
      <c r="C17551" s="228" t="s">
        <v>61</v>
      </c>
      <c r="D17551" s="228" t="s">
        <v>206</v>
      </c>
      <c r="E17551" s="228">
        <v>40</v>
      </c>
      <c r="F17551" s="228">
        <v>140127</v>
      </c>
      <c r="G17551" s="228">
        <v>9593</v>
      </c>
      <c r="H17551" s="228">
        <v>21206</v>
      </c>
      <c r="I17551" s="228">
        <v>21520867.98</v>
      </c>
      <c r="J17551" s="228">
        <v>4808384.38</v>
      </c>
      <c r="K17551" s="228">
        <v>2912410.47</v>
      </c>
      <c r="L17551" s="228">
        <v>35452860.039999999</v>
      </c>
    </row>
    <row r="17552" spans="1:12">
      <c r="A17552" s="228">
        <v>2021</v>
      </c>
      <c r="B17552" s="228" t="s">
        <v>193</v>
      </c>
      <c r="C17552" s="228" t="s">
        <v>61</v>
      </c>
      <c r="D17552" s="228" t="s">
        <v>206</v>
      </c>
      <c r="E17552" s="228">
        <v>45</v>
      </c>
      <c r="F17552" s="228">
        <v>138900</v>
      </c>
      <c r="G17552" s="228">
        <v>10095</v>
      </c>
      <c r="H17552" s="228">
        <v>22370</v>
      </c>
      <c r="I17552" s="228">
        <v>22945106.23</v>
      </c>
      <c r="J17552" s="228">
        <v>5034607.3499999996</v>
      </c>
      <c r="K17552" s="228">
        <v>3828127.72</v>
      </c>
      <c r="L17552" s="228">
        <v>38583044.539999999</v>
      </c>
    </row>
    <row r="17553" spans="1:12">
      <c r="A17553" s="228">
        <v>2021</v>
      </c>
      <c r="B17553" s="228" t="s">
        <v>193</v>
      </c>
      <c r="C17553" s="228" t="s">
        <v>61</v>
      </c>
      <c r="D17553" s="228" t="s">
        <v>206</v>
      </c>
      <c r="E17553" s="228">
        <v>50</v>
      </c>
      <c r="F17553" s="228">
        <v>132919</v>
      </c>
      <c r="G17553" s="228">
        <v>11632</v>
      </c>
      <c r="H17553" s="228">
        <v>24863</v>
      </c>
      <c r="I17553" s="228">
        <v>25016328.329999998</v>
      </c>
      <c r="J17553" s="228">
        <v>5678281.1600000001</v>
      </c>
      <c r="K17553" s="228">
        <v>4793247.37</v>
      </c>
      <c r="L17553" s="228">
        <v>42280517.969999999</v>
      </c>
    </row>
    <row r="17554" spans="1:12">
      <c r="A17554" s="228">
        <v>2021</v>
      </c>
      <c r="B17554" s="228" t="s">
        <v>193</v>
      </c>
      <c r="C17554" s="228" t="s">
        <v>61</v>
      </c>
      <c r="D17554" s="228" t="s">
        <v>206</v>
      </c>
      <c r="E17554" s="228">
        <v>55</v>
      </c>
      <c r="F17554" s="228">
        <v>129620</v>
      </c>
      <c r="G17554" s="228">
        <v>13754</v>
      </c>
      <c r="H17554" s="228">
        <v>30467</v>
      </c>
      <c r="I17554" s="228">
        <v>29578656.969999999</v>
      </c>
      <c r="J17554" s="228">
        <v>6791356.25</v>
      </c>
      <c r="K17554" s="228">
        <v>6511741.6799999997</v>
      </c>
      <c r="L17554" s="228">
        <v>49706014.109999999</v>
      </c>
    </row>
    <row r="17555" spans="1:12">
      <c r="A17555" s="228">
        <v>2021</v>
      </c>
      <c r="B17555" s="228" t="s">
        <v>193</v>
      </c>
      <c r="C17555" s="228" t="s">
        <v>61</v>
      </c>
      <c r="D17555" s="228" t="s">
        <v>206</v>
      </c>
      <c r="E17555" s="228">
        <v>60</v>
      </c>
      <c r="F17555" s="228">
        <v>128156</v>
      </c>
      <c r="G17555" s="228">
        <v>17622</v>
      </c>
      <c r="H17555" s="228">
        <v>38902</v>
      </c>
      <c r="I17555" s="228">
        <v>38108576.210000001</v>
      </c>
      <c r="J17555" s="228">
        <v>8320515</v>
      </c>
      <c r="K17555" s="228">
        <v>8713620.3800000008</v>
      </c>
      <c r="L17555" s="228">
        <v>62777913.479999997</v>
      </c>
    </row>
    <row r="17556" spans="1:12">
      <c r="A17556" s="228">
        <v>2021</v>
      </c>
      <c r="B17556" s="228" t="s">
        <v>193</v>
      </c>
      <c r="C17556" s="228" t="s">
        <v>61</v>
      </c>
      <c r="D17556" s="228" t="s">
        <v>206</v>
      </c>
      <c r="E17556" s="228">
        <v>65</v>
      </c>
      <c r="F17556" s="228">
        <v>115929</v>
      </c>
      <c r="G17556" s="228">
        <v>21403</v>
      </c>
      <c r="H17556" s="228">
        <v>49180</v>
      </c>
      <c r="I17556" s="228">
        <v>48515849.740000002</v>
      </c>
      <c r="J17556" s="228">
        <v>10333022.949999999</v>
      </c>
      <c r="K17556" s="228">
        <v>12783253.310000001</v>
      </c>
      <c r="L17556" s="228">
        <v>79975920.629999995</v>
      </c>
    </row>
    <row r="17557" spans="1:12">
      <c r="A17557" s="228">
        <v>2021</v>
      </c>
      <c r="B17557" s="228" t="s">
        <v>193</v>
      </c>
      <c r="C17557" s="228" t="s">
        <v>61</v>
      </c>
      <c r="D17557" s="228" t="s">
        <v>206</v>
      </c>
      <c r="E17557" s="228">
        <v>70</v>
      </c>
      <c r="F17557" s="228">
        <v>104516</v>
      </c>
      <c r="G17557" s="228">
        <v>24992</v>
      </c>
      <c r="H17557" s="228">
        <v>64497</v>
      </c>
      <c r="I17557" s="228">
        <v>61764722.909999996</v>
      </c>
      <c r="J17557" s="228">
        <v>12103881.9</v>
      </c>
      <c r="K17557" s="228">
        <v>16546029.93</v>
      </c>
      <c r="L17557" s="228">
        <v>99220898.040000007</v>
      </c>
    </row>
    <row r="17558" spans="1:12">
      <c r="A17558" s="228">
        <v>2021</v>
      </c>
      <c r="B17558" s="228" t="s">
        <v>193</v>
      </c>
      <c r="C17558" s="228" t="s">
        <v>61</v>
      </c>
      <c r="D17558" s="228" t="s">
        <v>206</v>
      </c>
      <c r="E17558" s="228">
        <v>75</v>
      </c>
      <c r="F17558" s="228">
        <v>74276</v>
      </c>
      <c r="G17558" s="228">
        <v>22184</v>
      </c>
      <c r="H17558" s="228">
        <v>65674</v>
      </c>
      <c r="I17558" s="228">
        <v>58206027.119999997</v>
      </c>
      <c r="J17558" s="228">
        <v>10777905</v>
      </c>
      <c r="K17558" s="228">
        <v>13701410.99</v>
      </c>
      <c r="L17558" s="228">
        <v>88922158.069999993</v>
      </c>
    </row>
    <row r="17559" spans="1:12">
      <c r="A17559" s="228">
        <v>2021</v>
      </c>
      <c r="B17559" s="228" t="s">
        <v>193</v>
      </c>
      <c r="C17559" s="228" t="s">
        <v>61</v>
      </c>
      <c r="D17559" s="228" t="s">
        <v>206</v>
      </c>
      <c r="E17559" s="228">
        <v>80</v>
      </c>
      <c r="F17559" s="228">
        <v>48212</v>
      </c>
      <c r="G17559" s="228">
        <v>15506</v>
      </c>
      <c r="H17559" s="228">
        <v>60879</v>
      </c>
      <c r="I17559" s="228">
        <v>47750617.869999997</v>
      </c>
      <c r="J17559" s="228">
        <v>7735869.5300000003</v>
      </c>
      <c r="K17559" s="228">
        <v>8923010</v>
      </c>
      <c r="L17559" s="228">
        <v>68154175.590000004</v>
      </c>
    </row>
    <row r="17560" spans="1:12">
      <c r="A17560" s="228">
        <v>2021</v>
      </c>
      <c r="B17560" s="228" t="s">
        <v>193</v>
      </c>
      <c r="C17560" s="228" t="s">
        <v>61</v>
      </c>
      <c r="D17560" s="228" t="s">
        <v>206</v>
      </c>
      <c r="E17560" s="228">
        <v>85</v>
      </c>
      <c r="F17560" s="228">
        <v>28513</v>
      </c>
      <c r="G17560" s="228">
        <v>9015</v>
      </c>
      <c r="H17560" s="228">
        <v>48314</v>
      </c>
      <c r="I17560" s="228">
        <v>33111252.57</v>
      </c>
      <c r="J17560" s="228">
        <v>4490477.6900000004</v>
      </c>
      <c r="K17560" s="228">
        <v>4541944.88</v>
      </c>
      <c r="L17560" s="228">
        <v>44070730.969999999</v>
      </c>
    </row>
    <row r="17561" spans="1:12">
      <c r="A17561" s="228">
        <v>2021</v>
      </c>
      <c r="B17561" s="228" t="s">
        <v>193</v>
      </c>
      <c r="C17561" s="228" t="s">
        <v>61</v>
      </c>
      <c r="D17561" s="228" t="s">
        <v>206</v>
      </c>
      <c r="E17561" s="228">
        <v>90</v>
      </c>
      <c r="F17561" s="228">
        <v>13746</v>
      </c>
      <c r="G17561" s="228">
        <v>3807</v>
      </c>
      <c r="H17561" s="228">
        <v>25030</v>
      </c>
      <c r="I17561" s="228">
        <v>15825052.390000001</v>
      </c>
      <c r="J17561" s="228">
        <v>1775434.8</v>
      </c>
      <c r="K17561" s="228">
        <v>1610009.25</v>
      </c>
      <c r="L17561" s="228">
        <v>19841446.809999999</v>
      </c>
    </row>
    <row r="17562" spans="1:12">
      <c r="A17562" s="228">
        <v>2021</v>
      </c>
      <c r="B17562" s="228" t="s">
        <v>193</v>
      </c>
      <c r="C17562" s="228" t="s">
        <v>61</v>
      </c>
      <c r="D17562" s="228" t="s">
        <v>206</v>
      </c>
      <c r="E17562" s="228">
        <v>95</v>
      </c>
      <c r="F17562" s="228">
        <v>3778</v>
      </c>
      <c r="G17562" s="228">
        <v>975</v>
      </c>
      <c r="H17562" s="228">
        <v>6851</v>
      </c>
      <c r="I17562" s="228">
        <v>4063204.97</v>
      </c>
      <c r="J17562" s="228">
        <v>387397.9</v>
      </c>
      <c r="K17562" s="228">
        <v>219852.65</v>
      </c>
      <c r="L17562" s="228">
        <v>4823821.2300000004</v>
      </c>
    </row>
    <row r="17563" spans="1:12">
      <c r="A17563" s="228">
        <v>2021</v>
      </c>
      <c r="B17563" s="228" t="s">
        <v>193</v>
      </c>
      <c r="C17563" s="228" t="s">
        <v>62</v>
      </c>
      <c r="D17563" s="228" t="s">
        <v>205</v>
      </c>
      <c r="E17563" s="228">
        <v>0</v>
      </c>
      <c r="F17563" s="228">
        <v>66467</v>
      </c>
      <c r="G17563" s="228">
        <v>2277</v>
      </c>
      <c r="H17563" s="228">
        <v>7579</v>
      </c>
      <c r="I17563" s="228">
        <v>5642708.0800000001</v>
      </c>
      <c r="J17563" s="228">
        <v>819078.68</v>
      </c>
      <c r="K17563" s="228">
        <v>103816.45</v>
      </c>
      <c r="L17563" s="228">
        <v>7070016.8799999999</v>
      </c>
    </row>
    <row r="17564" spans="1:12">
      <c r="A17564" s="228">
        <v>2021</v>
      </c>
      <c r="B17564" s="228" t="s">
        <v>193</v>
      </c>
      <c r="C17564" s="228" t="s">
        <v>62</v>
      </c>
      <c r="D17564" s="228" t="s">
        <v>205</v>
      </c>
      <c r="E17564" s="228">
        <v>5</v>
      </c>
      <c r="F17564" s="228">
        <v>84648</v>
      </c>
      <c r="G17564" s="228">
        <v>1282</v>
      </c>
      <c r="H17564" s="228">
        <v>1713</v>
      </c>
      <c r="I17564" s="228">
        <v>1658204.5</v>
      </c>
      <c r="J17564" s="228">
        <v>465091.56</v>
      </c>
      <c r="K17564" s="228">
        <v>133044.34</v>
      </c>
      <c r="L17564" s="228">
        <v>2596801.67</v>
      </c>
    </row>
    <row r="17565" spans="1:12">
      <c r="A17565" s="228">
        <v>2021</v>
      </c>
      <c r="B17565" s="228" t="s">
        <v>193</v>
      </c>
      <c r="C17565" s="228" t="s">
        <v>62</v>
      </c>
      <c r="D17565" s="228" t="s">
        <v>205</v>
      </c>
      <c r="E17565" s="228">
        <v>10</v>
      </c>
      <c r="F17565" s="228">
        <v>86548</v>
      </c>
      <c r="G17565" s="228">
        <v>1260</v>
      </c>
      <c r="H17565" s="228">
        <v>2022</v>
      </c>
      <c r="I17565" s="228">
        <v>1931771.87</v>
      </c>
      <c r="J17565" s="228">
        <v>562467.80000000005</v>
      </c>
      <c r="K17565" s="228">
        <v>431379.25</v>
      </c>
      <c r="L17565" s="228">
        <v>3259146.86</v>
      </c>
    </row>
    <row r="17566" spans="1:12">
      <c r="A17566" s="228">
        <v>2021</v>
      </c>
      <c r="B17566" s="228" t="s">
        <v>193</v>
      </c>
      <c r="C17566" s="228" t="s">
        <v>62</v>
      </c>
      <c r="D17566" s="228" t="s">
        <v>205</v>
      </c>
      <c r="E17566" s="228">
        <v>15</v>
      </c>
      <c r="F17566" s="228">
        <v>79447</v>
      </c>
      <c r="G17566" s="228">
        <v>2260</v>
      </c>
      <c r="H17566" s="228">
        <v>3840</v>
      </c>
      <c r="I17566" s="228">
        <v>4680114.04</v>
      </c>
      <c r="J17566" s="228">
        <v>1161358.3700000001</v>
      </c>
      <c r="K17566" s="228">
        <v>1092937.6200000001</v>
      </c>
      <c r="L17566" s="228">
        <v>7720039.7199999997</v>
      </c>
    </row>
    <row r="17567" spans="1:12">
      <c r="A17567" s="228">
        <v>2021</v>
      </c>
      <c r="B17567" s="228" t="s">
        <v>193</v>
      </c>
      <c r="C17567" s="228" t="s">
        <v>62</v>
      </c>
      <c r="D17567" s="228" t="s">
        <v>205</v>
      </c>
      <c r="E17567" s="228">
        <v>20</v>
      </c>
      <c r="F17567" s="228">
        <v>60612</v>
      </c>
      <c r="G17567" s="228">
        <v>2321</v>
      </c>
      <c r="H17567" s="228">
        <v>4989</v>
      </c>
      <c r="I17567" s="228">
        <v>5210994</v>
      </c>
      <c r="J17567" s="228">
        <v>1079784.76</v>
      </c>
      <c r="K17567" s="228">
        <v>901291</v>
      </c>
      <c r="L17567" s="228">
        <v>7990848.2300000004</v>
      </c>
    </row>
    <row r="17568" spans="1:12">
      <c r="A17568" s="228">
        <v>2021</v>
      </c>
      <c r="B17568" s="228" t="s">
        <v>193</v>
      </c>
      <c r="C17568" s="228" t="s">
        <v>62</v>
      </c>
      <c r="D17568" s="228" t="s">
        <v>205</v>
      </c>
      <c r="E17568" s="228">
        <v>25</v>
      </c>
      <c r="F17568" s="228">
        <v>44496</v>
      </c>
      <c r="G17568" s="228">
        <v>1737</v>
      </c>
      <c r="H17568" s="228">
        <v>4500</v>
      </c>
      <c r="I17568" s="228">
        <v>4108816.54</v>
      </c>
      <c r="J17568" s="228">
        <v>821720.72</v>
      </c>
      <c r="K17568" s="228">
        <v>607247</v>
      </c>
      <c r="L17568" s="228">
        <v>6419416.4900000002</v>
      </c>
    </row>
    <row r="17569" spans="1:12">
      <c r="A17569" s="228">
        <v>2021</v>
      </c>
      <c r="B17569" s="228" t="s">
        <v>193</v>
      </c>
      <c r="C17569" s="228" t="s">
        <v>62</v>
      </c>
      <c r="D17569" s="228" t="s">
        <v>205</v>
      </c>
      <c r="E17569" s="228">
        <v>30</v>
      </c>
      <c r="F17569" s="228">
        <v>81738</v>
      </c>
      <c r="G17569" s="228">
        <v>2442</v>
      </c>
      <c r="H17569" s="228">
        <v>4947</v>
      </c>
      <c r="I17569" s="228">
        <v>4831845.91</v>
      </c>
      <c r="J17569" s="228">
        <v>1222759.29</v>
      </c>
      <c r="K17569" s="228">
        <v>985817.68</v>
      </c>
      <c r="L17569" s="228">
        <v>8337386.5599999996</v>
      </c>
    </row>
    <row r="17570" spans="1:12">
      <c r="A17570" s="228">
        <v>2021</v>
      </c>
      <c r="B17570" s="228" t="s">
        <v>193</v>
      </c>
      <c r="C17570" s="228" t="s">
        <v>62</v>
      </c>
      <c r="D17570" s="228" t="s">
        <v>205</v>
      </c>
      <c r="E17570" s="228">
        <v>35</v>
      </c>
      <c r="F17570" s="228">
        <v>99403</v>
      </c>
      <c r="G17570" s="228">
        <v>3532</v>
      </c>
      <c r="H17570" s="228">
        <v>7413</v>
      </c>
      <c r="I17570" s="228">
        <v>6816131.3499999996</v>
      </c>
      <c r="J17570" s="228">
        <v>1750386.69</v>
      </c>
      <c r="K17570" s="228">
        <v>1218460.71</v>
      </c>
      <c r="L17570" s="228">
        <v>11419944.15</v>
      </c>
    </row>
    <row r="17571" spans="1:12">
      <c r="A17571" s="228">
        <v>2021</v>
      </c>
      <c r="B17571" s="228" t="s">
        <v>193</v>
      </c>
      <c r="C17571" s="228" t="s">
        <v>62</v>
      </c>
      <c r="D17571" s="228" t="s">
        <v>205</v>
      </c>
      <c r="E17571" s="228">
        <v>40</v>
      </c>
      <c r="F17571" s="228">
        <v>94349</v>
      </c>
      <c r="G17571" s="228">
        <v>4015</v>
      </c>
      <c r="H17571" s="228">
        <v>7915</v>
      </c>
      <c r="I17571" s="228">
        <v>7855669.6699999999</v>
      </c>
      <c r="J17571" s="228">
        <v>2157409.17</v>
      </c>
      <c r="K17571" s="228">
        <v>1624085.89</v>
      </c>
      <c r="L17571" s="228">
        <v>13502402.220000001</v>
      </c>
    </row>
    <row r="17572" spans="1:12">
      <c r="A17572" s="228">
        <v>2021</v>
      </c>
      <c r="B17572" s="228" t="s">
        <v>193</v>
      </c>
      <c r="C17572" s="228" t="s">
        <v>62</v>
      </c>
      <c r="D17572" s="228" t="s">
        <v>205</v>
      </c>
      <c r="E17572" s="228">
        <v>45</v>
      </c>
      <c r="F17572" s="228">
        <v>92772</v>
      </c>
      <c r="G17572" s="228">
        <v>5017</v>
      </c>
      <c r="H17572" s="228">
        <v>9763</v>
      </c>
      <c r="I17572" s="228">
        <v>10272791.109999999</v>
      </c>
      <c r="J17572" s="228">
        <v>2946781.06</v>
      </c>
      <c r="K17572" s="228">
        <v>2271583.4700000002</v>
      </c>
      <c r="L17572" s="228">
        <v>17802337.010000002</v>
      </c>
    </row>
    <row r="17573" spans="1:12">
      <c r="A17573" s="228">
        <v>2021</v>
      </c>
      <c r="B17573" s="228" t="s">
        <v>193</v>
      </c>
      <c r="C17573" s="228" t="s">
        <v>62</v>
      </c>
      <c r="D17573" s="228" t="s">
        <v>205</v>
      </c>
      <c r="E17573" s="228">
        <v>50</v>
      </c>
      <c r="F17573" s="228">
        <v>92271</v>
      </c>
      <c r="G17573" s="228">
        <v>6961</v>
      </c>
      <c r="H17573" s="228">
        <v>13502</v>
      </c>
      <c r="I17573" s="228">
        <v>14844048.310000001</v>
      </c>
      <c r="J17573" s="228">
        <v>4163304.37</v>
      </c>
      <c r="K17573" s="228">
        <v>3190515.75</v>
      </c>
      <c r="L17573" s="228">
        <v>25038906.129999999</v>
      </c>
    </row>
    <row r="17574" spans="1:12">
      <c r="A17574" s="228">
        <v>2021</v>
      </c>
      <c r="B17574" s="228" t="s">
        <v>193</v>
      </c>
      <c r="C17574" s="228" t="s">
        <v>62</v>
      </c>
      <c r="D17574" s="228" t="s">
        <v>205</v>
      </c>
      <c r="E17574" s="228">
        <v>55</v>
      </c>
      <c r="F17574" s="228">
        <v>88630</v>
      </c>
      <c r="G17574" s="228">
        <v>8877</v>
      </c>
      <c r="H17574" s="228">
        <v>17514</v>
      </c>
      <c r="I17574" s="228">
        <v>21050328.809999999</v>
      </c>
      <c r="J17574" s="228">
        <v>5556152.04</v>
      </c>
      <c r="K17574" s="228">
        <v>4881807.9400000004</v>
      </c>
      <c r="L17574" s="228">
        <v>35208072.420000002</v>
      </c>
    </row>
    <row r="17575" spans="1:12">
      <c r="A17575" s="228">
        <v>2021</v>
      </c>
      <c r="B17575" s="228" t="s">
        <v>193</v>
      </c>
      <c r="C17575" s="228" t="s">
        <v>62</v>
      </c>
      <c r="D17575" s="228" t="s">
        <v>205</v>
      </c>
      <c r="E17575" s="228">
        <v>60</v>
      </c>
      <c r="F17575" s="228">
        <v>87122</v>
      </c>
      <c r="G17575" s="228">
        <v>12302</v>
      </c>
      <c r="H17575" s="228">
        <v>24881</v>
      </c>
      <c r="I17575" s="228">
        <v>30330245.870000001</v>
      </c>
      <c r="J17575" s="228">
        <v>8135671.9100000001</v>
      </c>
      <c r="K17575" s="228">
        <v>7943261.2199999997</v>
      </c>
      <c r="L17575" s="228">
        <v>51087114.920000002</v>
      </c>
    </row>
    <row r="17576" spans="1:12">
      <c r="A17576" s="228">
        <v>2021</v>
      </c>
      <c r="B17576" s="228" t="s">
        <v>193</v>
      </c>
      <c r="C17576" s="228" t="s">
        <v>62</v>
      </c>
      <c r="D17576" s="228" t="s">
        <v>205</v>
      </c>
      <c r="E17576" s="228">
        <v>65</v>
      </c>
      <c r="F17576" s="228">
        <v>78600</v>
      </c>
      <c r="G17576" s="228">
        <v>15060</v>
      </c>
      <c r="H17576" s="228">
        <v>31545</v>
      </c>
      <c r="I17576" s="228">
        <v>38700174.670000002</v>
      </c>
      <c r="J17576" s="228">
        <v>9860985.5</v>
      </c>
      <c r="K17576" s="228">
        <v>9422597.4299999997</v>
      </c>
      <c r="L17576" s="228">
        <v>63322911.969999999</v>
      </c>
    </row>
    <row r="17577" spans="1:12">
      <c r="A17577" s="228">
        <v>2021</v>
      </c>
      <c r="B17577" s="228" t="s">
        <v>193</v>
      </c>
      <c r="C17577" s="228" t="s">
        <v>62</v>
      </c>
      <c r="D17577" s="228" t="s">
        <v>205</v>
      </c>
      <c r="E17577" s="228">
        <v>70</v>
      </c>
      <c r="F17577" s="228">
        <v>69844</v>
      </c>
      <c r="G17577" s="228">
        <v>18337</v>
      </c>
      <c r="H17577" s="228">
        <v>42211</v>
      </c>
      <c r="I17577" s="228">
        <v>48928203.310000002</v>
      </c>
      <c r="J17577" s="228">
        <v>11358467.710000001</v>
      </c>
      <c r="K17577" s="228">
        <v>11175088.25</v>
      </c>
      <c r="L17577" s="228">
        <v>76562471.030000001</v>
      </c>
    </row>
    <row r="17578" spans="1:12">
      <c r="A17578" s="228">
        <v>2021</v>
      </c>
      <c r="B17578" s="228" t="s">
        <v>193</v>
      </c>
      <c r="C17578" s="228" t="s">
        <v>62</v>
      </c>
      <c r="D17578" s="228" t="s">
        <v>205</v>
      </c>
      <c r="E17578" s="228">
        <v>75</v>
      </c>
      <c r="F17578" s="228">
        <v>49455</v>
      </c>
      <c r="G17578" s="228">
        <v>18013</v>
      </c>
      <c r="H17578" s="228">
        <v>44983</v>
      </c>
      <c r="I17578" s="228">
        <v>47442619.810000002</v>
      </c>
      <c r="J17578" s="228">
        <v>10572250.970000001</v>
      </c>
      <c r="K17578" s="228">
        <v>10094914.48</v>
      </c>
      <c r="L17578" s="228">
        <v>72202521.519999996</v>
      </c>
    </row>
    <row r="17579" spans="1:12">
      <c r="A17579" s="228">
        <v>2021</v>
      </c>
      <c r="B17579" s="228" t="s">
        <v>193</v>
      </c>
      <c r="C17579" s="228" t="s">
        <v>62</v>
      </c>
      <c r="D17579" s="228" t="s">
        <v>205</v>
      </c>
      <c r="E17579" s="228">
        <v>80</v>
      </c>
      <c r="F17579" s="228">
        <v>32140</v>
      </c>
      <c r="G17579" s="228">
        <v>13508</v>
      </c>
      <c r="H17579" s="228">
        <v>39287</v>
      </c>
      <c r="I17579" s="228">
        <v>36095468.020000003</v>
      </c>
      <c r="J17579" s="228">
        <v>7476302.9800000004</v>
      </c>
      <c r="K17579" s="228">
        <v>6724916.3099999996</v>
      </c>
      <c r="L17579" s="228">
        <v>52790374.789999999</v>
      </c>
    </row>
    <row r="17580" spans="1:12">
      <c r="A17580" s="228">
        <v>2021</v>
      </c>
      <c r="B17580" s="228" t="s">
        <v>193</v>
      </c>
      <c r="C17580" s="228" t="s">
        <v>62</v>
      </c>
      <c r="D17580" s="228" t="s">
        <v>205</v>
      </c>
      <c r="E17580" s="228">
        <v>85</v>
      </c>
      <c r="F17580" s="228">
        <v>17198</v>
      </c>
      <c r="G17580" s="228">
        <v>8475</v>
      </c>
      <c r="H17580" s="228">
        <v>29460</v>
      </c>
      <c r="I17580" s="228">
        <v>24124769.530000001</v>
      </c>
      <c r="J17580" s="228">
        <v>4323059.95</v>
      </c>
      <c r="K17580" s="228">
        <v>3601286.13</v>
      </c>
      <c r="L17580" s="228">
        <v>33334286.829999998</v>
      </c>
    </row>
    <row r="17581" spans="1:12">
      <c r="A17581" s="228">
        <v>2021</v>
      </c>
      <c r="B17581" s="228" t="s">
        <v>193</v>
      </c>
      <c r="C17581" s="228" t="s">
        <v>62</v>
      </c>
      <c r="D17581" s="228" t="s">
        <v>205</v>
      </c>
      <c r="E17581" s="228">
        <v>90</v>
      </c>
      <c r="F17581" s="228">
        <v>7661</v>
      </c>
      <c r="G17581" s="228">
        <v>3095</v>
      </c>
      <c r="H17581" s="228">
        <v>15567</v>
      </c>
      <c r="I17581" s="228">
        <v>12289000.27</v>
      </c>
      <c r="J17581" s="228">
        <v>1950364.32</v>
      </c>
      <c r="K17581" s="228">
        <v>1386865.08</v>
      </c>
      <c r="L17581" s="228">
        <v>16174842.6</v>
      </c>
    </row>
    <row r="17582" spans="1:12">
      <c r="A17582" s="228">
        <v>2021</v>
      </c>
      <c r="B17582" s="228" t="s">
        <v>193</v>
      </c>
      <c r="C17582" s="228" t="s">
        <v>62</v>
      </c>
      <c r="D17582" s="228" t="s">
        <v>205</v>
      </c>
      <c r="E17582" s="228">
        <v>95</v>
      </c>
      <c r="F17582" s="228">
        <v>1333</v>
      </c>
      <c r="G17582" s="228">
        <v>391</v>
      </c>
      <c r="H17582" s="228">
        <v>2487</v>
      </c>
      <c r="I17582" s="228">
        <v>1822156.03</v>
      </c>
      <c r="J17582" s="228">
        <v>270530.74</v>
      </c>
      <c r="K17582" s="228">
        <v>151354</v>
      </c>
      <c r="L17582" s="228">
        <v>2312978.86</v>
      </c>
    </row>
    <row r="17583" spans="1:12">
      <c r="A17583" s="228">
        <v>2021</v>
      </c>
      <c r="B17583" s="228" t="s">
        <v>193</v>
      </c>
      <c r="C17583" s="228" t="s">
        <v>62</v>
      </c>
      <c r="D17583" s="228" t="s">
        <v>206</v>
      </c>
      <c r="E17583" s="228">
        <v>0</v>
      </c>
      <c r="F17583" s="228">
        <v>62838</v>
      </c>
      <c r="G17583" s="228">
        <v>1738</v>
      </c>
      <c r="H17583" s="228">
        <v>6086</v>
      </c>
      <c r="I17583" s="228">
        <v>4498043.4000000004</v>
      </c>
      <c r="J17583" s="228">
        <v>575913.78</v>
      </c>
      <c r="K17583" s="228">
        <v>72645.8</v>
      </c>
      <c r="L17583" s="228">
        <v>5493663.6900000004</v>
      </c>
    </row>
    <row r="17584" spans="1:12">
      <c r="A17584" s="228">
        <v>2021</v>
      </c>
      <c r="B17584" s="228" t="s">
        <v>193</v>
      </c>
      <c r="C17584" s="228" t="s">
        <v>62</v>
      </c>
      <c r="D17584" s="228" t="s">
        <v>206</v>
      </c>
      <c r="E17584" s="228">
        <v>5</v>
      </c>
      <c r="F17584" s="228">
        <v>79900</v>
      </c>
      <c r="G17584" s="228">
        <v>973</v>
      </c>
      <c r="H17584" s="228">
        <v>1358</v>
      </c>
      <c r="I17584" s="228">
        <v>1318870.3</v>
      </c>
      <c r="J17584" s="228">
        <v>362725.27</v>
      </c>
      <c r="K17584" s="228">
        <v>136994</v>
      </c>
      <c r="L17584" s="228">
        <v>2073242.72</v>
      </c>
    </row>
    <row r="17585" spans="1:12">
      <c r="A17585" s="228">
        <v>2021</v>
      </c>
      <c r="B17585" s="228" t="s">
        <v>193</v>
      </c>
      <c r="C17585" s="228" t="s">
        <v>62</v>
      </c>
      <c r="D17585" s="228" t="s">
        <v>206</v>
      </c>
      <c r="E17585" s="228">
        <v>10</v>
      </c>
      <c r="F17585" s="228">
        <v>82136</v>
      </c>
      <c r="G17585" s="228">
        <v>1109</v>
      </c>
      <c r="H17585" s="228">
        <v>2428</v>
      </c>
      <c r="I17585" s="228">
        <v>1927631.85</v>
      </c>
      <c r="J17585" s="228">
        <v>471931.82</v>
      </c>
      <c r="K17585" s="228">
        <v>386082.35</v>
      </c>
      <c r="L17585" s="228">
        <v>3070338.61</v>
      </c>
    </row>
    <row r="17586" spans="1:12">
      <c r="A17586" s="228">
        <v>2021</v>
      </c>
      <c r="B17586" s="228" t="s">
        <v>193</v>
      </c>
      <c r="C17586" s="228" t="s">
        <v>62</v>
      </c>
      <c r="D17586" s="228" t="s">
        <v>206</v>
      </c>
      <c r="E17586" s="228">
        <v>15</v>
      </c>
      <c r="F17586" s="228">
        <v>75721</v>
      </c>
      <c r="G17586" s="228">
        <v>3027</v>
      </c>
      <c r="H17586" s="228">
        <v>7624</v>
      </c>
      <c r="I17586" s="228">
        <v>6773157.7999999998</v>
      </c>
      <c r="J17586" s="228">
        <v>1229168.8500000001</v>
      </c>
      <c r="K17586" s="228">
        <v>771206.8</v>
      </c>
      <c r="L17586" s="228">
        <v>9773802.6899999995</v>
      </c>
    </row>
    <row r="17587" spans="1:12">
      <c r="A17587" s="228">
        <v>2021</v>
      </c>
      <c r="B17587" s="228" t="s">
        <v>193</v>
      </c>
      <c r="C17587" s="228" t="s">
        <v>62</v>
      </c>
      <c r="D17587" s="228" t="s">
        <v>206</v>
      </c>
      <c r="E17587" s="228">
        <v>20</v>
      </c>
      <c r="F17587" s="228">
        <v>60787</v>
      </c>
      <c r="G17587" s="228">
        <v>4148</v>
      </c>
      <c r="H17587" s="228">
        <v>10571</v>
      </c>
      <c r="I17587" s="228">
        <v>9700101</v>
      </c>
      <c r="J17587" s="228">
        <v>1711819.41</v>
      </c>
      <c r="K17587" s="228">
        <v>815579.9</v>
      </c>
      <c r="L17587" s="228">
        <v>13635387.060000001</v>
      </c>
    </row>
    <row r="17588" spans="1:12">
      <c r="A17588" s="228">
        <v>2021</v>
      </c>
      <c r="B17588" s="228" t="s">
        <v>193</v>
      </c>
      <c r="C17588" s="228" t="s">
        <v>62</v>
      </c>
      <c r="D17588" s="228" t="s">
        <v>206</v>
      </c>
      <c r="E17588" s="228">
        <v>25</v>
      </c>
      <c r="F17588" s="228">
        <v>52844</v>
      </c>
      <c r="G17588" s="228">
        <v>4266</v>
      </c>
      <c r="H17588" s="228">
        <v>11682</v>
      </c>
      <c r="I17588" s="228">
        <v>11498490.439999999</v>
      </c>
      <c r="J17588" s="228">
        <v>2317618.3199999998</v>
      </c>
      <c r="K17588" s="228">
        <v>1259792.7</v>
      </c>
      <c r="L17588" s="228">
        <v>16957839.719999999</v>
      </c>
    </row>
    <row r="17589" spans="1:12">
      <c r="A17589" s="228">
        <v>2021</v>
      </c>
      <c r="B17589" s="228" t="s">
        <v>193</v>
      </c>
      <c r="C17589" s="228" t="s">
        <v>62</v>
      </c>
      <c r="D17589" s="228" t="s">
        <v>206</v>
      </c>
      <c r="E17589" s="228">
        <v>30</v>
      </c>
      <c r="F17589" s="228">
        <v>97551</v>
      </c>
      <c r="G17589" s="228">
        <v>8114</v>
      </c>
      <c r="H17589" s="228">
        <v>22612</v>
      </c>
      <c r="I17589" s="228">
        <v>25364344.719999999</v>
      </c>
      <c r="J17589" s="228">
        <v>5703631.8200000003</v>
      </c>
      <c r="K17589" s="228">
        <v>1556289</v>
      </c>
      <c r="L17589" s="228">
        <v>36718292.130000003</v>
      </c>
    </row>
    <row r="17590" spans="1:12">
      <c r="A17590" s="228">
        <v>2021</v>
      </c>
      <c r="B17590" s="228" t="s">
        <v>193</v>
      </c>
      <c r="C17590" s="228" t="s">
        <v>62</v>
      </c>
      <c r="D17590" s="228" t="s">
        <v>206</v>
      </c>
      <c r="E17590" s="228">
        <v>35</v>
      </c>
      <c r="F17590" s="228">
        <v>112582</v>
      </c>
      <c r="G17590" s="228">
        <v>9408</v>
      </c>
      <c r="H17590" s="228">
        <v>23435</v>
      </c>
      <c r="I17590" s="228">
        <v>26324796.969999999</v>
      </c>
      <c r="J17590" s="228">
        <v>5882895.3799999999</v>
      </c>
      <c r="K17590" s="228">
        <v>1942845.55</v>
      </c>
      <c r="L17590" s="228">
        <v>38686321.030000001</v>
      </c>
    </row>
    <row r="17591" spans="1:12">
      <c r="A17591" s="228">
        <v>2021</v>
      </c>
      <c r="B17591" s="228" t="s">
        <v>193</v>
      </c>
      <c r="C17591" s="228" t="s">
        <v>62</v>
      </c>
      <c r="D17591" s="228" t="s">
        <v>206</v>
      </c>
      <c r="E17591" s="228">
        <v>40</v>
      </c>
      <c r="F17591" s="228">
        <v>102262</v>
      </c>
      <c r="G17591" s="228">
        <v>7991</v>
      </c>
      <c r="H17591" s="228">
        <v>16643</v>
      </c>
      <c r="I17591" s="228">
        <v>17310317.57</v>
      </c>
      <c r="J17591" s="228">
        <v>4373985.45</v>
      </c>
      <c r="K17591" s="228">
        <v>2373449.92</v>
      </c>
      <c r="L17591" s="228">
        <v>28044961.800000001</v>
      </c>
    </row>
    <row r="17592" spans="1:12">
      <c r="A17592" s="228">
        <v>2021</v>
      </c>
      <c r="B17592" s="228" t="s">
        <v>193</v>
      </c>
      <c r="C17592" s="228" t="s">
        <v>62</v>
      </c>
      <c r="D17592" s="228" t="s">
        <v>206</v>
      </c>
      <c r="E17592" s="228">
        <v>45</v>
      </c>
      <c r="F17592" s="228">
        <v>101300</v>
      </c>
      <c r="G17592" s="228">
        <v>8574</v>
      </c>
      <c r="H17592" s="228">
        <v>18183</v>
      </c>
      <c r="I17592" s="228">
        <v>19093938.969999999</v>
      </c>
      <c r="J17592" s="228">
        <v>4732749.24</v>
      </c>
      <c r="K17592" s="228">
        <v>2849416.58</v>
      </c>
      <c r="L17592" s="228">
        <v>30560025.02</v>
      </c>
    </row>
    <row r="17593" spans="1:12">
      <c r="A17593" s="228">
        <v>2021</v>
      </c>
      <c r="B17593" s="228" t="s">
        <v>193</v>
      </c>
      <c r="C17593" s="228" t="s">
        <v>62</v>
      </c>
      <c r="D17593" s="228" t="s">
        <v>206</v>
      </c>
      <c r="E17593" s="228">
        <v>50</v>
      </c>
      <c r="F17593" s="228">
        <v>102538</v>
      </c>
      <c r="G17593" s="228">
        <v>10118</v>
      </c>
      <c r="H17593" s="228">
        <v>21259</v>
      </c>
      <c r="I17593" s="228">
        <v>22109608.02</v>
      </c>
      <c r="J17593" s="228">
        <v>5738313.7400000002</v>
      </c>
      <c r="K17593" s="228">
        <v>3902628.9</v>
      </c>
      <c r="L17593" s="228">
        <v>36493479.789999999</v>
      </c>
    </row>
    <row r="17594" spans="1:12">
      <c r="A17594" s="228">
        <v>2021</v>
      </c>
      <c r="B17594" s="228" t="s">
        <v>193</v>
      </c>
      <c r="C17594" s="228" t="s">
        <v>62</v>
      </c>
      <c r="D17594" s="228" t="s">
        <v>206</v>
      </c>
      <c r="E17594" s="228">
        <v>55</v>
      </c>
      <c r="F17594" s="228">
        <v>96829</v>
      </c>
      <c r="G17594" s="228">
        <v>11045</v>
      </c>
      <c r="H17594" s="228">
        <v>23686</v>
      </c>
      <c r="I17594" s="228">
        <v>24377102.739999998</v>
      </c>
      <c r="J17594" s="228">
        <v>6097280.0999999996</v>
      </c>
      <c r="K17594" s="228">
        <v>4441026.05</v>
      </c>
      <c r="L17594" s="228">
        <v>39344118.530000001</v>
      </c>
    </row>
    <row r="17595" spans="1:12">
      <c r="A17595" s="228">
        <v>2021</v>
      </c>
      <c r="B17595" s="228" t="s">
        <v>193</v>
      </c>
      <c r="C17595" s="228" t="s">
        <v>62</v>
      </c>
      <c r="D17595" s="228" t="s">
        <v>206</v>
      </c>
      <c r="E17595" s="228">
        <v>60</v>
      </c>
      <c r="F17595" s="228">
        <v>95639</v>
      </c>
      <c r="G17595" s="228">
        <v>13750</v>
      </c>
      <c r="H17595" s="228">
        <v>31305</v>
      </c>
      <c r="I17595" s="228">
        <v>32191150.920000002</v>
      </c>
      <c r="J17595" s="228">
        <v>7782594.0899999999</v>
      </c>
      <c r="K17595" s="228">
        <v>7359166.3499999996</v>
      </c>
      <c r="L17595" s="228">
        <v>52315377.960000001</v>
      </c>
    </row>
    <row r="17596" spans="1:12">
      <c r="A17596" s="228">
        <v>2021</v>
      </c>
      <c r="B17596" s="228" t="s">
        <v>193</v>
      </c>
      <c r="C17596" s="228" t="s">
        <v>62</v>
      </c>
      <c r="D17596" s="228" t="s">
        <v>206</v>
      </c>
      <c r="E17596" s="228">
        <v>65</v>
      </c>
      <c r="F17596" s="228">
        <v>87622</v>
      </c>
      <c r="G17596" s="228">
        <v>15371</v>
      </c>
      <c r="H17596" s="228">
        <v>34396</v>
      </c>
      <c r="I17596" s="228">
        <v>38094027.670000002</v>
      </c>
      <c r="J17596" s="228">
        <v>9198240.5</v>
      </c>
      <c r="K17596" s="228">
        <v>9205015.8000000007</v>
      </c>
      <c r="L17596" s="228">
        <v>61925957.460000001</v>
      </c>
    </row>
    <row r="17597" spans="1:12">
      <c r="A17597" s="228">
        <v>2021</v>
      </c>
      <c r="B17597" s="228" t="s">
        <v>193</v>
      </c>
      <c r="C17597" s="228" t="s">
        <v>62</v>
      </c>
      <c r="D17597" s="228" t="s">
        <v>206</v>
      </c>
      <c r="E17597" s="228">
        <v>70</v>
      </c>
      <c r="F17597" s="228">
        <v>79901</v>
      </c>
      <c r="G17597" s="228">
        <v>18743</v>
      </c>
      <c r="H17597" s="228">
        <v>47880</v>
      </c>
      <c r="I17597" s="228">
        <v>49741764.920000002</v>
      </c>
      <c r="J17597" s="228">
        <v>11121914.310000001</v>
      </c>
      <c r="K17597" s="228">
        <v>12119618.359999999</v>
      </c>
      <c r="L17597" s="228">
        <v>78432321.409999996</v>
      </c>
    </row>
    <row r="17598" spans="1:12">
      <c r="A17598" s="228">
        <v>2021</v>
      </c>
      <c r="B17598" s="228" t="s">
        <v>193</v>
      </c>
      <c r="C17598" s="228" t="s">
        <v>62</v>
      </c>
      <c r="D17598" s="228" t="s">
        <v>206</v>
      </c>
      <c r="E17598" s="228">
        <v>75</v>
      </c>
      <c r="F17598" s="228">
        <v>55795</v>
      </c>
      <c r="G17598" s="228">
        <v>15902</v>
      </c>
      <c r="H17598" s="228">
        <v>46780</v>
      </c>
      <c r="I17598" s="228">
        <v>47122175.710000001</v>
      </c>
      <c r="J17598" s="228">
        <v>9788845.5999999996</v>
      </c>
      <c r="K17598" s="228">
        <v>10071605.99</v>
      </c>
      <c r="L17598" s="228">
        <v>71001211.920000002</v>
      </c>
    </row>
    <row r="17599" spans="1:12">
      <c r="A17599" s="228">
        <v>2021</v>
      </c>
      <c r="B17599" s="228" t="s">
        <v>193</v>
      </c>
      <c r="C17599" s="228" t="s">
        <v>62</v>
      </c>
      <c r="D17599" s="228" t="s">
        <v>206</v>
      </c>
      <c r="E17599" s="228">
        <v>80</v>
      </c>
      <c r="F17599" s="228">
        <v>37693</v>
      </c>
      <c r="G17599" s="228">
        <v>12215</v>
      </c>
      <c r="H17599" s="228">
        <v>44268</v>
      </c>
      <c r="I17599" s="228">
        <v>40445573.770000003</v>
      </c>
      <c r="J17599" s="228">
        <v>7484897.4199999999</v>
      </c>
      <c r="K17599" s="228">
        <v>6783519.2400000002</v>
      </c>
      <c r="L17599" s="228">
        <v>57421147.579999998</v>
      </c>
    </row>
    <row r="17600" spans="1:12">
      <c r="A17600" s="228">
        <v>2021</v>
      </c>
      <c r="B17600" s="228" t="s">
        <v>193</v>
      </c>
      <c r="C17600" s="228" t="s">
        <v>62</v>
      </c>
      <c r="D17600" s="228" t="s">
        <v>206</v>
      </c>
      <c r="E17600" s="228">
        <v>85</v>
      </c>
      <c r="F17600" s="228">
        <v>23193</v>
      </c>
      <c r="G17600" s="228">
        <v>7025</v>
      </c>
      <c r="H17600" s="228">
        <v>35116</v>
      </c>
      <c r="I17600" s="228">
        <v>28517807.66</v>
      </c>
      <c r="J17600" s="228">
        <v>4646031.0199999996</v>
      </c>
      <c r="K17600" s="228">
        <v>3602487.1</v>
      </c>
      <c r="L17600" s="228">
        <v>38130498.960000001</v>
      </c>
    </row>
    <row r="17601" spans="1:12">
      <c r="A17601" s="228">
        <v>2021</v>
      </c>
      <c r="B17601" s="228" t="s">
        <v>193</v>
      </c>
      <c r="C17601" s="228" t="s">
        <v>62</v>
      </c>
      <c r="D17601" s="228" t="s">
        <v>206</v>
      </c>
      <c r="E17601" s="228">
        <v>90</v>
      </c>
      <c r="F17601" s="228">
        <v>11841</v>
      </c>
      <c r="G17601" s="228">
        <v>3168</v>
      </c>
      <c r="H17601" s="228">
        <v>19071</v>
      </c>
      <c r="I17601" s="228">
        <v>14545737.949999999</v>
      </c>
      <c r="J17601" s="228">
        <v>2170043.4900000002</v>
      </c>
      <c r="K17601" s="228">
        <v>1212400.3600000001</v>
      </c>
      <c r="L17601" s="228">
        <v>18621883.010000002</v>
      </c>
    </row>
    <row r="17602" spans="1:12">
      <c r="A17602" s="228">
        <v>2021</v>
      </c>
      <c r="B17602" s="228" t="s">
        <v>193</v>
      </c>
      <c r="C17602" s="228" t="s">
        <v>62</v>
      </c>
      <c r="D17602" s="228" t="s">
        <v>206</v>
      </c>
      <c r="E17602" s="228">
        <v>95</v>
      </c>
      <c r="F17602" s="228">
        <v>3234</v>
      </c>
      <c r="G17602" s="228">
        <v>698</v>
      </c>
      <c r="H17602" s="228">
        <v>4634</v>
      </c>
      <c r="I17602" s="228">
        <v>3361481.8</v>
      </c>
      <c r="J17602" s="228">
        <v>470134.19</v>
      </c>
      <c r="K17602" s="228">
        <v>207103</v>
      </c>
      <c r="L17602" s="228">
        <v>4180482.79</v>
      </c>
    </row>
    <row r="17603" spans="1:12">
      <c r="A17603" s="228">
        <v>2021</v>
      </c>
      <c r="B17603" s="228" t="s">
        <v>193</v>
      </c>
      <c r="C17603" s="228" t="s">
        <v>63</v>
      </c>
      <c r="D17603" s="228" t="s">
        <v>205</v>
      </c>
      <c r="E17603" s="228">
        <v>0</v>
      </c>
      <c r="F17603" s="228">
        <v>49230</v>
      </c>
      <c r="G17603" s="228">
        <v>2497</v>
      </c>
      <c r="H17603" s="228">
        <v>6739</v>
      </c>
      <c r="I17603" s="228">
        <v>5355715.8</v>
      </c>
      <c r="J17603" s="228">
        <v>881338.41</v>
      </c>
      <c r="K17603" s="228">
        <v>47155.1</v>
      </c>
      <c r="L17603" s="228">
        <v>6785389.0099999998</v>
      </c>
    </row>
    <row r="17604" spans="1:12">
      <c r="A17604" s="228">
        <v>2021</v>
      </c>
      <c r="B17604" s="228" t="s">
        <v>193</v>
      </c>
      <c r="C17604" s="228" t="s">
        <v>63</v>
      </c>
      <c r="D17604" s="228" t="s">
        <v>205</v>
      </c>
      <c r="E17604" s="228">
        <v>5</v>
      </c>
      <c r="F17604" s="228">
        <v>66804</v>
      </c>
      <c r="G17604" s="228">
        <v>1400</v>
      </c>
      <c r="H17604" s="228">
        <v>1824</v>
      </c>
      <c r="I17604" s="228">
        <v>1841978.8</v>
      </c>
      <c r="J17604" s="228">
        <v>442849.74</v>
      </c>
      <c r="K17604" s="228">
        <v>149790.20000000001</v>
      </c>
      <c r="L17604" s="228">
        <v>2785594.18</v>
      </c>
    </row>
    <row r="17605" spans="1:12">
      <c r="A17605" s="228">
        <v>2021</v>
      </c>
      <c r="B17605" s="228" t="s">
        <v>193</v>
      </c>
      <c r="C17605" s="228" t="s">
        <v>63</v>
      </c>
      <c r="D17605" s="228" t="s">
        <v>205</v>
      </c>
      <c r="E17605" s="228">
        <v>10</v>
      </c>
      <c r="F17605" s="228">
        <v>73509</v>
      </c>
      <c r="G17605" s="228">
        <v>1351</v>
      </c>
      <c r="H17605" s="228">
        <v>2239</v>
      </c>
      <c r="I17605" s="228">
        <v>2024078.13</v>
      </c>
      <c r="J17605" s="228">
        <v>509751.02</v>
      </c>
      <c r="K17605" s="228">
        <v>425029.57</v>
      </c>
      <c r="L17605" s="228">
        <v>3346059.81</v>
      </c>
    </row>
    <row r="17606" spans="1:12">
      <c r="A17606" s="228">
        <v>2021</v>
      </c>
      <c r="B17606" s="228" t="s">
        <v>193</v>
      </c>
      <c r="C17606" s="228" t="s">
        <v>63</v>
      </c>
      <c r="D17606" s="228" t="s">
        <v>205</v>
      </c>
      <c r="E17606" s="228">
        <v>15</v>
      </c>
      <c r="F17606" s="228">
        <v>68752</v>
      </c>
      <c r="G17606" s="228">
        <v>2074</v>
      </c>
      <c r="H17606" s="228">
        <v>4044</v>
      </c>
      <c r="I17606" s="228">
        <v>4238616.49</v>
      </c>
      <c r="J17606" s="228">
        <v>912781.89</v>
      </c>
      <c r="K17606" s="228">
        <v>922145.55</v>
      </c>
      <c r="L17606" s="228">
        <v>6922053.3499999996</v>
      </c>
    </row>
    <row r="17607" spans="1:12">
      <c r="A17607" s="228">
        <v>2021</v>
      </c>
      <c r="B17607" s="228" t="s">
        <v>193</v>
      </c>
      <c r="C17607" s="228" t="s">
        <v>63</v>
      </c>
      <c r="D17607" s="228" t="s">
        <v>205</v>
      </c>
      <c r="E17607" s="228">
        <v>20</v>
      </c>
      <c r="F17607" s="228">
        <v>48465</v>
      </c>
      <c r="G17607" s="228">
        <v>1730</v>
      </c>
      <c r="H17607" s="228">
        <v>4302</v>
      </c>
      <c r="I17607" s="228">
        <v>4436358.83</v>
      </c>
      <c r="J17607" s="228">
        <v>897232.96</v>
      </c>
      <c r="K17607" s="228">
        <v>686981</v>
      </c>
      <c r="L17607" s="228">
        <v>6854986.9299999997</v>
      </c>
    </row>
    <row r="17608" spans="1:12">
      <c r="A17608" s="228">
        <v>2021</v>
      </c>
      <c r="B17608" s="228" t="s">
        <v>193</v>
      </c>
      <c r="C17608" s="228" t="s">
        <v>63</v>
      </c>
      <c r="D17608" s="228" t="s">
        <v>205</v>
      </c>
      <c r="E17608" s="228">
        <v>25</v>
      </c>
      <c r="F17608" s="228">
        <v>32021</v>
      </c>
      <c r="G17608" s="228">
        <v>1001</v>
      </c>
      <c r="H17608" s="228">
        <v>2355</v>
      </c>
      <c r="I17608" s="228">
        <v>2311964.44</v>
      </c>
      <c r="J17608" s="228">
        <v>512126.35</v>
      </c>
      <c r="K17608" s="228">
        <v>495594</v>
      </c>
      <c r="L17608" s="228">
        <v>3939082.9</v>
      </c>
    </row>
    <row r="17609" spans="1:12">
      <c r="A17609" s="228">
        <v>2021</v>
      </c>
      <c r="B17609" s="228" t="s">
        <v>193</v>
      </c>
      <c r="C17609" s="228" t="s">
        <v>63</v>
      </c>
      <c r="D17609" s="228" t="s">
        <v>205</v>
      </c>
      <c r="E17609" s="228">
        <v>30</v>
      </c>
      <c r="F17609" s="228">
        <v>54683</v>
      </c>
      <c r="G17609" s="228">
        <v>1776</v>
      </c>
      <c r="H17609" s="228">
        <v>4387</v>
      </c>
      <c r="I17609" s="228">
        <v>3856093.4</v>
      </c>
      <c r="J17609" s="228">
        <v>848606.78</v>
      </c>
      <c r="K17609" s="228">
        <v>668833</v>
      </c>
      <c r="L17609" s="228">
        <v>6533262.7400000002</v>
      </c>
    </row>
    <row r="17610" spans="1:12">
      <c r="A17610" s="228">
        <v>2021</v>
      </c>
      <c r="B17610" s="228" t="s">
        <v>193</v>
      </c>
      <c r="C17610" s="228" t="s">
        <v>63</v>
      </c>
      <c r="D17610" s="228" t="s">
        <v>205</v>
      </c>
      <c r="E17610" s="228">
        <v>35</v>
      </c>
      <c r="F17610" s="228">
        <v>70337</v>
      </c>
      <c r="G17610" s="228">
        <v>2989</v>
      </c>
      <c r="H17610" s="228">
        <v>6637</v>
      </c>
      <c r="I17610" s="228">
        <v>5781168.0499999998</v>
      </c>
      <c r="J17610" s="228">
        <v>1375853.29</v>
      </c>
      <c r="K17610" s="228">
        <v>955422.8</v>
      </c>
      <c r="L17610" s="228">
        <v>9710710.25</v>
      </c>
    </row>
    <row r="17611" spans="1:12">
      <c r="A17611" s="228">
        <v>2021</v>
      </c>
      <c r="B17611" s="228" t="s">
        <v>193</v>
      </c>
      <c r="C17611" s="228" t="s">
        <v>63</v>
      </c>
      <c r="D17611" s="228" t="s">
        <v>205</v>
      </c>
      <c r="E17611" s="228">
        <v>40</v>
      </c>
      <c r="F17611" s="228">
        <v>69951</v>
      </c>
      <c r="G17611" s="228">
        <v>3506</v>
      </c>
      <c r="H17611" s="228">
        <v>7649</v>
      </c>
      <c r="I17611" s="228">
        <v>7101013.2199999997</v>
      </c>
      <c r="J17611" s="228">
        <v>1709806.15</v>
      </c>
      <c r="K17611" s="228">
        <v>1493614</v>
      </c>
      <c r="L17611" s="228">
        <v>12135908.289999999</v>
      </c>
    </row>
    <row r="17612" spans="1:12">
      <c r="A17612" s="228">
        <v>2021</v>
      </c>
      <c r="B17612" s="228" t="s">
        <v>193</v>
      </c>
      <c r="C17612" s="228" t="s">
        <v>63</v>
      </c>
      <c r="D17612" s="228" t="s">
        <v>205</v>
      </c>
      <c r="E17612" s="228">
        <v>45</v>
      </c>
      <c r="F17612" s="228">
        <v>74306</v>
      </c>
      <c r="G17612" s="228">
        <v>4837</v>
      </c>
      <c r="H17612" s="228">
        <v>9861</v>
      </c>
      <c r="I17612" s="228">
        <v>9428162.4800000004</v>
      </c>
      <c r="J17612" s="228">
        <v>2350268.91</v>
      </c>
      <c r="K17612" s="228">
        <v>1773273.13</v>
      </c>
      <c r="L17612" s="228">
        <v>16145365.25</v>
      </c>
    </row>
    <row r="17613" spans="1:12">
      <c r="A17613" s="228">
        <v>2021</v>
      </c>
      <c r="B17613" s="228" t="s">
        <v>193</v>
      </c>
      <c r="C17613" s="228" t="s">
        <v>63</v>
      </c>
      <c r="D17613" s="228" t="s">
        <v>205</v>
      </c>
      <c r="E17613" s="228">
        <v>50</v>
      </c>
      <c r="F17613" s="228">
        <v>73498</v>
      </c>
      <c r="G17613" s="228">
        <v>5963</v>
      </c>
      <c r="H17613" s="228">
        <v>12806</v>
      </c>
      <c r="I17613" s="228">
        <v>13546028.560000001</v>
      </c>
      <c r="J17613" s="228">
        <v>3160474.05</v>
      </c>
      <c r="K17613" s="228">
        <v>3245441.47</v>
      </c>
      <c r="L17613" s="228">
        <v>23107456.949999999</v>
      </c>
    </row>
    <row r="17614" spans="1:12">
      <c r="A17614" s="228">
        <v>2021</v>
      </c>
      <c r="B17614" s="228" t="s">
        <v>193</v>
      </c>
      <c r="C17614" s="228" t="s">
        <v>63</v>
      </c>
      <c r="D17614" s="228" t="s">
        <v>205</v>
      </c>
      <c r="E17614" s="228">
        <v>55</v>
      </c>
      <c r="F17614" s="228">
        <v>70857</v>
      </c>
      <c r="G17614" s="228">
        <v>8405</v>
      </c>
      <c r="H17614" s="228">
        <v>17525</v>
      </c>
      <c r="I17614" s="228">
        <v>18025605.079999998</v>
      </c>
      <c r="J17614" s="228">
        <v>4440098.8099999996</v>
      </c>
      <c r="K17614" s="228">
        <v>4268244.5999999996</v>
      </c>
      <c r="L17614" s="228">
        <v>30599147.710000001</v>
      </c>
    </row>
    <row r="17615" spans="1:12">
      <c r="A17615" s="228">
        <v>2021</v>
      </c>
      <c r="B17615" s="228" t="s">
        <v>193</v>
      </c>
      <c r="C17615" s="228" t="s">
        <v>63</v>
      </c>
      <c r="D17615" s="228" t="s">
        <v>205</v>
      </c>
      <c r="E17615" s="228">
        <v>60</v>
      </c>
      <c r="F17615" s="228">
        <v>69167</v>
      </c>
      <c r="G17615" s="228">
        <v>10701</v>
      </c>
      <c r="H17615" s="228">
        <v>22324</v>
      </c>
      <c r="I17615" s="228">
        <v>24058633.550000001</v>
      </c>
      <c r="J17615" s="228">
        <v>5951151.7000000002</v>
      </c>
      <c r="K17615" s="228">
        <v>6156950.8899999997</v>
      </c>
      <c r="L17615" s="228">
        <v>41055192.119999997</v>
      </c>
    </row>
    <row r="17616" spans="1:12">
      <c r="A17616" s="228">
        <v>2021</v>
      </c>
      <c r="B17616" s="228" t="s">
        <v>193</v>
      </c>
      <c r="C17616" s="228" t="s">
        <v>63</v>
      </c>
      <c r="D17616" s="228" t="s">
        <v>205</v>
      </c>
      <c r="E17616" s="228">
        <v>65</v>
      </c>
      <c r="F17616" s="228">
        <v>62550</v>
      </c>
      <c r="G17616" s="228">
        <v>14423</v>
      </c>
      <c r="H17616" s="228">
        <v>30077</v>
      </c>
      <c r="I17616" s="228">
        <v>33116854.289999999</v>
      </c>
      <c r="J17616" s="228">
        <v>7696355.46</v>
      </c>
      <c r="K17616" s="228">
        <v>8179514.9699999997</v>
      </c>
      <c r="L17616" s="228">
        <v>54645679.409999996</v>
      </c>
    </row>
    <row r="17617" spans="1:12">
      <c r="A17617" s="228">
        <v>2021</v>
      </c>
      <c r="B17617" s="228" t="s">
        <v>193</v>
      </c>
      <c r="C17617" s="228" t="s">
        <v>63</v>
      </c>
      <c r="D17617" s="228" t="s">
        <v>205</v>
      </c>
      <c r="E17617" s="228">
        <v>70</v>
      </c>
      <c r="F17617" s="228">
        <v>56419</v>
      </c>
      <c r="G17617" s="228">
        <v>17211</v>
      </c>
      <c r="H17617" s="228">
        <v>38613</v>
      </c>
      <c r="I17617" s="228">
        <v>41224556.509999998</v>
      </c>
      <c r="J17617" s="228">
        <v>9223857.9600000009</v>
      </c>
      <c r="K17617" s="228">
        <v>10068465.9</v>
      </c>
      <c r="L17617" s="228">
        <v>65827299.950000003</v>
      </c>
    </row>
    <row r="17618" spans="1:12">
      <c r="A17618" s="228">
        <v>2021</v>
      </c>
      <c r="B17618" s="228" t="s">
        <v>193</v>
      </c>
      <c r="C17618" s="228" t="s">
        <v>63</v>
      </c>
      <c r="D17618" s="228" t="s">
        <v>205</v>
      </c>
      <c r="E17618" s="228">
        <v>75</v>
      </c>
      <c r="F17618" s="228">
        <v>39736</v>
      </c>
      <c r="G17618" s="228">
        <v>15846</v>
      </c>
      <c r="H17618" s="228">
        <v>41323</v>
      </c>
      <c r="I17618" s="228">
        <v>40067575.799999997</v>
      </c>
      <c r="J17618" s="228">
        <v>8567749.3000000007</v>
      </c>
      <c r="K17618" s="228">
        <v>8497211.5500000007</v>
      </c>
      <c r="L17618" s="228">
        <v>61525060.770000003</v>
      </c>
    </row>
    <row r="17619" spans="1:12">
      <c r="A17619" s="228">
        <v>2021</v>
      </c>
      <c r="B17619" s="228" t="s">
        <v>193</v>
      </c>
      <c r="C17619" s="228" t="s">
        <v>63</v>
      </c>
      <c r="D17619" s="228" t="s">
        <v>205</v>
      </c>
      <c r="E17619" s="228">
        <v>80</v>
      </c>
      <c r="F17619" s="228">
        <v>24423</v>
      </c>
      <c r="G17619" s="228">
        <v>10917</v>
      </c>
      <c r="H17619" s="228">
        <v>33316</v>
      </c>
      <c r="I17619" s="228">
        <v>28690918.18</v>
      </c>
      <c r="J17619" s="228">
        <v>5372387.29</v>
      </c>
      <c r="K17619" s="228">
        <v>5248320.46</v>
      </c>
      <c r="L17619" s="228">
        <v>41668592.57</v>
      </c>
    </row>
    <row r="17620" spans="1:12">
      <c r="A17620" s="228">
        <v>2021</v>
      </c>
      <c r="B17620" s="228" t="s">
        <v>193</v>
      </c>
      <c r="C17620" s="228" t="s">
        <v>63</v>
      </c>
      <c r="D17620" s="228" t="s">
        <v>205</v>
      </c>
      <c r="E17620" s="228">
        <v>85</v>
      </c>
      <c r="F17620" s="228">
        <v>12503</v>
      </c>
      <c r="G17620" s="228">
        <v>6095</v>
      </c>
      <c r="H17620" s="228">
        <v>23623</v>
      </c>
      <c r="I17620" s="228">
        <v>18412245.129999999</v>
      </c>
      <c r="J17620" s="228">
        <v>3017825.79</v>
      </c>
      <c r="K17620" s="228">
        <v>2652698.7999999998</v>
      </c>
      <c r="L17620" s="228">
        <v>25206510.219999999</v>
      </c>
    </row>
    <row r="17621" spans="1:12">
      <c r="A17621" s="228">
        <v>2021</v>
      </c>
      <c r="B17621" s="228" t="s">
        <v>193</v>
      </c>
      <c r="C17621" s="228" t="s">
        <v>63</v>
      </c>
      <c r="D17621" s="228" t="s">
        <v>205</v>
      </c>
      <c r="E17621" s="228">
        <v>90</v>
      </c>
      <c r="F17621" s="228">
        <v>4991</v>
      </c>
      <c r="G17621" s="228">
        <v>2059</v>
      </c>
      <c r="H17621" s="228">
        <v>10109</v>
      </c>
      <c r="I17621" s="228">
        <v>7686819.1500000004</v>
      </c>
      <c r="J17621" s="228">
        <v>1072347.23</v>
      </c>
      <c r="K17621" s="228">
        <v>768811</v>
      </c>
      <c r="L17621" s="228">
        <v>9946387.5600000005</v>
      </c>
    </row>
    <row r="17622" spans="1:12">
      <c r="A17622" s="228">
        <v>2021</v>
      </c>
      <c r="B17622" s="228" t="s">
        <v>193</v>
      </c>
      <c r="C17622" s="228" t="s">
        <v>63</v>
      </c>
      <c r="D17622" s="228" t="s">
        <v>205</v>
      </c>
      <c r="E17622" s="228">
        <v>95</v>
      </c>
      <c r="F17622" s="228">
        <v>736</v>
      </c>
      <c r="G17622" s="228">
        <v>248</v>
      </c>
      <c r="H17622" s="228">
        <v>1475</v>
      </c>
      <c r="I17622" s="228">
        <v>1015315.24</v>
      </c>
      <c r="J17622" s="228">
        <v>127272.26</v>
      </c>
      <c r="K17622" s="228">
        <v>97139</v>
      </c>
      <c r="L17622" s="228">
        <v>1274690.29</v>
      </c>
    </row>
    <row r="17623" spans="1:12">
      <c r="A17623" s="228">
        <v>2021</v>
      </c>
      <c r="B17623" s="228" t="s">
        <v>193</v>
      </c>
      <c r="C17623" s="228" t="s">
        <v>63</v>
      </c>
      <c r="D17623" s="228" t="s">
        <v>206</v>
      </c>
      <c r="E17623" s="228">
        <v>0</v>
      </c>
      <c r="F17623" s="228">
        <v>45728</v>
      </c>
      <c r="G17623" s="228">
        <v>1816</v>
      </c>
      <c r="H17623" s="228">
        <v>5779</v>
      </c>
      <c r="I17623" s="228">
        <v>5561407.1900000004</v>
      </c>
      <c r="J17623" s="228">
        <v>566479.21</v>
      </c>
      <c r="K17623" s="228">
        <v>84659</v>
      </c>
      <c r="L17623" s="228">
        <v>6557486.5700000003</v>
      </c>
    </row>
    <row r="17624" spans="1:12">
      <c r="A17624" s="228">
        <v>2021</v>
      </c>
      <c r="B17624" s="228" t="s">
        <v>193</v>
      </c>
      <c r="C17624" s="228" t="s">
        <v>63</v>
      </c>
      <c r="D17624" s="228" t="s">
        <v>206</v>
      </c>
      <c r="E17624" s="228">
        <v>5</v>
      </c>
      <c r="F17624" s="228">
        <v>63214</v>
      </c>
      <c r="G17624" s="228">
        <v>1101</v>
      </c>
      <c r="H17624" s="228">
        <v>1612</v>
      </c>
      <c r="I17624" s="228">
        <v>1399889.51</v>
      </c>
      <c r="J17624" s="228">
        <v>323216.65000000002</v>
      </c>
      <c r="K17624" s="228">
        <v>162403.18</v>
      </c>
      <c r="L17624" s="228">
        <v>2172289.52</v>
      </c>
    </row>
    <row r="17625" spans="1:12">
      <c r="A17625" s="228">
        <v>2021</v>
      </c>
      <c r="B17625" s="228" t="s">
        <v>193</v>
      </c>
      <c r="C17625" s="228" t="s">
        <v>63</v>
      </c>
      <c r="D17625" s="228" t="s">
        <v>206</v>
      </c>
      <c r="E17625" s="228">
        <v>10</v>
      </c>
      <c r="F17625" s="228">
        <v>69137</v>
      </c>
      <c r="G17625" s="228">
        <v>1172</v>
      </c>
      <c r="H17625" s="228">
        <v>2324</v>
      </c>
      <c r="I17625" s="228">
        <v>1940139.99</v>
      </c>
      <c r="J17625" s="228">
        <v>403815.7</v>
      </c>
      <c r="K17625" s="228">
        <v>440453</v>
      </c>
      <c r="L17625" s="228">
        <v>3150640.6</v>
      </c>
    </row>
    <row r="17626" spans="1:12">
      <c r="A17626" s="228">
        <v>2021</v>
      </c>
      <c r="B17626" s="228" t="s">
        <v>193</v>
      </c>
      <c r="C17626" s="228" t="s">
        <v>63</v>
      </c>
      <c r="D17626" s="228" t="s">
        <v>206</v>
      </c>
      <c r="E17626" s="228">
        <v>15</v>
      </c>
      <c r="F17626" s="228">
        <v>64995</v>
      </c>
      <c r="G17626" s="228">
        <v>2847</v>
      </c>
      <c r="H17626" s="228">
        <v>7543</v>
      </c>
      <c r="I17626" s="228">
        <v>5983461.4400000004</v>
      </c>
      <c r="J17626" s="228">
        <v>1058550.32</v>
      </c>
      <c r="K17626" s="228">
        <v>578126</v>
      </c>
      <c r="L17626" s="228">
        <v>8584023.2899999991</v>
      </c>
    </row>
    <row r="17627" spans="1:12">
      <c r="A17627" s="228">
        <v>2021</v>
      </c>
      <c r="B17627" s="228" t="s">
        <v>193</v>
      </c>
      <c r="C17627" s="228" t="s">
        <v>63</v>
      </c>
      <c r="D17627" s="228" t="s">
        <v>206</v>
      </c>
      <c r="E17627" s="228">
        <v>20</v>
      </c>
      <c r="F17627" s="228">
        <v>50852</v>
      </c>
      <c r="G17627" s="228">
        <v>3723</v>
      </c>
      <c r="H17627" s="228">
        <v>9778</v>
      </c>
      <c r="I17627" s="228">
        <v>8502458.2699999996</v>
      </c>
      <c r="J17627" s="228">
        <v>1473127.51</v>
      </c>
      <c r="K17627" s="228">
        <v>794878.5</v>
      </c>
      <c r="L17627" s="228">
        <v>12282454.66</v>
      </c>
    </row>
    <row r="17628" spans="1:12">
      <c r="A17628" s="228">
        <v>2021</v>
      </c>
      <c r="B17628" s="228" t="s">
        <v>193</v>
      </c>
      <c r="C17628" s="228" t="s">
        <v>63</v>
      </c>
      <c r="D17628" s="228" t="s">
        <v>206</v>
      </c>
      <c r="E17628" s="228">
        <v>25</v>
      </c>
      <c r="F17628" s="228">
        <v>40978</v>
      </c>
      <c r="G17628" s="228">
        <v>3777</v>
      </c>
      <c r="H17628" s="228">
        <v>12674</v>
      </c>
      <c r="I17628" s="228">
        <v>11142675.119999999</v>
      </c>
      <c r="J17628" s="228">
        <v>2309627.62</v>
      </c>
      <c r="K17628" s="228">
        <v>942398</v>
      </c>
      <c r="L17628" s="228">
        <v>16624810.18</v>
      </c>
    </row>
    <row r="17629" spans="1:12">
      <c r="A17629" s="228">
        <v>2021</v>
      </c>
      <c r="B17629" s="228" t="s">
        <v>193</v>
      </c>
      <c r="C17629" s="228" t="s">
        <v>63</v>
      </c>
      <c r="D17629" s="228" t="s">
        <v>206</v>
      </c>
      <c r="E17629" s="228">
        <v>30</v>
      </c>
      <c r="F17629" s="228">
        <v>66390</v>
      </c>
      <c r="G17629" s="228">
        <v>6712</v>
      </c>
      <c r="H17629" s="228">
        <v>21030</v>
      </c>
      <c r="I17629" s="228">
        <v>20162331.469999999</v>
      </c>
      <c r="J17629" s="228">
        <v>4599371.9000000004</v>
      </c>
      <c r="K17629" s="228">
        <v>1295550.7</v>
      </c>
      <c r="L17629" s="228">
        <v>29524931.469999999</v>
      </c>
    </row>
    <row r="17630" spans="1:12">
      <c r="A17630" s="228">
        <v>2021</v>
      </c>
      <c r="B17630" s="228" t="s">
        <v>193</v>
      </c>
      <c r="C17630" s="228" t="s">
        <v>63</v>
      </c>
      <c r="D17630" s="228" t="s">
        <v>206</v>
      </c>
      <c r="E17630" s="228">
        <v>35</v>
      </c>
      <c r="F17630" s="228">
        <v>80106</v>
      </c>
      <c r="G17630" s="228">
        <v>7474</v>
      </c>
      <c r="H17630" s="228">
        <v>19796</v>
      </c>
      <c r="I17630" s="228">
        <v>19159004.359999999</v>
      </c>
      <c r="J17630" s="228">
        <v>4469092.74</v>
      </c>
      <c r="K17630" s="228">
        <v>1708076</v>
      </c>
      <c r="L17630" s="228">
        <v>29293973.620000001</v>
      </c>
    </row>
    <row r="17631" spans="1:12">
      <c r="A17631" s="228">
        <v>2021</v>
      </c>
      <c r="B17631" s="228" t="s">
        <v>193</v>
      </c>
      <c r="C17631" s="228" t="s">
        <v>63</v>
      </c>
      <c r="D17631" s="228" t="s">
        <v>206</v>
      </c>
      <c r="E17631" s="228">
        <v>40</v>
      </c>
      <c r="F17631" s="228">
        <v>77804</v>
      </c>
      <c r="G17631" s="228">
        <v>6708</v>
      </c>
      <c r="H17631" s="228">
        <v>16428</v>
      </c>
      <c r="I17631" s="228">
        <v>16360011.35</v>
      </c>
      <c r="J17631" s="228">
        <v>3637339.31</v>
      </c>
      <c r="K17631" s="228">
        <v>2038371</v>
      </c>
      <c r="L17631" s="228">
        <v>25903230.07</v>
      </c>
    </row>
    <row r="17632" spans="1:12">
      <c r="A17632" s="228">
        <v>2021</v>
      </c>
      <c r="B17632" s="228" t="s">
        <v>193</v>
      </c>
      <c r="C17632" s="228" t="s">
        <v>63</v>
      </c>
      <c r="D17632" s="228" t="s">
        <v>206</v>
      </c>
      <c r="E17632" s="228">
        <v>45</v>
      </c>
      <c r="F17632" s="228">
        <v>81420</v>
      </c>
      <c r="G17632" s="228">
        <v>7351</v>
      </c>
      <c r="H17632" s="228">
        <v>16021</v>
      </c>
      <c r="I17632" s="228">
        <v>16302381.289999999</v>
      </c>
      <c r="J17632" s="228">
        <v>3692324.88</v>
      </c>
      <c r="K17632" s="228">
        <v>2343159.4500000002</v>
      </c>
      <c r="L17632" s="228">
        <v>26664481.120000001</v>
      </c>
    </row>
    <row r="17633" spans="1:12">
      <c r="A17633" s="228">
        <v>2021</v>
      </c>
      <c r="B17633" s="228" t="s">
        <v>193</v>
      </c>
      <c r="C17633" s="228" t="s">
        <v>63</v>
      </c>
      <c r="D17633" s="228" t="s">
        <v>206</v>
      </c>
      <c r="E17633" s="228">
        <v>50</v>
      </c>
      <c r="F17633" s="228">
        <v>80229</v>
      </c>
      <c r="G17633" s="228">
        <v>9176</v>
      </c>
      <c r="H17633" s="228">
        <v>20163</v>
      </c>
      <c r="I17633" s="228">
        <v>19328981.289999999</v>
      </c>
      <c r="J17633" s="228">
        <v>4361069.2699999996</v>
      </c>
      <c r="K17633" s="228">
        <v>3126247</v>
      </c>
      <c r="L17633" s="228">
        <v>31481686.420000002</v>
      </c>
    </row>
    <row r="17634" spans="1:12">
      <c r="A17634" s="228">
        <v>2021</v>
      </c>
      <c r="B17634" s="228" t="s">
        <v>193</v>
      </c>
      <c r="C17634" s="228" t="s">
        <v>63</v>
      </c>
      <c r="D17634" s="228" t="s">
        <v>206</v>
      </c>
      <c r="E17634" s="228">
        <v>55</v>
      </c>
      <c r="F17634" s="228">
        <v>77491</v>
      </c>
      <c r="G17634" s="228">
        <v>10059</v>
      </c>
      <c r="H17634" s="228">
        <v>21469</v>
      </c>
      <c r="I17634" s="228">
        <v>21335978.41</v>
      </c>
      <c r="J17634" s="228">
        <v>5092649.8099999996</v>
      </c>
      <c r="K17634" s="228">
        <v>4250114.7699999996</v>
      </c>
      <c r="L17634" s="228">
        <v>35538412.719999999</v>
      </c>
    </row>
    <row r="17635" spans="1:12">
      <c r="A17635" s="228">
        <v>2021</v>
      </c>
      <c r="B17635" s="228" t="s">
        <v>193</v>
      </c>
      <c r="C17635" s="228" t="s">
        <v>63</v>
      </c>
      <c r="D17635" s="228" t="s">
        <v>206</v>
      </c>
      <c r="E17635" s="228">
        <v>60</v>
      </c>
      <c r="F17635" s="228">
        <v>76179</v>
      </c>
      <c r="G17635" s="228">
        <v>11844</v>
      </c>
      <c r="H17635" s="228">
        <v>25512</v>
      </c>
      <c r="I17635" s="228">
        <v>26144890.82</v>
      </c>
      <c r="J17635" s="228">
        <v>6203611.8600000003</v>
      </c>
      <c r="K17635" s="228">
        <v>5734898.5199999996</v>
      </c>
      <c r="L17635" s="228">
        <v>43232973.149999999</v>
      </c>
    </row>
    <row r="17636" spans="1:12">
      <c r="A17636" s="228">
        <v>2021</v>
      </c>
      <c r="B17636" s="228" t="s">
        <v>193</v>
      </c>
      <c r="C17636" s="228" t="s">
        <v>63</v>
      </c>
      <c r="D17636" s="228" t="s">
        <v>206</v>
      </c>
      <c r="E17636" s="228">
        <v>65</v>
      </c>
      <c r="F17636" s="228">
        <v>69561</v>
      </c>
      <c r="G17636" s="228">
        <v>14496</v>
      </c>
      <c r="H17636" s="228">
        <v>32936</v>
      </c>
      <c r="I17636" s="228">
        <v>32756667.989999998</v>
      </c>
      <c r="J17636" s="228">
        <v>7379875.2300000004</v>
      </c>
      <c r="K17636" s="228">
        <v>6924393.9800000004</v>
      </c>
      <c r="L17636" s="228">
        <v>52337590.469999999</v>
      </c>
    </row>
    <row r="17637" spans="1:12">
      <c r="A17637" s="228">
        <v>2021</v>
      </c>
      <c r="B17637" s="228" t="s">
        <v>193</v>
      </c>
      <c r="C17637" s="228" t="s">
        <v>63</v>
      </c>
      <c r="D17637" s="228" t="s">
        <v>206</v>
      </c>
      <c r="E17637" s="228">
        <v>70</v>
      </c>
      <c r="F17637" s="228">
        <v>63760</v>
      </c>
      <c r="G17637" s="228">
        <v>16120</v>
      </c>
      <c r="H17637" s="228">
        <v>39678</v>
      </c>
      <c r="I17637" s="228">
        <v>39092677.780000001</v>
      </c>
      <c r="J17637" s="228">
        <v>8873429.6500000004</v>
      </c>
      <c r="K17637" s="228">
        <v>8232344.96</v>
      </c>
      <c r="L17637" s="228">
        <v>61483077.740000002</v>
      </c>
    </row>
    <row r="17638" spans="1:12">
      <c r="A17638" s="228">
        <v>2021</v>
      </c>
      <c r="B17638" s="228" t="s">
        <v>193</v>
      </c>
      <c r="C17638" s="228" t="s">
        <v>63</v>
      </c>
      <c r="D17638" s="228" t="s">
        <v>206</v>
      </c>
      <c r="E17638" s="228">
        <v>75</v>
      </c>
      <c r="F17638" s="228">
        <v>44770</v>
      </c>
      <c r="G17638" s="228">
        <v>13351</v>
      </c>
      <c r="H17638" s="228">
        <v>39307</v>
      </c>
      <c r="I17638" s="228">
        <v>37106672.990000002</v>
      </c>
      <c r="J17638" s="228">
        <v>7674593.8700000001</v>
      </c>
      <c r="K17638" s="228">
        <v>7257139.2199999997</v>
      </c>
      <c r="L17638" s="228">
        <v>56011355.630000003</v>
      </c>
    </row>
    <row r="17639" spans="1:12">
      <c r="A17639" s="228">
        <v>2021</v>
      </c>
      <c r="B17639" s="228" t="s">
        <v>193</v>
      </c>
      <c r="C17639" s="228" t="s">
        <v>63</v>
      </c>
      <c r="D17639" s="228" t="s">
        <v>206</v>
      </c>
      <c r="E17639" s="228">
        <v>80</v>
      </c>
      <c r="F17639" s="228">
        <v>28420</v>
      </c>
      <c r="G17639" s="228">
        <v>9409</v>
      </c>
      <c r="H17639" s="228">
        <v>34533</v>
      </c>
      <c r="I17639" s="228">
        <v>29737835.120000001</v>
      </c>
      <c r="J17639" s="228">
        <v>5377376.04</v>
      </c>
      <c r="K17639" s="228">
        <v>4620999.08</v>
      </c>
      <c r="L17639" s="228">
        <v>41995156.659999996</v>
      </c>
    </row>
    <row r="17640" spans="1:12">
      <c r="A17640" s="228">
        <v>2021</v>
      </c>
      <c r="B17640" s="228" t="s">
        <v>193</v>
      </c>
      <c r="C17640" s="228" t="s">
        <v>63</v>
      </c>
      <c r="D17640" s="228" t="s">
        <v>206</v>
      </c>
      <c r="E17640" s="228">
        <v>85</v>
      </c>
      <c r="F17640" s="228">
        <v>16381</v>
      </c>
      <c r="G17640" s="228">
        <v>5548</v>
      </c>
      <c r="H17640" s="228">
        <v>26661</v>
      </c>
      <c r="I17640" s="228">
        <v>20723539.140000001</v>
      </c>
      <c r="J17640" s="228">
        <v>3262946.86</v>
      </c>
      <c r="K17640" s="228">
        <v>2121509</v>
      </c>
      <c r="L17640" s="228">
        <v>27329027.949999999</v>
      </c>
    </row>
    <row r="17641" spans="1:12">
      <c r="A17641" s="228">
        <v>2021</v>
      </c>
      <c r="B17641" s="228" t="s">
        <v>193</v>
      </c>
      <c r="C17641" s="228" t="s">
        <v>63</v>
      </c>
      <c r="D17641" s="228" t="s">
        <v>206</v>
      </c>
      <c r="E17641" s="228">
        <v>90</v>
      </c>
      <c r="F17641" s="228">
        <v>7568</v>
      </c>
      <c r="G17641" s="228">
        <v>2182</v>
      </c>
      <c r="H17641" s="228">
        <v>14498</v>
      </c>
      <c r="I17641" s="228">
        <v>9763022.0399999991</v>
      </c>
      <c r="J17641" s="228">
        <v>1315513.4099999999</v>
      </c>
      <c r="K17641" s="228">
        <v>773827</v>
      </c>
      <c r="L17641" s="228">
        <v>12347575.76</v>
      </c>
    </row>
    <row r="17642" spans="1:12">
      <c r="A17642" s="228">
        <v>2021</v>
      </c>
      <c r="B17642" s="228" t="s">
        <v>193</v>
      </c>
      <c r="C17642" s="228" t="s">
        <v>63</v>
      </c>
      <c r="D17642" s="228" t="s">
        <v>206</v>
      </c>
      <c r="E17642" s="228">
        <v>95</v>
      </c>
      <c r="F17642" s="228">
        <v>1964</v>
      </c>
      <c r="G17642" s="228">
        <v>436</v>
      </c>
      <c r="H17642" s="228">
        <v>3205</v>
      </c>
      <c r="I17642" s="228">
        <v>2390731.0299999998</v>
      </c>
      <c r="J17642" s="228">
        <v>257739.36</v>
      </c>
      <c r="K17642" s="228">
        <v>177499</v>
      </c>
      <c r="L17642" s="228">
        <v>2936434.18</v>
      </c>
    </row>
    <row r="17643" spans="1:12">
      <c r="A17643" s="228">
        <v>2021</v>
      </c>
      <c r="B17643" s="228" t="s">
        <v>193</v>
      </c>
      <c r="C17643" s="228" t="s">
        <v>64</v>
      </c>
      <c r="D17643" s="228" t="s">
        <v>205</v>
      </c>
      <c r="E17643" s="228">
        <v>0</v>
      </c>
      <c r="F17643" s="228">
        <v>17526</v>
      </c>
      <c r="G17643" s="228">
        <v>765</v>
      </c>
      <c r="H17643" s="228">
        <v>2023</v>
      </c>
      <c r="I17643" s="228">
        <v>1425476.45</v>
      </c>
      <c r="J17643" s="228">
        <v>239541.2</v>
      </c>
      <c r="K17643" s="228">
        <v>12206</v>
      </c>
      <c r="L17643" s="228">
        <v>1759116.06</v>
      </c>
    </row>
    <row r="17644" spans="1:12">
      <c r="A17644" s="228">
        <v>2021</v>
      </c>
      <c r="B17644" s="228" t="s">
        <v>193</v>
      </c>
      <c r="C17644" s="228" t="s">
        <v>64</v>
      </c>
      <c r="D17644" s="228" t="s">
        <v>205</v>
      </c>
      <c r="E17644" s="228">
        <v>5</v>
      </c>
      <c r="F17644" s="228">
        <v>22207</v>
      </c>
      <c r="G17644" s="228">
        <v>377</v>
      </c>
      <c r="H17644" s="228">
        <v>444</v>
      </c>
      <c r="I17644" s="228">
        <v>437783.85</v>
      </c>
      <c r="J17644" s="228">
        <v>124160.25</v>
      </c>
      <c r="K17644" s="228">
        <v>14693</v>
      </c>
      <c r="L17644" s="228">
        <v>630079.86</v>
      </c>
    </row>
    <row r="17645" spans="1:12">
      <c r="A17645" s="228">
        <v>2021</v>
      </c>
      <c r="B17645" s="228" t="s">
        <v>193</v>
      </c>
      <c r="C17645" s="228" t="s">
        <v>64</v>
      </c>
      <c r="D17645" s="228" t="s">
        <v>205</v>
      </c>
      <c r="E17645" s="228">
        <v>10</v>
      </c>
      <c r="F17645" s="228">
        <v>23085</v>
      </c>
      <c r="G17645" s="228">
        <v>356</v>
      </c>
      <c r="H17645" s="228">
        <v>479</v>
      </c>
      <c r="I17645" s="228">
        <v>416455.7</v>
      </c>
      <c r="J17645" s="228">
        <v>141806.84</v>
      </c>
      <c r="K17645" s="228">
        <v>91257</v>
      </c>
      <c r="L17645" s="228">
        <v>690962.9</v>
      </c>
    </row>
    <row r="17646" spans="1:12">
      <c r="A17646" s="228">
        <v>2021</v>
      </c>
      <c r="B17646" s="228" t="s">
        <v>193</v>
      </c>
      <c r="C17646" s="228" t="s">
        <v>64</v>
      </c>
      <c r="D17646" s="228" t="s">
        <v>205</v>
      </c>
      <c r="E17646" s="228">
        <v>15</v>
      </c>
      <c r="F17646" s="228">
        <v>22066</v>
      </c>
      <c r="G17646" s="228">
        <v>576</v>
      </c>
      <c r="H17646" s="228">
        <v>956</v>
      </c>
      <c r="I17646" s="228">
        <v>1087615.8600000001</v>
      </c>
      <c r="J17646" s="228">
        <v>399233.26</v>
      </c>
      <c r="K17646" s="228">
        <v>390992.55</v>
      </c>
      <c r="L17646" s="228">
        <v>2023099.33</v>
      </c>
    </row>
    <row r="17647" spans="1:12">
      <c r="A17647" s="228">
        <v>2021</v>
      </c>
      <c r="B17647" s="228" t="s">
        <v>193</v>
      </c>
      <c r="C17647" s="228" t="s">
        <v>64</v>
      </c>
      <c r="D17647" s="228" t="s">
        <v>205</v>
      </c>
      <c r="E17647" s="228">
        <v>20</v>
      </c>
      <c r="F17647" s="228">
        <v>18774</v>
      </c>
      <c r="G17647" s="228">
        <v>625</v>
      </c>
      <c r="H17647" s="228">
        <v>922</v>
      </c>
      <c r="I17647" s="228">
        <v>1288235.21</v>
      </c>
      <c r="J17647" s="228">
        <v>458879.54</v>
      </c>
      <c r="K17647" s="228">
        <v>427280</v>
      </c>
      <c r="L17647" s="228">
        <v>2344750.7799999998</v>
      </c>
    </row>
    <row r="17648" spans="1:12">
      <c r="A17648" s="228">
        <v>2021</v>
      </c>
      <c r="B17648" s="228" t="s">
        <v>193</v>
      </c>
      <c r="C17648" s="228" t="s">
        <v>64</v>
      </c>
      <c r="D17648" s="228" t="s">
        <v>205</v>
      </c>
      <c r="E17648" s="228">
        <v>25</v>
      </c>
      <c r="F17648" s="228">
        <v>13869</v>
      </c>
      <c r="G17648" s="228">
        <v>466</v>
      </c>
      <c r="H17648" s="228">
        <v>668</v>
      </c>
      <c r="I17648" s="228">
        <v>870810.45</v>
      </c>
      <c r="J17648" s="228">
        <v>330820.94</v>
      </c>
      <c r="K17648" s="228">
        <v>315628.08</v>
      </c>
      <c r="L17648" s="228">
        <v>1735870.82</v>
      </c>
    </row>
    <row r="17649" spans="1:12">
      <c r="A17649" s="228">
        <v>2021</v>
      </c>
      <c r="B17649" s="228" t="s">
        <v>193</v>
      </c>
      <c r="C17649" s="228" t="s">
        <v>64</v>
      </c>
      <c r="D17649" s="228" t="s">
        <v>205</v>
      </c>
      <c r="E17649" s="228">
        <v>30</v>
      </c>
      <c r="F17649" s="228">
        <v>20527</v>
      </c>
      <c r="G17649" s="228">
        <v>692</v>
      </c>
      <c r="H17649" s="228">
        <v>1078</v>
      </c>
      <c r="I17649" s="228">
        <v>1131665.0900000001</v>
      </c>
      <c r="J17649" s="228">
        <v>411154.41</v>
      </c>
      <c r="K17649" s="228">
        <v>259699</v>
      </c>
      <c r="L17649" s="228">
        <v>2059250.5</v>
      </c>
    </row>
    <row r="17650" spans="1:12">
      <c r="A17650" s="228">
        <v>2021</v>
      </c>
      <c r="B17650" s="228" t="s">
        <v>193</v>
      </c>
      <c r="C17650" s="228" t="s">
        <v>64</v>
      </c>
      <c r="D17650" s="228" t="s">
        <v>205</v>
      </c>
      <c r="E17650" s="228">
        <v>35</v>
      </c>
      <c r="F17650" s="228">
        <v>23671</v>
      </c>
      <c r="G17650" s="228">
        <v>854</v>
      </c>
      <c r="H17650" s="228">
        <v>1369</v>
      </c>
      <c r="I17650" s="228">
        <v>1558046.62</v>
      </c>
      <c r="J17650" s="228">
        <v>570373.37</v>
      </c>
      <c r="K17650" s="228">
        <v>428173</v>
      </c>
      <c r="L17650" s="228">
        <v>2898139.34</v>
      </c>
    </row>
    <row r="17651" spans="1:12">
      <c r="A17651" s="228">
        <v>2021</v>
      </c>
      <c r="B17651" s="228" t="s">
        <v>193</v>
      </c>
      <c r="C17651" s="228" t="s">
        <v>64</v>
      </c>
      <c r="D17651" s="228" t="s">
        <v>205</v>
      </c>
      <c r="E17651" s="228">
        <v>40</v>
      </c>
      <c r="F17651" s="228">
        <v>22849</v>
      </c>
      <c r="G17651" s="228">
        <v>1076</v>
      </c>
      <c r="H17651" s="228">
        <v>1814</v>
      </c>
      <c r="I17651" s="228">
        <v>1945599.04</v>
      </c>
      <c r="J17651" s="228">
        <v>663604.5</v>
      </c>
      <c r="K17651" s="228">
        <v>379172</v>
      </c>
      <c r="L17651" s="228">
        <v>3380275.01</v>
      </c>
    </row>
    <row r="17652" spans="1:12">
      <c r="A17652" s="228">
        <v>2021</v>
      </c>
      <c r="B17652" s="228" t="s">
        <v>193</v>
      </c>
      <c r="C17652" s="228" t="s">
        <v>64</v>
      </c>
      <c r="D17652" s="228" t="s">
        <v>205</v>
      </c>
      <c r="E17652" s="228">
        <v>45</v>
      </c>
      <c r="F17652" s="228">
        <v>23963</v>
      </c>
      <c r="G17652" s="228">
        <v>1345</v>
      </c>
      <c r="H17652" s="228">
        <v>2364</v>
      </c>
      <c r="I17652" s="228">
        <v>2546393.79</v>
      </c>
      <c r="J17652" s="228">
        <v>813139</v>
      </c>
      <c r="K17652" s="228">
        <v>726384.88</v>
      </c>
      <c r="L17652" s="228">
        <v>4528910.21</v>
      </c>
    </row>
    <row r="17653" spans="1:12">
      <c r="A17653" s="228">
        <v>2021</v>
      </c>
      <c r="B17653" s="228" t="s">
        <v>193</v>
      </c>
      <c r="C17653" s="228" t="s">
        <v>64</v>
      </c>
      <c r="D17653" s="228" t="s">
        <v>205</v>
      </c>
      <c r="E17653" s="228">
        <v>50</v>
      </c>
      <c r="F17653" s="228">
        <v>25392</v>
      </c>
      <c r="G17653" s="228">
        <v>1942</v>
      </c>
      <c r="H17653" s="228">
        <v>3904</v>
      </c>
      <c r="I17653" s="228">
        <v>4317961.92</v>
      </c>
      <c r="J17653" s="228">
        <v>1316725.6599999999</v>
      </c>
      <c r="K17653" s="228">
        <v>1115420.8600000001</v>
      </c>
      <c r="L17653" s="228">
        <v>7418678.0199999996</v>
      </c>
    </row>
    <row r="17654" spans="1:12">
      <c r="A17654" s="228">
        <v>2021</v>
      </c>
      <c r="B17654" s="228" t="s">
        <v>193</v>
      </c>
      <c r="C17654" s="228" t="s">
        <v>64</v>
      </c>
      <c r="D17654" s="228" t="s">
        <v>205</v>
      </c>
      <c r="E17654" s="228">
        <v>55</v>
      </c>
      <c r="F17654" s="228">
        <v>26309</v>
      </c>
      <c r="G17654" s="228">
        <v>2491</v>
      </c>
      <c r="H17654" s="228">
        <v>4982</v>
      </c>
      <c r="I17654" s="228">
        <v>5522034.8200000003</v>
      </c>
      <c r="J17654" s="228">
        <v>1755420.97</v>
      </c>
      <c r="K17654" s="228">
        <v>1590620.01</v>
      </c>
      <c r="L17654" s="228">
        <v>9643194.0600000005</v>
      </c>
    </row>
    <row r="17655" spans="1:12">
      <c r="A17655" s="228">
        <v>2021</v>
      </c>
      <c r="B17655" s="228" t="s">
        <v>193</v>
      </c>
      <c r="C17655" s="228" t="s">
        <v>64</v>
      </c>
      <c r="D17655" s="228" t="s">
        <v>205</v>
      </c>
      <c r="E17655" s="228">
        <v>60</v>
      </c>
      <c r="F17655" s="228">
        <v>28108</v>
      </c>
      <c r="G17655" s="228">
        <v>4064</v>
      </c>
      <c r="H17655" s="228">
        <v>8444</v>
      </c>
      <c r="I17655" s="228">
        <v>9009274.1300000008</v>
      </c>
      <c r="J17655" s="228">
        <v>2562931.63</v>
      </c>
      <c r="K17655" s="228">
        <v>2749718.56</v>
      </c>
      <c r="L17655" s="228">
        <v>15378819.619999999</v>
      </c>
    </row>
    <row r="17656" spans="1:12">
      <c r="A17656" s="228">
        <v>2021</v>
      </c>
      <c r="B17656" s="228" t="s">
        <v>193</v>
      </c>
      <c r="C17656" s="228" t="s">
        <v>64</v>
      </c>
      <c r="D17656" s="228" t="s">
        <v>205</v>
      </c>
      <c r="E17656" s="228">
        <v>65</v>
      </c>
      <c r="F17656" s="228">
        <v>27042</v>
      </c>
      <c r="G17656" s="228">
        <v>5511</v>
      </c>
      <c r="H17656" s="228">
        <v>11148</v>
      </c>
      <c r="I17656" s="228">
        <v>12028143.939999999</v>
      </c>
      <c r="J17656" s="228">
        <v>3300232.29</v>
      </c>
      <c r="K17656" s="228">
        <v>3398389.31</v>
      </c>
      <c r="L17656" s="228">
        <v>20014143.010000002</v>
      </c>
    </row>
    <row r="17657" spans="1:12">
      <c r="A17657" s="228">
        <v>2021</v>
      </c>
      <c r="B17657" s="228" t="s">
        <v>193</v>
      </c>
      <c r="C17657" s="228" t="s">
        <v>64</v>
      </c>
      <c r="D17657" s="228" t="s">
        <v>205</v>
      </c>
      <c r="E17657" s="228">
        <v>70</v>
      </c>
      <c r="F17657" s="228">
        <v>25232</v>
      </c>
      <c r="G17657" s="228">
        <v>6478</v>
      </c>
      <c r="H17657" s="228">
        <v>13687</v>
      </c>
      <c r="I17657" s="228">
        <v>14929353.26</v>
      </c>
      <c r="J17657" s="228">
        <v>3906051.7</v>
      </c>
      <c r="K17657" s="228">
        <v>3980508.84</v>
      </c>
      <c r="L17657" s="228">
        <v>23957683.039999999</v>
      </c>
    </row>
    <row r="17658" spans="1:12">
      <c r="A17658" s="228">
        <v>2021</v>
      </c>
      <c r="B17658" s="228" t="s">
        <v>193</v>
      </c>
      <c r="C17658" s="228" t="s">
        <v>64</v>
      </c>
      <c r="D17658" s="228" t="s">
        <v>205</v>
      </c>
      <c r="E17658" s="228">
        <v>75</v>
      </c>
      <c r="F17658" s="228">
        <v>18027</v>
      </c>
      <c r="G17658" s="228">
        <v>5344</v>
      </c>
      <c r="H17658" s="228">
        <v>12263</v>
      </c>
      <c r="I17658" s="228">
        <v>11944021.07</v>
      </c>
      <c r="J17658" s="228">
        <v>3312249.42</v>
      </c>
      <c r="K17658" s="228">
        <v>3280960.76</v>
      </c>
      <c r="L17658" s="228">
        <v>19358616.219999999</v>
      </c>
    </row>
    <row r="17659" spans="1:12">
      <c r="A17659" s="228">
        <v>2021</v>
      </c>
      <c r="B17659" s="228" t="s">
        <v>193</v>
      </c>
      <c r="C17659" s="228" t="s">
        <v>64</v>
      </c>
      <c r="D17659" s="228" t="s">
        <v>205</v>
      </c>
      <c r="E17659" s="228">
        <v>80</v>
      </c>
      <c r="F17659" s="228">
        <v>11412</v>
      </c>
      <c r="G17659" s="228">
        <v>4316</v>
      </c>
      <c r="H17659" s="228">
        <v>11999</v>
      </c>
      <c r="I17659" s="228">
        <v>9971952.5099999998</v>
      </c>
      <c r="J17659" s="228">
        <v>2385810.06</v>
      </c>
      <c r="K17659" s="228">
        <v>2495466.1</v>
      </c>
      <c r="L17659" s="228">
        <v>15449413.99</v>
      </c>
    </row>
    <row r="17660" spans="1:12">
      <c r="A17660" s="228">
        <v>2021</v>
      </c>
      <c r="B17660" s="228" t="s">
        <v>193</v>
      </c>
      <c r="C17660" s="228" t="s">
        <v>64</v>
      </c>
      <c r="D17660" s="228" t="s">
        <v>205</v>
      </c>
      <c r="E17660" s="228">
        <v>85</v>
      </c>
      <c r="F17660" s="228">
        <v>6044</v>
      </c>
      <c r="G17660" s="228">
        <v>2278</v>
      </c>
      <c r="H17660" s="228">
        <v>7313</v>
      </c>
      <c r="I17660" s="228">
        <v>5444388.3499999996</v>
      </c>
      <c r="J17660" s="228">
        <v>1175506.8799999999</v>
      </c>
      <c r="K17660" s="228">
        <v>1264346.3500000001</v>
      </c>
      <c r="L17660" s="228">
        <v>8133922.21</v>
      </c>
    </row>
    <row r="17661" spans="1:12">
      <c r="A17661" s="228">
        <v>2021</v>
      </c>
      <c r="B17661" s="228" t="s">
        <v>193</v>
      </c>
      <c r="C17661" s="228" t="s">
        <v>64</v>
      </c>
      <c r="D17661" s="228" t="s">
        <v>205</v>
      </c>
      <c r="E17661" s="228">
        <v>90</v>
      </c>
      <c r="F17661" s="228">
        <v>2690</v>
      </c>
      <c r="G17661" s="228">
        <v>846</v>
      </c>
      <c r="H17661" s="228">
        <v>4422</v>
      </c>
      <c r="I17661" s="228">
        <v>2669504.6</v>
      </c>
      <c r="J17661" s="228">
        <v>450013.18</v>
      </c>
      <c r="K17661" s="228">
        <v>397797.39</v>
      </c>
      <c r="L17661" s="228">
        <v>3652109.35</v>
      </c>
    </row>
    <row r="17662" spans="1:12">
      <c r="A17662" s="228">
        <v>2021</v>
      </c>
      <c r="B17662" s="228" t="s">
        <v>193</v>
      </c>
      <c r="C17662" s="228" t="s">
        <v>64</v>
      </c>
      <c r="D17662" s="228" t="s">
        <v>205</v>
      </c>
      <c r="E17662" s="228">
        <v>95</v>
      </c>
      <c r="F17662" s="228">
        <v>475</v>
      </c>
      <c r="G17662" s="228">
        <v>109</v>
      </c>
      <c r="H17662" s="228">
        <v>536</v>
      </c>
      <c r="I17662" s="228">
        <v>347581.35</v>
      </c>
      <c r="J17662" s="228">
        <v>61156.66</v>
      </c>
      <c r="K17662" s="228">
        <v>39812</v>
      </c>
      <c r="L17662" s="228">
        <v>459867.23</v>
      </c>
    </row>
    <row r="17663" spans="1:12">
      <c r="A17663" s="228">
        <v>2021</v>
      </c>
      <c r="B17663" s="228" t="s">
        <v>193</v>
      </c>
      <c r="C17663" s="228" t="s">
        <v>64</v>
      </c>
      <c r="D17663" s="228" t="s">
        <v>206</v>
      </c>
      <c r="E17663" s="228">
        <v>0</v>
      </c>
      <c r="F17663" s="228">
        <v>16302</v>
      </c>
      <c r="G17663" s="228">
        <v>535</v>
      </c>
      <c r="H17663" s="228">
        <v>1729</v>
      </c>
      <c r="I17663" s="228">
        <v>1150328.45</v>
      </c>
      <c r="J17663" s="228">
        <v>197315.16</v>
      </c>
      <c r="K17663" s="228">
        <v>18755.7</v>
      </c>
      <c r="L17663" s="228">
        <v>1420409.17</v>
      </c>
    </row>
    <row r="17664" spans="1:12">
      <c r="A17664" s="228">
        <v>2021</v>
      </c>
      <c r="B17664" s="228" t="s">
        <v>193</v>
      </c>
      <c r="C17664" s="228" t="s">
        <v>64</v>
      </c>
      <c r="D17664" s="228" t="s">
        <v>206</v>
      </c>
      <c r="E17664" s="228">
        <v>5</v>
      </c>
      <c r="F17664" s="228">
        <v>20728</v>
      </c>
      <c r="G17664" s="228">
        <v>336</v>
      </c>
      <c r="H17664" s="228">
        <v>500</v>
      </c>
      <c r="I17664" s="228">
        <v>483805</v>
      </c>
      <c r="J17664" s="228">
        <v>117078.71</v>
      </c>
      <c r="K17664" s="228">
        <v>19610</v>
      </c>
      <c r="L17664" s="228">
        <v>666605.75</v>
      </c>
    </row>
    <row r="17665" spans="1:12">
      <c r="A17665" s="228">
        <v>2021</v>
      </c>
      <c r="B17665" s="228" t="s">
        <v>193</v>
      </c>
      <c r="C17665" s="228" t="s">
        <v>64</v>
      </c>
      <c r="D17665" s="228" t="s">
        <v>206</v>
      </c>
      <c r="E17665" s="228">
        <v>10</v>
      </c>
      <c r="F17665" s="228">
        <v>22112</v>
      </c>
      <c r="G17665" s="228">
        <v>336</v>
      </c>
      <c r="H17665" s="228">
        <v>528</v>
      </c>
      <c r="I17665" s="228">
        <v>435595.55</v>
      </c>
      <c r="J17665" s="228">
        <v>154063.74</v>
      </c>
      <c r="K17665" s="228">
        <v>56493</v>
      </c>
      <c r="L17665" s="228">
        <v>696100.93</v>
      </c>
    </row>
    <row r="17666" spans="1:12">
      <c r="A17666" s="228">
        <v>2021</v>
      </c>
      <c r="B17666" s="228" t="s">
        <v>193</v>
      </c>
      <c r="C17666" s="228" t="s">
        <v>64</v>
      </c>
      <c r="D17666" s="228" t="s">
        <v>206</v>
      </c>
      <c r="E17666" s="228">
        <v>15</v>
      </c>
      <c r="F17666" s="228">
        <v>20853</v>
      </c>
      <c r="G17666" s="228">
        <v>695</v>
      </c>
      <c r="H17666" s="228">
        <v>1220</v>
      </c>
      <c r="I17666" s="228">
        <v>1386168.05</v>
      </c>
      <c r="J17666" s="228">
        <v>402050.29</v>
      </c>
      <c r="K17666" s="228">
        <v>180725</v>
      </c>
      <c r="L17666" s="228">
        <v>2208305.5699999998</v>
      </c>
    </row>
    <row r="17667" spans="1:12">
      <c r="A17667" s="228">
        <v>2021</v>
      </c>
      <c r="B17667" s="228" t="s">
        <v>193</v>
      </c>
      <c r="C17667" s="228" t="s">
        <v>64</v>
      </c>
      <c r="D17667" s="228" t="s">
        <v>206</v>
      </c>
      <c r="E17667" s="228">
        <v>20</v>
      </c>
      <c r="F17667" s="228">
        <v>19112</v>
      </c>
      <c r="G17667" s="228">
        <v>976</v>
      </c>
      <c r="H17667" s="228">
        <v>1600</v>
      </c>
      <c r="I17667" s="228">
        <v>2022976.46</v>
      </c>
      <c r="J17667" s="228">
        <v>633224.42000000004</v>
      </c>
      <c r="K17667" s="228">
        <v>332389</v>
      </c>
      <c r="L17667" s="228">
        <v>3266213.43</v>
      </c>
    </row>
    <row r="17668" spans="1:12">
      <c r="A17668" s="228">
        <v>2021</v>
      </c>
      <c r="B17668" s="228" t="s">
        <v>193</v>
      </c>
      <c r="C17668" s="228" t="s">
        <v>64</v>
      </c>
      <c r="D17668" s="228" t="s">
        <v>206</v>
      </c>
      <c r="E17668" s="228">
        <v>25</v>
      </c>
      <c r="F17668" s="228">
        <v>15988</v>
      </c>
      <c r="G17668" s="228">
        <v>1019</v>
      </c>
      <c r="H17668" s="228">
        <v>2321</v>
      </c>
      <c r="I17668" s="228">
        <v>2514807.5099999998</v>
      </c>
      <c r="J17668" s="228">
        <v>874418.13</v>
      </c>
      <c r="K17668" s="228">
        <v>469787</v>
      </c>
      <c r="L17668" s="228">
        <v>4372214.8099999996</v>
      </c>
    </row>
    <row r="17669" spans="1:12">
      <c r="A17669" s="228">
        <v>2021</v>
      </c>
      <c r="B17669" s="228" t="s">
        <v>193</v>
      </c>
      <c r="C17669" s="228" t="s">
        <v>64</v>
      </c>
      <c r="D17669" s="228" t="s">
        <v>206</v>
      </c>
      <c r="E17669" s="228">
        <v>30</v>
      </c>
      <c r="F17669" s="228">
        <v>23430</v>
      </c>
      <c r="G17669" s="228">
        <v>2010</v>
      </c>
      <c r="H17669" s="228">
        <v>5007</v>
      </c>
      <c r="I17669" s="228">
        <v>5585940.8600000003</v>
      </c>
      <c r="J17669" s="228">
        <v>1734961.73</v>
      </c>
      <c r="K17669" s="228">
        <v>562265</v>
      </c>
      <c r="L17669" s="228">
        <v>8742392.1099999994</v>
      </c>
    </row>
    <row r="17670" spans="1:12">
      <c r="A17670" s="228">
        <v>2021</v>
      </c>
      <c r="B17670" s="228" t="s">
        <v>193</v>
      </c>
      <c r="C17670" s="228" t="s">
        <v>64</v>
      </c>
      <c r="D17670" s="228" t="s">
        <v>206</v>
      </c>
      <c r="E17670" s="228">
        <v>35</v>
      </c>
      <c r="F17670" s="228">
        <v>27092</v>
      </c>
      <c r="G17670" s="228">
        <v>2045</v>
      </c>
      <c r="H17670" s="228">
        <v>4236</v>
      </c>
      <c r="I17670" s="228">
        <v>4764387.3</v>
      </c>
      <c r="J17670" s="228">
        <v>1614785.99</v>
      </c>
      <c r="K17670" s="228">
        <v>504098</v>
      </c>
      <c r="L17670" s="228">
        <v>7773356.1200000001</v>
      </c>
    </row>
    <row r="17671" spans="1:12">
      <c r="A17671" s="228">
        <v>2021</v>
      </c>
      <c r="B17671" s="228" t="s">
        <v>193</v>
      </c>
      <c r="C17671" s="228" t="s">
        <v>64</v>
      </c>
      <c r="D17671" s="228" t="s">
        <v>206</v>
      </c>
      <c r="E17671" s="228">
        <v>40</v>
      </c>
      <c r="F17671" s="228">
        <v>25477</v>
      </c>
      <c r="G17671" s="228">
        <v>1859</v>
      </c>
      <c r="H17671" s="228">
        <v>3652</v>
      </c>
      <c r="I17671" s="228">
        <v>3856365.84</v>
      </c>
      <c r="J17671" s="228">
        <v>1278366.6299999999</v>
      </c>
      <c r="K17671" s="228">
        <v>515679</v>
      </c>
      <c r="L17671" s="228">
        <v>6429984.7300000004</v>
      </c>
    </row>
    <row r="17672" spans="1:12">
      <c r="A17672" s="228">
        <v>2021</v>
      </c>
      <c r="B17672" s="228" t="s">
        <v>193</v>
      </c>
      <c r="C17672" s="228" t="s">
        <v>64</v>
      </c>
      <c r="D17672" s="228" t="s">
        <v>206</v>
      </c>
      <c r="E17672" s="228">
        <v>45</v>
      </c>
      <c r="F17672" s="228">
        <v>26106</v>
      </c>
      <c r="G17672" s="228">
        <v>2162</v>
      </c>
      <c r="H17672" s="228">
        <v>3981</v>
      </c>
      <c r="I17672" s="228">
        <v>4532010.97</v>
      </c>
      <c r="J17672" s="228">
        <v>1357459.03</v>
      </c>
      <c r="K17672" s="228">
        <v>936614.2</v>
      </c>
      <c r="L17672" s="228">
        <v>7672544.3600000003</v>
      </c>
    </row>
    <row r="17673" spans="1:12">
      <c r="A17673" s="228">
        <v>2021</v>
      </c>
      <c r="B17673" s="228" t="s">
        <v>193</v>
      </c>
      <c r="C17673" s="228" t="s">
        <v>64</v>
      </c>
      <c r="D17673" s="228" t="s">
        <v>206</v>
      </c>
      <c r="E17673" s="228">
        <v>50</v>
      </c>
      <c r="F17673" s="228">
        <v>28065</v>
      </c>
      <c r="G17673" s="228">
        <v>2780</v>
      </c>
      <c r="H17673" s="228">
        <v>5362</v>
      </c>
      <c r="I17673" s="228">
        <v>5406342.7199999997</v>
      </c>
      <c r="J17673" s="228">
        <v>1685612.78</v>
      </c>
      <c r="K17673" s="228">
        <v>1183064</v>
      </c>
      <c r="L17673" s="228">
        <v>9206047.4399999995</v>
      </c>
    </row>
    <row r="17674" spans="1:12">
      <c r="A17674" s="228">
        <v>2021</v>
      </c>
      <c r="B17674" s="228" t="s">
        <v>193</v>
      </c>
      <c r="C17674" s="228" t="s">
        <v>64</v>
      </c>
      <c r="D17674" s="228" t="s">
        <v>206</v>
      </c>
      <c r="E17674" s="228">
        <v>55</v>
      </c>
      <c r="F17674" s="228">
        <v>29609</v>
      </c>
      <c r="G17674" s="228">
        <v>3368</v>
      </c>
      <c r="H17674" s="228">
        <v>6372</v>
      </c>
      <c r="I17674" s="228">
        <v>6679685.0599999996</v>
      </c>
      <c r="J17674" s="228">
        <v>2042140.1</v>
      </c>
      <c r="K17674" s="228">
        <v>1812257.4</v>
      </c>
      <c r="L17674" s="228">
        <v>11509951.17</v>
      </c>
    </row>
    <row r="17675" spans="1:12">
      <c r="A17675" s="228">
        <v>2021</v>
      </c>
      <c r="B17675" s="228" t="s">
        <v>193</v>
      </c>
      <c r="C17675" s="228" t="s">
        <v>64</v>
      </c>
      <c r="D17675" s="228" t="s">
        <v>206</v>
      </c>
      <c r="E17675" s="228">
        <v>60</v>
      </c>
      <c r="F17675" s="228">
        <v>31625</v>
      </c>
      <c r="G17675" s="228">
        <v>4419</v>
      </c>
      <c r="H17675" s="228">
        <v>9291</v>
      </c>
      <c r="I17675" s="228">
        <v>9789546.4800000004</v>
      </c>
      <c r="J17675" s="228">
        <v>2875445.6</v>
      </c>
      <c r="K17675" s="228">
        <v>2781504.87</v>
      </c>
      <c r="L17675" s="228">
        <v>16544758.57</v>
      </c>
    </row>
    <row r="17676" spans="1:12">
      <c r="A17676" s="228">
        <v>2021</v>
      </c>
      <c r="B17676" s="228" t="s">
        <v>193</v>
      </c>
      <c r="C17676" s="228" t="s">
        <v>64</v>
      </c>
      <c r="D17676" s="228" t="s">
        <v>206</v>
      </c>
      <c r="E17676" s="228">
        <v>65</v>
      </c>
      <c r="F17676" s="228">
        <v>30643</v>
      </c>
      <c r="G17676" s="228">
        <v>5261</v>
      </c>
      <c r="H17676" s="228">
        <v>10774</v>
      </c>
      <c r="I17676" s="228">
        <v>11539052.07</v>
      </c>
      <c r="J17676" s="228">
        <v>3455029.53</v>
      </c>
      <c r="K17676" s="228">
        <v>3553018.75</v>
      </c>
      <c r="L17676" s="228">
        <v>19722000.129999999</v>
      </c>
    </row>
    <row r="17677" spans="1:12">
      <c r="A17677" s="228">
        <v>2021</v>
      </c>
      <c r="B17677" s="228" t="s">
        <v>193</v>
      </c>
      <c r="C17677" s="228" t="s">
        <v>64</v>
      </c>
      <c r="D17677" s="228" t="s">
        <v>206</v>
      </c>
      <c r="E17677" s="228">
        <v>70</v>
      </c>
      <c r="F17677" s="228">
        <v>29035</v>
      </c>
      <c r="G17677" s="228">
        <v>6436</v>
      </c>
      <c r="H17677" s="228">
        <v>14245</v>
      </c>
      <c r="I17677" s="228">
        <v>14617960.52</v>
      </c>
      <c r="J17677" s="228">
        <v>4054060.5</v>
      </c>
      <c r="K17677" s="228">
        <v>4411847.63</v>
      </c>
      <c r="L17677" s="228">
        <v>24232093.210000001</v>
      </c>
    </row>
    <row r="17678" spans="1:12">
      <c r="A17678" s="228">
        <v>2021</v>
      </c>
      <c r="B17678" s="228" t="s">
        <v>193</v>
      </c>
      <c r="C17678" s="228" t="s">
        <v>64</v>
      </c>
      <c r="D17678" s="228" t="s">
        <v>206</v>
      </c>
      <c r="E17678" s="228">
        <v>75</v>
      </c>
      <c r="F17678" s="228">
        <v>20528</v>
      </c>
      <c r="G17678" s="228">
        <v>5452</v>
      </c>
      <c r="H17678" s="228">
        <v>14606</v>
      </c>
      <c r="I17678" s="228">
        <v>13725586.17</v>
      </c>
      <c r="J17678" s="228">
        <v>3511209.69</v>
      </c>
      <c r="K17678" s="228">
        <v>4231776.96</v>
      </c>
      <c r="L17678" s="228">
        <v>22393970.300000001</v>
      </c>
    </row>
    <row r="17679" spans="1:12">
      <c r="A17679" s="228">
        <v>2021</v>
      </c>
      <c r="B17679" s="228" t="s">
        <v>193</v>
      </c>
      <c r="C17679" s="228" t="s">
        <v>64</v>
      </c>
      <c r="D17679" s="228" t="s">
        <v>206</v>
      </c>
      <c r="E17679" s="228">
        <v>80</v>
      </c>
      <c r="F17679" s="228">
        <v>13407</v>
      </c>
      <c r="G17679" s="228">
        <v>3716</v>
      </c>
      <c r="H17679" s="228">
        <v>11600</v>
      </c>
      <c r="I17679" s="228">
        <v>10005090.07</v>
      </c>
      <c r="J17679" s="228">
        <v>2318266.5099999998</v>
      </c>
      <c r="K17679" s="228">
        <v>2284794.6</v>
      </c>
      <c r="L17679" s="228">
        <v>15146845.529999999</v>
      </c>
    </row>
    <row r="17680" spans="1:12">
      <c r="A17680" s="228">
        <v>2021</v>
      </c>
      <c r="B17680" s="228" t="s">
        <v>193</v>
      </c>
      <c r="C17680" s="228" t="s">
        <v>64</v>
      </c>
      <c r="D17680" s="228" t="s">
        <v>206</v>
      </c>
      <c r="E17680" s="228">
        <v>85</v>
      </c>
      <c r="F17680" s="228">
        <v>7959</v>
      </c>
      <c r="G17680" s="228">
        <v>2204</v>
      </c>
      <c r="H17680" s="228">
        <v>9715</v>
      </c>
      <c r="I17680" s="228">
        <v>6964778.6500000004</v>
      </c>
      <c r="J17680" s="228">
        <v>1315984.54</v>
      </c>
      <c r="K17680" s="228">
        <v>1252643.3999999999</v>
      </c>
      <c r="L17680" s="228">
        <v>9884835.5700000003</v>
      </c>
    </row>
    <row r="17681" spans="1:12">
      <c r="A17681" s="228">
        <v>2021</v>
      </c>
      <c r="B17681" s="228" t="s">
        <v>193</v>
      </c>
      <c r="C17681" s="228" t="s">
        <v>64</v>
      </c>
      <c r="D17681" s="228" t="s">
        <v>206</v>
      </c>
      <c r="E17681" s="228">
        <v>90</v>
      </c>
      <c r="F17681" s="228">
        <v>4226</v>
      </c>
      <c r="G17681" s="228">
        <v>1052</v>
      </c>
      <c r="H17681" s="228">
        <v>5694</v>
      </c>
      <c r="I17681" s="228">
        <v>3426492.45</v>
      </c>
      <c r="J17681" s="228">
        <v>579061.34</v>
      </c>
      <c r="K17681" s="228">
        <v>488064</v>
      </c>
      <c r="L17681" s="228">
        <v>4631075.8099999996</v>
      </c>
    </row>
    <row r="17682" spans="1:12">
      <c r="A17682" s="228">
        <v>2021</v>
      </c>
      <c r="B17682" s="228" t="s">
        <v>193</v>
      </c>
      <c r="C17682" s="228" t="s">
        <v>64</v>
      </c>
      <c r="D17682" s="228" t="s">
        <v>206</v>
      </c>
      <c r="E17682" s="228">
        <v>95</v>
      </c>
      <c r="F17682" s="228">
        <v>1253</v>
      </c>
      <c r="G17682" s="228">
        <v>259</v>
      </c>
      <c r="H17682" s="228">
        <v>1523</v>
      </c>
      <c r="I17682" s="228">
        <v>766706.35</v>
      </c>
      <c r="J17682" s="228">
        <v>119169.88</v>
      </c>
      <c r="K17682" s="228">
        <v>72875</v>
      </c>
      <c r="L17682" s="228">
        <v>991403.72</v>
      </c>
    </row>
    <row r="17683" spans="1:12">
      <c r="A17683" s="228">
        <v>2021</v>
      </c>
      <c r="B17683" s="228" t="s">
        <v>193</v>
      </c>
      <c r="C17683" s="228" t="s">
        <v>65</v>
      </c>
      <c r="D17683" s="228" t="s">
        <v>205</v>
      </c>
      <c r="E17683" s="228">
        <v>0</v>
      </c>
      <c r="F17683" s="228">
        <v>39793</v>
      </c>
      <c r="G17683" s="228">
        <v>1588</v>
      </c>
      <c r="H17683" s="228">
        <v>3249</v>
      </c>
      <c r="I17683" s="228">
        <v>2893871.8</v>
      </c>
      <c r="J17683" s="228">
        <v>521724.57</v>
      </c>
      <c r="K17683" s="228">
        <v>45942</v>
      </c>
      <c r="L17683" s="228">
        <v>3760247.16</v>
      </c>
    </row>
    <row r="17684" spans="1:12">
      <c r="A17684" s="228">
        <v>2021</v>
      </c>
      <c r="B17684" s="228" t="s">
        <v>193</v>
      </c>
      <c r="C17684" s="228" t="s">
        <v>65</v>
      </c>
      <c r="D17684" s="228" t="s">
        <v>205</v>
      </c>
      <c r="E17684" s="228">
        <v>5</v>
      </c>
      <c r="F17684" s="228">
        <v>49715</v>
      </c>
      <c r="G17684" s="228">
        <v>1040</v>
      </c>
      <c r="H17684" s="228">
        <v>1290</v>
      </c>
      <c r="I17684" s="228">
        <v>1403680.6</v>
      </c>
      <c r="J17684" s="228">
        <v>313293.5</v>
      </c>
      <c r="K17684" s="228">
        <v>63891</v>
      </c>
      <c r="L17684" s="228">
        <v>1971727.91</v>
      </c>
    </row>
    <row r="17685" spans="1:12">
      <c r="A17685" s="228">
        <v>2021</v>
      </c>
      <c r="B17685" s="228" t="s">
        <v>193</v>
      </c>
      <c r="C17685" s="228" t="s">
        <v>65</v>
      </c>
      <c r="D17685" s="228" t="s">
        <v>205</v>
      </c>
      <c r="E17685" s="228">
        <v>10</v>
      </c>
      <c r="F17685" s="228">
        <v>50258</v>
      </c>
      <c r="G17685" s="228">
        <v>819</v>
      </c>
      <c r="H17685" s="228">
        <v>1132</v>
      </c>
      <c r="I17685" s="228">
        <v>1096191.8500000001</v>
      </c>
      <c r="J17685" s="228">
        <v>237192.44</v>
      </c>
      <c r="K17685" s="228">
        <v>148683</v>
      </c>
      <c r="L17685" s="228">
        <v>1599411.76</v>
      </c>
    </row>
    <row r="17686" spans="1:12">
      <c r="A17686" s="228">
        <v>2021</v>
      </c>
      <c r="B17686" s="228" t="s">
        <v>193</v>
      </c>
      <c r="C17686" s="228" t="s">
        <v>65</v>
      </c>
      <c r="D17686" s="228" t="s">
        <v>205</v>
      </c>
      <c r="E17686" s="228">
        <v>15</v>
      </c>
      <c r="F17686" s="228">
        <v>44769</v>
      </c>
      <c r="G17686" s="228">
        <v>1052</v>
      </c>
      <c r="H17686" s="228">
        <v>2031</v>
      </c>
      <c r="I17686" s="228">
        <v>2226394.5499999998</v>
      </c>
      <c r="J17686" s="228">
        <v>504371.88</v>
      </c>
      <c r="K17686" s="228">
        <v>513727</v>
      </c>
      <c r="L17686" s="228">
        <v>3460510.97</v>
      </c>
    </row>
    <row r="17687" spans="1:12">
      <c r="A17687" s="228">
        <v>2021</v>
      </c>
      <c r="B17687" s="228" t="s">
        <v>193</v>
      </c>
      <c r="C17687" s="228" t="s">
        <v>65</v>
      </c>
      <c r="D17687" s="228" t="s">
        <v>205</v>
      </c>
      <c r="E17687" s="228">
        <v>20</v>
      </c>
      <c r="F17687" s="228">
        <v>36409</v>
      </c>
      <c r="G17687" s="228">
        <v>1006</v>
      </c>
      <c r="H17687" s="228">
        <v>2108</v>
      </c>
      <c r="I17687" s="228">
        <v>2552748.7000000002</v>
      </c>
      <c r="J17687" s="228">
        <v>505950.49</v>
      </c>
      <c r="K17687" s="228">
        <v>569103.5</v>
      </c>
      <c r="L17687" s="228">
        <v>3895386.2</v>
      </c>
    </row>
    <row r="17688" spans="1:12">
      <c r="A17688" s="228">
        <v>2021</v>
      </c>
      <c r="B17688" s="228" t="s">
        <v>193</v>
      </c>
      <c r="C17688" s="228" t="s">
        <v>65</v>
      </c>
      <c r="D17688" s="228" t="s">
        <v>205</v>
      </c>
      <c r="E17688" s="228">
        <v>25</v>
      </c>
      <c r="F17688" s="228">
        <v>29387</v>
      </c>
      <c r="G17688" s="228">
        <v>755</v>
      </c>
      <c r="H17688" s="228">
        <v>1474</v>
      </c>
      <c r="I17688" s="228">
        <v>1680452.25</v>
      </c>
      <c r="J17688" s="228">
        <v>407143.51</v>
      </c>
      <c r="K17688" s="228">
        <v>410537</v>
      </c>
      <c r="L17688" s="228">
        <v>2865712.13</v>
      </c>
    </row>
    <row r="17689" spans="1:12">
      <c r="A17689" s="228">
        <v>2021</v>
      </c>
      <c r="B17689" s="228" t="s">
        <v>193</v>
      </c>
      <c r="C17689" s="228" t="s">
        <v>65</v>
      </c>
      <c r="D17689" s="228" t="s">
        <v>205</v>
      </c>
      <c r="E17689" s="228">
        <v>30</v>
      </c>
      <c r="F17689" s="228">
        <v>47126</v>
      </c>
      <c r="G17689" s="228">
        <v>1326</v>
      </c>
      <c r="H17689" s="228">
        <v>2402</v>
      </c>
      <c r="I17689" s="228">
        <v>2713487.41</v>
      </c>
      <c r="J17689" s="228">
        <v>679545.04</v>
      </c>
      <c r="K17689" s="228">
        <v>626092.4</v>
      </c>
      <c r="L17689" s="228">
        <v>4614995.55</v>
      </c>
    </row>
    <row r="17690" spans="1:12">
      <c r="A17690" s="228">
        <v>2021</v>
      </c>
      <c r="B17690" s="228" t="s">
        <v>193</v>
      </c>
      <c r="C17690" s="228" t="s">
        <v>65</v>
      </c>
      <c r="D17690" s="228" t="s">
        <v>205</v>
      </c>
      <c r="E17690" s="228">
        <v>35</v>
      </c>
      <c r="F17690" s="228">
        <v>56623</v>
      </c>
      <c r="G17690" s="228">
        <v>1926</v>
      </c>
      <c r="H17690" s="228">
        <v>3458</v>
      </c>
      <c r="I17690" s="228">
        <v>3872396.4</v>
      </c>
      <c r="J17690" s="228">
        <v>972332.29</v>
      </c>
      <c r="K17690" s="228">
        <v>719198</v>
      </c>
      <c r="L17690" s="228">
        <v>6437806.9100000001</v>
      </c>
    </row>
    <row r="17691" spans="1:12">
      <c r="A17691" s="228">
        <v>2021</v>
      </c>
      <c r="B17691" s="228" t="s">
        <v>193</v>
      </c>
      <c r="C17691" s="228" t="s">
        <v>65</v>
      </c>
      <c r="D17691" s="228" t="s">
        <v>205</v>
      </c>
      <c r="E17691" s="228">
        <v>40</v>
      </c>
      <c r="F17691" s="228">
        <v>52449</v>
      </c>
      <c r="G17691" s="228">
        <v>2070</v>
      </c>
      <c r="H17691" s="228">
        <v>3998</v>
      </c>
      <c r="I17691" s="228">
        <v>4520764.5999999996</v>
      </c>
      <c r="J17691" s="228">
        <v>1164626.8600000001</v>
      </c>
      <c r="K17691" s="228">
        <v>1008828</v>
      </c>
      <c r="L17691" s="228">
        <v>7553899.2699999996</v>
      </c>
    </row>
    <row r="17692" spans="1:12">
      <c r="A17692" s="228">
        <v>2021</v>
      </c>
      <c r="B17692" s="228" t="s">
        <v>193</v>
      </c>
      <c r="C17692" s="228" t="s">
        <v>65</v>
      </c>
      <c r="D17692" s="228" t="s">
        <v>205</v>
      </c>
      <c r="E17692" s="228">
        <v>45</v>
      </c>
      <c r="F17692" s="228">
        <v>51889</v>
      </c>
      <c r="G17692" s="228">
        <v>2610</v>
      </c>
      <c r="H17692" s="228">
        <v>4641</v>
      </c>
      <c r="I17692" s="228">
        <v>6044709.4000000004</v>
      </c>
      <c r="J17692" s="228">
        <v>1517672.9</v>
      </c>
      <c r="K17692" s="228">
        <v>1244343.95</v>
      </c>
      <c r="L17692" s="228">
        <v>9837680.9900000002</v>
      </c>
    </row>
    <row r="17693" spans="1:12">
      <c r="A17693" s="228">
        <v>2021</v>
      </c>
      <c r="B17693" s="228" t="s">
        <v>193</v>
      </c>
      <c r="C17693" s="228" t="s">
        <v>65</v>
      </c>
      <c r="D17693" s="228" t="s">
        <v>205</v>
      </c>
      <c r="E17693" s="228">
        <v>50</v>
      </c>
      <c r="F17693" s="228">
        <v>51486</v>
      </c>
      <c r="G17693" s="228">
        <v>2972</v>
      </c>
      <c r="H17693" s="228">
        <v>5590</v>
      </c>
      <c r="I17693" s="228">
        <v>7609644.7000000002</v>
      </c>
      <c r="J17693" s="228">
        <v>1955430.17</v>
      </c>
      <c r="K17693" s="228">
        <v>1818904.8</v>
      </c>
      <c r="L17693" s="228">
        <v>12627215.800000001</v>
      </c>
    </row>
    <row r="17694" spans="1:12">
      <c r="A17694" s="228">
        <v>2021</v>
      </c>
      <c r="B17694" s="228" t="s">
        <v>193</v>
      </c>
      <c r="C17694" s="228" t="s">
        <v>65</v>
      </c>
      <c r="D17694" s="228" t="s">
        <v>205</v>
      </c>
      <c r="E17694" s="228">
        <v>55</v>
      </c>
      <c r="F17694" s="228">
        <v>47982</v>
      </c>
      <c r="G17694" s="228">
        <v>3963</v>
      </c>
      <c r="H17694" s="228">
        <v>7331</v>
      </c>
      <c r="I17694" s="228">
        <v>10681833.08</v>
      </c>
      <c r="J17694" s="228">
        <v>2610660.71</v>
      </c>
      <c r="K17694" s="228">
        <v>2718690.65</v>
      </c>
      <c r="L17694" s="228">
        <v>17504582.829999998</v>
      </c>
    </row>
    <row r="17695" spans="1:12">
      <c r="A17695" s="228">
        <v>2021</v>
      </c>
      <c r="B17695" s="228" t="s">
        <v>193</v>
      </c>
      <c r="C17695" s="228" t="s">
        <v>65</v>
      </c>
      <c r="D17695" s="228" t="s">
        <v>205</v>
      </c>
      <c r="E17695" s="228">
        <v>60</v>
      </c>
      <c r="F17695" s="228">
        <v>44852</v>
      </c>
      <c r="G17695" s="228">
        <v>5542</v>
      </c>
      <c r="H17695" s="228">
        <v>10668</v>
      </c>
      <c r="I17695" s="228">
        <v>15213166.210000001</v>
      </c>
      <c r="J17695" s="228">
        <v>3729102.87</v>
      </c>
      <c r="K17695" s="228">
        <v>4393745.5</v>
      </c>
      <c r="L17695" s="228">
        <v>25190836.879999999</v>
      </c>
    </row>
    <row r="17696" spans="1:12">
      <c r="A17696" s="228">
        <v>2021</v>
      </c>
      <c r="B17696" s="228" t="s">
        <v>193</v>
      </c>
      <c r="C17696" s="228" t="s">
        <v>65</v>
      </c>
      <c r="D17696" s="228" t="s">
        <v>205</v>
      </c>
      <c r="E17696" s="228">
        <v>65</v>
      </c>
      <c r="F17696" s="228">
        <v>38317</v>
      </c>
      <c r="G17696" s="228">
        <v>6157</v>
      </c>
      <c r="H17696" s="228">
        <v>12674</v>
      </c>
      <c r="I17696" s="228">
        <v>18548789.59</v>
      </c>
      <c r="J17696" s="228">
        <v>4285961.7699999996</v>
      </c>
      <c r="K17696" s="228">
        <v>4749852.5999999996</v>
      </c>
      <c r="L17696" s="228">
        <v>29528023.829999998</v>
      </c>
    </row>
    <row r="17697" spans="1:12">
      <c r="A17697" s="228">
        <v>2021</v>
      </c>
      <c r="B17697" s="228" t="s">
        <v>193</v>
      </c>
      <c r="C17697" s="228" t="s">
        <v>65</v>
      </c>
      <c r="D17697" s="228" t="s">
        <v>205</v>
      </c>
      <c r="E17697" s="228">
        <v>70</v>
      </c>
      <c r="F17697" s="228">
        <v>33009</v>
      </c>
      <c r="G17697" s="228">
        <v>6772</v>
      </c>
      <c r="H17697" s="228">
        <v>15263</v>
      </c>
      <c r="I17697" s="228">
        <v>20543096.27</v>
      </c>
      <c r="J17697" s="228">
        <v>4905606.51</v>
      </c>
      <c r="K17697" s="228">
        <v>5363329.45</v>
      </c>
      <c r="L17697" s="228">
        <v>32662040.309999999</v>
      </c>
    </row>
    <row r="17698" spans="1:12">
      <c r="A17698" s="228">
        <v>2021</v>
      </c>
      <c r="B17698" s="228" t="s">
        <v>193</v>
      </c>
      <c r="C17698" s="228" t="s">
        <v>65</v>
      </c>
      <c r="D17698" s="228" t="s">
        <v>205</v>
      </c>
      <c r="E17698" s="228">
        <v>75</v>
      </c>
      <c r="F17698" s="228">
        <v>21787</v>
      </c>
      <c r="G17698" s="228">
        <v>5712</v>
      </c>
      <c r="H17698" s="228">
        <v>14294</v>
      </c>
      <c r="I17698" s="228">
        <v>18088090.280000001</v>
      </c>
      <c r="J17698" s="228">
        <v>3970103.83</v>
      </c>
      <c r="K17698" s="228">
        <v>4420549</v>
      </c>
      <c r="L17698" s="228">
        <v>27632337.920000002</v>
      </c>
    </row>
    <row r="17699" spans="1:12">
      <c r="A17699" s="228">
        <v>2021</v>
      </c>
      <c r="B17699" s="228" t="s">
        <v>193</v>
      </c>
      <c r="C17699" s="228" t="s">
        <v>65</v>
      </c>
      <c r="D17699" s="228" t="s">
        <v>205</v>
      </c>
      <c r="E17699" s="228">
        <v>80</v>
      </c>
      <c r="F17699" s="228">
        <v>13759</v>
      </c>
      <c r="G17699" s="228">
        <v>4138</v>
      </c>
      <c r="H17699" s="228">
        <v>11732</v>
      </c>
      <c r="I17699" s="228">
        <v>13774737.199999999</v>
      </c>
      <c r="J17699" s="228">
        <v>2842267</v>
      </c>
      <c r="K17699" s="228">
        <v>3256238.7</v>
      </c>
      <c r="L17699" s="228">
        <v>20480129.710000001</v>
      </c>
    </row>
    <row r="17700" spans="1:12">
      <c r="A17700" s="228">
        <v>2021</v>
      </c>
      <c r="B17700" s="228" t="s">
        <v>193</v>
      </c>
      <c r="C17700" s="228" t="s">
        <v>65</v>
      </c>
      <c r="D17700" s="228" t="s">
        <v>205</v>
      </c>
      <c r="E17700" s="228">
        <v>85</v>
      </c>
      <c r="F17700" s="228">
        <v>6876</v>
      </c>
      <c r="G17700" s="228">
        <v>2093</v>
      </c>
      <c r="H17700" s="228">
        <v>7671</v>
      </c>
      <c r="I17700" s="228">
        <v>7446105.6200000001</v>
      </c>
      <c r="J17700" s="228">
        <v>1284695.8899999999</v>
      </c>
      <c r="K17700" s="228">
        <v>1287099.3999999999</v>
      </c>
      <c r="L17700" s="228">
        <v>10316675</v>
      </c>
    </row>
    <row r="17701" spans="1:12">
      <c r="A17701" s="228">
        <v>2021</v>
      </c>
      <c r="B17701" s="228" t="s">
        <v>193</v>
      </c>
      <c r="C17701" s="228" t="s">
        <v>65</v>
      </c>
      <c r="D17701" s="228" t="s">
        <v>205</v>
      </c>
      <c r="E17701" s="228">
        <v>90</v>
      </c>
      <c r="F17701" s="228">
        <v>2836</v>
      </c>
      <c r="G17701" s="228">
        <v>925</v>
      </c>
      <c r="H17701" s="228">
        <v>4219</v>
      </c>
      <c r="I17701" s="228">
        <v>3433463.76</v>
      </c>
      <c r="J17701" s="228">
        <v>496233.25</v>
      </c>
      <c r="K17701" s="228">
        <v>454730</v>
      </c>
      <c r="L17701" s="228">
        <v>4494051.22</v>
      </c>
    </row>
    <row r="17702" spans="1:12">
      <c r="A17702" s="228">
        <v>2021</v>
      </c>
      <c r="B17702" s="228" t="s">
        <v>193</v>
      </c>
      <c r="C17702" s="228" t="s">
        <v>65</v>
      </c>
      <c r="D17702" s="228" t="s">
        <v>205</v>
      </c>
      <c r="E17702" s="228">
        <v>95</v>
      </c>
      <c r="F17702" s="228">
        <v>455</v>
      </c>
      <c r="G17702" s="228">
        <v>115</v>
      </c>
      <c r="H17702" s="228">
        <v>734</v>
      </c>
      <c r="I17702" s="228">
        <v>487075.94</v>
      </c>
      <c r="J17702" s="228">
        <v>55065.120000000003</v>
      </c>
      <c r="K17702" s="228">
        <v>26014</v>
      </c>
      <c r="L17702" s="228">
        <v>579661.88</v>
      </c>
    </row>
    <row r="17703" spans="1:12">
      <c r="A17703" s="228">
        <v>2021</v>
      </c>
      <c r="B17703" s="228" t="s">
        <v>193</v>
      </c>
      <c r="C17703" s="228" t="s">
        <v>65</v>
      </c>
      <c r="D17703" s="228" t="s">
        <v>206</v>
      </c>
      <c r="E17703" s="228">
        <v>0</v>
      </c>
      <c r="F17703" s="228">
        <v>36933</v>
      </c>
      <c r="G17703" s="228">
        <v>1134</v>
      </c>
      <c r="H17703" s="228">
        <v>2487</v>
      </c>
      <c r="I17703" s="228">
        <v>2020103.7</v>
      </c>
      <c r="J17703" s="228">
        <v>292220.94</v>
      </c>
      <c r="K17703" s="228">
        <v>27794</v>
      </c>
      <c r="L17703" s="228">
        <v>2506146.54</v>
      </c>
    </row>
    <row r="17704" spans="1:12">
      <c r="A17704" s="228">
        <v>2021</v>
      </c>
      <c r="B17704" s="228" t="s">
        <v>193</v>
      </c>
      <c r="C17704" s="228" t="s">
        <v>65</v>
      </c>
      <c r="D17704" s="228" t="s">
        <v>206</v>
      </c>
      <c r="E17704" s="228">
        <v>5</v>
      </c>
      <c r="F17704" s="228">
        <v>46775</v>
      </c>
      <c r="G17704" s="228">
        <v>808</v>
      </c>
      <c r="H17704" s="228">
        <v>1070</v>
      </c>
      <c r="I17704" s="228">
        <v>1149272.95</v>
      </c>
      <c r="J17704" s="228">
        <v>238185.95</v>
      </c>
      <c r="K17704" s="228">
        <v>45184</v>
      </c>
      <c r="L17704" s="228">
        <v>1563528.32</v>
      </c>
    </row>
    <row r="17705" spans="1:12">
      <c r="A17705" s="228">
        <v>2021</v>
      </c>
      <c r="B17705" s="228" t="s">
        <v>193</v>
      </c>
      <c r="C17705" s="228" t="s">
        <v>65</v>
      </c>
      <c r="D17705" s="228" t="s">
        <v>206</v>
      </c>
      <c r="E17705" s="228">
        <v>10</v>
      </c>
      <c r="F17705" s="228">
        <v>47749</v>
      </c>
      <c r="G17705" s="228">
        <v>802</v>
      </c>
      <c r="H17705" s="228">
        <v>1815</v>
      </c>
      <c r="I17705" s="228">
        <v>1373752.8</v>
      </c>
      <c r="J17705" s="228">
        <v>231083.47</v>
      </c>
      <c r="K17705" s="228">
        <v>95283</v>
      </c>
      <c r="L17705" s="228">
        <v>1812155.31</v>
      </c>
    </row>
    <row r="17706" spans="1:12">
      <c r="A17706" s="228">
        <v>2021</v>
      </c>
      <c r="B17706" s="228" t="s">
        <v>193</v>
      </c>
      <c r="C17706" s="228" t="s">
        <v>65</v>
      </c>
      <c r="D17706" s="228" t="s">
        <v>206</v>
      </c>
      <c r="E17706" s="228">
        <v>15</v>
      </c>
      <c r="F17706" s="228">
        <v>42553</v>
      </c>
      <c r="G17706" s="228">
        <v>1772</v>
      </c>
      <c r="H17706" s="228">
        <v>4483</v>
      </c>
      <c r="I17706" s="228">
        <v>4013341.85</v>
      </c>
      <c r="J17706" s="228">
        <v>595595.52000000002</v>
      </c>
      <c r="K17706" s="228">
        <v>716626</v>
      </c>
      <c r="L17706" s="228">
        <v>5706312.9900000002</v>
      </c>
    </row>
    <row r="17707" spans="1:12">
      <c r="A17707" s="228">
        <v>2021</v>
      </c>
      <c r="B17707" s="228" t="s">
        <v>193</v>
      </c>
      <c r="C17707" s="228" t="s">
        <v>65</v>
      </c>
      <c r="D17707" s="228" t="s">
        <v>206</v>
      </c>
      <c r="E17707" s="228">
        <v>20</v>
      </c>
      <c r="F17707" s="228">
        <v>37038</v>
      </c>
      <c r="G17707" s="228">
        <v>1975</v>
      </c>
      <c r="H17707" s="228">
        <v>4418</v>
      </c>
      <c r="I17707" s="228">
        <v>4328151.25</v>
      </c>
      <c r="J17707" s="228">
        <v>715915.72</v>
      </c>
      <c r="K17707" s="228">
        <v>528800</v>
      </c>
      <c r="L17707" s="228">
        <v>6058881.9400000004</v>
      </c>
    </row>
    <row r="17708" spans="1:12">
      <c r="A17708" s="228">
        <v>2021</v>
      </c>
      <c r="B17708" s="228" t="s">
        <v>193</v>
      </c>
      <c r="C17708" s="228" t="s">
        <v>65</v>
      </c>
      <c r="D17708" s="228" t="s">
        <v>206</v>
      </c>
      <c r="E17708" s="228">
        <v>25</v>
      </c>
      <c r="F17708" s="228">
        <v>33567</v>
      </c>
      <c r="G17708" s="228">
        <v>2114</v>
      </c>
      <c r="H17708" s="228">
        <v>6068</v>
      </c>
      <c r="I17708" s="228">
        <v>6389515.5</v>
      </c>
      <c r="J17708" s="228">
        <v>1276048.08</v>
      </c>
      <c r="K17708" s="228">
        <v>595745</v>
      </c>
      <c r="L17708" s="228">
        <v>9143796.6899999995</v>
      </c>
    </row>
    <row r="17709" spans="1:12">
      <c r="A17709" s="228">
        <v>2021</v>
      </c>
      <c r="B17709" s="228" t="s">
        <v>193</v>
      </c>
      <c r="C17709" s="228" t="s">
        <v>65</v>
      </c>
      <c r="D17709" s="228" t="s">
        <v>206</v>
      </c>
      <c r="E17709" s="228">
        <v>30</v>
      </c>
      <c r="F17709" s="228">
        <v>53090</v>
      </c>
      <c r="G17709" s="228">
        <v>3865</v>
      </c>
      <c r="H17709" s="228">
        <v>11139</v>
      </c>
      <c r="I17709" s="228">
        <v>13950195.210000001</v>
      </c>
      <c r="J17709" s="228">
        <v>3065143.89</v>
      </c>
      <c r="K17709" s="228">
        <v>1288357</v>
      </c>
      <c r="L17709" s="228">
        <v>19987267.300000001</v>
      </c>
    </row>
    <row r="17710" spans="1:12">
      <c r="A17710" s="228">
        <v>2021</v>
      </c>
      <c r="B17710" s="228" t="s">
        <v>193</v>
      </c>
      <c r="C17710" s="228" t="s">
        <v>65</v>
      </c>
      <c r="D17710" s="228" t="s">
        <v>206</v>
      </c>
      <c r="E17710" s="228">
        <v>35</v>
      </c>
      <c r="F17710" s="228">
        <v>60112</v>
      </c>
      <c r="G17710" s="228">
        <v>4521</v>
      </c>
      <c r="H17710" s="228">
        <v>10131</v>
      </c>
      <c r="I17710" s="228">
        <v>12734051.82</v>
      </c>
      <c r="J17710" s="228">
        <v>2903103.89</v>
      </c>
      <c r="K17710" s="228">
        <v>1386147</v>
      </c>
      <c r="L17710" s="228">
        <v>19086895.18</v>
      </c>
    </row>
    <row r="17711" spans="1:12">
      <c r="A17711" s="228">
        <v>2021</v>
      </c>
      <c r="B17711" s="228" t="s">
        <v>193</v>
      </c>
      <c r="C17711" s="228" t="s">
        <v>65</v>
      </c>
      <c r="D17711" s="228" t="s">
        <v>206</v>
      </c>
      <c r="E17711" s="228">
        <v>40</v>
      </c>
      <c r="F17711" s="228">
        <v>54444</v>
      </c>
      <c r="G17711" s="228">
        <v>3807</v>
      </c>
      <c r="H17711" s="228">
        <v>7300</v>
      </c>
      <c r="I17711" s="228">
        <v>9381922.9499999993</v>
      </c>
      <c r="J17711" s="228">
        <v>2160393.9</v>
      </c>
      <c r="K17711" s="228">
        <v>1215297</v>
      </c>
      <c r="L17711" s="228">
        <v>14591726.460000001</v>
      </c>
    </row>
    <row r="17712" spans="1:12">
      <c r="A17712" s="228">
        <v>2021</v>
      </c>
      <c r="B17712" s="228" t="s">
        <v>193</v>
      </c>
      <c r="C17712" s="228" t="s">
        <v>65</v>
      </c>
      <c r="D17712" s="228" t="s">
        <v>206</v>
      </c>
      <c r="E17712" s="228">
        <v>45</v>
      </c>
      <c r="F17712" s="228">
        <v>53170</v>
      </c>
      <c r="G17712" s="228">
        <v>3958</v>
      </c>
      <c r="H17712" s="228">
        <v>7690</v>
      </c>
      <c r="I17712" s="228">
        <v>9767460.3499999996</v>
      </c>
      <c r="J17712" s="228">
        <v>2227421.91</v>
      </c>
      <c r="K17712" s="228">
        <v>1756940</v>
      </c>
      <c r="L17712" s="228">
        <v>15681063.02</v>
      </c>
    </row>
    <row r="17713" spans="1:12">
      <c r="A17713" s="228">
        <v>2021</v>
      </c>
      <c r="B17713" s="228" t="s">
        <v>193</v>
      </c>
      <c r="C17713" s="228" t="s">
        <v>65</v>
      </c>
      <c r="D17713" s="228" t="s">
        <v>206</v>
      </c>
      <c r="E17713" s="228">
        <v>50</v>
      </c>
      <c r="F17713" s="228">
        <v>52483</v>
      </c>
      <c r="G17713" s="228">
        <v>4634</v>
      </c>
      <c r="H17713" s="228">
        <v>8713</v>
      </c>
      <c r="I17713" s="228">
        <v>11153092.27</v>
      </c>
      <c r="J17713" s="228">
        <v>2544040.23</v>
      </c>
      <c r="K17713" s="228">
        <v>2442063.7000000002</v>
      </c>
      <c r="L17713" s="228">
        <v>18109914.039999999</v>
      </c>
    </row>
    <row r="17714" spans="1:12">
      <c r="A17714" s="228">
        <v>2021</v>
      </c>
      <c r="B17714" s="228" t="s">
        <v>193</v>
      </c>
      <c r="C17714" s="228" t="s">
        <v>65</v>
      </c>
      <c r="D17714" s="228" t="s">
        <v>206</v>
      </c>
      <c r="E17714" s="228">
        <v>55</v>
      </c>
      <c r="F17714" s="228">
        <v>49788</v>
      </c>
      <c r="G17714" s="228">
        <v>4952</v>
      </c>
      <c r="H17714" s="228">
        <v>9939</v>
      </c>
      <c r="I17714" s="228">
        <v>12849579.609999999</v>
      </c>
      <c r="J17714" s="228">
        <v>2938670.44</v>
      </c>
      <c r="K17714" s="228">
        <v>2723846</v>
      </c>
      <c r="L17714" s="228">
        <v>20422718.609999999</v>
      </c>
    </row>
    <row r="17715" spans="1:12">
      <c r="A17715" s="228">
        <v>2021</v>
      </c>
      <c r="B17715" s="228" t="s">
        <v>193</v>
      </c>
      <c r="C17715" s="228" t="s">
        <v>65</v>
      </c>
      <c r="D17715" s="228" t="s">
        <v>206</v>
      </c>
      <c r="E17715" s="228">
        <v>60</v>
      </c>
      <c r="F17715" s="228">
        <v>46892</v>
      </c>
      <c r="G17715" s="228">
        <v>5667</v>
      </c>
      <c r="H17715" s="228">
        <v>11096</v>
      </c>
      <c r="I17715" s="228">
        <v>14563308.699999999</v>
      </c>
      <c r="J17715" s="228">
        <v>3473637.1</v>
      </c>
      <c r="K17715" s="228">
        <v>3699008.65</v>
      </c>
      <c r="L17715" s="228">
        <v>23499884.059999999</v>
      </c>
    </row>
    <row r="17716" spans="1:12">
      <c r="A17716" s="228">
        <v>2021</v>
      </c>
      <c r="B17716" s="228" t="s">
        <v>193</v>
      </c>
      <c r="C17716" s="228" t="s">
        <v>65</v>
      </c>
      <c r="D17716" s="228" t="s">
        <v>206</v>
      </c>
      <c r="E17716" s="228">
        <v>65</v>
      </c>
      <c r="F17716" s="228">
        <v>41449</v>
      </c>
      <c r="G17716" s="228">
        <v>6344</v>
      </c>
      <c r="H17716" s="228">
        <v>13233</v>
      </c>
      <c r="I17716" s="228">
        <v>17168583.100000001</v>
      </c>
      <c r="J17716" s="228">
        <v>3940786</v>
      </c>
      <c r="K17716" s="228">
        <v>4451782.5999999996</v>
      </c>
      <c r="L17716" s="228">
        <v>27353956.609999999</v>
      </c>
    </row>
    <row r="17717" spans="1:12">
      <c r="A17717" s="228">
        <v>2021</v>
      </c>
      <c r="B17717" s="228" t="s">
        <v>193</v>
      </c>
      <c r="C17717" s="228" t="s">
        <v>65</v>
      </c>
      <c r="D17717" s="228" t="s">
        <v>206</v>
      </c>
      <c r="E17717" s="228">
        <v>70</v>
      </c>
      <c r="F17717" s="228">
        <v>35763</v>
      </c>
      <c r="G17717" s="228">
        <v>6619</v>
      </c>
      <c r="H17717" s="228">
        <v>14714</v>
      </c>
      <c r="I17717" s="228">
        <v>18987282.469999999</v>
      </c>
      <c r="J17717" s="228">
        <v>4429007.76</v>
      </c>
      <c r="K17717" s="228">
        <v>5223683.9400000004</v>
      </c>
      <c r="L17717" s="228">
        <v>30091974.780000001</v>
      </c>
    </row>
    <row r="17718" spans="1:12">
      <c r="A17718" s="228">
        <v>2021</v>
      </c>
      <c r="B17718" s="228" t="s">
        <v>193</v>
      </c>
      <c r="C17718" s="228" t="s">
        <v>65</v>
      </c>
      <c r="D17718" s="228" t="s">
        <v>206</v>
      </c>
      <c r="E17718" s="228">
        <v>75</v>
      </c>
      <c r="F17718" s="228">
        <v>23365</v>
      </c>
      <c r="G17718" s="228">
        <v>5275</v>
      </c>
      <c r="H17718" s="228">
        <v>14339</v>
      </c>
      <c r="I17718" s="228">
        <v>16399056.949999999</v>
      </c>
      <c r="J17718" s="228">
        <v>3650152.5</v>
      </c>
      <c r="K17718" s="228">
        <v>3902709.3</v>
      </c>
      <c r="L17718" s="228">
        <v>24912054.16</v>
      </c>
    </row>
    <row r="17719" spans="1:12">
      <c r="A17719" s="228">
        <v>2021</v>
      </c>
      <c r="B17719" s="228" t="s">
        <v>193</v>
      </c>
      <c r="C17719" s="228" t="s">
        <v>65</v>
      </c>
      <c r="D17719" s="228" t="s">
        <v>206</v>
      </c>
      <c r="E17719" s="228">
        <v>80</v>
      </c>
      <c r="F17719" s="228">
        <v>15578</v>
      </c>
      <c r="G17719" s="228">
        <v>3543</v>
      </c>
      <c r="H17719" s="228">
        <v>12624</v>
      </c>
      <c r="I17719" s="228">
        <v>13345374.550000001</v>
      </c>
      <c r="J17719" s="228">
        <v>2588368.14</v>
      </c>
      <c r="K17719" s="228">
        <v>2828793</v>
      </c>
      <c r="L17719" s="228">
        <v>19329392.440000001</v>
      </c>
    </row>
    <row r="17720" spans="1:12">
      <c r="A17720" s="228">
        <v>2021</v>
      </c>
      <c r="B17720" s="228" t="s">
        <v>193</v>
      </c>
      <c r="C17720" s="228" t="s">
        <v>65</v>
      </c>
      <c r="D17720" s="228" t="s">
        <v>206</v>
      </c>
      <c r="E17720" s="228">
        <v>85</v>
      </c>
      <c r="F17720" s="228">
        <v>9113</v>
      </c>
      <c r="G17720" s="228">
        <v>2176</v>
      </c>
      <c r="H17720" s="228">
        <v>10669</v>
      </c>
      <c r="I17720" s="228">
        <v>8960392.9900000002</v>
      </c>
      <c r="J17720" s="228">
        <v>1487301.02</v>
      </c>
      <c r="K17720" s="228">
        <v>1332036.58</v>
      </c>
      <c r="L17720" s="228">
        <v>12087437.65</v>
      </c>
    </row>
    <row r="17721" spans="1:12">
      <c r="A17721" s="228">
        <v>2021</v>
      </c>
      <c r="B17721" s="228" t="s">
        <v>193</v>
      </c>
      <c r="C17721" s="228" t="s">
        <v>65</v>
      </c>
      <c r="D17721" s="228" t="s">
        <v>206</v>
      </c>
      <c r="E17721" s="228">
        <v>90</v>
      </c>
      <c r="F17721" s="228">
        <v>4255</v>
      </c>
      <c r="G17721" s="228">
        <v>887</v>
      </c>
      <c r="H17721" s="228">
        <v>6390</v>
      </c>
      <c r="I17721" s="228">
        <v>4038079.71</v>
      </c>
      <c r="J17721" s="228">
        <v>571289.37</v>
      </c>
      <c r="K17721" s="228">
        <v>371603</v>
      </c>
      <c r="L17721" s="228">
        <v>5116654.51</v>
      </c>
    </row>
    <row r="17722" spans="1:12">
      <c r="A17722" s="228">
        <v>2021</v>
      </c>
      <c r="B17722" s="228" t="s">
        <v>193</v>
      </c>
      <c r="C17722" s="228" t="s">
        <v>65</v>
      </c>
      <c r="D17722" s="228" t="s">
        <v>206</v>
      </c>
      <c r="E17722" s="228">
        <v>95</v>
      </c>
      <c r="F17722" s="228">
        <v>1124</v>
      </c>
      <c r="G17722" s="228">
        <v>194</v>
      </c>
      <c r="H17722" s="228">
        <v>1355</v>
      </c>
      <c r="I17722" s="228">
        <v>890877.9</v>
      </c>
      <c r="J17722" s="228">
        <v>118902.15</v>
      </c>
      <c r="K17722" s="228">
        <v>60915</v>
      </c>
      <c r="L17722" s="228">
        <v>1087907.1399999999</v>
      </c>
    </row>
    <row r="17723" spans="1:12">
      <c r="A17723" s="228">
        <v>2021</v>
      </c>
      <c r="B17723" s="228" t="s">
        <v>193</v>
      </c>
      <c r="C17723" s="228" t="s">
        <v>66</v>
      </c>
      <c r="D17723" s="228" t="s">
        <v>205</v>
      </c>
      <c r="E17723" s="228">
        <v>0</v>
      </c>
      <c r="F17723" s="228">
        <v>4394</v>
      </c>
      <c r="G17723" s="228">
        <v>120</v>
      </c>
      <c r="H17723" s="228">
        <v>441</v>
      </c>
      <c r="I17723" s="228">
        <v>408491.23</v>
      </c>
      <c r="J17723" s="228">
        <v>52024.58</v>
      </c>
      <c r="K17723" s="228">
        <v>1496</v>
      </c>
      <c r="L17723" s="228">
        <v>480745.51</v>
      </c>
    </row>
    <row r="17724" spans="1:12">
      <c r="A17724" s="228">
        <v>2021</v>
      </c>
      <c r="B17724" s="228" t="s">
        <v>193</v>
      </c>
      <c r="C17724" s="228" t="s">
        <v>66</v>
      </c>
      <c r="D17724" s="228" t="s">
        <v>205</v>
      </c>
      <c r="E17724" s="228">
        <v>5</v>
      </c>
      <c r="F17724" s="228">
        <v>5846</v>
      </c>
      <c r="G17724" s="228">
        <v>91</v>
      </c>
      <c r="H17724" s="228">
        <v>105</v>
      </c>
      <c r="I17724" s="228">
        <v>103623.41</v>
      </c>
      <c r="J17724" s="228">
        <v>33438.25</v>
      </c>
      <c r="K17724" s="228">
        <v>10340</v>
      </c>
      <c r="L17724" s="228">
        <v>160504.98000000001</v>
      </c>
    </row>
    <row r="17725" spans="1:12">
      <c r="A17725" s="228">
        <v>2021</v>
      </c>
      <c r="B17725" s="228" t="s">
        <v>193</v>
      </c>
      <c r="C17725" s="228" t="s">
        <v>66</v>
      </c>
      <c r="D17725" s="228" t="s">
        <v>205</v>
      </c>
      <c r="E17725" s="228">
        <v>10</v>
      </c>
      <c r="F17725" s="228">
        <v>6524</v>
      </c>
      <c r="G17725" s="228">
        <v>58</v>
      </c>
      <c r="H17725" s="228">
        <v>69</v>
      </c>
      <c r="I17725" s="228">
        <v>85238.04</v>
      </c>
      <c r="J17725" s="228">
        <v>25064.19</v>
      </c>
      <c r="K17725" s="228">
        <v>12900</v>
      </c>
      <c r="L17725" s="228">
        <v>132226.67000000001</v>
      </c>
    </row>
    <row r="17726" spans="1:12">
      <c r="A17726" s="228">
        <v>2021</v>
      </c>
      <c r="B17726" s="228" t="s">
        <v>193</v>
      </c>
      <c r="C17726" s="228" t="s">
        <v>66</v>
      </c>
      <c r="D17726" s="228" t="s">
        <v>205</v>
      </c>
      <c r="E17726" s="228">
        <v>15</v>
      </c>
      <c r="F17726" s="228">
        <v>6354</v>
      </c>
      <c r="G17726" s="228">
        <v>119</v>
      </c>
      <c r="H17726" s="228">
        <v>199</v>
      </c>
      <c r="I17726" s="228">
        <v>232807.07</v>
      </c>
      <c r="J17726" s="228">
        <v>61938.76</v>
      </c>
      <c r="K17726" s="228">
        <v>69119</v>
      </c>
      <c r="L17726" s="228">
        <v>389290.51</v>
      </c>
    </row>
    <row r="17727" spans="1:12">
      <c r="A17727" s="228">
        <v>2021</v>
      </c>
      <c r="B17727" s="228" t="s">
        <v>193</v>
      </c>
      <c r="C17727" s="228" t="s">
        <v>66</v>
      </c>
      <c r="D17727" s="228" t="s">
        <v>205</v>
      </c>
      <c r="E17727" s="228">
        <v>20</v>
      </c>
      <c r="F17727" s="228">
        <v>5107</v>
      </c>
      <c r="G17727" s="228">
        <v>169</v>
      </c>
      <c r="H17727" s="228">
        <v>292</v>
      </c>
      <c r="I17727" s="228">
        <v>321712.45</v>
      </c>
      <c r="J17727" s="228">
        <v>82763.570000000007</v>
      </c>
      <c r="K17727" s="228">
        <v>67429</v>
      </c>
      <c r="L17727" s="228">
        <v>506240.15</v>
      </c>
    </row>
    <row r="17728" spans="1:12">
      <c r="A17728" s="228">
        <v>2021</v>
      </c>
      <c r="B17728" s="228" t="s">
        <v>193</v>
      </c>
      <c r="C17728" s="228" t="s">
        <v>66</v>
      </c>
      <c r="D17728" s="228" t="s">
        <v>205</v>
      </c>
      <c r="E17728" s="228">
        <v>25</v>
      </c>
      <c r="F17728" s="228">
        <v>3162</v>
      </c>
      <c r="G17728" s="228">
        <v>119</v>
      </c>
      <c r="H17728" s="228">
        <v>421</v>
      </c>
      <c r="I17728" s="228">
        <v>366331.79</v>
      </c>
      <c r="J17728" s="228">
        <v>72615.100000000006</v>
      </c>
      <c r="K17728" s="228">
        <v>59774</v>
      </c>
      <c r="L17728" s="228">
        <v>555084.51</v>
      </c>
    </row>
    <row r="17729" spans="1:12">
      <c r="A17729" s="228">
        <v>2021</v>
      </c>
      <c r="B17729" s="228" t="s">
        <v>193</v>
      </c>
      <c r="C17729" s="228" t="s">
        <v>66</v>
      </c>
      <c r="D17729" s="228" t="s">
        <v>205</v>
      </c>
      <c r="E17729" s="228">
        <v>30</v>
      </c>
      <c r="F17729" s="228">
        <v>5126</v>
      </c>
      <c r="G17729" s="228">
        <v>160</v>
      </c>
      <c r="H17729" s="228">
        <v>340</v>
      </c>
      <c r="I17729" s="228">
        <v>364776.88</v>
      </c>
      <c r="J17729" s="228">
        <v>88505.98</v>
      </c>
      <c r="K17729" s="228">
        <v>46682</v>
      </c>
      <c r="L17729" s="228">
        <v>573038.91</v>
      </c>
    </row>
    <row r="17730" spans="1:12">
      <c r="A17730" s="228">
        <v>2021</v>
      </c>
      <c r="B17730" s="228" t="s">
        <v>193</v>
      </c>
      <c r="C17730" s="228" t="s">
        <v>66</v>
      </c>
      <c r="D17730" s="228" t="s">
        <v>205</v>
      </c>
      <c r="E17730" s="228">
        <v>35</v>
      </c>
      <c r="F17730" s="228">
        <v>6108</v>
      </c>
      <c r="G17730" s="228">
        <v>276</v>
      </c>
      <c r="H17730" s="228">
        <v>521</v>
      </c>
      <c r="I17730" s="228">
        <v>494223.31</v>
      </c>
      <c r="J17730" s="228">
        <v>150105.76999999999</v>
      </c>
      <c r="K17730" s="228">
        <v>100123</v>
      </c>
      <c r="L17730" s="228">
        <v>874032.61</v>
      </c>
    </row>
    <row r="17731" spans="1:12">
      <c r="A17731" s="228">
        <v>2021</v>
      </c>
      <c r="B17731" s="228" t="s">
        <v>193</v>
      </c>
      <c r="C17731" s="228" t="s">
        <v>66</v>
      </c>
      <c r="D17731" s="228" t="s">
        <v>205</v>
      </c>
      <c r="E17731" s="228">
        <v>40</v>
      </c>
      <c r="F17731" s="228">
        <v>5921</v>
      </c>
      <c r="G17731" s="228">
        <v>286</v>
      </c>
      <c r="H17731" s="228">
        <v>506</v>
      </c>
      <c r="I17731" s="228">
        <v>568813.22</v>
      </c>
      <c r="J17731" s="228">
        <v>167990.83</v>
      </c>
      <c r="K17731" s="228">
        <v>156763</v>
      </c>
      <c r="L17731" s="228">
        <v>1006551.51</v>
      </c>
    </row>
    <row r="17732" spans="1:12">
      <c r="A17732" s="228">
        <v>2021</v>
      </c>
      <c r="B17732" s="228" t="s">
        <v>193</v>
      </c>
      <c r="C17732" s="228" t="s">
        <v>66</v>
      </c>
      <c r="D17732" s="228" t="s">
        <v>205</v>
      </c>
      <c r="E17732" s="228">
        <v>45</v>
      </c>
      <c r="F17732" s="228">
        <v>6581</v>
      </c>
      <c r="G17732" s="228">
        <v>379</v>
      </c>
      <c r="H17732" s="228">
        <v>873</v>
      </c>
      <c r="I17732" s="228">
        <v>1021051.6</v>
      </c>
      <c r="J17732" s="228">
        <v>258358.38</v>
      </c>
      <c r="K17732" s="228">
        <v>334108</v>
      </c>
      <c r="L17732" s="228">
        <v>1836102.88</v>
      </c>
    </row>
    <row r="17733" spans="1:12">
      <c r="A17733" s="228">
        <v>2021</v>
      </c>
      <c r="B17733" s="228" t="s">
        <v>193</v>
      </c>
      <c r="C17733" s="228" t="s">
        <v>66</v>
      </c>
      <c r="D17733" s="228" t="s">
        <v>205</v>
      </c>
      <c r="E17733" s="228">
        <v>50</v>
      </c>
      <c r="F17733" s="228">
        <v>7296</v>
      </c>
      <c r="G17733" s="228">
        <v>557</v>
      </c>
      <c r="H17733" s="228">
        <v>1064</v>
      </c>
      <c r="I17733" s="228">
        <v>1232243.56</v>
      </c>
      <c r="J17733" s="228">
        <v>340130.11</v>
      </c>
      <c r="K17733" s="228">
        <v>322665</v>
      </c>
      <c r="L17733" s="228">
        <v>2083767.53</v>
      </c>
    </row>
    <row r="17734" spans="1:12">
      <c r="A17734" s="228">
        <v>2021</v>
      </c>
      <c r="B17734" s="228" t="s">
        <v>193</v>
      </c>
      <c r="C17734" s="228" t="s">
        <v>66</v>
      </c>
      <c r="D17734" s="228" t="s">
        <v>205</v>
      </c>
      <c r="E17734" s="228">
        <v>55</v>
      </c>
      <c r="F17734" s="228">
        <v>8148</v>
      </c>
      <c r="G17734" s="228">
        <v>851</v>
      </c>
      <c r="H17734" s="228">
        <v>1587</v>
      </c>
      <c r="I17734" s="228">
        <v>1941712.52</v>
      </c>
      <c r="J17734" s="228">
        <v>577186.06999999995</v>
      </c>
      <c r="K17734" s="228">
        <v>643121</v>
      </c>
      <c r="L17734" s="228">
        <v>3460725.18</v>
      </c>
    </row>
    <row r="17735" spans="1:12">
      <c r="A17735" s="228">
        <v>2021</v>
      </c>
      <c r="B17735" s="228" t="s">
        <v>193</v>
      </c>
      <c r="C17735" s="228" t="s">
        <v>66</v>
      </c>
      <c r="D17735" s="228" t="s">
        <v>205</v>
      </c>
      <c r="E17735" s="228">
        <v>60</v>
      </c>
      <c r="F17735" s="228">
        <v>9376</v>
      </c>
      <c r="G17735" s="228">
        <v>1266</v>
      </c>
      <c r="H17735" s="228">
        <v>2258</v>
      </c>
      <c r="I17735" s="228">
        <v>2914790.06</v>
      </c>
      <c r="J17735" s="228">
        <v>787261.71</v>
      </c>
      <c r="K17735" s="228">
        <v>1140784.03</v>
      </c>
      <c r="L17735" s="228">
        <v>5236813.93</v>
      </c>
    </row>
    <row r="17736" spans="1:12">
      <c r="A17736" s="228">
        <v>2021</v>
      </c>
      <c r="B17736" s="228" t="s">
        <v>193</v>
      </c>
      <c r="C17736" s="228" t="s">
        <v>66</v>
      </c>
      <c r="D17736" s="228" t="s">
        <v>205</v>
      </c>
      <c r="E17736" s="228">
        <v>65</v>
      </c>
      <c r="F17736" s="228">
        <v>9066</v>
      </c>
      <c r="G17736" s="228">
        <v>1705</v>
      </c>
      <c r="H17736" s="228">
        <v>3238</v>
      </c>
      <c r="I17736" s="228">
        <v>4066938.28</v>
      </c>
      <c r="J17736" s="228">
        <v>1042550.11</v>
      </c>
      <c r="K17736" s="228">
        <v>1615051.8</v>
      </c>
      <c r="L17736" s="228">
        <v>7198475.0800000001</v>
      </c>
    </row>
    <row r="17737" spans="1:12">
      <c r="A17737" s="228">
        <v>2021</v>
      </c>
      <c r="B17737" s="228" t="s">
        <v>193</v>
      </c>
      <c r="C17737" s="228" t="s">
        <v>66</v>
      </c>
      <c r="D17737" s="228" t="s">
        <v>205</v>
      </c>
      <c r="E17737" s="228">
        <v>70</v>
      </c>
      <c r="F17737" s="228">
        <v>8227</v>
      </c>
      <c r="G17737" s="228">
        <v>1727</v>
      </c>
      <c r="H17737" s="228">
        <v>3534</v>
      </c>
      <c r="I17737" s="228">
        <v>4412432.43</v>
      </c>
      <c r="J17737" s="228">
        <v>1157146.21</v>
      </c>
      <c r="K17737" s="228">
        <v>1319787</v>
      </c>
      <c r="L17737" s="228">
        <v>7297654.4800000004</v>
      </c>
    </row>
    <row r="17738" spans="1:12">
      <c r="A17738" s="228">
        <v>2021</v>
      </c>
      <c r="B17738" s="228" t="s">
        <v>193</v>
      </c>
      <c r="C17738" s="228" t="s">
        <v>66</v>
      </c>
      <c r="D17738" s="228" t="s">
        <v>205</v>
      </c>
      <c r="E17738" s="228">
        <v>75</v>
      </c>
      <c r="F17738" s="228">
        <v>5537</v>
      </c>
      <c r="G17738" s="228">
        <v>1695</v>
      </c>
      <c r="H17738" s="228">
        <v>3975</v>
      </c>
      <c r="I17738" s="228">
        <v>3818263.9</v>
      </c>
      <c r="J17738" s="228">
        <v>945182.91</v>
      </c>
      <c r="K17738" s="228">
        <v>932819.25</v>
      </c>
      <c r="L17738" s="228">
        <v>5986589.6500000004</v>
      </c>
    </row>
    <row r="17739" spans="1:12">
      <c r="A17739" s="228">
        <v>2021</v>
      </c>
      <c r="B17739" s="228" t="s">
        <v>193</v>
      </c>
      <c r="C17739" s="228" t="s">
        <v>66</v>
      </c>
      <c r="D17739" s="228" t="s">
        <v>205</v>
      </c>
      <c r="E17739" s="228">
        <v>80</v>
      </c>
      <c r="F17739" s="228">
        <v>3592</v>
      </c>
      <c r="G17739" s="228">
        <v>1181</v>
      </c>
      <c r="H17739" s="228">
        <v>2979</v>
      </c>
      <c r="I17739" s="228">
        <v>2852148.41</v>
      </c>
      <c r="J17739" s="228">
        <v>632956.86</v>
      </c>
      <c r="K17739" s="228">
        <v>854092.27</v>
      </c>
      <c r="L17739" s="228">
        <v>4500320.95</v>
      </c>
    </row>
    <row r="17740" spans="1:12">
      <c r="A17740" s="228">
        <v>2021</v>
      </c>
      <c r="B17740" s="228" t="s">
        <v>193</v>
      </c>
      <c r="C17740" s="228" t="s">
        <v>66</v>
      </c>
      <c r="D17740" s="228" t="s">
        <v>205</v>
      </c>
      <c r="E17740" s="228">
        <v>85</v>
      </c>
      <c r="F17740" s="228">
        <v>1774</v>
      </c>
      <c r="G17740" s="228">
        <v>607</v>
      </c>
      <c r="H17740" s="228">
        <v>2155</v>
      </c>
      <c r="I17740" s="228">
        <v>1673549</v>
      </c>
      <c r="J17740" s="228">
        <v>295568.15999999997</v>
      </c>
      <c r="K17740" s="228">
        <v>400750</v>
      </c>
      <c r="L17740" s="228">
        <v>2455725.6</v>
      </c>
    </row>
    <row r="17741" spans="1:12">
      <c r="A17741" s="228">
        <v>2021</v>
      </c>
      <c r="B17741" s="228" t="s">
        <v>193</v>
      </c>
      <c r="C17741" s="228" t="s">
        <v>66</v>
      </c>
      <c r="D17741" s="228" t="s">
        <v>205</v>
      </c>
      <c r="E17741" s="228">
        <v>90</v>
      </c>
      <c r="F17741" s="228">
        <v>745</v>
      </c>
      <c r="G17741" s="228">
        <v>243</v>
      </c>
      <c r="H17741" s="228">
        <v>862</v>
      </c>
      <c r="I17741" s="228">
        <v>604528.67000000004</v>
      </c>
      <c r="J17741" s="228">
        <v>108379.29</v>
      </c>
      <c r="K17741" s="228">
        <v>42908</v>
      </c>
      <c r="L17741" s="228">
        <v>779177.28</v>
      </c>
    </row>
    <row r="17742" spans="1:12">
      <c r="A17742" s="228">
        <v>2021</v>
      </c>
      <c r="B17742" s="228" t="s">
        <v>193</v>
      </c>
      <c r="C17742" s="228" t="s">
        <v>66</v>
      </c>
      <c r="D17742" s="228" t="s">
        <v>205</v>
      </c>
      <c r="E17742" s="228">
        <v>95</v>
      </c>
      <c r="F17742" s="228">
        <v>96</v>
      </c>
      <c r="G17742" s="228">
        <v>23</v>
      </c>
      <c r="H17742" s="228">
        <v>181</v>
      </c>
      <c r="I17742" s="228">
        <v>139211</v>
      </c>
      <c r="J17742" s="228">
        <v>9829.58</v>
      </c>
      <c r="K17742" s="228">
        <v>895</v>
      </c>
      <c r="L17742" s="228">
        <v>151812.16</v>
      </c>
    </row>
    <row r="17743" spans="1:12">
      <c r="A17743" s="228">
        <v>2021</v>
      </c>
      <c r="B17743" s="228" t="s">
        <v>193</v>
      </c>
      <c r="C17743" s="228" t="s">
        <v>66</v>
      </c>
      <c r="D17743" s="228" t="s">
        <v>206</v>
      </c>
      <c r="E17743" s="228">
        <v>0</v>
      </c>
      <c r="F17743" s="228">
        <v>4080</v>
      </c>
      <c r="G17743" s="228">
        <v>67</v>
      </c>
      <c r="H17743" s="228">
        <v>224</v>
      </c>
      <c r="I17743" s="228">
        <v>179447.67999999999</v>
      </c>
      <c r="J17743" s="228">
        <v>25650.7</v>
      </c>
      <c r="K17743" s="228">
        <v>616</v>
      </c>
      <c r="L17743" s="228">
        <v>212663.74</v>
      </c>
    </row>
    <row r="17744" spans="1:12">
      <c r="A17744" s="228">
        <v>2021</v>
      </c>
      <c r="B17744" s="228" t="s">
        <v>193</v>
      </c>
      <c r="C17744" s="228" t="s">
        <v>66</v>
      </c>
      <c r="D17744" s="228" t="s">
        <v>206</v>
      </c>
      <c r="E17744" s="228">
        <v>5</v>
      </c>
      <c r="F17744" s="228">
        <v>5532</v>
      </c>
      <c r="G17744" s="228">
        <v>50</v>
      </c>
      <c r="H17744" s="228">
        <v>51</v>
      </c>
      <c r="I17744" s="228">
        <v>59679.34</v>
      </c>
      <c r="J17744" s="228">
        <v>21929.03</v>
      </c>
      <c r="K17744" s="228">
        <v>9334</v>
      </c>
      <c r="L17744" s="228">
        <v>98922.35</v>
      </c>
    </row>
    <row r="17745" spans="1:12">
      <c r="A17745" s="228">
        <v>2021</v>
      </c>
      <c r="B17745" s="228" t="s">
        <v>193</v>
      </c>
      <c r="C17745" s="228" t="s">
        <v>66</v>
      </c>
      <c r="D17745" s="228" t="s">
        <v>206</v>
      </c>
      <c r="E17745" s="228">
        <v>10</v>
      </c>
      <c r="F17745" s="228">
        <v>6149</v>
      </c>
      <c r="G17745" s="228">
        <v>94</v>
      </c>
      <c r="H17745" s="228">
        <v>130</v>
      </c>
      <c r="I17745" s="228">
        <v>140540.09</v>
      </c>
      <c r="J17745" s="228">
        <v>42671.63</v>
      </c>
      <c r="K17745" s="228">
        <v>8156</v>
      </c>
      <c r="L17745" s="228">
        <v>206473.94</v>
      </c>
    </row>
    <row r="17746" spans="1:12">
      <c r="A17746" s="228">
        <v>2021</v>
      </c>
      <c r="B17746" s="228" t="s">
        <v>193</v>
      </c>
      <c r="C17746" s="228" t="s">
        <v>66</v>
      </c>
      <c r="D17746" s="228" t="s">
        <v>206</v>
      </c>
      <c r="E17746" s="228">
        <v>15</v>
      </c>
      <c r="F17746" s="228">
        <v>5949</v>
      </c>
      <c r="G17746" s="228">
        <v>225</v>
      </c>
      <c r="H17746" s="228">
        <v>454</v>
      </c>
      <c r="I17746" s="228">
        <v>489637.3</v>
      </c>
      <c r="J17746" s="228">
        <v>103928.28</v>
      </c>
      <c r="K17746" s="228">
        <v>123938</v>
      </c>
      <c r="L17746" s="228">
        <v>805292.32</v>
      </c>
    </row>
    <row r="17747" spans="1:12">
      <c r="A17747" s="228">
        <v>2021</v>
      </c>
      <c r="B17747" s="228" t="s">
        <v>193</v>
      </c>
      <c r="C17747" s="228" t="s">
        <v>66</v>
      </c>
      <c r="D17747" s="228" t="s">
        <v>206</v>
      </c>
      <c r="E17747" s="228">
        <v>20</v>
      </c>
      <c r="F17747" s="228">
        <v>5236</v>
      </c>
      <c r="G17747" s="228">
        <v>415</v>
      </c>
      <c r="H17747" s="228">
        <v>1119</v>
      </c>
      <c r="I17747" s="228">
        <v>980447.46</v>
      </c>
      <c r="J17747" s="228">
        <v>180226.72</v>
      </c>
      <c r="K17747" s="228">
        <v>92869</v>
      </c>
      <c r="L17747" s="228">
        <v>1358966.3</v>
      </c>
    </row>
    <row r="17748" spans="1:12">
      <c r="A17748" s="228">
        <v>2021</v>
      </c>
      <c r="B17748" s="228" t="s">
        <v>193</v>
      </c>
      <c r="C17748" s="228" t="s">
        <v>66</v>
      </c>
      <c r="D17748" s="228" t="s">
        <v>206</v>
      </c>
      <c r="E17748" s="228">
        <v>25</v>
      </c>
      <c r="F17748" s="228">
        <v>4017</v>
      </c>
      <c r="G17748" s="228">
        <v>437</v>
      </c>
      <c r="H17748" s="228">
        <v>1484</v>
      </c>
      <c r="I17748" s="228">
        <v>1303985.8999999999</v>
      </c>
      <c r="J17748" s="228">
        <v>265922.09999999998</v>
      </c>
      <c r="K17748" s="228">
        <v>78278</v>
      </c>
      <c r="L17748" s="228">
        <v>1811100.02</v>
      </c>
    </row>
    <row r="17749" spans="1:12">
      <c r="A17749" s="228">
        <v>2021</v>
      </c>
      <c r="B17749" s="228" t="s">
        <v>193</v>
      </c>
      <c r="C17749" s="228" t="s">
        <v>66</v>
      </c>
      <c r="D17749" s="228" t="s">
        <v>206</v>
      </c>
      <c r="E17749" s="228">
        <v>30</v>
      </c>
      <c r="F17749" s="228">
        <v>6292</v>
      </c>
      <c r="G17749" s="228">
        <v>669</v>
      </c>
      <c r="H17749" s="228">
        <v>2259</v>
      </c>
      <c r="I17749" s="228">
        <v>2048787.04</v>
      </c>
      <c r="J17749" s="228">
        <v>481066.25</v>
      </c>
      <c r="K17749" s="228">
        <v>108865</v>
      </c>
      <c r="L17749" s="228">
        <v>2885122.14</v>
      </c>
    </row>
    <row r="17750" spans="1:12">
      <c r="A17750" s="228">
        <v>2021</v>
      </c>
      <c r="B17750" s="228" t="s">
        <v>193</v>
      </c>
      <c r="C17750" s="228" t="s">
        <v>66</v>
      </c>
      <c r="D17750" s="228" t="s">
        <v>206</v>
      </c>
      <c r="E17750" s="228">
        <v>35</v>
      </c>
      <c r="F17750" s="228">
        <v>7153</v>
      </c>
      <c r="G17750" s="228">
        <v>783</v>
      </c>
      <c r="H17750" s="228">
        <v>1993</v>
      </c>
      <c r="I17750" s="228">
        <v>1830757.73</v>
      </c>
      <c r="J17750" s="228">
        <v>417162.21</v>
      </c>
      <c r="K17750" s="228">
        <v>257549</v>
      </c>
      <c r="L17750" s="228">
        <v>2792945.95</v>
      </c>
    </row>
    <row r="17751" spans="1:12">
      <c r="A17751" s="228">
        <v>2021</v>
      </c>
      <c r="B17751" s="228" t="s">
        <v>193</v>
      </c>
      <c r="C17751" s="228" t="s">
        <v>66</v>
      </c>
      <c r="D17751" s="228" t="s">
        <v>206</v>
      </c>
      <c r="E17751" s="228">
        <v>40</v>
      </c>
      <c r="F17751" s="228">
        <v>6898</v>
      </c>
      <c r="G17751" s="228">
        <v>667</v>
      </c>
      <c r="H17751" s="228">
        <v>1386</v>
      </c>
      <c r="I17751" s="228">
        <v>1512114.42</v>
      </c>
      <c r="J17751" s="228">
        <v>347316.24</v>
      </c>
      <c r="K17751" s="228">
        <v>306448</v>
      </c>
      <c r="L17751" s="228">
        <v>2480284.4900000002</v>
      </c>
    </row>
    <row r="17752" spans="1:12">
      <c r="A17752" s="228">
        <v>2021</v>
      </c>
      <c r="B17752" s="228" t="s">
        <v>193</v>
      </c>
      <c r="C17752" s="228" t="s">
        <v>66</v>
      </c>
      <c r="D17752" s="228" t="s">
        <v>206</v>
      </c>
      <c r="E17752" s="228">
        <v>45</v>
      </c>
      <c r="F17752" s="228">
        <v>7679</v>
      </c>
      <c r="G17752" s="228">
        <v>759</v>
      </c>
      <c r="H17752" s="228">
        <v>1923</v>
      </c>
      <c r="I17752" s="228">
        <v>1973447.95</v>
      </c>
      <c r="J17752" s="228">
        <v>399800.87</v>
      </c>
      <c r="K17752" s="228">
        <v>335672</v>
      </c>
      <c r="L17752" s="228">
        <v>2974744.24</v>
      </c>
    </row>
    <row r="17753" spans="1:12">
      <c r="A17753" s="228">
        <v>2021</v>
      </c>
      <c r="B17753" s="228" t="s">
        <v>193</v>
      </c>
      <c r="C17753" s="228" t="s">
        <v>66</v>
      </c>
      <c r="D17753" s="228" t="s">
        <v>206</v>
      </c>
      <c r="E17753" s="228">
        <v>50</v>
      </c>
      <c r="F17753" s="228">
        <v>8560</v>
      </c>
      <c r="G17753" s="228">
        <v>974</v>
      </c>
      <c r="H17753" s="228">
        <v>1934</v>
      </c>
      <c r="I17753" s="228">
        <v>2059636.82</v>
      </c>
      <c r="J17753" s="228">
        <v>499390.69</v>
      </c>
      <c r="K17753" s="228">
        <v>538806</v>
      </c>
      <c r="L17753" s="228">
        <v>3408409.39</v>
      </c>
    </row>
    <row r="17754" spans="1:12">
      <c r="A17754" s="228">
        <v>2021</v>
      </c>
      <c r="B17754" s="228" t="s">
        <v>193</v>
      </c>
      <c r="C17754" s="228" t="s">
        <v>66</v>
      </c>
      <c r="D17754" s="228" t="s">
        <v>206</v>
      </c>
      <c r="E17754" s="228">
        <v>55</v>
      </c>
      <c r="F17754" s="228">
        <v>9645</v>
      </c>
      <c r="G17754" s="228">
        <v>1181</v>
      </c>
      <c r="H17754" s="228">
        <v>2462</v>
      </c>
      <c r="I17754" s="228">
        <v>2703022.3</v>
      </c>
      <c r="J17754" s="228">
        <v>678964.01</v>
      </c>
      <c r="K17754" s="228">
        <v>872891</v>
      </c>
      <c r="L17754" s="228">
        <v>4632741.4000000004</v>
      </c>
    </row>
    <row r="17755" spans="1:12">
      <c r="A17755" s="228">
        <v>2021</v>
      </c>
      <c r="B17755" s="228" t="s">
        <v>193</v>
      </c>
      <c r="C17755" s="228" t="s">
        <v>66</v>
      </c>
      <c r="D17755" s="228" t="s">
        <v>206</v>
      </c>
      <c r="E17755" s="228">
        <v>60</v>
      </c>
      <c r="F17755" s="228">
        <v>10795</v>
      </c>
      <c r="G17755" s="228">
        <v>1467</v>
      </c>
      <c r="H17755" s="228">
        <v>3325</v>
      </c>
      <c r="I17755" s="228">
        <v>3714489.18</v>
      </c>
      <c r="J17755" s="228">
        <v>858869.91</v>
      </c>
      <c r="K17755" s="228">
        <v>940587</v>
      </c>
      <c r="L17755" s="228">
        <v>5965811.1200000001</v>
      </c>
    </row>
    <row r="17756" spans="1:12">
      <c r="A17756" s="228">
        <v>2021</v>
      </c>
      <c r="B17756" s="228" t="s">
        <v>193</v>
      </c>
      <c r="C17756" s="228" t="s">
        <v>66</v>
      </c>
      <c r="D17756" s="228" t="s">
        <v>206</v>
      </c>
      <c r="E17756" s="228">
        <v>65</v>
      </c>
      <c r="F17756" s="228">
        <v>10081</v>
      </c>
      <c r="G17756" s="228">
        <v>1569</v>
      </c>
      <c r="H17756" s="228">
        <v>3546</v>
      </c>
      <c r="I17756" s="228">
        <v>3744447.3</v>
      </c>
      <c r="J17756" s="228">
        <v>967933.61</v>
      </c>
      <c r="K17756" s="228">
        <v>1054626.3500000001</v>
      </c>
      <c r="L17756" s="228">
        <v>6180023.8600000003</v>
      </c>
    </row>
    <row r="17757" spans="1:12">
      <c r="A17757" s="228">
        <v>2021</v>
      </c>
      <c r="B17757" s="228" t="s">
        <v>193</v>
      </c>
      <c r="C17757" s="228" t="s">
        <v>66</v>
      </c>
      <c r="D17757" s="228" t="s">
        <v>206</v>
      </c>
      <c r="E17757" s="228">
        <v>70</v>
      </c>
      <c r="F17757" s="228">
        <v>9194</v>
      </c>
      <c r="G17757" s="228">
        <v>1977</v>
      </c>
      <c r="H17757" s="228">
        <v>5031</v>
      </c>
      <c r="I17757" s="228">
        <v>5025429.12</v>
      </c>
      <c r="J17757" s="228">
        <v>1164614.78</v>
      </c>
      <c r="K17757" s="228">
        <v>1390606</v>
      </c>
      <c r="L17757" s="228">
        <v>8011254.0700000003</v>
      </c>
    </row>
    <row r="17758" spans="1:12">
      <c r="A17758" s="228">
        <v>2021</v>
      </c>
      <c r="B17758" s="228" t="s">
        <v>193</v>
      </c>
      <c r="C17758" s="228" t="s">
        <v>66</v>
      </c>
      <c r="D17758" s="228" t="s">
        <v>206</v>
      </c>
      <c r="E17758" s="228">
        <v>75</v>
      </c>
      <c r="F17758" s="228">
        <v>6325</v>
      </c>
      <c r="G17758" s="228">
        <v>1457</v>
      </c>
      <c r="H17758" s="228">
        <v>3935</v>
      </c>
      <c r="I17758" s="228">
        <v>3785873.17</v>
      </c>
      <c r="J17758" s="228">
        <v>915870.93</v>
      </c>
      <c r="K17758" s="228">
        <v>1059423</v>
      </c>
      <c r="L17758" s="228">
        <v>6042673.5300000003</v>
      </c>
    </row>
    <row r="17759" spans="1:12">
      <c r="A17759" s="228">
        <v>2021</v>
      </c>
      <c r="B17759" s="228" t="s">
        <v>193</v>
      </c>
      <c r="C17759" s="228" t="s">
        <v>66</v>
      </c>
      <c r="D17759" s="228" t="s">
        <v>206</v>
      </c>
      <c r="E17759" s="228">
        <v>80</v>
      </c>
      <c r="F17759" s="228">
        <v>4121</v>
      </c>
      <c r="G17759" s="228">
        <v>1158</v>
      </c>
      <c r="H17759" s="228">
        <v>3308</v>
      </c>
      <c r="I17759" s="228">
        <v>2808388.05</v>
      </c>
      <c r="J17759" s="228">
        <v>563279.14</v>
      </c>
      <c r="K17759" s="228">
        <v>674967</v>
      </c>
      <c r="L17759" s="228">
        <v>4207769.74</v>
      </c>
    </row>
    <row r="17760" spans="1:12">
      <c r="A17760" s="228">
        <v>2021</v>
      </c>
      <c r="B17760" s="228" t="s">
        <v>193</v>
      </c>
      <c r="C17760" s="228" t="s">
        <v>66</v>
      </c>
      <c r="D17760" s="228" t="s">
        <v>206</v>
      </c>
      <c r="E17760" s="228">
        <v>85</v>
      </c>
      <c r="F17760" s="228">
        <v>2368</v>
      </c>
      <c r="G17760" s="228">
        <v>585</v>
      </c>
      <c r="H17760" s="228">
        <v>2805</v>
      </c>
      <c r="I17760" s="228">
        <v>2093048.85</v>
      </c>
      <c r="J17760" s="228">
        <v>297432.14</v>
      </c>
      <c r="K17760" s="228">
        <v>224360</v>
      </c>
      <c r="L17760" s="228">
        <v>2731005.99</v>
      </c>
    </row>
    <row r="17761" spans="1:12">
      <c r="A17761" s="228">
        <v>2021</v>
      </c>
      <c r="B17761" s="228" t="s">
        <v>193</v>
      </c>
      <c r="C17761" s="228" t="s">
        <v>66</v>
      </c>
      <c r="D17761" s="228" t="s">
        <v>206</v>
      </c>
      <c r="E17761" s="228">
        <v>90</v>
      </c>
      <c r="F17761" s="228">
        <v>1044</v>
      </c>
      <c r="G17761" s="228">
        <v>265</v>
      </c>
      <c r="H17761" s="228">
        <v>1366</v>
      </c>
      <c r="I17761" s="228">
        <v>955285.54</v>
      </c>
      <c r="J17761" s="228">
        <v>134844.85999999999</v>
      </c>
      <c r="K17761" s="228">
        <v>114829</v>
      </c>
      <c r="L17761" s="228">
        <v>1243353.8700000001</v>
      </c>
    </row>
    <row r="17762" spans="1:12">
      <c r="A17762" s="228">
        <v>2021</v>
      </c>
      <c r="B17762" s="228" t="s">
        <v>193</v>
      </c>
      <c r="C17762" s="228" t="s">
        <v>66</v>
      </c>
      <c r="D17762" s="228" t="s">
        <v>206</v>
      </c>
      <c r="E17762" s="228">
        <v>95</v>
      </c>
      <c r="F17762" s="228">
        <v>254</v>
      </c>
      <c r="G17762" s="228">
        <v>42</v>
      </c>
      <c r="H17762" s="228">
        <v>149</v>
      </c>
      <c r="I17762" s="228">
        <v>92755.81</v>
      </c>
      <c r="J17762" s="228">
        <v>17275.97</v>
      </c>
      <c r="K17762" s="228">
        <v>67</v>
      </c>
      <c r="L17762" s="228">
        <v>112404.78</v>
      </c>
    </row>
    <row r="17763" spans="1:12">
      <c r="A17763" s="228">
        <v>2021</v>
      </c>
      <c r="B17763" s="228" t="s">
        <v>193</v>
      </c>
      <c r="C17763" s="228" t="s">
        <v>68</v>
      </c>
      <c r="D17763" s="228" t="s">
        <v>205</v>
      </c>
      <c r="E17763" s="228">
        <v>0</v>
      </c>
      <c r="F17763" s="228">
        <v>6337</v>
      </c>
      <c r="G17763" s="228">
        <v>156</v>
      </c>
      <c r="H17763" s="228">
        <v>372</v>
      </c>
      <c r="I17763" s="228">
        <v>323498.5</v>
      </c>
      <c r="J17763" s="228">
        <v>45045.279999999999</v>
      </c>
      <c r="K17763" s="228">
        <v>1097</v>
      </c>
      <c r="L17763" s="228">
        <v>422240.77</v>
      </c>
    </row>
    <row r="17764" spans="1:12">
      <c r="A17764" s="228">
        <v>2021</v>
      </c>
      <c r="B17764" s="228" t="s">
        <v>193</v>
      </c>
      <c r="C17764" s="228" t="s">
        <v>68</v>
      </c>
      <c r="D17764" s="228" t="s">
        <v>205</v>
      </c>
      <c r="E17764" s="228">
        <v>5</v>
      </c>
      <c r="F17764" s="228">
        <v>8728</v>
      </c>
      <c r="G17764" s="228">
        <v>91</v>
      </c>
      <c r="H17764" s="228">
        <v>127</v>
      </c>
      <c r="I17764" s="228">
        <v>135858.4</v>
      </c>
      <c r="J17764" s="228">
        <v>27592.99</v>
      </c>
      <c r="K17764" s="228">
        <v>18498</v>
      </c>
      <c r="L17764" s="228">
        <v>228336.23</v>
      </c>
    </row>
    <row r="17765" spans="1:12">
      <c r="A17765" s="228">
        <v>2021</v>
      </c>
      <c r="B17765" s="228" t="s">
        <v>193</v>
      </c>
      <c r="C17765" s="228" t="s">
        <v>68</v>
      </c>
      <c r="D17765" s="228" t="s">
        <v>205</v>
      </c>
      <c r="E17765" s="228">
        <v>10</v>
      </c>
      <c r="F17765" s="228">
        <v>8470</v>
      </c>
      <c r="G17765" s="228">
        <v>77</v>
      </c>
      <c r="H17765" s="228">
        <v>81</v>
      </c>
      <c r="I17765" s="228">
        <v>116816.2</v>
      </c>
      <c r="J17765" s="228">
        <v>23788.720000000001</v>
      </c>
      <c r="K17765" s="228">
        <v>16714</v>
      </c>
      <c r="L17765" s="228">
        <v>197529.19</v>
      </c>
    </row>
    <row r="17766" spans="1:12">
      <c r="A17766" s="228">
        <v>2021</v>
      </c>
      <c r="B17766" s="228" t="s">
        <v>193</v>
      </c>
      <c r="C17766" s="228" t="s">
        <v>68</v>
      </c>
      <c r="D17766" s="228" t="s">
        <v>205</v>
      </c>
      <c r="E17766" s="228">
        <v>15</v>
      </c>
      <c r="F17766" s="228">
        <v>7240</v>
      </c>
      <c r="G17766" s="228">
        <v>133</v>
      </c>
      <c r="H17766" s="228">
        <v>185</v>
      </c>
      <c r="I17766" s="228">
        <v>231245.34</v>
      </c>
      <c r="J17766" s="228">
        <v>53401.08</v>
      </c>
      <c r="K17766" s="228">
        <v>107892</v>
      </c>
      <c r="L17766" s="228">
        <v>484847.44</v>
      </c>
    </row>
    <row r="17767" spans="1:12">
      <c r="A17767" s="228">
        <v>2021</v>
      </c>
      <c r="B17767" s="228" t="s">
        <v>193</v>
      </c>
      <c r="C17767" s="228" t="s">
        <v>68</v>
      </c>
      <c r="D17767" s="228" t="s">
        <v>205</v>
      </c>
      <c r="E17767" s="228">
        <v>20</v>
      </c>
      <c r="F17767" s="228">
        <v>5224</v>
      </c>
      <c r="G17767" s="228">
        <v>146</v>
      </c>
      <c r="H17767" s="228">
        <v>258</v>
      </c>
      <c r="I17767" s="228">
        <v>294496.57</v>
      </c>
      <c r="J17767" s="228">
        <v>58384.52</v>
      </c>
      <c r="K17767" s="228">
        <v>80560</v>
      </c>
      <c r="L17767" s="228">
        <v>551571.6</v>
      </c>
    </row>
    <row r="17768" spans="1:12">
      <c r="A17768" s="228">
        <v>2021</v>
      </c>
      <c r="B17768" s="228" t="s">
        <v>193</v>
      </c>
      <c r="C17768" s="228" t="s">
        <v>68</v>
      </c>
      <c r="D17768" s="228" t="s">
        <v>205</v>
      </c>
      <c r="E17768" s="228">
        <v>25</v>
      </c>
      <c r="F17768" s="228">
        <v>4125</v>
      </c>
      <c r="G17768" s="228">
        <v>100</v>
      </c>
      <c r="H17768" s="228">
        <v>277</v>
      </c>
      <c r="I17768" s="228">
        <v>277855.15000000002</v>
      </c>
      <c r="J17768" s="228">
        <v>42301.57</v>
      </c>
      <c r="K17768" s="228">
        <v>52486</v>
      </c>
      <c r="L17768" s="228">
        <v>489707.48</v>
      </c>
    </row>
    <row r="17769" spans="1:12">
      <c r="A17769" s="228">
        <v>2021</v>
      </c>
      <c r="B17769" s="228" t="s">
        <v>193</v>
      </c>
      <c r="C17769" s="228" t="s">
        <v>68</v>
      </c>
      <c r="D17769" s="228" t="s">
        <v>205</v>
      </c>
      <c r="E17769" s="228">
        <v>30</v>
      </c>
      <c r="F17769" s="228">
        <v>7672</v>
      </c>
      <c r="G17769" s="228">
        <v>112</v>
      </c>
      <c r="H17769" s="228">
        <v>-150</v>
      </c>
      <c r="I17769" s="228">
        <v>22326.39</v>
      </c>
      <c r="J17769" s="228">
        <v>75376.92</v>
      </c>
      <c r="K17769" s="228">
        <v>68826</v>
      </c>
      <c r="L17769" s="228">
        <v>313311.59000000003</v>
      </c>
    </row>
    <row r="17770" spans="1:12">
      <c r="A17770" s="228">
        <v>2021</v>
      </c>
      <c r="B17770" s="228" t="s">
        <v>193</v>
      </c>
      <c r="C17770" s="228" t="s">
        <v>68</v>
      </c>
      <c r="D17770" s="228" t="s">
        <v>205</v>
      </c>
      <c r="E17770" s="228">
        <v>35</v>
      </c>
      <c r="F17770" s="228">
        <v>9710</v>
      </c>
      <c r="G17770" s="228">
        <v>238</v>
      </c>
      <c r="H17770" s="228">
        <v>283</v>
      </c>
      <c r="I17770" s="228">
        <v>296458.53999999998</v>
      </c>
      <c r="J17770" s="228">
        <v>89996.57</v>
      </c>
      <c r="K17770" s="228">
        <v>63870</v>
      </c>
      <c r="L17770" s="228">
        <v>649698.30000000005</v>
      </c>
    </row>
    <row r="17771" spans="1:12">
      <c r="A17771" s="228">
        <v>2021</v>
      </c>
      <c r="B17771" s="228" t="s">
        <v>193</v>
      </c>
      <c r="C17771" s="228" t="s">
        <v>68</v>
      </c>
      <c r="D17771" s="228" t="s">
        <v>205</v>
      </c>
      <c r="E17771" s="228">
        <v>40</v>
      </c>
      <c r="F17771" s="228">
        <v>9055</v>
      </c>
      <c r="G17771" s="228">
        <v>219</v>
      </c>
      <c r="H17771" s="228">
        <v>500</v>
      </c>
      <c r="I17771" s="228">
        <v>515151.68</v>
      </c>
      <c r="J17771" s="228">
        <v>117862.12</v>
      </c>
      <c r="K17771" s="228">
        <v>97117</v>
      </c>
      <c r="L17771" s="228">
        <v>968520.58</v>
      </c>
    </row>
    <row r="17772" spans="1:12">
      <c r="A17772" s="228">
        <v>2021</v>
      </c>
      <c r="B17772" s="228" t="s">
        <v>193</v>
      </c>
      <c r="C17772" s="228" t="s">
        <v>68</v>
      </c>
      <c r="D17772" s="228" t="s">
        <v>205</v>
      </c>
      <c r="E17772" s="228">
        <v>45</v>
      </c>
      <c r="F17772" s="228">
        <v>8431</v>
      </c>
      <c r="G17772" s="228">
        <v>263</v>
      </c>
      <c r="H17772" s="228">
        <v>425</v>
      </c>
      <c r="I17772" s="228">
        <v>500610.59</v>
      </c>
      <c r="J17772" s="228">
        <v>138834.47</v>
      </c>
      <c r="K17772" s="228">
        <v>99047</v>
      </c>
      <c r="L17772" s="228">
        <v>979335.93</v>
      </c>
    </row>
    <row r="17773" spans="1:12">
      <c r="A17773" s="228">
        <v>2021</v>
      </c>
      <c r="B17773" s="228" t="s">
        <v>193</v>
      </c>
      <c r="C17773" s="228" t="s">
        <v>68</v>
      </c>
      <c r="D17773" s="228" t="s">
        <v>205</v>
      </c>
      <c r="E17773" s="228">
        <v>50</v>
      </c>
      <c r="F17773" s="228">
        <v>7928</v>
      </c>
      <c r="G17773" s="228">
        <v>423</v>
      </c>
      <c r="H17773" s="228">
        <v>700</v>
      </c>
      <c r="I17773" s="228">
        <v>796256.34</v>
      </c>
      <c r="J17773" s="228">
        <v>176718.93</v>
      </c>
      <c r="K17773" s="228">
        <v>240845</v>
      </c>
      <c r="L17773" s="228">
        <v>1595180.79</v>
      </c>
    </row>
    <row r="17774" spans="1:12">
      <c r="A17774" s="228">
        <v>2021</v>
      </c>
      <c r="B17774" s="228" t="s">
        <v>193</v>
      </c>
      <c r="C17774" s="228" t="s">
        <v>68</v>
      </c>
      <c r="D17774" s="228" t="s">
        <v>205</v>
      </c>
      <c r="E17774" s="228">
        <v>55</v>
      </c>
      <c r="F17774" s="228">
        <v>7266</v>
      </c>
      <c r="G17774" s="228">
        <v>445</v>
      </c>
      <c r="H17774" s="228">
        <v>762</v>
      </c>
      <c r="I17774" s="228">
        <v>995874.55</v>
      </c>
      <c r="J17774" s="228">
        <v>252260.86</v>
      </c>
      <c r="K17774" s="228">
        <v>312079.59999999998</v>
      </c>
      <c r="L17774" s="228">
        <v>2003075.07</v>
      </c>
    </row>
    <row r="17775" spans="1:12">
      <c r="A17775" s="228">
        <v>2021</v>
      </c>
      <c r="B17775" s="228" t="s">
        <v>193</v>
      </c>
      <c r="C17775" s="228" t="s">
        <v>68</v>
      </c>
      <c r="D17775" s="228" t="s">
        <v>205</v>
      </c>
      <c r="E17775" s="228">
        <v>60</v>
      </c>
      <c r="F17775" s="228">
        <v>6601</v>
      </c>
      <c r="G17775" s="228">
        <v>797</v>
      </c>
      <c r="H17775" s="228">
        <v>1270</v>
      </c>
      <c r="I17775" s="228">
        <v>1401782.66</v>
      </c>
      <c r="J17775" s="228">
        <v>315076.21000000002</v>
      </c>
      <c r="K17775" s="228">
        <v>325328.75</v>
      </c>
      <c r="L17775" s="228">
        <v>2527242.27</v>
      </c>
    </row>
    <row r="17776" spans="1:12">
      <c r="A17776" s="228">
        <v>2021</v>
      </c>
      <c r="B17776" s="228" t="s">
        <v>193</v>
      </c>
      <c r="C17776" s="228" t="s">
        <v>68</v>
      </c>
      <c r="D17776" s="228" t="s">
        <v>205</v>
      </c>
      <c r="E17776" s="228">
        <v>65</v>
      </c>
      <c r="F17776" s="228">
        <v>5701</v>
      </c>
      <c r="G17776" s="228">
        <v>760</v>
      </c>
      <c r="H17776" s="228">
        <v>1408</v>
      </c>
      <c r="I17776" s="228">
        <v>1853237.8</v>
      </c>
      <c r="J17776" s="228">
        <v>342486.78</v>
      </c>
      <c r="K17776" s="228">
        <v>524271</v>
      </c>
      <c r="L17776" s="228">
        <v>3289616.38</v>
      </c>
    </row>
    <row r="17777" spans="1:12">
      <c r="A17777" s="228">
        <v>2021</v>
      </c>
      <c r="B17777" s="228" t="s">
        <v>193</v>
      </c>
      <c r="C17777" s="228" t="s">
        <v>68</v>
      </c>
      <c r="D17777" s="228" t="s">
        <v>205</v>
      </c>
      <c r="E17777" s="228">
        <v>70</v>
      </c>
      <c r="F17777" s="228">
        <v>5141</v>
      </c>
      <c r="G17777" s="228">
        <v>815</v>
      </c>
      <c r="H17777" s="228">
        <v>1762</v>
      </c>
      <c r="I17777" s="228">
        <v>2356882.7599999998</v>
      </c>
      <c r="J17777" s="228">
        <v>425074.25</v>
      </c>
      <c r="K17777" s="228">
        <v>562754</v>
      </c>
      <c r="L17777" s="228">
        <v>3962713.82</v>
      </c>
    </row>
    <row r="17778" spans="1:12">
      <c r="A17778" s="228">
        <v>2021</v>
      </c>
      <c r="B17778" s="228" t="s">
        <v>193</v>
      </c>
      <c r="C17778" s="228" t="s">
        <v>68</v>
      </c>
      <c r="D17778" s="228" t="s">
        <v>205</v>
      </c>
      <c r="E17778" s="228">
        <v>75</v>
      </c>
      <c r="F17778" s="228">
        <v>3231</v>
      </c>
      <c r="G17778" s="228">
        <v>825</v>
      </c>
      <c r="H17778" s="228">
        <v>1719</v>
      </c>
      <c r="I17778" s="228">
        <v>1922363.7</v>
      </c>
      <c r="J17778" s="228">
        <v>348152.09</v>
      </c>
      <c r="K17778" s="228">
        <v>553126.65</v>
      </c>
      <c r="L17778" s="228">
        <v>3289803.21</v>
      </c>
    </row>
    <row r="17779" spans="1:12">
      <c r="A17779" s="228">
        <v>2021</v>
      </c>
      <c r="B17779" s="228" t="s">
        <v>193</v>
      </c>
      <c r="C17779" s="228" t="s">
        <v>68</v>
      </c>
      <c r="D17779" s="228" t="s">
        <v>205</v>
      </c>
      <c r="E17779" s="228">
        <v>80</v>
      </c>
      <c r="F17779" s="228">
        <v>1887</v>
      </c>
      <c r="G17779" s="228">
        <v>524</v>
      </c>
      <c r="H17779" s="228">
        <v>1240</v>
      </c>
      <c r="I17779" s="228">
        <v>1394288.36</v>
      </c>
      <c r="J17779" s="228">
        <v>261058.95</v>
      </c>
      <c r="K17779" s="228">
        <v>453185</v>
      </c>
      <c r="L17779" s="228">
        <v>2382526.0299999998</v>
      </c>
    </row>
    <row r="17780" spans="1:12">
      <c r="A17780" s="228">
        <v>2021</v>
      </c>
      <c r="B17780" s="228" t="s">
        <v>193</v>
      </c>
      <c r="C17780" s="228" t="s">
        <v>68</v>
      </c>
      <c r="D17780" s="228" t="s">
        <v>205</v>
      </c>
      <c r="E17780" s="228">
        <v>85</v>
      </c>
      <c r="F17780" s="228">
        <v>987</v>
      </c>
      <c r="G17780" s="228">
        <v>292</v>
      </c>
      <c r="H17780" s="228">
        <v>1810</v>
      </c>
      <c r="I17780" s="228">
        <v>1250872.45</v>
      </c>
      <c r="J17780" s="228">
        <v>150229.47</v>
      </c>
      <c r="K17780" s="228">
        <v>138238.54999999999</v>
      </c>
      <c r="L17780" s="228">
        <v>1631188.15</v>
      </c>
    </row>
    <row r="17781" spans="1:12">
      <c r="A17781" s="228">
        <v>2021</v>
      </c>
      <c r="B17781" s="228" t="s">
        <v>193</v>
      </c>
      <c r="C17781" s="228" t="s">
        <v>68</v>
      </c>
      <c r="D17781" s="228" t="s">
        <v>205</v>
      </c>
      <c r="E17781" s="228">
        <v>90</v>
      </c>
      <c r="F17781" s="228">
        <v>438</v>
      </c>
      <c r="G17781" s="228">
        <v>99</v>
      </c>
      <c r="H17781" s="228">
        <v>641</v>
      </c>
      <c r="I17781" s="228">
        <v>544766.69999999995</v>
      </c>
      <c r="J17781" s="228">
        <v>63953.23</v>
      </c>
      <c r="K17781" s="228">
        <v>114975</v>
      </c>
      <c r="L17781" s="228">
        <v>761208.57</v>
      </c>
    </row>
    <row r="17782" spans="1:12">
      <c r="A17782" s="228">
        <v>2021</v>
      </c>
      <c r="B17782" s="228" t="s">
        <v>193</v>
      </c>
      <c r="C17782" s="228" t="s">
        <v>68</v>
      </c>
      <c r="D17782" s="228" t="s">
        <v>205</v>
      </c>
      <c r="E17782" s="228">
        <v>95</v>
      </c>
      <c r="F17782" s="228">
        <v>78</v>
      </c>
      <c r="G17782" s="228">
        <v>21</v>
      </c>
      <c r="H17782" s="228">
        <v>248</v>
      </c>
      <c r="I17782" s="228">
        <v>135975</v>
      </c>
      <c r="J17782" s="228">
        <v>14984.11</v>
      </c>
      <c r="K17782" s="228">
        <v>10391</v>
      </c>
      <c r="L17782" s="228">
        <v>168109.08</v>
      </c>
    </row>
    <row r="17783" spans="1:12">
      <c r="A17783" s="228">
        <v>2021</v>
      </c>
      <c r="B17783" s="228" t="s">
        <v>193</v>
      </c>
      <c r="C17783" s="228" t="s">
        <v>68</v>
      </c>
      <c r="D17783" s="228" t="s">
        <v>206</v>
      </c>
      <c r="E17783" s="228">
        <v>0</v>
      </c>
      <c r="F17783" s="228">
        <v>5879</v>
      </c>
      <c r="G17783" s="228">
        <v>137</v>
      </c>
      <c r="H17783" s="228">
        <v>355</v>
      </c>
      <c r="I17783" s="228">
        <v>282055.84999999998</v>
      </c>
      <c r="J17783" s="228">
        <v>29234.35</v>
      </c>
      <c r="K17783" s="228">
        <v>1055</v>
      </c>
      <c r="L17783" s="228">
        <v>354643.29</v>
      </c>
    </row>
    <row r="17784" spans="1:12">
      <c r="A17784" s="228">
        <v>2021</v>
      </c>
      <c r="B17784" s="228" t="s">
        <v>193</v>
      </c>
      <c r="C17784" s="228" t="s">
        <v>68</v>
      </c>
      <c r="D17784" s="228" t="s">
        <v>206</v>
      </c>
      <c r="E17784" s="228">
        <v>5</v>
      </c>
      <c r="F17784" s="228">
        <v>8141</v>
      </c>
      <c r="G17784" s="228">
        <v>78</v>
      </c>
      <c r="H17784" s="228">
        <v>126</v>
      </c>
      <c r="I17784" s="228">
        <v>125737.25</v>
      </c>
      <c r="J17784" s="228">
        <v>28906.35</v>
      </c>
      <c r="K17784" s="228">
        <v>382</v>
      </c>
      <c r="L17784" s="228">
        <v>193662.8</v>
      </c>
    </row>
    <row r="17785" spans="1:12">
      <c r="A17785" s="228">
        <v>2021</v>
      </c>
      <c r="B17785" s="228" t="s">
        <v>193</v>
      </c>
      <c r="C17785" s="228" t="s">
        <v>68</v>
      </c>
      <c r="D17785" s="228" t="s">
        <v>206</v>
      </c>
      <c r="E17785" s="228">
        <v>10</v>
      </c>
      <c r="F17785" s="228">
        <v>8099</v>
      </c>
      <c r="G17785" s="228">
        <v>83</v>
      </c>
      <c r="H17785" s="228">
        <v>122</v>
      </c>
      <c r="I17785" s="228">
        <v>178459.8</v>
      </c>
      <c r="J17785" s="228">
        <v>26152.35</v>
      </c>
      <c r="K17785" s="228">
        <v>81515</v>
      </c>
      <c r="L17785" s="228">
        <v>323294.12</v>
      </c>
    </row>
    <row r="17786" spans="1:12">
      <c r="A17786" s="228">
        <v>2021</v>
      </c>
      <c r="B17786" s="228" t="s">
        <v>193</v>
      </c>
      <c r="C17786" s="228" t="s">
        <v>68</v>
      </c>
      <c r="D17786" s="228" t="s">
        <v>206</v>
      </c>
      <c r="E17786" s="228">
        <v>15</v>
      </c>
      <c r="F17786" s="228">
        <v>6876</v>
      </c>
      <c r="G17786" s="228">
        <v>169</v>
      </c>
      <c r="H17786" s="228">
        <v>313</v>
      </c>
      <c r="I17786" s="228">
        <v>338180.54</v>
      </c>
      <c r="J17786" s="228">
        <v>78969.34</v>
      </c>
      <c r="K17786" s="228">
        <v>128574</v>
      </c>
      <c r="L17786" s="228">
        <v>694862.95</v>
      </c>
    </row>
    <row r="17787" spans="1:12">
      <c r="A17787" s="228">
        <v>2021</v>
      </c>
      <c r="B17787" s="228" t="s">
        <v>193</v>
      </c>
      <c r="C17787" s="228" t="s">
        <v>68</v>
      </c>
      <c r="D17787" s="228" t="s">
        <v>206</v>
      </c>
      <c r="E17787" s="228">
        <v>20</v>
      </c>
      <c r="F17787" s="228">
        <v>5553</v>
      </c>
      <c r="G17787" s="228">
        <v>225</v>
      </c>
      <c r="H17787" s="228">
        <v>831</v>
      </c>
      <c r="I17787" s="228">
        <v>728124.18</v>
      </c>
      <c r="J17787" s="228">
        <v>103478.92</v>
      </c>
      <c r="K17787" s="228">
        <v>94869</v>
      </c>
      <c r="L17787" s="228">
        <v>1199771.8500000001</v>
      </c>
    </row>
    <row r="17788" spans="1:12">
      <c r="A17788" s="228">
        <v>2021</v>
      </c>
      <c r="B17788" s="228" t="s">
        <v>193</v>
      </c>
      <c r="C17788" s="228" t="s">
        <v>68</v>
      </c>
      <c r="D17788" s="228" t="s">
        <v>206</v>
      </c>
      <c r="E17788" s="228">
        <v>25</v>
      </c>
      <c r="F17788" s="228">
        <v>5262</v>
      </c>
      <c r="G17788" s="228">
        <v>211</v>
      </c>
      <c r="H17788" s="228">
        <v>716</v>
      </c>
      <c r="I17788" s="228">
        <v>704129.1</v>
      </c>
      <c r="J17788" s="228">
        <v>117796.73</v>
      </c>
      <c r="K17788" s="228">
        <v>97374</v>
      </c>
      <c r="L17788" s="228">
        <v>1150508.6599999999</v>
      </c>
    </row>
    <row r="17789" spans="1:12">
      <c r="A17789" s="228">
        <v>2021</v>
      </c>
      <c r="B17789" s="228" t="s">
        <v>193</v>
      </c>
      <c r="C17789" s="228" t="s">
        <v>68</v>
      </c>
      <c r="D17789" s="228" t="s">
        <v>206</v>
      </c>
      <c r="E17789" s="228">
        <v>30</v>
      </c>
      <c r="F17789" s="228">
        <v>9459</v>
      </c>
      <c r="G17789" s="228">
        <v>410</v>
      </c>
      <c r="H17789" s="228">
        <v>1322</v>
      </c>
      <c r="I17789" s="228">
        <v>1280660.3700000001</v>
      </c>
      <c r="J17789" s="228">
        <v>259570.36</v>
      </c>
      <c r="K17789" s="228">
        <v>171744</v>
      </c>
      <c r="L17789" s="228">
        <v>2120034</v>
      </c>
    </row>
    <row r="17790" spans="1:12">
      <c r="A17790" s="228">
        <v>2021</v>
      </c>
      <c r="B17790" s="228" t="s">
        <v>193</v>
      </c>
      <c r="C17790" s="228" t="s">
        <v>68</v>
      </c>
      <c r="D17790" s="228" t="s">
        <v>206</v>
      </c>
      <c r="E17790" s="228">
        <v>35</v>
      </c>
      <c r="F17790" s="228">
        <v>11167</v>
      </c>
      <c r="G17790" s="228">
        <v>580</v>
      </c>
      <c r="H17790" s="228">
        <v>1613</v>
      </c>
      <c r="I17790" s="228">
        <v>1665315.72</v>
      </c>
      <c r="J17790" s="228">
        <v>316434.40999999997</v>
      </c>
      <c r="K17790" s="228">
        <v>142367</v>
      </c>
      <c r="L17790" s="228">
        <v>2587062.7999999998</v>
      </c>
    </row>
    <row r="17791" spans="1:12">
      <c r="A17791" s="228">
        <v>2021</v>
      </c>
      <c r="B17791" s="228" t="s">
        <v>193</v>
      </c>
      <c r="C17791" s="228" t="s">
        <v>68</v>
      </c>
      <c r="D17791" s="228" t="s">
        <v>206</v>
      </c>
      <c r="E17791" s="228">
        <v>40</v>
      </c>
      <c r="F17791" s="228">
        <v>10111</v>
      </c>
      <c r="G17791" s="228">
        <v>484</v>
      </c>
      <c r="H17791" s="228">
        <v>1019</v>
      </c>
      <c r="I17791" s="228">
        <v>1186171.47</v>
      </c>
      <c r="J17791" s="228">
        <v>223879.82</v>
      </c>
      <c r="K17791" s="228">
        <v>287142</v>
      </c>
      <c r="L17791" s="228">
        <v>2207557.2799999998</v>
      </c>
    </row>
    <row r="17792" spans="1:12">
      <c r="A17792" s="228">
        <v>2021</v>
      </c>
      <c r="B17792" s="228" t="s">
        <v>193</v>
      </c>
      <c r="C17792" s="228" t="s">
        <v>68</v>
      </c>
      <c r="D17792" s="228" t="s">
        <v>206</v>
      </c>
      <c r="E17792" s="228">
        <v>45</v>
      </c>
      <c r="F17792" s="228">
        <v>9373</v>
      </c>
      <c r="G17792" s="228">
        <v>541</v>
      </c>
      <c r="H17792" s="228">
        <v>1007</v>
      </c>
      <c r="I17792" s="228">
        <v>1241087.7</v>
      </c>
      <c r="J17792" s="228">
        <v>240048.6</v>
      </c>
      <c r="K17792" s="228">
        <v>287790</v>
      </c>
      <c r="L17792" s="228">
        <v>2329210.5499999998</v>
      </c>
    </row>
    <row r="17793" spans="1:12">
      <c r="A17793" s="228">
        <v>2021</v>
      </c>
      <c r="B17793" s="228" t="s">
        <v>193</v>
      </c>
      <c r="C17793" s="228" t="s">
        <v>68</v>
      </c>
      <c r="D17793" s="228" t="s">
        <v>206</v>
      </c>
      <c r="E17793" s="228">
        <v>50</v>
      </c>
      <c r="F17793" s="228">
        <v>8753</v>
      </c>
      <c r="G17793" s="228">
        <v>692</v>
      </c>
      <c r="H17793" s="228">
        <v>1258</v>
      </c>
      <c r="I17793" s="228">
        <v>1298290.9099999999</v>
      </c>
      <c r="J17793" s="228">
        <v>269561.02</v>
      </c>
      <c r="K17793" s="228">
        <v>233896</v>
      </c>
      <c r="L17793" s="228">
        <v>2328239.92</v>
      </c>
    </row>
    <row r="17794" spans="1:12">
      <c r="A17794" s="228">
        <v>2021</v>
      </c>
      <c r="B17794" s="228" t="s">
        <v>193</v>
      </c>
      <c r="C17794" s="228" t="s">
        <v>68</v>
      </c>
      <c r="D17794" s="228" t="s">
        <v>206</v>
      </c>
      <c r="E17794" s="228">
        <v>55</v>
      </c>
      <c r="F17794" s="228">
        <v>7928</v>
      </c>
      <c r="G17794" s="228">
        <v>538</v>
      </c>
      <c r="H17794" s="228">
        <v>1104</v>
      </c>
      <c r="I17794" s="228">
        <v>1322135.07</v>
      </c>
      <c r="J17794" s="228">
        <v>272940.43</v>
      </c>
      <c r="K17794" s="228">
        <v>330395</v>
      </c>
      <c r="L17794" s="228">
        <v>2464198.4</v>
      </c>
    </row>
    <row r="17795" spans="1:12">
      <c r="A17795" s="228">
        <v>2021</v>
      </c>
      <c r="B17795" s="228" t="s">
        <v>193</v>
      </c>
      <c r="C17795" s="228" t="s">
        <v>68</v>
      </c>
      <c r="D17795" s="228" t="s">
        <v>206</v>
      </c>
      <c r="E17795" s="228">
        <v>60</v>
      </c>
      <c r="F17795" s="228">
        <v>7312</v>
      </c>
      <c r="G17795" s="228">
        <v>628</v>
      </c>
      <c r="H17795" s="228">
        <v>1358</v>
      </c>
      <c r="I17795" s="228">
        <v>1651750.72</v>
      </c>
      <c r="J17795" s="228">
        <v>313813.09999999998</v>
      </c>
      <c r="K17795" s="228">
        <v>522465</v>
      </c>
      <c r="L17795" s="228">
        <v>3007489.39</v>
      </c>
    </row>
    <row r="17796" spans="1:12">
      <c r="A17796" s="228">
        <v>2021</v>
      </c>
      <c r="B17796" s="228" t="s">
        <v>193</v>
      </c>
      <c r="C17796" s="228" t="s">
        <v>68</v>
      </c>
      <c r="D17796" s="228" t="s">
        <v>206</v>
      </c>
      <c r="E17796" s="228">
        <v>65</v>
      </c>
      <c r="F17796" s="228">
        <v>6391</v>
      </c>
      <c r="G17796" s="228">
        <v>864</v>
      </c>
      <c r="H17796" s="228">
        <v>1651</v>
      </c>
      <c r="I17796" s="228">
        <v>1911932.41</v>
      </c>
      <c r="J17796" s="228">
        <v>352534.33</v>
      </c>
      <c r="K17796" s="228">
        <v>506814</v>
      </c>
      <c r="L17796" s="228">
        <v>3393295.32</v>
      </c>
    </row>
    <row r="17797" spans="1:12">
      <c r="A17797" s="228">
        <v>2021</v>
      </c>
      <c r="B17797" s="228" t="s">
        <v>193</v>
      </c>
      <c r="C17797" s="228" t="s">
        <v>68</v>
      </c>
      <c r="D17797" s="228" t="s">
        <v>206</v>
      </c>
      <c r="E17797" s="228">
        <v>70</v>
      </c>
      <c r="F17797" s="228">
        <v>5933</v>
      </c>
      <c r="G17797" s="228">
        <v>1212</v>
      </c>
      <c r="H17797" s="228">
        <v>2664</v>
      </c>
      <c r="I17797" s="228">
        <v>2805092.29</v>
      </c>
      <c r="J17797" s="228">
        <v>490039.2</v>
      </c>
      <c r="K17797" s="228">
        <v>905786</v>
      </c>
      <c r="L17797" s="228">
        <v>4857377.25</v>
      </c>
    </row>
    <row r="17798" spans="1:12">
      <c r="A17798" s="228">
        <v>2021</v>
      </c>
      <c r="B17798" s="228" t="s">
        <v>193</v>
      </c>
      <c r="C17798" s="228" t="s">
        <v>68</v>
      </c>
      <c r="D17798" s="228" t="s">
        <v>206</v>
      </c>
      <c r="E17798" s="228">
        <v>75</v>
      </c>
      <c r="F17798" s="228">
        <v>3844</v>
      </c>
      <c r="G17798" s="228">
        <v>750</v>
      </c>
      <c r="H17798" s="228">
        <v>1934</v>
      </c>
      <c r="I17798" s="228">
        <v>1971469.69</v>
      </c>
      <c r="J17798" s="228">
        <v>343580.21</v>
      </c>
      <c r="K17798" s="228">
        <v>690556</v>
      </c>
      <c r="L17798" s="228">
        <v>3392921.94</v>
      </c>
    </row>
    <row r="17799" spans="1:12">
      <c r="A17799" s="228">
        <v>2021</v>
      </c>
      <c r="B17799" s="228" t="s">
        <v>193</v>
      </c>
      <c r="C17799" s="228" t="s">
        <v>68</v>
      </c>
      <c r="D17799" s="228" t="s">
        <v>206</v>
      </c>
      <c r="E17799" s="228">
        <v>80</v>
      </c>
      <c r="F17799" s="228">
        <v>2334</v>
      </c>
      <c r="G17799" s="228">
        <v>447</v>
      </c>
      <c r="H17799" s="228">
        <v>1766</v>
      </c>
      <c r="I17799" s="228">
        <v>1453146.57</v>
      </c>
      <c r="J17799" s="228">
        <v>216655.49</v>
      </c>
      <c r="K17799" s="228">
        <v>300932.59999999998</v>
      </c>
      <c r="L17799" s="228">
        <v>2209990.1800000002</v>
      </c>
    </row>
    <row r="17800" spans="1:12">
      <c r="A17800" s="228">
        <v>2021</v>
      </c>
      <c r="B17800" s="228" t="s">
        <v>193</v>
      </c>
      <c r="C17800" s="228" t="s">
        <v>68</v>
      </c>
      <c r="D17800" s="228" t="s">
        <v>206</v>
      </c>
      <c r="E17800" s="228">
        <v>85</v>
      </c>
      <c r="F17800" s="228">
        <v>1251</v>
      </c>
      <c r="G17800" s="228">
        <v>355</v>
      </c>
      <c r="H17800" s="228">
        <v>1491</v>
      </c>
      <c r="I17800" s="228">
        <v>927807.15</v>
      </c>
      <c r="J17800" s="228">
        <v>127683.44</v>
      </c>
      <c r="K17800" s="228">
        <v>160113</v>
      </c>
      <c r="L17800" s="228">
        <v>1303843.57</v>
      </c>
    </row>
    <row r="17801" spans="1:12">
      <c r="A17801" s="228">
        <v>2021</v>
      </c>
      <c r="B17801" s="228" t="s">
        <v>193</v>
      </c>
      <c r="C17801" s="228" t="s">
        <v>68</v>
      </c>
      <c r="D17801" s="228" t="s">
        <v>206</v>
      </c>
      <c r="E17801" s="228">
        <v>90</v>
      </c>
      <c r="F17801" s="228">
        <v>572</v>
      </c>
      <c r="G17801" s="228">
        <v>81</v>
      </c>
      <c r="H17801" s="228">
        <v>883</v>
      </c>
      <c r="I17801" s="228">
        <v>466364.95</v>
      </c>
      <c r="J17801" s="228">
        <v>39559.64</v>
      </c>
      <c r="K17801" s="228">
        <v>18803</v>
      </c>
      <c r="L17801" s="228">
        <v>540425.05000000005</v>
      </c>
    </row>
    <row r="17802" spans="1:12">
      <c r="A17802" s="228">
        <v>2021</v>
      </c>
      <c r="B17802" s="228" t="s">
        <v>193</v>
      </c>
      <c r="C17802" s="228" t="s">
        <v>68</v>
      </c>
      <c r="D17802" s="228" t="s">
        <v>206</v>
      </c>
      <c r="E17802" s="228">
        <v>95</v>
      </c>
      <c r="F17802" s="228">
        <v>171</v>
      </c>
      <c r="G17802" s="228">
        <v>18</v>
      </c>
      <c r="H17802" s="228">
        <v>244</v>
      </c>
      <c r="I17802" s="228">
        <v>103549.65</v>
      </c>
      <c r="J17802" s="228">
        <v>10815.1</v>
      </c>
      <c r="K17802" s="228">
        <v>0</v>
      </c>
      <c r="L17802" s="228">
        <v>119470.7</v>
      </c>
    </row>
    <row r="17803" spans="1:12">
      <c r="A17803" s="228">
        <v>2021</v>
      </c>
      <c r="B17803" s="228" t="s">
        <v>193</v>
      </c>
      <c r="C17803" s="228" t="s">
        <v>67</v>
      </c>
      <c r="D17803" s="228" t="s">
        <v>205</v>
      </c>
      <c r="E17803" s="228">
        <v>0</v>
      </c>
      <c r="F17803" s="228">
        <v>2896</v>
      </c>
      <c r="G17803" s="228">
        <v>66</v>
      </c>
      <c r="H17803" s="228">
        <v>152</v>
      </c>
      <c r="I17803" s="228">
        <v>133078</v>
      </c>
      <c r="J17803" s="228">
        <v>19682.22</v>
      </c>
      <c r="K17803" s="228">
        <v>402</v>
      </c>
      <c r="L17803" s="228">
        <v>158048.12</v>
      </c>
    </row>
    <row r="17804" spans="1:12">
      <c r="A17804" s="228">
        <v>2021</v>
      </c>
      <c r="B17804" s="228" t="s">
        <v>193</v>
      </c>
      <c r="C17804" s="228" t="s">
        <v>67</v>
      </c>
      <c r="D17804" s="228" t="s">
        <v>205</v>
      </c>
      <c r="E17804" s="228">
        <v>5</v>
      </c>
      <c r="F17804" s="228">
        <v>3531</v>
      </c>
      <c r="G17804" s="228">
        <v>43</v>
      </c>
      <c r="H17804" s="228">
        <v>52</v>
      </c>
      <c r="I17804" s="228">
        <v>62258.3</v>
      </c>
      <c r="J17804" s="228">
        <v>10876.73</v>
      </c>
      <c r="K17804" s="228">
        <v>18940</v>
      </c>
      <c r="L17804" s="228">
        <v>103167.43</v>
      </c>
    </row>
    <row r="17805" spans="1:12">
      <c r="A17805" s="228">
        <v>2021</v>
      </c>
      <c r="B17805" s="228" t="s">
        <v>193</v>
      </c>
      <c r="C17805" s="228" t="s">
        <v>67</v>
      </c>
      <c r="D17805" s="228" t="s">
        <v>205</v>
      </c>
      <c r="E17805" s="228">
        <v>10</v>
      </c>
      <c r="F17805" s="228">
        <v>3556</v>
      </c>
      <c r="G17805" s="228">
        <v>34</v>
      </c>
      <c r="H17805" s="228">
        <v>62</v>
      </c>
      <c r="I17805" s="228">
        <v>48278</v>
      </c>
      <c r="J17805" s="228">
        <v>9359.36</v>
      </c>
      <c r="K17805" s="228">
        <v>6172</v>
      </c>
      <c r="L17805" s="228">
        <v>70374.460000000006</v>
      </c>
    </row>
    <row r="17806" spans="1:12">
      <c r="A17806" s="228">
        <v>2021</v>
      </c>
      <c r="B17806" s="228" t="s">
        <v>193</v>
      </c>
      <c r="C17806" s="228" t="s">
        <v>67</v>
      </c>
      <c r="D17806" s="228" t="s">
        <v>205</v>
      </c>
      <c r="E17806" s="228">
        <v>15</v>
      </c>
      <c r="F17806" s="228">
        <v>3129</v>
      </c>
      <c r="G17806" s="228">
        <v>53</v>
      </c>
      <c r="H17806" s="228">
        <v>65</v>
      </c>
      <c r="I17806" s="228">
        <v>84863</v>
      </c>
      <c r="J17806" s="228">
        <v>17990.650000000001</v>
      </c>
      <c r="K17806" s="228">
        <v>9758</v>
      </c>
      <c r="L17806" s="228">
        <v>127306.11</v>
      </c>
    </row>
    <row r="17807" spans="1:12">
      <c r="A17807" s="228">
        <v>2021</v>
      </c>
      <c r="B17807" s="228" t="s">
        <v>193</v>
      </c>
      <c r="C17807" s="228" t="s">
        <v>67</v>
      </c>
      <c r="D17807" s="228" t="s">
        <v>205</v>
      </c>
      <c r="E17807" s="228">
        <v>20</v>
      </c>
      <c r="F17807" s="228">
        <v>2238</v>
      </c>
      <c r="G17807" s="228">
        <v>49</v>
      </c>
      <c r="H17807" s="228">
        <v>65</v>
      </c>
      <c r="I17807" s="228">
        <v>89811</v>
      </c>
      <c r="J17807" s="228">
        <v>25987.32</v>
      </c>
      <c r="K17807" s="228">
        <v>22119</v>
      </c>
      <c r="L17807" s="228">
        <v>145891.74</v>
      </c>
    </row>
    <row r="17808" spans="1:12">
      <c r="A17808" s="228">
        <v>2021</v>
      </c>
      <c r="B17808" s="228" t="s">
        <v>193</v>
      </c>
      <c r="C17808" s="228" t="s">
        <v>67</v>
      </c>
      <c r="D17808" s="228" t="s">
        <v>205</v>
      </c>
      <c r="E17808" s="228">
        <v>25</v>
      </c>
      <c r="F17808" s="228">
        <v>1922</v>
      </c>
      <c r="G17808" s="228">
        <v>42</v>
      </c>
      <c r="H17808" s="228">
        <v>61</v>
      </c>
      <c r="I17808" s="228">
        <v>73426.850000000006</v>
      </c>
      <c r="J17808" s="228">
        <v>19788.63</v>
      </c>
      <c r="K17808" s="228">
        <v>20526</v>
      </c>
      <c r="L17808" s="228">
        <v>144790.09</v>
      </c>
    </row>
    <row r="17809" spans="1:12">
      <c r="A17809" s="228">
        <v>2021</v>
      </c>
      <c r="B17809" s="228" t="s">
        <v>193</v>
      </c>
      <c r="C17809" s="228" t="s">
        <v>67</v>
      </c>
      <c r="D17809" s="228" t="s">
        <v>205</v>
      </c>
      <c r="E17809" s="228">
        <v>30</v>
      </c>
      <c r="F17809" s="228">
        <v>3525</v>
      </c>
      <c r="G17809" s="228">
        <v>73</v>
      </c>
      <c r="H17809" s="228">
        <v>105</v>
      </c>
      <c r="I17809" s="228">
        <v>117733.4</v>
      </c>
      <c r="J17809" s="228">
        <v>28528.95</v>
      </c>
      <c r="K17809" s="228">
        <v>16983</v>
      </c>
      <c r="L17809" s="228">
        <v>201841.71</v>
      </c>
    </row>
    <row r="17810" spans="1:12">
      <c r="A17810" s="228">
        <v>2021</v>
      </c>
      <c r="B17810" s="228" t="s">
        <v>193</v>
      </c>
      <c r="C17810" s="228" t="s">
        <v>67</v>
      </c>
      <c r="D17810" s="228" t="s">
        <v>205</v>
      </c>
      <c r="E17810" s="228">
        <v>35</v>
      </c>
      <c r="F17810" s="228">
        <v>4036</v>
      </c>
      <c r="G17810" s="228">
        <v>127</v>
      </c>
      <c r="H17810" s="228">
        <v>370</v>
      </c>
      <c r="I17810" s="228">
        <v>302085.84999999998</v>
      </c>
      <c r="J17810" s="228">
        <v>57175.05</v>
      </c>
      <c r="K17810" s="228">
        <v>55936</v>
      </c>
      <c r="L17810" s="228">
        <v>479688.86</v>
      </c>
    </row>
    <row r="17811" spans="1:12">
      <c r="A17811" s="228">
        <v>2021</v>
      </c>
      <c r="B17811" s="228" t="s">
        <v>193</v>
      </c>
      <c r="C17811" s="228" t="s">
        <v>67</v>
      </c>
      <c r="D17811" s="228" t="s">
        <v>205</v>
      </c>
      <c r="E17811" s="228">
        <v>40</v>
      </c>
      <c r="F17811" s="228">
        <v>3661</v>
      </c>
      <c r="G17811" s="228">
        <v>118</v>
      </c>
      <c r="H17811" s="228">
        <v>249</v>
      </c>
      <c r="I17811" s="228">
        <v>283947.2</v>
      </c>
      <c r="J17811" s="228">
        <v>51462.73</v>
      </c>
      <c r="K17811" s="228">
        <v>72456</v>
      </c>
      <c r="L17811" s="228">
        <v>469799.73</v>
      </c>
    </row>
    <row r="17812" spans="1:12">
      <c r="A17812" s="228">
        <v>2021</v>
      </c>
      <c r="B17812" s="228" t="s">
        <v>193</v>
      </c>
      <c r="C17812" s="228" t="s">
        <v>67</v>
      </c>
      <c r="D17812" s="228" t="s">
        <v>205</v>
      </c>
      <c r="E17812" s="228">
        <v>45</v>
      </c>
      <c r="F17812" s="228">
        <v>3566</v>
      </c>
      <c r="G17812" s="228">
        <v>127</v>
      </c>
      <c r="H17812" s="228">
        <v>206</v>
      </c>
      <c r="I17812" s="228">
        <v>223602.25</v>
      </c>
      <c r="J17812" s="228">
        <v>70217.02</v>
      </c>
      <c r="K17812" s="228">
        <v>90087</v>
      </c>
      <c r="L17812" s="228">
        <v>516791.88</v>
      </c>
    </row>
    <row r="17813" spans="1:12">
      <c r="A17813" s="228">
        <v>2021</v>
      </c>
      <c r="B17813" s="228" t="s">
        <v>193</v>
      </c>
      <c r="C17813" s="228" t="s">
        <v>67</v>
      </c>
      <c r="D17813" s="228" t="s">
        <v>205</v>
      </c>
      <c r="E17813" s="228">
        <v>50</v>
      </c>
      <c r="F17813" s="228">
        <v>3544</v>
      </c>
      <c r="G17813" s="228">
        <v>152</v>
      </c>
      <c r="H17813" s="228">
        <v>272</v>
      </c>
      <c r="I17813" s="228">
        <v>311233.40000000002</v>
      </c>
      <c r="J17813" s="228">
        <v>77071.710000000006</v>
      </c>
      <c r="K17813" s="228">
        <v>77070</v>
      </c>
      <c r="L17813" s="228">
        <v>531451.35</v>
      </c>
    </row>
    <row r="17814" spans="1:12">
      <c r="A17814" s="228">
        <v>2021</v>
      </c>
      <c r="B17814" s="228" t="s">
        <v>193</v>
      </c>
      <c r="C17814" s="228" t="s">
        <v>67</v>
      </c>
      <c r="D17814" s="228" t="s">
        <v>205</v>
      </c>
      <c r="E17814" s="228">
        <v>55</v>
      </c>
      <c r="F17814" s="228">
        <v>3451</v>
      </c>
      <c r="G17814" s="228">
        <v>285</v>
      </c>
      <c r="H17814" s="228">
        <v>483</v>
      </c>
      <c r="I17814" s="228">
        <v>504506.3</v>
      </c>
      <c r="J17814" s="228">
        <v>96146.09</v>
      </c>
      <c r="K17814" s="228">
        <v>163595</v>
      </c>
      <c r="L17814" s="228">
        <v>867685.84</v>
      </c>
    </row>
    <row r="17815" spans="1:12">
      <c r="A17815" s="228">
        <v>2021</v>
      </c>
      <c r="B17815" s="228" t="s">
        <v>193</v>
      </c>
      <c r="C17815" s="228" t="s">
        <v>67</v>
      </c>
      <c r="D17815" s="228" t="s">
        <v>205</v>
      </c>
      <c r="E17815" s="228">
        <v>60</v>
      </c>
      <c r="F17815" s="228">
        <v>2956</v>
      </c>
      <c r="G17815" s="228">
        <v>281</v>
      </c>
      <c r="H17815" s="228">
        <v>922</v>
      </c>
      <c r="I17815" s="228">
        <v>937884.79</v>
      </c>
      <c r="J17815" s="228">
        <v>166807.19</v>
      </c>
      <c r="K17815" s="228">
        <v>388355</v>
      </c>
      <c r="L17815" s="228">
        <v>1621410.6</v>
      </c>
    </row>
    <row r="17816" spans="1:12">
      <c r="A17816" s="228">
        <v>2021</v>
      </c>
      <c r="B17816" s="228" t="s">
        <v>193</v>
      </c>
      <c r="C17816" s="228" t="s">
        <v>67</v>
      </c>
      <c r="D17816" s="228" t="s">
        <v>205</v>
      </c>
      <c r="E17816" s="228">
        <v>65</v>
      </c>
      <c r="F17816" s="228">
        <v>2274</v>
      </c>
      <c r="G17816" s="228">
        <v>330</v>
      </c>
      <c r="H17816" s="228">
        <v>1120</v>
      </c>
      <c r="I17816" s="228">
        <v>1056720.3500000001</v>
      </c>
      <c r="J17816" s="228">
        <v>172753.57</v>
      </c>
      <c r="K17816" s="228">
        <v>210897</v>
      </c>
      <c r="L17816" s="228">
        <v>1557106.96</v>
      </c>
    </row>
    <row r="17817" spans="1:12">
      <c r="A17817" s="228">
        <v>2021</v>
      </c>
      <c r="B17817" s="228" t="s">
        <v>193</v>
      </c>
      <c r="C17817" s="228" t="s">
        <v>67</v>
      </c>
      <c r="D17817" s="228" t="s">
        <v>205</v>
      </c>
      <c r="E17817" s="228">
        <v>70</v>
      </c>
      <c r="F17817" s="228">
        <v>1537</v>
      </c>
      <c r="G17817" s="228">
        <v>330</v>
      </c>
      <c r="H17817" s="228">
        <v>768</v>
      </c>
      <c r="I17817" s="228">
        <v>718502.72</v>
      </c>
      <c r="J17817" s="228">
        <v>139711.98000000001</v>
      </c>
      <c r="K17817" s="228">
        <v>206629</v>
      </c>
      <c r="L17817" s="228">
        <v>1126806.44</v>
      </c>
    </row>
    <row r="17818" spans="1:12">
      <c r="A17818" s="228">
        <v>2021</v>
      </c>
      <c r="B17818" s="228" t="s">
        <v>193</v>
      </c>
      <c r="C17818" s="228" t="s">
        <v>67</v>
      </c>
      <c r="D17818" s="228" t="s">
        <v>205</v>
      </c>
      <c r="E17818" s="228">
        <v>75</v>
      </c>
      <c r="F17818" s="228">
        <v>867</v>
      </c>
      <c r="G17818" s="228">
        <v>169</v>
      </c>
      <c r="H17818" s="228">
        <v>451</v>
      </c>
      <c r="I17818" s="228">
        <v>443217.7</v>
      </c>
      <c r="J17818" s="228">
        <v>95824.34</v>
      </c>
      <c r="K17818" s="228">
        <v>98013</v>
      </c>
      <c r="L17818" s="228">
        <v>671293.61</v>
      </c>
    </row>
    <row r="17819" spans="1:12">
      <c r="A17819" s="228">
        <v>2021</v>
      </c>
      <c r="B17819" s="228" t="s">
        <v>193</v>
      </c>
      <c r="C17819" s="228" t="s">
        <v>67</v>
      </c>
      <c r="D17819" s="228" t="s">
        <v>205</v>
      </c>
      <c r="E17819" s="228">
        <v>80</v>
      </c>
      <c r="F17819" s="228">
        <v>437</v>
      </c>
      <c r="G17819" s="228">
        <v>113</v>
      </c>
      <c r="H17819" s="228">
        <v>410</v>
      </c>
      <c r="I17819" s="228">
        <v>299933.45</v>
      </c>
      <c r="J17819" s="228">
        <v>43334.41</v>
      </c>
      <c r="K17819" s="228">
        <v>80421</v>
      </c>
      <c r="L17819" s="228">
        <v>441148.06</v>
      </c>
    </row>
    <row r="17820" spans="1:12">
      <c r="A17820" s="228">
        <v>2021</v>
      </c>
      <c r="B17820" s="228" t="s">
        <v>193</v>
      </c>
      <c r="C17820" s="228" t="s">
        <v>67</v>
      </c>
      <c r="D17820" s="228" t="s">
        <v>205</v>
      </c>
      <c r="E17820" s="228">
        <v>85</v>
      </c>
      <c r="F17820" s="228">
        <v>130</v>
      </c>
      <c r="G17820" s="228">
        <v>19</v>
      </c>
      <c r="H17820" s="228">
        <v>128</v>
      </c>
      <c r="I17820" s="228">
        <v>85095</v>
      </c>
      <c r="J17820" s="228">
        <v>10542.65</v>
      </c>
      <c r="K17820" s="228">
        <v>-5392</v>
      </c>
      <c r="L17820" s="228">
        <v>92302.7</v>
      </c>
    </row>
    <row r="17821" spans="1:12">
      <c r="A17821" s="228">
        <v>2021</v>
      </c>
      <c r="B17821" s="228" t="s">
        <v>193</v>
      </c>
      <c r="C17821" s="228" t="s">
        <v>67</v>
      </c>
      <c r="D17821" s="228" t="s">
        <v>205</v>
      </c>
      <c r="E17821" s="228">
        <v>90</v>
      </c>
      <c r="F17821" s="228">
        <v>41</v>
      </c>
      <c r="G17821" s="228">
        <v>5</v>
      </c>
      <c r="H17821" s="228">
        <v>27</v>
      </c>
      <c r="I17821" s="228">
        <v>20798</v>
      </c>
      <c r="J17821" s="228">
        <v>2762.88</v>
      </c>
      <c r="K17821" s="228">
        <v>10731</v>
      </c>
      <c r="L17821" s="228">
        <v>35089.629999999997</v>
      </c>
    </row>
    <row r="17822" spans="1:12">
      <c r="A17822" s="228">
        <v>2021</v>
      </c>
      <c r="B17822" s="228" t="s">
        <v>193</v>
      </c>
      <c r="C17822" s="228" t="s">
        <v>67</v>
      </c>
      <c r="D17822" s="228" t="s">
        <v>205</v>
      </c>
      <c r="E17822" s="228">
        <v>95</v>
      </c>
      <c r="F17822" s="228">
        <v>5</v>
      </c>
      <c r="G17822" s="228">
        <v>3</v>
      </c>
      <c r="H17822" s="228">
        <v>12</v>
      </c>
      <c r="I17822" s="228">
        <v>9349</v>
      </c>
      <c r="J17822" s="228">
        <v>631</v>
      </c>
      <c r="K17822" s="228">
        <v>0</v>
      </c>
      <c r="L17822" s="228">
        <v>9980</v>
      </c>
    </row>
    <row r="17823" spans="1:12">
      <c r="A17823" s="228">
        <v>2021</v>
      </c>
      <c r="B17823" s="228" t="s">
        <v>193</v>
      </c>
      <c r="C17823" s="228" t="s">
        <v>67</v>
      </c>
      <c r="D17823" s="228" t="s">
        <v>206</v>
      </c>
      <c r="E17823" s="228">
        <v>0</v>
      </c>
      <c r="F17823" s="228">
        <v>2651</v>
      </c>
      <c r="G17823" s="228">
        <v>44</v>
      </c>
      <c r="H17823" s="228">
        <v>99</v>
      </c>
      <c r="I17823" s="228">
        <v>73692</v>
      </c>
      <c r="J17823" s="228">
        <v>14291.3</v>
      </c>
      <c r="K17823" s="228">
        <v>6815</v>
      </c>
      <c r="L17823" s="228">
        <v>110912.41</v>
      </c>
    </row>
    <row r="17824" spans="1:12">
      <c r="A17824" s="228">
        <v>2021</v>
      </c>
      <c r="B17824" s="228" t="s">
        <v>193</v>
      </c>
      <c r="C17824" s="228" t="s">
        <v>67</v>
      </c>
      <c r="D17824" s="228" t="s">
        <v>206</v>
      </c>
      <c r="E17824" s="228">
        <v>5</v>
      </c>
      <c r="F17824" s="228">
        <v>3459</v>
      </c>
      <c r="G17824" s="228">
        <v>31</v>
      </c>
      <c r="H17824" s="228">
        <v>45</v>
      </c>
      <c r="I17824" s="228">
        <v>40083</v>
      </c>
      <c r="J17824" s="228">
        <v>7901</v>
      </c>
      <c r="K17824" s="228">
        <v>2409</v>
      </c>
      <c r="L17824" s="228">
        <v>51075.05</v>
      </c>
    </row>
    <row r="17825" spans="1:12">
      <c r="A17825" s="228">
        <v>2021</v>
      </c>
      <c r="B17825" s="228" t="s">
        <v>193</v>
      </c>
      <c r="C17825" s="228" t="s">
        <v>67</v>
      </c>
      <c r="D17825" s="228" t="s">
        <v>206</v>
      </c>
      <c r="E17825" s="228">
        <v>10</v>
      </c>
      <c r="F17825" s="228">
        <v>3316</v>
      </c>
      <c r="G17825" s="228">
        <v>30</v>
      </c>
      <c r="H17825" s="228">
        <v>60</v>
      </c>
      <c r="I17825" s="228">
        <v>76481</v>
      </c>
      <c r="J17825" s="228">
        <v>25687.18</v>
      </c>
      <c r="K17825" s="228">
        <v>37417</v>
      </c>
      <c r="L17825" s="228">
        <v>147808.37</v>
      </c>
    </row>
    <row r="17826" spans="1:12">
      <c r="A17826" s="228">
        <v>2021</v>
      </c>
      <c r="B17826" s="228" t="s">
        <v>193</v>
      </c>
      <c r="C17826" s="228" t="s">
        <v>67</v>
      </c>
      <c r="D17826" s="228" t="s">
        <v>206</v>
      </c>
      <c r="E17826" s="228">
        <v>15</v>
      </c>
      <c r="F17826" s="228">
        <v>3011</v>
      </c>
      <c r="G17826" s="228">
        <v>50</v>
      </c>
      <c r="H17826" s="228">
        <v>76</v>
      </c>
      <c r="I17826" s="228">
        <v>89456.04</v>
      </c>
      <c r="J17826" s="228">
        <v>16264.42</v>
      </c>
      <c r="K17826" s="228">
        <v>2698</v>
      </c>
      <c r="L17826" s="228">
        <v>118702.8</v>
      </c>
    </row>
    <row r="17827" spans="1:12">
      <c r="A17827" s="228">
        <v>2021</v>
      </c>
      <c r="B17827" s="228" t="s">
        <v>193</v>
      </c>
      <c r="C17827" s="228" t="s">
        <v>67</v>
      </c>
      <c r="D17827" s="228" t="s">
        <v>206</v>
      </c>
      <c r="E17827" s="228">
        <v>20</v>
      </c>
      <c r="F17827" s="228">
        <v>2345</v>
      </c>
      <c r="G17827" s="228">
        <v>95</v>
      </c>
      <c r="H17827" s="228">
        <v>237</v>
      </c>
      <c r="I17827" s="228">
        <v>220081.31</v>
      </c>
      <c r="J17827" s="228">
        <v>32677.77</v>
      </c>
      <c r="K17827" s="228">
        <v>51141</v>
      </c>
      <c r="L17827" s="228">
        <v>335302.82</v>
      </c>
    </row>
    <row r="17828" spans="1:12">
      <c r="A17828" s="228">
        <v>2021</v>
      </c>
      <c r="B17828" s="228" t="s">
        <v>193</v>
      </c>
      <c r="C17828" s="228" t="s">
        <v>67</v>
      </c>
      <c r="D17828" s="228" t="s">
        <v>206</v>
      </c>
      <c r="E17828" s="228">
        <v>25</v>
      </c>
      <c r="F17828" s="228">
        <v>2598</v>
      </c>
      <c r="G17828" s="228">
        <v>115</v>
      </c>
      <c r="H17828" s="228">
        <v>290</v>
      </c>
      <c r="I17828" s="228">
        <v>289869.3</v>
      </c>
      <c r="J17828" s="228">
        <v>46297.22</v>
      </c>
      <c r="K17828" s="228">
        <v>16853</v>
      </c>
      <c r="L17828" s="228">
        <v>403969.23</v>
      </c>
    </row>
    <row r="17829" spans="1:12">
      <c r="A17829" s="228">
        <v>2021</v>
      </c>
      <c r="B17829" s="228" t="s">
        <v>193</v>
      </c>
      <c r="C17829" s="228" t="s">
        <v>67</v>
      </c>
      <c r="D17829" s="228" t="s">
        <v>206</v>
      </c>
      <c r="E17829" s="228">
        <v>30</v>
      </c>
      <c r="F17829" s="228">
        <v>4359</v>
      </c>
      <c r="G17829" s="228">
        <v>215</v>
      </c>
      <c r="H17829" s="228">
        <v>638</v>
      </c>
      <c r="I17829" s="228">
        <v>582671.5</v>
      </c>
      <c r="J17829" s="228">
        <v>103276.12</v>
      </c>
      <c r="K17829" s="228">
        <v>61382</v>
      </c>
      <c r="L17829" s="228">
        <v>873921.15</v>
      </c>
    </row>
    <row r="17830" spans="1:12">
      <c r="A17830" s="228">
        <v>2021</v>
      </c>
      <c r="B17830" s="228" t="s">
        <v>193</v>
      </c>
      <c r="C17830" s="228" t="s">
        <v>67</v>
      </c>
      <c r="D17830" s="228" t="s">
        <v>206</v>
      </c>
      <c r="E17830" s="228">
        <v>35</v>
      </c>
      <c r="F17830" s="228">
        <v>4660</v>
      </c>
      <c r="G17830" s="228">
        <v>273</v>
      </c>
      <c r="H17830" s="228">
        <v>671</v>
      </c>
      <c r="I17830" s="228">
        <v>629599.69999999995</v>
      </c>
      <c r="J17830" s="228">
        <v>124390.47</v>
      </c>
      <c r="K17830" s="228">
        <v>37758</v>
      </c>
      <c r="L17830" s="228">
        <v>901147.23</v>
      </c>
    </row>
    <row r="17831" spans="1:12">
      <c r="A17831" s="228">
        <v>2021</v>
      </c>
      <c r="B17831" s="228" t="s">
        <v>193</v>
      </c>
      <c r="C17831" s="228" t="s">
        <v>67</v>
      </c>
      <c r="D17831" s="228" t="s">
        <v>206</v>
      </c>
      <c r="E17831" s="228">
        <v>40</v>
      </c>
      <c r="F17831" s="228">
        <v>4057</v>
      </c>
      <c r="G17831" s="228">
        <v>187</v>
      </c>
      <c r="H17831" s="228">
        <v>468</v>
      </c>
      <c r="I17831" s="228">
        <v>509736.7</v>
      </c>
      <c r="J17831" s="228">
        <v>85250.91</v>
      </c>
      <c r="K17831" s="228">
        <v>98891</v>
      </c>
      <c r="L17831" s="228">
        <v>783703.23</v>
      </c>
    </row>
    <row r="17832" spans="1:12">
      <c r="A17832" s="228">
        <v>2021</v>
      </c>
      <c r="B17832" s="228" t="s">
        <v>193</v>
      </c>
      <c r="C17832" s="228" t="s">
        <v>67</v>
      </c>
      <c r="D17832" s="228" t="s">
        <v>206</v>
      </c>
      <c r="E17832" s="228">
        <v>45</v>
      </c>
      <c r="F17832" s="228">
        <v>3729</v>
      </c>
      <c r="G17832" s="228">
        <v>211</v>
      </c>
      <c r="H17832" s="228">
        <v>377</v>
      </c>
      <c r="I17832" s="228">
        <v>400225.65</v>
      </c>
      <c r="J17832" s="228">
        <v>81853.259999999995</v>
      </c>
      <c r="K17832" s="228">
        <v>108041</v>
      </c>
      <c r="L17832" s="228">
        <v>682107.16</v>
      </c>
    </row>
    <row r="17833" spans="1:12">
      <c r="A17833" s="228">
        <v>2021</v>
      </c>
      <c r="B17833" s="228" t="s">
        <v>193</v>
      </c>
      <c r="C17833" s="228" t="s">
        <v>67</v>
      </c>
      <c r="D17833" s="228" t="s">
        <v>206</v>
      </c>
      <c r="E17833" s="228">
        <v>50</v>
      </c>
      <c r="F17833" s="228">
        <v>3695</v>
      </c>
      <c r="G17833" s="228">
        <v>249</v>
      </c>
      <c r="H17833" s="228">
        <v>460</v>
      </c>
      <c r="I17833" s="228">
        <v>483987.75</v>
      </c>
      <c r="J17833" s="228">
        <v>110941.94</v>
      </c>
      <c r="K17833" s="228">
        <v>136069</v>
      </c>
      <c r="L17833" s="228">
        <v>846344.15</v>
      </c>
    </row>
    <row r="17834" spans="1:12">
      <c r="A17834" s="228">
        <v>2021</v>
      </c>
      <c r="B17834" s="228" t="s">
        <v>193</v>
      </c>
      <c r="C17834" s="228" t="s">
        <v>67</v>
      </c>
      <c r="D17834" s="228" t="s">
        <v>206</v>
      </c>
      <c r="E17834" s="228">
        <v>55</v>
      </c>
      <c r="F17834" s="228">
        <v>3410</v>
      </c>
      <c r="G17834" s="228">
        <v>231</v>
      </c>
      <c r="H17834" s="228">
        <v>535</v>
      </c>
      <c r="I17834" s="228">
        <v>618488.14</v>
      </c>
      <c r="J17834" s="228">
        <v>121769.36</v>
      </c>
      <c r="K17834" s="228">
        <v>169547</v>
      </c>
      <c r="L17834" s="228">
        <v>1009611.21</v>
      </c>
    </row>
    <row r="17835" spans="1:12">
      <c r="A17835" s="228">
        <v>2021</v>
      </c>
      <c r="B17835" s="228" t="s">
        <v>193</v>
      </c>
      <c r="C17835" s="228" t="s">
        <v>67</v>
      </c>
      <c r="D17835" s="228" t="s">
        <v>206</v>
      </c>
      <c r="E17835" s="228">
        <v>60</v>
      </c>
      <c r="F17835" s="228">
        <v>2970</v>
      </c>
      <c r="G17835" s="228">
        <v>293</v>
      </c>
      <c r="H17835" s="228">
        <v>595</v>
      </c>
      <c r="I17835" s="228">
        <v>652968.44999999995</v>
      </c>
      <c r="J17835" s="228">
        <v>141428.53</v>
      </c>
      <c r="K17835" s="228">
        <v>233041.8</v>
      </c>
      <c r="L17835" s="228">
        <v>1174236.0900000001</v>
      </c>
    </row>
    <row r="17836" spans="1:12">
      <c r="A17836" s="228">
        <v>2021</v>
      </c>
      <c r="B17836" s="228" t="s">
        <v>193</v>
      </c>
      <c r="C17836" s="228" t="s">
        <v>67</v>
      </c>
      <c r="D17836" s="228" t="s">
        <v>206</v>
      </c>
      <c r="E17836" s="228">
        <v>65</v>
      </c>
      <c r="F17836" s="228">
        <v>2144</v>
      </c>
      <c r="G17836" s="228">
        <v>294</v>
      </c>
      <c r="H17836" s="228">
        <v>680</v>
      </c>
      <c r="I17836" s="228">
        <v>771021.4</v>
      </c>
      <c r="J17836" s="228">
        <v>144086.53</v>
      </c>
      <c r="K17836" s="228">
        <v>234292</v>
      </c>
      <c r="L17836" s="228">
        <v>1263507.3799999999</v>
      </c>
    </row>
    <row r="17837" spans="1:12">
      <c r="A17837" s="228">
        <v>2021</v>
      </c>
      <c r="B17837" s="228" t="s">
        <v>193</v>
      </c>
      <c r="C17837" s="228" t="s">
        <v>67</v>
      </c>
      <c r="D17837" s="228" t="s">
        <v>206</v>
      </c>
      <c r="E17837" s="228">
        <v>70</v>
      </c>
      <c r="F17837" s="228">
        <v>1506</v>
      </c>
      <c r="G17837" s="228">
        <v>192</v>
      </c>
      <c r="H17837" s="228">
        <v>474</v>
      </c>
      <c r="I17837" s="228">
        <v>507971.7</v>
      </c>
      <c r="J17837" s="228">
        <v>96889.1</v>
      </c>
      <c r="K17837" s="228">
        <v>132519</v>
      </c>
      <c r="L17837" s="228">
        <v>775879.71</v>
      </c>
    </row>
    <row r="17838" spans="1:12">
      <c r="A17838" s="228">
        <v>2021</v>
      </c>
      <c r="B17838" s="228" t="s">
        <v>193</v>
      </c>
      <c r="C17838" s="228" t="s">
        <v>67</v>
      </c>
      <c r="D17838" s="228" t="s">
        <v>206</v>
      </c>
      <c r="E17838" s="228">
        <v>75</v>
      </c>
      <c r="F17838" s="228">
        <v>802</v>
      </c>
      <c r="G17838" s="228">
        <v>107</v>
      </c>
      <c r="H17838" s="228">
        <v>242</v>
      </c>
      <c r="I17838" s="228">
        <v>300029.05</v>
      </c>
      <c r="J17838" s="228">
        <v>66148.759999999995</v>
      </c>
      <c r="K17838" s="228">
        <v>113527</v>
      </c>
      <c r="L17838" s="228">
        <v>517043.71</v>
      </c>
    </row>
    <row r="17839" spans="1:12">
      <c r="A17839" s="228">
        <v>2021</v>
      </c>
      <c r="B17839" s="228" t="s">
        <v>193</v>
      </c>
      <c r="C17839" s="228" t="s">
        <v>67</v>
      </c>
      <c r="D17839" s="228" t="s">
        <v>206</v>
      </c>
      <c r="E17839" s="228">
        <v>80</v>
      </c>
      <c r="F17839" s="228">
        <v>395</v>
      </c>
      <c r="G17839" s="228">
        <v>87</v>
      </c>
      <c r="H17839" s="228">
        <v>769</v>
      </c>
      <c r="I17839" s="228">
        <v>424726.4</v>
      </c>
      <c r="J17839" s="228">
        <v>32018.84</v>
      </c>
      <c r="K17839" s="228">
        <v>33569</v>
      </c>
      <c r="L17839" s="228">
        <v>500343.46</v>
      </c>
    </row>
    <row r="17840" spans="1:12">
      <c r="A17840" s="228">
        <v>2021</v>
      </c>
      <c r="B17840" s="228" t="s">
        <v>193</v>
      </c>
      <c r="C17840" s="228" t="s">
        <v>67</v>
      </c>
      <c r="D17840" s="228" t="s">
        <v>206</v>
      </c>
      <c r="E17840" s="228">
        <v>85</v>
      </c>
      <c r="F17840" s="228">
        <v>143</v>
      </c>
      <c r="G17840" s="228">
        <v>24</v>
      </c>
      <c r="H17840" s="228">
        <v>214</v>
      </c>
      <c r="I17840" s="228">
        <v>112406</v>
      </c>
      <c r="J17840" s="228">
        <v>15923.2</v>
      </c>
      <c r="K17840" s="228">
        <v>384</v>
      </c>
      <c r="L17840" s="228">
        <v>130914.95</v>
      </c>
    </row>
    <row r="17841" spans="1:12">
      <c r="A17841" s="228">
        <v>2021</v>
      </c>
      <c r="B17841" s="228" t="s">
        <v>193</v>
      </c>
      <c r="C17841" s="228" t="s">
        <v>67</v>
      </c>
      <c r="D17841" s="228" t="s">
        <v>206</v>
      </c>
      <c r="E17841" s="228">
        <v>90</v>
      </c>
      <c r="F17841" s="228">
        <v>77</v>
      </c>
      <c r="G17841" s="228">
        <v>8</v>
      </c>
      <c r="H17841" s="228">
        <v>54</v>
      </c>
      <c r="I17841" s="228">
        <v>31738</v>
      </c>
      <c r="J17841" s="228">
        <v>3633.9</v>
      </c>
      <c r="K17841" s="228">
        <v>290</v>
      </c>
      <c r="L17841" s="228">
        <v>36211.9</v>
      </c>
    </row>
    <row r="17842" spans="1:12">
      <c r="A17842" s="228">
        <v>2021</v>
      </c>
      <c r="B17842" s="228" t="s">
        <v>193</v>
      </c>
      <c r="C17842" s="228" t="s">
        <v>67</v>
      </c>
      <c r="D17842" s="228" t="s">
        <v>206</v>
      </c>
      <c r="E17842" s="228">
        <v>95</v>
      </c>
      <c r="F17842" s="228">
        <v>7</v>
      </c>
      <c r="G17842" s="228">
        <v>0</v>
      </c>
      <c r="H17842" s="228">
        <v>0</v>
      </c>
      <c r="I17842" s="228">
        <v>0</v>
      </c>
      <c r="J17842" s="228">
        <v>0</v>
      </c>
      <c r="K17842" s="228">
        <v>0</v>
      </c>
      <c r="L17842" s="228">
        <v>0</v>
      </c>
    </row>
    <row r="17843" spans="1:12">
      <c r="A17843" s="228">
        <v>2021</v>
      </c>
      <c r="B17843" s="228" t="s">
        <v>194</v>
      </c>
      <c r="C17843" s="228" t="s">
        <v>61</v>
      </c>
      <c r="D17843" s="228" t="s">
        <v>205</v>
      </c>
      <c r="E17843" s="228">
        <v>0</v>
      </c>
      <c r="F17843" s="228">
        <v>95607</v>
      </c>
      <c r="G17843" s="228">
        <v>4514</v>
      </c>
      <c r="H17843" s="228">
        <v>12681</v>
      </c>
      <c r="I17843" s="228">
        <v>9085543.3900000006</v>
      </c>
      <c r="J17843" s="228">
        <v>1451540.41</v>
      </c>
      <c r="K17843" s="228">
        <v>113002</v>
      </c>
      <c r="L17843" s="228">
        <v>11944483.67</v>
      </c>
    </row>
    <row r="17844" spans="1:12">
      <c r="A17844" s="228">
        <v>2021</v>
      </c>
      <c r="B17844" s="228" t="s">
        <v>194</v>
      </c>
      <c r="C17844" s="228" t="s">
        <v>61</v>
      </c>
      <c r="D17844" s="228" t="s">
        <v>205</v>
      </c>
      <c r="E17844" s="228">
        <v>5</v>
      </c>
      <c r="F17844" s="228">
        <v>122664</v>
      </c>
      <c r="G17844" s="228">
        <v>2375</v>
      </c>
      <c r="H17844" s="228">
        <v>3428</v>
      </c>
      <c r="I17844" s="228">
        <v>3065403.91</v>
      </c>
      <c r="J17844" s="228">
        <v>782843.47</v>
      </c>
      <c r="K17844" s="228">
        <v>260497</v>
      </c>
      <c r="L17844" s="228">
        <v>4867555.96</v>
      </c>
    </row>
    <row r="17845" spans="1:12">
      <c r="A17845" s="228">
        <v>2021</v>
      </c>
      <c r="B17845" s="228" t="s">
        <v>194</v>
      </c>
      <c r="C17845" s="228" t="s">
        <v>61</v>
      </c>
      <c r="D17845" s="228" t="s">
        <v>205</v>
      </c>
      <c r="E17845" s="228">
        <v>10</v>
      </c>
      <c r="F17845" s="228">
        <v>125748</v>
      </c>
      <c r="G17845" s="228">
        <v>1893</v>
      </c>
      <c r="H17845" s="228">
        <v>3142</v>
      </c>
      <c r="I17845" s="228">
        <v>2641846</v>
      </c>
      <c r="J17845" s="228">
        <v>785050.6</v>
      </c>
      <c r="K17845" s="228">
        <v>631115</v>
      </c>
      <c r="L17845" s="228">
        <v>4678850.63</v>
      </c>
    </row>
    <row r="17846" spans="1:12">
      <c r="A17846" s="228">
        <v>2021</v>
      </c>
      <c r="B17846" s="228" t="s">
        <v>194</v>
      </c>
      <c r="C17846" s="228" t="s">
        <v>61</v>
      </c>
      <c r="D17846" s="228" t="s">
        <v>205</v>
      </c>
      <c r="E17846" s="228">
        <v>15</v>
      </c>
      <c r="F17846" s="228">
        <v>114451</v>
      </c>
      <c r="G17846" s="228">
        <v>3033</v>
      </c>
      <c r="H17846" s="228">
        <v>6520</v>
      </c>
      <c r="I17846" s="228">
        <v>6558763.7599999998</v>
      </c>
      <c r="J17846" s="228">
        <v>1419892.91</v>
      </c>
      <c r="K17846" s="228">
        <v>1184993.6000000001</v>
      </c>
      <c r="L17846" s="228">
        <v>10550166.35</v>
      </c>
    </row>
    <row r="17847" spans="1:12">
      <c r="A17847" s="228">
        <v>2021</v>
      </c>
      <c r="B17847" s="228" t="s">
        <v>194</v>
      </c>
      <c r="C17847" s="228" t="s">
        <v>61</v>
      </c>
      <c r="D17847" s="228" t="s">
        <v>205</v>
      </c>
      <c r="E17847" s="228">
        <v>20</v>
      </c>
      <c r="F17847" s="228">
        <v>86390</v>
      </c>
      <c r="G17847" s="228">
        <v>2859</v>
      </c>
      <c r="H17847" s="228">
        <v>6915</v>
      </c>
      <c r="I17847" s="228">
        <v>6810162.9699999997</v>
      </c>
      <c r="J17847" s="228">
        <v>1408390.21</v>
      </c>
      <c r="K17847" s="228">
        <v>1039256.55</v>
      </c>
      <c r="L17847" s="228">
        <v>10819141.09</v>
      </c>
    </row>
    <row r="17848" spans="1:12">
      <c r="A17848" s="228">
        <v>2021</v>
      </c>
      <c r="B17848" s="228" t="s">
        <v>194</v>
      </c>
      <c r="C17848" s="228" t="s">
        <v>61</v>
      </c>
      <c r="D17848" s="228" t="s">
        <v>205</v>
      </c>
      <c r="E17848" s="228">
        <v>25</v>
      </c>
      <c r="F17848" s="228">
        <v>65442</v>
      </c>
      <c r="G17848" s="228">
        <v>1985</v>
      </c>
      <c r="H17848" s="228">
        <v>5608</v>
      </c>
      <c r="I17848" s="228">
        <v>4896138.07</v>
      </c>
      <c r="J17848" s="228">
        <v>930801.61</v>
      </c>
      <c r="K17848" s="228">
        <v>1089739.2</v>
      </c>
      <c r="L17848" s="228">
        <v>8230812.0899999999</v>
      </c>
    </row>
    <row r="17849" spans="1:12">
      <c r="A17849" s="228">
        <v>2021</v>
      </c>
      <c r="B17849" s="228" t="s">
        <v>194</v>
      </c>
      <c r="C17849" s="228" t="s">
        <v>61</v>
      </c>
      <c r="D17849" s="228" t="s">
        <v>205</v>
      </c>
      <c r="E17849" s="228">
        <v>30</v>
      </c>
      <c r="F17849" s="228">
        <v>110112</v>
      </c>
      <c r="G17849" s="228">
        <v>3112</v>
      </c>
      <c r="H17849" s="228">
        <v>7445</v>
      </c>
      <c r="I17849" s="228">
        <v>6729583.0499999998</v>
      </c>
      <c r="J17849" s="228">
        <v>1448369.14</v>
      </c>
      <c r="K17849" s="228">
        <v>1375158.84</v>
      </c>
      <c r="L17849" s="228">
        <v>11652967.99</v>
      </c>
    </row>
    <row r="17850" spans="1:12">
      <c r="A17850" s="228">
        <v>2021</v>
      </c>
      <c r="B17850" s="228" t="s">
        <v>194</v>
      </c>
      <c r="C17850" s="228" t="s">
        <v>61</v>
      </c>
      <c r="D17850" s="228" t="s">
        <v>205</v>
      </c>
      <c r="E17850" s="228">
        <v>35</v>
      </c>
      <c r="F17850" s="228">
        <v>136078</v>
      </c>
      <c r="G17850" s="228">
        <v>4436</v>
      </c>
      <c r="H17850" s="228">
        <v>9909</v>
      </c>
      <c r="I17850" s="228">
        <v>8784188.2400000002</v>
      </c>
      <c r="J17850" s="228">
        <v>2122752.31</v>
      </c>
      <c r="K17850" s="228">
        <v>1517628.99</v>
      </c>
      <c r="L17850" s="228">
        <v>15000046.689999999</v>
      </c>
    </row>
    <row r="17851" spans="1:12">
      <c r="A17851" s="228">
        <v>2021</v>
      </c>
      <c r="B17851" s="228" t="s">
        <v>194</v>
      </c>
      <c r="C17851" s="228" t="s">
        <v>61</v>
      </c>
      <c r="D17851" s="228" t="s">
        <v>205</v>
      </c>
      <c r="E17851" s="228">
        <v>40</v>
      </c>
      <c r="F17851" s="228">
        <v>131826</v>
      </c>
      <c r="G17851" s="228">
        <v>5222</v>
      </c>
      <c r="H17851" s="228">
        <v>11486</v>
      </c>
      <c r="I17851" s="228">
        <v>10993717.119999999</v>
      </c>
      <c r="J17851" s="228">
        <v>2682385.02</v>
      </c>
      <c r="K17851" s="228">
        <v>2435320.4700000002</v>
      </c>
      <c r="L17851" s="228">
        <v>19285050.050000001</v>
      </c>
    </row>
    <row r="17852" spans="1:12">
      <c r="A17852" s="228">
        <v>2021</v>
      </c>
      <c r="B17852" s="228" t="s">
        <v>194</v>
      </c>
      <c r="C17852" s="228" t="s">
        <v>61</v>
      </c>
      <c r="D17852" s="228" t="s">
        <v>205</v>
      </c>
      <c r="E17852" s="228">
        <v>45</v>
      </c>
      <c r="F17852" s="228">
        <v>129357</v>
      </c>
      <c r="G17852" s="228">
        <v>6722</v>
      </c>
      <c r="H17852" s="228">
        <v>14808</v>
      </c>
      <c r="I17852" s="228">
        <v>14240270.26</v>
      </c>
      <c r="J17852" s="228">
        <v>3524680.27</v>
      </c>
      <c r="K17852" s="228">
        <v>3484723.25</v>
      </c>
      <c r="L17852" s="228">
        <v>24986013.579999998</v>
      </c>
    </row>
    <row r="17853" spans="1:12">
      <c r="A17853" s="228">
        <v>2021</v>
      </c>
      <c r="B17853" s="228" t="s">
        <v>194</v>
      </c>
      <c r="C17853" s="228" t="s">
        <v>61</v>
      </c>
      <c r="D17853" s="228" t="s">
        <v>205</v>
      </c>
      <c r="E17853" s="228">
        <v>50</v>
      </c>
      <c r="F17853" s="228">
        <v>122296</v>
      </c>
      <c r="G17853" s="228">
        <v>8882</v>
      </c>
      <c r="H17853" s="228">
        <v>18133</v>
      </c>
      <c r="I17853" s="228">
        <v>18337470.34</v>
      </c>
      <c r="J17853" s="228">
        <v>4579294.24</v>
      </c>
      <c r="K17853" s="228">
        <v>4426617.5199999996</v>
      </c>
      <c r="L17853" s="228">
        <v>31990339.789999999</v>
      </c>
    </row>
    <row r="17854" spans="1:12">
      <c r="A17854" s="228">
        <v>2021</v>
      </c>
      <c r="B17854" s="228" t="s">
        <v>194</v>
      </c>
      <c r="C17854" s="228" t="s">
        <v>61</v>
      </c>
      <c r="D17854" s="228" t="s">
        <v>205</v>
      </c>
      <c r="E17854" s="228">
        <v>55</v>
      </c>
      <c r="F17854" s="228">
        <v>119075</v>
      </c>
      <c r="G17854" s="228">
        <v>11404</v>
      </c>
      <c r="H17854" s="228">
        <v>23592</v>
      </c>
      <c r="I17854" s="228">
        <v>25190784.120000001</v>
      </c>
      <c r="J17854" s="228">
        <v>6236793.9199999999</v>
      </c>
      <c r="K17854" s="228">
        <v>6499707.46</v>
      </c>
      <c r="L17854" s="228">
        <v>43487947.57</v>
      </c>
    </row>
    <row r="17855" spans="1:12">
      <c r="A17855" s="228">
        <v>2021</v>
      </c>
      <c r="B17855" s="228" t="s">
        <v>194</v>
      </c>
      <c r="C17855" s="228" t="s">
        <v>61</v>
      </c>
      <c r="D17855" s="228" t="s">
        <v>205</v>
      </c>
      <c r="E17855" s="228">
        <v>60</v>
      </c>
      <c r="F17855" s="228">
        <v>116948</v>
      </c>
      <c r="G17855" s="228">
        <v>15748</v>
      </c>
      <c r="H17855" s="228">
        <v>35233</v>
      </c>
      <c r="I17855" s="228">
        <v>36986806.329999998</v>
      </c>
      <c r="J17855" s="228">
        <v>8764780.5</v>
      </c>
      <c r="K17855" s="228">
        <v>9389269.1199999992</v>
      </c>
      <c r="L17855" s="228">
        <v>62647877.340000004</v>
      </c>
    </row>
    <row r="17856" spans="1:12">
      <c r="A17856" s="228">
        <v>2021</v>
      </c>
      <c r="B17856" s="228" t="s">
        <v>194</v>
      </c>
      <c r="C17856" s="228" t="s">
        <v>61</v>
      </c>
      <c r="D17856" s="228" t="s">
        <v>205</v>
      </c>
      <c r="E17856" s="228">
        <v>65</v>
      </c>
      <c r="F17856" s="228">
        <v>105006</v>
      </c>
      <c r="G17856" s="228">
        <v>19459</v>
      </c>
      <c r="H17856" s="228">
        <v>44009</v>
      </c>
      <c r="I17856" s="228">
        <v>46015297.950000003</v>
      </c>
      <c r="J17856" s="228">
        <v>10504185.34</v>
      </c>
      <c r="K17856" s="228">
        <v>12564839.050000001</v>
      </c>
      <c r="L17856" s="228">
        <v>77041590.290000007</v>
      </c>
    </row>
    <row r="17857" spans="1:12">
      <c r="A17857" s="228">
        <v>2021</v>
      </c>
      <c r="B17857" s="228" t="s">
        <v>194</v>
      </c>
      <c r="C17857" s="228" t="s">
        <v>61</v>
      </c>
      <c r="D17857" s="228" t="s">
        <v>205</v>
      </c>
      <c r="E17857" s="228">
        <v>70</v>
      </c>
      <c r="F17857" s="228">
        <v>94725</v>
      </c>
      <c r="G17857" s="228">
        <v>23457</v>
      </c>
      <c r="H17857" s="228">
        <v>56261</v>
      </c>
      <c r="I17857" s="228">
        <v>57159325.479999997</v>
      </c>
      <c r="J17857" s="228">
        <v>12654726.67</v>
      </c>
      <c r="K17857" s="228">
        <v>14221026.59</v>
      </c>
      <c r="L17857" s="228">
        <v>92300462.540000007</v>
      </c>
    </row>
    <row r="17858" spans="1:12">
      <c r="A17858" s="228">
        <v>2021</v>
      </c>
      <c r="B17858" s="228" t="s">
        <v>194</v>
      </c>
      <c r="C17858" s="228" t="s">
        <v>61</v>
      </c>
      <c r="D17858" s="228" t="s">
        <v>205</v>
      </c>
      <c r="E17858" s="228">
        <v>75</v>
      </c>
      <c r="F17858" s="228">
        <v>68603</v>
      </c>
      <c r="G17858" s="228">
        <v>23064</v>
      </c>
      <c r="H17858" s="228">
        <v>62751</v>
      </c>
      <c r="I17858" s="228">
        <v>57450930.32</v>
      </c>
      <c r="J17858" s="228">
        <v>11884463.4</v>
      </c>
      <c r="K17858" s="228">
        <v>13743629.439999999</v>
      </c>
      <c r="L17858" s="228">
        <v>89432355.530000001</v>
      </c>
    </row>
    <row r="17859" spans="1:12">
      <c r="A17859" s="228">
        <v>2021</v>
      </c>
      <c r="B17859" s="228" t="s">
        <v>194</v>
      </c>
      <c r="C17859" s="228" t="s">
        <v>61</v>
      </c>
      <c r="D17859" s="228" t="s">
        <v>205</v>
      </c>
      <c r="E17859" s="228">
        <v>80</v>
      </c>
      <c r="F17859" s="228">
        <v>43081</v>
      </c>
      <c r="G17859" s="228">
        <v>16728</v>
      </c>
      <c r="H17859" s="228">
        <v>56216</v>
      </c>
      <c r="I17859" s="228">
        <v>45056637.109999999</v>
      </c>
      <c r="J17859" s="228">
        <v>8077848.8700000001</v>
      </c>
      <c r="K17859" s="228">
        <v>9071011.7100000009</v>
      </c>
      <c r="L17859" s="228">
        <v>65964161.149999999</v>
      </c>
    </row>
    <row r="17860" spans="1:12">
      <c r="A17860" s="228">
        <v>2021</v>
      </c>
      <c r="B17860" s="228" t="s">
        <v>194</v>
      </c>
      <c r="C17860" s="228" t="s">
        <v>61</v>
      </c>
      <c r="D17860" s="228" t="s">
        <v>205</v>
      </c>
      <c r="E17860" s="228">
        <v>85</v>
      </c>
      <c r="F17860" s="228">
        <v>22529</v>
      </c>
      <c r="G17860" s="228">
        <v>9046</v>
      </c>
      <c r="H17860" s="228">
        <v>39085</v>
      </c>
      <c r="I17860" s="228">
        <v>28242353.02</v>
      </c>
      <c r="J17860" s="228">
        <v>4476599.21</v>
      </c>
      <c r="K17860" s="228">
        <v>4871637.75</v>
      </c>
      <c r="L17860" s="228">
        <v>39198448.509999998</v>
      </c>
    </row>
    <row r="17861" spans="1:12">
      <c r="A17861" s="228">
        <v>2021</v>
      </c>
      <c r="B17861" s="228" t="s">
        <v>194</v>
      </c>
      <c r="C17861" s="228" t="s">
        <v>61</v>
      </c>
      <c r="D17861" s="228" t="s">
        <v>205</v>
      </c>
      <c r="E17861" s="228">
        <v>90</v>
      </c>
      <c r="F17861" s="228">
        <v>9585</v>
      </c>
      <c r="G17861" s="228">
        <v>3737</v>
      </c>
      <c r="H17861" s="228">
        <v>21373</v>
      </c>
      <c r="I17861" s="228">
        <v>13373428.380000001</v>
      </c>
      <c r="J17861" s="228">
        <v>1776744.49</v>
      </c>
      <c r="K17861" s="228">
        <v>1300455.1200000001</v>
      </c>
      <c r="L17861" s="228">
        <v>17020474.32</v>
      </c>
    </row>
    <row r="17862" spans="1:12">
      <c r="A17862" s="228">
        <v>2021</v>
      </c>
      <c r="B17862" s="228" t="s">
        <v>194</v>
      </c>
      <c r="C17862" s="228" t="s">
        <v>61</v>
      </c>
      <c r="D17862" s="228" t="s">
        <v>205</v>
      </c>
      <c r="E17862" s="228">
        <v>95</v>
      </c>
      <c r="F17862" s="228">
        <v>1603</v>
      </c>
      <c r="G17862" s="228">
        <v>515</v>
      </c>
      <c r="H17862" s="228">
        <v>3698</v>
      </c>
      <c r="I17862" s="228">
        <v>2528735.88</v>
      </c>
      <c r="J17862" s="228">
        <v>259898.75</v>
      </c>
      <c r="K17862" s="228">
        <v>302951</v>
      </c>
      <c r="L17862" s="228">
        <v>3194071.93</v>
      </c>
    </row>
    <row r="17863" spans="1:12">
      <c r="A17863" s="228">
        <v>2021</v>
      </c>
      <c r="B17863" s="228" t="s">
        <v>194</v>
      </c>
      <c r="C17863" s="228" t="s">
        <v>61</v>
      </c>
      <c r="D17863" s="228" t="s">
        <v>206</v>
      </c>
      <c r="E17863" s="228">
        <v>0</v>
      </c>
      <c r="F17863" s="228">
        <v>89626</v>
      </c>
      <c r="G17863" s="228">
        <v>3234</v>
      </c>
      <c r="H17863" s="228">
        <v>9252</v>
      </c>
      <c r="I17863" s="228">
        <v>6636198.6100000003</v>
      </c>
      <c r="J17863" s="228">
        <v>876049.99</v>
      </c>
      <c r="K17863" s="228">
        <v>161090.75</v>
      </c>
      <c r="L17863" s="228">
        <v>8456415.2699999996</v>
      </c>
    </row>
    <row r="17864" spans="1:12">
      <c r="A17864" s="228">
        <v>2021</v>
      </c>
      <c r="B17864" s="228" t="s">
        <v>194</v>
      </c>
      <c r="C17864" s="228" t="s">
        <v>61</v>
      </c>
      <c r="D17864" s="228" t="s">
        <v>206</v>
      </c>
      <c r="E17864" s="228">
        <v>5</v>
      </c>
      <c r="F17864" s="228">
        <v>114948</v>
      </c>
      <c r="G17864" s="228">
        <v>1708</v>
      </c>
      <c r="H17864" s="228">
        <v>2474</v>
      </c>
      <c r="I17864" s="228">
        <v>2206366.62</v>
      </c>
      <c r="J17864" s="228">
        <v>535995.51</v>
      </c>
      <c r="K17864" s="228">
        <v>130724</v>
      </c>
      <c r="L17864" s="228">
        <v>3471917.94</v>
      </c>
    </row>
    <row r="17865" spans="1:12">
      <c r="A17865" s="228">
        <v>2021</v>
      </c>
      <c r="B17865" s="228" t="s">
        <v>194</v>
      </c>
      <c r="C17865" s="228" t="s">
        <v>61</v>
      </c>
      <c r="D17865" s="228" t="s">
        <v>206</v>
      </c>
      <c r="E17865" s="228">
        <v>10</v>
      </c>
      <c r="F17865" s="228">
        <v>119081</v>
      </c>
      <c r="G17865" s="228">
        <v>1759</v>
      </c>
      <c r="H17865" s="228">
        <v>3964</v>
      </c>
      <c r="I17865" s="228">
        <v>3129965.59</v>
      </c>
      <c r="J17865" s="228">
        <v>714004.56</v>
      </c>
      <c r="K17865" s="228">
        <v>906351.78</v>
      </c>
      <c r="L17865" s="228">
        <v>5388979.9900000002</v>
      </c>
    </row>
    <row r="17866" spans="1:12">
      <c r="A17866" s="228">
        <v>2021</v>
      </c>
      <c r="B17866" s="228" t="s">
        <v>194</v>
      </c>
      <c r="C17866" s="228" t="s">
        <v>61</v>
      </c>
      <c r="D17866" s="228" t="s">
        <v>206</v>
      </c>
      <c r="E17866" s="228">
        <v>15</v>
      </c>
      <c r="F17866" s="228">
        <v>108047</v>
      </c>
      <c r="G17866" s="228">
        <v>4533</v>
      </c>
      <c r="H17866" s="228">
        <v>14578</v>
      </c>
      <c r="I17866" s="228">
        <v>12058189.65</v>
      </c>
      <c r="J17866" s="228">
        <v>1727981.32</v>
      </c>
      <c r="K17866" s="228">
        <v>1395513.72</v>
      </c>
      <c r="L17866" s="228">
        <v>16927294.710000001</v>
      </c>
    </row>
    <row r="17867" spans="1:12">
      <c r="A17867" s="228">
        <v>2021</v>
      </c>
      <c r="B17867" s="228" t="s">
        <v>194</v>
      </c>
      <c r="C17867" s="228" t="s">
        <v>61</v>
      </c>
      <c r="D17867" s="228" t="s">
        <v>206</v>
      </c>
      <c r="E17867" s="228">
        <v>20</v>
      </c>
      <c r="F17867" s="228">
        <v>86939</v>
      </c>
      <c r="G17867" s="228">
        <v>5548</v>
      </c>
      <c r="H17867" s="228">
        <v>14723</v>
      </c>
      <c r="I17867" s="228">
        <v>13346784.16</v>
      </c>
      <c r="J17867" s="228">
        <v>2213303.12</v>
      </c>
      <c r="K17867" s="228">
        <v>1284625.45</v>
      </c>
      <c r="L17867" s="228">
        <v>19447809.010000002</v>
      </c>
    </row>
    <row r="17868" spans="1:12">
      <c r="A17868" s="228">
        <v>2021</v>
      </c>
      <c r="B17868" s="228" t="s">
        <v>194</v>
      </c>
      <c r="C17868" s="228" t="s">
        <v>61</v>
      </c>
      <c r="D17868" s="228" t="s">
        <v>206</v>
      </c>
      <c r="E17868" s="228">
        <v>25</v>
      </c>
      <c r="F17868" s="228">
        <v>77943</v>
      </c>
      <c r="G17868" s="228">
        <v>5387</v>
      </c>
      <c r="H17868" s="228">
        <v>16993</v>
      </c>
      <c r="I17868" s="228">
        <v>16564003.76</v>
      </c>
      <c r="J17868" s="228">
        <v>3206655.58</v>
      </c>
      <c r="K17868" s="228">
        <v>1706869</v>
      </c>
      <c r="L17868" s="228">
        <v>24893572.039999999</v>
      </c>
    </row>
    <row r="17869" spans="1:12">
      <c r="A17869" s="228">
        <v>2021</v>
      </c>
      <c r="B17869" s="228" t="s">
        <v>194</v>
      </c>
      <c r="C17869" s="228" t="s">
        <v>61</v>
      </c>
      <c r="D17869" s="228" t="s">
        <v>206</v>
      </c>
      <c r="E17869" s="228">
        <v>30</v>
      </c>
      <c r="F17869" s="228">
        <v>132104</v>
      </c>
      <c r="G17869" s="228">
        <v>9465</v>
      </c>
      <c r="H17869" s="228">
        <v>30616</v>
      </c>
      <c r="I17869" s="228">
        <v>31259222.350000001</v>
      </c>
      <c r="J17869" s="228">
        <v>6632779.2400000002</v>
      </c>
      <c r="K17869" s="228">
        <v>1707638</v>
      </c>
      <c r="L17869" s="228">
        <v>45599026.259999998</v>
      </c>
    </row>
    <row r="17870" spans="1:12">
      <c r="A17870" s="228">
        <v>2021</v>
      </c>
      <c r="B17870" s="228" t="s">
        <v>194</v>
      </c>
      <c r="C17870" s="228" t="s">
        <v>61</v>
      </c>
      <c r="D17870" s="228" t="s">
        <v>206</v>
      </c>
      <c r="E17870" s="228">
        <v>35</v>
      </c>
      <c r="F17870" s="228">
        <v>152913</v>
      </c>
      <c r="G17870" s="228">
        <v>10806</v>
      </c>
      <c r="H17870" s="228">
        <v>30136</v>
      </c>
      <c r="I17870" s="228">
        <v>31443442.41</v>
      </c>
      <c r="J17870" s="228">
        <v>6716011.6799999997</v>
      </c>
      <c r="K17870" s="228">
        <v>2635234.21</v>
      </c>
      <c r="L17870" s="228">
        <v>47805288.049999997</v>
      </c>
    </row>
    <row r="17871" spans="1:12">
      <c r="A17871" s="228">
        <v>2021</v>
      </c>
      <c r="B17871" s="228" t="s">
        <v>194</v>
      </c>
      <c r="C17871" s="228" t="s">
        <v>61</v>
      </c>
      <c r="D17871" s="228" t="s">
        <v>206</v>
      </c>
      <c r="E17871" s="228">
        <v>40</v>
      </c>
      <c r="F17871" s="228">
        <v>141362</v>
      </c>
      <c r="G17871" s="228">
        <v>9166</v>
      </c>
      <c r="H17871" s="228">
        <v>21422</v>
      </c>
      <c r="I17871" s="228">
        <v>22112241.780000001</v>
      </c>
      <c r="J17871" s="228">
        <v>4783669.5599999996</v>
      </c>
      <c r="K17871" s="228">
        <v>2882956.05</v>
      </c>
      <c r="L17871" s="228">
        <v>35782629.590000004</v>
      </c>
    </row>
    <row r="17872" spans="1:12">
      <c r="A17872" s="228">
        <v>2021</v>
      </c>
      <c r="B17872" s="228" t="s">
        <v>194</v>
      </c>
      <c r="C17872" s="228" t="s">
        <v>61</v>
      </c>
      <c r="D17872" s="228" t="s">
        <v>206</v>
      </c>
      <c r="E17872" s="228">
        <v>45</v>
      </c>
      <c r="F17872" s="228">
        <v>138199</v>
      </c>
      <c r="G17872" s="228">
        <v>9720</v>
      </c>
      <c r="H17872" s="228">
        <v>21284</v>
      </c>
      <c r="I17872" s="228">
        <v>22352690.510000002</v>
      </c>
      <c r="J17872" s="228">
        <v>5084650.67</v>
      </c>
      <c r="K17872" s="228">
        <v>4004837.3</v>
      </c>
      <c r="L17872" s="228">
        <v>37814845.07</v>
      </c>
    </row>
    <row r="17873" spans="1:12">
      <c r="A17873" s="228">
        <v>2021</v>
      </c>
      <c r="B17873" s="228" t="s">
        <v>194</v>
      </c>
      <c r="C17873" s="228" t="s">
        <v>61</v>
      </c>
      <c r="D17873" s="228" t="s">
        <v>206</v>
      </c>
      <c r="E17873" s="228">
        <v>50</v>
      </c>
      <c r="F17873" s="228">
        <v>134059</v>
      </c>
      <c r="G17873" s="228">
        <v>11459</v>
      </c>
      <c r="H17873" s="228">
        <v>24093</v>
      </c>
      <c r="I17873" s="228">
        <v>24160912.84</v>
      </c>
      <c r="J17873" s="228">
        <v>5446877.8600000003</v>
      </c>
      <c r="K17873" s="228">
        <v>3713882.3</v>
      </c>
      <c r="L17873" s="228">
        <v>39865627.109999999</v>
      </c>
    </row>
    <row r="17874" spans="1:12">
      <c r="A17874" s="228">
        <v>2021</v>
      </c>
      <c r="B17874" s="228" t="s">
        <v>194</v>
      </c>
      <c r="C17874" s="228" t="s">
        <v>61</v>
      </c>
      <c r="D17874" s="228" t="s">
        <v>206</v>
      </c>
      <c r="E17874" s="228">
        <v>55</v>
      </c>
      <c r="F17874" s="228">
        <v>128662</v>
      </c>
      <c r="G17874" s="228">
        <v>12942</v>
      </c>
      <c r="H17874" s="228">
        <v>29397</v>
      </c>
      <c r="I17874" s="228">
        <v>28593098.050000001</v>
      </c>
      <c r="J17874" s="228">
        <v>6275219.1399999997</v>
      </c>
      <c r="K17874" s="228">
        <v>5966085.4100000001</v>
      </c>
      <c r="L17874" s="228">
        <v>47404907.670000002</v>
      </c>
    </row>
    <row r="17875" spans="1:12">
      <c r="A17875" s="228">
        <v>2021</v>
      </c>
      <c r="B17875" s="228" t="s">
        <v>194</v>
      </c>
      <c r="C17875" s="228" t="s">
        <v>61</v>
      </c>
      <c r="D17875" s="228" t="s">
        <v>206</v>
      </c>
      <c r="E17875" s="228">
        <v>60</v>
      </c>
      <c r="F17875" s="228">
        <v>128233</v>
      </c>
      <c r="G17875" s="228">
        <v>16189</v>
      </c>
      <c r="H17875" s="228">
        <v>36475</v>
      </c>
      <c r="I17875" s="228">
        <v>35754276.479999997</v>
      </c>
      <c r="J17875" s="228">
        <v>7832672.8799999999</v>
      </c>
      <c r="K17875" s="228">
        <v>8653489.5199999996</v>
      </c>
      <c r="L17875" s="228">
        <v>58971829.890000001</v>
      </c>
    </row>
    <row r="17876" spans="1:12">
      <c r="A17876" s="228">
        <v>2021</v>
      </c>
      <c r="B17876" s="228" t="s">
        <v>194</v>
      </c>
      <c r="C17876" s="228" t="s">
        <v>61</v>
      </c>
      <c r="D17876" s="228" t="s">
        <v>206</v>
      </c>
      <c r="E17876" s="228">
        <v>65</v>
      </c>
      <c r="F17876" s="228">
        <v>116128</v>
      </c>
      <c r="G17876" s="228">
        <v>19978</v>
      </c>
      <c r="H17876" s="228">
        <v>45055</v>
      </c>
      <c r="I17876" s="228">
        <v>43873880.68</v>
      </c>
      <c r="J17876" s="228">
        <v>9357051.8300000001</v>
      </c>
      <c r="K17876" s="228">
        <v>10958677.32</v>
      </c>
      <c r="L17876" s="228">
        <v>71478337.019999996</v>
      </c>
    </row>
    <row r="17877" spans="1:12">
      <c r="A17877" s="228">
        <v>2021</v>
      </c>
      <c r="B17877" s="228" t="s">
        <v>194</v>
      </c>
      <c r="C17877" s="228" t="s">
        <v>61</v>
      </c>
      <c r="D17877" s="228" t="s">
        <v>206</v>
      </c>
      <c r="E17877" s="228">
        <v>70</v>
      </c>
      <c r="F17877" s="228">
        <v>104413</v>
      </c>
      <c r="G17877" s="228">
        <v>23065</v>
      </c>
      <c r="H17877" s="228">
        <v>59200</v>
      </c>
      <c r="I17877" s="228">
        <v>55038407.399999999</v>
      </c>
      <c r="J17877" s="228">
        <v>11074337.529999999</v>
      </c>
      <c r="K17877" s="228">
        <v>13540469.82</v>
      </c>
      <c r="L17877" s="228">
        <v>86982184.349999994</v>
      </c>
    </row>
    <row r="17878" spans="1:12">
      <c r="A17878" s="228">
        <v>2021</v>
      </c>
      <c r="B17878" s="228" t="s">
        <v>194</v>
      </c>
      <c r="C17878" s="228" t="s">
        <v>61</v>
      </c>
      <c r="D17878" s="228" t="s">
        <v>206</v>
      </c>
      <c r="E17878" s="228">
        <v>75</v>
      </c>
      <c r="F17878" s="228">
        <v>76023</v>
      </c>
      <c r="G17878" s="228">
        <v>20598</v>
      </c>
      <c r="H17878" s="228">
        <v>63474</v>
      </c>
      <c r="I17878" s="228">
        <v>55907319.729999997</v>
      </c>
      <c r="J17878" s="228">
        <v>10200532.109999999</v>
      </c>
      <c r="K17878" s="228">
        <v>12714066.93</v>
      </c>
      <c r="L17878" s="228">
        <v>84613947.840000004</v>
      </c>
    </row>
    <row r="17879" spans="1:12">
      <c r="A17879" s="228">
        <v>2021</v>
      </c>
      <c r="B17879" s="228" t="s">
        <v>194</v>
      </c>
      <c r="C17879" s="228" t="s">
        <v>61</v>
      </c>
      <c r="D17879" s="228" t="s">
        <v>206</v>
      </c>
      <c r="E17879" s="228">
        <v>80</v>
      </c>
      <c r="F17879" s="228">
        <v>48901</v>
      </c>
      <c r="G17879" s="228">
        <v>14424</v>
      </c>
      <c r="H17879" s="228">
        <v>56707</v>
      </c>
      <c r="I17879" s="228">
        <v>44134443.600000001</v>
      </c>
      <c r="J17879" s="228">
        <v>7037083.4500000002</v>
      </c>
      <c r="K17879" s="228">
        <v>7739813.6900000004</v>
      </c>
      <c r="L17879" s="228">
        <v>62094189.899999999</v>
      </c>
    </row>
    <row r="17880" spans="1:12">
      <c r="A17880" s="228">
        <v>2021</v>
      </c>
      <c r="B17880" s="228" t="s">
        <v>194</v>
      </c>
      <c r="C17880" s="228" t="s">
        <v>61</v>
      </c>
      <c r="D17880" s="228" t="s">
        <v>206</v>
      </c>
      <c r="E17880" s="228">
        <v>85</v>
      </c>
      <c r="F17880" s="228">
        <v>28762</v>
      </c>
      <c r="G17880" s="228">
        <v>8648</v>
      </c>
      <c r="H17880" s="228">
        <v>51289</v>
      </c>
      <c r="I17880" s="228">
        <v>35116186.200000003</v>
      </c>
      <c r="J17880" s="228">
        <v>4516291.68</v>
      </c>
      <c r="K17880" s="228">
        <v>4284747.5599999996</v>
      </c>
      <c r="L17880" s="228">
        <v>45736985.850000001</v>
      </c>
    </row>
    <row r="17881" spans="1:12">
      <c r="A17881" s="228">
        <v>2021</v>
      </c>
      <c r="B17881" s="228" t="s">
        <v>194</v>
      </c>
      <c r="C17881" s="228" t="s">
        <v>61</v>
      </c>
      <c r="D17881" s="228" t="s">
        <v>206</v>
      </c>
      <c r="E17881" s="228">
        <v>90</v>
      </c>
      <c r="F17881" s="228">
        <v>13976</v>
      </c>
      <c r="G17881" s="228">
        <v>3568</v>
      </c>
      <c r="H17881" s="228">
        <v>26942</v>
      </c>
      <c r="I17881" s="228">
        <v>16963671.760000002</v>
      </c>
      <c r="J17881" s="228">
        <v>1937403.13</v>
      </c>
      <c r="K17881" s="228">
        <v>1364048</v>
      </c>
      <c r="L17881" s="228">
        <v>21028243.940000001</v>
      </c>
    </row>
    <row r="17882" spans="1:12">
      <c r="A17882" s="228">
        <v>2021</v>
      </c>
      <c r="B17882" s="228" t="s">
        <v>194</v>
      </c>
      <c r="C17882" s="228" t="s">
        <v>61</v>
      </c>
      <c r="D17882" s="228" t="s">
        <v>206</v>
      </c>
      <c r="E17882" s="228">
        <v>95</v>
      </c>
      <c r="F17882" s="228">
        <v>3847</v>
      </c>
      <c r="G17882" s="228">
        <v>1089</v>
      </c>
      <c r="H17882" s="228">
        <v>8620</v>
      </c>
      <c r="I17882" s="228">
        <v>4808108.08</v>
      </c>
      <c r="J17882" s="228">
        <v>478206.47</v>
      </c>
      <c r="K17882" s="228">
        <v>249160</v>
      </c>
      <c r="L17882" s="228">
        <v>5754882</v>
      </c>
    </row>
    <row r="17883" spans="1:12">
      <c r="A17883" s="228">
        <v>2021</v>
      </c>
      <c r="B17883" s="228" t="s">
        <v>194</v>
      </c>
      <c r="C17883" s="228" t="s">
        <v>62</v>
      </c>
      <c r="D17883" s="228" t="s">
        <v>205</v>
      </c>
      <c r="E17883" s="228">
        <v>0</v>
      </c>
      <c r="F17883" s="228">
        <v>66737</v>
      </c>
      <c r="G17883" s="228">
        <v>2373</v>
      </c>
      <c r="H17883" s="228">
        <v>7226</v>
      </c>
      <c r="I17883" s="228">
        <v>5934206.9500000002</v>
      </c>
      <c r="J17883" s="228">
        <v>917279.21</v>
      </c>
      <c r="K17883" s="228">
        <v>78683.600000000006</v>
      </c>
      <c r="L17883" s="228">
        <v>7446425.2800000003</v>
      </c>
    </row>
    <row r="17884" spans="1:12">
      <c r="A17884" s="228">
        <v>2021</v>
      </c>
      <c r="B17884" s="228" t="s">
        <v>194</v>
      </c>
      <c r="C17884" s="228" t="s">
        <v>62</v>
      </c>
      <c r="D17884" s="228" t="s">
        <v>205</v>
      </c>
      <c r="E17884" s="228">
        <v>5</v>
      </c>
      <c r="F17884" s="228">
        <v>85049</v>
      </c>
      <c r="G17884" s="228">
        <v>1289</v>
      </c>
      <c r="H17884" s="228">
        <v>1651</v>
      </c>
      <c r="I17884" s="228">
        <v>1753460.65</v>
      </c>
      <c r="J17884" s="228">
        <v>480355.02</v>
      </c>
      <c r="K17884" s="228">
        <v>98120.84</v>
      </c>
      <c r="L17884" s="228">
        <v>2686830.83</v>
      </c>
    </row>
    <row r="17885" spans="1:12">
      <c r="A17885" s="228">
        <v>2021</v>
      </c>
      <c r="B17885" s="228" t="s">
        <v>194</v>
      </c>
      <c r="C17885" s="228" t="s">
        <v>62</v>
      </c>
      <c r="D17885" s="228" t="s">
        <v>205</v>
      </c>
      <c r="E17885" s="228">
        <v>10</v>
      </c>
      <c r="F17885" s="228">
        <v>86753</v>
      </c>
      <c r="G17885" s="228">
        <v>1133</v>
      </c>
      <c r="H17885" s="228">
        <v>1811</v>
      </c>
      <c r="I17885" s="228">
        <v>1861654.51</v>
      </c>
      <c r="J17885" s="228">
        <v>543307.63</v>
      </c>
      <c r="K17885" s="228">
        <v>338420</v>
      </c>
      <c r="L17885" s="228">
        <v>3077440.38</v>
      </c>
    </row>
    <row r="17886" spans="1:12">
      <c r="A17886" s="228">
        <v>2021</v>
      </c>
      <c r="B17886" s="228" t="s">
        <v>194</v>
      </c>
      <c r="C17886" s="228" t="s">
        <v>62</v>
      </c>
      <c r="D17886" s="228" t="s">
        <v>205</v>
      </c>
      <c r="E17886" s="228">
        <v>15</v>
      </c>
      <c r="F17886" s="228">
        <v>80465</v>
      </c>
      <c r="G17886" s="228">
        <v>2365</v>
      </c>
      <c r="H17886" s="228">
        <v>3522</v>
      </c>
      <c r="I17886" s="228">
        <v>4583290.0599999996</v>
      </c>
      <c r="J17886" s="228">
        <v>1190146.08</v>
      </c>
      <c r="K17886" s="228">
        <v>989899</v>
      </c>
      <c r="L17886" s="228">
        <v>7704909.1399999997</v>
      </c>
    </row>
    <row r="17887" spans="1:12">
      <c r="A17887" s="228">
        <v>2021</v>
      </c>
      <c r="B17887" s="228" t="s">
        <v>194</v>
      </c>
      <c r="C17887" s="228" t="s">
        <v>62</v>
      </c>
      <c r="D17887" s="228" t="s">
        <v>205</v>
      </c>
      <c r="E17887" s="228">
        <v>20</v>
      </c>
      <c r="F17887" s="228">
        <v>60371</v>
      </c>
      <c r="G17887" s="228">
        <v>2545</v>
      </c>
      <c r="H17887" s="228">
        <v>4936</v>
      </c>
      <c r="I17887" s="228">
        <v>5513337.2599999998</v>
      </c>
      <c r="J17887" s="228">
        <v>1259839.24</v>
      </c>
      <c r="K17887" s="228">
        <v>1155214.04</v>
      </c>
      <c r="L17887" s="228">
        <v>8854161.0099999998</v>
      </c>
    </row>
    <row r="17888" spans="1:12">
      <c r="A17888" s="228">
        <v>2021</v>
      </c>
      <c r="B17888" s="228" t="s">
        <v>194</v>
      </c>
      <c r="C17888" s="228" t="s">
        <v>62</v>
      </c>
      <c r="D17888" s="228" t="s">
        <v>205</v>
      </c>
      <c r="E17888" s="228">
        <v>25</v>
      </c>
      <c r="F17888" s="228">
        <v>45162</v>
      </c>
      <c r="G17888" s="228">
        <v>1877</v>
      </c>
      <c r="H17888" s="228">
        <v>4283</v>
      </c>
      <c r="I17888" s="228">
        <v>4130034.12</v>
      </c>
      <c r="J17888" s="228">
        <v>928479.78</v>
      </c>
      <c r="K17888" s="228">
        <v>765492</v>
      </c>
      <c r="L17888" s="228">
        <v>6786433.0499999998</v>
      </c>
    </row>
    <row r="17889" spans="1:12">
      <c r="A17889" s="228">
        <v>2021</v>
      </c>
      <c r="B17889" s="228" t="s">
        <v>194</v>
      </c>
      <c r="C17889" s="228" t="s">
        <v>62</v>
      </c>
      <c r="D17889" s="228" t="s">
        <v>205</v>
      </c>
      <c r="E17889" s="228">
        <v>30</v>
      </c>
      <c r="F17889" s="228">
        <v>82030</v>
      </c>
      <c r="G17889" s="228">
        <v>2502</v>
      </c>
      <c r="H17889" s="228">
        <v>5208</v>
      </c>
      <c r="I17889" s="228">
        <v>4842678.41</v>
      </c>
      <c r="J17889" s="228">
        <v>1316815.23</v>
      </c>
      <c r="K17889" s="228">
        <v>960686.07999999996</v>
      </c>
      <c r="L17889" s="228">
        <v>8482066.8900000006</v>
      </c>
    </row>
    <row r="17890" spans="1:12">
      <c r="A17890" s="228">
        <v>2021</v>
      </c>
      <c r="B17890" s="228" t="s">
        <v>194</v>
      </c>
      <c r="C17890" s="228" t="s">
        <v>62</v>
      </c>
      <c r="D17890" s="228" t="s">
        <v>205</v>
      </c>
      <c r="E17890" s="228">
        <v>35</v>
      </c>
      <c r="F17890" s="228">
        <v>100233</v>
      </c>
      <c r="G17890" s="228">
        <v>3684</v>
      </c>
      <c r="H17890" s="228">
        <v>7086</v>
      </c>
      <c r="I17890" s="228">
        <v>6631768.6799999997</v>
      </c>
      <c r="J17890" s="228">
        <v>1877633.69</v>
      </c>
      <c r="K17890" s="228">
        <v>1131956.68</v>
      </c>
      <c r="L17890" s="228">
        <v>11252079.73</v>
      </c>
    </row>
    <row r="17891" spans="1:12">
      <c r="A17891" s="228">
        <v>2021</v>
      </c>
      <c r="B17891" s="228" t="s">
        <v>194</v>
      </c>
      <c r="C17891" s="228" t="s">
        <v>62</v>
      </c>
      <c r="D17891" s="228" t="s">
        <v>205</v>
      </c>
      <c r="E17891" s="228">
        <v>40</v>
      </c>
      <c r="F17891" s="228">
        <v>95787</v>
      </c>
      <c r="G17891" s="228">
        <v>4287</v>
      </c>
      <c r="H17891" s="228">
        <v>7942</v>
      </c>
      <c r="I17891" s="228">
        <v>7946397.1699999999</v>
      </c>
      <c r="J17891" s="228">
        <v>2377933.81</v>
      </c>
      <c r="K17891" s="228">
        <v>1561143</v>
      </c>
      <c r="L17891" s="228">
        <v>13835205.68</v>
      </c>
    </row>
    <row r="17892" spans="1:12">
      <c r="A17892" s="228">
        <v>2021</v>
      </c>
      <c r="B17892" s="228" t="s">
        <v>194</v>
      </c>
      <c r="C17892" s="228" t="s">
        <v>62</v>
      </c>
      <c r="D17892" s="228" t="s">
        <v>205</v>
      </c>
      <c r="E17892" s="228">
        <v>45</v>
      </c>
      <c r="F17892" s="228">
        <v>92447</v>
      </c>
      <c r="G17892" s="228">
        <v>5311</v>
      </c>
      <c r="H17892" s="228">
        <v>10099</v>
      </c>
      <c r="I17892" s="228">
        <v>10340970.720000001</v>
      </c>
      <c r="J17892" s="228">
        <v>3149514.15</v>
      </c>
      <c r="K17892" s="228">
        <v>2305367.4500000002</v>
      </c>
      <c r="L17892" s="228">
        <v>18117371.27</v>
      </c>
    </row>
    <row r="17893" spans="1:12">
      <c r="A17893" s="228">
        <v>2021</v>
      </c>
      <c r="B17893" s="228" t="s">
        <v>194</v>
      </c>
      <c r="C17893" s="228" t="s">
        <v>62</v>
      </c>
      <c r="D17893" s="228" t="s">
        <v>205</v>
      </c>
      <c r="E17893" s="228">
        <v>50</v>
      </c>
      <c r="F17893" s="228">
        <v>93073</v>
      </c>
      <c r="G17893" s="228">
        <v>7436</v>
      </c>
      <c r="H17893" s="228">
        <v>13711</v>
      </c>
      <c r="I17893" s="228">
        <v>15424304.369999999</v>
      </c>
      <c r="J17893" s="228">
        <v>4558390.78</v>
      </c>
      <c r="K17893" s="228">
        <v>3302554.2</v>
      </c>
      <c r="L17893" s="228">
        <v>26024532.719999999</v>
      </c>
    </row>
    <row r="17894" spans="1:12">
      <c r="A17894" s="228">
        <v>2021</v>
      </c>
      <c r="B17894" s="228" t="s">
        <v>194</v>
      </c>
      <c r="C17894" s="228" t="s">
        <v>62</v>
      </c>
      <c r="D17894" s="228" t="s">
        <v>205</v>
      </c>
      <c r="E17894" s="228">
        <v>55</v>
      </c>
      <c r="F17894" s="228">
        <v>88369</v>
      </c>
      <c r="G17894" s="228">
        <v>9204</v>
      </c>
      <c r="H17894" s="228">
        <v>16857</v>
      </c>
      <c r="I17894" s="228">
        <v>19471027.649999999</v>
      </c>
      <c r="J17894" s="228">
        <v>5706272.8099999996</v>
      </c>
      <c r="K17894" s="228">
        <v>4383401.05</v>
      </c>
      <c r="L17894" s="228">
        <v>33044089.579999998</v>
      </c>
    </row>
    <row r="17895" spans="1:12">
      <c r="A17895" s="228">
        <v>2021</v>
      </c>
      <c r="B17895" s="228" t="s">
        <v>194</v>
      </c>
      <c r="C17895" s="228" t="s">
        <v>62</v>
      </c>
      <c r="D17895" s="228" t="s">
        <v>205</v>
      </c>
      <c r="E17895" s="228">
        <v>60</v>
      </c>
      <c r="F17895" s="228">
        <v>87232</v>
      </c>
      <c r="G17895" s="228">
        <v>12821</v>
      </c>
      <c r="H17895" s="228">
        <v>25957</v>
      </c>
      <c r="I17895" s="228">
        <v>31438364.27</v>
      </c>
      <c r="J17895" s="228">
        <v>8512279.5800000001</v>
      </c>
      <c r="K17895" s="228">
        <v>7964574.3799999999</v>
      </c>
      <c r="L17895" s="228">
        <v>52417901.030000001</v>
      </c>
    </row>
    <row r="17896" spans="1:12">
      <c r="A17896" s="228">
        <v>2021</v>
      </c>
      <c r="B17896" s="228" t="s">
        <v>194</v>
      </c>
      <c r="C17896" s="228" t="s">
        <v>62</v>
      </c>
      <c r="D17896" s="228" t="s">
        <v>205</v>
      </c>
      <c r="E17896" s="228">
        <v>65</v>
      </c>
      <c r="F17896" s="228">
        <v>78825</v>
      </c>
      <c r="G17896" s="228">
        <v>15080</v>
      </c>
      <c r="H17896" s="228">
        <v>32214</v>
      </c>
      <c r="I17896" s="228">
        <v>38596093.060000002</v>
      </c>
      <c r="J17896" s="228">
        <v>10097051.41</v>
      </c>
      <c r="K17896" s="228">
        <v>9797398.5099999998</v>
      </c>
      <c r="L17896" s="228">
        <v>63627909.289999999</v>
      </c>
    </row>
    <row r="17897" spans="1:12">
      <c r="A17897" s="228">
        <v>2021</v>
      </c>
      <c r="B17897" s="228" t="s">
        <v>194</v>
      </c>
      <c r="C17897" s="228" t="s">
        <v>62</v>
      </c>
      <c r="D17897" s="228" t="s">
        <v>205</v>
      </c>
      <c r="E17897" s="228">
        <v>70</v>
      </c>
      <c r="F17897" s="228">
        <v>69826</v>
      </c>
      <c r="G17897" s="228">
        <v>18479</v>
      </c>
      <c r="H17897" s="228">
        <v>40440</v>
      </c>
      <c r="I17897" s="228">
        <v>46106106.509999998</v>
      </c>
      <c r="J17897" s="228">
        <v>11681747.789999999</v>
      </c>
      <c r="K17897" s="228">
        <v>10843434.439999999</v>
      </c>
      <c r="L17897" s="228">
        <v>74017952.530000001</v>
      </c>
    </row>
    <row r="17898" spans="1:12">
      <c r="A17898" s="228">
        <v>2021</v>
      </c>
      <c r="B17898" s="228" t="s">
        <v>194</v>
      </c>
      <c r="C17898" s="228" t="s">
        <v>62</v>
      </c>
      <c r="D17898" s="228" t="s">
        <v>205</v>
      </c>
      <c r="E17898" s="228">
        <v>75</v>
      </c>
      <c r="F17898" s="228">
        <v>50675</v>
      </c>
      <c r="G17898" s="228">
        <v>18390</v>
      </c>
      <c r="H17898" s="228">
        <v>42450</v>
      </c>
      <c r="I17898" s="228">
        <v>44839998.420000002</v>
      </c>
      <c r="J17898" s="228">
        <v>10708476.42</v>
      </c>
      <c r="K17898" s="228">
        <v>10035490.99</v>
      </c>
      <c r="L17898" s="228">
        <v>69590623.010000005</v>
      </c>
    </row>
    <row r="17899" spans="1:12">
      <c r="A17899" s="228">
        <v>2021</v>
      </c>
      <c r="B17899" s="228" t="s">
        <v>194</v>
      </c>
      <c r="C17899" s="228" t="s">
        <v>62</v>
      </c>
      <c r="D17899" s="228" t="s">
        <v>205</v>
      </c>
      <c r="E17899" s="228">
        <v>80</v>
      </c>
      <c r="F17899" s="228">
        <v>32479</v>
      </c>
      <c r="G17899" s="228">
        <v>13442</v>
      </c>
      <c r="H17899" s="228">
        <v>38862</v>
      </c>
      <c r="I17899" s="228">
        <v>37643567.109999999</v>
      </c>
      <c r="J17899" s="228">
        <v>7879414.1600000001</v>
      </c>
      <c r="K17899" s="228">
        <v>7029186.0300000003</v>
      </c>
      <c r="L17899" s="228">
        <v>55014244.630000003</v>
      </c>
    </row>
    <row r="17900" spans="1:12">
      <c r="A17900" s="228">
        <v>2021</v>
      </c>
      <c r="B17900" s="228" t="s">
        <v>194</v>
      </c>
      <c r="C17900" s="228" t="s">
        <v>62</v>
      </c>
      <c r="D17900" s="228" t="s">
        <v>205</v>
      </c>
      <c r="E17900" s="228">
        <v>85</v>
      </c>
      <c r="F17900" s="228">
        <v>17367</v>
      </c>
      <c r="G17900" s="228">
        <v>8527</v>
      </c>
      <c r="H17900" s="228">
        <v>29048</v>
      </c>
      <c r="I17900" s="228">
        <v>25244253.539999999</v>
      </c>
      <c r="J17900" s="228">
        <v>4619143.5199999996</v>
      </c>
      <c r="K17900" s="228">
        <v>4084246.7</v>
      </c>
      <c r="L17900" s="228">
        <v>35280802.649999999</v>
      </c>
    </row>
    <row r="17901" spans="1:12">
      <c r="A17901" s="228">
        <v>2021</v>
      </c>
      <c r="B17901" s="228" t="s">
        <v>194</v>
      </c>
      <c r="C17901" s="228" t="s">
        <v>62</v>
      </c>
      <c r="D17901" s="228" t="s">
        <v>205</v>
      </c>
      <c r="E17901" s="228">
        <v>90</v>
      </c>
      <c r="F17901" s="228">
        <v>7714</v>
      </c>
      <c r="G17901" s="228">
        <v>3007</v>
      </c>
      <c r="H17901" s="228">
        <v>15503</v>
      </c>
      <c r="I17901" s="228">
        <v>11946820.560000001</v>
      </c>
      <c r="J17901" s="228">
        <v>1967455.07</v>
      </c>
      <c r="K17901" s="228">
        <v>1271561.8999999999</v>
      </c>
      <c r="L17901" s="228">
        <v>15677191.960000001</v>
      </c>
    </row>
    <row r="17902" spans="1:12">
      <c r="A17902" s="228">
        <v>2021</v>
      </c>
      <c r="B17902" s="228" t="s">
        <v>194</v>
      </c>
      <c r="C17902" s="228" t="s">
        <v>62</v>
      </c>
      <c r="D17902" s="228" t="s">
        <v>205</v>
      </c>
      <c r="E17902" s="228">
        <v>95</v>
      </c>
      <c r="F17902" s="228">
        <v>1439</v>
      </c>
      <c r="G17902" s="228">
        <v>402</v>
      </c>
      <c r="H17902" s="228">
        <v>2759</v>
      </c>
      <c r="I17902" s="228">
        <v>1991844.87</v>
      </c>
      <c r="J17902" s="228">
        <v>291730.81</v>
      </c>
      <c r="K17902" s="228">
        <v>73368</v>
      </c>
      <c r="L17902" s="228">
        <v>2413449.46</v>
      </c>
    </row>
    <row r="17903" spans="1:12">
      <c r="A17903" s="228">
        <v>2021</v>
      </c>
      <c r="B17903" s="228" t="s">
        <v>194</v>
      </c>
      <c r="C17903" s="228" t="s">
        <v>62</v>
      </c>
      <c r="D17903" s="228" t="s">
        <v>206</v>
      </c>
      <c r="E17903" s="228">
        <v>0</v>
      </c>
      <c r="F17903" s="228">
        <v>63039</v>
      </c>
      <c r="G17903" s="228">
        <v>1734</v>
      </c>
      <c r="H17903" s="228">
        <v>5795</v>
      </c>
      <c r="I17903" s="228">
        <v>4495972</v>
      </c>
      <c r="J17903" s="228">
        <v>638117.72</v>
      </c>
      <c r="K17903" s="228">
        <v>31950.95</v>
      </c>
      <c r="L17903" s="228">
        <v>5503818.8600000003</v>
      </c>
    </row>
    <row r="17904" spans="1:12">
      <c r="A17904" s="228">
        <v>2021</v>
      </c>
      <c r="B17904" s="228" t="s">
        <v>194</v>
      </c>
      <c r="C17904" s="228" t="s">
        <v>62</v>
      </c>
      <c r="D17904" s="228" t="s">
        <v>206</v>
      </c>
      <c r="E17904" s="228">
        <v>5</v>
      </c>
      <c r="F17904" s="228">
        <v>80295</v>
      </c>
      <c r="G17904" s="228">
        <v>880</v>
      </c>
      <c r="H17904" s="228">
        <v>1085</v>
      </c>
      <c r="I17904" s="228">
        <v>1248511.95</v>
      </c>
      <c r="J17904" s="228">
        <v>365558.06</v>
      </c>
      <c r="K17904" s="228">
        <v>128506</v>
      </c>
      <c r="L17904" s="228">
        <v>2016036.93</v>
      </c>
    </row>
    <row r="17905" spans="1:12">
      <c r="A17905" s="228">
        <v>2021</v>
      </c>
      <c r="B17905" s="228" t="s">
        <v>194</v>
      </c>
      <c r="C17905" s="228" t="s">
        <v>62</v>
      </c>
      <c r="D17905" s="228" t="s">
        <v>206</v>
      </c>
      <c r="E17905" s="228">
        <v>10</v>
      </c>
      <c r="F17905" s="228">
        <v>82591</v>
      </c>
      <c r="G17905" s="228">
        <v>1041</v>
      </c>
      <c r="H17905" s="228">
        <v>2166</v>
      </c>
      <c r="I17905" s="228">
        <v>1941272.06</v>
      </c>
      <c r="J17905" s="228">
        <v>478711.76</v>
      </c>
      <c r="K17905" s="228">
        <v>566848.65</v>
      </c>
      <c r="L17905" s="228">
        <v>3299266.27</v>
      </c>
    </row>
    <row r="17906" spans="1:12">
      <c r="A17906" s="228">
        <v>2021</v>
      </c>
      <c r="B17906" s="228" t="s">
        <v>194</v>
      </c>
      <c r="C17906" s="228" t="s">
        <v>62</v>
      </c>
      <c r="D17906" s="228" t="s">
        <v>206</v>
      </c>
      <c r="E17906" s="228">
        <v>15</v>
      </c>
      <c r="F17906" s="228">
        <v>76427</v>
      </c>
      <c r="G17906" s="228">
        <v>3487</v>
      </c>
      <c r="H17906" s="228">
        <v>8549</v>
      </c>
      <c r="I17906" s="228">
        <v>8002558.9000000004</v>
      </c>
      <c r="J17906" s="228">
        <v>1391816.09</v>
      </c>
      <c r="K17906" s="228">
        <v>1033098</v>
      </c>
      <c r="L17906" s="228">
        <v>11610083.07</v>
      </c>
    </row>
    <row r="17907" spans="1:12">
      <c r="A17907" s="228">
        <v>2021</v>
      </c>
      <c r="B17907" s="228" t="s">
        <v>194</v>
      </c>
      <c r="C17907" s="228" t="s">
        <v>62</v>
      </c>
      <c r="D17907" s="228" t="s">
        <v>206</v>
      </c>
      <c r="E17907" s="228">
        <v>20</v>
      </c>
      <c r="F17907" s="228">
        <v>61003</v>
      </c>
      <c r="G17907" s="228">
        <v>4635</v>
      </c>
      <c r="H17907" s="228">
        <v>12016</v>
      </c>
      <c r="I17907" s="228">
        <v>11460322.65</v>
      </c>
      <c r="J17907" s="228">
        <v>1928349.77</v>
      </c>
      <c r="K17907" s="228">
        <v>1111078</v>
      </c>
      <c r="L17907" s="228">
        <v>16098494.59</v>
      </c>
    </row>
    <row r="17908" spans="1:12">
      <c r="A17908" s="228">
        <v>2021</v>
      </c>
      <c r="B17908" s="228" t="s">
        <v>194</v>
      </c>
      <c r="C17908" s="228" t="s">
        <v>62</v>
      </c>
      <c r="D17908" s="228" t="s">
        <v>206</v>
      </c>
      <c r="E17908" s="228">
        <v>25</v>
      </c>
      <c r="F17908" s="228">
        <v>54009</v>
      </c>
      <c r="G17908" s="228">
        <v>4521</v>
      </c>
      <c r="H17908" s="228">
        <v>12433</v>
      </c>
      <c r="I17908" s="228">
        <v>12402859.109999999</v>
      </c>
      <c r="J17908" s="228">
        <v>2490894.39</v>
      </c>
      <c r="K17908" s="228">
        <v>1351241.53</v>
      </c>
      <c r="L17908" s="228">
        <v>18600402.949999999</v>
      </c>
    </row>
    <row r="17909" spans="1:12">
      <c r="A17909" s="228">
        <v>2021</v>
      </c>
      <c r="B17909" s="228" t="s">
        <v>194</v>
      </c>
      <c r="C17909" s="228" t="s">
        <v>62</v>
      </c>
      <c r="D17909" s="228" t="s">
        <v>206</v>
      </c>
      <c r="E17909" s="228">
        <v>30</v>
      </c>
      <c r="F17909" s="228">
        <v>97879</v>
      </c>
      <c r="G17909" s="228">
        <v>8386</v>
      </c>
      <c r="H17909" s="228">
        <v>21801</v>
      </c>
      <c r="I17909" s="228">
        <v>25097284.300000001</v>
      </c>
      <c r="J17909" s="228">
        <v>5901008.9400000004</v>
      </c>
      <c r="K17909" s="228">
        <v>1724793</v>
      </c>
      <c r="L17909" s="228">
        <v>36807290.670000002</v>
      </c>
    </row>
    <row r="17910" spans="1:12">
      <c r="A17910" s="228">
        <v>2021</v>
      </c>
      <c r="B17910" s="228" t="s">
        <v>194</v>
      </c>
      <c r="C17910" s="228" t="s">
        <v>62</v>
      </c>
      <c r="D17910" s="228" t="s">
        <v>206</v>
      </c>
      <c r="E17910" s="228">
        <v>35</v>
      </c>
      <c r="F17910" s="228">
        <v>113597</v>
      </c>
      <c r="G17910" s="228">
        <v>9850</v>
      </c>
      <c r="H17910" s="228">
        <v>22431</v>
      </c>
      <c r="I17910" s="228">
        <v>25488392.039999999</v>
      </c>
      <c r="J17910" s="228">
        <v>6204410.9400000004</v>
      </c>
      <c r="K17910" s="228">
        <v>2066792</v>
      </c>
      <c r="L17910" s="228">
        <v>38405512.759999998</v>
      </c>
    </row>
    <row r="17911" spans="1:12">
      <c r="A17911" s="228">
        <v>2021</v>
      </c>
      <c r="B17911" s="228" t="s">
        <v>194</v>
      </c>
      <c r="C17911" s="228" t="s">
        <v>62</v>
      </c>
      <c r="D17911" s="228" t="s">
        <v>206</v>
      </c>
      <c r="E17911" s="228">
        <v>40</v>
      </c>
      <c r="F17911" s="228">
        <v>103507</v>
      </c>
      <c r="G17911" s="228">
        <v>8376</v>
      </c>
      <c r="H17911" s="228">
        <v>16480</v>
      </c>
      <c r="I17911" s="228">
        <v>18145974.66</v>
      </c>
      <c r="J17911" s="228">
        <v>4816617.16</v>
      </c>
      <c r="K17911" s="228">
        <v>2347781.35</v>
      </c>
      <c r="L17911" s="228">
        <v>29485157.34</v>
      </c>
    </row>
    <row r="17912" spans="1:12">
      <c r="A17912" s="228">
        <v>2021</v>
      </c>
      <c r="B17912" s="228" t="s">
        <v>194</v>
      </c>
      <c r="C17912" s="228" t="s">
        <v>62</v>
      </c>
      <c r="D17912" s="228" t="s">
        <v>206</v>
      </c>
      <c r="E17912" s="228">
        <v>45</v>
      </c>
      <c r="F17912" s="228">
        <v>100917</v>
      </c>
      <c r="G17912" s="228">
        <v>8983</v>
      </c>
      <c r="H17912" s="228">
        <v>17983</v>
      </c>
      <c r="I17912" s="228">
        <v>19414872.84</v>
      </c>
      <c r="J17912" s="228">
        <v>5129873.6399999997</v>
      </c>
      <c r="K17912" s="228">
        <v>2779617.11</v>
      </c>
      <c r="L17912" s="228">
        <v>31595830.399999999</v>
      </c>
    </row>
    <row r="17913" spans="1:12">
      <c r="A17913" s="228">
        <v>2021</v>
      </c>
      <c r="B17913" s="228" t="s">
        <v>194</v>
      </c>
      <c r="C17913" s="228" t="s">
        <v>62</v>
      </c>
      <c r="D17913" s="228" t="s">
        <v>206</v>
      </c>
      <c r="E17913" s="228">
        <v>50</v>
      </c>
      <c r="F17913" s="228">
        <v>103269</v>
      </c>
      <c r="G17913" s="228">
        <v>10669</v>
      </c>
      <c r="H17913" s="228">
        <v>21601</v>
      </c>
      <c r="I17913" s="228">
        <v>22956662.449999999</v>
      </c>
      <c r="J17913" s="228">
        <v>6209364.3099999996</v>
      </c>
      <c r="K17913" s="228">
        <v>4492419.2</v>
      </c>
      <c r="L17913" s="228">
        <v>38540357.950000003</v>
      </c>
    </row>
    <row r="17914" spans="1:12">
      <c r="A17914" s="228">
        <v>2021</v>
      </c>
      <c r="B17914" s="228" t="s">
        <v>194</v>
      </c>
      <c r="C17914" s="228" t="s">
        <v>62</v>
      </c>
      <c r="D17914" s="228" t="s">
        <v>206</v>
      </c>
      <c r="E17914" s="228">
        <v>55</v>
      </c>
      <c r="F17914" s="228">
        <v>96634</v>
      </c>
      <c r="G17914" s="228">
        <v>11696</v>
      </c>
      <c r="H17914" s="228">
        <v>23277</v>
      </c>
      <c r="I17914" s="228">
        <v>25193436.07</v>
      </c>
      <c r="J17914" s="228">
        <v>6551895.5499999998</v>
      </c>
      <c r="K17914" s="228">
        <v>5087427.6500000004</v>
      </c>
      <c r="L17914" s="228">
        <v>41453420.210000001</v>
      </c>
    </row>
    <row r="17915" spans="1:12">
      <c r="A17915" s="228">
        <v>2021</v>
      </c>
      <c r="B17915" s="228" t="s">
        <v>194</v>
      </c>
      <c r="C17915" s="228" t="s">
        <v>62</v>
      </c>
      <c r="D17915" s="228" t="s">
        <v>206</v>
      </c>
      <c r="E17915" s="228">
        <v>60</v>
      </c>
      <c r="F17915" s="228">
        <v>95921</v>
      </c>
      <c r="G17915" s="228">
        <v>14272</v>
      </c>
      <c r="H17915" s="228">
        <v>28803</v>
      </c>
      <c r="I17915" s="228">
        <v>31017464.739999998</v>
      </c>
      <c r="J17915" s="228">
        <v>7973542.0800000001</v>
      </c>
      <c r="K17915" s="228">
        <v>6822514.7300000004</v>
      </c>
      <c r="L17915" s="228">
        <v>51076059.359999999</v>
      </c>
    </row>
    <row r="17916" spans="1:12">
      <c r="A17916" s="228">
        <v>2021</v>
      </c>
      <c r="B17916" s="228" t="s">
        <v>194</v>
      </c>
      <c r="C17916" s="228" t="s">
        <v>62</v>
      </c>
      <c r="D17916" s="228" t="s">
        <v>206</v>
      </c>
      <c r="E17916" s="228">
        <v>65</v>
      </c>
      <c r="F17916" s="228">
        <v>87800</v>
      </c>
      <c r="G17916" s="228">
        <v>15446</v>
      </c>
      <c r="H17916" s="228">
        <v>34314</v>
      </c>
      <c r="I17916" s="228">
        <v>38251685.840000004</v>
      </c>
      <c r="J17916" s="228">
        <v>9613684.4600000009</v>
      </c>
      <c r="K17916" s="228">
        <v>9241564.8900000006</v>
      </c>
      <c r="L17916" s="228">
        <v>62310660.240000002</v>
      </c>
    </row>
    <row r="17917" spans="1:12">
      <c r="A17917" s="228">
        <v>2021</v>
      </c>
      <c r="B17917" s="228" t="s">
        <v>194</v>
      </c>
      <c r="C17917" s="228" t="s">
        <v>62</v>
      </c>
      <c r="D17917" s="228" t="s">
        <v>206</v>
      </c>
      <c r="E17917" s="228">
        <v>70</v>
      </c>
      <c r="F17917" s="228">
        <v>79886</v>
      </c>
      <c r="G17917" s="228">
        <v>19052</v>
      </c>
      <c r="H17917" s="228">
        <v>46532</v>
      </c>
      <c r="I17917" s="228">
        <v>48689499.149999999</v>
      </c>
      <c r="J17917" s="228">
        <v>11529654.140000001</v>
      </c>
      <c r="K17917" s="228">
        <v>11811257.220000001</v>
      </c>
      <c r="L17917" s="228">
        <v>77372747.319999993</v>
      </c>
    </row>
    <row r="17918" spans="1:12">
      <c r="A17918" s="228">
        <v>2021</v>
      </c>
      <c r="B17918" s="228" t="s">
        <v>194</v>
      </c>
      <c r="C17918" s="228" t="s">
        <v>62</v>
      </c>
      <c r="D17918" s="228" t="s">
        <v>206</v>
      </c>
      <c r="E17918" s="228">
        <v>75</v>
      </c>
      <c r="F17918" s="228">
        <v>57331</v>
      </c>
      <c r="G17918" s="228">
        <v>16254</v>
      </c>
      <c r="H17918" s="228">
        <v>44757</v>
      </c>
      <c r="I17918" s="228">
        <v>46134733.43</v>
      </c>
      <c r="J17918" s="228">
        <v>10189377.33</v>
      </c>
      <c r="K17918" s="228">
        <v>9492995.2599999998</v>
      </c>
      <c r="L17918" s="228">
        <v>69844477.489999995</v>
      </c>
    </row>
    <row r="17919" spans="1:12">
      <c r="A17919" s="228">
        <v>2021</v>
      </c>
      <c r="B17919" s="228" t="s">
        <v>194</v>
      </c>
      <c r="C17919" s="228" t="s">
        <v>62</v>
      </c>
      <c r="D17919" s="228" t="s">
        <v>206</v>
      </c>
      <c r="E17919" s="228">
        <v>80</v>
      </c>
      <c r="F17919" s="228">
        <v>38109</v>
      </c>
      <c r="G17919" s="228">
        <v>12386</v>
      </c>
      <c r="H17919" s="228">
        <v>43133</v>
      </c>
      <c r="I17919" s="228">
        <v>39730084.840000004</v>
      </c>
      <c r="J17919" s="228">
        <v>7700768.4699999997</v>
      </c>
      <c r="K17919" s="228">
        <v>6664640.9299999997</v>
      </c>
      <c r="L17919" s="228">
        <v>56581322.840000004</v>
      </c>
    </row>
    <row r="17920" spans="1:12">
      <c r="A17920" s="228">
        <v>2021</v>
      </c>
      <c r="B17920" s="228" t="s">
        <v>194</v>
      </c>
      <c r="C17920" s="228" t="s">
        <v>62</v>
      </c>
      <c r="D17920" s="228" t="s">
        <v>206</v>
      </c>
      <c r="E17920" s="228">
        <v>85</v>
      </c>
      <c r="F17920" s="228">
        <v>23435</v>
      </c>
      <c r="G17920" s="228">
        <v>6924</v>
      </c>
      <c r="H17920" s="228">
        <v>33086</v>
      </c>
      <c r="I17920" s="228">
        <v>27767522.02</v>
      </c>
      <c r="J17920" s="228">
        <v>4719072.66</v>
      </c>
      <c r="K17920" s="228">
        <v>3476441.4</v>
      </c>
      <c r="L17920" s="228">
        <v>37239966.539999999</v>
      </c>
    </row>
    <row r="17921" spans="1:12">
      <c r="A17921" s="228">
        <v>2021</v>
      </c>
      <c r="B17921" s="228" t="s">
        <v>194</v>
      </c>
      <c r="C17921" s="228" t="s">
        <v>62</v>
      </c>
      <c r="D17921" s="228" t="s">
        <v>206</v>
      </c>
      <c r="E17921" s="228">
        <v>90</v>
      </c>
      <c r="F17921" s="228">
        <v>11949</v>
      </c>
      <c r="G17921" s="228">
        <v>3241</v>
      </c>
      <c r="H17921" s="228">
        <v>19329</v>
      </c>
      <c r="I17921" s="228">
        <v>14975142.15</v>
      </c>
      <c r="J17921" s="228">
        <v>2170283.5699999998</v>
      </c>
      <c r="K17921" s="228">
        <v>1265148.75</v>
      </c>
      <c r="L17921" s="228">
        <v>18943373.710000001</v>
      </c>
    </row>
    <row r="17922" spans="1:12">
      <c r="A17922" s="228">
        <v>2021</v>
      </c>
      <c r="B17922" s="228" t="s">
        <v>194</v>
      </c>
      <c r="C17922" s="228" t="s">
        <v>62</v>
      </c>
      <c r="D17922" s="228" t="s">
        <v>206</v>
      </c>
      <c r="E17922" s="228">
        <v>95</v>
      </c>
      <c r="F17922" s="228">
        <v>3259</v>
      </c>
      <c r="G17922" s="228">
        <v>731</v>
      </c>
      <c r="H17922" s="228">
        <v>4851</v>
      </c>
      <c r="I17922" s="228">
        <v>3643082.75</v>
      </c>
      <c r="J17922" s="228">
        <v>447042.79</v>
      </c>
      <c r="K17922" s="228">
        <v>194976</v>
      </c>
      <c r="L17922" s="228">
        <v>4391646.29</v>
      </c>
    </row>
    <row r="17923" spans="1:12">
      <c r="A17923" s="228">
        <v>2021</v>
      </c>
      <c r="B17923" s="228" t="s">
        <v>194</v>
      </c>
      <c r="C17923" s="228" t="s">
        <v>63</v>
      </c>
      <c r="D17923" s="228" t="s">
        <v>205</v>
      </c>
      <c r="E17923" s="228">
        <v>0</v>
      </c>
      <c r="F17923" s="228">
        <v>49357</v>
      </c>
      <c r="G17923" s="228">
        <v>2609</v>
      </c>
      <c r="H17923" s="228">
        <v>7607</v>
      </c>
      <c r="I17923" s="228">
        <v>7289036.5700000003</v>
      </c>
      <c r="J17923" s="228">
        <v>943689.53</v>
      </c>
      <c r="K17923" s="228">
        <v>131652</v>
      </c>
      <c r="L17923" s="228">
        <v>8973216.4399999995</v>
      </c>
    </row>
    <row r="17924" spans="1:12">
      <c r="A17924" s="228">
        <v>2021</v>
      </c>
      <c r="B17924" s="228" t="s">
        <v>194</v>
      </c>
      <c r="C17924" s="228" t="s">
        <v>63</v>
      </c>
      <c r="D17924" s="228" t="s">
        <v>205</v>
      </c>
      <c r="E17924" s="228">
        <v>5</v>
      </c>
      <c r="F17924" s="228">
        <v>67229</v>
      </c>
      <c r="G17924" s="228">
        <v>1541</v>
      </c>
      <c r="H17924" s="228">
        <v>2142</v>
      </c>
      <c r="I17924" s="228">
        <v>1993624.41</v>
      </c>
      <c r="J17924" s="228">
        <v>465605.4</v>
      </c>
      <c r="K17924" s="228">
        <v>102806</v>
      </c>
      <c r="L17924" s="228">
        <v>2958060.37</v>
      </c>
    </row>
    <row r="17925" spans="1:12">
      <c r="A17925" s="228">
        <v>2021</v>
      </c>
      <c r="B17925" s="228" t="s">
        <v>194</v>
      </c>
      <c r="C17925" s="228" t="s">
        <v>63</v>
      </c>
      <c r="D17925" s="228" t="s">
        <v>205</v>
      </c>
      <c r="E17925" s="228">
        <v>10</v>
      </c>
      <c r="F17925" s="228">
        <v>73741</v>
      </c>
      <c r="G17925" s="228">
        <v>1419</v>
      </c>
      <c r="H17925" s="228">
        <v>2186</v>
      </c>
      <c r="I17925" s="228">
        <v>2152275.11</v>
      </c>
      <c r="J17925" s="228">
        <v>502115.71</v>
      </c>
      <c r="K17925" s="228">
        <v>430616</v>
      </c>
      <c r="L17925" s="228">
        <v>3490597</v>
      </c>
    </row>
    <row r="17926" spans="1:12">
      <c r="A17926" s="228">
        <v>2021</v>
      </c>
      <c r="B17926" s="228" t="s">
        <v>194</v>
      </c>
      <c r="C17926" s="228" t="s">
        <v>63</v>
      </c>
      <c r="D17926" s="228" t="s">
        <v>205</v>
      </c>
      <c r="E17926" s="228">
        <v>15</v>
      </c>
      <c r="F17926" s="228">
        <v>69381</v>
      </c>
      <c r="G17926" s="228">
        <v>2260</v>
      </c>
      <c r="H17926" s="228">
        <v>4248</v>
      </c>
      <c r="I17926" s="228">
        <v>4641690.4800000004</v>
      </c>
      <c r="J17926" s="228">
        <v>945002.26</v>
      </c>
      <c r="K17926" s="228">
        <v>988367</v>
      </c>
      <c r="L17926" s="228">
        <v>7469040.7699999996</v>
      </c>
    </row>
    <row r="17927" spans="1:12">
      <c r="A17927" s="228">
        <v>2021</v>
      </c>
      <c r="B17927" s="228" t="s">
        <v>194</v>
      </c>
      <c r="C17927" s="228" t="s">
        <v>63</v>
      </c>
      <c r="D17927" s="228" t="s">
        <v>205</v>
      </c>
      <c r="E17927" s="228">
        <v>20</v>
      </c>
      <c r="F17927" s="228">
        <v>48128</v>
      </c>
      <c r="G17927" s="228">
        <v>1971</v>
      </c>
      <c r="H17927" s="228">
        <v>4576</v>
      </c>
      <c r="I17927" s="228">
        <v>4773325.05</v>
      </c>
      <c r="J17927" s="228">
        <v>879698.91</v>
      </c>
      <c r="K17927" s="228">
        <v>827606.8</v>
      </c>
      <c r="L17927" s="228">
        <v>7262529.8899999997</v>
      </c>
    </row>
    <row r="17928" spans="1:12">
      <c r="A17928" s="228">
        <v>2021</v>
      </c>
      <c r="B17928" s="228" t="s">
        <v>194</v>
      </c>
      <c r="C17928" s="228" t="s">
        <v>63</v>
      </c>
      <c r="D17928" s="228" t="s">
        <v>205</v>
      </c>
      <c r="E17928" s="228">
        <v>25</v>
      </c>
      <c r="F17928" s="228">
        <v>32343</v>
      </c>
      <c r="G17928" s="228">
        <v>1067</v>
      </c>
      <c r="H17928" s="228">
        <v>3001</v>
      </c>
      <c r="I17928" s="228">
        <v>2690981.18</v>
      </c>
      <c r="J17928" s="228">
        <v>518152.72</v>
      </c>
      <c r="K17928" s="228">
        <v>475854</v>
      </c>
      <c r="L17928" s="228">
        <v>4420086.17</v>
      </c>
    </row>
    <row r="17929" spans="1:12">
      <c r="A17929" s="228">
        <v>2021</v>
      </c>
      <c r="B17929" s="228" t="s">
        <v>194</v>
      </c>
      <c r="C17929" s="228" t="s">
        <v>63</v>
      </c>
      <c r="D17929" s="228" t="s">
        <v>205</v>
      </c>
      <c r="E17929" s="228">
        <v>30</v>
      </c>
      <c r="F17929" s="228">
        <v>54858</v>
      </c>
      <c r="G17929" s="228">
        <v>1896</v>
      </c>
      <c r="H17929" s="228">
        <v>4289</v>
      </c>
      <c r="I17929" s="228">
        <v>4087704.29</v>
      </c>
      <c r="J17929" s="228">
        <v>969519.78</v>
      </c>
      <c r="K17929" s="228">
        <v>857426</v>
      </c>
      <c r="L17929" s="228">
        <v>7130298.8399999999</v>
      </c>
    </row>
    <row r="17930" spans="1:12">
      <c r="A17930" s="228">
        <v>2021</v>
      </c>
      <c r="B17930" s="228" t="s">
        <v>194</v>
      </c>
      <c r="C17930" s="228" t="s">
        <v>63</v>
      </c>
      <c r="D17930" s="228" t="s">
        <v>205</v>
      </c>
      <c r="E17930" s="228">
        <v>35</v>
      </c>
      <c r="F17930" s="228">
        <v>70477</v>
      </c>
      <c r="G17930" s="228">
        <v>2860</v>
      </c>
      <c r="H17930" s="228">
        <v>5975</v>
      </c>
      <c r="I17930" s="228">
        <v>5722715.4199999999</v>
      </c>
      <c r="J17930" s="228">
        <v>1424933.11</v>
      </c>
      <c r="K17930" s="228">
        <v>1015848.98</v>
      </c>
      <c r="L17930" s="228">
        <v>9702794.7400000002</v>
      </c>
    </row>
    <row r="17931" spans="1:12">
      <c r="A17931" s="228">
        <v>2021</v>
      </c>
      <c r="B17931" s="228" t="s">
        <v>194</v>
      </c>
      <c r="C17931" s="228" t="s">
        <v>63</v>
      </c>
      <c r="D17931" s="228" t="s">
        <v>205</v>
      </c>
      <c r="E17931" s="228">
        <v>40</v>
      </c>
      <c r="F17931" s="228">
        <v>71020</v>
      </c>
      <c r="G17931" s="228">
        <v>3440</v>
      </c>
      <c r="H17931" s="228">
        <v>7185</v>
      </c>
      <c r="I17931" s="228">
        <v>7190982.0999999996</v>
      </c>
      <c r="J17931" s="228">
        <v>1711063.74</v>
      </c>
      <c r="K17931" s="228">
        <v>1462146.98</v>
      </c>
      <c r="L17931" s="228">
        <v>12389065.4</v>
      </c>
    </row>
    <row r="17932" spans="1:12">
      <c r="A17932" s="228">
        <v>2021</v>
      </c>
      <c r="B17932" s="228" t="s">
        <v>194</v>
      </c>
      <c r="C17932" s="228" t="s">
        <v>63</v>
      </c>
      <c r="D17932" s="228" t="s">
        <v>205</v>
      </c>
      <c r="E17932" s="228">
        <v>45</v>
      </c>
      <c r="F17932" s="228">
        <v>74328</v>
      </c>
      <c r="G17932" s="228">
        <v>5033</v>
      </c>
      <c r="H17932" s="228">
        <v>9900</v>
      </c>
      <c r="I17932" s="228">
        <v>10113071.539999999</v>
      </c>
      <c r="J17932" s="228">
        <v>2543113.41</v>
      </c>
      <c r="K17932" s="228">
        <v>2322240.7999999998</v>
      </c>
      <c r="L17932" s="228">
        <v>17465410.449999999</v>
      </c>
    </row>
    <row r="17933" spans="1:12">
      <c r="A17933" s="228">
        <v>2021</v>
      </c>
      <c r="B17933" s="228" t="s">
        <v>194</v>
      </c>
      <c r="C17933" s="228" t="s">
        <v>63</v>
      </c>
      <c r="D17933" s="228" t="s">
        <v>205</v>
      </c>
      <c r="E17933" s="228">
        <v>50</v>
      </c>
      <c r="F17933" s="228">
        <v>74277</v>
      </c>
      <c r="G17933" s="228">
        <v>6113</v>
      </c>
      <c r="H17933" s="228">
        <v>12529</v>
      </c>
      <c r="I17933" s="228">
        <v>12349945.189999999</v>
      </c>
      <c r="J17933" s="228">
        <v>3109014.11</v>
      </c>
      <c r="K17933" s="228">
        <v>2586470.7999999998</v>
      </c>
      <c r="L17933" s="228">
        <v>21070429.899999999</v>
      </c>
    </row>
    <row r="17934" spans="1:12">
      <c r="A17934" s="228">
        <v>2021</v>
      </c>
      <c r="B17934" s="228" t="s">
        <v>194</v>
      </c>
      <c r="C17934" s="228" t="s">
        <v>63</v>
      </c>
      <c r="D17934" s="228" t="s">
        <v>205</v>
      </c>
      <c r="E17934" s="228">
        <v>55</v>
      </c>
      <c r="F17934" s="228">
        <v>70765</v>
      </c>
      <c r="G17934" s="228">
        <v>8613</v>
      </c>
      <c r="H17934" s="228">
        <v>17161</v>
      </c>
      <c r="I17934" s="228">
        <v>18982256.27</v>
      </c>
      <c r="J17934" s="228">
        <v>4588883.9000000004</v>
      </c>
      <c r="K17934" s="228">
        <v>4403387.67</v>
      </c>
      <c r="L17934" s="228">
        <v>31781062.399999999</v>
      </c>
    </row>
    <row r="17935" spans="1:12">
      <c r="A17935" s="228">
        <v>2021</v>
      </c>
      <c r="B17935" s="228" t="s">
        <v>194</v>
      </c>
      <c r="C17935" s="228" t="s">
        <v>63</v>
      </c>
      <c r="D17935" s="228" t="s">
        <v>205</v>
      </c>
      <c r="E17935" s="228">
        <v>60</v>
      </c>
      <c r="F17935" s="228">
        <v>69467</v>
      </c>
      <c r="G17935" s="228">
        <v>11268</v>
      </c>
      <c r="H17935" s="228">
        <v>22314</v>
      </c>
      <c r="I17935" s="228">
        <v>25054052.350000001</v>
      </c>
      <c r="J17935" s="228">
        <v>6176560.3700000001</v>
      </c>
      <c r="K17935" s="228">
        <v>6176328.7300000004</v>
      </c>
      <c r="L17935" s="228">
        <v>42205507.049999997</v>
      </c>
    </row>
    <row r="17936" spans="1:12">
      <c r="A17936" s="228">
        <v>2021</v>
      </c>
      <c r="B17936" s="228" t="s">
        <v>194</v>
      </c>
      <c r="C17936" s="228" t="s">
        <v>63</v>
      </c>
      <c r="D17936" s="228" t="s">
        <v>205</v>
      </c>
      <c r="E17936" s="228">
        <v>65</v>
      </c>
      <c r="F17936" s="228">
        <v>62789</v>
      </c>
      <c r="G17936" s="228">
        <v>14617</v>
      </c>
      <c r="H17936" s="228">
        <v>32842</v>
      </c>
      <c r="I17936" s="228">
        <v>34635363.700000003</v>
      </c>
      <c r="J17936" s="228">
        <v>7912615.1200000001</v>
      </c>
      <c r="K17936" s="228">
        <v>8792882.0199999996</v>
      </c>
      <c r="L17936" s="228">
        <v>56719974.450000003</v>
      </c>
    </row>
    <row r="17937" spans="1:12">
      <c r="A17937" s="228">
        <v>2021</v>
      </c>
      <c r="B17937" s="228" t="s">
        <v>194</v>
      </c>
      <c r="C17937" s="228" t="s">
        <v>63</v>
      </c>
      <c r="D17937" s="228" t="s">
        <v>205</v>
      </c>
      <c r="E17937" s="228">
        <v>70</v>
      </c>
      <c r="F17937" s="228">
        <v>56381</v>
      </c>
      <c r="G17937" s="228">
        <v>17915</v>
      </c>
      <c r="H17937" s="228">
        <v>40865</v>
      </c>
      <c r="I17937" s="228">
        <v>42060018.68</v>
      </c>
      <c r="J17937" s="228">
        <v>9576480.5800000001</v>
      </c>
      <c r="K17937" s="228">
        <v>10437564.119999999</v>
      </c>
      <c r="L17937" s="228">
        <v>67824517.900000006</v>
      </c>
    </row>
    <row r="17938" spans="1:12">
      <c r="A17938" s="228">
        <v>2021</v>
      </c>
      <c r="B17938" s="228" t="s">
        <v>194</v>
      </c>
      <c r="C17938" s="228" t="s">
        <v>63</v>
      </c>
      <c r="D17938" s="228" t="s">
        <v>205</v>
      </c>
      <c r="E17938" s="228">
        <v>75</v>
      </c>
      <c r="F17938" s="228">
        <v>40602</v>
      </c>
      <c r="G17938" s="228">
        <v>16877</v>
      </c>
      <c r="H17938" s="228">
        <v>41791</v>
      </c>
      <c r="I17938" s="228">
        <v>41033929.460000001</v>
      </c>
      <c r="J17938" s="228">
        <v>8581928.3200000003</v>
      </c>
      <c r="K17938" s="228">
        <v>9040887.4700000007</v>
      </c>
      <c r="L17938" s="228">
        <v>62838657.18</v>
      </c>
    </row>
    <row r="17939" spans="1:12">
      <c r="A17939" s="228">
        <v>2021</v>
      </c>
      <c r="B17939" s="228" t="s">
        <v>194</v>
      </c>
      <c r="C17939" s="228" t="s">
        <v>63</v>
      </c>
      <c r="D17939" s="228" t="s">
        <v>205</v>
      </c>
      <c r="E17939" s="228">
        <v>80</v>
      </c>
      <c r="F17939" s="228">
        <v>24809</v>
      </c>
      <c r="G17939" s="228">
        <v>11454</v>
      </c>
      <c r="H17939" s="228">
        <v>33928</v>
      </c>
      <c r="I17939" s="228">
        <v>30395958.140000001</v>
      </c>
      <c r="J17939" s="228">
        <v>5822239.4199999999</v>
      </c>
      <c r="K17939" s="228">
        <v>5506335.9500000002</v>
      </c>
      <c r="L17939" s="228">
        <v>44269870.869999997</v>
      </c>
    </row>
    <row r="17940" spans="1:12">
      <c r="A17940" s="228">
        <v>2021</v>
      </c>
      <c r="B17940" s="228" t="s">
        <v>194</v>
      </c>
      <c r="C17940" s="228" t="s">
        <v>63</v>
      </c>
      <c r="D17940" s="228" t="s">
        <v>205</v>
      </c>
      <c r="E17940" s="228">
        <v>85</v>
      </c>
      <c r="F17940" s="228">
        <v>12712</v>
      </c>
      <c r="G17940" s="228">
        <v>6659</v>
      </c>
      <c r="H17940" s="228">
        <v>26316</v>
      </c>
      <c r="I17940" s="228">
        <v>20468103.460000001</v>
      </c>
      <c r="J17940" s="228">
        <v>3191963.27</v>
      </c>
      <c r="K17940" s="228">
        <v>3110706.99</v>
      </c>
      <c r="L17940" s="228">
        <v>27950191.379999999</v>
      </c>
    </row>
    <row r="17941" spans="1:12">
      <c r="A17941" s="228">
        <v>2021</v>
      </c>
      <c r="B17941" s="228" t="s">
        <v>194</v>
      </c>
      <c r="C17941" s="228" t="s">
        <v>63</v>
      </c>
      <c r="D17941" s="228" t="s">
        <v>205</v>
      </c>
      <c r="E17941" s="228">
        <v>90</v>
      </c>
      <c r="F17941" s="228">
        <v>5052</v>
      </c>
      <c r="G17941" s="228">
        <v>2554</v>
      </c>
      <c r="H17941" s="228">
        <v>13010</v>
      </c>
      <c r="I17941" s="228">
        <v>9410213.3499999996</v>
      </c>
      <c r="J17941" s="228">
        <v>1201736.95</v>
      </c>
      <c r="K17941" s="228">
        <v>817922</v>
      </c>
      <c r="L17941" s="228">
        <v>11891855.699999999</v>
      </c>
    </row>
    <row r="17942" spans="1:12">
      <c r="A17942" s="228">
        <v>2021</v>
      </c>
      <c r="B17942" s="228" t="s">
        <v>194</v>
      </c>
      <c r="C17942" s="228" t="s">
        <v>63</v>
      </c>
      <c r="D17942" s="228" t="s">
        <v>205</v>
      </c>
      <c r="E17942" s="228">
        <v>95</v>
      </c>
      <c r="F17942" s="228">
        <v>778</v>
      </c>
      <c r="G17942" s="228">
        <v>268</v>
      </c>
      <c r="H17942" s="228">
        <v>1908</v>
      </c>
      <c r="I17942" s="228">
        <v>1381083</v>
      </c>
      <c r="J17942" s="228">
        <v>148139.85</v>
      </c>
      <c r="K17942" s="228">
        <v>79664</v>
      </c>
      <c r="L17942" s="228">
        <v>1683119.64</v>
      </c>
    </row>
    <row r="17943" spans="1:12">
      <c r="A17943" s="228">
        <v>2021</v>
      </c>
      <c r="B17943" s="228" t="s">
        <v>194</v>
      </c>
      <c r="C17943" s="228" t="s">
        <v>63</v>
      </c>
      <c r="D17943" s="228" t="s">
        <v>206</v>
      </c>
      <c r="E17943" s="228">
        <v>0</v>
      </c>
      <c r="F17943" s="228">
        <v>45790</v>
      </c>
      <c r="G17943" s="228">
        <v>2020</v>
      </c>
      <c r="H17943" s="228">
        <v>5601</v>
      </c>
      <c r="I17943" s="228">
        <v>4639716.53</v>
      </c>
      <c r="J17943" s="228">
        <v>662622.43999999994</v>
      </c>
      <c r="K17943" s="228">
        <v>171373.15</v>
      </c>
      <c r="L17943" s="228">
        <v>5979843.3600000003</v>
      </c>
    </row>
    <row r="17944" spans="1:12">
      <c r="A17944" s="228">
        <v>2021</v>
      </c>
      <c r="B17944" s="228" t="s">
        <v>194</v>
      </c>
      <c r="C17944" s="228" t="s">
        <v>63</v>
      </c>
      <c r="D17944" s="228" t="s">
        <v>206</v>
      </c>
      <c r="E17944" s="228">
        <v>5</v>
      </c>
      <c r="F17944" s="228">
        <v>63529</v>
      </c>
      <c r="G17944" s="228">
        <v>1329</v>
      </c>
      <c r="H17944" s="228">
        <v>1950</v>
      </c>
      <c r="I17944" s="228">
        <v>1866626.94</v>
      </c>
      <c r="J17944" s="228">
        <v>433130.5</v>
      </c>
      <c r="K17944" s="228">
        <v>158529</v>
      </c>
      <c r="L17944" s="228">
        <v>2871833.3</v>
      </c>
    </row>
    <row r="17945" spans="1:12">
      <c r="A17945" s="228">
        <v>2021</v>
      </c>
      <c r="B17945" s="228" t="s">
        <v>194</v>
      </c>
      <c r="C17945" s="228" t="s">
        <v>63</v>
      </c>
      <c r="D17945" s="228" t="s">
        <v>206</v>
      </c>
      <c r="E17945" s="228">
        <v>10</v>
      </c>
      <c r="F17945" s="228">
        <v>69609</v>
      </c>
      <c r="G17945" s="228">
        <v>1235</v>
      </c>
      <c r="H17945" s="228">
        <v>2473</v>
      </c>
      <c r="I17945" s="228">
        <v>2129020.2400000002</v>
      </c>
      <c r="J17945" s="228">
        <v>441609.09</v>
      </c>
      <c r="K17945" s="228">
        <v>500118.35</v>
      </c>
      <c r="L17945" s="228">
        <v>3455799.6</v>
      </c>
    </row>
    <row r="17946" spans="1:12">
      <c r="A17946" s="228">
        <v>2021</v>
      </c>
      <c r="B17946" s="228" t="s">
        <v>194</v>
      </c>
      <c r="C17946" s="228" t="s">
        <v>63</v>
      </c>
      <c r="D17946" s="228" t="s">
        <v>206</v>
      </c>
      <c r="E17946" s="228">
        <v>15</v>
      </c>
      <c r="F17946" s="228">
        <v>65476</v>
      </c>
      <c r="G17946" s="228">
        <v>3135</v>
      </c>
      <c r="H17946" s="228">
        <v>7456</v>
      </c>
      <c r="I17946" s="228">
        <v>6416900.6600000001</v>
      </c>
      <c r="J17946" s="228">
        <v>1103823.7</v>
      </c>
      <c r="K17946" s="228">
        <v>779678</v>
      </c>
      <c r="L17946" s="228">
        <v>9404337.4000000004</v>
      </c>
    </row>
    <row r="17947" spans="1:12">
      <c r="A17947" s="228">
        <v>2021</v>
      </c>
      <c r="B17947" s="228" t="s">
        <v>194</v>
      </c>
      <c r="C17947" s="228" t="s">
        <v>63</v>
      </c>
      <c r="D17947" s="228" t="s">
        <v>206</v>
      </c>
      <c r="E17947" s="228">
        <v>20</v>
      </c>
      <c r="F17947" s="228">
        <v>50766</v>
      </c>
      <c r="G17947" s="228">
        <v>3886</v>
      </c>
      <c r="H17947" s="228">
        <v>9264</v>
      </c>
      <c r="I17947" s="228">
        <v>8882714.8699999992</v>
      </c>
      <c r="J17947" s="228">
        <v>1519531.72</v>
      </c>
      <c r="K17947" s="228">
        <v>947022</v>
      </c>
      <c r="L17947" s="228">
        <v>12889781.359999999</v>
      </c>
    </row>
    <row r="17948" spans="1:12">
      <c r="A17948" s="228">
        <v>2021</v>
      </c>
      <c r="B17948" s="228" t="s">
        <v>194</v>
      </c>
      <c r="C17948" s="228" t="s">
        <v>63</v>
      </c>
      <c r="D17948" s="228" t="s">
        <v>206</v>
      </c>
      <c r="E17948" s="228">
        <v>25</v>
      </c>
      <c r="F17948" s="228">
        <v>41560</v>
      </c>
      <c r="G17948" s="228">
        <v>3878</v>
      </c>
      <c r="H17948" s="228">
        <v>11383</v>
      </c>
      <c r="I17948" s="228">
        <v>10748028.560000001</v>
      </c>
      <c r="J17948" s="228">
        <v>2371327.52</v>
      </c>
      <c r="K17948" s="228">
        <v>1006746</v>
      </c>
      <c r="L17948" s="228">
        <v>16227706.109999999</v>
      </c>
    </row>
    <row r="17949" spans="1:12">
      <c r="A17949" s="228">
        <v>2021</v>
      </c>
      <c r="B17949" s="228" t="s">
        <v>194</v>
      </c>
      <c r="C17949" s="228" t="s">
        <v>63</v>
      </c>
      <c r="D17949" s="228" t="s">
        <v>206</v>
      </c>
      <c r="E17949" s="228">
        <v>30</v>
      </c>
      <c r="F17949" s="228">
        <v>66729</v>
      </c>
      <c r="G17949" s="228">
        <v>6789</v>
      </c>
      <c r="H17949" s="228">
        <v>20316</v>
      </c>
      <c r="I17949" s="228">
        <v>20254067.850000001</v>
      </c>
      <c r="J17949" s="228">
        <v>4897082.04</v>
      </c>
      <c r="K17949" s="228">
        <v>1914051.5</v>
      </c>
      <c r="L17949" s="228">
        <v>30820747.809999999</v>
      </c>
    </row>
    <row r="17950" spans="1:12">
      <c r="A17950" s="228">
        <v>2021</v>
      </c>
      <c r="B17950" s="228" t="s">
        <v>194</v>
      </c>
      <c r="C17950" s="228" t="s">
        <v>63</v>
      </c>
      <c r="D17950" s="228" t="s">
        <v>206</v>
      </c>
      <c r="E17950" s="228">
        <v>35</v>
      </c>
      <c r="F17950" s="228">
        <v>80838</v>
      </c>
      <c r="G17950" s="228">
        <v>7874</v>
      </c>
      <c r="H17950" s="228">
        <v>20895</v>
      </c>
      <c r="I17950" s="228">
        <v>20768336.170000002</v>
      </c>
      <c r="J17950" s="228">
        <v>4687508.59</v>
      </c>
      <c r="K17950" s="228">
        <v>1998270.95</v>
      </c>
      <c r="L17950" s="228">
        <v>32041300.170000002</v>
      </c>
    </row>
    <row r="17951" spans="1:12">
      <c r="A17951" s="228">
        <v>2021</v>
      </c>
      <c r="B17951" s="228" t="s">
        <v>194</v>
      </c>
      <c r="C17951" s="228" t="s">
        <v>63</v>
      </c>
      <c r="D17951" s="228" t="s">
        <v>206</v>
      </c>
      <c r="E17951" s="228">
        <v>40</v>
      </c>
      <c r="F17951" s="228">
        <v>78579</v>
      </c>
      <c r="G17951" s="228">
        <v>7150</v>
      </c>
      <c r="H17951" s="228">
        <v>16180</v>
      </c>
      <c r="I17951" s="228">
        <v>16285014.08</v>
      </c>
      <c r="J17951" s="228">
        <v>3626255.23</v>
      </c>
      <c r="K17951" s="228">
        <v>2061039.84</v>
      </c>
      <c r="L17951" s="228">
        <v>26144372.780000001</v>
      </c>
    </row>
    <row r="17952" spans="1:12">
      <c r="A17952" s="228">
        <v>2021</v>
      </c>
      <c r="B17952" s="228" t="s">
        <v>194</v>
      </c>
      <c r="C17952" s="228" t="s">
        <v>63</v>
      </c>
      <c r="D17952" s="228" t="s">
        <v>206</v>
      </c>
      <c r="E17952" s="228">
        <v>45</v>
      </c>
      <c r="F17952" s="228">
        <v>81379</v>
      </c>
      <c r="G17952" s="228">
        <v>7855</v>
      </c>
      <c r="H17952" s="228">
        <v>16855</v>
      </c>
      <c r="I17952" s="228">
        <v>17073374.809999999</v>
      </c>
      <c r="J17952" s="228">
        <v>3850984.11</v>
      </c>
      <c r="K17952" s="228">
        <v>2698992.45</v>
      </c>
      <c r="L17952" s="228">
        <v>28207870.25</v>
      </c>
    </row>
    <row r="17953" spans="1:12">
      <c r="A17953" s="228">
        <v>2021</v>
      </c>
      <c r="B17953" s="228" t="s">
        <v>194</v>
      </c>
      <c r="C17953" s="228" t="s">
        <v>63</v>
      </c>
      <c r="D17953" s="228" t="s">
        <v>206</v>
      </c>
      <c r="E17953" s="228">
        <v>50</v>
      </c>
      <c r="F17953" s="228">
        <v>81168</v>
      </c>
      <c r="G17953" s="228">
        <v>9765</v>
      </c>
      <c r="H17953" s="228">
        <v>20319</v>
      </c>
      <c r="I17953" s="228">
        <v>20049727.100000001</v>
      </c>
      <c r="J17953" s="228">
        <v>4568332.04</v>
      </c>
      <c r="K17953" s="228">
        <v>3155210.03</v>
      </c>
      <c r="L17953" s="228">
        <v>32726273.43</v>
      </c>
    </row>
    <row r="17954" spans="1:12">
      <c r="A17954" s="228">
        <v>2021</v>
      </c>
      <c r="B17954" s="228" t="s">
        <v>194</v>
      </c>
      <c r="C17954" s="228" t="s">
        <v>63</v>
      </c>
      <c r="D17954" s="228" t="s">
        <v>206</v>
      </c>
      <c r="E17954" s="228">
        <v>55</v>
      </c>
      <c r="F17954" s="228">
        <v>77183</v>
      </c>
      <c r="G17954" s="228">
        <v>10858</v>
      </c>
      <c r="H17954" s="228">
        <v>22212</v>
      </c>
      <c r="I17954" s="228">
        <v>23355694.260000002</v>
      </c>
      <c r="J17954" s="228">
        <v>5271569.43</v>
      </c>
      <c r="K17954" s="228">
        <v>4643997.3099999996</v>
      </c>
      <c r="L17954" s="228">
        <v>38442481.810000002</v>
      </c>
    </row>
    <row r="17955" spans="1:12">
      <c r="A17955" s="228">
        <v>2021</v>
      </c>
      <c r="B17955" s="228" t="s">
        <v>194</v>
      </c>
      <c r="C17955" s="228" t="s">
        <v>63</v>
      </c>
      <c r="D17955" s="228" t="s">
        <v>206</v>
      </c>
      <c r="E17955" s="228">
        <v>60</v>
      </c>
      <c r="F17955" s="228">
        <v>76532</v>
      </c>
      <c r="G17955" s="228">
        <v>12625</v>
      </c>
      <c r="H17955" s="228">
        <v>26795</v>
      </c>
      <c r="I17955" s="228">
        <v>26805225.850000001</v>
      </c>
      <c r="J17955" s="228">
        <v>6310483.8499999996</v>
      </c>
      <c r="K17955" s="228">
        <v>5916359.5999999996</v>
      </c>
      <c r="L17955" s="228">
        <v>44356129.189999998</v>
      </c>
    </row>
    <row r="17956" spans="1:12">
      <c r="A17956" s="228">
        <v>2021</v>
      </c>
      <c r="B17956" s="228" t="s">
        <v>194</v>
      </c>
      <c r="C17956" s="228" t="s">
        <v>63</v>
      </c>
      <c r="D17956" s="228" t="s">
        <v>206</v>
      </c>
      <c r="E17956" s="228">
        <v>65</v>
      </c>
      <c r="F17956" s="228">
        <v>69808</v>
      </c>
      <c r="G17956" s="228">
        <v>14666</v>
      </c>
      <c r="H17956" s="228">
        <v>32351</v>
      </c>
      <c r="I17956" s="228">
        <v>32718698.739999998</v>
      </c>
      <c r="J17956" s="228">
        <v>7449187.7000000002</v>
      </c>
      <c r="K17956" s="228">
        <v>7480704.7000000002</v>
      </c>
      <c r="L17956" s="228">
        <v>52901483.409999996</v>
      </c>
    </row>
    <row r="17957" spans="1:12">
      <c r="A17957" s="228">
        <v>2021</v>
      </c>
      <c r="B17957" s="228" t="s">
        <v>194</v>
      </c>
      <c r="C17957" s="228" t="s">
        <v>63</v>
      </c>
      <c r="D17957" s="228" t="s">
        <v>206</v>
      </c>
      <c r="E17957" s="228">
        <v>70</v>
      </c>
      <c r="F17957" s="228">
        <v>63887</v>
      </c>
      <c r="G17957" s="228">
        <v>16867</v>
      </c>
      <c r="H17957" s="228">
        <v>40474</v>
      </c>
      <c r="I17957" s="228">
        <v>41192067.960000001</v>
      </c>
      <c r="J17957" s="228">
        <v>9199076.4600000009</v>
      </c>
      <c r="K17957" s="228">
        <v>8971375.7699999996</v>
      </c>
      <c r="L17957" s="228">
        <v>64720430.539999999</v>
      </c>
    </row>
    <row r="17958" spans="1:12">
      <c r="A17958" s="228">
        <v>2021</v>
      </c>
      <c r="B17958" s="228" t="s">
        <v>194</v>
      </c>
      <c r="C17958" s="228" t="s">
        <v>63</v>
      </c>
      <c r="D17958" s="228" t="s">
        <v>206</v>
      </c>
      <c r="E17958" s="228">
        <v>75</v>
      </c>
      <c r="F17958" s="228">
        <v>45826</v>
      </c>
      <c r="G17958" s="228">
        <v>14449</v>
      </c>
      <c r="H17958" s="228">
        <v>40654</v>
      </c>
      <c r="I17958" s="228">
        <v>39028893.030000001</v>
      </c>
      <c r="J17958" s="228">
        <v>7981682.9400000004</v>
      </c>
      <c r="K17958" s="228">
        <v>8471042.1699999999</v>
      </c>
      <c r="L17958" s="228">
        <v>59428609.560000002</v>
      </c>
    </row>
    <row r="17959" spans="1:12">
      <c r="A17959" s="228">
        <v>2021</v>
      </c>
      <c r="B17959" s="228" t="s">
        <v>194</v>
      </c>
      <c r="C17959" s="228" t="s">
        <v>63</v>
      </c>
      <c r="D17959" s="228" t="s">
        <v>206</v>
      </c>
      <c r="E17959" s="228">
        <v>80</v>
      </c>
      <c r="F17959" s="228">
        <v>28921</v>
      </c>
      <c r="G17959" s="228">
        <v>9854</v>
      </c>
      <c r="H17959" s="228">
        <v>35898</v>
      </c>
      <c r="I17959" s="228">
        <v>30642177.859999999</v>
      </c>
      <c r="J17959" s="228">
        <v>5280369.57</v>
      </c>
      <c r="K17959" s="228">
        <v>4682652.5999999996</v>
      </c>
      <c r="L17959" s="228">
        <v>42853624.219999999</v>
      </c>
    </row>
    <row r="17960" spans="1:12">
      <c r="A17960" s="228">
        <v>2021</v>
      </c>
      <c r="B17960" s="228" t="s">
        <v>194</v>
      </c>
      <c r="C17960" s="228" t="s">
        <v>63</v>
      </c>
      <c r="D17960" s="228" t="s">
        <v>206</v>
      </c>
      <c r="E17960" s="228">
        <v>85</v>
      </c>
      <c r="F17960" s="228">
        <v>16655</v>
      </c>
      <c r="G17960" s="228">
        <v>5779</v>
      </c>
      <c r="H17960" s="228">
        <v>28512</v>
      </c>
      <c r="I17960" s="228">
        <v>22405178.41</v>
      </c>
      <c r="J17960" s="228">
        <v>3142741.8</v>
      </c>
      <c r="K17960" s="228">
        <v>2408155</v>
      </c>
      <c r="L17960" s="228">
        <v>29067161.059999999</v>
      </c>
    </row>
    <row r="17961" spans="1:12">
      <c r="A17961" s="228">
        <v>2021</v>
      </c>
      <c r="B17961" s="228" t="s">
        <v>194</v>
      </c>
      <c r="C17961" s="228" t="s">
        <v>63</v>
      </c>
      <c r="D17961" s="228" t="s">
        <v>206</v>
      </c>
      <c r="E17961" s="228">
        <v>90</v>
      </c>
      <c r="F17961" s="228">
        <v>7639</v>
      </c>
      <c r="G17961" s="228">
        <v>2434</v>
      </c>
      <c r="H17961" s="228">
        <v>16295</v>
      </c>
      <c r="I17961" s="228">
        <v>11428096.640000001</v>
      </c>
      <c r="J17961" s="228">
        <v>1350193.04</v>
      </c>
      <c r="K17961" s="228">
        <v>661408.94999999995</v>
      </c>
      <c r="L17961" s="228">
        <v>13975508.119999999</v>
      </c>
    </row>
    <row r="17962" spans="1:12">
      <c r="A17962" s="228">
        <v>2021</v>
      </c>
      <c r="B17962" s="228" t="s">
        <v>194</v>
      </c>
      <c r="C17962" s="228" t="s">
        <v>63</v>
      </c>
      <c r="D17962" s="228" t="s">
        <v>206</v>
      </c>
      <c r="E17962" s="228">
        <v>95</v>
      </c>
      <c r="F17962" s="228">
        <v>2010</v>
      </c>
      <c r="G17962" s="228">
        <v>516</v>
      </c>
      <c r="H17962" s="228">
        <v>3768</v>
      </c>
      <c r="I17962" s="228">
        <v>2613682.59</v>
      </c>
      <c r="J17962" s="228">
        <v>275576.61</v>
      </c>
      <c r="K17962" s="228">
        <v>157227</v>
      </c>
      <c r="L17962" s="228">
        <v>3168963.78</v>
      </c>
    </row>
    <row r="17963" spans="1:12">
      <c r="A17963" s="228">
        <v>2021</v>
      </c>
      <c r="B17963" s="228" t="s">
        <v>194</v>
      </c>
      <c r="C17963" s="228" t="s">
        <v>64</v>
      </c>
      <c r="D17963" s="228" t="s">
        <v>205</v>
      </c>
      <c r="E17963" s="228">
        <v>0</v>
      </c>
      <c r="F17963" s="228">
        <v>17586</v>
      </c>
      <c r="G17963" s="228">
        <v>837</v>
      </c>
      <c r="H17963" s="228">
        <v>2197</v>
      </c>
      <c r="I17963" s="228">
        <v>1469538.25</v>
      </c>
      <c r="J17963" s="228">
        <v>315331.45</v>
      </c>
      <c r="K17963" s="228">
        <v>9374</v>
      </c>
      <c r="L17963" s="228">
        <v>1907492.16</v>
      </c>
    </row>
    <row r="17964" spans="1:12">
      <c r="A17964" s="228">
        <v>2021</v>
      </c>
      <c r="B17964" s="228" t="s">
        <v>194</v>
      </c>
      <c r="C17964" s="228" t="s">
        <v>64</v>
      </c>
      <c r="D17964" s="228" t="s">
        <v>205</v>
      </c>
      <c r="E17964" s="228">
        <v>5</v>
      </c>
      <c r="F17964" s="228">
        <v>22289</v>
      </c>
      <c r="G17964" s="228">
        <v>424</v>
      </c>
      <c r="H17964" s="228">
        <v>548</v>
      </c>
      <c r="I17964" s="228">
        <v>528303.15</v>
      </c>
      <c r="J17964" s="228">
        <v>161584.32000000001</v>
      </c>
      <c r="K17964" s="228">
        <v>46293</v>
      </c>
      <c r="L17964" s="228">
        <v>804224.01</v>
      </c>
    </row>
    <row r="17965" spans="1:12">
      <c r="A17965" s="228">
        <v>2021</v>
      </c>
      <c r="B17965" s="228" t="s">
        <v>194</v>
      </c>
      <c r="C17965" s="228" t="s">
        <v>64</v>
      </c>
      <c r="D17965" s="228" t="s">
        <v>205</v>
      </c>
      <c r="E17965" s="228">
        <v>10</v>
      </c>
      <c r="F17965" s="228">
        <v>23295</v>
      </c>
      <c r="G17965" s="228">
        <v>351</v>
      </c>
      <c r="H17965" s="228">
        <v>548</v>
      </c>
      <c r="I17965" s="228">
        <v>421894.25</v>
      </c>
      <c r="J17965" s="228">
        <v>125005.91</v>
      </c>
      <c r="K17965" s="228">
        <v>87764</v>
      </c>
      <c r="L17965" s="228">
        <v>684986.88</v>
      </c>
    </row>
    <row r="17966" spans="1:12">
      <c r="A17966" s="228">
        <v>2021</v>
      </c>
      <c r="B17966" s="228" t="s">
        <v>194</v>
      </c>
      <c r="C17966" s="228" t="s">
        <v>64</v>
      </c>
      <c r="D17966" s="228" t="s">
        <v>205</v>
      </c>
      <c r="E17966" s="228">
        <v>15</v>
      </c>
      <c r="F17966" s="228">
        <v>22200</v>
      </c>
      <c r="G17966" s="228">
        <v>616</v>
      </c>
      <c r="H17966" s="228">
        <v>1180</v>
      </c>
      <c r="I17966" s="228">
        <v>1257068.5</v>
      </c>
      <c r="J17966" s="228">
        <v>398817.81</v>
      </c>
      <c r="K17966" s="228">
        <v>424946.05</v>
      </c>
      <c r="L17966" s="228">
        <v>2206993.5699999998</v>
      </c>
    </row>
    <row r="17967" spans="1:12">
      <c r="A17967" s="228">
        <v>2021</v>
      </c>
      <c r="B17967" s="228" t="s">
        <v>194</v>
      </c>
      <c r="C17967" s="228" t="s">
        <v>64</v>
      </c>
      <c r="D17967" s="228" t="s">
        <v>205</v>
      </c>
      <c r="E17967" s="228">
        <v>20</v>
      </c>
      <c r="F17967" s="228">
        <v>18633</v>
      </c>
      <c r="G17967" s="228">
        <v>693</v>
      </c>
      <c r="H17967" s="228">
        <v>904</v>
      </c>
      <c r="I17967" s="228">
        <v>1389565.3</v>
      </c>
      <c r="J17967" s="228">
        <v>479847.39</v>
      </c>
      <c r="K17967" s="228">
        <v>398587</v>
      </c>
      <c r="L17967" s="228">
        <v>2459359.5499999998</v>
      </c>
    </row>
    <row r="17968" spans="1:12">
      <c r="A17968" s="228">
        <v>2021</v>
      </c>
      <c r="B17968" s="228" t="s">
        <v>194</v>
      </c>
      <c r="C17968" s="228" t="s">
        <v>64</v>
      </c>
      <c r="D17968" s="228" t="s">
        <v>205</v>
      </c>
      <c r="E17968" s="228">
        <v>25</v>
      </c>
      <c r="F17968" s="228">
        <v>13971</v>
      </c>
      <c r="G17968" s="228">
        <v>564</v>
      </c>
      <c r="H17968" s="228">
        <v>886</v>
      </c>
      <c r="I17968" s="228">
        <v>1229937.02</v>
      </c>
      <c r="J17968" s="228">
        <v>391044.19</v>
      </c>
      <c r="K17968" s="228">
        <v>392812.92</v>
      </c>
      <c r="L17968" s="228">
        <v>2277803.37</v>
      </c>
    </row>
    <row r="17969" spans="1:12">
      <c r="A17969" s="228">
        <v>2021</v>
      </c>
      <c r="B17969" s="228" t="s">
        <v>194</v>
      </c>
      <c r="C17969" s="228" t="s">
        <v>64</v>
      </c>
      <c r="D17969" s="228" t="s">
        <v>205</v>
      </c>
      <c r="E17969" s="228">
        <v>30</v>
      </c>
      <c r="F17969" s="228">
        <v>20624</v>
      </c>
      <c r="G17969" s="228">
        <v>747</v>
      </c>
      <c r="H17969" s="228">
        <v>1091</v>
      </c>
      <c r="I17969" s="228">
        <v>1246489</v>
      </c>
      <c r="J17969" s="228">
        <v>485893.2</v>
      </c>
      <c r="K17969" s="228">
        <v>312968</v>
      </c>
      <c r="L17969" s="228">
        <v>2372508.58</v>
      </c>
    </row>
    <row r="17970" spans="1:12">
      <c r="A17970" s="228">
        <v>2021</v>
      </c>
      <c r="B17970" s="228" t="s">
        <v>194</v>
      </c>
      <c r="C17970" s="228" t="s">
        <v>64</v>
      </c>
      <c r="D17970" s="228" t="s">
        <v>205</v>
      </c>
      <c r="E17970" s="228">
        <v>35</v>
      </c>
      <c r="F17970" s="228">
        <v>23902</v>
      </c>
      <c r="G17970" s="228">
        <v>924</v>
      </c>
      <c r="H17970" s="228">
        <v>1397</v>
      </c>
      <c r="I17970" s="228">
        <v>1519212.93</v>
      </c>
      <c r="J17970" s="228">
        <v>559899.67000000004</v>
      </c>
      <c r="K17970" s="228">
        <v>410859.23</v>
      </c>
      <c r="L17970" s="228">
        <v>2881946.58</v>
      </c>
    </row>
    <row r="17971" spans="1:12">
      <c r="A17971" s="228">
        <v>2021</v>
      </c>
      <c r="B17971" s="228" t="s">
        <v>194</v>
      </c>
      <c r="C17971" s="228" t="s">
        <v>64</v>
      </c>
      <c r="D17971" s="228" t="s">
        <v>205</v>
      </c>
      <c r="E17971" s="228">
        <v>40</v>
      </c>
      <c r="F17971" s="228">
        <v>23137</v>
      </c>
      <c r="G17971" s="228">
        <v>1003</v>
      </c>
      <c r="H17971" s="228">
        <v>1755</v>
      </c>
      <c r="I17971" s="228">
        <v>1753643.27</v>
      </c>
      <c r="J17971" s="228">
        <v>656248.99</v>
      </c>
      <c r="K17971" s="228">
        <v>352265.7</v>
      </c>
      <c r="L17971" s="228">
        <v>3157773.71</v>
      </c>
    </row>
    <row r="17972" spans="1:12">
      <c r="A17972" s="228">
        <v>2021</v>
      </c>
      <c r="B17972" s="228" t="s">
        <v>194</v>
      </c>
      <c r="C17972" s="228" t="s">
        <v>64</v>
      </c>
      <c r="D17972" s="228" t="s">
        <v>205</v>
      </c>
      <c r="E17972" s="228">
        <v>45</v>
      </c>
      <c r="F17972" s="228">
        <v>23933</v>
      </c>
      <c r="G17972" s="228">
        <v>1391</v>
      </c>
      <c r="H17972" s="228">
        <v>2266</v>
      </c>
      <c r="I17972" s="228">
        <v>2454157.71</v>
      </c>
      <c r="J17972" s="228">
        <v>845047.16</v>
      </c>
      <c r="K17972" s="228">
        <v>646377.71</v>
      </c>
      <c r="L17972" s="228">
        <v>4427292.3600000003</v>
      </c>
    </row>
    <row r="17973" spans="1:12">
      <c r="A17973" s="228">
        <v>2021</v>
      </c>
      <c r="B17973" s="228" t="s">
        <v>194</v>
      </c>
      <c r="C17973" s="228" t="s">
        <v>64</v>
      </c>
      <c r="D17973" s="228" t="s">
        <v>205</v>
      </c>
      <c r="E17973" s="228">
        <v>50</v>
      </c>
      <c r="F17973" s="228">
        <v>25543</v>
      </c>
      <c r="G17973" s="228">
        <v>1931</v>
      </c>
      <c r="H17973" s="228">
        <v>3787</v>
      </c>
      <c r="I17973" s="228">
        <v>4204874.71</v>
      </c>
      <c r="J17973" s="228">
        <v>1281711.3799999999</v>
      </c>
      <c r="K17973" s="228">
        <v>1232848.06</v>
      </c>
      <c r="L17973" s="228">
        <v>7327850.46</v>
      </c>
    </row>
    <row r="17974" spans="1:12">
      <c r="A17974" s="228">
        <v>2021</v>
      </c>
      <c r="B17974" s="228" t="s">
        <v>194</v>
      </c>
      <c r="C17974" s="228" t="s">
        <v>64</v>
      </c>
      <c r="D17974" s="228" t="s">
        <v>205</v>
      </c>
      <c r="E17974" s="228">
        <v>55</v>
      </c>
      <c r="F17974" s="228">
        <v>26299</v>
      </c>
      <c r="G17974" s="228">
        <v>2472</v>
      </c>
      <c r="H17974" s="228">
        <v>4709</v>
      </c>
      <c r="I17974" s="228">
        <v>5748033.1799999997</v>
      </c>
      <c r="J17974" s="228">
        <v>1705850.8799999999</v>
      </c>
      <c r="K17974" s="228">
        <v>1642222.43</v>
      </c>
      <c r="L17974" s="228">
        <v>9827212.4800000004</v>
      </c>
    </row>
    <row r="17975" spans="1:12">
      <c r="A17975" s="228">
        <v>2021</v>
      </c>
      <c r="B17975" s="228" t="s">
        <v>194</v>
      </c>
      <c r="C17975" s="228" t="s">
        <v>64</v>
      </c>
      <c r="D17975" s="228" t="s">
        <v>205</v>
      </c>
      <c r="E17975" s="228">
        <v>60</v>
      </c>
      <c r="F17975" s="228">
        <v>28001</v>
      </c>
      <c r="G17975" s="228">
        <v>4098</v>
      </c>
      <c r="H17975" s="228">
        <v>8084</v>
      </c>
      <c r="I17975" s="228">
        <v>9387727.4800000004</v>
      </c>
      <c r="J17975" s="228">
        <v>2628206.48</v>
      </c>
      <c r="K17975" s="228">
        <v>2393744.23</v>
      </c>
      <c r="L17975" s="228">
        <v>15446259.85</v>
      </c>
    </row>
    <row r="17976" spans="1:12">
      <c r="A17976" s="228">
        <v>2021</v>
      </c>
      <c r="B17976" s="228" t="s">
        <v>194</v>
      </c>
      <c r="C17976" s="228" t="s">
        <v>64</v>
      </c>
      <c r="D17976" s="228" t="s">
        <v>205</v>
      </c>
      <c r="E17976" s="228">
        <v>65</v>
      </c>
      <c r="F17976" s="228">
        <v>27094</v>
      </c>
      <c r="G17976" s="228">
        <v>5569</v>
      </c>
      <c r="H17976" s="228">
        <v>11056</v>
      </c>
      <c r="I17976" s="228">
        <v>12378784.73</v>
      </c>
      <c r="J17976" s="228">
        <v>3378677.49</v>
      </c>
      <c r="K17976" s="228">
        <v>3888353.74</v>
      </c>
      <c r="L17976" s="228">
        <v>20755776.629999999</v>
      </c>
    </row>
    <row r="17977" spans="1:12">
      <c r="A17977" s="228">
        <v>2021</v>
      </c>
      <c r="B17977" s="228" t="s">
        <v>194</v>
      </c>
      <c r="C17977" s="228" t="s">
        <v>64</v>
      </c>
      <c r="D17977" s="228" t="s">
        <v>205</v>
      </c>
      <c r="E17977" s="228">
        <v>70</v>
      </c>
      <c r="F17977" s="228">
        <v>25218</v>
      </c>
      <c r="G17977" s="228">
        <v>6296</v>
      </c>
      <c r="H17977" s="228">
        <v>13795</v>
      </c>
      <c r="I17977" s="228">
        <v>14046568.6</v>
      </c>
      <c r="J17977" s="228">
        <v>3792323.93</v>
      </c>
      <c r="K17977" s="228">
        <v>3743241.27</v>
      </c>
      <c r="L17977" s="228">
        <v>22692083</v>
      </c>
    </row>
    <row r="17978" spans="1:12">
      <c r="A17978" s="228">
        <v>2021</v>
      </c>
      <c r="B17978" s="228" t="s">
        <v>194</v>
      </c>
      <c r="C17978" s="228" t="s">
        <v>64</v>
      </c>
      <c r="D17978" s="228" t="s">
        <v>205</v>
      </c>
      <c r="E17978" s="228">
        <v>75</v>
      </c>
      <c r="F17978" s="228">
        <v>18522</v>
      </c>
      <c r="G17978" s="228">
        <v>5888</v>
      </c>
      <c r="H17978" s="228">
        <v>14145</v>
      </c>
      <c r="I17978" s="228">
        <v>13384188.43</v>
      </c>
      <c r="J17978" s="228">
        <v>3432974.69</v>
      </c>
      <c r="K17978" s="228">
        <v>3797292.81</v>
      </c>
      <c r="L17978" s="228">
        <v>21441968.870000001</v>
      </c>
    </row>
    <row r="17979" spans="1:12">
      <c r="A17979" s="228">
        <v>2021</v>
      </c>
      <c r="B17979" s="228" t="s">
        <v>194</v>
      </c>
      <c r="C17979" s="228" t="s">
        <v>64</v>
      </c>
      <c r="D17979" s="228" t="s">
        <v>205</v>
      </c>
      <c r="E17979" s="228">
        <v>80</v>
      </c>
      <c r="F17979" s="228">
        <v>11508</v>
      </c>
      <c r="G17979" s="228">
        <v>4301</v>
      </c>
      <c r="H17979" s="228">
        <v>11737</v>
      </c>
      <c r="I17979" s="228">
        <v>9725403.9000000004</v>
      </c>
      <c r="J17979" s="228">
        <v>2349450.4900000002</v>
      </c>
      <c r="K17979" s="228">
        <v>2383750.8199999998</v>
      </c>
      <c r="L17979" s="228">
        <v>14900963.550000001</v>
      </c>
    </row>
    <row r="17980" spans="1:12">
      <c r="A17980" s="228">
        <v>2021</v>
      </c>
      <c r="B17980" s="228" t="s">
        <v>194</v>
      </c>
      <c r="C17980" s="228" t="s">
        <v>64</v>
      </c>
      <c r="D17980" s="228" t="s">
        <v>205</v>
      </c>
      <c r="E17980" s="228">
        <v>85</v>
      </c>
      <c r="F17980" s="228">
        <v>6171</v>
      </c>
      <c r="G17980" s="228">
        <v>2340</v>
      </c>
      <c r="H17980" s="228">
        <v>8263</v>
      </c>
      <c r="I17980" s="228">
        <v>5701586.0700000003</v>
      </c>
      <c r="J17980" s="228">
        <v>1207132.27</v>
      </c>
      <c r="K17980" s="228">
        <v>1129579.21</v>
      </c>
      <c r="L17980" s="228">
        <v>8234398.1100000003</v>
      </c>
    </row>
    <row r="17981" spans="1:12">
      <c r="A17981" s="228">
        <v>2021</v>
      </c>
      <c r="B17981" s="228" t="s">
        <v>194</v>
      </c>
      <c r="C17981" s="228" t="s">
        <v>64</v>
      </c>
      <c r="D17981" s="228" t="s">
        <v>205</v>
      </c>
      <c r="E17981" s="228">
        <v>90</v>
      </c>
      <c r="F17981" s="228">
        <v>2702</v>
      </c>
      <c r="G17981" s="228">
        <v>883</v>
      </c>
      <c r="H17981" s="228">
        <v>4607</v>
      </c>
      <c r="I17981" s="228">
        <v>2861708.7</v>
      </c>
      <c r="J17981" s="228">
        <v>499354.19</v>
      </c>
      <c r="K17981" s="228">
        <v>555231.32999999996</v>
      </c>
      <c r="L17981" s="228">
        <v>3994026.1</v>
      </c>
    </row>
    <row r="17982" spans="1:12">
      <c r="A17982" s="228">
        <v>2021</v>
      </c>
      <c r="B17982" s="228" t="s">
        <v>194</v>
      </c>
      <c r="C17982" s="228" t="s">
        <v>64</v>
      </c>
      <c r="D17982" s="228" t="s">
        <v>205</v>
      </c>
      <c r="E17982" s="228">
        <v>95</v>
      </c>
      <c r="F17982" s="228">
        <v>501</v>
      </c>
      <c r="G17982" s="228">
        <v>142</v>
      </c>
      <c r="H17982" s="228">
        <v>881</v>
      </c>
      <c r="I17982" s="228">
        <v>538601.80000000005</v>
      </c>
      <c r="J17982" s="228">
        <v>81733.600000000006</v>
      </c>
      <c r="K17982" s="228">
        <v>69284</v>
      </c>
      <c r="L17982" s="228">
        <v>699965.66</v>
      </c>
    </row>
    <row r="17983" spans="1:12">
      <c r="A17983" s="228">
        <v>2021</v>
      </c>
      <c r="B17983" s="228" t="s">
        <v>194</v>
      </c>
      <c r="C17983" s="228" t="s">
        <v>64</v>
      </c>
      <c r="D17983" s="228" t="s">
        <v>206</v>
      </c>
      <c r="E17983" s="228">
        <v>0</v>
      </c>
      <c r="F17983" s="228">
        <v>16351</v>
      </c>
      <c r="G17983" s="228">
        <v>608</v>
      </c>
      <c r="H17983" s="228">
        <v>1939</v>
      </c>
      <c r="I17983" s="228">
        <v>1214226.72</v>
      </c>
      <c r="J17983" s="228">
        <v>214446.44</v>
      </c>
      <c r="K17983" s="228">
        <v>10765.65</v>
      </c>
      <c r="L17983" s="228">
        <v>1503336.13</v>
      </c>
    </row>
    <row r="17984" spans="1:12">
      <c r="A17984" s="228">
        <v>2021</v>
      </c>
      <c r="B17984" s="228" t="s">
        <v>194</v>
      </c>
      <c r="C17984" s="228" t="s">
        <v>64</v>
      </c>
      <c r="D17984" s="228" t="s">
        <v>206</v>
      </c>
      <c r="E17984" s="228">
        <v>5</v>
      </c>
      <c r="F17984" s="228">
        <v>20877</v>
      </c>
      <c r="G17984" s="228">
        <v>304</v>
      </c>
      <c r="H17984" s="228">
        <v>355</v>
      </c>
      <c r="I17984" s="228">
        <v>394961.2</v>
      </c>
      <c r="J17984" s="228">
        <v>124403.03</v>
      </c>
      <c r="K17984" s="228">
        <v>17866</v>
      </c>
      <c r="L17984" s="228">
        <v>587770.11</v>
      </c>
    </row>
    <row r="17985" spans="1:12">
      <c r="A17985" s="228">
        <v>2021</v>
      </c>
      <c r="B17985" s="228" t="s">
        <v>194</v>
      </c>
      <c r="C17985" s="228" t="s">
        <v>64</v>
      </c>
      <c r="D17985" s="228" t="s">
        <v>206</v>
      </c>
      <c r="E17985" s="228">
        <v>10</v>
      </c>
      <c r="F17985" s="228">
        <v>22214</v>
      </c>
      <c r="G17985" s="228">
        <v>353</v>
      </c>
      <c r="H17985" s="228">
        <v>617</v>
      </c>
      <c r="I17985" s="228">
        <v>494069.43</v>
      </c>
      <c r="J17985" s="228">
        <v>156799.88</v>
      </c>
      <c r="K17985" s="228">
        <v>88079</v>
      </c>
      <c r="L17985" s="228">
        <v>812293.01</v>
      </c>
    </row>
    <row r="17986" spans="1:12">
      <c r="A17986" s="228">
        <v>2021</v>
      </c>
      <c r="B17986" s="228" t="s">
        <v>194</v>
      </c>
      <c r="C17986" s="228" t="s">
        <v>64</v>
      </c>
      <c r="D17986" s="228" t="s">
        <v>206</v>
      </c>
      <c r="E17986" s="228">
        <v>15</v>
      </c>
      <c r="F17986" s="228">
        <v>21043</v>
      </c>
      <c r="G17986" s="228">
        <v>825</v>
      </c>
      <c r="H17986" s="228">
        <v>1422</v>
      </c>
      <c r="I17986" s="228">
        <v>1459121.02</v>
      </c>
      <c r="J17986" s="228">
        <v>428827.81</v>
      </c>
      <c r="K17986" s="228">
        <v>252586.3</v>
      </c>
      <c r="L17986" s="228">
        <v>2389897.39</v>
      </c>
    </row>
    <row r="17987" spans="1:12">
      <c r="A17987" s="228">
        <v>2021</v>
      </c>
      <c r="B17987" s="228" t="s">
        <v>194</v>
      </c>
      <c r="C17987" s="228" t="s">
        <v>64</v>
      </c>
      <c r="D17987" s="228" t="s">
        <v>206</v>
      </c>
      <c r="E17987" s="228">
        <v>20</v>
      </c>
      <c r="F17987" s="228">
        <v>18940</v>
      </c>
      <c r="G17987" s="228">
        <v>1128</v>
      </c>
      <c r="H17987" s="228">
        <v>2041</v>
      </c>
      <c r="I17987" s="228">
        <v>2578310.1</v>
      </c>
      <c r="J17987" s="228">
        <v>650449.9</v>
      </c>
      <c r="K17987" s="228">
        <v>376386</v>
      </c>
      <c r="L17987" s="228">
        <v>4049883.53</v>
      </c>
    </row>
    <row r="17988" spans="1:12">
      <c r="A17988" s="228">
        <v>2021</v>
      </c>
      <c r="B17988" s="228" t="s">
        <v>194</v>
      </c>
      <c r="C17988" s="228" t="s">
        <v>64</v>
      </c>
      <c r="D17988" s="228" t="s">
        <v>206</v>
      </c>
      <c r="E17988" s="228">
        <v>25</v>
      </c>
      <c r="F17988" s="228">
        <v>16251</v>
      </c>
      <c r="G17988" s="228">
        <v>1034</v>
      </c>
      <c r="H17988" s="228">
        <v>2562</v>
      </c>
      <c r="I17988" s="228">
        <v>2831452.17</v>
      </c>
      <c r="J17988" s="228">
        <v>872351.97</v>
      </c>
      <c r="K17988" s="228">
        <v>395970</v>
      </c>
      <c r="L17988" s="228">
        <v>4705365.0999999996</v>
      </c>
    </row>
    <row r="17989" spans="1:12">
      <c r="A17989" s="228">
        <v>2021</v>
      </c>
      <c r="B17989" s="228" t="s">
        <v>194</v>
      </c>
      <c r="C17989" s="228" t="s">
        <v>64</v>
      </c>
      <c r="D17989" s="228" t="s">
        <v>206</v>
      </c>
      <c r="E17989" s="228">
        <v>30</v>
      </c>
      <c r="F17989" s="228">
        <v>23591</v>
      </c>
      <c r="G17989" s="228">
        <v>1809</v>
      </c>
      <c r="H17989" s="228">
        <v>4494</v>
      </c>
      <c r="I17989" s="228">
        <v>4849095.01</v>
      </c>
      <c r="J17989" s="228">
        <v>1632948.07</v>
      </c>
      <c r="K17989" s="228">
        <v>426610</v>
      </c>
      <c r="L17989" s="228">
        <v>7838762.0300000003</v>
      </c>
    </row>
    <row r="17990" spans="1:12">
      <c r="A17990" s="228">
        <v>2021</v>
      </c>
      <c r="B17990" s="228" t="s">
        <v>194</v>
      </c>
      <c r="C17990" s="228" t="s">
        <v>64</v>
      </c>
      <c r="D17990" s="228" t="s">
        <v>206</v>
      </c>
      <c r="E17990" s="228">
        <v>35</v>
      </c>
      <c r="F17990" s="228">
        <v>27280</v>
      </c>
      <c r="G17990" s="228">
        <v>2131</v>
      </c>
      <c r="H17990" s="228">
        <v>4494</v>
      </c>
      <c r="I17990" s="228">
        <v>5299341.6500000004</v>
      </c>
      <c r="J17990" s="228">
        <v>1660863.71</v>
      </c>
      <c r="K17990" s="228">
        <v>720156</v>
      </c>
      <c r="L17990" s="228">
        <v>8640796.0700000003</v>
      </c>
    </row>
    <row r="17991" spans="1:12">
      <c r="A17991" s="228">
        <v>2021</v>
      </c>
      <c r="B17991" s="228" t="s">
        <v>194</v>
      </c>
      <c r="C17991" s="228" t="s">
        <v>64</v>
      </c>
      <c r="D17991" s="228" t="s">
        <v>206</v>
      </c>
      <c r="E17991" s="228">
        <v>40</v>
      </c>
      <c r="F17991" s="228">
        <v>25928</v>
      </c>
      <c r="G17991" s="228">
        <v>1904</v>
      </c>
      <c r="H17991" s="228">
        <v>3283</v>
      </c>
      <c r="I17991" s="228">
        <v>3985011.93</v>
      </c>
      <c r="J17991" s="228">
        <v>1338636.71</v>
      </c>
      <c r="K17991" s="228">
        <v>771724</v>
      </c>
      <c r="L17991" s="228">
        <v>6858836.5700000003</v>
      </c>
    </row>
    <row r="17992" spans="1:12">
      <c r="A17992" s="228">
        <v>2021</v>
      </c>
      <c r="B17992" s="228" t="s">
        <v>194</v>
      </c>
      <c r="C17992" s="228" t="s">
        <v>64</v>
      </c>
      <c r="D17992" s="228" t="s">
        <v>206</v>
      </c>
      <c r="E17992" s="228">
        <v>45</v>
      </c>
      <c r="F17992" s="228">
        <v>25877</v>
      </c>
      <c r="G17992" s="228">
        <v>2279</v>
      </c>
      <c r="H17992" s="228">
        <v>4009</v>
      </c>
      <c r="I17992" s="228">
        <v>4641186.87</v>
      </c>
      <c r="J17992" s="228">
        <v>1404975.77</v>
      </c>
      <c r="K17992" s="228">
        <v>1056379</v>
      </c>
      <c r="L17992" s="228">
        <v>7995479.5800000001</v>
      </c>
    </row>
    <row r="17993" spans="1:12">
      <c r="A17993" s="228">
        <v>2021</v>
      </c>
      <c r="B17993" s="228" t="s">
        <v>194</v>
      </c>
      <c r="C17993" s="228" t="s">
        <v>64</v>
      </c>
      <c r="D17993" s="228" t="s">
        <v>206</v>
      </c>
      <c r="E17993" s="228">
        <v>50</v>
      </c>
      <c r="F17993" s="228">
        <v>28392</v>
      </c>
      <c r="G17993" s="228">
        <v>2704</v>
      </c>
      <c r="H17993" s="228">
        <v>4672</v>
      </c>
      <c r="I17993" s="228">
        <v>5630865.9000000004</v>
      </c>
      <c r="J17993" s="228">
        <v>1797997.93</v>
      </c>
      <c r="K17993" s="228">
        <v>1506872</v>
      </c>
      <c r="L17993" s="228">
        <v>9925006.8300000001</v>
      </c>
    </row>
    <row r="17994" spans="1:12">
      <c r="A17994" s="228">
        <v>2021</v>
      </c>
      <c r="B17994" s="228" t="s">
        <v>194</v>
      </c>
      <c r="C17994" s="228" t="s">
        <v>64</v>
      </c>
      <c r="D17994" s="228" t="s">
        <v>206</v>
      </c>
      <c r="E17994" s="228">
        <v>55</v>
      </c>
      <c r="F17994" s="228">
        <v>29383</v>
      </c>
      <c r="G17994" s="228">
        <v>3491</v>
      </c>
      <c r="H17994" s="228">
        <v>6003</v>
      </c>
      <c r="I17994" s="228">
        <v>6684358.0199999996</v>
      </c>
      <c r="J17994" s="228">
        <v>2149144.2999999998</v>
      </c>
      <c r="K17994" s="228">
        <v>1767799.6</v>
      </c>
      <c r="L17994" s="228">
        <v>11647843.73</v>
      </c>
    </row>
    <row r="17995" spans="1:12">
      <c r="A17995" s="228">
        <v>2021</v>
      </c>
      <c r="B17995" s="228" t="s">
        <v>194</v>
      </c>
      <c r="C17995" s="228" t="s">
        <v>64</v>
      </c>
      <c r="D17995" s="228" t="s">
        <v>206</v>
      </c>
      <c r="E17995" s="228">
        <v>60</v>
      </c>
      <c r="F17995" s="228">
        <v>31642</v>
      </c>
      <c r="G17995" s="228">
        <v>4949</v>
      </c>
      <c r="H17995" s="228">
        <v>9767</v>
      </c>
      <c r="I17995" s="228">
        <v>10105563.300000001</v>
      </c>
      <c r="J17995" s="228">
        <v>2871939.45</v>
      </c>
      <c r="K17995" s="228">
        <v>2648409.38</v>
      </c>
      <c r="L17995" s="228">
        <v>16740717.300000001</v>
      </c>
    </row>
    <row r="17996" spans="1:12">
      <c r="A17996" s="228">
        <v>2021</v>
      </c>
      <c r="B17996" s="228" t="s">
        <v>194</v>
      </c>
      <c r="C17996" s="228" t="s">
        <v>64</v>
      </c>
      <c r="D17996" s="228" t="s">
        <v>206</v>
      </c>
      <c r="E17996" s="228">
        <v>65</v>
      </c>
      <c r="F17996" s="228">
        <v>30719</v>
      </c>
      <c r="G17996" s="228">
        <v>5263</v>
      </c>
      <c r="H17996" s="228">
        <v>10698</v>
      </c>
      <c r="I17996" s="228">
        <v>11823631.560000001</v>
      </c>
      <c r="J17996" s="228">
        <v>3393414.05</v>
      </c>
      <c r="K17996" s="228">
        <v>3513970</v>
      </c>
      <c r="L17996" s="228">
        <v>19901007.140000001</v>
      </c>
    </row>
    <row r="17997" spans="1:12">
      <c r="A17997" s="228">
        <v>2021</v>
      </c>
      <c r="B17997" s="228" t="s">
        <v>194</v>
      </c>
      <c r="C17997" s="228" t="s">
        <v>64</v>
      </c>
      <c r="D17997" s="228" t="s">
        <v>206</v>
      </c>
      <c r="E17997" s="228">
        <v>70</v>
      </c>
      <c r="F17997" s="228">
        <v>29113</v>
      </c>
      <c r="G17997" s="228">
        <v>6302</v>
      </c>
      <c r="H17997" s="228">
        <v>13906</v>
      </c>
      <c r="I17997" s="228">
        <v>14423093.43</v>
      </c>
      <c r="J17997" s="228">
        <v>4068799.71</v>
      </c>
      <c r="K17997" s="228">
        <v>4502311.92</v>
      </c>
      <c r="L17997" s="228">
        <v>24132206.920000002</v>
      </c>
    </row>
    <row r="17998" spans="1:12">
      <c r="A17998" s="228">
        <v>2021</v>
      </c>
      <c r="B17998" s="228" t="s">
        <v>194</v>
      </c>
      <c r="C17998" s="228" t="s">
        <v>64</v>
      </c>
      <c r="D17998" s="228" t="s">
        <v>206</v>
      </c>
      <c r="E17998" s="228">
        <v>75</v>
      </c>
      <c r="F17998" s="228">
        <v>21044</v>
      </c>
      <c r="G17998" s="228">
        <v>5335</v>
      </c>
      <c r="H17998" s="228">
        <v>13262</v>
      </c>
      <c r="I17998" s="228">
        <v>12695682.779999999</v>
      </c>
      <c r="J17998" s="228">
        <v>3459687.01</v>
      </c>
      <c r="K17998" s="228">
        <v>3749284.3</v>
      </c>
      <c r="L17998" s="228">
        <v>20585456.879999999</v>
      </c>
    </row>
    <row r="17999" spans="1:12">
      <c r="A17999" s="228">
        <v>2021</v>
      </c>
      <c r="B17999" s="228" t="s">
        <v>194</v>
      </c>
      <c r="C17999" s="228" t="s">
        <v>64</v>
      </c>
      <c r="D17999" s="228" t="s">
        <v>206</v>
      </c>
      <c r="E17999" s="228">
        <v>80</v>
      </c>
      <c r="F17999" s="228">
        <v>13593</v>
      </c>
      <c r="G17999" s="228">
        <v>3798</v>
      </c>
      <c r="H17999" s="228">
        <v>11592</v>
      </c>
      <c r="I17999" s="228">
        <v>9762689.1099999994</v>
      </c>
      <c r="J17999" s="228">
        <v>2225159.1</v>
      </c>
      <c r="K17999" s="228">
        <v>2374615.39</v>
      </c>
      <c r="L17999" s="228">
        <v>14888169.460000001</v>
      </c>
    </row>
    <row r="18000" spans="1:12">
      <c r="A18000" s="228">
        <v>2021</v>
      </c>
      <c r="B18000" s="228" t="s">
        <v>194</v>
      </c>
      <c r="C18000" s="228" t="s">
        <v>64</v>
      </c>
      <c r="D18000" s="228" t="s">
        <v>206</v>
      </c>
      <c r="E18000" s="228">
        <v>85</v>
      </c>
      <c r="F18000" s="228">
        <v>8049</v>
      </c>
      <c r="G18000" s="228">
        <v>2230</v>
      </c>
      <c r="H18000" s="228">
        <v>10089</v>
      </c>
      <c r="I18000" s="228">
        <v>6604160.75</v>
      </c>
      <c r="J18000" s="228">
        <v>1307016.6599999999</v>
      </c>
      <c r="K18000" s="228">
        <v>1243944.98</v>
      </c>
      <c r="L18000" s="228">
        <v>9417037.0700000003</v>
      </c>
    </row>
    <row r="18001" spans="1:12">
      <c r="A18001" s="228">
        <v>2021</v>
      </c>
      <c r="B18001" s="228" t="s">
        <v>194</v>
      </c>
      <c r="C18001" s="228" t="s">
        <v>64</v>
      </c>
      <c r="D18001" s="228" t="s">
        <v>206</v>
      </c>
      <c r="E18001" s="228">
        <v>90</v>
      </c>
      <c r="F18001" s="228">
        <v>4241</v>
      </c>
      <c r="G18001" s="228">
        <v>1042</v>
      </c>
      <c r="H18001" s="228">
        <v>5473</v>
      </c>
      <c r="I18001" s="228">
        <v>3259823.75</v>
      </c>
      <c r="J18001" s="228">
        <v>509616.4</v>
      </c>
      <c r="K18001" s="228">
        <v>465848.4</v>
      </c>
      <c r="L18001" s="228">
        <v>4327020.0199999996</v>
      </c>
    </row>
    <row r="18002" spans="1:12">
      <c r="A18002" s="228">
        <v>2021</v>
      </c>
      <c r="B18002" s="228" t="s">
        <v>194</v>
      </c>
      <c r="C18002" s="228" t="s">
        <v>64</v>
      </c>
      <c r="D18002" s="228" t="s">
        <v>206</v>
      </c>
      <c r="E18002" s="228">
        <v>95</v>
      </c>
      <c r="F18002" s="228">
        <v>1271</v>
      </c>
      <c r="G18002" s="228">
        <v>305</v>
      </c>
      <c r="H18002" s="228">
        <v>2109</v>
      </c>
      <c r="I18002" s="228">
        <v>988208.3</v>
      </c>
      <c r="J18002" s="228">
        <v>129527.94</v>
      </c>
      <c r="K18002" s="228">
        <v>101405</v>
      </c>
      <c r="L18002" s="228">
        <v>1261844.51</v>
      </c>
    </row>
    <row r="18003" spans="1:12">
      <c r="A18003" s="228">
        <v>2021</v>
      </c>
      <c r="B18003" s="228" t="s">
        <v>194</v>
      </c>
      <c r="C18003" s="228" t="s">
        <v>65</v>
      </c>
      <c r="D18003" s="228" t="s">
        <v>205</v>
      </c>
      <c r="E18003" s="228">
        <v>0</v>
      </c>
      <c r="F18003" s="228">
        <v>40082</v>
      </c>
      <c r="G18003" s="228">
        <v>1714</v>
      </c>
      <c r="H18003" s="228">
        <v>3890</v>
      </c>
      <c r="I18003" s="228">
        <v>3426889.05</v>
      </c>
      <c r="J18003" s="228">
        <v>534155.07999999996</v>
      </c>
      <c r="K18003" s="228">
        <v>18325</v>
      </c>
      <c r="L18003" s="228">
        <v>4326428.1100000003</v>
      </c>
    </row>
    <row r="18004" spans="1:12">
      <c r="A18004" s="228">
        <v>2021</v>
      </c>
      <c r="B18004" s="228" t="s">
        <v>194</v>
      </c>
      <c r="C18004" s="228" t="s">
        <v>65</v>
      </c>
      <c r="D18004" s="228" t="s">
        <v>205</v>
      </c>
      <c r="E18004" s="228">
        <v>5</v>
      </c>
      <c r="F18004" s="228">
        <v>50358</v>
      </c>
      <c r="G18004" s="228">
        <v>1079</v>
      </c>
      <c r="H18004" s="228">
        <v>1449</v>
      </c>
      <c r="I18004" s="228">
        <v>1579998.2</v>
      </c>
      <c r="J18004" s="228">
        <v>347122.69</v>
      </c>
      <c r="K18004" s="228">
        <v>86303</v>
      </c>
      <c r="L18004" s="228">
        <v>2216956.2000000002</v>
      </c>
    </row>
    <row r="18005" spans="1:12">
      <c r="A18005" s="228">
        <v>2021</v>
      </c>
      <c r="B18005" s="228" t="s">
        <v>194</v>
      </c>
      <c r="C18005" s="228" t="s">
        <v>65</v>
      </c>
      <c r="D18005" s="228" t="s">
        <v>205</v>
      </c>
      <c r="E18005" s="228">
        <v>10</v>
      </c>
      <c r="F18005" s="228">
        <v>50709</v>
      </c>
      <c r="G18005" s="228">
        <v>722</v>
      </c>
      <c r="H18005" s="228">
        <v>1070</v>
      </c>
      <c r="I18005" s="228">
        <v>1175664.55</v>
      </c>
      <c r="J18005" s="228">
        <v>265829.15000000002</v>
      </c>
      <c r="K18005" s="228">
        <v>107584</v>
      </c>
      <c r="L18005" s="228">
        <v>1686854.28</v>
      </c>
    </row>
    <row r="18006" spans="1:12">
      <c r="A18006" s="228">
        <v>2021</v>
      </c>
      <c r="B18006" s="228" t="s">
        <v>194</v>
      </c>
      <c r="C18006" s="228" t="s">
        <v>65</v>
      </c>
      <c r="D18006" s="228" t="s">
        <v>205</v>
      </c>
      <c r="E18006" s="228">
        <v>15</v>
      </c>
      <c r="F18006" s="228">
        <v>45340</v>
      </c>
      <c r="G18006" s="228">
        <v>1179</v>
      </c>
      <c r="H18006" s="228">
        <v>2039</v>
      </c>
      <c r="I18006" s="228">
        <v>2727130.25</v>
      </c>
      <c r="J18006" s="228">
        <v>558619.97</v>
      </c>
      <c r="K18006" s="228">
        <v>450329</v>
      </c>
      <c r="L18006" s="228">
        <v>4026191.54</v>
      </c>
    </row>
    <row r="18007" spans="1:12">
      <c r="A18007" s="228">
        <v>2021</v>
      </c>
      <c r="B18007" s="228" t="s">
        <v>194</v>
      </c>
      <c r="C18007" s="228" t="s">
        <v>65</v>
      </c>
      <c r="D18007" s="228" t="s">
        <v>205</v>
      </c>
      <c r="E18007" s="228">
        <v>20</v>
      </c>
      <c r="F18007" s="228">
        <v>36772</v>
      </c>
      <c r="G18007" s="228">
        <v>1181</v>
      </c>
      <c r="H18007" s="228">
        <v>2339</v>
      </c>
      <c r="I18007" s="228">
        <v>2850658.5</v>
      </c>
      <c r="J18007" s="228">
        <v>586172.55000000005</v>
      </c>
      <c r="K18007" s="228">
        <v>580155</v>
      </c>
      <c r="L18007" s="228">
        <v>4342336.6500000004</v>
      </c>
    </row>
    <row r="18008" spans="1:12">
      <c r="A18008" s="228">
        <v>2021</v>
      </c>
      <c r="B18008" s="228" t="s">
        <v>194</v>
      </c>
      <c r="C18008" s="228" t="s">
        <v>65</v>
      </c>
      <c r="D18008" s="228" t="s">
        <v>205</v>
      </c>
      <c r="E18008" s="228">
        <v>25</v>
      </c>
      <c r="F18008" s="228">
        <v>29938</v>
      </c>
      <c r="G18008" s="228">
        <v>713</v>
      </c>
      <c r="H18008" s="228">
        <v>1535</v>
      </c>
      <c r="I18008" s="228">
        <v>1892002</v>
      </c>
      <c r="J18008" s="228">
        <v>456091.14</v>
      </c>
      <c r="K18008" s="228">
        <v>388917</v>
      </c>
      <c r="L18008" s="228">
        <v>3140511.96</v>
      </c>
    </row>
    <row r="18009" spans="1:12">
      <c r="A18009" s="228">
        <v>2021</v>
      </c>
      <c r="B18009" s="228" t="s">
        <v>194</v>
      </c>
      <c r="C18009" s="228" t="s">
        <v>65</v>
      </c>
      <c r="D18009" s="228" t="s">
        <v>205</v>
      </c>
      <c r="E18009" s="228">
        <v>30</v>
      </c>
      <c r="F18009" s="228">
        <v>47427</v>
      </c>
      <c r="G18009" s="228">
        <v>1313</v>
      </c>
      <c r="H18009" s="228">
        <v>2146</v>
      </c>
      <c r="I18009" s="228">
        <v>2685277.19</v>
      </c>
      <c r="J18009" s="228">
        <v>761220.19</v>
      </c>
      <c r="K18009" s="228">
        <v>649771.65</v>
      </c>
      <c r="L18009" s="228">
        <v>4776942.05</v>
      </c>
    </row>
    <row r="18010" spans="1:12">
      <c r="A18010" s="228">
        <v>2021</v>
      </c>
      <c r="B18010" s="228" t="s">
        <v>194</v>
      </c>
      <c r="C18010" s="228" t="s">
        <v>65</v>
      </c>
      <c r="D18010" s="228" t="s">
        <v>205</v>
      </c>
      <c r="E18010" s="228">
        <v>35</v>
      </c>
      <c r="F18010" s="228">
        <v>57060</v>
      </c>
      <c r="G18010" s="228">
        <v>1890</v>
      </c>
      <c r="H18010" s="228">
        <v>3238</v>
      </c>
      <c r="I18010" s="228">
        <v>3830349.16</v>
      </c>
      <c r="J18010" s="228">
        <v>1021336.24</v>
      </c>
      <c r="K18010" s="228">
        <v>720930</v>
      </c>
      <c r="L18010" s="228">
        <v>6415300.9199999999</v>
      </c>
    </row>
    <row r="18011" spans="1:12">
      <c r="A18011" s="228">
        <v>2021</v>
      </c>
      <c r="B18011" s="228" t="s">
        <v>194</v>
      </c>
      <c r="C18011" s="228" t="s">
        <v>65</v>
      </c>
      <c r="D18011" s="228" t="s">
        <v>205</v>
      </c>
      <c r="E18011" s="228">
        <v>40</v>
      </c>
      <c r="F18011" s="228">
        <v>53245</v>
      </c>
      <c r="G18011" s="228">
        <v>2068</v>
      </c>
      <c r="H18011" s="228">
        <v>3576</v>
      </c>
      <c r="I18011" s="228">
        <v>4532088.13</v>
      </c>
      <c r="J18011" s="228">
        <v>1205183.75</v>
      </c>
      <c r="K18011" s="228">
        <v>783841</v>
      </c>
      <c r="L18011" s="228">
        <v>7438972.2699999996</v>
      </c>
    </row>
    <row r="18012" spans="1:12">
      <c r="A18012" s="228">
        <v>2021</v>
      </c>
      <c r="B18012" s="228" t="s">
        <v>194</v>
      </c>
      <c r="C18012" s="228" t="s">
        <v>65</v>
      </c>
      <c r="D18012" s="228" t="s">
        <v>205</v>
      </c>
      <c r="E18012" s="228">
        <v>45</v>
      </c>
      <c r="F18012" s="228">
        <v>52222</v>
      </c>
      <c r="G18012" s="228">
        <v>2534</v>
      </c>
      <c r="H18012" s="228">
        <v>4570</v>
      </c>
      <c r="I18012" s="228">
        <v>5778246.2300000004</v>
      </c>
      <c r="J18012" s="228">
        <v>1574783.16</v>
      </c>
      <c r="K18012" s="228">
        <v>1146297</v>
      </c>
      <c r="L18012" s="228">
        <v>9578994</v>
      </c>
    </row>
    <row r="18013" spans="1:12">
      <c r="A18013" s="228">
        <v>2021</v>
      </c>
      <c r="B18013" s="228" t="s">
        <v>194</v>
      </c>
      <c r="C18013" s="228" t="s">
        <v>65</v>
      </c>
      <c r="D18013" s="228" t="s">
        <v>205</v>
      </c>
      <c r="E18013" s="228">
        <v>50</v>
      </c>
      <c r="F18013" s="228">
        <v>52026</v>
      </c>
      <c r="G18013" s="228">
        <v>3255</v>
      </c>
      <c r="H18013" s="228">
        <v>5686</v>
      </c>
      <c r="I18013" s="228">
        <v>8101276.4500000002</v>
      </c>
      <c r="J18013" s="228">
        <v>2118966.98</v>
      </c>
      <c r="K18013" s="228">
        <v>1874489.1</v>
      </c>
      <c r="L18013" s="228">
        <v>13469925.029999999</v>
      </c>
    </row>
    <row r="18014" spans="1:12">
      <c r="A18014" s="228">
        <v>2021</v>
      </c>
      <c r="B18014" s="228" t="s">
        <v>194</v>
      </c>
      <c r="C18014" s="228" t="s">
        <v>65</v>
      </c>
      <c r="D18014" s="228" t="s">
        <v>205</v>
      </c>
      <c r="E18014" s="228">
        <v>55</v>
      </c>
      <c r="F18014" s="228">
        <v>48316</v>
      </c>
      <c r="G18014" s="228">
        <v>4086</v>
      </c>
      <c r="H18014" s="228">
        <v>7286</v>
      </c>
      <c r="I18014" s="228">
        <v>10804343.289999999</v>
      </c>
      <c r="J18014" s="228">
        <v>2756410.17</v>
      </c>
      <c r="K18014" s="228">
        <v>2484218.9</v>
      </c>
      <c r="L18014" s="228">
        <v>17556548.859999999</v>
      </c>
    </row>
    <row r="18015" spans="1:12">
      <c r="A18015" s="228">
        <v>2021</v>
      </c>
      <c r="B18015" s="228" t="s">
        <v>194</v>
      </c>
      <c r="C18015" s="228" t="s">
        <v>65</v>
      </c>
      <c r="D18015" s="228" t="s">
        <v>205</v>
      </c>
      <c r="E18015" s="228">
        <v>60</v>
      </c>
      <c r="F18015" s="228">
        <v>45025</v>
      </c>
      <c r="G18015" s="228">
        <v>5469</v>
      </c>
      <c r="H18015" s="228">
        <v>10120</v>
      </c>
      <c r="I18015" s="228">
        <v>14803376.939999999</v>
      </c>
      <c r="J18015" s="228">
        <v>3666293.89</v>
      </c>
      <c r="K18015" s="228">
        <v>4351173.6500000004</v>
      </c>
      <c r="L18015" s="228">
        <v>24701643.66</v>
      </c>
    </row>
    <row r="18016" spans="1:12">
      <c r="A18016" s="228">
        <v>2021</v>
      </c>
      <c r="B18016" s="228" t="s">
        <v>194</v>
      </c>
      <c r="C18016" s="228" t="s">
        <v>65</v>
      </c>
      <c r="D18016" s="228" t="s">
        <v>205</v>
      </c>
      <c r="E18016" s="228">
        <v>65</v>
      </c>
      <c r="F18016" s="228">
        <v>38561</v>
      </c>
      <c r="G18016" s="228">
        <v>6230</v>
      </c>
      <c r="H18016" s="228">
        <v>13142</v>
      </c>
      <c r="I18016" s="228">
        <v>18356008.34</v>
      </c>
      <c r="J18016" s="228">
        <v>4588615.4800000004</v>
      </c>
      <c r="K18016" s="228">
        <v>4822876.55</v>
      </c>
      <c r="L18016" s="228">
        <v>29722697.420000002</v>
      </c>
    </row>
    <row r="18017" spans="1:12">
      <c r="A18017" s="228">
        <v>2021</v>
      </c>
      <c r="B18017" s="228" t="s">
        <v>194</v>
      </c>
      <c r="C18017" s="228" t="s">
        <v>65</v>
      </c>
      <c r="D18017" s="228" t="s">
        <v>205</v>
      </c>
      <c r="E18017" s="228">
        <v>70</v>
      </c>
      <c r="F18017" s="228">
        <v>33198</v>
      </c>
      <c r="G18017" s="228">
        <v>6936</v>
      </c>
      <c r="H18017" s="228">
        <v>14724</v>
      </c>
      <c r="I18017" s="228">
        <v>20419728.93</v>
      </c>
      <c r="J18017" s="228">
        <v>4959039.87</v>
      </c>
      <c r="K18017" s="228">
        <v>4933969.4000000004</v>
      </c>
      <c r="L18017" s="228">
        <v>32199389.079999998</v>
      </c>
    </row>
    <row r="18018" spans="1:12">
      <c r="A18018" s="228">
        <v>2021</v>
      </c>
      <c r="B18018" s="228" t="s">
        <v>194</v>
      </c>
      <c r="C18018" s="228" t="s">
        <v>65</v>
      </c>
      <c r="D18018" s="228" t="s">
        <v>205</v>
      </c>
      <c r="E18018" s="228">
        <v>75</v>
      </c>
      <c r="F18018" s="228">
        <v>22360</v>
      </c>
      <c r="G18018" s="228">
        <v>5703</v>
      </c>
      <c r="H18018" s="228">
        <v>13607</v>
      </c>
      <c r="I18018" s="228">
        <v>17535082.010000002</v>
      </c>
      <c r="J18018" s="228">
        <v>4035705.63</v>
      </c>
      <c r="K18018" s="228">
        <v>4202678.2</v>
      </c>
      <c r="L18018" s="228">
        <v>26844529.300000001</v>
      </c>
    </row>
    <row r="18019" spans="1:12">
      <c r="A18019" s="228">
        <v>2021</v>
      </c>
      <c r="B18019" s="228" t="s">
        <v>194</v>
      </c>
      <c r="C18019" s="228" t="s">
        <v>65</v>
      </c>
      <c r="D18019" s="228" t="s">
        <v>205</v>
      </c>
      <c r="E18019" s="228">
        <v>80</v>
      </c>
      <c r="F18019" s="228">
        <v>13944</v>
      </c>
      <c r="G18019" s="228">
        <v>3939</v>
      </c>
      <c r="H18019" s="228">
        <v>12269</v>
      </c>
      <c r="I18019" s="228">
        <v>13688438.25</v>
      </c>
      <c r="J18019" s="228">
        <v>2776952.34</v>
      </c>
      <c r="K18019" s="228">
        <v>2502066</v>
      </c>
      <c r="L18019" s="228">
        <v>19592056.899999999</v>
      </c>
    </row>
    <row r="18020" spans="1:12">
      <c r="A18020" s="228">
        <v>2021</v>
      </c>
      <c r="B18020" s="228" t="s">
        <v>194</v>
      </c>
      <c r="C18020" s="228" t="s">
        <v>65</v>
      </c>
      <c r="D18020" s="228" t="s">
        <v>205</v>
      </c>
      <c r="E18020" s="228">
        <v>85</v>
      </c>
      <c r="F18020" s="228">
        <v>7027</v>
      </c>
      <c r="G18020" s="228">
        <v>2141</v>
      </c>
      <c r="H18020" s="228">
        <v>8527</v>
      </c>
      <c r="I18020" s="228">
        <v>7911368.4000000004</v>
      </c>
      <c r="J18020" s="228">
        <v>1426731.63</v>
      </c>
      <c r="K18020" s="228">
        <v>1308857.3999999999</v>
      </c>
      <c r="L18020" s="228">
        <v>10906418.289999999</v>
      </c>
    </row>
    <row r="18021" spans="1:12">
      <c r="A18021" s="228">
        <v>2021</v>
      </c>
      <c r="B18021" s="228" t="s">
        <v>194</v>
      </c>
      <c r="C18021" s="228" t="s">
        <v>65</v>
      </c>
      <c r="D18021" s="228" t="s">
        <v>205</v>
      </c>
      <c r="E18021" s="228">
        <v>90</v>
      </c>
      <c r="F18021" s="228">
        <v>2882</v>
      </c>
      <c r="G18021" s="228">
        <v>966</v>
      </c>
      <c r="H18021" s="228">
        <v>4653</v>
      </c>
      <c r="I18021" s="228">
        <v>3956015.15</v>
      </c>
      <c r="J18021" s="228">
        <v>560464.26</v>
      </c>
      <c r="K18021" s="228">
        <v>625201</v>
      </c>
      <c r="L18021" s="228">
        <v>5247638.55</v>
      </c>
    </row>
    <row r="18022" spans="1:12">
      <c r="A18022" s="228">
        <v>2021</v>
      </c>
      <c r="B18022" s="228" t="s">
        <v>194</v>
      </c>
      <c r="C18022" s="228" t="s">
        <v>65</v>
      </c>
      <c r="D18022" s="228" t="s">
        <v>205</v>
      </c>
      <c r="E18022" s="228">
        <v>95</v>
      </c>
      <c r="F18022" s="228">
        <v>473</v>
      </c>
      <c r="G18022" s="228">
        <v>135</v>
      </c>
      <c r="H18022" s="228">
        <v>860</v>
      </c>
      <c r="I18022" s="228">
        <v>625962</v>
      </c>
      <c r="J18022" s="228">
        <v>90407.4</v>
      </c>
      <c r="K18022" s="228">
        <v>51880</v>
      </c>
      <c r="L18022" s="228">
        <v>783169.35</v>
      </c>
    </row>
    <row r="18023" spans="1:12">
      <c r="A18023" s="228">
        <v>2021</v>
      </c>
      <c r="B18023" s="228" t="s">
        <v>194</v>
      </c>
      <c r="C18023" s="228" t="s">
        <v>65</v>
      </c>
      <c r="D18023" s="228" t="s">
        <v>206</v>
      </c>
      <c r="E18023" s="228">
        <v>0</v>
      </c>
      <c r="F18023" s="228">
        <v>37160</v>
      </c>
      <c r="G18023" s="228">
        <v>1231</v>
      </c>
      <c r="H18023" s="228">
        <v>3047</v>
      </c>
      <c r="I18023" s="228">
        <v>2388337.1</v>
      </c>
      <c r="J18023" s="228">
        <v>372042</v>
      </c>
      <c r="K18023" s="228">
        <v>16130</v>
      </c>
      <c r="L18023" s="228">
        <v>3007246.3</v>
      </c>
    </row>
    <row r="18024" spans="1:12">
      <c r="A18024" s="228">
        <v>2021</v>
      </c>
      <c r="B18024" s="228" t="s">
        <v>194</v>
      </c>
      <c r="C18024" s="228" t="s">
        <v>65</v>
      </c>
      <c r="D18024" s="228" t="s">
        <v>206</v>
      </c>
      <c r="E18024" s="228">
        <v>5</v>
      </c>
      <c r="F18024" s="228">
        <v>47238</v>
      </c>
      <c r="G18024" s="228">
        <v>781</v>
      </c>
      <c r="H18024" s="228">
        <v>1027</v>
      </c>
      <c r="I18024" s="228">
        <v>1154609.2</v>
      </c>
      <c r="J18024" s="228">
        <v>251582.85</v>
      </c>
      <c r="K18024" s="228">
        <v>27092</v>
      </c>
      <c r="L18024" s="228">
        <v>1600331.62</v>
      </c>
    </row>
    <row r="18025" spans="1:12">
      <c r="A18025" s="228">
        <v>2021</v>
      </c>
      <c r="B18025" s="228" t="s">
        <v>194</v>
      </c>
      <c r="C18025" s="228" t="s">
        <v>65</v>
      </c>
      <c r="D18025" s="228" t="s">
        <v>206</v>
      </c>
      <c r="E18025" s="228">
        <v>10</v>
      </c>
      <c r="F18025" s="228">
        <v>48105</v>
      </c>
      <c r="G18025" s="228">
        <v>727</v>
      </c>
      <c r="H18025" s="228">
        <v>1318</v>
      </c>
      <c r="I18025" s="228">
        <v>1189820.8999999999</v>
      </c>
      <c r="J18025" s="228">
        <v>277022.81</v>
      </c>
      <c r="K18025" s="228">
        <v>159156</v>
      </c>
      <c r="L18025" s="228">
        <v>1763770.14</v>
      </c>
    </row>
    <row r="18026" spans="1:12">
      <c r="A18026" s="228">
        <v>2021</v>
      </c>
      <c r="B18026" s="228" t="s">
        <v>194</v>
      </c>
      <c r="C18026" s="228" t="s">
        <v>65</v>
      </c>
      <c r="D18026" s="228" t="s">
        <v>206</v>
      </c>
      <c r="E18026" s="228">
        <v>15</v>
      </c>
      <c r="F18026" s="228">
        <v>43360</v>
      </c>
      <c r="G18026" s="228">
        <v>1963</v>
      </c>
      <c r="H18026" s="228">
        <v>4406</v>
      </c>
      <c r="I18026" s="228">
        <v>4360142.4000000004</v>
      </c>
      <c r="J18026" s="228">
        <v>735179.96</v>
      </c>
      <c r="K18026" s="228">
        <v>646626</v>
      </c>
      <c r="L18026" s="228">
        <v>6167999.5300000003</v>
      </c>
    </row>
    <row r="18027" spans="1:12">
      <c r="A18027" s="228">
        <v>2021</v>
      </c>
      <c r="B18027" s="228" t="s">
        <v>194</v>
      </c>
      <c r="C18027" s="228" t="s">
        <v>65</v>
      </c>
      <c r="D18027" s="228" t="s">
        <v>206</v>
      </c>
      <c r="E18027" s="228">
        <v>20</v>
      </c>
      <c r="F18027" s="228">
        <v>37246</v>
      </c>
      <c r="G18027" s="228">
        <v>2359</v>
      </c>
      <c r="H18027" s="228">
        <v>5447</v>
      </c>
      <c r="I18027" s="228">
        <v>5592492.8499999996</v>
      </c>
      <c r="J18027" s="228">
        <v>923231.85</v>
      </c>
      <c r="K18027" s="228">
        <v>790862</v>
      </c>
      <c r="L18027" s="228">
        <v>8119493.8700000001</v>
      </c>
    </row>
    <row r="18028" spans="1:12">
      <c r="A18028" s="228">
        <v>2021</v>
      </c>
      <c r="B18028" s="228" t="s">
        <v>194</v>
      </c>
      <c r="C18028" s="228" t="s">
        <v>65</v>
      </c>
      <c r="D18028" s="228" t="s">
        <v>206</v>
      </c>
      <c r="E18028" s="228">
        <v>25</v>
      </c>
      <c r="F18028" s="228">
        <v>34008</v>
      </c>
      <c r="G18028" s="228">
        <v>2242</v>
      </c>
      <c r="H18028" s="228">
        <v>6007</v>
      </c>
      <c r="I18028" s="228">
        <v>7180040.1500000004</v>
      </c>
      <c r="J18028" s="228">
        <v>1457187.43</v>
      </c>
      <c r="K18028" s="228">
        <v>907615</v>
      </c>
      <c r="L18028" s="228">
        <v>10614514.52</v>
      </c>
    </row>
    <row r="18029" spans="1:12">
      <c r="A18029" s="228">
        <v>2021</v>
      </c>
      <c r="B18029" s="228" t="s">
        <v>194</v>
      </c>
      <c r="C18029" s="228" t="s">
        <v>65</v>
      </c>
      <c r="D18029" s="228" t="s">
        <v>206</v>
      </c>
      <c r="E18029" s="228">
        <v>30</v>
      </c>
      <c r="F18029" s="228">
        <v>53272</v>
      </c>
      <c r="G18029" s="228">
        <v>3949</v>
      </c>
      <c r="H18029" s="228">
        <v>10218</v>
      </c>
      <c r="I18029" s="228">
        <v>13011865.390000001</v>
      </c>
      <c r="J18029" s="228">
        <v>3130767.05</v>
      </c>
      <c r="K18029" s="228">
        <v>1205321</v>
      </c>
      <c r="L18029" s="228">
        <v>19319604.640000001</v>
      </c>
    </row>
    <row r="18030" spans="1:12">
      <c r="A18030" s="228">
        <v>2021</v>
      </c>
      <c r="B18030" s="228" t="s">
        <v>194</v>
      </c>
      <c r="C18030" s="228" t="s">
        <v>65</v>
      </c>
      <c r="D18030" s="228" t="s">
        <v>206</v>
      </c>
      <c r="E18030" s="228">
        <v>35</v>
      </c>
      <c r="F18030" s="228">
        <v>60886</v>
      </c>
      <c r="G18030" s="228">
        <v>4472</v>
      </c>
      <c r="H18030" s="228">
        <v>10143</v>
      </c>
      <c r="I18030" s="228">
        <v>13281749.76</v>
      </c>
      <c r="J18030" s="228">
        <v>3209930.11</v>
      </c>
      <c r="K18030" s="228">
        <v>1370574</v>
      </c>
      <c r="L18030" s="228">
        <v>19886624.850000001</v>
      </c>
    </row>
    <row r="18031" spans="1:12">
      <c r="A18031" s="228">
        <v>2021</v>
      </c>
      <c r="B18031" s="228" t="s">
        <v>194</v>
      </c>
      <c r="C18031" s="228" t="s">
        <v>65</v>
      </c>
      <c r="D18031" s="228" t="s">
        <v>206</v>
      </c>
      <c r="E18031" s="228">
        <v>40</v>
      </c>
      <c r="F18031" s="228">
        <v>55210</v>
      </c>
      <c r="G18031" s="228">
        <v>3807</v>
      </c>
      <c r="H18031" s="228">
        <v>7365</v>
      </c>
      <c r="I18031" s="228">
        <v>9842119.0399999991</v>
      </c>
      <c r="J18031" s="228">
        <v>2390394.12</v>
      </c>
      <c r="K18031" s="228">
        <v>1621025.6</v>
      </c>
      <c r="L18031" s="228">
        <v>15770880.18</v>
      </c>
    </row>
    <row r="18032" spans="1:12">
      <c r="A18032" s="228">
        <v>2021</v>
      </c>
      <c r="B18032" s="228" t="s">
        <v>194</v>
      </c>
      <c r="C18032" s="228" t="s">
        <v>65</v>
      </c>
      <c r="D18032" s="228" t="s">
        <v>206</v>
      </c>
      <c r="E18032" s="228">
        <v>45</v>
      </c>
      <c r="F18032" s="228">
        <v>53269</v>
      </c>
      <c r="G18032" s="228">
        <v>3875</v>
      </c>
      <c r="H18032" s="228">
        <v>6854</v>
      </c>
      <c r="I18032" s="228">
        <v>9331395.1999999993</v>
      </c>
      <c r="J18032" s="228">
        <v>2327146.06</v>
      </c>
      <c r="K18032" s="228">
        <v>1804611</v>
      </c>
      <c r="L18032" s="228">
        <v>15383707.02</v>
      </c>
    </row>
    <row r="18033" spans="1:12">
      <c r="A18033" s="228">
        <v>2021</v>
      </c>
      <c r="B18033" s="228" t="s">
        <v>194</v>
      </c>
      <c r="C18033" s="228" t="s">
        <v>65</v>
      </c>
      <c r="D18033" s="228" t="s">
        <v>206</v>
      </c>
      <c r="E18033" s="228">
        <v>50</v>
      </c>
      <c r="F18033" s="228">
        <v>53276</v>
      </c>
      <c r="G18033" s="228">
        <v>4610</v>
      </c>
      <c r="H18033" s="228">
        <v>8425</v>
      </c>
      <c r="I18033" s="228">
        <v>11236555</v>
      </c>
      <c r="J18033" s="228">
        <v>2833228.85</v>
      </c>
      <c r="K18033" s="228">
        <v>2058293.5</v>
      </c>
      <c r="L18033" s="228">
        <v>18103753.809999999</v>
      </c>
    </row>
    <row r="18034" spans="1:12">
      <c r="A18034" s="228">
        <v>2021</v>
      </c>
      <c r="B18034" s="228" t="s">
        <v>194</v>
      </c>
      <c r="C18034" s="228" t="s">
        <v>65</v>
      </c>
      <c r="D18034" s="228" t="s">
        <v>206</v>
      </c>
      <c r="E18034" s="228">
        <v>55</v>
      </c>
      <c r="F18034" s="228">
        <v>49834</v>
      </c>
      <c r="G18034" s="228">
        <v>4859</v>
      </c>
      <c r="H18034" s="228">
        <v>9217</v>
      </c>
      <c r="I18034" s="228">
        <v>12473142.77</v>
      </c>
      <c r="J18034" s="228">
        <v>3046204.33</v>
      </c>
      <c r="K18034" s="228">
        <v>2709670.1</v>
      </c>
      <c r="L18034" s="228">
        <v>20192402.800000001</v>
      </c>
    </row>
    <row r="18035" spans="1:12">
      <c r="A18035" s="228">
        <v>2021</v>
      </c>
      <c r="B18035" s="228" t="s">
        <v>194</v>
      </c>
      <c r="C18035" s="228" t="s">
        <v>65</v>
      </c>
      <c r="D18035" s="228" t="s">
        <v>206</v>
      </c>
      <c r="E18035" s="228">
        <v>60</v>
      </c>
      <c r="F18035" s="228">
        <v>47131</v>
      </c>
      <c r="G18035" s="228">
        <v>5644</v>
      </c>
      <c r="H18035" s="228">
        <v>10551</v>
      </c>
      <c r="I18035" s="228">
        <v>14235643.77</v>
      </c>
      <c r="J18035" s="228">
        <v>3535470.31</v>
      </c>
      <c r="K18035" s="228">
        <v>3837497</v>
      </c>
      <c r="L18035" s="228">
        <v>23411348.73</v>
      </c>
    </row>
    <row r="18036" spans="1:12">
      <c r="A18036" s="228">
        <v>2021</v>
      </c>
      <c r="B18036" s="228" t="s">
        <v>194</v>
      </c>
      <c r="C18036" s="228" t="s">
        <v>65</v>
      </c>
      <c r="D18036" s="228" t="s">
        <v>206</v>
      </c>
      <c r="E18036" s="228">
        <v>65</v>
      </c>
      <c r="F18036" s="228">
        <v>41740</v>
      </c>
      <c r="G18036" s="228">
        <v>6146</v>
      </c>
      <c r="H18036" s="228">
        <v>12016</v>
      </c>
      <c r="I18036" s="228">
        <v>15911441.76</v>
      </c>
      <c r="J18036" s="228">
        <v>4034417.08</v>
      </c>
      <c r="K18036" s="228">
        <v>3688411.8</v>
      </c>
      <c r="L18036" s="228">
        <v>25207799.379999999</v>
      </c>
    </row>
    <row r="18037" spans="1:12">
      <c r="A18037" s="228">
        <v>2021</v>
      </c>
      <c r="B18037" s="228" t="s">
        <v>194</v>
      </c>
      <c r="C18037" s="228" t="s">
        <v>65</v>
      </c>
      <c r="D18037" s="228" t="s">
        <v>206</v>
      </c>
      <c r="E18037" s="228">
        <v>70</v>
      </c>
      <c r="F18037" s="228">
        <v>35918</v>
      </c>
      <c r="G18037" s="228">
        <v>6778</v>
      </c>
      <c r="H18037" s="228">
        <v>14847</v>
      </c>
      <c r="I18037" s="228">
        <v>19469647.899999999</v>
      </c>
      <c r="J18037" s="228">
        <v>4722988.9800000004</v>
      </c>
      <c r="K18037" s="228">
        <v>4673407.8</v>
      </c>
      <c r="L18037" s="228">
        <v>30350231.550000001</v>
      </c>
    </row>
    <row r="18038" spans="1:12">
      <c r="A18038" s="228">
        <v>2021</v>
      </c>
      <c r="B18038" s="228" t="s">
        <v>194</v>
      </c>
      <c r="C18038" s="228" t="s">
        <v>65</v>
      </c>
      <c r="D18038" s="228" t="s">
        <v>206</v>
      </c>
      <c r="E18038" s="228">
        <v>75</v>
      </c>
      <c r="F18038" s="228">
        <v>23999</v>
      </c>
      <c r="G18038" s="228">
        <v>5213</v>
      </c>
      <c r="H18038" s="228">
        <v>14705</v>
      </c>
      <c r="I18038" s="228">
        <v>17306862.25</v>
      </c>
      <c r="J18038" s="228">
        <v>3815183.86</v>
      </c>
      <c r="K18038" s="228">
        <v>3906776.95</v>
      </c>
      <c r="L18038" s="228">
        <v>26027949.32</v>
      </c>
    </row>
    <row r="18039" spans="1:12">
      <c r="A18039" s="228">
        <v>2021</v>
      </c>
      <c r="B18039" s="228" t="s">
        <v>194</v>
      </c>
      <c r="C18039" s="228" t="s">
        <v>65</v>
      </c>
      <c r="D18039" s="228" t="s">
        <v>206</v>
      </c>
      <c r="E18039" s="228">
        <v>80</v>
      </c>
      <c r="F18039" s="228">
        <v>15861</v>
      </c>
      <c r="G18039" s="228">
        <v>3444</v>
      </c>
      <c r="H18039" s="228">
        <v>12076</v>
      </c>
      <c r="I18039" s="228">
        <v>12976870.35</v>
      </c>
      <c r="J18039" s="228">
        <v>2537765.5</v>
      </c>
      <c r="K18039" s="228">
        <v>2384711</v>
      </c>
      <c r="L18039" s="228">
        <v>18445452.129999999</v>
      </c>
    </row>
    <row r="18040" spans="1:12">
      <c r="A18040" s="228">
        <v>2021</v>
      </c>
      <c r="B18040" s="228" t="s">
        <v>194</v>
      </c>
      <c r="C18040" s="228" t="s">
        <v>65</v>
      </c>
      <c r="D18040" s="228" t="s">
        <v>206</v>
      </c>
      <c r="E18040" s="228">
        <v>85</v>
      </c>
      <c r="F18040" s="228">
        <v>9218</v>
      </c>
      <c r="G18040" s="228">
        <v>2091</v>
      </c>
      <c r="H18040" s="228">
        <v>10626</v>
      </c>
      <c r="I18040" s="228">
        <v>9366227.6999999993</v>
      </c>
      <c r="J18040" s="228">
        <v>1413198.24</v>
      </c>
      <c r="K18040" s="228">
        <v>1278494</v>
      </c>
      <c r="L18040" s="228">
        <v>12299515.65</v>
      </c>
    </row>
    <row r="18041" spans="1:12">
      <c r="A18041" s="228">
        <v>2021</v>
      </c>
      <c r="B18041" s="228" t="s">
        <v>194</v>
      </c>
      <c r="C18041" s="228" t="s">
        <v>65</v>
      </c>
      <c r="D18041" s="228" t="s">
        <v>206</v>
      </c>
      <c r="E18041" s="228">
        <v>90</v>
      </c>
      <c r="F18041" s="228">
        <v>4314</v>
      </c>
      <c r="G18041" s="228">
        <v>943</v>
      </c>
      <c r="H18041" s="228">
        <v>6524</v>
      </c>
      <c r="I18041" s="228">
        <v>4705855.05</v>
      </c>
      <c r="J18041" s="228">
        <v>602341.25</v>
      </c>
      <c r="K18041" s="228">
        <v>475004</v>
      </c>
      <c r="L18041" s="228">
        <v>5872877.9900000002</v>
      </c>
    </row>
    <row r="18042" spans="1:12">
      <c r="A18042" s="228">
        <v>2021</v>
      </c>
      <c r="B18042" s="228" t="s">
        <v>194</v>
      </c>
      <c r="C18042" s="228" t="s">
        <v>65</v>
      </c>
      <c r="D18042" s="228" t="s">
        <v>206</v>
      </c>
      <c r="E18042" s="228">
        <v>95</v>
      </c>
      <c r="F18042" s="228">
        <v>1145</v>
      </c>
      <c r="G18042" s="228">
        <v>257</v>
      </c>
      <c r="H18042" s="228">
        <v>2259</v>
      </c>
      <c r="I18042" s="228">
        <v>1572556</v>
      </c>
      <c r="J18042" s="228">
        <v>146137.42000000001</v>
      </c>
      <c r="K18042" s="228">
        <v>48634</v>
      </c>
      <c r="L18042" s="228">
        <v>1784618.01</v>
      </c>
    </row>
    <row r="18043" spans="1:12">
      <c r="A18043" s="228">
        <v>2021</v>
      </c>
      <c r="B18043" s="228" t="s">
        <v>194</v>
      </c>
      <c r="C18043" s="228" t="s">
        <v>66</v>
      </c>
      <c r="D18043" s="228" t="s">
        <v>205</v>
      </c>
      <c r="E18043" s="228">
        <v>0</v>
      </c>
      <c r="F18043" s="228">
        <v>4398</v>
      </c>
      <c r="G18043" s="228">
        <v>166</v>
      </c>
      <c r="H18043" s="228">
        <v>621</v>
      </c>
      <c r="I18043" s="228">
        <v>469551.37</v>
      </c>
      <c r="J18043" s="228">
        <v>55996.58</v>
      </c>
      <c r="K18043" s="228">
        <v>8248</v>
      </c>
      <c r="L18043" s="228">
        <v>562513.68000000005</v>
      </c>
    </row>
    <row r="18044" spans="1:12">
      <c r="A18044" s="228">
        <v>2021</v>
      </c>
      <c r="B18044" s="228" t="s">
        <v>194</v>
      </c>
      <c r="C18044" s="228" t="s">
        <v>66</v>
      </c>
      <c r="D18044" s="228" t="s">
        <v>205</v>
      </c>
      <c r="E18044" s="228">
        <v>5</v>
      </c>
      <c r="F18044" s="228">
        <v>5887</v>
      </c>
      <c r="G18044" s="228">
        <v>96</v>
      </c>
      <c r="H18044" s="228">
        <v>101</v>
      </c>
      <c r="I18044" s="228">
        <v>101561.89</v>
      </c>
      <c r="J18044" s="228">
        <v>27208.86</v>
      </c>
      <c r="K18044" s="228">
        <v>10006</v>
      </c>
      <c r="L18044" s="228">
        <v>153470.87</v>
      </c>
    </row>
    <row r="18045" spans="1:12">
      <c r="A18045" s="228">
        <v>2021</v>
      </c>
      <c r="B18045" s="228" t="s">
        <v>194</v>
      </c>
      <c r="C18045" s="228" t="s">
        <v>66</v>
      </c>
      <c r="D18045" s="228" t="s">
        <v>205</v>
      </c>
      <c r="E18045" s="228">
        <v>10</v>
      </c>
      <c r="F18045" s="228">
        <v>6528</v>
      </c>
      <c r="G18045" s="228">
        <v>100</v>
      </c>
      <c r="H18045" s="228">
        <v>162</v>
      </c>
      <c r="I18045" s="228">
        <v>169026.25</v>
      </c>
      <c r="J18045" s="228">
        <v>37387.07</v>
      </c>
      <c r="K18045" s="228">
        <v>58869</v>
      </c>
      <c r="L18045" s="228">
        <v>280633.23</v>
      </c>
    </row>
    <row r="18046" spans="1:12">
      <c r="A18046" s="228">
        <v>2021</v>
      </c>
      <c r="B18046" s="228" t="s">
        <v>194</v>
      </c>
      <c r="C18046" s="228" t="s">
        <v>66</v>
      </c>
      <c r="D18046" s="228" t="s">
        <v>205</v>
      </c>
      <c r="E18046" s="228">
        <v>15</v>
      </c>
      <c r="F18046" s="228">
        <v>6459</v>
      </c>
      <c r="G18046" s="228">
        <v>160</v>
      </c>
      <c r="H18046" s="228">
        <v>252</v>
      </c>
      <c r="I18046" s="228">
        <v>314880.76</v>
      </c>
      <c r="J18046" s="228">
        <v>80702.58</v>
      </c>
      <c r="K18046" s="228">
        <v>113551</v>
      </c>
      <c r="L18046" s="228">
        <v>551721.98</v>
      </c>
    </row>
    <row r="18047" spans="1:12">
      <c r="A18047" s="228">
        <v>2021</v>
      </c>
      <c r="B18047" s="228" t="s">
        <v>194</v>
      </c>
      <c r="C18047" s="228" t="s">
        <v>66</v>
      </c>
      <c r="D18047" s="228" t="s">
        <v>205</v>
      </c>
      <c r="E18047" s="228">
        <v>20</v>
      </c>
      <c r="F18047" s="228">
        <v>5024</v>
      </c>
      <c r="G18047" s="228">
        <v>237</v>
      </c>
      <c r="H18047" s="228">
        <v>364</v>
      </c>
      <c r="I18047" s="228">
        <v>365652.57</v>
      </c>
      <c r="J18047" s="228">
        <v>84587.05</v>
      </c>
      <c r="K18047" s="228">
        <v>41937</v>
      </c>
      <c r="L18047" s="228">
        <v>541042.06999999995</v>
      </c>
    </row>
    <row r="18048" spans="1:12">
      <c r="A18048" s="228">
        <v>2021</v>
      </c>
      <c r="B18048" s="228" t="s">
        <v>194</v>
      </c>
      <c r="C18048" s="228" t="s">
        <v>66</v>
      </c>
      <c r="D18048" s="228" t="s">
        <v>205</v>
      </c>
      <c r="E18048" s="228">
        <v>25</v>
      </c>
      <c r="F18048" s="228">
        <v>3265</v>
      </c>
      <c r="G18048" s="228">
        <v>124</v>
      </c>
      <c r="H18048" s="228">
        <v>276</v>
      </c>
      <c r="I18048" s="228">
        <v>286706.48</v>
      </c>
      <c r="J18048" s="228">
        <v>76343.16</v>
      </c>
      <c r="K18048" s="228">
        <v>34914</v>
      </c>
      <c r="L18048" s="228">
        <v>454184.26</v>
      </c>
    </row>
    <row r="18049" spans="1:12">
      <c r="A18049" s="228">
        <v>2021</v>
      </c>
      <c r="B18049" s="228" t="s">
        <v>194</v>
      </c>
      <c r="C18049" s="228" t="s">
        <v>66</v>
      </c>
      <c r="D18049" s="228" t="s">
        <v>205</v>
      </c>
      <c r="E18049" s="228">
        <v>30</v>
      </c>
      <c r="F18049" s="228">
        <v>5118</v>
      </c>
      <c r="G18049" s="228">
        <v>201</v>
      </c>
      <c r="H18049" s="228">
        <v>356</v>
      </c>
      <c r="I18049" s="228">
        <v>352287.48</v>
      </c>
      <c r="J18049" s="228">
        <v>106993.24</v>
      </c>
      <c r="K18049" s="228">
        <v>56486</v>
      </c>
      <c r="L18049" s="228">
        <v>642960.34</v>
      </c>
    </row>
    <row r="18050" spans="1:12">
      <c r="A18050" s="228">
        <v>2021</v>
      </c>
      <c r="B18050" s="228" t="s">
        <v>194</v>
      </c>
      <c r="C18050" s="228" t="s">
        <v>66</v>
      </c>
      <c r="D18050" s="228" t="s">
        <v>205</v>
      </c>
      <c r="E18050" s="228">
        <v>35</v>
      </c>
      <c r="F18050" s="228">
        <v>6185</v>
      </c>
      <c r="G18050" s="228">
        <v>248</v>
      </c>
      <c r="H18050" s="228">
        <v>463</v>
      </c>
      <c r="I18050" s="228">
        <v>466402.65</v>
      </c>
      <c r="J18050" s="228">
        <v>148882.5</v>
      </c>
      <c r="K18050" s="228">
        <v>125638</v>
      </c>
      <c r="L18050" s="228">
        <v>891384.73</v>
      </c>
    </row>
    <row r="18051" spans="1:12">
      <c r="A18051" s="228">
        <v>2021</v>
      </c>
      <c r="B18051" s="228" t="s">
        <v>194</v>
      </c>
      <c r="C18051" s="228" t="s">
        <v>66</v>
      </c>
      <c r="D18051" s="228" t="s">
        <v>205</v>
      </c>
      <c r="E18051" s="228">
        <v>40</v>
      </c>
      <c r="F18051" s="228">
        <v>6024</v>
      </c>
      <c r="G18051" s="228">
        <v>349</v>
      </c>
      <c r="H18051" s="228">
        <v>640</v>
      </c>
      <c r="I18051" s="228">
        <v>671636.28</v>
      </c>
      <c r="J18051" s="228">
        <v>189294.82</v>
      </c>
      <c r="K18051" s="228">
        <v>170727</v>
      </c>
      <c r="L18051" s="228">
        <v>1184418.3500000001</v>
      </c>
    </row>
    <row r="18052" spans="1:12">
      <c r="A18052" s="228">
        <v>2021</v>
      </c>
      <c r="B18052" s="228" t="s">
        <v>194</v>
      </c>
      <c r="C18052" s="228" t="s">
        <v>66</v>
      </c>
      <c r="D18052" s="228" t="s">
        <v>205</v>
      </c>
      <c r="E18052" s="228">
        <v>45</v>
      </c>
      <c r="F18052" s="228">
        <v>6520</v>
      </c>
      <c r="G18052" s="228">
        <v>420</v>
      </c>
      <c r="H18052" s="228">
        <v>817</v>
      </c>
      <c r="I18052" s="228">
        <v>915630.27</v>
      </c>
      <c r="J18052" s="228">
        <v>249339.97</v>
      </c>
      <c r="K18052" s="228">
        <v>309098</v>
      </c>
      <c r="L18052" s="228">
        <v>1665647.04</v>
      </c>
    </row>
    <row r="18053" spans="1:12">
      <c r="A18053" s="228">
        <v>2021</v>
      </c>
      <c r="B18053" s="228" t="s">
        <v>194</v>
      </c>
      <c r="C18053" s="228" t="s">
        <v>66</v>
      </c>
      <c r="D18053" s="228" t="s">
        <v>205</v>
      </c>
      <c r="E18053" s="228">
        <v>50</v>
      </c>
      <c r="F18053" s="228">
        <v>7374</v>
      </c>
      <c r="G18053" s="228">
        <v>700</v>
      </c>
      <c r="H18053" s="228">
        <v>1365</v>
      </c>
      <c r="I18053" s="228">
        <v>1496036.26</v>
      </c>
      <c r="J18053" s="228">
        <v>394212.44</v>
      </c>
      <c r="K18053" s="228">
        <v>486684</v>
      </c>
      <c r="L18053" s="228">
        <v>2626299.4700000002</v>
      </c>
    </row>
    <row r="18054" spans="1:12">
      <c r="A18054" s="228">
        <v>2021</v>
      </c>
      <c r="B18054" s="228" t="s">
        <v>194</v>
      </c>
      <c r="C18054" s="228" t="s">
        <v>66</v>
      </c>
      <c r="D18054" s="228" t="s">
        <v>205</v>
      </c>
      <c r="E18054" s="228">
        <v>55</v>
      </c>
      <c r="F18054" s="228">
        <v>8094</v>
      </c>
      <c r="G18054" s="228">
        <v>911</v>
      </c>
      <c r="H18054" s="228">
        <v>1660</v>
      </c>
      <c r="I18054" s="228">
        <v>2200078.83</v>
      </c>
      <c r="J18054" s="228">
        <v>524165.81</v>
      </c>
      <c r="K18054" s="228">
        <v>630291</v>
      </c>
      <c r="L18054" s="228">
        <v>3668623.23</v>
      </c>
    </row>
    <row r="18055" spans="1:12">
      <c r="A18055" s="228">
        <v>2021</v>
      </c>
      <c r="B18055" s="228" t="s">
        <v>194</v>
      </c>
      <c r="C18055" s="228" t="s">
        <v>66</v>
      </c>
      <c r="D18055" s="228" t="s">
        <v>205</v>
      </c>
      <c r="E18055" s="228">
        <v>60</v>
      </c>
      <c r="F18055" s="228">
        <v>9413</v>
      </c>
      <c r="G18055" s="228">
        <v>1284</v>
      </c>
      <c r="H18055" s="228">
        <v>2323</v>
      </c>
      <c r="I18055" s="228">
        <v>2903575.1</v>
      </c>
      <c r="J18055" s="228">
        <v>832880.68</v>
      </c>
      <c r="K18055" s="228">
        <v>969877.95</v>
      </c>
      <c r="L18055" s="228">
        <v>5087314.29</v>
      </c>
    </row>
    <row r="18056" spans="1:12">
      <c r="A18056" s="228">
        <v>2021</v>
      </c>
      <c r="B18056" s="228" t="s">
        <v>194</v>
      </c>
      <c r="C18056" s="228" t="s">
        <v>66</v>
      </c>
      <c r="D18056" s="228" t="s">
        <v>205</v>
      </c>
      <c r="E18056" s="228">
        <v>65</v>
      </c>
      <c r="F18056" s="228">
        <v>9033</v>
      </c>
      <c r="G18056" s="228">
        <v>1969</v>
      </c>
      <c r="H18056" s="228">
        <v>3690</v>
      </c>
      <c r="I18056" s="228">
        <v>3940875.02</v>
      </c>
      <c r="J18056" s="228">
        <v>1056571.32</v>
      </c>
      <c r="K18056" s="228">
        <v>1184264</v>
      </c>
      <c r="L18056" s="228">
        <v>6660677.4299999997</v>
      </c>
    </row>
    <row r="18057" spans="1:12">
      <c r="A18057" s="228">
        <v>2021</v>
      </c>
      <c r="B18057" s="228" t="s">
        <v>194</v>
      </c>
      <c r="C18057" s="228" t="s">
        <v>66</v>
      </c>
      <c r="D18057" s="228" t="s">
        <v>205</v>
      </c>
      <c r="E18057" s="228">
        <v>70</v>
      </c>
      <c r="F18057" s="228">
        <v>8219</v>
      </c>
      <c r="G18057" s="228">
        <v>1967</v>
      </c>
      <c r="H18057" s="228">
        <v>4839</v>
      </c>
      <c r="I18057" s="228">
        <v>4908669.83</v>
      </c>
      <c r="J18057" s="228">
        <v>1195018.6100000001</v>
      </c>
      <c r="K18057" s="228">
        <v>1496840.4</v>
      </c>
      <c r="L18057" s="228">
        <v>8056084.7400000002</v>
      </c>
    </row>
    <row r="18058" spans="1:12">
      <c r="A18058" s="228">
        <v>2021</v>
      </c>
      <c r="B18058" s="228" t="s">
        <v>194</v>
      </c>
      <c r="C18058" s="228" t="s">
        <v>66</v>
      </c>
      <c r="D18058" s="228" t="s">
        <v>205</v>
      </c>
      <c r="E18058" s="228">
        <v>75</v>
      </c>
      <c r="F18058" s="228">
        <v>5702</v>
      </c>
      <c r="G18058" s="228">
        <v>1798</v>
      </c>
      <c r="H18058" s="228">
        <v>4178</v>
      </c>
      <c r="I18058" s="228">
        <v>4395852.3</v>
      </c>
      <c r="J18058" s="228">
        <v>993550.39</v>
      </c>
      <c r="K18058" s="228">
        <v>1327659.7</v>
      </c>
      <c r="L18058" s="228">
        <v>7013451.8700000001</v>
      </c>
    </row>
    <row r="18059" spans="1:12">
      <c r="A18059" s="228">
        <v>2021</v>
      </c>
      <c r="B18059" s="228" t="s">
        <v>194</v>
      </c>
      <c r="C18059" s="228" t="s">
        <v>66</v>
      </c>
      <c r="D18059" s="228" t="s">
        <v>205</v>
      </c>
      <c r="E18059" s="228">
        <v>80</v>
      </c>
      <c r="F18059" s="228">
        <v>3630</v>
      </c>
      <c r="G18059" s="228">
        <v>1390</v>
      </c>
      <c r="H18059" s="228">
        <v>4076</v>
      </c>
      <c r="I18059" s="228">
        <v>3191540.12</v>
      </c>
      <c r="J18059" s="228">
        <v>607987.87</v>
      </c>
      <c r="K18059" s="228">
        <v>712455.7</v>
      </c>
      <c r="L18059" s="228">
        <v>4692782.8</v>
      </c>
    </row>
    <row r="18060" spans="1:12">
      <c r="A18060" s="228">
        <v>2021</v>
      </c>
      <c r="B18060" s="228" t="s">
        <v>194</v>
      </c>
      <c r="C18060" s="228" t="s">
        <v>66</v>
      </c>
      <c r="D18060" s="228" t="s">
        <v>205</v>
      </c>
      <c r="E18060" s="228">
        <v>85</v>
      </c>
      <c r="F18060" s="228">
        <v>1808</v>
      </c>
      <c r="G18060" s="228">
        <v>759</v>
      </c>
      <c r="H18060" s="228">
        <v>2376</v>
      </c>
      <c r="I18060" s="228">
        <v>1694104.36</v>
      </c>
      <c r="J18060" s="228">
        <v>312666.53999999998</v>
      </c>
      <c r="K18060" s="228">
        <v>347857</v>
      </c>
      <c r="L18060" s="228">
        <v>2423581.39</v>
      </c>
    </row>
    <row r="18061" spans="1:12">
      <c r="A18061" s="228">
        <v>2021</v>
      </c>
      <c r="B18061" s="228" t="s">
        <v>194</v>
      </c>
      <c r="C18061" s="228" t="s">
        <v>66</v>
      </c>
      <c r="D18061" s="228" t="s">
        <v>205</v>
      </c>
      <c r="E18061" s="228">
        <v>90</v>
      </c>
      <c r="F18061" s="228">
        <v>739</v>
      </c>
      <c r="G18061" s="228">
        <v>253</v>
      </c>
      <c r="H18061" s="228">
        <v>1207</v>
      </c>
      <c r="I18061" s="228">
        <v>823921.8</v>
      </c>
      <c r="J18061" s="228">
        <v>123430.73</v>
      </c>
      <c r="K18061" s="228">
        <v>170855</v>
      </c>
      <c r="L18061" s="228">
        <v>1149936.93</v>
      </c>
    </row>
    <row r="18062" spans="1:12">
      <c r="A18062" s="228">
        <v>2021</v>
      </c>
      <c r="B18062" s="228" t="s">
        <v>194</v>
      </c>
      <c r="C18062" s="228" t="s">
        <v>66</v>
      </c>
      <c r="D18062" s="228" t="s">
        <v>205</v>
      </c>
      <c r="E18062" s="228">
        <v>95</v>
      </c>
      <c r="F18062" s="228">
        <v>103</v>
      </c>
      <c r="G18062" s="228">
        <v>31</v>
      </c>
      <c r="H18062" s="228">
        <v>125</v>
      </c>
      <c r="I18062" s="228">
        <v>84648</v>
      </c>
      <c r="J18062" s="228">
        <v>14814.04</v>
      </c>
      <c r="K18062" s="228">
        <v>3986</v>
      </c>
      <c r="L18062" s="228">
        <v>107722.99</v>
      </c>
    </row>
    <row r="18063" spans="1:12">
      <c r="A18063" s="228">
        <v>2021</v>
      </c>
      <c r="B18063" s="228" t="s">
        <v>194</v>
      </c>
      <c r="C18063" s="228" t="s">
        <v>66</v>
      </c>
      <c r="D18063" s="228" t="s">
        <v>206</v>
      </c>
      <c r="E18063" s="228">
        <v>0</v>
      </c>
      <c r="F18063" s="228">
        <v>4101</v>
      </c>
      <c r="G18063" s="228">
        <v>100</v>
      </c>
      <c r="H18063" s="228">
        <v>405</v>
      </c>
      <c r="I18063" s="228">
        <v>289788.45</v>
      </c>
      <c r="J18063" s="228">
        <v>32451.33</v>
      </c>
      <c r="K18063" s="228">
        <v>1107</v>
      </c>
      <c r="L18063" s="228">
        <v>336359.07</v>
      </c>
    </row>
    <row r="18064" spans="1:12">
      <c r="A18064" s="228">
        <v>2021</v>
      </c>
      <c r="B18064" s="228" t="s">
        <v>194</v>
      </c>
      <c r="C18064" s="228" t="s">
        <v>66</v>
      </c>
      <c r="D18064" s="228" t="s">
        <v>206</v>
      </c>
      <c r="E18064" s="228">
        <v>5</v>
      </c>
      <c r="F18064" s="228">
        <v>5533</v>
      </c>
      <c r="G18064" s="228">
        <v>67</v>
      </c>
      <c r="H18064" s="228">
        <v>96</v>
      </c>
      <c r="I18064" s="228">
        <v>82969.19</v>
      </c>
      <c r="J18064" s="228">
        <v>19064.25</v>
      </c>
      <c r="K18064" s="228">
        <v>10503</v>
      </c>
      <c r="L18064" s="228">
        <v>128552.32000000001</v>
      </c>
    </row>
    <row r="18065" spans="1:12">
      <c r="A18065" s="228">
        <v>2021</v>
      </c>
      <c r="B18065" s="228" t="s">
        <v>194</v>
      </c>
      <c r="C18065" s="228" t="s">
        <v>66</v>
      </c>
      <c r="D18065" s="228" t="s">
        <v>206</v>
      </c>
      <c r="E18065" s="228">
        <v>10</v>
      </c>
      <c r="F18065" s="228">
        <v>6214</v>
      </c>
      <c r="G18065" s="228">
        <v>97</v>
      </c>
      <c r="H18065" s="228">
        <v>161</v>
      </c>
      <c r="I18065" s="228">
        <v>119738.22</v>
      </c>
      <c r="J18065" s="228">
        <v>28637.84</v>
      </c>
      <c r="K18065" s="228">
        <v>47796</v>
      </c>
      <c r="L18065" s="228">
        <v>223681.7</v>
      </c>
    </row>
    <row r="18066" spans="1:12">
      <c r="A18066" s="228">
        <v>2021</v>
      </c>
      <c r="B18066" s="228" t="s">
        <v>194</v>
      </c>
      <c r="C18066" s="228" t="s">
        <v>66</v>
      </c>
      <c r="D18066" s="228" t="s">
        <v>206</v>
      </c>
      <c r="E18066" s="228">
        <v>15</v>
      </c>
      <c r="F18066" s="228">
        <v>6020</v>
      </c>
      <c r="G18066" s="228">
        <v>353</v>
      </c>
      <c r="H18066" s="228">
        <v>575</v>
      </c>
      <c r="I18066" s="228">
        <v>554184.31999999995</v>
      </c>
      <c r="J18066" s="228">
        <v>132004.29</v>
      </c>
      <c r="K18066" s="228">
        <v>113339</v>
      </c>
      <c r="L18066" s="228">
        <v>868900.04</v>
      </c>
    </row>
    <row r="18067" spans="1:12">
      <c r="A18067" s="228">
        <v>2021</v>
      </c>
      <c r="B18067" s="228" t="s">
        <v>194</v>
      </c>
      <c r="C18067" s="228" t="s">
        <v>66</v>
      </c>
      <c r="D18067" s="228" t="s">
        <v>206</v>
      </c>
      <c r="E18067" s="228">
        <v>20</v>
      </c>
      <c r="F18067" s="228">
        <v>5230</v>
      </c>
      <c r="G18067" s="228">
        <v>452</v>
      </c>
      <c r="H18067" s="228">
        <v>1047</v>
      </c>
      <c r="I18067" s="228">
        <v>970323.7</v>
      </c>
      <c r="J18067" s="228">
        <v>178953</v>
      </c>
      <c r="K18067" s="228">
        <v>178168</v>
      </c>
      <c r="L18067" s="228">
        <v>1511437.97</v>
      </c>
    </row>
    <row r="18068" spans="1:12">
      <c r="A18068" s="228">
        <v>2021</v>
      </c>
      <c r="B18068" s="228" t="s">
        <v>194</v>
      </c>
      <c r="C18068" s="228" t="s">
        <v>66</v>
      </c>
      <c r="D18068" s="228" t="s">
        <v>206</v>
      </c>
      <c r="E18068" s="228">
        <v>25</v>
      </c>
      <c r="F18068" s="228">
        <v>4073</v>
      </c>
      <c r="G18068" s="228">
        <v>483</v>
      </c>
      <c r="H18068" s="228">
        <v>1287</v>
      </c>
      <c r="I18068" s="228">
        <v>1123963.5900000001</v>
      </c>
      <c r="J18068" s="228">
        <v>265348.08</v>
      </c>
      <c r="K18068" s="228">
        <v>147212</v>
      </c>
      <c r="L18068" s="228">
        <v>1720990.36</v>
      </c>
    </row>
    <row r="18069" spans="1:12">
      <c r="A18069" s="228">
        <v>2021</v>
      </c>
      <c r="B18069" s="228" t="s">
        <v>194</v>
      </c>
      <c r="C18069" s="228" t="s">
        <v>66</v>
      </c>
      <c r="D18069" s="228" t="s">
        <v>206</v>
      </c>
      <c r="E18069" s="228">
        <v>30</v>
      </c>
      <c r="F18069" s="228">
        <v>6366</v>
      </c>
      <c r="G18069" s="228">
        <v>798</v>
      </c>
      <c r="H18069" s="228">
        <v>2350</v>
      </c>
      <c r="I18069" s="228">
        <v>2230941.58</v>
      </c>
      <c r="J18069" s="228">
        <v>474807.03</v>
      </c>
      <c r="K18069" s="228">
        <v>259247</v>
      </c>
      <c r="L18069" s="228">
        <v>3300510.13</v>
      </c>
    </row>
    <row r="18070" spans="1:12">
      <c r="A18070" s="228">
        <v>2021</v>
      </c>
      <c r="B18070" s="228" t="s">
        <v>194</v>
      </c>
      <c r="C18070" s="228" t="s">
        <v>66</v>
      </c>
      <c r="D18070" s="228" t="s">
        <v>206</v>
      </c>
      <c r="E18070" s="228">
        <v>35</v>
      </c>
      <c r="F18070" s="228">
        <v>7182</v>
      </c>
      <c r="G18070" s="228">
        <v>879</v>
      </c>
      <c r="H18070" s="228">
        <v>2346</v>
      </c>
      <c r="I18070" s="228">
        <v>2128409.9500000002</v>
      </c>
      <c r="J18070" s="228">
        <v>443645.1</v>
      </c>
      <c r="K18070" s="228">
        <v>240998</v>
      </c>
      <c r="L18070" s="228">
        <v>3134772.89</v>
      </c>
    </row>
    <row r="18071" spans="1:12">
      <c r="A18071" s="228">
        <v>2021</v>
      </c>
      <c r="B18071" s="228" t="s">
        <v>194</v>
      </c>
      <c r="C18071" s="228" t="s">
        <v>66</v>
      </c>
      <c r="D18071" s="228" t="s">
        <v>206</v>
      </c>
      <c r="E18071" s="228">
        <v>40</v>
      </c>
      <c r="F18071" s="228">
        <v>7072</v>
      </c>
      <c r="G18071" s="228">
        <v>682</v>
      </c>
      <c r="H18071" s="228">
        <v>1448</v>
      </c>
      <c r="I18071" s="228">
        <v>1590905.17</v>
      </c>
      <c r="J18071" s="228">
        <v>361301.72</v>
      </c>
      <c r="K18071" s="228">
        <v>302206</v>
      </c>
      <c r="L18071" s="228">
        <v>2500800.85</v>
      </c>
    </row>
    <row r="18072" spans="1:12">
      <c r="A18072" s="228">
        <v>2021</v>
      </c>
      <c r="B18072" s="228" t="s">
        <v>194</v>
      </c>
      <c r="C18072" s="228" t="s">
        <v>66</v>
      </c>
      <c r="D18072" s="228" t="s">
        <v>206</v>
      </c>
      <c r="E18072" s="228">
        <v>45</v>
      </c>
      <c r="F18072" s="228">
        <v>7626</v>
      </c>
      <c r="G18072" s="228">
        <v>746</v>
      </c>
      <c r="H18072" s="228">
        <v>1607</v>
      </c>
      <c r="I18072" s="228">
        <v>1722241.19</v>
      </c>
      <c r="J18072" s="228">
        <v>425846.32</v>
      </c>
      <c r="K18072" s="228">
        <v>487503</v>
      </c>
      <c r="L18072" s="228">
        <v>2997036.07</v>
      </c>
    </row>
    <row r="18073" spans="1:12">
      <c r="A18073" s="228">
        <v>2021</v>
      </c>
      <c r="B18073" s="228" t="s">
        <v>194</v>
      </c>
      <c r="C18073" s="228" t="s">
        <v>66</v>
      </c>
      <c r="D18073" s="228" t="s">
        <v>206</v>
      </c>
      <c r="E18073" s="228">
        <v>50</v>
      </c>
      <c r="F18073" s="228">
        <v>8626</v>
      </c>
      <c r="G18073" s="228">
        <v>1011</v>
      </c>
      <c r="H18073" s="228">
        <v>2054</v>
      </c>
      <c r="I18073" s="228">
        <v>2165019.1800000002</v>
      </c>
      <c r="J18073" s="228">
        <v>558048.01</v>
      </c>
      <c r="K18073" s="228">
        <v>587378</v>
      </c>
      <c r="L18073" s="228">
        <v>3680321.37</v>
      </c>
    </row>
    <row r="18074" spans="1:12">
      <c r="A18074" s="228">
        <v>2021</v>
      </c>
      <c r="B18074" s="228" t="s">
        <v>194</v>
      </c>
      <c r="C18074" s="228" t="s">
        <v>66</v>
      </c>
      <c r="D18074" s="228" t="s">
        <v>206</v>
      </c>
      <c r="E18074" s="228">
        <v>55</v>
      </c>
      <c r="F18074" s="228">
        <v>9552</v>
      </c>
      <c r="G18074" s="228">
        <v>1278</v>
      </c>
      <c r="H18074" s="228">
        <v>2624</v>
      </c>
      <c r="I18074" s="228">
        <v>2921230.55</v>
      </c>
      <c r="J18074" s="228">
        <v>658803.02</v>
      </c>
      <c r="K18074" s="228">
        <v>848107</v>
      </c>
      <c r="L18074" s="228">
        <v>4865726.53</v>
      </c>
    </row>
    <row r="18075" spans="1:12">
      <c r="A18075" s="228">
        <v>2021</v>
      </c>
      <c r="B18075" s="228" t="s">
        <v>194</v>
      </c>
      <c r="C18075" s="228" t="s">
        <v>66</v>
      </c>
      <c r="D18075" s="228" t="s">
        <v>206</v>
      </c>
      <c r="E18075" s="228">
        <v>60</v>
      </c>
      <c r="F18075" s="228">
        <v>10884</v>
      </c>
      <c r="G18075" s="228">
        <v>1525</v>
      </c>
      <c r="H18075" s="228">
        <v>3731</v>
      </c>
      <c r="I18075" s="228">
        <v>3816668.04</v>
      </c>
      <c r="J18075" s="228">
        <v>910179.99</v>
      </c>
      <c r="K18075" s="228">
        <v>1053979</v>
      </c>
      <c r="L18075" s="228">
        <v>6222914.9199999999</v>
      </c>
    </row>
    <row r="18076" spans="1:12">
      <c r="A18076" s="228">
        <v>2021</v>
      </c>
      <c r="B18076" s="228" t="s">
        <v>194</v>
      </c>
      <c r="C18076" s="228" t="s">
        <v>66</v>
      </c>
      <c r="D18076" s="228" t="s">
        <v>206</v>
      </c>
      <c r="E18076" s="228">
        <v>65</v>
      </c>
      <c r="F18076" s="228">
        <v>10078</v>
      </c>
      <c r="G18076" s="228">
        <v>1660</v>
      </c>
      <c r="H18076" s="228">
        <v>3891</v>
      </c>
      <c r="I18076" s="228">
        <v>3949626.66</v>
      </c>
      <c r="J18076" s="228">
        <v>970951.61</v>
      </c>
      <c r="K18076" s="228">
        <v>1112707.71</v>
      </c>
      <c r="L18076" s="228">
        <v>6436723.5499999998</v>
      </c>
    </row>
    <row r="18077" spans="1:12">
      <c r="A18077" s="228">
        <v>2021</v>
      </c>
      <c r="B18077" s="228" t="s">
        <v>194</v>
      </c>
      <c r="C18077" s="228" t="s">
        <v>66</v>
      </c>
      <c r="D18077" s="228" t="s">
        <v>206</v>
      </c>
      <c r="E18077" s="228">
        <v>70</v>
      </c>
      <c r="F18077" s="228">
        <v>9213</v>
      </c>
      <c r="G18077" s="228">
        <v>2269</v>
      </c>
      <c r="H18077" s="228">
        <v>5231</v>
      </c>
      <c r="I18077" s="228">
        <v>5371236.04</v>
      </c>
      <c r="J18077" s="228">
        <v>1301123.04</v>
      </c>
      <c r="K18077" s="228">
        <v>1707277.3</v>
      </c>
      <c r="L18077" s="228">
        <v>8793097.6799999997</v>
      </c>
    </row>
    <row r="18078" spans="1:12">
      <c r="A18078" s="228">
        <v>2021</v>
      </c>
      <c r="B18078" s="228" t="s">
        <v>194</v>
      </c>
      <c r="C18078" s="228" t="s">
        <v>66</v>
      </c>
      <c r="D18078" s="228" t="s">
        <v>206</v>
      </c>
      <c r="E18078" s="228">
        <v>75</v>
      </c>
      <c r="F18078" s="228">
        <v>6454</v>
      </c>
      <c r="G18078" s="228">
        <v>1733</v>
      </c>
      <c r="H18078" s="228">
        <v>4572</v>
      </c>
      <c r="I18078" s="228">
        <v>4248238.41</v>
      </c>
      <c r="J18078" s="228">
        <v>935337.12</v>
      </c>
      <c r="K18078" s="228">
        <v>1143142</v>
      </c>
      <c r="L18078" s="228">
        <v>6567110.3200000003</v>
      </c>
    </row>
    <row r="18079" spans="1:12">
      <c r="A18079" s="228">
        <v>2021</v>
      </c>
      <c r="B18079" s="228" t="s">
        <v>194</v>
      </c>
      <c r="C18079" s="228" t="s">
        <v>66</v>
      </c>
      <c r="D18079" s="228" t="s">
        <v>206</v>
      </c>
      <c r="E18079" s="228">
        <v>80</v>
      </c>
      <c r="F18079" s="228">
        <v>4177</v>
      </c>
      <c r="G18079" s="228">
        <v>1459</v>
      </c>
      <c r="H18079" s="228">
        <v>3933</v>
      </c>
      <c r="I18079" s="228">
        <v>3192264.87</v>
      </c>
      <c r="J18079" s="228">
        <v>630475.74</v>
      </c>
      <c r="K18079" s="228">
        <v>620178</v>
      </c>
      <c r="L18079" s="228">
        <v>4612576.38</v>
      </c>
    </row>
    <row r="18080" spans="1:12">
      <c r="A18080" s="228">
        <v>2021</v>
      </c>
      <c r="B18080" s="228" t="s">
        <v>194</v>
      </c>
      <c r="C18080" s="228" t="s">
        <v>66</v>
      </c>
      <c r="D18080" s="228" t="s">
        <v>206</v>
      </c>
      <c r="E18080" s="228">
        <v>85</v>
      </c>
      <c r="F18080" s="228">
        <v>2407</v>
      </c>
      <c r="G18080" s="228">
        <v>717</v>
      </c>
      <c r="H18080" s="228">
        <v>3121</v>
      </c>
      <c r="I18080" s="228">
        <v>2004426.75</v>
      </c>
      <c r="J18080" s="228">
        <v>315835.42</v>
      </c>
      <c r="K18080" s="228">
        <v>306502.09999999998</v>
      </c>
      <c r="L18080" s="228">
        <v>2676269.4</v>
      </c>
    </row>
    <row r="18081" spans="1:12">
      <c r="A18081" s="228">
        <v>2021</v>
      </c>
      <c r="B18081" s="228" t="s">
        <v>194</v>
      </c>
      <c r="C18081" s="228" t="s">
        <v>66</v>
      </c>
      <c r="D18081" s="228" t="s">
        <v>206</v>
      </c>
      <c r="E18081" s="228">
        <v>90</v>
      </c>
      <c r="F18081" s="228">
        <v>1049</v>
      </c>
      <c r="G18081" s="228">
        <v>371</v>
      </c>
      <c r="H18081" s="228">
        <v>1768</v>
      </c>
      <c r="I18081" s="228">
        <v>1147991.6299999999</v>
      </c>
      <c r="J18081" s="228">
        <v>142770.67000000001</v>
      </c>
      <c r="K18081" s="228">
        <v>78603</v>
      </c>
      <c r="L18081" s="228">
        <v>1404172.42</v>
      </c>
    </row>
    <row r="18082" spans="1:12">
      <c r="A18082" s="228">
        <v>2021</v>
      </c>
      <c r="B18082" s="228" t="s">
        <v>194</v>
      </c>
      <c r="C18082" s="228" t="s">
        <v>66</v>
      </c>
      <c r="D18082" s="228" t="s">
        <v>206</v>
      </c>
      <c r="E18082" s="228">
        <v>95</v>
      </c>
      <c r="F18082" s="228">
        <v>256</v>
      </c>
      <c r="G18082" s="228">
        <v>70</v>
      </c>
      <c r="H18082" s="228">
        <v>257</v>
      </c>
      <c r="I18082" s="228">
        <v>170429.7</v>
      </c>
      <c r="J18082" s="228">
        <v>25130.92</v>
      </c>
      <c r="K18082" s="228">
        <v>18304</v>
      </c>
      <c r="L18082" s="228">
        <v>219982.06</v>
      </c>
    </row>
    <row r="18083" spans="1:12">
      <c r="A18083" s="228">
        <v>2021</v>
      </c>
      <c r="B18083" s="228" t="s">
        <v>194</v>
      </c>
      <c r="C18083" s="228" t="s">
        <v>68</v>
      </c>
      <c r="D18083" s="228" t="s">
        <v>205</v>
      </c>
      <c r="E18083" s="228">
        <v>0</v>
      </c>
      <c r="F18083" s="228">
        <v>6333</v>
      </c>
      <c r="G18083" s="228">
        <v>187</v>
      </c>
      <c r="H18083" s="228">
        <v>428</v>
      </c>
      <c r="I18083" s="228">
        <v>372283.8</v>
      </c>
      <c r="J18083" s="228">
        <v>51931.66</v>
      </c>
      <c r="K18083" s="228">
        <v>9899.2000000000007</v>
      </c>
      <c r="L18083" s="228">
        <v>520231.98</v>
      </c>
    </row>
    <row r="18084" spans="1:12">
      <c r="A18084" s="228">
        <v>2021</v>
      </c>
      <c r="B18084" s="228" t="s">
        <v>194</v>
      </c>
      <c r="C18084" s="228" t="s">
        <v>68</v>
      </c>
      <c r="D18084" s="228" t="s">
        <v>205</v>
      </c>
      <c r="E18084" s="228">
        <v>5</v>
      </c>
      <c r="F18084" s="228">
        <v>8785</v>
      </c>
      <c r="G18084" s="228">
        <v>122</v>
      </c>
      <c r="H18084" s="228">
        <v>153</v>
      </c>
      <c r="I18084" s="228">
        <v>184727.85</v>
      </c>
      <c r="J18084" s="228">
        <v>35135.33</v>
      </c>
      <c r="K18084" s="228">
        <v>648</v>
      </c>
      <c r="L18084" s="228">
        <v>279757</v>
      </c>
    </row>
    <row r="18085" spans="1:12">
      <c r="A18085" s="228">
        <v>2021</v>
      </c>
      <c r="B18085" s="228" t="s">
        <v>194</v>
      </c>
      <c r="C18085" s="228" t="s">
        <v>68</v>
      </c>
      <c r="D18085" s="228" t="s">
        <v>205</v>
      </c>
      <c r="E18085" s="228">
        <v>10</v>
      </c>
      <c r="F18085" s="228">
        <v>8524</v>
      </c>
      <c r="G18085" s="228">
        <v>76</v>
      </c>
      <c r="H18085" s="228">
        <v>85</v>
      </c>
      <c r="I18085" s="228">
        <v>113881.8</v>
      </c>
      <c r="J18085" s="228">
        <v>25306.880000000001</v>
      </c>
      <c r="K18085" s="228">
        <v>4007</v>
      </c>
      <c r="L18085" s="228">
        <v>182852.82</v>
      </c>
    </row>
    <row r="18086" spans="1:12">
      <c r="A18086" s="228">
        <v>2021</v>
      </c>
      <c r="B18086" s="228" t="s">
        <v>194</v>
      </c>
      <c r="C18086" s="228" t="s">
        <v>68</v>
      </c>
      <c r="D18086" s="228" t="s">
        <v>205</v>
      </c>
      <c r="E18086" s="228">
        <v>15</v>
      </c>
      <c r="F18086" s="228">
        <v>7353</v>
      </c>
      <c r="G18086" s="228">
        <v>160</v>
      </c>
      <c r="H18086" s="228">
        <v>246</v>
      </c>
      <c r="I18086" s="228">
        <v>329682.24</v>
      </c>
      <c r="J18086" s="228">
        <v>71456.47</v>
      </c>
      <c r="K18086" s="228">
        <v>103271</v>
      </c>
      <c r="L18086" s="228">
        <v>618441.26</v>
      </c>
    </row>
    <row r="18087" spans="1:12">
      <c r="A18087" s="228">
        <v>2021</v>
      </c>
      <c r="B18087" s="228" t="s">
        <v>194</v>
      </c>
      <c r="C18087" s="228" t="s">
        <v>68</v>
      </c>
      <c r="D18087" s="228" t="s">
        <v>205</v>
      </c>
      <c r="E18087" s="228">
        <v>20</v>
      </c>
      <c r="F18087" s="228">
        <v>5258</v>
      </c>
      <c r="G18087" s="228">
        <v>147</v>
      </c>
      <c r="H18087" s="228">
        <v>282</v>
      </c>
      <c r="I18087" s="228">
        <v>333772.86</v>
      </c>
      <c r="J18087" s="228">
        <v>60239.9</v>
      </c>
      <c r="K18087" s="228">
        <v>88413.9</v>
      </c>
      <c r="L18087" s="228">
        <v>623856.14</v>
      </c>
    </row>
    <row r="18088" spans="1:12">
      <c r="A18088" s="228">
        <v>2021</v>
      </c>
      <c r="B18088" s="228" t="s">
        <v>194</v>
      </c>
      <c r="C18088" s="228" t="s">
        <v>68</v>
      </c>
      <c r="D18088" s="228" t="s">
        <v>205</v>
      </c>
      <c r="E18088" s="228">
        <v>25</v>
      </c>
      <c r="F18088" s="228">
        <v>4310</v>
      </c>
      <c r="G18088" s="228">
        <v>98</v>
      </c>
      <c r="H18088" s="228">
        <v>193</v>
      </c>
      <c r="I18088" s="228">
        <v>203981.6</v>
      </c>
      <c r="J18088" s="228">
        <v>40953.03</v>
      </c>
      <c r="K18088" s="228">
        <v>53719</v>
      </c>
      <c r="L18088" s="228">
        <v>417715.9</v>
      </c>
    </row>
    <row r="18089" spans="1:12">
      <c r="A18089" s="228">
        <v>2021</v>
      </c>
      <c r="B18089" s="228" t="s">
        <v>194</v>
      </c>
      <c r="C18089" s="228" t="s">
        <v>68</v>
      </c>
      <c r="D18089" s="228" t="s">
        <v>205</v>
      </c>
      <c r="E18089" s="228">
        <v>30</v>
      </c>
      <c r="F18089" s="228">
        <v>7673</v>
      </c>
      <c r="G18089" s="228">
        <v>141</v>
      </c>
      <c r="H18089" s="228">
        <v>216</v>
      </c>
      <c r="I18089" s="228">
        <v>224782.84</v>
      </c>
      <c r="J18089" s="228">
        <v>64020.21</v>
      </c>
      <c r="K18089" s="228">
        <v>52228</v>
      </c>
      <c r="L18089" s="228">
        <v>527141.89</v>
      </c>
    </row>
    <row r="18090" spans="1:12">
      <c r="A18090" s="228">
        <v>2021</v>
      </c>
      <c r="B18090" s="228" t="s">
        <v>194</v>
      </c>
      <c r="C18090" s="228" t="s">
        <v>68</v>
      </c>
      <c r="D18090" s="228" t="s">
        <v>205</v>
      </c>
      <c r="E18090" s="228">
        <v>35</v>
      </c>
      <c r="F18090" s="228">
        <v>9798</v>
      </c>
      <c r="G18090" s="228">
        <v>301</v>
      </c>
      <c r="H18090" s="228">
        <v>464</v>
      </c>
      <c r="I18090" s="228">
        <v>461749.95</v>
      </c>
      <c r="J18090" s="228">
        <v>101869.51</v>
      </c>
      <c r="K18090" s="228">
        <v>94818</v>
      </c>
      <c r="L18090" s="228">
        <v>858090.69</v>
      </c>
    </row>
    <row r="18091" spans="1:12">
      <c r="A18091" s="228">
        <v>2021</v>
      </c>
      <c r="B18091" s="228" t="s">
        <v>194</v>
      </c>
      <c r="C18091" s="228" t="s">
        <v>68</v>
      </c>
      <c r="D18091" s="228" t="s">
        <v>205</v>
      </c>
      <c r="E18091" s="228">
        <v>40</v>
      </c>
      <c r="F18091" s="228">
        <v>9222</v>
      </c>
      <c r="G18091" s="228">
        <v>242</v>
      </c>
      <c r="H18091" s="228">
        <v>436</v>
      </c>
      <c r="I18091" s="228">
        <v>507187.20000000001</v>
      </c>
      <c r="J18091" s="228">
        <v>115207.9</v>
      </c>
      <c r="K18091" s="228">
        <v>106608</v>
      </c>
      <c r="L18091" s="228">
        <v>983511.01</v>
      </c>
    </row>
    <row r="18092" spans="1:12">
      <c r="A18092" s="228">
        <v>2021</v>
      </c>
      <c r="B18092" s="228" t="s">
        <v>194</v>
      </c>
      <c r="C18092" s="228" t="s">
        <v>68</v>
      </c>
      <c r="D18092" s="228" t="s">
        <v>205</v>
      </c>
      <c r="E18092" s="228">
        <v>45</v>
      </c>
      <c r="F18092" s="228">
        <v>8450</v>
      </c>
      <c r="G18092" s="228">
        <v>374</v>
      </c>
      <c r="H18092" s="228">
        <v>804</v>
      </c>
      <c r="I18092" s="228">
        <v>866973.17</v>
      </c>
      <c r="J18092" s="228">
        <v>158236.18</v>
      </c>
      <c r="K18092" s="228">
        <v>150201</v>
      </c>
      <c r="L18092" s="228">
        <v>1431324.28</v>
      </c>
    </row>
    <row r="18093" spans="1:12">
      <c r="A18093" s="228">
        <v>2021</v>
      </c>
      <c r="B18093" s="228" t="s">
        <v>194</v>
      </c>
      <c r="C18093" s="228" t="s">
        <v>68</v>
      </c>
      <c r="D18093" s="228" t="s">
        <v>205</v>
      </c>
      <c r="E18093" s="228">
        <v>50</v>
      </c>
      <c r="F18093" s="228">
        <v>8011</v>
      </c>
      <c r="G18093" s="228">
        <v>473</v>
      </c>
      <c r="H18093" s="228">
        <v>772</v>
      </c>
      <c r="I18093" s="228">
        <v>888327.55</v>
      </c>
      <c r="J18093" s="228">
        <v>184361.44</v>
      </c>
      <c r="K18093" s="228">
        <v>307529.95</v>
      </c>
      <c r="L18093" s="228">
        <v>1756265.23</v>
      </c>
    </row>
    <row r="18094" spans="1:12">
      <c r="A18094" s="228">
        <v>2021</v>
      </c>
      <c r="B18094" s="228" t="s">
        <v>194</v>
      </c>
      <c r="C18094" s="228" t="s">
        <v>68</v>
      </c>
      <c r="D18094" s="228" t="s">
        <v>205</v>
      </c>
      <c r="E18094" s="228">
        <v>55</v>
      </c>
      <c r="F18094" s="228">
        <v>7234</v>
      </c>
      <c r="G18094" s="228">
        <v>435</v>
      </c>
      <c r="H18094" s="228">
        <v>800</v>
      </c>
      <c r="I18094" s="228">
        <v>1118419.94</v>
      </c>
      <c r="J18094" s="228">
        <v>232152.89</v>
      </c>
      <c r="K18094" s="228">
        <v>394716.95</v>
      </c>
      <c r="L18094" s="228">
        <v>2159780.12</v>
      </c>
    </row>
    <row r="18095" spans="1:12">
      <c r="A18095" s="228">
        <v>2021</v>
      </c>
      <c r="B18095" s="228" t="s">
        <v>194</v>
      </c>
      <c r="C18095" s="228" t="s">
        <v>68</v>
      </c>
      <c r="D18095" s="228" t="s">
        <v>205</v>
      </c>
      <c r="E18095" s="228">
        <v>60</v>
      </c>
      <c r="F18095" s="228">
        <v>6625</v>
      </c>
      <c r="G18095" s="228">
        <v>810</v>
      </c>
      <c r="H18095" s="228">
        <v>1469</v>
      </c>
      <c r="I18095" s="228">
        <v>1804502.42</v>
      </c>
      <c r="J18095" s="228">
        <v>338997.2</v>
      </c>
      <c r="K18095" s="228">
        <v>546738</v>
      </c>
      <c r="L18095" s="228">
        <v>3234255.61</v>
      </c>
    </row>
    <row r="18096" spans="1:12">
      <c r="A18096" s="228">
        <v>2021</v>
      </c>
      <c r="B18096" s="228" t="s">
        <v>194</v>
      </c>
      <c r="C18096" s="228" t="s">
        <v>68</v>
      </c>
      <c r="D18096" s="228" t="s">
        <v>205</v>
      </c>
      <c r="E18096" s="228">
        <v>65</v>
      </c>
      <c r="F18096" s="228">
        <v>5699</v>
      </c>
      <c r="G18096" s="228">
        <v>800</v>
      </c>
      <c r="H18096" s="228">
        <v>1536</v>
      </c>
      <c r="I18096" s="228">
        <v>2053304.3200000001</v>
      </c>
      <c r="J18096" s="228">
        <v>385986.83</v>
      </c>
      <c r="K18096" s="228">
        <v>569717.1</v>
      </c>
      <c r="L18096" s="228">
        <v>3578041.87</v>
      </c>
    </row>
    <row r="18097" spans="1:12">
      <c r="A18097" s="228">
        <v>2021</v>
      </c>
      <c r="B18097" s="228" t="s">
        <v>194</v>
      </c>
      <c r="C18097" s="228" t="s">
        <v>68</v>
      </c>
      <c r="D18097" s="228" t="s">
        <v>205</v>
      </c>
      <c r="E18097" s="228">
        <v>70</v>
      </c>
      <c r="F18097" s="228">
        <v>5127</v>
      </c>
      <c r="G18097" s="228">
        <v>922</v>
      </c>
      <c r="H18097" s="228">
        <v>1854</v>
      </c>
      <c r="I18097" s="228">
        <v>2279005.7999999998</v>
      </c>
      <c r="J18097" s="228">
        <v>423686.73</v>
      </c>
      <c r="K18097" s="228">
        <v>586702</v>
      </c>
      <c r="L18097" s="228">
        <v>3932816.59</v>
      </c>
    </row>
    <row r="18098" spans="1:12">
      <c r="A18098" s="228">
        <v>2021</v>
      </c>
      <c r="B18098" s="228" t="s">
        <v>194</v>
      </c>
      <c r="C18098" s="228" t="s">
        <v>68</v>
      </c>
      <c r="D18098" s="228" t="s">
        <v>205</v>
      </c>
      <c r="E18098" s="228">
        <v>75</v>
      </c>
      <c r="F18098" s="228">
        <v>3351</v>
      </c>
      <c r="G18098" s="228">
        <v>895</v>
      </c>
      <c r="H18098" s="228">
        <v>2115</v>
      </c>
      <c r="I18098" s="228">
        <v>2167307.54</v>
      </c>
      <c r="J18098" s="228">
        <v>366583.14</v>
      </c>
      <c r="K18098" s="228">
        <v>642824.35</v>
      </c>
      <c r="L18098" s="228">
        <v>3663620.56</v>
      </c>
    </row>
    <row r="18099" spans="1:12">
      <c r="A18099" s="228">
        <v>2021</v>
      </c>
      <c r="B18099" s="228" t="s">
        <v>194</v>
      </c>
      <c r="C18099" s="228" t="s">
        <v>68</v>
      </c>
      <c r="D18099" s="228" t="s">
        <v>205</v>
      </c>
      <c r="E18099" s="228">
        <v>80</v>
      </c>
      <c r="F18099" s="228">
        <v>1923</v>
      </c>
      <c r="G18099" s="228">
        <v>594</v>
      </c>
      <c r="H18099" s="228">
        <v>1788</v>
      </c>
      <c r="I18099" s="228">
        <v>1726500.03</v>
      </c>
      <c r="J18099" s="228">
        <v>266819.99</v>
      </c>
      <c r="K18099" s="228">
        <v>410175.65</v>
      </c>
      <c r="L18099" s="228">
        <v>2595078.06</v>
      </c>
    </row>
    <row r="18100" spans="1:12">
      <c r="A18100" s="228">
        <v>2021</v>
      </c>
      <c r="B18100" s="228" t="s">
        <v>194</v>
      </c>
      <c r="C18100" s="228" t="s">
        <v>68</v>
      </c>
      <c r="D18100" s="228" t="s">
        <v>205</v>
      </c>
      <c r="E18100" s="228">
        <v>85</v>
      </c>
      <c r="F18100" s="228">
        <v>1012</v>
      </c>
      <c r="G18100" s="228">
        <v>253</v>
      </c>
      <c r="H18100" s="228">
        <v>1574</v>
      </c>
      <c r="I18100" s="228">
        <v>1068395.3</v>
      </c>
      <c r="J18100" s="228">
        <v>122137.4</v>
      </c>
      <c r="K18100" s="228">
        <v>212582.45</v>
      </c>
      <c r="L18100" s="228">
        <v>1484623.99</v>
      </c>
    </row>
    <row r="18101" spans="1:12">
      <c r="A18101" s="228">
        <v>2021</v>
      </c>
      <c r="B18101" s="228" t="s">
        <v>194</v>
      </c>
      <c r="C18101" s="228" t="s">
        <v>68</v>
      </c>
      <c r="D18101" s="228" t="s">
        <v>205</v>
      </c>
      <c r="E18101" s="228">
        <v>90</v>
      </c>
      <c r="F18101" s="228">
        <v>433</v>
      </c>
      <c r="G18101" s="228">
        <v>79</v>
      </c>
      <c r="H18101" s="228">
        <v>591</v>
      </c>
      <c r="I18101" s="228">
        <v>382721.3</v>
      </c>
      <c r="J18101" s="228">
        <v>31056.560000000001</v>
      </c>
      <c r="K18101" s="228">
        <v>24815</v>
      </c>
      <c r="L18101" s="228">
        <v>461168.06</v>
      </c>
    </row>
    <row r="18102" spans="1:12">
      <c r="A18102" s="228">
        <v>2021</v>
      </c>
      <c r="B18102" s="228" t="s">
        <v>194</v>
      </c>
      <c r="C18102" s="228" t="s">
        <v>68</v>
      </c>
      <c r="D18102" s="228" t="s">
        <v>205</v>
      </c>
      <c r="E18102" s="228">
        <v>95</v>
      </c>
      <c r="F18102" s="228">
        <v>79</v>
      </c>
      <c r="G18102" s="228">
        <v>20</v>
      </c>
      <c r="H18102" s="228">
        <v>298</v>
      </c>
      <c r="I18102" s="228">
        <v>214439.85</v>
      </c>
      <c r="J18102" s="228">
        <v>18706</v>
      </c>
      <c r="K18102" s="228">
        <v>9300</v>
      </c>
      <c r="L18102" s="228">
        <v>252406.89</v>
      </c>
    </row>
    <row r="18103" spans="1:12">
      <c r="A18103" s="228">
        <v>2021</v>
      </c>
      <c r="B18103" s="228" t="s">
        <v>194</v>
      </c>
      <c r="C18103" s="228" t="s">
        <v>68</v>
      </c>
      <c r="D18103" s="228" t="s">
        <v>206</v>
      </c>
      <c r="E18103" s="228">
        <v>0</v>
      </c>
      <c r="F18103" s="228">
        <v>5863</v>
      </c>
      <c r="G18103" s="228">
        <v>158</v>
      </c>
      <c r="H18103" s="228">
        <v>427</v>
      </c>
      <c r="I18103" s="228">
        <v>321958.7</v>
      </c>
      <c r="J18103" s="228">
        <v>46843.48</v>
      </c>
      <c r="K18103" s="228">
        <v>1681</v>
      </c>
      <c r="L18103" s="228">
        <v>418000.16</v>
      </c>
    </row>
    <row r="18104" spans="1:12">
      <c r="A18104" s="228">
        <v>2021</v>
      </c>
      <c r="B18104" s="228" t="s">
        <v>194</v>
      </c>
      <c r="C18104" s="228" t="s">
        <v>68</v>
      </c>
      <c r="D18104" s="228" t="s">
        <v>206</v>
      </c>
      <c r="E18104" s="228">
        <v>5</v>
      </c>
      <c r="F18104" s="228">
        <v>8233</v>
      </c>
      <c r="G18104" s="228">
        <v>135</v>
      </c>
      <c r="H18104" s="228">
        <v>145</v>
      </c>
      <c r="I18104" s="228">
        <v>198780</v>
      </c>
      <c r="J18104" s="228">
        <v>30571.65</v>
      </c>
      <c r="K18104" s="228">
        <v>13131</v>
      </c>
      <c r="L18104" s="228">
        <v>302749.39</v>
      </c>
    </row>
    <row r="18105" spans="1:12">
      <c r="A18105" s="228">
        <v>2021</v>
      </c>
      <c r="B18105" s="228" t="s">
        <v>194</v>
      </c>
      <c r="C18105" s="228" t="s">
        <v>68</v>
      </c>
      <c r="D18105" s="228" t="s">
        <v>206</v>
      </c>
      <c r="E18105" s="228">
        <v>10</v>
      </c>
      <c r="F18105" s="228">
        <v>8173</v>
      </c>
      <c r="G18105" s="228">
        <v>71</v>
      </c>
      <c r="H18105" s="228">
        <v>138</v>
      </c>
      <c r="I18105" s="228">
        <v>149672.85</v>
      </c>
      <c r="J18105" s="228">
        <v>24882.68</v>
      </c>
      <c r="K18105" s="228">
        <v>20682</v>
      </c>
      <c r="L18105" s="228">
        <v>246016.77</v>
      </c>
    </row>
    <row r="18106" spans="1:12">
      <c r="A18106" s="228">
        <v>2021</v>
      </c>
      <c r="B18106" s="228" t="s">
        <v>194</v>
      </c>
      <c r="C18106" s="228" t="s">
        <v>68</v>
      </c>
      <c r="D18106" s="228" t="s">
        <v>206</v>
      </c>
      <c r="E18106" s="228">
        <v>15</v>
      </c>
      <c r="F18106" s="228">
        <v>6941</v>
      </c>
      <c r="G18106" s="228">
        <v>220</v>
      </c>
      <c r="H18106" s="228">
        <v>478</v>
      </c>
      <c r="I18106" s="228">
        <v>492659.95</v>
      </c>
      <c r="J18106" s="228">
        <v>90318.41</v>
      </c>
      <c r="K18106" s="228">
        <v>127864</v>
      </c>
      <c r="L18106" s="228">
        <v>865484.1</v>
      </c>
    </row>
    <row r="18107" spans="1:12">
      <c r="A18107" s="228">
        <v>2021</v>
      </c>
      <c r="B18107" s="228" t="s">
        <v>194</v>
      </c>
      <c r="C18107" s="228" t="s">
        <v>68</v>
      </c>
      <c r="D18107" s="228" t="s">
        <v>206</v>
      </c>
      <c r="E18107" s="228">
        <v>20</v>
      </c>
      <c r="F18107" s="228">
        <v>5589</v>
      </c>
      <c r="G18107" s="228">
        <v>259</v>
      </c>
      <c r="H18107" s="228">
        <v>914</v>
      </c>
      <c r="I18107" s="228">
        <v>877313.5</v>
      </c>
      <c r="J18107" s="228">
        <v>109912.64</v>
      </c>
      <c r="K18107" s="228">
        <v>74028</v>
      </c>
      <c r="L18107" s="228">
        <v>1275346.1499999999</v>
      </c>
    </row>
    <row r="18108" spans="1:12">
      <c r="A18108" s="228">
        <v>2021</v>
      </c>
      <c r="B18108" s="228" t="s">
        <v>194</v>
      </c>
      <c r="C18108" s="228" t="s">
        <v>68</v>
      </c>
      <c r="D18108" s="228" t="s">
        <v>206</v>
      </c>
      <c r="E18108" s="228">
        <v>25</v>
      </c>
      <c r="F18108" s="228">
        <v>5441</v>
      </c>
      <c r="G18108" s="228">
        <v>200</v>
      </c>
      <c r="H18108" s="228">
        <v>547</v>
      </c>
      <c r="I18108" s="228">
        <v>528818.39</v>
      </c>
      <c r="J18108" s="228">
        <v>113943.07</v>
      </c>
      <c r="K18108" s="228">
        <v>61704</v>
      </c>
      <c r="L18108" s="228">
        <v>912105.53</v>
      </c>
    </row>
    <row r="18109" spans="1:12">
      <c r="A18109" s="228">
        <v>2021</v>
      </c>
      <c r="B18109" s="228" t="s">
        <v>194</v>
      </c>
      <c r="C18109" s="228" t="s">
        <v>68</v>
      </c>
      <c r="D18109" s="228" t="s">
        <v>206</v>
      </c>
      <c r="E18109" s="228">
        <v>30</v>
      </c>
      <c r="F18109" s="228">
        <v>9471</v>
      </c>
      <c r="G18109" s="228">
        <v>456</v>
      </c>
      <c r="H18109" s="228">
        <v>1298</v>
      </c>
      <c r="I18109" s="228">
        <v>1327466.6000000001</v>
      </c>
      <c r="J18109" s="228">
        <v>276929.84999999998</v>
      </c>
      <c r="K18109" s="228">
        <v>191266</v>
      </c>
      <c r="L18109" s="228">
        <v>2198490.2400000002</v>
      </c>
    </row>
    <row r="18110" spans="1:12">
      <c r="A18110" s="228">
        <v>2021</v>
      </c>
      <c r="B18110" s="228" t="s">
        <v>194</v>
      </c>
      <c r="C18110" s="228" t="s">
        <v>68</v>
      </c>
      <c r="D18110" s="228" t="s">
        <v>206</v>
      </c>
      <c r="E18110" s="228">
        <v>35</v>
      </c>
      <c r="F18110" s="228">
        <v>11290</v>
      </c>
      <c r="G18110" s="228">
        <v>589</v>
      </c>
      <c r="H18110" s="228">
        <v>1424</v>
      </c>
      <c r="I18110" s="228">
        <v>1464994.08</v>
      </c>
      <c r="J18110" s="228">
        <v>323751.13</v>
      </c>
      <c r="K18110" s="228">
        <v>79331</v>
      </c>
      <c r="L18110" s="228">
        <v>2419210.0499999998</v>
      </c>
    </row>
    <row r="18111" spans="1:12">
      <c r="A18111" s="228">
        <v>2021</v>
      </c>
      <c r="B18111" s="228" t="s">
        <v>194</v>
      </c>
      <c r="C18111" s="228" t="s">
        <v>68</v>
      </c>
      <c r="D18111" s="228" t="s">
        <v>206</v>
      </c>
      <c r="E18111" s="228">
        <v>40</v>
      </c>
      <c r="F18111" s="228">
        <v>10268</v>
      </c>
      <c r="G18111" s="228">
        <v>466</v>
      </c>
      <c r="H18111" s="228">
        <v>922</v>
      </c>
      <c r="I18111" s="228">
        <v>1089296.1100000001</v>
      </c>
      <c r="J18111" s="228">
        <v>214607.07</v>
      </c>
      <c r="K18111" s="228">
        <v>89442</v>
      </c>
      <c r="L18111" s="228">
        <v>1796623.75</v>
      </c>
    </row>
    <row r="18112" spans="1:12">
      <c r="A18112" s="228">
        <v>2021</v>
      </c>
      <c r="B18112" s="228" t="s">
        <v>194</v>
      </c>
      <c r="C18112" s="228" t="s">
        <v>68</v>
      </c>
      <c r="D18112" s="228" t="s">
        <v>206</v>
      </c>
      <c r="E18112" s="228">
        <v>45</v>
      </c>
      <c r="F18112" s="228">
        <v>9347</v>
      </c>
      <c r="G18112" s="228">
        <v>465</v>
      </c>
      <c r="H18112" s="228">
        <v>971</v>
      </c>
      <c r="I18112" s="228">
        <v>1141164.6399999999</v>
      </c>
      <c r="J18112" s="228">
        <v>220764.44</v>
      </c>
      <c r="K18112" s="228">
        <v>377619</v>
      </c>
      <c r="L18112" s="228">
        <v>2251306.35</v>
      </c>
    </row>
    <row r="18113" spans="1:12">
      <c r="A18113" s="228">
        <v>2021</v>
      </c>
      <c r="B18113" s="228" t="s">
        <v>194</v>
      </c>
      <c r="C18113" s="228" t="s">
        <v>68</v>
      </c>
      <c r="D18113" s="228" t="s">
        <v>206</v>
      </c>
      <c r="E18113" s="228">
        <v>50</v>
      </c>
      <c r="F18113" s="228">
        <v>8896</v>
      </c>
      <c r="G18113" s="228">
        <v>718</v>
      </c>
      <c r="H18113" s="228">
        <v>1431</v>
      </c>
      <c r="I18113" s="228">
        <v>1508756.63</v>
      </c>
      <c r="J18113" s="228">
        <v>280224.55</v>
      </c>
      <c r="K18113" s="228">
        <v>286495.31</v>
      </c>
      <c r="L18113" s="228">
        <v>2623685.37</v>
      </c>
    </row>
    <row r="18114" spans="1:12">
      <c r="A18114" s="228">
        <v>2021</v>
      </c>
      <c r="B18114" s="228" t="s">
        <v>194</v>
      </c>
      <c r="C18114" s="228" t="s">
        <v>68</v>
      </c>
      <c r="D18114" s="228" t="s">
        <v>206</v>
      </c>
      <c r="E18114" s="228">
        <v>55</v>
      </c>
      <c r="F18114" s="228">
        <v>7894</v>
      </c>
      <c r="G18114" s="228">
        <v>643</v>
      </c>
      <c r="H18114" s="228">
        <v>1292</v>
      </c>
      <c r="I18114" s="228">
        <v>1338277.8899999999</v>
      </c>
      <c r="J18114" s="228">
        <v>258892.57</v>
      </c>
      <c r="K18114" s="228">
        <v>345889</v>
      </c>
      <c r="L18114" s="228">
        <v>2397414.5299999998</v>
      </c>
    </row>
    <row r="18115" spans="1:12">
      <c r="A18115" s="228">
        <v>2021</v>
      </c>
      <c r="B18115" s="228" t="s">
        <v>194</v>
      </c>
      <c r="C18115" s="228" t="s">
        <v>68</v>
      </c>
      <c r="D18115" s="228" t="s">
        <v>206</v>
      </c>
      <c r="E18115" s="228">
        <v>60</v>
      </c>
      <c r="F18115" s="228">
        <v>7375</v>
      </c>
      <c r="G18115" s="228">
        <v>696</v>
      </c>
      <c r="H18115" s="228">
        <v>1349</v>
      </c>
      <c r="I18115" s="228">
        <v>1509888.64</v>
      </c>
      <c r="J18115" s="228">
        <v>306590.89</v>
      </c>
      <c r="K18115" s="228">
        <v>514829.1</v>
      </c>
      <c r="L18115" s="228">
        <v>2842265.82</v>
      </c>
    </row>
    <row r="18116" spans="1:12">
      <c r="A18116" s="228">
        <v>2021</v>
      </c>
      <c r="B18116" s="228" t="s">
        <v>194</v>
      </c>
      <c r="C18116" s="228" t="s">
        <v>68</v>
      </c>
      <c r="D18116" s="228" t="s">
        <v>206</v>
      </c>
      <c r="E18116" s="228">
        <v>65</v>
      </c>
      <c r="F18116" s="228">
        <v>6381</v>
      </c>
      <c r="G18116" s="228">
        <v>830</v>
      </c>
      <c r="H18116" s="228">
        <v>1924</v>
      </c>
      <c r="I18116" s="228">
        <v>2023089.68</v>
      </c>
      <c r="J18116" s="228">
        <v>368716.51</v>
      </c>
      <c r="K18116" s="228">
        <v>683854</v>
      </c>
      <c r="L18116" s="228">
        <v>3607686.53</v>
      </c>
    </row>
    <row r="18117" spans="1:12">
      <c r="A18117" s="228">
        <v>2021</v>
      </c>
      <c r="B18117" s="228" t="s">
        <v>194</v>
      </c>
      <c r="C18117" s="228" t="s">
        <v>68</v>
      </c>
      <c r="D18117" s="228" t="s">
        <v>206</v>
      </c>
      <c r="E18117" s="228">
        <v>70</v>
      </c>
      <c r="F18117" s="228">
        <v>5951</v>
      </c>
      <c r="G18117" s="228">
        <v>1109</v>
      </c>
      <c r="H18117" s="228">
        <v>2348</v>
      </c>
      <c r="I18117" s="228">
        <v>2375252.9</v>
      </c>
      <c r="J18117" s="228">
        <v>411179.66</v>
      </c>
      <c r="K18117" s="228">
        <v>772461.55</v>
      </c>
      <c r="L18117" s="228">
        <v>4172974.52</v>
      </c>
    </row>
    <row r="18118" spans="1:12">
      <c r="A18118" s="228">
        <v>2021</v>
      </c>
      <c r="B18118" s="228" t="s">
        <v>194</v>
      </c>
      <c r="C18118" s="228" t="s">
        <v>68</v>
      </c>
      <c r="D18118" s="228" t="s">
        <v>206</v>
      </c>
      <c r="E18118" s="228">
        <v>75</v>
      </c>
      <c r="F18118" s="228">
        <v>3956</v>
      </c>
      <c r="G18118" s="228">
        <v>843</v>
      </c>
      <c r="H18118" s="228">
        <v>2123</v>
      </c>
      <c r="I18118" s="228">
        <v>1996704.05</v>
      </c>
      <c r="J18118" s="228">
        <v>315661.73</v>
      </c>
      <c r="K18118" s="228">
        <v>602643</v>
      </c>
      <c r="L18118" s="228">
        <v>3358402.78</v>
      </c>
    </row>
    <row r="18119" spans="1:12">
      <c r="A18119" s="228">
        <v>2021</v>
      </c>
      <c r="B18119" s="228" t="s">
        <v>194</v>
      </c>
      <c r="C18119" s="228" t="s">
        <v>68</v>
      </c>
      <c r="D18119" s="228" t="s">
        <v>206</v>
      </c>
      <c r="E18119" s="228">
        <v>80</v>
      </c>
      <c r="F18119" s="228">
        <v>2391</v>
      </c>
      <c r="G18119" s="228">
        <v>533</v>
      </c>
      <c r="H18119" s="228">
        <v>2257</v>
      </c>
      <c r="I18119" s="228">
        <v>2074666.34</v>
      </c>
      <c r="J18119" s="228">
        <v>272839.82</v>
      </c>
      <c r="K18119" s="228">
        <v>454392.92</v>
      </c>
      <c r="L18119" s="228">
        <v>3015915.19</v>
      </c>
    </row>
    <row r="18120" spans="1:12">
      <c r="A18120" s="228">
        <v>2021</v>
      </c>
      <c r="B18120" s="228" t="s">
        <v>194</v>
      </c>
      <c r="C18120" s="228" t="s">
        <v>68</v>
      </c>
      <c r="D18120" s="228" t="s">
        <v>206</v>
      </c>
      <c r="E18120" s="228">
        <v>85</v>
      </c>
      <c r="F18120" s="228">
        <v>1294</v>
      </c>
      <c r="G18120" s="228">
        <v>405</v>
      </c>
      <c r="H18120" s="228">
        <v>2022</v>
      </c>
      <c r="I18120" s="228">
        <v>1312580.3</v>
      </c>
      <c r="J18120" s="228">
        <v>155143.16</v>
      </c>
      <c r="K18120" s="228">
        <v>225582</v>
      </c>
      <c r="L18120" s="228">
        <v>1771595.24</v>
      </c>
    </row>
    <row r="18121" spans="1:12">
      <c r="A18121" s="228">
        <v>2021</v>
      </c>
      <c r="B18121" s="228" t="s">
        <v>194</v>
      </c>
      <c r="C18121" s="228" t="s">
        <v>68</v>
      </c>
      <c r="D18121" s="228" t="s">
        <v>206</v>
      </c>
      <c r="E18121" s="228">
        <v>90</v>
      </c>
      <c r="F18121" s="228">
        <v>567</v>
      </c>
      <c r="G18121" s="228">
        <v>82</v>
      </c>
      <c r="H18121" s="228">
        <v>808</v>
      </c>
      <c r="I18121" s="228">
        <v>539608.4</v>
      </c>
      <c r="J18121" s="228">
        <v>48881.36</v>
      </c>
      <c r="K18121" s="228">
        <v>21555</v>
      </c>
      <c r="L18121" s="228">
        <v>630754</v>
      </c>
    </row>
    <row r="18122" spans="1:12">
      <c r="A18122" s="228">
        <v>2021</v>
      </c>
      <c r="B18122" s="228" t="s">
        <v>194</v>
      </c>
      <c r="C18122" s="228" t="s">
        <v>68</v>
      </c>
      <c r="D18122" s="228" t="s">
        <v>206</v>
      </c>
      <c r="E18122" s="228">
        <v>95</v>
      </c>
      <c r="F18122" s="228">
        <v>168</v>
      </c>
      <c r="G18122" s="228">
        <v>18</v>
      </c>
      <c r="H18122" s="228">
        <v>268</v>
      </c>
      <c r="I18122" s="228">
        <v>166108</v>
      </c>
      <c r="J18122" s="228">
        <v>7460.31</v>
      </c>
      <c r="K18122" s="228">
        <v>0</v>
      </c>
      <c r="L18122" s="228">
        <v>180098.79</v>
      </c>
    </row>
    <row r="18123" spans="1:12">
      <c r="A18123" s="228">
        <v>2021</v>
      </c>
      <c r="B18123" s="228" t="s">
        <v>194</v>
      </c>
      <c r="C18123" s="228" t="s">
        <v>67</v>
      </c>
      <c r="D18123" s="228" t="s">
        <v>205</v>
      </c>
      <c r="E18123" s="228">
        <v>0</v>
      </c>
      <c r="F18123" s="228">
        <v>2881</v>
      </c>
      <c r="G18123" s="228">
        <v>65</v>
      </c>
      <c r="H18123" s="228">
        <v>343</v>
      </c>
      <c r="I18123" s="228">
        <v>228489.3</v>
      </c>
      <c r="J18123" s="228">
        <v>25148.05</v>
      </c>
      <c r="K18123" s="228">
        <v>826</v>
      </c>
      <c r="L18123" s="228">
        <v>260482.92</v>
      </c>
    </row>
    <row r="18124" spans="1:12">
      <c r="A18124" s="228">
        <v>2021</v>
      </c>
      <c r="B18124" s="228" t="s">
        <v>194</v>
      </c>
      <c r="C18124" s="228" t="s">
        <v>67</v>
      </c>
      <c r="D18124" s="228" t="s">
        <v>205</v>
      </c>
      <c r="E18124" s="228">
        <v>5</v>
      </c>
      <c r="F18124" s="228">
        <v>3561</v>
      </c>
      <c r="G18124" s="228">
        <v>42</v>
      </c>
      <c r="H18124" s="228">
        <v>60</v>
      </c>
      <c r="I18124" s="228">
        <v>49461</v>
      </c>
      <c r="J18124" s="228">
        <v>14805.34</v>
      </c>
      <c r="K18124" s="228">
        <v>8472</v>
      </c>
      <c r="L18124" s="228">
        <v>79934.7</v>
      </c>
    </row>
    <row r="18125" spans="1:12">
      <c r="A18125" s="228">
        <v>2021</v>
      </c>
      <c r="B18125" s="228" t="s">
        <v>194</v>
      </c>
      <c r="C18125" s="228" t="s">
        <v>67</v>
      </c>
      <c r="D18125" s="228" t="s">
        <v>205</v>
      </c>
      <c r="E18125" s="228">
        <v>10</v>
      </c>
      <c r="F18125" s="228">
        <v>3632</v>
      </c>
      <c r="G18125" s="228">
        <v>33</v>
      </c>
      <c r="H18125" s="228">
        <v>59</v>
      </c>
      <c r="I18125" s="228">
        <v>67429</v>
      </c>
      <c r="J18125" s="228">
        <v>15648.29</v>
      </c>
      <c r="K18125" s="228">
        <v>33436</v>
      </c>
      <c r="L18125" s="228">
        <v>122828.32</v>
      </c>
    </row>
    <row r="18126" spans="1:12">
      <c r="A18126" s="228">
        <v>2021</v>
      </c>
      <c r="B18126" s="228" t="s">
        <v>194</v>
      </c>
      <c r="C18126" s="228" t="s">
        <v>67</v>
      </c>
      <c r="D18126" s="228" t="s">
        <v>205</v>
      </c>
      <c r="E18126" s="228">
        <v>15</v>
      </c>
      <c r="F18126" s="228">
        <v>3112</v>
      </c>
      <c r="G18126" s="228">
        <v>40</v>
      </c>
      <c r="H18126" s="228">
        <v>67</v>
      </c>
      <c r="I18126" s="228">
        <v>84019</v>
      </c>
      <c r="J18126" s="228">
        <v>20605.830000000002</v>
      </c>
      <c r="K18126" s="228">
        <v>29218</v>
      </c>
      <c r="L18126" s="228">
        <v>145880.66</v>
      </c>
    </row>
    <row r="18127" spans="1:12">
      <c r="A18127" s="228">
        <v>2021</v>
      </c>
      <c r="B18127" s="228" t="s">
        <v>194</v>
      </c>
      <c r="C18127" s="228" t="s">
        <v>67</v>
      </c>
      <c r="D18127" s="228" t="s">
        <v>205</v>
      </c>
      <c r="E18127" s="228">
        <v>20</v>
      </c>
      <c r="F18127" s="228">
        <v>2182</v>
      </c>
      <c r="G18127" s="228">
        <v>52</v>
      </c>
      <c r="H18127" s="228">
        <v>84</v>
      </c>
      <c r="I18127" s="228">
        <v>93199.1</v>
      </c>
      <c r="J18127" s="228">
        <v>18645.580000000002</v>
      </c>
      <c r="K18127" s="228">
        <v>17353</v>
      </c>
      <c r="L18127" s="228">
        <v>143205.34</v>
      </c>
    </row>
    <row r="18128" spans="1:12">
      <c r="A18128" s="228">
        <v>2021</v>
      </c>
      <c r="B18128" s="228" t="s">
        <v>194</v>
      </c>
      <c r="C18128" s="228" t="s">
        <v>67</v>
      </c>
      <c r="D18128" s="228" t="s">
        <v>205</v>
      </c>
      <c r="E18128" s="228">
        <v>25</v>
      </c>
      <c r="F18128" s="228">
        <v>1930</v>
      </c>
      <c r="G18128" s="228">
        <v>31</v>
      </c>
      <c r="H18128" s="228">
        <v>64</v>
      </c>
      <c r="I18128" s="228">
        <v>106072.15</v>
      </c>
      <c r="J18128" s="228">
        <v>20831.560000000001</v>
      </c>
      <c r="K18128" s="228">
        <v>15087</v>
      </c>
      <c r="L18128" s="228">
        <v>171889.32</v>
      </c>
    </row>
    <row r="18129" spans="1:12">
      <c r="A18129" s="228">
        <v>2021</v>
      </c>
      <c r="B18129" s="228" t="s">
        <v>194</v>
      </c>
      <c r="C18129" s="228" t="s">
        <v>67</v>
      </c>
      <c r="D18129" s="228" t="s">
        <v>205</v>
      </c>
      <c r="E18129" s="228">
        <v>30</v>
      </c>
      <c r="F18129" s="228">
        <v>3574</v>
      </c>
      <c r="G18129" s="228">
        <v>69</v>
      </c>
      <c r="H18129" s="228">
        <v>96</v>
      </c>
      <c r="I18129" s="228">
        <v>112434.1</v>
      </c>
      <c r="J18129" s="228">
        <v>37165.360000000001</v>
      </c>
      <c r="K18129" s="228">
        <v>33208</v>
      </c>
      <c r="L18129" s="228">
        <v>225961.49</v>
      </c>
    </row>
    <row r="18130" spans="1:12">
      <c r="A18130" s="228">
        <v>2021</v>
      </c>
      <c r="B18130" s="228" t="s">
        <v>194</v>
      </c>
      <c r="C18130" s="228" t="s">
        <v>67</v>
      </c>
      <c r="D18130" s="228" t="s">
        <v>205</v>
      </c>
      <c r="E18130" s="228">
        <v>35</v>
      </c>
      <c r="F18130" s="228">
        <v>4091</v>
      </c>
      <c r="G18130" s="228">
        <v>96</v>
      </c>
      <c r="H18130" s="228">
        <v>171</v>
      </c>
      <c r="I18130" s="228">
        <v>203696.3</v>
      </c>
      <c r="J18130" s="228">
        <v>47379</v>
      </c>
      <c r="K18130" s="228">
        <v>36662</v>
      </c>
      <c r="L18130" s="228">
        <v>364555.03</v>
      </c>
    </row>
    <row r="18131" spans="1:12">
      <c r="A18131" s="228">
        <v>2021</v>
      </c>
      <c r="B18131" s="228" t="s">
        <v>194</v>
      </c>
      <c r="C18131" s="228" t="s">
        <v>67</v>
      </c>
      <c r="D18131" s="228" t="s">
        <v>205</v>
      </c>
      <c r="E18131" s="228">
        <v>40</v>
      </c>
      <c r="F18131" s="228">
        <v>3701</v>
      </c>
      <c r="G18131" s="228">
        <v>85</v>
      </c>
      <c r="H18131" s="228">
        <v>294</v>
      </c>
      <c r="I18131" s="228">
        <v>258183.45</v>
      </c>
      <c r="J18131" s="228">
        <v>46523.54</v>
      </c>
      <c r="K18131" s="228">
        <v>51305</v>
      </c>
      <c r="L18131" s="228">
        <v>420368.09</v>
      </c>
    </row>
    <row r="18132" spans="1:12">
      <c r="A18132" s="228">
        <v>2021</v>
      </c>
      <c r="B18132" s="228" t="s">
        <v>194</v>
      </c>
      <c r="C18132" s="228" t="s">
        <v>67</v>
      </c>
      <c r="D18132" s="228" t="s">
        <v>205</v>
      </c>
      <c r="E18132" s="228">
        <v>45</v>
      </c>
      <c r="F18132" s="228">
        <v>3563</v>
      </c>
      <c r="G18132" s="228">
        <v>109</v>
      </c>
      <c r="H18132" s="228">
        <v>181</v>
      </c>
      <c r="I18132" s="228">
        <v>178619.92</v>
      </c>
      <c r="J18132" s="228">
        <v>60496.13</v>
      </c>
      <c r="K18132" s="228">
        <v>46250</v>
      </c>
      <c r="L18132" s="228">
        <v>344540.81</v>
      </c>
    </row>
    <row r="18133" spans="1:12">
      <c r="A18133" s="228">
        <v>2021</v>
      </c>
      <c r="B18133" s="228" t="s">
        <v>194</v>
      </c>
      <c r="C18133" s="228" t="s">
        <v>67</v>
      </c>
      <c r="D18133" s="228" t="s">
        <v>205</v>
      </c>
      <c r="E18133" s="228">
        <v>50</v>
      </c>
      <c r="F18133" s="228">
        <v>3589</v>
      </c>
      <c r="G18133" s="228">
        <v>186</v>
      </c>
      <c r="H18133" s="228">
        <v>385</v>
      </c>
      <c r="I18133" s="228">
        <v>521794.25</v>
      </c>
      <c r="J18133" s="228">
        <v>128997.42</v>
      </c>
      <c r="K18133" s="228">
        <v>147863</v>
      </c>
      <c r="L18133" s="228">
        <v>921780.17</v>
      </c>
    </row>
    <row r="18134" spans="1:12">
      <c r="A18134" s="228">
        <v>2021</v>
      </c>
      <c r="B18134" s="228" t="s">
        <v>194</v>
      </c>
      <c r="C18134" s="228" t="s">
        <v>67</v>
      </c>
      <c r="D18134" s="228" t="s">
        <v>205</v>
      </c>
      <c r="E18134" s="228">
        <v>55</v>
      </c>
      <c r="F18134" s="228">
        <v>3423</v>
      </c>
      <c r="G18134" s="228">
        <v>228</v>
      </c>
      <c r="H18134" s="228">
        <v>510</v>
      </c>
      <c r="I18134" s="228">
        <v>641350.25</v>
      </c>
      <c r="J18134" s="228">
        <v>139846.21</v>
      </c>
      <c r="K18134" s="228">
        <v>167446</v>
      </c>
      <c r="L18134" s="228">
        <v>1075386.82</v>
      </c>
    </row>
    <row r="18135" spans="1:12">
      <c r="A18135" s="228">
        <v>2021</v>
      </c>
      <c r="B18135" s="228" t="s">
        <v>194</v>
      </c>
      <c r="C18135" s="228" t="s">
        <v>67</v>
      </c>
      <c r="D18135" s="228" t="s">
        <v>205</v>
      </c>
      <c r="E18135" s="228">
        <v>60</v>
      </c>
      <c r="F18135" s="228">
        <v>3003</v>
      </c>
      <c r="G18135" s="228">
        <v>246</v>
      </c>
      <c r="H18135" s="228">
        <v>713</v>
      </c>
      <c r="I18135" s="228">
        <v>705063.35</v>
      </c>
      <c r="J18135" s="228">
        <v>149817.57999999999</v>
      </c>
      <c r="K18135" s="228">
        <v>300356</v>
      </c>
      <c r="L18135" s="228">
        <v>1237951.3799999999</v>
      </c>
    </row>
    <row r="18136" spans="1:12">
      <c r="A18136" s="228">
        <v>2021</v>
      </c>
      <c r="B18136" s="228" t="s">
        <v>194</v>
      </c>
      <c r="C18136" s="228" t="s">
        <v>67</v>
      </c>
      <c r="D18136" s="228" t="s">
        <v>205</v>
      </c>
      <c r="E18136" s="228">
        <v>65</v>
      </c>
      <c r="F18136" s="228">
        <v>2266</v>
      </c>
      <c r="G18136" s="228">
        <v>283</v>
      </c>
      <c r="H18136" s="228">
        <v>637</v>
      </c>
      <c r="I18136" s="228">
        <v>726371.2</v>
      </c>
      <c r="J18136" s="228">
        <v>153593.98000000001</v>
      </c>
      <c r="K18136" s="228">
        <v>176843</v>
      </c>
      <c r="L18136" s="228">
        <v>1155637.94</v>
      </c>
    </row>
    <row r="18137" spans="1:12">
      <c r="A18137" s="228">
        <v>2021</v>
      </c>
      <c r="B18137" s="228" t="s">
        <v>194</v>
      </c>
      <c r="C18137" s="228" t="s">
        <v>67</v>
      </c>
      <c r="D18137" s="228" t="s">
        <v>205</v>
      </c>
      <c r="E18137" s="228">
        <v>70</v>
      </c>
      <c r="F18137" s="228">
        <v>1555</v>
      </c>
      <c r="G18137" s="228">
        <v>336</v>
      </c>
      <c r="H18137" s="228">
        <v>736</v>
      </c>
      <c r="I18137" s="228">
        <v>771651.35</v>
      </c>
      <c r="J18137" s="228">
        <v>151566.45000000001</v>
      </c>
      <c r="K18137" s="228">
        <v>203341</v>
      </c>
      <c r="L18137" s="228">
        <v>1199543.05</v>
      </c>
    </row>
    <row r="18138" spans="1:12">
      <c r="A18138" s="228">
        <v>2021</v>
      </c>
      <c r="B18138" s="228" t="s">
        <v>194</v>
      </c>
      <c r="C18138" s="228" t="s">
        <v>67</v>
      </c>
      <c r="D18138" s="228" t="s">
        <v>205</v>
      </c>
      <c r="E18138" s="228">
        <v>75</v>
      </c>
      <c r="F18138" s="228">
        <v>902</v>
      </c>
      <c r="G18138" s="228">
        <v>184</v>
      </c>
      <c r="H18138" s="228">
        <v>534</v>
      </c>
      <c r="I18138" s="228">
        <v>559791.1</v>
      </c>
      <c r="J18138" s="228">
        <v>80997.72</v>
      </c>
      <c r="K18138" s="228">
        <v>125678</v>
      </c>
      <c r="L18138" s="228">
        <v>804505.54</v>
      </c>
    </row>
    <row r="18139" spans="1:12">
      <c r="A18139" s="228">
        <v>2021</v>
      </c>
      <c r="B18139" s="228" t="s">
        <v>194</v>
      </c>
      <c r="C18139" s="228" t="s">
        <v>67</v>
      </c>
      <c r="D18139" s="228" t="s">
        <v>205</v>
      </c>
      <c r="E18139" s="228">
        <v>80</v>
      </c>
      <c r="F18139" s="228">
        <v>455</v>
      </c>
      <c r="G18139" s="228">
        <v>64</v>
      </c>
      <c r="H18139" s="228">
        <v>383</v>
      </c>
      <c r="I18139" s="228">
        <v>310811.3</v>
      </c>
      <c r="J18139" s="228">
        <v>46928.27</v>
      </c>
      <c r="K18139" s="228">
        <v>48583</v>
      </c>
      <c r="L18139" s="228">
        <v>420374.78</v>
      </c>
    </row>
    <row r="18140" spans="1:12">
      <c r="A18140" s="228">
        <v>2021</v>
      </c>
      <c r="B18140" s="228" t="s">
        <v>194</v>
      </c>
      <c r="C18140" s="228" t="s">
        <v>67</v>
      </c>
      <c r="D18140" s="228" t="s">
        <v>205</v>
      </c>
      <c r="E18140" s="228">
        <v>85</v>
      </c>
      <c r="F18140" s="228">
        <v>137</v>
      </c>
      <c r="G18140" s="228">
        <v>28</v>
      </c>
      <c r="H18140" s="228">
        <v>108</v>
      </c>
      <c r="I18140" s="228">
        <v>77490</v>
      </c>
      <c r="J18140" s="228">
        <v>12362.96</v>
      </c>
      <c r="K18140" s="228">
        <v>2046</v>
      </c>
      <c r="L18140" s="228">
        <v>98168.86</v>
      </c>
    </row>
    <row r="18141" spans="1:12">
      <c r="A18141" s="228">
        <v>2021</v>
      </c>
      <c r="B18141" s="228" t="s">
        <v>194</v>
      </c>
      <c r="C18141" s="228" t="s">
        <v>67</v>
      </c>
      <c r="D18141" s="228" t="s">
        <v>205</v>
      </c>
      <c r="E18141" s="228">
        <v>90</v>
      </c>
      <c r="F18141" s="228">
        <v>42</v>
      </c>
      <c r="G18141" s="228">
        <v>4</v>
      </c>
      <c r="H18141" s="228">
        <v>25</v>
      </c>
      <c r="I18141" s="228">
        <v>22583</v>
      </c>
      <c r="J18141" s="228">
        <v>2181.11</v>
      </c>
      <c r="K18141" s="228">
        <v>10731</v>
      </c>
      <c r="L18141" s="228">
        <v>36148.11</v>
      </c>
    </row>
    <row r="18142" spans="1:12">
      <c r="A18142" s="228">
        <v>2021</v>
      </c>
      <c r="B18142" s="228" t="s">
        <v>194</v>
      </c>
      <c r="C18142" s="228" t="s">
        <v>67</v>
      </c>
      <c r="D18142" s="228" t="s">
        <v>205</v>
      </c>
      <c r="E18142" s="228">
        <v>95</v>
      </c>
      <c r="F18142" s="228">
        <v>6</v>
      </c>
      <c r="G18142" s="228">
        <v>0</v>
      </c>
      <c r="H18142" s="228">
        <v>0</v>
      </c>
      <c r="I18142" s="228">
        <v>0</v>
      </c>
      <c r="J18142" s="228">
        <v>279</v>
      </c>
      <c r="K18142" s="228">
        <v>0</v>
      </c>
      <c r="L18142" s="228">
        <v>280</v>
      </c>
    </row>
    <row r="18143" spans="1:12">
      <c r="A18143" s="228">
        <v>2021</v>
      </c>
      <c r="B18143" s="228" t="s">
        <v>194</v>
      </c>
      <c r="C18143" s="228" t="s">
        <v>67</v>
      </c>
      <c r="D18143" s="228" t="s">
        <v>206</v>
      </c>
      <c r="E18143" s="228">
        <v>0</v>
      </c>
      <c r="F18143" s="228">
        <v>2687</v>
      </c>
      <c r="G18143" s="228">
        <v>44</v>
      </c>
      <c r="H18143" s="228">
        <v>167</v>
      </c>
      <c r="I18143" s="228">
        <v>110484.45</v>
      </c>
      <c r="J18143" s="228">
        <v>15191.56</v>
      </c>
      <c r="K18143" s="228">
        <v>14782.3</v>
      </c>
      <c r="L18143" s="228">
        <v>136756.31</v>
      </c>
    </row>
    <row r="18144" spans="1:12">
      <c r="A18144" s="228">
        <v>2021</v>
      </c>
      <c r="B18144" s="228" t="s">
        <v>194</v>
      </c>
      <c r="C18144" s="228" t="s">
        <v>67</v>
      </c>
      <c r="D18144" s="228" t="s">
        <v>206</v>
      </c>
      <c r="E18144" s="228">
        <v>5</v>
      </c>
      <c r="F18144" s="228">
        <v>3466</v>
      </c>
      <c r="G18144" s="228">
        <v>29</v>
      </c>
      <c r="H18144" s="228">
        <v>62</v>
      </c>
      <c r="I18144" s="228">
        <v>31221</v>
      </c>
      <c r="J18144" s="228">
        <v>8679.4500000000007</v>
      </c>
      <c r="K18144" s="228">
        <v>3109</v>
      </c>
      <c r="L18144" s="228">
        <v>45249.04</v>
      </c>
    </row>
    <row r="18145" spans="1:12">
      <c r="A18145" s="228">
        <v>2021</v>
      </c>
      <c r="B18145" s="228" t="s">
        <v>194</v>
      </c>
      <c r="C18145" s="228" t="s">
        <v>67</v>
      </c>
      <c r="D18145" s="228" t="s">
        <v>206</v>
      </c>
      <c r="E18145" s="228">
        <v>10</v>
      </c>
      <c r="F18145" s="228">
        <v>3353</v>
      </c>
      <c r="G18145" s="228">
        <v>40</v>
      </c>
      <c r="H18145" s="228">
        <v>102</v>
      </c>
      <c r="I18145" s="228">
        <v>76153</v>
      </c>
      <c r="J18145" s="228">
        <v>12674.95</v>
      </c>
      <c r="K18145" s="228">
        <v>60554</v>
      </c>
      <c r="L18145" s="228">
        <v>154311.89000000001</v>
      </c>
    </row>
    <row r="18146" spans="1:12">
      <c r="A18146" s="228">
        <v>2021</v>
      </c>
      <c r="B18146" s="228" t="s">
        <v>194</v>
      </c>
      <c r="C18146" s="228" t="s">
        <v>67</v>
      </c>
      <c r="D18146" s="228" t="s">
        <v>206</v>
      </c>
      <c r="E18146" s="228">
        <v>15</v>
      </c>
      <c r="F18146" s="228">
        <v>3071</v>
      </c>
      <c r="G18146" s="228">
        <v>58</v>
      </c>
      <c r="H18146" s="228">
        <v>81</v>
      </c>
      <c r="I18146" s="228">
        <v>96722.03</v>
      </c>
      <c r="J18146" s="228">
        <v>26048.55</v>
      </c>
      <c r="K18146" s="228">
        <v>13961</v>
      </c>
      <c r="L18146" s="228">
        <v>154058.35999999999</v>
      </c>
    </row>
    <row r="18147" spans="1:12">
      <c r="A18147" s="228">
        <v>2021</v>
      </c>
      <c r="B18147" s="228" t="s">
        <v>194</v>
      </c>
      <c r="C18147" s="228" t="s">
        <v>67</v>
      </c>
      <c r="D18147" s="228" t="s">
        <v>206</v>
      </c>
      <c r="E18147" s="228">
        <v>20</v>
      </c>
      <c r="F18147" s="228">
        <v>2323</v>
      </c>
      <c r="G18147" s="228">
        <v>91</v>
      </c>
      <c r="H18147" s="228">
        <v>205</v>
      </c>
      <c r="I18147" s="228">
        <v>204994.45</v>
      </c>
      <c r="J18147" s="228">
        <v>37566.980000000003</v>
      </c>
      <c r="K18147" s="228">
        <v>22020</v>
      </c>
      <c r="L18147" s="228">
        <v>295815.01</v>
      </c>
    </row>
    <row r="18148" spans="1:12">
      <c r="A18148" s="228">
        <v>2021</v>
      </c>
      <c r="B18148" s="228" t="s">
        <v>194</v>
      </c>
      <c r="C18148" s="228" t="s">
        <v>67</v>
      </c>
      <c r="D18148" s="228" t="s">
        <v>206</v>
      </c>
      <c r="E18148" s="228">
        <v>25</v>
      </c>
      <c r="F18148" s="228">
        <v>2651</v>
      </c>
      <c r="G18148" s="228">
        <v>101</v>
      </c>
      <c r="H18148" s="228">
        <v>214</v>
      </c>
      <c r="I18148" s="228">
        <v>248456</v>
      </c>
      <c r="J18148" s="228">
        <v>43575.81</v>
      </c>
      <c r="K18148" s="228">
        <v>93386</v>
      </c>
      <c r="L18148" s="228">
        <v>448243.03</v>
      </c>
    </row>
    <row r="18149" spans="1:12">
      <c r="A18149" s="228">
        <v>2021</v>
      </c>
      <c r="B18149" s="228" t="s">
        <v>194</v>
      </c>
      <c r="C18149" s="228" t="s">
        <v>67</v>
      </c>
      <c r="D18149" s="228" t="s">
        <v>206</v>
      </c>
      <c r="E18149" s="228">
        <v>30</v>
      </c>
      <c r="F18149" s="228">
        <v>4382</v>
      </c>
      <c r="G18149" s="228">
        <v>201</v>
      </c>
      <c r="H18149" s="228">
        <v>551</v>
      </c>
      <c r="I18149" s="228">
        <v>568447.25</v>
      </c>
      <c r="J18149" s="228">
        <v>105832.07</v>
      </c>
      <c r="K18149" s="228">
        <v>73001</v>
      </c>
      <c r="L18149" s="228">
        <v>886138.96</v>
      </c>
    </row>
    <row r="18150" spans="1:12">
      <c r="A18150" s="228">
        <v>2021</v>
      </c>
      <c r="B18150" s="228" t="s">
        <v>194</v>
      </c>
      <c r="C18150" s="228" t="s">
        <v>67</v>
      </c>
      <c r="D18150" s="228" t="s">
        <v>206</v>
      </c>
      <c r="E18150" s="228">
        <v>35</v>
      </c>
      <c r="F18150" s="228">
        <v>4708</v>
      </c>
      <c r="G18150" s="228">
        <v>298</v>
      </c>
      <c r="H18150" s="228">
        <v>593</v>
      </c>
      <c r="I18150" s="228">
        <v>548199.65</v>
      </c>
      <c r="J18150" s="228">
        <v>102238.33</v>
      </c>
      <c r="K18150" s="228">
        <v>45367</v>
      </c>
      <c r="L18150" s="228">
        <v>779755.25</v>
      </c>
    </row>
    <row r="18151" spans="1:12">
      <c r="A18151" s="228">
        <v>2021</v>
      </c>
      <c r="B18151" s="228" t="s">
        <v>194</v>
      </c>
      <c r="C18151" s="228" t="s">
        <v>67</v>
      </c>
      <c r="D18151" s="228" t="s">
        <v>206</v>
      </c>
      <c r="E18151" s="228">
        <v>40</v>
      </c>
      <c r="F18151" s="228">
        <v>4093</v>
      </c>
      <c r="G18151" s="228">
        <v>186</v>
      </c>
      <c r="H18151" s="228">
        <v>498</v>
      </c>
      <c r="I18151" s="228">
        <v>473869.15</v>
      </c>
      <c r="J18151" s="228">
        <v>92707.91</v>
      </c>
      <c r="K18151" s="228">
        <v>82948</v>
      </c>
      <c r="L18151" s="228">
        <v>754981.6</v>
      </c>
    </row>
    <row r="18152" spans="1:12">
      <c r="A18152" s="228">
        <v>2021</v>
      </c>
      <c r="B18152" s="228" t="s">
        <v>194</v>
      </c>
      <c r="C18152" s="228" t="s">
        <v>67</v>
      </c>
      <c r="D18152" s="228" t="s">
        <v>206</v>
      </c>
      <c r="E18152" s="228">
        <v>45</v>
      </c>
      <c r="F18152" s="228">
        <v>3744</v>
      </c>
      <c r="G18152" s="228">
        <v>192</v>
      </c>
      <c r="H18152" s="228">
        <v>523</v>
      </c>
      <c r="I18152" s="228">
        <v>483686.6</v>
      </c>
      <c r="J18152" s="228">
        <v>103460.57</v>
      </c>
      <c r="K18152" s="228">
        <v>64982</v>
      </c>
      <c r="L18152" s="228">
        <v>773993.3</v>
      </c>
    </row>
    <row r="18153" spans="1:12">
      <c r="A18153" s="228">
        <v>2021</v>
      </c>
      <c r="B18153" s="228" t="s">
        <v>194</v>
      </c>
      <c r="C18153" s="228" t="s">
        <v>67</v>
      </c>
      <c r="D18153" s="228" t="s">
        <v>206</v>
      </c>
      <c r="E18153" s="228">
        <v>50</v>
      </c>
      <c r="F18153" s="228">
        <v>3764</v>
      </c>
      <c r="G18153" s="228">
        <v>250</v>
      </c>
      <c r="H18153" s="228">
        <v>699</v>
      </c>
      <c r="I18153" s="228">
        <v>593456.75</v>
      </c>
      <c r="J18153" s="228">
        <v>112087.39</v>
      </c>
      <c r="K18153" s="228">
        <v>98399</v>
      </c>
      <c r="L18153" s="228">
        <v>908062.06</v>
      </c>
    </row>
    <row r="18154" spans="1:12">
      <c r="A18154" s="228">
        <v>2021</v>
      </c>
      <c r="B18154" s="228" t="s">
        <v>194</v>
      </c>
      <c r="C18154" s="228" t="s">
        <v>67</v>
      </c>
      <c r="D18154" s="228" t="s">
        <v>206</v>
      </c>
      <c r="E18154" s="228">
        <v>55</v>
      </c>
      <c r="F18154" s="228">
        <v>3401</v>
      </c>
      <c r="G18154" s="228">
        <v>230</v>
      </c>
      <c r="H18154" s="228">
        <v>446</v>
      </c>
      <c r="I18154" s="228">
        <v>480609.75</v>
      </c>
      <c r="J18154" s="228">
        <v>123110.17</v>
      </c>
      <c r="K18154" s="228">
        <v>89569.600000000006</v>
      </c>
      <c r="L18154" s="228">
        <v>800570.2</v>
      </c>
    </row>
    <row r="18155" spans="1:12">
      <c r="A18155" s="228">
        <v>2021</v>
      </c>
      <c r="B18155" s="228" t="s">
        <v>194</v>
      </c>
      <c r="C18155" s="228" t="s">
        <v>67</v>
      </c>
      <c r="D18155" s="228" t="s">
        <v>206</v>
      </c>
      <c r="E18155" s="228">
        <v>60</v>
      </c>
      <c r="F18155" s="228">
        <v>2978</v>
      </c>
      <c r="G18155" s="228">
        <v>213</v>
      </c>
      <c r="H18155" s="228">
        <v>546</v>
      </c>
      <c r="I18155" s="228">
        <v>558883.30000000005</v>
      </c>
      <c r="J18155" s="228">
        <v>127285.88</v>
      </c>
      <c r="K18155" s="228">
        <v>160046</v>
      </c>
      <c r="L18155" s="228">
        <v>965841.23</v>
      </c>
    </row>
    <row r="18156" spans="1:12">
      <c r="A18156" s="228">
        <v>2021</v>
      </c>
      <c r="B18156" s="228" t="s">
        <v>194</v>
      </c>
      <c r="C18156" s="228" t="s">
        <v>67</v>
      </c>
      <c r="D18156" s="228" t="s">
        <v>206</v>
      </c>
      <c r="E18156" s="228">
        <v>65</v>
      </c>
      <c r="F18156" s="228">
        <v>2165</v>
      </c>
      <c r="G18156" s="228">
        <v>214</v>
      </c>
      <c r="H18156" s="228">
        <v>418</v>
      </c>
      <c r="I18156" s="228">
        <v>472014.94</v>
      </c>
      <c r="J18156" s="228">
        <v>127184.5</v>
      </c>
      <c r="K18156" s="228">
        <v>93356</v>
      </c>
      <c r="L18156" s="228">
        <v>763769.7</v>
      </c>
    </row>
    <row r="18157" spans="1:12">
      <c r="A18157" s="228">
        <v>2021</v>
      </c>
      <c r="B18157" s="228" t="s">
        <v>194</v>
      </c>
      <c r="C18157" s="228" t="s">
        <v>67</v>
      </c>
      <c r="D18157" s="228" t="s">
        <v>206</v>
      </c>
      <c r="E18157" s="228">
        <v>70</v>
      </c>
      <c r="F18157" s="228">
        <v>1521</v>
      </c>
      <c r="G18157" s="228">
        <v>192</v>
      </c>
      <c r="H18157" s="228">
        <v>447</v>
      </c>
      <c r="I18157" s="228">
        <v>468344.55</v>
      </c>
      <c r="J18157" s="228">
        <v>116093.64</v>
      </c>
      <c r="K18157" s="228">
        <v>127349</v>
      </c>
      <c r="L18157" s="228">
        <v>773893.81</v>
      </c>
    </row>
    <row r="18158" spans="1:12">
      <c r="A18158" s="228">
        <v>2021</v>
      </c>
      <c r="B18158" s="228" t="s">
        <v>194</v>
      </c>
      <c r="C18158" s="228" t="s">
        <v>67</v>
      </c>
      <c r="D18158" s="228" t="s">
        <v>206</v>
      </c>
      <c r="E18158" s="228">
        <v>75</v>
      </c>
      <c r="F18158" s="228">
        <v>830</v>
      </c>
      <c r="G18158" s="228">
        <v>134</v>
      </c>
      <c r="H18158" s="228">
        <v>596</v>
      </c>
      <c r="I18158" s="228">
        <v>336435.6</v>
      </c>
      <c r="J18158" s="228">
        <v>66725.33</v>
      </c>
      <c r="K18158" s="228">
        <v>112127</v>
      </c>
      <c r="L18158" s="228">
        <v>550514.22</v>
      </c>
    </row>
    <row r="18159" spans="1:12">
      <c r="A18159" s="228">
        <v>2021</v>
      </c>
      <c r="B18159" s="228" t="s">
        <v>194</v>
      </c>
      <c r="C18159" s="228" t="s">
        <v>67</v>
      </c>
      <c r="D18159" s="228" t="s">
        <v>206</v>
      </c>
      <c r="E18159" s="228">
        <v>80</v>
      </c>
      <c r="F18159" s="228">
        <v>410</v>
      </c>
      <c r="G18159" s="228">
        <v>68</v>
      </c>
      <c r="H18159" s="228">
        <v>264</v>
      </c>
      <c r="I18159" s="228">
        <v>179371.6</v>
      </c>
      <c r="J18159" s="228">
        <v>34418.339999999997</v>
      </c>
      <c r="K18159" s="228">
        <v>21635</v>
      </c>
      <c r="L18159" s="228">
        <v>245794.41</v>
      </c>
    </row>
    <row r="18160" spans="1:12">
      <c r="A18160" s="228">
        <v>2021</v>
      </c>
      <c r="B18160" s="228" t="s">
        <v>194</v>
      </c>
      <c r="C18160" s="228" t="s">
        <v>67</v>
      </c>
      <c r="D18160" s="228" t="s">
        <v>206</v>
      </c>
      <c r="E18160" s="228">
        <v>85</v>
      </c>
      <c r="F18160" s="228">
        <v>145</v>
      </c>
      <c r="G18160" s="228">
        <v>15</v>
      </c>
      <c r="H18160" s="228">
        <v>118</v>
      </c>
      <c r="I18160" s="228">
        <v>106670</v>
      </c>
      <c r="J18160" s="228">
        <v>7759.1</v>
      </c>
      <c r="K18160" s="228">
        <v>13307</v>
      </c>
      <c r="L18160" s="228">
        <v>134033.29999999999</v>
      </c>
    </row>
    <row r="18161" spans="1:12">
      <c r="A18161" s="228">
        <v>2021</v>
      </c>
      <c r="B18161" s="228" t="s">
        <v>194</v>
      </c>
      <c r="C18161" s="228" t="s">
        <v>67</v>
      </c>
      <c r="D18161" s="228" t="s">
        <v>206</v>
      </c>
      <c r="E18161" s="228">
        <v>90</v>
      </c>
      <c r="F18161" s="228">
        <v>73</v>
      </c>
      <c r="G18161" s="228">
        <v>13</v>
      </c>
      <c r="H18161" s="228">
        <v>161</v>
      </c>
      <c r="I18161" s="228">
        <v>77364.899999999994</v>
      </c>
      <c r="J18161" s="228">
        <v>4488.0600000000004</v>
      </c>
      <c r="K18161" s="228">
        <v>-9419</v>
      </c>
      <c r="L18161" s="228">
        <v>73543.460000000006</v>
      </c>
    </row>
    <row r="18162" spans="1:12">
      <c r="A18162" s="228">
        <v>2021</v>
      </c>
      <c r="B18162" s="228" t="s">
        <v>194</v>
      </c>
      <c r="C18162" s="228" t="s">
        <v>67</v>
      </c>
      <c r="D18162" s="228" t="s">
        <v>206</v>
      </c>
      <c r="E18162" s="228">
        <v>95</v>
      </c>
      <c r="F18162" s="228">
        <v>11</v>
      </c>
      <c r="G18162" s="228">
        <v>0</v>
      </c>
      <c r="H18162" s="228">
        <v>0</v>
      </c>
      <c r="I18162" s="228">
        <v>0</v>
      </c>
      <c r="J18162" s="228">
        <v>0</v>
      </c>
      <c r="K18162" s="228">
        <v>0</v>
      </c>
      <c r="L18162" s="228">
        <v>0</v>
      </c>
    </row>
    <row r="18163" spans="1:12">
      <c r="A18163" s="228">
        <v>2021</v>
      </c>
      <c r="B18163" s="228" t="s">
        <v>195</v>
      </c>
      <c r="C18163" s="228" t="s">
        <v>61</v>
      </c>
      <c r="D18163" s="228" t="s">
        <v>205</v>
      </c>
      <c r="E18163" s="228">
        <v>0</v>
      </c>
      <c r="F18163" s="228">
        <v>95290</v>
      </c>
      <c r="G18163" s="228">
        <v>3488</v>
      </c>
      <c r="H18163" s="228">
        <v>9874</v>
      </c>
      <c r="I18163" s="228">
        <v>7455398.1799999997</v>
      </c>
      <c r="J18163" s="228">
        <v>1160923.53</v>
      </c>
      <c r="K18163" s="228">
        <v>268956</v>
      </c>
      <c r="L18163" s="228">
        <v>9917173.5600000005</v>
      </c>
    </row>
    <row r="18164" spans="1:12">
      <c r="A18164" s="228">
        <v>2021</v>
      </c>
      <c r="B18164" s="228" t="s">
        <v>195</v>
      </c>
      <c r="C18164" s="228" t="s">
        <v>61</v>
      </c>
      <c r="D18164" s="228" t="s">
        <v>205</v>
      </c>
      <c r="E18164" s="228">
        <v>5</v>
      </c>
      <c r="F18164" s="228">
        <v>123253</v>
      </c>
      <c r="G18164" s="228">
        <v>2074</v>
      </c>
      <c r="H18164" s="228">
        <v>3242</v>
      </c>
      <c r="I18164" s="228">
        <v>2757522.78</v>
      </c>
      <c r="J18164" s="228">
        <v>725192.64</v>
      </c>
      <c r="K18164" s="228">
        <v>191068</v>
      </c>
      <c r="L18164" s="228">
        <v>4440215.17</v>
      </c>
    </row>
    <row r="18165" spans="1:12">
      <c r="A18165" s="228">
        <v>2021</v>
      </c>
      <c r="B18165" s="228" t="s">
        <v>195</v>
      </c>
      <c r="C18165" s="228" t="s">
        <v>61</v>
      </c>
      <c r="D18165" s="228" t="s">
        <v>205</v>
      </c>
      <c r="E18165" s="228">
        <v>10</v>
      </c>
      <c r="F18165" s="228">
        <v>126674</v>
      </c>
      <c r="G18165" s="228">
        <v>1859</v>
      </c>
      <c r="H18165" s="228">
        <v>3071</v>
      </c>
      <c r="I18165" s="228">
        <v>2603462.46</v>
      </c>
      <c r="J18165" s="228">
        <v>839973.14</v>
      </c>
      <c r="K18165" s="228">
        <v>578141.98</v>
      </c>
      <c r="L18165" s="228">
        <v>4713075.4800000004</v>
      </c>
    </row>
    <row r="18166" spans="1:12">
      <c r="A18166" s="228">
        <v>2021</v>
      </c>
      <c r="B18166" s="228" t="s">
        <v>195</v>
      </c>
      <c r="C18166" s="228" t="s">
        <v>61</v>
      </c>
      <c r="D18166" s="228" t="s">
        <v>205</v>
      </c>
      <c r="E18166" s="228">
        <v>15</v>
      </c>
      <c r="F18166" s="228">
        <v>115955</v>
      </c>
      <c r="G18166" s="228">
        <v>2715</v>
      </c>
      <c r="H18166" s="228">
        <v>6184</v>
      </c>
      <c r="I18166" s="228">
        <v>6014829.79</v>
      </c>
      <c r="J18166" s="228">
        <v>1348655.44</v>
      </c>
      <c r="K18166" s="228">
        <v>1287347</v>
      </c>
      <c r="L18166" s="228">
        <v>9901340.6500000004</v>
      </c>
    </row>
    <row r="18167" spans="1:12">
      <c r="A18167" s="228">
        <v>2021</v>
      </c>
      <c r="B18167" s="228" t="s">
        <v>195</v>
      </c>
      <c r="C18167" s="228" t="s">
        <v>61</v>
      </c>
      <c r="D18167" s="228" t="s">
        <v>205</v>
      </c>
      <c r="E18167" s="228">
        <v>20</v>
      </c>
      <c r="F18167" s="228">
        <v>87515</v>
      </c>
      <c r="G18167" s="228">
        <v>2814</v>
      </c>
      <c r="H18167" s="228">
        <v>6041</v>
      </c>
      <c r="I18167" s="228">
        <v>6296286.8799999999</v>
      </c>
      <c r="J18167" s="228">
        <v>1254999.19</v>
      </c>
      <c r="K18167" s="228">
        <v>1084271.6000000001</v>
      </c>
      <c r="L18167" s="228">
        <v>9933793.6400000006</v>
      </c>
    </row>
    <row r="18168" spans="1:12">
      <c r="A18168" s="228">
        <v>2021</v>
      </c>
      <c r="B18168" s="228" t="s">
        <v>195</v>
      </c>
      <c r="C18168" s="228" t="s">
        <v>61</v>
      </c>
      <c r="D18168" s="228" t="s">
        <v>205</v>
      </c>
      <c r="E18168" s="228">
        <v>25</v>
      </c>
      <c r="F18168" s="228">
        <v>65473</v>
      </c>
      <c r="G18168" s="228">
        <v>1828</v>
      </c>
      <c r="H18168" s="228">
        <v>4518</v>
      </c>
      <c r="I18168" s="228">
        <v>4099948.48</v>
      </c>
      <c r="J18168" s="228">
        <v>822390.54</v>
      </c>
      <c r="K18168" s="228">
        <v>759160.6</v>
      </c>
      <c r="L18168" s="228">
        <v>6868017.2199999997</v>
      </c>
    </row>
    <row r="18169" spans="1:12">
      <c r="A18169" s="228">
        <v>2021</v>
      </c>
      <c r="B18169" s="228" t="s">
        <v>195</v>
      </c>
      <c r="C18169" s="228" t="s">
        <v>61</v>
      </c>
      <c r="D18169" s="228" t="s">
        <v>205</v>
      </c>
      <c r="E18169" s="228">
        <v>30</v>
      </c>
      <c r="F18169" s="228">
        <v>109715</v>
      </c>
      <c r="G18169" s="228">
        <v>2956</v>
      </c>
      <c r="H18169" s="228">
        <v>7306</v>
      </c>
      <c r="I18169" s="228">
        <v>6252502.7599999998</v>
      </c>
      <c r="J18169" s="228">
        <v>1512451.15</v>
      </c>
      <c r="K18169" s="228">
        <v>1339593.97</v>
      </c>
      <c r="L18169" s="228">
        <v>10946472.15</v>
      </c>
    </row>
    <row r="18170" spans="1:12">
      <c r="A18170" s="228">
        <v>2021</v>
      </c>
      <c r="B18170" s="228" t="s">
        <v>195</v>
      </c>
      <c r="C18170" s="228" t="s">
        <v>61</v>
      </c>
      <c r="D18170" s="228" t="s">
        <v>205</v>
      </c>
      <c r="E18170" s="228">
        <v>35</v>
      </c>
      <c r="F18170" s="228">
        <v>136547</v>
      </c>
      <c r="G18170" s="228">
        <v>4099</v>
      </c>
      <c r="H18170" s="228">
        <v>8808</v>
      </c>
      <c r="I18170" s="228">
        <v>8214357.0599999996</v>
      </c>
      <c r="J18170" s="228">
        <v>2159748.59</v>
      </c>
      <c r="K18170" s="228">
        <v>1443409.23</v>
      </c>
      <c r="L18170" s="228">
        <v>14232163.4</v>
      </c>
    </row>
    <row r="18171" spans="1:12">
      <c r="A18171" s="228">
        <v>2021</v>
      </c>
      <c r="B18171" s="228" t="s">
        <v>195</v>
      </c>
      <c r="C18171" s="228" t="s">
        <v>61</v>
      </c>
      <c r="D18171" s="228" t="s">
        <v>205</v>
      </c>
      <c r="E18171" s="228">
        <v>40</v>
      </c>
      <c r="F18171" s="228">
        <v>133337</v>
      </c>
      <c r="G18171" s="228">
        <v>5005</v>
      </c>
      <c r="H18171" s="228">
        <v>10228</v>
      </c>
      <c r="I18171" s="228">
        <v>9997021.2599999998</v>
      </c>
      <c r="J18171" s="228">
        <v>2599842.63</v>
      </c>
      <c r="K18171" s="228">
        <v>2190536.6</v>
      </c>
      <c r="L18171" s="228">
        <v>17809635.379999999</v>
      </c>
    </row>
    <row r="18172" spans="1:12">
      <c r="A18172" s="228">
        <v>2021</v>
      </c>
      <c r="B18172" s="228" t="s">
        <v>195</v>
      </c>
      <c r="C18172" s="228" t="s">
        <v>61</v>
      </c>
      <c r="D18172" s="228" t="s">
        <v>205</v>
      </c>
      <c r="E18172" s="228">
        <v>45</v>
      </c>
      <c r="F18172" s="228">
        <v>129438</v>
      </c>
      <c r="G18172" s="228">
        <v>6449</v>
      </c>
      <c r="H18172" s="228">
        <v>13580</v>
      </c>
      <c r="I18172" s="228">
        <v>13590163.74</v>
      </c>
      <c r="J18172" s="228">
        <v>3284977.77</v>
      </c>
      <c r="K18172" s="228">
        <v>3021615.25</v>
      </c>
      <c r="L18172" s="228">
        <v>23238736.719999999</v>
      </c>
    </row>
    <row r="18173" spans="1:12">
      <c r="A18173" s="228">
        <v>2021</v>
      </c>
      <c r="B18173" s="228" t="s">
        <v>195</v>
      </c>
      <c r="C18173" s="228" t="s">
        <v>61</v>
      </c>
      <c r="D18173" s="228" t="s">
        <v>205</v>
      </c>
      <c r="E18173" s="228">
        <v>50</v>
      </c>
      <c r="F18173" s="228">
        <v>123689.1</v>
      </c>
      <c r="G18173" s="228">
        <v>8161</v>
      </c>
      <c r="H18173" s="228">
        <v>17159</v>
      </c>
      <c r="I18173" s="228">
        <v>17664630.780000001</v>
      </c>
      <c r="J18173" s="228">
        <v>4283339.6900000004</v>
      </c>
      <c r="K18173" s="228">
        <v>3964897.32</v>
      </c>
      <c r="L18173" s="228">
        <v>29846531.649999999</v>
      </c>
    </row>
    <row r="18174" spans="1:12">
      <c r="A18174" s="228">
        <v>2021</v>
      </c>
      <c r="B18174" s="228" t="s">
        <v>195</v>
      </c>
      <c r="C18174" s="228" t="s">
        <v>61</v>
      </c>
      <c r="D18174" s="228" t="s">
        <v>205</v>
      </c>
      <c r="E18174" s="228">
        <v>55</v>
      </c>
      <c r="F18174" s="228">
        <v>119034</v>
      </c>
      <c r="G18174" s="228">
        <v>10851</v>
      </c>
      <c r="H18174" s="228">
        <v>21856</v>
      </c>
      <c r="I18174" s="228">
        <v>24911481.600000001</v>
      </c>
      <c r="J18174" s="228">
        <v>6030074.6200000001</v>
      </c>
      <c r="K18174" s="228">
        <v>6506495.1900000004</v>
      </c>
      <c r="L18174" s="228">
        <v>42925271.960000001</v>
      </c>
    </row>
    <row r="18175" spans="1:12">
      <c r="A18175" s="228">
        <v>2021</v>
      </c>
      <c r="B18175" s="228" t="s">
        <v>195</v>
      </c>
      <c r="C18175" s="228" t="s">
        <v>61</v>
      </c>
      <c r="D18175" s="228" t="s">
        <v>205</v>
      </c>
      <c r="E18175" s="228">
        <v>60</v>
      </c>
      <c r="F18175" s="228">
        <v>117511</v>
      </c>
      <c r="G18175" s="228">
        <v>14903</v>
      </c>
      <c r="H18175" s="228">
        <v>31057</v>
      </c>
      <c r="I18175" s="228">
        <v>35567888.659999996</v>
      </c>
      <c r="J18175" s="228">
        <v>8273030.8200000003</v>
      </c>
      <c r="K18175" s="228">
        <v>9516253</v>
      </c>
      <c r="L18175" s="228">
        <v>60480518.829999998</v>
      </c>
    </row>
    <row r="18176" spans="1:12">
      <c r="A18176" s="228">
        <v>2021</v>
      </c>
      <c r="B18176" s="228" t="s">
        <v>195</v>
      </c>
      <c r="C18176" s="228" t="s">
        <v>61</v>
      </c>
      <c r="D18176" s="228" t="s">
        <v>205</v>
      </c>
      <c r="E18176" s="228">
        <v>65</v>
      </c>
      <c r="F18176" s="228">
        <v>105464</v>
      </c>
      <c r="G18176" s="228">
        <v>18787</v>
      </c>
      <c r="H18176" s="228">
        <v>40442</v>
      </c>
      <c r="I18176" s="228">
        <v>45677084.030000001</v>
      </c>
      <c r="J18176" s="228">
        <v>10157663.710000001</v>
      </c>
      <c r="K18176" s="228">
        <v>12200086.67</v>
      </c>
      <c r="L18176" s="228">
        <v>75719844.810000002</v>
      </c>
    </row>
    <row r="18177" spans="1:12">
      <c r="A18177" s="228">
        <v>2021</v>
      </c>
      <c r="B18177" s="228" t="s">
        <v>195</v>
      </c>
      <c r="C18177" s="228" t="s">
        <v>61</v>
      </c>
      <c r="D18177" s="228" t="s">
        <v>205</v>
      </c>
      <c r="E18177" s="228">
        <v>70</v>
      </c>
      <c r="F18177" s="228">
        <v>94492</v>
      </c>
      <c r="G18177" s="228">
        <v>22716</v>
      </c>
      <c r="H18177" s="228">
        <v>52864</v>
      </c>
      <c r="I18177" s="228">
        <v>56651055.520000003</v>
      </c>
      <c r="J18177" s="228">
        <v>12100917.109999999</v>
      </c>
      <c r="K18177" s="228">
        <v>14292715.369999999</v>
      </c>
      <c r="L18177" s="228">
        <v>90967662.670000002</v>
      </c>
    </row>
    <row r="18178" spans="1:12">
      <c r="A18178" s="228">
        <v>2021</v>
      </c>
      <c r="B18178" s="228" t="s">
        <v>195</v>
      </c>
      <c r="C18178" s="228" t="s">
        <v>61</v>
      </c>
      <c r="D18178" s="228" t="s">
        <v>205</v>
      </c>
      <c r="E18178" s="228">
        <v>75</v>
      </c>
      <c r="F18178" s="228">
        <v>70265</v>
      </c>
      <c r="G18178" s="228">
        <v>22664</v>
      </c>
      <c r="H18178" s="228">
        <v>59633</v>
      </c>
      <c r="I18178" s="228">
        <v>58457643.57</v>
      </c>
      <c r="J18178" s="228">
        <v>12056716.73</v>
      </c>
      <c r="K18178" s="228">
        <v>13868703.08</v>
      </c>
      <c r="L18178" s="228">
        <v>90626988.290000007</v>
      </c>
    </row>
    <row r="18179" spans="1:12">
      <c r="A18179" s="228">
        <v>2021</v>
      </c>
      <c r="B18179" s="228" t="s">
        <v>195</v>
      </c>
      <c r="C18179" s="228" t="s">
        <v>61</v>
      </c>
      <c r="D18179" s="228" t="s">
        <v>205</v>
      </c>
      <c r="E18179" s="228">
        <v>80</v>
      </c>
      <c r="F18179" s="228">
        <v>43750</v>
      </c>
      <c r="G18179" s="228">
        <v>16067</v>
      </c>
      <c r="H18179" s="228">
        <v>50264</v>
      </c>
      <c r="I18179" s="228">
        <v>43631185.990000002</v>
      </c>
      <c r="J18179" s="228">
        <v>8054124.0700000003</v>
      </c>
      <c r="K18179" s="228">
        <v>9646091.0299999993</v>
      </c>
      <c r="L18179" s="228">
        <v>64925616.240000002</v>
      </c>
    </row>
    <row r="18180" spans="1:12">
      <c r="A18180" s="228">
        <v>2021</v>
      </c>
      <c r="B18180" s="228" t="s">
        <v>195</v>
      </c>
      <c r="C18180" s="228" t="s">
        <v>61</v>
      </c>
      <c r="D18180" s="228" t="s">
        <v>205</v>
      </c>
      <c r="E18180" s="228">
        <v>85</v>
      </c>
      <c r="F18180" s="228">
        <v>22964</v>
      </c>
      <c r="G18180" s="228">
        <v>8513</v>
      </c>
      <c r="H18180" s="228">
        <v>35290</v>
      </c>
      <c r="I18180" s="228">
        <v>26600702.109999999</v>
      </c>
      <c r="J18180" s="228">
        <v>4228936.8600000003</v>
      </c>
      <c r="K18180" s="228">
        <v>4817180.1100000003</v>
      </c>
      <c r="L18180" s="228">
        <v>37297381.119999997</v>
      </c>
    </row>
    <row r="18181" spans="1:12">
      <c r="A18181" s="228">
        <v>2021</v>
      </c>
      <c r="B18181" s="228" t="s">
        <v>195</v>
      </c>
      <c r="C18181" s="228" t="s">
        <v>61</v>
      </c>
      <c r="D18181" s="228" t="s">
        <v>205</v>
      </c>
      <c r="E18181" s="228">
        <v>90</v>
      </c>
      <c r="F18181" s="228">
        <v>9667</v>
      </c>
      <c r="G18181" s="228">
        <v>3315</v>
      </c>
      <c r="H18181" s="228">
        <v>18467</v>
      </c>
      <c r="I18181" s="228">
        <v>12395326.33</v>
      </c>
      <c r="J18181" s="228">
        <v>1604368.75</v>
      </c>
      <c r="K18181" s="228">
        <v>1431352.48</v>
      </c>
      <c r="L18181" s="228">
        <v>15903175.539999999</v>
      </c>
    </row>
    <row r="18182" spans="1:12">
      <c r="A18182" s="228">
        <v>2021</v>
      </c>
      <c r="B18182" s="228" t="s">
        <v>195</v>
      </c>
      <c r="C18182" s="228" t="s">
        <v>61</v>
      </c>
      <c r="D18182" s="228" t="s">
        <v>205</v>
      </c>
      <c r="E18182" s="228">
        <v>95</v>
      </c>
      <c r="F18182" s="228">
        <v>1705</v>
      </c>
      <c r="G18182" s="228">
        <v>437</v>
      </c>
      <c r="H18182" s="228">
        <v>3158</v>
      </c>
      <c r="I18182" s="228">
        <v>2022888.94</v>
      </c>
      <c r="J18182" s="228">
        <v>235832.95</v>
      </c>
      <c r="K18182" s="228">
        <v>252085</v>
      </c>
      <c r="L18182" s="228">
        <v>2617237.63</v>
      </c>
    </row>
    <row r="18183" spans="1:12">
      <c r="A18183" s="228">
        <v>2021</v>
      </c>
      <c r="B18183" s="228" t="s">
        <v>195</v>
      </c>
      <c r="C18183" s="228" t="s">
        <v>61</v>
      </c>
      <c r="D18183" s="228" t="s">
        <v>206</v>
      </c>
      <c r="E18183" s="228">
        <v>0</v>
      </c>
      <c r="F18183" s="228">
        <v>89011</v>
      </c>
      <c r="G18183" s="228">
        <v>2356</v>
      </c>
      <c r="H18183" s="228">
        <v>7422</v>
      </c>
      <c r="I18183" s="228">
        <v>5437841.8799999999</v>
      </c>
      <c r="J18183" s="228">
        <v>816010.01</v>
      </c>
      <c r="K18183" s="228">
        <v>80564.75</v>
      </c>
      <c r="L18183" s="228">
        <v>6978349.29</v>
      </c>
    </row>
    <row r="18184" spans="1:12">
      <c r="A18184" s="228">
        <v>2021</v>
      </c>
      <c r="B18184" s="228" t="s">
        <v>195</v>
      </c>
      <c r="C18184" s="228" t="s">
        <v>61</v>
      </c>
      <c r="D18184" s="228" t="s">
        <v>206</v>
      </c>
      <c r="E18184" s="228">
        <v>5</v>
      </c>
      <c r="F18184" s="228">
        <v>115424</v>
      </c>
      <c r="G18184" s="228">
        <v>1508</v>
      </c>
      <c r="H18184" s="228">
        <v>2222</v>
      </c>
      <c r="I18184" s="228">
        <v>2044539.12</v>
      </c>
      <c r="J18184" s="228">
        <v>534946.43000000005</v>
      </c>
      <c r="K18184" s="228">
        <v>242415.99</v>
      </c>
      <c r="L18184" s="228">
        <v>3380907.69</v>
      </c>
    </row>
    <row r="18185" spans="1:12">
      <c r="A18185" s="228">
        <v>2021</v>
      </c>
      <c r="B18185" s="228" t="s">
        <v>195</v>
      </c>
      <c r="C18185" s="228" t="s">
        <v>61</v>
      </c>
      <c r="D18185" s="228" t="s">
        <v>206</v>
      </c>
      <c r="E18185" s="228">
        <v>10</v>
      </c>
      <c r="F18185" s="228">
        <v>119844</v>
      </c>
      <c r="G18185" s="228">
        <v>1541</v>
      </c>
      <c r="H18185" s="228">
        <v>3509</v>
      </c>
      <c r="I18185" s="228">
        <v>2820142.3</v>
      </c>
      <c r="J18185" s="228">
        <v>623545.76</v>
      </c>
      <c r="K18185" s="228">
        <v>729242</v>
      </c>
      <c r="L18185" s="228">
        <v>4722242.3600000003</v>
      </c>
    </row>
    <row r="18186" spans="1:12">
      <c r="A18186" s="228">
        <v>2021</v>
      </c>
      <c r="B18186" s="228" t="s">
        <v>195</v>
      </c>
      <c r="C18186" s="228" t="s">
        <v>61</v>
      </c>
      <c r="D18186" s="228" t="s">
        <v>206</v>
      </c>
      <c r="E18186" s="228">
        <v>15</v>
      </c>
      <c r="F18186" s="228">
        <v>109376</v>
      </c>
      <c r="G18186" s="228">
        <v>4134</v>
      </c>
      <c r="H18186" s="228">
        <v>13303</v>
      </c>
      <c r="I18186" s="228">
        <v>11247664.82</v>
      </c>
      <c r="J18186" s="228">
        <v>1475581.6</v>
      </c>
      <c r="K18186" s="228">
        <v>1078641.8600000001</v>
      </c>
      <c r="L18186" s="228">
        <v>15351463.699999999</v>
      </c>
    </row>
    <row r="18187" spans="1:12">
      <c r="A18187" s="228">
        <v>2021</v>
      </c>
      <c r="B18187" s="228" t="s">
        <v>195</v>
      </c>
      <c r="C18187" s="228" t="s">
        <v>61</v>
      </c>
      <c r="D18187" s="228" t="s">
        <v>206</v>
      </c>
      <c r="E18187" s="228">
        <v>20</v>
      </c>
      <c r="F18187" s="228">
        <v>88215</v>
      </c>
      <c r="G18187" s="228">
        <v>5323</v>
      </c>
      <c r="H18187" s="228">
        <v>12811</v>
      </c>
      <c r="I18187" s="228">
        <v>12002188.92</v>
      </c>
      <c r="J18187" s="228">
        <v>2083073.02</v>
      </c>
      <c r="K18187" s="228">
        <v>1360364.8</v>
      </c>
      <c r="L18187" s="228">
        <v>17831869.609999999</v>
      </c>
    </row>
    <row r="18188" spans="1:12">
      <c r="A18188" s="228">
        <v>2021</v>
      </c>
      <c r="B18188" s="228" t="s">
        <v>195</v>
      </c>
      <c r="C18188" s="228" t="s">
        <v>61</v>
      </c>
      <c r="D18188" s="228" t="s">
        <v>206</v>
      </c>
      <c r="E18188" s="228">
        <v>25</v>
      </c>
      <c r="F18188" s="228">
        <v>77948</v>
      </c>
      <c r="G18188" s="228">
        <v>4966</v>
      </c>
      <c r="H18188" s="228">
        <v>15009</v>
      </c>
      <c r="I18188" s="228">
        <v>14406673</v>
      </c>
      <c r="J18188" s="228">
        <v>2897438.07</v>
      </c>
      <c r="K18188" s="228">
        <v>1312958.45</v>
      </c>
      <c r="L18188" s="228">
        <v>21598868.109999999</v>
      </c>
    </row>
    <row r="18189" spans="1:12">
      <c r="A18189" s="228">
        <v>2021</v>
      </c>
      <c r="B18189" s="228" t="s">
        <v>195</v>
      </c>
      <c r="C18189" s="228" t="s">
        <v>61</v>
      </c>
      <c r="D18189" s="228" t="s">
        <v>206</v>
      </c>
      <c r="E18189" s="228">
        <v>30</v>
      </c>
      <c r="F18189" s="228">
        <v>131720</v>
      </c>
      <c r="G18189" s="228">
        <v>9077</v>
      </c>
      <c r="H18189" s="228">
        <v>28629</v>
      </c>
      <c r="I18189" s="228">
        <v>29549973.510000002</v>
      </c>
      <c r="J18189" s="228">
        <v>6614466.6699999999</v>
      </c>
      <c r="K18189" s="228">
        <v>1868423</v>
      </c>
      <c r="L18189" s="228">
        <v>43480537.93</v>
      </c>
    </row>
    <row r="18190" spans="1:12">
      <c r="A18190" s="228">
        <v>2021</v>
      </c>
      <c r="B18190" s="228" t="s">
        <v>195</v>
      </c>
      <c r="C18190" s="228" t="s">
        <v>61</v>
      </c>
      <c r="D18190" s="228" t="s">
        <v>206</v>
      </c>
      <c r="E18190" s="228">
        <v>35</v>
      </c>
      <c r="F18190" s="228">
        <v>153871</v>
      </c>
      <c r="G18190" s="228">
        <v>10599</v>
      </c>
      <c r="H18190" s="228">
        <v>28590</v>
      </c>
      <c r="I18190" s="228">
        <v>29574891.239999998</v>
      </c>
      <c r="J18190" s="228">
        <v>6728550.9199999999</v>
      </c>
      <c r="K18190" s="228">
        <v>2156571.2999999998</v>
      </c>
      <c r="L18190" s="228">
        <v>44609267.060000002</v>
      </c>
    </row>
    <row r="18191" spans="1:12">
      <c r="A18191" s="228">
        <v>2021</v>
      </c>
      <c r="B18191" s="228" t="s">
        <v>195</v>
      </c>
      <c r="C18191" s="228" t="s">
        <v>61</v>
      </c>
      <c r="D18191" s="228" t="s">
        <v>206</v>
      </c>
      <c r="E18191" s="228">
        <v>40</v>
      </c>
      <c r="F18191" s="228">
        <v>142938</v>
      </c>
      <c r="G18191" s="228">
        <v>9061</v>
      </c>
      <c r="H18191" s="228">
        <v>19460</v>
      </c>
      <c r="I18191" s="228">
        <v>20805439.420000002</v>
      </c>
      <c r="J18191" s="228">
        <v>4727945.4800000004</v>
      </c>
      <c r="K18191" s="228">
        <v>2951805.78</v>
      </c>
      <c r="L18191" s="228">
        <v>33911495.700000003</v>
      </c>
    </row>
    <row r="18192" spans="1:12">
      <c r="A18192" s="228">
        <v>2021</v>
      </c>
      <c r="B18192" s="228" t="s">
        <v>195</v>
      </c>
      <c r="C18192" s="228" t="s">
        <v>61</v>
      </c>
      <c r="D18192" s="228" t="s">
        <v>206</v>
      </c>
      <c r="E18192" s="228">
        <v>45</v>
      </c>
      <c r="F18192" s="228">
        <v>138469</v>
      </c>
      <c r="G18192" s="228">
        <v>9381</v>
      </c>
      <c r="H18192" s="228">
        <v>19806</v>
      </c>
      <c r="I18192" s="228">
        <v>21179787.260000002</v>
      </c>
      <c r="J18192" s="228">
        <v>4744939.8099999996</v>
      </c>
      <c r="K18192" s="228">
        <v>3511524.79</v>
      </c>
      <c r="L18192" s="228">
        <v>35270799.07</v>
      </c>
    </row>
    <row r="18193" spans="1:12">
      <c r="A18193" s="228">
        <v>2021</v>
      </c>
      <c r="B18193" s="228" t="s">
        <v>195</v>
      </c>
      <c r="C18193" s="228" t="s">
        <v>61</v>
      </c>
      <c r="D18193" s="228" t="s">
        <v>206</v>
      </c>
      <c r="E18193" s="228">
        <v>50</v>
      </c>
      <c r="F18193" s="228">
        <v>135320</v>
      </c>
      <c r="G18193" s="228">
        <v>11054</v>
      </c>
      <c r="H18193" s="228">
        <v>22441</v>
      </c>
      <c r="I18193" s="228">
        <v>23116047.120000001</v>
      </c>
      <c r="J18193" s="228">
        <v>5414748.6699999999</v>
      </c>
      <c r="K18193" s="228">
        <v>4341505.9800000004</v>
      </c>
      <c r="L18193" s="228">
        <v>38964294.759999998</v>
      </c>
    </row>
    <row r="18194" spans="1:12">
      <c r="A18194" s="228">
        <v>2021</v>
      </c>
      <c r="B18194" s="228" t="s">
        <v>195</v>
      </c>
      <c r="C18194" s="228" t="s">
        <v>61</v>
      </c>
      <c r="D18194" s="228" t="s">
        <v>206</v>
      </c>
      <c r="E18194" s="228">
        <v>55</v>
      </c>
      <c r="F18194" s="228">
        <v>128562</v>
      </c>
      <c r="G18194" s="228">
        <v>12274</v>
      </c>
      <c r="H18194" s="228">
        <v>26021</v>
      </c>
      <c r="I18194" s="228">
        <v>26559984.559999999</v>
      </c>
      <c r="J18194" s="228">
        <v>6062437.8899999997</v>
      </c>
      <c r="K18194" s="228">
        <v>5627040.2999999998</v>
      </c>
      <c r="L18194" s="228">
        <v>44250460.189999998</v>
      </c>
    </row>
    <row r="18195" spans="1:12">
      <c r="A18195" s="228">
        <v>2021</v>
      </c>
      <c r="B18195" s="228" t="s">
        <v>195</v>
      </c>
      <c r="C18195" s="228" t="s">
        <v>61</v>
      </c>
      <c r="D18195" s="228" t="s">
        <v>206</v>
      </c>
      <c r="E18195" s="228">
        <v>60</v>
      </c>
      <c r="F18195" s="228">
        <v>128828</v>
      </c>
      <c r="G18195" s="228">
        <v>15829</v>
      </c>
      <c r="H18195" s="228">
        <v>34252</v>
      </c>
      <c r="I18195" s="228">
        <v>34632261.619999997</v>
      </c>
      <c r="J18195" s="228">
        <v>7789808.5</v>
      </c>
      <c r="K18195" s="228">
        <v>8272445.7999999998</v>
      </c>
      <c r="L18195" s="228">
        <v>57601393.030000001</v>
      </c>
    </row>
    <row r="18196" spans="1:12">
      <c r="A18196" s="228">
        <v>2021</v>
      </c>
      <c r="B18196" s="228" t="s">
        <v>195</v>
      </c>
      <c r="C18196" s="228" t="s">
        <v>61</v>
      </c>
      <c r="D18196" s="228" t="s">
        <v>206</v>
      </c>
      <c r="E18196" s="228">
        <v>65</v>
      </c>
      <c r="F18196" s="228">
        <v>116865</v>
      </c>
      <c r="G18196" s="228">
        <v>18449</v>
      </c>
      <c r="H18196" s="228">
        <v>40896</v>
      </c>
      <c r="I18196" s="228">
        <v>41770892.229999997</v>
      </c>
      <c r="J18196" s="228">
        <v>9532941.3100000005</v>
      </c>
      <c r="K18196" s="228">
        <v>10840962.93</v>
      </c>
      <c r="L18196" s="228">
        <v>68941247.900000006</v>
      </c>
    </row>
    <row r="18197" spans="1:12">
      <c r="A18197" s="228">
        <v>2021</v>
      </c>
      <c r="B18197" s="228" t="s">
        <v>195</v>
      </c>
      <c r="C18197" s="228" t="s">
        <v>61</v>
      </c>
      <c r="D18197" s="228" t="s">
        <v>206</v>
      </c>
      <c r="E18197" s="228">
        <v>70</v>
      </c>
      <c r="F18197" s="228">
        <v>104036.1</v>
      </c>
      <c r="G18197" s="228">
        <v>21514</v>
      </c>
      <c r="H18197" s="228">
        <v>53147</v>
      </c>
      <c r="I18197" s="228">
        <v>51392555.270000003</v>
      </c>
      <c r="J18197" s="228">
        <v>10798157.460000001</v>
      </c>
      <c r="K18197" s="228">
        <v>13475702.140000001</v>
      </c>
      <c r="L18197" s="228">
        <v>83023678.590000004</v>
      </c>
    </row>
    <row r="18198" spans="1:12">
      <c r="A18198" s="228">
        <v>2021</v>
      </c>
      <c r="B18198" s="228" t="s">
        <v>195</v>
      </c>
      <c r="C18198" s="228" t="s">
        <v>61</v>
      </c>
      <c r="D18198" s="228" t="s">
        <v>206</v>
      </c>
      <c r="E18198" s="228">
        <v>75</v>
      </c>
      <c r="F18198" s="228">
        <v>78221</v>
      </c>
      <c r="G18198" s="228">
        <v>19426</v>
      </c>
      <c r="H18198" s="228">
        <v>57677</v>
      </c>
      <c r="I18198" s="228">
        <v>52923189.509999998</v>
      </c>
      <c r="J18198" s="228">
        <v>10124470.199999999</v>
      </c>
      <c r="K18198" s="228">
        <v>12687998.33</v>
      </c>
      <c r="L18198" s="228">
        <v>81727501.969999999</v>
      </c>
    </row>
    <row r="18199" spans="1:12">
      <c r="A18199" s="228">
        <v>2021</v>
      </c>
      <c r="B18199" s="228" t="s">
        <v>195</v>
      </c>
      <c r="C18199" s="228" t="s">
        <v>61</v>
      </c>
      <c r="D18199" s="228" t="s">
        <v>206</v>
      </c>
      <c r="E18199" s="228">
        <v>80</v>
      </c>
      <c r="F18199" s="228">
        <v>49623</v>
      </c>
      <c r="G18199" s="228">
        <v>13266</v>
      </c>
      <c r="H18199" s="228">
        <v>50924</v>
      </c>
      <c r="I18199" s="228">
        <v>40651231.810000002</v>
      </c>
      <c r="J18199" s="228">
        <v>6758901.8600000003</v>
      </c>
      <c r="K18199" s="228">
        <v>7827956.04</v>
      </c>
      <c r="L18199" s="228">
        <v>58084191.5</v>
      </c>
    </row>
    <row r="18200" spans="1:12">
      <c r="A18200" s="228">
        <v>2021</v>
      </c>
      <c r="B18200" s="228" t="s">
        <v>195</v>
      </c>
      <c r="C18200" s="228" t="s">
        <v>61</v>
      </c>
      <c r="D18200" s="228" t="s">
        <v>206</v>
      </c>
      <c r="E18200" s="228">
        <v>85</v>
      </c>
      <c r="F18200" s="228">
        <v>29160</v>
      </c>
      <c r="G18200" s="228">
        <v>7659</v>
      </c>
      <c r="H18200" s="228">
        <v>40448</v>
      </c>
      <c r="I18200" s="228">
        <v>28520106.329999998</v>
      </c>
      <c r="J18200" s="228">
        <v>4040437.51</v>
      </c>
      <c r="K18200" s="228">
        <v>3520788.65</v>
      </c>
      <c r="L18200" s="228">
        <v>37523763.07</v>
      </c>
    </row>
    <row r="18201" spans="1:12">
      <c r="A18201" s="228">
        <v>2021</v>
      </c>
      <c r="B18201" s="228" t="s">
        <v>195</v>
      </c>
      <c r="C18201" s="228" t="s">
        <v>61</v>
      </c>
      <c r="D18201" s="228" t="s">
        <v>206</v>
      </c>
      <c r="E18201" s="228">
        <v>90</v>
      </c>
      <c r="F18201" s="228">
        <v>14147</v>
      </c>
      <c r="G18201" s="228">
        <v>3235</v>
      </c>
      <c r="H18201" s="228">
        <v>23592</v>
      </c>
      <c r="I18201" s="228">
        <v>15063089.630000001</v>
      </c>
      <c r="J18201" s="228">
        <v>1654275.87</v>
      </c>
      <c r="K18201" s="228">
        <v>1093043.6200000001</v>
      </c>
      <c r="L18201" s="228">
        <v>18327934.489999998</v>
      </c>
    </row>
    <row r="18202" spans="1:12">
      <c r="A18202" s="228">
        <v>2021</v>
      </c>
      <c r="B18202" s="228" t="s">
        <v>195</v>
      </c>
      <c r="C18202" s="228" t="s">
        <v>61</v>
      </c>
      <c r="D18202" s="228" t="s">
        <v>206</v>
      </c>
      <c r="E18202" s="228">
        <v>95</v>
      </c>
      <c r="F18202" s="228">
        <v>3932</v>
      </c>
      <c r="G18202" s="228">
        <v>935</v>
      </c>
      <c r="H18202" s="228">
        <v>6016</v>
      </c>
      <c r="I18202" s="228">
        <v>3625493.89</v>
      </c>
      <c r="J18202" s="228">
        <v>426814.04</v>
      </c>
      <c r="K18202" s="228">
        <v>191858</v>
      </c>
      <c r="L18202" s="228">
        <v>4389419.2699999996</v>
      </c>
    </row>
    <row r="18203" spans="1:12">
      <c r="A18203" s="228">
        <v>2021</v>
      </c>
      <c r="B18203" s="228" t="s">
        <v>195</v>
      </c>
      <c r="C18203" s="228" t="s">
        <v>62</v>
      </c>
      <c r="D18203" s="228" t="s">
        <v>205</v>
      </c>
      <c r="E18203" s="228">
        <v>0</v>
      </c>
      <c r="F18203" s="228">
        <v>66350</v>
      </c>
      <c r="G18203" s="228">
        <v>2094</v>
      </c>
      <c r="H18203" s="228">
        <v>6765</v>
      </c>
      <c r="I18203" s="228">
        <v>5532823.3200000003</v>
      </c>
      <c r="J18203" s="228">
        <v>828923.61</v>
      </c>
      <c r="K18203" s="228">
        <v>171136.9</v>
      </c>
      <c r="L18203" s="228">
        <v>7120032.3399999999</v>
      </c>
    </row>
    <row r="18204" spans="1:12">
      <c r="A18204" s="228">
        <v>2021</v>
      </c>
      <c r="B18204" s="228" t="s">
        <v>195</v>
      </c>
      <c r="C18204" s="228" t="s">
        <v>62</v>
      </c>
      <c r="D18204" s="228" t="s">
        <v>205</v>
      </c>
      <c r="E18204" s="228">
        <v>5</v>
      </c>
      <c r="F18204" s="228">
        <v>85180</v>
      </c>
      <c r="G18204" s="228">
        <v>1073</v>
      </c>
      <c r="H18204" s="228">
        <v>1475</v>
      </c>
      <c r="I18204" s="228">
        <v>1420240.9</v>
      </c>
      <c r="J18204" s="228">
        <v>399539.87</v>
      </c>
      <c r="K18204" s="228">
        <v>151385.72</v>
      </c>
      <c r="L18204" s="228">
        <v>2271521.62</v>
      </c>
    </row>
    <row r="18205" spans="1:12">
      <c r="A18205" s="228">
        <v>2021</v>
      </c>
      <c r="B18205" s="228" t="s">
        <v>195</v>
      </c>
      <c r="C18205" s="228" t="s">
        <v>62</v>
      </c>
      <c r="D18205" s="228" t="s">
        <v>205</v>
      </c>
      <c r="E18205" s="228">
        <v>10</v>
      </c>
      <c r="F18205" s="228">
        <v>87333</v>
      </c>
      <c r="G18205" s="228">
        <v>1065</v>
      </c>
      <c r="H18205" s="228">
        <v>1608</v>
      </c>
      <c r="I18205" s="228">
        <v>1708417.99</v>
      </c>
      <c r="J18205" s="228">
        <v>482773.34</v>
      </c>
      <c r="K18205" s="228">
        <v>430333</v>
      </c>
      <c r="L18205" s="228">
        <v>2930315.98</v>
      </c>
    </row>
    <row r="18206" spans="1:12">
      <c r="A18206" s="228">
        <v>2021</v>
      </c>
      <c r="B18206" s="228" t="s">
        <v>195</v>
      </c>
      <c r="C18206" s="228" t="s">
        <v>62</v>
      </c>
      <c r="D18206" s="228" t="s">
        <v>205</v>
      </c>
      <c r="E18206" s="228">
        <v>15</v>
      </c>
      <c r="F18206" s="228">
        <v>81404</v>
      </c>
      <c r="G18206" s="228">
        <v>1943</v>
      </c>
      <c r="H18206" s="228">
        <v>3700</v>
      </c>
      <c r="I18206" s="228">
        <v>3871576.18</v>
      </c>
      <c r="J18206" s="228">
        <v>892863.41</v>
      </c>
      <c r="K18206" s="228">
        <v>753363.33</v>
      </c>
      <c r="L18206" s="228">
        <v>6181509.29</v>
      </c>
    </row>
    <row r="18207" spans="1:12">
      <c r="A18207" s="228">
        <v>2021</v>
      </c>
      <c r="B18207" s="228" t="s">
        <v>195</v>
      </c>
      <c r="C18207" s="228" t="s">
        <v>62</v>
      </c>
      <c r="D18207" s="228" t="s">
        <v>205</v>
      </c>
      <c r="E18207" s="228">
        <v>20</v>
      </c>
      <c r="F18207" s="228">
        <v>61011</v>
      </c>
      <c r="G18207" s="228">
        <v>2077</v>
      </c>
      <c r="H18207" s="228">
        <v>4398</v>
      </c>
      <c r="I18207" s="228">
        <v>4404704.05</v>
      </c>
      <c r="J18207" s="228">
        <v>863747.75</v>
      </c>
      <c r="K18207" s="228">
        <v>613105.6</v>
      </c>
      <c r="L18207" s="228">
        <v>6576980.7800000003</v>
      </c>
    </row>
    <row r="18208" spans="1:12">
      <c r="A18208" s="228">
        <v>2021</v>
      </c>
      <c r="B18208" s="228" t="s">
        <v>195</v>
      </c>
      <c r="C18208" s="228" t="s">
        <v>62</v>
      </c>
      <c r="D18208" s="228" t="s">
        <v>205</v>
      </c>
      <c r="E18208" s="228">
        <v>25</v>
      </c>
      <c r="F18208" s="228">
        <v>45171</v>
      </c>
      <c r="G18208" s="228">
        <v>1536</v>
      </c>
      <c r="H18208" s="228">
        <v>3505</v>
      </c>
      <c r="I18208" s="228">
        <v>3086698.56</v>
      </c>
      <c r="J18208" s="228">
        <v>607283.55000000005</v>
      </c>
      <c r="K18208" s="228">
        <v>502970</v>
      </c>
      <c r="L18208" s="228">
        <v>4922821.2</v>
      </c>
    </row>
    <row r="18209" spans="1:12">
      <c r="A18209" s="228">
        <v>2021</v>
      </c>
      <c r="B18209" s="228" t="s">
        <v>195</v>
      </c>
      <c r="C18209" s="228" t="s">
        <v>62</v>
      </c>
      <c r="D18209" s="228" t="s">
        <v>205</v>
      </c>
      <c r="E18209" s="228">
        <v>30</v>
      </c>
      <c r="F18209" s="228">
        <v>81673</v>
      </c>
      <c r="G18209" s="228">
        <v>2100</v>
      </c>
      <c r="H18209" s="228">
        <v>4198</v>
      </c>
      <c r="I18209" s="228">
        <v>4069598.81</v>
      </c>
      <c r="J18209" s="228">
        <v>997935.95</v>
      </c>
      <c r="K18209" s="228">
        <v>726307.83999999997</v>
      </c>
      <c r="L18209" s="228">
        <v>6790807.0800000001</v>
      </c>
    </row>
    <row r="18210" spans="1:12">
      <c r="A18210" s="228">
        <v>2021</v>
      </c>
      <c r="B18210" s="228" t="s">
        <v>195</v>
      </c>
      <c r="C18210" s="228" t="s">
        <v>62</v>
      </c>
      <c r="D18210" s="228" t="s">
        <v>205</v>
      </c>
      <c r="E18210" s="228">
        <v>35</v>
      </c>
      <c r="F18210" s="228">
        <v>100629</v>
      </c>
      <c r="G18210" s="228">
        <v>3032</v>
      </c>
      <c r="H18210" s="228">
        <v>6227</v>
      </c>
      <c r="I18210" s="228">
        <v>6092563.2800000003</v>
      </c>
      <c r="J18210" s="228">
        <v>1533467.97</v>
      </c>
      <c r="K18210" s="228">
        <v>1018671.8</v>
      </c>
      <c r="L18210" s="228">
        <v>9973446.1899999995</v>
      </c>
    </row>
    <row r="18211" spans="1:12">
      <c r="A18211" s="228">
        <v>2021</v>
      </c>
      <c r="B18211" s="228" t="s">
        <v>195</v>
      </c>
      <c r="C18211" s="228" t="s">
        <v>62</v>
      </c>
      <c r="D18211" s="228" t="s">
        <v>205</v>
      </c>
      <c r="E18211" s="228">
        <v>40</v>
      </c>
      <c r="F18211" s="228">
        <v>96648</v>
      </c>
      <c r="G18211" s="228">
        <v>3679</v>
      </c>
      <c r="H18211" s="228">
        <v>7145</v>
      </c>
      <c r="I18211" s="228">
        <v>6919006.1200000001</v>
      </c>
      <c r="J18211" s="228">
        <v>1780483.39</v>
      </c>
      <c r="K18211" s="228">
        <v>1399692.44</v>
      </c>
      <c r="L18211" s="228">
        <v>11612028.380000001</v>
      </c>
    </row>
    <row r="18212" spans="1:12">
      <c r="A18212" s="228">
        <v>2021</v>
      </c>
      <c r="B18212" s="228" t="s">
        <v>195</v>
      </c>
      <c r="C18212" s="228" t="s">
        <v>62</v>
      </c>
      <c r="D18212" s="228" t="s">
        <v>205</v>
      </c>
      <c r="E18212" s="228">
        <v>45</v>
      </c>
      <c r="F18212" s="228">
        <v>92792</v>
      </c>
      <c r="G18212" s="228">
        <v>4536</v>
      </c>
      <c r="H18212" s="228">
        <v>8880</v>
      </c>
      <c r="I18212" s="228">
        <v>9471078.9499999993</v>
      </c>
      <c r="J18212" s="228">
        <v>2388094.9500000002</v>
      </c>
      <c r="K18212" s="228">
        <v>2160904.0099999998</v>
      </c>
      <c r="L18212" s="228">
        <v>15883861.539999999</v>
      </c>
    </row>
    <row r="18213" spans="1:12">
      <c r="A18213" s="228">
        <v>2021</v>
      </c>
      <c r="B18213" s="228" t="s">
        <v>195</v>
      </c>
      <c r="C18213" s="228" t="s">
        <v>62</v>
      </c>
      <c r="D18213" s="228" t="s">
        <v>205</v>
      </c>
      <c r="E18213" s="228">
        <v>50</v>
      </c>
      <c r="F18213" s="228">
        <v>93681</v>
      </c>
      <c r="G18213" s="228">
        <v>6215</v>
      </c>
      <c r="H18213" s="228">
        <v>11826</v>
      </c>
      <c r="I18213" s="228">
        <v>13101265.6</v>
      </c>
      <c r="J18213" s="228">
        <v>3611467.14</v>
      </c>
      <c r="K18213" s="228">
        <v>2760201.45</v>
      </c>
      <c r="L18213" s="228">
        <v>21859736.600000001</v>
      </c>
    </row>
    <row r="18214" spans="1:12">
      <c r="A18214" s="228">
        <v>2021</v>
      </c>
      <c r="B18214" s="228" t="s">
        <v>195</v>
      </c>
      <c r="C18214" s="228" t="s">
        <v>62</v>
      </c>
      <c r="D18214" s="228" t="s">
        <v>205</v>
      </c>
      <c r="E18214" s="228">
        <v>55</v>
      </c>
      <c r="F18214" s="228">
        <v>88436</v>
      </c>
      <c r="G18214" s="228">
        <v>7823</v>
      </c>
      <c r="H18214" s="228">
        <v>14893</v>
      </c>
      <c r="I18214" s="228">
        <v>18321769.07</v>
      </c>
      <c r="J18214" s="228">
        <v>4841690.5999999996</v>
      </c>
      <c r="K18214" s="228">
        <v>4115044.39</v>
      </c>
      <c r="L18214" s="228">
        <v>30125399.350000001</v>
      </c>
    </row>
    <row r="18215" spans="1:12">
      <c r="A18215" s="228">
        <v>2021</v>
      </c>
      <c r="B18215" s="228" t="s">
        <v>195</v>
      </c>
      <c r="C18215" s="228" t="s">
        <v>62</v>
      </c>
      <c r="D18215" s="228" t="s">
        <v>205</v>
      </c>
      <c r="E18215" s="228">
        <v>60</v>
      </c>
      <c r="F18215" s="228">
        <v>87579</v>
      </c>
      <c r="G18215" s="228">
        <v>11104</v>
      </c>
      <c r="H18215" s="228">
        <v>22263</v>
      </c>
      <c r="I18215" s="228">
        <v>26753429.440000001</v>
      </c>
      <c r="J18215" s="228">
        <v>6824801.8899999997</v>
      </c>
      <c r="K18215" s="228">
        <v>6450163.1500000004</v>
      </c>
      <c r="L18215" s="228">
        <v>43629773.5</v>
      </c>
    </row>
    <row r="18216" spans="1:12">
      <c r="A18216" s="228">
        <v>2021</v>
      </c>
      <c r="B18216" s="228" t="s">
        <v>195</v>
      </c>
      <c r="C18216" s="228" t="s">
        <v>62</v>
      </c>
      <c r="D18216" s="228" t="s">
        <v>205</v>
      </c>
      <c r="E18216" s="228">
        <v>65</v>
      </c>
      <c r="F18216" s="228">
        <v>79141.100000000006</v>
      </c>
      <c r="G18216" s="228">
        <v>13524</v>
      </c>
      <c r="H18216" s="228">
        <v>27653</v>
      </c>
      <c r="I18216" s="228">
        <v>33213424.809999999</v>
      </c>
      <c r="J18216" s="228">
        <v>7983893.4100000001</v>
      </c>
      <c r="K18216" s="228">
        <v>7973534.3099999996</v>
      </c>
      <c r="L18216" s="228">
        <v>53240479.920000002</v>
      </c>
    </row>
    <row r="18217" spans="1:12">
      <c r="A18217" s="228">
        <v>2021</v>
      </c>
      <c r="B18217" s="228" t="s">
        <v>195</v>
      </c>
      <c r="C18217" s="228" t="s">
        <v>62</v>
      </c>
      <c r="D18217" s="228" t="s">
        <v>205</v>
      </c>
      <c r="E18217" s="228">
        <v>70</v>
      </c>
      <c r="F18217" s="228">
        <v>69708</v>
      </c>
      <c r="G18217" s="228">
        <v>16229</v>
      </c>
      <c r="H18217" s="228">
        <v>34560</v>
      </c>
      <c r="I18217" s="228">
        <v>40486972.590000004</v>
      </c>
      <c r="J18217" s="228">
        <v>9510630.7300000004</v>
      </c>
      <c r="K18217" s="228">
        <v>9926992.6099999994</v>
      </c>
      <c r="L18217" s="228">
        <v>63878291.009999998</v>
      </c>
    </row>
    <row r="18218" spans="1:12">
      <c r="A18218" s="228">
        <v>2021</v>
      </c>
      <c r="B18218" s="228" t="s">
        <v>195</v>
      </c>
      <c r="C18218" s="228" t="s">
        <v>62</v>
      </c>
      <c r="D18218" s="228" t="s">
        <v>205</v>
      </c>
      <c r="E18218" s="228">
        <v>75</v>
      </c>
      <c r="F18218" s="228">
        <v>51973</v>
      </c>
      <c r="G18218" s="228">
        <v>16621</v>
      </c>
      <c r="H18218" s="228">
        <v>37678</v>
      </c>
      <c r="I18218" s="228">
        <v>40539022.729999997</v>
      </c>
      <c r="J18218" s="228">
        <v>8819379.8900000006</v>
      </c>
      <c r="K18218" s="228">
        <v>8908619.6400000006</v>
      </c>
      <c r="L18218" s="228">
        <v>61312156.579999998</v>
      </c>
    </row>
    <row r="18219" spans="1:12">
      <c r="A18219" s="228">
        <v>2021</v>
      </c>
      <c r="B18219" s="228" t="s">
        <v>195</v>
      </c>
      <c r="C18219" s="228" t="s">
        <v>62</v>
      </c>
      <c r="D18219" s="228" t="s">
        <v>205</v>
      </c>
      <c r="E18219" s="228">
        <v>80</v>
      </c>
      <c r="F18219" s="228">
        <v>32959</v>
      </c>
      <c r="G18219" s="228">
        <v>12126</v>
      </c>
      <c r="H18219" s="228">
        <v>33894</v>
      </c>
      <c r="I18219" s="228">
        <v>33631779.600000001</v>
      </c>
      <c r="J18219" s="228">
        <v>6671946.6399999997</v>
      </c>
      <c r="K18219" s="228">
        <v>6586397.2800000003</v>
      </c>
      <c r="L18219" s="228">
        <v>48716883.229999997</v>
      </c>
    </row>
    <row r="18220" spans="1:12">
      <c r="A18220" s="228">
        <v>2021</v>
      </c>
      <c r="B18220" s="228" t="s">
        <v>195</v>
      </c>
      <c r="C18220" s="228" t="s">
        <v>62</v>
      </c>
      <c r="D18220" s="228" t="s">
        <v>205</v>
      </c>
      <c r="E18220" s="228">
        <v>85</v>
      </c>
      <c r="F18220" s="228">
        <v>17718</v>
      </c>
      <c r="G18220" s="228">
        <v>7417</v>
      </c>
      <c r="H18220" s="228">
        <v>23268</v>
      </c>
      <c r="I18220" s="228">
        <v>19893862.600000001</v>
      </c>
      <c r="J18220" s="228">
        <v>3608733.11</v>
      </c>
      <c r="K18220" s="228">
        <v>3116052.51</v>
      </c>
      <c r="L18220" s="228">
        <v>27594573.050000001</v>
      </c>
    </row>
    <row r="18221" spans="1:12">
      <c r="A18221" s="228">
        <v>2021</v>
      </c>
      <c r="B18221" s="228" t="s">
        <v>195</v>
      </c>
      <c r="C18221" s="228" t="s">
        <v>62</v>
      </c>
      <c r="D18221" s="228" t="s">
        <v>205</v>
      </c>
      <c r="E18221" s="228">
        <v>90</v>
      </c>
      <c r="F18221" s="228">
        <v>7728</v>
      </c>
      <c r="G18221" s="228">
        <v>2516</v>
      </c>
      <c r="H18221" s="228">
        <v>12402</v>
      </c>
      <c r="I18221" s="228">
        <v>9887091.0500000007</v>
      </c>
      <c r="J18221" s="228">
        <v>1537839.27</v>
      </c>
      <c r="K18221" s="228">
        <v>1060175.54</v>
      </c>
      <c r="L18221" s="228">
        <v>12862707.32</v>
      </c>
    </row>
    <row r="18222" spans="1:12">
      <c r="A18222" s="228">
        <v>2021</v>
      </c>
      <c r="B18222" s="228" t="s">
        <v>195</v>
      </c>
      <c r="C18222" s="228" t="s">
        <v>62</v>
      </c>
      <c r="D18222" s="228" t="s">
        <v>205</v>
      </c>
      <c r="E18222" s="228">
        <v>95</v>
      </c>
      <c r="F18222" s="228">
        <v>1485</v>
      </c>
      <c r="G18222" s="228">
        <v>345</v>
      </c>
      <c r="H18222" s="228">
        <v>2085</v>
      </c>
      <c r="I18222" s="228">
        <v>1515734.56</v>
      </c>
      <c r="J18222" s="228">
        <v>216866.74</v>
      </c>
      <c r="K18222" s="228">
        <v>240146</v>
      </c>
      <c r="L18222" s="228">
        <v>2038244.44</v>
      </c>
    </row>
    <row r="18223" spans="1:12">
      <c r="A18223" s="228">
        <v>2021</v>
      </c>
      <c r="B18223" s="228" t="s">
        <v>195</v>
      </c>
      <c r="C18223" s="228" t="s">
        <v>62</v>
      </c>
      <c r="D18223" s="228" t="s">
        <v>206</v>
      </c>
      <c r="E18223" s="228">
        <v>0</v>
      </c>
      <c r="F18223" s="228">
        <v>62662</v>
      </c>
      <c r="G18223" s="228">
        <v>1475</v>
      </c>
      <c r="H18223" s="228">
        <v>5700</v>
      </c>
      <c r="I18223" s="228">
        <v>4288669.54</v>
      </c>
      <c r="J18223" s="228">
        <v>575291.12</v>
      </c>
      <c r="K18223" s="228">
        <v>97587.35</v>
      </c>
      <c r="L18223" s="228">
        <v>5251403.8099999996</v>
      </c>
    </row>
    <row r="18224" spans="1:12">
      <c r="A18224" s="228">
        <v>2021</v>
      </c>
      <c r="B18224" s="228" t="s">
        <v>195</v>
      </c>
      <c r="C18224" s="228" t="s">
        <v>62</v>
      </c>
      <c r="D18224" s="228" t="s">
        <v>206</v>
      </c>
      <c r="E18224" s="228">
        <v>5</v>
      </c>
      <c r="F18224" s="228">
        <v>80445</v>
      </c>
      <c r="G18224" s="228">
        <v>823</v>
      </c>
      <c r="H18224" s="228">
        <v>1137</v>
      </c>
      <c r="I18224" s="228">
        <v>1075837.1299999999</v>
      </c>
      <c r="J18224" s="228">
        <v>311755.11</v>
      </c>
      <c r="K18224" s="228">
        <v>156733</v>
      </c>
      <c r="L18224" s="228">
        <v>1783794.27</v>
      </c>
    </row>
    <row r="18225" spans="1:12">
      <c r="A18225" s="228">
        <v>2021</v>
      </c>
      <c r="B18225" s="228" t="s">
        <v>195</v>
      </c>
      <c r="C18225" s="228" t="s">
        <v>62</v>
      </c>
      <c r="D18225" s="228" t="s">
        <v>206</v>
      </c>
      <c r="E18225" s="228">
        <v>10</v>
      </c>
      <c r="F18225" s="228">
        <v>82919</v>
      </c>
      <c r="G18225" s="228">
        <v>957</v>
      </c>
      <c r="H18225" s="228">
        <v>2026</v>
      </c>
      <c r="I18225" s="228">
        <v>1714250.16</v>
      </c>
      <c r="J18225" s="228">
        <v>381371.21</v>
      </c>
      <c r="K18225" s="228">
        <v>415536</v>
      </c>
      <c r="L18225" s="228">
        <v>2770768.47</v>
      </c>
    </row>
    <row r="18226" spans="1:12">
      <c r="A18226" s="228">
        <v>2021</v>
      </c>
      <c r="B18226" s="228" t="s">
        <v>195</v>
      </c>
      <c r="C18226" s="228" t="s">
        <v>62</v>
      </c>
      <c r="D18226" s="228" t="s">
        <v>206</v>
      </c>
      <c r="E18226" s="228">
        <v>15</v>
      </c>
      <c r="F18226" s="228">
        <v>77391</v>
      </c>
      <c r="G18226" s="228">
        <v>3036</v>
      </c>
      <c r="H18226" s="228">
        <v>7410</v>
      </c>
      <c r="I18226" s="228">
        <v>6546785.8300000001</v>
      </c>
      <c r="J18226" s="228">
        <v>1078387.47</v>
      </c>
      <c r="K18226" s="228">
        <v>942052.8</v>
      </c>
      <c r="L18226" s="228">
        <v>9542668.5899999999</v>
      </c>
    </row>
    <row r="18227" spans="1:12">
      <c r="A18227" s="228">
        <v>2021</v>
      </c>
      <c r="B18227" s="228" t="s">
        <v>195</v>
      </c>
      <c r="C18227" s="228" t="s">
        <v>62</v>
      </c>
      <c r="D18227" s="228" t="s">
        <v>206</v>
      </c>
      <c r="E18227" s="228">
        <v>20</v>
      </c>
      <c r="F18227" s="228">
        <v>61796</v>
      </c>
      <c r="G18227" s="228">
        <v>4292</v>
      </c>
      <c r="H18227" s="228">
        <v>10593</v>
      </c>
      <c r="I18227" s="228">
        <v>9504826.2699999996</v>
      </c>
      <c r="J18227" s="228">
        <v>1551265.19</v>
      </c>
      <c r="K18227" s="228">
        <v>950911</v>
      </c>
      <c r="L18227" s="228">
        <v>13499459.68</v>
      </c>
    </row>
    <row r="18228" spans="1:12">
      <c r="A18228" s="228">
        <v>2021</v>
      </c>
      <c r="B18228" s="228" t="s">
        <v>195</v>
      </c>
      <c r="C18228" s="228" t="s">
        <v>62</v>
      </c>
      <c r="D18228" s="228" t="s">
        <v>206</v>
      </c>
      <c r="E18228" s="228">
        <v>25</v>
      </c>
      <c r="F18228" s="228">
        <v>54093</v>
      </c>
      <c r="G18228" s="228">
        <v>3974</v>
      </c>
      <c r="H18228" s="228">
        <v>10945</v>
      </c>
      <c r="I18228" s="228">
        <v>10703522.99</v>
      </c>
      <c r="J18228" s="228">
        <v>2111380.64</v>
      </c>
      <c r="K18228" s="228">
        <v>957584</v>
      </c>
      <c r="L18228" s="228">
        <v>15621137.91</v>
      </c>
    </row>
    <row r="18229" spans="1:12">
      <c r="A18229" s="228">
        <v>2021</v>
      </c>
      <c r="B18229" s="228" t="s">
        <v>195</v>
      </c>
      <c r="C18229" s="228" t="s">
        <v>62</v>
      </c>
      <c r="D18229" s="228" t="s">
        <v>206</v>
      </c>
      <c r="E18229" s="228">
        <v>30</v>
      </c>
      <c r="F18229" s="228">
        <v>97476</v>
      </c>
      <c r="G18229" s="228">
        <v>7796</v>
      </c>
      <c r="H18229" s="228">
        <v>20604</v>
      </c>
      <c r="I18229" s="228">
        <v>23795533.98</v>
      </c>
      <c r="J18229" s="228">
        <v>5148015.34</v>
      </c>
      <c r="K18229" s="228">
        <v>1337199</v>
      </c>
      <c r="L18229" s="228">
        <v>33805365.219999999</v>
      </c>
    </row>
    <row r="18230" spans="1:12">
      <c r="A18230" s="228">
        <v>2021</v>
      </c>
      <c r="B18230" s="228" t="s">
        <v>195</v>
      </c>
      <c r="C18230" s="228" t="s">
        <v>62</v>
      </c>
      <c r="D18230" s="228" t="s">
        <v>206</v>
      </c>
      <c r="E18230" s="228">
        <v>35</v>
      </c>
      <c r="F18230" s="228">
        <v>114308</v>
      </c>
      <c r="G18230" s="228">
        <v>9135</v>
      </c>
      <c r="H18230" s="228">
        <v>21035</v>
      </c>
      <c r="I18230" s="228">
        <v>24327926.02</v>
      </c>
      <c r="J18230" s="228">
        <v>5664410.5</v>
      </c>
      <c r="K18230" s="228">
        <v>1974906.3</v>
      </c>
      <c r="L18230" s="228">
        <v>36095618.140000001</v>
      </c>
    </row>
    <row r="18231" spans="1:12">
      <c r="A18231" s="228">
        <v>2021</v>
      </c>
      <c r="B18231" s="228" t="s">
        <v>195</v>
      </c>
      <c r="C18231" s="228" t="s">
        <v>62</v>
      </c>
      <c r="D18231" s="228" t="s">
        <v>206</v>
      </c>
      <c r="E18231" s="228">
        <v>40</v>
      </c>
      <c r="F18231" s="228">
        <v>104599</v>
      </c>
      <c r="G18231" s="228">
        <v>7659</v>
      </c>
      <c r="H18231" s="228">
        <v>14310</v>
      </c>
      <c r="I18231" s="228">
        <v>15717174.82</v>
      </c>
      <c r="J18231" s="228">
        <v>3967912.16</v>
      </c>
      <c r="K18231" s="228">
        <v>1822922.45</v>
      </c>
      <c r="L18231" s="228">
        <v>24884450.600000001</v>
      </c>
    </row>
    <row r="18232" spans="1:12">
      <c r="A18232" s="228">
        <v>2021</v>
      </c>
      <c r="B18232" s="228" t="s">
        <v>195</v>
      </c>
      <c r="C18232" s="228" t="s">
        <v>62</v>
      </c>
      <c r="D18232" s="228" t="s">
        <v>206</v>
      </c>
      <c r="E18232" s="228">
        <v>45</v>
      </c>
      <c r="F18232" s="228">
        <v>101134</v>
      </c>
      <c r="G18232" s="228">
        <v>7634</v>
      </c>
      <c r="H18232" s="228">
        <v>15361</v>
      </c>
      <c r="I18232" s="228">
        <v>16715093.220000001</v>
      </c>
      <c r="J18232" s="228">
        <v>4076355.19</v>
      </c>
      <c r="K18232" s="228">
        <v>2892242.46</v>
      </c>
      <c r="L18232" s="228">
        <v>27192590.239999998</v>
      </c>
    </row>
    <row r="18233" spans="1:12">
      <c r="A18233" s="228">
        <v>2021</v>
      </c>
      <c r="B18233" s="228" t="s">
        <v>195</v>
      </c>
      <c r="C18233" s="228" t="s">
        <v>62</v>
      </c>
      <c r="D18233" s="228" t="s">
        <v>206</v>
      </c>
      <c r="E18233" s="228">
        <v>50</v>
      </c>
      <c r="F18233" s="228">
        <v>103928</v>
      </c>
      <c r="G18233" s="228">
        <v>9515</v>
      </c>
      <c r="H18233" s="228">
        <v>18960</v>
      </c>
      <c r="I18233" s="228">
        <v>19976064.079999998</v>
      </c>
      <c r="J18233" s="228">
        <v>4958590.91</v>
      </c>
      <c r="K18233" s="228">
        <v>3803980.11</v>
      </c>
      <c r="L18233" s="228">
        <v>32548295.25</v>
      </c>
    </row>
    <row r="18234" spans="1:12">
      <c r="A18234" s="228">
        <v>2021</v>
      </c>
      <c r="B18234" s="228" t="s">
        <v>195</v>
      </c>
      <c r="C18234" s="228" t="s">
        <v>62</v>
      </c>
      <c r="D18234" s="228" t="s">
        <v>206</v>
      </c>
      <c r="E18234" s="228">
        <v>55</v>
      </c>
      <c r="F18234" s="228">
        <v>96769</v>
      </c>
      <c r="G18234" s="228">
        <v>10006</v>
      </c>
      <c r="H18234" s="228">
        <v>19908</v>
      </c>
      <c r="I18234" s="228">
        <v>20787092.600000001</v>
      </c>
      <c r="J18234" s="228">
        <v>5282237.17</v>
      </c>
      <c r="K18234" s="228">
        <v>4194983.4000000004</v>
      </c>
      <c r="L18234" s="228">
        <v>33920791.939999998</v>
      </c>
    </row>
    <row r="18235" spans="1:12">
      <c r="A18235" s="228">
        <v>2021</v>
      </c>
      <c r="B18235" s="228" t="s">
        <v>195</v>
      </c>
      <c r="C18235" s="228" t="s">
        <v>62</v>
      </c>
      <c r="D18235" s="228" t="s">
        <v>206</v>
      </c>
      <c r="E18235" s="228">
        <v>60</v>
      </c>
      <c r="F18235" s="228">
        <v>96135</v>
      </c>
      <c r="G18235" s="228">
        <v>11829</v>
      </c>
      <c r="H18235" s="228">
        <v>24868</v>
      </c>
      <c r="I18235" s="228">
        <v>26473233.050000001</v>
      </c>
      <c r="J18235" s="228">
        <v>6276167.46</v>
      </c>
      <c r="K18235" s="228">
        <v>6175858.71</v>
      </c>
      <c r="L18235" s="228">
        <v>42624738.32</v>
      </c>
    </row>
    <row r="18236" spans="1:12">
      <c r="A18236" s="228">
        <v>2021</v>
      </c>
      <c r="B18236" s="228" t="s">
        <v>195</v>
      </c>
      <c r="C18236" s="228" t="s">
        <v>62</v>
      </c>
      <c r="D18236" s="228" t="s">
        <v>206</v>
      </c>
      <c r="E18236" s="228">
        <v>65</v>
      </c>
      <c r="F18236" s="228">
        <v>88296</v>
      </c>
      <c r="G18236" s="228">
        <v>13408</v>
      </c>
      <c r="H18236" s="228">
        <v>29790</v>
      </c>
      <c r="I18236" s="228">
        <v>33163630.530000001</v>
      </c>
      <c r="J18236" s="228">
        <v>7653820.8499999996</v>
      </c>
      <c r="K18236" s="228">
        <v>8047800.75</v>
      </c>
      <c r="L18236" s="228">
        <v>52921420.200000003</v>
      </c>
    </row>
    <row r="18237" spans="1:12">
      <c r="A18237" s="228">
        <v>2021</v>
      </c>
      <c r="B18237" s="228" t="s">
        <v>195</v>
      </c>
      <c r="C18237" s="228" t="s">
        <v>62</v>
      </c>
      <c r="D18237" s="228" t="s">
        <v>206</v>
      </c>
      <c r="E18237" s="228">
        <v>70</v>
      </c>
      <c r="F18237" s="228">
        <v>79543</v>
      </c>
      <c r="G18237" s="228">
        <v>16778</v>
      </c>
      <c r="H18237" s="228">
        <v>38526</v>
      </c>
      <c r="I18237" s="228">
        <v>40951441.18</v>
      </c>
      <c r="J18237" s="228">
        <v>8955993.9499999993</v>
      </c>
      <c r="K18237" s="228">
        <v>9347654.9199999999</v>
      </c>
      <c r="L18237" s="228">
        <v>63411967.899999999</v>
      </c>
    </row>
    <row r="18238" spans="1:12">
      <c r="A18238" s="228">
        <v>2021</v>
      </c>
      <c r="B18238" s="228" t="s">
        <v>195</v>
      </c>
      <c r="C18238" s="228" t="s">
        <v>62</v>
      </c>
      <c r="D18238" s="228" t="s">
        <v>206</v>
      </c>
      <c r="E18238" s="228">
        <v>75</v>
      </c>
      <c r="F18238" s="228">
        <v>59002.1</v>
      </c>
      <c r="G18238" s="228">
        <v>14528</v>
      </c>
      <c r="H18238" s="228">
        <v>39489</v>
      </c>
      <c r="I18238" s="228">
        <v>40652407.420000002</v>
      </c>
      <c r="J18238" s="228">
        <v>8407497.3699999992</v>
      </c>
      <c r="K18238" s="228">
        <v>8535356.5899999999</v>
      </c>
      <c r="L18238" s="228">
        <v>60824423.259999998</v>
      </c>
    </row>
    <row r="18239" spans="1:12">
      <c r="A18239" s="228">
        <v>2021</v>
      </c>
      <c r="B18239" s="228" t="s">
        <v>195</v>
      </c>
      <c r="C18239" s="228" t="s">
        <v>62</v>
      </c>
      <c r="D18239" s="228" t="s">
        <v>206</v>
      </c>
      <c r="E18239" s="228">
        <v>80</v>
      </c>
      <c r="F18239" s="228">
        <v>38681</v>
      </c>
      <c r="G18239" s="228">
        <v>10617</v>
      </c>
      <c r="H18239" s="228">
        <v>36206</v>
      </c>
      <c r="I18239" s="228">
        <v>33308651.75</v>
      </c>
      <c r="J18239" s="228">
        <v>6247077.8200000003</v>
      </c>
      <c r="K18239" s="228">
        <v>5510072.0999999996</v>
      </c>
      <c r="L18239" s="228">
        <v>47005524.880000003</v>
      </c>
    </row>
    <row r="18240" spans="1:12">
      <c r="A18240" s="228">
        <v>2021</v>
      </c>
      <c r="B18240" s="228" t="s">
        <v>195</v>
      </c>
      <c r="C18240" s="228" t="s">
        <v>62</v>
      </c>
      <c r="D18240" s="228" t="s">
        <v>206</v>
      </c>
      <c r="E18240" s="228">
        <v>85</v>
      </c>
      <c r="F18240" s="228">
        <v>23644</v>
      </c>
      <c r="G18240" s="228">
        <v>6059</v>
      </c>
      <c r="H18240" s="228">
        <v>29119</v>
      </c>
      <c r="I18240" s="228">
        <v>23659793.890000001</v>
      </c>
      <c r="J18240" s="228">
        <v>3743069.18</v>
      </c>
      <c r="K18240" s="228">
        <v>3012820.8</v>
      </c>
      <c r="L18240" s="228">
        <v>31346188.440000001</v>
      </c>
    </row>
    <row r="18241" spans="1:12">
      <c r="A18241" s="228">
        <v>2021</v>
      </c>
      <c r="B18241" s="228" t="s">
        <v>195</v>
      </c>
      <c r="C18241" s="228" t="s">
        <v>62</v>
      </c>
      <c r="D18241" s="228" t="s">
        <v>206</v>
      </c>
      <c r="E18241" s="228">
        <v>90</v>
      </c>
      <c r="F18241" s="228">
        <v>12116</v>
      </c>
      <c r="G18241" s="228">
        <v>2691</v>
      </c>
      <c r="H18241" s="228">
        <v>16180</v>
      </c>
      <c r="I18241" s="228">
        <v>12590440.84</v>
      </c>
      <c r="J18241" s="228">
        <v>1789936.23</v>
      </c>
      <c r="K18241" s="228">
        <v>1036621.8</v>
      </c>
      <c r="L18241" s="228">
        <v>15852380.33</v>
      </c>
    </row>
    <row r="18242" spans="1:12">
      <c r="A18242" s="228">
        <v>2021</v>
      </c>
      <c r="B18242" s="228" t="s">
        <v>195</v>
      </c>
      <c r="C18242" s="228" t="s">
        <v>62</v>
      </c>
      <c r="D18242" s="228" t="s">
        <v>206</v>
      </c>
      <c r="E18242" s="228">
        <v>95</v>
      </c>
      <c r="F18242" s="228">
        <v>3314</v>
      </c>
      <c r="G18242" s="228">
        <v>612</v>
      </c>
      <c r="H18242" s="228">
        <v>3968</v>
      </c>
      <c r="I18242" s="228">
        <v>3029064.35</v>
      </c>
      <c r="J18242" s="228">
        <v>391360.78</v>
      </c>
      <c r="K18242" s="228">
        <v>178200</v>
      </c>
      <c r="L18242" s="228">
        <v>3681157.8</v>
      </c>
    </row>
    <row r="18243" spans="1:12">
      <c r="A18243" s="228">
        <v>2021</v>
      </c>
      <c r="B18243" s="228" t="s">
        <v>195</v>
      </c>
      <c r="C18243" s="228" t="s">
        <v>63</v>
      </c>
      <c r="D18243" s="228" t="s">
        <v>205</v>
      </c>
      <c r="E18243" s="228">
        <v>0</v>
      </c>
      <c r="F18243" s="228">
        <v>49162</v>
      </c>
      <c r="G18243" s="228">
        <v>2484</v>
      </c>
      <c r="H18243" s="228">
        <v>6929</v>
      </c>
      <c r="I18243" s="228">
        <v>6050909.2000000002</v>
      </c>
      <c r="J18243" s="228">
        <v>920947.23</v>
      </c>
      <c r="K18243" s="228">
        <v>159139</v>
      </c>
      <c r="L18243" s="228">
        <v>7751406.9500000002</v>
      </c>
    </row>
    <row r="18244" spans="1:12">
      <c r="A18244" s="228">
        <v>2021</v>
      </c>
      <c r="B18244" s="228" t="s">
        <v>195</v>
      </c>
      <c r="C18244" s="228" t="s">
        <v>63</v>
      </c>
      <c r="D18244" s="228" t="s">
        <v>205</v>
      </c>
      <c r="E18244" s="228">
        <v>5</v>
      </c>
      <c r="F18244" s="228">
        <v>67114</v>
      </c>
      <c r="G18244" s="228">
        <v>1517</v>
      </c>
      <c r="H18244" s="228">
        <v>2049</v>
      </c>
      <c r="I18244" s="228">
        <v>2055919.99</v>
      </c>
      <c r="J18244" s="228">
        <v>504069.33</v>
      </c>
      <c r="K18244" s="228">
        <v>181579.2</v>
      </c>
      <c r="L18244" s="228">
        <v>3196599.58</v>
      </c>
    </row>
    <row r="18245" spans="1:12">
      <c r="A18245" s="228">
        <v>2021</v>
      </c>
      <c r="B18245" s="228" t="s">
        <v>195</v>
      </c>
      <c r="C18245" s="228" t="s">
        <v>63</v>
      </c>
      <c r="D18245" s="228" t="s">
        <v>205</v>
      </c>
      <c r="E18245" s="228">
        <v>10</v>
      </c>
      <c r="F18245" s="228">
        <v>73849</v>
      </c>
      <c r="G18245" s="228">
        <v>1360</v>
      </c>
      <c r="H18245" s="228">
        <v>2066</v>
      </c>
      <c r="I18245" s="228">
        <v>2028484.83</v>
      </c>
      <c r="J18245" s="228">
        <v>463370.45</v>
      </c>
      <c r="K18245" s="228">
        <v>409247.55</v>
      </c>
      <c r="L18245" s="228">
        <v>3279253.39</v>
      </c>
    </row>
    <row r="18246" spans="1:12">
      <c r="A18246" s="228">
        <v>2021</v>
      </c>
      <c r="B18246" s="228" t="s">
        <v>195</v>
      </c>
      <c r="C18246" s="228" t="s">
        <v>63</v>
      </c>
      <c r="D18246" s="228" t="s">
        <v>205</v>
      </c>
      <c r="E18246" s="228">
        <v>15</v>
      </c>
      <c r="F18246" s="228">
        <v>69875</v>
      </c>
      <c r="G18246" s="228">
        <v>2076</v>
      </c>
      <c r="H18246" s="228">
        <v>3456</v>
      </c>
      <c r="I18246" s="228">
        <v>4212232.24</v>
      </c>
      <c r="J18246" s="228">
        <v>959756.14</v>
      </c>
      <c r="K18246" s="228">
        <v>942706</v>
      </c>
      <c r="L18246" s="228">
        <v>7046577.7300000004</v>
      </c>
    </row>
    <row r="18247" spans="1:12">
      <c r="A18247" s="228">
        <v>2021</v>
      </c>
      <c r="B18247" s="228" t="s">
        <v>195</v>
      </c>
      <c r="C18247" s="228" t="s">
        <v>63</v>
      </c>
      <c r="D18247" s="228" t="s">
        <v>205</v>
      </c>
      <c r="E18247" s="228">
        <v>20</v>
      </c>
      <c r="F18247" s="228">
        <v>48688</v>
      </c>
      <c r="G18247" s="228">
        <v>1778</v>
      </c>
      <c r="H18247" s="228">
        <v>4112</v>
      </c>
      <c r="I18247" s="228">
        <v>4298380.9000000004</v>
      </c>
      <c r="J18247" s="228">
        <v>825652.37</v>
      </c>
      <c r="K18247" s="228">
        <v>751648</v>
      </c>
      <c r="L18247" s="228">
        <v>6658303.79</v>
      </c>
    </row>
    <row r="18248" spans="1:12">
      <c r="A18248" s="228">
        <v>2021</v>
      </c>
      <c r="B18248" s="228" t="s">
        <v>195</v>
      </c>
      <c r="C18248" s="228" t="s">
        <v>63</v>
      </c>
      <c r="D18248" s="228" t="s">
        <v>205</v>
      </c>
      <c r="E18248" s="228">
        <v>25</v>
      </c>
      <c r="F18248" s="228">
        <v>32282</v>
      </c>
      <c r="G18248" s="228">
        <v>1100</v>
      </c>
      <c r="H18248" s="228">
        <v>2500</v>
      </c>
      <c r="I18248" s="228">
        <v>2326977.27</v>
      </c>
      <c r="J18248" s="228">
        <v>525527.32999999996</v>
      </c>
      <c r="K18248" s="228">
        <v>586611</v>
      </c>
      <c r="L18248" s="228">
        <v>4176498.21</v>
      </c>
    </row>
    <row r="18249" spans="1:12">
      <c r="A18249" s="228">
        <v>2021</v>
      </c>
      <c r="B18249" s="228" t="s">
        <v>195</v>
      </c>
      <c r="C18249" s="228" t="s">
        <v>63</v>
      </c>
      <c r="D18249" s="228" t="s">
        <v>205</v>
      </c>
      <c r="E18249" s="228">
        <v>30</v>
      </c>
      <c r="F18249" s="228">
        <v>54421</v>
      </c>
      <c r="G18249" s="228">
        <v>1793</v>
      </c>
      <c r="H18249" s="228">
        <v>4242</v>
      </c>
      <c r="I18249" s="228">
        <v>3991397.75</v>
      </c>
      <c r="J18249" s="228">
        <v>943549.83</v>
      </c>
      <c r="K18249" s="228">
        <v>862911</v>
      </c>
      <c r="L18249" s="228">
        <v>7032082.4000000004</v>
      </c>
    </row>
    <row r="18250" spans="1:12">
      <c r="A18250" s="228">
        <v>2021</v>
      </c>
      <c r="B18250" s="228" t="s">
        <v>195</v>
      </c>
      <c r="C18250" s="228" t="s">
        <v>63</v>
      </c>
      <c r="D18250" s="228" t="s">
        <v>205</v>
      </c>
      <c r="E18250" s="228">
        <v>35</v>
      </c>
      <c r="F18250" s="228">
        <v>70543</v>
      </c>
      <c r="G18250" s="228">
        <v>2864</v>
      </c>
      <c r="H18250" s="228">
        <v>6228</v>
      </c>
      <c r="I18250" s="228">
        <v>5766845</v>
      </c>
      <c r="J18250" s="228">
        <v>1398549.54</v>
      </c>
      <c r="K18250" s="228">
        <v>967064</v>
      </c>
      <c r="L18250" s="228">
        <v>9850168.3100000005</v>
      </c>
    </row>
    <row r="18251" spans="1:12">
      <c r="A18251" s="228">
        <v>2021</v>
      </c>
      <c r="B18251" s="228" t="s">
        <v>195</v>
      </c>
      <c r="C18251" s="228" t="s">
        <v>63</v>
      </c>
      <c r="D18251" s="228" t="s">
        <v>205</v>
      </c>
      <c r="E18251" s="228">
        <v>40</v>
      </c>
      <c r="F18251" s="228">
        <v>71623</v>
      </c>
      <c r="G18251" s="228">
        <v>3525</v>
      </c>
      <c r="H18251" s="228">
        <v>7014</v>
      </c>
      <c r="I18251" s="228">
        <v>7118220.9900000002</v>
      </c>
      <c r="J18251" s="228">
        <v>1800517.32</v>
      </c>
      <c r="K18251" s="228">
        <v>1403062</v>
      </c>
      <c r="L18251" s="228">
        <v>12397023.17</v>
      </c>
    </row>
    <row r="18252" spans="1:12">
      <c r="A18252" s="228">
        <v>2021</v>
      </c>
      <c r="B18252" s="228" t="s">
        <v>195</v>
      </c>
      <c r="C18252" s="228" t="s">
        <v>63</v>
      </c>
      <c r="D18252" s="228" t="s">
        <v>205</v>
      </c>
      <c r="E18252" s="228">
        <v>45</v>
      </c>
      <c r="F18252" s="228">
        <v>74245</v>
      </c>
      <c r="G18252" s="228">
        <v>4731</v>
      </c>
      <c r="H18252" s="228">
        <v>9944</v>
      </c>
      <c r="I18252" s="228">
        <v>10168359.02</v>
      </c>
      <c r="J18252" s="228">
        <v>2359619.6</v>
      </c>
      <c r="K18252" s="228">
        <v>2253713.9300000002</v>
      </c>
      <c r="L18252" s="228">
        <v>17190444.77</v>
      </c>
    </row>
    <row r="18253" spans="1:12">
      <c r="A18253" s="228">
        <v>2021</v>
      </c>
      <c r="B18253" s="228" t="s">
        <v>195</v>
      </c>
      <c r="C18253" s="228" t="s">
        <v>63</v>
      </c>
      <c r="D18253" s="228" t="s">
        <v>205</v>
      </c>
      <c r="E18253" s="228">
        <v>50</v>
      </c>
      <c r="F18253" s="228">
        <v>74876</v>
      </c>
      <c r="G18253" s="228">
        <v>6168</v>
      </c>
      <c r="H18253" s="228">
        <v>12503</v>
      </c>
      <c r="I18253" s="228">
        <v>13615385.189999999</v>
      </c>
      <c r="J18253" s="228">
        <v>3272332.96</v>
      </c>
      <c r="K18253" s="228">
        <v>3338694.05</v>
      </c>
      <c r="L18253" s="228">
        <v>23325487.440000001</v>
      </c>
    </row>
    <row r="18254" spans="1:12">
      <c r="A18254" s="228">
        <v>2021</v>
      </c>
      <c r="B18254" s="228" t="s">
        <v>195</v>
      </c>
      <c r="C18254" s="228" t="s">
        <v>63</v>
      </c>
      <c r="D18254" s="228" t="s">
        <v>205</v>
      </c>
      <c r="E18254" s="228">
        <v>55</v>
      </c>
      <c r="F18254" s="228">
        <v>70829</v>
      </c>
      <c r="G18254" s="228">
        <v>8174</v>
      </c>
      <c r="H18254" s="228">
        <v>16312</v>
      </c>
      <c r="I18254" s="228">
        <v>18712182.699999999</v>
      </c>
      <c r="J18254" s="228">
        <v>4473135.29</v>
      </c>
      <c r="K18254" s="228">
        <v>4485658.38</v>
      </c>
      <c r="L18254" s="228">
        <v>31208283.879999999</v>
      </c>
    </row>
    <row r="18255" spans="1:12">
      <c r="A18255" s="228">
        <v>2021</v>
      </c>
      <c r="B18255" s="228" t="s">
        <v>195</v>
      </c>
      <c r="C18255" s="228" t="s">
        <v>63</v>
      </c>
      <c r="D18255" s="228" t="s">
        <v>205</v>
      </c>
      <c r="E18255" s="228">
        <v>60</v>
      </c>
      <c r="F18255" s="228">
        <v>69916.100000000006</v>
      </c>
      <c r="G18255" s="228">
        <v>11190</v>
      </c>
      <c r="H18255" s="228">
        <v>23214</v>
      </c>
      <c r="I18255" s="228">
        <v>26661737.960000001</v>
      </c>
      <c r="J18255" s="228">
        <v>6143696.1200000001</v>
      </c>
      <c r="K18255" s="228">
        <v>6665378.8899999997</v>
      </c>
      <c r="L18255" s="228">
        <v>44300220.189999998</v>
      </c>
    </row>
    <row r="18256" spans="1:12">
      <c r="A18256" s="228">
        <v>2021</v>
      </c>
      <c r="B18256" s="228" t="s">
        <v>195</v>
      </c>
      <c r="C18256" s="228" t="s">
        <v>63</v>
      </c>
      <c r="D18256" s="228" t="s">
        <v>205</v>
      </c>
      <c r="E18256" s="228">
        <v>65</v>
      </c>
      <c r="F18256" s="228">
        <v>62946</v>
      </c>
      <c r="G18256" s="228">
        <v>13935</v>
      </c>
      <c r="H18256" s="228">
        <v>28660</v>
      </c>
      <c r="I18256" s="228">
        <v>33310882.309999999</v>
      </c>
      <c r="J18256" s="228">
        <v>7765381.4699999997</v>
      </c>
      <c r="K18256" s="228">
        <v>8387430.96</v>
      </c>
      <c r="L18256" s="228">
        <v>55065893.409999996</v>
      </c>
    </row>
    <row r="18257" spans="1:12">
      <c r="A18257" s="228">
        <v>2021</v>
      </c>
      <c r="B18257" s="228" t="s">
        <v>195</v>
      </c>
      <c r="C18257" s="228" t="s">
        <v>63</v>
      </c>
      <c r="D18257" s="228" t="s">
        <v>205</v>
      </c>
      <c r="E18257" s="228">
        <v>70</v>
      </c>
      <c r="F18257" s="228">
        <v>56218</v>
      </c>
      <c r="G18257" s="228">
        <v>16962</v>
      </c>
      <c r="H18257" s="228">
        <v>39006</v>
      </c>
      <c r="I18257" s="228">
        <v>43626431.399999999</v>
      </c>
      <c r="J18257" s="228">
        <v>9472211.9000000004</v>
      </c>
      <c r="K18257" s="228">
        <v>10655764.369999999</v>
      </c>
      <c r="L18257" s="228">
        <v>69293800.519999996</v>
      </c>
    </row>
    <row r="18258" spans="1:12">
      <c r="A18258" s="228">
        <v>2021</v>
      </c>
      <c r="B18258" s="228" t="s">
        <v>195</v>
      </c>
      <c r="C18258" s="228" t="s">
        <v>63</v>
      </c>
      <c r="D18258" s="228" t="s">
        <v>205</v>
      </c>
      <c r="E18258" s="228">
        <v>75</v>
      </c>
      <c r="F18258" s="228">
        <v>41514</v>
      </c>
      <c r="G18258" s="228">
        <v>16023</v>
      </c>
      <c r="H18258" s="228">
        <v>38399</v>
      </c>
      <c r="I18258" s="228">
        <v>40304902.789999999</v>
      </c>
      <c r="J18258" s="228">
        <v>8588588.6099999994</v>
      </c>
      <c r="K18258" s="228">
        <v>9227494.8499999996</v>
      </c>
      <c r="L18258" s="228">
        <v>62011498.770000003</v>
      </c>
    </row>
    <row r="18259" spans="1:12">
      <c r="A18259" s="228">
        <v>2021</v>
      </c>
      <c r="B18259" s="228" t="s">
        <v>195</v>
      </c>
      <c r="C18259" s="228" t="s">
        <v>63</v>
      </c>
      <c r="D18259" s="228" t="s">
        <v>205</v>
      </c>
      <c r="E18259" s="228">
        <v>80</v>
      </c>
      <c r="F18259" s="228">
        <v>25312</v>
      </c>
      <c r="G18259" s="228">
        <v>11269</v>
      </c>
      <c r="H18259" s="228">
        <v>32453</v>
      </c>
      <c r="I18259" s="228">
        <v>30188459.98</v>
      </c>
      <c r="J18259" s="228">
        <v>5671172.3700000001</v>
      </c>
      <c r="K18259" s="228">
        <v>5503388.25</v>
      </c>
      <c r="L18259" s="228">
        <v>43573217.590000004</v>
      </c>
    </row>
    <row r="18260" spans="1:12">
      <c r="A18260" s="228">
        <v>2021</v>
      </c>
      <c r="B18260" s="228" t="s">
        <v>195</v>
      </c>
      <c r="C18260" s="228" t="s">
        <v>63</v>
      </c>
      <c r="D18260" s="228" t="s">
        <v>205</v>
      </c>
      <c r="E18260" s="228">
        <v>85</v>
      </c>
      <c r="F18260" s="228">
        <v>12919</v>
      </c>
      <c r="G18260" s="228">
        <v>6438</v>
      </c>
      <c r="H18260" s="228">
        <v>22998</v>
      </c>
      <c r="I18260" s="228">
        <v>19070079.07</v>
      </c>
      <c r="J18260" s="228">
        <v>3060416.94</v>
      </c>
      <c r="K18260" s="228">
        <v>2757922.21</v>
      </c>
      <c r="L18260" s="228">
        <v>26050973.989999998</v>
      </c>
    </row>
    <row r="18261" spans="1:12">
      <c r="A18261" s="228">
        <v>2021</v>
      </c>
      <c r="B18261" s="228" t="s">
        <v>195</v>
      </c>
      <c r="C18261" s="228" t="s">
        <v>63</v>
      </c>
      <c r="D18261" s="228" t="s">
        <v>205</v>
      </c>
      <c r="E18261" s="228">
        <v>90</v>
      </c>
      <c r="F18261" s="228">
        <v>5117</v>
      </c>
      <c r="G18261" s="228">
        <v>2213</v>
      </c>
      <c r="H18261" s="228">
        <v>10412</v>
      </c>
      <c r="I18261" s="228">
        <v>8050060.6699999999</v>
      </c>
      <c r="J18261" s="228">
        <v>1128132.57</v>
      </c>
      <c r="K18261" s="228">
        <v>799078</v>
      </c>
      <c r="L18261" s="228">
        <v>10365670.060000001</v>
      </c>
    </row>
    <row r="18262" spans="1:12">
      <c r="A18262" s="228">
        <v>2021</v>
      </c>
      <c r="B18262" s="228" t="s">
        <v>195</v>
      </c>
      <c r="C18262" s="228" t="s">
        <v>63</v>
      </c>
      <c r="D18262" s="228" t="s">
        <v>205</v>
      </c>
      <c r="E18262" s="228">
        <v>95</v>
      </c>
      <c r="F18262" s="228">
        <v>836</v>
      </c>
      <c r="G18262" s="228">
        <v>298</v>
      </c>
      <c r="H18262" s="228">
        <v>1724</v>
      </c>
      <c r="I18262" s="228">
        <v>1203747.83</v>
      </c>
      <c r="J18262" s="228">
        <v>137491.46</v>
      </c>
      <c r="K18262" s="228">
        <v>124776</v>
      </c>
      <c r="L18262" s="228">
        <v>1528934.71</v>
      </c>
    </row>
    <row r="18263" spans="1:12">
      <c r="A18263" s="228">
        <v>2021</v>
      </c>
      <c r="B18263" s="228" t="s">
        <v>195</v>
      </c>
      <c r="C18263" s="228" t="s">
        <v>63</v>
      </c>
      <c r="D18263" s="228" t="s">
        <v>206</v>
      </c>
      <c r="E18263" s="228">
        <v>0</v>
      </c>
      <c r="F18263" s="228">
        <v>45565</v>
      </c>
      <c r="G18263" s="228">
        <v>1840</v>
      </c>
      <c r="H18263" s="228">
        <v>5237</v>
      </c>
      <c r="I18263" s="228">
        <v>4951041.53</v>
      </c>
      <c r="J18263" s="228">
        <v>647248.16</v>
      </c>
      <c r="K18263" s="228">
        <v>54967.7</v>
      </c>
      <c r="L18263" s="228">
        <v>6100555.7400000002</v>
      </c>
    </row>
    <row r="18264" spans="1:12">
      <c r="A18264" s="228">
        <v>2021</v>
      </c>
      <c r="B18264" s="228" t="s">
        <v>195</v>
      </c>
      <c r="C18264" s="228" t="s">
        <v>63</v>
      </c>
      <c r="D18264" s="228" t="s">
        <v>206</v>
      </c>
      <c r="E18264" s="228">
        <v>5</v>
      </c>
      <c r="F18264" s="228">
        <v>63349</v>
      </c>
      <c r="G18264" s="228">
        <v>1209</v>
      </c>
      <c r="H18264" s="228">
        <v>1888</v>
      </c>
      <c r="I18264" s="228">
        <v>1748443.1</v>
      </c>
      <c r="J18264" s="228">
        <v>369249.05</v>
      </c>
      <c r="K18264" s="228">
        <v>180640.5</v>
      </c>
      <c r="L18264" s="228">
        <v>2646536.25</v>
      </c>
    </row>
    <row r="18265" spans="1:12">
      <c r="A18265" s="228">
        <v>2021</v>
      </c>
      <c r="B18265" s="228" t="s">
        <v>195</v>
      </c>
      <c r="C18265" s="228" t="s">
        <v>63</v>
      </c>
      <c r="D18265" s="228" t="s">
        <v>206</v>
      </c>
      <c r="E18265" s="228">
        <v>10</v>
      </c>
      <c r="F18265" s="228">
        <v>69907</v>
      </c>
      <c r="G18265" s="228">
        <v>1220</v>
      </c>
      <c r="H18265" s="228">
        <v>2180</v>
      </c>
      <c r="I18265" s="228">
        <v>1945874.43</v>
      </c>
      <c r="J18265" s="228">
        <v>425842.95</v>
      </c>
      <c r="K18265" s="228">
        <v>472340.19</v>
      </c>
      <c r="L18265" s="228">
        <v>3230824.3</v>
      </c>
    </row>
    <row r="18266" spans="1:12">
      <c r="A18266" s="228">
        <v>2021</v>
      </c>
      <c r="B18266" s="228" t="s">
        <v>195</v>
      </c>
      <c r="C18266" s="228" t="s">
        <v>63</v>
      </c>
      <c r="D18266" s="228" t="s">
        <v>206</v>
      </c>
      <c r="E18266" s="228">
        <v>15</v>
      </c>
      <c r="F18266" s="228">
        <v>65820</v>
      </c>
      <c r="G18266" s="228">
        <v>2868</v>
      </c>
      <c r="H18266" s="228">
        <v>6918</v>
      </c>
      <c r="I18266" s="228">
        <v>6288775.96</v>
      </c>
      <c r="J18266" s="228">
        <v>1088788.3799999999</v>
      </c>
      <c r="K18266" s="228">
        <v>894028</v>
      </c>
      <c r="L18266" s="228">
        <v>9462442.1099999994</v>
      </c>
    </row>
    <row r="18267" spans="1:12">
      <c r="A18267" s="228">
        <v>2021</v>
      </c>
      <c r="B18267" s="228" t="s">
        <v>195</v>
      </c>
      <c r="C18267" s="228" t="s">
        <v>63</v>
      </c>
      <c r="D18267" s="228" t="s">
        <v>206</v>
      </c>
      <c r="E18267" s="228">
        <v>20</v>
      </c>
      <c r="F18267" s="228">
        <v>51308</v>
      </c>
      <c r="G18267" s="228">
        <v>3661</v>
      </c>
      <c r="H18267" s="228">
        <v>9645</v>
      </c>
      <c r="I18267" s="228">
        <v>8821179.2400000002</v>
      </c>
      <c r="J18267" s="228">
        <v>1526538.16</v>
      </c>
      <c r="K18267" s="228">
        <v>910493.2</v>
      </c>
      <c r="L18267" s="228">
        <v>12846644.07</v>
      </c>
    </row>
    <row r="18268" spans="1:12">
      <c r="A18268" s="228">
        <v>2021</v>
      </c>
      <c r="B18268" s="228" t="s">
        <v>195</v>
      </c>
      <c r="C18268" s="228" t="s">
        <v>63</v>
      </c>
      <c r="D18268" s="228" t="s">
        <v>206</v>
      </c>
      <c r="E18268" s="228">
        <v>25</v>
      </c>
      <c r="F18268" s="228">
        <v>41469</v>
      </c>
      <c r="G18268" s="228">
        <v>3597</v>
      </c>
      <c r="H18268" s="228">
        <v>10406</v>
      </c>
      <c r="I18268" s="228">
        <v>9901073.5999999996</v>
      </c>
      <c r="J18268" s="228">
        <v>2146432.2000000002</v>
      </c>
      <c r="K18268" s="228">
        <v>1115942</v>
      </c>
      <c r="L18268" s="228">
        <v>15241237.800000001</v>
      </c>
    </row>
    <row r="18269" spans="1:12">
      <c r="A18269" s="228">
        <v>2021</v>
      </c>
      <c r="B18269" s="228" t="s">
        <v>195</v>
      </c>
      <c r="C18269" s="228" t="s">
        <v>63</v>
      </c>
      <c r="D18269" s="228" t="s">
        <v>206</v>
      </c>
      <c r="E18269" s="228">
        <v>30</v>
      </c>
      <c r="F18269" s="228">
        <v>66438</v>
      </c>
      <c r="G18269" s="228">
        <v>6765</v>
      </c>
      <c r="H18269" s="228">
        <v>20526</v>
      </c>
      <c r="I18269" s="228">
        <v>19988891.300000001</v>
      </c>
      <c r="J18269" s="228">
        <v>4487579.8</v>
      </c>
      <c r="K18269" s="228">
        <v>1506888.44</v>
      </c>
      <c r="L18269" s="228">
        <v>29689826.739999998</v>
      </c>
    </row>
    <row r="18270" spans="1:12">
      <c r="A18270" s="228">
        <v>2021</v>
      </c>
      <c r="B18270" s="228" t="s">
        <v>195</v>
      </c>
      <c r="C18270" s="228" t="s">
        <v>63</v>
      </c>
      <c r="D18270" s="228" t="s">
        <v>206</v>
      </c>
      <c r="E18270" s="228">
        <v>35</v>
      </c>
      <c r="F18270" s="228">
        <v>81052</v>
      </c>
      <c r="G18270" s="228">
        <v>7809</v>
      </c>
      <c r="H18270" s="228">
        <v>18748</v>
      </c>
      <c r="I18270" s="228">
        <v>18997750.100000001</v>
      </c>
      <c r="J18270" s="228">
        <v>4576729.29</v>
      </c>
      <c r="K18270" s="228">
        <v>2006773.56</v>
      </c>
      <c r="L18270" s="228">
        <v>29875917.59</v>
      </c>
    </row>
    <row r="18271" spans="1:12">
      <c r="A18271" s="228">
        <v>2021</v>
      </c>
      <c r="B18271" s="228" t="s">
        <v>195</v>
      </c>
      <c r="C18271" s="228" t="s">
        <v>63</v>
      </c>
      <c r="D18271" s="228" t="s">
        <v>206</v>
      </c>
      <c r="E18271" s="228">
        <v>40</v>
      </c>
      <c r="F18271" s="228">
        <v>79086</v>
      </c>
      <c r="G18271" s="228">
        <v>7163</v>
      </c>
      <c r="H18271" s="228">
        <v>15246</v>
      </c>
      <c r="I18271" s="228">
        <v>15701745.449999999</v>
      </c>
      <c r="J18271" s="228">
        <v>3661630.63</v>
      </c>
      <c r="K18271" s="228">
        <v>2214125</v>
      </c>
      <c r="L18271" s="228">
        <v>25718205.960000001</v>
      </c>
    </row>
    <row r="18272" spans="1:12">
      <c r="A18272" s="228">
        <v>2021</v>
      </c>
      <c r="B18272" s="228" t="s">
        <v>195</v>
      </c>
      <c r="C18272" s="228" t="s">
        <v>63</v>
      </c>
      <c r="D18272" s="228" t="s">
        <v>206</v>
      </c>
      <c r="E18272" s="228">
        <v>45</v>
      </c>
      <c r="F18272" s="228">
        <v>81390</v>
      </c>
      <c r="G18272" s="228">
        <v>7718</v>
      </c>
      <c r="H18272" s="228">
        <v>16749</v>
      </c>
      <c r="I18272" s="228">
        <v>17408866.559999999</v>
      </c>
      <c r="J18272" s="228">
        <v>3850547.47</v>
      </c>
      <c r="K18272" s="228">
        <v>2468276</v>
      </c>
      <c r="L18272" s="228">
        <v>28125401.440000001</v>
      </c>
    </row>
    <row r="18273" spans="1:12">
      <c r="A18273" s="228">
        <v>2021</v>
      </c>
      <c r="B18273" s="228" t="s">
        <v>195</v>
      </c>
      <c r="C18273" s="228" t="s">
        <v>63</v>
      </c>
      <c r="D18273" s="228" t="s">
        <v>206</v>
      </c>
      <c r="E18273" s="228">
        <v>50</v>
      </c>
      <c r="F18273" s="228">
        <v>81827</v>
      </c>
      <c r="G18273" s="228">
        <v>9656</v>
      </c>
      <c r="H18273" s="228">
        <v>20596</v>
      </c>
      <c r="I18273" s="228">
        <v>20444641.57</v>
      </c>
      <c r="J18273" s="228">
        <v>4623617.9800000004</v>
      </c>
      <c r="K18273" s="228">
        <v>3843039.53</v>
      </c>
      <c r="L18273" s="228">
        <v>33681265.520000003</v>
      </c>
    </row>
    <row r="18274" spans="1:12">
      <c r="A18274" s="228">
        <v>2021</v>
      </c>
      <c r="B18274" s="228" t="s">
        <v>195</v>
      </c>
      <c r="C18274" s="228" t="s">
        <v>63</v>
      </c>
      <c r="D18274" s="228" t="s">
        <v>206</v>
      </c>
      <c r="E18274" s="228">
        <v>55</v>
      </c>
      <c r="F18274" s="228">
        <v>77064</v>
      </c>
      <c r="G18274" s="228">
        <v>10316</v>
      </c>
      <c r="H18274" s="228">
        <v>20504</v>
      </c>
      <c r="I18274" s="228">
        <v>22249787.109999999</v>
      </c>
      <c r="J18274" s="228">
        <v>5218601.58</v>
      </c>
      <c r="K18274" s="228">
        <v>4734374.55</v>
      </c>
      <c r="L18274" s="228">
        <v>37045095.469999999</v>
      </c>
    </row>
    <row r="18275" spans="1:12">
      <c r="A18275" s="228">
        <v>2021</v>
      </c>
      <c r="B18275" s="228" t="s">
        <v>195</v>
      </c>
      <c r="C18275" s="228" t="s">
        <v>63</v>
      </c>
      <c r="D18275" s="228" t="s">
        <v>206</v>
      </c>
      <c r="E18275" s="228">
        <v>60</v>
      </c>
      <c r="F18275" s="228">
        <v>77026.100000000006</v>
      </c>
      <c r="G18275" s="228">
        <v>12291</v>
      </c>
      <c r="H18275" s="228">
        <v>25001</v>
      </c>
      <c r="I18275" s="228">
        <v>27509870.870000001</v>
      </c>
      <c r="J18275" s="228">
        <v>6458088.96</v>
      </c>
      <c r="K18275" s="228">
        <v>6198355.2300000004</v>
      </c>
      <c r="L18275" s="228">
        <v>45285873.32</v>
      </c>
    </row>
    <row r="18276" spans="1:12">
      <c r="A18276" s="228">
        <v>2021</v>
      </c>
      <c r="B18276" s="228" t="s">
        <v>195</v>
      </c>
      <c r="C18276" s="228" t="s">
        <v>63</v>
      </c>
      <c r="D18276" s="228" t="s">
        <v>206</v>
      </c>
      <c r="E18276" s="228">
        <v>65</v>
      </c>
      <c r="F18276" s="228">
        <v>70022</v>
      </c>
      <c r="G18276" s="228">
        <v>14476</v>
      </c>
      <c r="H18276" s="228">
        <v>30116</v>
      </c>
      <c r="I18276" s="228">
        <v>32543783.609999999</v>
      </c>
      <c r="J18276" s="228">
        <v>7501827.6200000001</v>
      </c>
      <c r="K18276" s="228">
        <v>7814780.5800000001</v>
      </c>
      <c r="L18276" s="228">
        <v>53351775.979999997</v>
      </c>
    </row>
    <row r="18277" spans="1:12">
      <c r="A18277" s="228">
        <v>2021</v>
      </c>
      <c r="B18277" s="228" t="s">
        <v>195</v>
      </c>
      <c r="C18277" s="228" t="s">
        <v>63</v>
      </c>
      <c r="D18277" s="228" t="s">
        <v>206</v>
      </c>
      <c r="E18277" s="228">
        <v>70</v>
      </c>
      <c r="F18277" s="228">
        <v>63791</v>
      </c>
      <c r="G18277" s="228">
        <v>16124</v>
      </c>
      <c r="H18277" s="228">
        <v>39110</v>
      </c>
      <c r="I18277" s="228">
        <v>41207697.299999997</v>
      </c>
      <c r="J18277" s="228">
        <v>9035698.3100000005</v>
      </c>
      <c r="K18277" s="228">
        <v>9647928.2100000009</v>
      </c>
      <c r="L18277" s="228">
        <v>65018272.490000002</v>
      </c>
    </row>
    <row r="18278" spans="1:12">
      <c r="A18278" s="228">
        <v>2021</v>
      </c>
      <c r="B18278" s="228" t="s">
        <v>195</v>
      </c>
      <c r="C18278" s="228" t="s">
        <v>63</v>
      </c>
      <c r="D18278" s="228" t="s">
        <v>206</v>
      </c>
      <c r="E18278" s="228">
        <v>75</v>
      </c>
      <c r="F18278" s="228">
        <v>47050</v>
      </c>
      <c r="G18278" s="228">
        <v>13857</v>
      </c>
      <c r="H18278" s="228">
        <v>38197</v>
      </c>
      <c r="I18278" s="228">
        <v>37633979.630000003</v>
      </c>
      <c r="J18278" s="228">
        <v>7691449.04</v>
      </c>
      <c r="K18278" s="228">
        <v>8181796.25</v>
      </c>
      <c r="L18278" s="228">
        <v>57178039.280000001</v>
      </c>
    </row>
    <row r="18279" spans="1:12">
      <c r="A18279" s="228">
        <v>2021</v>
      </c>
      <c r="B18279" s="228" t="s">
        <v>195</v>
      </c>
      <c r="C18279" s="228" t="s">
        <v>63</v>
      </c>
      <c r="D18279" s="228" t="s">
        <v>206</v>
      </c>
      <c r="E18279" s="228">
        <v>80</v>
      </c>
      <c r="F18279" s="228">
        <v>29424</v>
      </c>
      <c r="G18279" s="228">
        <v>9226</v>
      </c>
      <c r="H18279" s="228">
        <v>32349</v>
      </c>
      <c r="I18279" s="228">
        <v>29008377.890000001</v>
      </c>
      <c r="J18279" s="228">
        <v>5084005.8</v>
      </c>
      <c r="K18279" s="228">
        <v>4745081</v>
      </c>
      <c r="L18279" s="228">
        <v>40939254.670000002</v>
      </c>
    </row>
    <row r="18280" spans="1:12">
      <c r="A18280" s="228">
        <v>2021</v>
      </c>
      <c r="B18280" s="228" t="s">
        <v>195</v>
      </c>
      <c r="C18280" s="228" t="s">
        <v>63</v>
      </c>
      <c r="D18280" s="228" t="s">
        <v>206</v>
      </c>
      <c r="E18280" s="228">
        <v>85</v>
      </c>
      <c r="F18280" s="228">
        <v>16871</v>
      </c>
      <c r="G18280" s="228">
        <v>5309</v>
      </c>
      <c r="H18280" s="228">
        <v>24968</v>
      </c>
      <c r="I18280" s="228">
        <v>19786832.870000001</v>
      </c>
      <c r="J18280" s="228">
        <v>2941119.79</v>
      </c>
      <c r="K18280" s="228">
        <v>2414736</v>
      </c>
      <c r="L18280" s="228">
        <v>26203289.579999998</v>
      </c>
    </row>
    <row r="18281" spans="1:12">
      <c r="A18281" s="228">
        <v>2021</v>
      </c>
      <c r="B18281" s="228" t="s">
        <v>195</v>
      </c>
      <c r="C18281" s="228" t="s">
        <v>63</v>
      </c>
      <c r="D18281" s="228" t="s">
        <v>206</v>
      </c>
      <c r="E18281" s="228">
        <v>90</v>
      </c>
      <c r="F18281" s="228">
        <v>7704</v>
      </c>
      <c r="G18281" s="228">
        <v>2195</v>
      </c>
      <c r="H18281" s="228">
        <v>14186</v>
      </c>
      <c r="I18281" s="228">
        <v>10195345.060000001</v>
      </c>
      <c r="J18281" s="228">
        <v>1254600.1200000001</v>
      </c>
      <c r="K18281" s="228">
        <v>925516</v>
      </c>
      <c r="L18281" s="228">
        <v>12881298.300000001</v>
      </c>
    </row>
    <row r="18282" spans="1:12">
      <c r="A18282" s="228">
        <v>2021</v>
      </c>
      <c r="B18282" s="228" t="s">
        <v>195</v>
      </c>
      <c r="C18282" s="228" t="s">
        <v>63</v>
      </c>
      <c r="D18282" s="228" t="s">
        <v>206</v>
      </c>
      <c r="E18282" s="228">
        <v>95</v>
      </c>
      <c r="F18282" s="228">
        <v>2054</v>
      </c>
      <c r="G18282" s="228">
        <v>493</v>
      </c>
      <c r="H18282" s="228">
        <v>4158</v>
      </c>
      <c r="I18282" s="228">
        <v>2832888.71</v>
      </c>
      <c r="J18282" s="228">
        <v>280639.57</v>
      </c>
      <c r="K18282" s="228">
        <v>86763</v>
      </c>
      <c r="L18282" s="228">
        <v>3300760.26</v>
      </c>
    </row>
    <row r="18283" spans="1:12">
      <c r="A18283" s="228">
        <v>2021</v>
      </c>
      <c r="B18283" s="228" t="s">
        <v>195</v>
      </c>
      <c r="C18283" s="228" t="s">
        <v>64</v>
      </c>
      <c r="D18283" s="228" t="s">
        <v>205</v>
      </c>
      <c r="E18283" s="228">
        <v>0</v>
      </c>
      <c r="F18283" s="228">
        <v>17443</v>
      </c>
      <c r="G18283" s="228">
        <v>802</v>
      </c>
      <c r="H18283" s="228">
        <v>1948</v>
      </c>
      <c r="I18283" s="228">
        <v>1505292</v>
      </c>
      <c r="J18283" s="228">
        <v>302015.77</v>
      </c>
      <c r="K18283" s="228">
        <v>64434</v>
      </c>
      <c r="L18283" s="228">
        <v>1954532.9</v>
      </c>
    </row>
    <row r="18284" spans="1:12">
      <c r="A18284" s="228">
        <v>2021</v>
      </c>
      <c r="B18284" s="228" t="s">
        <v>195</v>
      </c>
      <c r="C18284" s="228" t="s">
        <v>64</v>
      </c>
      <c r="D18284" s="228" t="s">
        <v>205</v>
      </c>
      <c r="E18284" s="228">
        <v>5</v>
      </c>
      <c r="F18284" s="228">
        <v>22275</v>
      </c>
      <c r="G18284" s="228">
        <v>412</v>
      </c>
      <c r="H18284" s="228">
        <v>497</v>
      </c>
      <c r="I18284" s="228">
        <v>478025.95</v>
      </c>
      <c r="J18284" s="228">
        <v>140889.26</v>
      </c>
      <c r="K18284" s="228">
        <v>14845</v>
      </c>
      <c r="L18284" s="228">
        <v>691822.79</v>
      </c>
    </row>
    <row r="18285" spans="1:12">
      <c r="A18285" s="228">
        <v>2021</v>
      </c>
      <c r="B18285" s="228" t="s">
        <v>195</v>
      </c>
      <c r="C18285" s="228" t="s">
        <v>64</v>
      </c>
      <c r="D18285" s="228" t="s">
        <v>205</v>
      </c>
      <c r="E18285" s="228">
        <v>10</v>
      </c>
      <c r="F18285" s="228">
        <v>23505</v>
      </c>
      <c r="G18285" s="228">
        <v>336</v>
      </c>
      <c r="H18285" s="228">
        <v>434</v>
      </c>
      <c r="I18285" s="228">
        <v>426592.45</v>
      </c>
      <c r="J18285" s="228">
        <v>133315.06</v>
      </c>
      <c r="K18285" s="228">
        <v>124632</v>
      </c>
      <c r="L18285" s="228">
        <v>734519.59</v>
      </c>
    </row>
    <row r="18286" spans="1:12">
      <c r="A18286" s="228">
        <v>2021</v>
      </c>
      <c r="B18286" s="228" t="s">
        <v>195</v>
      </c>
      <c r="C18286" s="228" t="s">
        <v>64</v>
      </c>
      <c r="D18286" s="228" t="s">
        <v>205</v>
      </c>
      <c r="E18286" s="228">
        <v>15</v>
      </c>
      <c r="F18286" s="228">
        <v>22342</v>
      </c>
      <c r="G18286" s="228">
        <v>726</v>
      </c>
      <c r="H18286" s="228">
        <v>1091</v>
      </c>
      <c r="I18286" s="228">
        <v>1303866.5</v>
      </c>
      <c r="J18286" s="228">
        <v>385259.51</v>
      </c>
      <c r="K18286" s="228">
        <v>470215.95</v>
      </c>
      <c r="L18286" s="228">
        <v>2291461.66</v>
      </c>
    </row>
    <row r="18287" spans="1:12">
      <c r="A18287" s="228">
        <v>2021</v>
      </c>
      <c r="B18287" s="228" t="s">
        <v>195</v>
      </c>
      <c r="C18287" s="228" t="s">
        <v>64</v>
      </c>
      <c r="D18287" s="228" t="s">
        <v>205</v>
      </c>
      <c r="E18287" s="228">
        <v>20</v>
      </c>
      <c r="F18287" s="228">
        <v>18768</v>
      </c>
      <c r="G18287" s="228">
        <v>645</v>
      </c>
      <c r="H18287" s="228">
        <v>988</v>
      </c>
      <c r="I18287" s="228">
        <v>1283713.22</v>
      </c>
      <c r="J18287" s="228">
        <v>417066.18</v>
      </c>
      <c r="K18287" s="228">
        <v>526978</v>
      </c>
      <c r="L18287" s="228">
        <v>2387114.9500000002</v>
      </c>
    </row>
    <row r="18288" spans="1:12">
      <c r="A18288" s="228">
        <v>2021</v>
      </c>
      <c r="B18288" s="228" t="s">
        <v>195</v>
      </c>
      <c r="C18288" s="228" t="s">
        <v>64</v>
      </c>
      <c r="D18288" s="228" t="s">
        <v>205</v>
      </c>
      <c r="E18288" s="228">
        <v>25</v>
      </c>
      <c r="F18288" s="228">
        <v>13966</v>
      </c>
      <c r="G18288" s="228">
        <v>499</v>
      </c>
      <c r="H18288" s="228">
        <v>726</v>
      </c>
      <c r="I18288" s="228">
        <v>981133.15</v>
      </c>
      <c r="J18288" s="228">
        <v>341645.2</v>
      </c>
      <c r="K18288" s="228">
        <v>282874</v>
      </c>
      <c r="L18288" s="228">
        <v>1836552.98</v>
      </c>
    </row>
    <row r="18289" spans="1:12">
      <c r="A18289" s="228">
        <v>2021</v>
      </c>
      <c r="B18289" s="228" t="s">
        <v>195</v>
      </c>
      <c r="C18289" s="228" t="s">
        <v>64</v>
      </c>
      <c r="D18289" s="228" t="s">
        <v>205</v>
      </c>
      <c r="E18289" s="228">
        <v>30</v>
      </c>
      <c r="F18289" s="228">
        <v>20591</v>
      </c>
      <c r="G18289" s="228">
        <v>668</v>
      </c>
      <c r="H18289" s="228">
        <v>1053</v>
      </c>
      <c r="I18289" s="228">
        <v>1223758.3999999999</v>
      </c>
      <c r="J18289" s="228">
        <v>420628.2</v>
      </c>
      <c r="K18289" s="228">
        <v>270003</v>
      </c>
      <c r="L18289" s="228">
        <v>2203973.94</v>
      </c>
    </row>
    <row r="18290" spans="1:12">
      <c r="A18290" s="228">
        <v>2021</v>
      </c>
      <c r="B18290" s="228" t="s">
        <v>195</v>
      </c>
      <c r="C18290" s="228" t="s">
        <v>64</v>
      </c>
      <c r="D18290" s="228" t="s">
        <v>205</v>
      </c>
      <c r="E18290" s="228">
        <v>35</v>
      </c>
      <c r="F18290" s="228">
        <v>24080</v>
      </c>
      <c r="G18290" s="228">
        <v>900</v>
      </c>
      <c r="H18290" s="228">
        <v>1336</v>
      </c>
      <c r="I18290" s="228">
        <v>1501599.05</v>
      </c>
      <c r="J18290" s="228">
        <v>540678.06999999995</v>
      </c>
      <c r="K18290" s="228">
        <v>328127.42</v>
      </c>
      <c r="L18290" s="228">
        <v>2735791.4</v>
      </c>
    </row>
    <row r="18291" spans="1:12">
      <c r="A18291" s="228">
        <v>2021</v>
      </c>
      <c r="B18291" s="228" t="s">
        <v>195</v>
      </c>
      <c r="C18291" s="228" t="s">
        <v>64</v>
      </c>
      <c r="D18291" s="228" t="s">
        <v>205</v>
      </c>
      <c r="E18291" s="228">
        <v>40</v>
      </c>
      <c r="F18291" s="228">
        <v>23365</v>
      </c>
      <c r="G18291" s="228">
        <v>981</v>
      </c>
      <c r="H18291" s="228">
        <v>1630</v>
      </c>
      <c r="I18291" s="228">
        <v>1803625.45</v>
      </c>
      <c r="J18291" s="228">
        <v>593143.78</v>
      </c>
      <c r="K18291" s="228">
        <v>462400</v>
      </c>
      <c r="L18291" s="228">
        <v>3261279.52</v>
      </c>
    </row>
    <row r="18292" spans="1:12">
      <c r="A18292" s="228">
        <v>2021</v>
      </c>
      <c r="B18292" s="228" t="s">
        <v>195</v>
      </c>
      <c r="C18292" s="228" t="s">
        <v>64</v>
      </c>
      <c r="D18292" s="228" t="s">
        <v>205</v>
      </c>
      <c r="E18292" s="228">
        <v>45</v>
      </c>
      <c r="F18292" s="228">
        <v>23928</v>
      </c>
      <c r="G18292" s="228">
        <v>1405</v>
      </c>
      <c r="H18292" s="228">
        <v>2361</v>
      </c>
      <c r="I18292" s="228">
        <v>2477517.75</v>
      </c>
      <c r="J18292" s="228">
        <v>795137.2</v>
      </c>
      <c r="K18292" s="228">
        <v>600550.92000000004</v>
      </c>
      <c r="L18292" s="228">
        <v>4338453.99</v>
      </c>
    </row>
    <row r="18293" spans="1:12">
      <c r="A18293" s="228">
        <v>2021</v>
      </c>
      <c r="B18293" s="228" t="s">
        <v>195</v>
      </c>
      <c r="C18293" s="228" t="s">
        <v>64</v>
      </c>
      <c r="D18293" s="228" t="s">
        <v>205</v>
      </c>
      <c r="E18293" s="228">
        <v>50</v>
      </c>
      <c r="F18293" s="228">
        <v>25625</v>
      </c>
      <c r="G18293" s="228">
        <v>1768</v>
      </c>
      <c r="H18293" s="228">
        <v>2876</v>
      </c>
      <c r="I18293" s="228">
        <v>3426409.77</v>
      </c>
      <c r="J18293" s="228">
        <v>1158193.5</v>
      </c>
      <c r="K18293" s="228">
        <v>1271015</v>
      </c>
      <c r="L18293" s="228">
        <v>6439258.9800000004</v>
      </c>
    </row>
    <row r="18294" spans="1:12">
      <c r="A18294" s="228">
        <v>2021</v>
      </c>
      <c r="B18294" s="228" t="s">
        <v>195</v>
      </c>
      <c r="C18294" s="228" t="s">
        <v>64</v>
      </c>
      <c r="D18294" s="228" t="s">
        <v>205</v>
      </c>
      <c r="E18294" s="228">
        <v>55</v>
      </c>
      <c r="F18294" s="228">
        <v>26227</v>
      </c>
      <c r="G18294" s="228">
        <v>2394</v>
      </c>
      <c r="H18294" s="228">
        <v>4420</v>
      </c>
      <c r="I18294" s="228">
        <v>5215285.34</v>
      </c>
      <c r="J18294" s="228">
        <v>1615498.04</v>
      </c>
      <c r="K18294" s="228">
        <v>1425857.69</v>
      </c>
      <c r="L18294" s="228">
        <v>9038494.6999999993</v>
      </c>
    </row>
    <row r="18295" spans="1:12">
      <c r="A18295" s="228">
        <v>2021</v>
      </c>
      <c r="B18295" s="228" t="s">
        <v>195</v>
      </c>
      <c r="C18295" s="228" t="s">
        <v>64</v>
      </c>
      <c r="D18295" s="228" t="s">
        <v>205</v>
      </c>
      <c r="E18295" s="228">
        <v>60</v>
      </c>
      <c r="F18295" s="228">
        <v>27960.1</v>
      </c>
      <c r="G18295" s="228">
        <v>3855</v>
      </c>
      <c r="H18295" s="228">
        <v>7769</v>
      </c>
      <c r="I18295" s="228">
        <v>8890270.9399999995</v>
      </c>
      <c r="J18295" s="228">
        <v>2407141.7799999998</v>
      </c>
      <c r="K18295" s="228">
        <v>2626157.46</v>
      </c>
      <c r="L18295" s="228">
        <v>14881155.369999999</v>
      </c>
    </row>
    <row r="18296" spans="1:12">
      <c r="A18296" s="228">
        <v>2021</v>
      </c>
      <c r="B18296" s="228" t="s">
        <v>195</v>
      </c>
      <c r="C18296" s="228" t="s">
        <v>64</v>
      </c>
      <c r="D18296" s="228" t="s">
        <v>205</v>
      </c>
      <c r="E18296" s="228">
        <v>65</v>
      </c>
      <c r="F18296" s="228">
        <v>27136</v>
      </c>
      <c r="G18296" s="228">
        <v>5323</v>
      </c>
      <c r="H18296" s="228">
        <v>10140</v>
      </c>
      <c r="I18296" s="228">
        <v>11791465.26</v>
      </c>
      <c r="J18296" s="228">
        <v>3166814.79</v>
      </c>
      <c r="K18296" s="228">
        <v>3419143.52</v>
      </c>
      <c r="L18296" s="228">
        <v>19434734.969999999</v>
      </c>
    </row>
    <row r="18297" spans="1:12">
      <c r="A18297" s="228">
        <v>2021</v>
      </c>
      <c r="B18297" s="228" t="s">
        <v>195</v>
      </c>
      <c r="C18297" s="228" t="s">
        <v>64</v>
      </c>
      <c r="D18297" s="228" t="s">
        <v>205</v>
      </c>
      <c r="E18297" s="228">
        <v>70</v>
      </c>
      <c r="F18297" s="228">
        <v>25080</v>
      </c>
      <c r="G18297" s="228">
        <v>6315</v>
      </c>
      <c r="H18297" s="228">
        <v>13362</v>
      </c>
      <c r="I18297" s="228">
        <v>14214957.49</v>
      </c>
      <c r="J18297" s="228">
        <v>3691855.44</v>
      </c>
      <c r="K18297" s="228">
        <v>4066636.37</v>
      </c>
      <c r="L18297" s="228">
        <v>23032240.120000001</v>
      </c>
    </row>
    <row r="18298" spans="1:12">
      <c r="A18298" s="228">
        <v>2021</v>
      </c>
      <c r="B18298" s="228" t="s">
        <v>195</v>
      </c>
      <c r="C18298" s="228" t="s">
        <v>64</v>
      </c>
      <c r="D18298" s="228" t="s">
        <v>205</v>
      </c>
      <c r="E18298" s="228">
        <v>75</v>
      </c>
      <c r="F18298" s="228">
        <v>19052</v>
      </c>
      <c r="G18298" s="228">
        <v>5627</v>
      </c>
      <c r="H18298" s="228">
        <v>12609</v>
      </c>
      <c r="I18298" s="228">
        <v>12809790.470000001</v>
      </c>
      <c r="J18298" s="228">
        <v>3255910.3</v>
      </c>
      <c r="K18298" s="228">
        <v>3578285</v>
      </c>
      <c r="L18298" s="228">
        <v>20411438.309999999</v>
      </c>
    </row>
    <row r="18299" spans="1:12">
      <c r="A18299" s="228">
        <v>2021</v>
      </c>
      <c r="B18299" s="228" t="s">
        <v>195</v>
      </c>
      <c r="C18299" s="228" t="s">
        <v>64</v>
      </c>
      <c r="D18299" s="228" t="s">
        <v>205</v>
      </c>
      <c r="E18299" s="228">
        <v>80</v>
      </c>
      <c r="F18299" s="228">
        <v>11694</v>
      </c>
      <c r="G18299" s="228">
        <v>4141</v>
      </c>
      <c r="H18299" s="228">
        <v>11755</v>
      </c>
      <c r="I18299" s="228">
        <v>10084473.550000001</v>
      </c>
      <c r="J18299" s="228">
        <v>2246377.7000000002</v>
      </c>
      <c r="K18299" s="228">
        <v>2636932.98</v>
      </c>
      <c r="L18299" s="228">
        <v>15452379.25</v>
      </c>
    </row>
    <row r="18300" spans="1:12">
      <c r="A18300" s="228">
        <v>2021</v>
      </c>
      <c r="B18300" s="228" t="s">
        <v>195</v>
      </c>
      <c r="C18300" s="228" t="s">
        <v>64</v>
      </c>
      <c r="D18300" s="228" t="s">
        <v>205</v>
      </c>
      <c r="E18300" s="228">
        <v>85</v>
      </c>
      <c r="F18300" s="228">
        <v>6287</v>
      </c>
      <c r="G18300" s="228">
        <v>2087</v>
      </c>
      <c r="H18300" s="228">
        <v>6921</v>
      </c>
      <c r="I18300" s="228">
        <v>5543172.0300000003</v>
      </c>
      <c r="J18300" s="228">
        <v>1090639.93</v>
      </c>
      <c r="K18300" s="228">
        <v>1116997.78</v>
      </c>
      <c r="L18300" s="228">
        <v>7962415.46</v>
      </c>
    </row>
    <row r="18301" spans="1:12">
      <c r="A18301" s="228">
        <v>2021</v>
      </c>
      <c r="B18301" s="228" t="s">
        <v>195</v>
      </c>
      <c r="C18301" s="228" t="s">
        <v>64</v>
      </c>
      <c r="D18301" s="228" t="s">
        <v>205</v>
      </c>
      <c r="E18301" s="228">
        <v>90</v>
      </c>
      <c r="F18301" s="228">
        <v>2709</v>
      </c>
      <c r="G18301" s="228">
        <v>764</v>
      </c>
      <c r="H18301" s="228">
        <v>4012</v>
      </c>
      <c r="I18301" s="228">
        <v>2527458.4700000002</v>
      </c>
      <c r="J18301" s="228">
        <v>403670.07</v>
      </c>
      <c r="K18301" s="228">
        <v>434849.09</v>
      </c>
      <c r="L18301" s="228">
        <v>3442902.04</v>
      </c>
    </row>
    <row r="18302" spans="1:12">
      <c r="A18302" s="228">
        <v>2021</v>
      </c>
      <c r="B18302" s="228" t="s">
        <v>195</v>
      </c>
      <c r="C18302" s="228" t="s">
        <v>64</v>
      </c>
      <c r="D18302" s="228" t="s">
        <v>205</v>
      </c>
      <c r="E18302" s="228">
        <v>95</v>
      </c>
      <c r="F18302" s="228">
        <v>539</v>
      </c>
      <c r="G18302" s="228">
        <v>133</v>
      </c>
      <c r="H18302" s="228">
        <v>668</v>
      </c>
      <c r="I18302" s="228">
        <v>385905.63</v>
      </c>
      <c r="J18302" s="228">
        <v>57598.97</v>
      </c>
      <c r="K18302" s="228">
        <v>34493</v>
      </c>
      <c r="L18302" s="228">
        <v>484820.23</v>
      </c>
    </row>
    <row r="18303" spans="1:12">
      <c r="A18303" s="228">
        <v>2021</v>
      </c>
      <c r="B18303" s="228" t="s">
        <v>195</v>
      </c>
      <c r="C18303" s="228" t="s">
        <v>64</v>
      </c>
      <c r="D18303" s="228" t="s">
        <v>206</v>
      </c>
      <c r="E18303" s="228">
        <v>0</v>
      </c>
      <c r="F18303" s="228">
        <v>16374</v>
      </c>
      <c r="G18303" s="228">
        <v>566</v>
      </c>
      <c r="H18303" s="228">
        <v>1755</v>
      </c>
      <c r="I18303" s="228">
        <v>1364305.25</v>
      </c>
      <c r="J18303" s="228">
        <v>205396.93</v>
      </c>
      <c r="K18303" s="228">
        <v>17945</v>
      </c>
      <c r="L18303" s="228">
        <v>1654776.39</v>
      </c>
    </row>
    <row r="18304" spans="1:12">
      <c r="A18304" s="228">
        <v>2021</v>
      </c>
      <c r="B18304" s="228" t="s">
        <v>195</v>
      </c>
      <c r="C18304" s="228" t="s">
        <v>64</v>
      </c>
      <c r="D18304" s="228" t="s">
        <v>206</v>
      </c>
      <c r="E18304" s="228">
        <v>5</v>
      </c>
      <c r="F18304" s="228">
        <v>20770</v>
      </c>
      <c r="G18304" s="228">
        <v>323</v>
      </c>
      <c r="H18304" s="228">
        <v>396</v>
      </c>
      <c r="I18304" s="228">
        <v>432065</v>
      </c>
      <c r="J18304" s="228">
        <v>112924.71</v>
      </c>
      <c r="K18304" s="228">
        <v>32552</v>
      </c>
      <c r="L18304" s="228">
        <v>629232.23</v>
      </c>
    </row>
    <row r="18305" spans="1:12">
      <c r="A18305" s="228">
        <v>2021</v>
      </c>
      <c r="B18305" s="228" t="s">
        <v>195</v>
      </c>
      <c r="C18305" s="228" t="s">
        <v>64</v>
      </c>
      <c r="D18305" s="228" t="s">
        <v>206</v>
      </c>
      <c r="E18305" s="228">
        <v>10</v>
      </c>
      <c r="F18305" s="228">
        <v>22311</v>
      </c>
      <c r="G18305" s="228">
        <v>309</v>
      </c>
      <c r="H18305" s="228">
        <v>517</v>
      </c>
      <c r="I18305" s="228">
        <v>442625.22</v>
      </c>
      <c r="J18305" s="228">
        <v>106390.21</v>
      </c>
      <c r="K18305" s="228">
        <v>165335</v>
      </c>
      <c r="L18305" s="228">
        <v>746798.61</v>
      </c>
    </row>
    <row r="18306" spans="1:12">
      <c r="A18306" s="228">
        <v>2021</v>
      </c>
      <c r="B18306" s="228" t="s">
        <v>195</v>
      </c>
      <c r="C18306" s="228" t="s">
        <v>64</v>
      </c>
      <c r="D18306" s="228" t="s">
        <v>206</v>
      </c>
      <c r="E18306" s="228">
        <v>15</v>
      </c>
      <c r="F18306" s="228">
        <v>21164</v>
      </c>
      <c r="G18306" s="228">
        <v>761</v>
      </c>
      <c r="H18306" s="228">
        <v>1331</v>
      </c>
      <c r="I18306" s="228">
        <v>1423330.58</v>
      </c>
      <c r="J18306" s="228">
        <v>382043.88</v>
      </c>
      <c r="K18306" s="228">
        <v>340768</v>
      </c>
      <c r="L18306" s="228">
        <v>2342182.9500000002</v>
      </c>
    </row>
    <row r="18307" spans="1:12">
      <c r="A18307" s="228">
        <v>2021</v>
      </c>
      <c r="B18307" s="228" t="s">
        <v>195</v>
      </c>
      <c r="C18307" s="228" t="s">
        <v>64</v>
      </c>
      <c r="D18307" s="228" t="s">
        <v>206</v>
      </c>
      <c r="E18307" s="228">
        <v>20</v>
      </c>
      <c r="F18307" s="228">
        <v>19037</v>
      </c>
      <c r="G18307" s="228">
        <v>1099</v>
      </c>
      <c r="H18307" s="228">
        <v>1797</v>
      </c>
      <c r="I18307" s="228">
        <v>2230570.39</v>
      </c>
      <c r="J18307" s="228">
        <v>613428.43999999994</v>
      </c>
      <c r="K18307" s="228">
        <v>304303</v>
      </c>
      <c r="L18307" s="228">
        <v>3518733.71</v>
      </c>
    </row>
    <row r="18308" spans="1:12">
      <c r="A18308" s="228">
        <v>2021</v>
      </c>
      <c r="B18308" s="228" t="s">
        <v>195</v>
      </c>
      <c r="C18308" s="228" t="s">
        <v>64</v>
      </c>
      <c r="D18308" s="228" t="s">
        <v>206</v>
      </c>
      <c r="E18308" s="228">
        <v>25</v>
      </c>
      <c r="F18308" s="228">
        <v>16280</v>
      </c>
      <c r="G18308" s="228">
        <v>1060</v>
      </c>
      <c r="H18308" s="228">
        <v>2351</v>
      </c>
      <c r="I18308" s="228">
        <v>2612339.88</v>
      </c>
      <c r="J18308" s="228">
        <v>794420.21</v>
      </c>
      <c r="K18308" s="228">
        <v>374152</v>
      </c>
      <c r="L18308" s="228">
        <v>4328867.58</v>
      </c>
    </row>
    <row r="18309" spans="1:12">
      <c r="A18309" s="228">
        <v>2021</v>
      </c>
      <c r="B18309" s="228" t="s">
        <v>195</v>
      </c>
      <c r="C18309" s="228" t="s">
        <v>64</v>
      </c>
      <c r="D18309" s="228" t="s">
        <v>206</v>
      </c>
      <c r="E18309" s="228">
        <v>30</v>
      </c>
      <c r="F18309" s="228">
        <v>23519</v>
      </c>
      <c r="G18309" s="228">
        <v>1851</v>
      </c>
      <c r="H18309" s="228">
        <v>4592</v>
      </c>
      <c r="I18309" s="228">
        <v>5340694.6399999997</v>
      </c>
      <c r="J18309" s="228">
        <v>1613527.79</v>
      </c>
      <c r="K18309" s="228">
        <v>452366</v>
      </c>
      <c r="L18309" s="228">
        <v>8277966.46</v>
      </c>
    </row>
    <row r="18310" spans="1:12">
      <c r="A18310" s="228">
        <v>2021</v>
      </c>
      <c r="B18310" s="228" t="s">
        <v>195</v>
      </c>
      <c r="C18310" s="228" t="s">
        <v>64</v>
      </c>
      <c r="D18310" s="228" t="s">
        <v>206</v>
      </c>
      <c r="E18310" s="228">
        <v>35</v>
      </c>
      <c r="F18310" s="228">
        <v>27564</v>
      </c>
      <c r="G18310" s="228">
        <v>2191</v>
      </c>
      <c r="H18310" s="228">
        <v>4589</v>
      </c>
      <c r="I18310" s="228">
        <v>5338598.0999999996</v>
      </c>
      <c r="J18310" s="228">
        <v>1727103.07</v>
      </c>
      <c r="K18310" s="228">
        <v>667173</v>
      </c>
      <c r="L18310" s="228">
        <v>8732526.6199999992</v>
      </c>
    </row>
    <row r="18311" spans="1:12">
      <c r="A18311" s="228">
        <v>2021</v>
      </c>
      <c r="B18311" s="228" t="s">
        <v>195</v>
      </c>
      <c r="C18311" s="228" t="s">
        <v>64</v>
      </c>
      <c r="D18311" s="228" t="s">
        <v>206</v>
      </c>
      <c r="E18311" s="228">
        <v>40</v>
      </c>
      <c r="F18311" s="228">
        <v>26021</v>
      </c>
      <c r="G18311" s="228">
        <v>1898</v>
      </c>
      <c r="H18311" s="228">
        <v>3436</v>
      </c>
      <c r="I18311" s="228">
        <v>4096439.94</v>
      </c>
      <c r="J18311" s="228">
        <v>1285185.3</v>
      </c>
      <c r="K18311" s="228">
        <v>595551</v>
      </c>
      <c r="L18311" s="228">
        <v>6779536.0700000003</v>
      </c>
    </row>
    <row r="18312" spans="1:12">
      <c r="A18312" s="228">
        <v>2021</v>
      </c>
      <c r="B18312" s="228" t="s">
        <v>195</v>
      </c>
      <c r="C18312" s="228" t="s">
        <v>64</v>
      </c>
      <c r="D18312" s="228" t="s">
        <v>206</v>
      </c>
      <c r="E18312" s="228">
        <v>45</v>
      </c>
      <c r="F18312" s="228">
        <v>25840</v>
      </c>
      <c r="G18312" s="228">
        <v>2157</v>
      </c>
      <c r="H18312" s="228">
        <v>3847</v>
      </c>
      <c r="I18312" s="228">
        <v>4345576.2300000004</v>
      </c>
      <c r="J18312" s="228">
        <v>1369372.68</v>
      </c>
      <c r="K18312" s="228">
        <v>776530</v>
      </c>
      <c r="L18312" s="228">
        <v>7380866.6299999999</v>
      </c>
    </row>
    <row r="18313" spans="1:12">
      <c r="A18313" s="228">
        <v>2021</v>
      </c>
      <c r="B18313" s="228" t="s">
        <v>195</v>
      </c>
      <c r="C18313" s="228" t="s">
        <v>64</v>
      </c>
      <c r="D18313" s="228" t="s">
        <v>206</v>
      </c>
      <c r="E18313" s="228">
        <v>50</v>
      </c>
      <c r="F18313" s="228">
        <v>28525</v>
      </c>
      <c r="G18313" s="228">
        <v>2782</v>
      </c>
      <c r="H18313" s="228">
        <v>5197</v>
      </c>
      <c r="I18313" s="228">
        <v>6158794.0999999996</v>
      </c>
      <c r="J18313" s="228">
        <v>1800764.91</v>
      </c>
      <c r="K18313" s="228">
        <v>1467978</v>
      </c>
      <c r="L18313" s="228">
        <v>10328792.33</v>
      </c>
    </row>
    <row r="18314" spans="1:12">
      <c r="A18314" s="228">
        <v>2021</v>
      </c>
      <c r="B18314" s="228" t="s">
        <v>195</v>
      </c>
      <c r="C18314" s="228" t="s">
        <v>64</v>
      </c>
      <c r="D18314" s="228" t="s">
        <v>206</v>
      </c>
      <c r="E18314" s="228">
        <v>55</v>
      </c>
      <c r="F18314" s="228">
        <v>29304</v>
      </c>
      <c r="G18314" s="228">
        <v>3527</v>
      </c>
      <c r="H18314" s="228">
        <v>6815</v>
      </c>
      <c r="I18314" s="228">
        <v>7207305.7000000002</v>
      </c>
      <c r="J18314" s="228">
        <v>2054552.48</v>
      </c>
      <c r="K18314" s="228">
        <v>1885620.5</v>
      </c>
      <c r="L18314" s="228">
        <v>12146211.16</v>
      </c>
    </row>
    <row r="18315" spans="1:12">
      <c r="A18315" s="228">
        <v>2021</v>
      </c>
      <c r="B18315" s="228" t="s">
        <v>195</v>
      </c>
      <c r="C18315" s="228" t="s">
        <v>64</v>
      </c>
      <c r="D18315" s="228" t="s">
        <v>206</v>
      </c>
      <c r="E18315" s="228">
        <v>60</v>
      </c>
      <c r="F18315" s="228">
        <v>31568.1</v>
      </c>
      <c r="G18315" s="228">
        <v>4665</v>
      </c>
      <c r="H18315" s="228">
        <v>9056</v>
      </c>
      <c r="I18315" s="228">
        <v>10065468.48</v>
      </c>
      <c r="J18315" s="228">
        <v>2789442.09</v>
      </c>
      <c r="K18315" s="228">
        <v>3078504.72</v>
      </c>
      <c r="L18315" s="228">
        <v>17079805.41</v>
      </c>
    </row>
    <row r="18316" spans="1:12">
      <c r="A18316" s="228">
        <v>2021</v>
      </c>
      <c r="B18316" s="228" t="s">
        <v>195</v>
      </c>
      <c r="C18316" s="228" t="s">
        <v>64</v>
      </c>
      <c r="D18316" s="228" t="s">
        <v>206</v>
      </c>
      <c r="E18316" s="228">
        <v>65</v>
      </c>
      <c r="F18316" s="228">
        <v>30855</v>
      </c>
      <c r="G18316" s="228">
        <v>5548</v>
      </c>
      <c r="H18316" s="228">
        <v>11187</v>
      </c>
      <c r="I18316" s="228">
        <v>12640709.369999999</v>
      </c>
      <c r="J18316" s="228">
        <v>3453661.41</v>
      </c>
      <c r="K18316" s="228">
        <v>3868466.24</v>
      </c>
      <c r="L18316" s="228">
        <v>21206204.539999999</v>
      </c>
    </row>
    <row r="18317" spans="1:12">
      <c r="A18317" s="228">
        <v>2021</v>
      </c>
      <c r="B18317" s="228" t="s">
        <v>195</v>
      </c>
      <c r="C18317" s="228" t="s">
        <v>64</v>
      </c>
      <c r="D18317" s="228" t="s">
        <v>206</v>
      </c>
      <c r="E18317" s="228">
        <v>70</v>
      </c>
      <c r="F18317" s="228">
        <v>28952</v>
      </c>
      <c r="G18317" s="228">
        <v>6164</v>
      </c>
      <c r="H18317" s="228">
        <v>13218</v>
      </c>
      <c r="I18317" s="228">
        <v>14103190.75</v>
      </c>
      <c r="J18317" s="228">
        <v>3833855.64</v>
      </c>
      <c r="K18317" s="228">
        <v>4350295.55</v>
      </c>
      <c r="L18317" s="228">
        <v>23390205.859999999</v>
      </c>
    </row>
    <row r="18318" spans="1:12">
      <c r="A18318" s="228">
        <v>2021</v>
      </c>
      <c r="B18318" s="228" t="s">
        <v>195</v>
      </c>
      <c r="C18318" s="228" t="s">
        <v>64</v>
      </c>
      <c r="D18318" s="228" t="s">
        <v>206</v>
      </c>
      <c r="E18318" s="228">
        <v>75</v>
      </c>
      <c r="F18318" s="228">
        <v>21790</v>
      </c>
      <c r="G18318" s="228">
        <v>5215</v>
      </c>
      <c r="H18318" s="228">
        <v>13343</v>
      </c>
      <c r="I18318" s="228">
        <v>13470984.960000001</v>
      </c>
      <c r="J18318" s="228">
        <v>3352082.81</v>
      </c>
      <c r="K18318" s="228">
        <v>3883637.24</v>
      </c>
      <c r="L18318" s="228">
        <v>21455045.050000001</v>
      </c>
    </row>
    <row r="18319" spans="1:12">
      <c r="A18319" s="228">
        <v>2021</v>
      </c>
      <c r="B18319" s="228" t="s">
        <v>195</v>
      </c>
      <c r="C18319" s="228" t="s">
        <v>64</v>
      </c>
      <c r="D18319" s="228" t="s">
        <v>206</v>
      </c>
      <c r="E18319" s="228">
        <v>80</v>
      </c>
      <c r="F18319" s="228">
        <v>13750</v>
      </c>
      <c r="G18319" s="228">
        <v>3437</v>
      </c>
      <c r="H18319" s="228">
        <v>10234</v>
      </c>
      <c r="I18319" s="228">
        <v>9237404.8399999999</v>
      </c>
      <c r="J18319" s="228">
        <v>2182563.41</v>
      </c>
      <c r="K18319" s="228">
        <v>2626633.4</v>
      </c>
      <c r="L18319" s="228">
        <v>14473339.59</v>
      </c>
    </row>
    <row r="18320" spans="1:12">
      <c r="A18320" s="228">
        <v>2021</v>
      </c>
      <c r="B18320" s="228" t="s">
        <v>195</v>
      </c>
      <c r="C18320" s="228" t="s">
        <v>64</v>
      </c>
      <c r="D18320" s="228" t="s">
        <v>206</v>
      </c>
      <c r="E18320" s="228">
        <v>85</v>
      </c>
      <c r="F18320" s="228">
        <v>8174</v>
      </c>
      <c r="G18320" s="228">
        <v>2125</v>
      </c>
      <c r="H18320" s="228">
        <v>9761</v>
      </c>
      <c r="I18320" s="228">
        <v>6849199.4100000001</v>
      </c>
      <c r="J18320" s="228">
        <v>1278813.32</v>
      </c>
      <c r="K18320" s="228">
        <v>1147382.25</v>
      </c>
      <c r="L18320" s="228">
        <v>9475937.3300000001</v>
      </c>
    </row>
    <row r="18321" spans="1:12">
      <c r="A18321" s="228">
        <v>2021</v>
      </c>
      <c r="B18321" s="228" t="s">
        <v>195</v>
      </c>
      <c r="C18321" s="228" t="s">
        <v>64</v>
      </c>
      <c r="D18321" s="228" t="s">
        <v>206</v>
      </c>
      <c r="E18321" s="228">
        <v>90</v>
      </c>
      <c r="F18321" s="228">
        <v>4263</v>
      </c>
      <c r="G18321" s="228">
        <v>958</v>
      </c>
      <c r="H18321" s="228">
        <v>5019</v>
      </c>
      <c r="I18321" s="228">
        <v>2933222.09</v>
      </c>
      <c r="J18321" s="228">
        <v>461283.67</v>
      </c>
      <c r="K18321" s="228">
        <v>393416</v>
      </c>
      <c r="L18321" s="228">
        <v>3879056.62</v>
      </c>
    </row>
    <row r="18322" spans="1:12">
      <c r="A18322" s="228">
        <v>2021</v>
      </c>
      <c r="B18322" s="228" t="s">
        <v>195</v>
      </c>
      <c r="C18322" s="228" t="s">
        <v>64</v>
      </c>
      <c r="D18322" s="228" t="s">
        <v>206</v>
      </c>
      <c r="E18322" s="228">
        <v>95</v>
      </c>
      <c r="F18322" s="228">
        <v>1275</v>
      </c>
      <c r="G18322" s="228">
        <v>270</v>
      </c>
      <c r="H18322" s="228">
        <v>1641</v>
      </c>
      <c r="I18322" s="228">
        <v>876585.7</v>
      </c>
      <c r="J18322" s="228">
        <v>123324.97</v>
      </c>
      <c r="K18322" s="228">
        <v>89774</v>
      </c>
      <c r="L18322" s="228">
        <v>1105609.9099999999</v>
      </c>
    </row>
    <row r="18323" spans="1:12">
      <c r="A18323" s="228">
        <v>2021</v>
      </c>
      <c r="B18323" s="228" t="s">
        <v>195</v>
      </c>
      <c r="C18323" s="228" t="s">
        <v>65</v>
      </c>
      <c r="D18323" s="228" t="s">
        <v>205</v>
      </c>
      <c r="E18323" s="228">
        <v>0</v>
      </c>
      <c r="F18323" s="228">
        <v>40017</v>
      </c>
      <c r="G18323" s="228">
        <v>2006</v>
      </c>
      <c r="H18323" s="228">
        <v>3893</v>
      </c>
      <c r="I18323" s="228">
        <v>3568355.15</v>
      </c>
      <c r="J18323" s="228">
        <v>646865.37</v>
      </c>
      <c r="K18323" s="228">
        <v>56416</v>
      </c>
      <c r="L18323" s="228">
        <v>4675231.7699999996</v>
      </c>
    </row>
    <row r="18324" spans="1:12">
      <c r="A18324" s="228">
        <v>2021</v>
      </c>
      <c r="B18324" s="228" t="s">
        <v>195</v>
      </c>
      <c r="C18324" s="228" t="s">
        <v>65</v>
      </c>
      <c r="D18324" s="228" t="s">
        <v>205</v>
      </c>
      <c r="E18324" s="228">
        <v>5</v>
      </c>
      <c r="F18324" s="228">
        <v>50720</v>
      </c>
      <c r="G18324" s="228">
        <v>1228</v>
      </c>
      <c r="H18324" s="228">
        <v>1757</v>
      </c>
      <c r="I18324" s="228">
        <v>1783384.8</v>
      </c>
      <c r="J18324" s="228">
        <v>375087.58</v>
      </c>
      <c r="K18324" s="228">
        <v>67580</v>
      </c>
      <c r="L18324" s="228">
        <v>2436855.4500000002</v>
      </c>
    </row>
    <row r="18325" spans="1:12">
      <c r="A18325" s="228">
        <v>2021</v>
      </c>
      <c r="B18325" s="228" t="s">
        <v>195</v>
      </c>
      <c r="C18325" s="228" t="s">
        <v>65</v>
      </c>
      <c r="D18325" s="228" t="s">
        <v>205</v>
      </c>
      <c r="E18325" s="228">
        <v>10</v>
      </c>
      <c r="F18325" s="228">
        <v>50920</v>
      </c>
      <c r="G18325" s="228">
        <v>919</v>
      </c>
      <c r="H18325" s="228">
        <v>1399</v>
      </c>
      <c r="I18325" s="228">
        <v>1377181.1</v>
      </c>
      <c r="J18325" s="228">
        <v>277710.48</v>
      </c>
      <c r="K18325" s="228">
        <v>225693</v>
      </c>
      <c r="L18325" s="228">
        <v>2030234.52</v>
      </c>
    </row>
    <row r="18326" spans="1:12">
      <c r="A18326" s="228">
        <v>2021</v>
      </c>
      <c r="B18326" s="228" t="s">
        <v>195</v>
      </c>
      <c r="C18326" s="228" t="s">
        <v>65</v>
      </c>
      <c r="D18326" s="228" t="s">
        <v>205</v>
      </c>
      <c r="E18326" s="228">
        <v>15</v>
      </c>
      <c r="F18326" s="228">
        <v>45882</v>
      </c>
      <c r="G18326" s="228">
        <v>1355</v>
      </c>
      <c r="H18326" s="228">
        <v>2326</v>
      </c>
      <c r="I18326" s="228">
        <v>2746726.1</v>
      </c>
      <c r="J18326" s="228">
        <v>603280.48</v>
      </c>
      <c r="K18326" s="228">
        <v>557607</v>
      </c>
      <c r="L18326" s="228">
        <v>4228799.9800000004</v>
      </c>
    </row>
    <row r="18327" spans="1:12">
      <c r="A18327" s="228">
        <v>2021</v>
      </c>
      <c r="B18327" s="228" t="s">
        <v>195</v>
      </c>
      <c r="C18327" s="228" t="s">
        <v>65</v>
      </c>
      <c r="D18327" s="228" t="s">
        <v>205</v>
      </c>
      <c r="E18327" s="228">
        <v>20</v>
      </c>
      <c r="F18327" s="228">
        <v>37108</v>
      </c>
      <c r="G18327" s="228">
        <v>1139</v>
      </c>
      <c r="H18327" s="228">
        <v>2150</v>
      </c>
      <c r="I18327" s="228">
        <v>2809588.2</v>
      </c>
      <c r="J18327" s="228">
        <v>564317.88</v>
      </c>
      <c r="K18327" s="228">
        <v>533494</v>
      </c>
      <c r="L18327" s="228">
        <v>4215305</v>
      </c>
    </row>
    <row r="18328" spans="1:12">
      <c r="A18328" s="228">
        <v>2021</v>
      </c>
      <c r="B18328" s="228" t="s">
        <v>195</v>
      </c>
      <c r="C18328" s="228" t="s">
        <v>65</v>
      </c>
      <c r="D18328" s="228" t="s">
        <v>205</v>
      </c>
      <c r="E18328" s="228">
        <v>25</v>
      </c>
      <c r="F18328" s="228">
        <v>30210</v>
      </c>
      <c r="G18328" s="228">
        <v>810</v>
      </c>
      <c r="H18328" s="228">
        <v>1424</v>
      </c>
      <c r="I18328" s="228">
        <v>1871717.5</v>
      </c>
      <c r="J18328" s="228">
        <v>443462.09</v>
      </c>
      <c r="K18328" s="228">
        <v>494701</v>
      </c>
      <c r="L18328" s="228">
        <v>3188127.06</v>
      </c>
    </row>
    <row r="18329" spans="1:12">
      <c r="A18329" s="228">
        <v>2021</v>
      </c>
      <c r="B18329" s="228" t="s">
        <v>195</v>
      </c>
      <c r="C18329" s="228" t="s">
        <v>65</v>
      </c>
      <c r="D18329" s="228" t="s">
        <v>205</v>
      </c>
      <c r="E18329" s="228">
        <v>30</v>
      </c>
      <c r="F18329" s="228">
        <v>47118</v>
      </c>
      <c r="G18329" s="228">
        <v>1454</v>
      </c>
      <c r="H18329" s="228">
        <v>2734</v>
      </c>
      <c r="I18329" s="228">
        <v>3113245.81</v>
      </c>
      <c r="J18329" s="228">
        <v>692706.07</v>
      </c>
      <c r="K18329" s="228">
        <v>779626</v>
      </c>
      <c r="L18329" s="228">
        <v>5247158.4800000004</v>
      </c>
    </row>
    <row r="18330" spans="1:12">
      <c r="A18330" s="228">
        <v>2021</v>
      </c>
      <c r="B18330" s="228" t="s">
        <v>195</v>
      </c>
      <c r="C18330" s="228" t="s">
        <v>65</v>
      </c>
      <c r="D18330" s="228" t="s">
        <v>205</v>
      </c>
      <c r="E18330" s="228">
        <v>35</v>
      </c>
      <c r="F18330" s="228">
        <v>57427</v>
      </c>
      <c r="G18330" s="228">
        <v>1959</v>
      </c>
      <c r="H18330" s="228">
        <v>3200</v>
      </c>
      <c r="I18330" s="228">
        <v>4058670.43</v>
      </c>
      <c r="J18330" s="228">
        <v>1103321.07</v>
      </c>
      <c r="K18330" s="228">
        <v>883053.8</v>
      </c>
      <c r="L18330" s="228">
        <v>6900678.5199999996</v>
      </c>
    </row>
    <row r="18331" spans="1:12">
      <c r="A18331" s="228">
        <v>2021</v>
      </c>
      <c r="B18331" s="228" t="s">
        <v>195</v>
      </c>
      <c r="C18331" s="228" t="s">
        <v>65</v>
      </c>
      <c r="D18331" s="228" t="s">
        <v>205</v>
      </c>
      <c r="E18331" s="228">
        <v>40</v>
      </c>
      <c r="F18331" s="228">
        <v>53919</v>
      </c>
      <c r="G18331" s="228">
        <v>2245</v>
      </c>
      <c r="H18331" s="228">
        <v>3695</v>
      </c>
      <c r="I18331" s="228">
        <v>4569933.5999999996</v>
      </c>
      <c r="J18331" s="228">
        <v>1161879.6299999999</v>
      </c>
      <c r="K18331" s="228">
        <v>849693.5</v>
      </c>
      <c r="L18331" s="228">
        <v>7489433.4500000002</v>
      </c>
    </row>
    <row r="18332" spans="1:12">
      <c r="A18332" s="228">
        <v>2021</v>
      </c>
      <c r="B18332" s="228" t="s">
        <v>195</v>
      </c>
      <c r="C18332" s="228" t="s">
        <v>65</v>
      </c>
      <c r="D18332" s="228" t="s">
        <v>205</v>
      </c>
      <c r="E18332" s="228">
        <v>45</v>
      </c>
      <c r="F18332" s="228">
        <v>52149</v>
      </c>
      <c r="G18332" s="228">
        <v>2701</v>
      </c>
      <c r="H18332" s="228">
        <v>4668</v>
      </c>
      <c r="I18332" s="228">
        <v>6326970.5</v>
      </c>
      <c r="J18332" s="228">
        <v>1542885.42</v>
      </c>
      <c r="K18332" s="228">
        <v>1505843</v>
      </c>
      <c r="L18332" s="228">
        <v>10490003.42</v>
      </c>
    </row>
    <row r="18333" spans="1:12">
      <c r="A18333" s="228">
        <v>2021</v>
      </c>
      <c r="B18333" s="228" t="s">
        <v>195</v>
      </c>
      <c r="C18333" s="228" t="s">
        <v>65</v>
      </c>
      <c r="D18333" s="228" t="s">
        <v>205</v>
      </c>
      <c r="E18333" s="228">
        <v>50</v>
      </c>
      <c r="F18333" s="228">
        <v>52519</v>
      </c>
      <c r="G18333" s="228">
        <v>3464</v>
      </c>
      <c r="H18333" s="228">
        <v>6276</v>
      </c>
      <c r="I18333" s="228">
        <v>8834710.4000000004</v>
      </c>
      <c r="J18333" s="228">
        <v>2138016.44</v>
      </c>
      <c r="K18333" s="228">
        <v>2066155</v>
      </c>
      <c r="L18333" s="228">
        <v>14369145.48</v>
      </c>
    </row>
    <row r="18334" spans="1:12">
      <c r="A18334" s="228">
        <v>2021</v>
      </c>
      <c r="B18334" s="228" t="s">
        <v>195</v>
      </c>
      <c r="C18334" s="228" t="s">
        <v>65</v>
      </c>
      <c r="D18334" s="228" t="s">
        <v>205</v>
      </c>
      <c r="E18334" s="228">
        <v>55</v>
      </c>
      <c r="F18334" s="228">
        <v>48478</v>
      </c>
      <c r="G18334" s="228">
        <v>4218</v>
      </c>
      <c r="H18334" s="228">
        <v>7293</v>
      </c>
      <c r="I18334" s="228">
        <v>10853830.85</v>
      </c>
      <c r="J18334" s="228">
        <v>2691406.51</v>
      </c>
      <c r="K18334" s="228">
        <v>2484323.9</v>
      </c>
      <c r="L18334" s="228">
        <v>17455736.359999999</v>
      </c>
    </row>
    <row r="18335" spans="1:12">
      <c r="A18335" s="228">
        <v>2021</v>
      </c>
      <c r="B18335" s="228" t="s">
        <v>195</v>
      </c>
      <c r="C18335" s="228" t="s">
        <v>65</v>
      </c>
      <c r="D18335" s="228" t="s">
        <v>205</v>
      </c>
      <c r="E18335" s="228">
        <v>60</v>
      </c>
      <c r="F18335" s="228">
        <v>45359.1</v>
      </c>
      <c r="G18335" s="228">
        <v>5673</v>
      </c>
      <c r="H18335" s="228">
        <v>10294</v>
      </c>
      <c r="I18335" s="228">
        <v>15425520.27</v>
      </c>
      <c r="J18335" s="228">
        <v>3617496.16</v>
      </c>
      <c r="K18335" s="228">
        <v>3908749.8</v>
      </c>
      <c r="L18335" s="228">
        <v>24988196.66</v>
      </c>
    </row>
    <row r="18336" spans="1:12">
      <c r="A18336" s="228">
        <v>2021</v>
      </c>
      <c r="B18336" s="228" t="s">
        <v>195</v>
      </c>
      <c r="C18336" s="228" t="s">
        <v>65</v>
      </c>
      <c r="D18336" s="228" t="s">
        <v>205</v>
      </c>
      <c r="E18336" s="228">
        <v>65</v>
      </c>
      <c r="F18336" s="228">
        <v>38799</v>
      </c>
      <c r="G18336" s="228">
        <v>6646</v>
      </c>
      <c r="H18336" s="228">
        <v>13097</v>
      </c>
      <c r="I18336" s="228">
        <v>19591232.350000001</v>
      </c>
      <c r="J18336" s="228">
        <v>4437906.46</v>
      </c>
      <c r="K18336" s="228">
        <v>5365662.6100000003</v>
      </c>
      <c r="L18336" s="228">
        <v>31404621.640000001</v>
      </c>
    </row>
    <row r="18337" spans="1:12">
      <c r="A18337" s="228">
        <v>2021</v>
      </c>
      <c r="B18337" s="228" t="s">
        <v>195</v>
      </c>
      <c r="C18337" s="228" t="s">
        <v>65</v>
      </c>
      <c r="D18337" s="228" t="s">
        <v>205</v>
      </c>
      <c r="E18337" s="228">
        <v>70</v>
      </c>
      <c r="F18337" s="228">
        <v>33127</v>
      </c>
      <c r="G18337" s="228">
        <v>7434</v>
      </c>
      <c r="H18337" s="228">
        <v>14987</v>
      </c>
      <c r="I18337" s="228">
        <v>22454611.100000001</v>
      </c>
      <c r="J18337" s="228">
        <v>5080697.83</v>
      </c>
      <c r="K18337" s="228">
        <v>5737078.5199999996</v>
      </c>
      <c r="L18337" s="228">
        <v>35041609.490000002</v>
      </c>
    </row>
    <row r="18338" spans="1:12">
      <c r="A18338" s="228">
        <v>2021</v>
      </c>
      <c r="B18338" s="228" t="s">
        <v>195</v>
      </c>
      <c r="C18338" s="228" t="s">
        <v>65</v>
      </c>
      <c r="D18338" s="228" t="s">
        <v>205</v>
      </c>
      <c r="E18338" s="228">
        <v>75</v>
      </c>
      <c r="F18338" s="228">
        <v>23043</v>
      </c>
      <c r="G18338" s="228">
        <v>6368</v>
      </c>
      <c r="H18338" s="228">
        <v>15231</v>
      </c>
      <c r="I18338" s="228">
        <v>19869360.41</v>
      </c>
      <c r="J18338" s="228">
        <v>4337949.7699999996</v>
      </c>
      <c r="K18338" s="228">
        <v>4288286.2</v>
      </c>
      <c r="L18338" s="228">
        <v>29556711.699999999</v>
      </c>
    </row>
    <row r="18339" spans="1:12">
      <c r="A18339" s="228">
        <v>2021</v>
      </c>
      <c r="B18339" s="228" t="s">
        <v>195</v>
      </c>
      <c r="C18339" s="228" t="s">
        <v>65</v>
      </c>
      <c r="D18339" s="228" t="s">
        <v>205</v>
      </c>
      <c r="E18339" s="228">
        <v>80</v>
      </c>
      <c r="F18339" s="228">
        <v>14231</v>
      </c>
      <c r="G18339" s="228">
        <v>4391</v>
      </c>
      <c r="H18339" s="228">
        <v>13071</v>
      </c>
      <c r="I18339" s="228">
        <v>15083753.49</v>
      </c>
      <c r="J18339" s="228">
        <v>2886575.41</v>
      </c>
      <c r="K18339" s="228">
        <v>3176833</v>
      </c>
      <c r="L18339" s="228">
        <v>21734819.719999999</v>
      </c>
    </row>
    <row r="18340" spans="1:12">
      <c r="A18340" s="228">
        <v>2021</v>
      </c>
      <c r="B18340" s="228" t="s">
        <v>195</v>
      </c>
      <c r="C18340" s="228" t="s">
        <v>65</v>
      </c>
      <c r="D18340" s="228" t="s">
        <v>205</v>
      </c>
      <c r="E18340" s="228">
        <v>85</v>
      </c>
      <c r="F18340" s="228">
        <v>7181</v>
      </c>
      <c r="G18340" s="228">
        <v>2218</v>
      </c>
      <c r="H18340" s="228">
        <v>8621</v>
      </c>
      <c r="I18340" s="228">
        <v>8394690.3900000006</v>
      </c>
      <c r="J18340" s="228">
        <v>1325781.6299999999</v>
      </c>
      <c r="K18340" s="228">
        <v>1482265</v>
      </c>
      <c r="L18340" s="228">
        <v>11451007.34</v>
      </c>
    </row>
    <row r="18341" spans="1:12">
      <c r="A18341" s="228">
        <v>2021</v>
      </c>
      <c r="B18341" s="228" t="s">
        <v>195</v>
      </c>
      <c r="C18341" s="228" t="s">
        <v>65</v>
      </c>
      <c r="D18341" s="228" t="s">
        <v>205</v>
      </c>
      <c r="E18341" s="228">
        <v>90</v>
      </c>
      <c r="F18341" s="228">
        <v>2900</v>
      </c>
      <c r="G18341" s="228">
        <v>1119</v>
      </c>
      <c r="H18341" s="228">
        <v>4977</v>
      </c>
      <c r="I18341" s="228">
        <v>3988904.36</v>
      </c>
      <c r="J18341" s="228">
        <v>497777.59</v>
      </c>
      <c r="K18341" s="228">
        <v>429219</v>
      </c>
      <c r="L18341" s="228">
        <v>5000052.7699999996</v>
      </c>
    </row>
    <row r="18342" spans="1:12">
      <c r="A18342" s="228">
        <v>2021</v>
      </c>
      <c r="B18342" s="228" t="s">
        <v>195</v>
      </c>
      <c r="C18342" s="228" t="s">
        <v>65</v>
      </c>
      <c r="D18342" s="228" t="s">
        <v>205</v>
      </c>
      <c r="E18342" s="228">
        <v>95</v>
      </c>
      <c r="F18342" s="228">
        <v>494</v>
      </c>
      <c r="G18342" s="228">
        <v>138</v>
      </c>
      <c r="H18342" s="228">
        <v>918</v>
      </c>
      <c r="I18342" s="228">
        <v>632104.1</v>
      </c>
      <c r="J18342" s="228">
        <v>84054.67</v>
      </c>
      <c r="K18342" s="228">
        <v>54080</v>
      </c>
      <c r="L18342" s="228">
        <v>777668.96</v>
      </c>
    </row>
    <row r="18343" spans="1:12">
      <c r="A18343" s="228">
        <v>2021</v>
      </c>
      <c r="B18343" s="228" t="s">
        <v>195</v>
      </c>
      <c r="C18343" s="228" t="s">
        <v>65</v>
      </c>
      <c r="D18343" s="228" t="s">
        <v>206</v>
      </c>
      <c r="E18343" s="228">
        <v>0</v>
      </c>
      <c r="F18343" s="228">
        <v>37112</v>
      </c>
      <c r="G18343" s="228">
        <v>1404</v>
      </c>
      <c r="H18343" s="228">
        <v>3191</v>
      </c>
      <c r="I18343" s="228">
        <v>2492179.4500000002</v>
      </c>
      <c r="J18343" s="228">
        <v>408140.24</v>
      </c>
      <c r="K18343" s="228">
        <v>31450</v>
      </c>
      <c r="L18343" s="228">
        <v>3185087.14</v>
      </c>
    </row>
    <row r="18344" spans="1:12">
      <c r="A18344" s="228">
        <v>2021</v>
      </c>
      <c r="B18344" s="228" t="s">
        <v>195</v>
      </c>
      <c r="C18344" s="228" t="s">
        <v>65</v>
      </c>
      <c r="D18344" s="228" t="s">
        <v>206</v>
      </c>
      <c r="E18344" s="228">
        <v>5</v>
      </c>
      <c r="F18344" s="228">
        <v>47495</v>
      </c>
      <c r="G18344" s="228">
        <v>894</v>
      </c>
      <c r="H18344" s="228">
        <v>1229</v>
      </c>
      <c r="I18344" s="228">
        <v>1262856.7</v>
      </c>
      <c r="J18344" s="228">
        <v>292661.7</v>
      </c>
      <c r="K18344" s="228">
        <v>46563</v>
      </c>
      <c r="L18344" s="228">
        <v>1775202.25</v>
      </c>
    </row>
    <row r="18345" spans="1:12">
      <c r="A18345" s="228">
        <v>2021</v>
      </c>
      <c r="B18345" s="228" t="s">
        <v>195</v>
      </c>
      <c r="C18345" s="228" t="s">
        <v>65</v>
      </c>
      <c r="D18345" s="228" t="s">
        <v>206</v>
      </c>
      <c r="E18345" s="228">
        <v>10</v>
      </c>
      <c r="F18345" s="228">
        <v>48324</v>
      </c>
      <c r="G18345" s="228">
        <v>891</v>
      </c>
      <c r="H18345" s="228">
        <v>2293</v>
      </c>
      <c r="I18345" s="228">
        <v>1577545.54</v>
      </c>
      <c r="J18345" s="228">
        <v>276682.45</v>
      </c>
      <c r="K18345" s="228">
        <v>247831</v>
      </c>
      <c r="L18345" s="228">
        <v>2236028.9</v>
      </c>
    </row>
    <row r="18346" spans="1:12">
      <c r="A18346" s="228">
        <v>2021</v>
      </c>
      <c r="B18346" s="228" t="s">
        <v>195</v>
      </c>
      <c r="C18346" s="228" t="s">
        <v>65</v>
      </c>
      <c r="D18346" s="228" t="s">
        <v>206</v>
      </c>
      <c r="E18346" s="228">
        <v>15</v>
      </c>
      <c r="F18346" s="228">
        <v>43872</v>
      </c>
      <c r="G18346" s="228">
        <v>2025</v>
      </c>
      <c r="H18346" s="228">
        <v>5279</v>
      </c>
      <c r="I18346" s="228">
        <v>4582703.8499999996</v>
      </c>
      <c r="J18346" s="228">
        <v>719241.86</v>
      </c>
      <c r="K18346" s="228">
        <v>701972</v>
      </c>
      <c r="L18346" s="228">
        <v>6459736.3099999996</v>
      </c>
    </row>
    <row r="18347" spans="1:12">
      <c r="A18347" s="228">
        <v>2021</v>
      </c>
      <c r="B18347" s="228" t="s">
        <v>195</v>
      </c>
      <c r="C18347" s="228" t="s">
        <v>65</v>
      </c>
      <c r="D18347" s="228" t="s">
        <v>206</v>
      </c>
      <c r="E18347" s="228">
        <v>20</v>
      </c>
      <c r="F18347" s="228">
        <v>37500</v>
      </c>
      <c r="G18347" s="228">
        <v>2146</v>
      </c>
      <c r="H18347" s="228">
        <v>4688</v>
      </c>
      <c r="I18347" s="228">
        <v>5217396.55</v>
      </c>
      <c r="J18347" s="228">
        <v>898344.79</v>
      </c>
      <c r="K18347" s="228">
        <v>689633</v>
      </c>
      <c r="L18347" s="228">
        <v>7512256.71</v>
      </c>
    </row>
    <row r="18348" spans="1:12">
      <c r="A18348" s="228">
        <v>2021</v>
      </c>
      <c r="B18348" s="228" t="s">
        <v>195</v>
      </c>
      <c r="C18348" s="228" t="s">
        <v>65</v>
      </c>
      <c r="D18348" s="228" t="s">
        <v>206</v>
      </c>
      <c r="E18348" s="228">
        <v>25</v>
      </c>
      <c r="F18348" s="228">
        <v>34081</v>
      </c>
      <c r="G18348" s="228">
        <v>2177</v>
      </c>
      <c r="H18348" s="228">
        <v>5506</v>
      </c>
      <c r="I18348" s="228">
        <v>6559721.9699999997</v>
      </c>
      <c r="J18348" s="228">
        <v>1348652.62</v>
      </c>
      <c r="K18348" s="228">
        <v>846519</v>
      </c>
      <c r="L18348" s="228">
        <v>9735905.7100000009</v>
      </c>
    </row>
    <row r="18349" spans="1:12">
      <c r="A18349" s="228">
        <v>2021</v>
      </c>
      <c r="B18349" s="228" t="s">
        <v>195</v>
      </c>
      <c r="C18349" s="228" t="s">
        <v>65</v>
      </c>
      <c r="D18349" s="228" t="s">
        <v>206</v>
      </c>
      <c r="E18349" s="228">
        <v>30</v>
      </c>
      <c r="F18349" s="228">
        <v>53258</v>
      </c>
      <c r="G18349" s="228">
        <v>3921</v>
      </c>
      <c r="H18349" s="228">
        <v>10501</v>
      </c>
      <c r="I18349" s="228">
        <v>13648432.449999999</v>
      </c>
      <c r="J18349" s="228">
        <v>3252307.35</v>
      </c>
      <c r="K18349" s="228">
        <v>1266035</v>
      </c>
      <c r="L18349" s="228">
        <v>20033569.73</v>
      </c>
    </row>
    <row r="18350" spans="1:12">
      <c r="A18350" s="228">
        <v>2021</v>
      </c>
      <c r="B18350" s="228" t="s">
        <v>195</v>
      </c>
      <c r="C18350" s="228" t="s">
        <v>65</v>
      </c>
      <c r="D18350" s="228" t="s">
        <v>206</v>
      </c>
      <c r="E18350" s="228">
        <v>35</v>
      </c>
      <c r="F18350" s="228">
        <v>61193</v>
      </c>
      <c r="G18350" s="228">
        <v>4650</v>
      </c>
      <c r="H18350" s="228">
        <v>10739</v>
      </c>
      <c r="I18350" s="228">
        <v>14104519.449999999</v>
      </c>
      <c r="J18350" s="228">
        <v>3178316.18</v>
      </c>
      <c r="K18350" s="228">
        <v>1575156</v>
      </c>
      <c r="L18350" s="228">
        <v>21116131.649999999</v>
      </c>
    </row>
    <row r="18351" spans="1:12">
      <c r="A18351" s="228">
        <v>2021</v>
      </c>
      <c r="B18351" s="228" t="s">
        <v>195</v>
      </c>
      <c r="C18351" s="228" t="s">
        <v>65</v>
      </c>
      <c r="D18351" s="228" t="s">
        <v>206</v>
      </c>
      <c r="E18351" s="228">
        <v>40</v>
      </c>
      <c r="F18351" s="228">
        <v>55717</v>
      </c>
      <c r="G18351" s="228">
        <v>3978</v>
      </c>
      <c r="H18351" s="228">
        <v>7948</v>
      </c>
      <c r="I18351" s="228">
        <v>10471315.59</v>
      </c>
      <c r="J18351" s="228">
        <v>2364097.52</v>
      </c>
      <c r="K18351" s="228">
        <v>1748894</v>
      </c>
      <c r="L18351" s="228">
        <v>16543772.140000001</v>
      </c>
    </row>
    <row r="18352" spans="1:12">
      <c r="A18352" s="228">
        <v>2021</v>
      </c>
      <c r="B18352" s="228" t="s">
        <v>195</v>
      </c>
      <c r="C18352" s="228" t="s">
        <v>65</v>
      </c>
      <c r="D18352" s="228" t="s">
        <v>206</v>
      </c>
      <c r="E18352" s="228">
        <v>45</v>
      </c>
      <c r="F18352" s="228">
        <v>53407</v>
      </c>
      <c r="G18352" s="228">
        <v>3977</v>
      </c>
      <c r="H18352" s="228">
        <v>7402</v>
      </c>
      <c r="I18352" s="228">
        <v>10121546.560000001</v>
      </c>
      <c r="J18352" s="228">
        <v>2334593.54</v>
      </c>
      <c r="K18352" s="228">
        <v>2035716.4</v>
      </c>
      <c r="L18352" s="228">
        <v>16389704.439999999</v>
      </c>
    </row>
    <row r="18353" spans="1:12">
      <c r="A18353" s="228">
        <v>2021</v>
      </c>
      <c r="B18353" s="228" t="s">
        <v>195</v>
      </c>
      <c r="C18353" s="228" t="s">
        <v>65</v>
      </c>
      <c r="D18353" s="228" t="s">
        <v>206</v>
      </c>
      <c r="E18353" s="228">
        <v>50</v>
      </c>
      <c r="F18353" s="228">
        <v>53790</v>
      </c>
      <c r="G18353" s="228">
        <v>5052</v>
      </c>
      <c r="H18353" s="228">
        <v>10196</v>
      </c>
      <c r="I18353" s="228">
        <v>13426209.66</v>
      </c>
      <c r="J18353" s="228">
        <v>2945639.41</v>
      </c>
      <c r="K18353" s="228">
        <v>2851760</v>
      </c>
      <c r="L18353" s="228">
        <v>21332536.050000001</v>
      </c>
    </row>
    <row r="18354" spans="1:12">
      <c r="A18354" s="228">
        <v>2021</v>
      </c>
      <c r="B18354" s="228" t="s">
        <v>195</v>
      </c>
      <c r="C18354" s="228" t="s">
        <v>65</v>
      </c>
      <c r="D18354" s="228" t="s">
        <v>206</v>
      </c>
      <c r="E18354" s="228">
        <v>55</v>
      </c>
      <c r="F18354" s="228">
        <v>49945</v>
      </c>
      <c r="G18354" s="228">
        <v>5048</v>
      </c>
      <c r="H18354" s="228">
        <v>9560</v>
      </c>
      <c r="I18354" s="228">
        <v>12759458.15</v>
      </c>
      <c r="J18354" s="228">
        <v>2986011.24</v>
      </c>
      <c r="K18354" s="228">
        <v>2766505.8</v>
      </c>
      <c r="L18354" s="228">
        <v>20449067.399999999</v>
      </c>
    </row>
    <row r="18355" spans="1:12">
      <c r="A18355" s="228">
        <v>2021</v>
      </c>
      <c r="B18355" s="228" t="s">
        <v>195</v>
      </c>
      <c r="C18355" s="228" t="s">
        <v>65</v>
      </c>
      <c r="D18355" s="228" t="s">
        <v>206</v>
      </c>
      <c r="E18355" s="228">
        <v>60</v>
      </c>
      <c r="F18355" s="228">
        <v>47458.1</v>
      </c>
      <c r="G18355" s="228">
        <v>5706</v>
      </c>
      <c r="H18355" s="228">
        <v>11661</v>
      </c>
      <c r="I18355" s="228">
        <v>15593397.18</v>
      </c>
      <c r="J18355" s="228">
        <v>3796493.12</v>
      </c>
      <c r="K18355" s="228">
        <v>3872106</v>
      </c>
      <c r="L18355" s="228">
        <v>25049278.890000001</v>
      </c>
    </row>
    <row r="18356" spans="1:12">
      <c r="A18356" s="228">
        <v>2021</v>
      </c>
      <c r="B18356" s="228" t="s">
        <v>195</v>
      </c>
      <c r="C18356" s="228" t="s">
        <v>65</v>
      </c>
      <c r="D18356" s="228" t="s">
        <v>206</v>
      </c>
      <c r="E18356" s="228">
        <v>65</v>
      </c>
      <c r="F18356" s="228">
        <v>41947</v>
      </c>
      <c r="G18356" s="228">
        <v>6429</v>
      </c>
      <c r="H18356" s="228">
        <v>12683</v>
      </c>
      <c r="I18356" s="228">
        <v>17844883.789999999</v>
      </c>
      <c r="J18356" s="228">
        <v>4183999.73</v>
      </c>
      <c r="K18356" s="228">
        <v>5040243.2</v>
      </c>
      <c r="L18356" s="228">
        <v>28712130.329999998</v>
      </c>
    </row>
    <row r="18357" spans="1:12">
      <c r="A18357" s="228">
        <v>2021</v>
      </c>
      <c r="B18357" s="228" t="s">
        <v>195</v>
      </c>
      <c r="C18357" s="228" t="s">
        <v>65</v>
      </c>
      <c r="D18357" s="228" t="s">
        <v>206</v>
      </c>
      <c r="E18357" s="228">
        <v>70</v>
      </c>
      <c r="F18357" s="228">
        <v>35861</v>
      </c>
      <c r="G18357" s="228">
        <v>7099</v>
      </c>
      <c r="H18357" s="228">
        <v>15575</v>
      </c>
      <c r="I18357" s="228">
        <v>21307404.219999999</v>
      </c>
      <c r="J18357" s="228">
        <v>4882237.97</v>
      </c>
      <c r="K18357" s="228">
        <v>5351287.51</v>
      </c>
      <c r="L18357" s="228">
        <v>33000543.449999999</v>
      </c>
    </row>
    <row r="18358" spans="1:12">
      <c r="A18358" s="228">
        <v>2021</v>
      </c>
      <c r="B18358" s="228" t="s">
        <v>195</v>
      </c>
      <c r="C18358" s="228" t="s">
        <v>65</v>
      </c>
      <c r="D18358" s="228" t="s">
        <v>206</v>
      </c>
      <c r="E18358" s="228">
        <v>75</v>
      </c>
      <c r="F18358" s="228">
        <v>24838</v>
      </c>
      <c r="G18358" s="228">
        <v>5563</v>
      </c>
      <c r="H18358" s="228">
        <v>14203</v>
      </c>
      <c r="I18358" s="228">
        <v>17605099.350000001</v>
      </c>
      <c r="J18358" s="228">
        <v>3712692.8</v>
      </c>
      <c r="K18358" s="228">
        <v>4232007.6500000004</v>
      </c>
      <c r="L18358" s="228">
        <v>26367763.379999999</v>
      </c>
    </row>
    <row r="18359" spans="1:12">
      <c r="A18359" s="228">
        <v>2021</v>
      </c>
      <c r="B18359" s="228" t="s">
        <v>195</v>
      </c>
      <c r="C18359" s="228" t="s">
        <v>65</v>
      </c>
      <c r="D18359" s="228" t="s">
        <v>206</v>
      </c>
      <c r="E18359" s="228">
        <v>80</v>
      </c>
      <c r="F18359" s="228">
        <v>16163</v>
      </c>
      <c r="G18359" s="228">
        <v>3653</v>
      </c>
      <c r="H18359" s="228">
        <v>13017</v>
      </c>
      <c r="I18359" s="228">
        <v>13670117.539999999</v>
      </c>
      <c r="J18359" s="228">
        <v>2580697.63</v>
      </c>
      <c r="K18359" s="228">
        <v>2788955</v>
      </c>
      <c r="L18359" s="228">
        <v>19478731.039999999</v>
      </c>
    </row>
    <row r="18360" spans="1:12">
      <c r="A18360" s="228">
        <v>2021</v>
      </c>
      <c r="B18360" s="228" t="s">
        <v>195</v>
      </c>
      <c r="C18360" s="228" t="s">
        <v>65</v>
      </c>
      <c r="D18360" s="228" t="s">
        <v>206</v>
      </c>
      <c r="E18360" s="228">
        <v>85</v>
      </c>
      <c r="F18360" s="228">
        <v>9365</v>
      </c>
      <c r="G18360" s="228">
        <v>2134</v>
      </c>
      <c r="H18360" s="228">
        <v>10823</v>
      </c>
      <c r="I18360" s="228">
        <v>9336652.3100000005</v>
      </c>
      <c r="J18360" s="228">
        <v>1455829.71</v>
      </c>
      <c r="K18360" s="228">
        <v>1237131</v>
      </c>
      <c r="L18360" s="228">
        <v>12231283.33</v>
      </c>
    </row>
    <row r="18361" spans="1:12">
      <c r="A18361" s="228">
        <v>2021</v>
      </c>
      <c r="B18361" s="228" t="s">
        <v>195</v>
      </c>
      <c r="C18361" s="228" t="s">
        <v>65</v>
      </c>
      <c r="D18361" s="228" t="s">
        <v>206</v>
      </c>
      <c r="E18361" s="228">
        <v>90</v>
      </c>
      <c r="F18361" s="228">
        <v>4409</v>
      </c>
      <c r="G18361" s="228">
        <v>952</v>
      </c>
      <c r="H18361" s="228">
        <v>6425</v>
      </c>
      <c r="I18361" s="228">
        <v>4693777.6500000004</v>
      </c>
      <c r="J18361" s="228">
        <v>597887.96</v>
      </c>
      <c r="K18361" s="228">
        <v>311461</v>
      </c>
      <c r="L18361" s="228">
        <v>5687707.8899999997</v>
      </c>
    </row>
    <row r="18362" spans="1:12">
      <c r="A18362" s="228">
        <v>2021</v>
      </c>
      <c r="B18362" s="228" t="s">
        <v>195</v>
      </c>
      <c r="C18362" s="228" t="s">
        <v>65</v>
      </c>
      <c r="D18362" s="228" t="s">
        <v>206</v>
      </c>
      <c r="E18362" s="228">
        <v>95</v>
      </c>
      <c r="F18362" s="228">
        <v>1157</v>
      </c>
      <c r="G18362" s="228">
        <v>229</v>
      </c>
      <c r="H18362" s="228">
        <v>1509</v>
      </c>
      <c r="I18362" s="228">
        <v>1142402</v>
      </c>
      <c r="J18362" s="228">
        <v>112983.4</v>
      </c>
      <c r="K18362" s="228">
        <v>70206</v>
      </c>
      <c r="L18362" s="228">
        <v>1344424.01</v>
      </c>
    </row>
    <row r="18363" spans="1:12">
      <c r="A18363" s="228">
        <v>2021</v>
      </c>
      <c r="B18363" s="228" t="s">
        <v>195</v>
      </c>
      <c r="C18363" s="228" t="s">
        <v>66</v>
      </c>
      <c r="D18363" s="228" t="s">
        <v>205</v>
      </c>
      <c r="E18363" s="228">
        <v>0</v>
      </c>
      <c r="F18363" s="228">
        <v>4358</v>
      </c>
      <c r="G18363" s="228">
        <v>143</v>
      </c>
      <c r="H18363" s="228">
        <v>532</v>
      </c>
      <c r="I18363" s="228">
        <v>386967.15</v>
      </c>
      <c r="J18363" s="228">
        <v>59194.11</v>
      </c>
      <c r="K18363" s="228">
        <v>3954</v>
      </c>
      <c r="L18363" s="228">
        <v>484075.86</v>
      </c>
    </row>
    <row r="18364" spans="1:12">
      <c r="A18364" s="228">
        <v>2021</v>
      </c>
      <c r="B18364" s="228" t="s">
        <v>195</v>
      </c>
      <c r="C18364" s="228" t="s">
        <v>66</v>
      </c>
      <c r="D18364" s="228" t="s">
        <v>205</v>
      </c>
      <c r="E18364" s="228">
        <v>5</v>
      </c>
      <c r="F18364" s="228">
        <v>5895</v>
      </c>
      <c r="G18364" s="228">
        <v>90</v>
      </c>
      <c r="H18364" s="228">
        <v>117</v>
      </c>
      <c r="I18364" s="228">
        <v>124633.29</v>
      </c>
      <c r="J18364" s="228">
        <v>37505.67</v>
      </c>
      <c r="K18364" s="228">
        <v>13729</v>
      </c>
      <c r="L18364" s="228">
        <v>194322.02</v>
      </c>
    </row>
    <row r="18365" spans="1:12">
      <c r="A18365" s="228">
        <v>2021</v>
      </c>
      <c r="B18365" s="228" t="s">
        <v>195</v>
      </c>
      <c r="C18365" s="228" t="s">
        <v>66</v>
      </c>
      <c r="D18365" s="228" t="s">
        <v>205</v>
      </c>
      <c r="E18365" s="228">
        <v>10</v>
      </c>
      <c r="F18365" s="228">
        <v>6498</v>
      </c>
      <c r="G18365" s="228">
        <v>65</v>
      </c>
      <c r="H18365" s="228">
        <v>140</v>
      </c>
      <c r="I18365" s="228">
        <v>122081.22</v>
      </c>
      <c r="J18365" s="228">
        <v>32389.68</v>
      </c>
      <c r="K18365" s="228">
        <v>31110</v>
      </c>
      <c r="L18365" s="228">
        <v>198415.25</v>
      </c>
    </row>
    <row r="18366" spans="1:12">
      <c r="A18366" s="228">
        <v>2021</v>
      </c>
      <c r="B18366" s="228" t="s">
        <v>195</v>
      </c>
      <c r="C18366" s="228" t="s">
        <v>66</v>
      </c>
      <c r="D18366" s="228" t="s">
        <v>205</v>
      </c>
      <c r="E18366" s="228">
        <v>15</v>
      </c>
      <c r="F18366" s="228">
        <v>6464</v>
      </c>
      <c r="G18366" s="228">
        <v>147</v>
      </c>
      <c r="H18366" s="228">
        <v>258</v>
      </c>
      <c r="I18366" s="228">
        <v>292425.94</v>
      </c>
      <c r="J18366" s="228">
        <v>89744.5</v>
      </c>
      <c r="K18366" s="228">
        <v>69332</v>
      </c>
      <c r="L18366" s="228">
        <v>488608.13</v>
      </c>
    </row>
    <row r="18367" spans="1:12">
      <c r="A18367" s="228">
        <v>2021</v>
      </c>
      <c r="B18367" s="228" t="s">
        <v>195</v>
      </c>
      <c r="C18367" s="228" t="s">
        <v>66</v>
      </c>
      <c r="D18367" s="228" t="s">
        <v>205</v>
      </c>
      <c r="E18367" s="228">
        <v>20</v>
      </c>
      <c r="F18367" s="228">
        <v>5095</v>
      </c>
      <c r="G18367" s="228">
        <v>147</v>
      </c>
      <c r="H18367" s="228">
        <v>282</v>
      </c>
      <c r="I18367" s="228">
        <v>316608.17</v>
      </c>
      <c r="J18367" s="228">
        <v>70393.58</v>
      </c>
      <c r="K18367" s="228">
        <v>47408</v>
      </c>
      <c r="L18367" s="228">
        <v>474806.82</v>
      </c>
    </row>
    <row r="18368" spans="1:12">
      <c r="A18368" s="228">
        <v>2021</v>
      </c>
      <c r="B18368" s="228" t="s">
        <v>195</v>
      </c>
      <c r="C18368" s="228" t="s">
        <v>66</v>
      </c>
      <c r="D18368" s="228" t="s">
        <v>205</v>
      </c>
      <c r="E18368" s="228">
        <v>25</v>
      </c>
      <c r="F18368" s="228">
        <v>3243</v>
      </c>
      <c r="G18368" s="228">
        <v>103</v>
      </c>
      <c r="H18368" s="228">
        <v>237</v>
      </c>
      <c r="I18368" s="228">
        <v>244307.27</v>
      </c>
      <c r="J18368" s="228">
        <v>57832.65</v>
      </c>
      <c r="K18368" s="228">
        <v>110082</v>
      </c>
      <c r="L18368" s="228">
        <v>453950.19</v>
      </c>
    </row>
    <row r="18369" spans="1:12">
      <c r="A18369" s="228">
        <v>2021</v>
      </c>
      <c r="B18369" s="228" t="s">
        <v>195</v>
      </c>
      <c r="C18369" s="228" t="s">
        <v>66</v>
      </c>
      <c r="D18369" s="228" t="s">
        <v>205</v>
      </c>
      <c r="E18369" s="228">
        <v>30</v>
      </c>
      <c r="F18369" s="228">
        <v>5126</v>
      </c>
      <c r="G18369" s="228">
        <v>188</v>
      </c>
      <c r="H18369" s="228">
        <v>367</v>
      </c>
      <c r="I18369" s="228">
        <v>364344.38</v>
      </c>
      <c r="J18369" s="228">
        <v>94031.4</v>
      </c>
      <c r="K18369" s="228">
        <v>57180</v>
      </c>
      <c r="L18369" s="228">
        <v>603159.26</v>
      </c>
    </row>
    <row r="18370" spans="1:12">
      <c r="A18370" s="228">
        <v>2021</v>
      </c>
      <c r="B18370" s="228" t="s">
        <v>195</v>
      </c>
      <c r="C18370" s="228" t="s">
        <v>66</v>
      </c>
      <c r="D18370" s="228" t="s">
        <v>205</v>
      </c>
      <c r="E18370" s="228">
        <v>35</v>
      </c>
      <c r="F18370" s="228">
        <v>6192</v>
      </c>
      <c r="G18370" s="228">
        <v>224</v>
      </c>
      <c r="H18370" s="228">
        <v>468</v>
      </c>
      <c r="I18370" s="228">
        <v>472488.31</v>
      </c>
      <c r="J18370" s="228">
        <v>112301.66</v>
      </c>
      <c r="K18370" s="228">
        <v>80696</v>
      </c>
      <c r="L18370" s="228">
        <v>765850.3</v>
      </c>
    </row>
    <row r="18371" spans="1:12">
      <c r="A18371" s="228">
        <v>2021</v>
      </c>
      <c r="B18371" s="228" t="s">
        <v>195</v>
      </c>
      <c r="C18371" s="228" t="s">
        <v>66</v>
      </c>
      <c r="D18371" s="228" t="s">
        <v>205</v>
      </c>
      <c r="E18371" s="228">
        <v>40</v>
      </c>
      <c r="F18371" s="228">
        <v>6133</v>
      </c>
      <c r="G18371" s="228">
        <v>269</v>
      </c>
      <c r="H18371" s="228">
        <v>481</v>
      </c>
      <c r="I18371" s="228">
        <v>574509.29</v>
      </c>
      <c r="J18371" s="228">
        <v>174247.99</v>
      </c>
      <c r="K18371" s="228">
        <v>146878</v>
      </c>
      <c r="L18371" s="228">
        <v>1017895.49</v>
      </c>
    </row>
    <row r="18372" spans="1:12">
      <c r="A18372" s="228">
        <v>2021</v>
      </c>
      <c r="B18372" s="228" t="s">
        <v>195</v>
      </c>
      <c r="C18372" s="228" t="s">
        <v>66</v>
      </c>
      <c r="D18372" s="228" t="s">
        <v>205</v>
      </c>
      <c r="E18372" s="228">
        <v>45</v>
      </c>
      <c r="F18372" s="228">
        <v>6454</v>
      </c>
      <c r="G18372" s="228">
        <v>338</v>
      </c>
      <c r="H18372" s="228">
        <v>792</v>
      </c>
      <c r="I18372" s="228">
        <v>835262.65</v>
      </c>
      <c r="J18372" s="228">
        <v>212268.76</v>
      </c>
      <c r="K18372" s="228">
        <v>179083</v>
      </c>
      <c r="L18372" s="228">
        <v>1356553.89</v>
      </c>
    </row>
    <row r="18373" spans="1:12">
      <c r="A18373" s="228">
        <v>2021</v>
      </c>
      <c r="B18373" s="228" t="s">
        <v>195</v>
      </c>
      <c r="C18373" s="228" t="s">
        <v>66</v>
      </c>
      <c r="D18373" s="228" t="s">
        <v>205</v>
      </c>
      <c r="E18373" s="228">
        <v>50</v>
      </c>
      <c r="F18373" s="228">
        <v>7432</v>
      </c>
      <c r="G18373" s="228">
        <v>562</v>
      </c>
      <c r="H18373" s="228">
        <v>1124</v>
      </c>
      <c r="I18373" s="228">
        <v>1266391.8400000001</v>
      </c>
      <c r="J18373" s="228">
        <v>309859.58</v>
      </c>
      <c r="K18373" s="228">
        <v>373397</v>
      </c>
      <c r="L18373" s="228">
        <v>2148243.9900000002</v>
      </c>
    </row>
    <row r="18374" spans="1:12">
      <c r="A18374" s="228">
        <v>2021</v>
      </c>
      <c r="B18374" s="228" t="s">
        <v>195</v>
      </c>
      <c r="C18374" s="228" t="s">
        <v>66</v>
      </c>
      <c r="D18374" s="228" t="s">
        <v>205</v>
      </c>
      <c r="E18374" s="228">
        <v>55</v>
      </c>
      <c r="F18374" s="228">
        <v>7974</v>
      </c>
      <c r="G18374" s="228">
        <v>761</v>
      </c>
      <c r="H18374" s="228">
        <v>1614</v>
      </c>
      <c r="I18374" s="228">
        <v>1932046.41</v>
      </c>
      <c r="J18374" s="228">
        <v>449730.71</v>
      </c>
      <c r="K18374" s="228">
        <v>512864.65</v>
      </c>
      <c r="L18374" s="228">
        <v>3146105.79</v>
      </c>
    </row>
    <row r="18375" spans="1:12">
      <c r="A18375" s="228">
        <v>2021</v>
      </c>
      <c r="B18375" s="228" t="s">
        <v>195</v>
      </c>
      <c r="C18375" s="228" t="s">
        <v>66</v>
      </c>
      <c r="D18375" s="228" t="s">
        <v>205</v>
      </c>
      <c r="E18375" s="228">
        <v>60</v>
      </c>
      <c r="F18375" s="228">
        <v>9435.1</v>
      </c>
      <c r="G18375" s="228">
        <v>1230</v>
      </c>
      <c r="H18375" s="228">
        <v>2290</v>
      </c>
      <c r="I18375" s="228">
        <v>2878403.12</v>
      </c>
      <c r="J18375" s="228">
        <v>806048.47</v>
      </c>
      <c r="K18375" s="228">
        <v>1053238.55</v>
      </c>
      <c r="L18375" s="228">
        <v>5104634.6500000004</v>
      </c>
    </row>
    <row r="18376" spans="1:12">
      <c r="A18376" s="228">
        <v>2021</v>
      </c>
      <c r="B18376" s="228" t="s">
        <v>195</v>
      </c>
      <c r="C18376" s="228" t="s">
        <v>66</v>
      </c>
      <c r="D18376" s="228" t="s">
        <v>205</v>
      </c>
      <c r="E18376" s="228">
        <v>65</v>
      </c>
      <c r="F18376" s="228">
        <v>9023</v>
      </c>
      <c r="G18376" s="228">
        <v>1586</v>
      </c>
      <c r="H18376" s="228">
        <v>2651</v>
      </c>
      <c r="I18376" s="228">
        <v>3354860.48</v>
      </c>
      <c r="J18376" s="228">
        <v>941089.98</v>
      </c>
      <c r="K18376" s="228">
        <v>1217592.75</v>
      </c>
      <c r="L18376" s="228">
        <v>5862585.8399999999</v>
      </c>
    </row>
    <row r="18377" spans="1:12">
      <c r="A18377" s="228">
        <v>2021</v>
      </c>
      <c r="B18377" s="228" t="s">
        <v>195</v>
      </c>
      <c r="C18377" s="228" t="s">
        <v>66</v>
      </c>
      <c r="D18377" s="228" t="s">
        <v>205</v>
      </c>
      <c r="E18377" s="228">
        <v>70</v>
      </c>
      <c r="F18377" s="228">
        <v>8189</v>
      </c>
      <c r="G18377" s="228">
        <v>1751</v>
      </c>
      <c r="H18377" s="228">
        <v>3679</v>
      </c>
      <c r="I18377" s="228">
        <v>4588158.5599999996</v>
      </c>
      <c r="J18377" s="228">
        <v>1189369.44</v>
      </c>
      <c r="K18377" s="228">
        <v>1514833.65</v>
      </c>
      <c r="L18377" s="228">
        <v>7625166.6500000004</v>
      </c>
    </row>
    <row r="18378" spans="1:12">
      <c r="A18378" s="228">
        <v>2021</v>
      </c>
      <c r="B18378" s="228" t="s">
        <v>195</v>
      </c>
      <c r="C18378" s="228" t="s">
        <v>66</v>
      </c>
      <c r="D18378" s="228" t="s">
        <v>205</v>
      </c>
      <c r="E18378" s="228">
        <v>75</v>
      </c>
      <c r="F18378" s="228">
        <v>5883</v>
      </c>
      <c r="G18378" s="228">
        <v>1489</v>
      </c>
      <c r="H18378" s="228">
        <v>3068</v>
      </c>
      <c r="I18378" s="228">
        <v>3505358.41</v>
      </c>
      <c r="J18378" s="228">
        <v>895256.05</v>
      </c>
      <c r="K18378" s="228">
        <v>1071684</v>
      </c>
      <c r="L18378" s="228">
        <v>5688430.6200000001</v>
      </c>
    </row>
    <row r="18379" spans="1:12">
      <c r="A18379" s="228">
        <v>2021</v>
      </c>
      <c r="B18379" s="228" t="s">
        <v>195</v>
      </c>
      <c r="C18379" s="228" t="s">
        <v>66</v>
      </c>
      <c r="D18379" s="228" t="s">
        <v>205</v>
      </c>
      <c r="E18379" s="228">
        <v>80</v>
      </c>
      <c r="F18379" s="228">
        <v>3710</v>
      </c>
      <c r="G18379" s="228">
        <v>1241</v>
      </c>
      <c r="H18379" s="228">
        <v>3123</v>
      </c>
      <c r="I18379" s="228">
        <v>3073422.12</v>
      </c>
      <c r="J18379" s="228">
        <v>669057.67000000004</v>
      </c>
      <c r="K18379" s="228">
        <v>1000263</v>
      </c>
      <c r="L18379" s="228">
        <v>4885443.91</v>
      </c>
    </row>
    <row r="18380" spans="1:12">
      <c r="A18380" s="228">
        <v>2021</v>
      </c>
      <c r="B18380" s="228" t="s">
        <v>195</v>
      </c>
      <c r="C18380" s="228" t="s">
        <v>66</v>
      </c>
      <c r="D18380" s="228" t="s">
        <v>205</v>
      </c>
      <c r="E18380" s="228">
        <v>85</v>
      </c>
      <c r="F18380" s="228">
        <v>1820</v>
      </c>
      <c r="G18380" s="228">
        <v>641</v>
      </c>
      <c r="H18380" s="228">
        <v>2013</v>
      </c>
      <c r="I18380" s="228">
        <v>1545807.47</v>
      </c>
      <c r="J18380" s="228">
        <v>269036.65000000002</v>
      </c>
      <c r="K18380" s="228">
        <v>441788</v>
      </c>
      <c r="L18380" s="228">
        <v>2343211.2599999998</v>
      </c>
    </row>
    <row r="18381" spans="1:12">
      <c r="A18381" s="228">
        <v>2021</v>
      </c>
      <c r="B18381" s="228" t="s">
        <v>195</v>
      </c>
      <c r="C18381" s="228" t="s">
        <v>66</v>
      </c>
      <c r="D18381" s="228" t="s">
        <v>205</v>
      </c>
      <c r="E18381" s="228">
        <v>90</v>
      </c>
      <c r="F18381" s="228">
        <v>758</v>
      </c>
      <c r="G18381" s="228">
        <v>211</v>
      </c>
      <c r="H18381" s="228">
        <v>665</v>
      </c>
      <c r="I18381" s="228">
        <v>550130.81999999995</v>
      </c>
      <c r="J18381" s="228">
        <v>93630.02</v>
      </c>
      <c r="K18381" s="228">
        <v>95572</v>
      </c>
      <c r="L18381" s="228">
        <v>757461.05</v>
      </c>
    </row>
    <row r="18382" spans="1:12">
      <c r="A18382" s="228">
        <v>2021</v>
      </c>
      <c r="B18382" s="228" t="s">
        <v>195</v>
      </c>
      <c r="C18382" s="228" t="s">
        <v>66</v>
      </c>
      <c r="D18382" s="228" t="s">
        <v>205</v>
      </c>
      <c r="E18382" s="228">
        <v>95</v>
      </c>
      <c r="F18382" s="228">
        <v>105</v>
      </c>
      <c r="G18382" s="228">
        <v>17</v>
      </c>
      <c r="H18382" s="228">
        <v>50</v>
      </c>
      <c r="I18382" s="228">
        <v>38709</v>
      </c>
      <c r="J18382" s="228">
        <v>4450.21</v>
      </c>
      <c r="K18382" s="228">
        <v>0</v>
      </c>
      <c r="L18382" s="228">
        <v>45879.46</v>
      </c>
    </row>
    <row r="18383" spans="1:12">
      <c r="A18383" s="228">
        <v>2021</v>
      </c>
      <c r="B18383" s="228" t="s">
        <v>195</v>
      </c>
      <c r="C18383" s="228" t="s">
        <v>66</v>
      </c>
      <c r="D18383" s="228" t="s">
        <v>206</v>
      </c>
      <c r="E18383" s="228">
        <v>0</v>
      </c>
      <c r="F18383" s="228">
        <v>4069</v>
      </c>
      <c r="G18383" s="228">
        <v>92</v>
      </c>
      <c r="H18383" s="228">
        <v>271</v>
      </c>
      <c r="I18383" s="228">
        <v>213200.51</v>
      </c>
      <c r="J18383" s="228">
        <v>38688.15</v>
      </c>
      <c r="K18383" s="228">
        <v>960</v>
      </c>
      <c r="L18383" s="228">
        <v>269578.90999999997</v>
      </c>
    </row>
    <row r="18384" spans="1:12">
      <c r="A18384" s="228">
        <v>2021</v>
      </c>
      <c r="B18384" s="228" t="s">
        <v>195</v>
      </c>
      <c r="C18384" s="228" t="s">
        <v>66</v>
      </c>
      <c r="D18384" s="228" t="s">
        <v>206</v>
      </c>
      <c r="E18384" s="228">
        <v>5</v>
      </c>
      <c r="F18384" s="228">
        <v>5486</v>
      </c>
      <c r="G18384" s="228">
        <v>57</v>
      </c>
      <c r="H18384" s="228">
        <v>81</v>
      </c>
      <c r="I18384" s="228">
        <v>92831.85</v>
      </c>
      <c r="J18384" s="228">
        <v>26650.27</v>
      </c>
      <c r="K18384" s="228">
        <v>892</v>
      </c>
      <c r="L18384" s="228">
        <v>137589.75</v>
      </c>
    </row>
    <row r="18385" spans="1:12">
      <c r="A18385" s="228">
        <v>2021</v>
      </c>
      <c r="B18385" s="228" t="s">
        <v>195</v>
      </c>
      <c r="C18385" s="228" t="s">
        <v>66</v>
      </c>
      <c r="D18385" s="228" t="s">
        <v>206</v>
      </c>
      <c r="E18385" s="228">
        <v>10</v>
      </c>
      <c r="F18385" s="228">
        <v>6232</v>
      </c>
      <c r="G18385" s="228">
        <v>93</v>
      </c>
      <c r="H18385" s="228">
        <v>212</v>
      </c>
      <c r="I18385" s="228">
        <v>162963.65</v>
      </c>
      <c r="J18385" s="228">
        <v>34305.71</v>
      </c>
      <c r="K18385" s="228">
        <v>22061</v>
      </c>
      <c r="L18385" s="228">
        <v>231034.45</v>
      </c>
    </row>
    <row r="18386" spans="1:12">
      <c r="A18386" s="228">
        <v>2021</v>
      </c>
      <c r="B18386" s="228" t="s">
        <v>195</v>
      </c>
      <c r="C18386" s="228" t="s">
        <v>66</v>
      </c>
      <c r="D18386" s="228" t="s">
        <v>206</v>
      </c>
      <c r="E18386" s="228">
        <v>15</v>
      </c>
      <c r="F18386" s="228">
        <v>6047</v>
      </c>
      <c r="G18386" s="228">
        <v>258</v>
      </c>
      <c r="H18386" s="228">
        <v>434</v>
      </c>
      <c r="I18386" s="228">
        <v>471209.94</v>
      </c>
      <c r="J18386" s="228">
        <v>117634.62</v>
      </c>
      <c r="K18386" s="228">
        <v>120996</v>
      </c>
      <c r="L18386" s="228">
        <v>769505.19</v>
      </c>
    </row>
    <row r="18387" spans="1:12">
      <c r="A18387" s="228">
        <v>2021</v>
      </c>
      <c r="B18387" s="228" t="s">
        <v>195</v>
      </c>
      <c r="C18387" s="228" t="s">
        <v>66</v>
      </c>
      <c r="D18387" s="228" t="s">
        <v>206</v>
      </c>
      <c r="E18387" s="228">
        <v>20</v>
      </c>
      <c r="F18387" s="228">
        <v>5242</v>
      </c>
      <c r="G18387" s="228">
        <v>345</v>
      </c>
      <c r="H18387" s="228">
        <v>778</v>
      </c>
      <c r="I18387" s="228">
        <v>789730.51</v>
      </c>
      <c r="J18387" s="228">
        <v>143347.45000000001</v>
      </c>
      <c r="K18387" s="228">
        <v>62834</v>
      </c>
      <c r="L18387" s="228">
        <v>1082452.73</v>
      </c>
    </row>
    <row r="18388" spans="1:12">
      <c r="A18388" s="228">
        <v>2021</v>
      </c>
      <c r="B18388" s="228" t="s">
        <v>195</v>
      </c>
      <c r="C18388" s="228" t="s">
        <v>66</v>
      </c>
      <c r="D18388" s="228" t="s">
        <v>206</v>
      </c>
      <c r="E18388" s="228">
        <v>25</v>
      </c>
      <c r="F18388" s="228">
        <v>4107</v>
      </c>
      <c r="G18388" s="228">
        <v>414</v>
      </c>
      <c r="H18388" s="228">
        <v>1235</v>
      </c>
      <c r="I18388" s="228">
        <v>1117263.6000000001</v>
      </c>
      <c r="J18388" s="228">
        <v>233860.7</v>
      </c>
      <c r="K18388" s="228">
        <v>186557</v>
      </c>
      <c r="L18388" s="228">
        <v>1681739.73</v>
      </c>
    </row>
    <row r="18389" spans="1:12">
      <c r="A18389" s="228">
        <v>2021</v>
      </c>
      <c r="B18389" s="228" t="s">
        <v>195</v>
      </c>
      <c r="C18389" s="228" t="s">
        <v>66</v>
      </c>
      <c r="D18389" s="228" t="s">
        <v>206</v>
      </c>
      <c r="E18389" s="228">
        <v>30</v>
      </c>
      <c r="F18389" s="228">
        <v>6368</v>
      </c>
      <c r="G18389" s="228">
        <v>642</v>
      </c>
      <c r="H18389" s="228">
        <v>1921</v>
      </c>
      <c r="I18389" s="228">
        <v>1827415.43</v>
      </c>
      <c r="J18389" s="228">
        <v>429834.11</v>
      </c>
      <c r="K18389" s="228">
        <v>152638</v>
      </c>
      <c r="L18389" s="228">
        <v>2676782.4</v>
      </c>
    </row>
    <row r="18390" spans="1:12">
      <c r="A18390" s="228">
        <v>2021</v>
      </c>
      <c r="B18390" s="228" t="s">
        <v>195</v>
      </c>
      <c r="C18390" s="228" t="s">
        <v>66</v>
      </c>
      <c r="D18390" s="228" t="s">
        <v>206</v>
      </c>
      <c r="E18390" s="228">
        <v>35</v>
      </c>
      <c r="F18390" s="228">
        <v>7191</v>
      </c>
      <c r="G18390" s="228">
        <v>749</v>
      </c>
      <c r="H18390" s="228">
        <v>1818</v>
      </c>
      <c r="I18390" s="228">
        <v>1796519.18</v>
      </c>
      <c r="J18390" s="228">
        <v>443424.84</v>
      </c>
      <c r="K18390" s="228">
        <v>228537</v>
      </c>
      <c r="L18390" s="228">
        <v>2742506.81</v>
      </c>
    </row>
    <row r="18391" spans="1:12">
      <c r="A18391" s="228">
        <v>2021</v>
      </c>
      <c r="B18391" s="228" t="s">
        <v>195</v>
      </c>
      <c r="C18391" s="228" t="s">
        <v>66</v>
      </c>
      <c r="D18391" s="228" t="s">
        <v>206</v>
      </c>
      <c r="E18391" s="228">
        <v>40</v>
      </c>
      <c r="F18391" s="228">
        <v>7149</v>
      </c>
      <c r="G18391" s="228">
        <v>577</v>
      </c>
      <c r="H18391" s="228">
        <v>1342</v>
      </c>
      <c r="I18391" s="228">
        <v>1450259.34</v>
      </c>
      <c r="J18391" s="228">
        <v>334217.81</v>
      </c>
      <c r="K18391" s="228">
        <v>165944</v>
      </c>
      <c r="L18391" s="228">
        <v>2220842.62</v>
      </c>
    </row>
    <row r="18392" spans="1:12">
      <c r="A18392" s="228">
        <v>2021</v>
      </c>
      <c r="B18392" s="228" t="s">
        <v>195</v>
      </c>
      <c r="C18392" s="228" t="s">
        <v>66</v>
      </c>
      <c r="D18392" s="228" t="s">
        <v>206</v>
      </c>
      <c r="E18392" s="228">
        <v>45</v>
      </c>
      <c r="F18392" s="228">
        <v>7602</v>
      </c>
      <c r="G18392" s="228">
        <v>685</v>
      </c>
      <c r="H18392" s="228">
        <v>1565</v>
      </c>
      <c r="I18392" s="228">
        <v>1810563.4</v>
      </c>
      <c r="J18392" s="228">
        <v>396988.01</v>
      </c>
      <c r="K18392" s="228">
        <v>457781</v>
      </c>
      <c r="L18392" s="228">
        <v>3002085.31</v>
      </c>
    </row>
    <row r="18393" spans="1:12">
      <c r="A18393" s="228">
        <v>2021</v>
      </c>
      <c r="B18393" s="228" t="s">
        <v>195</v>
      </c>
      <c r="C18393" s="228" t="s">
        <v>66</v>
      </c>
      <c r="D18393" s="228" t="s">
        <v>206</v>
      </c>
      <c r="E18393" s="228">
        <v>50</v>
      </c>
      <c r="F18393" s="228">
        <v>8639</v>
      </c>
      <c r="G18393" s="228">
        <v>884</v>
      </c>
      <c r="H18393" s="228">
        <v>1634</v>
      </c>
      <c r="I18393" s="228">
        <v>1936082.07</v>
      </c>
      <c r="J18393" s="228">
        <v>484037.76</v>
      </c>
      <c r="K18393" s="228">
        <v>561360</v>
      </c>
      <c r="L18393" s="228">
        <v>3336585.29</v>
      </c>
    </row>
    <row r="18394" spans="1:12">
      <c r="A18394" s="228">
        <v>2021</v>
      </c>
      <c r="B18394" s="228" t="s">
        <v>195</v>
      </c>
      <c r="C18394" s="228" t="s">
        <v>66</v>
      </c>
      <c r="D18394" s="228" t="s">
        <v>206</v>
      </c>
      <c r="E18394" s="228">
        <v>55</v>
      </c>
      <c r="F18394" s="228">
        <v>9500</v>
      </c>
      <c r="G18394" s="228">
        <v>1084</v>
      </c>
      <c r="H18394" s="228">
        <v>2179</v>
      </c>
      <c r="I18394" s="228">
        <v>2280133.75</v>
      </c>
      <c r="J18394" s="228">
        <v>565776.22</v>
      </c>
      <c r="K18394" s="228">
        <v>706345</v>
      </c>
      <c r="L18394" s="228">
        <v>3925258.71</v>
      </c>
    </row>
    <row r="18395" spans="1:12">
      <c r="A18395" s="228">
        <v>2021</v>
      </c>
      <c r="B18395" s="228" t="s">
        <v>195</v>
      </c>
      <c r="C18395" s="228" t="s">
        <v>66</v>
      </c>
      <c r="D18395" s="228" t="s">
        <v>206</v>
      </c>
      <c r="E18395" s="228">
        <v>60</v>
      </c>
      <c r="F18395" s="228">
        <v>10907.1</v>
      </c>
      <c r="G18395" s="228">
        <v>1456</v>
      </c>
      <c r="H18395" s="228">
        <v>2835</v>
      </c>
      <c r="I18395" s="228">
        <v>3389184.1</v>
      </c>
      <c r="J18395" s="228">
        <v>856220.08</v>
      </c>
      <c r="K18395" s="228">
        <v>1151909</v>
      </c>
      <c r="L18395" s="228">
        <v>5768076.96</v>
      </c>
    </row>
    <row r="18396" spans="1:12">
      <c r="A18396" s="228">
        <v>2021</v>
      </c>
      <c r="B18396" s="228" t="s">
        <v>195</v>
      </c>
      <c r="C18396" s="228" t="s">
        <v>66</v>
      </c>
      <c r="D18396" s="228" t="s">
        <v>206</v>
      </c>
      <c r="E18396" s="228">
        <v>65</v>
      </c>
      <c r="F18396" s="228">
        <v>10058</v>
      </c>
      <c r="G18396" s="228">
        <v>1528</v>
      </c>
      <c r="H18396" s="228">
        <v>3235</v>
      </c>
      <c r="I18396" s="228">
        <v>3739127.97</v>
      </c>
      <c r="J18396" s="228">
        <v>988023.99</v>
      </c>
      <c r="K18396" s="228">
        <v>1190873</v>
      </c>
      <c r="L18396" s="228">
        <v>6301489.4800000004</v>
      </c>
    </row>
    <row r="18397" spans="1:12">
      <c r="A18397" s="228">
        <v>2021</v>
      </c>
      <c r="B18397" s="228" t="s">
        <v>195</v>
      </c>
      <c r="C18397" s="228" t="s">
        <v>66</v>
      </c>
      <c r="D18397" s="228" t="s">
        <v>206</v>
      </c>
      <c r="E18397" s="228">
        <v>70</v>
      </c>
      <c r="F18397" s="228">
        <v>9231</v>
      </c>
      <c r="G18397" s="228">
        <v>1750</v>
      </c>
      <c r="H18397" s="228">
        <v>3408</v>
      </c>
      <c r="I18397" s="228">
        <v>3822803.15</v>
      </c>
      <c r="J18397" s="228">
        <v>1033455.81</v>
      </c>
      <c r="K18397" s="228">
        <v>1003886</v>
      </c>
      <c r="L18397" s="228">
        <v>6200936.6200000001</v>
      </c>
    </row>
    <row r="18398" spans="1:12">
      <c r="A18398" s="228">
        <v>2021</v>
      </c>
      <c r="B18398" s="228" t="s">
        <v>195</v>
      </c>
      <c r="C18398" s="228" t="s">
        <v>66</v>
      </c>
      <c r="D18398" s="228" t="s">
        <v>206</v>
      </c>
      <c r="E18398" s="228">
        <v>75</v>
      </c>
      <c r="F18398" s="228">
        <v>6653</v>
      </c>
      <c r="G18398" s="228">
        <v>1531</v>
      </c>
      <c r="H18398" s="228">
        <v>3414</v>
      </c>
      <c r="I18398" s="228">
        <v>3664899.75</v>
      </c>
      <c r="J18398" s="228">
        <v>897600.24</v>
      </c>
      <c r="K18398" s="228">
        <v>1151482</v>
      </c>
      <c r="L18398" s="228">
        <v>5948059.4699999997</v>
      </c>
    </row>
    <row r="18399" spans="1:12">
      <c r="A18399" s="228">
        <v>2021</v>
      </c>
      <c r="B18399" s="228" t="s">
        <v>195</v>
      </c>
      <c r="C18399" s="228" t="s">
        <v>66</v>
      </c>
      <c r="D18399" s="228" t="s">
        <v>206</v>
      </c>
      <c r="E18399" s="228">
        <v>80</v>
      </c>
      <c r="F18399" s="228">
        <v>4227</v>
      </c>
      <c r="G18399" s="228">
        <v>1136</v>
      </c>
      <c r="H18399" s="228">
        <v>3152</v>
      </c>
      <c r="I18399" s="228">
        <v>2717102.34</v>
      </c>
      <c r="J18399" s="228">
        <v>529899.97</v>
      </c>
      <c r="K18399" s="228">
        <v>580199.93999999994</v>
      </c>
      <c r="L18399" s="228">
        <v>3970199.31</v>
      </c>
    </row>
    <row r="18400" spans="1:12">
      <c r="A18400" s="228">
        <v>2021</v>
      </c>
      <c r="B18400" s="228" t="s">
        <v>195</v>
      </c>
      <c r="C18400" s="228" t="s">
        <v>66</v>
      </c>
      <c r="D18400" s="228" t="s">
        <v>206</v>
      </c>
      <c r="E18400" s="228">
        <v>85</v>
      </c>
      <c r="F18400" s="228">
        <v>2445</v>
      </c>
      <c r="G18400" s="228">
        <v>523</v>
      </c>
      <c r="H18400" s="228">
        <v>1997</v>
      </c>
      <c r="I18400" s="228">
        <v>1580745.27</v>
      </c>
      <c r="J18400" s="228">
        <v>259862.99</v>
      </c>
      <c r="K18400" s="228">
        <v>180779</v>
      </c>
      <c r="L18400" s="228">
        <v>2137242.69</v>
      </c>
    </row>
    <row r="18401" spans="1:12">
      <c r="A18401" s="228">
        <v>2021</v>
      </c>
      <c r="B18401" s="228" t="s">
        <v>195</v>
      </c>
      <c r="C18401" s="228" t="s">
        <v>66</v>
      </c>
      <c r="D18401" s="228" t="s">
        <v>206</v>
      </c>
      <c r="E18401" s="228">
        <v>90</v>
      </c>
      <c r="F18401" s="228">
        <v>1068</v>
      </c>
      <c r="G18401" s="228">
        <v>311</v>
      </c>
      <c r="H18401" s="228">
        <v>1256</v>
      </c>
      <c r="I18401" s="228">
        <v>936767.64</v>
      </c>
      <c r="J18401" s="228">
        <v>120718.29</v>
      </c>
      <c r="K18401" s="228">
        <v>131786</v>
      </c>
      <c r="L18401" s="228">
        <v>1213861.43</v>
      </c>
    </row>
    <row r="18402" spans="1:12">
      <c r="A18402" s="228">
        <v>2021</v>
      </c>
      <c r="B18402" s="228" t="s">
        <v>195</v>
      </c>
      <c r="C18402" s="228" t="s">
        <v>66</v>
      </c>
      <c r="D18402" s="228" t="s">
        <v>206</v>
      </c>
      <c r="E18402" s="228">
        <v>95</v>
      </c>
      <c r="F18402" s="228">
        <v>263</v>
      </c>
      <c r="G18402" s="228">
        <v>57</v>
      </c>
      <c r="H18402" s="228">
        <v>198</v>
      </c>
      <c r="I18402" s="228">
        <v>169251.57</v>
      </c>
      <c r="J18402" s="228">
        <v>24385.31</v>
      </c>
      <c r="K18402" s="228">
        <v>6439</v>
      </c>
      <c r="L18402" s="228">
        <v>203461.83</v>
      </c>
    </row>
    <row r="18403" spans="1:12">
      <c r="A18403" s="228">
        <v>2021</v>
      </c>
      <c r="B18403" s="228" t="s">
        <v>195</v>
      </c>
      <c r="C18403" s="228" t="s">
        <v>68</v>
      </c>
      <c r="D18403" s="228" t="s">
        <v>205</v>
      </c>
      <c r="E18403" s="228">
        <v>0</v>
      </c>
      <c r="F18403" s="228">
        <v>6267</v>
      </c>
      <c r="G18403" s="228">
        <v>141</v>
      </c>
      <c r="H18403" s="228">
        <v>382</v>
      </c>
      <c r="I18403" s="228">
        <v>396546.6</v>
      </c>
      <c r="J18403" s="228">
        <v>53816.79</v>
      </c>
      <c r="K18403" s="228">
        <v>1631</v>
      </c>
      <c r="L18403" s="228">
        <v>540603.34</v>
      </c>
    </row>
    <row r="18404" spans="1:12">
      <c r="A18404" s="228">
        <v>2021</v>
      </c>
      <c r="B18404" s="228" t="s">
        <v>195</v>
      </c>
      <c r="C18404" s="228" t="s">
        <v>68</v>
      </c>
      <c r="D18404" s="228" t="s">
        <v>205</v>
      </c>
      <c r="E18404" s="228">
        <v>5</v>
      </c>
      <c r="F18404" s="228">
        <v>8829</v>
      </c>
      <c r="G18404" s="228">
        <v>93</v>
      </c>
      <c r="H18404" s="228">
        <v>115</v>
      </c>
      <c r="I18404" s="228">
        <v>155234.20000000001</v>
      </c>
      <c r="J18404" s="228">
        <v>26897.599999999999</v>
      </c>
      <c r="K18404" s="228">
        <v>3735</v>
      </c>
      <c r="L18404" s="228">
        <v>235921.29</v>
      </c>
    </row>
    <row r="18405" spans="1:12">
      <c r="A18405" s="228">
        <v>2021</v>
      </c>
      <c r="B18405" s="228" t="s">
        <v>195</v>
      </c>
      <c r="C18405" s="228" t="s">
        <v>68</v>
      </c>
      <c r="D18405" s="228" t="s">
        <v>205</v>
      </c>
      <c r="E18405" s="228">
        <v>10</v>
      </c>
      <c r="F18405" s="228">
        <v>8566</v>
      </c>
      <c r="G18405" s="228">
        <v>89</v>
      </c>
      <c r="H18405" s="228">
        <v>122</v>
      </c>
      <c r="I18405" s="228">
        <v>135914.79999999999</v>
      </c>
      <c r="J18405" s="228">
        <v>34656.980000000003</v>
      </c>
      <c r="K18405" s="228">
        <v>12724</v>
      </c>
      <c r="L18405" s="228">
        <v>240009</v>
      </c>
    </row>
    <row r="18406" spans="1:12">
      <c r="A18406" s="228">
        <v>2021</v>
      </c>
      <c r="B18406" s="228" t="s">
        <v>195</v>
      </c>
      <c r="C18406" s="228" t="s">
        <v>68</v>
      </c>
      <c r="D18406" s="228" t="s">
        <v>205</v>
      </c>
      <c r="E18406" s="228">
        <v>15</v>
      </c>
      <c r="F18406" s="228">
        <v>7443</v>
      </c>
      <c r="G18406" s="228">
        <v>147</v>
      </c>
      <c r="H18406" s="228">
        <v>240</v>
      </c>
      <c r="I18406" s="228">
        <v>292553.18</v>
      </c>
      <c r="J18406" s="228">
        <v>50699.37</v>
      </c>
      <c r="K18406" s="228">
        <v>63077</v>
      </c>
      <c r="L18406" s="228">
        <v>499442.2</v>
      </c>
    </row>
    <row r="18407" spans="1:12">
      <c r="A18407" s="228">
        <v>2021</v>
      </c>
      <c r="B18407" s="228" t="s">
        <v>195</v>
      </c>
      <c r="C18407" s="228" t="s">
        <v>68</v>
      </c>
      <c r="D18407" s="228" t="s">
        <v>205</v>
      </c>
      <c r="E18407" s="228">
        <v>20</v>
      </c>
      <c r="F18407" s="228">
        <v>5287</v>
      </c>
      <c r="G18407" s="228">
        <v>123</v>
      </c>
      <c r="H18407" s="228">
        <v>235</v>
      </c>
      <c r="I18407" s="228">
        <v>310504.65999999997</v>
      </c>
      <c r="J18407" s="228">
        <v>58270.66</v>
      </c>
      <c r="K18407" s="228">
        <v>82110.320000000007</v>
      </c>
      <c r="L18407" s="228">
        <v>569880.67000000004</v>
      </c>
    </row>
    <row r="18408" spans="1:12">
      <c r="A18408" s="228">
        <v>2021</v>
      </c>
      <c r="B18408" s="228" t="s">
        <v>195</v>
      </c>
      <c r="C18408" s="228" t="s">
        <v>68</v>
      </c>
      <c r="D18408" s="228" t="s">
        <v>205</v>
      </c>
      <c r="E18408" s="228">
        <v>25</v>
      </c>
      <c r="F18408" s="228">
        <v>4356</v>
      </c>
      <c r="G18408" s="228">
        <v>94</v>
      </c>
      <c r="H18408" s="228">
        <v>291</v>
      </c>
      <c r="I18408" s="228">
        <v>252683.94</v>
      </c>
      <c r="J18408" s="228">
        <v>42069.02</v>
      </c>
      <c r="K18408" s="228">
        <v>133730</v>
      </c>
      <c r="L18408" s="228">
        <v>517578.64</v>
      </c>
    </row>
    <row r="18409" spans="1:12">
      <c r="A18409" s="228">
        <v>2021</v>
      </c>
      <c r="B18409" s="228" t="s">
        <v>195</v>
      </c>
      <c r="C18409" s="228" t="s">
        <v>68</v>
      </c>
      <c r="D18409" s="228" t="s">
        <v>205</v>
      </c>
      <c r="E18409" s="228">
        <v>30</v>
      </c>
      <c r="F18409" s="228">
        <v>7687</v>
      </c>
      <c r="G18409" s="228">
        <v>149</v>
      </c>
      <c r="H18409" s="228">
        <v>237</v>
      </c>
      <c r="I18409" s="228">
        <v>298170.18</v>
      </c>
      <c r="J18409" s="228">
        <v>71244.740000000005</v>
      </c>
      <c r="K18409" s="228">
        <v>118028</v>
      </c>
      <c r="L18409" s="228">
        <v>677714.75</v>
      </c>
    </row>
    <row r="18410" spans="1:12">
      <c r="A18410" s="228">
        <v>2021</v>
      </c>
      <c r="B18410" s="228" t="s">
        <v>195</v>
      </c>
      <c r="C18410" s="228" t="s">
        <v>68</v>
      </c>
      <c r="D18410" s="228" t="s">
        <v>205</v>
      </c>
      <c r="E18410" s="228">
        <v>35</v>
      </c>
      <c r="F18410" s="228">
        <v>9770</v>
      </c>
      <c r="G18410" s="228">
        <v>278</v>
      </c>
      <c r="H18410" s="228">
        <v>448</v>
      </c>
      <c r="I18410" s="228">
        <v>514941</v>
      </c>
      <c r="J18410" s="228">
        <v>118664.52</v>
      </c>
      <c r="K18410" s="228">
        <v>86887</v>
      </c>
      <c r="L18410" s="228">
        <v>1012325.26</v>
      </c>
    </row>
    <row r="18411" spans="1:12">
      <c r="A18411" s="228">
        <v>2021</v>
      </c>
      <c r="B18411" s="228" t="s">
        <v>195</v>
      </c>
      <c r="C18411" s="228" t="s">
        <v>68</v>
      </c>
      <c r="D18411" s="228" t="s">
        <v>205</v>
      </c>
      <c r="E18411" s="228">
        <v>40</v>
      </c>
      <c r="F18411" s="228">
        <v>9363</v>
      </c>
      <c r="G18411" s="228">
        <v>203</v>
      </c>
      <c r="H18411" s="228">
        <v>447</v>
      </c>
      <c r="I18411" s="228">
        <v>491590.69</v>
      </c>
      <c r="J18411" s="228">
        <v>107894.51</v>
      </c>
      <c r="K18411" s="228">
        <v>77467</v>
      </c>
      <c r="L18411" s="228">
        <v>900051.2</v>
      </c>
    </row>
    <row r="18412" spans="1:12">
      <c r="A18412" s="228">
        <v>2021</v>
      </c>
      <c r="B18412" s="228" t="s">
        <v>195</v>
      </c>
      <c r="C18412" s="228" t="s">
        <v>68</v>
      </c>
      <c r="D18412" s="228" t="s">
        <v>205</v>
      </c>
      <c r="E18412" s="228">
        <v>45</v>
      </c>
      <c r="F18412" s="228">
        <v>8459</v>
      </c>
      <c r="G18412" s="228">
        <v>318</v>
      </c>
      <c r="H18412" s="228">
        <v>488</v>
      </c>
      <c r="I18412" s="228">
        <v>649510.78</v>
      </c>
      <c r="J18412" s="228">
        <v>138544.97</v>
      </c>
      <c r="K18412" s="228">
        <v>147415.92000000001</v>
      </c>
      <c r="L18412" s="228">
        <v>1175661.8600000001</v>
      </c>
    </row>
    <row r="18413" spans="1:12">
      <c r="A18413" s="228">
        <v>2021</v>
      </c>
      <c r="B18413" s="228" t="s">
        <v>195</v>
      </c>
      <c r="C18413" s="228" t="s">
        <v>68</v>
      </c>
      <c r="D18413" s="228" t="s">
        <v>205</v>
      </c>
      <c r="E18413" s="228">
        <v>50</v>
      </c>
      <c r="F18413" s="228">
        <v>8071</v>
      </c>
      <c r="G18413" s="228">
        <v>410</v>
      </c>
      <c r="H18413" s="228">
        <v>607</v>
      </c>
      <c r="I18413" s="228">
        <v>768651.2</v>
      </c>
      <c r="J18413" s="228">
        <v>170819.29</v>
      </c>
      <c r="K18413" s="228">
        <v>230670</v>
      </c>
      <c r="L18413" s="228">
        <v>1502515.4</v>
      </c>
    </row>
    <row r="18414" spans="1:12">
      <c r="A18414" s="228">
        <v>2021</v>
      </c>
      <c r="B18414" s="228" t="s">
        <v>195</v>
      </c>
      <c r="C18414" s="228" t="s">
        <v>68</v>
      </c>
      <c r="D18414" s="228" t="s">
        <v>205</v>
      </c>
      <c r="E18414" s="228">
        <v>55</v>
      </c>
      <c r="F18414" s="228">
        <v>7293</v>
      </c>
      <c r="G18414" s="228">
        <v>465</v>
      </c>
      <c r="H18414" s="228">
        <v>914</v>
      </c>
      <c r="I18414" s="228">
        <v>1227592.3799999999</v>
      </c>
      <c r="J18414" s="228">
        <v>224548.8</v>
      </c>
      <c r="K18414" s="228">
        <v>491083.95</v>
      </c>
      <c r="L18414" s="228">
        <v>2346745.21</v>
      </c>
    </row>
    <row r="18415" spans="1:12">
      <c r="A18415" s="228">
        <v>2021</v>
      </c>
      <c r="B18415" s="228" t="s">
        <v>195</v>
      </c>
      <c r="C18415" s="228" t="s">
        <v>68</v>
      </c>
      <c r="D18415" s="228" t="s">
        <v>205</v>
      </c>
      <c r="E18415" s="228">
        <v>60</v>
      </c>
      <c r="F18415" s="228">
        <v>6618.1</v>
      </c>
      <c r="G18415" s="228">
        <v>607</v>
      </c>
      <c r="H18415" s="228">
        <v>1241</v>
      </c>
      <c r="I18415" s="228">
        <v>1681092.76</v>
      </c>
      <c r="J18415" s="228">
        <v>312475.11</v>
      </c>
      <c r="K18415" s="228">
        <v>485291</v>
      </c>
      <c r="L18415" s="228">
        <v>3045724.74</v>
      </c>
    </row>
    <row r="18416" spans="1:12">
      <c r="A18416" s="228">
        <v>2021</v>
      </c>
      <c r="B18416" s="228" t="s">
        <v>195</v>
      </c>
      <c r="C18416" s="228" t="s">
        <v>68</v>
      </c>
      <c r="D18416" s="228" t="s">
        <v>205</v>
      </c>
      <c r="E18416" s="228">
        <v>65</v>
      </c>
      <c r="F18416" s="228">
        <v>5724</v>
      </c>
      <c r="G18416" s="228">
        <v>756</v>
      </c>
      <c r="H18416" s="228">
        <v>1314</v>
      </c>
      <c r="I18416" s="228">
        <v>1962631.79</v>
      </c>
      <c r="J18416" s="228">
        <v>389892.65</v>
      </c>
      <c r="K18416" s="228">
        <v>614069.24</v>
      </c>
      <c r="L18416" s="228">
        <v>3689872.81</v>
      </c>
    </row>
    <row r="18417" spans="1:12">
      <c r="A18417" s="228">
        <v>2021</v>
      </c>
      <c r="B18417" s="228" t="s">
        <v>195</v>
      </c>
      <c r="C18417" s="228" t="s">
        <v>68</v>
      </c>
      <c r="D18417" s="228" t="s">
        <v>205</v>
      </c>
      <c r="E18417" s="228">
        <v>70</v>
      </c>
      <c r="F18417" s="228">
        <v>5123</v>
      </c>
      <c r="G18417" s="228">
        <v>836</v>
      </c>
      <c r="H18417" s="228">
        <v>1482</v>
      </c>
      <c r="I18417" s="228">
        <v>2208689.59</v>
      </c>
      <c r="J18417" s="228">
        <v>415150.85</v>
      </c>
      <c r="K18417" s="228">
        <v>655852</v>
      </c>
      <c r="L18417" s="228">
        <v>3873755.03</v>
      </c>
    </row>
    <row r="18418" spans="1:12">
      <c r="A18418" s="228">
        <v>2021</v>
      </c>
      <c r="B18418" s="228" t="s">
        <v>195</v>
      </c>
      <c r="C18418" s="228" t="s">
        <v>68</v>
      </c>
      <c r="D18418" s="228" t="s">
        <v>205</v>
      </c>
      <c r="E18418" s="228">
        <v>75</v>
      </c>
      <c r="F18418" s="228">
        <v>3462</v>
      </c>
      <c r="G18418" s="228">
        <v>832</v>
      </c>
      <c r="H18418" s="228">
        <v>1462</v>
      </c>
      <c r="I18418" s="228">
        <v>1908752.92</v>
      </c>
      <c r="J18418" s="228">
        <v>363270.51</v>
      </c>
      <c r="K18418" s="228">
        <v>598559</v>
      </c>
      <c r="L18418" s="228">
        <v>3300019.54</v>
      </c>
    </row>
    <row r="18419" spans="1:12">
      <c r="A18419" s="228">
        <v>2021</v>
      </c>
      <c r="B18419" s="228" t="s">
        <v>195</v>
      </c>
      <c r="C18419" s="228" t="s">
        <v>68</v>
      </c>
      <c r="D18419" s="228" t="s">
        <v>205</v>
      </c>
      <c r="E18419" s="228">
        <v>80</v>
      </c>
      <c r="F18419" s="228">
        <v>1955</v>
      </c>
      <c r="G18419" s="228">
        <v>485</v>
      </c>
      <c r="H18419" s="228">
        <v>1351</v>
      </c>
      <c r="I18419" s="228">
        <v>1348983.58</v>
      </c>
      <c r="J18419" s="228">
        <v>226337.44</v>
      </c>
      <c r="K18419" s="228">
        <v>214380</v>
      </c>
      <c r="L18419" s="228">
        <v>2020833.84</v>
      </c>
    </row>
    <row r="18420" spans="1:12">
      <c r="A18420" s="228">
        <v>2021</v>
      </c>
      <c r="B18420" s="228" t="s">
        <v>195</v>
      </c>
      <c r="C18420" s="228" t="s">
        <v>68</v>
      </c>
      <c r="D18420" s="228" t="s">
        <v>205</v>
      </c>
      <c r="E18420" s="228">
        <v>85</v>
      </c>
      <c r="F18420" s="228">
        <v>1042</v>
      </c>
      <c r="G18420" s="228">
        <v>250</v>
      </c>
      <c r="H18420" s="228">
        <v>1020</v>
      </c>
      <c r="I18420" s="228">
        <v>924241</v>
      </c>
      <c r="J18420" s="228">
        <v>115619.75</v>
      </c>
      <c r="K18420" s="228">
        <v>154387</v>
      </c>
      <c r="L18420" s="228">
        <v>1284533.8999999999</v>
      </c>
    </row>
    <row r="18421" spans="1:12">
      <c r="A18421" s="228">
        <v>2021</v>
      </c>
      <c r="B18421" s="228" t="s">
        <v>195</v>
      </c>
      <c r="C18421" s="228" t="s">
        <v>68</v>
      </c>
      <c r="D18421" s="228" t="s">
        <v>205</v>
      </c>
      <c r="E18421" s="228">
        <v>90</v>
      </c>
      <c r="F18421" s="228">
        <v>440</v>
      </c>
      <c r="G18421" s="228">
        <v>47</v>
      </c>
      <c r="H18421" s="228">
        <v>406</v>
      </c>
      <c r="I18421" s="228">
        <v>298921.5</v>
      </c>
      <c r="J18421" s="228">
        <v>39216.47</v>
      </c>
      <c r="K18421" s="228">
        <v>60054.400000000001</v>
      </c>
      <c r="L18421" s="228">
        <v>425192.83</v>
      </c>
    </row>
    <row r="18422" spans="1:12">
      <c r="A18422" s="228">
        <v>2021</v>
      </c>
      <c r="B18422" s="228" t="s">
        <v>195</v>
      </c>
      <c r="C18422" s="228" t="s">
        <v>68</v>
      </c>
      <c r="D18422" s="228" t="s">
        <v>205</v>
      </c>
      <c r="E18422" s="228">
        <v>95</v>
      </c>
      <c r="F18422" s="228">
        <v>83</v>
      </c>
      <c r="G18422" s="228">
        <v>7</v>
      </c>
      <c r="H18422" s="228">
        <v>84</v>
      </c>
      <c r="I18422" s="228">
        <v>79223</v>
      </c>
      <c r="J18422" s="228">
        <v>7507.24</v>
      </c>
      <c r="K18422" s="228">
        <v>16729</v>
      </c>
      <c r="L18422" s="228">
        <v>103908.22</v>
      </c>
    </row>
    <row r="18423" spans="1:12">
      <c r="A18423" s="228">
        <v>2021</v>
      </c>
      <c r="B18423" s="228" t="s">
        <v>195</v>
      </c>
      <c r="C18423" s="228" t="s">
        <v>68</v>
      </c>
      <c r="D18423" s="228" t="s">
        <v>206</v>
      </c>
      <c r="E18423" s="228">
        <v>0</v>
      </c>
      <c r="F18423" s="228">
        <v>5837</v>
      </c>
      <c r="G18423" s="228">
        <v>120</v>
      </c>
      <c r="H18423" s="228">
        <v>330</v>
      </c>
      <c r="I18423" s="228">
        <v>309111.5</v>
      </c>
      <c r="J18423" s="228">
        <v>33084.550000000003</v>
      </c>
      <c r="K18423" s="228">
        <v>17114</v>
      </c>
      <c r="L18423" s="228">
        <v>418880.96</v>
      </c>
    </row>
    <row r="18424" spans="1:12">
      <c r="A18424" s="228">
        <v>2021</v>
      </c>
      <c r="B18424" s="228" t="s">
        <v>195</v>
      </c>
      <c r="C18424" s="228" t="s">
        <v>68</v>
      </c>
      <c r="D18424" s="228" t="s">
        <v>206</v>
      </c>
      <c r="E18424" s="228">
        <v>5</v>
      </c>
      <c r="F18424" s="228">
        <v>8232</v>
      </c>
      <c r="G18424" s="228">
        <v>61</v>
      </c>
      <c r="H18424" s="228">
        <v>247</v>
      </c>
      <c r="I18424" s="228">
        <v>149853</v>
      </c>
      <c r="J18424" s="228">
        <v>29957.93</v>
      </c>
      <c r="K18424" s="228">
        <v>12517</v>
      </c>
      <c r="L18424" s="228">
        <v>251384.54</v>
      </c>
    </row>
    <row r="18425" spans="1:12">
      <c r="A18425" s="228">
        <v>2021</v>
      </c>
      <c r="B18425" s="228" t="s">
        <v>195</v>
      </c>
      <c r="C18425" s="228" t="s">
        <v>68</v>
      </c>
      <c r="D18425" s="228" t="s">
        <v>206</v>
      </c>
      <c r="E18425" s="228">
        <v>10</v>
      </c>
      <c r="F18425" s="228">
        <v>8227</v>
      </c>
      <c r="G18425" s="228">
        <v>73</v>
      </c>
      <c r="H18425" s="228">
        <v>122</v>
      </c>
      <c r="I18425" s="228">
        <v>128462.95</v>
      </c>
      <c r="J18425" s="228">
        <v>23168.05</v>
      </c>
      <c r="K18425" s="228">
        <v>30755</v>
      </c>
      <c r="L18425" s="228">
        <v>235518.61</v>
      </c>
    </row>
    <row r="18426" spans="1:12">
      <c r="A18426" s="228">
        <v>2021</v>
      </c>
      <c r="B18426" s="228" t="s">
        <v>195</v>
      </c>
      <c r="C18426" s="228" t="s">
        <v>68</v>
      </c>
      <c r="D18426" s="228" t="s">
        <v>206</v>
      </c>
      <c r="E18426" s="228">
        <v>15</v>
      </c>
      <c r="F18426" s="228">
        <v>7031</v>
      </c>
      <c r="G18426" s="228">
        <v>203</v>
      </c>
      <c r="H18426" s="228">
        <v>682</v>
      </c>
      <c r="I18426" s="228">
        <v>657750.72</v>
      </c>
      <c r="J18426" s="228">
        <v>93824.44</v>
      </c>
      <c r="K18426" s="228">
        <v>147430</v>
      </c>
      <c r="L18426" s="228">
        <v>1048987.73</v>
      </c>
    </row>
    <row r="18427" spans="1:12">
      <c r="A18427" s="228">
        <v>2021</v>
      </c>
      <c r="B18427" s="228" t="s">
        <v>195</v>
      </c>
      <c r="C18427" s="228" t="s">
        <v>68</v>
      </c>
      <c r="D18427" s="228" t="s">
        <v>206</v>
      </c>
      <c r="E18427" s="228">
        <v>20</v>
      </c>
      <c r="F18427" s="228">
        <v>5587</v>
      </c>
      <c r="G18427" s="228">
        <v>235</v>
      </c>
      <c r="H18427" s="228">
        <v>580</v>
      </c>
      <c r="I18427" s="228">
        <v>640679.80000000005</v>
      </c>
      <c r="J18427" s="228">
        <v>116848.82</v>
      </c>
      <c r="K18427" s="228">
        <v>116152</v>
      </c>
      <c r="L18427" s="228">
        <v>1097254.8999999999</v>
      </c>
    </row>
    <row r="18428" spans="1:12">
      <c r="A18428" s="228">
        <v>2021</v>
      </c>
      <c r="B18428" s="228" t="s">
        <v>195</v>
      </c>
      <c r="C18428" s="228" t="s">
        <v>68</v>
      </c>
      <c r="D18428" s="228" t="s">
        <v>206</v>
      </c>
      <c r="E18428" s="228">
        <v>25</v>
      </c>
      <c r="F18428" s="228">
        <v>5534</v>
      </c>
      <c r="G18428" s="228">
        <v>200</v>
      </c>
      <c r="H18428" s="228">
        <v>622</v>
      </c>
      <c r="I18428" s="228">
        <v>705773.42</v>
      </c>
      <c r="J18428" s="228">
        <v>109870.45</v>
      </c>
      <c r="K18428" s="228">
        <v>125832</v>
      </c>
      <c r="L18428" s="228">
        <v>1203123.32</v>
      </c>
    </row>
    <row r="18429" spans="1:12">
      <c r="A18429" s="228">
        <v>2021</v>
      </c>
      <c r="B18429" s="228" t="s">
        <v>195</v>
      </c>
      <c r="C18429" s="228" t="s">
        <v>68</v>
      </c>
      <c r="D18429" s="228" t="s">
        <v>206</v>
      </c>
      <c r="E18429" s="228">
        <v>30</v>
      </c>
      <c r="F18429" s="228">
        <v>9447</v>
      </c>
      <c r="G18429" s="228">
        <v>435</v>
      </c>
      <c r="H18429" s="228">
        <v>1263</v>
      </c>
      <c r="I18429" s="228">
        <v>1409136.52</v>
      </c>
      <c r="J18429" s="228">
        <v>293070.84999999998</v>
      </c>
      <c r="K18429" s="228">
        <v>96199</v>
      </c>
      <c r="L18429" s="228">
        <v>2231714.81</v>
      </c>
    </row>
    <row r="18430" spans="1:12">
      <c r="A18430" s="228">
        <v>2021</v>
      </c>
      <c r="B18430" s="228" t="s">
        <v>195</v>
      </c>
      <c r="C18430" s="228" t="s">
        <v>68</v>
      </c>
      <c r="D18430" s="228" t="s">
        <v>206</v>
      </c>
      <c r="E18430" s="228">
        <v>35</v>
      </c>
      <c r="F18430" s="228">
        <v>11276</v>
      </c>
      <c r="G18430" s="228">
        <v>596</v>
      </c>
      <c r="H18430" s="228">
        <v>1562</v>
      </c>
      <c r="I18430" s="228">
        <v>1640756.99</v>
      </c>
      <c r="J18430" s="228">
        <v>313553.24</v>
      </c>
      <c r="K18430" s="228">
        <v>208897</v>
      </c>
      <c r="L18430" s="228">
        <v>2704347.02</v>
      </c>
    </row>
    <row r="18431" spans="1:12">
      <c r="A18431" s="228">
        <v>2021</v>
      </c>
      <c r="B18431" s="228" t="s">
        <v>195</v>
      </c>
      <c r="C18431" s="228" t="s">
        <v>68</v>
      </c>
      <c r="D18431" s="228" t="s">
        <v>206</v>
      </c>
      <c r="E18431" s="228">
        <v>40</v>
      </c>
      <c r="F18431" s="228">
        <v>10412</v>
      </c>
      <c r="G18431" s="228">
        <v>469</v>
      </c>
      <c r="H18431" s="228">
        <v>946</v>
      </c>
      <c r="I18431" s="228">
        <v>1094832.76</v>
      </c>
      <c r="J18431" s="228">
        <v>247904.95</v>
      </c>
      <c r="K18431" s="228">
        <v>220208</v>
      </c>
      <c r="L18431" s="228">
        <v>2059766.17</v>
      </c>
    </row>
    <row r="18432" spans="1:12">
      <c r="A18432" s="228">
        <v>2021</v>
      </c>
      <c r="B18432" s="228" t="s">
        <v>195</v>
      </c>
      <c r="C18432" s="228" t="s">
        <v>68</v>
      </c>
      <c r="D18432" s="228" t="s">
        <v>206</v>
      </c>
      <c r="E18432" s="228">
        <v>45</v>
      </c>
      <c r="F18432" s="228">
        <v>9343</v>
      </c>
      <c r="G18432" s="228">
        <v>458</v>
      </c>
      <c r="H18432" s="228">
        <v>817</v>
      </c>
      <c r="I18432" s="228">
        <v>1042308.44</v>
      </c>
      <c r="J18432" s="228">
        <v>229811.98</v>
      </c>
      <c r="K18432" s="228">
        <v>264568</v>
      </c>
      <c r="L18432" s="228">
        <v>2022829.42</v>
      </c>
    </row>
    <row r="18433" spans="1:12">
      <c r="A18433" s="228">
        <v>2021</v>
      </c>
      <c r="B18433" s="228" t="s">
        <v>195</v>
      </c>
      <c r="C18433" s="228" t="s">
        <v>68</v>
      </c>
      <c r="D18433" s="228" t="s">
        <v>206</v>
      </c>
      <c r="E18433" s="228">
        <v>50</v>
      </c>
      <c r="F18433" s="228">
        <v>8967</v>
      </c>
      <c r="G18433" s="228">
        <v>618</v>
      </c>
      <c r="H18433" s="228">
        <v>1096</v>
      </c>
      <c r="I18433" s="228">
        <v>1196706.47</v>
      </c>
      <c r="J18433" s="228">
        <v>262776.53000000003</v>
      </c>
      <c r="K18433" s="228">
        <v>284202</v>
      </c>
      <c r="L18433" s="228">
        <v>2249638.02</v>
      </c>
    </row>
    <row r="18434" spans="1:12">
      <c r="A18434" s="228">
        <v>2021</v>
      </c>
      <c r="B18434" s="228" t="s">
        <v>195</v>
      </c>
      <c r="C18434" s="228" t="s">
        <v>68</v>
      </c>
      <c r="D18434" s="228" t="s">
        <v>206</v>
      </c>
      <c r="E18434" s="228">
        <v>55</v>
      </c>
      <c r="F18434" s="228">
        <v>7903</v>
      </c>
      <c r="G18434" s="228">
        <v>701</v>
      </c>
      <c r="H18434" s="228">
        <v>1289</v>
      </c>
      <c r="I18434" s="228">
        <v>1583584.32</v>
      </c>
      <c r="J18434" s="228">
        <v>285612.59000000003</v>
      </c>
      <c r="K18434" s="228">
        <v>522379</v>
      </c>
      <c r="L18434" s="228">
        <v>2944887.06</v>
      </c>
    </row>
    <row r="18435" spans="1:12">
      <c r="A18435" s="228">
        <v>2021</v>
      </c>
      <c r="B18435" s="228" t="s">
        <v>195</v>
      </c>
      <c r="C18435" s="228" t="s">
        <v>68</v>
      </c>
      <c r="D18435" s="228" t="s">
        <v>206</v>
      </c>
      <c r="E18435" s="228">
        <v>60</v>
      </c>
      <c r="F18435" s="228">
        <v>7410.1</v>
      </c>
      <c r="G18435" s="228">
        <v>680</v>
      </c>
      <c r="H18435" s="228">
        <v>1226</v>
      </c>
      <c r="I18435" s="228">
        <v>1466611.1</v>
      </c>
      <c r="J18435" s="228">
        <v>303333.86</v>
      </c>
      <c r="K18435" s="228">
        <v>473228.31</v>
      </c>
      <c r="L18435" s="228">
        <v>2709280.97</v>
      </c>
    </row>
    <row r="18436" spans="1:12">
      <c r="A18436" s="228">
        <v>2021</v>
      </c>
      <c r="B18436" s="228" t="s">
        <v>195</v>
      </c>
      <c r="C18436" s="228" t="s">
        <v>68</v>
      </c>
      <c r="D18436" s="228" t="s">
        <v>206</v>
      </c>
      <c r="E18436" s="228">
        <v>65</v>
      </c>
      <c r="F18436" s="228">
        <v>6398</v>
      </c>
      <c r="G18436" s="228">
        <v>814</v>
      </c>
      <c r="H18436" s="228">
        <v>1686</v>
      </c>
      <c r="I18436" s="228">
        <v>1997277.51</v>
      </c>
      <c r="J18436" s="228">
        <v>349402.47</v>
      </c>
      <c r="K18436" s="228">
        <v>634798.05000000005</v>
      </c>
      <c r="L18436" s="228">
        <v>3593525.22</v>
      </c>
    </row>
    <row r="18437" spans="1:12">
      <c r="A18437" s="228">
        <v>2021</v>
      </c>
      <c r="B18437" s="228" t="s">
        <v>195</v>
      </c>
      <c r="C18437" s="228" t="s">
        <v>68</v>
      </c>
      <c r="D18437" s="228" t="s">
        <v>206</v>
      </c>
      <c r="E18437" s="228">
        <v>70</v>
      </c>
      <c r="F18437" s="228">
        <v>5921</v>
      </c>
      <c r="G18437" s="228">
        <v>896</v>
      </c>
      <c r="H18437" s="228">
        <v>1887</v>
      </c>
      <c r="I18437" s="228">
        <v>2238329.4</v>
      </c>
      <c r="J18437" s="228">
        <v>393418.8</v>
      </c>
      <c r="K18437" s="228">
        <v>626148.87</v>
      </c>
      <c r="L18437" s="228">
        <v>3926223.83</v>
      </c>
    </row>
    <row r="18438" spans="1:12">
      <c r="A18438" s="228">
        <v>2021</v>
      </c>
      <c r="B18438" s="228" t="s">
        <v>195</v>
      </c>
      <c r="C18438" s="228" t="s">
        <v>68</v>
      </c>
      <c r="D18438" s="228" t="s">
        <v>206</v>
      </c>
      <c r="E18438" s="228">
        <v>75</v>
      </c>
      <c r="F18438" s="228">
        <v>4091</v>
      </c>
      <c r="G18438" s="228">
        <v>616</v>
      </c>
      <c r="H18438" s="228">
        <v>1576</v>
      </c>
      <c r="I18438" s="228">
        <v>1892648.44</v>
      </c>
      <c r="J18438" s="228">
        <v>313099.57</v>
      </c>
      <c r="K18438" s="228">
        <v>571170.01</v>
      </c>
      <c r="L18438" s="228">
        <v>3164142.11</v>
      </c>
    </row>
    <row r="18439" spans="1:12">
      <c r="A18439" s="228">
        <v>2021</v>
      </c>
      <c r="B18439" s="228" t="s">
        <v>195</v>
      </c>
      <c r="C18439" s="228" t="s">
        <v>68</v>
      </c>
      <c r="D18439" s="228" t="s">
        <v>206</v>
      </c>
      <c r="E18439" s="228">
        <v>80</v>
      </c>
      <c r="F18439" s="228">
        <v>2467</v>
      </c>
      <c r="G18439" s="228">
        <v>490</v>
      </c>
      <c r="H18439" s="228">
        <v>1719</v>
      </c>
      <c r="I18439" s="228">
        <v>1721341.4</v>
      </c>
      <c r="J18439" s="228">
        <v>253625.86</v>
      </c>
      <c r="K18439" s="228">
        <v>362513</v>
      </c>
      <c r="L18439" s="228">
        <v>2571200.2599999998</v>
      </c>
    </row>
    <row r="18440" spans="1:12">
      <c r="A18440" s="228">
        <v>2021</v>
      </c>
      <c r="B18440" s="228" t="s">
        <v>195</v>
      </c>
      <c r="C18440" s="228" t="s">
        <v>68</v>
      </c>
      <c r="D18440" s="228" t="s">
        <v>206</v>
      </c>
      <c r="E18440" s="228">
        <v>85</v>
      </c>
      <c r="F18440" s="228">
        <v>1319</v>
      </c>
      <c r="G18440" s="228">
        <v>291</v>
      </c>
      <c r="H18440" s="228">
        <v>1309</v>
      </c>
      <c r="I18440" s="228">
        <v>1003040.15</v>
      </c>
      <c r="J18440" s="228">
        <v>116707.77</v>
      </c>
      <c r="K18440" s="228">
        <v>154241</v>
      </c>
      <c r="L18440" s="228">
        <v>1364990.02</v>
      </c>
    </row>
    <row r="18441" spans="1:12">
      <c r="A18441" s="228">
        <v>2021</v>
      </c>
      <c r="B18441" s="228" t="s">
        <v>195</v>
      </c>
      <c r="C18441" s="228" t="s">
        <v>68</v>
      </c>
      <c r="D18441" s="228" t="s">
        <v>206</v>
      </c>
      <c r="E18441" s="228">
        <v>90</v>
      </c>
      <c r="F18441" s="228">
        <v>578</v>
      </c>
      <c r="G18441" s="228">
        <v>48</v>
      </c>
      <c r="H18441" s="228">
        <v>357</v>
      </c>
      <c r="I18441" s="228">
        <v>283860</v>
      </c>
      <c r="J18441" s="228">
        <v>34192.35</v>
      </c>
      <c r="K18441" s="228">
        <v>57834</v>
      </c>
      <c r="L18441" s="228">
        <v>385406.56</v>
      </c>
    </row>
    <row r="18442" spans="1:12">
      <c r="A18442" s="228">
        <v>2021</v>
      </c>
      <c r="B18442" s="228" t="s">
        <v>195</v>
      </c>
      <c r="C18442" s="228" t="s">
        <v>68</v>
      </c>
      <c r="D18442" s="228" t="s">
        <v>206</v>
      </c>
      <c r="E18442" s="228">
        <v>95</v>
      </c>
      <c r="F18442" s="228">
        <v>175</v>
      </c>
      <c r="G18442" s="228">
        <v>12</v>
      </c>
      <c r="H18442" s="228">
        <v>117</v>
      </c>
      <c r="I18442" s="228">
        <v>78823.53</v>
      </c>
      <c r="J18442" s="228">
        <v>11159.95</v>
      </c>
      <c r="K18442" s="228">
        <v>0</v>
      </c>
      <c r="L18442" s="228">
        <v>92963.24</v>
      </c>
    </row>
    <row r="18443" spans="1:12">
      <c r="A18443" s="228">
        <v>2021</v>
      </c>
      <c r="B18443" s="228" t="s">
        <v>195</v>
      </c>
      <c r="C18443" s="228" t="s">
        <v>67</v>
      </c>
      <c r="D18443" s="228" t="s">
        <v>205</v>
      </c>
      <c r="E18443" s="228">
        <v>0</v>
      </c>
      <c r="F18443" s="228">
        <v>2876</v>
      </c>
      <c r="G18443" s="228">
        <v>71</v>
      </c>
      <c r="H18443" s="228">
        <v>110</v>
      </c>
      <c r="I18443" s="228">
        <v>94907.92</v>
      </c>
      <c r="J18443" s="228">
        <v>18338.810000000001</v>
      </c>
      <c r="K18443" s="228">
        <v>1290</v>
      </c>
      <c r="L18443" s="228">
        <v>123380.16</v>
      </c>
    </row>
    <row r="18444" spans="1:12">
      <c r="A18444" s="228">
        <v>2021</v>
      </c>
      <c r="B18444" s="228" t="s">
        <v>195</v>
      </c>
      <c r="C18444" s="228" t="s">
        <v>67</v>
      </c>
      <c r="D18444" s="228" t="s">
        <v>205</v>
      </c>
      <c r="E18444" s="228">
        <v>5</v>
      </c>
      <c r="F18444" s="228">
        <v>3537</v>
      </c>
      <c r="G18444" s="228">
        <v>29</v>
      </c>
      <c r="H18444" s="228">
        <v>37</v>
      </c>
      <c r="I18444" s="228">
        <v>30685</v>
      </c>
      <c r="J18444" s="228">
        <v>8856.2999999999993</v>
      </c>
      <c r="K18444" s="228">
        <v>138</v>
      </c>
      <c r="L18444" s="228">
        <v>42949.55</v>
      </c>
    </row>
    <row r="18445" spans="1:12">
      <c r="A18445" s="228">
        <v>2021</v>
      </c>
      <c r="B18445" s="228" t="s">
        <v>195</v>
      </c>
      <c r="C18445" s="228" t="s">
        <v>67</v>
      </c>
      <c r="D18445" s="228" t="s">
        <v>205</v>
      </c>
      <c r="E18445" s="228">
        <v>10</v>
      </c>
      <c r="F18445" s="228">
        <v>3603</v>
      </c>
      <c r="G18445" s="228">
        <v>28</v>
      </c>
      <c r="H18445" s="228">
        <v>60</v>
      </c>
      <c r="I18445" s="228">
        <v>56559.19</v>
      </c>
      <c r="J18445" s="228">
        <v>10080.39</v>
      </c>
      <c r="K18445" s="228">
        <v>2198</v>
      </c>
      <c r="L18445" s="228">
        <v>78168.58</v>
      </c>
    </row>
    <row r="18446" spans="1:12">
      <c r="A18446" s="228">
        <v>2021</v>
      </c>
      <c r="B18446" s="228" t="s">
        <v>195</v>
      </c>
      <c r="C18446" s="228" t="s">
        <v>67</v>
      </c>
      <c r="D18446" s="228" t="s">
        <v>205</v>
      </c>
      <c r="E18446" s="228">
        <v>15</v>
      </c>
      <c r="F18446" s="228">
        <v>3128</v>
      </c>
      <c r="G18446" s="228">
        <v>45</v>
      </c>
      <c r="H18446" s="228">
        <v>58</v>
      </c>
      <c r="I18446" s="228">
        <v>80008</v>
      </c>
      <c r="J18446" s="228">
        <v>15995.76</v>
      </c>
      <c r="K18446" s="228">
        <v>36941</v>
      </c>
      <c r="L18446" s="228">
        <v>149547.96</v>
      </c>
    </row>
    <row r="18447" spans="1:12">
      <c r="A18447" s="228">
        <v>2021</v>
      </c>
      <c r="B18447" s="228" t="s">
        <v>195</v>
      </c>
      <c r="C18447" s="228" t="s">
        <v>67</v>
      </c>
      <c r="D18447" s="228" t="s">
        <v>205</v>
      </c>
      <c r="E18447" s="228">
        <v>20</v>
      </c>
      <c r="F18447" s="228">
        <v>2206</v>
      </c>
      <c r="G18447" s="228">
        <v>51</v>
      </c>
      <c r="H18447" s="228">
        <v>66</v>
      </c>
      <c r="I18447" s="228">
        <v>69994.460000000006</v>
      </c>
      <c r="J18447" s="228">
        <v>16223.81</v>
      </c>
      <c r="K18447" s="228">
        <v>13586</v>
      </c>
      <c r="L18447" s="228">
        <v>125242.23</v>
      </c>
    </row>
    <row r="18448" spans="1:12">
      <c r="A18448" s="228">
        <v>2021</v>
      </c>
      <c r="B18448" s="228" t="s">
        <v>195</v>
      </c>
      <c r="C18448" s="228" t="s">
        <v>67</v>
      </c>
      <c r="D18448" s="228" t="s">
        <v>205</v>
      </c>
      <c r="E18448" s="228">
        <v>25</v>
      </c>
      <c r="F18448" s="228">
        <v>1947</v>
      </c>
      <c r="G18448" s="228">
        <v>28</v>
      </c>
      <c r="H18448" s="228">
        <v>38</v>
      </c>
      <c r="I18448" s="228">
        <v>47380</v>
      </c>
      <c r="J18448" s="228">
        <v>15133.91</v>
      </c>
      <c r="K18448" s="228">
        <v>23623</v>
      </c>
      <c r="L18448" s="228">
        <v>119874.7</v>
      </c>
    </row>
    <row r="18449" spans="1:12">
      <c r="A18449" s="228">
        <v>2021</v>
      </c>
      <c r="B18449" s="228" t="s">
        <v>195</v>
      </c>
      <c r="C18449" s="228" t="s">
        <v>67</v>
      </c>
      <c r="D18449" s="228" t="s">
        <v>205</v>
      </c>
      <c r="E18449" s="228">
        <v>30</v>
      </c>
      <c r="F18449" s="228">
        <v>3531</v>
      </c>
      <c r="G18449" s="228">
        <v>78</v>
      </c>
      <c r="H18449" s="228">
        <v>100</v>
      </c>
      <c r="I18449" s="228">
        <v>124737.7</v>
      </c>
      <c r="J18449" s="228">
        <v>46301.85</v>
      </c>
      <c r="K18449" s="228">
        <v>54548</v>
      </c>
      <c r="L18449" s="228">
        <v>272946.7</v>
      </c>
    </row>
    <row r="18450" spans="1:12">
      <c r="A18450" s="228">
        <v>2021</v>
      </c>
      <c r="B18450" s="228" t="s">
        <v>195</v>
      </c>
      <c r="C18450" s="228" t="s">
        <v>67</v>
      </c>
      <c r="D18450" s="228" t="s">
        <v>205</v>
      </c>
      <c r="E18450" s="228">
        <v>35</v>
      </c>
      <c r="F18450" s="228">
        <v>4137</v>
      </c>
      <c r="G18450" s="228">
        <v>124</v>
      </c>
      <c r="H18450" s="228">
        <v>197</v>
      </c>
      <c r="I18450" s="228">
        <v>205083.4</v>
      </c>
      <c r="J18450" s="228">
        <v>49937.22</v>
      </c>
      <c r="K18450" s="228">
        <v>43372</v>
      </c>
      <c r="L18450" s="228">
        <v>348969.37</v>
      </c>
    </row>
    <row r="18451" spans="1:12">
      <c r="A18451" s="228">
        <v>2021</v>
      </c>
      <c r="B18451" s="228" t="s">
        <v>195</v>
      </c>
      <c r="C18451" s="228" t="s">
        <v>67</v>
      </c>
      <c r="D18451" s="228" t="s">
        <v>205</v>
      </c>
      <c r="E18451" s="228">
        <v>40</v>
      </c>
      <c r="F18451" s="228">
        <v>3704</v>
      </c>
      <c r="G18451" s="228">
        <v>91</v>
      </c>
      <c r="H18451" s="228">
        <v>236</v>
      </c>
      <c r="I18451" s="228">
        <v>257048</v>
      </c>
      <c r="J18451" s="228">
        <v>48564.73</v>
      </c>
      <c r="K18451" s="228">
        <v>39857</v>
      </c>
      <c r="L18451" s="228">
        <v>409235.39</v>
      </c>
    </row>
    <row r="18452" spans="1:12">
      <c r="A18452" s="228">
        <v>2021</v>
      </c>
      <c r="B18452" s="228" t="s">
        <v>195</v>
      </c>
      <c r="C18452" s="228" t="s">
        <v>67</v>
      </c>
      <c r="D18452" s="228" t="s">
        <v>205</v>
      </c>
      <c r="E18452" s="228">
        <v>45</v>
      </c>
      <c r="F18452" s="228">
        <v>3562</v>
      </c>
      <c r="G18452" s="228">
        <v>126</v>
      </c>
      <c r="H18452" s="228">
        <v>291</v>
      </c>
      <c r="I18452" s="228">
        <v>272453.3</v>
      </c>
      <c r="J18452" s="228">
        <v>65022.27</v>
      </c>
      <c r="K18452" s="228">
        <v>43580</v>
      </c>
      <c r="L18452" s="228">
        <v>456614.39</v>
      </c>
    </row>
    <row r="18453" spans="1:12">
      <c r="A18453" s="228">
        <v>2021</v>
      </c>
      <c r="B18453" s="228" t="s">
        <v>195</v>
      </c>
      <c r="C18453" s="228" t="s">
        <v>67</v>
      </c>
      <c r="D18453" s="228" t="s">
        <v>205</v>
      </c>
      <c r="E18453" s="228">
        <v>50</v>
      </c>
      <c r="F18453" s="228">
        <v>3566</v>
      </c>
      <c r="G18453" s="228">
        <v>169</v>
      </c>
      <c r="H18453" s="228">
        <v>266</v>
      </c>
      <c r="I18453" s="228">
        <v>382382.6</v>
      </c>
      <c r="J18453" s="228">
        <v>101064.73</v>
      </c>
      <c r="K18453" s="228">
        <v>186058</v>
      </c>
      <c r="L18453" s="228">
        <v>767388.13</v>
      </c>
    </row>
    <row r="18454" spans="1:12">
      <c r="A18454" s="228">
        <v>2021</v>
      </c>
      <c r="B18454" s="228" t="s">
        <v>195</v>
      </c>
      <c r="C18454" s="228" t="s">
        <v>67</v>
      </c>
      <c r="D18454" s="228" t="s">
        <v>205</v>
      </c>
      <c r="E18454" s="228">
        <v>55</v>
      </c>
      <c r="F18454" s="228">
        <v>3415</v>
      </c>
      <c r="G18454" s="228">
        <v>177</v>
      </c>
      <c r="H18454" s="228">
        <v>426</v>
      </c>
      <c r="I18454" s="228">
        <v>474571.3</v>
      </c>
      <c r="J18454" s="228">
        <v>106584.19</v>
      </c>
      <c r="K18454" s="228">
        <v>126721</v>
      </c>
      <c r="L18454" s="228">
        <v>779533.84</v>
      </c>
    </row>
    <row r="18455" spans="1:12">
      <c r="A18455" s="228">
        <v>2021</v>
      </c>
      <c r="B18455" s="228" t="s">
        <v>195</v>
      </c>
      <c r="C18455" s="228" t="s">
        <v>67</v>
      </c>
      <c r="D18455" s="228" t="s">
        <v>205</v>
      </c>
      <c r="E18455" s="228">
        <v>60</v>
      </c>
      <c r="F18455" s="228">
        <v>3038.1</v>
      </c>
      <c r="G18455" s="228">
        <v>283</v>
      </c>
      <c r="H18455" s="228">
        <v>734</v>
      </c>
      <c r="I18455" s="228">
        <v>786614.63</v>
      </c>
      <c r="J18455" s="228">
        <v>153658.9</v>
      </c>
      <c r="K18455" s="228">
        <v>215127</v>
      </c>
      <c r="L18455" s="228">
        <v>1298993.22</v>
      </c>
    </row>
    <row r="18456" spans="1:12">
      <c r="A18456" s="228">
        <v>2021</v>
      </c>
      <c r="B18456" s="228" t="s">
        <v>195</v>
      </c>
      <c r="C18456" s="228" t="s">
        <v>67</v>
      </c>
      <c r="D18456" s="228" t="s">
        <v>205</v>
      </c>
      <c r="E18456" s="228">
        <v>65</v>
      </c>
      <c r="F18456" s="228">
        <v>2292</v>
      </c>
      <c r="G18456" s="228">
        <v>296</v>
      </c>
      <c r="H18456" s="228">
        <v>934</v>
      </c>
      <c r="I18456" s="228">
        <v>969545.03</v>
      </c>
      <c r="J18456" s="228">
        <v>167395.26999999999</v>
      </c>
      <c r="K18456" s="228">
        <v>221214</v>
      </c>
      <c r="L18456" s="228">
        <v>1428708.51</v>
      </c>
    </row>
    <row r="18457" spans="1:12">
      <c r="A18457" s="228">
        <v>2021</v>
      </c>
      <c r="B18457" s="228" t="s">
        <v>195</v>
      </c>
      <c r="C18457" s="228" t="s">
        <v>67</v>
      </c>
      <c r="D18457" s="228" t="s">
        <v>205</v>
      </c>
      <c r="E18457" s="228">
        <v>70</v>
      </c>
      <c r="F18457" s="228">
        <v>1547</v>
      </c>
      <c r="G18457" s="228">
        <v>339</v>
      </c>
      <c r="H18457" s="228">
        <v>788</v>
      </c>
      <c r="I18457" s="228">
        <v>661052.55000000005</v>
      </c>
      <c r="J18457" s="228">
        <v>130639.81</v>
      </c>
      <c r="K18457" s="228">
        <v>150376</v>
      </c>
      <c r="L18457" s="228">
        <v>990800.27</v>
      </c>
    </row>
    <row r="18458" spans="1:12">
      <c r="A18458" s="228">
        <v>2021</v>
      </c>
      <c r="B18458" s="228" t="s">
        <v>195</v>
      </c>
      <c r="C18458" s="228" t="s">
        <v>67</v>
      </c>
      <c r="D18458" s="228" t="s">
        <v>205</v>
      </c>
      <c r="E18458" s="228">
        <v>75</v>
      </c>
      <c r="F18458" s="228">
        <v>929</v>
      </c>
      <c r="G18458" s="228">
        <v>186</v>
      </c>
      <c r="H18458" s="228">
        <v>1000</v>
      </c>
      <c r="I18458" s="228">
        <v>550793.29</v>
      </c>
      <c r="J18458" s="228">
        <v>102757.49</v>
      </c>
      <c r="K18458" s="228">
        <v>275582</v>
      </c>
      <c r="L18458" s="228">
        <v>953019.93</v>
      </c>
    </row>
    <row r="18459" spans="1:12">
      <c r="A18459" s="228">
        <v>2021</v>
      </c>
      <c r="B18459" s="228" t="s">
        <v>195</v>
      </c>
      <c r="C18459" s="228" t="s">
        <v>67</v>
      </c>
      <c r="D18459" s="228" t="s">
        <v>205</v>
      </c>
      <c r="E18459" s="228">
        <v>80</v>
      </c>
      <c r="F18459" s="228">
        <v>465</v>
      </c>
      <c r="G18459" s="228">
        <v>65</v>
      </c>
      <c r="H18459" s="228">
        <v>303</v>
      </c>
      <c r="I18459" s="228">
        <v>276148.96000000002</v>
      </c>
      <c r="J18459" s="228">
        <v>42630.27</v>
      </c>
      <c r="K18459" s="228">
        <v>42953</v>
      </c>
      <c r="L18459" s="228">
        <v>373076.54</v>
      </c>
    </row>
    <row r="18460" spans="1:12">
      <c r="A18460" s="228">
        <v>2021</v>
      </c>
      <c r="B18460" s="228" t="s">
        <v>195</v>
      </c>
      <c r="C18460" s="228" t="s">
        <v>67</v>
      </c>
      <c r="D18460" s="228" t="s">
        <v>205</v>
      </c>
      <c r="E18460" s="228">
        <v>85</v>
      </c>
      <c r="F18460" s="228">
        <v>142</v>
      </c>
      <c r="G18460" s="228">
        <v>22</v>
      </c>
      <c r="H18460" s="228">
        <v>68</v>
      </c>
      <c r="I18460" s="228">
        <v>42747</v>
      </c>
      <c r="J18460" s="228">
        <v>6584.59</v>
      </c>
      <c r="K18460" s="228">
        <v>8484</v>
      </c>
      <c r="L18460" s="228">
        <v>60474.01</v>
      </c>
    </row>
    <row r="18461" spans="1:12">
      <c r="A18461" s="228">
        <v>2021</v>
      </c>
      <c r="B18461" s="228" t="s">
        <v>195</v>
      </c>
      <c r="C18461" s="228" t="s">
        <v>67</v>
      </c>
      <c r="D18461" s="228" t="s">
        <v>205</v>
      </c>
      <c r="E18461" s="228">
        <v>90</v>
      </c>
      <c r="F18461" s="228">
        <v>45</v>
      </c>
      <c r="G18461" s="228">
        <v>4</v>
      </c>
      <c r="H18461" s="228">
        <v>12</v>
      </c>
      <c r="I18461" s="228">
        <v>18695</v>
      </c>
      <c r="J18461" s="228">
        <v>3857.99</v>
      </c>
      <c r="K18461" s="228">
        <v>12461</v>
      </c>
      <c r="L18461" s="228">
        <v>35123.769999999997</v>
      </c>
    </row>
    <row r="18462" spans="1:12">
      <c r="A18462" s="228">
        <v>2021</v>
      </c>
      <c r="B18462" s="228" t="s">
        <v>195</v>
      </c>
      <c r="C18462" s="228" t="s">
        <v>67</v>
      </c>
      <c r="D18462" s="228" t="s">
        <v>205</v>
      </c>
      <c r="E18462" s="228">
        <v>95</v>
      </c>
      <c r="F18462" s="228">
        <v>7</v>
      </c>
      <c r="G18462" s="228">
        <v>0</v>
      </c>
      <c r="H18462" s="228">
        <v>0</v>
      </c>
      <c r="I18462" s="228">
        <v>0</v>
      </c>
      <c r="J18462" s="228">
        <v>0</v>
      </c>
      <c r="K18462" s="228">
        <v>0</v>
      </c>
      <c r="L18462" s="228">
        <v>0</v>
      </c>
    </row>
    <row r="18463" spans="1:12">
      <c r="A18463" s="228">
        <v>2021</v>
      </c>
      <c r="B18463" s="228" t="s">
        <v>195</v>
      </c>
      <c r="C18463" s="228" t="s">
        <v>67</v>
      </c>
      <c r="D18463" s="228" t="s">
        <v>206</v>
      </c>
      <c r="E18463" s="228">
        <v>0</v>
      </c>
      <c r="F18463" s="228">
        <v>2659</v>
      </c>
      <c r="G18463" s="228">
        <v>47</v>
      </c>
      <c r="H18463" s="228">
        <v>77</v>
      </c>
      <c r="I18463" s="228">
        <v>59059.15</v>
      </c>
      <c r="J18463" s="228">
        <v>13639.89</v>
      </c>
      <c r="K18463" s="228">
        <v>196</v>
      </c>
      <c r="L18463" s="228">
        <v>78844.75</v>
      </c>
    </row>
    <row r="18464" spans="1:12">
      <c r="A18464" s="228">
        <v>2021</v>
      </c>
      <c r="B18464" s="228" t="s">
        <v>195</v>
      </c>
      <c r="C18464" s="228" t="s">
        <v>67</v>
      </c>
      <c r="D18464" s="228" t="s">
        <v>206</v>
      </c>
      <c r="E18464" s="228">
        <v>5</v>
      </c>
      <c r="F18464" s="228">
        <v>3433</v>
      </c>
      <c r="G18464" s="228">
        <v>69</v>
      </c>
      <c r="H18464" s="228">
        <v>82</v>
      </c>
      <c r="I18464" s="228">
        <v>53468</v>
      </c>
      <c r="J18464" s="228">
        <v>12686.78</v>
      </c>
      <c r="K18464" s="228">
        <v>844</v>
      </c>
      <c r="L18464" s="228">
        <v>72438.880000000005</v>
      </c>
    </row>
    <row r="18465" spans="1:12">
      <c r="A18465" s="228">
        <v>2021</v>
      </c>
      <c r="B18465" s="228" t="s">
        <v>195</v>
      </c>
      <c r="C18465" s="228" t="s">
        <v>67</v>
      </c>
      <c r="D18465" s="228" t="s">
        <v>206</v>
      </c>
      <c r="E18465" s="228">
        <v>10</v>
      </c>
      <c r="F18465" s="228">
        <v>3367</v>
      </c>
      <c r="G18465" s="228">
        <v>37</v>
      </c>
      <c r="H18465" s="228">
        <v>74</v>
      </c>
      <c r="I18465" s="228">
        <v>55301.3</v>
      </c>
      <c r="J18465" s="228">
        <v>12064.95</v>
      </c>
      <c r="K18465" s="228">
        <v>26423</v>
      </c>
      <c r="L18465" s="228">
        <v>98079.65</v>
      </c>
    </row>
    <row r="18466" spans="1:12">
      <c r="A18466" s="228">
        <v>2021</v>
      </c>
      <c r="B18466" s="228" t="s">
        <v>195</v>
      </c>
      <c r="C18466" s="228" t="s">
        <v>67</v>
      </c>
      <c r="D18466" s="228" t="s">
        <v>206</v>
      </c>
      <c r="E18466" s="228">
        <v>15</v>
      </c>
      <c r="F18466" s="228">
        <v>3105</v>
      </c>
      <c r="G18466" s="228">
        <v>53</v>
      </c>
      <c r="H18466" s="228">
        <v>106</v>
      </c>
      <c r="I18466" s="228">
        <v>108010.5</v>
      </c>
      <c r="J18466" s="228">
        <v>22968.880000000001</v>
      </c>
      <c r="K18466" s="228">
        <v>12492</v>
      </c>
      <c r="L18466" s="228">
        <v>165560.95000000001</v>
      </c>
    </row>
    <row r="18467" spans="1:12">
      <c r="A18467" s="228">
        <v>2021</v>
      </c>
      <c r="B18467" s="228" t="s">
        <v>195</v>
      </c>
      <c r="C18467" s="228" t="s">
        <v>67</v>
      </c>
      <c r="D18467" s="228" t="s">
        <v>206</v>
      </c>
      <c r="E18467" s="228">
        <v>20</v>
      </c>
      <c r="F18467" s="228">
        <v>2300</v>
      </c>
      <c r="G18467" s="228">
        <v>80</v>
      </c>
      <c r="H18467" s="228">
        <v>146</v>
      </c>
      <c r="I18467" s="228">
        <v>163680.9</v>
      </c>
      <c r="J18467" s="228">
        <v>36283.61</v>
      </c>
      <c r="K18467" s="228">
        <v>42537</v>
      </c>
      <c r="L18467" s="228">
        <v>271130.92</v>
      </c>
    </row>
    <row r="18468" spans="1:12">
      <c r="A18468" s="228">
        <v>2021</v>
      </c>
      <c r="B18468" s="228" t="s">
        <v>195</v>
      </c>
      <c r="C18468" s="228" t="s">
        <v>67</v>
      </c>
      <c r="D18468" s="228" t="s">
        <v>206</v>
      </c>
      <c r="E18468" s="228">
        <v>25</v>
      </c>
      <c r="F18468" s="228">
        <v>2647</v>
      </c>
      <c r="G18468" s="228">
        <v>94</v>
      </c>
      <c r="H18468" s="228">
        <v>238</v>
      </c>
      <c r="I18468" s="228">
        <v>248341.35</v>
      </c>
      <c r="J18468" s="228">
        <v>38034.78</v>
      </c>
      <c r="K18468" s="228">
        <v>65034</v>
      </c>
      <c r="L18468" s="228">
        <v>398890.34</v>
      </c>
    </row>
    <row r="18469" spans="1:12">
      <c r="A18469" s="228">
        <v>2021</v>
      </c>
      <c r="B18469" s="228" t="s">
        <v>195</v>
      </c>
      <c r="C18469" s="228" t="s">
        <v>67</v>
      </c>
      <c r="D18469" s="228" t="s">
        <v>206</v>
      </c>
      <c r="E18469" s="228">
        <v>30</v>
      </c>
      <c r="F18469" s="228">
        <v>4349</v>
      </c>
      <c r="G18469" s="228">
        <v>189</v>
      </c>
      <c r="H18469" s="228">
        <v>596</v>
      </c>
      <c r="I18469" s="228">
        <v>615952.94999999995</v>
      </c>
      <c r="J18469" s="228">
        <v>103746.11</v>
      </c>
      <c r="K18469" s="228">
        <v>70548</v>
      </c>
      <c r="L18469" s="228">
        <v>893366.28</v>
      </c>
    </row>
    <row r="18470" spans="1:12">
      <c r="A18470" s="228">
        <v>2021</v>
      </c>
      <c r="B18470" s="228" t="s">
        <v>195</v>
      </c>
      <c r="C18470" s="228" t="s">
        <v>67</v>
      </c>
      <c r="D18470" s="228" t="s">
        <v>206</v>
      </c>
      <c r="E18470" s="228">
        <v>35</v>
      </c>
      <c r="F18470" s="228">
        <v>4742</v>
      </c>
      <c r="G18470" s="228">
        <v>294</v>
      </c>
      <c r="H18470" s="228">
        <v>746</v>
      </c>
      <c r="I18470" s="228">
        <v>678077.01</v>
      </c>
      <c r="J18470" s="228">
        <v>116713.89</v>
      </c>
      <c r="K18470" s="228">
        <v>88967</v>
      </c>
      <c r="L18470" s="228">
        <v>1029896.66</v>
      </c>
    </row>
    <row r="18471" spans="1:12">
      <c r="A18471" s="228">
        <v>2021</v>
      </c>
      <c r="B18471" s="228" t="s">
        <v>195</v>
      </c>
      <c r="C18471" s="228" t="s">
        <v>67</v>
      </c>
      <c r="D18471" s="228" t="s">
        <v>206</v>
      </c>
      <c r="E18471" s="228">
        <v>40</v>
      </c>
      <c r="F18471" s="228">
        <v>4082</v>
      </c>
      <c r="G18471" s="228">
        <v>202</v>
      </c>
      <c r="H18471" s="228">
        <v>418</v>
      </c>
      <c r="I18471" s="228">
        <v>440659.57</v>
      </c>
      <c r="J18471" s="228">
        <v>87145.44</v>
      </c>
      <c r="K18471" s="228">
        <v>78666</v>
      </c>
      <c r="L18471" s="228">
        <v>704641.97</v>
      </c>
    </row>
    <row r="18472" spans="1:12">
      <c r="A18472" s="228">
        <v>2021</v>
      </c>
      <c r="B18472" s="228" t="s">
        <v>195</v>
      </c>
      <c r="C18472" s="228" t="s">
        <v>67</v>
      </c>
      <c r="D18472" s="228" t="s">
        <v>206</v>
      </c>
      <c r="E18472" s="228">
        <v>45</v>
      </c>
      <c r="F18472" s="228">
        <v>3749</v>
      </c>
      <c r="G18472" s="228">
        <v>223</v>
      </c>
      <c r="H18472" s="228">
        <v>477</v>
      </c>
      <c r="I18472" s="228">
        <v>478653.18</v>
      </c>
      <c r="J18472" s="228">
        <v>98260.7</v>
      </c>
      <c r="K18472" s="228">
        <v>67515</v>
      </c>
      <c r="L18472" s="228">
        <v>767743.91</v>
      </c>
    </row>
    <row r="18473" spans="1:12">
      <c r="A18473" s="228">
        <v>2021</v>
      </c>
      <c r="B18473" s="228" t="s">
        <v>195</v>
      </c>
      <c r="C18473" s="228" t="s">
        <v>67</v>
      </c>
      <c r="D18473" s="228" t="s">
        <v>206</v>
      </c>
      <c r="E18473" s="228">
        <v>50</v>
      </c>
      <c r="F18473" s="228">
        <v>3803</v>
      </c>
      <c r="G18473" s="228">
        <v>246</v>
      </c>
      <c r="H18473" s="228">
        <v>492</v>
      </c>
      <c r="I18473" s="228">
        <v>556974.69999999995</v>
      </c>
      <c r="J18473" s="228">
        <v>129510.68</v>
      </c>
      <c r="K18473" s="228">
        <v>167210</v>
      </c>
      <c r="L18473" s="228">
        <v>1006462.52</v>
      </c>
    </row>
    <row r="18474" spans="1:12">
      <c r="A18474" s="228">
        <v>2021</v>
      </c>
      <c r="B18474" s="228" t="s">
        <v>195</v>
      </c>
      <c r="C18474" s="228" t="s">
        <v>67</v>
      </c>
      <c r="D18474" s="228" t="s">
        <v>206</v>
      </c>
      <c r="E18474" s="228">
        <v>55</v>
      </c>
      <c r="F18474" s="228">
        <v>3418</v>
      </c>
      <c r="G18474" s="228">
        <v>241</v>
      </c>
      <c r="H18474" s="228">
        <v>518</v>
      </c>
      <c r="I18474" s="228">
        <v>524712.68000000005</v>
      </c>
      <c r="J18474" s="228">
        <v>114607.43</v>
      </c>
      <c r="K18474" s="228">
        <v>180119</v>
      </c>
      <c r="L18474" s="228">
        <v>911008.57</v>
      </c>
    </row>
    <row r="18475" spans="1:12">
      <c r="A18475" s="228">
        <v>2021</v>
      </c>
      <c r="B18475" s="228" t="s">
        <v>195</v>
      </c>
      <c r="C18475" s="228" t="s">
        <v>67</v>
      </c>
      <c r="D18475" s="228" t="s">
        <v>206</v>
      </c>
      <c r="E18475" s="228">
        <v>60</v>
      </c>
      <c r="F18475" s="228">
        <v>2975.1</v>
      </c>
      <c r="G18475" s="228">
        <v>227</v>
      </c>
      <c r="H18475" s="228">
        <v>474</v>
      </c>
      <c r="I18475" s="228">
        <v>466637.6</v>
      </c>
      <c r="J18475" s="228">
        <v>105825.9</v>
      </c>
      <c r="K18475" s="228">
        <v>91822</v>
      </c>
      <c r="L18475" s="228">
        <v>771790.57</v>
      </c>
    </row>
    <row r="18476" spans="1:12">
      <c r="A18476" s="228">
        <v>2021</v>
      </c>
      <c r="B18476" s="228" t="s">
        <v>195</v>
      </c>
      <c r="C18476" s="228" t="s">
        <v>67</v>
      </c>
      <c r="D18476" s="228" t="s">
        <v>206</v>
      </c>
      <c r="E18476" s="228">
        <v>65</v>
      </c>
      <c r="F18476" s="228">
        <v>2172</v>
      </c>
      <c r="G18476" s="228">
        <v>256</v>
      </c>
      <c r="H18476" s="228">
        <v>550</v>
      </c>
      <c r="I18476" s="228">
        <v>576957.55000000005</v>
      </c>
      <c r="J18476" s="228">
        <v>137891.89000000001</v>
      </c>
      <c r="K18476" s="228">
        <v>192661</v>
      </c>
      <c r="L18476" s="228">
        <v>1001090.55</v>
      </c>
    </row>
    <row r="18477" spans="1:12">
      <c r="A18477" s="228">
        <v>2021</v>
      </c>
      <c r="B18477" s="228" t="s">
        <v>195</v>
      </c>
      <c r="C18477" s="228" t="s">
        <v>67</v>
      </c>
      <c r="D18477" s="228" t="s">
        <v>206</v>
      </c>
      <c r="E18477" s="228">
        <v>70</v>
      </c>
      <c r="F18477" s="228">
        <v>1543</v>
      </c>
      <c r="G18477" s="228">
        <v>237</v>
      </c>
      <c r="H18477" s="228">
        <v>577</v>
      </c>
      <c r="I18477" s="228">
        <v>563415.56000000006</v>
      </c>
      <c r="J18477" s="228">
        <v>116237.11</v>
      </c>
      <c r="K18477" s="228">
        <v>189025</v>
      </c>
      <c r="L18477" s="228">
        <v>917440.14</v>
      </c>
    </row>
    <row r="18478" spans="1:12">
      <c r="A18478" s="228">
        <v>2021</v>
      </c>
      <c r="B18478" s="228" t="s">
        <v>195</v>
      </c>
      <c r="C18478" s="228" t="s">
        <v>67</v>
      </c>
      <c r="D18478" s="228" t="s">
        <v>206</v>
      </c>
      <c r="E18478" s="228">
        <v>75</v>
      </c>
      <c r="F18478" s="228">
        <v>865</v>
      </c>
      <c r="G18478" s="228">
        <v>136</v>
      </c>
      <c r="H18478" s="228">
        <v>401</v>
      </c>
      <c r="I18478" s="228">
        <v>357774.49</v>
      </c>
      <c r="J18478" s="228">
        <v>66339.38</v>
      </c>
      <c r="K18478" s="228">
        <v>91931.6</v>
      </c>
      <c r="L18478" s="228">
        <v>542313.26</v>
      </c>
    </row>
    <row r="18479" spans="1:12">
      <c r="A18479" s="228">
        <v>2021</v>
      </c>
      <c r="B18479" s="228" t="s">
        <v>195</v>
      </c>
      <c r="C18479" s="228" t="s">
        <v>67</v>
      </c>
      <c r="D18479" s="228" t="s">
        <v>206</v>
      </c>
      <c r="E18479" s="228">
        <v>80</v>
      </c>
      <c r="F18479" s="228">
        <v>428</v>
      </c>
      <c r="G18479" s="228">
        <v>63</v>
      </c>
      <c r="H18479" s="228">
        <v>333</v>
      </c>
      <c r="I18479" s="228">
        <v>272780.65000000002</v>
      </c>
      <c r="J18479" s="228">
        <v>33759.49</v>
      </c>
      <c r="K18479" s="228">
        <v>49115</v>
      </c>
      <c r="L18479" s="228">
        <v>368103.44</v>
      </c>
    </row>
    <row r="18480" spans="1:12">
      <c r="A18480" s="228">
        <v>2021</v>
      </c>
      <c r="B18480" s="228" t="s">
        <v>195</v>
      </c>
      <c r="C18480" s="228" t="s">
        <v>67</v>
      </c>
      <c r="D18480" s="228" t="s">
        <v>206</v>
      </c>
      <c r="E18480" s="228">
        <v>85</v>
      </c>
      <c r="F18480" s="228">
        <v>145</v>
      </c>
      <c r="G18480" s="228">
        <v>24</v>
      </c>
      <c r="H18480" s="228">
        <v>145</v>
      </c>
      <c r="I18480" s="228">
        <v>112130</v>
      </c>
      <c r="J18480" s="228">
        <v>9473.07</v>
      </c>
      <c r="K18480" s="228">
        <v>1581</v>
      </c>
      <c r="L18480" s="228">
        <v>125123.42</v>
      </c>
    </row>
    <row r="18481" spans="1:12">
      <c r="A18481" s="228">
        <v>2021</v>
      </c>
      <c r="B18481" s="228" t="s">
        <v>195</v>
      </c>
      <c r="C18481" s="228" t="s">
        <v>67</v>
      </c>
      <c r="D18481" s="228" t="s">
        <v>206</v>
      </c>
      <c r="E18481" s="228">
        <v>90</v>
      </c>
      <c r="F18481" s="228">
        <v>69</v>
      </c>
      <c r="G18481" s="228">
        <v>5</v>
      </c>
      <c r="H18481" s="228">
        <v>75</v>
      </c>
      <c r="I18481" s="228">
        <v>39175</v>
      </c>
      <c r="J18481" s="228">
        <v>2995</v>
      </c>
      <c r="K18481" s="228">
        <v>0</v>
      </c>
      <c r="L18481" s="228">
        <v>42170</v>
      </c>
    </row>
    <row r="18482" spans="1:12">
      <c r="A18482" s="228">
        <v>2021</v>
      </c>
      <c r="B18482" s="228" t="s">
        <v>195</v>
      </c>
      <c r="C18482" s="228" t="s">
        <v>67</v>
      </c>
      <c r="D18482" s="228" t="s">
        <v>206</v>
      </c>
      <c r="E18482" s="228">
        <v>95</v>
      </c>
      <c r="F18482" s="228">
        <v>13</v>
      </c>
      <c r="G18482" s="228">
        <v>1</v>
      </c>
      <c r="H18482" s="228">
        <v>2</v>
      </c>
      <c r="I18482" s="228">
        <v>748</v>
      </c>
      <c r="J18482" s="228">
        <v>0</v>
      </c>
      <c r="K18482" s="228">
        <v>0</v>
      </c>
      <c r="L18482" s="228">
        <v>748</v>
      </c>
    </row>
    <row r="18483" spans="1:12">
      <c r="A18483" s="228">
        <v>2022</v>
      </c>
      <c r="B18483" s="228" t="s">
        <v>192</v>
      </c>
      <c r="C18483" s="228" t="s">
        <v>61</v>
      </c>
      <c r="D18483" s="228" t="s">
        <v>205</v>
      </c>
      <c r="E18483" s="228">
        <v>0</v>
      </c>
      <c r="F18483" s="228">
        <v>94922</v>
      </c>
      <c r="G18483" s="228">
        <v>2943</v>
      </c>
      <c r="H18483" s="228">
        <v>8840</v>
      </c>
      <c r="I18483" s="228">
        <v>6472516.8799999999</v>
      </c>
      <c r="J18483" s="228">
        <v>958507.7</v>
      </c>
      <c r="K18483" s="228">
        <v>116133</v>
      </c>
      <c r="L18483" s="228">
        <v>8235668.0700000003</v>
      </c>
    </row>
    <row r="18484" spans="1:12">
      <c r="A18484" s="228">
        <v>2022</v>
      </c>
      <c r="B18484" s="228" t="s">
        <v>192</v>
      </c>
      <c r="C18484" s="228" t="s">
        <v>61</v>
      </c>
      <c r="D18484" s="228" t="s">
        <v>205</v>
      </c>
      <c r="E18484" s="228">
        <v>5</v>
      </c>
      <c r="F18484" s="228">
        <v>123057</v>
      </c>
      <c r="G18484" s="228">
        <v>1790</v>
      </c>
      <c r="H18484" s="228">
        <v>2492</v>
      </c>
      <c r="I18484" s="228">
        <v>2132005.9300000002</v>
      </c>
      <c r="J18484" s="228">
        <v>577974.27</v>
      </c>
      <c r="K18484" s="228">
        <v>193549</v>
      </c>
      <c r="L18484" s="228">
        <v>3505619.92</v>
      </c>
    </row>
    <row r="18485" spans="1:12">
      <c r="A18485" s="228">
        <v>2022</v>
      </c>
      <c r="B18485" s="228" t="s">
        <v>192</v>
      </c>
      <c r="C18485" s="228" t="s">
        <v>61</v>
      </c>
      <c r="D18485" s="228" t="s">
        <v>205</v>
      </c>
      <c r="E18485" s="228">
        <v>10</v>
      </c>
      <c r="F18485" s="228">
        <v>127348</v>
      </c>
      <c r="G18485" s="228">
        <v>1648</v>
      </c>
      <c r="H18485" s="228">
        <v>2694</v>
      </c>
      <c r="I18485" s="228">
        <v>2382634.29</v>
      </c>
      <c r="J18485" s="228">
        <v>617531.66</v>
      </c>
      <c r="K18485" s="228">
        <v>540938</v>
      </c>
      <c r="L18485" s="228">
        <v>4074080.06</v>
      </c>
    </row>
    <row r="18486" spans="1:12">
      <c r="A18486" s="228">
        <v>2022</v>
      </c>
      <c r="B18486" s="228" t="s">
        <v>192</v>
      </c>
      <c r="C18486" s="228" t="s">
        <v>61</v>
      </c>
      <c r="D18486" s="228" t="s">
        <v>205</v>
      </c>
      <c r="E18486" s="228">
        <v>15</v>
      </c>
      <c r="F18486" s="228">
        <v>116902</v>
      </c>
      <c r="G18486" s="228">
        <v>2666</v>
      </c>
      <c r="H18486" s="228">
        <v>5606</v>
      </c>
      <c r="I18486" s="228">
        <v>5771585.8099999996</v>
      </c>
      <c r="J18486" s="228">
        <v>1160239.22</v>
      </c>
      <c r="K18486" s="228">
        <v>1160198.25</v>
      </c>
      <c r="L18486" s="228">
        <v>9276681.2200000007</v>
      </c>
    </row>
    <row r="18487" spans="1:12">
      <c r="A18487" s="228">
        <v>2022</v>
      </c>
      <c r="B18487" s="228" t="s">
        <v>192</v>
      </c>
      <c r="C18487" s="228" t="s">
        <v>61</v>
      </c>
      <c r="D18487" s="228" t="s">
        <v>205</v>
      </c>
      <c r="E18487" s="228">
        <v>20</v>
      </c>
      <c r="F18487" s="228">
        <v>87954</v>
      </c>
      <c r="G18487" s="228">
        <v>2541</v>
      </c>
      <c r="H18487" s="228">
        <v>5560</v>
      </c>
      <c r="I18487" s="228">
        <v>5470374.04</v>
      </c>
      <c r="J18487" s="228">
        <v>1097185.3500000001</v>
      </c>
      <c r="K18487" s="228">
        <v>1103029.18</v>
      </c>
      <c r="L18487" s="228">
        <v>8934594.3699999992</v>
      </c>
    </row>
    <row r="18488" spans="1:12">
      <c r="A18488" s="228">
        <v>2022</v>
      </c>
      <c r="B18488" s="228" t="s">
        <v>192</v>
      </c>
      <c r="C18488" s="228" t="s">
        <v>61</v>
      </c>
      <c r="D18488" s="228" t="s">
        <v>205</v>
      </c>
      <c r="E18488" s="228">
        <v>25</v>
      </c>
      <c r="F18488" s="228">
        <v>65367</v>
      </c>
      <c r="G18488" s="228">
        <v>1596</v>
      </c>
      <c r="H18488" s="228">
        <v>4563</v>
      </c>
      <c r="I18488" s="228">
        <v>4013440.71</v>
      </c>
      <c r="J18488" s="228">
        <v>704061.3</v>
      </c>
      <c r="K18488" s="228">
        <v>868016</v>
      </c>
      <c r="L18488" s="228">
        <v>6734623.6600000001</v>
      </c>
    </row>
    <row r="18489" spans="1:12">
      <c r="A18489" s="228">
        <v>2022</v>
      </c>
      <c r="B18489" s="228" t="s">
        <v>192</v>
      </c>
      <c r="C18489" s="228" t="s">
        <v>61</v>
      </c>
      <c r="D18489" s="228" t="s">
        <v>205</v>
      </c>
      <c r="E18489" s="228">
        <v>30</v>
      </c>
      <c r="F18489" s="228">
        <v>109221</v>
      </c>
      <c r="G18489" s="228">
        <v>2388</v>
      </c>
      <c r="H18489" s="228">
        <v>6361</v>
      </c>
      <c r="I18489" s="228">
        <v>5625121.9400000004</v>
      </c>
      <c r="J18489" s="228">
        <v>1191784.42</v>
      </c>
      <c r="K18489" s="228">
        <v>1023058</v>
      </c>
      <c r="L18489" s="228">
        <v>9398078.4700000007</v>
      </c>
    </row>
    <row r="18490" spans="1:12">
      <c r="A18490" s="228">
        <v>2022</v>
      </c>
      <c r="B18490" s="228" t="s">
        <v>192</v>
      </c>
      <c r="C18490" s="228" t="s">
        <v>61</v>
      </c>
      <c r="D18490" s="228" t="s">
        <v>205</v>
      </c>
      <c r="E18490" s="228">
        <v>35</v>
      </c>
      <c r="F18490" s="228">
        <v>136453</v>
      </c>
      <c r="G18490" s="228">
        <v>3788</v>
      </c>
      <c r="H18490" s="228">
        <v>8399</v>
      </c>
      <c r="I18490" s="228">
        <v>7333403.2699999996</v>
      </c>
      <c r="J18490" s="228">
        <v>1693163.77</v>
      </c>
      <c r="K18490" s="228">
        <v>1322264.21</v>
      </c>
      <c r="L18490" s="228">
        <v>12456019.42</v>
      </c>
    </row>
    <row r="18491" spans="1:12">
      <c r="A18491" s="228">
        <v>2022</v>
      </c>
      <c r="B18491" s="228" t="s">
        <v>192</v>
      </c>
      <c r="C18491" s="228" t="s">
        <v>61</v>
      </c>
      <c r="D18491" s="228" t="s">
        <v>205</v>
      </c>
      <c r="E18491" s="228">
        <v>40</v>
      </c>
      <c r="F18491" s="228">
        <v>134185</v>
      </c>
      <c r="G18491" s="228">
        <v>4107</v>
      </c>
      <c r="H18491" s="228">
        <v>9375</v>
      </c>
      <c r="I18491" s="228">
        <v>9037510.9299999997</v>
      </c>
      <c r="J18491" s="228">
        <v>2182488</v>
      </c>
      <c r="K18491" s="228">
        <v>1894438.91</v>
      </c>
      <c r="L18491" s="228">
        <v>15741720.85</v>
      </c>
    </row>
    <row r="18492" spans="1:12">
      <c r="A18492" s="228">
        <v>2022</v>
      </c>
      <c r="B18492" s="228" t="s">
        <v>192</v>
      </c>
      <c r="C18492" s="228" t="s">
        <v>61</v>
      </c>
      <c r="D18492" s="228" t="s">
        <v>205</v>
      </c>
      <c r="E18492" s="228">
        <v>45</v>
      </c>
      <c r="F18492" s="228">
        <v>129469</v>
      </c>
      <c r="G18492" s="228">
        <v>5553</v>
      </c>
      <c r="H18492" s="228">
        <v>11463</v>
      </c>
      <c r="I18492" s="228">
        <v>10991397.310000001</v>
      </c>
      <c r="J18492" s="228">
        <v>2715471.48</v>
      </c>
      <c r="K18492" s="228">
        <v>2774032.39</v>
      </c>
      <c r="L18492" s="228">
        <v>19567668.050000001</v>
      </c>
    </row>
    <row r="18493" spans="1:12">
      <c r="A18493" s="228">
        <v>2022</v>
      </c>
      <c r="B18493" s="228" t="s">
        <v>192</v>
      </c>
      <c r="C18493" s="228" t="s">
        <v>61</v>
      </c>
      <c r="D18493" s="228" t="s">
        <v>205</v>
      </c>
      <c r="E18493" s="228">
        <v>50</v>
      </c>
      <c r="F18493" s="228">
        <v>124668</v>
      </c>
      <c r="G18493" s="228">
        <v>7206</v>
      </c>
      <c r="H18493" s="228">
        <v>16074</v>
      </c>
      <c r="I18493" s="228">
        <v>15674276.140000001</v>
      </c>
      <c r="J18493" s="228">
        <v>3713927.38</v>
      </c>
      <c r="K18493" s="228">
        <v>3610747.9</v>
      </c>
      <c r="L18493" s="228">
        <v>26818103.66</v>
      </c>
    </row>
    <row r="18494" spans="1:12">
      <c r="A18494" s="228">
        <v>2022</v>
      </c>
      <c r="B18494" s="228" t="s">
        <v>192</v>
      </c>
      <c r="C18494" s="228" t="s">
        <v>61</v>
      </c>
      <c r="D18494" s="228" t="s">
        <v>205</v>
      </c>
      <c r="E18494" s="228">
        <v>55</v>
      </c>
      <c r="F18494" s="228">
        <v>118846</v>
      </c>
      <c r="G18494" s="228">
        <v>9563</v>
      </c>
      <c r="H18494" s="228">
        <v>19837</v>
      </c>
      <c r="I18494" s="228">
        <v>21713409.289999999</v>
      </c>
      <c r="J18494" s="228">
        <v>4999834.41</v>
      </c>
      <c r="K18494" s="228">
        <v>5108336.08</v>
      </c>
      <c r="L18494" s="228">
        <v>36737901.109999999</v>
      </c>
    </row>
    <row r="18495" spans="1:12">
      <c r="A18495" s="228">
        <v>2022</v>
      </c>
      <c r="B18495" s="228" t="s">
        <v>192</v>
      </c>
      <c r="C18495" s="228" t="s">
        <v>61</v>
      </c>
      <c r="D18495" s="228" t="s">
        <v>205</v>
      </c>
      <c r="E18495" s="228">
        <v>60</v>
      </c>
      <c r="F18495" s="228">
        <v>117960</v>
      </c>
      <c r="G18495" s="228">
        <v>13300</v>
      </c>
      <c r="H18495" s="228">
        <v>28700</v>
      </c>
      <c r="I18495" s="228">
        <v>32509071.190000001</v>
      </c>
      <c r="J18495" s="228">
        <v>7160282.4699999997</v>
      </c>
      <c r="K18495" s="228">
        <v>8257985.4699999997</v>
      </c>
      <c r="L18495" s="228">
        <v>54512109.119999997</v>
      </c>
    </row>
    <row r="18496" spans="1:12">
      <c r="A18496" s="228">
        <v>2022</v>
      </c>
      <c r="B18496" s="228" t="s">
        <v>192</v>
      </c>
      <c r="C18496" s="228" t="s">
        <v>61</v>
      </c>
      <c r="D18496" s="228" t="s">
        <v>205</v>
      </c>
      <c r="E18496" s="228">
        <v>65</v>
      </c>
      <c r="F18496" s="228">
        <v>105850</v>
      </c>
      <c r="G18496" s="228">
        <v>16820</v>
      </c>
      <c r="H18496" s="228">
        <v>37104</v>
      </c>
      <c r="I18496" s="228">
        <v>41180310.259999998</v>
      </c>
      <c r="J18496" s="228">
        <v>9032987.4100000001</v>
      </c>
      <c r="K18496" s="228">
        <v>11000122.939999999</v>
      </c>
      <c r="L18496" s="228">
        <v>68466237.040000007</v>
      </c>
    </row>
    <row r="18497" spans="1:12">
      <c r="A18497" s="228">
        <v>2022</v>
      </c>
      <c r="B18497" s="228" t="s">
        <v>192</v>
      </c>
      <c r="C18497" s="228" t="s">
        <v>61</v>
      </c>
      <c r="D18497" s="228" t="s">
        <v>205</v>
      </c>
      <c r="E18497" s="228">
        <v>70</v>
      </c>
      <c r="F18497" s="228">
        <v>94271</v>
      </c>
      <c r="G18497" s="228">
        <v>20854</v>
      </c>
      <c r="H18497" s="228">
        <v>49386</v>
      </c>
      <c r="I18497" s="228">
        <v>50396709.649999999</v>
      </c>
      <c r="J18497" s="228">
        <v>10761200.029999999</v>
      </c>
      <c r="K18497" s="228">
        <v>11803298.630000001</v>
      </c>
      <c r="L18497" s="228">
        <v>80474695.129999995</v>
      </c>
    </row>
    <row r="18498" spans="1:12">
      <c r="A18498" s="228">
        <v>2022</v>
      </c>
      <c r="B18498" s="228" t="s">
        <v>192</v>
      </c>
      <c r="C18498" s="228" t="s">
        <v>61</v>
      </c>
      <c r="D18498" s="228" t="s">
        <v>205</v>
      </c>
      <c r="E18498" s="228">
        <v>75</v>
      </c>
      <c r="F18498" s="228">
        <v>71665</v>
      </c>
      <c r="G18498" s="228">
        <v>21410</v>
      </c>
      <c r="H18498" s="228">
        <v>55832</v>
      </c>
      <c r="I18498" s="228">
        <v>53364102.119999997</v>
      </c>
      <c r="J18498" s="228">
        <v>10650620.09</v>
      </c>
      <c r="K18498" s="228">
        <v>12264328.720000001</v>
      </c>
      <c r="L18498" s="228">
        <v>82372262.260000005</v>
      </c>
    </row>
    <row r="18499" spans="1:12">
      <c r="A18499" s="228">
        <v>2022</v>
      </c>
      <c r="B18499" s="228" t="s">
        <v>192</v>
      </c>
      <c r="C18499" s="228" t="s">
        <v>61</v>
      </c>
      <c r="D18499" s="228" t="s">
        <v>205</v>
      </c>
      <c r="E18499" s="228">
        <v>80</v>
      </c>
      <c r="F18499" s="228">
        <v>44373</v>
      </c>
      <c r="G18499" s="228">
        <v>15345</v>
      </c>
      <c r="H18499" s="228">
        <v>48770</v>
      </c>
      <c r="I18499" s="228">
        <v>41333942.439999998</v>
      </c>
      <c r="J18499" s="228">
        <v>7246519.8700000001</v>
      </c>
      <c r="K18499" s="228">
        <v>8771694.8900000006</v>
      </c>
      <c r="L18499" s="228">
        <v>60997167.850000001</v>
      </c>
    </row>
    <row r="18500" spans="1:12">
      <c r="A18500" s="228">
        <v>2022</v>
      </c>
      <c r="B18500" s="228" t="s">
        <v>192</v>
      </c>
      <c r="C18500" s="228" t="s">
        <v>61</v>
      </c>
      <c r="D18500" s="228" t="s">
        <v>205</v>
      </c>
      <c r="E18500" s="228">
        <v>85</v>
      </c>
      <c r="F18500" s="228">
        <v>23325</v>
      </c>
      <c r="G18500" s="228">
        <v>8251</v>
      </c>
      <c r="H18500" s="228">
        <v>34371</v>
      </c>
      <c r="I18500" s="228">
        <v>24998966.559999999</v>
      </c>
      <c r="J18500" s="228">
        <v>3805804.09</v>
      </c>
      <c r="K18500" s="228">
        <v>4082889.46</v>
      </c>
      <c r="L18500" s="228">
        <v>34431749.579999998</v>
      </c>
    </row>
    <row r="18501" spans="1:12">
      <c r="A18501" s="228">
        <v>2022</v>
      </c>
      <c r="B18501" s="228" t="s">
        <v>192</v>
      </c>
      <c r="C18501" s="228" t="s">
        <v>61</v>
      </c>
      <c r="D18501" s="228" t="s">
        <v>205</v>
      </c>
      <c r="E18501" s="228">
        <v>90</v>
      </c>
      <c r="F18501" s="228">
        <v>9753</v>
      </c>
      <c r="G18501" s="228">
        <v>3115</v>
      </c>
      <c r="H18501" s="228">
        <v>17637</v>
      </c>
      <c r="I18501" s="228">
        <v>11703113.939999999</v>
      </c>
      <c r="J18501" s="228">
        <v>1531940.81</v>
      </c>
      <c r="K18501" s="228">
        <v>1333841.99</v>
      </c>
      <c r="L18501" s="228">
        <v>15157197.949999999</v>
      </c>
    </row>
    <row r="18502" spans="1:12">
      <c r="A18502" s="228">
        <v>2022</v>
      </c>
      <c r="B18502" s="228" t="s">
        <v>192</v>
      </c>
      <c r="C18502" s="228" t="s">
        <v>61</v>
      </c>
      <c r="D18502" s="228" t="s">
        <v>205</v>
      </c>
      <c r="E18502" s="228">
        <v>95</v>
      </c>
      <c r="F18502" s="228">
        <v>1789</v>
      </c>
      <c r="G18502" s="228">
        <v>441</v>
      </c>
      <c r="H18502" s="228">
        <v>3624</v>
      </c>
      <c r="I18502" s="228">
        <v>2265187.19</v>
      </c>
      <c r="J18502" s="228">
        <v>244789.61</v>
      </c>
      <c r="K18502" s="228">
        <v>219100.16</v>
      </c>
      <c r="L18502" s="228">
        <v>2816056.4</v>
      </c>
    </row>
    <row r="18503" spans="1:12">
      <c r="A18503" s="228">
        <v>2022</v>
      </c>
      <c r="B18503" s="228" t="s">
        <v>192</v>
      </c>
      <c r="C18503" s="228" t="s">
        <v>61</v>
      </c>
      <c r="D18503" s="228" t="s">
        <v>206</v>
      </c>
      <c r="E18503" s="228">
        <v>0</v>
      </c>
      <c r="F18503" s="228">
        <v>88867</v>
      </c>
      <c r="G18503" s="228">
        <v>2188</v>
      </c>
      <c r="H18503" s="228">
        <v>7283</v>
      </c>
      <c r="I18503" s="228">
        <v>4973514.21</v>
      </c>
      <c r="J18503" s="228">
        <v>653103.92000000004</v>
      </c>
      <c r="K18503" s="228">
        <v>64820</v>
      </c>
      <c r="L18503" s="228">
        <v>6133486.9400000004</v>
      </c>
    </row>
    <row r="18504" spans="1:12">
      <c r="A18504" s="228">
        <v>2022</v>
      </c>
      <c r="B18504" s="228" t="s">
        <v>192</v>
      </c>
      <c r="C18504" s="228" t="s">
        <v>61</v>
      </c>
      <c r="D18504" s="228" t="s">
        <v>206</v>
      </c>
      <c r="E18504" s="228">
        <v>5</v>
      </c>
      <c r="F18504" s="228">
        <v>115259</v>
      </c>
      <c r="G18504" s="228">
        <v>1362</v>
      </c>
      <c r="H18504" s="228">
        <v>2004</v>
      </c>
      <c r="I18504" s="228">
        <v>1645819.82</v>
      </c>
      <c r="J18504" s="228">
        <v>421017.93</v>
      </c>
      <c r="K18504" s="228">
        <v>232697</v>
      </c>
      <c r="L18504" s="228">
        <v>2694836.91</v>
      </c>
    </row>
    <row r="18505" spans="1:12">
      <c r="A18505" s="228">
        <v>2022</v>
      </c>
      <c r="B18505" s="228" t="s">
        <v>192</v>
      </c>
      <c r="C18505" s="228" t="s">
        <v>61</v>
      </c>
      <c r="D18505" s="228" t="s">
        <v>206</v>
      </c>
      <c r="E18505" s="228">
        <v>10</v>
      </c>
      <c r="F18505" s="228">
        <v>120307</v>
      </c>
      <c r="G18505" s="228">
        <v>1322</v>
      </c>
      <c r="H18505" s="228">
        <v>3045</v>
      </c>
      <c r="I18505" s="228">
        <v>2492965.08</v>
      </c>
      <c r="J18505" s="228">
        <v>540229.42000000004</v>
      </c>
      <c r="K18505" s="228">
        <v>728497.07</v>
      </c>
      <c r="L18505" s="228">
        <v>4213160.51</v>
      </c>
    </row>
    <row r="18506" spans="1:12">
      <c r="A18506" s="228">
        <v>2022</v>
      </c>
      <c r="B18506" s="228" t="s">
        <v>192</v>
      </c>
      <c r="C18506" s="228" t="s">
        <v>61</v>
      </c>
      <c r="D18506" s="228" t="s">
        <v>206</v>
      </c>
      <c r="E18506" s="228">
        <v>15</v>
      </c>
      <c r="F18506" s="228">
        <v>110256</v>
      </c>
      <c r="G18506" s="228">
        <v>3590</v>
      </c>
      <c r="H18506" s="228">
        <v>10121</v>
      </c>
      <c r="I18506" s="228">
        <v>9070278.9199999999</v>
      </c>
      <c r="J18506" s="228">
        <v>1305359.6100000001</v>
      </c>
      <c r="K18506" s="228">
        <v>1008256.78</v>
      </c>
      <c r="L18506" s="228">
        <v>12795559.98</v>
      </c>
    </row>
    <row r="18507" spans="1:12">
      <c r="A18507" s="228">
        <v>2022</v>
      </c>
      <c r="B18507" s="228" t="s">
        <v>192</v>
      </c>
      <c r="C18507" s="228" t="s">
        <v>61</v>
      </c>
      <c r="D18507" s="228" t="s">
        <v>206</v>
      </c>
      <c r="E18507" s="228">
        <v>20</v>
      </c>
      <c r="F18507" s="228">
        <v>88511</v>
      </c>
      <c r="G18507" s="228">
        <v>4121</v>
      </c>
      <c r="H18507" s="228">
        <v>11535</v>
      </c>
      <c r="I18507" s="228">
        <v>10599260.609999999</v>
      </c>
      <c r="J18507" s="228">
        <v>1604729.23</v>
      </c>
      <c r="K18507" s="228">
        <v>1106625.2</v>
      </c>
      <c r="L18507" s="228">
        <v>15422963.6</v>
      </c>
    </row>
    <row r="18508" spans="1:12">
      <c r="A18508" s="228">
        <v>2022</v>
      </c>
      <c r="B18508" s="228" t="s">
        <v>192</v>
      </c>
      <c r="C18508" s="228" t="s">
        <v>61</v>
      </c>
      <c r="D18508" s="228" t="s">
        <v>206</v>
      </c>
      <c r="E18508" s="228">
        <v>25</v>
      </c>
      <c r="F18508" s="228">
        <v>78125</v>
      </c>
      <c r="G18508" s="228">
        <v>4216</v>
      </c>
      <c r="H18508" s="228">
        <v>12698</v>
      </c>
      <c r="I18508" s="228">
        <v>12917078.439999999</v>
      </c>
      <c r="J18508" s="228">
        <v>2667819.87</v>
      </c>
      <c r="K18508" s="228">
        <v>1331659.54</v>
      </c>
      <c r="L18508" s="228">
        <v>19714895.460000001</v>
      </c>
    </row>
    <row r="18509" spans="1:12">
      <c r="A18509" s="228">
        <v>2022</v>
      </c>
      <c r="B18509" s="228" t="s">
        <v>192</v>
      </c>
      <c r="C18509" s="228" t="s">
        <v>61</v>
      </c>
      <c r="D18509" s="228" t="s">
        <v>206</v>
      </c>
      <c r="E18509" s="228">
        <v>30</v>
      </c>
      <c r="F18509" s="228">
        <v>131245</v>
      </c>
      <c r="G18509" s="228">
        <v>8300</v>
      </c>
      <c r="H18509" s="228">
        <v>27873</v>
      </c>
      <c r="I18509" s="228">
        <v>29272269.32</v>
      </c>
      <c r="J18509" s="228">
        <v>6324405.21</v>
      </c>
      <c r="K18509" s="228">
        <v>1536847</v>
      </c>
      <c r="L18509" s="228">
        <v>42451241.549999997</v>
      </c>
    </row>
    <row r="18510" spans="1:12">
      <c r="A18510" s="228">
        <v>2022</v>
      </c>
      <c r="B18510" s="228" t="s">
        <v>192</v>
      </c>
      <c r="C18510" s="228" t="s">
        <v>61</v>
      </c>
      <c r="D18510" s="228" t="s">
        <v>206</v>
      </c>
      <c r="E18510" s="228">
        <v>35</v>
      </c>
      <c r="F18510" s="228">
        <v>153995</v>
      </c>
      <c r="G18510" s="228">
        <v>9034</v>
      </c>
      <c r="H18510" s="228">
        <v>25494</v>
      </c>
      <c r="I18510" s="228">
        <v>26610894.239999998</v>
      </c>
      <c r="J18510" s="228">
        <v>5772587.5</v>
      </c>
      <c r="K18510" s="228">
        <v>1950891</v>
      </c>
      <c r="L18510" s="228">
        <v>40278824.979999997</v>
      </c>
    </row>
    <row r="18511" spans="1:12">
      <c r="A18511" s="228">
        <v>2022</v>
      </c>
      <c r="B18511" s="228" t="s">
        <v>192</v>
      </c>
      <c r="C18511" s="228" t="s">
        <v>61</v>
      </c>
      <c r="D18511" s="228" t="s">
        <v>206</v>
      </c>
      <c r="E18511" s="228">
        <v>40</v>
      </c>
      <c r="F18511" s="228">
        <v>144002</v>
      </c>
      <c r="G18511" s="228">
        <v>7428</v>
      </c>
      <c r="H18511" s="228">
        <v>16475</v>
      </c>
      <c r="I18511" s="228">
        <v>17624298.530000001</v>
      </c>
      <c r="J18511" s="228">
        <v>3964489.86</v>
      </c>
      <c r="K18511" s="228">
        <v>2719293.6</v>
      </c>
      <c r="L18511" s="228">
        <v>29210011.460000001</v>
      </c>
    </row>
    <row r="18512" spans="1:12">
      <c r="A18512" s="228">
        <v>2022</v>
      </c>
      <c r="B18512" s="228" t="s">
        <v>192</v>
      </c>
      <c r="C18512" s="228" t="s">
        <v>61</v>
      </c>
      <c r="D18512" s="228" t="s">
        <v>206</v>
      </c>
      <c r="E18512" s="228">
        <v>45</v>
      </c>
      <c r="F18512" s="228">
        <v>138385</v>
      </c>
      <c r="G18512" s="228">
        <v>7672</v>
      </c>
      <c r="H18512" s="228">
        <v>16551</v>
      </c>
      <c r="I18512" s="228">
        <v>17225011.98</v>
      </c>
      <c r="J18512" s="228">
        <v>3847631.76</v>
      </c>
      <c r="K18512" s="228">
        <v>3026559.87</v>
      </c>
      <c r="L18512" s="228">
        <v>29238364.469999999</v>
      </c>
    </row>
    <row r="18513" spans="1:12">
      <c r="A18513" s="228">
        <v>2022</v>
      </c>
      <c r="B18513" s="228" t="s">
        <v>192</v>
      </c>
      <c r="C18513" s="228" t="s">
        <v>61</v>
      </c>
      <c r="D18513" s="228" t="s">
        <v>206</v>
      </c>
      <c r="E18513" s="228">
        <v>50</v>
      </c>
      <c r="F18513" s="228">
        <v>136725</v>
      </c>
      <c r="G18513" s="228">
        <v>9450</v>
      </c>
      <c r="H18513" s="228">
        <v>20207</v>
      </c>
      <c r="I18513" s="228">
        <v>20703156.43</v>
      </c>
      <c r="J18513" s="228">
        <v>4600732.78</v>
      </c>
      <c r="K18513" s="228">
        <v>4036252.78</v>
      </c>
      <c r="L18513" s="228">
        <v>34740826.350000001</v>
      </c>
    </row>
    <row r="18514" spans="1:12">
      <c r="A18514" s="228">
        <v>2022</v>
      </c>
      <c r="B18514" s="228" t="s">
        <v>192</v>
      </c>
      <c r="C18514" s="228" t="s">
        <v>61</v>
      </c>
      <c r="D18514" s="228" t="s">
        <v>206</v>
      </c>
      <c r="E18514" s="228">
        <v>55</v>
      </c>
      <c r="F18514" s="228">
        <v>128106</v>
      </c>
      <c r="G18514" s="228">
        <v>10434</v>
      </c>
      <c r="H18514" s="228">
        <v>22224</v>
      </c>
      <c r="I18514" s="228">
        <v>21811909.399999999</v>
      </c>
      <c r="J18514" s="228">
        <v>4941698.78</v>
      </c>
      <c r="K18514" s="228">
        <v>4824577.5</v>
      </c>
      <c r="L18514" s="228">
        <v>36765665.880000003</v>
      </c>
    </row>
    <row r="18515" spans="1:12">
      <c r="A18515" s="228">
        <v>2022</v>
      </c>
      <c r="B18515" s="228" t="s">
        <v>192</v>
      </c>
      <c r="C18515" s="228" t="s">
        <v>61</v>
      </c>
      <c r="D18515" s="228" t="s">
        <v>206</v>
      </c>
      <c r="E18515" s="228">
        <v>60</v>
      </c>
      <c r="F18515" s="228">
        <v>129180</v>
      </c>
      <c r="G18515" s="228">
        <v>13958</v>
      </c>
      <c r="H18515" s="228">
        <v>30042</v>
      </c>
      <c r="I18515" s="228">
        <v>30107263.949999999</v>
      </c>
      <c r="J18515" s="228">
        <v>6778208.6900000004</v>
      </c>
      <c r="K18515" s="228">
        <v>6985723.4500000002</v>
      </c>
      <c r="L18515" s="228">
        <v>50050462.68</v>
      </c>
    </row>
    <row r="18516" spans="1:12">
      <c r="A18516" s="228">
        <v>2022</v>
      </c>
      <c r="B18516" s="228" t="s">
        <v>192</v>
      </c>
      <c r="C18516" s="228" t="s">
        <v>61</v>
      </c>
      <c r="D18516" s="228" t="s">
        <v>206</v>
      </c>
      <c r="E18516" s="228">
        <v>65</v>
      </c>
      <c r="F18516" s="228">
        <v>117270</v>
      </c>
      <c r="G18516" s="228">
        <v>16353</v>
      </c>
      <c r="H18516" s="228">
        <v>39120</v>
      </c>
      <c r="I18516" s="228">
        <v>38784604.899999999</v>
      </c>
      <c r="J18516" s="228">
        <v>8241244.1399999997</v>
      </c>
      <c r="K18516" s="228">
        <v>9623303.9499999993</v>
      </c>
      <c r="L18516" s="228">
        <v>63003198.090000004</v>
      </c>
    </row>
    <row r="18517" spans="1:12">
      <c r="A18517" s="228">
        <v>2022</v>
      </c>
      <c r="B18517" s="228" t="s">
        <v>192</v>
      </c>
      <c r="C18517" s="228" t="s">
        <v>61</v>
      </c>
      <c r="D18517" s="228" t="s">
        <v>206</v>
      </c>
      <c r="E18517" s="228">
        <v>70</v>
      </c>
      <c r="F18517" s="228">
        <v>104272</v>
      </c>
      <c r="G18517" s="228">
        <v>18607</v>
      </c>
      <c r="H18517" s="228">
        <v>46232</v>
      </c>
      <c r="I18517" s="228">
        <v>44633682.409999996</v>
      </c>
      <c r="J18517" s="228">
        <v>9300826.3900000006</v>
      </c>
      <c r="K18517" s="228">
        <v>11857440.1</v>
      </c>
      <c r="L18517" s="228">
        <v>72005551.340000004</v>
      </c>
    </row>
    <row r="18518" spans="1:12">
      <c r="A18518" s="228">
        <v>2022</v>
      </c>
      <c r="B18518" s="228" t="s">
        <v>192</v>
      </c>
      <c r="C18518" s="228" t="s">
        <v>61</v>
      </c>
      <c r="D18518" s="228" t="s">
        <v>206</v>
      </c>
      <c r="E18518" s="228">
        <v>75</v>
      </c>
      <c r="F18518" s="228">
        <v>80048</v>
      </c>
      <c r="G18518" s="228">
        <v>18190</v>
      </c>
      <c r="H18518" s="228">
        <v>53117</v>
      </c>
      <c r="I18518" s="228">
        <v>47714948.520000003</v>
      </c>
      <c r="J18518" s="228">
        <v>9005646.6999999993</v>
      </c>
      <c r="K18518" s="228">
        <v>11047738.310000001</v>
      </c>
      <c r="L18518" s="228">
        <v>73138873.349999994</v>
      </c>
    </row>
    <row r="18519" spans="1:12">
      <c r="A18519" s="228">
        <v>2022</v>
      </c>
      <c r="B18519" s="228" t="s">
        <v>192</v>
      </c>
      <c r="C18519" s="228" t="s">
        <v>61</v>
      </c>
      <c r="D18519" s="228" t="s">
        <v>206</v>
      </c>
      <c r="E18519" s="228">
        <v>80</v>
      </c>
      <c r="F18519" s="228">
        <v>50242</v>
      </c>
      <c r="G18519" s="228">
        <v>12706</v>
      </c>
      <c r="H18519" s="228">
        <v>48542</v>
      </c>
      <c r="I18519" s="228">
        <v>38336232.159999996</v>
      </c>
      <c r="J18519" s="228">
        <v>6118855.7400000002</v>
      </c>
      <c r="K18519" s="228">
        <v>6373893.1100000003</v>
      </c>
      <c r="L18519" s="228">
        <v>54132876.770000003</v>
      </c>
    </row>
    <row r="18520" spans="1:12">
      <c r="A18520" s="228">
        <v>2022</v>
      </c>
      <c r="B18520" s="228" t="s">
        <v>192</v>
      </c>
      <c r="C18520" s="228" t="s">
        <v>61</v>
      </c>
      <c r="D18520" s="228" t="s">
        <v>206</v>
      </c>
      <c r="E18520" s="228">
        <v>85</v>
      </c>
      <c r="F18520" s="228">
        <v>29457</v>
      </c>
      <c r="G18520" s="228">
        <v>7380</v>
      </c>
      <c r="H18520" s="228">
        <v>38462</v>
      </c>
      <c r="I18520" s="228">
        <v>26992869</v>
      </c>
      <c r="J18520" s="228">
        <v>3607421.95</v>
      </c>
      <c r="K18520" s="228">
        <v>3563890.98</v>
      </c>
      <c r="L18520" s="228">
        <v>35771858.369999997</v>
      </c>
    </row>
    <row r="18521" spans="1:12">
      <c r="A18521" s="228">
        <v>2022</v>
      </c>
      <c r="B18521" s="228" t="s">
        <v>192</v>
      </c>
      <c r="C18521" s="228" t="s">
        <v>61</v>
      </c>
      <c r="D18521" s="228" t="s">
        <v>206</v>
      </c>
      <c r="E18521" s="228">
        <v>90</v>
      </c>
      <c r="F18521" s="228">
        <v>14257</v>
      </c>
      <c r="G18521" s="228">
        <v>3145</v>
      </c>
      <c r="H18521" s="228">
        <v>23285</v>
      </c>
      <c r="I18521" s="228">
        <v>14944995.619999999</v>
      </c>
      <c r="J18521" s="228">
        <v>1658187.4</v>
      </c>
      <c r="K18521" s="228">
        <v>1368843</v>
      </c>
      <c r="L18521" s="228">
        <v>18630940.460000001</v>
      </c>
    </row>
    <row r="18522" spans="1:12">
      <c r="A18522" s="228">
        <v>2022</v>
      </c>
      <c r="B18522" s="228" t="s">
        <v>192</v>
      </c>
      <c r="C18522" s="228" t="s">
        <v>61</v>
      </c>
      <c r="D18522" s="228" t="s">
        <v>206</v>
      </c>
      <c r="E18522" s="228">
        <v>95</v>
      </c>
      <c r="F18522" s="228">
        <v>3991</v>
      </c>
      <c r="G18522" s="228">
        <v>826</v>
      </c>
      <c r="H18522" s="228">
        <v>5794</v>
      </c>
      <c r="I18522" s="228">
        <v>3592188.11</v>
      </c>
      <c r="J18522" s="228">
        <v>363683.45</v>
      </c>
      <c r="K18522" s="228">
        <v>273536</v>
      </c>
      <c r="L18522" s="228">
        <v>4353306.5</v>
      </c>
    </row>
    <row r="18523" spans="1:12">
      <c r="A18523" s="228">
        <v>2022</v>
      </c>
      <c r="B18523" s="228" t="s">
        <v>192</v>
      </c>
      <c r="C18523" s="228" t="s">
        <v>62</v>
      </c>
      <c r="D18523" s="228" t="s">
        <v>205</v>
      </c>
      <c r="E18523" s="228">
        <v>0</v>
      </c>
      <c r="F18523" s="228">
        <v>66293</v>
      </c>
      <c r="G18523" s="228">
        <v>1591</v>
      </c>
      <c r="H18523" s="228">
        <v>5135</v>
      </c>
      <c r="I18523" s="228">
        <v>4055661.44</v>
      </c>
      <c r="J18523" s="228">
        <v>546841.5</v>
      </c>
      <c r="K18523" s="228">
        <v>49259.35</v>
      </c>
      <c r="L18523" s="228">
        <v>4995895.0199999996</v>
      </c>
    </row>
    <row r="18524" spans="1:12">
      <c r="A18524" s="228">
        <v>2022</v>
      </c>
      <c r="B18524" s="228" t="s">
        <v>192</v>
      </c>
      <c r="C18524" s="228" t="s">
        <v>62</v>
      </c>
      <c r="D18524" s="228" t="s">
        <v>205</v>
      </c>
      <c r="E18524" s="228">
        <v>5</v>
      </c>
      <c r="F18524" s="228">
        <v>85336</v>
      </c>
      <c r="G18524" s="228">
        <v>924</v>
      </c>
      <c r="H18524" s="228">
        <v>1399</v>
      </c>
      <c r="I18524" s="228">
        <v>1156451</v>
      </c>
      <c r="J18524" s="228">
        <v>272287.8</v>
      </c>
      <c r="K18524" s="228">
        <v>92029.2</v>
      </c>
      <c r="L18524" s="228">
        <v>1725860.72</v>
      </c>
    </row>
    <row r="18525" spans="1:12">
      <c r="A18525" s="228">
        <v>2022</v>
      </c>
      <c r="B18525" s="228" t="s">
        <v>192</v>
      </c>
      <c r="C18525" s="228" t="s">
        <v>62</v>
      </c>
      <c r="D18525" s="228" t="s">
        <v>205</v>
      </c>
      <c r="E18525" s="228">
        <v>10</v>
      </c>
      <c r="F18525" s="228">
        <v>87934</v>
      </c>
      <c r="G18525" s="228">
        <v>883</v>
      </c>
      <c r="H18525" s="228">
        <v>1699</v>
      </c>
      <c r="I18525" s="228">
        <v>1412753.46</v>
      </c>
      <c r="J18525" s="228">
        <v>370056.79</v>
      </c>
      <c r="K18525" s="228">
        <v>295666</v>
      </c>
      <c r="L18525" s="228">
        <v>2301057.81</v>
      </c>
    </row>
    <row r="18526" spans="1:12">
      <c r="A18526" s="228">
        <v>2022</v>
      </c>
      <c r="B18526" s="228" t="s">
        <v>192</v>
      </c>
      <c r="C18526" s="228" t="s">
        <v>62</v>
      </c>
      <c r="D18526" s="228" t="s">
        <v>205</v>
      </c>
      <c r="E18526" s="228">
        <v>15</v>
      </c>
      <c r="F18526" s="228">
        <v>82235</v>
      </c>
      <c r="G18526" s="228">
        <v>1666</v>
      </c>
      <c r="H18526" s="228">
        <v>2804</v>
      </c>
      <c r="I18526" s="228">
        <v>3260511.91</v>
      </c>
      <c r="J18526" s="228">
        <v>683682.83</v>
      </c>
      <c r="K18526" s="228">
        <v>669787</v>
      </c>
      <c r="L18526" s="228">
        <v>5208979.07</v>
      </c>
    </row>
    <row r="18527" spans="1:12">
      <c r="A18527" s="228">
        <v>2022</v>
      </c>
      <c r="B18527" s="228" t="s">
        <v>192</v>
      </c>
      <c r="C18527" s="228" t="s">
        <v>62</v>
      </c>
      <c r="D18527" s="228" t="s">
        <v>205</v>
      </c>
      <c r="E18527" s="228">
        <v>20</v>
      </c>
      <c r="F18527" s="228">
        <v>61275</v>
      </c>
      <c r="G18527" s="228">
        <v>1715</v>
      </c>
      <c r="H18527" s="228">
        <v>3456</v>
      </c>
      <c r="I18527" s="228">
        <v>3377225.2</v>
      </c>
      <c r="J18527" s="228">
        <v>634712.18000000005</v>
      </c>
      <c r="K18527" s="228">
        <v>508211.66</v>
      </c>
      <c r="L18527" s="228">
        <v>5058610.25</v>
      </c>
    </row>
    <row r="18528" spans="1:12">
      <c r="A18528" s="228">
        <v>2022</v>
      </c>
      <c r="B18528" s="228" t="s">
        <v>192</v>
      </c>
      <c r="C18528" s="228" t="s">
        <v>62</v>
      </c>
      <c r="D18528" s="228" t="s">
        <v>205</v>
      </c>
      <c r="E18528" s="228">
        <v>25</v>
      </c>
      <c r="F18528" s="228">
        <v>45302</v>
      </c>
      <c r="G18528" s="228">
        <v>1232</v>
      </c>
      <c r="H18528" s="228">
        <v>3105</v>
      </c>
      <c r="I18528" s="228">
        <v>2611091.7000000002</v>
      </c>
      <c r="J18528" s="228">
        <v>510331.63</v>
      </c>
      <c r="K18528" s="228">
        <v>472618</v>
      </c>
      <c r="L18528" s="228">
        <v>4172624.72</v>
      </c>
    </row>
    <row r="18529" spans="1:12">
      <c r="A18529" s="228">
        <v>2022</v>
      </c>
      <c r="B18529" s="228" t="s">
        <v>192</v>
      </c>
      <c r="C18529" s="228" t="s">
        <v>62</v>
      </c>
      <c r="D18529" s="228" t="s">
        <v>205</v>
      </c>
      <c r="E18529" s="228">
        <v>30</v>
      </c>
      <c r="F18529" s="228">
        <v>81481</v>
      </c>
      <c r="G18529" s="228">
        <v>1720</v>
      </c>
      <c r="H18529" s="228">
        <v>3626</v>
      </c>
      <c r="I18529" s="228">
        <v>3439502.46</v>
      </c>
      <c r="J18529" s="228">
        <v>812263.51</v>
      </c>
      <c r="K18529" s="228">
        <v>528464.88</v>
      </c>
      <c r="L18529" s="228">
        <v>5725654.54</v>
      </c>
    </row>
    <row r="18530" spans="1:12">
      <c r="A18530" s="228">
        <v>2022</v>
      </c>
      <c r="B18530" s="228" t="s">
        <v>192</v>
      </c>
      <c r="C18530" s="228" t="s">
        <v>62</v>
      </c>
      <c r="D18530" s="228" t="s">
        <v>205</v>
      </c>
      <c r="E18530" s="228">
        <v>35</v>
      </c>
      <c r="F18530" s="228">
        <v>100944</v>
      </c>
      <c r="G18530" s="228">
        <v>2368</v>
      </c>
      <c r="H18530" s="228">
        <v>5111</v>
      </c>
      <c r="I18530" s="228">
        <v>4818138.7</v>
      </c>
      <c r="J18530" s="228">
        <v>1188517.27</v>
      </c>
      <c r="K18530" s="228">
        <v>805704</v>
      </c>
      <c r="L18530" s="228">
        <v>8038816.6200000001</v>
      </c>
    </row>
    <row r="18531" spans="1:12">
      <c r="A18531" s="228">
        <v>2022</v>
      </c>
      <c r="B18531" s="228" t="s">
        <v>192</v>
      </c>
      <c r="C18531" s="228" t="s">
        <v>62</v>
      </c>
      <c r="D18531" s="228" t="s">
        <v>205</v>
      </c>
      <c r="E18531" s="228">
        <v>40</v>
      </c>
      <c r="F18531" s="228">
        <v>97777</v>
      </c>
      <c r="G18531" s="228">
        <v>3012</v>
      </c>
      <c r="H18531" s="228">
        <v>5918</v>
      </c>
      <c r="I18531" s="228">
        <v>5818523.1399999997</v>
      </c>
      <c r="J18531" s="228">
        <v>1417534.28</v>
      </c>
      <c r="K18531" s="228">
        <v>1022848.1</v>
      </c>
      <c r="L18531" s="228">
        <v>9588898.3000000007</v>
      </c>
    </row>
    <row r="18532" spans="1:12">
      <c r="A18532" s="228">
        <v>2022</v>
      </c>
      <c r="B18532" s="228" t="s">
        <v>192</v>
      </c>
      <c r="C18532" s="228" t="s">
        <v>62</v>
      </c>
      <c r="D18532" s="228" t="s">
        <v>205</v>
      </c>
      <c r="E18532" s="228">
        <v>45</v>
      </c>
      <c r="F18532" s="228">
        <v>92891</v>
      </c>
      <c r="G18532" s="228">
        <v>3608</v>
      </c>
      <c r="H18532" s="228">
        <v>6853</v>
      </c>
      <c r="I18532" s="228">
        <v>6983338</v>
      </c>
      <c r="J18532" s="228">
        <v>1891697.92</v>
      </c>
      <c r="K18532" s="228">
        <v>1366967.55</v>
      </c>
      <c r="L18532" s="228">
        <v>11739980.66</v>
      </c>
    </row>
    <row r="18533" spans="1:12">
      <c r="A18533" s="228">
        <v>2022</v>
      </c>
      <c r="B18533" s="228" t="s">
        <v>192</v>
      </c>
      <c r="C18533" s="228" t="s">
        <v>62</v>
      </c>
      <c r="D18533" s="228" t="s">
        <v>205</v>
      </c>
      <c r="E18533" s="228">
        <v>50</v>
      </c>
      <c r="F18533" s="228">
        <v>94275</v>
      </c>
      <c r="G18533" s="228">
        <v>5098</v>
      </c>
      <c r="H18533" s="228">
        <v>9937</v>
      </c>
      <c r="I18533" s="228">
        <v>11159377.300000001</v>
      </c>
      <c r="J18533" s="228">
        <v>2998051.93</v>
      </c>
      <c r="K18533" s="228">
        <v>2407155.4500000002</v>
      </c>
      <c r="L18533" s="228">
        <v>18661513.890000001</v>
      </c>
    </row>
    <row r="18534" spans="1:12">
      <c r="A18534" s="228">
        <v>2022</v>
      </c>
      <c r="B18534" s="228" t="s">
        <v>192</v>
      </c>
      <c r="C18534" s="228" t="s">
        <v>62</v>
      </c>
      <c r="D18534" s="228" t="s">
        <v>205</v>
      </c>
      <c r="E18534" s="228">
        <v>55</v>
      </c>
      <c r="F18534" s="228">
        <v>88491</v>
      </c>
      <c r="G18534" s="228">
        <v>6454</v>
      </c>
      <c r="H18534" s="228">
        <v>12261</v>
      </c>
      <c r="I18534" s="228">
        <v>14131878.07</v>
      </c>
      <c r="J18534" s="228">
        <v>3829001.71</v>
      </c>
      <c r="K18534" s="228">
        <v>3003893.98</v>
      </c>
      <c r="L18534" s="228">
        <v>23603704.239999998</v>
      </c>
    </row>
    <row r="18535" spans="1:12">
      <c r="A18535" s="228">
        <v>2022</v>
      </c>
      <c r="B18535" s="228" t="s">
        <v>192</v>
      </c>
      <c r="C18535" s="228" t="s">
        <v>62</v>
      </c>
      <c r="D18535" s="228" t="s">
        <v>205</v>
      </c>
      <c r="E18535" s="228">
        <v>60</v>
      </c>
      <c r="F18535" s="228">
        <v>87896</v>
      </c>
      <c r="G18535" s="228">
        <v>8963</v>
      </c>
      <c r="H18535" s="228">
        <v>19031</v>
      </c>
      <c r="I18535" s="228">
        <v>21801988.609999999</v>
      </c>
      <c r="J18535" s="228">
        <v>5330357.43</v>
      </c>
      <c r="K18535" s="228">
        <v>4911064.2300000004</v>
      </c>
      <c r="L18535" s="228">
        <v>35394410.770000003</v>
      </c>
    </row>
    <row r="18536" spans="1:12">
      <c r="A18536" s="228">
        <v>2022</v>
      </c>
      <c r="B18536" s="228" t="s">
        <v>192</v>
      </c>
      <c r="C18536" s="228" t="s">
        <v>62</v>
      </c>
      <c r="D18536" s="228" t="s">
        <v>205</v>
      </c>
      <c r="E18536" s="228">
        <v>65</v>
      </c>
      <c r="F18536" s="228">
        <v>79316</v>
      </c>
      <c r="G18536" s="228">
        <v>11499</v>
      </c>
      <c r="H18536" s="228">
        <v>23873</v>
      </c>
      <c r="I18536" s="228">
        <v>27710632.690000001</v>
      </c>
      <c r="J18536" s="228">
        <v>6758458.9000000004</v>
      </c>
      <c r="K18536" s="228">
        <v>6478570.21</v>
      </c>
      <c r="L18536" s="228">
        <v>44764204.100000001</v>
      </c>
    </row>
    <row r="18537" spans="1:12">
      <c r="A18537" s="228">
        <v>2022</v>
      </c>
      <c r="B18537" s="228" t="s">
        <v>192</v>
      </c>
      <c r="C18537" s="228" t="s">
        <v>62</v>
      </c>
      <c r="D18537" s="228" t="s">
        <v>205</v>
      </c>
      <c r="E18537" s="228">
        <v>70</v>
      </c>
      <c r="F18537" s="228">
        <v>69750</v>
      </c>
      <c r="G18537" s="228">
        <v>13792</v>
      </c>
      <c r="H18537" s="228">
        <v>30008</v>
      </c>
      <c r="I18537" s="228">
        <v>34046055.350000001</v>
      </c>
      <c r="J18537" s="228">
        <v>7911439.6900000004</v>
      </c>
      <c r="K18537" s="228">
        <v>7519952.2800000003</v>
      </c>
      <c r="L18537" s="228">
        <v>53355103.310000002</v>
      </c>
    </row>
    <row r="18538" spans="1:12">
      <c r="A18538" s="228">
        <v>2022</v>
      </c>
      <c r="B18538" s="228" t="s">
        <v>192</v>
      </c>
      <c r="C18538" s="228" t="s">
        <v>62</v>
      </c>
      <c r="D18538" s="228" t="s">
        <v>205</v>
      </c>
      <c r="E18538" s="228">
        <v>75</v>
      </c>
      <c r="F18538" s="228">
        <v>53009</v>
      </c>
      <c r="G18538" s="228">
        <v>14640</v>
      </c>
      <c r="H18538" s="228">
        <v>34778</v>
      </c>
      <c r="I18538" s="228">
        <v>36250319.579999998</v>
      </c>
      <c r="J18538" s="228">
        <v>7862529.1500000004</v>
      </c>
      <c r="K18538" s="228">
        <v>7701162.6699999999</v>
      </c>
      <c r="L18538" s="228">
        <v>55195186.850000001</v>
      </c>
    </row>
    <row r="18539" spans="1:12">
      <c r="A18539" s="228">
        <v>2022</v>
      </c>
      <c r="B18539" s="228" t="s">
        <v>192</v>
      </c>
      <c r="C18539" s="228" t="s">
        <v>62</v>
      </c>
      <c r="D18539" s="228" t="s">
        <v>205</v>
      </c>
      <c r="E18539" s="228">
        <v>80</v>
      </c>
      <c r="F18539" s="228">
        <v>33495</v>
      </c>
      <c r="G18539" s="228">
        <v>11025</v>
      </c>
      <c r="H18539" s="228">
        <v>31401</v>
      </c>
      <c r="I18539" s="228">
        <v>29804170</v>
      </c>
      <c r="J18539" s="228">
        <v>5668890.2800000003</v>
      </c>
      <c r="K18539" s="228">
        <v>5413362.8200000003</v>
      </c>
      <c r="L18539" s="228">
        <v>43148219.850000001</v>
      </c>
    </row>
    <row r="18540" spans="1:12">
      <c r="A18540" s="228">
        <v>2022</v>
      </c>
      <c r="B18540" s="228" t="s">
        <v>192</v>
      </c>
      <c r="C18540" s="228" t="s">
        <v>62</v>
      </c>
      <c r="D18540" s="228" t="s">
        <v>205</v>
      </c>
      <c r="E18540" s="228">
        <v>85</v>
      </c>
      <c r="F18540" s="228">
        <v>17973</v>
      </c>
      <c r="G18540" s="228">
        <v>6544</v>
      </c>
      <c r="H18540" s="228">
        <v>21425</v>
      </c>
      <c r="I18540" s="228">
        <v>17865641.300000001</v>
      </c>
      <c r="J18540" s="228">
        <v>3168179.65</v>
      </c>
      <c r="K18540" s="228">
        <v>2319900.4500000002</v>
      </c>
      <c r="L18540" s="228">
        <v>24365295.030000001</v>
      </c>
    </row>
    <row r="18541" spans="1:12">
      <c r="A18541" s="228">
        <v>2022</v>
      </c>
      <c r="B18541" s="228" t="s">
        <v>192</v>
      </c>
      <c r="C18541" s="228" t="s">
        <v>62</v>
      </c>
      <c r="D18541" s="228" t="s">
        <v>205</v>
      </c>
      <c r="E18541" s="228">
        <v>90</v>
      </c>
      <c r="F18541" s="228">
        <v>7731</v>
      </c>
      <c r="G18541" s="228">
        <v>2280</v>
      </c>
      <c r="H18541" s="228">
        <v>11595</v>
      </c>
      <c r="I18541" s="228">
        <v>9235870.3800000008</v>
      </c>
      <c r="J18541" s="228">
        <v>1348024.53</v>
      </c>
      <c r="K18541" s="228">
        <v>887939.6</v>
      </c>
      <c r="L18541" s="228">
        <v>11885939.550000001</v>
      </c>
    </row>
    <row r="18542" spans="1:12">
      <c r="A18542" s="228">
        <v>2022</v>
      </c>
      <c r="B18542" s="228" t="s">
        <v>192</v>
      </c>
      <c r="C18542" s="228" t="s">
        <v>62</v>
      </c>
      <c r="D18542" s="228" t="s">
        <v>205</v>
      </c>
      <c r="E18542" s="228">
        <v>95</v>
      </c>
      <c r="F18542" s="228">
        <v>1551</v>
      </c>
      <c r="G18542" s="228">
        <v>296</v>
      </c>
      <c r="H18542" s="228">
        <v>1841</v>
      </c>
      <c r="I18542" s="228">
        <v>1530374</v>
      </c>
      <c r="J18542" s="228">
        <v>210888.75</v>
      </c>
      <c r="K18542" s="228">
        <v>143290</v>
      </c>
      <c r="L18542" s="228">
        <v>1936083.83</v>
      </c>
    </row>
    <row r="18543" spans="1:12">
      <c r="A18543" s="228">
        <v>2022</v>
      </c>
      <c r="B18543" s="228" t="s">
        <v>192</v>
      </c>
      <c r="C18543" s="228" t="s">
        <v>62</v>
      </c>
      <c r="D18543" s="228" t="s">
        <v>206</v>
      </c>
      <c r="E18543" s="228">
        <v>0</v>
      </c>
      <c r="F18543" s="228">
        <v>62688</v>
      </c>
      <c r="G18543" s="228">
        <v>1133</v>
      </c>
      <c r="H18543" s="228">
        <v>4928</v>
      </c>
      <c r="I18543" s="228">
        <v>3779255.68</v>
      </c>
      <c r="J18543" s="228">
        <v>378884.37</v>
      </c>
      <c r="K18543" s="228">
        <v>103187.06</v>
      </c>
      <c r="L18543" s="228">
        <v>4472183.25</v>
      </c>
    </row>
    <row r="18544" spans="1:12">
      <c r="A18544" s="228">
        <v>2022</v>
      </c>
      <c r="B18544" s="228" t="s">
        <v>192</v>
      </c>
      <c r="C18544" s="228" t="s">
        <v>62</v>
      </c>
      <c r="D18544" s="228" t="s">
        <v>206</v>
      </c>
      <c r="E18544" s="228">
        <v>5</v>
      </c>
      <c r="F18544" s="228">
        <v>80452</v>
      </c>
      <c r="G18544" s="228">
        <v>693</v>
      </c>
      <c r="H18544" s="228">
        <v>1123</v>
      </c>
      <c r="I18544" s="228">
        <v>926622.91</v>
      </c>
      <c r="J18544" s="228">
        <v>205423.14</v>
      </c>
      <c r="K18544" s="228">
        <v>85068</v>
      </c>
      <c r="L18544" s="228">
        <v>1406614.14</v>
      </c>
    </row>
    <row r="18545" spans="1:12">
      <c r="A18545" s="228">
        <v>2022</v>
      </c>
      <c r="B18545" s="228" t="s">
        <v>192</v>
      </c>
      <c r="C18545" s="228" t="s">
        <v>62</v>
      </c>
      <c r="D18545" s="228" t="s">
        <v>206</v>
      </c>
      <c r="E18545" s="228">
        <v>10</v>
      </c>
      <c r="F18545" s="228">
        <v>83472</v>
      </c>
      <c r="G18545" s="228">
        <v>817</v>
      </c>
      <c r="H18545" s="228">
        <v>1681</v>
      </c>
      <c r="I18545" s="228">
        <v>1285169.69</v>
      </c>
      <c r="J18545" s="228">
        <v>263175.93</v>
      </c>
      <c r="K18545" s="228">
        <v>286299.07</v>
      </c>
      <c r="L18545" s="228">
        <v>2054971.75</v>
      </c>
    </row>
    <row r="18546" spans="1:12">
      <c r="A18546" s="228">
        <v>2022</v>
      </c>
      <c r="B18546" s="228" t="s">
        <v>192</v>
      </c>
      <c r="C18546" s="228" t="s">
        <v>62</v>
      </c>
      <c r="D18546" s="228" t="s">
        <v>206</v>
      </c>
      <c r="E18546" s="228">
        <v>15</v>
      </c>
      <c r="F18546" s="228">
        <v>78295</v>
      </c>
      <c r="G18546" s="228">
        <v>2339</v>
      </c>
      <c r="H18546" s="228">
        <v>5621</v>
      </c>
      <c r="I18546" s="228">
        <v>4884584.78</v>
      </c>
      <c r="J18546" s="228">
        <v>792566.54</v>
      </c>
      <c r="K18546" s="228">
        <v>694448</v>
      </c>
      <c r="L18546" s="228">
        <v>7156428.9400000004</v>
      </c>
    </row>
    <row r="18547" spans="1:12">
      <c r="A18547" s="228">
        <v>2022</v>
      </c>
      <c r="B18547" s="228" t="s">
        <v>192</v>
      </c>
      <c r="C18547" s="228" t="s">
        <v>62</v>
      </c>
      <c r="D18547" s="228" t="s">
        <v>206</v>
      </c>
      <c r="E18547" s="228">
        <v>20</v>
      </c>
      <c r="F18547" s="228">
        <v>61911</v>
      </c>
      <c r="G18547" s="228">
        <v>2951</v>
      </c>
      <c r="H18547" s="228">
        <v>7269</v>
      </c>
      <c r="I18547" s="228">
        <v>6891705.8099999996</v>
      </c>
      <c r="J18547" s="228">
        <v>1112582.44</v>
      </c>
      <c r="K18547" s="228">
        <v>743608</v>
      </c>
      <c r="L18547" s="228">
        <v>9889726</v>
      </c>
    </row>
    <row r="18548" spans="1:12">
      <c r="A18548" s="228">
        <v>2022</v>
      </c>
      <c r="B18548" s="228" t="s">
        <v>192</v>
      </c>
      <c r="C18548" s="228" t="s">
        <v>62</v>
      </c>
      <c r="D18548" s="228" t="s">
        <v>206</v>
      </c>
      <c r="E18548" s="228">
        <v>25</v>
      </c>
      <c r="F18548" s="228">
        <v>54205</v>
      </c>
      <c r="G18548" s="228">
        <v>2979</v>
      </c>
      <c r="H18548" s="228">
        <v>8777</v>
      </c>
      <c r="I18548" s="228">
        <v>8663043.6300000008</v>
      </c>
      <c r="J18548" s="228">
        <v>1772012.03</v>
      </c>
      <c r="K18548" s="228">
        <v>670942.12</v>
      </c>
      <c r="L18548" s="228">
        <v>12734318.890000001</v>
      </c>
    </row>
    <row r="18549" spans="1:12">
      <c r="A18549" s="228">
        <v>2022</v>
      </c>
      <c r="B18549" s="228" t="s">
        <v>192</v>
      </c>
      <c r="C18549" s="228" t="s">
        <v>62</v>
      </c>
      <c r="D18549" s="228" t="s">
        <v>206</v>
      </c>
      <c r="E18549" s="228">
        <v>30</v>
      </c>
      <c r="F18549" s="228">
        <v>97638</v>
      </c>
      <c r="G18549" s="228">
        <v>6074</v>
      </c>
      <c r="H18549" s="228">
        <v>17457</v>
      </c>
      <c r="I18549" s="228">
        <v>21067987.510000002</v>
      </c>
      <c r="J18549" s="228">
        <v>4758509.07</v>
      </c>
      <c r="K18549" s="228">
        <v>1133748</v>
      </c>
      <c r="L18549" s="228">
        <v>30137987.07</v>
      </c>
    </row>
    <row r="18550" spans="1:12">
      <c r="A18550" s="228">
        <v>2022</v>
      </c>
      <c r="B18550" s="228" t="s">
        <v>192</v>
      </c>
      <c r="C18550" s="228" t="s">
        <v>62</v>
      </c>
      <c r="D18550" s="228" t="s">
        <v>206</v>
      </c>
      <c r="E18550" s="228">
        <v>35</v>
      </c>
      <c r="F18550" s="228">
        <v>114670</v>
      </c>
      <c r="G18550" s="228">
        <v>7059</v>
      </c>
      <c r="H18550" s="228">
        <v>18672</v>
      </c>
      <c r="I18550" s="228">
        <v>21332008.739999998</v>
      </c>
      <c r="J18550" s="228">
        <v>4856835.29</v>
      </c>
      <c r="K18550" s="228">
        <v>1271362</v>
      </c>
      <c r="L18550" s="228">
        <v>31136147.890000001</v>
      </c>
    </row>
    <row r="18551" spans="1:12">
      <c r="A18551" s="228">
        <v>2022</v>
      </c>
      <c r="B18551" s="228" t="s">
        <v>192</v>
      </c>
      <c r="C18551" s="228" t="s">
        <v>62</v>
      </c>
      <c r="D18551" s="228" t="s">
        <v>206</v>
      </c>
      <c r="E18551" s="228">
        <v>40</v>
      </c>
      <c r="F18551" s="228">
        <v>106073</v>
      </c>
      <c r="G18551" s="228">
        <v>5804</v>
      </c>
      <c r="H18551" s="228">
        <v>11823</v>
      </c>
      <c r="I18551" s="228">
        <v>12433278.57</v>
      </c>
      <c r="J18551" s="228">
        <v>3066609.53</v>
      </c>
      <c r="K18551" s="228">
        <v>1340712</v>
      </c>
      <c r="L18551" s="228">
        <v>19779000.350000001</v>
      </c>
    </row>
    <row r="18552" spans="1:12">
      <c r="A18552" s="228">
        <v>2022</v>
      </c>
      <c r="B18552" s="228" t="s">
        <v>192</v>
      </c>
      <c r="C18552" s="228" t="s">
        <v>62</v>
      </c>
      <c r="D18552" s="228" t="s">
        <v>206</v>
      </c>
      <c r="E18552" s="228">
        <v>45</v>
      </c>
      <c r="F18552" s="228">
        <v>100940</v>
      </c>
      <c r="G18552" s="228">
        <v>6026</v>
      </c>
      <c r="H18552" s="228">
        <v>12443</v>
      </c>
      <c r="I18552" s="228">
        <v>12443972.699999999</v>
      </c>
      <c r="J18552" s="228">
        <v>3066906.31</v>
      </c>
      <c r="K18552" s="228">
        <v>1700442.55</v>
      </c>
      <c r="L18552" s="228">
        <v>19898069.469999999</v>
      </c>
    </row>
    <row r="18553" spans="1:12">
      <c r="A18553" s="228">
        <v>2022</v>
      </c>
      <c r="B18553" s="228" t="s">
        <v>192</v>
      </c>
      <c r="C18553" s="228" t="s">
        <v>62</v>
      </c>
      <c r="D18553" s="228" t="s">
        <v>206</v>
      </c>
      <c r="E18553" s="228">
        <v>50</v>
      </c>
      <c r="F18553" s="228">
        <v>104823</v>
      </c>
      <c r="G18553" s="228">
        <v>7477</v>
      </c>
      <c r="H18553" s="228">
        <v>14782</v>
      </c>
      <c r="I18553" s="228">
        <v>15006604.939999999</v>
      </c>
      <c r="J18553" s="228">
        <v>3847469.67</v>
      </c>
      <c r="K18553" s="228">
        <v>2286696.0499999998</v>
      </c>
      <c r="L18553" s="228">
        <v>24331831.359999999</v>
      </c>
    </row>
    <row r="18554" spans="1:12">
      <c r="A18554" s="228">
        <v>2022</v>
      </c>
      <c r="B18554" s="228" t="s">
        <v>192</v>
      </c>
      <c r="C18554" s="228" t="s">
        <v>62</v>
      </c>
      <c r="D18554" s="228" t="s">
        <v>206</v>
      </c>
      <c r="E18554" s="228">
        <v>55</v>
      </c>
      <c r="F18554" s="228">
        <v>96842</v>
      </c>
      <c r="G18554" s="228">
        <v>7805</v>
      </c>
      <c r="H18554" s="228">
        <v>15932</v>
      </c>
      <c r="I18554" s="228">
        <v>16798232.510000002</v>
      </c>
      <c r="J18554" s="228">
        <v>4131582.28</v>
      </c>
      <c r="K18554" s="228">
        <v>2928882.7</v>
      </c>
      <c r="L18554" s="228">
        <v>26871058.949999999</v>
      </c>
    </row>
    <row r="18555" spans="1:12">
      <c r="A18555" s="228">
        <v>2022</v>
      </c>
      <c r="B18555" s="228" t="s">
        <v>192</v>
      </c>
      <c r="C18555" s="228" t="s">
        <v>62</v>
      </c>
      <c r="D18555" s="228" t="s">
        <v>206</v>
      </c>
      <c r="E18555" s="228">
        <v>60</v>
      </c>
      <c r="F18555" s="228">
        <v>96545</v>
      </c>
      <c r="G18555" s="228">
        <v>9991</v>
      </c>
      <c r="H18555" s="228">
        <v>21164</v>
      </c>
      <c r="I18555" s="228">
        <v>21438992.440000001</v>
      </c>
      <c r="J18555" s="228">
        <v>5312301.76</v>
      </c>
      <c r="K18555" s="228">
        <v>4501920.79</v>
      </c>
      <c r="L18555" s="228">
        <v>34647636.149999999</v>
      </c>
    </row>
    <row r="18556" spans="1:12">
      <c r="A18556" s="228">
        <v>2022</v>
      </c>
      <c r="B18556" s="228" t="s">
        <v>192</v>
      </c>
      <c r="C18556" s="228" t="s">
        <v>62</v>
      </c>
      <c r="D18556" s="228" t="s">
        <v>206</v>
      </c>
      <c r="E18556" s="228">
        <v>65</v>
      </c>
      <c r="F18556" s="228">
        <v>88578</v>
      </c>
      <c r="G18556" s="228">
        <v>10675</v>
      </c>
      <c r="H18556" s="228">
        <v>24478</v>
      </c>
      <c r="I18556" s="228">
        <v>25964301.399999999</v>
      </c>
      <c r="J18556" s="228">
        <v>6228114.3399999999</v>
      </c>
      <c r="K18556" s="228">
        <v>5301371.3499999996</v>
      </c>
      <c r="L18556" s="228">
        <v>41147716.469999999</v>
      </c>
    </row>
    <row r="18557" spans="1:12">
      <c r="A18557" s="228">
        <v>2022</v>
      </c>
      <c r="B18557" s="228" t="s">
        <v>192</v>
      </c>
      <c r="C18557" s="228" t="s">
        <v>62</v>
      </c>
      <c r="D18557" s="228" t="s">
        <v>206</v>
      </c>
      <c r="E18557" s="228">
        <v>70</v>
      </c>
      <c r="F18557" s="228">
        <v>79653</v>
      </c>
      <c r="G18557" s="228">
        <v>13520</v>
      </c>
      <c r="H18557" s="228">
        <v>32055</v>
      </c>
      <c r="I18557" s="228">
        <v>32295038.989999998</v>
      </c>
      <c r="J18557" s="228">
        <v>7281984.9299999997</v>
      </c>
      <c r="K18557" s="228">
        <v>6695978.7800000003</v>
      </c>
      <c r="L18557" s="228">
        <v>49997572.280000001</v>
      </c>
    </row>
    <row r="18558" spans="1:12">
      <c r="A18558" s="228">
        <v>2022</v>
      </c>
      <c r="B18558" s="228" t="s">
        <v>192</v>
      </c>
      <c r="C18558" s="228" t="s">
        <v>62</v>
      </c>
      <c r="D18558" s="228" t="s">
        <v>206</v>
      </c>
      <c r="E18558" s="228">
        <v>75</v>
      </c>
      <c r="F18558" s="228">
        <v>60421</v>
      </c>
      <c r="G18558" s="228">
        <v>12564</v>
      </c>
      <c r="H18558" s="228">
        <v>35017</v>
      </c>
      <c r="I18558" s="228">
        <v>34133918.939999998</v>
      </c>
      <c r="J18558" s="228">
        <v>7356724.0199999996</v>
      </c>
      <c r="K18558" s="228">
        <v>6860634.04</v>
      </c>
      <c r="L18558" s="228">
        <v>51467984.32</v>
      </c>
    </row>
    <row r="18559" spans="1:12">
      <c r="A18559" s="228">
        <v>2022</v>
      </c>
      <c r="B18559" s="228" t="s">
        <v>192</v>
      </c>
      <c r="C18559" s="228" t="s">
        <v>62</v>
      </c>
      <c r="D18559" s="228" t="s">
        <v>206</v>
      </c>
      <c r="E18559" s="228">
        <v>80</v>
      </c>
      <c r="F18559" s="228">
        <v>39183</v>
      </c>
      <c r="G18559" s="228">
        <v>9491</v>
      </c>
      <c r="H18559" s="228">
        <v>32654</v>
      </c>
      <c r="I18559" s="228">
        <v>29180230.039999999</v>
      </c>
      <c r="J18559" s="228">
        <v>5275102.12</v>
      </c>
      <c r="K18559" s="228">
        <v>4515411.76</v>
      </c>
      <c r="L18559" s="228">
        <v>41138079.520000003</v>
      </c>
    </row>
    <row r="18560" spans="1:12">
      <c r="A18560" s="228">
        <v>2022</v>
      </c>
      <c r="B18560" s="228" t="s">
        <v>192</v>
      </c>
      <c r="C18560" s="228" t="s">
        <v>62</v>
      </c>
      <c r="D18560" s="228" t="s">
        <v>206</v>
      </c>
      <c r="E18560" s="228">
        <v>85</v>
      </c>
      <c r="F18560" s="228">
        <v>23992</v>
      </c>
      <c r="G18560" s="228">
        <v>5385</v>
      </c>
      <c r="H18560" s="228">
        <v>25561</v>
      </c>
      <c r="I18560" s="228">
        <v>20771497.140000001</v>
      </c>
      <c r="J18560" s="228">
        <v>3315927.24</v>
      </c>
      <c r="K18560" s="228">
        <v>2666754.9500000002</v>
      </c>
      <c r="L18560" s="228">
        <v>27865079.829999998</v>
      </c>
    </row>
    <row r="18561" spans="1:12">
      <c r="A18561" s="228">
        <v>2022</v>
      </c>
      <c r="B18561" s="228" t="s">
        <v>192</v>
      </c>
      <c r="C18561" s="228" t="s">
        <v>62</v>
      </c>
      <c r="D18561" s="228" t="s">
        <v>206</v>
      </c>
      <c r="E18561" s="228">
        <v>90</v>
      </c>
      <c r="F18561" s="228">
        <v>12124</v>
      </c>
      <c r="G18561" s="228">
        <v>2405</v>
      </c>
      <c r="H18561" s="228">
        <v>14605</v>
      </c>
      <c r="I18561" s="228">
        <v>10977361.199999999</v>
      </c>
      <c r="J18561" s="228">
        <v>1442923.42</v>
      </c>
      <c r="K18561" s="228">
        <v>1000013.95</v>
      </c>
      <c r="L18561" s="228">
        <v>13935849.390000001</v>
      </c>
    </row>
    <row r="18562" spans="1:12">
      <c r="A18562" s="228">
        <v>2022</v>
      </c>
      <c r="B18562" s="228" t="s">
        <v>192</v>
      </c>
      <c r="C18562" s="228" t="s">
        <v>62</v>
      </c>
      <c r="D18562" s="228" t="s">
        <v>206</v>
      </c>
      <c r="E18562" s="228">
        <v>95</v>
      </c>
      <c r="F18562" s="228">
        <v>3366</v>
      </c>
      <c r="G18562" s="228">
        <v>632</v>
      </c>
      <c r="H18562" s="228">
        <v>4329</v>
      </c>
      <c r="I18562" s="228">
        <v>3190566.62</v>
      </c>
      <c r="J18562" s="228">
        <v>387502.12</v>
      </c>
      <c r="K18562" s="228">
        <v>165121</v>
      </c>
      <c r="L18562" s="228">
        <v>3852672.63</v>
      </c>
    </row>
    <row r="18563" spans="1:12">
      <c r="A18563" s="228">
        <v>2022</v>
      </c>
      <c r="B18563" s="228" t="s">
        <v>192</v>
      </c>
      <c r="C18563" s="228" t="s">
        <v>63</v>
      </c>
      <c r="D18563" s="228" t="s">
        <v>205</v>
      </c>
      <c r="E18563" s="228">
        <v>0</v>
      </c>
      <c r="F18563" s="228">
        <v>49358</v>
      </c>
      <c r="G18563" s="228">
        <v>1933</v>
      </c>
      <c r="H18563" s="228">
        <v>5374</v>
      </c>
      <c r="I18563" s="228">
        <v>4974806.71</v>
      </c>
      <c r="J18563" s="228">
        <v>716130.91</v>
      </c>
      <c r="K18563" s="228">
        <v>37884</v>
      </c>
      <c r="L18563" s="228">
        <v>6198696.7300000004</v>
      </c>
    </row>
    <row r="18564" spans="1:12">
      <c r="A18564" s="228">
        <v>2022</v>
      </c>
      <c r="B18564" s="228" t="s">
        <v>192</v>
      </c>
      <c r="C18564" s="228" t="s">
        <v>63</v>
      </c>
      <c r="D18564" s="228" t="s">
        <v>205</v>
      </c>
      <c r="E18564" s="228">
        <v>5</v>
      </c>
      <c r="F18564" s="228">
        <v>67220</v>
      </c>
      <c r="G18564" s="228">
        <v>1291</v>
      </c>
      <c r="H18564" s="228">
        <v>1808</v>
      </c>
      <c r="I18564" s="228">
        <v>1698549.06</v>
      </c>
      <c r="J18564" s="228">
        <v>414677.34</v>
      </c>
      <c r="K18564" s="228">
        <v>139752.79999999999</v>
      </c>
      <c r="L18564" s="228">
        <v>2607240.12</v>
      </c>
    </row>
    <row r="18565" spans="1:12">
      <c r="A18565" s="228">
        <v>2022</v>
      </c>
      <c r="B18565" s="228" t="s">
        <v>192</v>
      </c>
      <c r="C18565" s="228" t="s">
        <v>63</v>
      </c>
      <c r="D18565" s="228" t="s">
        <v>205</v>
      </c>
      <c r="E18565" s="228">
        <v>10</v>
      </c>
      <c r="F18565" s="228">
        <v>74316</v>
      </c>
      <c r="G18565" s="228">
        <v>1154</v>
      </c>
      <c r="H18565" s="228">
        <v>1821</v>
      </c>
      <c r="I18565" s="228">
        <v>1768344.5</v>
      </c>
      <c r="J18565" s="228">
        <v>411491.41</v>
      </c>
      <c r="K18565" s="228">
        <v>428489.21</v>
      </c>
      <c r="L18565" s="228">
        <v>2971474.59</v>
      </c>
    </row>
    <row r="18566" spans="1:12">
      <c r="A18566" s="228">
        <v>2022</v>
      </c>
      <c r="B18566" s="228" t="s">
        <v>192</v>
      </c>
      <c r="C18566" s="228" t="s">
        <v>63</v>
      </c>
      <c r="D18566" s="228" t="s">
        <v>205</v>
      </c>
      <c r="E18566" s="228">
        <v>15</v>
      </c>
      <c r="F18566" s="228">
        <v>70769</v>
      </c>
      <c r="G18566" s="228">
        <v>1841</v>
      </c>
      <c r="H18566" s="228">
        <v>3258</v>
      </c>
      <c r="I18566" s="228">
        <v>3739927</v>
      </c>
      <c r="J18566" s="228">
        <v>675647.2</v>
      </c>
      <c r="K18566" s="228">
        <v>757168</v>
      </c>
      <c r="L18566" s="228">
        <v>5873288.0099999998</v>
      </c>
    </row>
    <row r="18567" spans="1:12">
      <c r="A18567" s="228">
        <v>2022</v>
      </c>
      <c r="B18567" s="228" t="s">
        <v>192</v>
      </c>
      <c r="C18567" s="228" t="s">
        <v>63</v>
      </c>
      <c r="D18567" s="228" t="s">
        <v>205</v>
      </c>
      <c r="E18567" s="228">
        <v>20</v>
      </c>
      <c r="F18567" s="228">
        <v>49003</v>
      </c>
      <c r="G18567" s="228">
        <v>1492</v>
      </c>
      <c r="H18567" s="228">
        <v>3114</v>
      </c>
      <c r="I18567" s="228">
        <v>3657717.94</v>
      </c>
      <c r="J18567" s="228">
        <v>677305.64</v>
      </c>
      <c r="K18567" s="228">
        <v>670416</v>
      </c>
      <c r="L18567" s="228">
        <v>5688986.2699999996</v>
      </c>
    </row>
    <row r="18568" spans="1:12">
      <c r="A18568" s="228">
        <v>2022</v>
      </c>
      <c r="B18568" s="228" t="s">
        <v>192</v>
      </c>
      <c r="C18568" s="228" t="s">
        <v>63</v>
      </c>
      <c r="D18568" s="228" t="s">
        <v>205</v>
      </c>
      <c r="E18568" s="228">
        <v>25</v>
      </c>
      <c r="F18568" s="228">
        <v>32531</v>
      </c>
      <c r="G18568" s="228">
        <v>981</v>
      </c>
      <c r="H18568" s="228">
        <v>2086</v>
      </c>
      <c r="I18568" s="228">
        <v>2077370.66</v>
      </c>
      <c r="J18568" s="228">
        <v>431012.64</v>
      </c>
      <c r="K18568" s="228">
        <v>568368.56000000006</v>
      </c>
      <c r="L18568" s="228">
        <v>3701925.15</v>
      </c>
    </row>
    <row r="18569" spans="1:12">
      <c r="A18569" s="228">
        <v>2022</v>
      </c>
      <c r="B18569" s="228" t="s">
        <v>192</v>
      </c>
      <c r="C18569" s="228" t="s">
        <v>63</v>
      </c>
      <c r="D18569" s="228" t="s">
        <v>205</v>
      </c>
      <c r="E18569" s="228">
        <v>30</v>
      </c>
      <c r="F18569" s="228">
        <v>54294</v>
      </c>
      <c r="G18569" s="228">
        <v>1474</v>
      </c>
      <c r="H18569" s="228">
        <v>3600</v>
      </c>
      <c r="I18569" s="228">
        <v>3231004.2</v>
      </c>
      <c r="J18569" s="228">
        <v>699501.15</v>
      </c>
      <c r="K18569" s="228">
        <v>603368.94999999995</v>
      </c>
      <c r="L18569" s="228">
        <v>5533414.5099999998</v>
      </c>
    </row>
    <row r="18570" spans="1:12">
      <c r="A18570" s="228">
        <v>2022</v>
      </c>
      <c r="B18570" s="228" t="s">
        <v>192</v>
      </c>
      <c r="C18570" s="228" t="s">
        <v>63</v>
      </c>
      <c r="D18570" s="228" t="s">
        <v>205</v>
      </c>
      <c r="E18570" s="228">
        <v>35</v>
      </c>
      <c r="F18570" s="228">
        <v>70639</v>
      </c>
      <c r="G18570" s="228">
        <v>2462</v>
      </c>
      <c r="H18570" s="228">
        <v>5194</v>
      </c>
      <c r="I18570" s="228">
        <v>4822165.4000000004</v>
      </c>
      <c r="J18570" s="228">
        <v>1184991.98</v>
      </c>
      <c r="K18570" s="228">
        <v>935838</v>
      </c>
      <c r="L18570" s="228">
        <v>8439055.7599999998</v>
      </c>
    </row>
    <row r="18571" spans="1:12">
      <c r="A18571" s="228">
        <v>2022</v>
      </c>
      <c r="B18571" s="228" t="s">
        <v>192</v>
      </c>
      <c r="C18571" s="228" t="s">
        <v>63</v>
      </c>
      <c r="D18571" s="228" t="s">
        <v>205</v>
      </c>
      <c r="E18571" s="228">
        <v>40</v>
      </c>
      <c r="F18571" s="228">
        <v>72528</v>
      </c>
      <c r="G18571" s="228">
        <v>2995</v>
      </c>
      <c r="H18571" s="228">
        <v>6195</v>
      </c>
      <c r="I18571" s="228">
        <v>6238850.1399999997</v>
      </c>
      <c r="J18571" s="228">
        <v>1473748.82</v>
      </c>
      <c r="K18571" s="228">
        <v>1414273</v>
      </c>
      <c r="L18571" s="228">
        <v>11053841.390000001</v>
      </c>
    </row>
    <row r="18572" spans="1:12">
      <c r="A18572" s="228">
        <v>2022</v>
      </c>
      <c r="B18572" s="228" t="s">
        <v>192</v>
      </c>
      <c r="C18572" s="228" t="s">
        <v>63</v>
      </c>
      <c r="D18572" s="228" t="s">
        <v>205</v>
      </c>
      <c r="E18572" s="228">
        <v>45</v>
      </c>
      <c r="F18572" s="228">
        <v>74281</v>
      </c>
      <c r="G18572" s="228">
        <v>4289</v>
      </c>
      <c r="H18572" s="228">
        <v>8263</v>
      </c>
      <c r="I18572" s="228">
        <v>8713827.6999999993</v>
      </c>
      <c r="J18572" s="228">
        <v>1959120.15</v>
      </c>
      <c r="K18572" s="228">
        <v>2019801.2</v>
      </c>
      <c r="L18572" s="228">
        <v>14976958.67</v>
      </c>
    </row>
    <row r="18573" spans="1:12">
      <c r="A18573" s="228">
        <v>2022</v>
      </c>
      <c r="B18573" s="228" t="s">
        <v>192</v>
      </c>
      <c r="C18573" s="228" t="s">
        <v>63</v>
      </c>
      <c r="D18573" s="228" t="s">
        <v>205</v>
      </c>
      <c r="E18573" s="228">
        <v>50</v>
      </c>
      <c r="F18573" s="228">
        <v>75823</v>
      </c>
      <c r="G18573" s="228">
        <v>5470</v>
      </c>
      <c r="H18573" s="228">
        <v>11056</v>
      </c>
      <c r="I18573" s="228">
        <v>11903667.27</v>
      </c>
      <c r="J18573" s="228">
        <v>2806348</v>
      </c>
      <c r="K18573" s="228">
        <v>2708327.09</v>
      </c>
      <c r="L18573" s="228">
        <v>20280996.379999999</v>
      </c>
    </row>
    <row r="18574" spans="1:12">
      <c r="A18574" s="228">
        <v>2022</v>
      </c>
      <c r="B18574" s="228" t="s">
        <v>192</v>
      </c>
      <c r="C18574" s="228" t="s">
        <v>63</v>
      </c>
      <c r="D18574" s="228" t="s">
        <v>205</v>
      </c>
      <c r="E18574" s="228">
        <v>55</v>
      </c>
      <c r="F18574" s="228">
        <v>70884</v>
      </c>
      <c r="G18574" s="228">
        <v>7345</v>
      </c>
      <c r="H18574" s="228">
        <v>14722</v>
      </c>
      <c r="I18574" s="228">
        <v>16724895.619999999</v>
      </c>
      <c r="J18574" s="228">
        <v>3855125.08</v>
      </c>
      <c r="K18574" s="228">
        <v>3948511.38</v>
      </c>
      <c r="L18574" s="228">
        <v>28155111.879999999</v>
      </c>
    </row>
    <row r="18575" spans="1:12">
      <c r="A18575" s="228">
        <v>2022</v>
      </c>
      <c r="B18575" s="228" t="s">
        <v>192</v>
      </c>
      <c r="C18575" s="228" t="s">
        <v>63</v>
      </c>
      <c r="D18575" s="228" t="s">
        <v>205</v>
      </c>
      <c r="E18575" s="228">
        <v>60</v>
      </c>
      <c r="F18575" s="228">
        <v>70404</v>
      </c>
      <c r="G18575" s="228">
        <v>10287</v>
      </c>
      <c r="H18575" s="228">
        <v>20798</v>
      </c>
      <c r="I18575" s="228">
        <v>22592223.140000001</v>
      </c>
      <c r="J18575" s="228">
        <v>5328085.6900000004</v>
      </c>
      <c r="K18575" s="228">
        <v>5814034</v>
      </c>
      <c r="L18575" s="228">
        <v>38597020.450000003</v>
      </c>
    </row>
    <row r="18576" spans="1:12">
      <c r="A18576" s="228">
        <v>2022</v>
      </c>
      <c r="B18576" s="228" t="s">
        <v>192</v>
      </c>
      <c r="C18576" s="228" t="s">
        <v>63</v>
      </c>
      <c r="D18576" s="228" t="s">
        <v>205</v>
      </c>
      <c r="E18576" s="228">
        <v>65</v>
      </c>
      <c r="F18576" s="228">
        <v>63297</v>
      </c>
      <c r="G18576" s="228">
        <v>12507</v>
      </c>
      <c r="H18576" s="228">
        <v>27010</v>
      </c>
      <c r="I18576" s="228">
        <v>30228752.600000001</v>
      </c>
      <c r="J18576" s="228">
        <v>6800687.96</v>
      </c>
      <c r="K18576" s="228">
        <v>7289033.8399999999</v>
      </c>
      <c r="L18576" s="228">
        <v>49552183.259999998</v>
      </c>
    </row>
    <row r="18577" spans="1:12">
      <c r="A18577" s="228">
        <v>2022</v>
      </c>
      <c r="B18577" s="228" t="s">
        <v>192</v>
      </c>
      <c r="C18577" s="228" t="s">
        <v>63</v>
      </c>
      <c r="D18577" s="228" t="s">
        <v>205</v>
      </c>
      <c r="E18577" s="228">
        <v>70</v>
      </c>
      <c r="F18577" s="228">
        <v>56471</v>
      </c>
      <c r="G18577" s="228">
        <v>15461</v>
      </c>
      <c r="H18577" s="228">
        <v>34337</v>
      </c>
      <c r="I18577" s="228">
        <v>36465057.270000003</v>
      </c>
      <c r="J18577" s="228">
        <v>8186804.4800000004</v>
      </c>
      <c r="K18577" s="228">
        <v>8194195.1200000001</v>
      </c>
      <c r="L18577" s="228">
        <v>58120125.140000001</v>
      </c>
    </row>
    <row r="18578" spans="1:12">
      <c r="A18578" s="228">
        <v>2022</v>
      </c>
      <c r="B18578" s="228" t="s">
        <v>192</v>
      </c>
      <c r="C18578" s="228" t="s">
        <v>63</v>
      </c>
      <c r="D18578" s="228" t="s">
        <v>205</v>
      </c>
      <c r="E18578" s="228">
        <v>75</v>
      </c>
      <c r="F18578" s="228">
        <v>42368</v>
      </c>
      <c r="G18578" s="228">
        <v>14713</v>
      </c>
      <c r="H18578" s="228">
        <v>36197</v>
      </c>
      <c r="I18578" s="228">
        <v>35323030.189999998</v>
      </c>
      <c r="J18578" s="228">
        <v>7249363.3600000003</v>
      </c>
      <c r="K18578" s="228">
        <v>7379939.6600000001</v>
      </c>
      <c r="L18578" s="228">
        <v>54206703.210000001</v>
      </c>
    </row>
    <row r="18579" spans="1:12">
      <c r="A18579" s="228">
        <v>2022</v>
      </c>
      <c r="B18579" s="228" t="s">
        <v>192</v>
      </c>
      <c r="C18579" s="228" t="s">
        <v>63</v>
      </c>
      <c r="D18579" s="228" t="s">
        <v>205</v>
      </c>
      <c r="E18579" s="228">
        <v>80</v>
      </c>
      <c r="F18579" s="228">
        <v>25750</v>
      </c>
      <c r="G18579" s="228">
        <v>10325</v>
      </c>
      <c r="H18579" s="228">
        <v>30048</v>
      </c>
      <c r="I18579" s="228">
        <v>26085823.48</v>
      </c>
      <c r="J18579" s="228">
        <v>4689114.38</v>
      </c>
      <c r="K18579" s="228">
        <v>4303554.16</v>
      </c>
      <c r="L18579" s="228">
        <v>37575119.229999997</v>
      </c>
    </row>
    <row r="18580" spans="1:12">
      <c r="A18580" s="228">
        <v>2022</v>
      </c>
      <c r="B18580" s="228" t="s">
        <v>192</v>
      </c>
      <c r="C18580" s="228" t="s">
        <v>63</v>
      </c>
      <c r="D18580" s="228" t="s">
        <v>205</v>
      </c>
      <c r="E18580" s="228">
        <v>85</v>
      </c>
      <c r="F18580" s="228">
        <v>13112</v>
      </c>
      <c r="G18580" s="228">
        <v>5613</v>
      </c>
      <c r="H18580" s="228">
        <v>21097</v>
      </c>
      <c r="I18580" s="228">
        <v>16806853.84</v>
      </c>
      <c r="J18580" s="228">
        <v>2532509.37</v>
      </c>
      <c r="K18580" s="228">
        <v>2755422</v>
      </c>
      <c r="L18580" s="228">
        <v>23277279.719999999</v>
      </c>
    </row>
    <row r="18581" spans="1:12">
      <c r="A18581" s="228">
        <v>2022</v>
      </c>
      <c r="B18581" s="228" t="s">
        <v>192</v>
      </c>
      <c r="C18581" s="228" t="s">
        <v>63</v>
      </c>
      <c r="D18581" s="228" t="s">
        <v>205</v>
      </c>
      <c r="E18581" s="228">
        <v>90</v>
      </c>
      <c r="F18581" s="228">
        <v>5168</v>
      </c>
      <c r="G18581" s="228">
        <v>1987</v>
      </c>
      <c r="H18581" s="228">
        <v>10275</v>
      </c>
      <c r="I18581" s="228">
        <v>7340839.0599999996</v>
      </c>
      <c r="J18581" s="228">
        <v>940063.14</v>
      </c>
      <c r="K18581" s="228">
        <v>742711</v>
      </c>
      <c r="L18581" s="228">
        <v>9547725.5600000005</v>
      </c>
    </row>
    <row r="18582" spans="1:12">
      <c r="A18582" s="228">
        <v>2022</v>
      </c>
      <c r="B18582" s="228" t="s">
        <v>192</v>
      </c>
      <c r="C18582" s="228" t="s">
        <v>63</v>
      </c>
      <c r="D18582" s="228" t="s">
        <v>205</v>
      </c>
      <c r="E18582" s="228">
        <v>95</v>
      </c>
      <c r="F18582" s="228">
        <v>875</v>
      </c>
      <c r="G18582" s="228">
        <v>268</v>
      </c>
      <c r="H18582" s="228">
        <v>1606</v>
      </c>
      <c r="I18582" s="228">
        <v>1111441.6499999999</v>
      </c>
      <c r="J18582" s="228">
        <v>124899.46</v>
      </c>
      <c r="K18582" s="228">
        <v>87080</v>
      </c>
      <c r="L18582" s="228">
        <v>1393155.31</v>
      </c>
    </row>
    <row r="18583" spans="1:12">
      <c r="A18583" s="228">
        <v>2022</v>
      </c>
      <c r="B18583" s="228" t="s">
        <v>192</v>
      </c>
      <c r="C18583" s="228" t="s">
        <v>63</v>
      </c>
      <c r="D18583" s="228" t="s">
        <v>206</v>
      </c>
      <c r="E18583" s="228">
        <v>0</v>
      </c>
      <c r="F18583" s="228">
        <v>45667</v>
      </c>
      <c r="G18583" s="228">
        <v>1410</v>
      </c>
      <c r="H18583" s="228">
        <v>4641</v>
      </c>
      <c r="I18583" s="228">
        <v>4115352.61</v>
      </c>
      <c r="J18583" s="228">
        <v>468679.2</v>
      </c>
      <c r="K18583" s="228">
        <v>38093</v>
      </c>
      <c r="L18583" s="228">
        <v>4936353.18</v>
      </c>
    </row>
    <row r="18584" spans="1:12">
      <c r="A18584" s="228">
        <v>2022</v>
      </c>
      <c r="B18584" s="228" t="s">
        <v>192</v>
      </c>
      <c r="C18584" s="228" t="s">
        <v>63</v>
      </c>
      <c r="D18584" s="228" t="s">
        <v>206</v>
      </c>
      <c r="E18584" s="228">
        <v>5</v>
      </c>
      <c r="F18584" s="228">
        <v>63376</v>
      </c>
      <c r="G18584" s="228">
        <v>967</v>
      </c>
      <c r="H18584" s="228">
        <v>1508</v>
      </c>
      <c r="I18584" s="228">
        <v>1370507.62</v>
      </c>
      <c r="J18584" s="228">
        <v>296863.52</v>
      </c>
      <c r="K18584" s="228">
        <v>128466.5</v>
      </c>
      <c r="L18584" s="228">
        <v>2142579.92</v>
      </c>
    </row>
    <row r="18585" spans="1:12">
      <c r="A18585" s="228">
        <v>2022</v>
      </c>
      <c r="B18585" s="228" t="s">
        <v>192</v>
      </c>
      <c r="C18585" s="228" t="s">
        <v>63</v>
      </c>
      <c r="D18585" s="228" t="s">
        <v>206</v>
      </c>
      <c r="E18585" s="228">
        <v>10</v>
      </c>
      <c r="F18585" s="228">
        <v>70435</v>
      </c>
      <c r="G18585" s="228">
        <v>1025</v>
      </c>
      <c r="H18585" s="228">
        <v>1945</v>
      </c>
      <c r="I18585" s="228">
        <v>1620247.92</v>
      </c>
      <c r="J18585" s="228">
        <v>294374.36</v>
      </c>
      <c r="K18585" s="228">
        <v>366495</v>
      </c>
      <c r="L18585" s="228">
        <v>2569759.5</v>
      </c>
    </row>
    <row r="18586" spans="1:12">
      <c r="A18586" s="228">
        <v>2022</v>
      </c>
      <c r="B18586" s="228" t="s">
        <v>192</v>
      </c>
      <c r="C18586" s="228" t="s">
        <v>63</v>
      </c>
      <c r="D18586" s="228" t="s">
        <v>206</v>
      </c>
      <c r="E18586" s="228">
        <v>15</v>
      </c>
      <c r="F18586" s="228">
        <v>66591</v>
      </c>
      <c r="G18586" s="228">
        <v>2686</v>
      </c>
      <c r="H18586" s="228">
        <v>5540</v>
      </c>
      <c r="I18586" s="228">
        <v>5280585.1399999997</v>
      </c>
      <c r="J18586" s="228">
        <v>892988.75</v>
      </c>
      <c r="K18586" s="228">
        <v>751297</v>
      </c>
      <c r="L18586" s="228">
        <v>7924438.7599999998</v>
      </c>
    </row>
    <row r="18587" spans="1:12">
      <c r="A18587" s="228">
        <v>2022</v>
      </c>
      <c r="B18587" s="228" t="s">
        <v>192</v>
      </c>
      <c r="C18587" s="228" t="s">
        <v>63</v>
      </c>
      <c r="D18587" s="228" t="s">
        <v>206</v>
      </c>
      <c r="E18587" s="228">
        <v>20</v>
      </c>
      <c r="F18587" s="228">
        <v>51603</v>
      </c>
      <c r="G18587" s="228">
        <v>3317</v>
      </c>
      <c r="H18587" s="228">
        <v>7876</v>
      </c>
      <c r="I18587" s="228">
        <v>7311115.5599999996</v>
      </c>
      <c r="J18587" s="228">
        <v>1229080.27</v>
      </c>
      <c r="K18587" s="228">
        <v>912294</v>
      </c>
      <c r="L18587" s="228">
        <v>10818446.35</v>
      </c>
    </row>
    <row r="18588" spans="1:12">
      <c r="A18588" s="228">
        <v>2022</v>
      </c>
      <c r="B18588" s="228" t="s">
        <v>192</v>
      </c>
      <c r="C18588" s="228" t="s">
        <v>63</v>
      </c>
      <c r="D18588" s="228" t="s">
        <v>206</v>
      </c>
      <c r="E18588" s="228">
        <v>25</v>
      </c>
      <c r="F18588" s="228">
        <v>41620</v>
      </c>
      <c r="G18588" s="228">
        <v>3132</v>
      </c>
      <c r="H18588" s="228">
        <v>10130</v>
      </c>
      <c r="I18588" s="228">
        <v>9512825.4600000009</v>
      </c>
      <c r="J18588" s="228">
        <v>1922176.3</v>
      </c>
      <c r="K18588" s="228">
        <v>935961</v>
      </c>
      <c r="L18588" s="228">
        <v>14363373.310000001</v>
      </c>
    </row>
    <row r="18589" spans="1:12">
      <c r="A18589" s="228">
        <v>2022</v>
      </c>
      <c r="B18589" s="228" t="s">
        <v>192</v>
      </c>
      <c r="C18589" s="228" t="s">
        <v>63</v>
      </c>
      <c r="D18589" s="228" t="s">
        <v>206</v>
      </c>
      <c r="E18589" s="228">
        <v>30</v>
      </c>
      <c r="F18589" s="228">
        <v>66647</v>
      </c>
      <c r="G18589" s="228">
        <v>5908</v>
      </c>
      <c r="H18589" s="228">
        <v>17874</v>
      </c>
      <c r="I18589" s="228">
        <v>17917637.050000001</v>
      </c>
      <c r="J18589" s="228">
        <v>3927504.73</v>
      </c>
      <c r="K18589" s="228">
        <v>1254751.95</v>
      </c>
      <c r="L18589" s="228">
        <v>26487646.050000001</v>
      </c>
    </row>
    <row r="18590" spans="1:12">
      <c r="A18590" s="228">
        <v>2022</v>
      </c>
      <c r="B18590" s="228" t="s">
        <v>192</v>
      </c>
      <c r="C18590" s="228" t="s">
        <v>63</v>
      </c>
      <c r="D18590" s="228" t="s">
        <v>206</v>
      </c>
      <c r="E18590" s="228">
        <v>35</v>
      </c>
      <c r="F18590" s="228">
        <v>81382</v>
      </c>
      <c r="G18590" s="228">
        <v>6525</v>
      </c>
      <c r="H18590" s="228">
        <v>17242</v>
      </c>
      <c r="I18590" s="228">
        <v>17338211.460000001</v>
      </c>
      <c r="J18590" s="228">
        <v>3824864.94</v>
      </c>
      <c r="K18590" s="228">
        <v>1436368.12</v>
      </c>
      <c r="L18590" s="228">
        <v>26526673.809999999</v>
      </c>
    </row>
    <row r="18591" spans="1:12">
      <c r="A18591" s="228">
        <v>2022</v>
      </c>
      <c r="B18591" s="228" t="s">
        <v>192</v>
      </c>
      <c r="C18591" s="228" t="s">
        <v>63</v>
      </c>
      <c r="D18591" s="228" t="s">
        <v>206</v>
      </c>
      <c r="E18591" s="228">
        <v>40</v>
      </c>
      <c r="F18591" s="228">
        <v>79962</v>
      </c>
      <c r="G18591" s="228">
        <v>6148</v>
      </c>
      <c r="H18591" s="228">
        <v>13350</v>
      </c>
      <c r="I18591" s="228">
        <v>13574906.33</v>
      </c>
      <c r="J18591" s="228">
        <v>2814871.87</v>
      </c>
      <c r="K18591" s="228">
        <v>1737783</v>
      </c>
      <c r="L18591" s="228">
        <v>21588878.050000001</v>
      </c>
    </row>
    <row r="18592" spans="1:12">
      <c r="A18592" s="228">
        <v>2022</v>
      </c>
      <c r="B18592" s="228" t="s">
        <v>192</v>
      </c>
      <c r="C18592" s="228" t="s">
        <v>63</v>
      </c>
      <c r="D18592" s="228" t="s">
        <v>206</v>
      </c>
      <c r="E18592" s="228">
        <v>45</v>
      </c>
      <c r="F18592" s="228">
        <v>81382</v>
      </c>
      <c r="G18592" s="228">
        <v>6489</v>
      </c>
      <c r="H18592" s="228">
        <v>13361</v>
      </c>
      <c r="I18592" s="228">
        <v>14099201.220000001</v>
      </c>
      <c r="J18592" s="228">
        <v>3065045.76</v>
      </c>
      <c r="K18592" s="228">
        <v>2374320</v>
      </c>
      <c r="L18592" s="228">
        <v>23278388.239999998</v>
      </c>
    </row>
    <row r="18593" spans="1:12">
      <c r="A18593" s="228">
        <v>2022</v>
      </c>
      <c r="B18593" s="228" t="s">
        <v>192</v>
      </c>
      <c r="C18593" s="228" t="s">
        <v>63</v>
      </c>
      <c r="D18593" s="228" t="s">
        <v>206</v>
      </c>
      <c r="E18593" s="228">
        <v>50</v>
      </c>
      <c r="F18593" s="228">
        <v>82779</v>
      </c>
      <c r="G18593" s="228">
        <v>8280</v>
      </c>
      <c r="H18593" s="228">
        <v>17539</v>
      </c>
      <c r="I18593" s="228">
        <v>17403764.420000002</v>
      </c>
      <c r="J18593" s="228">
        <v>3687607.22</v>
      </c>
      <c r="K18593" s="228">
        <v>3057671</v>
      </c>
      <c r="L18593" s="228">
        <v>28433550.190000001</v>
      </c>
    </row>
    <row r="18594" spans="1:12">
      <c r="A18594" s="228">
        <v>2022</v>
      </c>
      <c r="B18594" s="228" t="s">
        <v>192</v>
      </c>
      <c r="C18594" s="228" t="s">
        <v>63</v>
      </c>
      <c r="D18594" s="228" t="s">
        <v>206</v>
      </c>
      <c r="E18594" s="228">
        <v>55</v>
      </c>
      <c r="F18594" s="228">
        <v>77277</v>
      </c>
      <c r="G18594" s="228">
        <v>9002</v>
      </c>
      <c r="H18594" s="228">
        <v>19951</v>
      </c>
      <c r="I18594" s="228">
        <v>19854361.98</v>
      </c>
      <c r="J18594" s="228">
        <v>4242257.68</v>
      </c>
      <c r="K18594" s="228">
        <v>3888876.34</v>
      </c>
      <c r="L18594" s="228">
        <v>32387443.960000001</v>
      </c>
    </row>
    <row r="18595" spans="1:12">
      <c r="A18595" s="228">
        <v>2022</v>
      </c>
      <c r="B18595" s="228" t="s">
        <v>192</v>
      </c>
      <c r="C18595" s="228" t="s">
        <v>63</v>
      </c>
      <c r="D18595" s="228" t="s">
        <v>206</v>
      </c>
      <c r="E18595" s="228">
        <v>60</v>
      </c>
      <c r="F18595" s="228">
        <v>77437</v>
      </c>
      <c r="G18595" s="228">
        <v>10714</v>
      </c>
      <c r="H18595" s="228">
        <v>22185</v>
      </c>
      <c r="I18595" s="228">
        <v>22683429.399999999</v>
      </c>
      <c r="J18595" s="228">
        <v>5115316.08</v>
      </c>
      <c r="K18595" s="228">
        <v>4922639.0999999996</v>
      </c>
      <c r="L18595" s="228">
        <v>37384250.310000002</v>
      </c>
    </row>
    <row r="18596" spans="1:12">
      <c r="A18596" s="228">
        <v>2022</v>
      </c>
      <c r="B18596" s="228" t="s">
        <v>192</v>
      </c>
      <c r="C18596" s="228" t="s">
        <v>63</v>
      </c>
      <c r="D18596" s="228" t="s">
        <v>206</v>
      </c>
      <c r="E18596" s="228">
        <v>65</v>
      </c>
      <c r="F18596" s="228">
        <v>70511</v>
      </c>
      <c r="G18596" s="228">
        <v>12699</v>
      </c>
      <c r="H18596" s="228">
        <v>27755</v>
      </c>
      <c r="I18596" s="228">
        <v>28235297.260000002</v>
      </c>
      <c r="J18596" s="228">
        <v>6299797.5899999999</v>
      </c>
      <c r="K18596" s="228">
        <v>6428526.2800000003</v>
      </c>
      <c r="L18596" s="228">
        <v>45888020.539999999</v>
      </c>
    </row>
    <row r="18597" spans="1:12">
      <c r="A18597" s="228">
        <v>2022</v>
      </c>
      <c r="B18597" s="228" t="s">
        <v>192</v>
      </c>
      <c r="C18597" s="228" t="s">
        <v>63</v>
      </c>
      <c r="D18597" s="228" t="s">
        <v>206</v>
      </c>
      <c r="E18597" s="228">
        <v>70</v>
      </c>
      <c r="F18597" s="228">
        <v>63971</v>
      </c>
      <c r="G18597" s="228">
        <v>13866</v>
      </c>
      <c r="H18597" s="228">
        <v>32982</v>
      </c>
      <c r="I18597" s="228">
        <v>33406654.98</v>
      </c>
      <c r="J18597" s="228">
        <v>7469569.2400000002</v>
      </c>
      <c r="K18597" s="228">
        <v>7383224.6699999999</v>
      </c>
      <c r="L18597" s="228">
        <v>53333836.240000002</v>
      </c>
    </row>
    <row r="18598" spans="1:12">
      <c r="A18598" s="228">
        <v>2022</v>
      </c>
      <c r="B18598" s="228" t="s">
        <v>192</v>
      </c>
      <c r="C18598" s="228" t="s">
        <v>63</v>
      </c>
      <c r="D18598" s="228" t="s">
        <v>206</v>
      </c>
      <c r="E18598" s="228">
        <v>75</v>
      </c>
      <c r="F18598" s="228">
        <v>48224</v>
      </c>
      <c r="G18598" s="228">
        <v>12678</v>
      </c>
      <c r="H18598" s="228">
        <v>34728</v>
      </c>
      <c r="I18598" s="228">
        <v>32697888.129999999</v>
      </c>
      <c r="J18598" s="228">
        <v>6522405.2000000002</v>
      </c>
      <c r="K18598" s="228">
        <v>6255576.25</v>
      </c>
      <c r="L18598" s="228">
        <v>49159310.530000001</v>
      </c>
    </row>
    <row r="18599" spans="1:12">
      <c r="A18599" s="228">
        <v>2022</v>
      </c>
      <c r="B18599" s="228" t="s">
        <v>192</v>
      </c>
      <c r="C18599" s="228" t="s">
        <v>63</v>
      </c>
      <c r="D18599" s="228" t="s">
        <v>206</v>
      </c>
      <c r="E18599" s="228">
        <v>80</v>
      </c>
      <c r="F18599" s="228">
        <v>29934</v>
      </c>
      <c r="G18599" s="228">
        <v>8692</v>
      </c>
      <c r="H18599" s="228">
        <v>31164</v>
      </c>
      <c r="I18599" s="228">
        <v>27090269.699999999</v>
      </c>
      <c r="J18599" s="228">
        <v>4522627.82</v>
      </c>
      <c r="K18599" s="228">
        <v>3757122</v>
      </c>
      <c r="L18599" s="228">
        <v>37745525.460000001</v>
      </c>
    </row>
    <row r="18600" spans="1:12">
      <c r="A18600" s="228">
        <v>2022</v>
      </c>
      <c r="B18600" s="228" t="s">
        <v>192</v>
      </c>
      <c r="C18600" s="228" t="s">
        <v>63</v>
      </c>
      <c r="D18600" s="228" t="s">
        <v>206</v>
      </c>
      <c r="E18600" s="228">
        <v>85</v>
      </c>
      <c r="F18600" s="228">
        <v>17070</v>
      </c>
      <c r="G18600" s="228">
        <v>4816</v>
      </c>
      <c r="H18600" s="228">
        <v>24076</v>
      </c>
      <c r="I18600" s="228">
        <v>18595315.030000001</v>
      </c>
      <c r="J18600" s="228">
        <v>2491781.48</v>
      </c>
      <c r="K18600" s="228">
        <v>2036539</v>
      </c>
      <c r="L18600" s="228">
        <v>24281477.489999998</v>
      </c>
    </row>
    <row r="18601" spans="1:12">
      <c r="A18601" s="228">
        <v>2022</v>
      </c>
      <c r="B18601" s="228" t="s">
        <v>192</v>
      </c>
      <c r="C18601" s="228" t="s">
        <v>63</v>
      </c>
      <c r="D18601" s="228" t="s">
        <v>206</v>
      </c>
      <c r="E18601" s="228">
        <v>90</v>
      </c>
      <c r="F18601" s="228">
        <v>7879</v>
      </c>
      <c r="G18601" s="228">
        <v>1958</v>
      </c>
      <c r="H18601" s="228">
        <v>12209</v>
      </c>
      <c r="I18601" s="228">
        <v>8876150.3499999996</v>
      </c>
      <c r="J18601" s="228">
        <v>1084637.05</v>
      </c>
      <c r="K18601" s="228">
        <v>568704</v>
      </c>
      <c r="L18601" s="228">
        <v>10991109.689999999</v>
      </c>
    </row>
    <row r="18602" spans="1:12">
      <c r="A18602" s="228">
        <v>2022</v>
      </c>
      <c r="B18602" s="228" t="s">
        <v>192</v>
      </c>
      <c r="C18602" s="228" t="s">
        <v>63</v>
      </c>
      <c r="D18602" s="228" t="s">
        <v>206</v>
      </c>
      <c r="E18602" s="228">
        <v>95</v>
      </c>
      <c r="F18602" s="228">
        <v>2058</v>
      </c>
      <c r="G18602" s="228">
        <v>436</v>
      </c>
      <c r="H18602" s="228">
        <v>3782</v>
      </c>
      <c r="I18602" s="228">
        <v>2439008.9</v>
      </c>
      <c r="J18602" s="228">
        <v>226612.76</v>
      </c>
      <c r="K18602" s="228">
        <v>106550</v>
      </c>
      <c r="L18602" s="228">
        <v>2915276.72</v>
      </c>
    </row>
    <row r="18603" spans="1:12">
      <c r="A18603" s="228">
        <v>2022</v>
      </c>
      <c r="B18603" s="228" t="s">
        <v>192</v>
      </c>
      <c r="C18603" s="228" t="s">
        <v>64</v>
      </c>
      <c r="D18603" s="228" t="s">
        <v>205</v>
      </c>
      <c r="E18603" s="228">
        <v>0</v>
      </c>
      <c r="F18603" s="228">
        <v>17483</v>
      </c>
      <c r="G18603" s="228">
        <v>557</v>
      </c>
      <c r="H18603" s="228">
        <v>1516</v>
      </c>
      <c r="I18603" s="228">
        <v>1211363.5</v>
      </c>
      <c r="J18603" s="228">
        <v>192945.96</v>
      </c>
      <c r="K18603" s="228">
        <v>13109</v>
      </c>
      <c r="L18603" s="228">
        <v>1484995.11</v>
      </c>
    </row>
    <row r="18604" spans="1:12">
      <c r="A18604" s="228">
        <v>2022</v>
      </c>
      <c r="B18604" s="228" t="s">
        <v>192</v>
      </c>
      <c r="C18604" s="228" t="s">
        <v>64</v>
      </c>
      <c r="D18604" s="228" t="s">
        <v>205</v>
      </c>
      <c r="E18604" s="228">
        <v>5</v>
      </c>
      <c r="F18604" s="228">
        <v>22301</v>
      </c>
      <c r="G18604" s="228">
        <v>316</v>
      </c>
      <c r="H18604" s="228">
        <v>424</v>
      </c>
      <c r="I18604" s="228">
        <v>372235.5</v>
      </c>
      <c r="J18604" s="228">
        <v>96311.61</v>
      </c>
      <c r="K18604" s="228">
        <v>37426</v>
      </c>
      <c r="L18604" s="228">
        <v>552225.18999999994</v>
      </c>
    </row>
    <row r="18605" spans="1:12">
      <c r="A18605" s="228">
        <v>2022</v>
      </c>
      <c r="B18605" s="228" t="s">
        <v>192</v>
      </c>
      <c r="C18605" s="228" t="s">
        <v>64</v>
      </c>
      <c r="D18605" s="228" t="s">
        <v>205</v>
      </c>
      <c r="E18605" s="228">
        <v>10</v>
      </c>
      <c r="F18605" s="228">
        <v>23640</v>
      </c>
      <c r="G18605" s="228">
        <v>254</v>
      </c>
      <c r="H18605" s="228">
        <v>403</v>
      </c>
      <c r="I18605" s="228">
        <v>267147.84999999998</v>
      </c>
      <c r="J18605" s="228">
        <v>64617.25</v>
      </c>
      <c r="K18605" s="228">
        <v>83720</v>
      </c>
      <c r="L18605" s="228">
        <v>449483.15</v>
      </c>
    </row>
    <row r="18606" spans="1:12">
      <c r="A18606" s="228">
        <v>2022</v>
      </c>
      <c r="B18606" s="228" t="s">
        <v>192</v>
      </c>
      <c r="C18606" s="228" t="s">
        <v>64</v>
      </c>
      <c r="D18606" s="228" t="s">
        <v>205</v>
      </c>
      <c r="E18606" s="228">
        <v>15</v>
      </c>
      <c r="F18606" s="228">
        <v>22432</v>
      </c>
      <c r="G18606" s="228">
        <v>450</v>
      </c>
      <c r="H18606" s="228">
        <v>681</v>
      </c>
      <c r="I18606" s="228">
        <v>790639.29</v>
      </c>
      <c r="J18606" s="228">
        <v>250693.76000000001</v>
      </c>
      <c r="K18606" s="228">
        <v>355504</v>
      </c>
      <c r="L18606" s="228">
        <v>1509692.2</v>
      </c>
    </row>
    <row r="18607" spans="1:12">
      <c r="A18607" s="228">
        <v>2022</v>
      </c>
      <c r="B18607" s="228" t="s">
        <v>192</v>
      </c>
      <c r="C18607" s="228" t="s">
        <v>64</v>
      </c>
      <c r="D18607" s="228" t="s">
        <v>205</v>
      </c>
      <c r="E18607" s="228">
        <v>20</v>
      </c>
      <c r="F18607" s="228">
        <v>18838</v>
      </c>
      <c r="G18607" s="228">
        <v>394</v>
      </c>
      <c r="H18607" s="228">
        <v>762</v>
      </c>
      <c r="I18607" s="228">
        <v>978181.88</v>
      </c>
      <c r="J18607" s="228">
        <v>252847.03</v>
      </c>
      <c r="K18607" s="228">
        <v>228787</v>
      </c>
      <c r="L18607" s="228">
        <v>1590790.88</v>
      </c>
    </row>
    <row r="18608" spans="1:12">
      <c r="A18608" s="228">
        <v>2022</v>
      </c>
      <c r="B18608" s="228" t="s">
        <v>192</v>
      </c>
      <c r="C18608" s="228" t="s">
        <v>64</v>
      </c>
      <c r="D18608" s="228" t="s">
        <v>205</v>
      </c>
      <c r="E18608" s="228">
        <v>25</v>
      </c>
      <c r="F18608" s="228">
        <v>14076</v>
      </c>
      <c r="G18608" s="228">
        <v>340</v>
      </c>
      <c r="H18608" s="228">
        <v>512</v>
      </c>
      <c r="I18608" s="228">
        <v>654041.05000000005</v>
      </c>
      <c r="J18608" s="228">
        <v>186788.94</v>
      </c>
      <c r="K18608" s="228">
        <v>130366</v>
      </c>
      <c r="L18608" s="228">
        <v>1148732.8500000001</v>
      </c>
    </row>
    <row r="18609" spans="1:12">
      <c r="A18609" s="228">
        <v>2022</v>
      </c>
      <c r="B18609" s="228" t="s">
        <v>192</v>
      </c>
      <c r="C18609" s="228" t="s">
        <v>64</v>
      </c>
      <c r="D18609" s="228" t="s">
        <v>205</v>
      </c>
      <c r="E18609" s="228">
        <v>30</v>
      </c>
      <c r="F18609" s="228">
        <v>20641</v>
      </c>
      <c r="G18609" s="228">
        <v>432</v>
      </c>
      <c r="H18609" s="228">
        <v>649</v>
      </c>
      <c r="I18609" s="228">
        <v>677599.87</v>
      </c>
      <c r="J18609" s="228">
        <v>273216.81</v>
      </c>
      <c r="K18609" s="228">
        <v>180771</v>
      </c>
      <c r="L18609" s="228">
        <v>1350185.01</v>
      </c>
    </row>
    <row r="18610" spans="1:12">
      <c r="A18610" s="228">
        <v>2022</v>
      </c>
      <c r="B18610" s="228" t="s">
        <v>192</v>
      </c>
      <c r="C18610" s="228" t="s">
        <v>64</v>
      </c>
      <c r="D18610" s="228" t="s">
        <v>205</v>
      </c>
      <c r="E18610" s="228">
        <v>35</v>
      </c>
      <c r="F18610" s="228">
        <v>24209</v>
      </c>
      <c r="G18610" s="228">
        <v>646</v>
      </c>
      <c r="H18610" s="228">
        <v>1089</v>
      </c>
      <c r="I18610" s="228">
        <v>1053850.99</v>
      </c>
      <c r="J18610" s="228">
        <v>360734.91</v>
      </c>
      <c r="K18610" s="228">
        <v>172939</v>
      </c>
      <c r="L18610" s="228">
        <v>1839084.34</v>
      </c>
    </row>
    <row r="18611" spans="1:12">
      <c r="A18611" s="228">
        <v>2022</v>
      </c>
      <c r="B18611" s="228" t="s">
        <v>192</v>
      </c>
      <c r="C18611" s="228" t="s">
        <v>64</v>
      </c>
      <c r="D18611" s="228" t="s">
        <v>205</v>
      </c>
      <c r="E18611" s="228">
        <v>40</v>
      </c>
      <c r="F18611" s="228">
        <v>23530</v>
      </c>
      <c r="G18611" s="228">
        <v>692</v>
      </c>
      <c r="H18611" s="228">
        <v>1154</v>
      </c>
      <c r="I18611" s="228">
        <v>1199844.28</v>
      </c>
      <c r="J18611" s="228">
        <v>420663.99</v>
      </c>
      <c r="K18611" s="228">
        <v>241705.81</v>
      </c>
      <c r="L18611" s="228">
        <v>2119861.9300000002</v>
      </c>
    </row>
    <row r="18612" spans="1:12">
      <c r="A18612" s="228">
        <v>2022</v>
      </c>
      <c r="B18612" s="228" t="s">
        <v>192</v>
      </c>
      <c r="C18612" s="228" t="s">
        <v>64</v>
      </c>
      <c r="D18612" s="228" t="s">
        <v>205</v>
      </c>
      <c r="E18612" s="228">
        <v>45</v>
      </c>
      <c r="F18612" s="228">
        <v>23907</v>
      </c>
      <c r="G18612" s="228">
        <v>975</v>
      </c>
      <c r="H18612" s="228">
        <v>1740</v>
      </c>
      <c r="I18612" s="228">
        <v>1710641.56</v>
      </c>
      <c r="J18612" s="228">
        <v>540044.5</v>
      </c>
      <c r="K18612" s="228">
        <v>426207.85</v>
      </c>
      <c r="L18612" s="228">
        <v>3010139.9</v>
      </c>
    </row>
    <row r="18613" spans="1:12">
      <c r="A18613" s="228">
        <v>2022</v>
      </c>
      <c r="B18613" s="228" t="s">
        <v>192</v>
      </c>
      <c r="C18613" s="228" t="s">
        <v>64</v>
      </c>
      <c r="D18613" s="228" t="s">
        <v>205</v>
      </c>
      <c r="E18613" s="228">
        <v>50</v>
      </c>
      <c r="F18613" s="228">
        <v>25788</v>
      </c>
      <c r="G18613" s="228">
        <v>1350</v>
      </c>
      <c r="H18613" s="228">
        <v>2468</v>
      </c>
      <c r="I18613" s="228">
        <v>2772045.55</v>
      </c>
      <c r="J18613" s="228">
        <v>843682.04</v>
      </c>
      <c r="K18613" s="228">
        <v>733129</v>
      </c>
      <c r="L18613" s="228">
        <v>4802370.91</v>
      </c>
    </row>
    <row r="18614" spans="1:12">
      <c r="A18614" s="228">
        <v>2022</v>
      </c>
      <c r="B18614" s="228" t="s">
        <v>192</v>
      </c>
      <c r="C18614" s="228" t="s">
        <v>64</v>
      </c>
      <c r="D18614" s="228" t="s">
        <v>205</v>
      </c>
      <c r="E18614" s="228">
        <v>55</v>
      </c>
      <c r="F18614" s="228">
        <v>26106</v>
      </c>
      <c r="G18614" s="228">
        <v>1818</v>
      </c>
      <c r="H18614" s="228">
        <v>3841</v>
      </c>
      <c r="I18614" s="228">
        <v>4104458.13</v>
      </c>
      <c r="J18614" s="228">
        <v>1202914.53</v>
      </c>
      <c r="K18614" s="228">
        <v>1168791.8</v>
      </c>
      <c r="L18614" s="228">
        <v>7123426.0300000003</v>
      </c>
    </row>
    <row r="18615" spans="1:12">
      <c r="A18615" s="228">
        <v>2022</v>
      </c>
      <c r="B18615" s="228" t="s">
        <v>192</v>
      </c>
      <c r="C18615" s="228" t="s">
        <v>64</v>
      </c>
      <c r="D18615" s="228" t="s">
        <v>205</v>
      </c>
      <c r="E18615" s="228">
        <v>60</v>
      </c>
      <c r="F18615" s="228">
        <v>27967</v>
      </c>
      <c r="G18615" s="228">
        <v>2885</v>
      </c>
      <c r="H18615" s="228">
        <v>5427</v>
      </c>
      <c r="I18615" s="228">
        <v>5790259.1900000004</v>
      </c>
      <c r="J18615" s="228">
        <v>1759520.76</v>
      </c>
      <c r="K18615" s="228">
        <v>1544944</v>
      </c>
      <c r="L18615" s="228">
        <v>9921294</v>
      </c>
    </row>
    <row r="18616" spans="1:12">
      <c r="A18616" s="228">
        <v>2022</v>
      </c>
      <c r="B18616" s="228" t="s">
        <v>192</v>
      </c>
      <c r="C18616" s="228" t="s">
        <v>64</v>
      </c>
      <c r="D18616" s="228" t="s">
        <v>205</v>
      </c>
      <c r="E18616" s="228">
        <v>65</v>
      </c>
      <c r="F18616" s="228">
        <v>27180</v>
      </c>
      <c r="G18616" s="228">
        <v>4173</v>
      </c>
      <c r="H18616" s="228">
        <v>8478</v>
      </c>
      <c r="I18616" s="228">
        <v>9133896.8800000008</v>
      </c>
      <c r="J18616" s="228">
        <v>2482405.34</v>
      </c>
      <c r="K18616" s="228">
        <v>2567029.2599999998</v>
      </c>
      <c r="L18616" s="228">
        <v>15249350.300000001</v>
      </c>
    </row>
    <row r="18617" spans="1:12">
      <c r="A18617" s="228">
        <v>2022</v>
      </c>
      <c r="B18617" s="228" t="s">
        <v>192</v>
      </c>
      <c r="C18617" s="228" t="s">
        <v>64</v>
      </c>
      <c r="D18617" s="228" t="s">
        <v>205</v>
      </c>
      <c r="E18617" s="228">
        <v>70</v>
      </c>
      <c r="F18617" s="228">
        <v>25070</v>
      </c>
      <c r="G18617" s="228">
        <v>5115</v>
      </c>
      <c r="H18617" s="228">
        <v>10917</v>
      </c>
      <c r="I18617" s="228">
        <v>11241469.029999999</v>
      </c>
      <c r="J18617" s="228">
        <v>3068580.87</v>
      </c>
      <c r="K18617" s="228">
        <v>2748520.82</v>
      </c>
      <c r="L18617" s="228">
        <v>18107622.399999999</v>
      </c>
    </row>
    <row r="18618" spans="1:12">
      <c r="A18618" s="228">
        <v>2022</v>
      </c>
      <c r="B18618" s="228" t="s">
        <v>192</v>
      </c>
      <c r="C18618" s="228" t="s">
        <v>64</v>
      </c>
      <c r="D18618" s="228" t="s">
        <v>205</v>
      </c>
      <c r="E18618" s="228">
        <v>75</v>
      </c>
      <c r="F18618" s="228">
        <v>19512</v>
      </c>
      <c r="G18618" s="228">
        <v>4807</v>
      </c>
      <c r="H18618" s="228">
        <v>11052</v>
      </c>
      <c r="I18618" s="228">
        <v>10360946.34</v>
      </c>
      <c r="J18618" s="228">
        <v>2738392.51</v>
      </c>
      <c r="K18618" s="228">
        <v>2824750.86</v>
      </c>
      <c r="L18618" s="228">
        <v>16694374.560000001</v>
      </c>
    </row>
    <row r="18619" spans="1:12">
      <c r="A18619" s="228">
        <v>2022</v>
      </c>
      <c r="B18619" s="228" t="s">
        <v>192</v>
      </c>
      <c r="C18619" s="228" t="s">
        <v>64</v>
      </c>
      <c r="D18619" s="228" t="s">
        <v>205</v>
      </c>
      <c r="E18619" s="228">
        <v>80</v>
      </c>
      <c r="F18619" s="228">
        <v>11833</v>
      </c>
      <c r="G18619" s="228">
        <v>3493</v>
      </c>
      <c r="H18619" s="228">
        <v>9713</v>
      </c>
      <c r="I18619" s="228">
        <v>7849631.5999999996</v>
      </c>
      <c r="J18619" s="228">
        <v>1727600.08</v>
      </c>
      <c r="K18619" s="228">
        <v>2037718.85</v>
      </c>
      <c r="L18619" s="228">
        <v>12036437.529999999</v>
      </c>
    </row>
    <row r="18620" spans="1:12">
      <c r="A18620" s="228">
        <v>2022</v>
      </c>
      <c r="B18620" s="228" t="s">
        <v>192</v>
      </c>
      <c r="C18620" s="228" t="s">
        <v>64</v>
      </c>
      <c r="D18620" s="228" t="s">
        <v>205</v>
      </c>
      <c r="E18620" s="228">
        <v>85</v>
      </c>
      <c r="F18620" s="228">
        <v>6367</v>
      </c>
      <c r="G18620" s="228">
        <v>1846</v>
      </c>
      <c r="H18620" s="228">
        <v>6118</v>
      </c>
      <c r="I18620" s="228">
        <v>4267957.54</v>
      </c>
      <c r="J18620" s="228">
        <v>958864.27</v>
      </c>
      <c r="K18620" s="228">
        <v>878327.17</v>
      </c>
      <c r="L18620" s="228">
        <v>6328986.9800000004</v>
      </c>
    </row>
    <row r="18621" spans="1:12">
      <c r="A18621" s="228">
        <v>2022</v>
      </c>
      <c r="B18621" s="228" t="s">
        <v>192</v>
      </c>
      <c r="C18621" s="228" t="s">
        <v>64</v>
      </c>
      <c r="D18621" s="228" t="s">
        <v>205</v>
      </c>
      <c r="E18621" s="228">
        <v>90</v>
      </c>
      <c r="F18621" s="228">
        <v>2742</v>
      </c>
      <c r="G18621" s="228">
        <v>633</v>
      </c>
      <c r="H18621" s="228">
        <v>3474</v>
      </c>
      <c r="I18621" s="228">
        <v>2107931</v>
      </c>
      <c r="J18621" s="228">
        <v>381725.14</v>
      </c>
      <c r="K18621" s="228">
        <v>299940</v>
      </c>
      <c r="L18621" s="228">
        <v>2895827</v>
      </c>
    </row>
    <row r="18622" spans="1:12">
      <c r="A18622" s="228">
        <v>2022</v>
      </c>
      <c r="B18622" s="228" t="s">
        <v>192</v>
      </c>
      <c r="C18622" s="228" t="s">
        <v>64</v>
      </c>
      <c r="D18622" s="228" t="s">
        <v>205</v>
      </c>
      <c r="E18622" s="228">
        <v>95</v>
      </c>
      <c r="F18622" s="228">
        <v>551</v>
      </c>
      <c r="G18622" s="228">
        <v>136</v>
      </c>
      <c r="H18622" s="228">
        <v>603</v>
      </c>
      <c r="I18622" s="228">
        <v>300615</v>
      </c>
      <c r="J18622" s="228">
        <v>59289.48</v>
      </c>
      <c r="K18622" s="228">
        <v>43406</v>
      </c>
      <c r="L18622" s="228">
        <v>418177.68</v>
      </c>
    </row>
    <row r="18623" spans="1:12">
      <c r="A18623" s="228">
        <v>2022</v>
      </c>
      <c r="B18623" s="228" t="s">
        <v>192</v>
      </c>
      <c r="C18623" s="228" t="s">
        <v>64</v>
      </c>
      <c r="D18623" s="228" t="s">
        <v>206</v>
      </c>
      <c r="E18623" s="228">
        <v>0</v>
      </c>
      <c r="F18623" s="228">
        <v>16315</v>
      </c>
      <c r="G18623" s="228">
        <v>422</v>
      </c>
      <c r="H18623" s="228">
        <v>1674</v>
      </c>
      <c r="I18623" s="228">
        <v>1101960.3500000001</v>
      </c>
      <c r="J18623" s="228">
        <v>140146.16</v>
      </c>
      <c r="K18623" s="228">
        <v>13129</v>
      </c>
      <c r="L18623" s="228">
        <v>1309009.5</v>
      </c>
    </row>
    <row r="18624" spans="1:12">
      <c r="A18624" s="228">
        <v>2022</v>
      </c>
      <c r="B18624" s="228" t="s">
        <v>192</v>
      </c>
      <c r="C18624" s="228" t="s">
        <v>64</v>
      </c>
      <c r="D18624" s="228" t="s">
        <v>206</v>
      </c>
      <c r="E18624" s="228">
        <v>5</v>
      </c>
      <c r="F18624" s="228">
        <v>20856</v>
      </c>
      <c r="G18624" s="228">
        <v>206</v>
      </c>
      <c r="H18624" s="228">
        <v>309</v>
      </c>
      <c r="I18624" s="228">
        <v>277227.8</v>
      </c>
      <c r="J18624" s="228">
        <v>72386.14</v>
      </c>
      <c r="K18624" s="228">
        <v>30049</v>
      </c>
      <c r="L18624" s="228">
        <v>419279.25</v>
      </c>
    </row>
    <row r="18625" spans="1:12">
      <c r="A18625" s="228">
        <v>2022</v>
      </c>
      <c r="B18625" s="228" t="s">
        <v>192</v>
      </c>
      <c r="C18625" s="228" t="s">
        <v>64</v>
      </c>
      <c r="D18625" s="228" t="s">
        <v>206</v>
      </c>
      <c r="E18625" s="228">
        <v>10</v>
      </c>
      <c r="F18625" s="228">
        <v>22242</v>
      </c>
      <c r="G18625" s="228">
        <v>224</v>
      </c>
      <c r="H18625" s="228">
        <v>393</v>
      </c>
      <c r="I18625" s="228">
        <v>265310.55</v>
      </c>
      <c r="J18625" s="228">
        <v>86178.71</v>
      </c>
      <c r="K18625" s="228">
        <v>82321</v>
      </c>
      <c r="L18625" s="228">
        <v>466101.11</v>
      </c>
    </row>
    <row r="18626" spans="1:12">
      <c r="A18626" s="228">
        <v>2022</v>
      </c>
      <c r="B18626" s="228" t="s">
        <v>192</v>
      </c>
      <c r="C18626" s="228" t="s">
        <v>64</v>
      </c>
      <c r="D18626" s="228" t="s">
        <v>206</v>
      </c>
      <c r="E18626" s="228">
        <v>15</v>
      </c>
      <c r="F18626" s="228">
        <v>21384</v>
      </c>
      <c r="G18626" s="228">
        <v>485</v>
      </c>
      <c r="H18626" s="228">
        <v>799</v>
      </c>
      <c r="I18626" s="228">
        <v>904793.73</v>
      </c>
      <c r="J18626" s="228">
        <v>252342.36</v>
      </c>
      <c r="K18626" s="228">
        <v>288713</v>
      </c>
      <c r="L18626" s="228">
        <v>1561760.43</v>
      </c>
    </row>
    <row r="18627" spans="1:12">
      <c r="A18627" s="228">
        <v>2022</v>
      </c>
      <c r="B18627" s="228" t="s">
        <v>192</v>
      </c>
      <c r="C18627" s="228" t="s">
        <v>64</v>
      </c>
      <c r="D18627" s="228" t="s">
        <v>206</v>
      </c>
      <c r="E18627" s="228">
        <v>20</v>
      </c>
      <c r="F18627" s="228">
        <v>19082</v>
      </c>
      <c r="G18627" s="228">
        <v>734</v>
      </c>
      <c r="H18627" s="228">
        <v>1530</v>
      </c>
      <c r="I18627" s="228">
        <v>1749971.15</v>
      </c>
      <c r="J18627" s="228">
        <v>423949.31</v>
      </c>
      <c r="K18627" s="228">
        <v>367475</v>
      </c>
      <c r="L18627" s="228">
        <v>2768042.81</v>
      </c>
    </row>
    <row r="18628" spans="1:12">
      <c r="A18628" s="228">
        <v>2022</v>
      </c>
      <c r="B18628" s="228" t="s">
        <v>192</v>
      </c>
      <c r="C18628" s="228" t="s">
        <v>64</v>
      </c>
      <c r="D18628" s="228" t="s">
        <v>206</v>
      </c>
      <c r="E18628" s="228">
        <v>25</v>
      </c>
      <c r="F18628" s="228">
        <v>16401</v>
      </c>
      <c r="G18628" s="228">
        <v>796</v>
      </c>
      <c r="H18628" s="228">
        <v>1998</v>
      </c>
      <c r="I18628" s="228">
        <v>2118720.7799999998</v>
      </c>
      <c r="J18628" s="228">
        <v>660320.07999999996</v>
      </c>
      <c r="K18628" s="228">
        <v>240160</v>
      </c>
      <c r="L18628" s="228">
        <v>3467632.83</v>
      </c>
    </row>
    <row r="18629" spans="1:12">
      <c r="A18629" s="228">
        <v>2022</v>
      </c>
      <c r="B18629" s="228" t="s">
        <v>192</v>
      </c>
      <c r="C18629" s="228" t="s">
        <v>64</v>
      </c>
      <c r="D18629" s="228" t="s">
        <v>206</v>
      </c>
      <c r="E18629" s="228">
        <v>30</v>
      </c>
      <c r="F18629" s="228">
        <v>23696</v>
      </c>
      <c r="G18629" s="228">
        <v>1449</v>
      </c>
      <c r="H18629" s="228">
        <v>4043</v>
      </c>
      <c r="I18629" s="228">
        <v>4363688.62</v>
      </c>
      <c r="J18629" s="228">
        <v>1324363.8700000001</v>
      </c>
      <c r="K18629" s="228">
        <v>326240</v>
      </c>
      <c r="L18629" s="228">
        <v>6691386.8300000001</v>
      </c>
    </row>
    <row r="18630" spans="1:12">
      <c r="A18630" s="228">
        <v>2022</v>
      </c>
      <c r="B18630" s="228" t="s">
        <v>192</v>
      </c>
      <c r="C18630" s="228" t="s">
        <v>64</v>
      </c>
      <c r="D18630" s="228" t="s">
        <v>206</v>
      </c>
      <c r="E18630" s="228">
        <v>35</v>
      </c>
      <c r="F18630" s="228">
        <v>27605</v>
      </c>
      <c r="G18630" s="228">
        <v>1738</v>
      </c>
      <c r="H18630" s="228">
        <v>3564</v>
      </c>
      <c r="I18630" s="228">
        <v>3747394.19</v>
      </c>
      <c r="J18630" s="228">
        <v>1235520.1399999999</v>
      </c>
      <c r="K18630" s="228">
        <v>384528</v>
      </c>
      <c r="L18630" s="228">
        <v>6101640.1600000001</v>
      </c>
    </row>
    <row r="18631" spans="1:12">
      <c r="A18631" s="228">
        <v>2022</v>
      </c>
      <c r="B18631" s="228" t="s">
        <v>192</v>
      </c>
      <c r="C18631" s="228" t="s">
        <v>64</v>
      </c>
      <c r="D18631" s="228" t="s">
        <v>206</v>
      </c>
      <c r="E18631" s="228">
        <v>40</v>
      </c>
      <c r="F18631" s="228">
        <v>26432</v>
      </c>
      <c r="G18631" s="228">
        <v>1397</v>
      </c>
      <c r="H18631" s="228">
        <v>2790</v>
      </c>
      <c r="I18631" s="228">
        <v>3011302.76</v>
      </c>
      <c r="J18631" s="228">
        <v>886280.14</v>
      </c>
      <c r="K18631" s="228">
        <v>371591</v>
      </c>
      <c r="L18631" s="228">
        <v>4887030.01</v>
      </c>
    </row>
    <row r="18632" spans="1:12">
      <c r="A18632" s="228">
        <v>2022</v>
      </c>
      <c r="B18632" s="228" t="s">
        <v>192</v>
      </c>
      <c r="C18632" s="228" t="s">
        <v>64</v>
      </c>
      <c r="D18632" s="228" t="s">
        <v>206</v>
      </c>
      <c r="E18632" s="228">
        <v>45</v>
      </c>
      <c r="F18632" s="228">
        <v>25823</v>
      </c>
      <c r="G18632" s="228">
        <v>1518</v>
      </c>
      <c r="H18632" s="228">
        <v>2930</v>
      </c>
      <c r="I18632" s="228">
        <v>3153018.46</v>
      </c>
      <c r="J18632" s="228">
        <v>902971.75</v>
      </c>
      <c r="K18632" s="228">
        <v>642709</v>
      </c>
      <c r="L18632" s="228">
        <v>5172537.28</v>
      </c>
    </row>
    <row r="18633" spans="1:12">
      <c r="A18633" s="228">
        <v>2022</v>
      </c>
      <c r="B18633" s="228" t="s">
        <v>192</v>
      </c>
      <c r="C18633" s="228" t="s">
        <v>64</v>
      </c>
      <c r="D18633" s="228" t="s">
        <v>206</v>
      </c>
      <c r="E18633" s="228">
        <v>50</v>
      </c>
      <c r="F18633" s="228">
        <v>28646</v>
      </c>
      <c r="G18633" s="228">
        <v>2118</v>
      </c>
      <c r="H18633" s="228">
        <v>4167</v>
      </c>
      <c r="I18633" s="228">
        <v>4333128</v>
      </c>
      <c r="J18633" s="228">
        <v>1179023.55</v>
      </c>
      <c r="K18633" s="228">
        <v>840606</v>
      </c>
      <c r="L18633" s="228">
        <v>7027264.9299999997</v>
      </c>
    </row>
    <row r="18634" spans="1:12">
      <c r="A18634" s="228">
        <v>2022</v>
      </c>
      <c r="B18634" s="228" t="s">
        <v>192</v>
      </c>
      <c r="C18634" s="228" t="s">
        <v>64</v>
      </c>
      <c r="D18634" s="228" t="s">
        <v>206</v>
      </c>
      <c r="E18634" s="228">
        <v>55</v>
      </c>
      <c r="F18634" s="228">
        <v>29245</v>
      </c>
      <c r="G18634" s="228">
        <v>2678</v>
      </c>
      <c r="H18634" s="228">
        <v>5279</v>
      </c>
      <c r="I18634" s="228">
        <v>5529118.5599999996</v>
      </c>
      <c r="J18634" s="228">
        <v>1436977.47</v>
      </c>
      <c r="K18634" s="228">
        <v>1192694.6100000001</v>
      </c>
      <c r="L18634" s="228">
        <v>8912927.9600000009</v>
      </c>
    </row>
    <row r="18635" spans="1:12">
      <c r="A18635" s="228">
        <v>2022</v>
      </c>
      <c r="B18635" s="228" t="s">
        <v>192</v>
      </c>
      <c r="C18635" s="228" t="s">
        <v>64</v>
      </c>
      <c r="D18635" s="228" t="s">
        <v>206</v>
      </c>
      <c r="E18635" s="228">
        <v>60</v>
      </c>
      <c r="F18635" s="228">
        <v>31579</v>
      </c>
      <c r="G18635" s="228">
        <v>3433</v>
      </c>
      <c r="H18635" s="228">
        <v>6951</v>
      </c>
      <c r="I18635" s="228">
        <v>6899931.0199999996</v>
      </c>
      <c r="J18635" s="228">
        <v>1939814.44</v>
      </c>
      <c r="K18635" s="228">
        <v>1822925.78</v>
      </c>
      <c r="L18635" s="228">
        <v>11591938.880000001</v>
      </c>
    </row>
    <row r="18636" spans="1:12">
      <c r="A18636" s="228">
        <v>2022</v>
      </c>
      <c r="B18636" s="228" t="s">
        <v>192</v>
      </c>
      <c r="C18636" s="228" t="s">
        <v>64</v>
      </c>
      <c r="D18636" s="228" t="s">
        <v>206</v>
      </c>
      <c r="E18636" s="228">
        <v>65</v>
      </c>
      <c r="F18636" s="228">
        <v>30964</v>
      </c>
      <c r="G18636" s="228">
        <v>4173</v>
      </c>
      <c r="H18636" s="228">
        <v>8233</v>
      </c>
      <c r="I18636" s="228">
        <v>8645642.5099999998</v>
      </c>
      <c r="J18636" s="228">
        <v>2481517.5499999998</v>
      </c>
      <c r="K18636" s="228">
        <v>2299254.0099999998</v>
      </c>
      <c r="L18636" s="228">
        <v>14355897.73</v>
      </c>
    </row>
    <row r="18637" spans="1:12">
      <c r="A18637" s="228">
        <v>2022</v>
      </c>
      <c r="B18637" s="228" t="s">
        <v>192</v>
      </c>
      <c r="C18637" s="228" t="s">
        <v>64</v>
      </c>
      <c r="D18637" s="228" t="s">
        <v>206</v>
      </c>
      <c r="E18637" s="228">
        <v>70</v>
      </c>
      <c r="F18637" s="228">
        <v>28964</v>
      </c>
      <c r="G18637" s="228">
        <v>4696</v>
      </c>
      <c r="H18637" s="228">
        <v>9402</v>
      </c>
      <c r="I18637" s="228">
        <v>9292866.2200000007</v>
      </c>
      <c r="J18637" s="228">
        <v>2812543.4</v>
      </c>
      <c r="K18637" s="228">
        <v>2598671.4</v>
      </c>
      <c r="L18637" s="228">
        <v>15660798.6</v>
      </c>
    </row>
    <row r="18638" spans="1:12">
      <c r="A18638" s="228">
        <v>2022</v>
      </c>
      <c r="B18638" s="228" t="s">
        <v>192</v>
      </c>
      <c r="C18638" s="228" t="s">
        <v>64</v>
      </c>
      <c r="D18638" s="228" t="s">
        <v>206</v>
      </c>
      <c r="E18638" s="228">
        <v>75</v>
      </c>
      <c r="F18638" s="228">
        <v>22356</v>
      </c>
      <c r="G18638" s="228">
        <v>4323</v>
      </c>
      <c r="H18638" s="228">
        <v>11457</v>
      </c>
      <c r="I18638" s="228">
        <v>10717918.77</v>
      </c>
      <c r="J18638" s="228">
        <v>2745900.71</v>
      </c>
      <c r="K18638" s="228">
        <v>2992501.47</v>
      </c>
      <c r="L18638" s="228">
        <v>17235678.399999999</v>
      </c>
    </row>
    <row r="18639" spans="1:12">
      <c r="A18639" s="228">
        <v>2022</v>
      </c>
      <c r="B18639" s="228" t="s">
        <v>192</v>
      </c>
      <c r="C18639" s="228" t="s">
        <v>64</v>
      </c>
      <c r="D18639" s="228" t="s">
        <v>206</v>
      </c>
      <c r="E18639" s="228">
        <v>80</v>
      </c>
      <c r="F18639" s="228">
        <v>13967</v>
      </c>
      <c r="G18639" s="228">
        <v>2845</v>
      </c>
      <c r="H18639" s="228">
        <v>9068</v>
      </c>
      <c r="I18639" s="228">
        <v>7692124.5999999996</v>
      </c>
      <c r="J18639" s="228">
        <v>1794458.06</v>
      </c>
      <c r="K18639" s="228">
        <v>1883366.2</v>
      </c>
      <c r="L18639" s="228">
        <v>11858763.99</v>
      </c>
    </row>
    <row r="18640" spans="1:12">
      <c r="A18640" s="228">
        <v>2022</v>
      </c>
      <c r="B18640" s="228" t="s">
        <v>192</v>
      </c>
      <c r="C18640" s="228" t="s">
        <v>64</v>
      </c>
      <c r="D18640" s="228" t="s">
        <v>206</v>
      </c>
      <c r="E18640" s="228">
        <v>85</v>
      </c>
      <c r="F18640" s="228">
        <v>8229</v>
      </c>
      <c r="G18640" s="228">
        <v>1604</v>
      </c>
      <c r="H18640" s="228">
        <v>6647</v>
      </c>
      <c r="I18640" s="228">
        <v>4527374.1399999997</v>
      </c>
      <c r="J18640" s="228">
        <v>917979.64</v>
      </c>
      <c r="K18640" s="228">
        <v>905032.35</v>
      </c>
      <c r="L18640" s="228">
        <v>6585049.6699999999</v>
      </c>
    </row>
    <row r="18641" spans="1:12">
      <c r="A18641" s="228">
        <v>2022</v>
      </c>
      <c r="B18641" s="228" t="s">
        <v>192</v>
      </c>
      <c r="C18641" s="228" t="s">
        <v>64</v>
      </c>
      <c r="D18641" s="228" t="s">
        <v>206</v>
      </c>
      <c r="E18641" s="228">
        <v>90</v>
      </c>
      <c r="F18641" s="228">
        <v>4260</v>
      </c>
      <c r="G18641" s="228">
        <v>714</v>
      </c>
      <c r="H18641" s="228">
        <v>3383</v>
      </c>
      <c r="I18641" s="228">
        <v>2225228.06</v>
      </c>
      <c r="J18641" s="228">
        <v>390405.73</v>
      </c>
      <c r="K18641" s="228">
        <v>443434.58</v>
      </c>
      <c r="L18641" s="228">
        <v>3140694.41</v>
      </c>
    </row>
    <row r="18642" spans="1:12">
      <c r="A18642" s="228">
        <v>2022</v>
      </c>
      <c r="B18642" s="228" t="s">
        <v>192</v>
      </c>
      <c r="C18642" s="228" t="s">
        <v>64</v>
      </c>
      <c r="D18642" s="228" t="s">
        <v>206</v>
      </c>
      <c r="E18642" s="228">
        <v>95</v>
      </c>
      <c r="F18642" s="228">
        <v>1284</v>
      </c>
      <c r="G18642" s="228">
        <v>205</v>
      </c>
      <c r="H18642" s="228">
        <v>1274</v>
      </c>
      <c r="I18642" s="228">
        <v>633214.69999999995</v>
      </c>
      <c r="J18642" s="228">
        <v>91987.839999999997</v>
      </c>
      <c r="K18642" s="228">
        <v>40282</v>
      </c>
      <c r="L18642" s="228">
        <v>799528.28</v>
      </c>
    </row>
    <row r="18643" spans="1:12">
      <c r="A18643" s="228">
        <v>2022</v>
      </c>
      <c r="B18643" s="228" t="s">
        <v>192</v>
      </c>
      <c r="C18643" s="228" t="s">
        <v>65</v>
      </c>
      <c r="D18643" s="228" t="s">
        <v>205</v>
      </c>
      <c r="E18643" s="228">
        <v>0</v>
      </c>
      <c r="F18643" s="228">
        <v>40096</v>
      </c>
      <c r="G18643" s="228">
        <v>1601</v>
      </c>
      <c r="H18643" s="228">
        <v>3479</v>
      </c>
      <c r="I18643" s="228">
        <v>3039903.2</v>
      </c>
      <c r="J18643" s="228">
        <v>508381.95</v>
      </c>
      <c r="K18643" s="228">
        <v>19431</v>
      </c>
      <c r="L18643" s="228">
        <v>3900644.36</v>
      </c>
    </row>
    <row r="18644" spans="1:12">
      <c r="A18644" s="228">
        <v>2022</v>
      </c>
      <c r="B18644" s="228" t="s">
        <v>192</v>
      </c>
      <c r="C18644" s="228" t="s">
        <v>65</v>
      </c>
      <c r="D18644" s="228" t="s">
        <v>205</v>
      </c>
      <c r="E18644" s="228">
        <v>5</v>
      </c>
      <c r="F18644" s="228">
        <v>50801</v>
      </c>
      <c r="G18644" s="228">
        <v>1070</v>
      </c>
      <c r="H18644" s="228">
        <v>1392</v>
      </c>
      <c r="I18644" s="228">
        <v>1522870.5</v>
      </c>
      <c r="J18644" s="228">
        <v>322806.2</v>
      </c>
      <c r="K18644" s="228">
        <v>46422</v>
      </c>
      <c r="L18644" s="228">
        <v>2120914.77</v>
      </c>
    </row>
    <row r="18645" spans="1:12">
      <c r="A18645" s="228">
        <v>2022</v>
      </c>
      <c r="B18645" s="228" t="s">
        <v>192</v>
      </c>
      <c r="C18645" s="228" t="s">
        <v>65</v>
      </c>
      <c r="D18645" s="228" t="s">
        <v>205</v>
      </c>
      <c r="E18645" s="228">
        <v>10</v>
      </c>
      <c r="F18645" s="228">
        <v>51326</v>
      </c>
      <c r="G18645" s="228">
        <v>822</v>
      </c>
      <c r="H18645" s="228">
        <v>1340</v>
      </c>
      <c r="I18645" s="228">
        <v>1258386.3999999999</v>
      </c>
      <c r="J18645" s="228">
        <v>240327.8</v>
      </c>
      <c r="K18645" s="228">
        <v>111334</v>
      </c>
      <c r="L18645" s="228">
        <v>1741891.72</v>
      </c>
    </row>
    <row r="18646" spans="1:12">
      <c r="A18646" s="228">
        <v>2022</v>
      </c>
      <c r="B18646" s="228" t="s">
        <v>192</v>
      </c>
      <c r="C18646" s="228" t="s">
        <v>65</v>
      </c>
      <c r="D18646" s="228" t="s">
        <v>205</v>
      </c>
      <c r="E18646" s="228">
        <v>15</v>
      </c>
      <c r="F18646" s="228">
        <v>46466</v>
      </c>
      <c r="G18646" s="228">
        <v>1292</v>
      </c>
      <c r="H18646" s="228">
        <v>2575</v>
      </c>
      <c r="I18646" s="228">
        <v>2617455.7999999998</v>
      </c>
      <c r="J18646" s="228">
        <v>491295.04</v>
      </c>
      <c r="K18646" s="228">
        <v>583949</v>
      </c>
      <c r="L18646" s="228">
        <v>4007467.37</v>
      </c>
    </row>
    <row r="18647" spans="1:12">
      <c r="A18647" s="228">
        <v>2022</v>
      </c>
      <c r="B18647" s="228" t="s">
        <v>192</v>
      </c>
      <c r="C18647" s="228" t="s">
        <v>65</v>
      </c>
      <c r="D18647" s="228" t="s">
        <v>205</v>
      </c>
      <c r="E18647" s="228">
        <v>20</v>
      </c>
      <c r="F18647" s="228">
        <v>37257</v>
      </c>
      <c r="G18647" s="228">
        <v>1020</v>
      </c>
      <c r="H18647" s="228">
        <v>1949</v>
      </c>
      <c r="I18647" s="228">
        <v>2439804.15</v>
      </c>
      <c r="J18647" s="228">
        <v>504640.27</v>
      </c>
      <c r="K18647" s="228">
        <v>547165</v>
      </c>
      <c r="L18647" s="228">
        <v>3822251.14</v>
      </c>
    </row>
    <row r="18648" spans="1:12">
      <c r="A18648" s="228">
        <v>2022</v>
      </c>
      <c r="B18648" s="228" t="s">
        <v>192</v>
      </c>
      <c r="C18648" s="228" t="s">
        <v>65</v>
      </c>
      <c r="D18648" s="228" t="s">
        <v>205</v>
      </c>
      <c r="E18648" s="228">
        <v>25</v>
      </c>
      <c r="F18648" s="228">
        <v>30236</v>
      </c>
      <c r="G18648" s="228">
        <v>708</v>
      </c>
      <c r="H18648" s="228">
        <v>1483</v>
      </c>
      <c r="I18648" s="228">
        <v>1706182.65</v>
      </c>
      <c r="J18648" s="228">
        <v>379260.08</v>
      </c>
      <c r="K18648" s="228">
        <v>459588</v>
      </c>
      <c r="L18648" s="228">
        <v>2938426.38</v>
      </c>
    </row>
    <row r="18649" spans="1:12">
      <c r="A18649" s="228">
        <v>2022</v>
      </c>
      <c r="B18649" s="228" t="s">
        <v>192</v>
      </c>
      <c r="C18649" s="228" t="s">
        <v>65</v>
      </c>
      <c r="D18649" s="228" t="s">
        <v>205</v>
      </c>
      <c r="E18649" s="228">
        <v>30</v>
      </c>
      <c r="F18649" s="228">
        <v>47034</v>
      </c>
      <c r="G18649" s="228">
        <v>1185</v>
      </c>
      <c r="H18649" s="228">
        <v>2264</v>
      </c>
      <c r="I18649" s="228">
        <v>2685107.54</v>
      </c>
      <c r="J18649" s="228">
        <v>660366.39</v>
      </c>
      <c r="K18649" s="228">
        <v>541791</v>
      </c>
      <c r="L18649" s="228">
        <v>4486659.55</v>
      </c>
    </row>
    <row r="18650" spans="1:12">
      <c r="A18650" s="228">
        <v>2022</v>
      </c>
      <c r="B18650" s="228" t="s">
        <v>192</v>
      </c>
      <c r="C18650" s="228" t="s">
        <v>65</v>
      </c>
      <c r="D18650" s="228" t="s">
        <v>205</v>
      </c>
      <c r="E18650" s="228">
        <v>35</v>
      </c>
      <c r="F18650" s="228">
        <v>57596</v>
      </c>
      <c r="G18650" s="228">
        <v>1775</v>
      </c>
      <c r="H18650" s="228">
        <v>3009</v>
      </c>
      <c r="I18650" s="228">
        <v>3618806.45</v>
      </c>
      <c r="J18650" s="228">
        <v>982145.7</v>
      </c>
      <c r="K18650" s="228">
        <v>791182</v>
      </c>
      <c r="L18650" s="228">
        <v>6260866.0599999996</v>
      </c>
    </row>
    <row r="18651" spans="1:12">
      <c r="A18651" s="228">
        <v>2022</v>
      </c>
      <c r="B18651" s="228" t="s">
        <v>192</v>
      </c>
      <c r="C18651" s="228" t="s">
        <v>65</v>
      </c>
      <c r="D18651" s="228" t="s">
        <v>205</v>
      </c>
      <c r="E18651" s="228">
        <v>40</v>
      </c>
      <c r="F18651" s="228">
        <v>54681</v>
      </c>
      <c r="G18651" s="228">
        <v>1906</v>
      </c>
      <c r="H18651" s="228">
        <v>3205</v>
      </c>
      <c r="I18651" s="228">
        <v>4013204.6</v>
      </c>
      <c r="J18651" s="228">
        <v>1104545.55</v>
      </c>
      <c r="K18651" s="228">
        <v>698187</v>
      </c>
      <c r="L18651" s="228">
        <v>6652729.0700000003</v>
      </c>
    </row>
    <row r="18652" spans="1:12">
      <c r="A18652" s="228">
        <v>2022</v>
      </c>
      <c r="B18652" s="228" t="s">
        <v>192</v>
      </c>
      <c r="C18652" s="228" t="s">
        <v>65</v>
      </c>
      <c r="D18652" s="228" t="s">
        <v>205</v>
      </c>
      <c r="E18652" s="228">
        <v>45</v>
      </c>
      <c r="F18652" s="228">
        <v>52153</v>
      </c>
      <c r="G18652" s="228">
        <v>2414</v>
      </c>
      <c r="H18652" s="228">
        <v>4606</v>
      </c>
      <c r="I18652" s="228">
        <v>6005367.0499999998</v>
      </c>
      <c r="J18652" s="228">
        <v>1461257.35</v>
      </c>
      <c r="K18652" s="228">
        <v>1357731</v>
      </c>
      <c r="L18652" s="228">
        <v>9830591.25</v>
      </c>
    </row>
    <row r="18653" spans="1:12">
      <c r="A18653" s="228">
        <v>2022</v>
      </c>
      <c r="B18653" s="228" t="s">
        <v>192</v>
      </c>
      <c r="C18653" s="228" t="s">
        <v>65</v>
      </c>
      <c r="D18653" s="228" t="s">
        <v>205</v>
      </c>
      <c r="E18653" s="228">
        <v>50</v>
      </c>
      <c r="F18653" s="228">
        <v>53020</v>
      </c>
      <c r="G18653" s="228">
        <v>3057</v>
      </c>
      <c r="H18653" s="228">
        <v>5576</v>
      </c>
      <c r="I18653" s="228">
        <v>7826325.21</v>
      </c>
      <c r="J18653" s="228">
        <v>1986758.45</v>
      </c>
      <c r="K18653" s="228">
        <v>1920380.7</v>
      </c>
      <c r="L18653" s="228">
        <v>13035236.359999999</v>
      </c>
    </row>
    <row r="18654" spans="1:12">
      <c r="A18654" s="228">
        <v>2022</v>
      </c>
      <c r="B18654" s="228" t="s">
        <v>192</v>
      </c>
      <c r="C18654" s="228" t="s">
        <v>65</v>
      </c>
      <c r="D18654" s="228" t="s">
        <v>205</v>
      </c>
      <c r="E18654" s="228">
        <v>55</v>
      </c>
      <c r="F18654" s="228">
        <v>48554</v>
      </c>
      <c r="G18654" s="228">
        <v>3655</v>
      </c>
      <c r="H18654" s="228">
        <v>6860</v>
      </c>
      <c r="I18654" s="228">
        <v>10540755.439999999</v>
      </c>
      <c r="J18654" s="228">
        <v>2613209.65</v>
      </c>
      <c r="K18654" s="228">
        <v>2746354.2</v>
      </c>
      <c r="L18654" s="228">
        <v>17569480.66</v>
      </c>
    </row>
    <row r="18655" spans="1:12">
      <c r="A18655" s="228">
        <v>2022</v>
      </c>
      <c r="B18655" s="228" t="s">
        <v>192</v>
      </c>
      <c r="C18655" s="228" t="s">
        <v>65</v>
      </c>
      <c r="D18655" s="228" t="s">
        <v>205</v>
      </c>
      <c r="E18655" s="228">
        <v>60</v>
      </c>
      <c r="F18655" s="228">
        <v>45632</v>
      </c>
      <c r="G18655" s="228">
        <v>4615</v>
      </c>
      <c r="H18655" s="228">
        <v>9069</v>
      </c>
      <c r="I18655" s="228">
        <v>14001454.15</v>
      </c>
      <c r="J18655" s="228">
        <v>3453856.67</v>
      </c>
      <c r="K18655" s="228">
        <v>4056312.57</v>
      </c>
      <c r="L18655" s="228">
        <v>23282192.030000001</v>
      </c>
    </row>
    <row r="18656" spans="1:12">
      <c r="A18656" s="228">
        <v>2022</v>
      </c>
      <c r="B18656" s="228" t="s">
        <v>192</v>
      </c>
      <c r="C18656" s="228" t="s">
        <v>65</v>
      </c>
      <c r="D18656" s="228" t="s">
        <v>205</v>
      </c>
      <c r="E18656" s="228">
        <v>65</v>
      </c>
      <c r="F18656" s="228">
        <v>39046</v>
      </c>
      <c r="G18656" s="228">
        <v>5662</v>
      </c>
      <c r="H18656" s="228">
        <v>11285</v>
      </c>
      <c r="I18656" s="228">
        <v>16504184.41</v>
      </c>
      <c r="J18656" s="228">
        <v>4026196.22</v>
      </c>
      <c r="K18656" s="228">
        <v>4495306.2</v>
      </c>
      <c r="L18656" s="228">
        <v>26953687.02</v>
      </c>
    </row>
    <row r="18657" spans="1:12">
      <c r="A18657" s="228">
        <v>2022</v>
      </c>
      <c r="B18657" s="228" t="s">
        <v>192</v>
      </c>
      <c r="C18657" s="228" t="s">
        <v>65</v>
      </c>
      <c r="D18657" s="228" t="s">
        <v>205</v>
      </c>
      <c r="E18657" s="228">
        <v>70</v>
      </c>
      <c r="F18657" s="228">
        <v>33256</v>
      </c>
      <c r="G18657" s="228">
        <v>6038</v>
      </c>
      <c r="H18657" s="228">
        <v>12718</v>
      </c>
      <c r="I18657" s="228">
        <v>18121891.489999998</v>
      </c>
      <c r="J18657" s="228">
        <v>4411212.32</v>
      </c>
      <c r="K18657" s="228">
        <v>4996524</v>
      </c>
      <c r="L18657" s="228">
        <v>29243120.609999999</v>
      </c>
    </row>
    <row r="18658" spans="1:12">
      <c r="A18658" s="228">
        <v>2022</v>
      </c>
      <c r="B18658" s="228" t="s">
        <v>192</v>
      </c>
      <c r="C18658" s="228" t="s">
        <v>65</v>
      </c>
      <c r="D18658" s="228" t="s">
        <v>205</v>
      </c>
      <c r="E18658" s="228">
        <v>75</v>
      </c>
      <c r="F18658" s="228">
        <v>23572</v>
      </c>
      <c r="G18658" s="228">
        <v>5330</v>
      </c>
      <c r="H18658" s="228">
        <v>13078</v>
      </c>
      <c r="I18658" s="228">
        <v>16625466.9</v>
      </c>
      <c r="J18658" s="228">
        <v>3821614.65</v>
      </c>
      <c r="K18658" s="228">
        <v>4460690.53</v>
      </c>
      <c r="L18658" s="228">
        <v>26011509.52</v>
      </c>
    </row>
    <row r="18659" spans="1:12">
      <c r="A18659" s="228">
        <v>2022</v>
      </c>
      <c r="B18659" s="228" t="s">
        <v>192</v>
      </c>
      <c r="C18659" s="228" t="s">
        <v>65</v>
      </c>
      <c r="D18659" s="228" t="s">
        <v>205</v>
      </c>
      <c r="E18659" s="228">
        <v>80</v>
      </c>
      <c r="F18659" s="228">
        <v>14516</v>
      </c>
      <c r="G18659" s="228">
        <v>3407</v>
      </c>
      <c r="H18659" s="228">
        <v>10496</v>
      </c>
      <c r="I18659" s="228">
        <v>11852707.09</v>
      </c>
      <c r="J18659" s="228">
        <v>2404281.59</v>
      </c>
      <c r="K18659" s="228">
        <v>2539920.5</v>
      </c>
      <c r="L18659" s="228">
        <v>17373812.41</v>
      </c>
    </row>
    <row r="18660" spans="1:12">
      <c r="A18660" s="228">
        <v>2022</v>
      </c>
      <c r="B18660" s="228" t="s">
        <v>192</v>
      </c>
      <c r="C18660" s="228" t="s">
        <v>65</v>
      </c>
      <c r="D18660" s="228" t="s">
        <v>205</v>
      </c>
      <c r="E18660" s="228">
        <v>85</v>
      </c>
      <c r="F18660" s="228">
        <v>7278</v>
      </c>
      <c r="G18660" s="228">
        <v>1877</v>
      </c>
      <c r="H18660" s="228">
        <v>7470</v>
      </c>
      <c r="I18660" s="228">
        <v>6835954.96</v>
      </c>
      <c r="J18660" s="228">
        <v>1116239.8700000001</v>
      </c>
      <c r="K18660" s="228">
        <v>1168433</v>
      </c>
      <c r="L18660" s="228">
        <v>9415420.8300000001</v>
      </c>
    </row>
    <row r="18661" spans="1:12">
      <c r="A18661" s="228">
        <v>2022</v>
      </c>
      <c r="B18661" s="228" t="s">
        <v>192</v>
      </c>
      <c r="C18661" s="228" t="s">
        <v>65</v>
      </c>
      <c r="D18661" s="228" t="s">
        <v>205</v>
      </c>
      <c r="E18661" s="228">
        <v>90</v>
      </c>
      <c r="F18661" s="228">
        <v>2969</v>
      </c>
      <c r="G18661" s="228">
        <v>816</v>
      </c>
      <c r="H18661" s="228">
        <v>4190</v>
      </c>
      <c r="I18661" s="228">
        <v>3147757.2</v>
      </c>
      <c r="J18661" s="228">
        <v>416901.18</v>
      </c>
      <c r="K18661" s="228">
        <v>451650.83</v>
      </c>
      <c r="L18661" s="228">
        <v>4094293.96</v>
      </c>
    </row>
    <row r="18662" spans="1:12">
      <c r="A18662" s="228">
        <v>2022</v>
      </c>
      <c r="B18662" s="228" t="s">
        <v>192</v>
      </c>
      <c r="C18662" s="228" t="s">
        <v>65</v>
      </c>
      <c r="D18662" s="228" t="s">
        <v>205</v>
      </c>
      <c r="E18662" s="228">
        <v>95</v>
      </c>
      <c r="F18662" s="228">
        <v>520</v>
      </c>
      <c r="G18662" s="228">
        <v>119</v>
      </c>
      <c r="H18662" s="228">
        <v>940</v>
      </c>
      <c r="I18662" s="228">
        <v>598237</v>
      </c>
      <c r="J18662" s="228">
        <v>70208.23</v>
      </c>
      <c r="K18662" s="228">
        <v>93388</v>
      </c>
      <c r="L18662" s="228">
        <v>770748.66</v>
      </c>
    </row>
    <row r="18663" spans="1:12">
      <c r="A18663" s="228">
        <v>2022</v>
      </c>
      <c r="B18663" s="228" t="s">
        <v>192</v>
      </c>
      <c r="C18663" s="228" t="s">
        <v>65</v>
      </c>
      <c r="D18663" s="228" t="s">
        <v>206</v>
      </c>
      <c r="E18663" s="228">
        <v>0</v>
      </c>
      <c r="F18663" s="228">
        <v>37225</v>
      </c>
      <c r="G18663" s="228">
        <v>1125</v>
      </c>
      <c r="H18663" s="228">
        <v>2542</v>
      </c>
      <c r="I18663" s="228">
        <v>2013484.3</v>
      </c>
      <c r="J18663" s="228">
        <v>311781.52</v>
      </c>
      <c r="K18663" s="228">
        <v>33783</v>
      </c>
      <c r="L18663" s="228">
        <v>2542943.9900000002</v>
      </c>
    </row>
    <row r="18664" spans="1:12">
      <c r="A18664" s="228">
        <v>2022</v>
      </c>
      <c r="B18664" s="228" t="s">
        <v>192</v>
      </c>
      <c r="C18664" s="228" t="s">
        <v>65</v>
      </c>
      <c r="D18664" s="228" t="s">
        <v>206</v>
      </c>
      <c r="E18664" s="228">
        <v>5</v>
      </c>
      <c r="F18664" s="228">
        <v>47566</v>
      </c>
      <c r="G18664" s="228">
        <v>833</v>
      </c>
      <c r="H18664" s="228">
        <v>1018</v>
      </c>
      <c r="I18664" s="228">
        <v>1163416.8</v>
      </c>
      <c r="J18664" s="228">
        <v>238476.16</v>
      </c>
      <c r="K18664" s="228">
        <v>54302</v>
      </c>
      <c r="L18664" s="228">
        <v>1587439.05</v>
      </c>
    </row>
    <row r="18665" spans="1:12">
      <c r="A18665" s="228">
        <v>2022</v>
      </c>
      <c r="B18665" s="228" t="s">
        <v>192</v>
      </c>
      <c r="C18665" s="228" t="s">
        <v>65</v>
      </c>
      <c r="D18665" s="228" t="s">
        <v>206</v>
      </c>
      <c r="E18665" s="228">
        <v>10</v>
      </c>
      <c r="F18665" s="228">
        <v>48627</v>
      </c>
      <c r="G18665" s="228">
        <v>707</v>
      </c>
      <c r="H18665" s="228">
        <v>1398</v>
      </c>
      <c r="I18665" s="228">
        <v>1193203.8</v>
      </c>
      <c r="J18665" s="228">
        <v>217846.05</v>
      </c>
      <c r="K18665" s="228">
        <v>200281</v>
      </c>
      <c r="L18665" s="228">
        <v>1713911.77</v>
      </c>
    </row>
    <row r="18666" spans="1:12">
      <c r="A18666" s="228">
        <v>2022</v>
      </c>
      <c r="B18666" s="228" t="s">
        <v>192</v>
      </c>
      <c r="C18666" s="228" t="s">
        <v>65</v>
      </c>
      <c r="D18666" s="228" t="s">
        <v>206</v>
      </c>
      <c r="E18666" s="228">
        <v>15</v>
      </c>
      <c r="F18666" s="228">
        <v>44291</v>
      </c>
      <c r="G18666" s="228">
        <v>1703</v>
      </c>
      <c r="H18666" s="228">
        <v>4157</v>
      </c>
      <c r="I18666" s="228">
        <v>3947098.45</v>
      </c>
      <c r="J18666" s="228">
        <v>576012.63</v>
      </c>
      <c r="K18666" s="228">
        <v>793247</v>
      </c>
      <c r="L18666" s="228">
        <v>5746111.0599999996</v>
      </c>
    </row>
    <row r="18667" spans="1:12">
      <c r="A18667" s="228">
        <v>2022</v>
      </c>
      <c r="B18667" s="228" t="s">
        <v>192</v>
      </c>
      <c r="C18667" s="228" t="s">
        <v>65</v>
      </c>
      <c r="D18667" s="228" t="s">
        <v>206</v>
      </c>
      <c r="E18667" s="228">
        <v>20</v>
      </c>
      <c r="F18667" s="228">
        <v>37751</v>
      </c>
      <c r="G18667" s="228">
        <v>1935</v>
      </c>
      <c r="H18667" s="228">
        <v>4664</v>
      </c>
      <c r="I18667" s="228">
        <v>5094160.01</v>
      </c>
      <c r="J18667" s="228">
        <v>800444.95</v>
      </c>
      <c r="K18667" s="228">
        <v>676491.9</v>
      </c>
      <c r="L18667" s="228">
        <v>7285275.5199999996</v>
      </c>
    </row>
    <row r="18668" spans="1:12">
      <c r="A18668" s="228">
        <v>2022</v>
      </c>
      <c r="B18668" s="228" t="s">
        <v>192</v>
      </c>
      <c r="C18668" s="228" t="s">
        <v>65</v>
      </c>
      <c r="D18668" s="228" t="s">
        <v>206</v>
      </c>
      <c r="E18668" s="228">
        <v>25</v>
      </c>
      <c r="F18668" s="228">
        <v>34272</v>
      </c>
      <c r="G18668" s="228">
        <v>1820</v>
      </c>
      <c r="H18668" s="228">
        <v>5196</v>
      </c>
      <c r="I18668" s="228">
        <v>5983651</v>
      </c>
      <c r="J18668" s="228">
        <v>1247410.49</v>
      </c>
      <c r="K18668" s="228">
        <v>706392</v>
      </c>
      <c r="L18668" s="228">
        <v>8851411.7599999998</v>
      </c>
    </row>
    <row r="18669" spans="1:12">
      <c r="A18669" s="228">
        <v>2022</v>
      </c>
      <c r="B18669" s="228" t="s">
        <v>192</v>
      </c>
      <c r="C18669" s="228" t="s">
        <v>65</v>
      </c>
      <c r="D18669" s="228" t="s">
        <v>206</v>
      </c>
      <c r="E18669" s="228">
        <v>30</v>
      </c>
      <c r="F18669" s="228">
        <v>53066</v>
      </c>
      <c r="G18669" s="228">
        <v>3431</v>
      </c>
      <c r="H18669" s="228">
        <v>9530</v>
      </c>
      <c r="I18669" s="228">
        <v>12325443.9</v>
      </c>
      <c r="J18669" s="228">
        <v>2893686.09</v>
      </c>
      <c r="K18669" s="228">
        <v>1150292</v>
      </c>
      <c r="L18669" s="228">
        <v>18065174.550000001</v>
      </c>
    </row>
    <row r="18670" spans="1:12">
      <c r="A18670" s="228">
        <v>2022</v>
      </c>
      <c r="B18670" s="228" t="s">
        <v>192</v>
      </c>
      <c r="C18670" s="228" t="s">
        <v>65</v>
      </c>
      <c r="D18670" s="228" t="s">
        <v>206</v>
      </c>
      <c r="E18670" s="228">
        <v>35</v>
      </c>
      <c r="F18670" s="228">
        <v>61736</v>
      </c>
      <c r="G18670" s="228">
        <v>3847</v>
      </c>
      <c r="H18670" s="228">
        <v>9490</v>
      </c>
      <c r="I18670" s="228">
        <v>12174108.949999999</v>
      </c>
      <c r="J18670" s="228">
        <v>2932314.65</v>
      </c>
      <c r="K18670" s="228">
        <v>1298644.6000000001</v>
      </c>
      <c r="L18670" s="228">
        <v>18471837.760000002</v>
      </c>
    </row>
    <row r="18671" spans="1:12">
      <c r="A18671" s="228">
        <v>2022</v>
      </c>
      <c r="B18671" s="228" t="s">
        <v>192</v>
      </c>
      <c r="C18671" s="228" t="s">
        <v>65</v>
      </c>
      <c r="D18671" s="228" t="s">
        <v>206</v>
      </c>
      <c r="E18671" s="228">
        <v>40</v>
      </c>
      <c r="F18671" s="228">
        <v>56284</v>
      </c>
      <c r="G18671" s="228">
        <v>3295</v>
      </c>
      <c r="H18671" s="228">
        <v>6326</v>
      </c>
      <c r="I18671" s="228">
        <v>8162504.8499999996</v>
      </c>
      <c r="J18671" s="228">
        <v>1943851.52</v>
      </c>
      <c r="K18671" s="228">
        <v>1164916</v>
      </c>
      <c r="L18671" s="228">
        <v>13046910.23</v>
      </c>
    </row>
    <row r="18672" spans="1:12">
      <c r="A18672" s="228">
        <v>2022</v>
      </c>
      <c r="B18672" s="228" t="s">
        <v>192</v>
      </c>
      <c r="C18672" s="228" t="s">
        <v>65</v>
      </c>
      <c r="D18672" s="228" t="s">
        <v>206</v>
      </c>
      <c r="E18672" s="228">
        <v>45</v>
      </c>
      <c r="F18672" s="228">
        <v>53310</v>
      </c>
      <c r="G18672" s="228">
        <v>3371</v>
      </c>
      <c r="H18672" s="228">
        <v>7267</v>
      </c>
      <c r="I18672" s="228">
        <v>9343294.2400000002</v>
      </c>
      <c r="J18672" s="228">
        <v>2055283.24</v>
      </c>
      <c r="K18672" s="228">
        <v>1711536</v>
      </c>
      <c r="L18672" s="228">
        <v>14950841.939999999</v>
      </c>
    </row>
    <row r="18673" spans="1:12">
      <c r="A18673" s="228">
        <v>2022</v>
      </c>
      <c r="B18673" s="228" t="s">
        <v>192</v>
      </c>
      <c r="C18673" s="228" t="s">
        <v>65</v>
      </c>
      <c r="D18673" s="228" t="s">
        <v>206</v>
      </c>
      <c r="E18673" s="228">
        <v>50</v>
      </c>
      <c r="F18673" s="228">
        <v>54253</v>
      </c>
      <c r="G18673" s="228">
        <v>3926</v>
      </c>
      <c r="H18673" s="228">
        <v>7546</v>
      </c>
      <c r="I18673" s="228">
        <v>9800673.5199999996</v>
      </c>
      <c r="J18673" s="228">
        <v>2385631.02</v>
      </c>
      <c r="K18673" s="228">
        <v>1999324.8</v>
      </c>
      <c r="L18673" s="228">
        <v>16001603.779999999</v>
      </c>
    </row>
    <row r="18674" spans="1:12">
      <c r="A18674" s="228">
        <v>2022</v>
      </c>
      <c r="B18674" s="228" t="s">
        <v>192</v>
      </c>
      <c r="C18674" s="228" t="s">
        <v>65</v>
      </c>
      <c r="D18674" s="228" t="s">
        <v>206</v>
      </c>
      <c r="E18674" s="228">
        <v>55</v>
      </c>
      <c r="F18674" s="228">
        <v>50137</v>
      </c>
      <c r="G18674" s="228">
        <v>4227</v>
      </c>
      <c r="H18674" s="228">
        <v>9024</v>
      </c>
      <c r="I18674" s="228">
        <v>11310602.99</v>
      </c>
      <c r="J18674" s="228">
        <v>2582304.23</v>
      </c>
      <c r="K18674" s="228">
        <v>2323156.1800000002</v>
      </c>
      <c r="L18674" s="228">
        <v>17936256.829999998</v>
      </c>
    </row>
    <row r="18675" spans="1:12">
      <c r="A18675" s="228">
        <v>2022</v>
      </c>
      <c r="B18675" s="228" t="s">
        <v>192</v>
      </c>
      <c r="C18675" s="228" t="s">
        <v>65</v>
      </c>
      <c r="D18675" s="228" t="s">
        <v>206</v>
      </c>
      <c r="E18675" s="228">
        <v>60</v>
      </c>
      <c r="F18675" s="228">
        <v>47683</v>
      </c>
      <c r="G18675" s="228">
        <v>4838</v>
      </c>
      <c r="H18675" s="228">
        <v>9487</v>
      </c>
      <c r="I18675" s="228">
        <v>13267415.26</v>
      </c>
      <c r="J18675" s="228">
        <v>3277503.7</v>
      </c>
      <c r="K18675" s="228">
        <v>3577584.55</v>
      </c>
      <c r="L18675" s="228">
        <v>21887839.739999998</v>
      </c>
    </row>
    <row r="18676" spans="1:12">
      <c r="A18676" s="228">
        <v>2022</v>
      </c>
      <c r="B18676" s="228" t="s">
        <v>192</v>
      </c>
      <c r="C18676" s="228" t="s">
        <v>65</v>
      </c>
      <c r="D18676" s="228" t="s">
        <v>206</v>
      </c>
      <c r="E18676" s="228">
        <v>65</v>
      </c>
      <c r="F18676" s="228">
        <v>42267</v>
      </c>
      <c r="G18676" s="228">
        <v>5534</v>
      </c>
      <c r="H18676" s="228">
        <v>12036</v>
      </c>
      <c r="I18676" s="228">
        <v>15755926.59</v>
      </c>
      <c r="J18676" s="228">
        <v>3891543.44</v>
      </c>
      <c r="K18676" s="228">
        <v>4479539</v>
      </c>
      <c r="L18676" s="228">
        <v>25773457.300000001</v>
      </c>
    </row>
    <row r="18677" spans="1:12">
      <c r="A18677" s="228">
        <v>2022</v>
      </c>
      <c r="B18677" s="228" t="s">
        <v>192</v>
      </c>
      <c r="C18677" s="228" t="s">
        <v>65</v>
      </c>
      <c r="D18677" s="228" t="s">
        <v>206</v>
      </c>
      <c r="E18677" s="228">
        <v>70</v>
      </c>
      <c r="F18677" s="228">
        <v>35941</v>
      </c>
      <c r="G18677" s="228">
        <v>5868</v>
      </c>
      <c r="H18677" s="228">
        <v>12804</v>
      </c>
      <c r="I18677" s="228">
        <v>17281099.84</v>
      </c>
      <c r="J18677" s="228">
        <v>4157035.4</v>
      </c>
      <c r="K18677" s="228">
        <v>4562896.8499999996</v>
      </c>
      <c r="L18677" s="228">
        <v>27387249.440000001</v>
      </c>
    </row>
    <row r="18678" spans="1:12">
      <c r="A18678" s="228">
        <v>2022</v>
      </c>
      <c r="B18678" s="228" t="s">
        <v>192</v>
      </c>
      <c r="C18678" s="228" t="s">
        <v>65</v>
      </c>
      <c r="D18678" s="228" t="s">
        <v>206</v>
      </c>
      <c r="E18678" s="228">
        <v>75</v>
      </c>
      <c r="F18678" s="228">
        <v>25640</v>
      </c>
      <c r="G18678" s="228">
        <v>4596</v>
      </c>
      <c r="H18678" s="228">
        <v>12946</v>
      </c>
      <c r="I18678" s="228">
        <v>15290677.810000001</v>
      </c>
      <c r="J18678" s="228">
        <v>3488291.16</v>
      </c>
      <c r="K18678" s="228">
        <v>3693466.65</v>
      </c>
      <c r="L18678" s="228">
        <v>23380007.170000002</v>
      </c>
    </row>
    <row r="18679" spans="1:12">
      <c r="A18679" s="228">
        <v>2022</v>
      </c>
      <c r="B18679" s="228" t="s">
        <v>192</v>
      </c>
      <c r="C18679" s="228" t="s">
        <v>65</v>
      </c>
      <c r="D18679" s="228" t="s">
        <v>206</v>
      </c>
      <c r="E18679" s="228">
        <v>80</v>
      </c>
      <c r="F18679" s="228">
        <v>16422</v>
      </c>
      <c r="G18679" s="228">
        <v>3110</v>
      </c>
      <c r="H18679" s="228">
        <v>11592</v>
      </c>
      <c r="I18679" s="228">
        <v>12431222.550000001</v>
      </c>
      <c r="J18679" s="228">
        <v>2373767.35</v>
      </c>
      <c r="K18679" s="228">
        <v>2597802</v>
      </c>
      <c r="L18679" s="228">
        <v>17963814.699999999</v>
      </c>
    </row>
    <row r="18680" spans="1:12">
      <c r="A18680" s="228">
        <v>2022</v>
      </c>
      <c r="B18680" s="228" t="s">
        <v>192</v>
      </c>
      <c r="C18680" s="228" t="s">
        <v>65</v>
      </c>
      <c r="D18680" s="228" t="s">
        <v>206</v>
      </c>
      <c r="E18680" s="228">
        <v>85</v>
      </c>
      <c r="F18680" s="228">
        <v>9484</v>
      </c>
      <c r="G18680" s="228">
        <v>1791</v>
      </c>
      <c r="H18680" s="228">
        <v>9830</v>
      </c>
      <c r="I18680" s="228">
        <v>8268517.75</v>
      </c>
      <c r="J18680" s="228">
        <v>1227021.8999999999</v>
      </c>
      <c r="K18680" s="228">
        <v>912977</v>
      </c>
      <c r="L18680" s="228">
        <v>10753241.85</v>
      </c>
    </row>
    <row r="18681" spans="1:12">
      <c r="A18681" s="228">
        <v>2022</v>
      </c>
      <c r="B18681" s="228" t="s">
        <v>192</v>
      </c>
      <c r="C18681" s="228" t="s">
        <v>65</v>
      </c>
      <c r="D18681" s="228" t="s">
        <v>206</v>
      </c>
      <c r="E18681" s="228">
        <v>90</v>
      </c>
      <c r="F18681" s="228">
        <v>4476</v>
      </c>
      <c r="G18681" s="228">
        <v>798</v>
      </c>
      <c r="H18681" s="228">
        <v>6154</v>
      </c>
      <c r="I18681" s="228">
        <v>4339999.05</v>
      </c>
      <c r="J18681" s="228">
        <v>486496.51</v>
      </c>
      <c r="K18681" s="228">
        <v>304391</v>
      </c>
      <c r="L18681" s="228">
        <v>5235896.9800000004</v>
      </c>
    </row>
    <row r="18682" spans="1:12">
      <c r="A18682" s="228">
        <v>2022</v>
      </c>
      <c r="B18682" s="228" t="s">
        <v>192</v>
      </c>
      <c r="C18682" s="228" t="s">
        <v>65</v>
      </c>
      <c r="D18682" s="228" t="s">
        <v>206</v>
      </c>
      <c r="E18682" s="228">
        <v>95</v>
      </c>
      <c r="F18682" s="228">
        <v>1183</v>
      </c>
      <c r="G18682" s="228">
        <v>152</v>
      </c>
      <c r="H18682" s="228">
        <v>1274</v>
      </c>
      <c r="I18682" s="228">
        <v>782430.75</v>
      </c>
      <c r="J18682" s="228">
        <v>86825.87</v>
      </c>
      <c r="K18682" s="228">
        <v>69999</v>
      </c>
      <c r="L18682" s="228">
        <v>957157.16</v>
      </c>
    </row>
    <row r="18683" spans="1:12">
      <c r="A18683" s="228">
        <v>2022</v>
      </c>
      <c r="B18683" s="228" t="s">
        <v>192</v>
      </c>
      <c r="C18683" s="228" t="s">
        <v>66</v>
      </c>
      <c r="D18683" s="228" t="s">
        <v>205</v>
      </c>
      <c r="E18683" s="228">
        <v>0</v>
      </c>
      <c r="F18683" s="228">
        <v>4398</v>
      </c>
      <c r="G18683" s="228">
        <v>104</v>
      </c>
      <c r="H18683" s="228">
        <v>355</v>
      </c>
      <c r="I18683" s="228">
        <v>301436.69</v>
      </c>
      <c r="J18683" s="228">
        <v>38703.769999999997</v>
      </c>
      <c r="K18683" s="228">
        <v>716</v>
      </c>
      <c r="L18683" s="228">
        <v>362599.24</v>
      </c>
    </row>
    <row r="18684" spans="1:12">
      <c r="A18684" s="228">
        <v>2022</v>
      </c>
      <c r="B18684" s="228" t="s">
        <v>192</v>
      </c>
      <c r="C18684" s="228" t="s">
        <v>66</v>
      </c>
      <c r="D18684" s="228" t="s">
        <v>205</v>
      </c>
      <c r="E18684" s="228">
        <v>5</v>
      </c>
      <c r="F18684" s="228">
        <v>5892</v>
      </c>
      <c r="G18684" s="228">
        <v>68</v>
      </c>
      <c r="H18684" s="228">
        <v>80</v>
      </c>
      <c r="I18684" s="228">
        <v>90220.37</v>
      </c>
      <c r="J18684" s="228">
        <v>29204.12</v>
      </c>
      <c r="K18684" s="228">
        <v>18435</v>
      </c>
      <c r="L18684" s="228">
        <v>149981.32999999999</v>
      </c>
    </row>
    <row r="18685" spans="1:12">
      <c r="A18685" s="228">
        <v>2022</v>
      </c>
      <c r="B18685" s="228" t="s">
        <v>192</v>
      </c>
      <c r="C18685" s="228" t="s">
        <v>66</v>
      </c>
      <c r="D18685" s="228" t="s">
        <v>205</v>
      </c>
      <c r="E18685" s="228">
        <v>10</v>
      </c>
      <c r="F18685" s="228">
        <v>6504</v>
      </c>
      <c r="G18685" s="228">
        <v>57</v>
      </c>
      <c r="H18685" s="228">
        <v>77</v>
      </c>
      <c r="I18685" s="228">
        <v>82104.320000000007</v>
      </c>
      <c r="J18685" s="228">
        <v>21338.99</v>
      </c>
      <c r="K18685" s="228">
        <v>8443</v>
      </c>
      <c r="L18685" s="228">
        <v>121829.22</v>
      </c>
    </row>
    <row r="18686" spans="1:12">
      <c r="A18686" s="228">
        <v>2022</v>
      </c>
      <c r="B18686" s="228" t="s">
        <v>192</v>
      </c>
      <c r="C18686" s="228" t="s">
        <v>66</v>
      </c>
      <c r="D18686" s="228" t="s">
        <v>205</v>
      </c>
      <c r="E18686" s="228">
        <v>15</v>
      </c>
      <c r="F18686" s="228">
        <v>6517</v>
      </c>
      <c r="G18686" s="228">
        <v>137</v>
      </c>
      <c r="H18686" s="228">
        <v>286</v>
      </c>
      <c r="I18686" s="228">
        <v>334671.59000000003</v>
      </c>
      <c r="J18686" s="228">
        <v>66557.62</v>
      </c>
      <c r="K18686" s="228">
        <v>127363</v>
      </c>
      <c r="L18686" s="228">
        <v>557412.19999999995</v>
      </c>
    </row>
    <row r="18687" spans="1:12">
      <c r="A18687" s="228">
        <v>2022</v>
      </c>
      <c r="B18687" s="228" t="s">
        <v>192</v>
      </c>
      <c r="C18687" s="228" t="s">
        <v>66</v>
      </c>
      <c r="D18687" s="228" t="s">
        <v>205</v>
      </c>
      <c r="E18687" s="228">
        <v>20</v>
      </c>
      <c r="F18687" s="228">
        <v>5071</v>
      </c>
      <c r="G18687" s="228">
        <v>137</v>
      </c>
      <c r="H18687" s="228">
        <v>216</v>
      </c>
      <c r="I18687" s="228">
        <v>251005.07</v>
      </c>
      <c r="J18687" s="228">
        <v>61293.15</v>
      </c>
      <c r="K18687" s="228">
        <v>127581</v>
      </c>
      <c r="L18687" s="228">
        <v>476673.46</v>
      </c>
    </row>
    <row r="18688" spans="1:12">
      <c r="A18688" s="228">
        <v>2022</v>
      </c>
      <c r="B18688" s="228" t="s">
        <v>192</v>
      </c>
      <c r="C18688" s="228" t="s">
        <v>66</v>
      </c>
      <c r="D18688" s="228" t="s">
        <v>205</v>
      </c>
      <c r="E18688" s="228">
        <v>25</v>
      </c>
      <c r="F18688" s="228">
        <v>3233</v>
      </c>
      <c r="G18688" s="228">
        <v>115</v>
      </c>
      <c r="H18688" s="228">
        <v>209</v>
      </c>
      <c r="I18688" s="228">
        <v>239647.22</v>
      </c>
      <c r="J18688" s="228">
        <v>54429.07</v>
      </c>
      <c r="K18688" s="228">
        <v>46834</v>
      </c>
      <c r="L18688" s="228">
        <v>394159.64</v>
      </c>
    </row>
    <row r="18689" spans="1:12">
      <c r="A18689" s="228">
        <v>2022</v>
      </c>
      <c r="B18689" s="228" t="s">
        <v>192</v>
      </c>
      <c r="C18689" s="228" t="s">
        <v>66</v>
      </c>
      <c r="D18689" s="228" t="s">
        <v>205</v>
      </c>
      <c r="E18689" s="228">
        <v>30</v>
      </c>
      <c r="F18689" s="228">
        <v>5201</v>
      </c>
      <c r="G18689" s="228">
        <v>135</v>
      </c>
      <c r="H18689" s="228">
        <v>292</v>
      </c>
      <c r="I18689" s="228">
        <v>332931.84000000003</v>
      </c>
      <c r="J18689" s="228">
        <v>85370.5</v>
      </c>
      <c r="K18689" s="228">
        <v>90327</v>
      </c>
      <c r="L18689" s="228">
        <v>585367.56000000006</v>
      </c>
    </row>
    <row r="18690" spans="1:12">
      <c r="A18690" s="228">
        <v>2022</v>
      </c>
      <c r="B18690" s="228" t="s">
        <v>192</v>
      </c>
      <c r="C18690" s="228" t="s">
        <v>66</v>
      </c>
      <c r="D18690" s="228" t="s">
        <v>205</v>
      </c>
      <c r="E18690" s="228">
        <v>35</v>
      </c>
      <c r="F18690" s="228">
        <v>6244</v>
      </c>
      <c r="G18690" s="228">
        <v>180</v>
      </c>
      <c r="H18690" s="228">
        <v>343</v>
      </c>
      <c r="I18690" s="228">
        <v>370361.39</v>
      </c>
      <c r="J18690" s="228">
        <v>118425.83</v>
      </c>
      <c r="K18690" s="228">
        <v>87287</v>
      </c>
      <c r="L18690" s="228">
        <v>696079.25</v>
      </c>
    </row>
    <row r="18691" spans="1:12">
      <c r="A18691" s="228">
        <v>2022</v>
      </c>
      <c r="B18691" s="228" t="s">
        <v>192</v>
      </c>
      <c r="C18691" s="228" t="s">
        <v>66</v>
      </c>
      <c r="D18691" s="228" t="s">
        <v>205</v>
      </c>
      <c r="E18691" s="228">
        <v>40</v>
      </c>
      <c r="F18691" s="228">
        <v>6183</v>
      </c>
      <c r="G18691" s="228">
        <v>250</v>
      </c>
      <c r="H18691" s="228">
        <v>474</v>
      </c>
      <c r="I18691" s="228">
        <v>462424.27</v>
      </c>
      <c r="J18691" s="228">
        <v>118135.79</v>
      </c>
      <c r="K18691" s="228">
        <v>112734</v>
      </c>
      <c r="L18691" s="228">
        <v>787575.25</v>
      </c>
    </row>
    <row r="18692" spans="1:12">
      <c r="A18692" s="228">
        <v>2022</v>
      </c>
      <c r="B18692" s="228" t="s">
        <v>192</v>
      </c>
      <c r="C18692" s="228" t="s">
        <v>66</v>
      </c>
      <c r="D18692" s="228" t="s">
        <v>205</v>
      </c>
      <c r="E18692" s="228">
        <v>45</v>
      </c>
      <c r="F18692" s="228">
        <v>6426</v>
      </c>
      <c r="G18692" s="228">
        <v>273</v>
      </c>
      <c r="H18692" s="228">
        <v>578</v>
      </c>
      <c r="I18692" s="228">
        <v>610732.63</v>
      </c>
      <c r="J18692" s="228">
        <v>153028.51</v>
      </c>
      <c r="K18692" s="228">
        <v>229174</v>
      </c>
      <c r="L18692" s="228">
        <v>1128812.6299999999</v>
      </c>
    </row>
    <row r="18693" spans="1:12">
      <c r="A18693" s="228">
        <v>2022</v>
      </c>
      <c r="B18693" s="228" t="s">
        <v>192</v>
      </c>
      <c r="C18693" s="228" t="s">
        <v>66</v>
      </c>
      <c r="D18693" s="228" t="s">
        <v>205</v>
      </c>
      <c r="E18693" s="228">
        <v>50</v>
      </c>
      <c r="F18693" s="228">
        <v>7484</v>
      </c>
      <c r="G18693" s="228">
        <v>442</v>
      </c>
      <c r="H18693" s="228">
        <v>883</v>
      </c>
      <c r="I18693" s="228">
        <v>1060133.1100000001</v>
      </c>
      <c r="J18693" s="228">
        <v>278573.68</v>
      </c>
      <c r="K18693" s="228">
        <v>318139</v>
      </c>
      <c r="L18693" s="228">
        <v>1884021.65</v>
      </c>
    </row>
    <row r="18694" spans="1:12">
      <c r="A18694" s="228">
        <v>2022</v>
      </c>
      <c r="B18694" s="228" t="s">
        <v>192</v>
      </c>
      <c r="C18694" s="228" t="s">
        <v>66</v>
      </c>
      <c r="D18694" s="228" t="s">
        <v>205</v>
      </c>
      <c r="E18694" s="228">
        <v>55</v>
      </c>
      <c r="F18694" s="228">
        <v>7927</v>
      </c>
      <c r="G18694" s="228">
        <v>598</v>
      </c>
      <c r="H18694" s="228">
        <v>1116</v>
      </c>
      <c r="I18694" s="228">
        <v>1391226.05</v>
      </c>
      <c r="J18694" s="228">
        <v>386703.09</v>
      </c>
      <c r="K18694" s="228">
        <v>438353</v>
      </c>
      <c r="L18694" s="228">
        <v>2466941.85</v>
      </c>
    </row>
    <row r="18695" spans="1:12">
      <c r="A18695" s="228">
        <v>2022</v>
      </c>
      <c r="B18695" s="228" t="s">
        <v>192</v>
      </c>
      <c r="C18695" s="228" t="s">
        <v>66</v>
      </c>
      <c r="D18695" s="228" t="s">
        <v>205</v>
      </c>
      <c r="E18695" s="228">
        <v>60</v>
      </c>
      <c r="F18695" s="228">
        <v>9420</v>
      </c>
      <c r="G18695" s="228">
        <v>1094</v>
      </c>
      <c r="H18695" s="228">
        <v>2059</v>
      </c>
      <c r="I18695" s="228">
        <v>2555661.16</v>
      </c>
      <c r="J18695" s="228">
        <v>637326.73</v>
      </c>
      <c r="K18695" s="228">
        <v>782734</v>
      </c>
      <c r="L18695" s="228">
        <v>4325024.45</v>
      </c>
    </row>
    <row r="18696" spans="1:12">
      <c r="A18696" s="228">
        <v>2022</v>
      </c>
      <c r="B18696" s="228" t="s">
        <v>192</v>
      </c>
      <c r="C18696" s="228" t="s">
        <v>66</v>
      </c>
      <c r="D18696" s="228" t="s">
        <v>205</v>
      </c>
      <c r="E18696" s="228">
        <v>65</v>
      </c>
      <c r="F18696" s="228">
        <v>9042</v>
      </c>
      <c r="G18696" s="228">
        <v>1538</v>
      </c>
      <c r="H18696" s="228">
        <v>2630</v>
      </c>
      <c r="I18696" s="228">
        <v>3191046.43</v>
      </c>
      <c r="J18696" s="228">
        <v>820016.2</v>
      </c>
      <c r="K18696" s="228">
        <v>1015448.05</v>
      </c>
      <c r="L18696" s="228">
        <v>5446568.04</v>
      </c>
    </row>
    <row r="18697" spans="1:12">
      <c r="A18697" s="228">
        <v>2022</v>
      </c>
      <c r="B18697" s="228" t="s">
        <v>192</v>
      </c>
      <c r="C18697" s="228" t="s">
        <v>66</v>
      </c>
      <c r="D18697" s="228" t="s">
        <v>205</v>
      </c>
      <c r="E18697" s="228">
        <v>70</v>
      </c>
      <c r="F18697" s="228">
        <v>8172</v>
      </c>
      <c r="G18697" s="228">
        <v>1540</v>
      </c>
      <c r="H18697" s="228">
        <v>2877</v>
      </c>
      <c r="I18697" s="228">
        <v>3289818.8</v>
      </c>
      <c r="J18697" s="228">
        <v>898143.05</v>
      </c>
      <c r="K18697" s="228">
        <v>1077476</v>
      </c>
      <c r="L18697" s="228">
        <v>5638325.2699999996</v>
      </c>
    </row>
    <row r="18698" spans="1:12">
      <c r="A18698" s="228">
        <v>2022</v>
      </c>
      <c r="B18698" s="228" t="s">
        <v>192</v>
      </c>
      <c r="C18698" s="228" t="s">
        <v>66</v>
      </c>
      <c r="D18698" s="228" t="s">
        <v>205</v>
      </c>
      <c r="E18698" s="228">
        <v>75</v>
      </c>
      <c r="F18698" s="228">
        <v>6050</v>
      </c>
      <c r="G18698" s="228">
        <v>1472</v>
      </c>
      <c r="H18698" s="228">
        <v>2894</v>
      </c>
      <c r="I18698" s="228">
        <v>3212550.49</v>
      </c>
      <c r="J18698" s="228">
        <v>825785.59</v>
      </c>
      <c r="K18698" s="228">
        <v>792228</v>
      </c>
      <c r="L18698" s="228">
        <v>5098586.46</v>
      </c>
    </row>
    <row r="18699" spans="1:12">
      <c r="A18699" s="228">
        <v>2022</v>
      </c>
      <c r="B18699" s="228" t="s">
        <v>192</v>
      </c>
      <c r="C18699" s="228" t="s">
        <v>66</v>
      </c>
      <c r="D18699" s="228" t="s">
        <v>205</v>
      </c>
      <c r="E18699" s="228">
        <v>80</v>
      </c>
      <c r="F18699" s="228">
        <v>3740</v>
      </c>
      <c r="G18699" s="228">
        <v>1214</v>
      </c>
      <c r="H18699" s="228">
        <v>2683</v>
      </c>
      <c r="I18699" s="228">
        <v>2483493.39</v>
      </c>
      <c r="J18699" s="228">
        <v>564778.84</v>
      </c>
      <c r="K18699" s="228">
        <v>661512</v>
      </c>
      <c r="L18699" s="228">
        <v>3893773.74</v>
      </c>
    </row>
    <row r="18700" spans="1:12">
      <c r="A18700" s="228">
        <v>2022</v>
      </c>
      <c r="B18700" s="228" t="s">
        <v>192</v>
      </c>
      <c r="C18700" s="228" t="s">
        <v>66</v>
      </c>
      <c r="D18700" s="228" t="s">
        <v>205</v>
      </c>
      <c r="E18700" s="228">
        <v>85</v>
      </c>
      <c r="F18700" s="228">
        <v>1835</v>
      </c>
      <c r="G18700" s="228">
        <v>573</v>
      </c>
      <c r="H18700" s="228">
        <v>1644</v>
      </c>
      <c r="I18700" s="228">
        <v>1328035.23</v>
      </c>
      <c r="J18700" s="228">
        <v>274301.5</v>
      </c>
      <c r="K18700" s="228">
        <v>389894.15</v>
      </c>
      <c r="L18700" s="228">
        <v>2064649.24</v>
      </c>
    </row>
    <row r="18701" spans="1:12">
      <c r="A18701" s="228">
        <v>2022</v>
      </c>
      <c r="B18701" s="228" t="s">
        <v>192</v>
      </c>
      <c r="C18701" s="228" t="s">
        <v>66</v>
      </c>
      <c r="D18701" s="228" t="s">
        <v>205</v>
      </c>
      <c r="E18701" s="228">
        <v>90</v>
      </c>
      <c r="F18701" s="228">
        <v>756</v>
      </c>
      <c r="G18701" s="228">
        <v>188</v>
      </c>
      <c r="H18701" s="228">
        <v>751</v>
      </c>
      <c r="I18701" s="228">
        <v>504976.23</v>
      </c>
      <c r="J18701" s="228">
        <v>86759.03</v>
      </c>
      <c r="K18701" s="228">
        <v>26937</v>
      </c>
      <c r="L18701" s="228">
        <v>643597.42000000004</v>
      </c>
    </row>
    <row r="18702" spans="1:12">
      <c r="A18702" s="228">
        <v>2022</v>
      </c>
      <c r="B18702" s="228" t="s">
        <v>192</v>
      </c>
      <c r="C18702" s="228" t="s">
        <v>66</v>
      </c>
      <c r="D18702" s="228" t="s">
        <v>205</v>
      </c>
      <c r="E18702" s="228">
        <v>95</v>
      </c>
      <c r="F18702" s="228">
        <v>101</v>
      </c>
      <c r="G18702" s="228">
        <v>20</v>
      </c>
      <c r="H18702" s="228">
        <v>74</v>
      </c>
      <c r="I18702" s="228">
        <v>57966</v>
      </c>
      <c r="J18702" s="228">
        <v>7532.97</v>
      </c>
      <c r="K18702" s="228">
        <v>3527</v>
      </c>
      <c r="L18702" s="228">
        <v>71478.42</v>
      </c>
    </row>
    <row r="18703" spans="1:12">
      <c r="A18703" s="228">
        <v>2022</v>
      </c>
      <c r="B18703" s="228" t="s">
        <v>192</v>
      </c>
      <c r="C18703" s="228" t="s">
        <v>66</v>
      </c>
      <c r="D18703" s="228" t="s">
        <v>206</v>
      </c>
      <c r="E18703" s="228">
        <v>0</v>
      </c>
      <c r="F18703" s="228">
        <v>4084</v>
      </c>
      <c r="G18703" s="228">
        <v>75</v>
      </c>
      <c r="H18703" s="228">
        <v>233</v>
      </c>
      <c r="I18703" s="228">
        <v>220382.7</v>
      </c>
      <c r="J18703" s="228">
        <v>27335.25</v>
      </c>
      <c r="K18703" s="228">
        <v>1278</v>
      </c>
      <c r="L18703" s="228">
        <v>265811.52</v>
      </c>
    </row>
    <row r="18704" spans="1:12">
      <c r="A18704" s="228">
        <v>2022</v>
      </c>
      <c r="B18704" s="228" t="s">
        <v>192</v>
      </c>
      <c r="C18704" s="228" t="s">
        <v>66</v>
      </c>
      <c r="D18704" s="228" t="s">
        <v>206</v>
      </c>
      <c r="E18704" s="228">
        <v>5</v>
      </c>
      <c r="F18704" s="228">
        <v>5511</v>
      </c>
      <c r="G18704" s="228">
        <v>49</v>
      </c>
      <c r="H18704" s="228">
        <v>63</v>
      </c>
      <c r="I18704" s="228">
        <v>88425.09</v>
      </c>
      <c r="J18704" s="228">
        <v>21033.01</v>
      </c>
      <c r="K18704" s="228">
        <v>13446</v>
      </c>
      <c r="L18704" s="228">
        <v>134410.18</v>
      </c>
    </row>
    <row r="18705" spans="1:12">
      <c r="A18705" s="228">
        <v>2022</v>
      </c>
      <c r="B18705" s="228" t="s">
        <v>192</v>
      </c>
      <c r="C18705" s="228" t="s">
        <v>66</v>
      </c>
      <c r="D18705" s="228" t="s">
        <v>206</v>
      </c>
      <c r="E18705" s="228">
        <v>10</v>
      </c>
      <c r="F18705" s="228">
        <v>6225</v>
      </c>
      <c r="G18705" s="228">
        <v>78</v>
      </c>
      <c r="H18705" s="228">
        <v>109</v>
      </c>
      <c r="I18705" s="228">
        <v>122708.33</v>
      </c>
      <c r="J18705" s="228">
        <v>27553.200000000001</v>
      </c>
      <c r="K18705" s="228">
        <v>15836</v>
      </c>
      <c r="L18705" s="228">
        <v>186017.42</v>
      </c>
    </row>
    <row r="18706" spans="1:12">
      <c r="A18706" s="228">
        <v>2022</v>
      </c>
      <c r="B18706" s="228" t="s">
        <v>192</v>
      </c>
      <c r="C18706" s="228" t="s">
        <v>66</v>
      </c>
      <c r="D18706" s="228" t="s">
        <v>206</v>
      </c>
      <c r="E18706" s="228">
        <v>15</v>
      </c>
      <c r="F18706" s="228">
        <v>6110</v>
      </c>
      <c r="G18706" s="228">
        <v>229</v>
      </c>
      <c r="H18706" s="228">
        <v>436</v>
      </c>
      <c r="I18706" s="228">
        <v>484507.56</v>
      </c>
      <c r="J18706" s="228">
        <v>86399.63</v>
      </c>
      <c r="K18706" s="228">
        <v>144712</v>
      </c>
      <c r="L18706" s="228">
        <v>775308.80000000005</v>
      </c>
    </row>
    <row r="18707" spans="1:12">
      <c r="A18707" s="228">
        <v>2022</v>
      </c>
      <c r="B18707" s="228" t="s">
        <v>192</v>
      </c>
      <c r="C18707" s="228" t="s">
        <v>66</v>
      </c>
      <c r="D18707" s="228" t="s">
        <v>206</v>
      </c>
      <c r="E18707" s="228">
        <v>20</v>
      </c>
      <c r="F18707" s="228">
        <v>5238</v>
      </c>
      <c r="G18707" s="228">
        <v>292</v>
      </c>
      <c r="H18707" s="228">
        <v>771</v>
      </c>
      <c r="I18707" s="228">
        <v>692717.43</v>
      </c>
      <c r="J18707" s="228">
        <v>123938.56</v>
      </c>
      <c r="K18707" s="228">
        <v>80378</v>
      </c>
      <c r="L18707" s="228">
        <v>981466.48</v>
      </c>
    </row>
    <row r="18708" spans="1:12">
      <c r="A18708" s="228">
        <v>2022</v>
      </c>
      <c r="B18708" s="228" t="s">
        <v>192</v>
      </c>
      <c r="C18708" s="228" t="s">
        <v>66</v>
      </c>
      <c r="D18708" s="228" t="s">
        <v>206</v>
      </c>
      <c r="E18708" s="228">
        <v>25</v>
      </c>
      <c r="F18708" s="228">
        <v>4144</v>
      </c>
      <c r="G18708" s="228">
        <v>485</v>
      </c>
      <c r="H18708" s="228">
        <v>844</v>
      </c>
      <c r="I18708" s="228">
        <v>828839.95</v>
      </c>
      <c r="J18708" s="228">
        <v>202810</v>
      </c>
      <c r="K18708" s="228">
        <v>127591</v>
      </c>
      <c r="L18708" s="228">
        <v>1304669.23</v>
      </c>
    </row>
    <row r="18709" spans="1:12">
      <c r="A18709" s="228">
        <v>2022</v>
      </c>
      <c r="B18709" s="228" t="s">
        <v>192</v>
      </c>
      <c r="C18709" s="228" t="s">
        <v>66</v>
      </c>
      <c r="D18709" s="228" t="s">
        <v>206</v>
      </c>
      <c r="E18709" s="228">
        <v>30</v>
      </c>
      <c r="F18709" s="228">
        <v>6402</v>
      </c>
      <c r="G18709" s="228">
        <v>539</v>
      </c>
      <c r="H18709" s="228">
        <v>1648</v>
      </c>
      <c r="I18709" s="228">
        <v>1633203.44</v>
      </c>
      <c r="J18709" s="228">
        <v>404008.13</v>
      </c>
      <c r="K18709" s="228">
        <v>106058</v>
      </c>
      <c r="L18709" s="228">
        <v>2406183.98</v>
      </c>
    </row>
    <row r="18710" spans="1:12">
      <c r="A18710" s="228">
        <v>2022</v>
      </c>
      <c r="B18710" s="228" t="s">
        <v>192</v>
      </c>
      <c r="C18710" s="228" t="s">
        <v>66</v>
      </c>
      <c r="D18710" s="228" t="s">
        <v>206</v>
      </c>
      <c r="E18710" s="228">
        <v>35</v>
      </c>
      <c r="F18710" s="228">
        <v>7253</v>
      </c>
      <c r="G18710" s="228">
        <v>518</v>
      </c>
      <c r="H18710" s="228">
        <v>1335</v>
      </c>
      <c r="I18710" s="228">
        <v>1412200.7</v>
      </c>
      <c r="J18710" s="228">
        <v>372895.57</v>
      </c>
      <c r="K18710" s="228">
        <v>162839</v>
      </c>
      <c r="L18710" s="228">
        <v>2217957.2200000002</v>
      </c>
    </row>
    <row r="18711" spans="1:12">
      <c r="A18711" s="228">
        <v>2022</v>
      </c>
      <c r="B18711" s="228" t="s">
        <v>192</v>
      </c>
      <c r="C18711" s="228" t="s">
        <v>66</v>
      </c>
      <c r="D18711" s="228" t="s">
        <v>206</v>
      </c>
      <c r="E18711" s="228">
        <v>40</v>
      </c>
      <c r="F18711" s="228">
        <v>7286</v>
      </c>
      <c r="G18711" s="228">
        <v>440</v>
      </c>
      <c r="H18711" s="228">
        <v>961</v>
      </c>
      <c r="I18711" s="228">
        <v>974075.78</v>
      </c>
      <c r="J18711" s="228">
        <v>237408.95</v>
      </c>
      <c r="K18711" s="228">
        <v>218525</v>
      </c>
      <c r="L18711" s="228">
        <v>1645217.33</v>
      </c>
    </row>
    <row r="18712" spans="1:12">
      <c r="A18712" s="228">
        <v>2022</v>
      </c>
      <c r="B18712" s="228" t="s">
        <v>192</v>
      </c>
      <c r="C18712" s="228" t="s">
        <v>66</v>
      </c>
      <c r="D18712" s="228" t="s">
        <v>206</v>
      </c>
      <c r="E18712" s="228">
        <v>45</v>
      </c>
      <c r="F18712" s="228">
        <v>7559</v>
      </c>
      <c r="G18712" s="228">
        <v>491</v>
      </c>
      <c r="H18712" s="228">
        <v>1180</v>
      </c>
      <c r="I18712" s="228">
        <v>1187322.77</v>
      </c>
      <c r="J18712" s="228">
        <v>294760.01</v>
      </c>
      <c r="K18712" s="228">
        <v>260844</v>
      </c>
      <c r="L18712" s="228">
        <v>1992410.67</v>
      </c>
    </row>
    <row r="18713" spans="1:12">
      <c r="A18713" s="228">
        <v>2022</v>
      </c>
      <c r="B18713" s="228" t="s">
        <v>192</v>
      </c>
      <c r="C18713" s="228" t="s">
        <v>66</v>
      </c>
      <c r="D18713" s="228" t="s">
        <v>206</v>
      </c>
      <c r="E18713" s="228">
        <v>50</v>
      </c>
      <c r="F18713" s="228">
        <v>8671</v>
      </c>
      <c r="G18713" s="228">
        <v>794</v>
      </c>
      <c r="H18713" s="228">
        <v>1431</v>
      </c>
      <c r="I18713" s="228">
        <v>1618190.04</v>
      </c>
      <c r="J18713" s="228">
        <v>422421.07</v>
      </c>
      <c r="K18713" s="228">
        <v>528574</v>
      </c>
      <c r="L18713" s="228">
        <v>2885994.31</v>
      </c>
    </row>
    <row r="18714" spans="1:12">
      <c r="A18714" s="228">
        <v>2022</v>
      </c>
      <c r="B18714" s="228" t="s">
        <v>192</v>
      </c>
      <c r="C18714" s="228" t="s">
        <v>66</v>
      </c>
      <c r="D18714" s="228" t="s">
        <v>206</v>
      </c>
      <c r="E18714" s="228">
        <v>55</v>
      </c>
      <c r="F18714" s="228">
        <v>9445</v>
      </c>
      <c r="G18714" s="228">
        <v>859</v>
      </c>
      <c r="H18714" s="228">
        <v>1792</v>
      </c>
      <c r="I18714" s="228">
        <v>1929933.84</v>
      </c>
      <c r="J18714" s="228">
        <v>495089.06</v>
      </c>
      <c r="K18714" s="228">
        <v>544802</v>
      </c>
      <c r="L18714" s="228">
        <v>3303131.4</v>
      </c>
    </row>
    <row r="18715" spans="1:12">
      <c r="A18715" s="228">
        <v>2022</v>
      </c>
      <c r="B18715" s="228" t="s">
        <v>192</v>
      </c>
      <c r="C18715" s="228" t="s">
        <v>66</v>
      </c>
      <c r="D18715" s="228" t="s">
        <v>206</v>
      </c>
      <c r="E18715" s="228">
        <v>60</v>
      </c>
      <c r="F18715" s="228">
        <v>10914</v>
      </c>
      <c r="G18715" s="228">
        <v>1203</v>
      </c>
      <c r="H18715" s="228">
        <v>2370</v>
      </c>
      <c r="I18715" s="228">
        <v>2656922.35</v>
      </c>
      <c r="J18715" s="228">
        <v>678039.86</v>
      </c>
      <c r="K18715" s="228">
        <v>1075032.8999999999</v>
      </c>
      <c r="L18715" s="228">
        <v>4846338.1500000004</v>
      </c>
    </row>
    <row r="18716" spans="1:12">
      <c r="A18716" s="228">
        <v>2022</v>
      </c>
      <c r="B18716" s="228" t="s">
        <v>192</v>
      </c>
      <c r="C18716" s="228" t="s">
        <v>66</v>
      </c>
      <c r="D18716" s="228" t="s">
        <v>206</v>
      </c>
      <c r="E18716" s="228">
        <v>65</v>
      </c>
      <c r="F18716" s="228">
        <v>10086</v>
      </c>
      <c r="G18716" s="228">
        <v>1299</v>
      </c>
      <c r="H18716" s="228">
        <v>3039</v>
      </c>
      <c r="I18716" s="228">
        <v>3303500.28</v>
      </c>
      <c r="J18716" s="228">
        <v>804116.14</v>
      </c>
      <c r="K18716" s="228">
        <v>1063163</v>
      </c>
      <c r="L18716" s="228">
        <v>5566979.6200000001</v>
      </c>
    </row>
    <row r="18717" spans="1:12">
      <c r="A18717" s="228">
        <v>2022</v>
      </c>
      <c r="B18717" s="228" t="s">
        <v>192</v>
      </c>
      <c r="C18717" s="228" t="s">
        <v>66</v>
      </c>
      <c r="D18717" s="228" t="s">
        <v>206</v>
      </c>
      <c r="E18717" s="228">
        <v>70</v>
      </c>
      <c r="F18717" s="228">
        <v>9196</v>
      </c>
      <c r="G18717" s="228">
        <v>1563</v>
      </c>
      <c r="H18717" s="228">
        <v>3183</v>
      </c>
      <c r="I18717" s="228">
        <v>3614700.08</v>
      </c>
      <c r="J18717" s="228">
        <v>928415.12</v>
      </c>
      <c r="K18717" s="228">
        <v>1000963</v>
      </c>
      <c r="L18717" s="228">
        <v>5900527.3700000001</v>
      </c>
    </row>
    <row r="18718" spans="1:12">
      <c r="A18718" s="228">
        <v>2022</v>
      </c>
      <c r="B18718" s="228" t="s">
        <v>192</v>
      </c>
      <c r="C18718" s="228" t="s">
        <v>66</v>
      </c>
      <c r="D18718" s="228" t="s">
        <v>206</v>
      </c>
      <c r="E18718" s="228">
        <v>75</v>
      </c>
      <c r="F18718" s="228">
        <v>6847</v>
      </c>
      <c r="G18718" s="228">
        <v>1356</v>
      </c>
      <c r="H18718" s="228">
        <v>3084</v>
      </c>
      <c r="I18718" s="228">
        <v>3002892.65</v>
      </c>
      <c r="J18718" s="228">
        <v>706780.6</v>
      </c>
      <c r="K18718" s="228">
        <v>840318.55</v>
      </c>
      <c r="L18718" s="228">
        <v>4789961.07</v>
      </c>
    </row>
    <row r="18719" spans="1:12">
      <c r="A18719" s="228">
        <v>2022</v>
      </c>
      <c r="B18719" s="228" t="s">
        <v>192</v>
      </c>
      <c r="C18719" s="228" t="s">
        <v>66</v>
      </c>
      <c r="D18719" s="228" t="s">
        <v>206</v>
      </c>
      <c r="E18719" s="228">
        <v>80</v>
      </c>
      <c r="F18719" s="228">
        <v>4266</v>
      </c>
      <c r="G18719" s="228">
        <v>1114</v>
      </c>
      <c r="H18719" s="228">
        <v>2701</v>
      </c>
      <c r="I18719" s="228">
        <v>2383776.7000000002</v>
      </c>
      <c r="J18719" s="228">
        <v>505151.86</v>
      </c>
      <c r="K18719" s="228">
        <v>523278</v>
      </c>
      <c r="L18719" s="228">
        <v>3586276.36</v>
      </c>
    </row>
    <row r="18720" spans="1:12">
      <c r="A18720" s="228">
        <v>2022</v>
      </c>
      <c r="B18720" s="228" t="s">
        <v>192</v>
      </c>
      <c r="C18720" s="228" t="s">
        <v>66</v>
      </c>
      <c r="D18720" s="228" t="s">
        <v>206</v>
      </c>
      <c r="E18720" s="228">
        <v>85</v>
      </c>
      <c r="F18720" s="228">
        <v>2466</v>
      </c>
      <c r="G18720" s="228">
        <v>570</v>
      </c>
      <c r="H18720" s="228">
        <v>1937</v>
      </c>
      <c r="I18720" s="228">
        <v>1449211.72</v>
      </c>
      <c r="J18720" s="228">
        <v>261956.5</v>
      </c>
      <c r="K18720" s="228">
        <v>228841.36</v>
      </c>
      <c r="L18720" s="228">
        <v>2028479.9</v>
      </c>
    </row>
    <row r="18721" spans="1:12">
      <c r="A18721" s="228">
        <v>2022</v>
      </c>
      <c r="B18721" s="228" t="s">
        <v>192</v>
      </c>
      <c r="C18721" s="228" t="s">
        <v>66</v>
      </c>
      <c r="D18721" s="228" t="s">
        <v>206</v>
      </c>
      <c r="E18721" s="228">
        <v>90</v>
      </c>
      <c r="F18721" s="228">
        <v>1077</v>
      </c>
      <c r="G18721" s="228">
        <v>274</v>
      </c>
      <c r="H18721" s="228">
        <v>932</v>
      </c>
      <c r="I18721" s="228">
        <v>646058.99</v>
      </c>
      <c r="J18721" s="228">
        <v>103672.57</v>
      </c>
      <c r="K18721" s="228">
        <v>28162</v>
      </c>
      <c r="L18721" s="228">
        <v>808873.9</v>
      </c>
    </row>
    <row r="18722" spans="1:12">
      <c r="A18722" s="228">
        <v>2022</v>
      </c>
      <c r="B18722" s="228" t="s">
        <v>192</v>
      </c>
      <c r="C18722" s="228" t="s">
        <v>66</v>
      </c>
      <c r="D18722" s="228" t="s">
        <v>206</v>
      </c>
      <c r="E18722" s="228">
        <v>95</v>
      </c>
      <c r="F18722" s="228">
        <v>260</v>
      </c>
      <c r="G18722" s="228">
        <v>53</v>
      </c>
      <c r="H18722" s="228">
        <v>312</v>
      </c>
      <c r="I18722" s="228">
        <v>165689.63</v>
      </c>
      <c r="J18722" s="228">
        <v>18328.259999999998</v>
      </c>
      <c r="K18722" s="228">
        <v>7400</v>
      </c>
      <c r="L18722" s="228">
        <v>195833.37</v>
      </c>
    </row>
    <row r="18723" spans="1:12">
      <c r="A18723" s="228">
        <v>2022</v>
      </c>
      <c r="B18723" s="228" t="s">
        <v>192</v>
      </c>
      <c r="C18723" s="228" t="s">
        <v>68</v>
      </c>
      <c r="D18723" s="228" t="s">
        <v>205</v>
      </c>
      <c r="E18723" s="228">
        <v>0</v>
      </c>
      <c r="F18723" s="228">
        <v>6223</v>
      </c>
      <c r="G18723" s="228">
        <v>117</v>
      </c>
      <c r="H18723" s="228">
        <v>247</v>
      </c>
      <c r="I18723" s="228">
        <v>240236.95</v>
      </c>
      <c r="J18723" s="228">
        <v>33607.1</v>
      </c>
      <c r="K18723" s="228">
        <v>1274</v>
      </c>
      <c r="L18723" s="228">
        <v>323793.07</v>
      </c>
    </row>
    <row r="18724" spans="1:12">
      <c r="A18724" s="228">
        <v>2022</v>
      </c>
      <c r="B18724" s="228" t="s">
        <v>192</v>
      </c>
      <c r="C18724" s="228" t="s">
        <v>68</v>
      </c>
      <c r="D18724" s="228" t="s">
        <v>205</v>
      </c>
      <c r="E18724" s="228">
        <v>5</v>
      </c>
      <c r="F18724" s="228">
        <v>8776</v>
      </c>
      <c r="G18724" s="228">
        <v>70</v>
      </c>
      <c r="H18724" s="228">
        <v>123</v>
      </c>
      <c r="I18724" s="228">
        <v>123370.1</v>
      </c>
      <c r="J18724" s="228">
        <v>26442.53</v>
      </c>
      <c r="K18724" s="228">
        <v>17208</v>
      </c>
      <c r="L18724" s="228">
        <v>214992.72</v>
      </c>
    </row>
    <row r="18725" spans="1:12">
      <c r="A18725" s="228">
        <v>2022</v>
      </c>
      <c r="B18725" s="228" t="s">
        <v>192</v>
      </c>
      <c r="C18725" s="228" t="s">
        <v>68</v>
      </c>
      <c r="D18725" s="228" t="s">
        <v>205</v>
      </c>
      <c r="E18725" s="228">
        <v>10</v>
      </c>
      <c r="F18725" s="228">
        <v>8670</v>
      </c>
      <c r="G18725" s="228">
        <v>83</v>
      </c>
      <c r="H18725" s="228">
        <v>87</v>
      </c>
      <c r="I18725" s="228">
        <v>112779.95</v>
      </c>
      <c r="J18725" s="228">
        <v>25565.5</v>
      </c>
      <c r="K18725" s="228">
        <v>39448</v>
      </c>
      <c r="L18725" s="228">
        <v>217950.1</v>
      </c>
    </row>
    <row r="18726" spans="1:12">
      <c r="A18726" s="228">
        <v>2022</v>
      </c>
      <c r="B18726" s="228" t="s">
        <v>192</v>
      </c>
      <c r="C18726" s="228" t="s">
        <v>68</v>
      </c>
      <c r="D18726" s="228" t="s">
        <v>205</v>
      </c>
      <c r="E18726" s="228">
        <v>15</v>
      </c>
      <c r="F18726" s="228">
        <v>7526</v>
      </c>
      <c r="G18726" s="228">
        <v>123</v>
      </c>
      <c r="H18726" s="228">
        <v>176</v>
      </c>
      <c r="I18726" s="228">
        <v>219704.51</v>
      </c>
      <c r="J18726" s="228">
        <v>47600.9</v>
      </c>
      <c r="K18726" s="228">
        <v>113128</v>
      </c>
      <c r="L18726" s="228">
        <v>463355.91</v>
      </c>
    </row>
    <row r="18727" spans="1:12">
      <c r="A18727" s="228">
        <v>2022</v>
      </c>
      <c r="B18727" s="228" t="s">
        <v>192</v>
      </c>
      <c r="C18727" s="228" t="s">
        <v>68</v>
      </c>
      <c r="D18727" s="228" t="s">
        <v>205</v>
      </c>
      <c r="E18727" s="228">
        <v>20</v>
      </c>
      <c r="F18727" s="228">
        <v>5338</v>
      </c>
      <c r="G18727" s="228">
        <v>106</v>
      </c>
      <c r="H18727" s="228">
        <v>203</v>
      </c>
      <c r="I18727" s="228">
        <v>262809.87</v>
      </c>
      <c r="J18727" s="228">
        <v>45525.120000000003</v>
      </c>
      <c r="K18727" s="228">
        <v>92031</v>
      </c>
      <c r="L18727" s="228">
        <v>513241.53</v>
      </c>
    </row>
    <row r="18728" spans="1:12">
      <c r="A18728" s="228">
        <v>2022</v>
      </c>
      <c r="B18728" s="228" t="s">
        <v>192</v>
      </c>
      <c r="C18728" s="228" t="s">
        <v>68</v>
      </c>
      <c r="D18728" s="228" t="s">
        <v>205</v>
      </c>
      <c r="E18728" s="228">
        <v>25</v>
      </c>
      <c r="F18728" s="228">
        <v>4404</v>
      </c>
      <c r="G18728" s="228">
        <v>69</v>
      </c>
      <c r="H18728" s="228">
        <v>127</v>
      </c>
      <c r="I18728" s="228">
        <v>141741.5</v>
      </c>
      <c r="J18728" s="228">
        <v>26149.66</v>
      </c>
      <c r="K18728" s="228">
        <v>60176</v>
      </c>
      <c r="L18728" s="228">
        <v>302243.31</v>
      </c>
    </row>
    <row r="18729" spans="1:12">
      <c r="A18729" s="228">
        <v>2022</v>
      </c>
      <c r="B18729" s="228" t="s">
        <v>192</v>
      </c>
      <c r="C18729" s="228" t="s">
        <v>68</v>
      </c>
      <c r="D18729" s="228" t="s">
        <v>205</v>
      </c>
      <c r="E18729" s="228">
        <v>30</v>
      </c>
      <c r="F18729" s="228">
        <v>7676</v>
      </c>
      <c r="G18729" s="228">
        <v>120</v>
      </c>
      <c r="H18729" s="228">
        <v>187</v>
      </c>
      <c r="I18729" s="228">
        <v>184851.3</v>
      </c>
      <c r="J18729" s="228">
        <v>55564.19</v>
      </c>
      <c r="K18729" s="228">
        <v>22270</v>
      </c>
      <c r="L18729" s="228">
        <v>383593.02</v>
      </c>
    </row>
    <row r="18730" spans="1:12">
      <c r="A18730" s="228">
        <v>2022</v>
      </c>
      <c r="B18730" s="228" t="s">
        <v>192</v>
      </c>
      <c r="C18730" s="228" t="s">
        <v>68</v>
      </c>
      <c r="D18730" s="228" t="s">
        <v>205</v>
      </c>
      <c r="E18730" s="228">
        <v>35</v>
      </c>
      <c r="F18730" s="228">
        <v>9721</v>
      </c>
      <c r="G18730" s="228">
        <v>218</v>
      </c>
      <c r="H18730" s="228">
        <v>304</v>
      </c>
      <c r="I18730" s="228">
        <v>327728.2</v>
      </c>
      <c r="J18730" s="228">
        <v>86064.3</v>
      </c>
      <c r="K18730" s="228">
        <v>151750.6</v>
      </c>
      <c r="L18730" s="228">
        <v>752175.15</v>
      </c>
    </row>
    <row r="18731" spans="1:12">
      <c r="A18731" s="228">
        <v>2022</v>
      </c>
      <c r="B18731" s="228" t="s">
        <v>192</v>
      </c>
      <c r="C18731" s="228" t="s">
        <v>68</v>
      </c>
      <c r="D18731" s="228" t="s">
        <v>205</v>
      </c>
      <c r="E18731" s="228">
        <v>40</v>
      </c>
      <c r="F18731" s="228">
        <v>9508</v>
      </c>
      <c r="G18731" s="228">
        <v>219</v>
      </c>
      <c r="H18731" s="228">
        <v>375</v>
      </c>
      <c r="I18731" s="228">
        <v>343819.64</v>
      </c>
      <c r="J18731" s="228">
        <v>74802.64</v>
      </c>
      <c r="K18731" s="228">
        <v>57866</v>
      </c>
      <c r="L18731" s="228">
        <v>666670.13</v>
      </c>
    </row>
    <row r="18732" spans="1:12">
      <c r="A18732" s="228">
        <v>2022</v>
      </c>
      <c r="B18732" s="228" t="s">
        <v>192</v>
      </c>
      <c r="C18732" s="228" t="s">
        <v>68</v>
      </c>
      <c r="D18732" s="228" t="s">
        <v>205</v>
      </c>
      <c r="E18732" s="228">
        <v>45</v>
      </c>
      <c r="F18732" s="228">
        <v>8455</v>
      </c>
      <c r="G18732" s="228">
        <v>261</v>
      </c>
      <c r="H18732" s="228">
        <v>514</v>
      </c>
      <c r="I18732" s="228">
        <v>484860.23</v>
      </c>
      <c r="J18732" s="228">
        <v>96986.83</v>
      </c>
      <c r="K18732" s="228">
        <v>127527</v>
      </c>
      <c r="L18732" s="228">
        <v>895210.76</v>
      </c>
    </row>
    <row r="18733" spans="1:12">
      <c r="A18733" s="228">
        <v>2022</v>
      </c>
      <c r="B18733" s="228" t="s">
        <v>192</v>
      </c>
      <c r="C18733" s="228" t="s">
        <v>68</v>
      </c>
      <c r="D18733" s="228" t="s">
        <v>205</v>
      </c>
      <c r="E18733" s="228">
        <v>50</v>
      </c>
      <c r="F18733" s="228">
        <v>8210</v>
      </c>
      <c r="G18733" s="228">
        <v>382</v>
      </c>
      <c r="H18733" s="228">
        <v>548</v>
      </c>
      <c r="I18733" s="228">
        <v>600993.17000000004</v>
      </c>
      <c r="J18733" s="228">
        <v>149187.84</v>
      </c>
      <c r="K18733" s="228">
        <v>174149</v>
      </c>
      <c r="L18733" s="228">
        <v>1174103.23</v>
      </c>
    </row>
    <row r="18734" spans="1:12">
      <c r="A18734" s="228">
        <v>2022</v>
      </c>
      <c r="B18734" s="228" t="s">
        <v>192</v>
      </c>
      <c r="C18734" s="228" t="s">
        <v>68</v>
      </c>
      <c r="D18734" s="228" t="s">
        <v>205</v>
      </c>
      <c r="E18734" s="228">
        <v>55</v>
      </c>
      <c r="F18734" s="228">
        <v>7197</v>
      </c>
      <c r="G18734" s="228">
        <v>393</v>
      </c>
      <c r="H18734" s="228">
        <v>666</v>
      </c>
      <c r="I18734" s="228">
        <v>858527.59</v>
      </c>
      <c r="J18734" s="228">
        <v>173075.1</v>
      </c>
      <c r="K18734" s="228">
        <v>242959</v>
      </c>
      <c r="L18734" s="228">
        <v>1579932.87</v>
      </c>
    </row>
    <row r="18735" spans="1:12">
      <c r="A18735" s="228">
        <v>2022</v>
      </c>
      <c r="B18735" s="228" t="s">
        <v>192</v>
      </c>
      <c r="C18735" s="228" t="s">
        <v>68</v>
      </c>
      <c r="D18735" s="228" t="s">
        <v>205</v>
      </c>
      <c r="E18735" s="228">
        <v>60</v>
      </c>
      <c r="F18735" s="228">
        <v>6717</v>
      </c>
      <c r="G18735" s="228">
        <v>562</v>
      </c>
      <c r="H18735" s="228">
        <v>1014</v>
      </c>
      <c r="I18735" s="228">
        <v>1278819.21</v>
      </c>
      <c r="J18735" s="228">
        <v>241605.73</v>
      </c>
      <c r="K18735" s="228">
        <v>295942.96000000002</v>
      </c>
      <c r="L18735" s="228">
        <v>2190923.06</v>
      </c>
    </row>
    <row r="18736" spans="1:12">
      <c r="A18736" s="228">
        <v>2022</v>
      </c>
      <c r="B18736" s="228" t="s">
        <v>192</v>
      </c>
      <c r="C18736" s="228" t="s">
        <v>68</v>
      </c>
      <c r="D18736" s="228" t="s">
        <v>205</v>
      </c>
      <c r="E18736" s="228">
        <v>65</v>
      </c>
      <c r="F18736" s="228">
        <v>5755</v>
      </c>
      <c r="G18736" s="228">
        <v>523</v>
      </c>
      <c r="H18736" s="228">
        <v>1012</v>
      </c>
      <c r="I18736" s="228">
        <v>1389412.32</v>
      </c>
      <c r="J18736" s="228">
        <v>321752.23</v>
      </c>
      <c r="K18736" s="228">
        <v>397588.62</v>
      </c>
      <c r="L18736" s="228">
        <v>2639646.38</v>
      </c>
    </row>
    <row r="18737" spans="1:12">
      <c r="A18737" s="228">
        <v>2022</v>
      </c>
      <c r="B18737" s="228" t="s">
        <v>192</v>
      </c>
      <c r="C18737" s="228" t="s">
        <v>68</v>
      </c>
      <c r="D18737" s="228" t="s">
        <v>205</v>
      </c>
      <c r="E18737" s="228">
        <v>70</v>
      </c>
      <c r="F18737" s="228">
        <v>5114</v>
      </c>
      <c r="G18737" s="228">
        <v>705</v>
      </c>
      <c r="H18737" s="228">
        <v>1177</v>
      </c>
      <c r="I18737" s="228">
        <v>1543805.7</v>
      </c>
      <c r="J18737" s="228">
        <v>298926.87</v>
      </c>
      <c r="K18737" s="228">
        <v>440968.95</v>
      </c>
      <c r="L18737" s="228">
        <v>2757047.9</v>
      </c>
    </row>
    <row r="18738" spans="1:12">
      <c r="A18738" s="228">
        <v>2022</v>
      </c>
      <c r="B18738" s="228" t="s">
        <v>192</v>
      </c>
      <c r="C18738" s="228" t="s">
        <v>68</v>
      </c>
      <c r="D18738" s="228" t="s">
        <v>205</v>
      </c>
      <c r="E18738" s="228">
        <v>75</v>
      </c>
      <c r="F18738" s="228">
        <v>3541</v>
      </c>
      <c r="G18738" s="228">
        <v>714</v>
      </c>
      <c r="H18738" s="228">
        <v>1368</v>
      </c>
      <c r="I18738" s="228">
        <v>1632129.89</v>
      </c>
      <c r="J18738" s="228">
        <v>315959.5</v>
      </c>
      <c r="K18738" s="228">
        <v>383966.95</v>
      </c>
      <c r="L18738" s="228">
        <v>2683302.7000000002</v>
      </c>
    </row>
    <row r="18739" spans="1:12">
      <c r="A18739" s="228">
        <v>2022</v>
      </c>
      <c r="B18739" s="228" t="s">
        <v>192</v>
      </c>
      <c r="C18739" s="228" t="s">
        <v>68</v>
      </c>
      <c r="D18739" s="228" t="s">
        <v>205</v>
      </c>
      <c r="E18739" s="228">
        <v>80</v>
      </c>
      <c r="F18739" s="228">
        <v>2020</v>
      </c>
      <c r="G18739" s="228">
        <v>425</v>
      </c>
      <c r="H18739" s="228">
        <v>1142</v>
      </c>
      <c r="I18739" s="228">
        <v>1081873.0900000001</v>
      </c>
      <c r="J18739" s="228">
        <v>180937.43</v>
      </c>
      <c r="K18739" s="228">
        <v>295058</v>
      </c>
      <c r="L18739" s="228">
        <v>1775434.45</v>
      </c>
    </row>
    <row r="18740" spans="1:12">
      <c r="A18740" s="228">
        <v>2022</v>
      </c>
      <c r="B18740" s="228" t="s">
        <v>192</v>
      </c>
      <c r="C18740" s="228" t="s">
        <v>68</v>
      </c>
      <c r="D18740" s="228" t="s">
        <v>205</v>
      </c>
      <c r="E18740" s="228">
        <v>85</v>
      </c>
      <c r="F18740" s="228">
        <v>1048</v>
      </c>
      <c r="G18740" s="228">
        <v>203</v>
      </c>
      <c r="H18740" s="228">
        <v>780</v>
      </c>
      <c r="I18740" s="228">
        <v>806156.81</v>
      </c>
      <c r="J18740" s="228">
        <v>112464.01</v>
      </c>
      <c r="K18740" s="228">
        <v>258120</v>
      </c>
      <c r="L18740" s="228">
        <v>1267449.74</v>
      </c>
    </row>
    <row r="18741" spans="1:12">
      <c r="A18741" s="228">
        <v>2022</v>
      </c>
      <c r="B18741" s="228" t="s">
        <v>192</v>
      </c>
      <c r="C18741" s="228" t="s">
        <v>68</v>
      </c>
      <c r="D18741" s="228" t="s">
        <v>205</v>
      </c>
      <c r="E18741" s="228">
        <v>90</v>
      </c>
      <c r="F18741" s="228">
        <v>453</v>
      </c>
      <c r="G18741" s="228">
        <v>58</v>
      </c>
      <c r="H18741" s="228">
        <v>332</v>
      </c>
      <c r="I18741" s="228">
        <v>284819.40000000002</v>
      </c>
      <c r="J18741" s="228">
        <v>43734.58</v>
      </c>
      <c r="K18741" s="228">
        <v>87383</v>
      </c>
      <c r="L18741" s="228">
        <v>428573.81</v>
      </c>
    </row>
    <row r="18742" spans="1:12">
      <c r="A18742" s="228">
        <v>2022</v>
      </c>
      <c r="B18742" s="228" t="s">
        <v>192</v>
      </c>
      <c r="C18742" s="228" t="s">
        <v>68</v>
      </c>
      <c r="D18742" s="228" t="s">
        <v>205</v>
      </c>
      <c r="E18742" s="228">
        <v>95</v>
      </c>
      <c r="F18742" s="228">
        <v>86</v>
      </c>
      <c r="G18742" s="228">
        <v>8</v>
      </c>
      <c r="H18742" s="228">
        <v>232</v>
      </c>
      <c r="I18742" s="228">
        <v>167264.04999999999</v>
      </c>
      <c r="J18742" s="228">
        <v>9553.64</v>
      </c>
      <c r="K18742" s="228">
        <v>593</v>
      </c>
      <c r="L18742" s="228">
        <v>181056.19</v>
      </c>
    </row>
    <row r="18743" spans="1:12">
      <c r="A18743" s="228">
        <v>2022</v>
      </c>
      <c r="B18743" s="228" t="s">
        <v>192</v>
      </c>
      <c r="C18743" s="228" t="s">
        <v>68</v>
      </c>
      <c r="D18743" s="228" t="s">
        <v>206</v>
      </c>
      <c r="E18743" s="228">
        <v>0</v>
      </c>
      <c r="F18743" s="228">
        <v>5826</v>
      </c>
      <c r="G18743" s="228">
        <v>76</v>
      </c>
      <c r="H18743" s="228">
        <v>287</v>
      </c>
      <c r="I18743" s="228">
        <v>276079.59999999998</v>
      </c>
      <c r="J18743" s="228">
        <v>22266.14</v>
      </c>
      <c r="K18743" s="228">
        <v>338</v>
      </c>
      <c r="L18743" s="228">
        <v>328528.94</v>
      </c>
    </row>
    <row r="18744" spans="1:12">
      <c r="A18744" s="228">
        <v>2022</v>
      </c>
      <c r="B18744" s="228" t="s">
        <v>192</v>
      </c>
      <c r="C18744" s="228" t="s">
        <v>68</v>
      </c>
      <c r="D18744" s="228" t="s">
        <v>206</v>
      </c>
      <c r="E18744" s="228">
        <v>5</v>
      </c>
      <c r="F18744" s="228">
        <v>8240</v>
      </c>
      <c r="G18744" s="228">
        <v>83</v>
      </c>
      <c r="H18744" s="228">
        <v>158</v>
      </c>
      <c r="I18744" s="228">
        <v>116058.57</v>
      </c>
      <c r="J18744" s="228">
        <v>24923.73</v>
      </c>
      <c r="K18744" s="228">
        <v>26286</v>
      </c>
      <c r="L18744" s="228">
        <v>216180.23</v>
      </c>
    </row>
    <row r="18745" spans="1:12">
      <c r="A18745" s="228">
        <v>2022</v>
      </c>
      <c r="B18745" s="228" t="s">
        <v>192</v>
      </c>
      <c r="C18745" s="228" t="s">
        <v>68</v>
      </c>
      <c r="D18745" s="228" t="s">
        <v>206</v>
      </c>
      <c r="E18745" s="228">
        <v>10</v>
      </c>
      <c r="F18745" s="228">
        <v>8275</v>
      </c>
      <c r="G18745" s="228">
        <v>74</v>
      </c>
      <c r="H18745" s="228">
        <v>181</v>
      </c>
      <c r="I18745" s="228">
        <v>147475.25</v>
      </c>
      <c r="J18745" s="228">
        <v>24845.75</v>
      </c>
      <c r="K18745" s="228">
        <v>34927</v>
      </c>
      <c r="L18745" s="228">
        <v>237102.77</v>
      </c>
    </row>
    <row r="18746" spans="1:12">
      <c r="A18746" s="228">
        <v>2022</v>
      </c>
      <c r="B18746" s="228" t="s">
        <v>192</v>
      </c>
      <c r="C18746" s="228" t="s">
        <v>68</v>
      </c>
      <c r="D18746" s="228" t="s">
        <v>206</v>
      </c>
      <c r="E18746" s="228">
        <v>15</v>
      </c>
      <c r="F18746" s="228">
        <v>7139</v>
      </c>
      <c r="G18746" s="228">
        <v>178</v>
      </c>
      <c r="H18746" s="228">
        <v>599</v>
      </c>
      <c r="I18746" s="228">
        <v>578173.72</v>
      </c>
      <c r="J18746" s="228">
        <v>91020.46</v>
      </c>
      <c r="K18746" s="228">
        <v>79528.87</v>
      </c>
      <c r="L18746" s="228">
        <v>863039.05</v>
      </c>
    </row>
    <row r="18747" spans="1:12">
      <c r="A18747" s="228">
        <v>2022</v>
      </c>
      <c r="B18747" s="228" t="s">
        <v>192</v>
      </c>
      <c r="C18747" s="228" t="s">
        <v>68</v>
      </c>
      <c r="D18747" s="228" t="s">
        <v>206</v>
      </c>
      <c r="E18747" s="228">
        <v>20</v>
      </c>
      <c r="F18747" s="228">
        <v>5593</v>
      </c>
      <c r="G18747" s="228">
        <v>222</v>
      </c>
      <c r="H18747" s="228">
        <v>699</v>
      </c>
      <c r="I18747" s="228">
        <v>705087.08</v>
      </c>
      <c r="J18747" s="228">
        <v>93399.06</v>
      </c>
      <c r="K18747" s="228">
        <v>93395.44</v>
      </c>
      <c r="L18747" s="228">
        <v>1075058.72</v>
      </c>
    </row>
    <row r="18748" spans="1:12">
      <c r="A18748" s="228">
        <v>2022</v>
      </c>
      <c r="B18748" s="228" t="s">
        <v>192</v>
      </c>
      <c r="C18748" s="228" t="s">
        <v>68</v>
      </c>
      <c r="D18748" s="228" t="s">
        <v>206</v>
      </c>
      <c r="E18748" s="228">
        <v>25</v>
      </c>
      <c r="F18748" s="228">
        <v>5600</v>
      </c>
      <c r="G18748" s="228">
        <v>189</v>
      </c>
      <c r="H18748" s="228">
        <v>480</v>
      </c>
      <c r="I18748" s="228">
        <v>506273.28000000003</v>
      </c>
      <c r="J18748" s="228">
        <v>110758.98</v>
      </c>
      <c r="K18748" s="228">
        <v>40966</v>
      </c>
      <c r="L18748" s="228">
        <v>915746.16</v>
      </c>
    </row>
    <row r="18749" spans="1:12">
      <c r="A18749" s="228">
        <v>2022</v>
      </c>
      <c r="B18749" s="228" t="s">
        <v>192</v>
      </c>
      <c r="C18749" s="228" t="s">
        <v>68</v>
      </c>
      <c r="D18749" s="228" t="s">
        <v>206</v>
      </c>
      <c r="E18749" s="228">
        <v>30</v>
      </c>
      <c r="F18749" s="228">
        <v>9389</v>
      </c>
      <c r="G18749" s="228">
        <v>357</v>
      </c>
      <c r="H18749" s="228">
        <v>1097</v>
      </c>
      <c r="I18749" s="228">
        <v>1175713.5</v>
      </c>
      <c r="J18749" s="228">
        <v>226319.96</v>
      </c>
      <c r="K18749" s="228">
        <v>120747</v>
      </c>
      <c r="L18749" s="228">
        <v>1805097.53</v>
      </c>
    </row>
    <row r="18750" spans="1:12">
      <c r="A18750" s="228">
        <v>2022</v>
      </c>
      <c r="B18750" s="228" t="s">
        <v>192</v>
      </c>
      <c r="C18750" s="228" t="s">
        <v>68</v>
      </c>
      <c r="D18750" s="228" t="s">
        <v>206</v>
      </c>
      <c r="E18750" s="228">
        <v>35</v>
      </c>
      <c r="F18750" s="228">
        <v>11330</v>
      </c>
      <c r="G18750" s="228">
        <v>437</v>
      </c>
      <c r="H18750" s="228">
        <v>1196</v>
      </c>
      <c r="I18750" s="228">
        <v>1206132.25</v>
      </c>
      <c r="J18750" s="228">
        <v>248660.15</v>
      </c>
      <c r="K18750" s="228">
        <v>58740</v>
      </c>
      <c r="L18750" s="228">
        <v>1891533</v>
      </c>
    </row>
    <row r="18751" spans="1:12">
      <c r="A18751" s="228">
        <v>2022</v>
      </c>
      <c r="B18751" s="228" t="s">
        <v>192</v>
      </c>
      <c r="C18751" s="228" t="s">
        <v>68</v>
      </c>
      <c r="D18751" s="228" t="s">
        <v>206</v>
      </c>
      <c r="E18751" s="228">
        <v>40</v>
      </c>
      <c r="F18751" s="228">
        <v>10520</v>
      </c>
      <c r="G18751" s="228">
        <v>373</v>
      </c>
      <c r="H18751" s="228">
        <v>886</v>
      </c>
      <c r="I18751" s="228">
        <v>1015127.26</v>
      </c>
      <c r="J18751" s="228">
        <v>204547.23</v>
      </c>
      <c r="K18751" s="228">
        <v>279287</v>
      </c>
      <c r="L18751" s="228">
        <v>1865539.39</v>
      </c>
    </row>
    <row r="18752" spans="1:12">
      <c r="A18752" s="228">
        <v>2022</v>
      </c>
      <c r="B18752" s="228" t="s">
        <v>192</v>
      </c>
      <c r="C18752" s="228" t="s">
        <v>68</v>
      </c>
      <c r="D18752" s="228" t="s">
        <v>206</v>
      </c>
      <c r="E18752" s="228">
        <v>45</v>
      </c>
      <c r="F18752" s="228">
        <v>9431</v>
      </c>
      <c r="G18752" s="228">
        <v>382</v>
      </c>
      <c r="H18752" s="228">
        <v>656</v>
      </c>
      <c r="I18752" s="228">
        <v>775270.78</v>
      </c>
      <c r="J18752" s="228">
        <v>165608.85</v>
      </c>
      <c r="K18752" s="228">
        <v>250834</v>
      </c>
      <c r="L18752" s="228">
        <v>1612981.2</v>
      </c>
    </row>
    <row r="18753" spans="1:12">
      <c r="A18753" s="228">
        <v>2022</v>
      </c>
      <c r="B18753" s="228" t="s">
        <v>192</v>
      </c>
      <c r="C18753" s="228" t="s">
        <v>68</v>
      </c>
      <c r="D18753" s="228" t="s">
        <v>206</v>
      </c>
      <c r="E18753" s="228">
        <v>50</v>
      </c>
      <c r="F18753" s="228">
        <v>9046</v>
      </c>
      <c r="G18753" s="228">
        <v>551</v>
      </c>
      <c r="H18753" s="228">
        <v>1005</v>
      </c>
      <c r="I18753" s="228">
        <v>993358.04</v>
      </c>
      <c r="J18753" s="228">
        <v>209964.36</v>
      </c>
      <c r="K18753" s="228">
        <v>146764</v>
      </c>
      <c r="L18753" s="228">
        <v>1766801.64</v>
      </c>
    </row>
    <row r="18754" spans="1:12">
      <c r="A18754" s="228">
        <v>2022</v>
      </c>
      <c r="B18754" s="228" t="s">
        <v>192</v>
      </c>
      <c r="C18754" s="228" t="s">
        <v>68</v>
      </c>
      <c r="D18754" s="228" t="s">
        <v>206</v>
      </c>
      <c r="E18754" s="228">
        <v>55</v>
      </c>
      <c r="F18754" s="228">
        <v>7879</v>
      </c>
      <c r="G18754" s="228">
        <v>523</v>
      </c>
      <c r="H18754" s="228">
        <v>950</v>
      </c>
      <c r="I18754" s="228">
        <v>1010402.74</v>
      </c>
      <c r="J18754" s="228">
        <v>200202.37</v>
      </c>
      <c r="K18754" s="228">
        <v>280014.05</v>
      </c>
      <c r="L18754" s="228">
        <v>1877691.71</v>
      </c>
    </row>
    <row r="18755" spans="1:12">
      <c r="A18755" s="228">
        <v>2022</v>
      </c>
      <c r="B18755" s="228" t="s">
        <v>192</v>
      </c>
      <c r="C18755" s="228" t="s">
        <v>68</v>
      </c>
      <c r="D18755" s="228" t="s">
        <v>206</v>
      </c>
      <c r="E18755" s="228">
        <v>60</v>
      </c>
      <c r="F18755" s="228">
        <v>7453</v>
      </c>
      <c r="G18755" s="228">
        <v>569</v>
      </c>
      <c r="H18755" s="228">
        <v>1161</v>
      </c>
      <c r="I18755" s="228">
        <v>1275196</v>
      </c>
      <c r="J18755" s="228">
        <v>235662.2</v>
      </c>
      <c r="K18755" s="228">
        <v>336222</v>
      </c>
      <c r="L18755" s="228">
        <v>2301774.89</v>
      </c>
    </row>
    <row r="18756" spans="1:12">
      <c r="A18756" s="228">
        <v>2022</v>
      </c>
      <c r="B18756" s="228" t="s">
        <v>192</v>
      </c>
      <c r="C18756" s="228" t="s">
        <v>68</v>
      </c>
      <c r="D18756" s="228" t="s">
        <v>206</v>
      </c>
      <c r="E18756" s="228">
        <v>65</v>
      </c>
      <c r="F18756" s="228">
        <v>6375</v>
      </c>
      <c r="G18756" s="228">
        <v>648</v>
      </c>
      <c r="H18756" s="228">
        <v>1411</v>
      </c>
      <c r="I18756" s="228">
        <v>1475668.36</v>
      </c>
      <c r="J18756" s="228">
        <v>283624.88</v>
      </c>
      <c r="K18756" s="228">
        <v>379120.97</v>
      </c>
      <c r="L18756" s="228">
        <v>2622944.81</v>
      </c>
    </row>
    <row r="18757" spans="1:12">
      <c r="A18757" s="228">
        <v>2022</v>
      </c>
      <c r="B18757" s="228" t="s">
        <v>192</v>
      </c>
      <c r="C18757" s="228" t="s">
        <v>68</v>
      </c>
      <c r="D18757" s="228" t="s">
        <v>206</v>
      </c>
      <c r="E18757" s="228">
        <v>70</v>
      </c>
      <c r="F18757" s="228">
        <v>5943</v>
      </c>
      <c r="G18757" s="228">
        <v>840</v>
      </c>
      <c r="H18757" s="228">
        <v>1519</v>
      </c>
      <c r="I18757" s="228">
        <v>1467893.72</v>
      </c>
      <c r="J18757" s="228">
        <v>328383.35999999999</v>
      </c>
      <c r="K18757" s="228">
        <v>415632</v>
      </c>
      <c r="L18757" s="228">
        <v>2665261.37</v>
      </c>
    </row>
    <row r="18758" spans="1:12">
      <c r="A18758" s="228">
        <v>2022</v>
      </c>
      <c r="B18758" s="228" t="s">
        <v>192</v>
      </c>
      <c r="C18758" s="228" t="s">
        <v>68</v>
      </c>
      <c r="D18758" s="228" t="s">
        <v>206</v>
      </c>
      <c r="E18758" s="228">
        <v>75</v>
      </c>
      <c r="F18758" s="228">
        <v>4222</v>
      </c>
      <c r="G18758" s="228">
        <v>657</v>
      </c>
      <c r="H18758" s="228">
        <v>1871</v>
      </c>
      <c r="I18758" s="228">
        <v>1723768.4</v>
      </c>
      <c r="J18758" s="228">
        <v>275255.01</v>
      </c>
      <c r="K18758" s="228">
        <v>471231</v>
      </c>
      <c r="L18758" s="228">
        <v>2861857.86</v>
      </c>
    </row>
    <row r="18759" spans="1:12">
      <c r="A18759" s="228">
        <v>2022</v>
      </c>
      <c r="B18759" s="228" t="s">
        <v>192</v>
      </c>
      <c r="C18759" s="228" t="s">
        <v>68</v>
      </c>
      <c r="D18759" s="228" t="s">
        <v>206</v>
      </c>
      <c r="E18759" s="228">
        <v>80</v>
      </c>
      <c r="F18759" s="228">
        <v>2494</v>
      </c>
      <c r="G18759" s="228">
        <v>471</v>
      </c>
      <c r="H18759" s="228">
        <v>1242</v>
      </c>
      <c r="I18759" s="228">
        <v>1271113.58</v>
      </c>
      <c r="J18759" s="228">
        <v>208120.6</v>
      </c>
      <c r="K18759" s="228">
        <v>325051</v>
      </c>
      <c r="L18759" s="228">
        <v>2020582.78</v>
      </c>
    </row>
    <row r="18760" spans="1:12">
      <c r="A18760" s="228">
        <v>2022</v>
      </c>
      <c r="B18760" s="228" t="s">
        <v>192</v>
      </c>
      <c r="C18760" s="228" t="s">
        <v>68</v>
      </c>
      <c r="D18760" s="228" t="s">
        <v>206</v>
      </c>
      <c r="E18760" s="228">
        <v>85</v>
      </c>
      <c r="F18760" s="228">
        <v>1362</v>
      </c>
      <c r="G18760" s="228">
        <v>214</v>
      </c>
      <c r="H18760" s="228">
        <v>1005</v>
      </c>
      <c r="I18760" s="228">
        <v>659443.12</v>
      </c>
      <c r="J18760" s="228">
        <v>87856.54</v>
      </c>
      <c r="K18760" s="228">
        <v>120810</v>
      </c>
      <c r="L18760" s="228">
        <v>946428.33</v>
      </c>
    </row>
    <row r="18761" spans="1:12">
      <c r="A18761" s="228">
        <v>2022</v>
      </c>
      <c r="B18761" s="228" t="s">
        <v>192</v>
      </c>
      <c r="C18761" s="228" t="s">
        <v>68</v>
      </c>
      <c r="D18761" s="228" t="s">
        <v>206</v>
      </c>
      <c r="E18761" s="228">
        <v>90</v>
      </c>
      <c r="F18761" s="228">
        <v>590</v>
      </c>
      <c r="G18761" s="228">
        <v>54</v>
      </c>
      <c r="H18761" s="228">
        <v>507</v>
      </c>
      <c r="I18761" s="228">
        <v>321382.7</v>
      </c>
      <c r="J18761" s="228">
        <v>43164.09</v>
      </c>
      <c r="K18761" s="228">
        <v>10511</v>
      </c>
      <c r="L18761" s="228">
        <v>400259.67</v>
      </c>
    </row>
    <row r="18762" spans="1:12">
      <c r="A18762" s="228">
        <v>2022</v>
      </c>
      <c r="B18762" s="228" t="s">
        <v>192</v>
      </c>
      <c r="C18762" s="228" t="s">
        <v>68</v>
      </c>
      <c r="D18762" s="228" t="s">
        <v>206</v>
      </c>
      <c r="E18762" s="228">
        <v>95</v>
      </c>
      <c r="F18762" s="228">
        <v>178</v>
      </c>
      <c r="G18762" s="228">
        <v>14</v>
      </c>
      <c r="H18762" s="228">
        <v>248</v>
      </c>
      <c r="I18762" s="228">
        <v>125223.93</v>
      </c>
      <c r="J18762" s="228">
        <v>8032.5</v>
      </c>
      <c r="K18762" s="228">
        <v>42</v>
      </c>
      <c r="L18762" s="228">
        <v>175640.39</v>
      </c>
    </row>
    <row r="18763" spans="1:12">
      <c r="A18763" s="228">
        <v>2022</v>
      </c>
      <c r="B18763" s="228" t="s">
        <v>192</v>
      </c>
      <c r="C18763" s="228" t="s">
        <v>67</v>
      </c>
      <c r="D18763" s="228" t="s">
        <v>205</v>
      </c>
      <c r="E18763" s="228">
        <v>0</v>
      </c>
      <c r="F18763" s="228">
        <v>2826</v>
      </c>
      <c r="G18763" s="228">
        <v>62</v>
      </c>
      <c r="H18763" s="228">
        <v>165</v>
      </c>
      <c r="I18763" s="228">
        <v>91353.600000000006</v>
      </c>
      <c r="J18763" s="228">
        <v>15266.94</v>
      </c>
      <c r="K18763" s="228">
        <v>1287</v>
      </c>
      <c r="L18763" s="228">
        <v>113244.92</v>
      </c>
    </row>
    <row r="18764" spans="1:12">
      <c r="A18764" s="228">
        <v>2022</v>
      </c>
      <c r="B18764" s="228" t="s">
        <v>192</v>
      </c>
      <c r="C18764" s="228" t="s">
        <v>67</v>
      </c>
      <c r="D18764" s="228" t="s">
        <v>205</v>
      </c>
      <c r="E18764" s="228">
        <v>5</v>
      </c>
      <c r="F18764" s="228">
        <v>3575</v>
      </c>
      <c r="G18764" s="228">
        <v>33</v>
      </c>
      <c r="H18764" s="228">
        <v>50</v>
      </c>
      <c r="I18764" s="228">
        <v>41850</v>
      </c>
      <c r="J18764" s="228">
        <v>10553.15</v>
      </c>
      <c r="K18764" s="228">
        <v>26713</v>
      </c>
      <c r="L18764" s="228">
        <v>82420</v>
      </c>
    </row>
    <row r="18765" spans="1:12">
      <c r="A18765" s="228">
        <v>2022</v>
      </c>
      <c r="B18765" s="228" t="s">
        <v>192</v>
      </c>
      <c r="C18765" s="228" t="s">
        <v>67</v>
      </c>
      <c r="D18765" s="228" t="s">
        <v>205</v>
      </c>
      <c r="E18765" s="228">
        <v>10</v>
      </c>
      <c r="F18765" s="228">
        <v>3608</v>
      </c>
      <c r="G18765" s="228">
        <v>36</v>
      </c>
      <c r="H18765" s="228">
        <v>55</v>
      </c>
      <c r="I18765" s="228">
        <v>38902</v>
      </c>
      <c r="J18765" s="228">
        <v>10142.469999999999</v>
      </c>
      <c r="K18765" s="228">
        <v>20474</v>
      </c>
      <c r="L18765" s="228">
        <v>74223.25</v>
      </c>
    </row>
    <row r="18766" spans="1:12">
      <c r="A18766" s="228">
        <v>2022</v>
      </c>
      <c r="B18766" s="228" t="s">
        <v>192</v>
      </c>
      <c r="C18766" s="228" t="s">
        <v>67</v>
      </c>
      <c r="D18766" s="228" t="s">
        <v>205</v>
      </c>
      <c r="E18766" s="228">
        <v>15</v>
      </c>
      <c r="F18766" s="228">
        <v>3122</v>
      </c>
      <c r="G18766" s="228">
        <v>65</v>
      </c>
      <c r="H18766" s="228">
        <v>118</v>
      </c>
      <c r="I18766" s="228">
        <v>90017</v>
      </c>
      <c r="J18766" s="228">
        <v>19356.03</v>
      </c>
      <c r="K18766" s="228">
        <v>27797</v>
      </c>
      <c r="L18766" s="228">
        <v>151378.18</v>
      </c>
    </row>
    <row r="18767" spans="1:12">
      <c r="A18767" s="228">
        <v>2022</v>
      </c>
      <c r="B18767" s="228" t="s">
        <v>192</v>
      </c>
      <c r="C18767" s="228" t="s">
        <v>67</v>
      </c>
      <c r="D18767" s="228" t="s">
        <v>205</v>
      </c>
      <c r="E18767" s="228">
        <v>20</v>
      </c>
      <c r="F18767" s="228">
        <v>2188</v>
      </c>
      <c r="G18767" s="228">
        <v>37</v>
      </c>
      <c r="H18767" s="228">
        <v>53</v>
      </c>
      <c r="I18767" s="228">
        <v>57784.05</v>
      </c>
      <c r="J18767" s="228">
        <v>12771.19</v>
      </c>
      <c r="K18767" s="228">
        <v>14660</v>
      </c>
      <c r="L18767" s="228">
        <v>93874.74</v>
      </c>
    </row>
    <row r="18768" spans="1:12">
      <c r="A18768" s="228">
        <v>2022</v>
      </c>
      <c r="B18768" s="228" t="s">
        <v>192</v>
      </c>
      <c r="C18768" s="228" t="s">
        <v>67</v>
      </c>
      <c r="D18768" s="228" t="s">
        <v>205</v>
      </c>
      <c r="E18768" s="228">
        <v>25</v>
      </c>
      <c r="F18768" s="228">
        <v>1954</v>
      </c>
      <c r="G18768" s="228">
        <v>32</v>
      </c>
      <c r="H18768" s="228">
        <v>46</v>
      </c>
      <c r="I18768" s="228">
        <v>35271</v>
      </c>
      <c r="J18768" s="228">
        <v>11217.88</v>
      </c>
      <c r="K18768" s="228">
        <v>12923</v>
      </c>
      <c r="L18768" s="228">
        <v>74261.289999999994</v>
      </c>
    </row>
    <row r="18769" spans="1:12">
      <c r="A18769" s="228">
        <v>2022</v>
      </c>
      <c r="B18769" s="228" t="s">
        <v>192</v>
      </c>
      <c r="C18769" s="228" t="s">
        <v>67</v>
      </c>
      <c r="D18769" s="228" t="s">
        <v>205</v>
      </c>
      <c r="E18769" s="228">
        <v>30</v>
      </c>
      <c r="F18769" s="228">
        <v>3532</v>
      </c>
      <c r="G18769" s="228">
        <v>68</v>
      </c>
      <c r="H18769" s="228">
        <v>216</v>
      </c>
      <c r="I18769" s="228">
        <v>142017.54999999999</v>
      </c>
      <c r="J18769" s="228">
        <v>29771.39</v>
      </c>
      <c r="K18769" s="228">
        <v>19175</v>
      </c>
      <c r="L18769" s="228">
        <v>235110.35</v>
      </c>
    </row>
    <row r="18770" spans="1:12">
      <c r="A18770" s="228">
        <v>2022</v>
      </c>
      <c r="B18770" s="228" t="s">
        <v>192</v>
      </c>
      <c r="C18770" s="228" t="s">
        <v>67</v>
      </c>
      <c r="D18770" s="228" t="s">
        <v>205</v>
      </c>
      <c r="E18770" s="228">
        <v>35</v>
      </c>
      <c r="F18770" s="228">
        <v>4114</v>
      </c>
      <c r="G18770" s="228">
        <v>134</v>
      </c>
      <c r="H18770" s="228">
        <v>189</v>
      </c>
      <c r="I18770" s="228">
        <v>158964.75</v>
      </c>
      <c r="J18770" s="228">
        <v>40925.449999999997</v>
      </c>
      <c r="K18770" s="228">
        <v>53198</v>
      </c>
      <c r="L18770" s="228">
        <v>302625.24</v>
      </c>
    </row>
    <row r="18771" spans="1:12">
      <c r="A18771" s="228">
        <v>2022</v>
      </c>
      <c r="B18771" s="228" t="s">
        <v>192</v>
      </c>
      <c r="C18771" s="228" t="s">
        <v>67</v>
      </c>
      <c r="D18771" s="228" t="s">
        <v>205</v>
      </c>
      <c r="E18771" s="228">
        <v>40</v>
      </c>
      <c r="F18771" s="228">
        <v>3751</v>
      </c>
      <c r="G18771" s="228">
        <v>103</v>
      </c>
      <c r="H18771" s="228">
        <v>222</v>
      </c>
      <c r="I18771" s="228">
        <v>193641</v>
      </c>
      <c r="J18771" s="228">
        <v>55529.61</v>
      </c>
      <c r="K18771" s="228">
        <v>46852</v>
      </c>
      <c r="L18771" s="228">
        <v>338471.51</v>
      </c>
    </row>
    <row r="18772" spans="1:12">
      <c r="A18772" s="228">
        <v>2022</v>
      </c>
      <c r="B18772" s="228" t="s">
        <v>192</v>
      </c>
      <c r="C18772" s="228" t="s">
        <v>67</v>
      </c>
      <c r="D18772" s="228" t="s">
        <v>205</v>
      </c>
      <c r="E18772" s="228">
        <v>45</v>
      </c>
      <c r="F18772" s="228">
        <v>3532</v>
      </c>
      <c r="G18772" s="228">
        <v>112</v>
      </c>
      <c r="H18772" s="228">
        <v>167</v>
      </c>
      <c r="I18772" s="228">
        <v>226078.4</v>
      </c>
      <c r="J18772" s="228">
        <v>69326.45</v>
      </c>
      <c r="K18772" s="228">
        <v>96230</v>
      </c>
      <c r="L18772" s="228">
        <v>456538.26</v>
      </c>
    </row>
    <row r="18773" spans="1:12">
      <c r="A18773" s="228">
        <v>2022</v>
      </c>
      <c r="B18773" s="228" t="s">
        <v>192</v>
      </c>
      <c r="C18773" s="228" t="s">
        <v>67</v>
      </c>
      <c r="D18773" s="228" t="s">
        <v>205</v>
      </c>
      <c r="E18773" s="228">
        <v>50</v>
      </c>
      <c r="F18773" s="228">
        <v>3597</v>
      </c>
      <c r="G18773" s="228">
        <v>162</v>
      </c>
      <c r="H18773" s="228">
        <v>365</v>
      </c>
      <c r="I18773" s="228">
        <v>260516.05</v>
      </c>
      <c r="J18773" s="228">
        <v>86159.79</v>
      </c>
      <c r="K18773" s="228">
        <v>74794</v>
      </c>
      <c r="L18773" s="228">
        <v>523656.2</v>
      </c>
    </row>
    <row r="18774" spans="1:12">
      <c r="A18774" s="228">
        <v>2022</v>
      </c>
      <c r="B18774" s="228" t="s">
        <v>192</v>
      </c>
      <c r="C18774" s="228" t="s">
        <v>67</v>
      </c>
      <c r="D18774" s="228" t="s">
        <v>205</v>
      </c>
      <c r="E18774" s="228">
        <v>55</v>
      </c>
      <c r="F18774" s="228">
        <v>3386</v>
      </c>
      <c r="G18774" s="228">
        <v>226</v>
      </c>
      <c r="H18774" s="228">
        <v>544</v>
      </c>
      <c r="I18774" s="228">
        <v>458930.4</v>
      </c>
      <c r="J18774" s="228">
        <v>123044.31</v>
      </c>
      <c r="K18774" s="228">
        <v>154219</v>
      </c>
      <c r="L18774" s="228">
        <v>825593.04</v>
      </c>
    </row>
    <row r="18775" spans="1:12">
      <c r="A18775" s="228">
        <v>2022</v>
      </c>
      <c r="B18775" s="228" t="s">
        <v>192</v>
      </c>
      <c r="C18775" s="228" t="s">
        <v>67</v>
      </c>
      <c r="D18775" s="228" t="s">
        <v>205</v>
      </c>
      <c r="E18775" s="228">
        <v>60</v>
      </c>
      <c r="F18775" s="228">
        <v>3057</v>
      </c>
      <c r="G18775" s="228">
        <v>294</v>
      </c>
      <c r="H18775" s="228">
        <v>711</v>
      </c>
      <c r="I18775" s="228">
        <v>588754.72</v>
      </c>
      <c r="J18775" s="228">
        <v>142104.31</v>
      </c>
      <c r="K18775" s="228">
        <v>156843</v>
      </c>
      <c r="L18775" s="228">
        <v>1028966.27</v>
      </c>
    </row>
    <row r="18776" spans="1:12">
      <c r="A18776" s="228">
        <v>2022</v>
      </c>
      <c r="B18776" s="228" t="s">
        <v>192</v>
      </c>
      <c r="C18776" s="228" t="s">
        <v>67</v>
      </c>
      <c r="D18776" s="228" t="s">
        <v>205</v>
      </c>
      <c r="E18776" s="228">
        <v>65</v>
      </c>
      <c r="F18776" s="228">
        <v>2309</v>
      </c>
      <c r="G18776" s="228">
        <v>281</v>
      </c>
      <c r="H18776" s="228">
        <v>809</v>
      </c>
      <c r="I18776" s="228">
        <v>785525.35</v>
      </c>
      <c r="J18776" s="228">
        <v>148199.07999999999</v>
      </c>
      <c r="K18776" s="228">
        <v>200192.2</v>
      </c>
      <c r="L18776" s="228">
        <v>1248457.17</v>
      </c>
    </row>
    <row r="18777" spans="1:12">
      <c r="A18777" s="228">
        <v>2022</v>
      </c>
      <c r="B18777" s="228" t="s">
        <v>192</v>
      </c>
      <c r="C18777" s="228" t="s">
        <v>67</v>
      </c>
      <c r="D18777" s="228" t="s">
        <v>205</v>
      </c>
      <c r="E18777" s="228">
        <v>70</v>
      </c>
      <c r="F18777" s="228">
        <v>1549</v>
      </c>
      <c r="G18777" s="228">
        <v>314</v>
      </c>
      <c r="H18777" s="228">
        <v>946</v>
      </c>
      <c r="I18777" s="228">
        <v>644022.44999999995</v>
      </c>
      <c r="J18777" s="228">
        <v>131858.38</v>
      </c>
      <c r="K18777" s="228">
        <v>165747.6</v>
      </c>
      <c r="L18777" s="228">
        <v>1035664.73</v>
      </c>
    </row>
    <row r="18778" spans="1:12">
      <c r="A18778" s="228">
        <v>2022</v>
      </c>
      <c r="B18778" s="228" t="s">
        <v>192</v>
      </c>
      <c r="C18778" s="228" t="s">
        <v>67</v>
      </c>
      <c r="D18778" s="228" t="s">
        <v>205</v>
      </c>
      <c r="E18778" s="228">
        <v>75</v>
      </c>
      <c r="F18778" s="228">
        <v>960</v>
      </c>
      <c r="G18778" s="228">
        <v>188</v>
      </c>
      <c r="H18778" s="228">
        <v>1000</v>
      </c>
      <c r="I18778" s="228">
        <v>577588.9</v>
      </c>
      <c r="J18778" s="228">
        <v>83327.58</v>
      </c>
      <c r="K18778" s="228">
        <v>168940</v>
      </c>
      <c r="L18778" s="228">
        <v>938046.33</v>
      </c>
    </row>
    <row r="18779" spans="1:12">
      <c r="A18779" s="228">
        <v>2022</v>
      </c>
      <c r="B18779" s="228" t="s">
        <v>192</v>
      </c>
      <c r="C18779" s="228" t="s">
        <v>67</v>
      </c>
      <c r="D18779" s="228" t="s">
        <v>205</v>
      </c>
      <c r="E18779" s="228">
        <v>80</v>
      </c>
      <c r="F18779" s="228">
        <v>475</v>
      </c>
      <c r="G18779" s="228">
        <v>86</v>
      </c>
      <c r="H18779" s="228">
        <v>538</v>
      </c>
      <c r="I18779" s="228">
        <v>366250.9</v>
      </c>
      <c r="J18779" s="228">
        <v>40901.79</v>
      </c>
      <c r="K18779" s="228">
        <v>120957</v>
      </c>
      <c r="L18779" s="228">
        <v>552413.18999999994</v>
      </c>
    </row>
    <row r="18780" spans="1:12">
      <c r="A18780" s="228">
        <v>2022</v>
      </c>
      <c r="B18780" s="228" t="s">
        <v>192</v>
      </c>
      <c r="C18780" s="228" t="s">
        <v>67</v>
      </c>
      <c r="D18780" s="228" t="s">
        <v>205</v>
      </c>
      <c r="E18780" s="228">
        <v>85</v>
      </c>
      <c r="F18780" s="228">
        <v>148</v>
      </c>
      <c r="G18780" s="228">
        <v>27</v>
      </c>
      <c r="H18780" s="228">
        <v>186</v>
      </c>
      <c r="I18780" s="228">
        <v>72214</v>
      </c>
      <c r="J18780" s="228">
        <v>6401.45</v>
      </c>
      <c r="K18780" s="228">
        <v>506</v>
      </c>
      <c r="L18780" s="228">
        <v>88895.49</v>
      </c>
    </row>
    <row r="18781" spans="1:12">
      <c r="A18781" s="228">
        <v>2022</v>
      </c>
      <c r="B18781" s="228" t="s">
        <v>192</v>
      </c>
      <c r="C18781" s="228" t="s">
        <v>67</v>
      </c>
      <c r="D18781" s="228" t="s">
        <v>205</v>
      </c>
      <c r="E18781" s="228">
        <v>90</v>
      </c>
      <c r="F18781" s="228">
        <v>43</v>
      </c>
      <c r="G18781" s="228">
        <v>5</v>
      </c>
      <c r="H18781" s="228">
        <v>80</v>
      </c>
      <c r="I18781" s="228">
        <v>31297.8</v>
      </c>
      <c r="J18781" s="228">
        <v>1487.8</v>
      </c>
      <c r="K18781" s="228">
        <v>0</v>
      </c>
      <c r="L18781" s="228">
        <v>33721.35</v>
      </c>
    </row>
    <row r="18782" spans="1:12">
      <c r="A18782" s="228">
        <v>2022</v>
      </c>
      <c r="B18782" s="228" t="s">
        <v>192</v>
      </c>
      <c r="C18782" s="228" t="s">
        <v>67</v>
      </c>
      <c r="D18782" s="228" t="s">
        <v>205</v>
      </c>
      <c r="E18782" s="228">
        <v>95</v>
      </c>
      <c r="F18782" s="228">
        <v>6</v>
      </c>
      <c r="G18782" s="228">
        <v>0</v>
      </c>
      <c r="H18782" s="228">
        <v>0</v>
      </c>
      <c r="I18782" s="228">
        <v>0</v>
      </c>
      <c r="J18782" s="228">
        <v>0</v>
      </c>
      <c r="K18782" s="228">
        <v>0</v>
      </c>
      <c r="L18782" s="228">
        <v>0</v>
      </c>
    </row>
    <row r="18783" spans="1:12">
      <c r="A18783" s="228">
        <v>2022</v>
      </c>
      <c r="B18783" s="228" t="s">
        <v>192</v>
      </c>
      <c r="C18783" s="228" t="s">
        <v>67</v>
      </c>
      <c r="D18783" s="228" t="s">
        <v>206</v>
      </c>
      <c r="E18783" s="228">
        <v>0</v>
      </c>
      <c r="F18783" s="228">
        <v>2666</v>
      </c>
      <c r="G18783" s="228">
        <v>36</v>
      </c>
      <c r="H18783" s="228">
        <v>110</v>
      </c>
      <c r="I18783" s="228">
        <v>73489</v>
      </c>
      <c r="J18783" s="228">
        <v>9688.7900000000009</v>
      </c>
      <c r="K18783" s="228">
        <v>268</v>
      </c>
      <c r="L18783" s="228">
        <v>85708.08</v>
      </c>
    </row>
    <row r="18784" spans="1:12">
      <c r="A18784" s="228">
        <v>2022</v>
      </c>
      <c r="B18784" s="228" t="s">
        <v>192</v>
      </c>
      <c r="C18784" s="228" t="s">
        <v>67</v>
      </c>
      <c r="D18784" s="228" t="s">
        <v>206</v>
      </c>
      <c r="E18784" s="228">
        <v>5</v>
      </c>
      <c r="F18784" s="228">
        <v>3429</v>
      </c>
      <c r="G18784" s="228">
        <v>44</v>
      </c>
      <c r="H18784" s="228">
        <v>81</v>
      </c>
      <c r="I18784" s="228">
        <v>44653.05</v>
      </c>
      <c r="J18784" s="228">
        <v>6359.03</v>
      </c>
      <c r="K18784" s="228">
        <v>3904</v>
      </c>
      <c r="L18784" s="228">
        <v>57833.23</v>
      </c>
    </row>
    <row r="18785" spans="1:12">
      <c r="A18785" s="228">
        <v>2022</v>
      </c>
      <c r="B18785" s="228" t="s">
        <v>192</v>
      </c>
      <c r="C18785" s="228" t="s">
        <v>67</v>
      </c>
      <c r="D18785" s="228" t="s">
        <v>206</v>
      </c>
      <c r="E18785" s="228">
        <v>10</v>
      </c>
      <c r="F18785" s="228">
        <v>3387</v>
      </c>
      <c r="G18785" s="228">
        <v>24</v>
      </c>
      <c r="H18785" s="228">
        <v>79</v>
      </c>
      <c r="I18785" s="228">
        <v>47075</v>
      </c>
      <c r="J18785" s="228">
        <v>11179.5</v>
      </c>
      <c r="K18785" s="228">
        <v>29018</v>
      </c>
      <c r="L18785" s="228">
        <v>89813.9</v>
      </c>
    </row>
    <row r="18786" spans="1:12">
      <c r="A18786" s="228">
        <v>2022</v>
      </c>
      <c r="B18786" s="228" t="s">
        <v>192</v>
      </c>
      <c r="C18786" s="228" t="s">
        <v>67</v>
      </c>
      <c r="D18786" s="228" t="s">
        <v>206</v>
      </c>
      <c r="E18786" s="228">
        <v>15</v>
      </c>
      <c r="F18786" s="228">
        <v>3038</v>
      </c>
      <c r="G18786" s="228">
        <v>51</v>
      </c>
      <c r="H18786" s="228">
        <v>111</v>
      </c>
      <c r="I18786" s="228">
        <v>120545.8</v>
      </c>
      <c r="J18786" s="228">
        <v>18225.39</v>
      </c>
      <c r="K18786" s="228">
        <v>43917</v>
      </c>
      <c r="L18786" s="228">
        <v>198198.48</v>
      </c>
    </row>
    <row r="18787" spans="1:12">
      <c r="A18787" s="228">
        <v>2022</v>
      </c>
      <c r="B18787" s="228" t="s">
        <v>192</v>
      </c>
      <c r="C18787" s="228" t="s">
        <v>67</v>
      </c>
      <c r="D18787" s="228" t="s">
        <v>206</v>
      </c>
      <c r="E18787" s="228">
        <v>20</v>
      </c>
      <c r="F18787" s="228">
        <v>2370</v>
      </c>
      <c r="G18787" s="228">
        <v>94</v>
      </c>
      <c r="H18787" s="228">
        <v>214</v>
      </c>
      <c r="I18787" s="228">
        <v>208264.29</v>
      </c>
      <c r="J18787" s="228">
        <v>35028.85</v>
      </c>
      <c r="K18787" s="228">
        <v>16164</v>
      </c>
      <c r="L18787" s="228">
        <v>294522.46000000002</v>
      </c>
    </row>
    <row r="18788" spans="1:12">
      <c r="A18788" s="228">
        <v>2022</v>
      </c>
      <c r="B18788" s="228" t="s">
        <v>192</v>
      </c>
      <c r="C18788" s="228" t="s">
        <v>67</v>
      </c>
      <c r="D18788" s="228" t="s">
        <v>206</v>
      </c>
      <c r="E18788" s="228">
        <v>25</v>
      </c>
      <c r="F18788" s="228">
        <v>2699</v>
      </c>
      <c r="G18788" s="228">
        <v>113</v>
      </c>
      <c r="H18788" s="228">
        <v>323</v>
      </c>
      <c r="I18788" s="228">
        <v>297777.55</v>
      </c>
      <c r="J18788" s="228">
        <v>49515.13</v>
      </c>
      <c r="K18788" s="228">
        <v>53980</v>
      </c>
      <c r="L18788" s="228">
        <v>487386.08</v>
      </c>
    </row>
    <row r="18789" spans="1:12">
      <c r="A18789" s="228">
        <v>2022</v>
      </c>
      <c r="B18789" s="228" t="s">
        <v>192</v>
      </c>
      <c r="C18789" s="228" t="s">
        <v>67</v>
      </c>
      <c r="D18789" s="228" t="s">
        <v>206</v>
      </c>
      <c r="E18789" s="228">
        <v>30</v>
      </c>
      <c r="F18789" s="228">
        <v>4320</v>
      </c>
      <c r="G18789" s="228">
        <v>191</v>
      </c>
      <c r="H18789" s="228">
        <v>570</v>
      </c>
      <c r="I18789" s="228">
        <v>542284.5</v>
      </c>
      <c r="J18789" s="228">
        <v>72588.160000000003</v>
      </c>
      <c r="K18789" s="228">
        <v>82903</v>
      </c>
      <c r="L18789" s="228">
        <v>787925.61</v>
      </c>
    </row>
    <row r="18790" spans="1:12">
      <c r="A18790" s="228">
        <v>2022</v>
      </c>
      <c r="B18790" s="228" t="s">
        <v>192</v>
      </c>
      <c r="C18790" s="228" t="s">
        <v>67</v>
      </c>
      <c r="D18790" s="228" t="s">
        <v>206</v>
      </c>
      <c r="E18790" s="228">
        <v>35</v>
      </c>
      <c r="F18790" s="228">
        <v>4733</v>
      </c>
      <c r="G18790" s="228">
        <v>269</v>
      </c>
      <c r="H18790" s="228">
        <v>555</v>
      </c>
      <c r="I18790" s="228">
        <v>488898.3</v>
      </c>
      <c r="J18790" s="228">
        <v>110245.19</v>
      </c>
      <c r="K18790" s="228">
        <v>65489</v>
      </c>
      <c r="L18790" s="228">
        <v>765843.68</v>
      </c>
    </row>
    <row r="18791" spans="1:12">
      <c r="A18791" s="228">
        <v>2022</v>
      </c>
      <c r="B18791" s="228" t="s">
        <v>192</v>
      </c>
      <c r="C18791" s="228" t="s">
        <v>67</v>
      </c>
      <c r="D18791" s="228" t="s">
        <v>206</v>
      </c>
      <c r="E18791" s="228">
        <v>40</v>
      </c>
      <c r="F18791" s="228">
        <v>4152</v>
      </c>
      <c r="G18791" s="228">
        <v>166</v>
      </c>
      <c r="H18791" s="228">
        <v>435</v>
      </c>
      <c r="I18791" s="228">
        <v>372768.75</v>
      </c>
      <c r="J18791" s="228">
        <v>93121.62</v>
      </c>
      <c r="K18791" s="228">
        <v>44328</v>
      </c>
      <c r="L18791" s="228">
        <v>627131.82999999996</v>
      </c>
    </row>
    <row r="18792" spans="1:12">
      <c r="A18792" s="228">
        <v>2022</v>
      </c>
      <c r="B18792" s="228" t="s">
        <v>192</v>
      </c>
      <c r="C18792" s="228" t="s">
        <v>67</v>
      </c>
      <c r="D18792" s="228" t="s">
        <v>206</v>
      </c>
      <c r="E18792" s="228">
        <v>45</v>
      </c>
      <c r="F18792" s="228">
        <v>3732</v>
      </c>
      <c r="G18792" s="228">
        <v>177</v>
      </c>
      <c r="H18792" s="228">
        <v>452</v>
      </c>
      <c r="I18792" s="228">
        <v>408468.75</v>
      </c>
      <c r="J18792" s="228">
        <v>76407.960000000006</v>
      </c>
      <c r="K18792" s="228">
        <v>53897</v>
      </c>
      <c r="L18792" s="228">
        <v>626181.27</v>
      </c>
    </row>
    <row r="18793" spans="1:12">
      <c r="A18793" s="228">
        <v>2022</v>
      </c>
      <c r="B18793" s="228" t="s">
        <v>192</v>
      </c>
      <c r="C18793" s="228" t="s">
        <v>67</v>
      </c>
      <c r="D18793" s="228" t="s">
        <v>206</v>
      </c>
      <c r="E18793" s="228">
        <v>50</v>
      </c>
      <c r="F18793" s="228">
        <v>3789</v>
      </c>
      <c r="G18793" s="228">
        <v>239</v>
      </c>
      <c r="H18793" s="228">
        <v>571</v>
      </c>
      <c r="I18793" s="228">
        <v>506014.77</v>
      </c>
      <c r="J18793" s="228">
        <v>110733.28</v>
      </c>
      <c r="K18793" s="228">
        <v>95178</v>
      </c>
      <c r="L18793" s="228">
        <v>831478.88</v>
      </c>
    </row>
    <row r="18794" spans="1:12">
      <c r="A18794" s="228">
        <v>2022</v>
      </c>
      <c r="B18794" s="228" t="s">
        <v>192</v>
      </c>
      <c r="C18794" s="228" t="s">
        <v>67</v>
      </c>
      <c r="D18794" s="228" t="s">
        <v>206</v>
      </c>
      <c r="E18794" s="228">
        <v>55</v>
      </c>
      <c r="F18794" s="228">
        <v>3400</v>
      </c>
      <c r="G18794" s="228">
        <v>268</v>
      </c>
      <c r="H18794" s="228">
        <v>492</v>
      </c>
      <c r="I18794" s="228">
        <v>425522.36</v>
      </c>
      <c r="J18794" s="228">
        <v>93746.34</v>
      </c>
      <c r="K18794" s="228">
        <v>106521</v>
      </c>
      <c r="L18794" s="228">
        <v>734535.14</v>
      </c>
    </row>
    <row r="18795" spans="1:12">
      <c r="A18795" s="228">
        <v>2022</v>
      </c>
      <c r="B18795" s="228" t="s">
        <v>192</v>
      </c>
      <c r="C18795" s="228" t="s">
        <v>67</v>
      </c>
      <c r="D18795" s="228" t="s">
        <v>206</v>
      </c>
      <c r="E18795" s="228">
        <v>60</v>
      </c>
      <c r="F18795" s="228">
        <v>2987</v>
      </c>
      <c r="G18795" s="228">
        <v>258</v>
      </c>
      <c r="H18795" s="228">
        <v>625</v>
      </c>
      <c r="I18795" s="228">
        <v>507882.1</v>
      </c>
      <c r="J18795" s="228">
        <v>113521.64</v>
      </c>
      <c r="K18795" s="228">
        <v>120712</v>
      </c>
      <c r="L18795" s="228">
        <v>841120.82</v>
      </c>
    </row>
    <row r="18796" spans="1:12">
      <c r="A18796" s="228">
        <v>2022</v>
      </c>
      <c r="B18796" s="228" t="s">
        <v>192</v>
      </c>
      <c r="C18796" s="228" t="s">
        <v>67</v>
      </c>
      <c r="D18796" s="228" t="s">
        <v>206</v>
      </c>
      <c r="E18796" s="228">
        <v>65</v>
      </c>
      <c r="F18796" s="228">
        <v>2198</v>
      </c>
      <c r="G18796" s="228">
        <v>254</v>
      </c>
      <c r="H18796" s="228">
        <v>714</v>
      </c>
      <c r="I18796" s="228">
        <v>545621.15</v>
      </c>
      <c r="J18796" s="228">
        <v>109184.79</v>
      </c>
      <c r="K18796" s="228">
        <v>146525</v>
      </c>
      <c r="L18796" s="228">
        <v>878124.95</v>
      </c>
    </row>
    <row r="18797" spans="1:12">
      <c r="A18797" s="228">
        <v>2022</v>
      </c>
      <c r="B18797" s="228" t="s">
        <v>192</v>
      </c>
      <c r="C18797" s="228" t="s">
        <v>67</v>
      </c>
      <c r="D18797" s="228" t="s">
        <v>206</v>
      </c>
      <c r="E18797" s="228">
        <v>70</v>
      </c>
      <c r="F18797" s="228">
        <v>1554</v>
      </c>
      <c r="G18797" s="228">
        <v>266</v>
      </c>
      <c r="H18797" s="228">
        <v>853</v>
      </c>
      <c r="I18797" s="228">
        <v>510085.9</v>
      </c>
      <c r="J18797" s="228">
        <v>100744.15</v>
      </c>
      <c r="K18797" s="228">
        <v>91377</v>
      </c>
      <c r="L18797" s="228">
        <v>780219.31</v>
      </c>
    </row>
    <row r="18798" spans="1:12">
      <c r="A18798" s="228">
        <v>2022</v>
      </c>
      <c r="B18798" s="228" t="s">
        <v>192</v>
      </c>
      <c r="C18798" s="228" t="s">
        <v>67</v>
      </c>
      <c r="D18798" s="228" t="s">
        <v>206</v>
      </c>
      <c r="E18798" s="228">
        <v>75</v>
      </c>
      <c r="F18798" s="228">
        <v>885</v>
      </c>
      <c r="G18798" s="228">
        <v>128</v>
      </c>
      <c r="H18798" s="228">
        <v>674</v>
      </c>
      <c r="I18798" s="228">
        <v>302412.90000000002</v>
      </c>
      <c r="J18798" s="228">
        <v>68567.710000000006</v>
      </c>
      <c r="K18798" s="228">
        <v>64143</v>
      </c>
      <c r="L18798" s="228">
        <v>471492.4</v>
      </c>
    </row>
    <row r="18799" spans="1:12">
      <c r="A18799" s="228">
        <v>2022</v>
      </c>
      <c r="B18799" s="228" t="s">
        <v>192</v>
      </c>
      <c r="C18799" s="228" t="s">
        <v>67</v>
      </c>
      <c r="D18799" s="228" t="s">
        <v>206</v>
      </c>
      <c r="E18799" s="228">
        <v>80</v>
      </c>
      <c r="F18799" s="228">
        <v>444</v>
      </c>
      <c r="G18799" s="228">
        <v>74</v>
      </c>
      <c r="H18799" s="228">
        <v>450</v>
      </c>
      <c r="I18799" s="228">
        <v>255684</v>
      </c>
      <c r="J18799" s="228">
        <v>27504.94</v>
      </c>
      <c r="K18799" s="228">
        <v>102417</v>
      </c>
      <c r="L18799" s="228">
        <v>401339.59</v>
      </c>
    </row>
    <row r="18800" spans="1:12">
      <c r="A18800" s="228">
        <v>2022</v>
      </c>
      <c r="B18800" s="228" t="s">
        <v>192</v>
      </c>
      <c r="C18800" s="228" t="s">
        <v>67</v>
      </c>
      <c r="D18800" s="228" t="s">
        <v>206</v>
      </c>
      <c r="E18800" s="228">
        <v>85</v>
      </c>
      <c r="F18800" s="228">
        <v>158</v>
      </c>
      <c r="G18800" s="228">
        <v>28</v>
      </c>
      <c r="H18800" s="228">
        <v>440</v>
      </c>
      <c r="I18800" s="228">
        <v>138459.29999999999</v>
      </c>
      <c r="J18800" s="228">
        <v>5724.9</v>
      </c>
      <c r="K18800" s="228">
        <v>915</v>
      </c>
      <c r="L18800" s="228">
        <v>188895.5</v>
      </c>
    </row>
    <row r="18801" spans="1:12">
      <c r="A18801" s="228">
        <v>2022</v>
      </c>
      <c r="B18801" s="228" t="s">
        <v>192</v>
      </c>
      <c r="C18801" s="228" t="s">
        <v>67</v>
      </c>
      <c r="D18801" s="228" t="s">
        <v>206</v>
      </c>
      <c r="E18801" s="228">
        <v>90</v>
      </c>
      <c r="F18801" s="228">
        <v>66</v>
      </c>
      <c r="G18801" s="228">
        <v>13</v>
      </c>
      <c r="H18801" s="228">
        <v>116</v>
      </c>
      <c r="I18801" s="228">
        <v>44784</v>
      </c>
      <c r="J18801" s="228">
        <v>1053.95</v>
      </c>
      <c r="K18801" s="228">
        <v>2947</v>
      </c>
      <c r="L18801" s="228">
        <v>49184.95</v>
      </c>
    </row>
    <row r="18802" spans="1:12">
      <c r="A18802" s="228">
        <v>2022</v>
      </c>
      <c r="B18802" s="228" t="s">
        <v>192</v>
      </c>
      <c r="C18802" s="228" t="s">
        <v>67</v>
      </c>
      <c r="D18802" s="228" t="s">
        <v>206</v>
      </c>
      <c r="E18802" s="228">
        <v>95</v>
      </c>
      <c r="F18802" s="228">
        <v>15</v>
      </c>
      <c r="G18802" s="228">
        <v>5</v>
      </c>
      <c r="H18802" s="228">
        <v>23</v>
      </c>
      <c r="I18802" s="228">
        <v>12623</v>
      </c>
      <c r="J18802" s="228">
        <v>450.2</v>
      </c>
      <c r="K18802" s="228">
        <v>0</v>
      </c>
      <c r="L18802" s="228">
        <v>13323.2</v>
      </c>
    </row>
    <row r="18803" spans="1:12">
      <c r="A18803" s="228">
        <v>2022</v>
      </c>
      <c r="B18803" s="228" t="s">
        <v>193</v>
      </c>
      <c r="C18803" s="228" t="s">
        <v>61</v>
      </c>
      <c r="D18803" s="228" t="s">
        <v>205</v>
      </c>
      <c r="E18803" s="228">
        <v>0</v>
      </c>
      <c r="F18803" s="228">
        <v>94945</v>
      </c>
      <c r="G18803" s="228">
        <v>3760</v>
      </c>
      <c r="H18803" s="228">
        <v>9888</v>
      </c>
      <c r="I18803" s="228">
        <v>7048502.7000000002</v>
      </c>
      <c r="J18803" s="228">
        <v>1055192.24</v>
      </c>
      <c r="K18803" s="228">
        <v>98454.9</v>
      </c>
      <c r="L18803" s="228">
        <v>9093965.2400000002</v>
      </c>
    </row>
    <row r="18804" spans="1:12">
      <c r="A18804" s="228">
        <v>2022</v>
      </c>
      <c r="B18804" s="228" t="s">
        <v>193</v>
      </c>
      <c r="C18804" s="228" t="s">
        <v>61</v>
      </c>
      <c r="D18804" s="228" t="s">
        <v>205</v>
      </c>
      <c r="E18804" s="228">
        <v>5</v>
      </c>
      <c r="F18804" s="228">
        <v>122633</v>
      </c>
      <c r="G18804" s="228">
        <v>2168</v>
      </c>
      <c r="H18804" s="228">
        <v>3030</v>
      </c>
      <c r="I18804" s="228">
        <v>2620102.52</v>
      </c>
      <c r="J18804" s="228">
        <v>694306.02</v>
      </c>
      <c r="K18804" s="228">
        <v>199033.2</v>
      </c>
      <c r="L18804" s="228">
        <v>4145593.59</v>
      </c>
    </row>
    <row r="18805" spans="1:12">
      <c r="A18805" s="228">
        <v>2022</v>
      </c>
      <c r="B18805" s="228" t="s">
        <v>193</v>
      </c>
      <c r="C18805" s="228" t="s">
        <v>61</v>
      </c>
      <c r="D18805" s="228" t="s">
        <v>205</v>
      </c>
      <c r="E18805" s="228">
        <v>10</v>
      </c>
      <c r="F18805" s="228">
        <v>127983</v>
      </c>
      <c r="G18805" s="228">
        <v>1859</v>
      </c>
      <c r="H18805" s="228">
        <v>3086</v>
      </c>
      <c r="I18805" s="228">
        <v>2669458.5</v>
      </c>
      <c r="J18805" s="228">
        <v>764329.37</v>
      </c>
      <c r="K18805" s="228">
        <v>467430.8</v>
      </c>
      <c r="L18805" s="228">
        <v>4496409</v>
      </c>
    </row>
    <row r="18806" spans="1:12">
      <c r="A18806" s="228">
        <v>2022</v>
      </c>
      <c r="B18806" s="228" t="s">
        <v>193</v>
      </c>
      <c r="C18806" s="228" t="s">
        <v>61</v>
      </c>
      <c r="D18806" s="228" t="s">
        <v>205</v>
      </c>
      <c r="E18806" s="228">
        <v>15</v>
      </c>
      <c r="F18806" s="228">
        <v>117999</v>
      </c>
      <c r="G18806" s="228">
        <v>2820</v>
      </c>
      <c r="H18806" s="228">
        <v>6325</v>
      </c>
      <c r="I18806" s="228">
        <v>6425363.5800000001</v>
      </c>
      <c r="J18806" s="228">
        <v>1308945.49</v>
      </c>
      <c r="K18806" s="228">
        <v>1323356.55</v>
      </c>
      <c r="L18806" s="228">
        <v>10520449.49</v>
      </c>
    </row>
    <row r="18807" spans="1:12">
      <c r="A18807" s="228">
        <v>2022</v>
      </c>
      <c r="B18807" s="228" t="s">
        <v>193</v>
      </c>
      <c r="C18807" s="228" t="s">
        <v>61</v>
      </c>
      <c r="D18807" s="228" t="s">
        <v>205</v>
      </c>
      <c r="E18807" s="228">
        <v>20</v>
      </c>
      <c r="F18807" s="228">
        <v>87429</v>
      </c>
      <c r="G18807" s="228">
        <v>2693</v>
      </c>
      <c r="H18807" s="228">
        <v>6109</v>
      </c>
      <c r="I18807" s="228">
        <v>6348148.2199999997</v>
      </c>
      <c r="J18807" s="228">
        <v>1224446.44</v>
      </c>
      <c r="K18807" s="228">
        <v>1413787.76</v>
      </c>
      <c r="L18807" s="228">
        <v>10476900.58</v>
      </c>
    </row>
    <row r="18808" spans="1:12">
      <c r="A18808" s="228">
        <v>2022</v>
      </c>
      <c r="B18808" s="228" t="s">
        <v>193</v>
      </c>
      <c r="C18808" s="228" t="s">
        <v>61</v>
      </c>
      <c r="D18808" s="228" t="s">
        <v>205</v>
      </c>
      <c r="E18808" s="228">
        <v>25</v>
      </c>
      <c r="F18808" s="228">
        <v>65959</v>
      </c>
      <c r="G18808" s="228">
        <v>1854</v>
      </c>
      <c r="H18808" s="228">
        <v>4812</v>
      </c>
      <c r="I18808" s="228">
        <v>4416646.26</v>
      </c>
      <c r="J18808" s="228">
        <v>909621.98</v>
      </c>
      <c r="K18808" s="228">
        <v>969490.56</v>
      </c>
      <c r="L18808" s="228">
        <v>7701516.2199999997</v>
      </c>
    </row>
    <row r="18809" spans="1:12">
      <c r="A18809" s="228">
        <v>2022</v>
      </c>
      <c r="B18809" s="228" t="s">
        <v>193</v>
      </c>
      <c r="C18809" s="228" t="s">
        <v>61</v>
      </c>
      <c r="D18809" s="228" t="s">
        <v>205</v>
      </c>
      <c r="E18809" s="228">
        <v>30</v>
      </c>
      <c r="F18809" s="228">
        <v>109914</v>
      </c>
      <c r="G18809" s="228">
        <v>2716</v>
      </c>
      <c r="H18809" s="228">
        <v>6703</v>
      </c>
      <c r="I18809" s="228">
        <v>5917968.7000000002</v>
      </c>
      <c r="J18809" s="228">
        <v>1378427.81</v>
      </c>
      <c r="K18809" s="228">
        <v>1482015</v>
      </c>
      <c r="L18809" s="228">
        <v>10711110.460000001</v>
      </c>
    </row>
    <row r="18810" spans="1:12">
      <c r="A18810" s="228">
        <v>2022</v>
      </c>
      <c r="B18810" s="228" t="s">
        <v>193</v>
      </c>
      <c r="C18810" s="228" t="s">
        <v>61</v>
      </c>
      <c r="D18810" s="228" t="s">
        <v>205</v>
      </c>
      <c r="E18810" s="228">
        <v>35</v>
      </c>
      <c r="F18810" s="228">
        <v>136754</v>
      </c>
      <c r="G18810" s="228">
        <v>4127</v>
      </c>
      <c r="H18810" s="228">
        <v>9616</v>
      </c>
      <c r="I18810" s="228">
        <v>8309225.5599999996</v>
      </c>
      <c r="J18810" s="228">
        <v>1998638.86</v>
      </c>
      <c r="K18810" s="228">
        <v>1556617.65</v>
      </c>
      <c r="L18810" s="228">
        <v>14438657.189999999</v>
      </c>
    </row>
    <row r="18811" spans="1:12">
      <c r="A18811" s="228">
        <v>2022</v>
      </c>
      <c r="B18811" s="228" t="s">
        <v>193</v>
      </c>
      <c r="C18811" s="228" t="s">
        <v>61</v>
      </c>
      <c r="D18811" s="228" t="s">
        <v>205</v>
      </c>
      <c r="E18811" s="228">
        <v>40</v>
      </c>
      <c r="F18811" s="228">
        <v>135396</v>
      </c>
      <c r="G18811" s="228">
        <v>4471</v>
      </c>
      <c r="H18811" s="228">
        <v>10521</v>
      </c>
      <c r="I18811" s="228">
        <v>10070634.01</v>
      </c>
      <c r="J18811" s="228">
        <v>2583010.09</v>
      </c>
      <c r="K18811" s="228">
        <v>2330887.9</v>
      </c>
      <c r="L18811" s="228">
        <v>17991898.829999998</v>
      </c>
    </row>
    <row r="18812" spans="1:12">
      <c r="A18812" s="228">
        <v>2022</v>
      </c>
      <c r="B18812" s="228" t="s">
        <v>193</v>
      </c>
      <c r="C18812" s="228" t="s">
        <v>61</v>
      </c>
      <c r="D18812" s="228" t="s">
        <v>205</v>
      </c>
      <c r="E18812" s="228">
        <v>45</v>
      </c>
      <c r="F18812" s="228">
        <v>129133</v>
      </c>
      <c r="G18812" s="228">
        <v>5854</v>
      </c>
      <c r="H18812" s="228">
        <v>12536</v>
      </c>
      <c r="I18812" s="228">
        <v>12743674.779999999</v>
      </c>
      <c r="J18812" s="228">
        <v>3174275.48</v>
      </c>
      <c r="K18812" s="228">
        <v>2770448.56</v>
      </c>
      <c r="L18812" s="228">
        <v>22405203.09</v>
      </c>
    </row>
    <row r="18813" spans="1:12">
      <c r="A18813" s="228">
        <v>2022</v>
      </c>
      <c r="B18813" s="228" t="s">
        <v>193</v>
      </c>
      <c r="C18813" s="228" t="s">
        <v>61</v>
      </c>
      <c r="D18813" s="228" t="s">
        <v>205</v>
      </c>
      <c r="E18813" s="228">
        <v>50</v>
      </c>
      <c r="F18813" s="228">
        <v>125998</v>
      </c>
      <c r="G18813" s="228">
        <v>8110</v>
      </c>
      <c r="H18813" s="228">
        <v>17480</v>
      </c>
      <c r="I18813" s="228">
        <v>18178226.73</v>
      </c>
      <c r="J18813" s="228">
        <v>4360246.7</v>
      </c>
      <c r="K18813" s="228">
        <v>3971669.28</v>
      </c>
      <c r="L18813" s="228">
        <v>30952493.579999998</v>
      </c>
    </row>
    <row r="18814" spans="1:12">
      <c r="A18814" s="228">
        <v>2022</v>
      </c>
      <c r="B18814" s="228" t="s">
        <v>193</v>
      </c>
      <c r="C18814" s="228" t="s">
        <v>61</v>
      </c>
      <c r="D18814" s="228" t="s">
        <v>205</v>
      </c>
      <c r="E18814" s="228">
        <v>55</v>
      </c>
      <c r="F18814" s="228">
        <v>118148</v>
      </c>
      <c r="G18814" s="228">
        <v>10770</v>
      </c>
      <c r="H18814" s="228">
        <v>22422</v>
      </c>
      <c r="I18814" s="228">
        <v>24341069.469999999</v>
      </c>
      <c r="J18814" s="228">
        <v>5572698.4400000004</v>
      </c>
      <c r="K18814" s="228">
        <v>6323485.1799999997</v>
      </c>
      <c r="L18814" s="228">
        <v>42076768.869999997</v>
      </c>
    </row>
    <row r="18815" spans="1:12">
      <c r="A18815" s="228">
        <v>2022</v>
      </c>
      <c r="B18815" s="228" t="s">
        <v>193</v>
      </c>
      <c r="C18815" s="228" t="s">
        <v>61</v>
      </c>
      <c r="D18815" s="228" t="s">
        <v>205</v>
      </c>
      <c r="E18815" s="228">
        <v>60</v>
      </c>
      <c r="F18815" s="228">
        <v>118323</v>
      </c>
      <c r="G18815" s="228">
        <v>14761</v>
      </c>
      <c r="H18815" s="228">
        <v>32805</v>
      </c>
      <c r="I18815" s="228">
        <v>35738255.07</v>
      </c>
      <c r="J18815" s="228">
        <v>8138208.9400000004</v>
      </c>
      <c r="K18815" s="228">
        <v>9867118.8300000001</v>
      </c>
      <c r="L18815" s="228">
        <v>61554596.649999999</v>
      </c>
    </row>
    <row r="18816" spans="1:12">
      <c r="A18816" s="228">
        <v>2022</v>
      </c>
      <c r="B18816" s="228" t="s">
        <v>193</v>
      </c>
      <c r="C18816" s="228" t="s">
        <v>61</v>
      </c>
      <c r="D18816" s="228" t="s">
        <v>205</v>
      </c>
      <c r="E18816" s="228">
        <v>65</v>
      </c>
      <c r="F18816" s="228">
        <v>106169</v>
      </c>
      <c r="G18816" s="228">
        <v>19649</v>
      </c>
      <c r="H18816" s="228">
        <v>43982</v>
      </c>
      <c r="I18816" s="228">
        <v>47263319.030000001</v>
      </c>
      <c r="J18816" s="228">
        <v>10374282.01</v>
      </c>
      <c r="K18816" s="228">
        <v>12670371.58</v>
      </c>
      <c r="L18816" s="228">
        <v>79092020.969999999</v>
      </c>
    </row>
    <row r="18817" spans="1:12">
      <c r="A18817" s="228">
        <v>2022</v>
      </c>
      <c r="B18817" s="228" t="s">
        <v>193</v>
      </c>
      <c r="C18817" s="228" t="s">
        <v>61</v>
      </c>
      <c r="D18817" s="228" t="s">
        <v>205</v>
      </c>
      <c r="E18817" s="228">
        <v>70</v>
      </c>
      <c r="F18817" s="228">
        <v>93789</v>
      </c>
      <c r="G18817" s="228">
        <v>23402</v>
      </c>
      <c r="H18817" s="228">
        <v>54462</v>
      </c>
      <c r="I18817" s="228">
        <v>58307776.990000002</v>
      </c>
      <c r="J18817" s="228">
        <v>12480257.83</v>
      </c>
      <c r="K18817" s="228">
        <v>15539511.369999999</v>
      </c>
      <c r="L18817" s="228">
        <v>95512632.790000007</v>
      </c>
    </row>
    <row r="18818" spans="1:12">
      <c r="A18818" s="228">
        <v>2022</v>
      </c>
      <c r="B18818" s="228" t="s">
        <v>193</v>
      </c>
      <c r="C18818" s="228" t="s">
        <v>61</v>
      </c>
      <c r="D18818" s="228" t="s">
        <v>205</v>
      </c>
      <c r="E18818" s="228">
        <v>75</v>
      </c>
      <c r="F18818" s="228">
        <v>72585</v>
      </c>
      <c r="G18818" s="228">
        <v>23880</v>
      </c>
      <c r="H18818" s="228">
        <v>62859</v>
      </c>
      <c r="I18818" s="228">
        <v>60341811.829999998</v>
      </c>
      <c r="J18818" s="228">
        <v>12236398.23</v>
      </c>
      <c r="K18818" s="228">
        <v>15035105.32</v>
      </c>
      <c r="L18818" s="228">
        <v>95071305.239999995</v>
      </c>
    </row>
    <row r="18819" spans="1:12">
      <c r="A18819" s="228">
        <v>2022</v>
      </c>
      <c r="B18819" s="228" t="s">
        <v>193</v>
      </c>
      <c r="C18819" s="228" t="s">
        <v>61</v>
      </c>
      <c r="D18819" s="228" t="s">
        <v>205</v>
      </c>
      <c r="E18819" s="228">
        <v>80</v>
      </c>
      <c r="F18819" s="228">
        <v>44856</v>
      </c>
      <c r="G18819" s="228">
        <v>17018</v>
      </c>
      <c r="H18819" s="228">
        <v>56288</v>
      </c>
      <c r="I18819" s="228">
        <v>47199541.909999996</v>
      </c>
      <c r="J18819" s="228">
        <v>8536708.9100000001</v>
      </c>
      <c r="K18819" s="228">
        <v>10429979.189999999</v>
      </c>
      <c r="L18819" s="228">
        <v>70562590.549999997</v>
      </c>
    </row>
    <row r="18820" spans="1:12">
      <c r="A18820" s="228">
        <v>2022</v>
      </c>
      <c r="B18820" s="228" t="s">
        <v>193</v>
      </c>
      <c r="C18820" s="228" t="s">
        <v>61</v>
      </c>
      <c r="D18820" s="228" t="s">
        <v>205</v>
      </c>
      <c r="E18820" s="228">
        <v>85</v>
      </c>
      <c r="F18820" s="228">
        <v>23618</v>
      </c>
      <c r="G18820" s="228">
        <v>8854</v>
      </c>
      <c r="H18820" s="228">
        <v>37967</v>
      </c>
      <c r="I18820" s="228">
        <v>27685201.780000001</v>
      </c>
      <c r="J18820" s="228">
        <v>4369207.28</v>
      </c>
      <c r="K18820" s="228">
        <v>4940140.99</v>
      </c>
      <c r="L18820" s="228">
        <v>38965035.340000004</v>
      </c>
    </row>
    <row r="18821" spans="1:12">
      <c r="A18821" s="228">
        <v>2022</v>
      </c>
      <c r="B18821" s="228" t="s">
        <v>193</v>
      </c>
      <c r="C18821" s="228" t="s">
        <v>61</v>
      </c>
      <c r="D18821" s="228" t="s">
        <v>205</v>
      </c>
      <c r="E18821" s="228">
        <v>90</v>
      </c>
      <c r="F18821" s="228">
        <v>9839</v>
      </c>
      <c r="G18821" s="228">
        <v>3418</v>
      </c>
      <c r="H18821" s="228">
        <v>20762</v>
      </c>
      <c r="I18821" s="228">
        <v>13441881.550000001</v>
      </c>
      <c r="J18821" s="228">
        <v>1796331.29</v>
      </c>
      <c r="K18821" s="228">
        <v>1819653.56</v>
      </c>
      <c r="L18821" s="228">
        <v>17781921.899999999</v>
      </c>
    </row>
    <row r="18822" spans="1:12">
      <c r="A18822" s="228">
        <v>2022</v>
      </c>
      <c r="B18822" s="228" t="s">
        <v>193</v>
      </c>
      <c r="C18822" s="228" t="s">
        <v>61</v>
      </c>
      <c r="D18822" s="228" t="s">
        <v>205</v>
      </c>
      <c r="E18822" s="228">
        <v>95</v>
      </c>
      <c r="F18822" s="228">
        <v>1886</v>
      </c>
      <c r="G18822" s="228">
        <v>457</v>
      </c>
      <c r="H18822" s="228">
        <v>3269</v>
      </c>
      <c r="I18822" s="228">
        <v>2003820.97</v>
      </c>
      <c r="J18822" s="228">
        <v>268900.59999999998</v>
      </c>
      <c r="K18822" s="228">
        <v>151906</v>
      </c>
      <c r="L18822" s="228">
        <v>2509888.2799999998</v>
      </c>
    </row>
    <row r="18823" spans="1:12">
      <c r="A18823" s="228">
        <v>2022</v>
      </c>
      <c r="B18823" s="228" t="s">
        <v>193</v>
      </c>
      <c r="C18823" s="228" t="s">
        <v>61</v>
      </c>
      <c r="D18823" s="228" t="s">
        <v>206</v>
      </c>
      <c r="E18823" s="228">
        <v>0</v>
      </c>
      <c r="F18823" s="228">
        <v>88803</v>
      </c>
      <c r="G18823" s="228">
        <v>2681</v>
      </c>
      <c r="H18823" s="228">
        <v>8022</v>
      </c>
      <c r="I18823" s="228">
        <v>5331072.76</v>
      </c>
      <c r="J18823" s="228">
        <v>687046.42</v>
      </c>
      <c r="K18823" s="228">
        <v>27094.05</v>
      </c>
      <c r="L18823" s="228">
        <v>6560553.2999999998</v>
      </c>
    </row>
    <row r="18824" spans="1:12">
      <c r="A18824" s="228">
        <v>2022</v>
      </c>
      <c r="B18824" s="228" t="s">
        <v>193</v>
      </c>
      <c r="C18824" s="228" t="s">
        <v>61</v>
      </c>
      <c r="D18824" s="228" t="s">
        <v>206</v>
      </c>
      <c r="E18824" s="228">
        <v>5</v>
      </c>
      <c r="F18824" s="228">
        <v>115282</v>
      </c>
      <c r="G18824" s="228">
        <v>1603</v>
      </c>
      <c r="H18824" s="228">
        <v>2212</v>
      </c>
      <c r="I18824" s="228">
        <v>1961651.07</v>
      </c>
      <c r="J18824" s="228">
        <v>453881.55</v>
      </c>
      <c r="K18824" s="228">
        <v>216941</v>
      </c>
      <c r="L18824" s="228">
        <v>3106513.38</v>
      </c>
    </row>
    <row r="18825" spans="1:12">
      <c r="A18825" s="228">
        <v>2022</v>
      </c>
      <c r="B18825" s="228" t="s">
        <v>193</v>
      </c>
      <c r="C18825" s="228" t="s">
        <v>61</v>
      </c>
      <c r="D18825" s="228" t="s">
        <v>206</v>
      </c>
      <c r="E18825" s="228">
        <v>10</v>
      </c>
      <c r="F18825" s="228">
        <v>120658</v>
      </c>
      <c r="G18825" s="228">
        <v>1606</v>
      </c>
      <c r="H18825" s="228">
        <v>3758</v>
      </c>
      <c r="I18825" s="228">
        <v>2942809.28</v>
      </c>
      <c r="J18825" s="228">
        <v>585626.52</v>
      </c>
      <c r="K18825" s="228">
        <v>804888</v>
      </c>
      <c r="L18825" s="228">
        <v>4853738.1900000004</v>
      </c>
    </row>
    <row r="18826" spans="1:12">
      <c r="A18826" s="228">
        <v>2022</v>
      </c>
      <c r="B18826" s="228" t="s">
        <v>193</v>
      </c>
      <c r="C18826" s="228" t="s">
        <v>61</v>
      </c>
      <c r="D18826" s="228" t="s">
        <v>206</v>
      </c>
      <c r="E18826" s="228">
        <v>15</v>
      </c>
      <c r="F18826" s="228">
        <v>111442</v>
      </c>
      <c r="G18826" s="228">
        <v>4004</v>
      </c>
      <c r="H18826" s="228">
        <v>13259</v>
      </c>
      <c r="I18826" s="228">
        <v>11117762.810000001</v>
      </c>
      <c r="J18826" s="228">
        <v>1504314.7</v>
      </c>
      <c r="K18826" s="228">
        <v>1183748.03</v>
      </c>
      <c r="L18826" s="228">
        <v>15476860.220000001</v>
      </c>
    </row>
    <row r="18827" spans="1:12">
      <c r="A18827" s="228">
        <v>2022</v>
      </c>
      <c r="B18827" s="228" t="s">
        <v>193</v>
      </c>
      <c r="C18827" s="228" t="s">
        <v>61</v>
      </c>
      <c r="D18827" s="228" t="s">
        <v>206</v>
      </c>
      <c r="E18827" s="228">
        <v>20</v>
      </c>
      <c r="F18827" s="228">
        <v>87754</v>
      </c>
      <c r="G18827" s="228">
        <v>4808</v>
      </c>
      <c r="H18827" s="228">
        <v>12385</v>
      </c>
      <c r="I18827" s="228">
        <v>11435912.800000001</v>
      </c>
      <c r="J18827" s="228">
        <v>1864118.52</v>
      </c>
      <c r="K18827" s="228">
        <v>1212053.55</v>
      </c>
      <c r="L18827" s="228">
        <v>16799296.41</v>
      </c>
    </row>
    <row r="18828" spans="1:12">
      <c r="A18828" s="228">
        <v>2022</v>
      </c>
      <c r="B18828" s="228" t="s">
        <v>193</v>
      </c>
      <c r="C18828" s="228" t="s">
        <v>61</v>
      </c>
      <c r="D18828" s="228" t="s">
        <v>206</v>
      </c>
      <c r="E18828" s="228">
        <v>25</v>
      </c>
      <c r="F18828" s="228">
        <v>78602</v>
      </c>
      <c r="G18828" s="228">
        <v>5029</v>
      </c>
      <c r="H18828" s="228">
        <v>14998</v>
      </c>
      <c r="I18828" s="228">
        <v>14665034.49</v>
      </c>
      <c r="J18828" s="228">
        <v>2962099.6</v>
      </c>
      <c r="K18828" s="228">
        <v>1365138</v>
      </c>
      <c r="L18828" s="228">
        <v>22421919.359999999</v>
      </c>
    </row>
    <row r="18829" spans="1:12">
      <c r="A18829" s="228">
        <v>2022</v>
      </c>
      <c r="B18829" s="228" t="s">
        <v>193</v>
      </c>
      <c r="C18829" s="228" t="s">
        <v>61</v>
      </c>
      <c r="D18829" s="228" t="s">
        <v>206</v>
      </c>
      <c r="E18829" s="228">
        <v>30</v>
      </c>
      <c r="F18829" s="228">
        <v>131749</v>
      </c>
      <c r="G18829" s="228">
        <v>8954</v>
      </c>
      <c r="H18829" s="228">
        <v>28405</v>
      </c>
      <c r="I18829" s="228">
        <v>30545891.469999999</v>
      </c>
      <c r="J18829" s="228">
        <v>6537904.46</v>
      </c>
      <c r="K18829" s="228">
        <v>1867123</v>
      </c>
      <c r="L18829" s="228">
        <v>44840124.810000002</v>
      </c>
    </row>
    <row r="18830" spans="1:12">
      <c r="A18830" s="228">
        <v>2022</v>
      </c>
      <c r="B18830" s="228" t="s">
        <v>193</v>
      </c>
      <c r="C18830" s="228" t="s">
        <v>61</v>
      </c>
      <c r="D18830" s="228" t="s">
        <v>206</v>
      </c>
      <c r="E18830" s="228">
        <v>35</v>
      </c>
      <c r="F18830" s="228">
        <v>154311</v>
      </c>
      <c r="G18830" s="228">
        <v>10076</v>
      </c>
      <c r="H18830" s="228">
        <v>27229</v>
      </c>
      <c r="I18830" s="228">
        <v>29287131.010000002</v>
      </c>
      <c r="J18830" s="228">
        <v>6511432.4299999997</v>
      </c>
      <c r="K18830" s="228">
        <v>2398885</v>
      </c>
      <c r="L18830" s="228">
        <v>45294650.829999998</v>
      </c>
    </row>
    <row r="18831" spans="1:12">
      <c r="A18831" s="228">
        <v>2022</v>
      </c>
      <c r="B18831" s="228" t="s">
        <v>193</v>
      </c>
      <c r="C18831" s="228" t="s">
        <v>61</v>
      </c>
      <c r="D18831" s="228" t="s">
        <v>206</v>
      </c>
      <c r="E18831" s="228">
        <v>40</v>
      </c>
      <c r="F18831" s="228">
        <v>145121</v>
      </c>
      <c r="G18831" s="228">
        <v>8590</v>
      </c>
      <c r="H18831" s="228">
        <v>19464</v>
      </c>
      <c r="I18831" s="228">
        <v>20415480.98</v>
      </c>
      <c r="J18831" s="228">
        <v>4664364.05</v>
      </c>
      <c r="K18831" s="228">
        <v>2617268.86</v>
      </c>
      <c r="L18831" s="228">
        <v>33877346.640000001</v>
      </c>
    </row>
    <row r="18832" spans="1:12">
      <c r="A18832" s="228">
        <v>2022</v>
      </c>
      <c r="B18832" s="228" t="s">
        <v>193</v>
      </c>
      <c r="C18832" s="228" t="s">
        <v>61</v>
      </c>
      <c r="D18832" s="228" t="s">
        <v>206</v>
      </c>
      <c r="E18832" s="228">
        <v>45</v>
      </c>
      <c r="F18832" s="228">
        <v>138160</v>
      </c>
      <c r="G18832" s="228">
        <v>8731</v>
      </c>
      <c r="H18832" s="228">
        <v>19778</v>
      </c>
      <c r="I18832" s="228">
        <v>21022885.609999999</v>
      </c>
      <c r="J18832" s="228">
        <v>4539784.8499999996</v>
      </c>
      <c r="K18832" s="228">
        <v>3513775.47</v>
      </c>
      <c r="L18832" s="228">
        <v>35312463.700000003</v>
      </c>
    </row>
    <row r="18833" spans="1:12">
      <c r="A18833" s="228">
        <v>2022</v>
      </c>
      <c r="B18833" s="228" t="s">
        <v>193</v>
      </c>
      <c r="C18833" s="228" t="s">
        <v>61</v>
      </c>
      <c r="D18833" s="228" t="s">
        <v>206</v>
      </c>
      <c r="E18833" s="228">
        <v>50</v>
      </c>
      <c r="F18833" s="228">
        <v>137984</v>
      </c>
      <c r="G18833" s="228">
        <v>10375</v>
      </c>
      <c r="H18833" s="228">
        <v>21647</v>
      </c>
      <c r="I18833" s="228">
        <v>22826940.850000001</v>
      </c>
      <c r="J18833" s="228">
        <v>5367289.93</v>
      </c>
      <c r="K18833" s="228">
        <v>4887630.04</v>
      </c>
      <c r="L18833" s="228">
        <v>44874719.490000002</v>
      </c>
    </row>
    <row r="18834" spans="1:12">
      <c r="A18834" s="228">
        <v>2022</v>
      </c>
      <c r="B18834" s="228" t="s">
        <v>193</v>
      </c>
      <c r="C18834" s="228" t="s">
        <v>61</v>
      </c>
      <c r="D18834" s="228" t="s">
        <v>206</v>
      </c>
      <c r="E18834" s="228">
        <v>55</v>
      </c>
      <c r="F18834" s="228">
        <v>127632</v>
      </c>
      <c r="G18834" s="228">
        <v>12089</v>
      </c>
      <c r="H18834" s="228">
        <v>26927</v>
      </c>
      <c r="I18834" s="228">
        <v>26648649.550000001</v>
      </c>
      <c r="J18834" s="228">
        <v>6108107.5700000003</v>
      </c>
      <c r="K18834" s="228">
        <v>6135380.9400000004</v>
      </c>
      <c r="L18834" s="228">
        <v>45644026.380000003</v>
      </c>
    </row>
    <row r="18835" spans="1:12">
      <c r="A18835" s="228">
        <v>2022</v>
      </c>
      <c r="B18835" s="228" t="s">
        <v>193</v>
      </c>
      <c r="C18835" s="228" t="s">
        <v>61</v>
      </c>
      <c r="D18835" s="228" t="s">
        <v>206</v>
      </c>
      <c r="E18835" s="228">
        <v>60</v>
      </c>
      <c r="F18835" s="228">
        <v>129310</v>
      </c>
      <c r="G18835" s="228">
        <v>15722</v>
      </c>
      <c r="H18835" s="228">
        <v>35046</v>
      </c>
      <c r="I18835" s="228">
        <v>35159317.920000002</v>
      </c>
      <c r="J18835" s="228">
        <v>7889979.0700000003</v>
      </c>
      <c r="K18835" s="228">
        <v>9738281.9000000004</v>
      </c>
      <c r="L18835" s="228">
        <v>60580209.240000002</v>
      </c>
    </row>
    <row r="18836" spans="1:12">
      <c r="A18836" s="228">
        <v>2022</v>
      </c>
      <c r="B18836" s="228" t="s">
        <v>193</v>
      </c>
      <c r="C18836" s="228" t="s">
        <v>61</v>
      </c>
      <c r="D18836" s="228" t="s">
        <v>206</v>
      </c>
      <c r="E18836" s="228">
        <v>65</v>
      </c>
      <c r="F18836" s="228">
        <v>117391</v>
      </c>
      <c r="G18836" s="228">
        <v>19114</v>
      </c>
      <c r="H18836" s="228">
        <v>45053</v>
      </c>
      <c r="I18836" s="228">
        <v>44948116.380000003</v>
      </c>
      <c r="J18836" s="228">
        <v>9602268.6699999999</v>
      </c>
      <c r="K18836" s="228">
        <v>12181818.060000001</v>
      </c>
      <c r="L18836" s="228">
        <v>74805228.010000005</v>
      </c>
    </row>
    <row r="18837" spans="1:12">
      <c r="A18837" s="228">
        <v>2022</v>
      </c>
      <c r="B18837" s="228" t="s">
        <v>193</v>
      </c>
      <c r="C18837" s="228" t="s">
        <v>61</v>
      </c>
      <c r="D18837" s="228" t="s">
        <v>206</v>
      </c>
      <c r="E18837" s="228">
        <v>70</v>
      </c>
      <c r="F18837" s="228">
        <v>104001</v>
      </c>
      <c r="G18837" s="228">
        <v>21819</v>
      </c>
      <c r="H18837" s="228">
        <v>55901</v>
      </c>
      <c r="I18837" s="228">
        <v>55013883.399999999</v>
      </c>
      <c r="J18837" s="228">
        <v>11177711.34</v>
      </c>
      <c r="K18837" s="228">
        <v>14573167.279999999</v>
      </c>
      <c r="L18837" s="228">
        <v>89034050.579999998</v>
      </c>
    </row>
    <row r="18838" spans="1:12">
      <c r="A18838" s="228">
        <v>2022</v>
      </c>
      <c r="B18838" s="228" t="s">
        <v>193</v>
      </c>
      <c r="C18838" s="228" t="s">
        <v>61</v>
      </c>
      <c r="D18838" s="228" t="s">
        <v>206</v>
      </c>
      <c r="E18838" s="228">
        <v>75</v>
      </c>
      <c r="F18838" s="228">
        <v>81296</v>
      </c>
      <c r="G18838" s="228">
        <v>21548</v>
      </c>
      <c r="H18838" s="228">
        <v>63824</v>
      </c>
      <c r="I18838" s="228">
        <v>57613041.950000003</v>
      </c>
      <c r="J18838" s="228">
        <v>10670374.16</v>
      </c>
      <c r="K18838" s="228">
        <v>14042886.359999999</v>
      </c>
      <c r="L18838" s="228">
        <v>88996090.75</v>
      </c>
    </row>
    <row r="18839" spans="1:12">
      <c r="A18839" s="228">
        <v>2022</v>
      </c>
      <c r="B18839" s="228" t="s">
        <v>193</v>
      </c>
      <c r="C18839" s="228" t="s">
        <v>61</v>
      </c>
      <c r="D18839" s="228" t="s">
        <v>206</v>
      </c>
      <c r="E18839" s="228">
        <v>80</v>
      </c>
      <c r="F18839" s="228">
        <v>50796</v>
      </c>
      <c r="G18839" s="228">
        <v>14582</v>
      </c>
      <c r="H18839" s="228">
        <v>55338</v>
      </c>
      <c r="I18839" s="228">
        <v>44449911.840000004</v>
      </c>
      <c r="J18839" s="228">
        <v>7239416.5700000003</v>
      </c>
      <c r="K18839" s="228">
        <v>8491143.4000000004</v>
      </c>
      <c r="L18839" s="228">
        <v>63959277.950000003</v>
      </c>
    </row>
    <row r="18840" spans="1:12">
      <c r="A18840" s="228">
        <v>2022</v>
      </c>
      <c r="B18840" s="228" t="s">
        <v>193</v>
      </c>
      <c r="C18840" s="228" t="s">
        <v>61</v>
      </c>
      <c r="D18840" s="228" t="s">
        <v>206</v>
      </c>
      <c r="E18840" s="228">
        <v>85</v>
      </c>
      <c r="F18840" s="228">
        <v>29886</v>
      </c>
      <c r="G18840" s="228">
        <v>7959</v>
      </c>
      <c r="H18840" s="228">
        <v>43215</v>
      </c>
      <c r="I18840" s="228">
        <v>30756128.84</v>
      </c>
      <c r="J18840" s="228">
        <v>4220841.9400000004</v>
      </c>
      <c r="K18840" s="228">
        <v>4037172.96</v>
      </c>
      <c r="L18840" s="228">
        <v>40747477.409999996</v>
      </c>
    </row>
    <row r="18841" spans="1:12">
      <c r="A18841" s="228">
        <v>2022</v>
      </c>
      <c r="B18841" s="228" t="s">
        <v>193</v>
      </c>
      <c r="C18841" s="228" t="s">
        <v>61</v>
      </c>
      <c r="D18841" s="228" t="s">
        <v>206</v>
      </c>
      <c r="E18841" s="228">
        <v>90</v>
      </c>
      <c r="F18841" s="228">
        <v>14274</v>
      </c>
      <c r="G18841" s="228">
        <v>3274</v>
      </c>
      <c r="H18841" s="228">
        <v>23562</v>
      </c>
      <c r="I18841" s="228">
        <v>14850574.16</v>
      </c>
      <c r="J18841" s="228">
        <v>1876520.25</v>
      </c>
      <c r="K18841" s="228">
        <v>1164592.3</v>
      </c>
      <c r="L18841" s="228">
        <v>18653517.82</v>
      </c>
    </row>
    <row r="18842" spans="1:12">
      <c r="A18842" s="228">
        <v>2022</v>
      </c>
      <c r="B18842" s="228" t="s">
        <v>193</v>
      </c>
      <c r="C18842" s="228" t="s">
        <v>61</v>
      </c>
      <c r="D18842" s="228" t="s">
        <v>206</v>
      </c>
      <c r="E18842" s="228">
        <v>95</v>
      </c>
      <c r="F18842" s="228">
        <v>4056</v>
      </c>
      <c r="G18842" s="228">
        <v>851</v>
      </c>
      <c r="H18842" s="228">
        <v>6687</v>
      </c>
      <c r="I18842" s="228">
        <v>3888388.74</v>
      </c>
      <c r="J18842" s="228">
        <v>419883.43</v>
      </c>
      <c r="K18842" s="228">
        <v>247418</v>
      </c>
      <c r="L18842" s="228">
        <v>4705308.29</v>
      </c>
    </row>
    <row r="18843" spans="1:12">
      <c r="A18843" s="228">
        <v>2022</v>
      </c>
      <c r="B18843" s="228" t="s">
        <v>193</v>
      </c>
      <c r="C18843" s="228" t="s">
        <v>62</v>
      </c>
      <c r="D18843" s="228" t="s">
        <v>205</v>
      </c>
      <c r="E18843" s="228">
        <v>0</v>
      </c>
      <c r="F18843" s="228">
        <v>66521</v>
      </c>
      <c r="G18843" s="228">
        <v>1864</v>
      </c>
      <c r="H18843" s="228">
        <v>6496</v>
      </c>
      <c r="I18843" s="228">
        <v>5101483.96</v>
      </c>
      <c r="J18843" s="228">
        <v>682170.32</v>
      </c>
      <c r="K18843" s="228">
        <v>86630.65</v>
      </c>
      <c r="L18843" s="228">
        <v>6270863.7199999997</v>
      </c>
    </row>
    <row r="18844" spans="1:12">
      <c r="A18844" s="228">
        <v>2022</v>
      </c>
      <c r="B18844" s="228" t="s">
        <v>193</v>
      </c>
      <c r="C18844" s="228" t="s">
        <v>62</v>
      </c>
      <c r="D18844" s="228" t="s">
        <v>205</v>
      </c>
      <c r="E18844" s="228">
        <v>5</v>
      </c>
      <c r="F18844" s="228">
        <v>85668</v>
      </c>
      <c r="G18844" s="228">
        <v>1194</v>
      </c>
      <c r="H18844" s="228">
        <v>1480</v>
      </c>
      <c r="I18844" s="228">
        <v>1498108.22</v>
      </c>
      <c r="J18844" s="228">
        <v>402267.33</v>
      </c>
      <c r="K18844" s="228">
        <v>134284</v>
      </c>
      <c r="L18844" s="228">
        <v>2356099.39</v>
      </c>
    </row>
    <row r="18845" spans="1:12">
      <c r="A18845" s="228">
        <v>2022</v>
      </c>
      <c r="B18845" s="228" t="s">
        <v>193</v>
      </c>
      <c r="C18845" s="228" t="s">
        <v>62</v>
      </c>
      <c r="D18845" s="228" t="s">
        <v>205</v>
      </c>
      <c r="E18845" s="228">
        <v>10</v>
      </c>
      <c r="F18845" s="228">
        <v>88550</v>
      </c>
      <c r="G18845" s="228">
        <v>1084</v>
      </c>
      <c r="H18845" s="228">
        <v>1775</v>
      </c>
      <c r="I18845" s="228">
        <v>1800039.11</v>
      </c>
      <c r="J18845" s="228">
        <v>499080.46</v>
      </c>
      <c r="K18845" s="228">
        <v>253975</v>
      </c>
      <c r="L18845" s="228">
        <v>2879027.54</v>
      </c>
    </row>
    <row r="18846" spans="1:12">
      <c r="A18846" s="228">
        <v>2022</v>
      </c>
      <c r="B18846" s="228" t="s">
        <v>193</v>
      </c>
      <c r="C18846" s="228" t="s">
        <v>62</v>
      </c>
      <c r="D18846" s="228" t="s">
        <v>205</v>
      </c>
      <c r="E18846" s="228">
        <v>15</v>
      </c>
      <c r="F18846" s="228">
        <v>83017</v>
      </c>
      <c r="G18846" s="228">
        <v>2142</v>
      </c>
      <c r="H18846" s="228">
        <v>3292</v>
      </c>
      <c r="I18846" s="228">
        <v>4288596.37</v>
      </c>
      <c r="J18846" s="228">
        <v>1053225.74</v>
      </c>
      <c r="K18846" s="228">
        <v>947671.25</v>
      </c>
      <c r="L18846" s="228">
        <v>7263645.29</v>
      </c>
    </row>
    <row r="18847" spans="1:12">
      <c r="A18847" s="228">
        <v>2022</v>
      </c>
      <c r="B18847" s="228" t="s">
        <v>193</v>
      </c>
      <c r="C18847" s="228" t="s">
        <v>62</v>
      </c>
      <c r="D18847" s="228" t="s">
        <v>205</v>
      </c>
      <c r="E18847" s="228">
        <v>20</v>
      </c>
      <c r="F18847" s="228">
        <v>60817</v>
      </c>
      <c r="G18847" s="228">
        <v>2236</v>
      </c>
      <c r="H18847" s="228">
        <v>4358</v>
      </c>
      <c r="I18847" s="228">
        <v>5019420.37</v>
      </c>
      <c r="J18847" s="228">
        <v>1038273.34</v>
      </c>
      <c r="K18847" s="228">
        <v>1038564.8</v>
      </c>
      <c r="L18847" s="228">
        <v>8077198.6399999997</v>
      </c>
    </row>
    <row r="18848" spans="1:12">
      <c r="A18848" s="228">
        <v>2022</v>
      </c>
      <c r="B18848" s="228" t="s">
        <v>193</v>
      </c>
      <c r="C18848" s="228" t="s">
        <v>62</v>
      </c>
      <c r="D18848" s="228" t="s">
        <v>205</v>
      </c>
      <c r="E18848" s="228">
        <v>25</v>
      </c>
      <c r="F18848" s="228">
        <v>45923</v>
      </c>
      <c r="G18848" s="228">
        <v>1664</v>
      </c>
      <c r="H18848" s="228">
        <v>3568</v>
      </c>
      <c r="I18848" s="228">
        <v>3567182.99</v>
      </c>
      <c r="J18848" s="228">
        <v>754461.53</v>
      </c>
      <c r="K18848" s="228">
        <v>634561.38</v>
      </c>
      <c r="L18848" s="228">
        <v>5877475.3499999996</v>
      </c>
    </row>
    <row r="18849" spans="1:12">
      <c r="A18849" s="228">
        <v>2022</v>
      </c>
      <c r="B18849" s="228" t="s">
        <v>193</v>
      </c>
      <c r="C18849" s="228" t="s">
        <v>62</v>
      </c>
      <c r="D18849" s="228" t="s">
        <v>205</v>
      </c>
      <c r="E18849" s="228">
        <v>30</v>
      </c>
      <c r="F18849" s="228">
        <v>82488</v>
      </c>
      <c r="G18849" s="228">
        <v>2239</v>
      </c>
      <c r="H18849" s="228">
        <v>4615</v>
      </c>
      <c r="I18849" s="228">
        <v>4647788.93</v>
      </c>
      <c r="J18849" s="228">
        <v>1163141.82</v>
      </c>
      <c r="K18849" s="228">
        <v>971611.02</v>
      </c>
      <c r="L18849" s="228">
        <v>8187536.5300000003</v>
      </c>
    </row>
    <row r="18850" spans="1:12">
      <c r="A18850" s="228">
        <v>2022</v>
      </c>
      <c r="B18850" s="228" t="s">
        <v>193</v>
      </c>
      <c r="C18850" s="228" t="s">
        <v>62</v>
      </c>
      <c r="D18850" s="228" t="s">
        <v>205</v>
      </c>
      <c r="E18850" s="228">
        <v>35</v>
      </c>
      <c r="F18850" s="228">
        <v>101714</v>
      </c>
      <c r="G18850" s="228">
        <v>3054</v>
      </c>
      <c r="H18850" s="228">
        <v>6245</v>
      </c>
      <c r="I18850" s="228">
        <v>6319086.1699999999</v>
      </c>
      <c r="J18850" s="228">
        <v>1588290.62</v>
      </c>
      <c r="K18850" s="228">
        <v>1385200</v>
      </c>
      <c r="L18850" s="228">
        <v>11032729.08</v>
      </c>
    </row>
    <row r="18851" spans="1:12">
      <c r="A18851" s="228">
        <v>2022</v>
      </c>
      <c r="B18851" s="228" t="s">
        <v>193</v>
      </c>
      <c r="C18851" s="228" t="s">
        <v>62</v>
      </c>
      <c r="D18851" s="228" t="s">
        <v>205</v>
      </c>
      <c r="E18851" s="228">
        <v>40</v>
      </c>
      <c r="F18851" s="228">
        <v>98802</v>
      </c>
      <c r="G18851" s="228">
        <v>3655</v>
      </c>
      <c r="H18851" s="228">
        <v>7070</v>
      </c>
      <c r="I18851" s="228">
        <v>6983280.75</v>
      </c>
      <c r="J18851" s="228">
        <v>1883592.59</v>
      </c>
      <c r="K18851" s="228">
        <v>1334722.8</v>
      </c>
      <c r="L18851" s="228">
        <v>12016773.35</v>
      </c>
    </row>
    <row r="18852" spans="1:12">
      <c r="A18852" s="228">
        <v>2022</v>
      </c>
      <c r="B18852" s="228" t="s">
        <v>193</v>
      </c>
      <c r="C18852" s="228" t="s">
        <v>62</v>
      </c>
      <c r="D18852" s="228" t="s">
        <v>205</v>
      </c>
      <c r="E18852" s="228">
        <v>45</v>
      </c>
      <c r="F18852" s="228">
        <v>93015</v>
      </c>
      <c r="G18852" s="228">
        <v>4565</v>
      </c>
      <c r="H18852" s="228">
        <v>8563</v>
      </c>
      <c r="I18852" s="228">
        <v>9354499.8699999992</v>
      </c>
      <c r="J18852" s="228">
        <v>2569954.38</v>
      </c>
      <c r="K18852" s="228">
        <v>1814381.65</v>
      </c>
      <c r="L18852" s="228">
        <v>15893523.76</v>
      </c>
    </row>
    <row r="18853" spans="1:12">
      <c r="A18853" s="228">
        <v>2022</v>
      </c>
      <c r="B18853" s="228" t="s">
        <v>193</v>
      </c>
      <c r="C18853" s="228" t="s">
        <v>62</v>
      </c>
      <c r="D18853" s="228" t="s">
        <v>205</v>
      </c>
      <c r="E18853" s="228">
        <v>50</v>
      </c>
      <c r="F18853" s="228">
        <v>95191</v>
      </c>
      <c r="G18853" s="228">
        <v>6094</v>
      </c>
      <c r="H18853" s="228">
        <v>11977</v>
      </c>
      <c r="I18853" s="228">
        <v>13872743.949999999</v>
      </c>
      <c r="J18853" s="228">
        <v>3806279.48</v>
      </c>
      <c r="K18853" s="228">
        <v>3330366.52</v>
      </c>
      <c r="L18853" s="228">
        <v>23914340.170000002</v>
      </c>
    </row>
    <row r="18854" spans="1:12">
      <c r="A18854" s="228">
        <v>2022</v>
      </c>
      <c r="B18854" s="228" t="s">
        <v>193</v>
      </c>
      <c r="C18854" s="228" t="s">
        <v>62</v>
      </c>
      <c r="D18854" s="228" t="s">
        <v>205</v>
      </c>
      <c r="E18854" s="228">
        <v>55</v>
      </c>
      <c r="F18854" s="228">
        <v>88340</v>
      </c>
      <c r="G18854" s="228">
        <v>7458</v>
      </c>
      <c r="H18854" s="228">
        <v>13900</v>
      </c>
      <c r="I18854" s="228">
        <v>17724817.460000001</v>
      </c>
      <c r="J18854" s="228">
        <v>4840542.74</v>
      </c>
      <c r="K18854" s="228">
        <v>4711368.53</v>
      </c>
      <c r="L18854" s="228">
        <v>30656828.170000002</v>
      </c>
    </row>
    <row r="18855" spans="1:12">
      <c r="A18855" s="228">
        <v>2022</v>
      </c>
      <c r="B18855" s="228" t="s">
        <v>193</v>
      </c>
      <c r="C18855" s="228" t="s">
        <v>62</v>
      </c>
      <c r="D18855" s="228" t="s">
        <v>205</v>
      </c>
      <c r="E18855" s="228">
        <v>60</v>
      </c>
      <c r="F18855" s="228">
        <v>88170</v>
      </c>
      <c r="G18855" s="228">
        <v>10567</v>
      </c>
      <c r="H18855" s="228">
        <v>20854</v>
      </c>
      <c r="I18855" s="228">
        <v>26415327.210000001</v>
      </c>
      <c r="J18855" s="228">
        <v>6991691.6699999999</v>
      </c>
      <c r="K18855" s="228">
        <v>7195295.6500000004</v>
      </c>
      <c r="L18855" s="228">
        <v>45039760.539999999</v>
      </c>
    </row>
    <row r="18856" spans="1:12">
      <c r="A18856" s="228">
        <v>2022</v>
      </c>
      <c r="B18856" s="228" t="s">
        <v>193</v>
      </c>
      <c r="C18856" s="228" t="s">
        <v>62</v>
      </c>
      <c r="D18856" s="228" t="s">
        <v>205</v>
      </c>
      <c r="E18856" s="228">
        <v>65</v>
      </c>
      <c r="F18856" s="228">
        <v>79381</v>
      </c>
      <c r="G18856" s="228">
        <v>13903</v>
      </c>
      <c r="H18856" s="228">
        <v>28204</v>
      </c>
      <c r="I18856" s="228">
        <v>36484238.689999998</v>
      </c>
      <c r="J18856" s="228">
        <v>8775668.8000000007</v>
      </c>
      <c r="K18856" s="228">
        <v>10098715.84</v>
      </c>
      <c r="L18856" s="228">
        <v>60524607.479999997</v>
      </c>
    </row>
    <row r="18857" spans="1:12">
      <c r="A18857" s="228">
        <v>2022</v>
      </c>
      <c r="B18857" s="228" t="s">
        <v>193</v>
      </c>
      <c r="C18857" s="228" t="s">
        <v>62</v>
      </c>
      <c r="D18857" s="228" t="s">
        <v>205</v>
      </c>
      <c r="E18857" s="228">
        <v>70</v>
      </c>
      <c r="F18857" s="228">
        <v>69628</v>
      </c>
      <c r="G18857" s="228">
        <v>16156</v>
      </c>
      <c r="H18857" s="228">
        <v>33704</v>
      </c>
      <c r="I18857" s="228">
        <v>41997303.289999999</v>
      </c>
      <c r="J18857" s="228">
        <v>10209745.560000001</v>
      </c>
      <c r="K18857" s="228">
        <v>10705250.75</v>
      </c>
      <c r="L18857" s="228">
        <v>68114274.900000006</v>
      </c>
    </row>
    <row r="18858" spans="1:12">
      <c r="A18858" s="228">
        <v>2022</v>
      </c>
      <c r="B18858" s="228" t="s">
        <v>193</v>
      </c>
      <c r="C18858" s="228" t="s">
        <v>62</v>
      </c>
      <c r="D18858" s="228" t="s">
        <v>205</v>
      </c>
      <c r="E18858" s="228">
        <v>75</v>
      </c>
      <c r="F18858" s="228">
        <v>53625</v>
      </c>
      <c r="G18858" s="228">
        <v>16909</v>
      </c>
      <c r="H18858" s="228">
        <v>41197</v>
      </c>
      <c r="I18858" s="228">
        <v>44706278.630000003</v>
      </c>
      <c r="J18858" s="228">
        <v>9998849.7300000004</v>
      </c>
      <c r="K18858" s="228">
        <v>10379418.23</v>
      </c>
      <c r="L18858" s="228">
        <v>69420633.799999997</v>
      </c>
    </row>
    <row r="18859" spans="1:12">
      <c r="A18859" s="228">
        <v>2022</v>
      </c>
      <c r="B18859" s="228" t="s">
        <v>193</v>
      </c>
      <c r="C18859" s="228" t="s">
        <v>62</v>
      </c>
      <c r="D18859" s="228" t="s">
        <v>205</v>
      </c>
      <c r="E18859" s="228">
        <v>80</v>
      </c>
      <c r="F18859" s="228">
        <v>33884</v>
      </c>
      <c r="G18859" s="228">
        <v>12655</v>
      </c>
      <c r="H18859" s="228">
        <v>33811</v>
      </c>
      <c r="I18859" s="228">
        <v>34775101.340000004</v>
      </c>
      <c r="J18859" s="228">
        <v>7079488.4299999997</v>
      </c>
      <c r="K18859" s="228">
        <v>6900350.75</v>
      </c>
      <c r="L18859" s="228">
        <v>51442695.340000004</v>
      </c>
    </row>
    <row r="18860" spans="1:12">
      <c r="A18860" s="228">
        <v>2022</v>
      </c>
      <c r="B18860" s="228" t="s">
        <v>193</v>
      </c>
      <c r="C18860" s="228" t="s">
        <v>62</v>
      </c>
      <c r="D18860" s="228" t="s">
        <v>205</v>
      </c>
      <c r="E18860" s="228">
        <v>85</v>
      </c>
      <c r="F18860" s="228">
        <v>18151</v>
      </c>
      <c r="G18860" s="228">
        <v>7474</v>
      </c>
      <c r="H18860" s="228">
        <v>24177</v>
      </c>
      <c r="I18860" s="228">
        <v>20608135.390000001</v>
      </c>
      <c r="J18860" s="228">
        <v>3723335.54</v>
      </c>
      <c r="K18860" s="228">
        <v>3576057.91</v>
      </c>
      <c r="L18860" s="228">
        <v>29275519.379999999</v>
      </c>
    </row>
    <row r="18861" spans="1:12">
      <c r="A18861" s="228">
        <v>2022</v>
      </c>
      <c r="B18861" s="228" t="s">
        <v>193</v>
      </c>
      <c r="C18861" s="228" t="s">
        <v>62</v>
      </c>
      <c r="D18861" s="228" t="s">
        <v>205</v>
      </c>
      <c r="E18861" s="228">
        <v>90</v>
      </c>
      <c r="F18861" s="228">
        <v>7661</v>
      </c>
      <c r="G18861" s="228">
        <v>2379</v>
      </c>
      <c r="H18861" s="228">
        <v>11471</v>
      </c>
      <c r="I18861" s="228">
        <v>9283534.0199999996</v>
      </c>
      <c r="J18861" s="228">
        <v>1484956.47</v>
      </c>
      <c r="K18861" s="228">
        <v>1061037.05</v>
      </c>
      <c r="L18861" s="228">
        <v>12276931.49</v>
      </c>
    </row>
    <row r="18862" spans="1:12">
      <c r="A18862" s="228">
        <v>2022</v>
      </c>
      <c r="B18862" s="228" t="s">
        <v>193</v>
      </c>
      <c r="C18862" s="228" t="s">
        <v>62</v>
      </c>
      <c r="D18862" s="228" t="s">
        <v>205</v>
      </c>
      <c r="E18862" s="228">
        <v>95</v>
      </c>
      <c r="F18862" s="228">
        <v>1611</v>
      </c>
      <c r="G18862" s="228">
        <v>403</v>
      </c>
      <c r="H18862" s="228">
        <v>2796</v>
      </c>
      <c r="I18862" s="228">
        <v>2048521.52</v>
      </c>
      <c r="J18862" s="228">
        <v>254871.48</v>
      </c>
      <c r="K18862" s="228">
        <v>118810</v>
      </c>
      <c r="L18862" s="228">
        <v>2530874.1</v>
      </c>
    </row>
    <row r="18863" spans="1:12">
      <c r="A18863" s="228">
        <v>2022</v>
      </c>
      <c r="B18863" s="228" t="s">
        <v>193</v>
      </c>
      <c r="C18863" s="228" t="s">
        <v>62</v>
      </c>
      <c r="D18863" s="228" t="s">
        <v>206</v>
      </c>
      <c r="E18863" s="228">
        <v>0</v>
      </c>
      <c r="F18863" s="228">
        <v>62927</v>
      </c>
      <c r="G18863" s="228">
        <v>1314</v>
      </c>
      <c r="H18863" s="228">
        <v>5631</v>
      </c>
      <c r="I18863" s="228">
        <v>4120817.95</v>
      </c>
      <c r="J18863" s="228">
        <v>474085.11</v>
      </c>
      <c r="K18863" s="228">
        <v>54800</v>
      </c>
      <c r="L18863" s="228">
        <v>4927989.4000000004</v>
      </c>
    </row>
    <row r="18864" spans="1:12">
      <c r="A18864" s="228">
        <v>2022</v>
      </c>
      <c r="B18864" s="228" t="s">
        <v>193</v>
      </c>
      <c r="C18864" s="228" t="s">
        <v>62</v>
      </c>
      <c r="D18864" s="228" t="s">
        <v>206</v>
      </c>
      <c r="E18864" s="228">
        <v>5</v>
      </c>
      <c r="F18864" s="228">
        <v>80682</v>
      </c>
      <c r="G18864" s="228">
        <v>897</v>
      </c>
      <c r="H18864" s="228">
        <v>1363</v>
      </c>
      <c r="I18864" s="228">
        <v>1249764.75</v>
      </c>
      <c r="J18864" s="228">
        <v>306098.67</v>
      </c>
      <c r="K18864" s="228">
        <v>98306</v>
      </c>
      <c r="L18864" s="228">
        <v>1896708.85</v>
      </c>
    </row>
    <row r="18865" spans="1:12">
      <c r="A18865" s="228">
        <v>2022</v>
      </c>
      <c r="B18865" s="228" t="s">
        <v>193</v>
      </c>
      <c r="C18865" s="228" t="s">
        <v>62</v>
      </c>
      <c r="D18865" s="228" t="s">
        <v>206</v>
      </c>
      <c r="E18865" s="228">
        <v>10</v>
      </c>
      <c r="F18865" s="228">
        <v>83923</v>
      </c>
      <c r="G18865" s="228">
        <v>1040</v>
      </c>
      <c r="H18865" s="228">
        <v>2066</v>
      </c>
      <c r="I18865" s="228">
        <v>1931760.95</v>
      </c>
      <c r="J18865" s="228">
        <v>500911.39</v>
      </c>
      <c r="K18865" s="228">
        <v>504668.65</v>
      </c>
      <c r="L18865" s="228">
        <v>3263939.7</v>
      </c>
    </row>
    <row r="18866" spans="1:12">
      <c r="A18866" s="228">
        <v>2022</v>
      </c>
      <c r="B18866" s="228" t="s">
        <v>193</v>
      </c>
      <c r="C18866" s="228" t="s">
        <v>62</v>
      </c>
      <c r="D18866" s="228" t="s">
        <v>206</v>
      </c>
      <c r="E18866" s="228">
        <v>15</v>
      </c>
      <c r="F18866" s="228">
        <v>79076</v>
      </c>
      <c r="G18866" s="228">
        <v>2844</v>
      </c>
      <c r="H18866" s="228">
        <v>6706</v>
      </c>
      <c r="I18866" s="228">
        <v>6481240.9500000002</v>
      </c>
      <c r="J18866" s="228">
        <v>1194426.68</v>
      </c>
      <c r="K18866" s="228">
        <v>1103658</v>
      </c>
      <c r="L18866" s="228">
        <v>9943110.8300000001</v>
      </c>
    </row>
    <row r="18867" spans="1:12">
      <c r="A18867" s="228">
        <v>2022</v>
      </c>
      <c r="B18867" s="228" t="s">
        <v>193</v>
      </c>
      <c r="C18867" s="228" t="s">
        <v>62</v>
      </c>
      <c r="D18867" s="228" t="s">
        <v>206</v>
      </c>
      <c r="E18867" s="228">
        <v>20</v>
      </c>
      <c r="F18867" s="228">
        <v>61826</v>
      </c>
      <c r="G18867" s="228">
        <v>3833</v>
      </c>
      <c r="H18867" s="228">
        <v>9118</v>
      </c>
      <c r="I18867" s="228">
        <v>8917972.1500000004</v>
      </c>
      <c r="J18867" s="228">
        <v>1598032.65</v>
      </c>
      <c r="K18867" s="228">
        <v>1066225</v>
      </c>
      <c r="L18867" s="228">
        <v>13244522.050000001</v>
      </c>
    </row>
    <row r="18868" spans="1:12">
      <c r="A18868" s="228">
        <v>2022</v>
      </c>
      <c r="B18868" s="228" t="s">
        <v>193</v>
      </c>
      <c r="C18868" s="228" t="s">
        <v>62</v>
      </c>
      <c r="D18868" s="228" t="s">
        <v>206</v>
      </c>
      <c r="E18868" s="228">
        <v>25</v>
      </c>
      <c r="F18868" s="228">
        <v>54619</v>
      </c>
      <c r="G18868" s="228">
        <v>3936</v>
      </c>
      <c r="H18868" s="228">
        <v>11243</v>
      </c>
      <c r="I18868" s="228">
        <v>11660987.84</v>
      </c>
      <c r="J18868" s="228">
        <v>2310840.91</v>
      </c>
      <c r="K18868" s="228">
        <v>1249196</v>
      </c>
      <c r="L18868" s="228">
        <v>17652295.690000001</v>
      </c>
    </row>
    <row r="18869" spans="1:12">
      <c r="A18869" s="228">
        <v>2022</v>
      </c>
      <c r="B18869" s="228" t="s">
        <v>193</v>
      </c>
      <c r="C18869" s="228" t="s">
        <v>62</v>
      </c>
      <c r="D18869" s="228" t="s">
        <v>206</v>
      </c>
      <c r="E18869" s="228">
        <v>30</v>
      </c>
      <c r="F18869" s="228">
        <v>98880</v>
      </c>
      <c r="G18869" s="228">
        <v>7051</v>
      </c>
      <c r="H18869" s="228">
        <v>19730</v>
      </c>
      <c r="I18869" s="228">
        <v>23751115.219999999</v>
      </c>
      <c r="J18869" s="228">
        <v>5366727.07</v>
      </c>
      <c r="K18869" s="228">
        <v>1628191.19</v>
      </c>
      <c r="L18869" s="228">
        <v>34832525.729999997</v>
      </c>
    </row>
    <row r="18870" spans="1:12">
      <c r="A18870" s="228">
        <v>2022</v>
      </c>
      <c r="B18870" s="228" t="s">
        <v>193</v>
      </c>
      <c r="C18870" s="228" t="s">
        <v>62</v>
      </c>
      <c r="D18870" s="228" t="s">
        <v>206</v>
      </c>
      <c r="E18870" s="228">
        <v>35</v>
      </c>
      <c r="F18870" s="228">
        <v>115368</v>
      </c>
      <c r="G18870" s="228">
        <v>8356</v>
      </c>
      <c r="H18870" s="228">
        <v>19409</v>
      </c>
      <c r="I18870" s="228">
        <v>23385336.699999999</v>
      </c>
      <c r="J18870" s="228">
        <v>5586157.71</v>
      </c>
      <c r="K18870" s="228">
        <v>1923179.9</v>
      </c>
      <c r="L18870" s="228">
        <v>35575661.770000003</v>
      </c>
    </row>
    <row r="18871" spans="1:12">
      <c r="A18871" s="228">
        <v>2022</v>
      </c>
      <c r="B18871" s="228" t="s">
        <v>193</v>
      </c>
      <c r="C18871" s="228" t="s">
        <v>62</v>
      </c>
      <c r="D18871" s="228" t="s">
        <v>206</v>
      </c>
      <c r="E18871" s="228">
        <v>40</v>
      </c>
      <c r="F18871" s="228">
        <v>107267</v>
      </c>
      <c r="G18871" s="228">
        <v>7307</v>
      </c>
      <c r="H18871" s="228">
        <v>14832</v>
      </c>
      <c r="I18871" s="228">
        <v>16268295.1</v>
      </c>
      <c r="J18871" s="228">
        <v>4103019.15</v>
      </c>
      <c r="K18871" s="228">
        <v>2275237.15</v>
      </c>
      <c r="L18871" s="228">
        <v>26669735.469999999</v>
      </c>
    </row>
    <row r="18872" spans="1:12">
      <c r="A18872" s="228">
        <v>2022</v>
      </c>
      <c r="B18872" s="228" t="s">
        <v>193</v>
      </c>
      <c r="C18872" s="228" t="s">
        <v>62</v>
      </c>
      <c r="D18872" s="228" t="s">
        <v>206</v>
      </c>
      <c r="E18872" s="228">
        <v>45</v>
      </c>
      <c r="F18872" s="228">
        <v>100920</v>
      </c>
      <c r="G18872" s="228">
        <v>7308</v>
      </c>
      <c r="H18872" s="228">
        <v>14593</v>
      </c>
      <c r="I18872" s="228">
        <v>16022357.58</v>
      </c>
      <c r="J18872" s="228">
        <v>4210379.63</v>
      </c>
      <c r="K18872" s="228">
        <v>2843904.1</v>
      </c>
      <c r="L18872" s="228">
        <v>27195177.41</v>
      </c>
    </row>
    <row r="18873" spans="1:12">
      <c r="A18873" s="228">
        <v>2022</v>
      </c>
      <c r="B18873" s="228" t="s">
        <v>193</v>
      </c>
      <c r="C18873" s="228" t="s">
        <v>62</v>
      </c>
      <c r="D18873" s="228" t="s">
        <v>206</v>
      </c>
      <c r="E18873" s="228">
        <v>50</v>
      </c>
      <c r="F18873" s="228">
        <v>105721</v>
      </c>
      <c r="G18873" s="228">
        <v>9184</v>
      </c>
      <c r="H18873" s="228">
        <v>18680</v>
      </c>
      <c r="I18873" s="228">
        <v>20453668.309999999</v>
      </c>
      <c r="J18873" s="228">
        <v>5332621.79</v>
      </c>
      <c r="K18873" s="228">
        <v>4117185.46</v>
      </c>
      <c r="L18873" s="228">
        <v>34695916.869999997</v>
      </c>
    </row>
    <row r="18874" spans="1:12">
      <c r="A18874" s="228">
        <v>2022</v>
      </c>
      <c r="B18874" s="228" t="s">
        <v>193</v>
      </c>
      <c r="C18874" s="228" t="s">
        <v>62</v>
      </c>
      <c r="D18874" s="228" t="s">
        <v>206</v>
      </c>
      <c r="E18874" s="228">
        <v>55</v>
      </c>
      <c r="F18874" s="228">
        <v>96621</v>
      </c>
      <c r="G18874" s="228">
        <v>9720</v>
      </c>
      <c r="H18874" s="228">
        <v>19801</v>
      </c>
      <c r="I18874" s="228">
        <v>21585366.539999999</v>
      </c>
      <c r="J18874" s="228">
        <v>5651526.8700000001</v>
      </c>
      <c r="K18874" s="228">
        <v>4253478.7</v>
      </c>
      <c r="L18874" s="228">
        <v>36435249.93</v>
      </c>
    </row>
    <row r="18875" spans="1:12">
      <c r="A18875" s="228">
        <v>2022</v>
      </c>
      <c r="B18875" s="228" t="s">
        <v>193</v>
      </c>
      <c r="C18875" s="228" t="s">
        <v>62</v>
      </c>
      <c r="D18875" s="228" t="s">
        <v>206</v>
      </c>
      <c r="E18875" s="228">
        <v>60</v>
      </c>
      <c r="F18875" s="228">
        <v>96769</v>
      </c>
      <c r="G18875" s="228">
        <v>12202</v>
      </c>
      <c r="H18875" s="228">
        <v>26542</v>
      </c>
      <c r="I18875" s="228">
        <v>29746325.309999999</v>
      </c>
      <c r="J18875" s="228">
        <v>7302352.2699999996</v>
      </c>
      <c r="K18875" s="228">
        <v>7458528.96</v>
      </c>
      <c r="L18875" s="228">
        <v>49849361.380000003</v>
      </c>
    </row>
    <row r="18876" spans="1:12">
      <c r="A18876" s="228">
        <v>2022</v>
      </c>
      <c r="B18876" s="228" t="s">
        <v>193</v>
      </c>
      <c r="C18876" s="228" t="s">
        <v>62</v>
      </c>
      <c r="D18876" s="228" t="s">
        <v>206</v>
      </c>
      <c r="E18876" s="228">
        <v>65</v>
      </c>
      <c r="F18876" s="228">
        <v>88831</v>
      </c>
      <c r="G18876" s="228">
        <v>13846</v>
      </c>
      <c r="H18876" s="228">
        <v>30665</v>
      </c>
      <c r="I18876" s="228">
        <v>35600876.920000002</v>
      </c>
      <c r="J18876" s="228">
        <v>8427054.3000000007</v>
      </c>
      <c r="K18876" s="228">
        <v>9645000.8499999996</v>
      </c>
      <c r="L18876" s="228">
        <v>59191803.310000002</v>
      </c>
    </row>
    <row r="18877" spans="1:12">
      <c r="A18877" s="228">
        <v>2022</v>
      </c>
      <c r="B18877" s="228" t="s">
        <v>193</v>
      </c>
      <c r="C18877" s="228" t="s">
        <v>62</v>
      </c>
      <c r="D18877" s="228" t="s">
        <v>206</v>
      </c>
      <c r="E18877" s="228">
        <v>70</v>
      </c>
      <c r="F18877" s="228">
        <v>79507</v>
      </c>
      <c r="G18877" s="228">
        <v>16302</v>
      </c>
      <c r="H18877" s="228">
        <v>38765</v>
      </c>
      <c r="I18877" s="228">
        <v>43580015.719999999</v>
      </c>
      <c r="J18877" s="228">
        <v>9937844.1500000004</v>
      </c>
      <c r="K18877" s="228">
        <v>11284423.789999999</v>
      </c>
      <c r="L18877" s="228">
        <v>70193732.959999993</v>
      </c>
    </row>
    <row r="18878" spans="1:12">
      <c r="A18878" s="228">
        <v>2022</v>
      </c>
      <c r="B18878" s="228" t="s">
        <v>193</v>
      </c>
      <c r="C18878" s="228" t="s">
        <v>62</v>
      </c>
      <c r="D18878" s="228" t="s">
        <v>206</v>
      </c>
      <c r="E18878" s="228">
        <v>75</v>
      </c>
      <c r="F18878" s="228">
        <v>61301</v>
      </c>
      <c r="G18878" s="228">
        <v>15483</v>
      </c>
      <c r="H18878" s="228">
        <v>41849</v>
      </c>
      <c r="I18878" s="228">
        <v>44019210.25</v>
      </c>
      <c r="J18878" s="228">
        <v>9502518.3900000006</v>
      </c>
      <c r="K18878" s="228">
        <v>10607620.949999999</v>
      </c>
      <c r="L18878" s="228">
        <v>68516104.75</v>
      </c>
    </row>
    <row r="18879" spans="1:12">
      <c r="A18879" s="228">
        <v>2022</v>
      </c>
      <c r="B18879" s="228" t="s">
        <v>193</v>
      </c>
      <c r="C18879" s="228" t="s">
        <v>62</v>
      </c>
      <c r="D18879" s="228" t="s">
        <v>206</v>
      </c>
      <c r="E18879" s="228">
        <v>80</v>
      </c>
      <c r="F18879" s="228">
        <v>39573</v>
      </c>
      <c r="G18879" s="228">
        <v>11125</v>
      </c>
      <c r="H18879" s="228">
        <v>38021</v>
      </c>
      <c r="I18879" s="228">
        <v>36121751.890000001</v>
      </c>
      <c r="J18879" s="228">
        <v>6741410.8600000003</v>
      </c>
      <c r="K18879" s="228">
        <v>6711716.29</v>
      </c>
      <c r="L18879" s="228">
        <v>52187721.539999999</v>
      </c>
    </row>
    <row r="18880" spans="1:12">
      <c r="A18880" s="228">
        <v>2022</v>
      </c>
      <c r="B18880" s="228" t="s">
        <v>193</v>
      </c>
      <c r="C18880" s="228" t="s">
        <v>62</v>
      </c>
      <c r="D18880" s="228" t="s">
        <v>206</v>
      </c>
      <c r="E18880" s="228">
        <v>85</v>
      </c>
      <c r="F18880" s="228">
        <v>24018</v>
      </c>
      <c r="G18880" s="228">
        <v>6309</v>
      </c>
      <c r="H18880" s="228">
        <v>28668</v>
      </c>
      <c r="I18880" s="228">
        <v>24589370.129999999</v>
      </c>
      <c r="J18880" s="228">
        <v>3949287.59</v>
      </c>
      <c r="K18880" s="228">
        <v>3442420.6</v>
      </c>
      <c r="L18880" s="228">
        <v>33285148.890000001</v>
      </c>
    </row>
    <row r="18881" spans="1:12">
      <c r="A18881" s="228">
        <v>2022</v>
      </c>
      <c r="B18881" s="228" t="s">
        <v>193</v>
      </c>
      <c r="C18881" s="228" t="s">
        <v>62</v>
      </c>
      <c r="D18881" s="228" t="s">
        <v>206</v>
      </c>
      <c r="E18881" s="228">
        <v>90</v>
      </c>
      <c r="F18881" s="228">
        <v>12209</v>
      </c>
      <c r="G18881" s="228">
        <v>2553</v>
      </c>
      <c r="H18881" s="228">
        <v>14944</v>
      </c>
      <c r="I18881" s="228">
        <v>11658592.41</v>
      </c>
      <c r="J18881" s="228">
        <v>1727529.29</v>
      </c>
      <c r="K18881" s="228">
        <v>1016515.85</v>
      </c>
      <c r="L18881" s="228">
        <v>14884543.199999999</v>
      </c>
    </row>
    <row r="18882" spans="1:12">
      <c r="A18882" s="228">
        <v>2022</v>
      </c>
      <c r="B18882" s="228" t="s">
        <v>193</v>
      </c>
      <c r="C18882" s="228" t="s">
        <v>62</v>
      </c>
      <c r="D18882" s="228" t="s">
        <v>206</v>
      </c>
      <c r="E18882" s="228">
        <v>95</v>
      </c>
      <c r="F18882" s="228">
        <v>3421</v>
      </c>
      <c r="G18882" s="228">
        <v>655</v>
      </c>
      <c r="H18882" s="228">
        <v>4484</v>
      </c>
      <c r="I18882" s="228">
        <v>3145165.5</v>
      </c>
      <c r="J18882" s="228">
        <v>423828</v>
      </c>
      <c r="K18882" s="228">
        <v>176761</v>
      </c>
      <c r="L18882" s="228">
        <v>3850691.49</v>
      </c>
    </row>
    <row r="18883" spans="1:12">
      <c r="A18883" s="228">
        <v>2022</v>
      </c>
      <c r="B18883" s="228" t="s">
        <v>193</v>
      </c>
      <c r="C18883" s="228" t="s">
        <v>63</v>
      </c>
      <c r="D18883" s="228" t="s">
        <v>205</v>
      </c>
      <c r="E18883" s="228">
        <v>0</v>
      </c>
      <c r="F18883" s="228">
        <v>49536</v>
      </c>
      <c r="G18883" s="228">
        <v>2180</v>
      </c>
      <c r="H18883" s="228">
        <v>5947</v>
      </c>
      <c r="I18883" s="228">
        <v>6136903</v>
      </c>
      <c r="J18883" s="228">
        <v>762666.42</v>
      </c>
      <c r="K18883" s="228">
        <v>89851.35</v>
      </c>
      <c r="L18883" s="228">
        <v>7465737.9199999999</v>
      </c>
    </row>
    <row r="18884" spans="1:12">
      <c r="A18884" s="228">
        <v>2022</v>
      </c>
      <c r="B18884" s="228" t="s">
        <v>193</v>
      </c>
      <c r="C18884" s="228" t="s">
        <v>63</v>
      </c>
      <c r="D18884" s="228" t="s">
        <v>205</v>
      </c>
      <c r="E18884" s="228">
        <v>5</v>
      </c>
      <c r="F18884" s="228">
        <v>67570</v>
      </c>
      <c r="G18884" s="228">
        <v>1393</v>
      </c>
      <c r="H18884" s="228">
        <v>1908</v>
      </c>
      <c r="I18884" s="228">
        <v>1850351.7</v>
      </c>
      <c r="J18884" s="228">
        <v>418443.45</v>
      </c>
      <c r="K18884" s="228">
        <v>123620.16</v>
      </c>
      <c r="L18884" s="228">
        <v>2786570.21</v>
      </c>
    </row>
    <row r="18885" spans="1:12">
      <c r="A18885" s="228">
        <v>2022</v>
      </c>
      <c r="B18885" s="228" t="s">
        <v>193</v>
      </c>
      <c r="C18885" s="228" t="s">
        <v>63</v>
      </c>
      <c r="D18885" s="228" t="s">
        <v>205</v>
      </c>
      <c r="E18885" s="228">
        <v>10</v>
      </c>
      <c r="F18885" s="228">
        <v>74527</v>
      </c>
      <c r="G18885" s="228">
        <v>1267</v>
      </c>
      <c r="H18885" s="228">
        <v>2109</v>
      </c>
      <c r="I18885" s="228">
        <v>2028792.68</v>
      </c>
      <c r="J18885" s="228">
        <v>462955.21</v>
      </c>
      <c r="K18885" s="228">
        <v>279745</v>
      </c>
      <c r="L18885" s="228">
        <v>3154326.88</v>
      </c>
    </row>
    <row r="18886" spans="1:12">
      <c r="A18886" s="228">
        <v>2022</v>
      </c>
      <c r="B18886" s="228" t="s">
        <v>193</v>
      </c>
      <c r="C18886" s="228" t="s">
        <v>63</v>
      </c>
      <c r="D18886" s="228" t="s">
        <v>205</v>
      </c>
      <c r="E18886" s="228">
        <v>15</v>
      </c>
      <c r="F18886" s="228">
        <v>71438</v>
      </c>
      <c r="G18886" s="228">
        <v>1909</v>
      </c>
      <c r="H18886" s="228">
        <v>3522</v>
      </c>
      <c r="I18886" s="228">
        <v>3960284.23</v>
      </c>
      <c r="J18886" s="228">
        <v>814317.55</v>
      </c>
      <c r="K18886" s="228">
        <v>831321.55</v>
      </c>
      <c r="L18886" s="228">
        <v>6561182.6699999999</v>
      </c>
    </row>
    <row r="18887" spans="1:12">
      <c r="A18887" s="228">
        <v>2022</v>
      </c>
      <c r="B18887" s="228" t="s">
        <v>193</v>
      </c>
      <c r="C18887" s="228" t="s">
        <v>63</v>
      </c>
      <c r="D18887" s="228" t="s">
        <v>205</v>
      </c>
      <c r="E18887" s="228">
        <v>20</v>
      </c>
      <c r="F18887" s="228">
        <v>49616</v>
      </c>
      <c r="G18887" s="228">
        <v>1611</v>
      </c>
      <c r="H18887" s="228">
        <v>3638</v>
      </c>
      <c r="I18887" s="228">
        <v>3758852.3</v>
      </c>
      <c r="J18887" s="228">
        <v>734752.71</v>
      </c>
      <c r="K18887" s="228">
        <v>656878</v>
      </c>
      <c r="L18887" s="228">
        <v>5889268.1799999997</v>
      </c>
    </row>
    <row r="18888" spans="1:12">
      <c r="A18888" s="228">
        <v>2022</v>
      </c>
      <c r="B18888" s="228" t="s">
        <v>193</v>
      </c>
      <c r="C18888" s="228" t="s">
        <v>63</v>
      </c>
      <c r="D18888" s="228" t="s">
        <v>205</v>
      </c>
      <c r="E18888" s="228">
        <v>25</v>
      </c>
      <c r="F18888" s="228">
        <v>32822</v>
      </c>
      <c r="G18888" s="228">
        <v>1069</v>
      </c>
      <c r="H18888" s="228">
        <v>2626</v>
      </c>
      <c r="I18888" s="228">
        <v>2423205.7000000002</v>
      </c>
      <c r="J18888" s="228">
        <v>497685.55</v>
      </c>
      <c r="K18888" s="228">
        <v>614877.82999999996</v>
      </c>
      <c r="L18888" s="228">
        <v>4305527.6500000004</v>
      </c>
    </row>
    <row r="18889" spans="1:12">
      <c r="A18889" s="228">
        <v>2022</v>
      </c>
      <c r="B18889" s="228" t="s">
        <v>193</v>
      </c>
      <c r="C18889" s="228" t="s">
        <v>63</v>
      </c>
      <c r="D18889" s="228" t="s">
        <v>205</v>
      </c>
      <c r="E18889" s="228">
        <v>30</v>
      </c>
      <c r="F18889" s="228">
        <v>55056</v>
      </c>
      <c r="G18889" s="228">
        <v>1582</v>
      </c>
      <c r="H18889" s="228">
        <v>3396</v>
      </c>
      <c r="I18889" s="228">
        <v>3298473.09</v>
      </c>
      <c r="J18889" s="228">
        <v>785742.3</v>
      </c>
      <c r="K18889" s="228">
        <v>634844.9</v>
      </c>
      <c r="L18889" s="228">
        <v>5761890.5700000003</v>
      </c>
    </row>
    <row r="18890" spans="1:12">
      <c r="A18890" s="228">
        <v>2022</v>
      </c>
      <c r="B18890" s="228" t="s">
        <v>193</v>
      </c>
      <c r="C18890" s="228" t="s">
        <v>63</v>
      </c>
      <c r="D18890" s="228" t="s">
        <v>205</v>
      </c>
      <c r="E18890" s="228">
        <v>35</v>
      </c>
      <c r="F18890" s="228">
        <v>70816</v>
      </c>
      <c r="G18890" s="228">
        <v>2533</v>
      </c>
      <c r="H18890" s="228">
        <v>5503</v>
      </c>
      <c r="I18890" s="228">
        <v>5317154.7699999996</v>
      </c>
      <c r="J18890" s="228">
        <v>1292831.8899999999</v>
      </c>
      <c r="K18890" s="228">
        <v>914263.65</v>
      </c>
      <c r="L18890" s="228">
        <v>9030737.2599999998</v>
      </c>
    </row>
    <row r="18891" spans="1:12">
      <c r="A18891" s="228">
        <v>2022</v>
      </c>
      <c r="B18891" s="228" t="s">
        <v>193</v>
      </c>
      <c r="C18891" s="228" t="s">
        <v>63</v>
      </c>
      <c r="D18891" s="228" t="s">
        <v>205</v>
      </c>
      <c r="E18891" s="228">
        <v>40</v>
      </c>
      <c r="F18891" s="228">
        <v>73292</v>
      </c>
      <c r="G18891" s="228">
        <v>3145</v>
      </c>
      <c r="H18891" s="228">
        <v>6533</v>
      </c>
      <c r="I18891" s="228">
        <v>6639511.5899999999</v>
      </c>
      <c r="J18891" s="228">
        <v>1640026.98</v>
      </c>
      <c r="K18891" s="228">
        <v>1242257.17</v>
      </c>
      <c r="L18891" s="228">
        <v>11439533.35</v>
      </c>
    </row>
    <row r="18892" spans="1:12">
      <c r="A18892" s="228">
        <v>2022</v>
      </c>
      <c r="B18892" s="228" t="s">
        <v>193</v>
      </c>
      <c r="C18892" s="228" t="s">
        <v>63</v>
      </c>
      <c r="D18892" s="228" t="s">
        <v>205</v>
      </c>
      <c r="E18892" s="228">
        <v>45</v>
      </c>
      <c r="F18892" s="228">
        <v>74462</v>
      </c>
      <c r="G18892" s="228">
        <v>4521</v>
      </c>
      <c r="H18892" s="228">
        <v>9058</v>
      </c>
      <c r="I18892" s="228">
        <v>9025131.3399999999</v>
      </c>
      <c r="J18892" s="228">
        <v>2112646.52</v>
      </c>
      <c r="K18892" s="228">
        <v>1916534.6</v>
      </c>
      <c r="L18892" s="228">
        <v>15462466.029999999</v>
      </c>
    </row>
    <row r="18893" spans="1:12">
      <c r="A18893" s="228">
        <v>2022</v>
      </c>
      <c r="B18893" s="228" t="s">
        <v>193</v>
      </c>
      <c r="C18893" s="228" t="s">
        <v>63</v>
      </c>
      <c r="D18893" s="228" t="s">
        <v>205</v>
      </c>
      <c r="E18893" s="228">
        <v>50</v>
      </c>
      <c r="F18893" s="228">
        <v>76471</v>
      </c>
      <c r="G18893" s="228">
        <v>5979</v>
      </c>
      <c r="H18893" s="228">
        <v>11353</v>
      </c>
      <c r="I18893" s="228">
        <v>12570496.689999999</v>
      </c>
      <c r="J18893" s="228">
        <v>3012085.84</v>
      </c>
      <c r="K18893" s="228">
        <v>2550486.46</v>
      </c>
      <c r="L18893" s="228">
        <v>21277556.84</v>
      </c>
    </row>
    <row r="18894" spans="1:12">
      <c r="A18894" s="228">
        <v>2022</v>
      </c>
      <c r="B18894" s="228" t="s">
        <v>193</v>
      </c>
      <c r="C18894" s="228" t="s">
        <v>63</v>
      </c>
      <c r="D18894" s="228" t="s">
        <v>205</v>
      </c>
      <c r="E18894" s="228">
        <v>55</v>
      </c>
      <c r="F18894" s="228">
        <v>70907</v>
      </c>
      <c r="G18894" s="228">
        <v>7858</v>
      </c>
      <c r="H18894" s="228">
        <v>15656</v>
      </c>
      <c r="I18894" s="228">
        <v>17507825.550000001</v>
      </c>
      <c r="J18894" s="228">
        <v>4045897.54</v>
      </c>
      <c r="K18894" s="228">
        <v>4159840.56</v>
      </c>
      <c r="L18894" s="228">
        <v>29588673.460000001</v>
      </c>
    </row>
    <row r="18895" spans="1:12">
      <c r="A18895" s="228">
        <v>2022</v>
      </c>
      <c r="B18895" s="228" t="s">
        <v>193</v>
      </c>
      <c r="C18895" s="228" t="s">
        <v>63</v>
      </c>
      <c r="D18895" s="228" t="s">
        <v>205</v>
      </c>
      <c r="E18895" s="228">
        <v>60</v>
      </c>
      <c r="F18895" s="228">
        <v>70781</v>
      </c>
      <c r="G18895" s="228">
        <v>10606</v>
      </c>
      <c r="H18895" s="228">
        <v>20874</v>
      </c>
      <c r="I18895" s="228">
        <v>24713223.390000001</v>
      </c>
      <c r="J18895" s="228">
        <v>5694861.9400000004</v>
      </c>
      <c r="K18895" s="228">
        <v>6099715.3700000001</v>
      </c>
      <c r="L18895" s="228">
        <v>41412951.670000002</v>
      </c>
    </row>
    <row r="18896" spans="1:12">
      <c r="A18896" s="228">
        <v>2022</v>
      </c>
      <c r="B18896" s="228" t="s">
        <v>193</v>
      </c>
      <c r="C18896" s="228" t="s">
        <v>63</v>
      </c>
      <c r="D18896" s="228" t="s">
        <v>205</v>
      </c>
      <c r="E18896" s="228">
        <v>65</v>
      </c>
      <c r="F18896" s="228">
        <v>63542</v>
      </c>
      <c r="G18896" s="228">
        <v>13083</v>
      </c>
      <c r="H18896" s="228">
        <v>27610</v>
      </c>
      <c r="I18896" s="228">
        <v>32635996.449999999</v>
      </c>
      <c r="J18896" s="228">
        <v>7144950.4199999999</v>
      </c>
      <c r="K18896" s="228">
        <v>8094539.3099999996</v>
      </c>
      <c r="L18896" s="228">
        <v>53670014.950000003</v>
      </c>
    </row>
    <row r="18897" spans="1:12">
      <c r="A18897" s="228">
        <v>2022</v>
      </c>
      <c r="B18897" s="228" t="s">
        <v>193</v>
      </c>
      <c r="C18897" s="228" t="s">
        <v>63</v>
      </c>
      <c r="D18897" s="228" t="s">
        <v>205</v>
      </c>
      <c r="E18897" s="228">
        <v>70</v>
      </c>
      <c r="F18897" s="228">
        <v>56449</v>
      </c>
      <c r="G18897" s="228">
        <v>16008</v>
      </c>
      <c r="H18897" s="228">
        <v>36605</v>
      </c>
      <c r="I18897" s="228">
        <v>39249177.57</v>
      </c>
      <c r="J18897" s="228">
        <v>8368524.0899999999</v>
      </c>
      <c r="K18897" s="228">
        <v>9178836.0999999996</v>
      </c>
      <c r="L18897" s="228">
        <v>62483169.030000001</v>
      </c>
    </row>
    <row r="18898" spans="1:12">
      <c r="A18898" s="228">
        <v>2022</v>
      </c>
      <c r="B18898" s="228" t="s">
        <v>193</v>
      </c>
      <c r="C18898" s="228" t="s">
        <v>63</v>
      </c>
      <c r="D18898" s="228" t="s">
        <v>205</v>
      </c>
      <c r="E18898" s="228">
        <v>75</v>
      </c>
      <c r="F18898" s="228">
        <v>43091</v>
      </c>
      <c r="G18898" s="228">
        <v>16410</v>
      </c>
      <c r="H18898" s="228">
        <v>43495</v>
      </c>
      <c r="I18898" s="228">
        <v>41254900.049999997</v>
      </c>
      <c r="J18898" s="228">
        <v>8386191.9000000004</v>
      </c>
      <c r="K18898" s="228">
        <v>8967862.5600000005</v>
      </c>
      <c r="L18898" s="228">
        <v>63233294.82</v>
      </c>
    </row>
    <row r="18899" spans="1:12">
      <c r="A18899" s="228">
        <v>2022</v>
      </c>
      <c r="B18899" s="228" t="s">
        <v>193</v>
      </c>
      <c r="C18899" s="228" t="s">
        <v>63</v>
      </c>
      <c r="D18899" s="228" t="s">
        <v>205</v>
      </c>
      <c r="E18899" s="228">
        <v>80</v>
      </c>
      <c r="F18899" s="228">
        <v>26186</v>
      </c>
      <c r="G18899" s="228">
        <v>11487</v>
      </c>
      <c r="H18899" s="228">
        <v>35353</v>
      </c>
      <c r="I18899" s="228">
        <v>31610455.890000001</v>
      </c>
      <c r="J18899" s="228">
        <v>5679563.46</v>
      </c>
      <c r="K18899" s="228">
        <v>5728059.4900000002</v>
      </c>
      <c r="L18899" s="228">
        <v>45752378.950000003</v>
      </c>
    </row>
    <row r="18900" spans="1:12">
      <c r="A18900" s="228">
        <v>2022</v>
      </c>
      <c r="B18900" s="228" t="s">
        <v>193</v>
      </c>
      <c r="C18900" s="228" t="s">
        <v>63</v>
      </c>
      <c r="D18900" s="228" t="s">
        <v>205</v>
      </c>
      <c r="E18900" s="228">
        <v>85</v>
      </c>
      <c r="F18900" s="228">
        <v>13263</v>
      </c>
      <c r="G18900" s="228">
        <v>6156</v>
      </c>
      <c r="H18900" s="228">
        <v>23237</v>
      </c>
      <c r="I18900" s="228">
        <v>18184367.469999999</v>
      </c>
      <c r="J18900" s="228">
        <v>2898132.23</v>
      </c>
      <c r="K18900" s="228">
        <v>2566052.4</v>
      </c>
      <c r="L18900" s="228">
        <v>24932712.309999999</v>
      </c>
    </row>
    <row r="18901" spans="1:12">
      <c r="A18901" s="228">
        <v>2022</v>
      </c>
      <c r="B18901" s="228" t="s">
        <v>193</v>
      </c>
      <c r="C18901" s="228" t="s">
        <v>63</v>
      </c>
      <c r="D18901" s="228" t="s">
        <v>205</v>
      </c>
      <c r="E18901" s="228">
        <v>90</v>
      </c>
      <c r="F18901" s="228">
        <v>5256</v>
      </c>
      <c r="G18901" s="228">
        <v>2234</v>
      </c>
      <c r="H18901" s="228">
        <v>11274</v>
      </c>
      <c r="I18901" s="228">
        <v>8079892.8499999996</v>
      </c>
      <c r="J18901" s="228">
        <v>1068135.27</v>
      </c>
      <c r="K18901" s="228">
        <v>721699</v>
      </c>
      <c r="L18901" s="228">
        <v>10350141.9</v>
      </c>
    </row>
    <row r="18902" spans="1:12">
      <c r="A18902" s="228">
        <v>2022</v>
      </c>
      <c r="B18902" s="228" t="s">
        <v>193</v>
      </c>
      <c r="C18902" s="228" t="s">
        <v>63</v>
      </c>
      <c r="D18902" s="228" t="s">
        <v>205</v>
      </c>
      <c r="E18902" s="228">
        <v>95</v>
      </c>
      <c r="F18902" s="228">
        <v>917</v>
      </c>
      <c r="G18902" s="228">
        <v>285</v>
      </c>
      <c r="H18902" s="228">
        <v>1920</v>
      </c>
      <c r="I18902" s="228">
        <v>1360573.35</v>
      </c>
      <c r="J18902" s="228">
        <v>157073.38</v>
      </c>
      <c r="K18902" s="228">
        <v>150732</v>
      </c>
      <c r="L18902" s="228">
        <v>1730043.79</v>
      </c>
    </row>
    <row r="18903" spans="1:12">
      <c r="A18903" s="228">
        <v>2022</v>
      </c>
      <c r="B18903" s="228" t="s">
        <v>193</v>
      </c>
      <c r="C18903" s="228" t="s">
        <v>63</v>
      </c>
      <c r="D18903" s="228" t="s">
        <v>206</v>
      </c>
      <c r="E18903" s="228">
        <v>0</v>
      </c>
      <c r="F18903" s="228">
        <v>45910</v>
      </c>
      <c r="G18903" s="228">
        <v>1517</v>
      </c>
      <c r="H18903" s="228">
        <v>4187</v>
      </c>
      <c r="I18903" s="228">
        <v>4085525.68</v>
      </c>
      <c r="J18903" s="228">
        <v>481384.59</v>
      </c>
      <c r="K18903" s="228">
        <v>76058</v>
      </c>
      <c r="L18903" s="228">
        <v>5003971.68</v>
      </c>
    </row>
    <row r="18904" spans="1:12">
      <c r="A18904" s="228">
        <v>2022</v>
      </c>
      <c r="B18904" s="228" t="s">
        <v>193</v>
      </c>
      <c r="C18904" s="228" t="s">
        <v>63</v>
      </c>
      <c r="D18904" s="228" t="s">
        <v>206</v>
      </c>
      <c r="E18904" s="228">
        <v>5</v>
      </c>
      <c r="F18904" s="228">
        <v>63375</v>
      </c>
      <c r="G18904" s="228">
        <v>1028</v>
      </c>
      <c r="H18904" s="228">
        <v>1462</v>
      </c>
      <c r="I18904" s="228">
        <v>1383255.37</v>
      </c>
      <c r="J18904" s="228">
        <v>323741.84000000003</v>
      </c>
      <c r="K18904" s="228">
        <v>126503</v>
      </c>
      <c r="L18904" s="228">
        <v>2189425.46</v>
      </c>
    </row>
    <row r="18905" spans="1:12">
      <c r="A18905" s="228">
        <v>2022</v>
      </c>
      <c r="B18905" s="228" t="s">
        <v>193</v>
      </c>
      <c r="C18905" s="228" t="s">
        <v>63</v>
      </c>
      <c r="D18905" s="228" t="s">
        <v>206</v>
      </c>
      <c r="E18905" s="228">
        <v>10</v>
      </c>
      <c r="F18905" s="228">
        <v>70785</v>
      </c>
      <c r="G18905" s="228">
        <v>1034</v>
      </c>
      <c r="H18905" s="228">
        <v>1754</v>
      </c>
      <c r="I18905" s="228">
        <v>1671884.18</v>
      </c>
      <c r="J18905" s="228">
        <v>356122.79</v>
      </c>
      <c r="K18905" s="228">
        <v>414897</v>
      </c>
      <c r="L18905" s="228">
        <v>2802860.54</v>
      </c>
    </row>
    <row r="18906" spans="1:12">
      <c r="A18906" s="228">
        <v>2022</v>
      </c>
      <c r="B18906" s="228" t="s">
        <v>193</v>
      </c>
      <c r="C18906" s="228" t="s">
        <v>63</v>
      </c>
      <c r="D18906" s="228" t="s">
        <v>206</v>
      </c>
      <c r="E18906" s="228">
        <v>15</v>
      </c>
      <c r="F18906" s="228">
        <v>67310</v>
      </c>
      <c r="G18906" s="228">
        <v>2695</v>
      </c>
      <c r="H18906" s="228">
        <v>6094</v>
      </c>
      <c r="I18906" s="228">
        <v>5582739.1299999999</v>
      </c>
      <c r="J18906" s="228">
        <v>934255.88</v>
      </c>
      <c r="K18906" s="228">
        <v>655539</v>
      </c>
      <c r="L18906" s="228">
        <v>8150415.2800000003</v>
      </c>
    </row>
    <row r="18907" spans="1:12">
      <c r="A18907" s="228">
        <v>2022</v>
      </c>
      <c r="B18907" s="228" t="s">
        <v>193</v>
      </c>
      <c r="C18907" s="228" t="s">
        <v>63</v>
      </c>
      <c r="D18907" s="228" t="s">
        <v>206</v>
      </c>
      <c r="E18907" s="228">
        <v>20</v>
      </c>
      <c r="F18907" s="228">
        <v>51873</v>
      </c>
      <c r="G18907" s="228">
        <v>3359</v>
      </c>
      <c r="H18907" s="228">
        <v>9043</v>
      </c>
      <c r="I18907" s="228">
        <v>8063888.3700000001</v>
      </c>
      <c r="J18907" s="228">
        <v>1366014.62</v>
      </c>
      <c r="K18907" s="228">
        <v>827888.23</v>
      </c>
      <c r="L18907" s="228">
        <v>11724789.449999999</v>
      </c>
    </row>
    <row r="18908" spans="1:12">
      <c r="A18908" s="228">
        <v>2022</v>
      </c>
      <c r="B18908" s="228" t="s">
        <v>193</v>
      </c>
      <c r="C18908" s="228" t="s">
        <v>63</v>
      </c>
      <c r="D18908" s="228" t="s">
        <v>206</v>
      </c>
      <c r="E18908" s="228">
        <v>25</v>
      </c>
      <c r="F18908" s="228">
        <v>41926</v>
      </c>
      <c r="G18908" s="228">
        <v>3441</v>
      </c>
      <c r="H18908" s="228">
        <v>10717</v>
      </c>
      <c r="I18908" s="228">
        <v>10278093.76</v>
      </c>
      <c r="J18908" s="228">
        <v>2250742.77</v>
      </c>
      <c r="K18908" s="228">
        <v>1021443</v>
      </c>
      <c r="L18908" s="228">
        <v>15754808.140000001</v>
      </c>
    </row>
    <row r="18909" spans="1:12">
      <c r="A18909" s="228">
        <v>2022</v>
      </c>
      <c r="B18909" s="228" t="s">
        <v>193</v>
      </c>
      <c r="C18909" s="228" t="s">
        <v>63</v>
      </c>
      <c r="D18909" s="228" t="s">
        <v>206</v>
      </c>
      <c r="E18909" s="228">
        <v>30</v>
      </c>
      <c r="F18909" s="228">
        <v>67314</v>
      </c>
      <c r="G18909" s="228">
        <v>6174</v>
      </c>
      <c r="H18909" s="228">
        <v>19513</v>
      </c>
      <c r="I18909" s="228">
        <v>19078031.890000001</v>
      </c>
      <c r="J18909" s="228">
        <v>4398595.0999999996</v>
      </c>
      <c r="K18909" s="228">
        <v>1498801.85</v>
      </c>
      <c r="L18909" s="228">
        <v>28784022.75</v>
      </c>
    </row>
    <row r="18910" spans="1:12">
      <c r="A18910" s="228">
        <v>2022</v>
      </c>
      <c r="B18910" s="228" t="s">
        <v>193</v>
      </c>
      <c r="C18910" s="228" t="s">
        <v>63</v>
      </c>
      <c r="D18910" s="228" t="s">
        <v>206</v>
      </c>
      <c r="E18910" s="228">
        <v>35</v>
      </c>
      <c r="F18910" s="228">
        <v>81863</v>
      </c>
      <c r="G18910" s="228">
        <v>7079</v>
      </c>
      <c r="H18910" s="228">
        <v>18006</v>
      </c>
      <c r="I18910" s="228">
        <v>18009816.84</v>
      </c>
      <c r="J18910" s="228">
        <v>4156463.6</v>
      </c>
      <c r="K18910" s="228">
        <v>1997967.3</v>
      </c>
      <c r="L18910" s="228">
        <v>28381541.27</v>
      </c>
    </row>
    <row r="18911" spans="1:12">
      <c r="A18911" s="228">
        <v>2022</v>
      </c>
      <c r="B18911" s="228" t="s">
        <v>193</v>
      </c>
      <c r="C18911" s="228" t="s">
        <v>63</v>
      </c>
      <c r="D18911" s="228" t="s">
        <v>206</v>
      </c>
      <c r="E18911" s="228">
        <v>40</v>
      </c>
      <c r="F18911" s="228">
        <v>80824</v>
      </c>
      <c r="G18911" s="228">
        <v>6543</v>
      </c>
      <c r="H18911" s="228">
        <v>13943</v>
      </c>
      <c r="I18911" s="228">
        <v>14382689.550000001</v>
      </c>
      <c r="J18911" s="228">
        <v>3178455.72</v>
      </c>
      <c r="K18911" s="228">
        <v>1718606</v>
      </c>
      <c r="L18911" s="228">
        <v>23239544.84</v>
      </c>
    </row>
    <row r="18912" spans="1:12">
      <c r="A18912" s="228">
        <v>2022</v>
      </c>
      <c r="B18912" s="228" t="s">
        <v>193</v>
      </c>
      <c r="C18912" s="228" t="s">
        <v>63</v>
      </c>
      <c r="D18912" s="228" t="s">
        <v>206</v>
      </c>
      <c r="E18912" s="228">
        <v>45</v>
      </c>
      <c r="F18912" s="228">
        <v>81409</v>
      </c>
      <c r="G18912" s="228">
        <v>6965</v>
      </c>
      <c r="H18912" s="228">
        <v>15079</v>
      </c>
      <c r="I18912" s="228">
        <v>15466089.77</v>
      </c>
      <c r="J18912" s="228">
        <v>3330669.73</v>
      </c>
      <c r="K18912" s="228">
        <v>2259263.9500000002</v>
      </c>
      <c r="L18912" s="228">
        <v>25356898.449999999</v>
      </c>
    </row>
    <row r="18913" spans="1:12">
      <c r="A18913" s="228">
        <v>2022</v>
      </c>
      <c r="B18913" s="228" t="s">
        <v>193</v>
      </c>
      <c r="C18913" s="228" t="s">
        <v>63</v>
      </c>
      <c r="D18913" s="228" t="s">
        <v>206</v>
      </c>
      <c r="E18913" s="228">
        <v>50</v>
      </c>
      <c r="F18913" s="228">
        <v>83761</v>
      </c>
      <c r="G18913" s="228">
        <v>8992</v>
      </c>
      <c r="H18913" s="228">
        <v>19471</v>
      </c>
      <c r="I18913" s="228">
        <v>18975102.870000001</v>
      </c>
      <c r="J18913" s="228">
        <v>4184015.14</v>
      </c>
      <c r="K18913" s="228">
        <v>3403043.64</v>
      </c>
      <c r="L18913" s="228">
        <v>31215819.59</v>
      </c>
    </row>
    <row r="18914" spans="1:12">
      <c r="A18914" s="228">
        <v>2022</v>
      </c>
      <c r="B18914" s="228" t="s">
        <v>193</v>
      </c>
      <c r="C18914" s="228" t="s">
        <v>63</v>
      </c>
      <c r="D18914" s="228" t="s">
        <v>206</v>
      </c>
      <c r="E18914" s="228">
        <v>55</v>
      </c>
      <c r="F18914" s="228">
        <v>77041</v>
      </c>
      <c r="G18914" s="228">
        <v>9466</v>
      </c>
      <c r="H18914" s="228">
        <v>19491</v>
      </c>
      <c r="I18914" s="228">
        <v>19724471.829999998</v>
      </c>
      <c r="J18914" s="228">
        <v>4393695.9800000004</v>
      </c>
      <c r="K18914" s="228">
        <v>3732305</v>
      </c>
      <c r="L18914" s="228">
        <v>32240994.940000001</v>
      </c>
    </row>
    <row r="18915" spans="1:12">
      <c r="A18915" s="228">
        <v>2022</v>
      </c>
      <c r="B18915" s="228" t="s">
        <v>193</v>
      </c>
      <c r="C18915" s="228" t="s">
        <v>63</v>
      </c>
      <c r="D18915" s="228" t="s">
        <v>206</v>
      </c>
      <c r="E18915" s="228">
        <v>60</v>
      </c>
      <c r="F18915" s="228">
        <v>77982</v>
      </c>
      <c r="G18915" s="228">
        <v>11640</v>
      </c>
      <c r="H18915" s="228">
        <v>24302</v>
      </c>
      <c r="I18915" s="228">
        <v>25197505.210000001</v>
      </c>
      <c r="J18915" s="228">
        <v>5819821.1900000004</v>
      </c>
      <c r="K18915" s="228">
        <v>5734372.6399999997</v>
      </c>
      <c r="L18915" s="228">
        <v>42219867.310000002</v>
      </c>
    </row>
    <row r="18916" spans="1:12">
      <c r="A18916" s="228">
        <v>2022</v>
      </c>
      <c r="B18916" s="228" t="s">
        <v>193</v>
      </c>
      <c r="C18916" s="228" t="s">
        <v>63</v>
      </c>
      <c r="D18916" s="228" t="s">
        <v>206</v>
      </c>
      <c r="E18916" s="228">
        <v>65</v>
      </c>
      <c r="F18916" s="228">
        <v>70778</v>
      </c>
      <c r="G18916" s="228">
        <v>13643</v>
      </c>
      <c r="H18916" s="228">
        <v>29213</v>
      </c>
      <c r="I18916" s="228">
        <v>30073416.829999998</v>
      </c>
      <c r="J18916" s="228">
        <v>6747437.7400000002</v>
      </c>
      <c r="K18916" s="228">
        <v>7005859.0300000003</v>
      </c>
      <c r="L18916" s="228">
        <v>49205486.450000003</v>
      </c>
    </row>
    <row r="18917" spans="1:12">
      <c r="A18917" s="228">
        <v>2022</v>
      </c>
      <c r="B18917" s="228" t="s">
        <v>193</v>
      </c>
      <c r="C18917" s="228" t="s">
        <v>63</v>
      </c>
      <c r="D18917" s="228" t="s">
        <v>206</v>
      </c>
      <c r="E18917" s="228">
        <v>70</v>
      </c>
      <c r="F18917" s="228">
        <v>63976</v>
      </c>
      <c r="G18917" s="228">
        <v>15466</v>
      </c>
      <c r="H18917" s="228">
        <v>39027</v>
      </c>
      <c r="I18917" s="228">
        <v>39407821.57</v>
      </c>
      <c r="J18917" s="228">
        <v>7968645.3099999996</v>
      </c>
      <c r="K18917" s="228">
        <v>8874476.3100000005</v>
      </c>
      <c r="L18917" s="228">
        <v>61577752.369999997</v>
      </c>
    </row>
    <row r="18918" spans="1:12">
      <c r="A18918" s="228">
        <v>2022</v>
      </c>
      <c r="B18918" s="228" t="s">
        <v>193</v>
      </c>
      <c r="C18918" s="228" t="s">
        <v>63</v>
      </c>
      <c r="D18918" s="228" t="s">
        <v>206</v>
      </c>
      <c r="E18918" s="228">
        <v>75</v>
      </c>
      <c r="F18918" s="228">
        <v>49151</v>
      </c>
      <c r="G18918" s="228">
        <v>13955</v>
      </c>
      <c r="H18918" s="228">
        <v>38071</v>
      </c>
      <c r="I18918" s="228">
        <v>37445283.149999999</v>
      </c>
      <c r="J18918" s="228">
        <v>7363931.6100000003</v>
      </c>
      <c r="K18918" s="228">
        <v>7695299.5899999999</v>
      </c>
      <c r="L18918" s="228">
        <v>56548949.689999998</v>
      </c>
    </row>
    <row r="18919" spans="1:12">
      <c r="A18919" s="228">
        <v>2022</v>
      </c>
      <c r="B18919" s="228" t="s">
        <v>193</v>
      </c>
      <c r="C18919" s="228" t="s">
        <v>63</v>
      </c>
      <c r="D18919" s="228" t="s">
        <v>206</v>
      </c>
      <c r="E18919" s="228">
        <v>80</v>
      </c>
      <c r="F18919" s="228">
        <v>30364</v>
      </c>
      <c r="G18919" s="228">
        <v>9421</v>
      </c>
      <c r="H18919" s="228">
        <v>33828</v>
      </c>
      <c r="I18919" s="228">
        <v>29136036.050000001</v>
      </c>
      <c r="J18919" s="228">
        <v>5022959.0199999996</v>
      </c>
      <c r="K18919" s="228">
        <v>4628642.29</v>
      </c>
      <c r="L18919" s="228">
        <v>41165576.340000004</v>
      </c>
    </row>
    <row r="18920" spans="1:12">
      <c r="A18920" s="228">
        <v>2022</v>
      </c>
      <c r="B18920" s="228" t="s">
        <v>193</v>
      </c>
      <c r="C18920" s="228" t="s">
        <v>63</v>
      </c>
      <c r="D18920" s="228" t="s">
        <v>206</v>
      </c>
      <c r="E18920" s="228">
        <v>85</v>
      </c>
      <c r="F18920" s="228">
        <v>17314</v>
      </c>
      <c r="G18920" s="228">
        <v>5135</v>
      </c>
      <c r="H18920" s="228">
        <v>24901</v>
      </c>
      <c r="I18920" s="228">
        <v>19238834.59</v>
      </c>
      <c r="J18920" s="228">
        <v>2772659.5</v>
      </c>
      <c r="K18920" s="228">
        <v>1991075</v>
      </c>
      <c r="L18920" s="228">
        <v>25224970.100000001</v>
      </c>
    </row>
    <row r="18921" spans="1:12">
      <c r="A18921" s="228">
        <v>2022</v>
      </c>
      <c r="B18921" s="228" t="s">
        <v>193</v>
      </c>
      <c r="C18921" s="228" t="s">
        <v>63</v>
      </c>
      <c r="D18921" s="228" t="s">
        <v>206</v>
      </c>
      <c r="E18921" s="228">
        <v>90</v>
      </c>
      <c r="F18921" s="228">
        <v>7967</v>
      </c>
      <c r="G18921" s="228">
        <v>2118</v>
      </c>
      <c r="H18921" s="228">
        <v>13145</v>
      </c>
      <c r="I18921" s="228">
        <v>9630089.3399999999</v>
      </c>
      <c r="J18921" s="228">
        <v>1251547.1499999999</v>
      </c>
      <c r="K18921" s="228">
        <v>693317</v>
      </c>
      <c r="L18921" s="228">
        <v>12084403.52</v>
      </c>
    </row>
    <row r="18922" spans="1:12">
      <c r="A18922" s="228">
        <v>2022</v>
      </c>
      <c r="B18922" s="228" t="s">
        <v>193</v>
      </c>
      <c r="C18922" s="228" t="s">
        <v>63</v>
      </c>
      <c r="D18922" s="228" t="s">
        <v>206</v>
      </c>
      <c r="E18922" s="228">
        <v>95</v>
      </c>
      <c r="F18922" s="228">
        <v>2108</v>
      </c>
      <c r="G18922" s="228">
        <v>475</v>
      </c>
      <c r="H18922" s="228">
        <v>3383</v>
      </c>
      <c r="I18922" s="228">
        <v>2424369.7400000002</v>
      </c>
      <c r="J18922" s="228">
        <v>277783.40999999997</v>
      </c>
      <c r="K18922" s="228">
        <v>92472</v>
      </c>
      <c r="L18922" s="228">
        <v>2875248.67</v>
      </c>
    </row>
    <row r="18923" spans="1:12">
      <c r="A18923" s="228">
        <v>2022</v>
      </c>
      <c r="B18923" s="228" t="s">
        <v>193</v>
      </c>
      <c r="C18923" s="228" t="s">
        <v>64</v>
      </c>
      <c r="D18923" s="228" t="s">
        <v>205</v>
      </c>
      <c r="E18923" s="228">
        <v>0</v>
      </c>
      <c r="F18923" s="228">
        <v>17507</v>
      </c>
      <c r="G18923" s="228">
        <v>596</v>
      </c>
      <c r="H18923" s="228">
        <v>1563</v>
      </c>
      <c r="I18923" s="228">
        <v>1121508.45</v>
      </c>
      <c r="J18923" s="228">
        <v>228672.27</v>
      </c>
      <c r="K18923" s="228">
        <v>28615</v>
      </c>
      <c r="L18923" s="228">
        <v>1464417.92</v>
      </c>
    </row>
    <row r="18924" spans="1:12">
      <c r="A18924" s="228">
        <v>2022</v>
      </c>
      <c r="B18924" s="228" t="s">
        <v>193</v>
      </c>
      <c r="C18924" s="228" t="s">
        <v>64</v>
      </c>
      <c r="D18924" s="228" t="s">
        <v>205</v>
      </c>
      <c r="E18924" s="228">
        <v>5</v>
      </c>
      <c r="F18924" s="228">
        <v>22409</v>
      </c>
      <c r="G18924" s="228">
        <v>350</v>
      </c>
      <c r="H18924" s="228">
        <v>384</v>
      </c>
      <c r="I18924" s="228">
        <v>417143.4</v>
      </c>
      <c r="J18924" s="228">
        <v>107194.3</v>
      </c>
      <c r="K18924" s="228">
        <v>60671</v>
      </c>
      <c r="L18924" s="228">
        <v>666832.94999999995</v>
      </c>
    </row>
    <row r="18925" spans="1:12">
      <c r="A18925" s="228">
        <v>2022</v>
      </c>
      <c r="B18925" s="228" t="s">
        <v>193</v>
      </c>
      <c r="C18925" s="228" t="s">
        <v>64</v>
      </c>
      <c r="D18925" s="228" t="s">
        <v>205</v>
      </c>
      <c r="E18925" s="228">
        <v>10</v>
      </c>
      <c r="F18925" s="228">
        <v>23821</v>
      </c>
      <c r="G18925" s="228">
        <v>321</v>
      </c>
      <c r="H18925" s="228">
        <v>395</v>
      </c>
      <c r="I18925" s="228">
        <v>362784.5</v>
      </c>
      <c r="J18925" s="228">
        <v>129354.2</v>
      </c>
      <c r="K18925" s="228">
        <v>119177</v>
      </c>
      <c r="L18925" s="228">
        <v>664753.42000000004</v>
      </c>
    </row>
    <row r="18926" spans="1:12">
      <c r="A18926" s="228">
        <v>2022</v>
      </c>
      <c r="B18926" s="228" t="s">
        <v>193</v>
      </c>
      <c r="C18926" s="228" t="s">
        <v>64</v>
      </c>
      <c r="D18926" s="228" t="s">
        <v>205</v>
      </c>
      <c r="E18926" s="228">
        <v>15</v>
      </c>
      <c r="F18926" s="228">
        <v>22667</v>
      </c>
      <c r="G18926" s="228">
        <v>561</v>
      </c>
      <c r="H18926" s="228">
        <v>868</v>
      </c>
      <c r="I18926" s="228">
        <v>1053583.3</v>
      </c>
      <c r="J18926" s="228">
        <v>331496.78999999998</v>
      </c>
      <c r="K18926" s="228">
        <v>265733</v>
      </c>
      <c r="L18926" s="228">
        <v>1784226.27</v>
      </c>
    </row>
    <row r="18927" spans="1:12">
      <c r="A18927" s="228">
        <v>2022</v>
      </c>
      <c r="B18927" s="228" t="s">
        <v>193</v>
      </c>
      <c r="C18927" s="228" t="s">
        <v>64</v>
      </c>
      <c r="D18927" s="228" t="s">
        <v>205</v>
      </c>
      <c r="E18927" s="228">
        <v>20</v>
      </c>
      <c r="F18927" s="228">
        <v>18864</v>
      </c>
      <c r="G18927" s="228">
        <v>666</v>
      </c>
      <c r="H18927" s="228">
        <v>1143</v>
      </c>
      <c r="I18927" s="228">
        <v>1299964.5</v>
      </c>
      <c r="J18927" s="228">
        <v>404847.6</v>
      </c>
      <c r="K18927" s="228">
        <v>370139</v>
      </c>
      <c r="L18927" s="228">
        <v>2250894.9300000002</v>
      </c>
    </row>
    <row r="18928" spans="1:12">
      <c r="A18928" s="228">
        <v>2022</v>
      </c>
      <c r="B18928" s="228" t="s">
        <v>193</v>
      </c>
      <c r="C18928" s="228" t="s">
        <v>64</v>
      </c>
      <c r="D18928" s="228" t="s">
        <v>205</v>
      </c>
      <c r="E18928" s="228">
        <v>25</v>
      </c>
      <c r="F18928" s="228">
        <v>14204</v>
      </c>
      <c r="G18928" s="228">
        <v>486</v>
      </c>
      <c r="H18928" s="228">
        <v>813</v>
      </c>
      <c r="I18928" s="228">
        <v>895756.80000000005</v>
      </c>
      <c r="J18928" s="228">
        <v>276303.95</v>
      </c>
      <c r="K18928" s="228">
        <v>204908</v>
      </c>
      <c r="L18928" s="228">
        <v>1596328.41</v>
      </c>
    </row>
    <row r="18929" spans="1:12">
      <c r="A18929" s="228">
        <v>2022</v>
      </c>
      <c r="B18929" s="228" t="s">
        <v>193</v>
      </c>
      <c r="C18929" s="228" t="s">
        <v>64</v>
      </c>
      <c r="D18929" s="228" t="s">
        <v>205</v>
      </c>
      <c r="E18929" s="228">
        <v>30</v>
      </c>
      <c r="F18929" s="228">
        <v>20908</v>
      </c>
      <c r="G18929" s="228">
        <v>623</v>
      </c>
      <c r="H18929" s="228">
        <v>994</v>
      </c>
      <c r="I18929" s="228">
        <v>1081788.6000000001</v>
      </c>
      <c r="J18929" s="228">
        <v>408130.05</v>
      </c>
      <c r="K18929" s="228">
        <v>324131</v>
      </c>
      <c r="L18929" s="228">
        <v>2141459.98</v>
      </c>
    </row>
    <row r="18930" spans="1:12">
      <c r="A18930" s="228">
        <v>2022</v>
      </c>
      <c r="B18930" s="228" t="s">
        <v>193</v>
      </c>
      <c r="C18930" s="228" t="s">
        <v>64</v>
      </c>
      <c r="D18930" s="228" t="s">
        <v>205</v>
      </c>
      <c r="E18930" s="228">
        <v>35</v>
      </c>
      <c r="F18930" s="228">
        <v>24285</v>
      </c>
      <c r="G18930" s="228">
        <v>839</v>
      </c>
      <c r="H18930" s="228">
        <v>1285</v>
      </c>
      <c r="I18930" s="228">
        <v>1264331.21</v>
      </c>
      <c r="J18930" s="228">
        <v>432093.01</v>
      </c>
      <c r="K18930" s="228">
        <v>226694</v>
      </c>
      <c r="L18930" s="228">
        <v>2269439.87</v>
      </c>
    </row>
    <row r="18931" spans="1:12">
      <c r="A18931" s="228">
        <v>2022</v>
      </c>
      <c r="B18931" s="228" t="s">
        <v>193</v>
      </c>
      <c r="C18931" s="228" t="s">
        <v>64</v>
      </c>
      <c r="D18931" s="228" t="s">
        <v>205</v>
      </c>
      <c r="E18931" s="228">
        <v>40</v>
      </c>
      <c r="F18931" s="228">
        <v>23813</v>
      </c>
      <c r="G18931" s="228">
        <v>961</v>
      </c>
      <c r="H18931" s="228">
        <v>1567</v>
      </c>
      <c r="I18931" s="228">
        <v>1697327.91</v>
      </c>
      <c r="J18931" s="228">
        <v>509567.83</v>
      </c>
      <c r="K18931" s="228">
        <v>385979</v>
      </c>
      <c r="L18931" s="228">
        <v>3015011.47</v>
      </c>
    </row>
    <row r="18932" spans="1:12">
      <c r="A18932" s="228">
        <v>2022</v>
      </c>
      <c r="B18932" s="228" t="s">
        <v>193</v>
      </c>
      <c r="C18932" s="228" t="s">
        <v>64</v>
      </c>
      <c r="D18932" s="228" t="s">
        <v>205</v>
      </c>
      <c r="E18932" s="228">
        <v>45</v>
      </c>
      <c r="F18932" s="228">
        <v>23933</v>
      </c>
      <c r="G18932" s="228">
        <v>1326</v>
      </c>
      <c r="H18932" s="228">
        <v>2429</v>
      </c>
      <c r="I18932" s="228">
        <v>2542887.25</v>
      </c>
      <c r="J18932" s="228">
        <v>662785.57999999996</v>
      </c>
      <c r="K18932" s="228">
        <v>673601.65</v>
      </c>
      <c r="L18932" s="228">
        <v>4309570.28</v>
      </c>
    </row>
    <row r="18933" spans="1:12">
      <c r="A18933" s="228">
        <v>2022</v>
      </c>
      <c r="B18933" s="228" t="s">
        <v>193</v>
      </c>
      <c r="C18933" s="228" t="s">
        <v>64</v>
      </c>
      <c r="D18933" s="228" t="s">
        <v>205</v>
      </c>
      <c r="E18933" s="228">
        <v>50</v>
      </c>
      <c r="F18933" s="228">
        <v>25943</v>
      </c>
      <c r="G18933" s="228">
        <v>1750</v>
      </c>
      <c r="H18933" s="228">
        <v>3608</v>
      </c>
      <c r="I18933" s="228">
        <v>3708206.12</v>
      </c>
      <c r="J18933" s="228">
        <v>1063570.56</v>
      </c>
      <c r="K18933" s="228">
        <v>981759.81</v>
      </c>
      <c r="L18933" s="228">
        <v>6369221.3600000003</v>
      </c>
    </row>
    <row r="18934" spans="1:12">
      <c r="A18934" s="228">
        <v>2022</v>
      </c>
      <c r="B18934" s="228" t="s">
        <v>193</v>
      </c>
      <c r="C18934" s="228" t="s">
        <v>64</v>
      </c>
      <c r="D18934" s="228" t="s">
        <v>205</v>
      </c>
      <c r="E18934" s="228">
        <v>55</v>
      </c>
      <c r="F18934" s="228">
        <v>25952</v>
      </c>
      <c r="G18934" s="228">
        <v>2164</v>
      </c>
      <c r="H18934" s="228">
        <v>4167</v>
      </c>
      <c r="I18934" s="228">
        <v>5378753.9299999997</v>
      </c>
      <c r="J18934" s="228">
        <v>1456792.54</v>
      </c>
      <c r="K18934" s="228">
        <v>1554879.15</v>
      </c>
      <c r="L18934" s="228">
        <v>9170161.3499999996</v>
      </c>
    </row>
    <row r="18935" spans="1:12">
      <c r="A18935" s="228">
        <v>2022</v>
      </c>
      <c r="B18935" s="228" t="s">
        <v>193</v>
      </c>
      <c r="C18935" s="228" t="s">
        <v>64</v>
      </c>
      <c r="D18935" s="228" t="s">
        <v>205</v>
      </c>
      <c r="E18935" s="228">
        <v>60</v>
      </c>
      <c r="F18935" s="228">
        <v>28024</v>
      </c>
      <c r="G18935" s="228">
        <v>3429</v>
      </c>
      <c r="H18935" s="228">
        <v>6661</v>
      </c>
      <c r="I18935" s="228">
        <v>8242145.9100000001</v>
      </c>
      <c r="J18935" s="228">
        <v>2163948.54</v>
      </c>
      <c r="K18935" s="228">
        <v>2639123.5</v>
      </c>
      <c r="L18935" s="228">
        <v>14116975.699999999</v>
      </c>
    </row>
    <row r="18936" spans="1:12">
      <c r="A18936" s="228">
        <v>2022</v>
      </c>
      <c r="B18936" s="228" t="s">
        <v>193</v>
      </c>
      <c r="C18936" s="228" t="s">
        <v>64</v>
      </c>
      <c r="D18936" s="228" t="s">
        <v>205</v>
      </c>
      <c r="E18936" s="228">
        <v>65</v>
      </c>
      <c r="F18936" s="228">
        <v>27124</v>
      </c>
      <c r="G18936" s="228">
        <v>4980</v>
      </c>
      <c r="H18936" s="228">
        <v>10082</v>
      </c>
      <c r="I18936" s="228">
        <v>11608638.6</v>
      </c>
      <c r="J18936" s="228">
        <v>3031329.57</v>
      </c>
      <c r="K18936" s="228">
        <v>3566608.35</v>
      </c>
      <c r="L18936" s="228">
        <v>19512793.719999999</v>
      </c>
    </row>
    <row r="18937" spans="1:12">
      <c r="A18937" s="228">
        <v>2022</v>
      </c>
      <c r="B18937" s="228" t="s">
        <v>193</v>
      </c>
      <c r="C18937" s="228" t="s">
        <v>64</v>
      </c>
      <c r="D18937" s="228" t="s">
        <v>205</v>
      </c>
      <c r="E18937" s="228">
        <v>70</v>
      </c>
      <c r="F18937" s="228">
        <v>25044</v>
      </c>
      <c r="G18937" s="228">
        <v>6118</v>
      </c>
      <c r="H18937" s="228">
        <v>12010</v>
      </c>
      <c r="I18937" s="228">
        <v>13468608.789999999</v>
      </c>
      <c r="J18937" s="228">
        <v>3434108.05</v>
      </c>
      <c r="K18937" s="228">
        <v>3901496.67</v>
      </c>
      <c r="L18937" s="228">
        <v>21965650.579999998</v>
      </c>
    </row>
    <row r="18938" spans="1:12">
      <c r="A18938" s="228">
        <v>2022</v>
      </c>
      <c r="B18938" s="228" t="s">
        <v>193</v>
      </c>
      <c r="C18938" s="228" t="s">
        <v>64</v>
      </c>
      <c r="D18938" s="228" t="s">
        <v>205</v>
      </c>
      <c r="E18938" s="228">
        <v>75</v>
      </c>
      <c r="F18938" s="228">
        <v>19859</v>
      </c>
      <c r="G18938" s="228">
        <v>6010</v>
      </c>
      <c r="H18938" s="228">
        <v>13984</v>
      </c>
      <c r="I18938" s="228">
        <v>13482226.91</v>
      </c>
      <c r="J18938" s="228">
        <v>3328845.77</v>
      </c>
      <c r="K18938" s="228">
        <v>3780555.27</v>
      </c>
      <c r="L18938" s="228">
        <v>21582956.420000002</v>
      </c>
    </row>
    <row r="18939" spans="1:12">
      <c r="A18939" s="228">
        <v>2022</v>
      </c>
      <c r="B18939" s="228" t="s">
        <v>193</v>
      </c>
      <c r="C18939" s="228" t="s">
        <v>64</v>
      </c>
      <c r="D18939" s="228" t="s">
        <v>205</v>
      </c>
      <c r="E18939" s="228">
        <v>80</v>
      </c>
      <c r="F18939" s="228">
        <v>11968</v>
      </c>
      <c r="G18939" s="228">
        <v>4248</v>
      </c>
      <c r="H18939" s="228">
        <v>11245</v>
      </c>
      <c r="I18939" s="228">
        <v>9621287.5</v>
      </c>
      <c r="J18939" s="228">
        <v>2242808.73</v>
      </c>
      <c r="K18939" s="228">
        <v>2608332.35</v>
      </c>
      <c r="L18939" s="228">
        <v>15057117.15</v>
      </c>
    </row>
    <row r="18940" spans="1:12">
      <c r="A18940" s="228">
        <v>2022</v>
      </c>
      <c r="B18940" s="228" t="s">
        <v>193</v>
      </c>
      <c r="C18940" s="228" t="s">
        <v>64</v>
      </c>
      <c r="D18940" s="228" t="s">
        <v>205</v>
      </c>
      <c r="E18940" s="228">
        <v>85</v>
      </c>
      <c r="F18940" s="228">
        <v>6464</v>
      </c>
      <c r="G18940" s="228">
        <v>2183</v>
      </c>
      <c r="H18940" s="228">
        <v>6818</v>
      </c>
      <c r="I18940" s="228">
        <v>5213269.6100000003</v>
      </c>
      <c r="J18940" s="228">
        <v>1056474.6499999999</v>
      </c>
      <c r="K18940" s="228">
        <v>1077911.6000000001</v>
      </c>
      <c r="L18940" s="228">
        <v>7595087.5599999996</v>
      </c>
    </row>
    <row r="18941" spans="1:12">
      <c r="A18941" s="228">
        <v>2022</v>
      </c>
      <c r="B18941" s="228" t="s">
        <v>193</v>
      </c>
      <c r="C18941" s="228" t="s">
        <v>64</v>
      </c>
      <c r="D18941" s="228" t="s">
        <v>205</v>
      </c>
      <c r="E18941" s="228">
        <v>90</v>
      </c>
      <c r="F18941" s="228">
        <v>2760</v>
      </c>
      <c r="G18941" s="228">
        <v>718</v>
      </c>
      <c r="H18941" s="228">
        <v>4095</v>
      </c>
      <c r="I18941" s="228">
        <v>2377828.9500000002</v>
      </c>
      <c r="J18941" s="228">
        <v>375279.79</v>
      </c>
      <c r="K18941" s="228">
        <v>380447</v>
      </c>
      <c r="L18941" s="228">
        <v>3335462.48</v>
      </c>
    </row>
    <row r="18942" spans="1:12">
      <c r="A18942" s="228">
        <v>2022</v>
      </c>
      <c r="B18942" s="228" t="s">
        <v>193</v>
      </c>
      <c r="C18942" s="228" t="s">
        <v>64</v>
      </c>
      <c r="D18942" s="228" t="s">
        <v>205</v>
      </c>
      <c r="E18942" s="228">
        <v>95</v>
      </c>
      <c r="F18942" s="228">
        <v>562</v>
      </c>
      <c r="G18942" s="228">
        <v>188</v>
      </c>
      <c r="H18942" s="228">
        <v>975</v>
      </c>
      <c r="I18942" s="228">
        <v>596687.1</v>
      </c>
      <c r="J18942" s="228">
        <v>79715.360000000001</v>
      </c>
      <c r="K18942" s="228">
        <v>76019</v>
      </c>
      <c r="L18942" s="228">
        <v>775318.71</v>
      </c>
    </row>
    <row r="18943" spans="1:12">
      <c r="A18943" s="228">
        <v>2022</v>
      </c>
      <c r="B18943" s="228" t="s">
        <v>193</v>
      </c>
      <c r="C18943" s="228" t="s">
        <v>64</v>
      </c>
      <c r="D18943" s="228" t="s">
        <v>206</v>
      </c>
      <c r="E18943" s="228">
        <v>0</v>
      </c>
      <c r="F18943" s="228">
        <v>16303</v>
      </c>
      <c r="G18943" s="228">
        <v>469</v>
      </c>
      <c r="H18943" s="228">
        <v>1487</v>
      </c>
      <c r="I18943" s="228">
        <v>1023000</v>
      </c>
      <c r="J18943" s="228">
        <v>139087.15</v>
      </c>
      <c r="K18943" s="228">
        <v>4195</v>
      </c>
      <c r="L18943" s="228">
        <v>1218820.99</v>
      </c>
    </row>
    <row r="18944" spans="1:12">
      <c r="A18944" s="228">
        <v>2022</v>
      </c>
      <c r="B18944" s="228" t="s">
        <v>193</v>
      </c>
      <c r="C18944" s="228" t="s">
        <v>64</v>
      </c>
      <c r="D18944" s="228" t="s">
        <v>206</v>
      </c>
      <c r="E18944" s="228">
        <v>5</v>
      </c>
      <c r="F18944" s="228">
        <v>20923</v>
      </c>
      <c r="G18944" s="228">
        <v>293</v>
      </c>
      <c r="H18944" s="228">
        <v>349</v>
      </c>
      <c r="I18944" s="228">
        <v>386178.4</v>
      </c>
      <c r="J18944" s="228">
        <v>91587.95</v>
      </c>
      <c r="K18944" s="228">
        <v>55986.2</v>
      </c>
      <c r="L18944" s="228">
        <v>580946.43000000005</v>
      </c>
    </row>
    <row r="18945" spans="1:12">
      <c r="A18945" s="228">
        <v>2022</v>
      </c>
      <c r="B18945" s="228" t="s">
        <v>193</v>
      </c>
      <c r="C18945" s="228" t="s">
        <v>64</v>
      </c>
      <c r="D18945" s="228" t="s">
        <v>206</v>
      </c>
      <c r="E18945" s="228">
        <v>10</v>
      </c>
      <c r="F18945" s="228">
        <v>22385</v>
      </c>
      <c r="G18945" s="228">
        <v>272</v>
      </c>
      <c r="H18945" s="228">
        <v>437</v>
      </c>
      <c r="I18945" s="228">
        <v>354257.47</v>
      </c>
      <c r="J18945" s="228">
        <v>108821.49</v>
      </c>
      <c r="K18945" s="228">
        <v>131040</v>
      </c>
      <c r="L18945" s="228">
        <v>642282.03</v>
      </c>
    </row>
    <row r="18946" spans="1:12">
      <c r="A18946" s="228">
        <v>2022</v>
      </c>
      <c r="B18946" s="228" t="s">
        <v>193</v>
      </c>
      <c r="C18946" s="228" t="s">
        <v>64</v>
      </c>
      <c r="D18946" s="228" t="s">
        <v>206</v>
      </c>
      <c r="E18946" s="228">
        <v>15</v>
      </c>
      <c r="F18946" s="228">
        <v>21642</v>
      </c>
      <c r="G18946" s="228">
        <v>702</v>
      </c>
      <c r="H18946" s="228">
        <v>1097</v>
      </c>
      <c r="I18946" s="228">
        <v>1232203.3700000001</v>
      </c>
      <c r="J18946" s="228">
        <v>325336.86</v>
      </c>
      <c r="K18946" s="228">
        <v>300752</v>
      </c>
      <c r="L18946" s="228">
        <v>2049563.65</v>
      </c>
    </row>
    <row r="18947" spans="1:12">
      <c r="A18947" s="228">
        <v>2022</v>
      </c>
      <c r="B18947" s="228" t="s">
        <v>193</v>
      </c>
      <c r="C18947" s="228" t="s">
        <v>64</v>
      </c>
      <c r="D18947" s="228" t="s">
        <v>206</v>
      </c>
      <c r="E18947" s="228">
        <v>20</v>
      </c>
      <c r="F18947" s="228">
        <v>19078</v>
      </c>
      <c r="G18947" s="228">
        <v>988</v>
      </c>
      <c r="H18947" s="228">
        <v>1665</v>
      </c>
      <c r="I18947" s="228">
        <v>1913692.1599999999</v>
      </c>
      <c r="J18947" s="228">
        <v>538575.17000000004</v>
      </c>
      <c r="K18947" s="228">
        <v>258706</v>
      </c>
      <c r="L18947" s="228">
        <v>3091870.25</v>
      </c>
    </row>
    <row r="18948" spans="1:12">
      <c r="A18948" s="228">
        <v>2022</v>
      </c>
      <c r="B18948" s="228" t="s">
        <v>193</v>
      </c>
      <c r="C18948" s="228" t="s">
        <v>64</v>
      </c>
      <c r="D18948" s="228" t="s">
        <v>206</v>
      </c>
      <c r="E18948" s="228">
        <v>25</v>
      </c>
      <c r="F18948" s="228">
        <v>16665</v>
      </c>
      <c r="G18948" s="228">
        <v>1033</v>
      </c>
      <c r="H18948" s="228">
        <v>2312</v>
      </c>
      <c r="I18948" s="228">
        <v>2700951.9</v>
      </c>
      <c r="J18948" s="228">
        <v>807640.24</v>
      </c>
      <c r="K18948" s="228">
        <v>274226</v>
      </c>
      <c r="L18948" s="228">
        <v>4405980.13</v>
      </c>
    </row>
    <row r="18949" spans="1:12">
      <c r="A18949" s="228">
        <v>2022</v>
      </c>
      <c r="B18949" s="228" t="s">
        <v>193</v>
      </c>
      <c r="C18949" s="228" t="s">
        <v>64</v>
      </c>
      <c r="D18949" s="228" t="s">
        <v>206</v>
      </c>
      <c r="E18949" s="228">
        <v>30</v>
      </c>
      <c r="F18949" s="228">
        <v>24024</v>
      </c>
      <c r="G18949" s="228">
        <v>1831</v>
      </c>
      <c r="H18949" s="228">
        <v>4404</v>
      </c>
      <c r="I18949" s="228">
        <v>4855983.18</v>
      </c>
      <c r="J18949" s="228">
        <v>1499839.71</v>
      </c>
      <c r="K18949" s="228">
        <v>425244</v>
      </c>
      <c r="L18949" s="228">
        <v>7731440</v>
      </c>
    </row>
    <row r="18950" spans="1:12">
      <c r="A18950" s="228">
        <v>2022</v>
      </c>
      <c r="B18950" s="228" t="s">
        <v>193</v>
      </c>
      <c r="C18950" s="228" t="s">
        <v>64</v>
      </c>
      <c r="D18950" s="228" t="s">
        <v>206</v>
      </c>
      <c r="E18950" s="228">
        <v>35</v>
      </c>
      <c r="F18950" s="228">
        <v>27817</v>
      </c>
      <c r="G18950" s="228">
        <v>2199</v>
      </c>
      <c r="H18950" s="228">
        <v>4591</v>
      </c>
      <c r="I18950" s="228">
        <v>5077961.34</v>
      </c>
      <c r="J18950" s="228">
        <v>1584305.11</v>
      </c>
      <c r="K18950" s="228">
        <v>559997</v>
      </c>
      <c r="L18950" s="228">
        <v>8265577.8200000003</v>
      </c>
    </row>
    <row r="18951" spans="1:12">
      <c r="A18951" s="228">
        <v>2022</v>
      </c>
      <c r="B18951" s="228" t="s">
        <v>193</v>
      </c>
      <c r="C18951" s="228" t="s">
        <v>64</v>
      </c>
      <c r="D18951" s="228" t="s">
        <v>206</v>
      </c>
      <c r="E18951" s="228">
        <v>40</v>
      </c>
      <c r="F18951" s="228">
        <v>26697</v>
      </c>
      <c r="G18951" s="228">
        <v>1791</v>
      </c>
      <c r="H18951" s="228">
        <v>3351</v>
      </c>
      <c r="I18951" s="228">
        <v>3824069.82</v>
      </c>
      <c r="J18951" s="228">
        <v>1146715.7</v>
      </c>
      <c r="K18951" s="228">
        <v>611044</v>
      </c>
      <c r="L18951" s="228">
        <v>6387269.29</v>
      </c>
    </row>
    <row r="18952" spans="1:12">
      <c r="A18952" s="228">
        <v>2022</v>
      </c>
      <c r="B18952" s="228" t="s">
        <v>193</v>
      </c>
      <c r="C18952" s="228" t="s">
        <v>64</v>
      </c>
      <c r="D18952" s="228" t="s">
        <v>206</v>
      </c>
      <c r="E18952" s="228">
        <v>45</v>
      </c>
      <c r="F18952" s="228">
        <v>25866</v>
      </c>
      <c r="G18952" s="228">
        <v>1947</v>
      </c>
      <c r="H18952" s="228">
        <v>3577</v>
      </c>
      <c r="I18952" s="228">
        <v>4026077.2</v>
      </c>
      <c r="J18952" s="228">
        <v>1168921.07</v>
      </c>
      <c r="K18952" s="228">
        <v>811718</v>
      </c>
      <c r="L18952" s="228">
        <v>6859990.8399999999</v>
      </c>
    </row>
    <row r="18953" spans="1:12">
      <c r="A18953" s="228">
        <v>2022</v>
      </c>
      <c r="B18953" s="228" t="s">
        <v>193</v>
      </c>
      <c r="C18953" s="228" t="s">
        <v>64</v>
      </c>
      <c r="D18953" s="228" t="s">
        <v>206</v>
      </c>
      <c r="E18953" s="228">
        <v>50</v>
      </c>
      <c r="F18953" s="228">
        <v>28868</v>
      </c>
      <c r="G18953" s="228">
        <v>2733</v>
      </c>
      <c r="H18953" s="228">
        <v>5186</v>
      </c>
      <c r="I18953" s="228">
        <v>5750891.96</v>
      </c>
      <c r="J18953" s="228">
        <v>1619416.58</v>
      </c>
      <c r="K18953" s="228">
        <v>1211422.24</v>
      </c>
      <c r="L18953" s="228">
        <v>9633854.6999999993</v>
      </c>
    </row>
    <row r="18954" spans="1:12">
      <c r="A18954" s="228">
        <v>2022</v>
      </c>
      <c r="B18954" s="228" t="s">
        <v>193</v>
      </c>
      <c r="C18954" s="228" t="s">
        <v>64</v>
      </c>
      <c r="D18954" s="228" t="s">
        <v>206</v>
      </c>
      <c r="E18954" s="228">
        <v>55</v>
      </c>
      <c r="F18954" s="228">
        <v>29007</v>
      </c>
      <c r="G18954" s="228">
        <v>2949</v>
      </c>
      <c r="H18954" s="228">
        <v>5348</v>
      </c>
      <c r="I18954" s="228">
        <v>6426009.2199999997</v>
      </c>
      <c r="J18954" s="228">
        <v>1790474.64</v>
      </c>
      <c r="K18954" s="228">
        <v>1981869.6</v>
      </c>
      <c r="L18954" s="228">
        <v>11203801.4</v>
      </c>
    </row>
    <row r="18955" spans="1:12">
      <c r="A18955" s="228">
        <v>2022</v>
      </c>
      <c r="B18955" s="228" t="s">
        <v>193</v>
      </c>
      <c r="C18955" s="228" t="s">
        <v>64</v>
      </c>
      <c r="D18955" s="228" t="s">
        <v>206</v>
      </c>
      <c r="E18955" s="228">
        <v>60</v>
      </c>
      <c r="F18955" s="228">
        <v>31645</v>
      </c>
      <c r="G18955" s="228">
        <v>4350</v>
      </c>
      <c r="H18955" s="228">
        <v>8699</v>
      </c>
      <c r="I18955" s="228">
        <v>9327479.2300000004</v>
      </c>
      <c r="J18955" s="228">
        <v>2457815.35</v>
      </c>
      <c r="K18955" s="228">
        <v>2417340.4300000002</v>
      </c>
      <c r="L18955" s="228">
        <v>15401802.01</v>
      </c>
    </row>
    <row r="18956" spans="1:12">
      <c r="A18956" s="228">
        <v>2022</v>
      </c>
      <c r="B18956" s="228" t="s">
        <v>193</v>
      </c>
      <c r="C18956" s="228" t="s">
        <v>64</v>
      </c>
      <c r="D18956" s="228" t="s">
        <v>206</v>
      </c>
      <c r="E18956" s="228">
        <v>65</v>
      </c>
      <c r="F18956" s="228">
        <v>30981</v>
      </c>
      <c r="G18956" s="228">
        <v>5446</v>
      </c>
      <c r="H18956" s="228">
        <v>10657</v>
      </c>
      <c r="I18956" s="228">
        <v>11223156.4</v>
      </c>
      <c r="J18956" s="228">
        <v>3107694.96</v>
      </c>
      <c r="K18956" s="228">
        <v>3573852.42</v>
      </c>
      <c r="L18956" s="228">
        <v>19222959.510000002</v>
      </c>
    </row>
    <row r="18957" spans="1:12">
      <c r="A18957" s="228">
        <v>2022</v>
      </c>
      <c r="B18957" s="228" t="s">
        <v>193</v>
      </c>
      <c r="C18957" s="228" t="s">
        <v>64</v>
      </c>
      <c r="D18957" s="228" t="s">
        <v>206</v>
      </c>
      <c r="E18957" s="228">
        <v>70</v>
      </c>
      <c r="F18957" s="228">
        <v>28979</v>
      </c>
      <c r="G18957" s="228">
        <v>5849</v>
      </c>
      <c r="H18957" s="228">
        <v>12352</v>
      </c>
      <c r="I18957" s="228">
        <v>13716216.16</v>
      </c>
      <c r="J18957" s="228">
        <v>3582401.08</v>
      </c>
      <c r="K18957" s="228">
        <v>4804967.54</v>
      </c>
      <c r="L18957" s="228">
        <v>23368751.899999999</v>
      </c>
    </row>
    <row r="18958" spans="1:12">
      <c r="A18958" s="228">
        <v>2022</v>
      </c>
      <c r="B18958" s="228" t="s">
        <v>193</v>
      </c>
      <c r="C18958" s="228" t="s">
        <v>64</v>
      </c>
      <c r="D18958" s="228" t="s">
        <v>206</v>
      </c>
      <c r="E18958" s="228">
        <v>75</v>
      </c>
      <c r="F18958" s="228">
        <v>22710</v>
      </c>
      <c r="G18958" s="228">
        <v>5709</v>
      </c>
      <c r="H18958" s="228">
        <v>13946</v>
      </c>
      <c r="I18958" s="228">
        <v>14103527.050000001</v>
      </c>
      <c r="J18958" s="228">
        <v>3482214.57</v>
      </c>
      <c r="K18958" s="228">
        <v>4172874.36</v>
      </c>
      <c r="L18958" s="228">
        <v>22777962.789999999</v>
      </c>
    </row>
    <row r="18959" spans="1:12">
      <c r="A18959" s="228">
        <v>2022</v>
      </c>
      <c r="B18959" s="228" t="s">
        <v>193</v>
      </c>
      <c r="C18959" s="228" t="s">
        <v>64</v>
      </c>
      <c r="D18959" s="228" t="s">
        <v>206</v>
      </c>
      <c r="E18959" s="228">
        <v>80</v>
      </c>
      <c r="F18959" s="228">
        <v>14177</v>
      </c>
      <c r="G18959" s="228">
        <v>3436</v>
      </c>
      <c r="H18959" s="228">
        <v>10631</v>
      </c>
      <c r="I18959" s="228">
        <v>9772717.75</v>
      </c>
      <c r="J18959" s="228">
        <v>2120216.33</v>
      </c>
      <c r="K18959" s="228">
        <v>2833380.8</v>
      </c>
      <c r="L18959" s="228">
        <v>15344231.960000001</v>
      </c>
    </row>
    <row r="18960" spans="1:12">
      <c r="A18960" s="228">
        <v>2022</v>
      </c>
      <c r="B18960" s="228" t="s">
        <v>193</v>
      </c>
      <c r="C18960" s="228" t="s">
        <v>64</v>
      </c>
      <c r="D18960" s="228" t="s">
        <v>206</v>
      </c>
      <c r="E18960" s="228">
        <v>85</v>
      </c>
      <c r="F18960" s="228">
        <v>8347</v>
      </c>
      <c r="G18960" s="228">
        <v>2066</v>
      </c>
      <c r="H18960" s="228">
        <v>7890</v>
      </c>
      <c r="I18960" s="228">
        <v>5575329.2699999996</v>
      </c>
      <c r="J18960" s="228">
        <v>1103053.8400000001</v>
      </c>
      <c r="K18960" s="228">
        <v>1262083</v>
      </c>
      <c r="L18960" s="228">
        <v>8159950.9299999997</v>
      </c>
    </row>
    <row r="18961" spans="1:12">
      <c r="A18961" s="228">
        <v>2022</v>
      </c>
      <c r="B18961" s="228" t="s">
        <v>193</v>
      </c>
      <c r="C18961" s="228" t="s">
        <v>64</v>
      </c>
      <c r="D18961" s="228" t="s">
        <v>206</v>
      </c>
      <c r="E18961" s="228">
        <v>90</v>
      </c>
      <c r="F18961" s="228">
        <v>4251</v>
      </c>
      <c r="G18961" s="228">
        <v>915</v>
      </c>
      <c r="H18961" s="228">
        <v>4759</v>
      </c>
      <c r="I18961" s="228">
        <v>3096134.46</v>
      </c>
      <c r="J18961" s="228">
        <v>435109.97</v>
      </c>
      <c r="K18961" s="228">
        <v>336037.42</v>
      </c>
      <c r="L18961" s="228">
        <v>3980343.5</v>
      </c>
    </row>
    <row r="18962" spans="1:12">
      <c r="A18962" s="228">
        <v>2022</v>
      </c>
      <c r="B18962" s="228" t="s">
        <v>193</v>
      </c>
      <c r="C18962" s="228" t="s">
        <v>64</v>
      </c>
      <c r="D18962" s="228" t="s">
        <v>206</v>
      </c>
      <c r="E18962" s="228">
        <v>95</v>
      </c>
      <c r="F18962" s="228">
        <v>1316</v>
      </c>
      <c r="G18962" s="228">
        <v>240</v>
      </c>
      <c r="H18962" s="228">
        <v>1654</v>
      </c>
      <c r="I18962" s="228">
        <v>771444.54</v>
      </c>
      <c r="J18962" s="228">
        <v>108831.16</v>
      </c>
      <c r="K18962" s="228">
        <v>71316</v>
      </c>
      <c r="L18962" s="228">
        <v>1014612.79</v>
      </c>
    </row>
    <row r="18963" spans="1:12">
      <c r="A18963" s="228">
        <v>2022</v>
      </c>
      <c r="B18963" s="228" t="s">
        <v>193</v>
      </c>
      <c r="C18963" s="228" t="s">
        <v>65</v>
      </c>
      <c r="D18963" s="228" t="s">
        <v>205</v>
      </c>
      <c r="E18963" s="228">
        <v>0</v>
      </c>
      <c r="F18963" s="228">
        <v>39996</v>
      </c>
      <c r="G18963" s="228">
        <v>1271</v>
      </c>
      <c r="H18963" s="228">
        <v>3168</v>
      </c>
      <c r="I18963" s="228">
        <v>2600444.5499999998</v>
      </c>
      <c r="J18963" s="228">
        <v>419085.7</v>
      </c>
      <c r="K18963" s="228">
        <v>10095</v>
      </c>
      <c r="L18963" s="228">
        <v>3273282.35</v>
      </c>
    </row>
    <row r="18964" spans="1:12">
      <c r="A18964" s="228">
        <v>2022</v>
      </c>
      <c r="B18964" s="228" t="s">
        <v>193</v>
      </c>
      <c r="C18964" s="228" t="s">
        <v>65</v>
      </c>
      <c r="D18964" s="228" t="s">
        <v>205</v>
      </c>
      <c r="E18964" s="228">
        <v>5</v>
      </c>
      <c r="F18964" s="228">
        <v>51153</v>
      </c>
      <c r="G18964" s="228">
        <v>1009</v>
      </c>
      <c r="H18964" s="228">
        <v>1266</v>
      </c>
      <c r="I18964" s="228">
        <v>1354488.65</v>
      </c>
      <c r="J18964" s="228">
        <v>289803.55</v>
      </c>
      <c r="K18964" s="228">
        <v>38451</v>
      </c>
      <c r="L18964" s="228">
        <v>1885003.84</v>
      </c>
    </row>
    <row r="18965" spans="1:12">
      <c r="A18965" s="228">
        <v>2022</v>
      </c>
      <c r="B18965" s="228" t="s">
        <v>193</v>
      </c>
      <c r="C18965" s="228" t="s">
        <v>65</v>
      </c>
      <c r="D18965" s="228" t="s">
        <v>205</v>
      </c>
      <c r="E18965" s="228">
        <v>10</v>
      </c>
      <c r="F18965" s="228">
        <v>51576</v>
      </c>
      <c r="G18965" s="228">
        <v>684</v>
      </c>
      <c r="H18965" s="228">
        <v>1028</v>
      </c>
      <c r="I18965" s="228">
        <v>1000780.2</v>
      </c>
      <c r="J18965" s="228">
        <v>227817.98</v>
      </c>
      <c r="K18965" s="228">
        <v>158084</v>
      </c>
      <c r="L18965" s="228">
        <v>1497460.08</v>
      </c>
    </row>
    <row r="18966" spans="1:12">
      <c r="A18966" s="228">
        <v>2022</v>
      </c>
      <c r="B18966" s="228" t="s">
        <v>193</v>
      </c>
      <c r="C18966" s="228" t="s">
        <v>65</v>
      </c>
      <c r="D18966" s="228" t="s">
        <v>205</v>
      </c>
      <c r="E18966" s="228">
        <v>15</v>
      </c>
      <c r="F18966" s="228">
        <v>47112</v>
      </c>
      <c r="G18966" s="228">
        <v>1043</v>
      </c>
      <c r="H18966" s="228">
        <v>1895</v>
      </c>
      <c r="I18966" s="228">
        <v>2229532.7000000002</v>
      </c>
      <c r="J18966" s="228">
        <v>462855.21</v>
      </c>
      <c r="K18966" s="228">
        <v>525591</v>
      </c>
      <c r="L18966" s="228">
        <v>3488085.45</v>
      </c>
    </row>
    <row r="18967" spans="1:12">
      <c r="A18967" s="228">
        <v>2022</v>
      </c>
      <c r="B18967" s="228" t="s">
        <v>193</v>
      </c>
      <c r="C18967" s="228" t="s">
        <v>65</v>
      </c>
      <c r="D18967" s="228" t="s">
        <v>205</v>
      </c>
      <c r="E18967" s="228">
        <v>20</v>
      </c>
      <c r="F18967" s="228">
        <v>37503</v>
      </c>
      <c r="G18967" s="228">
        <v>871</v>
      </c>
      <c r="H18967" s="228">
        <v>1759</v>
      </c>
      <c r="I18967" s="228">
        <v>2202173.98</v>
      </c>
      <c r="J18967" s="228">
        <v>470551.78</v>
      </c>
      <c r="K18967" s="228">
        <v>410560</v>
      </c>
      <c r="L18967" s="228">
        <v>3355366.71</v>
      </c>
    </row>
    <row r="18968" spans="1:12">
      <c r="A18968" s="228">
        <v>2022</v>
      </c>
      <c r="B18968" s="228" t="s">
        <v>193</v>
      </c>
      <c r="C18968" s="228" t="s">
        <v>65</v>
      </c>
      <c r="D18968" s="228" t="s">
        <v>205</v>
      </c>
      <c r="E18968" s="228">
        <v>25</v>
      </c>
      <c r="F18968" s="228">
        <v>30407</v>
      </c>
      <c r="G18968" s="228">
        <v>669</v>
      </c>
      <c r="H18968" s="228">
        <v>1366</v>
      </c>
      <c r="I18968" s="228">
        <v>1534395.79</v>
      </c>
      <c r="J18968" s="228">
        <v>333229.34000000003</v>
      </c>
      <c r="K18968" s="228">
        <v>263727</v>
      </c>
      <c r="L18968" s="228">
        <v>2529285.1</v>
      </c>
    </row>
    <row r="18969" spans="1:12">
      <c r="A18969" s="228">
        <v>2022</v>
      </c>
      <c r="B18969" s="228" t="s">
        <v>193</v>
      </c>
      <c r="C18969" s="228" t="s">
        <v>65</v>
      </c>
      <c r="D18969" s="228" t="s">
        <v>205</v>
      </c>
      <c r="E18969" s="228">
        <v>30</v>
      </c>
      <c r="F18969" s="228">
        <v>47149</v>
      </c>
      <c r="G18969" s="228">
        <v>1162</v>
      </c>
      <c r="H18969" s="228">
        <v>2163</v>
      </c>
      <c r="I18969" s="228">
        <v>2553763.17</v>
      </c>
      <c r="J18969" s="228">
        <v>610299.27</v>
      </c>
      <c r="K18969" s="228">
        <v>429939.8</v>
      </c>
      <c r="L18969" s="228">
        <v>4168233.12</v>
      </c>
    </row>
    <row r="18970" spans="1:12">
      <c r="A18970" s="228">
        <v>2022</v>
      </c>
      <c r="B18970" s="228" t="s">
        <v>193</v>
      </c>
      <c r="C18970" s="228" t="s">
        <v>65</v>
      </c>
      <c r="D18970" s="228" t="s">
        <v>205</v>
      </c>
      <c r="E18970" s="228">
        <v>35</v>
      </c>
      <c r="F18970" s="228">
        <v>58022</v>
      </c>
      <c r="G18970" s="228">
        <v>1626</v>
      </c>
      <c r="H18970" s="228">
        <v>2860</v>
      </c>
      <c r="I18970" s="228">
        <v>3224879.45</v>
      </c>
      <c r="J18970" s="228">
        <v>861832.71</v>
      </c>
      <c r="K18970" s="228">
        <v>709652.2</v>
      </c>
      <c r="L18970" s="228">
        <v>5571938</v>
      </c>
    </row>
    <row r="18971" spans="1:12">
      <c r="A18971" s="228">
        <v>2022</v>
      </c>
      <c r="B18971" s="228" t="s">
        <v>193</v>
      </c>
      <c r="C18971" s="228" t="s">
        <v>65</v>
      </c>
      <c r="D18971" s="228" t="s">
        <v>205</v>
      </c>
      <c r="E18971" s="228">
        <v>40</v>
      </c>
      <c r="F18971" s="228">
        <v>55297</v>
      </c>
      <c r="G18971" s="228">
        <v>1785</v>
      </c>
      <c r="H18971" s="228">
        <v>3132</v>
      </c>
      <c r="I18971" s="228">
        <v>3898719.88</v>
      </c>
      <c r="J18971" s="228">
        <v>1004281.03</v>
      </c>
      <c r="K18971" s="228">
        <v>700641</v>
      </c>
      <c r="L18971" s="228">
        <v>6421135.6900000004</v>
      </c>
    </row>
    <row r="18972" spans="1:12">
      <c r="A18972" s="228">
        <v>2022</v>
      </c>
      <c r="B18972" s="228" t="s">
        <v>193</v>
      </c>
      <c r="C18972" s="228" t="s">
        <v>65</v>
      </c>
      <c r="D18972" s="228" t="s">
        <v>205</v>
      </c>
      <c r="E18972" s="228">
        <v>45</v>
      </c>
      <c r="F18972" s="228">
        <v>52216</v>
      </c>
      <c r="G18972" s="228">
        <v>2052</v>
      </c>
      <c r="H18972" s="228">
        <v>3425</v>
      </c>
      <c r="I18972" s="228">
        <v>4534172.97</v>
      </c>
      <c r="J18972" s="228">
        <v>1222612.1499999999</v>
      </c>
      <c r="K18972" s="228">
        <v>925520</v>
      </c>
      <c r="L18972" s="228">
        <v>7620498.7699999996</v>
      </c>
    </row>
    <row r="18973" spans="1:12">
      <c r="A18973" s="228">
        <v>2022</v>
      </c>
      <c r="B18973" s="228" t="s">
        <v>193</v>
      </c>
      <c r="C18973" s="228" t="s">
        <v>65</v>
      </c>
      <c r="D18973" s="228" t="s">
        <v>205</v>
      </c>
      <c r="E18973" s="228">
        <v>50</v>
      </c>
      <c r="F18973" s="228">
        <v>53616</v>
      </c>
      <c r="G18973" s="228">
        <v>2782</v>
      </c>
      <c r="H18973" s="228">
        <v>5469</v>
      </c>
      <c r="I18973" s="228">
        <v>7248171.7699999996</v>
      </c>
      <c r="J18973" s="228">
        <v>1768702.57</v>
      </c>
      <c r="K18973" s="228">
        <v>1536018.95</v>
      </c>
      <c r="L18973" s="228">
        <v>11722221.140000001</v>
      </c>
    </row>
    <row r="18974" spans="1:12">
      <c r="A18974" s="228">
        <v>2022</v>
      </c>
      <c r="B18974" s="228" t="s">
        <v>193</v>
      </c>
      <c r="C18974" s="228" t="s">
        <v>65</v>
      </c>
      <c r="D18974" s="228" t="s">
        <v>205</v>
      </c>
      <c r="E18974" s="228">
        <v>55</v>
      </c>
      <c r="F18974" s="228">
        <v>48565</v>
      </c>
      <c r="G18974" s="228">
        <v>3501</v>
      </c>
      <c r="H18974" s="228">
        <v>6083</v>
      </c>
      <c r="I18974" s="228">
        <v>8517218.8200000003</v>
      </c>
      <c r="J18974" s="228">
        <v>2184035.41</v>
      </c>
      <c r="K18974" s="228">
        <v>1974989.28</v>
      </c>
      <c r="L18974" s="228">
        <v>14133006.35</v>
      </c>
    </row>
    <row r="18975" spans="1:12">
      <c r="A18975" s="228">
        <v>2022</v>
      </c>
      <c r="B18975" s="228" t="s">
        <v>193</v>
      </c>
      <c r="C18975" s="228" t="s">
        <v>65</v>
      </c>
      <c r="D18975" s="228" t="s">
        <v>205</v>
      </c>
      <c r="E18975" s="228">
        <v>60</v>
      </c>
      <c r="F18975" s="228">
        <v>46016</v>
      </c>
      <c r="G18975" s="228">
        <v>4625</v>
      </c>
      <c r="H18975" s="228">
        <v>8933</v>
      </c>
      <c r="I18975" s="228">
        <v>12340543.24</v>
      </c>
      <c r="J18975" s="228">
        <v>3050953.58</v>
      </c>
      <c r="K18975" s="228">
        <v>3041746.67</v>
      </c>
      <c r="L18975" s="228">
        <v>20193111.579999998</v>
      </c>
    </row>
    <row r="18976" spans="1:12">
      <c r="A18976" s="228">
        <v>2022</v>
      </c>
      <c r="B18976" s="228" t="s">
        <v>193</v>
      </c>
      <c r="C18976" s="228" t="s">
        <v>65</v>
      </c>
      <c r="D18976" s="228" t="s">
        <v>205</v>
      </c>
      <c r="E18976" s="228">
        <v>65</v>
      </c>
      <c r="F18976" s="228">
        <v>39149</v>
      </c>
      <c r="G18976" s="228">
        <v>5536</v>
      </c>
      <c r="H18976" s="228">
        <v>11086</v>
      </c>
      <c r="I18976" s="228">
        <v>15603100.289999999</v>
      </c>
      <c r="J18976" s="228">
        <v>3704343.88</v>
      </c>
      <c r="K18976" s="228">
        <v>3978457.45</v>
      </c>
      <c r="L18976" s="228">
        <v>25114541.32</v>
      </c>
    </row>
    <row r="18977" spans="1:12">
      <c r="A18977" s="228">
        <v>2022</v>
      </c>
      <c r="B18977" s="228" t="s">
        <v>193</v>
      </c>
      <c r="C18977" s="228" t="s">
        <v>65</v>
      </c>
      <c r="D18977" s="228" t="s">
        <v>205</v>
      </c>
      <c r="E18977" s="228">
        <v>70</v>
      </c>
      <c r="F18977" s="228">
        <v>33338</v>
      </c>
      <c r="G18977" s="228">
        <v>6219</v>
      </c>
      <c r="H18977" s="228">
        <v>13524</v>
      </c>
      <c r="I18977" s="228">
        <v>19019614.190000001</v>
      </c>
      <c r="J18977" s="228">
        <v>4200759.83</v>
      </c>
      <c r="K18977" s="228">
        <v>4511548.6500000004</v>
      </c>
      <c r="L18977" s="228">
        <v>29485854.68</v>
      </c>
    </row>
    <row r="18978" spans="1:12">
      <c r="A18978" s="228">
        <v>2022</v>
      </c>
      <c r="B18978" s="228" t="s">
        <v>193</v>
      </c>
      <c r="C18978" s="228" t="s">
        <v>65</v>
      </c>
      <c r="D18978" s="228" t="s">
        <v>205</v>
      </c>
      <c r="E18978" s="228">
        <v>75</v>
      </c>
      <c r="F18978" s="228">
        <v>23999</v>
      </c>
      <c r="G18978" s="228">
        <v>5546</v>
      </c>
      <c r="H18978" s="228">
        <v>13006</v>
      </c>
      <c r="I18978" s="228">
        <v>16286124.4</v>
      </c>
      <c r="J18978" s="228">
        <v>3662495.45</v>
      </c>
      <c r="K18978" s="228">
        <v>3660042.2</v>
      </c>
      <c r="L18978" s="228">
        <v>24862494.640000001</v>
      </c>
    </row>
    <row r="18979" spans="1:12">
      <c r="A18979" s="228">
        <v>2022</v>
      </c>
      <c r="B18979" s="228" t="s">
        <v>193</v>
      </c>
      <c r="C18979" s="228" t="s">
        <v>65</v>
      </c>
      <c r="D18979" s="228" t="s">
        <v>205</v>
      </c>
      <c r="E18979" s="228">
        <v>80</v>
      </c>
      <c r="F18979" s="228">
        <v>14667</v>
      </c>
      <c r="G18979" s="228">
        <v>3656</v>
      </c>
      <c r="H18979" s="228">
        <v>10885</v>
      </c>
      <c r="I18979" s="228">
        <v>12966217.460000001</v>
      </c>
      <c r="J18979" s="228">
        <v>2534115.88</v>
      </c>
      <c r="K18979" s="228">
        <v>2798676.2</v>
      </c>
      <c r="L18979" s="228">
        <v>18894615.620000001</v>
      </c>
    </row>
    <row r="18980" spans="1:12">
      <c r="A18980" s="228">
        <v>2022</v>
      </c>
      <c r="B18980" s="228" t="s">
        <v>193</v>
      </c>
      <c r="C18980" s="228" t="s">
        <v>65</v>
      </c>
      <c r="D18980" s="228" t="s">
        <v>205</v>
      </c>
      <c r="E18980" s="228">
        <v>85</v>
      </c>
      <c r="F18980" s="228">
        <v>7385</v>
      </c>
      <c r="G18980" s="228">
        <v>1890</v>
      </c>
      <c r="H18980" s="228">
        <v>7501</v>
      </c>
      <c r="I18980" s="228">
        <v>7050084.8499999996</v>
      </c>
      <c r="J18980" s="228">
        <v>1240989.73</v>
      </c>
      <c r="K18980" s="228">
        <v>1414954</v>
      </c>
      <c r="L18980" s="228">
        <v>9965716.3300000001</v>
      </c>
    </row>
    <row r="18981" spans="1:12">
      <c r="A18981" s="228">
        <v>2022</v>
      </c>
      <c r="B18981" s="228" t="s">
        <v>193</v>
      </c>
      <c r="C18981" s="228" t="s">
        <v>65</v>
      </c>
      <c r="D18981" s="228" t="s">
        <v>205</v>
      </c>
      <c r="E18981" s="228">
        <v>90</v>
      </c>
      <c r="F18981" s="228">
        <v>3043</v>
      </c>
      <c r="G18981" s="228">
        <v>891</v>
      </c>
      <c r="H18981" s="228">
        <v>4035</v>
      </c>
      <c r="I18981" s="228">
        <v>3164572</v>
      </c>
      <c r="J18981" s="228">
        <v>476991.08</v>
      </c>
      <c r="K18981" s="228">
        <v>427238</v>
      </c>
      <c r="L18981" s="228">
        <v>4175445.11</v>
      </c>
    </row>
    <row r="18982" spans="1:12">
      <c r="A18982" s="228">
        <v>2022</v>
      </c>
      <c r="B18982" s="228" t="s">
        <v>193</v>
      </c>
      <c r="C18982" s="228" t="s">
        <v>65</v>
      </c>
      <c r="D18982" s="228" t="s">
        <v>205</v>
      </c>
      <c r="E18982" s="228">
        <v>95</v>
      </c>
      <c r="F18982" s="228">
        <v>536</v>
      </c>
      <c r="G18982" s="228">
        <v>117</v>
      </c>
      <c r="H18982" s="228">
        <v>625</v>
      </c>
      <c r="I18982" s="228">
        <v>422356</v>
      </c>
      <c r="J18982" s="228">
        <v>55043.23</v>
      </c>
      <c r="K18982" s="228">
        <v>26223</v>
      </c>
      <c r="L18982" s="228">
        <v>513495.76</v>
      </c>
    </row>
    <row r="18983" spans="1:12">
      <c r="A18983" s="228">
        <v>2022</v>
      </c>
      <c r="B18983" s="228" t="s">
        <v>193</v>
      </c>
      <c r="C18983" s="228" t="s">
        <v>65</v>
      </c>
      <c r="D18983" s="228" t="s">
        <v>206</v>
      </c>
      <c r="E18983" s="228">
        <v>0</v>
      </c>
      <c r="F18983" s="228">
        <v>37256</v>
      </c>
      <c r="G18983" s="228">
        <v>989</v>
      </c>
      <c r="H18983" s="228">
        <v>2695</v>
      </c>
      <c r="I18983" s="228">
        <v>1849953.3</v>
      </c>
      <c r="J18983" s="228">
        <v>266871.02</v>
      </c>
      <c r="K18983" s="228">
        <v>5889</v>
      </c>
      <c r="L18983" s="228">
        <v>2271878.35</v>
      </c>
    </row>
    <row r="18984" spans="1:12">
      <c r="A18984" s="228">
        <v>2022</v>
      </c>
      <c r="B18984" s="228" t="s">
        <v>193</v>
      </c>
      <c r="C18984" s="228" t="s">
        <v>65</v>
      </c>
      <c r="D18984" s="228" t="s">
        <v>206</v>
      </c>
      <c r="E18984" s="228">
        <v>5</v>
      </c>
      <c r="F18984" s="228">
        <v>47715</v>
      </c>
      <c r="G18984" s="228">
        <v>723</v>
      </c>
      <c r="H18984" s="228">
        <v>993</v>
      </c>
      <c r="I18984" s="228">
        <v>1032441.5</v>
      </c>
      <c r="J18984" s="228">
        <v>204226.93</v>
      </c>
      <c r="K18984" s="228">
        <v>24633</v>
      </c>
      <c r="L18984" s="228">
        <v>1377298.4</v>
      </c>
    </row>
    <row r="18985" spans="1:12">
      <c r="A18985" s="228">
        <v>2022</v>
      </c>
      <c r="B18985" s="228" t="s">
        <v>193</v>
      </c>
      <c r="C18985" s="228" t="s">
        <v>65</v>
      </c>
      <c r="D18985" s="228" t="s">
        <v>206</v>
      </c>
      <c r="E18985" s="228">
        <v>10</v>
      </c>
      <c r="F18985" s="228">
        <v>49108</v>
      </c>
      <c r="G18985" s="228">
        <v>690</v>
      </c>
      <c r="H18985" s="228">
        <v>1423</v>
      </c>
      <c r="I18985" s="228">
        <v>1037239.1</v>
      </c>
      <c r="J18985" s="228">
        <v>190185.83</v>
      </c>
      <c r="K18985" s="228">
        <v>277446</v>
      </c>
      <c r="L18985" s="228">
        <v>1600489.61</v>
      </c>
    </row>
    <row r="18986" spans="1:12">
      <c r="A18986" s="228">
        <v>2022</v>
      </c>
      <c r="B18986" s="228" t="s">
        <v>193</v>
      </c>
      <c r="C18986" s="228" t="s">
        <v>65</v>
      </c>
      <c r="D18986" s="228" t="s">
        <v>206</v>
      </c>
      <c r="E18986" s="228">
        <v>15</v>
      </c>
      <c r="F18986" s="228">
        <v>44846</v>
      </c>
      <c r="G18986" s="228">
        <v>1469</v>
      </c>
      <c r="H18986" s="228">
        <v>3449</v>
      </c>
      <c r="I18986" s="228">
        <v>3127480.4</v>
      </c>
      <c r="J18986" s="228">
        <v>486036.09</v>
      </c>
      <c r="K18986" s="228">
        <v>500930</v>
      </c>
      <c r="L18986" s="228">
        <v>4406182.1100000003</v>
      </c>
    </row>
    <row r="18987" spans="1:12">
      <c r="A18987" s="228">
        <v>2022</v>
      </c>
      <c r="B18987" s="228" t="s">
        <v>193</v>
      </c>
      <c r="C18987" s="228" t="s">
        <v>65</v>
      </c>
      <c r="D18987" s="228" t="s">
        <v>206</v>
      </c>
      <c r="E18987" s="228">
        <v>20</v>
      </c>
      <c r="F18987" s="228">
        <v>37990</v>
      </c>
      <c r="G18987" s="228">
        <v>1645</v>
      </c>
      <c r="H18987" s="228">
        <v>3779</v>
      </c>
      <c r="I18987" s="228">
        <v>3822171.98</v>
      </c>
      <c r="J18987" s="228">
        <v>669931.91</v>
      </c>
      <c r="K18987" s="228">
        <v>528870</v>
      </c>
      <c r="L18987" s="228">
        <v>5539401.0199999996</v>
      </c>
    </row>
    <row r="18988" spans="1:12">
      <c r="A18988" s="228">
        <v>2022</v>
      </c>
      <c r="B18988" s="228" t="s">
        <v>193</v>
      </c>
      <c r="C18988" s="228" t="s">
        <v>65</v>
      </c>
      <c r="D18988" s="228" t="s">
        <v>206</v>
      </c>
      <c r="E18988" s="228">
        <v>25</v>
      </c>
      <c r="F18988" s="228">
        <v>34346</v>
      </c>
      <c r="G18988" s="228">
        <v>1685</v>
      </c>
      <c r="H18988" s="228">
        <v>5047</v>
      </c>
      <c r="I18988" s="228">
        <v>5776994.4800000004</v>
      </c>
      <c r="J18988" s="228">
        <v>1158590.26</v>
      </c>
      <c r="K18988" s="228">
        <v>539540</v>
      </c>
      <c r="L18988" s="228">
        <v>8491997.8499999996</v>
      </c>
    </row>
    <row r="18989" spans="1:12">
      <c r="A18989" s="228">
        <v>2022</v>
      </c>
      <c r="B18989" s="228" t="s">
        <v>193</v>
      </c>
      <c r="C18989" s="228" t="s">
        <v>65</v>
      </c>
      <c r="D18989" s="228" t="s">
        <v>206</v>
      </c>
      <c r="E18989" s="228">
        <v>30</v>
      </c>
      <c r="F18989" s="228">
        <v>53164</v>
      </c>
      <c r="G18989" s="228">
        <v>3163</v>
      </c>
      <c r="H18989" s="228">
        <v>8352</v>
      </c>
      <c r="I18989" s="228">
        <v>11291299.060000001</v>
      </c>
      <c r="J18989" s="228">
        <v>2652346.33</v>
      </c>
      <c r="K18989" s="228">
        <v>834822</v>
      </c>
      <c r="L18989" s="228">
        <v>16422589.82</v>
      </c>
    </row>
    <row r="18990" spans="1:12">
      <c r="A18990" s="228">
        <v>2022</v>
      </c>
      <c r="B18990" s="228" t="s">
        <v>193</v>
      </c>
      <c r="C18990" s="228" t="s">
        <v>65</v>
      </c>
      <c r="D18990" s="228" t="s">
        <v>206</v>
      </c>
      <c r="E18990" s="228">
        <v>35</v>
      </c>
      <c r="F18990" s="228">
        <v>62161</v>
      </c>
      <c r="G18990" s="228">
        <v>3683</v>
      </c>
      <c r="H18990" s="228">
        <v>8507</v>
      </c>
      <c r="I18990" s="228">
        <v>11307102.65</v>
      </c>
      <c r="J18990" s="228">
        <v>2628698.17</v>
      </c>
      <c r="K18990" s="228">
        <v>1017073.6</v>
      </c>
      <c r="L18990" s="228">
        <v>16868005.719999999</v>
      </c>
    </row>
    <row r="18991" spans="1:12">
      <c r="A18991" s="228">
        <v>2022</v>
      </c>
      <c r="B18991" s="228" t="s">
        <v>193</v>
      </c>
      <c r="C18991" s="228" t="s">
        <v>65</v>
      </c>
      <c r="D18991" s="228" t="s">
        <v>206</v>
      </c>
      <c r="E18991" s="228">
        <v>40</v>
      </c>
      <c r="F18991" s="228">
        <v>56931</v>
      </c>
      <c r="G18991" s="228">
        <v>3062</v>
      </c>
      <c r="H18991" s="228">
        <v>6018</v>
      </c>
      <c r="I18991" s="228">
        <v>7352700.1600000001</v>
      </c>
      <c r="J18991" s="228">
        <v>1763572.41</v>
      </c>
      <c r="K18991" s="228">
        <v>1002073</v>
      </c>
      <c r="L18991" s="228">
        <v>11741750.33</v>
      </c>
    </row>
    <row r="18992" spans="1:12">
      <c r="A18992" s="228">
        <v>2022</v>
      </c>
      <c r="B18992" s="228" t="s">
        <v>193</v>
      </c>
      <c r="C18992" s="228" t="s">
        <v>65</v>
      </c>
      <c r="D18992" s="228" t="s">
        <v>206</v>
      </c>
      <c r="E18992" s="228">
        <v>45</v>
      </c>
      <c r="F18992" s="228">
        <v>53388</v>
      </c>
      <c r="G18992" s="228">
        <v>3220</v>
      </c>
      <c r="H18992" s="228">
        <v>6208</v>
      </c>
      <c r="I18992" s="228">
        <v>7455045.1900000004</v>
      </c>
      <c r="J18992" s="228">
        <v>1712621.54</v>
      </c>
      <c r="K18992" s="228">
        <v>1148328</v>
      </c>
      <c r="L18992" s="228">
        <v>11828560.33</v>
      </c>
    </row>
    <row r="18993" spans="1:12">
      <c r="A18993" s="228">
        <v>2022</v>
      </c>
      <c r="B18993" s="228" t="s">
        <v>193</v>
      </c>
      <c r="C18993" s="228" t="s">
        <v>65</v>
      </c>
      <c r="D18993" s="228" t="s">
        <v>206</v>
      </c>
      <c r="E18993" s="228">
        <v>50</v>
      </c>
      <c r="F18993" s="228">
        <v>54752</v>
      </c>
      <c r="G18993" s="228">
        <v>3846</v>
      </c>
      <c r="H18993" s="228">
        <v>7022</v>
      </c>
      <c r="I18993" s="228">
        <v>9148544.3800000008</v>
      </c>
      <c r="J18993" s="228">
        <v>2152723.2999999998</v>
      </c>
      <c r="K18993" s="228">
        <v>1596847</v>
      </c>
      <c r="L18993" s="228">
        <v>14589244.949999999</v>
      </c>
    </row>
    <row r="18994" spans="1:12">
      <c r="A18994" s="228">
        <v>2022</v>
      </c>
      <c r="B18994" s="228" t="s">
        <v>193</v>
      </c>
      <c r="C18994" s="228" t="s">
        <v>65</v>
      </c>
      <c r="D18994" s="228" t="s">
        <v>206</v>
      </c>
      <c r="E18994" s="228">
        <v>55</v>
      </c>
      <c r="F18994" s="228">
        <v>50201</v>
      </c>
      <c r="G18994" s="228">
        <v>4163</v>
      </c>
      <c r="H18994" s="228">
        <v>7590</v>
      </c>
      <c r="I18994" s="228">
        <v>9915493.6300000008</v>
      </c>
      <c r="J18994" s="228">
        <v>2373677.89</v>
      </c>
      <c r="K18994" s="228">
        <v>2032533.2</v>
      </c>
      <c r="L18994" s="228">
        <v>15986676.539999999</v>
      </c>
    </row>
    <row r="18995" spans="1:12">
      <c r="A18995" s="228">
        <v>2022</v>
      </c>
      <c r="B18995" s="228" t="s">
        <v>193</v>
      </c>
      <c r="C18995" s="228" t="s">
        <v>65</v>
      </c>
      <c r="D18995" s="228" t="s">
        <v>206</v>
      </c>
      <c r="E18995" s="228">
        <v>60</v>
      </c>
      <c r="F18995" s="228">
        <v>47897</v>
      </c>
      <c r="G18995" s="228">
        <v>4756</v>
      </c>
      <c r="H18995" s="228">
        <v>9522</v>
      </c>
      <c r="I18995" s="228">
        <v>12429829.630000001</v>
      </c>
      <c r="J18995" s="228">
        <v>2775184.87</v>
      </c>
      <c r="K18995" s="228">
        <v>2757250.76</v>
      </c>
      <c r="L18995" s="228">
        <v>19552325.190000001</v>
      </c>
    </row>
    <row r="18996" spans="1:12">
      <c r="A18996" s="228">
        <v>2022</v>
      </c>
      <c r="B18996" s="228" t="s">
        <v>193</v>
      </c>
      <c r="C18996" s="228" t="s">
        <v>65</v>
      </c>
      <c r="D18996" s="228" t="s">
        <v>206</v>
      </c>
      <c r="E18996" s="228">
        <v>65</v>
      </c>
      <c r="F18996" s="228">
        <v>42468</v>
      </c>
      <c r="G18996" s="228">
        <v>5493</v>
      </c>
      <c r="H18996" s="228">
        <v>11231</v>
      </c>
      <c r="I18996" s="228">
        <v>14297725.710000001</v>
      </c>
      <c r="J18996" s="228">
        <v>3425668.5</v>
      </c>
      <c r="K18996" s="228">
        <v>3249123.8</v>
      </c>
      <c r="L18996" s="228">
        <v>22455736.010000002</v>
      </c>
    </row>
    <row r="18997" spans="1:12">
      <c r="A18997" s="228">
        <v>2022</v>
      </c>
      <c r="B18997" s="228" t="s">
        <v>193</v>
      </c>
      <c r="C18997" s="228" t="s">
        <v>65</v>
      </c>
      <c r="D18997" s="228" t="s">
        <v>206</v>
      </c>
      <c r="E18997" s="228">
        <v>70</v>
      </c>
      <c r="F18997" s="228">
        <v>36045</v>
      </c>
      <c r="G18997" s="228">
        <v>6005</v>
      </c>
      <c r="H18997" s="228">
        <v>12709</v>
      </c>
      <c r="I18997" s="228">
        <v>16681073.83</v>
      </c>
      <c r="J18997" s="228">
        <v>3928175.5</v>
      </c>
      <c r="K18997" s="228">
        <v>4273573</v>
      </c>
      <c r="L18997" s="228">
        <v>26279537.07</v>
      </c>
    </row>
    <row r="18998" spans="1:12">
      <c r="A18998" s="228">
        <v>2022</v>
      </c>
      <c r="B18998" s="228" t="s">
        <v>193</v>
      </c>
      <c r="C18998" s="228" t="s">
        <v>65</v>
      </c>
      <c r="D18998" s="228" t="s">
        <v>206</v>
      </c>
      <c r="E18998" s="228">
        <v>75</v>
      </c>
      <c r="F18998" s="228">
        <v>26101</v>
      </c>
      <c r="G18998" s="228">
        <v>4740</v>
      </c>
      <c r="H18998" s="228">
        <v>12519</v>
      </c>
      <c r="I18998" s="228">
        <v>15137765.310000001</v>
      </c>
      <c r="J18998" s="228">
        <v>3408846.15</v>
      </c>
      <c r="K18998" s="228">
        <v>3190500</v>
      </c>
      <c r="L18998" s="228">
        <v>22656247.82</v>
      </c>
    </row>
    <row r="18999" spans="1:12">
      <c r="A18999" s="228">
        <v>2022</v>
      </c>
      <c r="B18999" s="228" t="s">
        <v>193</v>
      </c>
      <c r="C18999" s="228" t="s">
        <v>65</v>
      </c>
      <c r="D18999" s="228" t="s">
        <v>206</v>
      </c>
      <c r="E18999" s="228">
        <v>80</v>
      </c>
      <c r="F18999" s="228">
        <v>16670</v>
      </c>
      <c r="G18999" s="228">
        <v>3209</v>
      </c>
      <c r="H18999" s="228">
        <v>11395</v>
      </c>
      <c r="I18999" s="228">
        <v>11507706.140000001</v>
      </c>
      <c r="J18999" s="228">
        <v>2292112.86</v>
      </c>
      <c r="K18999" s="228">
        <v>2099966</v>
      </c>
      <c r="L18999" s="228">
        <v>16403854.119999999</v>
      </c>
    </row>
    <row r="19000" spans="1:12">
      <c r="A19000" s="228">
        <v>2022</v>
      </c>
      <c r="B19000" s="228" t="s">
        <v>193</v>
      </c>
      <c r="C19000" s="228" t="s">
        <v>65</v>
      </c>
      <c r="D19000" s="228" t="s">
        <v>206</v>
      </c>
      <c r="E19000" s="228">
        <v>85</v>
      </c>
      <c r="F19000" s="228">
        <v>9617</v>
      </c>
      <c r="G19000" s="228">
        <v>1787</v>
      </c>
      <c r="H19000" s="228">
        <v>9267</v>
      </c>
      <c r="I19000" s="228">
        <v>7866446.2999999998</v>
      </c>
      <c r="J19000" s="228">
        <v>1226052.07</v>
      </c>
      <c r="K19000" s="228">
        <v>1102452.8</v>
      </c>
      <c r="L19000" s="228">
        <v>10441200.09</v>
      </c>
    </row>
    <row r="19001" spans="1:12">
      <c r="A19001" s="228">
        <v>2022</v>
      </c>
      <c r="B19001" s="228" t="s">
        <v>193</v>
      </c>
      <c r="C19001" s="228" t="s">
        <v>65</v>
      </c>
      <c r="D19001" s="228" t="s">
        <v>206</v>
      </c>
      <c r="E19001" s="228">
        <v>90</v>
      </c>
      <c r="F19001" s="228">
        <v>4523</v>
      </c>
      <c r="G19001" s="228">
        <v>764</v>
      </c>
      <c r="H19001" s="228">
        <v>5679</v>
      </c>
      <c r="I19001" s="228">
        <v>4019941.66</v>
      </c>
      <c r="J19001" s="228">
        <v>485949.85</v>
      </c>
      <c r="K19001" s="228">
        <v>317431</v>
      </c>
      <c r="L19001" s="228">
        <v>4896784.05</v>
      </c>
    </row>
    <row r="19002" spans="1:12">
      <c r="A19002" s="228">
        <v>2022</v>
      </c>
      <c r="B19002" s="228" t="s">
        <v>193</v>
      </c>
      <c r="C19002" s="228" t="s">
        <v>65</v>
      </c>
      <c r="D19002" s="228" t="s">
        <v>206</v>
      </c>
      <c r="E19002" s="228">
        <v>95</v>
      </c>
      <c r="F19002" s="228">
        <v>1197</v>
      </c>
      <c r="G19002" s="228">
        <v>171</v>
      </c>
      <c r="H19002" s="228">
        <v>1400</v>
      </c>
      <c r="I19002" s="228">
        <v>888818.24</v>
      </c>
      <c r="J19002" s="228">
        <v>101424.22</v>
      </c>
      <c r="K19002" s="228">
        <v>50265</v>
      </c>
      <c r="L19002" s="228">
        <v>1059035.54</v>
      </c>
    </row>
    <row r="19003" spans="1:12">
      <c r="A19003" s="228">
        <v>2022</v>
      </c>
      <c r="B19003" s="228" t="s">
        <v>193</v>
      </c>
      <c r="C19003" s="228" t="s">
        <v>66</v>
      </c>
      <c r="D19003" s="228" t="s">
        <v>205</v>
      </c>
      <c r="E19003" s="228">
        <v>0</v>
      </c>
      <c r="F19003" s="228">
        <v>4449</v>
      </c>
      <c r="G19003" s="228">
        <v>101</v>
      </c>
      <c r="H19003" s="228">
        <v>381</v>
      </c>
      <c r="I19003" s="228">
        <v>345226.64</v>
      </c>
      <c r="J19003" s="228">
        <v>43702.64</v>
      </c>
      <c r="K19003" s="228">
        <v>786</v>
      </c>
      <c r="L19003" s="228">
        <v>404760.9</v>
      </c>
    </row>
    <row r="19004" spans="1:12">
      <c r="A19004" s="228">
        <v>2022</v>
      </c>
      <c r="B19004" s="228" t="s">
        <v>193</v>
      </c>
      <c r="C19004" s="228" t="s">
        <v>66</v>
      </c>
      <c r="D19004" s="228" t="s">
        <v>205</v>
      </c>
      <c r="E19004" s="228">
        <v>5</v>
      </c>
      <c r="F19004" s="228">
        <v>5901</v>
      </c>
      <c r="G19004" s="228">
        <v>81</v>
      </c>
      <c r="H19004" s="228">
        <v>99</v>
      </c>
      <c r="I19004" s="228">
        <v>96590.7</v>
      </c>
      <c r="J19004" s="228">
        <v>27248.959999999999</v>
      </c>
      <c r="K19004" s="228">
        <v>19748</v>
      </c>
      <c r="L19004" s="228">
        <v>167127.71</v>
      </c>
    </row>
    <row r="19005" spans="1:12">
      <c r="A19005" s="228">
        <v>2022</v>
      </c>
      <c r="B19005" s="228" t="s">
        <v>193</v>
      </c>
      <c r="C19005" s="228" t="s">
        <v>66</v>
      </c>
      <c r="D19005" s="228" t="s">
        <v>205</v>
      </c>
      <c r="E19005" s="228">
        <v>10</v>
      </c>
      <c r="F19005" s="228">
        <v>6554</v>
      </c>
      <c r="G19005" s="228">
        <v>61</v>
      </c>
      <c r="H19005" s="228">
        <v>87</v>
      </c>
      <c r="I19005" s="228">
        <v>112810.02</v>
      </c>
      <c r="J19005" s="228">
        <v>31330.04</v>
      </c>
      <c r="K19005" s="228">
        <v>34488</v>
      </c>
      <c r="L19005" s="228">
        <v>194910.34</v>
      </c>
    </row>
    <row r="19006" spans="1:12">
      <c r="A19006" s="228">
        <v>2022</v>
      </c>
      <c r="B19006" s="228" t="s">
        <v>193</v>
      </c>
      <c r="C19006" s="228" t="s">
        <v>66</v>
      </c>
      <c r="D19006" s="228" t="s">
        <v>205</v>
      </c>
      <c r="E19006" s="228">
        <v>15</v>
      </c>
      <c r="F19006" s="228">
        <v>6528</v>
      </c>
      <c r="G19006" s="228">
        <v>126</v>
      </c>
      <c r="H19006" s="228">
        <v>240</v>
      </c>
      <c r="I19006" s="228">
        <v>278845.90999999997</v>
      </c>
      <c r="J19006" s="228">
        <v>75930.97</v>
      </c>
      <c r="K19006" s="228">
        <v>45646</v>
      </c>
      <c r="L19006" s="228">
        <v>436155.24</v>
      </c>
    </row>
    <row r="19007" spans="1:12">
      <c r="A19007" s="228">
        <v>2022</v>
      </c>
      <c r="B19007" s="228" t="s">
        <v>193</v>
      </c>
      <c r="C19007" s="228" t="s">
        <v>66</v>
      </c>
      <c r="D19007" s="228" t="s">
        <v>205</v>
      </c>
      <c r="E19007" s="228">
        <v>20</v>
      </c>
      <c r="F19007" s="228">
        <v>5118</v>
      </c>
      <c r="G19007" s="228">
        <v>141</v>
      </c>
      <c r="H19007" s="228">
        <v>216</v>
      </c>
      <c r="I19007" s="228">
        <v>289368.15000000002</v>
      </c>
      <c r="J19007" s="228">
        <v>83935.96</v>
      </c>
      <c r="K19007" s="228">
        <v>73467</v>
      </c>
      <c r="L19007" s="228">
        <v>500552.27</v>
      </c>
    </row>
    <row r="19008" spans="1:12">
      <c r="A19008" s="228">
        <v>2022</v>
      </c>
      <c r="B19008" s="228" t="s">
        <v>193</v>
      </c>
      <c r="C19008" s="228" t="s">
        <v>66</v>
      </c>
      <c r="D19008" s="228" t="s">
        <v>205</v>
      </c>
      <c r="E19008" s="228">
        <v>25</v>
      </c>
      <c r="F19008" s="228">
        <v>3285</v>
      </c>
      <c r="G19008" s="228">
        <v>140</v>
      </c>
      <c r="H19008" s="228">
        <v>288</v>
      </c>
      <c r="I19008" s="228">
        <v>242913.71</v>
      </c>
      <c r="J19008" s="228">
        <v>60698.13</v>
      </c>
      <c r="K19008" s="228">
        <v>47837</v>
      </c>
      <c r="L19008" s="228">
        <v>413473.94</v>
      </c>
    </row>
    <row r="19009" spans="1:12">
      <c r="A19009" s="228">
        <v>2022</v>
      </c>
      <c r="B19009" s="228" t="s">
        <v>193</v>
      </c>
      <c r="C19009" s="228" t="s">
        <v>66</v>
      </c>
      <c r="D19009" s="228" t="s">
        <v>205</v>
      </c>
      <c r="E19009" s="228">
        <v>30</v>
      </c>
      <c r="F19009" s="228">
        <v>5271</v>
      </c>
      <c r="G19009" s="228">
        <v>182</v>
      </c>
      <c r="H19009" s="228">
        <v>335</v>
      </c>
      <c r="I19009" s="228">
        <v>380719.18</v>
      </c>
      <c r="J19009" s="228">
        <v>101303.44</v>
      </c>
      <c r="K19009" s="228">
        <v>77644</v>
      </c>
      <c r="L19009" s="228">
        <v>645290.18000000005</v>
      </c>
    </row>
    <row r="19010" spans="1:12">
      <c r="A19010" s="228">
        <v>2022</v>
      </c>
      <c r="B19010" s="228" t="s">
        <v>193</v>
      </c>
      <c r="C19010" s="228" t="s">
        <v>66</v>
      </c>
      <c r="D19010" s="228" t="s">
        <v>205</v>
      </c>
      <c r="E19010" s="228">
        <v>35</v>
      </c>
      <c r="F19010" s="228">
        <v>6301</v>
      </c>
      <c r="G19010" s="228">
        <v>223</v>
      </c>
      <c r="H19010" s="228">
        <v>498</v>
      </c>
      <c r="I19010" s="228">
        <v>456520.78</v>
      </c>
      <c r="J19010" s="228">
        <v>125293.66</v>
      </c>
      <c r="K19010" s="228">
        <v>54818</v>
      </c>
      <c r="L19010" s="228">
        <v>749596.89</v>
      </c>
    </row>
    <row r="19011" spans="1:12">
      <c r="A19011" s="228">
        <v>2022</v>
      </c>
      <c r="B19011" s="228" t="s">
        <v>193</v>
      </c>
      <c r="C19011" s="228" t="s">
        <v>66</v>
      </c>
      <c r="D19011" s="228" t="s">
        <v>205</v>
      </c>
      <c r="E19011" s="228">
        <v>40</v>
      </c>
      <c r="F19011" s="228">
        <v>6235</v>
      </c>
      <c r="G19011" s="228">
        <v>273</v>
      </c>
      <c r="H19011" s="228">
        <v>465</v>
      </c>
      <c r="I19011" s="228">
        <v>516565.43</v>
      </c>
      <c r="J19011" s="228">
        <v>161509.26</v>
      </c>
      <c r="K19011" s="228">
        <v>173490</v>
      </c>
      <c r="L19011" s="228">
        <v>1000444.56</v>
      </c>
    </row>
    <row r="19012" spans="1:12">
      <c r="A19012" s="228">
        <v>2022</v>
      </c>
      <c r="B19012" s="228" t="s">
        <v>193</v>
      </c>
      <c r="C19012" s="228" t="s">
        <v>66</v>
      </c>
      <c r="D19012" s="228" t="s">
        <v>205</v>
      </c>
      <c r="E19012" s="228">
        <v>45</v>
      </c>
      <c r="F19012" s="228">
        <v>6432</v>
      </c>
      <c r="G19012" s="228">
        <v>279</v>
      </c>
      <c r="H19012" s="228">
        <v>595</v>
      </c>
      <c r="I19012" s="228">
        <v>634911.35</v>
      </c>
      <c r="J19012" s="228">
        <v>164629.32</v>
      </c>
      <c r="K19012" s="228">
        <v>110328</v>
      </c>
      <c r="L19012" s="228">
        <v>1030795.76</v>
      </c>
    </row>
    <row r="19013" spans="1:12">
      <c r="A19013" s="228">
        <v>2022</v>
      </c>
      <c r="B19013" s="228" t="s">
        <v>193</v>
      </c>
      <c r="C19013" s="228" t="s">
        <v>66</v>
      </c>
      <c r="D19013" s="228" t="s">
        <v>205</v>
      </c>
      <c r="E19013" s="228">
        <v>50</v>
      </c>
      <c r="F19013" s="228">
        <v>7511</v>
      </c>
      <c r="G19013" s="228">
        <v>554</v>
      </c>
      <c r="H19013" s="228">
        <v>1117</v>
      </c>
      <c r="I19013" s="228">
        <v>1377296.16</v>
      </c>
      <c r="J19013" s="228">
        <v>340208.67</v>
      </c>
      <c r="K19013" s="228">
        <v>442637</v>
      </c>
      <c r="L19013" s="228">
        <v>2399557.88</v>
      </c>
    </row>
    <row r="19014" spans="1:12">
      <c r="A19014" s="228">
        <v>2022</v>
      </c>
      <c r="B19014" s="228" t="s">
        <v>193</v>
      </c>
      <c r="C19014" s="228" t="s">
        <v>66</v>
      </c>
      <c r="D19014" s="228" t="s">
        <v>205</v>
      </c>
      <c r="E19014" s="228">
        <v>55</v>
      </c>
      <c r="F19014" s="228">
        <v>7894</v>
      </c>
      <c r="G19014" s="228">
        <v>709</v>
      </c>
      <c r="H19014" s="228">
        <v>1411</v>
      </c>
      <c r="I19014" s="228">
        <v>1844546.46</v>
      </c>
      <c r="J19014" s="228">
        <v>479187.54</v>
      </c>
      <c r="K19014" s="228">
        <v>647686.65</v>
      </c>
      <c r="L19014" s="228">
        <v>3231213.71</v>
      </c>
    </row>
    <row r="19015" spans="1:12">
      <c r="A19015" s="228">
        <v>2022</v>
      </c>
      <c r="B19015" s="228" t="s">
        <v>193</v>
      </c>
      <c r="C19015" s="228" t="s">
        <v>66</v>
      </c>
      <c r="D19015" s="228" t="s">
        <v>205</v>
      </c>
      <c r="E19015" s="228">
        <v>60</v>
      </c>
      <c r="F19015" s="228">
        <v>9377</v>
      </c>
      <c r="G19015" s="228">
        <v>1172</v>
      </c>
      <c r="H19015" s="228">
        <v>2344</v>
      </c>
      <c r="I19015" s="228">
        <v>2589895.9300000002</v>
      </c>
      <c r="J19015" s="228">
        <v>688184.31</v>
      </c>
      <c r="K19015" s="228">
        <v>964773.2</v>
      </c>
      <c r="L19015" s="228">
        <v>4669212.63</v>
      </c>
    </row>
    <row r="19016" spans="1:12">
      <c r="A19016" s="228">
        <v>2022</v>
      </c>
      <c r="B19016" s="228" t="s">
        <v>193</v>
      </c>
      <c r="C19016" s="228" t="s">
        <v>66</v>
      </c>
      <c r="D19016" s="228" t="s">
        <v>205</v>
      </c>
      <c r="E19016" s="228">
        <v>65</v>
      </c>
      <c r="F19016" s="228">
        <v>9046</v>
      </c>
      <c r="G19016" s="228">
        <v>1658</v>
      </c>
      <c r="H19016" s="228">
        <v>3159</v>
      </c>
      <c r="I19016" s="228">
        <v>3749477.99</v>
      </c>
      <c r="J19016" s="228">
        <v>1012337.88</v>
      </c>
      <c r="K19016" s="228">
        <v>1183169.6499999999</v>
      </c>
      <c r="L19016" s="228">
        <v>6379142.5099999998</v>
      </c>
    </row>
    <row r="19017" spans="1:12">
      <c r="A19017" s="228">
        <v>2022</v>
      </c>
      <c r="B19017" s="228" t="s">
        <v>193</v>
      </c>
      <c r="C19017" s="228" t="s">
        <v>66</v>
      </c>
      <c r="D19017" s="228" t="s">
        <v>205</v>
      </c>
      <c r="E19017" s="228">
        <v>70</v>
      </c>
      <c r="F19017" s="228">
        <v>8140</v>
      </c>
      <c r="G19017" s="228">
        <v>1691</v>
      </c>
      <c r="H19017" s="228">
        <v>3538</v>
      </c>
      <c r="I19017" s="228">
        <v>4316836.5999999996</v>
      </c>
      <c r="J19017" s="228">
        <v>1130959.96</v>
      </c>
      <c r="K19017" s="228">
        <v>1558994</v>
      </c>
      <c r="L19017" s="228">
        <v>7419049.7999999998</v>
      </c>
    </row>
    <row r="19018" spans="1:12">
      <c r="A19018" s="228">
        <v>2022</v>
      </c>
      <c r="B19018" s="228" t="s">
        <v>193</v>
      </c>
      <c r="C19018" s="228" t="s">
        <v>66</v>
      </c>
      <c r="D19018" s="228" t="s">
        <v>205</v>
      </c>
      <c r="E19018" s="228">
        <v>75</v>
      </c>
      <c r="F19018" s="228">
        <v>6127</v>
      </c>
      <c r="G19018" s="228">
        <v>1730</v>
      </c>
      <c r="H19018" s="228">
        <v>3691</v>
      </c>
      <c r="I19018" s="228">
        <v>4055523.93</v>
      </c>
      <c r="J19018" s="228">
        <v>1035822.16</v>
      </c>
      <c r="K19018" s="228">
        <v>1078380.29</v>
      </c>
      <c r="L19018" s="228">
        <v>6487385.4100000001</v>
      </c>
    </row>
    <row r="19019" spans="1:12">
      <c r="A19019" s="228">
        <v>2022</v>
      </c>
      <c r="B19019" s="228" t="s">
        <v>193</v>
      </c>
      <c r="C19019" s="228" t="s">
        <v>66</v>
      </c>
      <c r="D19019" s="228" t="s">
        <v>205</v>
      </c>
      <c r="E19019" s="228">
        <v>80</v>
      </c>
      <c r="F19019" s="228">
        <v>3781</v>
      </c>
      <c r="G19019" s="228">
        <v>1241</v>
      </c>
      <c r="H19019" s="228">
        <v>2894</v>
      </c>
      <c r="I19019" s="228">
        <v>2788783.57</v>
      </c>
      <c r="J19019" s="228">
        <v>650306.30000000005</v>
      </c>
      <c r="K19019" s="228">
        <v>938811</v>
      </c>
      <c r="L19019" s="228">
        <v>4550086.46</v>
      </c>
    </row>
    <row r="19020" spans="1:12">
      <c r="A19020" s="228">
        <v>2022</v>
      </c>
      <c r="B19020" s="228" t="s">
        <v>193</v>
      </c>
      <c r="C19020" s="228" t="s">
        <v>66</v>
      </c>
      <c r="D19020" s="228" t="s">
        <v>205</v>
      </c>
      <c r="E19020" s="228">
        <v>85</v>
      </c>
      <c r="F19020" s="228">
        <v>1851</v>
      </c>
      <c r="G19020" s="228">
        <v>710</v>
      </c>
      <c r="H19020" s="228">
        <v>2059</v>
      </c>
      <c r="I19020" s="228">
        <v>1516018.39</v>
      </c>
      <c r="J19020" s="228">
        <v>290750.92</v>
      </c>
      <c r="K19020" s="228">
        <v>264263.34999999998</v>
      </c>
      <c r="L19020" s="228">
        <v>2148311.31</v>
      </c>
    </row>
    <row r="19021" spans="1:12">
      <c r="A19021" s="228">
        <v>2022</v>
      </c>
      <c r="B19021" s="228" t="s">
        <v>193</v>
      </c>
      <c r="C19021" s="228" t="s">
        <v>66</v>
      </c>
      <c r="D19021" s="228" t="s">
        <v>205</v>
      </c>
      <c r="E19021" s="228">
        <v>90</v>
      </c>
      <c r="F19021" s="228">
        <v>757</v>
      </c>
      <c r="G19021" s="228">
        <v>198</v>
      </c>
      <c r="H19021" s="228">
        <v>1069</v>
      </c>
      <c r="I19021" s="228">
        <v>680971.04</v>
      </c>
      <c r="J19021" s="228">
        <v>91326.85</v>
      </c>
      <c r="K19021" s="228">
        <v>99488</v>
      </c>
      <c r="L19021" s="228">
        <v>900253.74</v>
      </c>
    </row>
    <row r="19022" spans="1:12">
      <c r="A19022" s="228">
        <v>2022</v>
      </c>
      <c r="B19022" s="228" t="s">
        <v>193</v>
      </c>
      <c r="C19022" s="228" t="s">
        <v>66</v>
      </c>
      <c r="D19022" s="228" t="s">
        <v>205</v>
      </c>
      <c r="E19022" s="228">
        <v>95</v>
      </c>
      <c r="F19022" s="228">
        <v>111</v>
      </c>
      <c r="G19022" s="228">
        <v>15</v>
      </c>
      <c r="H19022" s="228">
        <v>81</v>
      </c>
      <c r="I19022" s="228">
        <v>51010.8</v>
      </c>
      <c r="J19022" s="228">
        <v>8736.77</v>
      </c>
      <c r="K19022" s="228">
        <v>16898</v>
      </c>
      <c r="L19022" s="228">
        <v>79909.399999999994</v>
      </c>
    </row>
    <row r="19023" spans="1:12">
      <c r="A19023" s="228">
        <v>2022</v>
      </c>
      <c r="B19023" s="228" t="s">
        <v>193</v>
      </c>
      <c r="C19023" s="228" t="s">
        <v>66</v>
      </c>
      <c r="D19023" s="228" t="s">
        <v>206</v>
      </c>
      <c r="E19023" s="228">
        <v>0</v>
      </c>
      <c r="F19023" s="228">
        <v>4097</v>
      </c>
      <c r="G19023" s="228">
        <v>61</v>
      </c>
      <c r="H19023" s="228">
        <v>200</v>
      </c>
      <c r="I19023" s="228">
        <v>189194.82</v>
      </c>
      <c r="J19023" s="228">
        <v>23561.69</v>
      </c>
      <c r="K19023" s="228">
        <v>550</v>
      </c>
      <c r="L19023" s="228">
        <v>221381.13</v>
      </c>
    </row>
    <row r="19024" spans="1:12">
      <c r="A19024" s="228">
        <v>2022</v>
      </c>
      <c r="B19024" s="228" t="s">
        <v>193</v>
      </c>
      <c r="C19024" s="228" t="s">
        <v>66</v>
      </c>
      <c r="D19024" s="228" t="s">
        <v>206</v>
      </c>
      <c r="E19024" s="228">
        <v>5</v>
      </c>
      <c r="F19024" s="228">
        <v>5553</v>
      </c>
      <c r="G19024" s="228">
        <v>50</v>
      </c>
      <c r="H19024" s="228">
        <v>56</v>
      </c>
      <c r="I19024" s="228">
        <v>64356</v>
      </c>
      <c r="J19024" s="228">
        <v>19403.27</v>
      </c>
      <c r="K19024" s="228">
        <v>9576</v>
      </c>
      <c r="L19024" s="228">
        <v>106448.16</v>
      </c>
    </row>
    <row r="19025" spans="1:12">
      <c r="A19025" s="228">
        <v>2022</v>
      </c>
      <c r="B19025" s="228" t="s">
        <v>193</v>
      </c>
      <c r="C19025" s="228" t="s">
        <v>66</v>
      </c>
      <c r="D19025" s="228" t="s">
        <v>206</v>
      </c>
      <c r="E19025" s="228">
        <v>10</v>
      </c>
      <c r="F19025" s="228">
        <v>6234</v>
      </c>
      <c r="G19025" s="228">
        <v>87</v>
      </c>
      <c r="H19025" s="228">
        <v>170</v>
      </c>
      <c r="I19025" s="228">
        <v>144917.54999999999</v>
      </c>
      <c r="J19025" s="228">
        <v>32323.599999999999</v>
      </c>
      <c r="K19025" s="228">
        <v>20281</v>
      </c>
      <c r="L19025" s="228">
        <v>210384.4</v>
      </c>
    </row>
    <row r="19026" spans="1:12">
      <c r="A19026" s="228">
        <v>2022</v>
      </c>
      <c r="B19026" s="228" t="s">
        <v>193</v>
      </c>
      <c r="C19026" s="228" t="s">
        <v>66</v>
      </c>
      <c r="D19026" s="228" t="s">
        <v>206</v>
      </c>
      <c r="E19026" s="228">
        <v>15</v>
      </c>
      <c r="F19026" s="228">
        <v>6189</v>
      </c>
      <c r="G19026" s="228">
        <v>220</v>
      </c>
      <c r="H19026" s="228">
        <v>398</v>
      </c>
      <c r="I19026" s="228">
        <v>439033.72</v>
      </c>
      <c r="J19026" s="228">
        <v>100792.94</v>
      </c>
      <c r="K19026" s="228">
        <v>137490</v>
      </c>
      <c r="L19026" s="228">
        <v>729144.42</v>
      </c>
    </row>
    <row r="19027" spans="1:12">
      <c r="A19027" s="228">
        <v>2022</v>
      </c>
      <c r="B19027" s="228" t="s">
        <v>193</v>
      </c>
      <c r="C19027" s="228" t="s">
        <v>66</v>
      </c>
      <c r="D19027" s="228" t="s">
        <v>206</v>
      </c>
      <c r="E19027" s="228">
        <v>20</v>
      </c>
      <c r="F19027" s="228">
        <v>5288</v>
      </c>
      <c r="G19027" s="228">
        <v>371</v>
      </c>
      <c r="H19027" s="228">
        <v>748</v>
      </c>
      <c r="I19027" s="228">
        <v>772642.21</v>
      </c>
      <c r="J19027" s="228">
        <v>139996.09</v>
      </c>
      <c r="K19027" s="228">
        <v>228090</v>
      </c>
      <c r="L19027" s="228">
        <v>1257841.31</v>
      </c>
    </row>
    <row r="19028" spans="1:12">
      <c r="A19028" s="228">
        <v>2022</v>
      </c>
      <c r="B19028" s="228" t="s">
        <v>193</v>
      </c>
      <c r="C19028" s="228" t="s">
        <v>66</v>
      </c>
      <c r="D19028" s="228" t="s">
        <v>206</v>
      </c>
      <c r="E19028" s="228">
        <v>25</v>
      </c>
      <c r="F19028" s="228">
        <v>4170</v>
      </c>
      <c r="G19028" s="228">
        <v>374</v>
      </c>
      <c r="H19028" s="228">
        <v>1265</v>
      </c>
      <c r="I19028" s="228">
        <v>1156096.72</v>
      </c>
      <c r="J19028" s="228">
        <v>224327.39</v>
      </c>
      <c r="K19028" s="228">
        <v>76425</v>
      </c>
      <c r="L19028" s="228">
        <v>1649310.88</v>
      </c>
    </row>
    <row r="19029" spans="1:12">
      <c r="A19029" s="228">
        <v>2022</v>
      </c>
      <c r="B19029" s="228" t="s">
        <v>193</v>
      </c>
      <c r="C19029" s="228" t="s">
        <v>66</v>
      </c>
      <c r="D19029" s="228" t="s">
        <v>206</v>
      </c>
      <c r="E19029" s="228">
        <v>30</v>
      </c>
      <c r="F19029" s="228">
        <v>6506</v>
      </c>
      <c r="G19029" s="228">
        <v>668</v>
      </c>
      <c r="H19029" s="228">
        <v>2021</v>
      </c>
      <c r="I19029" s="228">
        <v>1866167.89</v>
      </c>
      <c r="J19029" s="228">
        <v>449595.59</v>
      </c>
      <c r="K19029" s="228">
        <v>171510</v>
      </c>
      <c r="L19029" s="228">
        <v>2803439.39</v>
      </c>
    </row>
    <row r="19030" spans="1:12">
      <c r="A19030" s="228">
        <v>2022</v>
      </c>
      <c r="B19030" s="228" t="s">
        <v>193</v>
      </c>
      <c r="C19030" s="228" t="s">
        <v>66</v>
      </c>
      <c r="D19030" s="228" t="s">
        <v>206</v>
      </c>
      <c r="E19030" s="228">
        <v>35</v>
      </c>
      <c r="F19030" s="228">
        <v>7330</v>
      </c>
      <c r="G19030" s="228">
        <v>682</v>
      </c>
      <c r="H19030" s="228">
        <v>1833</v>
      </c>
      <c r="I19030" s="228">
        <v>1748737.59</v>
      </c>
      <c r="J19030" s="228">
        <v>373485.47</v>
      </c>
      <c r="K19030" s="228">
        <v>197871</v>
      </c>
      <c r="L19030" s="228">
        <v>2590521.98</v>
      </c>
    </row>
    <row r="19031" spans="1:12">
      <c r="A19031" s="228">
        <v>2022</v>
      </c>
      <c r="B19031" s="228" t="s">
        <v>193</v>
      </c>
      <c r="C19031" s="228" t="s">
        <v>66</v>
      </c>
      <c r="D19031" s="228" t="s">
        <v>206</v>
      </c>
      <c r="E19031" s="228">
        <v>40</v>
      </c>
      <c r="F19031" s="228">
        <v>7296</v>
      </c>
      <c r="G19031" s="228">
        <v>515</v>
      </c>
      <c r="H19031" s="228">
        <v>1028</v>
      </c>
      <c r="I19031" s="228">
        <v>1192380.47</v>
      </c>
      <c r="J19031" s="228">
        <v>281736.75</v>
      </c>
      <c r="K19031" s="228">
        <v>205571</v>
      </c>
      <c r="L19031" s="228">
        <v>1916683.56</v>
      </c>
    </row>
    <row r="19032" spans="1:12">
      <c r="A19032" s="228">
        <v>2022</v>
      </c>
      <c r="B19032" s="228" t="s">
        <v>193</v>
      </c>
      <c r="C19032" s="228" t="s">
        <v>66</v>
      </c>
      <c r="D19032" s="228" t="s">
        <v>206</v>
      </c>
      <c r="E19032" s="228">
        <v>45</v>
      </c>
      <c r="F19032" s="228">
        <v>7552</v>
      </c>
      <c r="G19032" s="228">
        <v>546</v>
      </c>
      <c r="H19032" s="228">
        <v>1178</v>
      </c>
      <c r="I19032" s="228">
        <v>1351052.62</v>
      </c>
      <c r="J19032" s="228">
        <v>333359.64</v>
      </c>
      <c r="K19032" s="228">
        <v>321035</v>
      </c>
      <c r="L19032" s="228">
        <v>2320251.89</v>
      </c>
    </row>
    <row r="19033" spans="1:12">
      <c r="A19033" s="228">
        <v>2022</v>
      </c>
      <c r="B19033" s="228" t="s">
        <v>193</v>
      </c>
      <c r="C19033" s="228" t="s">
        <v>66</v>
      </c>
      <c r="D19033" s="228" t="s">
        <v>206</v>
      </c>
      <c r="E19033" s="228">
        <v>50</v>
      </c>
      <c r="F19033" s="228">
        <v>8733</v>
      </c>
      <c r="G19033" s="228">
        <v>900</v>
      </c>
      <c r="H19033" s="228">
        <v>1671</v>
      </c>
      <c r="I19033" s="228">
        <v>1759357.38</v>
      </c>
      <c r="J19033" s="228">
        <v>463839.06</v>
      </c>
      <c r="K19033" s="228">
        <v>441118</v>
      </c>
      <c r="L19033" s="228">
        <v>3003010.36</v>
      </c>
    </row>
    <row r="19034" spans="1:12">
      <c r="A19034" s="228">
        <v>2022</v>
      </c>
      <c r="B19034" s="228" t="s">
        <v>193</v>
      </c>
      <c r="C19034" s="228" t="s">
        <v>66</v>
      </c>
      <c r="D19034" s="228" t="s">
        <v>206</v>
      </c>
      <c r="E19034" s="228">
        <v>55</v>
      </c>
      <c r="F19034" s="228">
        <v>9385</v>
      </c>
      <c r="G19034" s="228">
        <v>1071</v>
      </c>
      <c r="H19034" s="228">
        <v>2046</v>
      </c>
      <c r="I19034" s="228">
        <v>2195355.79</v>
      </c>
      <c r="J19034" s="228">
        <v>568085.41</v>
      </c>
      <c r="K19034" s="228">
        <v>599123</v>
      </c>
      <c r="L19034" s="228">
        <v>3716649.35</v>
      </c>
    </row>
    <row r="19035" spans="1:12">
      <c r="A19035" s="228">
        <v>2022</v>
      </c>
      <c r="B19035" s="228" t="s">
        <v>193</v>
      </c>
      <c r="C19035" s="228" t="s">
        <v>66</v>
      </c>
      <c r="D19035" s="228" t="s">
        <v>206</v>
      </c>
      <c r="E19035" s="228">
        <v>60</v>
      </c>
      <c r="F19035" s="228">
        <v>10843</v>
      </c>
      <c r="G19035" s="228">
        <v>1308</v>
      </c>
      <c r="H19035" s="228">
        <v>2679</v>
      </c>
      <c r="I19035" s="228">
        <v>2961886.25</v>
      </c>
      <c r="J19035" s="228">
        <v>768816.36</v>
      </c>
      <c r="K19035" s="228">
        <v>845119</v>
      </c>
      <c r="L19035" s="228">
        <v>4986234.1500000004</v>
      </c>
    </row>
    <row r="19036" spans="1:12">
      <c r="A19036" s="228">
        <v>2022</v>
      </c>
      <c r="B19036" s="228" t="s">
        <v>193</v>
      </c>
      <c r="C19036" s="228" t="s">
        <v>66</v>
      </c>
      <c r="D19036" s="228" t="s">
        <v>206</v>
      </c>
      <c r="E19036" s="228">
        <v>65</v>
      </c>
      <c r="F19036" s="228">
        <v>10150</v>
      </c>
      <c r="G19036" s="228">
        <v>1433</v>
      </c>
      <c r="H19036" s="228">
        <v>2978</v>
      </c>
      <c r="I19036" s="228">
        <v>3352675.22</v>
      </c>
      <c r="J19036" s="228">
        <v>899818.2</v>
      </c>
      <c r="K19036" s="228">
        <v>1245286</v>
      </c>
      <c r="L19036" s="228">
        <v>5925558.9000000004</v>
      </c>
    </row>
    <row r="19037" spans="1:12">
      <c r="A19037" s="228">
        <v>2022</v>
      </c>
      <c r="B19037" s="228" t="s">
        <v>193</v>
      </c>
      <c r="C19037" s="228" t="s">
        <v>66</v>
      </c>
      <c r="D19037" s="228" t="s">
        <v>206</v>
      </c>
      <c r="E19037" s="228">
        <v>70</v>
      </c>
      <c r="F19037" s="228">
        <v>9148</v>
      </c>
      <c r="G19037" s="228">
        <v>1727</v>
      </c>
      <c r="H19037" s="228">
        <v>3669</v>
      </c>
      <c r="I19037" s="228">
        <v>4037060.02</v>
      </c>
      <c r="J19037" s="228">
        <v>988255.99</v>
      </c>
      <c r="K19037" s="228">
        <v>991456.05</v>
      </c>
      <c r="L19037" s="228">
        <v>6416876.2699999996</v>
      </c>
    </row>
    <row r="19038" spans="1:12">
      <c r="A19038" s="228">
        <v>2022</v>
      </c>
      <c r="B19038" s="228" t="s">
        <v>193</v>
      </c>
      <c r="C19038" s="228" t="s">
        <v>66</v>
      </c>
      <c r="D19038" s="228" t="s">
        <v>206</v>
      </c>
      <c r="E19038" s="228">
        <v>75</v>
      </c>
      <c r="F19038" s="228">
        <v>6973</v>
      </c>
      <c r="G19038" s="228">
        <v>1651</v>
      </c>
      <c r="H19038" s="228">
        <v>3799</v>
      </c>
      <c r="I19038" s="228">
        <v>3630009.36</v>
      </c>
      <c r="J19038" s="228">
        <v>928445.56</v>
      </c>
      <c r="K19038" s="228">
        <v>958453</v>
      </c>
      <c r="L19038" s="228">
        <v>5805095.8499999996</v>
      </c>
    </row>
    <row r="19039" spans="1:12">
      <c r="A19039" s="228">
        <v>2022</v>
      </c>
      <c r="B19039" s="228" t="s">
        <v>193</v>
      </c>
      <c r="C19039" s="228" t="s">
        <v>66</v>
      </c>
      <c r="D19039" s="228" t="s">
        <v>206</v>
      </c>
      <c r="E19039" s="228">
        <v>80</v>
      </c>
      <c r="F19039" s="228">
        <v>4324</v>
      </c>
      <c r="G19039" s="228">
        <v>1182</v>
      </c>
      <c r="H19039" s="228">
        <v>3213</v>
      </c>
      <c r="I19039" s="228">
        <v>2757217.91</v>
      </c>
      <c r="J19039" s="228">
        <v>592868.14</v>
      </c>
      <c r="K19039" s="228">
        <v>618530</v>
      </c>
      <c r="L19039" s="228">
        <v>4135054.98</v>
      </c>
    </row>
    <row r="19040" spans="1:12">
      <c r="A19040" s="228">
        <v>2022</v>
      </c>
      <c r="B19040" s="228" t="s">
        <v>193</v>
      </c>
      <c r="C19040" s="228" t="s">
        <v>66</v>
      </c>
      <c r="D19040" s="228" t="s">
        <v>206</v>
      </c>
      <c r="E19040" s="228">
        <v>85</v>
      </c>
      <c r="F19040" s="228">
        <v>2476</v>
      </c>
      <c r="G19040" s="228">
        <v>571</v>
      </c>
      <c r="H19040" s="228">
        <v>2302</v>
      </c>
      <c r="I19040" s="228">
        <v>1780846.57</v>
      </c>
      <c r="J19040" s="228">
        <v>299344.03999999998</v>
      </c>
      <c r="K19040" s="228">
        <v>330202</v>
      </c>
      <c r="L19040" s="228">
        <v>2492122.14</v>
      </c>
    </row>
    <row r="19041" spans="1:12">
      <c r="A19041" s="228">
        <v>2022</v>
      </c>
      <c r="B19041" s="228" t="s">
        <v>193</v>
      </c>
      <c r="C19041" s="228" t="s">
        <v>66</v>
      </c>
      <c r="D19041" s="228" t="s">
        <v>206</v>
      </c>
      <c r="E19041" s="228">
        <v>90</v>
      </c>
      <c r="F19041" s="228">
        <v>1106</v>
      </c>
      <c r="G19041" s="228">
        <v>269</v>
      </c>
      <c r="H19041" s="228">
        <v>1237</v>
      </c>
      <c r="I19041" s="228">
        <v>832165.97</v>
      </c>
      <c r="J19041" s="228">
        <v>117851.37</v>
      </c>
      <c r="K19041" s="228">
        <v>50679</v>
      </c>
      <c r="L19041" s="228">
        <v>1026747.23</v>
      </c>
    </row>
    <row r="19042" spans="1:12">
      <c r="A19042" s="228">
        <v>2022</v>
      </c>
      <c r="B19042" s="228" t="s">
        <v>193</v>
      </c>
      <c r="C19042" s="228" t="s">
        <v>66</v>
      </c>
      <c r="D19042" s="228" t="s">
        <v>206</v>
      </c>
      <c r="E19042" s="228">
        <v>95</v>
      </c>
      <c r="F19042" s="228">
        <v>259</v>
      </c>
      <c r="G19042" s="228">
        <v>57</v>
      </c>
      <c r="H19042" s="228">
        <v>349</v>
      </c>
      <c r="I19042" s="228">
        <v>229748.51</v>
      </c>
      <c r="J19042" s="228">
        <v>19652.84</v>
      </c>
      <c r="K19042" s="228">
        <v>1301</v>
      </c>
      <c r="L19042" s="228">
        <v>256795.82</v>
      </c>
    </row>
    <row r="19043" spans="1:12">
      <c r="A19043" s="228">
        <v>2022</v>
      </c>
      <c r="B19043" s="228" t="s">
        <v>193</v>
      </c>
      <c r="C19043" s="228" t="s">
        <v>68</v>
      </c>
      <c r="D19043" s="228" t="s">
        <v>205</v>
      </c>
      <c r="E19043" s="228">
        <v>0</v>
      </c>
      <c r="F19043" s="228">
        <v>6206</v>
      </c>
      <c r="G19043" s="228">
        <v>145</v>
      </c>
      <c r="H19043" s="228">
        <v>310</v>
      </c>
      <c r="I19043" s="228">
        <v>332105.96999999997</v>
      </c>
      <c r="J19043" s="228">
        <v>39654.54</v>
      </c>
      <c r="K19043" s="228">
        <v>1992</v>
      </c>
      <c r="L19043" s="228">
        <v>430854.94</v>
      </c>
    </row>
    <row r="19044" spans="1:12">
      <c r="A19044" s="228">
        <v>2022</v>
      </c>
      <c r="B19044" s="228" t="s">
        <v>193</v>
      </c>
      <c r="C19044" s="228" t="s">
        <v>68</v>
      </c>
      <c r="D19044" s="228" t="s">
        <v>205</v>
      </c>
      <c r="E19044" s="228">
        <v>5</v>
      </c>
      <c r="F19044" s="228">
        <v>8806</v>
      </c>
      <c r="G19044" s="228">
        <v>100</v>
      </c>
      <c r="H19044" s="228">
        <v>146</v>
      </c>
      <c r="I19044" s="228">
        <v>167627.9</v>
      </c>
      <c r="J19044" s="228">
        <v>32093.23</v>
      </c>
      <c r="K19044" s="228">
        <v>24379.200000000001</v>
      </c>
      <c r="L19044" s="228">
        <v>272998.05</v>
      </c>
    </row>
    <row r="19045" spans="1:12">
      <c r="A19045" s="228">
        <v>2022</v>
      </c>
      <c r="B19045" s="228" t="s">
        <v>193</v>
      </c>
      <c r="C19045" s="228" t="s">
        <v>68</v>
      </c>
      <c r="D19045" s="228" t="s">
        <v>205</v>
      </c>
      <c r="E19045" s="228">
        <v>10</v>
      </c>
      <c r="F19045" s="228">
        <v>8763</v>
      </c>
      <c r="G19045" s="228">
        <v>75</v>
      </c>
      <c r="H19045" s="228">
        <v>95</v>
      </c>
      <c r="I19045" s="228">
        <v>121120.77</v>
      </c>
      <c r="J19045" s="228">
        <v>28929.32</v>
      </c>
      <c r="K19045" s="228">
        <v>8022</v>
      </c>
      <c r="L19045" s="228">
        <v>212569.92</v>
      </c>
    </row>
    <row r="19046" spans="1:12">
      <c r="A19046" s="228">
        <v>2022</v>
      </c>
      <c r="B19046" s="228" t="s">
        <v>193</v>
      </c>
      <c r="C19046" s="228" t="s">
        <v>68</v>
      </c>
      <c r="D19046" s="228" t="s">
        <v>205</v>
      </c>
      <c r="E19046" s="228">
        <v>15</v>
      </c>
      <c r="F19046" s="228">
        <v>7592</v>
      </c>
      <c r="G19046" s="228">
        <v>134</v>
      </c>
      <c r="H19046" s="228">
        <v>175</v>
      </c>
      <c r="I19046" s="228">
        <v>253724.71</v>
      </c>
      <c r="J19046" s="228">
        <v>56588.56</v>
      </c>
      <c r="K19046" s="228">
        <v>113092</v>
      </c>
      <c r="L19046" s="228">
        <v>568196.49</v>
      </c>
    </row>
    <row r="19047" spans="1:12">
      <c r="A19047" s="228">
        <v>2022</v>
      </c>
      <c r="B19047" s="228" t="s">
        <v>193</v>
      </c>
      <c r="C19047" s="228" t="s">
        <v>68</v>
      </c>
      <c r="D19047" s="228" t="s">
        <v>205</v>
      </c>
      <c r="E19047" s="228">
        <v>20</v>
      </c>
      <c r="F19047" s="228">
        <v>5342</v>
      </c>
      <c r="G19047" s="228">
        <v>140</v>
      </c>
      <c r="H19047" s="228">
        <v>277</v>
      </c>
      <c r="I19047" s="228">
        <v>335320.5</v>
      </c>
      <c r="J19047" s="228">
        <v>60957.61</v>
      </c>
      <c r="K19047" s="228">
        <v>67881.95</v>
      </c>
      <c r="L19047" s="228">
        <v>608247.64</v>
      </c>
    </row>
    <row r="19048" spans="1:12">
      <c r="A19048" s="228">
        <v>2022</v>
      </c>
      <c r="B19048" s="228" t="s">
        <v>193</v>
      </c>
      <c r="C19048" s="228" t="s">
        <v>68</v>
      </c>
      <c r="D19048" s="228" t="s">
        <v>205</v>
      </c>
      <c r="E19048" s="228">
        <v>25</v>
      </c>
      <c r="F19048" s="228">
        <v>4462</v>
      </c>
      <c r="G19048" s="228">
        <v>108</v>
      </c>
      <c r="H19048" s="228">
        <v>134</v>
      </c>
      <c r="I19048" s="228">
        <v>163843.88</v>
      </c>
      <c r="J19048" s="228">
        <v>42490.53</v>
      </c>
      <c r="K19048" s="228">
        <v>55999</v>
      </c>
      <c r="L19048" s="228">
        <v>391638.19</v>
      </c>
    </row>
    <row r="19049" spans="1:12">
      <c r="A19049" s="228">
        <v>2022</v>
      </c>
      <c r="B19049" s="228" t="s">
        <v>193</v>
      </c>
      <c r="C19049" s="228" t="s">
        <v>68</v>
      </c>
      <c r="D19049" s="228" t="s">
        <v>205</v>
      </c>
      <c r="E19049" s="228">
        <v>30</v>
      </c>
      <c r="F19049" s="228">
        <v>7757</v>
      </c>
      <c r="G19049" s="228">
        <v>127</v>
      </c>
      <c r="H19049" s="228">
        <v>272</v>
      </c>
      <c r="I19049" s="228">
        <v>269796.67</v>
      </c>
      <c r="J19049" s="228">
        <v>55671.82</v>
      </c>
      <c r="K19049" s="228">
        <v>71212</v>
      </c>
      <c r="L19049" s="228">
        <v>518597.89</v>
      </c>
    </row>
    <row r="19050" spans="1:12">
      <c r="A19050" s="228">
        <v>2022</v>
      </c>
      <c r="B19050" s="228" t="s">
        <v>193</v>
      </c>
      <c r="C19050" s="228" t="s">
        <v>68</v>
      </c>
      <c r="D19050" s="228" t="s">
        <v>205</v>
      </c>
      <c r="E19050" s="228">
        <v>35</v>
      </c>
      <c r="F19050" s="228">
        <v>9749</v>
      </c>
      <c r="G19050" s="228">
        <v>245</v>
      </c>
      <c r="H19050" s="228">
        <v>498</v>
      </c>
      <c r="I19050" s="228">
        <v>468750.8</v>
      </c>
      <c r="J19050" s="228">
        <v>86638.97</v>
      </c>
      <c r="K19050" s="228">
        <v>88612</v>
      </c>
      <c r="L19050" s="228">
        <v>899989.59</v>
      </c>
    </row>
    <row r="19051" spans="1:12">
      <c r="A19051" s="228">
        <v>2022</v>
      </c>
      <c r="B19051" s="228" t="s">
        <v>193</v>
      </c>
      <c r="C19051" s="228" t="s">
        <v>68</v>
      </c>
      <c r="D19051" s="228" t="s">
        <v>205</v>
      </c>
      <c r="E19051" s="228">
        <v>40</v>
      </c>
      <c r="F19051" s="228">
        <v>9647</v>
      </c>
      <c r="G19051" s="228">
        <v>222</v>
      </c>
      <c r="H19051" s="228">
        <v>579</v>
      </c>
      <c r="I19051" s="228">
        <v>549566.03</v>
      </c>
      <c r="J19051" s="228">
        <v>106817.18</v>
      </c>
      <c r="K19051" s="228">
        <v>70686</v>
      </c>
      <c r="L19051" s="228">
        <v>964784.34</v>
      </c>
    </row>
    <row r="19052" spans="1:12">
      <c r="A19052" s="228">
        <v>2022</v>
      </c>
      <c r="B19052" s="228" t="s">
        <v>193</v>
      </c>
      <c r="C19052" s="228" t="s">
        <v>68</v>
      </c>
      <c r="D19052" s="228" t="s">
        <v>205</v>
      </c>
      <c r="E19052" s="228">
        <v>45</v>
      </c>
      <c r="F19052" s="228">
        <v>8494</v>
      </c>
      <c r="G19052" s="228">
        <v>268</v>
      </c>
      <c r="H19052" s="228">
        <v>424</v>
      </c>
      <c r="I19052" s="228">
        <v>460942.89</v>
      </c>
      <c r="J19052" s="228">
        <v>147910.29999999999</v>
      </c>
      <c r="K19052" s="228">
        <v>113188.01</v>
      </c>
      <c r="L19052" s="228">
        <v>986417.19</v>
      </c>
    </row>
    <row r="19053" spans="1:12">
      <c r="A19053" s="228">
        <v>2022</v>
      </c>
      <c r="B19053" s="228" t="s">
        <v>193</v>
      </c>
      <c r="C19053" s="228" t="s">
        <v>68</v>
      </c>
      <c r="D19053" s="228" t="s">
        <v>205</v>
      </c>
      <c r="E19053" s="228">
        <v>50</v>
      </c>
      <c r="F19053" s="228">
        <v>8289</v>
      </c>
      <c r="G19053" s="228">
        <v>490</v>
      </c>
      <c r="H19053" s="228">
        <v>845</v>
      </c>
      <c r="I19053" s="228">
        <v>880108.56</v>
      </c>
      <c r="J19053" s="228">
        <v>180921.95</v>
      </c>
      <c r="K19053" s="228">
        <v>206248.02</v>
      </c>
      <c r="L19053" s="228">
        <v>1580192.97</v>
      </c>
    </row>
    <row r="19054" spans="1:12">
      <c r="A19054" s="228">
        <v>2022</v>
      </c>
      <c r="B19054" s="228" t="s">
        <v>193</v>
      </c>
      <c r="C19054" s="228" t="s">
        <v>68</v>
      </c>
      <c r="D19054" s="228" t="s">
        <v>205</v>
      </c>
      <c r="E19054" s="228">
        <v>55</v>
      </c>
      <c r="F19054" s="228">
        <v>7134</v>
      </c>
      <c r="G19054" s="228">
        <v>392</v>
      </c>
      <c r="H19054" s="228">
        <v>712</v>
      </c>
      <c r="I19054" s="228">
        <v>1142544.69</v>
      </c>
      <c r="J19054" s="228">
        <v>238209.46</v>
      </c>
      <c r="K19054" s="228">
        <v>386766</v>
      </c>
      <c r="L19054" s="228">
        <v>2193865.2400000002</v>
      </c>
    </row>
    <row r="19055" spans="1:12">
      <c r="A19055" s="228">
        <v>2022</v>
      </c>
      <c r="B19055" s="228" t="s">
        <v>193</v>
      </c>
      <c r="C19055" s="228" t="s">
        <v>68</v>
      </c>
      <c r="D19055" s="228" t="s">
        <v>205</v>
      </c>
      <c r="E19055" s="228">
        <v>60</v>
      </c>
      <c r="F19055" s="228">
        <v>6763</v>
      </c>
      <c r="G19055" s="228">
        <v>583</v>
      </c>
      <c r="H19055" s="228">
        <v>1070</v>
      </c>
      <c r="I19055" s="228">
        <v>1379199.55</v>
      </c>
      <c r="J19055" s="228">
        <v>288802.78999999998</v>
      </c>
      <c r="K19055" s="228">
        <v>356505.1</v>
      </c>
      <c r="L19055" s="228">
        <v>2542044.92</v>
      </c>
    </row>
    <row r="19056" spans="1:12">
      <c r="A19056" s="228">
        <v>2022</v>
      </c>
      <c r="B19056" s="228" t="s">
        <v>193</v>
      </c>
      <c r="C19056" s="228" t="s">
        <v>68</v>
      </c>
      <c r="D19056" s="228" t="s">
        <v>205</v>
      </c>
      <c r="E19056" s="228">
        <v>65</v>
      </c>
      <c r="F19056" s="228">
        <v>5725</v>
      </c>
      <c r="G19056" s="228">
        <v>744</v>
      </c>
      <c r="H19056" s="228">
        <v>1480</v>
      </c>
      <c r="I19056" s="228">
        <v>2112963.13</v>
      </c>
      <c r="J19056" s="228">
        <v>387003.86</v>
      </c>
      <c r="K19056" s="228">
        <v>776501.15</v>
      </c>
      <c r="L19056" s="228">
        <v>3936046.87</v>
      </c>
    </row>
    <row r="19057" spans="1:12">
      <c r="A19057" s="228">
        <v>2022</v>
      </c>
      <c r="B19057" s="228" t="s">
        <v>193</v>
      </c>
      <c r="C19057" s="228" t="s">
        <v>68</v>
      </c>
      <c r="D19057" s="228" t="s">
        <v>205</v>
      </c>
      <c r="E19057" s="228">
        <v>70</v>
      </c>
      <c r="F19057" s="228">
        <v>5094</v>
      </c>
      <c r="G19057" s="228">
        <v>798</v>
      </c>
      <c r="H19057" s="228">
        <v>1638</v>
      </c>
      <c r="I19057" s="228">
        <v>2334370.7200000002</v>
      </c>
      <c r="J19057" s="228">
        <v>414305.58</v>
      </c>
      <c r="K19057" s="228">
        <v>677656.22</v>
      </c>
      <c r="L19057" s="228">
        <v>4076946.64</v>
      </c>
    </row>
    <row r="19058" spans="1:12">
      <c r="A19058" s="228">
        <v>2022</v>
      </c>
      <c r="B19058" s="228" t="s">
        <v>193</v>
      </c>
      <c r="C19058" s="228" t="s">
        <v>68</v>
      </c>
      <c r="D19058" s="228" t="s">
        <v>205</v>
      </c>
      <c r="E19058" s="228">
        <v>75</v>
      </c>
      <c r="F19058" s="228">
        <v>3613</v>
      </c>
      <c r="G19058" s="228">
        <v>925</v>
      </c>
      <c r="H19058" s="228">
        <v>1730</v>
      </c>
      <c r="I19058" s="228">
        <v>2162102.9500000002</v>
      </c>
      <c r="J19058" s="228">
        <v>385465.34</v>
      </c>
      <c r="K19058" s="228">
        <v>669008.94999999995</v>
      </c>
      <c r="L19058" s="228">
        <v>3703842.25</v>
      </c>
    </row>
    <row r="19059" spans="1:12">
      <c r="A19059" s="228">
        <v>2022</v>
      </c>
      <c r="B19059" s="228" t="s">
        <v>193</v>
      </c>
      <c r="C19059" s="228" t="s">
        <v>68</v>
      </c>
      <c r="D19059" s="228" t="s">
        <v>205</v>
      </c>
      <c r="E19059" s="228">
        <v>80</v>
      </c>
      <c r="F19059" s="228">
        <v>2066</v>
      </c>
      <c r="G19059" s="228">
        <v>570</v>
      </c>
      <c r="H19059" s="228">
        <v>1476</v>
      </c>
      <c r="I19059" s="228">
        <v>1568622.52</v>
      </c>
      <c r="J19059" s="228">
        <v>224520.04</v>
      </c>
      <c r="K19059" s="228">
        <v>442828</v>
      </c>
      <c r="L19059" s="228">
        <v>2484034.63</v>
      </c>
    </row>
    <row r="19060" spans="1:12">
      <c r="A19060" s="228">
        <v>2022</v>
      </c>
      <c r="B19060" s="228" t="s">
        <v>193</v>
      </c>
      <c r="C19060" s="228" t="s">
        <v>68</v>
      </c>
      <c r="D19060" s="228" t="s">
        <v>205</v>
      </c>
      <c r="E19060" s="228">
        <v>85</v>
      </c>
      <c r="F19060" s="228">
        <v>1058</v>
      </c>
      <c r="G19060" s="228">
        <v>322</v>
      </c>
      <c r="H19060" s="228">
        <v>879</v>
      </c>
      <c r="I19060" s="228">
        <v>746192.82</v>
      </c>
      <c r="J19060" s="228">
        <v>120716.03</v>
      </c>
      <c r="K19060" s="228">
        <v>205352</v>
      </c>
      <c r="L19060" s="228">
        <v>1176425.95</v>
      </c>
    </row>
    <row r="19061" spans="1:12">
      <c r="A19061" s="228">
        <v>2022</v>
      </c>
      <c r="B19061" s="228" t="s">
        <v>193</v>
      </c>
      <c r="C19061" s="228" t="s">
        <v>68</v>
      </c>
      <c r="D19061" s="228" t="s">
        <v>205</v>
      </c>
      <c r="E19061" s="228">
        <v>90</v>
      </c>
      <c r="F19061" s="228">
        <v>473</v>
      </c>
      <c r="G19061" s="228">
        <v>111</v>
      </c>
      <c r="H19061" s="228">
        <v>574</v>
      </c>
      <c r="I19061" s="228">
        <v>435313.95</v>
      </c>
      <c r="J19061" s="228">
        <v>42786.1</v>
      </c>
      <c r="K19061" s="228">
        <v>35353</v>
      </c>
      <c r="L19061" s="228">
        <v>548168.47</v>
      </c>
    </row>
    <row r="19062" spans="1:12">
      <c r="A19062" s="228">
        <v>2022</v>
      </c>
      <c r="B19062" s="228" t="s">
        <v>193</v>
      </c>
      <c r="C19062" s="228" t="s">
        <v>68</v>
      </c>
      <c r="D19062" s="228" t="s">
        <v>205</v>
      </c>
      <c r="E19062" s="228">
        <v>95</v>
      </c>
      <c r="F19062" s="228">
        <v>85</v>
      </c>
      <c r="G19062" s="228">
        <v>7</v>
      </c>
      <c r="H19062" s="228">
        <v>56</v>
      </c>
      <c r="I19062" s="228">
        <v>53333</v>
      </c>
      <c r="J19062" s="228">
        <v>13223.95</v>
      </c>
      <c r="K19062" s="228">
        <v>8577</v>
      </c>
      <c r="L19062" s="228">
        <v>79783.600000000006</v>
      </c>
    </row>
    <row r="19063" spans="1:12">
      <c r="A19063" s="228">
        <v>2022</v>
      </c>
      <c r="B19063" s="228" t="s">
        <v>193</v>
      </c>
      <c r="C19063" s="228" t="s">
        <v>68</v>
      </c>
      <c r="D19063" s="228" t="s">
        <v>206</v>
      </c>
      <c r="E19063" s="228">
        <v>0</v>
      </c>
      <c r="F19063" s="228">
        <v>5833</v>
      </c>
      <c r="G19063" s="228">
        <v>90</v>
      </c>
      <c r="H19063" s="228">
        <v>234</v>
      </c>
      <c r="I19063" s="228">
        <v>228605.85</v>
      </c>
      <c r="J19063" s="228">
        <v>30631.09</v>
      </c>
      <c r="K19063" s="228">
        <v>1541</v>
      </c>
      <c r="L19063" s="228">
        <v>301548.88</v>
      </c>
    </row>
    <row r="19064" spans="1:12">
      <c r="A19064" s="228">
        <v>2022</v>
      </c>
      <c r="B19064" s="228" t="s">
        <v>193</v>
      </c>
      <c r="C19064" s="228" t="s">
        <v>68</v>
      </c>
      <c r="D19064" s="228" t="s">
        <v>206</v>
      </c>
      <c r="E19064" s="228">
        <v>5</v>
      </c>
      <c r="F19064" s="228">
        <v>8275</v>
      </c>
      <c r="G19064" s="228">
        <v>93</v>
      </c>
      <c r="H19064" s="228">
        <v>150</v>
      </c>
      <c r="I19064" s="228">
        <v>147812.13</v>
      </c>
      <c r="J19064" s="228">
        <v>26520.47</v>
      </c>
      <c r="K19064" s="228">
        <v>27684</v>
      </c>
      <c r="L19064" s="228">
        <v>231448.19</v>
      </c>
    </row>
    <row r="19065" spans="1:12">
      <c r="A19065" s="228">
        <v>2022</v>
      </c>
      <c r="B19065" s="228" t="s">
        <v>193</v>
      </c>
      <c r="C19065" s="228" t="s">
        <v>68</v>
      </c>
      <c r="D19065" s="228" t="s">
        <v>206</v>
      </c>
      <c r="E19065" s="228">
        <v>10</v>
      </c>
      <c r="F19065" s="228">
        <v>8306</v>
      </c>
      <c r="G19065" s="228">
        <v>97</v>
      </c>
      <c r="H19065" s="228">
        <v>189</v>
      </c>
      <c r="I19065" s="228">
        <v>171902.23</v>
      </c>
      <c r="J19065" s="228">
        <v>28108.22</v>
      </c>
      <c r="K19065" s="228">
        <v>53895</v>
      </c>
      <c r="L19065" s="228">
        <v>294289.64</v>
      </c>
    </row>
    <row r="19066" spans="1:12">
      <c r="A19066" s="228">
        <v>2022</v>
      </c>
      <c r="B19066" s="228" t="s">
        <v>193</v>
      </c>
      <c r="C19066" s="228" t="s">
        <v>68</v>
      </c>
      <c r="D19066" s="228" t="s">
        <v>206</v>
      </c>
      <c r="E19066" s="228">
        <v>15</v>
      </c>
      <c r="F19066" s="228">
        <v>7233</v>
      </c>
      <c r="G19066" s="228">
        <v>213</v>
      </c>
      <c r="H19066" s="228">
        <v>560</v>
      </c>
      <c r="I19066" s="228">
        <v>511891.47</v>
      </c>
      <c r="J19066" s="228">
        <v>78862.38</v>
      </c>
      <c r="K19066" s="228">
        <v>30965</v>
      </c>
      <c r="L19066" s="228">
        <v>801473.35</v>
      </c>
    </row>
    <row r="19067" spans="1:12">
      <c r="A19067" s="228">
        <v>2022</v>
      </c>
      <c r="B19067" s="228" t="s">
        <v>193</v>
      </c>
      <c r="C19067" s="228" t="s">
        <v>68</v>
      </c>
      <c r="D19067" s="228" t="s">
        <v>206</v>
      </c>
      <c r="E19067" s="228">
        <v>20</v>
      </c>
      <c r="F19067" s="228">
        <v>5543</v>
      </c>
      <c r="G19067" s="228">
        <v>224</v>
      </c>
      <c r="H19067" s="228">
        <v>651</v>
      </c>
      <c r="I19067" s="228">
        <v>661101.96</v>
      </c>
      <c r="J19067" s="228">
        <v>97109.52</v>
      </c>
      <c r="K19067" s="228">
        <v>69618.37</v>
      </c>
      <c r="L19067" s="228">
        <v>973703.79</v>
      </c>
    </row>
    <row r="19068" spans="1:12">
      <c r="A19068" s="228">
        <v>2022</v>
      </c>
      <c r="B19068" s="228" t="s">
        <v>193</v>
      </c>
      <c r="C19068" s="228" t="s">
        <v>68</v>
      </c>
      <c r="D19068" s="228" t="s">
        <v>206</v>
      </c>
      <c r="E19068" s="228">
        <v>25</v>
      </c>
      <c r="F19068" s="228">
        <v>5739</v>
      </c>
      <c r="G19068" s="228">
        <v>215</v>
      </c>
      <c r="H19068" s="228">
        <v>670</v>
      </c>
      <c r="I19068" s="228">
        <v>635295.22</v>
      </c>
      <c r="J19068" s="228">
        <v>111576.35</v>
      </c>
      <c r="K19068" s="228">
        <v>60500</v>
      </c>
      <c r="L19068" s="228">
        <v>1002833.89</v>
      </c>
    </row>
    <row r="19069" spans="1:12">
      <c r="A19069" s="228">
        <v>2022</v>
      </c>
      <c r="B19069" s="228" t="s">
        <v>193</v>
      </c>
      <c r="C19069" s="228" t="s">
        <v>68</v>
      </c>
      <c r="D19069" s="228" t="s">
        <v>206</v>
      </c>
      <c r="E19069" s="228">
        <v>30</v>
      </c>
      <c r="F19069" s="228">
        <v>9452</v>
      </c>
      <c r="G19069" s="228">
        <v>430</v>
      </c>
      <c r="H19069" s="228">
        <v>1134</v>
      </c>
      <c r="I19069" s="228">
        <v>1301085.26</v>
      </c>
      <c r="J19069" s="228">
        <v>298936.68</v>
      </c>
      <c r="K19069" s="228">
        <v>192012</v>
      </c>
      <c r="L19069" s="228">
        <v>2179103.2200000002</v>
      </c>
    </row>
    <row r="19070" spans="1:12">
      <c r="A19070" s="228">
        <v>2022</v>
      </c>
      <c r="B19070" s="228" t="s">
        <v>193</v>
      </c>
      <c r="C19070" s="228" t="s">
        <v>68</v>
      </c>
      <c r="D19070" s="228" t="s">
        <v>206</v>
      </c>
      <c r="E19070" s="228">
        <v>35</v>
      </c>
      <c r="F19070" s="228">
        <v>11323</v>
      </c>
      <c r="G19070" s="228">
        <v>493</v>
      </c>
      <c r="H19070" s="228">
        <v>1217</v>
      </c>
      <c r="I19070" s="228">
        <v>1335341.48</v>
      </c>
      <c r="J19070" s="228">
        <v>283343.17</v>
      </c>
      <c r="K19070" s="228">
        <v>151304</v>
      </c>
      <c r="L19070" s="228">
        <v>2285428.62</v>
      </c>
    </row>
    <row r="19071" spans="1:12">
      <c r="A19071" s="228">
        <v>2022</v>
      </c>
      <c r="B19071" s="228" t="s">
        <v>193</v>
      </c>
      <c r="C19071" s="228" t="s">
        <v>68</v>
      </c>
      <c r="D19071" s="228" t="s">
        <v>206</v>
      </c>
      <c r="E19071" s="228">
        <v>40</v>
      </c>
      <c r="F19071" s="228">
        <v>10677</v>
      </c>
      <c r="G19071" s="228">
        <v>506</v>
      </c>
      <c r="H19071" s="228">
        <v>1306</v>
      </c>
      <c r="I19071" s="228">
        <v>1514487</v>
      </c>
      <c r="J19071" s="228">
        <v>289808.15000000002</v>
      </c>
      <c r="K19071" s="228">
        <v>398770</v>
      </c>
      <c r="L19071" s="228">
        <v>2770858.65</v>
      </c>
    </row>
    <row r="19072" spans="1:12">
      <c r="A19072" s="228">
        <v>2022</v>
      </c>
      <c r="B19072" s="228" t="s">
        <v>193</v>
      </c>
      <c r="C19072" s="228" t="s">
        <v>68</v>
      </c>
      <c r="D19072" s="228" t="s">
        <v>206</v>
      </c>
      <c r="E19072" s="228">
        <v>45</v>
      </c>
      <c r="F19072" s="228">
        <v>9456</v>
      </c>
      <c r="G19072" s="228">
        <v>437</v>
      </c>
      <c r="H19072" s="228">
        <v>821</v>
      </c>
      <c r="I19072" s="228">
        <v>940389.64</v>
      </c>
      <c r="J19072" s="228">
        <v>206115.1</v>
      </c>
      <c r="K19072" s="228">
        <v>144566</v>
      </c>
      <c r="L19072" s="228">
        <v>1725291.61</v>
      </c>
    </row>
    <row r="19073" spans="1:12">
      <c r="A19073" s="228">
        <v>2022</v>
      </c>
      <c r="B19073" s="228" t="s">
        <v>193</v>
      </c>
      <c r="C19073" s="228" t="s">
        <v>68</v>
      </c>
      <c r="D19073" s="228" t="s">
        <v>206</v>
      </c>
      <c r="E19073" s="228">
        <v>50</v>
      </c>
      <c r="F19073" s="228">
        <v>9134</v>
      </c>
      <c r="G19073" s="228">
        <v>576</v>
      </c>
      <c r="H19073" s="228">
        <v>1050</v>
      </c>
      <c r="I19073" s="228">
        <v>1152226.1200000001</v>
      </c>
      <c r="J19073" s="228">
        <v>284082.25</v>
      </c>
      <c r="K19073" s="228">
        <v>268658.3</v>
      </c>
      <c r="L19073" s="228">
        <v>2254886.8199999998</v>
      </c>
    </row>
    <row r="19074" spans="1:12">
      <c r="A19074" s="228">
        <v>2022</v>
      </c>
      <c r="B19074" s="228" t="s">
        <v>193</v>
      </c>
      <c r="C19074" s="228" t="s">
        <v>68</v>
      </c>
      <c r="D19074" s="228" t="s">
        <v>206</v>
      </c>
      <c r="E19074" s="228">
        <v>55</v>
      </c>
      <c r="F19074" s="228">
        <v>7849</v>
      </c>
      <c r="G19074" s="228">
        <v>532</v>
      </c>
      <c r="H19074" s="228">
        <v>1052</v>
      </c>
      <c r="I19074" s="228">
        <v>1189055.03</v>
      </c>
      <c r="J19074" s="228">
        <v>259926.31</v>
      </c>
      <c r="K19074" s="228">
        <v>352925.9</v>
      </c>
      <c r="L19074" s="228">
        <v>2271072.5</v>
      </c>
    </row>
    <row r="19075" spans="1:12">
      <c r="A19075" s="228">
        <v>2022</v>
      </c>
      <c r="B19075" s="228" t="s">
        <v>193</v>
      </c>
      <c r="C19075" s="228" t="s">
        <v>68</v>
      </c>
      <c r="D19075" s="228" t="s">
        <v>206</v>
      </c>
      <c r="E19075" s="228">
        <v>60</v>
      </c>
      <c r="F19075" s="228">
        <v>7443</v>
      </c>
      <c r="G19075" s="228">
        <v>807</v>
      </c>
      <c r="H19075" s="228">
        <v>1347</v>
      </c>
      <c r="I19075" s="228">
        <v>1481792.52</v>
      </c>
      <c r="J19075" s="228">
        <v>302229.28999999998</v>
      </c>
      <c r="K19075" s="228">
        <v>487371.95</v>
      </c>
      <c r="L19075" s="228">
        <v>2879115.73</v>
      </c>
    </row>
    <row r="19076" spans="1:12">
      <c r="A19076" s="228">
        <v>2022</v>
      </c>
      <c r="B19076" s="228" t="s">
        <v>193</v>
      </c>
      <c r="C19076" s="228" t="s">
        <v>68</v>
      </c>
      <c r="D19076" s="228" t="s">
        <v>206</v>
      </c>
      <c r="E19076" s="228">
        <v>65</v>
      </c>
      <c r="F19076" s="228">
        <v>6345</v>
      </c>
      <c r="G19076" s="228">
        <v>732</v>
      </c>
      <c r="H19076" s="228">
        <v>1435</v>
      </c>
      <c r="I19076" s="228">
        <v>1795776.89</v>
      </c>
      <c r="J19076" s="228">
        <v>346394.58</v>
      </c>
      <c r="K19076" s="228">
        <v>689412.96</v>
      </c>
      <c r="L19076" s="228">
        <v>3398715.16</v>
      </c>
    </row>
    <row r="19077" spans="1:12">
      <c r="A19077" s="228">
        <v>2022</v>
      </c>
      <c r="B19077" s="228" t="s">
        <v>193</v>
      </c>
      <c r="C19077" s="228" t="s">
        <v>68</v>
      </c>
      <c r="D19077" s="228" t="s">
        <v>206</v>
      </c>
      <c r="E19077" s="228">
        <v>70</v>
      </c>
      <c r="F19077" s="228">
        <v>5956</v>
      </c>
      <c r="G19077" s="228">
        <v>1155</v>
      </c>
      <c r="H19077" s="228">
        <v>2381</v>
      </c>
      <c r="I19077" s="228">
        <v>2404984.4700000002</v>
      </c>
      <c r="J19077" s="228">
        <v>423228.27</v>
      </c>
      <c r="K19077" s="228">
        <v>760886.84</v>
      </c>
      <c r="L19077" s="228">
        <v>4240126.6399999997</v>
      </c>
    </row>
    <row r="19078" spans="1:12">
      <c r="A19078" s="228">
        <v>2022</v>
      </c>
      <c r="B19078" s="228" t="s">
        <v>193</v>
      </c>
      <c r="C19078" s="228" t="s">
        <v>68</v>
      </c>
      <c r="D19078" s="228" t="s">
        <v>206</v>
      </c>
      <c r="E19078" s="228">
        <v>75</v>
      </c>
      <c r="F19078" s="228">
        <v>4309</v>
      </c>
      <c r="G19078" s="228">
        <v>918</v>
      </c>
      <c r="H19078" s="228">
        <v>2169</v>
      </c>
      <c r="I19078" s="228">
        <v>2145289.54</v>
      </c>
      <c r="J19078" s="228">
        <v>356512.22</v>
      </c>
      <c r="K19078" s="228">
        <v>682211.95</v>
      </c>
      <c r="L19078" s="228">
        <v>3729933.28</v>
      </c>
    </row>
    <row r="19079" spans="1:12">
      <c r="A19079" s="228">
        <v>2022</v>
      </c>
      <c r="B19079" s="228" t="s">
        <v>193</v>
      </c>
      <c r="C19079" s="228" t="s">
        <v>68</v>
      </c>
      <c r="D19079" s="228" t="s">
        <v>206</v>
      </c>
      <c r="E19079" s="228">
        <v>80</v>
      </c>
      <c r="F19079" s="228">
        <v>2552</v>
      </c>
      <c r="G19079" s="228">
        <v>562</v>
      </c>
      <c r="H19079" s="228">
        <v>1862</v>
      </c>
      <c r="I19079" s="228">
        <v>1655011.6</v>
      </c>
      <c r="J19079" s="228">
        <v>232893.31</v>
      </c>
      <c r="K19079" s="228">
        <v>468002</v>
      </c>
      <c r="L19079" s="228">
        <v>2629502.2799999998</v>
      </c>
    </row>
    <row r="19080" spans="1:12">
      <c r="A19080" s="228">
        <v>2022</v>
      </c>
      <c r="B19080" s="228" t="s">
        <v>193</v>
      </c>
      <c r="C19080" s="228" t="s">
        <v>68</v>
      </c>
      <c r="D19080" s="228" t="s">
        <v>206</v>
      </c>
      <c r="E19080" s="228">
        <v>85</v>
      </c>
      <c r="F19080" s="228">
        <v>1371</v>
      </c>
      <c r="G19080" s="228">
        <v>268</v>
      </c>
      <c r="H19080" s="228">
        <v>1089</v>
      </c>
      <c r="I19080" s="228">
        <v>936130.53</v>
      </c>
      <c r="J19080" s="228">
        <v>120530.61</v>
      </c>
      <c r="K19080" s="228">
        <v>194864</v>
      </c>
      <c r="L19080" s="228">
        <v>1321917.01</v>
      </c>
    </row>
    <row r="19081" spans="1:12">
      <c r="A19081" s="228">
        <v>2022</v>
      </c>
      <c r="B19081" s="228" t="s">
        <v>193</v>
      </c>
      <c r="C19081" s="228" t="s">
        <v>68</v>
      </c>
      <c r="D19081" s="228" t="s">
        <v>206</v>
      </c>
      <c r="E19081" s="228">
        <v>90</v>
      </c>
      <c r="F19081" s="228">
        <v>600</v>
      </c>
      <c r="G19081" s="228">
        <v>104</v>
      </c>
      <c r="H19081" s="228">
        <v>588</v>
      </c>
      <c r="I19081" s="228">
        <v>401970.7</v>
      </c>
      <c r="J19081" s="228">
        <v>37665.69</v>
      </c>
      <c r="K19081" s="228">
        <v>52626</v>
      </c>
      <c r="L19081" s="228">
        <v>507534.27</v>
      </c>
    </row>
    <row r="19082" spans="1:12">
      <c r="A19082" s="228">
        <v>2022</v>
      </c>
      <c r="B19082" s="228" t="s">
        <v>193</v>
      </c>
      <c r="C19082" s="228" t="s">
        <v>68</v>
      </c>
      <c r="D19082" s="228" t="s">
        <v>206</v>
      </c>
      <c r="E19082" s="228">
        <v>95</v>
      </c>
      <c r="F19082" s="228">
        <v>180</v>
      </c>
      <c r="G19082" s="228">
        <v>23</v>
      </c>
      <c r="H19082" s="228">
        <v>163</v>
      </c>
      <c r="I19082" s="228">
        <v>78516</v>
      </c>
      <c r="J19082" s="228">
        <v>7867.43</v>
      </c>
      <c r="K19082" s="228">
        <v>7619</v>
      </c>
      <c r="L19082" s="228">
        <v>105929.43</v>
      </c>
    </row>
    <row r="19083" spans="1:12">
      <c r="A19083" s="228">
        <v>2022</v>
      </c>
      <c r="B19083" s="228" t="s">
        <v>193</v>
      </c>
      <c r="C19083" s="228" t="s">
        <v>67</v>
      </c>
      <c r="D19083" s="228" t="s">
        <v>205</v>
      </c>
      <c r="E19083" s="228">
        <v>0</v>
      </c>
      <c r="F19083" s="228">
        <v>2808</v>
      </c>
      <c r="G19083" s="228">
        <v>50</v>
      </c>
      <c r="H19083" s="228">
        <v>98</v>
      </c>
      <c r="I19083" s="228">
        <v>97108</v>
      </c>
      <c r="J19083" s="228">
        <v>18792.990000000002</v>
      </c>
      <c r="K19083" s="228">
        <v>2128</v>
      </c>
      <c r="L19083" s="228">
        <v>123714.19</v>
      </c>
    </row>
    <row r="19084" spans="1:12">
      <c r="A19084" s="228">
        <v>2022</v>
      </c>
      <c r="B19084" s="228" t="s">
        <v>193</v>
      </c>
      <c r="C19084" s="228" t="s">
        <v>67</v>
      </c>
      <c r="D19084" s="228" t="s">
        <v>205</v>
      </c>
      <c r="E19084" s="228">
        <v>5</v>
      </c>
      <c r="F19084" s="228">
        <v>3565</v>
      </c>
      <c r="G19084" s="228">
        <v>32</v>
      </c>
      <c r="H19084" s="228">
        <v>72</v>
      </c>
      <c r="I19084" s="228">
        <v>50495</v>
      </c>
      <c r="J19084" s="228">
        <v>8914.5499999999993</v>
      </c>
      <c r="K19084" s="228">
        <v>6340</v>
      </c>
      <c r="L19084" s="228">
        <v>69700.95</v>
      </c>
    </row>
    <row r="19085" spans="1:12">
      <c r="A19085" s="228">
        <v>2022</v>
      </c>
      <c r="B19085" s="228" t="s">
        <v>193</v>
      </c>
      <c r="C19085" s="228" t="s">
        <v>67</v>
      </c>
      <c r="D19085" s="228" t="s">
        <v>205</v>
      </c>
      <c r="E19085" s="228">
        <v>10</v>
      </c>
      <c r="F19085" s="228">
        <v>3617</v>
      </c>
      <c r="G19085" s="228">
        <v>35</v>
      </c>
      <c r="H19085" s="228">
        <v>69</v>
      </c>
      <c r="I19085" s="228">
        <v>60829.4</v>
      </c>
      <c r="J19085" s="228">
        <v>11049.6</v>
      </c>
      <c r="K19085" s="228">
        <v>3656</v>
      </c>
      <c r="L19085" s="228">
        <v>87371.7</v>
      </c>
    </row>
    <row r="19086" spans="1:12">
      <c r="A19086" s="228">
        <v>2022</v>
      </c>
      <c r="B19086" s="228" t="s">
        <v>193</v>
      </c>
      <c r="C19086" s="228" t="s">
        <v>67</v>
      </c>
      <c r="D19086" s="228" t="s">
        <v>205</v>
      </c>
      <c r="E19086" s="228">
        <v>15</v>
      </c>
      <c r="F19086" s="228">
        <v>3120</v>
      </c>
      <c r="G19086" s="228">
        <v>52</v>
      </c>
      <c r="H19086" s="228">
        <v>109</v>
      </c>
      <c r="I19086" s="228">
        <v>121505</v>
      </c>
      <c r="J19086" s="228">
        <v>23782.65</v>
      </c>
      <c r="K19086" s="228">
        <v>19360.5</v>
      </c>
      <c r="L19086" s="228">
        <v>186156.4</v>
      </c>
    </row>
    <row r="19087" spans="1:12">
      <c r="A19087" s="228">
        <v>2022</v>
      </c>
      <c r="B19087" s="228" t="s">
        <v>193</v>
      </c>
      <c r="C19087" s="228" t="s">
        <v>67</v>
      </c>
      <c r="D19087" s="228" t="s">
        <v>205</v>
      </c>
      <c r="E19087" s="228">
        <v>20</v>
      </c>
      <c r="F19087" s="228">
        <v>2233</v>
      </c>
      <c r="G19087" s="228">
        <v>44</v>
      </c>
      <c r="H19087" s="228">
        <v>58</v>
      </c>
      <c r="I19087" s="228">
        <v>85423.3</v>
      </c>
      <c r="J19087" s="228">
        <v>20629.68</v>
      </c>
      <c r="K19087" s="228">
        <v>17914</v>
      </c>
      <c r="L19087" s="228">
        <v>135968.21</v>
      </c>
    </row>
    <row r="19088" spans="1:12">
      <c r="A19088" s="228">
        <v>2022</v>
      </c>
      <c r="B19088" s="228" t="s">
        <v>193</v>
      </c>
      <c r="C19088" s="228" t="s">
        <v>67</v>
      </c>
      <c r="D19088" s="228" t="s">
        <v>205</v>
      </c>
      <c r="E19088" s="228">
        <v>25</v>
      </c>
      <c r="F19088" s="228">
        <v>1955</v>
      </c>
      <c r="G19088" s="228">
        <v>40</v>
      </c>
      <c r="H19088" s="228">
        <v>51</v>
      </c>
      <c r="I19088" s="228">
        <v>63741</v>
      </c>
      <c r="J19088" s="228">
        <v>26252.65</v>
      </c>
      <c r="K19088" s="228">
        <v>27367</v>
      </c>
      <c r="L19088" s="228">
        <v>146569.10999999999</v>
      </c>
    </row>
    <row r="19089" spans="1:12">
      <c r="A19089" s="228">
        <v>2022</v>
      </c>
      <c r="B19089" s="228" t="s">
        <v>193</v>
      </c>
      <c r="C19089" s="228" t="s">
        <v>67</v>
      </c>
      <c r="D19089" s="228" t="s">
        <v>205</v>
      </c>
      <c r="E19089" s="228">
        <v>30</v>
      </c>
      <c r="F19089" s="228">
        <v>3544</v>
      </c>
      <c r="G19089" s="228">
        <v>65</v>
      </c>
      <c r="H19089" s="228">
        <v>141</v>
      </c>
      <c r="I19089" s="228">
        <v>151022.45000000001</v>
      </c>
      <c r="J19089" s="228">
        <v>33896.85</v>
      </c>
      <c r="K19089" s="228">
        <v>22491</v>
      </c>
      <c r="L19089" s="228">
        <v>260038.96</v>
      </c>
    </row>
    <row r="19090" spans="1:12">
      <c r="A19090" s="228">
        <v>2022</v>
      </c>
      <c r="B19090" s="228" t="s">
        <v>193</v>
      </c>
      <c r="C19090" s="228" t="s">
        <v>67</v>
      </c>
      <c r="D19090" s="228" t="s">
        <v>205</v>
      </c>
      <c r="E19090" s="228">
        <v>35</v>
      </c>
      <c r="F19090" s="228">
        <v>4124</v>
      </c>
      <c r="G19090" s="228">
        <v>120</v>
      </c>
      <c r="H19090" s="228">
        <v>210</v>
      </c>
      <c r="I19090" s="228">
        <v>212538.55</v>
      </c>
      <c r="J19090" s="228">
        <v>58039.81</v>
      </c>
      <c r="K19090" s="228">
        <v>61884</v>
      </c>
      <c r="L19090" s="228">
        <v>404455.24</v>
      </c>
    </row>
    <row r="19091" spans="1:12">
      <c r="A19091" s="228">
        <v>2022</v>
      </c>
      <c r="B19091" s="228" t="s">
        <v>193</v>
      </c>
      <c r="C19091" s="228" t="s">
        <v>67</v>
      </c>
      <c r="D19091" s="228" t="s">
        <v>205</v>
      </c>
      <c r="E19091" s="228">
        <v>40</v>
      </c>
      <c r="F19091" s="228">
        <v>3749</v>
      </c>
      <c r="G19091" s="228">
        <v>100</v>
      </c>
      <c r="H19091" s="228">
        <v>191</v>
      </c>
      <c r="I19091" s="228">
        <v>220926.6</v>
      </c>
      <c r="J19091" s="228">
        <v>64189.35</v>
      </c>
      <c r="K19091" s="228">
        <v>50770</v>
      </c>
      <c r="L19091" s="228">
        <v>394872.35</v>
      </c>
    </row>
    <row r="19092" spans="1:12">
      <c r="A19092" s="228">
        <v>2022</v>
      </c>
      <c r="B19092" s="228" t="s">
        <v>193</v>
      </c>
      <c r="C19092" s="228" t="s">
        <v>67</v>
      </c>
      <c r="D19092" s="228" t="s">
        <v>205</v>
      </c>
      <c r="E19092" s="228">
        <v>45</v>
      </c>
      <c r="F19092" s="228">
        <v>3531</v>
      </c>
      <c r="G19092" s="228">
        <v>128</v>
      </c>
      <c r="H19092" s="228">
        <v>338</v>
      </c>
      <c r="I19092" s="228">
        <v>329825.59999999998</v>
      </c>
      <c r="J19092" s="228">
        <v>77455.83</v>
      </c>
      <c r="K19092" s="228">
        <v>106558</v>
      </c>
      <c r="L19092" s="228">
        <v>596191.82999999996</v>
      </c>
    </row>
    <row r="19093" spans="1:12">
      <c r="A19093" s="228">
        <v>2022</v>
      </c>
      <c r="B19093" s="228" t="s">
        <v>193</v>
      </c>
      <c r="C19093" s="228" t="s">
        <v>67</v>
      </c>
      <c r="D19093" s="228" t="s">
        <v>205</v>
      </c>
      <c r="E19093" s="228">
        <v>50</v>
      </c>
      <c r="F19093" s="228">
        <v>3597</v>
      </c>
      <c r="G19093" s="228">
        <v>168</v>
      </c>
      <c r="H19093" s="228">
        <v>416</v>
      </c>
      <c r="I19093" s="228">
        <v>446971.75</v>
      </c>
      <c r="J19093" s="228">
        <v>95976.36</v>
      </c>
      <c r="K19093" s="228">
        <v>126723</v>
      </c>
      <c r="L19093" s="228">
        <v>760929.21</v>
      </c>
    </row>
    <row r="19094" spans="1:12">
      <c r="A19094" s="228">
        <v>2022</v>
      </c>
      <c r="B19094" s="228" t="s">
        <v>193</v>
      </c>
      <c r="C19094" s="228" t="s">
        <v>67</v>
      </c>
      <c r="D19094" s="228" t="s">
        <v>205</v>
      </c>
      <c r="E19094" s="228">
        <v>55</v>
      </c>
      <c r="F19094" s="228">
        <v>3352</v>
      </c>
      <c r="G19094" s="228">
        <v>194</v>
      </c>
      <c r="H19094" s="228">
        <v>640</v>
      </c>
      <c r="I19094" s="228">
        <v>572811.85</v>
      </c>
      <c r="J19094" s="228">
        <v>133180.09</v>
      </c>
      <c r="K19094" s="228">
        <v>167971</v>
      </c>
      <c r="L19094" s="228">
        <v>1011048.06</v>
      </c>
    </row>
    <row r="19095" spans="1:12">
      <c r="A19095" s="228">
        <v>2022</v>
      </c>
      <c r="B19095" s="228" t="s">
        <v>193</v>
      </c>
      <c r="C19095" s="228" t="s">
        <v>67</v>
      </c>
      <c r="D19095" s="228" t="s">
        <v>205</v>
      </c>
      <c r="E19095" s="228">
        <v>60</v>
      </c>
      <c r="F19095" s="228">
        <v>3088</v>
      </c>
      <c r="G19095" s="228">
        <v>301</v>
      </c>
      <c r="H19095" s="228">
        <v>539</v>
      </c>
      <c r="I19095" s="228">
        <v>730048.38</v>
      </c>
      <c r="J19095" s="228">
        <v>150972.04</v>
      </c>
      <c r="K19095" s="228">
        <v>341620</v>
      </c>
      <c r="L19095" s="228">
        <v>1334640.42</v>
      </c>
    </row>
    <row r="19096" spans="1:12">
      <c r="A19096" s="228">
        <v>2022</v>
      </c>
      <c r="B19096" s="228" t="s">
        <v>193</v>
      </c>
      <c r="C19096" s="228" t="s">
        <v>67</v>
      </c>
      <c r="D19096" s="228" t="s">
        <v>205</v>
      </c>
      <c r="E19096" s="228">
        <v>65</v>
      </c>
      <c r="F19096" s="228">
        <v>2319</v>
      </c>
      <c r="G19096" s="228">
        <v>286</v>
      </c>
      <c r="H19096" s="228">
        <v>618</v>
      </c>
      <c r="I19096" s="228">
        <v>668985.19999999995</v>
      </c>
      <c r="J19096" s="228">
        <v>158449.07999999999</v>
      </c>
      <c r="K19096" s="228">
        <v>216684</v>
      </c>
      <c r="L19096" s="228">
        <v>1148953.3600000001</v>
      </c>
    </row>
    <row r="19097" spans="1:12">
      <c r="A19097" s="228">
        <v>2022</v>
      </c>
      <c r="B19097" s="228" t="s">
        <v>193</v>
      </c>
      <c r="C19097" s="228" t="s">
        <v>67</v>
      </c>
      <c r="D19097" s="228" t="s">
        <v>205</v>
      </c>
      <c r="E19097" s="228">
        <v>70</v>
      </c>
      <c r="F19097" s="228">
        <v>1561</v>
      </c>
      <c r="G19097" s="228">
        <v>299</v>
      </c>
      <c r="H19097" s="228">
        <v>602</v>
      </c>
      <c r="I19097" s="228">
        <v>582357.66</v>
      </c>
      <c r="J19097" s="228">
        <v>122645.92</v>
      </c>
      <c r="K19097" s="228">
        <v>138809</v>
      </c>
      <c r="L19097" s="228">
        <v>904639.8</v>
      </c>
    </row>
    <row r="19098" spans="1:12">
      <c r="A19098" s="228">
        <v>2022</v>
      </c>
      <c r="B19098" s="228" t="s">
        <v>193</v>
      </c>
      <c r="C19098" s="228" t="s">
        <v>67</v>
      </c>
      <c r="D19098" s="228" t="s">
        <v>205</v>
      </c>
      <c r="E19098" s="228">
        <v>75</v>
      </c>
      <c r="F19098" s="228">
        <v>961</v>
      </c>
      <c r="G19098" s="228">
        <v>236</v>
      </c>
      <c r="H19098" s="228">
        <v>617</v>
      </c>
      <c r="I19098" s="228">
        <v>505419.59</v>
      </c>
      <c r="J19098" s="228">
        <v>95051.15</v>
      </c>
      <c r="K19098" s="228">
        <v>179991</v>
      </c>
      <c r="L19098" s="228">
        <v>826039.31</v>
      </c>
    </row>
    <row r="19099" spans="1:12">
      <c r="A19099" s="228">
        <v>2022</v>
      </c>
      <c r="B19099" s="228" t="s">
        <v>193</v>
      </c>
      <c r="C19099" s="228" t="s">
        <v>67</v>
      </c>
      <c r="D19099" s="228" t="s">
        <v>205</v>
      </c>
      <c r="E19099" s="228">
        <v>80</v>
      </c>
      <c r="F19099" s="228">
        <v>501</v>
      </c>
      <c r="G19099" s="228">
        <v>65</v>
      </c>
      <c r="H19099" s="228">
        <v>268</v>
      </c>
      <c r="I19099" s="228">
        <v>186953.2</v>
      </c>
      <c r="J19099" s="228">
        <v>38444.42</v>
      </c>
      <c r="K19099" s="228">
        <v>27102</v>
      </c>
      <c r="L19099" s="228">
        <v>267690.61</v>
      </c>
    </row>
    <row r="19100" spans="1:12">
      <c r="A19100" s="228">
        <v>2022</v>
      </c>
      <c r="B19100" s="228" t="s">
        <v>193</v>
      </c>
      <c r="C19100" s="228" t="s">
        <v>67</v>
      </c>
      <c r="D19100" s="228" t="s">
        <v>205</v>
      </c>
      <c r="E19100" s="228">
        <v>85</v>
      </c>
      <c r="F19100" s="228">
        <v>153</v>
      </c>
      <c r="G19100" s="228">
        <v>39</v>
      </c>
      <c r="H19100" s="228">
        <v>224</v>
      </c>
      <c r="I19100" s="228">
        <v>137976.6</v>
      </c>
      <c r="J19100" s="228">
        <v>17575.18</v>
      </c>
      <c r="K19100" s="228">
        <v>37696</v>
      </c>
      <c r="L19100" s="228">
        <v>202447.83</v>
      </c>
    </row>
    <row r="19101" spans="1:12">
      <c r="A19101" s="228">
        <v>2022</v>
      </c>
      <c r="B19101" s="228" t="s">
        <v>193</v>
      </c>
      <c r="C19101" s="228" t="s">
        <v>67</v>
      </c>
      <c r="D19101" s="228" t="s">
        <v>205</v>
      </c>
      <c r="E19101" s="228">
        <v>90</v>
      </c>
      <c r="F19101" s="228">
        <v>44</v>
      </c>
      <c r="G19101" s="228">
        <v>4</v>
      </c>
      <c r="H19101" s="228">
        <v>34</v>
      </c>
      <c r="I19101" s="228">
        <v>30650</v>
      </c>
      <c r="J19101" s="228">
        <v>1714.75</v>
      </c>
      <c r="K19101" s="228">
        <v>42</v>
      </c>
      <c r="L19101" s="228">
        <v>32892.75</v>
      </c>
    </row>
    <row r="19102" spans="1:12">
      <c r="A19102" s="228">
        <v>2022</v>
      </c>
      <c r="B19102" s="228" t="s">
        <v>193</v>
      </c>
      <c r="C19102" s="228" t="s">
        <v>67</v>
      </c>
      <c r="D19102" s="228" t="s">
        <v>205</v>
      </c>
      <c r="E19102" s="228">
        <v>95</v>
      </c>
      <c r="F19102" s="228">
        <v>7</v>
      </c>
      <c r="G19102" s="228">
        <v>0</v>
      </c>
      <c r="H19102" s="228">
        <v>0</v>
      </c>
      <c r="I19102" s="228">
        <v>0</v>
      </c>
      <c r="J19102" s="228">
        <v>0</v>
      </c>
      <c r="K19102" s="228">
        <v>0</v>
      </c>
      <c r="L19102" s="228">
        <v>0</v>
      </c>
    </row>
    <row r="19103" spans="1:12">
      <c r="A19103" s="228">
        <v>2022</v>
      </c>
      <c r="B19103" s="228" t="s">
        <v>193</v>
      </c>
      <c r="C19103" s="228" t="s">
        <v>67</v>
      </c>
      <c r="D19103" s="228" t="s">
        <v>206</v>
      </c>
      <c r="E19103" s="228">
        <v>0</v>
      </c>
      <c r="F19103" s="228">
        <v>2585</v>
      </c>
      <c r="G19103" s="228">
        <v>33</v>
      </c>
      <c r="H19103" s="228">
        <v>120</v>
      </c>
      <c r="I19103" s="228">
        <v>69418</v>
      </c>
      <c r="J19103" s="228">
        <v>11158.2</v>
      </c>
      <c r="K19103" s="228">
        <v>8711.9</v>
      </c>
      <c r="L19103" s="228">
        <v>94403.05</v>
      </c>
    </row>
    <row r="19104" spans="1:12">
      <c r="A19104" s="228">
        <v>2022</v>
      </c>
      <c r="B19104" s="228" t="s">
        <v>193</v>
      </c>
      <c r="C19104" s="228" t="s">
        <v>67</v>
      </c>
      <c r="D19104" s="228" t="s">
        <v>206</v>
      </c>
      <c r="E19104" s="228">
        <v>5</v>
      </c>
      <c r="F19104" s="228">
        <v>3433</v>
      </c>
      <c r="G19104" s="228">
        <v>25</v>
      </c>
      <c r="H19104" s="228">
        <v>30</v>
      </c>
      <c r="I19104" s="228">
        <v>27553</v>
      </c>
      <c r="J19104" s="228">
        <v>8079.45</v>
      </c>
      <c r="K19104" s="228">
        <v>9609</v>
      </c>
      <c r="L19104" s="228">
        <v>51184.5</v>
      </c>
    </row>
    <row r="19105" spans="1:12">
      <c r="A19105" s="228">
        <v>2022</v>
      </c>
      <c r="B19105" s="228" t="s">
        <v>193</v>
      </c>
      <c r="C19105" s="228" t="s">
        <v>67</v>
      </c>
      <c r="D19105" s="228" t="s">
        <v>206</v>
      </c>
      <c r="E19105" s="228">
        <v>10</v>
      </c>
      <c r="F19105" s="228">
        <v>3390</v>
      </c>
      <c r="G19105" s="228">
        <v>24</v>
      </c>
      <c r="H19105" s="228">
        <v>49</v>
      </c>
      <c r="I19105" s="228">
        <v>32180</v>
      </c>
      <c r="J19105" s="228">
        <v>13405.88</v>
      </c>
      <c r="K19105" s="228">
        <v>77645</v>
      </c>
      <c r="L19105" s="228">
        <v>126055.58</v>
      </c>
    </row>
    <row r="19106" spans="1:12">
      <c r="A19106" s="228">
        <v>2022</v>
      </c>
      <c r="B19106" s="228" t="s">
        <v>193</v>
      </c>
      <c r="C19106" s="228" t="s">
        <v>67</v>
      </c>
      <c r="D19106" s="228" t="s">
        <v>206</v>
      </c>
      <c r="E19106" s="228">
        <v>15</v>
      </c>
      <c r="F19106" s="228">
        <v>3071</v>
      </c>
      <c r="G19106" s="228">
        <v>41</v>
      </c>
      <c r="H19106" s="228">
        <v>95</v>
      </c>
      <c r="I19106" s="228">
        <v>85542.79</v>
      </c>
      <c r="J19106" s="228">
        <v>16023.41</v>
      </c>
      <c r="K19106" s="228">
        <v>14885</v>
      </c>
      <c r="L19106" s="228">
        <v>125407.67</v>
      </c>
    </row>
    <row r="19107" spans="1:12">
      <c r="A19107" s="228">
        <v>2022</v>
      </c>
      <c r="B19107" s="228" t="s">
        <v>193</v>
      </c>
      <c r="C19107" s="228" t="s">
        <v>67</v>
      </c>
      <c r="D19107" s="228" t="s">
        <v>206</v>
      </c>
      <c r="E19107" s="228">
        <v>20</v>
      </c>
      <c r="F19107" s="228">
        <v>2363</v>
      </c>
      <c r="G19107" s="228">
        <v>69</v>
      </c>
      <c r="H19107" s="228">
        <v>198</v>
      </c>
      <c r="I19107" s="228">
        <v>213243.5</v>
      </c>
      <c r="J19107" s="228">
        <v>33354.29</v>
      </c>
      <c r="K19107" s="228">
        <v>30922</v>
      </c>
      <c r="L19107" s="228">
        <v>302389.40999999997</v>
      </c>
    </row>
    <row r="19108" spans="1:12">
      <c r="A19108" s="228">
        <v>2022</v>
      </c>
      <c r="B19108" s="228" t="s">
        <v>193</v>
      </c>
      <c r="C19108" s="228" t="s">
        <v>67</v>
      </c>
      <c r="D19108" s="228" t="s">
        <v>206</v>
      </c>
      <c r="E19108" s="228">
        <v>25</v>
      </c>
      <c r="F19108" s="228">
        <v>2683</v>
      </c>
      <c r="G19108" s="228">
        <v>107</v>
      </c>
      <c r="H19108" s="228">
        <v>340</v>
      </c>
      <c r="I19108" s="228">
        <v>309231.43</v>
      </c>
      <c r="J19108" s="228">
        <v>47806.81</v>
      </c>
      <c r="K19108" s="228">
        <v>47165</v>
      </c>
      <c r="L19108" s="228">
        <v>491020.09</v>
      </c>
    </row>
    <row r="19109" spans="1:12">
      <c r="A19109" s="228">
        <v>2022</v>
      </c>
      <c r="B19109" s="228" t="s">
        <v>193</v>
      </c>
      <c r="C19109" s="228" t="s">
        <v>67</v>
      </c>
      <c r="D19109" s="228" t="s">
        <v>206</v>
      </c>
      <c r="E19109" s="228">
        <v>30</v>
      </c>
      <c r="F19109" s="228">
        <v>4298</v>
      </c>
      <c r="G19109" s="228">
        <v>169</v>
      </c>
      <c r="H19109" s="228">
        <v>402</v>
      </c>
      <c r="I19109" s="228">
        <v>419750.3</v>
      </c>
      <c r="J19109" s="228">
        <v>83940.95</v>
      </c>
      <c r="K19109" s="228">
        <v>57071</v>
      </c>
      <c r="L19109" s="228">
        <v>652455.85</v>
      </c>
    </row>
    <row r="19110" spans="1:12">
      <c r="A19110" s="228">
        <v>2022</v>
      </c>
      <c r="B19110" s="228" t="s">
        <v>193</v>
      </c>
      <c r="C19110" s="228" t="s">
        <v>67</v>
      </c>
      <c r="D19110" s="228" t="s">
        <v>206</v>
      </c>
      <c r="E19110" s="228">
        <v>35</v>
      </c>
      <c r="F19110" s="228">
        <v>4776</v>
      </c>
      <c r="G19110" s="228">
        <v>249</v>
      </c>
      <c r="H19110" s="228">
        <v>636</v>
      </c>
      <c r="I19110" s="228">
        <v>643072</v>
      </c>
      <c r="J19110" s="228">
        <v>121683.59</v>
      </c>
      <c r="K19110" s="228">
        <v>141406</v>
      </c>
      <c r="L19110" s="228">
        <v>1047378.36</v>
      </c>
    </row>
    <row r="19111" spans="1:12">
      <c r="A19111" s="228">
        <v>2022</v>
      </c>
      <c r="B19111" s="228" t="s">
        <v>193</v>
      </c>
      <c r="C19111" s="228" t="s">
        <v>67</v>
      </c>
      <c r="D19111" s="228" t="s">
        <v>206</v>
      </c>
      <c r="E19111" s="228">
        <v>40</v>
      </c>
      <c r="F19111" s="228">
        <v>4189</v>
      </c>
      <c r="G19111" s="228">
        <v>190</v>
      </c>
      <c r="H19111" s="228">
        <v>470</v>
      </c>
      <c r="I19111" s="228">
        <v>536446.9</v>
      </c>
      <c r="J19111" s="228">
        <v>104884.25</v>
      </c>
      <c r="K19111" s="228">
        <v>103983</v>
      </c>
      <c r="L19111" s="228">
        <v>864074.78</v>
      </c>
    </row>
    <row r="19112" spans="1:12">
      <c r="A19112" s="228">
        <v>2022</v>
      </c>
      <c r="B19112" s="228" t="s">
        <v>193</v>
      </c>
      <c r="C19112" s="228" t="s">
        <v>67</v>
      </c>
      <c r="D19112" s="228" t="s">
        <v>206</v>
      </c>
      <c r="E19112" s="228">
        <v>45</v>
      </c>
      <c r="F19112" s="228">
        <v>3708</v>
      </c>
      <c r="G19112" s="228">
        <v>170</v>
      </c>
      <c r="H19112" s="228">
        <v>321</v>
      </c>
      <c r="I19112" s="228">
        <v>367923.99</v>
      </c>
      <c r="J19112" s="228">
        <v>101326.47</v>
      </c>
      <c r="K19112" s="228">
        <v>61045</v>
      </c>
      <c r="L19112" s="228">
        <v>654315.61</v>
      </c>
    </row>
    <row r="19113" spans="1:12">
      <c r="A19113" s="228">
        <v>2022</v>
      </c>
      <c r="B19113" s="228" t="s">
        <v>193</v>
      </c>
      <c r="C19113" s="228" t="s">
        <v>67</v>
      </c>
      <c r="D19113" s="228" t="s">
        <v>206</v>
      </c>
      <c r="E19113" s="228">
        <v>50</v>
      </c>
      <c r="F19113" s="228">
        <v>3779</v>
      </c>
      <c r="G19113" s="228">
        <v>184</v>
      </c>
      <c r="H19113" s="228">
        <v>373</v>
      </c>
      <c r="I19113" s="228">
        <v>473013.58</v>
      </c>
      <c r="J19113" s="228">
        <v>101618.05</v>
      </c>
      <c r="K19113" s="228">
        <v>141698</v>
      </c>
      <c r="L19113" s="228">
        <v>817880.79</v>
      </c>
    </row>
    <row r="19114" spans="1:12">
      <c r="A19114" s="228">
        <v>2022</v>
      </c>
      <c r="B19114" s="228" t="s">
        <v>193</v>
      </c>
      <c r="C19114" s="228" t="s">
        <v>67</v>
      </c>
      <c r="D19114" s="228" t="s">
        <v>206</v>
      </c>
      <c r="E19114" s="228">
        <v>55</v>
      </c>
      <c r="F19114" s="228">
        <v>3379</v>
      </c>
      <c r="G19114" s="228">
        <v>262</v>
      </c>
      <c r="H19114" s="228">
        <v>450</v>
      </c>
      <c r="I19114" s="228">
        <v>501386.05</v>
      </c>
      <c r="J19114" s="228">
        <v>114329.4</v>
      </c>
      <c r="K19114" s="228">
        <v>99552</v>
      </c>
      <c r="L19114" s="228">
        <v>799987.68</v>
      </c>
    </row>
    <row r="19115" spans="1:12">
      <c r="A19115" s="228">
        <v>2022</v>
      </c>
      <c r="B19115" s="228" t="s">
        <v>193</v>
      </c>
      <c r="C19115" s="228" t="s">
        <v>67</v>
      </c>
      <c r="D19115" s="228" t="s">
        <v>206</v>
      </c>
      <c r="E19115" s="228">
        <v>60</v>
      </c>
      <c r="F19115" s="228">
        <v>3007</v>
      </c>
      <c r="G19115" s="228">
        <v>217</v>
      </c>
      <c r="H19115" s="228">
        <v>605</v>
      </c>
      <c r="I19115" s="228">
        <v>655242.9</v>
      </c>
      <c r="J19115" s="228">
        <v>130161.32</v>
      </c>
      <c r="K19115" s="228">
        <v>168174</v>
      </c>
      <c r="L19115" s="228">
        <v>1058146.5</v>
      </c>
    </row>
    <row r="19116" spans="1:12">
      <c r="A19116" s="228">
        <v>2022</v>
      </c>
      <c r="B19116" s="228" t="s">
        <v>193</v>
      </c>
      <c r="C19116" s="228" t="s">
        <v>67</v>
      </c>
      <c r="D19116" s="228" t="s">
        <v>206</v>
      </c>
      <c r="E19116" s="228">
        <v>65</v>
      </c>
      <c r="F19116" s="228">
        <v>2226</v>
      </c>
      <c r="G19116" s="228">
        <v>209</v>
      </c>
      <c r="H19116" s="228">
        <v>567</v>
      </c>
      <c r="I19116" s="228">
        <v>565793.6</v>
      </c>
      <c r="J19116" s="228">
        <v>116284.07</v>
      </c>
      <c r="K19116" s="228">
        <v>204066</v>
      </c>
      <c r="L19116" s="228">
        <v>976971.05</v>
      </c>
    </row>
    <row r="19117" spans="1:12">
      <c r="A19117" s="228">
        <v>2022</v>
      </c>
      <c r="B19117" s="228" t="s">
        <v>193</v>
      </c>
      <c r="C19117" s="228" t="s">
        <v>67</v>
      </c>
      <c r="D19117" s="228" t="s">
        <v>206</v>
      </c>
      <c r="E19117" s="228">
        <v>70</v>
      </c>
      <c r="F19117" s="228">
        <v>1545</v>
      </c>
      <c r="G19117" s="228">
        <v>211</v>
      </c>
      <c r="H19117" s="228">
        <v>609</v>
      </c>
      <c r="I19117" s="228">
        <v>652974.15</v>
      </c>
      <c r="J19117" s="228">
        <v>109848.65</v>
      </c>
      <c r="K19117" s="228">
        <v>125375</v>
      </c>
      <c r="L19117" s="228">
        <v>936195.41</v>
      </c>
    </row>
    <row r="19118" spans="1:12">
      <c r="A19118" s="228">
        <v>2022</v>
      </c>
      <c r="B19118" s="228" t="s">
        <v>193</v>
      </c>
      <c r="C19118" s="228" t="s">
        <v>67</v>
      </c>
      <c r="D19118" s="228" t="s">
        <v>206</v>
      </c>
      <c r="E19118" s="228">
        <v>75</v>
      </c>
      <c r="F19118" s="228">
        <v>921</v>
      </c>
      <c r="G19118" s="228">
        <v>134</v>
      </c>
      <c r="H19118" s="228">
        <v>376</v>
      </c>
      <c r="I19118" s="228">
        <v>451534.3</v>
      </c>
      <c r="J19118" s="228">
        <v>69747.08</v>
      </c>
      <c r="K19118" s="228">
        <v>114470</v>
      </c>
      <c r="L19118" s="228">
        <v>663654.53</v>
      </c>
    </row>
    <row r="19119" spans="1:12">
      <c r="A19119" s="228">
        <v>2022</v>
      </c>
      <c r="B19119" s="228" t="s">
        <v>193</v>
      </c>
      <c r="C19119" s="228" t="s">
        <v>67</v>
      </c>
      <c r="D19119" s="228" t="s">
        <v>206</v>
      </c>
      <c r="E19119" s="228">
        <v>80</v>
      </c>
      <c r="F19119" s="228">
        <v>460</v>
      </c>
      <c r="G19119" s="228">
        <v>71</v>
      </c>
      <c r="H19119" s="228">
        <v>371</v>
      </c>
      <c r="I19119" s="228">
        <v>233058.65</v>
      </c>
      <c r="J19119" s="228">
        <v>32416.560000000001</v>
      </c>
      <c r="K19119" s="228">
        <v>31258</v>
      </c>
      <c r="L19119" s="228">
        <v>323891.26</v>
      </c>
    </row>
    <row r="19120" spans="1:12">
      <c r="A19120" s="228">
        <v>2022</v>
      </c>
      <c r="B19120" s="228" t="s">
        <v>193</v>
      </c>
      <c r="C19120" s="228" t="s">
        <v>67</v>
      </c>
      <c r="D19120" s="228" t="s">
        <v>206</v>
      </c>
      <c r="E19120" s="228">
        <v>85</v>
      </c>
      <c r="F19120" s="228">
        <v>165</v>
      </c>
      <c r="G19120" s="228">
        <v>12</v>
      </c>
      <c r="H19120" s="228">
        <v>68</v>
      </c>
      <c r="I19120" s="228">
        <v>50981</v>
      </c>
      <c r="J19120" s="228">
        <v>5937.95</v>
      </c>
      <c r="K19120" s="228">
        <v>597</v>
      </c>
      <c r="L19120" s="228">
        <v>59285.8</v>
      </c>
    </row>
    <row r="19121" spans="1:12">
      <c r="A19121" s="228">
        <v>2022</v>
      </c>
      <c r="B19121" s="228" t="s">
        <v>193</v>
      </c>
      <c r="C19121" s="228" t="s">
        <v>67</v>
      </c>
      <c r="D19121" s="228" t="s">
        <v>206</v>
      </c>
      <c r="E19121" s="228">
        <v>90</v>
      </c>
      <c r="F19121" s="228">
        <v>64</v>
      </c>
      <c r="G19121" s="228">
        <v>2</v>
      </c>
      <c r="H19121" s="228">
        <v>40</v>
      </c>
      <c r="I19121" s="228">
        <v>26022</v>
      </c>
      <c r="J19121" s="228">
        <v>909.15</v>
      </c>
      <c r="K19121" s="228">
        <v>0</v>
      </c>
      <c r="L19121" s="228">
        <v>26931.15</v>
      </c>
    </row>
    <row r="19122" spans="1:12">
      <c r="A19122" s="228">
        <v>2022</v>
      </c>
      <c r="B19122" s="228" t="s">
        <v>193</v>
      </c>
      <c r="C19122" s="228" t="s">
        <v>67</v>
      </c>
      <c r="D19122" s="228" t="s">
        <v>206</v>
      </c>
      <c r="E19122" s="228">
        <v>95</v>
      </c>
      <c r="F19122" s="228">
        <v>15</v>
      </c>
      <c r="G19122" s="228">
        <v>1</v>
      </c>
      <c r="H19122" s="228">
        <v>1</v>
      </c>
      <c r="I19122" s="228">
        <v>1466</v>
      </c>
      <c r="J19122" s="228">
        <v>753.8</v>
      </c>
      <c r="K19122" s="228">
        <v>0</v>
      </c>
      <c r="L19122" s="228">
        <v>2226.8000000000002</v>
      </c>
    </row>
    <row r="19123" spans="1:12">
      <c r="A19123" s="228">
        <v>2022</v>
      </c>
      <c r="B19123" s="228" t="s">
        <v>194</v>
      </c>
      <c r="C19123" s="228" t="s">
        <v>61</v>
      </c>
      <c r="D19123" s="228" t="s">
        <v>205</v>
      </c>
      <c r="E19123" s="228">
        <v>0</v>
      </c>
      <c r="F19123" s="228">
        <v>95234</v>
      </c>
      <c r="G19123" s="228">
        <v>4441</v>
      </c>
      <c r="H19123" s="228">
        <v>12940</v>
      </c>
      <c r="I19123" s="228">
        <v>9098341.5</v>
      </c>
      <c r="J19123" s="228">
        <v>1322003.8</v>
      </c>
      <c r="K19123" s="228">
        <v>194015</v>
      </c>
      <c r="L19123" s="228">
        <v>11934374.970000001</v>
      </c>
    </row>
    <row r="19124" spans="1:12">
      <c r="A19124" s="228">
        <v>2022</v>
      </c>
      <c r="B19124" s="228" t="s">
        <v>194</v>
      </c>
      <c r="C19124" s="228" t="s">
        <v>61</v>
      </c>
      <c r="D19124" s="228" t="s">
        <v>205</v>
      </c>
      <c r="E19124" s="228">
        <v>5</v>
      </c>
      <c r="F19124" s="228">
        <v>122523</v>
      </c>
      <c r="G19124" s="228">
        <v>2260</v>
      </c>
      <c r="H19124" s="228">
        <v>3487</v>
      </c>
      <c r="I19124" s="228">
        <v>3000779.84</v>
      </c>
      <c r="J19124" s="228">
        <v>761670.87</v>
      </c>
      <c r="K19124" s="228">
        <v>225100.02</v>
      </c>
      <c r="L19124" s="228">
        <v>4844826.28</v>
      </c>
    </row>
    <row r="19125" spans="1:12">
      <c r="A19125" s="228">
        <v>2022</v>
      </c>
      <c r="B19125" s="228" t="s">
        <v>194</v>
      </c>
      <c r="C19125" s="228" t="s">
        <v>61</v>
      </c>
      <c r="D19125" s="228" t="s">
        <v>205</v>
      </c>
      <c r="E19125" s="228">
        <v>10</v>
      </c>
      <c r="F19125" s="228">
        <v>128854</v>
      </c>
      <c r="G19125" s="228">
        <v>2051</v>
      </c>
      <c r="H19125" s="228">
        <v>3382</v>
      </c>
      <c r="I19125" s="228">
        <v>2864481.84</v>
      </c>
      <c r="J19125" s="228">
        <v>809206.29</v>
      </c>
      <c r="K19125" s="228">
        <v>727058</v>
      </c>
      <c r="L19125" s="228">
        <v>5161747.37</v>
      </c>
    </row>
    <row r="19126" spans="1:12">
      <c r="A19126" s="228">
        <v>2022</v>
      </c>
      <c r="B19126" s="228" t="s">
        <v>194</v>
      </c>
      <c r="C19126" s="228" t="s">
        <v>61</v>
      </c>
      <c r="D19126" s="228" t="s">
        <v>205</v>
      </c>
      <c r="E19126" s="228">
        <v>15</v>
      </c>
      <c r="F19126" s="228">
        <v>119103</v>
      </c>
      <c r="G19126" s="228">
        <v>2910</v>
      </c>
      <c r="H19126" s="228">
        <v>5980</v>
      </c>
      <c r="I19126" s="228">
        <v>6676659.3300000001</v>
      </c>
      <c r="J19126" s="228">
        <v>1404240.22</v>
      </c>
      <c r="K19126" s="228">
        <v>1597759.48</v>
      </c>
      <c r="L19126" s="228">
        <v>11309501.07</v>
      </c>
    </row>
    <row r="19127" spans="1:12">
      <c r="A19127" s="228">
        <v>2022</v>
      </c>
      <c r="B19127" s="228" t="s">
        <v>194</v>
      </c>
      <c r="C19127" s="228" t="s">
        <v>61</v>
      </c>
      <c r="D19127" s="228" t="s">
        <v>205</v>
      </c>
      <c r="E19127" s="228">
        <v>20</v>
      </c>
      <c r="F19127" s="228">
        <v>88389</v>
      </c>
      <c r="G19127" s="228">
        <v>3049</v>
      </c>
      <c r="H19127" s="228">
        <v>6621</v>
      </c>
      <c r="I19127" s="228">
        <v>6977698.2300000004</v>
      </c>
      <c r="J19127" s="228">
        <v>1311241.1499999999</v>
      </c>
      <c r="K19127" s="228">
        <v>1357614.09</v>
      </c>
      <c r="L19127" s="228">
        <v>11383659.08</v>
      </c>
    </row>
    <row r="19128" spans="1:12">
      <c r="A19128" s="228">
        <v>2022</v>
      </c>
      <c r="B19128" s="228" t="s">
        <v>194</v>
      </c>
      <c r="C19128" s="228" t="s">
        <v>61</v>
      </c>
      <c r="D19128" s="228" t="s">
        <v>205</v>
      </c>
      <c r="E19128" s="228">
        <v>25</v>
      </c>
      <c r="F19128" s="228">
        <v>67853</v>
      </c>
      <c r="G19128" s="228">
        <v>1990</v>
      </c>
      <c r="H19128" s="228">
        <v>5635</v>
      </c>
      <c r="I19128" s="228">
        <v>4914148.79</v>
      </c>
      <c r="J19128" s="228">
        <v>945810.59</v>
      </c>
      <c r="K19128" s="228">
        <v>1073504.1000000001</v>
      </c>
      <c r="L19128" s="228">
        <v>8350402</v>
      </c>
    </row>
    <row r="19129" spans="1:12">
      <c r="A19129" s="228">
        <v>2022</v>
      </c>
      <c r="B19129" s="228" t="s">
        <v>194</v>
      </c>
      <c r="C19129" s="228" t="s">
        <v>61</v>
      </c>
      <c r="D19129" s="228" t="s">
        <v>205</v>
      </c>
      <c r="E19129" s="228">
        <v>30</v>
      </c>
      <c r="F19129" s="228">
        <v>110125</v>
      </c>
      <c r="G19129" s="228">
        <v>2814</v>
      </c>
      <c r="H19129" s="228">
        <v>6964</v>
      </c>
      <c r="I19129" s="228">
        <v>6454626.1900000004</v>
      </c>
      <c r="J19129" s="228">
        <v>1456323.14</v>
      </c>
      <c r="K19129" s="228">
        <v>1066862.72</v>
      </c>
      <c r="L19129" s="228">
        <v>11039473.720000001</v>
      </c>
    </row>
    <row r="19130" spans="1:12">
      <c r="A19130" s="228">
        <v>2022</v>
      </c>
      <c r="B19130" s="228" t="s">
        <v>194</v>
      </c>
      <c r="C19130" s="228" t="s">
        <v>61</v>
      </c>
      <c r="D19130" s="228" t="s">
        <v>205</v>
      </c>
      <c r="E19130" s="228">
        <v>35</v>
      </c>
      <c r="F19130" s="228">
        <v>136683</v>
      </c>
      <c r="G19130" s="228">
        <v>4207</v>
      </c>
      <c r="H19130" s="228">
        <v>10026</v>
      </c>
      <c r="I19130" s="228">
        <v>8958993.3399999999</v>
      </c>
      <c r="J19130" s="228">
        <v>2133357.11</v>
      </c>
      <c r="K19130" s="228">
        <v>1529549.05</v>
      </c>
      <c r="L19130" s="228">
        <v>15335219.800000001</v>
      </c>
    </row>
    <row r="19131" spans="1:12">
      <c r="A19131" s="228">
        <v>2022</v>
      </c>
      <c r="B19131" s="228" t="s">
        <v>194</v>
      </c>
      <c r="C19131" s="228" t="s">
        <v>61</v>
      </c>
      <c r="D19131" s="228" t="s">
        <v>205</v>
      </c>
      <c r="E19131" s="228">
        <v>40</v>
      </c>
      <c r="F19131" s="228">
        <v>137031</v>
      </c>
      <c r="G19131" s="228">
        <v>4639</v>
      </c>
      <c r="H19131" s="228">
        <v>10469</v>
      </c>
      <c r="I19131" s="228">
        <v>9985828.6400000006</v>
      </c>
      <c r="J19131" s="228">
        <v>2654015.33</v>
      </c>
      <c r="K19131" s="228">
        <v>1929474.74</v>
      </c>
      <c r="L19131" s="228">
        <v>17650603.039999999</v>
      </c>
    </row>
    <row r="19132" spans="1:12">
      <c r="A19132" s="228">
        <v>2022</v>
      </c>
      <c r="B19132" s="228" t="s">
        <v>194</v>
      </c>
      <c r="C19132" s="228" t="s">
        <v>61</v>
      </c>
      <c r="D19132" s="228" t="s">
        <v>205</v>
      </c>
      <c r="E19132" s="228">
        <v>45</v>
      </c>
      <c r="F19132" s="228">
        <v>129489</v>
      </c>
      <c r="G19132" s="228">
        <v>6038</v>
      </c>
      <c r="H19132" s="228">
        <v>12961</v>
      </c>
      <c r="I19132" s="228">
        <v>13387339.43</v>
      </c>
      <c r="J19132" s="228">
        <v>3294830.53</v>
      </c>
      <c r="K19132" s="228">
        <v>3044725.45</v>
      </c>
      <c r="L19132" s="228">
        <v>23484796</v>
      </c>
    </row>
    <row r="19133" spans="1:12">
      <c r="A19133" s="228">
        <v>2022</v>
      </c>
      <c r="B19133" s="228" t="s">
        <v>194</v>
      </c>
      <c r="C19133" s="228" t="s">
        <v>61</v>
      </c>
      <c r="D19133" s="228" t="s">
        <v>205</v>
      </c>
      <c r="E19133" s="228">
        <v>50</v>
      </c>
      <c r="F19133" s="228">
        <v>127078</v>
      </c>
      <c r="G19133" s="228">
        <v>8051</v>
      </c>
      <c r="H19133" s="228">
        <v>16943</v>
      </c>
      <c r="I19133" s="228">
        <v>17687661.370000001</v>
      </c>
      <c r="J19133" s="228">
        <v>4602838.25</v>
      </c>
      <c r="K19133" s="228">
        <v>4177851.03</v>
      </c>
      <c r="L19133" s="228">
        <v>31194310.93</v>
      </c>
    </row>
    <row r="19134" spans="1:12">
      <c r="A19134" s="228">
        <v>2022</v>
      </c>
      <c r="B19134" s="228" t="s">
        <v>194</v>
      </c>
      <c r="C19134" s="228" t="s">
        <v>61</v>
      </c>
      <c r="D19134" s="228" t="s">
        <v>205</v>
      </c>
      <c r="E19134" s="228">
        <v>55</v>
      </c>
      <c r="F19134" s="228">
        <v>117690</v>
      </c>
      <c r="G19134" s="228">
        <v>10546</v>
      </c>
      <c r="H19134" s="228">
        <v>22518</v>
      </c>
      <c r="I19134" s="228">
        <v>24825562.210000001</v>
      </c>
      <c r="J19134" s="228">
        <v>5960634.8600000003</v>
      </c>
      <c r="K19134" s="228">
        <v>5947082.29</v>
      </c>
      <c r="L19134" s="228">
        <v>42766677.43</v>
      </c>
    </row>
    <row r="19135" spans="1:12">
      <c r="A19135" s="228">
        <v>2022</v>
      </c>
      <c r="B19135" s="228" t="s">
        <v>194</v>
      </c>
      <c r="C19135" s="228" t="s">
        <v>61</v>
      </c>
      <c r="D19135" s="228" t="s">
        <v>205</v>
      </c>
      <c r="E19135" s="228">
        <v>60</v>
      </c>
      <c r="F19135" s="228">
        <v>118491</v>
      </c>
      <c r="G19135" s="228">
        <v>15256</v>
      </c>
      <c r="H19135" s="228">
        <v>32778</v>
      </c>
      <c r="I19135" s="228">
        <v>37053520.060000002</v>
      </c>
      <c r="J19135" s="228">
        <v>8754537.25</v>
      </c>
      <c r="K19135" s="228">
        <v>9370911.0899999999</v>
      </c>
      <c r="L19135" s="228">
        <v>63184659.509999998</v>
      </c>
    </row>
    <row r="19136" spans="1:12">
      <c r="A19136" s="228">
        <v>2022</v>
      </c>
      <c r="B19136" s="228" t="s">
        <v>194</v>
      </c>
      <c r="C19136" s="228" t="s">
        <v>61</v>
      </c>
      <c r="D19136" s="228" t="s">
        <v>205</v>
      </c>
      <c r="E19136" s="228">
        <v>65</v>
      </c>
      <c r="F19136" s="228">
        <v>106509</v>
      </c>
      <c r="G19136" s="228">
        <v>18909</v>
      </c>
      <c r="H19136" s="228">
        <v>41777</v>
      </c>
      <c r="I19136" s="228">
        <v>46681462.509999998</v>
      </c>
      <c r="J19136" s="228">
        <v>10795604.76</v>
      </c>
      <c r="K19136" s="228">
        <v>11837395.75</v>
      </c>
      <c r="L19136" s="228">
        <v>78247873.430000007</v>
      </c>
    </row>
    <row r="19137" spans="1:12">
      <c r="A19137" s="228">
        <v>2022</v>
      </c>
      <c r="B19137" s="228" t="s">
        <v>194</v>
      </c>
      <c r="C19137" s="228" t="s">
        <v>61</v>
      </c>
      <c r="D19137" s="228" t="s">
        <v>205</v>
      </c>
      <c r="E19137" s="228">
        <v>70</v>
      </c>
      <c r="F19137" s="228">
        <v>93975</v>
      </c>
      <c r="G19137" s="228">
        <v>22707</v>
      </c>
      <c r="H19137" s="228">
        <v>55616</v>
      </c>
      <c r="I19137" s="228">
        <v>58981110.700000003</v>
      </c>
      <c r="J19137" s="228">
        <v>12833475.779999999</v>
      </c>
      <c r="K19137" s="228">
        <v>14308409.67</v>
      </c>
      <c r="L19137" s="228">
        <v>95514896.060000002</v>
      </c>
    </row>
    <row r="19138" spans="1:12">
      <c r="A19138" s="228">
        <v>2022</v>
      </c>
      <c r="B19138" s="228" t="s">
        <v>194</v>
      </c>
      <c r="C19138" s="228" t="s">
        <v>61</v>
      </c>
      <c r="D19138" s="228" t="s">
        <v>205</v>
      </c>
      <c r="E19138" s="228">
        <v>75</v>
      </c>
      <c r="F19138" s="228">
        <v>73825</v>
      </c>
      <c r="G19138" s="228">
        <v>23602</v>
      </c>
      <c r="H19138" s="228">
        <v>63335</v>
      </c>
      <c r="I19138" s="228">
        <v>60504318.020000003</v>
      </c>
      <c r="J19138" s="228">
        <v>12737397.42</v>
      </c>
      <c r="K19138" s="228">
        <v>13730950.98</v>
      </c>
      <c r="L19138" s="228">
        <v>94553442.269999996</v>
      </c>
    </row>
    <row r="19139" spans="1:12">
      <c r="A19139" s="228">
        <v>2022</v>
      </c>
      <c r="B19139" s="228" t="s">
        <v>194</v>
      </c>
      <c r="C19139" s="228" t="s">
        <v>61</v>
      </c>
      <c r="D19139" s="228" t="s">
        <v>205</v>
      </c>
      <c r="E19139" s="228">
        <v>80</v>
      </c>
      <c r="F19139" s="228">
        <v>45345</v>
      </c>
      <c r="G19139" s="228">
        <v>17585</v>
      </c>
      <c r="H19139" s="228">
        <v>61079</v>
      </c>
      <c r="I19139" s="228">
        <v>50713744.899999999</v>
      </c>
      <c r="J19139" s="228">
        <v>9243626.5899999999</v>
      </c>
      <c r="K19139" s="228">
        <v>10455049.23</v>
      </c>
      <c r="L19139" s="228">
        <v>75019846.359999999</v>
      </c>
    </row>
    <row r="19140" spans="1:12">
      <c r="A19140" s="228">
        <v>2022</v>
      </c>
      <c r="B19140" s="228" t="s">
        <v>194</v>
      </c>
      <c r="C19140" s="228" t="s">
        <v>61</v>
      </c>
      <c r="D19140" s="228" t="s">
        <v>205</v>
      </c>
      <c r="E19140" s="228">
        <v>85</v>
      </c>
      <c r="F19140" s="228">
        <v>23925</v>
      </c>
      <c r="G19140" s="228">
        <v>9294</v>
      </c>
      <c r="H19140" s="228">
        <v>44280</v>
      </c>
      <c r="I19140" s="228">
        <v>31506361.579999998</v>
      </c>
      <c r="J19140" s="228">
        <v>4809023.3899999997</v>
      </c>
      <c r="K19140" s="228">
        <v>5042093</v>
      </c>
      <c r="L19140" s="228">
        <v>43639236.799999997</v>
      </c>
    </row>
    <row r="19141" spans="1:12">
      <c r="A19141" s="228">
        <v>2022</v>
      </c>
      <c r="B19141" s="228" t="s">
        <v>194</v>
      </c>
      <c r="C19141" s="228" t="s">
        <v>61</v>
      </c>
      <c r="D19141" s="228" t="s">
        <v>205</v>
      </c>
      <c r="E19141" s="228">
        <v>90</v>
      </c>
      <c r="F19141" s="228">
        <v>9782</v>
      </c>
      <c r="G19141" s="228">
        <v>3628</v>
      </c>
      <c r="H19141" s="228">
        <v>25063</v>
      </c>
      <c r="I19141" s="228">
        <v>15782162.02</v>
      </c>
      <c r="J19141" s="228">
        <v>1901754.71</v>
      </c>
      <c r="K19141" s="228">
        <v>1646420</v>
      </c>
      <c r="L19141" s="228">
        <v>20064241.829999998</v>
      </c>
    </row>
    <row r="19142" spans="1:12">
      <c r="A19142" s="228">
        <v>2022</v>
      </c>
      <c r="B19142" s="228" t="s">
        <v>194</v>
      </c>
      <c r="C19142" s="228" t="s">
        <v>61</v>
      </c>
      <c r="D19142" s="228" t="s">
        <v>205</v>
      </c>
      <c r="E19142" s="228">
        <v>95</v>
      </c>
      <c r="F19142" s="228">
        <v>1906</v>
      </c>
      <c r="G19142" s="228">
        <v>648</v>
      </c>
      <c r="H19142" s="228">
        <v>4969</v>
      </c>
      <c r="I19142" s="228">
        <v>2939178.03</v>
      </c>
      <c r="J19142" s="228">
        <v>330427.40000000002</v>
      </c>
      <c r="K19142" s="228">
        <v>250862</v>
      </c>
      <c r="L19142" s="228">
        <v>3627288.33</v>
      </c>
    </row>
    <row r="19143" spans="1:12">
      <c r="A19143" s="228">
        <v>2022</v>
      </c>
      <c r="B19143" s="228" t="s">
        <v>194</v>
      </c>
      <c r="C19143" s="228" t="s">
        <v>61</v>
      </c>
      <c r="D19143" s="228" t="s">
        <v>206</v>
      </c>
      <c r="E19143" s="228">
        <v>0</v>
      </c>
      <c r="F19143" s="228">
        <v>89118</v>
      </c>
      <c r="G19143" s="228">
        <v>3198</v>
      </c>
      <c r="H19143" s="228">
        <v>9176</v>
      </c>
      <c r="I19143" s="228">
        <v>6225371.6600000001</v>
      </c>
      <c r="J19143" s="228">
        <v>891271.09</v>
      </c>
      <c r="K19143" s="228">
        <v>68169.5</v>
      </c>
      <c r="L19143" s="228">
        <v>8019338.3700000001</v>
      </c>
    </row>
    <row r="19144" spans="1:12">
      <c r="A19144" s="228">
        <v>2022</v>
      </c>
      <c r="B19144" s="228" t="s">
        <v>194</v>
      </c>
      <c r="C19144" s="228" t="s">
        <v>61</v>
      </c>
      <c r="D19144" s="228" t="s">
        <v>206</v>
      </c>
      <c r="E19144" s="228">
        <v>5</v>
      </c>
      <c r="F19144" s="228">
        <v>115165</v>
      </c>
      <c r="G19144" s="228">
        <v>1708</v>
      </c>
      <c r="H19144" s="228">
        <v>2488</v>
      </c>
      <c r="I19144" s="228">
        <v>2222299.2000000002</v>
      </c>
      <c r="J19144" s="228">
        <v>561891.57999999996</v>
      </c>
      <c r="K19144" s="228">
        <v>219578.35</v>
      </c>
      <c r="L19144" s="228">
        <v>3588395.48</v>
      </c>
    </row>
    <row r="19145" spans="1:12">
      <c r="A19145" s="228">
        <v>2022</v>
      </c>
      <c r="B19145" s="228" t="s">
        <v>194</v>
      </c>
      <c r="C19145" s="228" t="s">
        <v>61</v>
      </c>
      <c r="D19145" s="228" t="s">
        <v>206</v>
      </c>
      <c r="E19145" s="228">
        <v>10</v>
      </c>
      <c r="F19145" s="228">
        <v>121364</v>
      </c>
      <c r="G19145" s="228">
        <v>1656</v>
      </c>
      <c r="H19145" s="228">
        <v>3664</v>
      </c>
      <c r="I19145" s="228">
        <v>2868512.84</v>
      </c>
      <c r="J19145" s="228">
        <v>659948.05000000005</v>
      </c>
      <c r="K19145" s="228">
        <v>646692.22</v>
      </c>
      <c r="L19145" s="228">
        <v>4853033.68</v>
      </c>
    </row>
    <row r="19146" spans="1:12">
      <c r="A19146" s="228">
        <v>2022</v>
      </c>
      <c r="B19146" s="228" t="s">
        <v>194</v>
      </c>
      <c r="C19146" s="228" t="s">
        <v>61</v>
      </c>
      <c r="D19146" s="228" t="s">
        <v>206</v>
      </c>
      <c r="E19146" s="228">
        <v>15</v>
      </c>
      <c r="F19146" s="228">
        <v>112332</v>
      </c>
      <c r="G19146" s="228">
        <v>4049</v>
      </c>
      <c r="H19146" s="228">
        <v>12892</v>
      </c>
      <c r="I19146" s="228">
        <v>11149530.539999999</v>
      </c>
      <c r="J19146" s="228">
        <v>1525933.21</v>
      </c>
      <c r="K19146" s="228">
        <v>1370876.02</v>
      </c>
      <c r="L19146" s="228">
        <v>15836898.85</v>
      </c>
    </row>
    <row r="19147" spans="1:12">
      <c r="A19147" s="228">
        <v>2022</v>
      </c>
      <c r="B19147" s="228" t="s">
        <v>194</v>
      </c>
      <c r="C19147" s="228" t="s">
        <v>61</v>
      </c>
      <c r="D19147" s="228" t="s">
        <v>206</v>
      </c>
      <c r="E19147" s="228">
        <v>20</v>
      </c>
      <c r="F19147" s="228">
        <v>88727</v>
      </c>
      <c r="G19147" s="228">
        <v>4934</v>
      </c>
      <c r="H19147" s="228">
        <v>12785</v>
      </c>
      <c r="I19147" s="228">
        <v>12751496.99</v>
      </c>
      <c r="J19147" s="228">
        <v>2008442.89</v>
      </c>
      <c r="K19147" s="228">
        <v>1401891.75</v>
      </c>
      <c r="L19147" s="228">
        <v>18898637.68</v>
      </c>
    </row>
    <row r="19148" spans="1:12">
      <c r="A19148" s="228">
        <v>2022</v>
      </c>
      <c r="B19148" s="228" t="s">
        <v>194</v>
      </c>
      <c r="C19148" s="228" t="s">
        <v>61</v>
      </c>
      <c r="D19148" s="228" t="s">
        <v>206</v>
      </c>
      <c r="E19148" s="228">
        <v>25</v>
      </c>
      <c r="F19148" s="228">
        <v>80134</v>
      </c>
      <c r="G19148" s="228">
        <v>4601</v>
      </c>
      <c r="H19148" s="228">
        <v>14686</v>
      </c>
      <c r="I19148" s="228">
        <v>14181190.5</v>
      </c>
      <c r="J19148" s="228">
        <v>2869213.1</v>
      </c>
      <c r="K19148" s="228">
        <v>1456233.89</v>
      </c>
      <c r="L19148" s="228">
        <v>21833149.489999998</v>
      </c>
    </row>
    <row r="19149" spans="1:12">
      <c r="A19149" s="228">
        <v>2022</v>
      </c>
      <c r="B19149" s="228" t="s">
        <v>194</v>
      </c>
      <c r="C19149" s="228" t="s">
        <v>61</v>
      </c>
      <c r="D19149" s="228" t="s">
        <v>206</v>
      </c>
      <c r="E19149" s="228">
        <v>30</v>
      </c>
      <c r="F19149" s="228">
        <v>131683</v>
      </c>
      <c r="G19149" s="228">
        <v>8373</v>
      </c>
      <c r="H19149" s="228">
        <v>27051</v>
      </c>
      <c r="I19149" s="228">
        <v>27947806.079999998</v>
      </c>
      <c r="J19149" s="228">
        <v>6296819.3099999996</v>
      </c>
      <c r="K19149" s="228">
        <v>1682486</v>
      </c>
      <c r="L19149" s="228">
        <v>41915425.490000002</v>
      </c>
    </row>
    <row r="19150" spans="1:12">
      <c r="A19150" s="228">
        <v>2022</v>
      </c>
      <c r="B19150" s="228" t="s">
        <v>194</v>
      </c>
      <c r="C19150" s="228" t="s">
        <v>61</v>
      </c>
      <c r="D19150" s="228" t="s">
        <v>206</v>
      </c>
      <c r="E19150" s="228">
        <v>35</v>
      </c>
      <c r="F19150" s="228">
        <v>154662</v>
      </c>
      <c r="G19150" s="228">
        <v>10182</v>
      </c>
      <c r="H19150" s="228">
        <v>27384</v>
      </c>
      <c r="I19150" s="228">
        <v>29223325.600000001</v>
      </c>
      <c r="J19150" s="228">
        <v>6711417.3300000001</v>
      </c>
      <c r="K19150" s="228">
        <v>2650209.42</v>
      </c>
      <c r="L19150" s="228">
        <v>46257340.259999998</v>
      </c>
    </row>
    <row r="19151" spans="1:12">
      <c r="A19151" s="228">
        <v>2022</v>
      </c>
      <c r="B19151" s="228" t="s">
        <v>194</v>
      </c>
      <c r="C19151" s="228" t="s">
        <v>61</v>
      </c>
      <c r="D19151" s="228" t="s">
        <v>206</v>
      </c>
      <c r="E19151" s="228">
        <v>40</v>
      </c>
      <c r="F19151" s="228">
        <v>146796</v>
      </c>
      <c r="G19151" s="228">
        <v>8989</v>
      </c>
      <c r="H19151" s="228">
        <v>19747</v>
      </c>
      <c r="I19151" s="228">
        <v>20948848.010000002</v>
      </c>
      <c r="J19151" s="228">
        <v>4870131.3499999996</v>
      </c>
      <c r="K19151" s="228">
        <v>2852429.77</v>
      </c>
      <c r="L19151" s="228">
        <v>35462817.460000001</v>
      </c>
    </row>
    <row r="19152" spans="1:12">
      <c r="A19152" s="228">
        <v>2022</v>
      </c>
      <c r="B19152" s="228" t="s">
        <v>194</v>
      </c>
      <c r="C19152" s="228" t="s">
        <v>61</v>
      </c>
      <c r="D19152" s="228" t="s">
        <v>206</v>
      </c>
      <c r="E19152" s="228">
        <v>45</v>
      </c>
      <c r="F19152" s="228">
        <v>138139</v>
      </c>
      <c r="G19152" s="228">
        <v>8765</v>
      </c>
      <c r="H19152" s="228">
        <v>19459</v>
      </c>
      <c r="I19152" s="228">
        <v>20895028.27</v>
      </c>
      <c r="J19152" s="228">
        <v>4743337.51</v>
      </c>
      <c r="K19152" s="228">
        <v>3133590.6</v>
      </c>
      <c r="L19152" s="228">
        <v>35352785.350000001</v>
      </c>
    </row>
    <row r="19153" spans="1:12">
      <c r="A19153" s="228">
        <v>2022</v>
      </c>
      <c r="B19153" s="228" t="s">
        <v>194</v>
      </c>
      <c r="C19153" s="228" t="s">
        <v>61</v>
      </c>
      <c r="D19153" s="228" t="s">
        <v>206</v>
      </c>
      <c r="E19153" s="228">
        <v>50</v>
      </c>
      <c r="F19153" s="228">
        <v>138963</v>
      </c>
      <c r="G19153" s="228">
        <v>10892</v>
      </c>
      <c r="H19153" s="228">
        <v>22081</v>
      </c>
      <c r="I19153" s="228">
        <v>24243636.550000001</v>
      </c>
      <c r="J19153" s="228">
        <v>5822002.0499999998</v>
      </c>
      <c r="K19153" s="228">
        <v>4698663.08</v>
      </c>
      <c r="L19153" s="228">
        <v>42116637.670000002</v>
      </c>
    </row>
    <row r="19154" spans="1:12">
      <c r="A19154" s="228">
        <v>2022</v>
      </c>
      <c r="B19154" s="228" t="s">
        <v>194</v>
      </c>
      <c r="C19154" s="228" t="s">
        <v>61</v>
      </c>
      <c r="D19154" s="228" t="s">
        <v>206</v>
      </c>
      <c r="E19154" s="228">
        <v>55</v>
      </c>
      <c r="F19154" s="228">
        <v>127384</v>
      </c>
      <c r="G19154" s="228">
        <v>12295</v>
      </c>
      <c r="H19154" s="228">
        <v>26822</v>
      </c>
      <c r="I19154" s="228">
        <v>27892948.41</v>
      </c>
      <c r="J19154" s="228">
        <v>6518682.0499999998</v>
      </c>
      <c r="K19154" s="228">
        <v>6138179.2000000002</v>
      </c>
      <c r="L19154" s="228">
        <v>47237181.590000004</v>
      </c>
    </row>
    <row r="19155" spans="1:12">
      <c r="A19155" s="228">
        <v>2022</v>
      </c>
      <c r="B19155" s="228" t="s">
        <v>194</v>
      </c>
      <c r="C19155" s="228" t="s">
        <v>61</v>
      </c>
      <c r="D19155" s="228" t="s">
        <v>206</v>
      </c>
      <c r="E19155" s="228">
        <v>60</v>
      </c>
      <c r="F19155" s="228">
        <v>129471</v>
      </c>
      <c r="G19155" s="228">
        <v>16061</v>
      </c>
      <c r="H19155" s="228">
        <v>35473</v>
      </c>
      <c r="I19155" s="228">
        <v>35565244.539999999</v>
      </c>
      <c r="J19155" s="228">
        <v>8184997.5999999996</v>
      </c>
      <c r="K19155" s="228">
        <v>8185543.8700000001</v>
      </c>
      <c r="L19155" s="228">
        <v>59623835.759999998</v>
      </c>
    </row>
    <row r="19156" spans="1:12">
      <c r="A19156" s="228">
        <v>2022</v>
      </c>
      <c r="B19156" s="228" t="s">
        <v>194</v>
      </c>
      <c r="C19156" s="228" t="s">
        <v>61</v>
      </c>
      <c r="D19156" s="228" t="s">
        <v>206</v>
      </c>
      <c r="E19156" s="228">
        <v>65</v>
      </c>
      <c r="F19156" s="228">
        <v>117798</v>
      </c>
      <c r="G19156" s="228">
        <v>19165</v>
      </c>
      <c r="H19156" s="228">
        <v>45015</v>
      </c>
      <c r="I19156" s="228">
        <v>44528918.340000004</v>
      </c>
      <c r="J19156" s="228">
        <v>9814403.1600000001</v>
      </c>
      <c r="K19156" s="228">
        <v>10492028.99</v>
      </c>
      <c r="L19156" s="228">
        <v>72879771.090000004</v>
      </c>
    </row>
    <row r="19157" spans="1:12">
      <c r="A19157" s="228">
        <v>2022</v>
      </c>
      <c r="B19157" s="228" t="s">
        <v>194</v>
      </c>
      <c r="C19157" s="228" t="s">
        <v>61</v>
      </c>
      <c r="D19157" s="228" t="s">
        <v>206</v>
      </c>
      <c r="E19157" s="228">
        <v>70</v>
      </c>
      <c r="F19157" s="228">
        <v>104250</v>
      </c>
      <c r="G19157" s="228">
        <v>21496</v>
      </c>
      <c r="H19157" s="228">
        <v>55743</v>
      </c>
      <c r="I19157" s="228">
        <v>55740085.840000004</v>
      </c>
      <c r="J19157" s="228">
        <v>11869984.640000001</v>
      </c>
      <c r="K19157" s="228">
        <v>14107298.25</v>
      </c>
      <c r="L19157" s="228">
        <v>90638628.5</v>
      </c>
    </row>
    <row r="19158" spans="1:12">
      <c r="A19158" s="228">
        <v>2022</v>
      </c>
      <c r="B19158" s="228" t="s">
        <v>194</v>
      </c>
      <c r="C19158" s="228" t="s">
        <v>61</v>
      </c>
      <c r="D19158" s="228" t="s">
        <v>206</v>
      </c>
      <c r="E19158" s="228">
        <v>75</v>
      </c>
      <c r="F19158" s="228">
        <v>82810</v>
      </c>
      <c r="G19158" s="228">
        <v>21651</v>
      </c>
      <c r="H19158" s="228">
        <v>65427</v>
      </c>
      <c r="I19158" s="228">
        <v>59087100.280000001</v>
      </c>
      <c r="J19158" s="228">
        <v>11359155.08</v>
      </c>
      <c r="K19158" s="228">
        <v>13594987.57</v>
      </c>
      <c r="L19158" s="228">
        <v>90721411.269999996</v>
      </c>
    </row>
    <row r="19159" spans="1:12">
      <c r="A19159" s="228">
        <v>2022</v>
      </c>
      <c r="B19159" s="228" t="s">
        <v>194</v>
      </c>
      <c r="C19159" s="228" t="s">
        <v>61</v>
      </c>
      <c r="D19159" s="228" t="s">
        <v>206</v>
      </c>
      <c r="E19159" s="228">
        <v>80</v>
      </c>
      <c r="F19159" s="228">
        <v>51368</v>
      </c>
      <c r="G19159" s="228">
        <v>15009</v>
      </c>
      <c r="H19159" s="228">
        <v>60362</v>
      </c>
      <c r="I19159" s="228">
        <v>47875519.630000003</v>
      </c>
      <c r="J19159" s="228">
        <v>7819769.7300000004</v>
      </c>
      <c r="K19159" s="228">
        <v>8474024.7100000009</v>
      </c>
      <c r="L19159" s="228">
        <v>68244470.519999996</v>
      </c>
    </row>
    <row r="19160" spans="1:12">
      <c r="A19160" s="228">
        <v>2022</v>
      </c>
      <c r="B19160" s="228" t="s">
        <v>194</v>
      </c>
      <c r="C19160" s="228" t="s">
        <v>61</v>
      </c>
      <c r="D19160" s="228" t="s">
        <v>206</v>
      </c>
      <c r="E19160" s="228">
        <v>85</v>
      </c>
      <c r="F19160" s="228">
        <v>30074</v>
      </c>
      <c r="G19160" s="228">
        <v>8725</v>
      </c>
      <c r="H19160" s="228">
        <v>49435</v>
      </c>
      <c r="I19160" s="228">
        <v>33942451.590000004</v>
      </c>
      <c r="J19160" s="228">
        <v>4521258</v>
      </c>
      <c r="K19160" s="228">
        <v>4248742.09</v>
      </c>
      <c r="L19160" s="228">
        <v>44859269.719999999</v>
      </c>
    </row>
    <row r="19161" spans="1:12">
      <c r="A19161" s="228">
        <v>2022</v>
      </c>
      <c r="B19161" s="228" t="s">
        <v>194</v>
      </c>
      <c r="C19161" s="228" t="s">
        <v>61</v>
      </c>
      <c r="D19161" s="228" t="s">
        <v>206</v>
      </c>
      <c r="E19161" s="228">
        <v>90</v>
      </c>
      <c r="F19161" s="228">
        <v>14374</v>
      </c>
      <c r="G19161" s="228">
        <v>3573</v>
      </c>
      <c r="H19161" s="228">
        <v>29607</v>
      </c>
      <c r="I19161" s="228">
        <v>18269065.690000001</v>
      </c>
      <c r="J19161" s="228">
        <v>1959104.9</v>
      </c>
      <c r="K19161" s="228">
        <v>1398098.4</v>
      </c>
      <c r="L19161" s="228">
        <v>22383052.199999999</v>
      </c>
    </row>
    <row r="19162" spans="1:12">
      <c r="A19162" s="228">
        <v>2022</v>
      </c>
      <c r="B19162" s="228" t="s">
        <v>194</v>
      </c>
      <c r="C19162" s="228" t="s">
        <v>61</v>
      </c>
      <c r="D19162" s="228" t="s">
        <v>206</v>
      </c>
      <c r="E19162" s="228">
        <v>95</v>
      </c>
      <c r="F19162" s="228">
        <v>4008</v>
      </c>
      <c r="G19162" s="228">
        <v>1010</v>
      </c>
      <c r="H19162" s="228">
        <v>9051</v>
      </c>
      <c r="I19162" s="228">
        <v>5281221.57</v>
      </c>
      <c r="J19162" s="228">
        <v>478619.47</v>
      </c>
      <c r="K19162" s="228">
        <v>203217</v>
      </c>
      <c r="L19162" s="228">
        <v>6133506.4400000004</v>
      </c>
    </row>
    <row r="19163" spans="1:12">
      <c r="A19163" s="228">
        <v>2022</v>
      </c>
      <c r="B19163" s="228" t="s">
        <v>194</v>
      </c>
      <c r="C19163" s="228" t="s">
        <v>62</v>
      </c>
      <c r="D19163" s="228" t="s">
        <v>205</v>
      </c>
      <c r="E19163" s="228">
        <v>0</v>
      </c>
      <c r="F19163" s="228">
        <v>66999</v>
      </c>
      <c r="G19163" s="228">
        <v>2034</v>
      </c>
      <c r="H19163" s="228">
        <v>5763</v>
      </c>
      <c r="I19163" s="228">
        <v>4782196.43</v>
      </c>
      <c r="J19163" s="228">
        <v>840522.52</v>
      </c>
      <c r="K19163" s="228">
        <v>112493.35</v>
      </c>
      <c r="L19163" s="228">
        <v>6245720.7400000002</v>
      </c>
    </row>
    <row r="19164" spans="1:12">
      <c r="A19164" s="228">
        <v>2022</v>
      </c>
      <c r="B19164" s="228" t="s">
        <v>194</v>
      </c>
      <c r="C19164" s="228" t="s">
        <v>62</v>
      </c>
      <c r="D19164" s="228" t="s">
        <v>205</v>
      </c>
      <c r="E19164" s="228">
        <v>5</v>
      </c>
      <c r="F19164" s="228">
        <v>85811</v>
      </c>
      <c r="G19164" s="228">
        <v>1201</v>
      </c>
      <c r="H19164" s="228">
        <v>1484</v>
      </c>
      <c r="I19164" s="228">
        <v>1652020.08</v>
      </c>
      <c r="J19164" s="228">
        <v>475009.65</v>
      </c>
      <c r="K19164" s="228">
        <v>91500</v>
      </c>
      <c r="L19164" s="228">
        <v>2595872.4300000002</v>
      </c>
    </row>
    <row r="19165" spans="1:12">
      <c r="A19165" s="228">
        <v>2022</v>
      </c>
      <c r="B19165" s="228" t="s">
        <v>194</v>
      </c>
      <c r="C19165" s="228" t="s">
        <v>62</v>
      </c>
      <c r="D19165" s="228" t="s">
        <v>205</v>
      </c>
      <c r="E19165" s="228">
        <v>10</v>
      </c>
      <c r="F19165" s="228">
        <v>89285</v>
      </c>
      <c r="G19165" s="228">
        <v>1106</v>
      </c>
      <c r="H19165" s="228">
        <v>1532</v>
      </c>
      <c r="I19165" s="228">
        <v>1719662.39</v>
      </c>
      <c r="J19165" s="228">
        <v>508279.33</v>
      </c>
      <c r="K19165" s="228">
        <v>360701</v>
      </c>
      <c r="L19165" s="228">
        <v>2978432.58</v>
      </c>
    </row>
    <row r="19166" spans="1:12">
      <c r="A19166" s="228">
        <v>2022</v>
      </c>
      <c r="B19166" s="228" t="s">
        <v>194</v>
      </c>
      <c r="C19166" s="228" t="s">
        <v>62</v>
      </c>
      <c r="D19166" s="228" t="s">
        <v>205</v>
      </c>
      <c r="E19166" s="228">
        <v>15</v>
      </c>
      <c r="F19166" s="228">
        <v>83843</v>
      </c>
      <c r="G19166" s="228">
        <v>2279</v>
      </c>
      <c r="H19166" s="228">
        <v>3558</v>
      </c>
      <c r="I19166" s="228">
        <v>4548181.09</v>
      </c>
      <c r="J19166" s="228">
        <v>1128054.5900000001</v>
      </c>
      <c r="K19166" s="228">
        <v>1074244.2</v>
      </c>
      <c r="L19166" s="228">
        <v>7812344.4699999997</v>
      </c>
    </row>
    <row r="19167" spans="1:12">
      <c r="A19167" s="228">
        <v>2022</v>
      </c>
      <c r="B19167" s="228" t="s">
        <v>194</v>
      </c>
      <c r="C19167" s="228" t="s">
        <v>62</v>
      </c>
      <c r="D19167" s="228" t="s">
        <v>205</v>
      </c>
      <c r="E19167" s="228">
        <v>20</v>
      </c>
      <c r="F19167" s="228">
        <v>61745</v>
      </c>
      <c r="G19167" s="228">
        <v>2354</v>
      </c>
      <c r="H19167" s="228">
        <v>4250</v>
      </c>
      <c r="I19167" s="228">
        <v>5345152.2</v>
      </c>
      <c r="J19167" s="228">
        <v>1138497.9099999999</v>
      </c>
      <c r="K19167" s="228">
        <v>1096018.3999999999</v>
      </c>
      <c r="L19167" s="228">
        <v>8752932.4499999993</v>
      </c>
    </row>
    <row r="19168" spans="1:12">
      <c r="A19168" s="228">
        <v>2022</v>
      </c>
      <c r="B19168" s="228" t="s">
        <v>194</v>
      </c>
      <c r="C19168" s="228" t="s">
        <v>62</v>
      </c>
      <c r="D19168" s="228" t="s">
        <v>205</v>
      </c>
      <c r="E19168" s="228">
        <v>25</v>
      </c>
      <c r="F19168" s="228">
        <v>47509</v>
      </c>
      <c r="G19168" s="228">
        <v>1626</v>
      </c>
      <c r="H19168" s="228">
        <v>3554</v>
      </c>
      <c r="I19168" s="228">
        <v>3486571.91</v>
      </c>
      <c r="J19168" s="228">
        <v>765395.1</v>
      </c>
      <c r="K19168" s="228">
        <v>501153</v>
      </c>
      <c r="L19168" s="228">
        <v>5750189.4000000004</v>
      </c>
    </row>
    <row r="19169" spans="1:12">
      <c r="A19169" s="228">
        <v>2022</v>
      </c>
      <c r="B19169" s="228" t="s">
        <v>194</v>
      </c>
      <c r="C19169" s="228" t="s">
        <v>62</v>
      </c>
      <c r="D19169" s="228" t="s">
        <v>205</v>
      </c>
      <c r="E19169" s="228">
        <v>30</v>
      </c>
      <c r="F19169" s="228">
        <v>83151</v>
      </c>
      <c r="G19169" s="228">
        <v>2138</v>
      </c>
      <c r="H19169" s="228">
        <v>4317</v>
      </c>
      <c r="I19169" s="228">
        <v>4499993.3499999996</v>
      </c>
      <c r="J19169" s="228">
        <v>1230160.54</v>
      </c>
      <c r="K19169" s="228">
        <v>830627.4</v>
      </c>
      <c r="L19169" s="228">
        <v>7940038.9400000004</v>
      </c>
    </row>
    <row r="19170" spans="1:12">
      <c r="A19170" s="228">
        <v>2022</v>
      </c>
      <c r="B19170" s="228" t="s">
        <v>194</v>
      </c>
      <c r="C19170" s="228" t="s">
        <v>62</v>
      </c>
      <c r="D19170" s="228" t="s">
        <v>205</v>
      </c>
      <c r="E19170" s="228">
        <v>35</v>
      </c>
      <c r="F19170" s="228">
        <v>102417</v>
      </c>
      <c r="G19170" s="228">
        <v>2872</v>
      </c>
      <c r="H19170" s="228">
        <v>5259</v>
      </c>
      <c r="I19170" s="228">
        <v>5582618.5300000003</v>
      </c>
      <c r="J19170" s="228">
        <v>1665504.15</v>
      </c>
      <c r="K19170" s="228">
        <v>845358.8</v>
      </c>
      <c r="L19170" s="228">
        <v>9815176.4199999999</v>
      </c>
    </row>
    <row r="19171" spans="1:12">
      <c r="A19171" s="228">
        <v>2022</v>
      </c>
      <c r="B19171" s="228" t="s">
        <v>194</v>
      </c>
      <c r="C19171" s="228" t="s">
        <v>62</v>
      </c>
      <c r="D19171" s="228" t="s">
        <v>205</v>
      </c>
      <c r="E19171" s="228">
        <v>40</v>
      </c>
      <c r="F19171" s="228">
        <v>100233</v>
      </c>
      <c r="G19171" s="228">
        <v>3833</v>
      </c>
      <c r="H19171" s="228">
        <v>7070</v>
      </c>
      <c r="I19171" s="228">
        <v>7379414.5499999998</v>
      </c>
      <c r="J19171" s="228">
        <v>2053045.87</v>
      </c>
      <c r="K19171" s="228">
        <v>1485494.2</v>
      </c>
      <c r="L19171" s="228">
        <v>12880301.789999999</v>
      </c>
    </row>
    <row r="19172" spans="1:12">
      <c r="A19172" s="228">
        <v>2022</v>
      </c>
      <c r="B19172" s="228" t="s">
        <v>194</v>
      </c>
      <c r="C19172" s="228" t="s">
        <v>62</v>
      </c>
      <c r="D19172" s="228" t="s">
        <v>205</v>
      </c>
      <c r="E19172" s="228">
        <v>45</v>
      </c>
      <c r="F19172" s="228">
        <v>93452</v>
      </c>
      <c r="G19172" s="228">
        <v>4568</v>
      </c>
      <c r="H19172" s="228">
        <v>8238</v>
      </c>
      <c r="I19172" s="228">
        <v>8911643.0299999993</v>
      </c>
      <c r="J19172" s="228">
        <v>2580165.5699999998</v>
      </c>
      <c r="K19172" s="228">
        <v>1889500</v>
      </c>
      <c r="L19172" s="228">
        <v>15597726.859999999</v>
      </c>
    </row>
    <row r="19173" spans="1:12">
      <c r="A19173" s="228">
        <v>2022</v>
      </c>
      <c r="B19173" s="228" t="s">
        <v>194</v>
      </c>
      <c r="C19173" s="228" t="s">
        <v>62</v>
      </c>
      <c r="D19173" s="228" t="s">
        <v>205</v>
      </c>
      <c r="E19173" s="228">
        <v>50</v>
      </c>
      <c r="F19173" s="228">
        <v>95890</v>
      </c>
      <c r="G19173" s="228">
        <v>6522</v>
      </c>
      <c r="H19173" s="228">
        <v>12560</v>
      </c>
      <c r="I19173" s="228">
        <v>14572372.119999999</v>
      </c>
      <c r="J19173" s="228">
        <v>4156650.41</v>
      </c>
      <c r="K19173" s="228">
        <v>3063446.7</v>
      </c>
      <c r="L19173" s="228">
        <v>24771472.149999999</v>
      </c>
    </row>
    <row r="19174" spans="1:12">
      <c r="A19174" s="228">
        <v>2022</v>
      </c>
      <c r="B19174" s="228" t="s">
        <v>194</v>
      </c>
      <c r="C19174" s="228" t="s">
        <v>62</v>
      </c>
      <c r="D19174" s="228" t="s">
        <v>205</v>
      </c>
      <c r="E19174" s="228">
        <v>55</v>
      </c>
      <c r="F19174" s="228">
        <v>88315</v>
      </c>
      <c r="G19174" s="228">
        <v>7810</v>
      </c>
      <c r="H19174" s="228">
        <v>14974</v>
      </c>
      <c r="I19174" s="228">
        <v>18571521.050000001</v>
      </c>
      <c r="J19174" s="228">
        <v>5228950.12</v>
      </c>
      <c r="K19174" s="228">
        <v>4850835.33</v>
      </c>
      <c r="L19174" s="228">
        <v>32351877.280000001</v>
      </c>
    </row>
    <row r="19175" spans="1:12">
      <c r="A19175" s="228">
        <v>2022</v>
      </c>
      <c r="B19175" s="228" t="s">
        <v>194</v>
      </c>
      <c r="C19175" s="228" t="s">
        <v>62</v>
      </c>
      <c r="D19175" s="228" t="s">
        <v>205</v>
      </c>
      <c r="E19175" s="228">
        <v>60</v>
      </c>
      <c r="F19175" s="228">
        <v>88341</v>
      </c>
      <c r="G19175" s="228">
        <v>11114</v>
      </c>
      <c r="H19175" s="228">
        <v>22352</v>
      </c>
      <c r="I19175" s="228">
        <v>28144046.440000001</v>
      </c>
      <c r="J19175" s="228">
        <v>7419904.1500000004</v>
      </c>
      <c r="K19175" s="228">
        <v>6787551.7999999998</v>
      </c>
      <c r="L19175" s="228">
        <v>46994350.390000001</v>
      </c>
    </row>
    <row r="19176" spans="1:12">
      <c r="A19176" s="228">
        <v>2022</v>
      </c>
      <c r="B19176" s="228" t="s">
        <v>194</v>
      </c>
      <c r="C19176" s="228" t="s">
        <v>62</v>
      </c>
      <c r="D19176" s="228" t="s">
        <v>205</v>
      </c>
      <c r="E19176" s="228">
        <v>65</v>
      </c>
      <c r="F19176" s="228">
        <v>79707</v>
      </c>
      <c r="G19176" s="228">
        <v>13955</v>
      </c>
      <c r="H19176" s="228">
        <v>28587</v>
      </c>
      <c r="I19176" s="228">
        <v>35447161.859999999</v>
      </c>
      <c r="J19176" s="228">
        <v>9133838.3599999994</v>
      </c>
      <c r="K19176" s="228">
        <v>8752610.9499999993</v>
      </c>
      <c r="L19176" s="228">
        <v>58494690.960000001</v>
      </c>
    </row>
    <row r="19177" spans="1:12">
      <c r="A19177" s="228">
        <v>2022</v>
      </c>
      <c r="B19177" s="228" t="s">
        <v>194</v>
      </c>
      <c r="C19177" s="228" t="s">
        <v>62</v>
      </c>
      <c r="D19177" s="228" t="s">
        <v>205</v>
      </c>
      <c r="E19177" s="228">
        <v>70</v>
      </c>
      <c r="F19177" s="228">
        <v>69948</v>
      </c>
      <c r="G19177" s="228">
        <v>16099</v>
      </c>
      <c r="H19177" s="228">
        <v>34897</v>
      </c>
      <c r="I19177" s="228">
        <v>42789850.909999996</v>
      </c>
      <c r="J19177" s="228">
        <v>10370805.779999999</v>
      </c>
      <c r="K19177" s="228">
        <v>10285970.189999999</v>
      </c>
      <c r="L19177" s="228">
        <v>68509571.540000007</v>
      </c>
    </row>
    <row r="19178" spans="1:12">
      <c r="A19178" s="228">
        <v>2022</v>
      </c>
      <c r="B19178" s="228" t="s">
        <v>194</v>
      </c>
      <c r="C19178" s="228" t="s">
        <v>62</v>
      </c>
      <c r="D19178" s="228" t="s">
        <v>205</v>
      </c>
      <c r="E19178" s="228">
        <v>75</v>
      </c>
      <c r="F19178" s="228">
        <v>54437</v>
      </c>
      <c r="G19178" s="228">
        <v>16802</v>
      </c>
      <c r="H19178" s="228">
        <v>40686</v>
      </c>
      <c r="I19178" s="228">
        <v>44612750.57</v>
      </c>
      <c r="J19178" s="228">
        <v>10076336.529999999</v>
      </c>
      <c r="K19178" s="228">
        <v>9838600.7300000004</v>
      </c>
      <c r="L19178" s="228">
        <v>68845759.909999996</v>
      </c>
    </row>
    <row r="19179" spans="1:12">
      <c r="A19179" s="228">
        <v>2022</v>
      </c>
      <c r="B19179" s="228" t="s">
        <v>194</v>
      </c>
      <c r="C19179" s="228" t="s">
        <v>62</v>
      </c>
      <c r="D19179" s="228" t="s">
        <v>205</v>
      </c>
      <c r="E19179" s="228">
        <v>80</v>
      </c>
      <c r="F19179" s="228">
        <v>34340</v>
      </c>
      <c r="G19179" s="228">
        <v>12517</v>
      </c>
      <c r="H19179" s="228">
        <v>34583</v>
      </c>
      <c r="I19179" s="228">
        <v>33534732.079999998</v>
      </c>
      <c r="J19179" s="228">
        <v>7103448.9000000004</v>
      </c>
      <c r="K19179" s="228">
        <v>6233152.5199999996</v>
      </c>
      <c r="L19179" s="228">
        <v>49329362.82</v>
      </c>
    </row>
    <row r="19180" spans="1:12">
      <c r="A19180" s="228">
        <v>2022</v>
      </c>
      <c r="B19180" s="228" t="s">
        <v>194</v>
      </c>
      <c r="C19180" s="228" t="s">
        <v>62</v>
      </c>
      <c r="D19180" s="228" t="s">
        <v>205</v>
      </c>
      <c r="E19180" s="228">
        <v>85</v>
      </c>
      <c r="F19180" s="228">
        <v>18322</v>
      </c>
      <c r="G19180" s="228">
        <v>7148</v>
      </c>
      <c r="H19180" s="228">
        <v>25654</v>
      </c>
      <c r="I19180" s="228">
        <v>21881455.07</v>
      </c>
      <c r="J19180" s="228">
        <v>3959075.42</v>
      </c>
      <c r="K19180" s="228">
        <v>3303721.87</v>
      </c>
      <c r="L19180" s="228">
        <v>30330417.629999999</v>
      </c>
    </row>
    <row r="19181" spans="1:12">
      <c r="A19181" s="228">
        <v>2022</v>
      </c>
      <c r="B19181" s="228" t="s">
        <v>194</v>
      </c>
      <c r="C19181" s="228" t="s">
        <v>62</v>
      </c>
      <c r="D19181" s="228" t="s">
        <v>205</v>
      </c>
      <c r="E19181" s="228">
        <v>90</v>
      </c>
      <c r="F19181" s="228">
        <v>7662</v>
      </c>
      <c r="G19181" s="228">
        <v>2349</v>
      </c>
      <c r="H19181" s="228">
        <v>13253</v>
      </c>
      <c r="I19181" s="228">
        <v>10492952.640000001</v>
      </c>
      <c r="J19181" s="228">
        <v>1609115.02</v>
      </c>
      <c r="K19181" s="228">
        <v>1223876.76</v>
      </c>
      <c r="L19181" s="228">
        <v>13809696.77</v>
      </c>
    </row>
    <row r="19182" spans="1:12">
      <c r="A19182" s="228">
        <v>2022</v>
      </c>
      <c r="B19182" s="228" t="s">
        <v>194</v>
      </c>
      <c r="C19182" s="228" t="s">
        <v>62</v>
      </c>
      <c r="D19182" s="228" t="s">
        <v>205</v>
      </c>
      <c r="E19182" s="228">
        <v>95</v>
      </c>
      <c r="F19182" s="228">
        <v>1641</v>
      </c>
      <c r="G19182" s="228">
        <v>441</v>
      </c>
      <c r="H19182" s="228">
        <v>2862</v>
      </c>
      <c r="I19182" s="228">
        <v>2110108.19</v>
      </c>
      <c r="J19182" s="228">
        <v>318872.83</v>
      </c>
      <c r="K19182" s="228">
        <v>210626.4</v>
      </c>
      <c r="L19182" s="228">
        <v>2704890.65</v>
      </c>
    </row>
    <row r="19183" spans="1:12">
      <c r="A19183" s="228">
        <v>2022</v>
      </c>
      <c r="B19183" s="228" t="s">
        <v>194</v>
      </c>
      <c r="C19183" s="228" t="s">
        <v>62</v>
      </c>
      <c r="D19183" s="228" t="s">
        <v>206</v>
      </c>
      <c r="E19183" s="228">
        <v>0</v>
      </c>
      <c r="F19183" s="228">
        <v>63503</v>
      </c>
      <c r="G19183" s="228">
        <v>1526</v>
      </c>
      <c r="H19183" s="228">
        <v>5200</v>
      </c>
      <c r="I19183" s="228">
        <v>4107042.4</v>
      </c>
      <c r="J19183" s="228">
        <v>632317.14</v>
      </c>
      <c r="K19183" s="228">
        <v>38202</v>
      </c>
      <c r="L19183" s="228">
        <v>5103638.13</v>
      </c>
    </row>
    <row r="19184" spans="1:12">
      <c r="A19184" s="228">
        <v>2022</v>
      </c>
      <c r="B19184" s="228" t="s">
        <v>194</v>
      </c>
      <c r="C19184" s="228" t="s">
        <v>62</v>
      </c>
      <c r="D19184" s="228" t="s">
        <v>206</v>
      </c>
      <c r="E19184" s="228">
        <v>5</v>
      </c>
      <c r="F19184" s="228">
        <v>80854</v>
      </c>
      <c r="G19184" s="228">
        <v>955</v>
      </c>
      <c r="H19184" s="228">
        <v>1188</v>
      </c>
      <c r="I19184" s="228">
        <v>1277344.1499999999</v>
      </c>
      <c r="J19184" s="228">
        <v>346888.14</v>
      </c>
      <c r="K19184" s="228">
        <v>65974</v>
      </c>
      <c r="L19184" s="228">
        <v>2007266.95</v>
      </c>
    </row>
    <row r="19185" spans="1:12">
      <c r="A19185" s="228">
        <v>2022</v>
      </c>
      <c r="B19185" s="228" t="s">
        <v>194</v>
      </c>
      <c r="C19185" s="228" t="s">
        <v>62</v>
      </c>
      <c r="D19185" s="228" t="s">
        <v>206</v>
      </c>
      <c r="E19185" s="228">
        <v>10</v>
      </c>
      <c r="F19185" s="228">
        <v>84577</v>
      </c>
      <c r="G19185" s="228">
        <v>987</v>
      </c>
      <c r="H19185" s="228">
        <v>1949</v>
      </c>
      <c r="I19185" s="228">
        <v>1753230.43</v>
      </c>
      <c r="J19185" s="228">
        <v>438546.8</v>
      </c>
      <c r="K19185" s="228">
        <v>349875</v>
      </c>
      <c r="L19185" s="228">
        <v>2914924.34</v>
      </c>
    </row>
    <row r="19186" spans="1:12">
      <c r="A19186" s="228">
        <v>2022</v>
      </c>
      <c r="B19186" s="228" t="s">
        <v>194</v>
      </c>
      <c r="C19186" s="228" t="s">
        <v>62</v>
      </c>
      <c r="D19186" s="228" t="s">
        <v>206</v>
      </c>
      <c r="E19186" s="228">
        <v>15</v>
      </c>
      <c r="F19186" s="228">
        <v>79917</v>
      </c>
      <c r="G19186" s="228">
        <v>3076</v>
      </c>
      <c r="H19186" s="228">
        <v>7168</v>
      </c>
      <c r="I19186" s="228">
        <v>7084117.7300000004</v>
      </c>
      <c r="J19186" s="228">
        <v>1197403.98</v>
      </c>
      <c r="K19186" s="228">
        <v>973587</v>
      </c>
      <c r="L19186" s="228">
        <v>10559515.08</v>
      </c>
    </row>
    <row r="19187" spans="1:12">
      <c r="A19187" s="228">
        <v>2022</v>
      </c>
      <c r="B19187" s="228" t="s">
        <v>194</v>
      </c>
      <c r="C19187" s="228" t="s">
        <v>62</v>
      </c>
      <c r="D19187" s="228" t="s">
        <v>206</v>
      </c>
      <c r="E19187" s="228">
        <v>20</v>
      </c>
      <c r="F19187" s="228">
        <v>62410</v>
      </c>
      <c r="G19187" s="228">
        <v>3932</v>
      </c>
      <c r="H19187" s="228">
        <v>8660</v>
      </c>
      <c r="I19187" s="228">
        <v>8783493.9199999999</v>
      </c>
      <c r="J19187" s="228">
        <v>1688606</v>
      </c>
      <c r="K19187" s="228">
        <v>1154812.3999999999</v>
      </c>
      <c r="L19187" s="228">
        <v>13359709.83</v>
      </c>
    </row>
    <row r="19188" spans="1:12">
      <c r="A19188" s="228">
        <v>2022</v>
      </c>
      <c r="B19188" s="228" t="s">
        <v>194</v>
      </c>
      <c r="C19188" s="228" t="s">
        <v>62</v>
      </c>
      <c r="D19188" s="228" t="s">
        <v>206</v>
      </c>
      <c r="E19188" s="228">
        <v>25</v>
      </c>
      <c r="F19188" s="228">
        <v>56147</v>
      </c>
      <c r="G19188" s="228">
        <v>3697</v>
      </c>
      <c r="H19188" s="228">
        <v>10026</v>
      </c>
      <c r="I19188" s="228">
        <v>10909444.720000001</v>
      </c>
      <c r="J19188" s="228">
        <v>2370252.7000000002</v>
      </c>
      <c r="K19188" s="228">
        <v>1153594.8</v>
      </c>
      <c r="L19188" s="228">
        <v>16690605.279999999</v>
      </c>
    </row>
    <row r="19189" spans="1:12">
      <c r="A19189" s="228">
        <v>2022</v>
      </c>
      <c r="B19189" s="228" t="s">
        <v>194</v>
      </c>
      <c r="C19189" s="228" t="s">
        <v>62</v>
      </c>
      <c r="D19189" s="228" t="s">
        <v>206</v>
      </c>
      <c r="E19189" s="228">
        <v>30</v>
      </c>
      <c r="F19189" s="228">
        <v>99407</v>
      </c>
      <c r="G19189" s="228">
        <v>7176</v>
      </c>
      <c r="H19189" s="228">
        <v>19744</v>
      </c>
      <c r="I19189" s="228">
        <v>23607153.370000001</v>
      </c>
      <c r="J19189" s="228">
        <v>5513039.0700000003</v>
      </c>
      <c r="K19189" s="228">
        <v>1656524</v>
      </c>
      <c r="L19189" s="228">
        <v>35163254.850000001</v>
      </c>
    </row>
    <row r="19190" spans="1:12">
      <c r="A19190" s="228">
        <v>2022</v>
      </c>
      <c r="B19190" s="228" t="s">
        <v>194</v>
      </c>
      <c r="C19190" s="228" t="s">
        <v>62</v>
      </c>
      <c r="D19190" s="228" t="s">
        <v>206</v>
      </c>
      <c r="E19190" s="228">
        <v>35</v>
      </c>
      <c r="F19190" s="228">
        <v>116454</v>
      </c>
      <c r="G19190" s="228">
        <v>8694</v>
      </c>
      <c r="H19190" s="228">
        <v>19773</v>
      </c>
      <c r="I19190" s="228">
        <v>23382433.710000001</v>
      </c>
      <c r="J19190" s="228">
        <v>5640971.4400000004</v>
      </c>
      <c r="K19190" s="228">
        <v>1887373</v>
      </c>
      <c r="L19190" s="228">
        <v>35710513.82</v>
      </c>
    </row>
    <row r="19191" spans="1:12">
      <c r="A19191" s="228">
        <v>2022</v>
      </c>
      <c r="B19191" s="228" t="s">
        <v>194</v>
      </c>
      <c r="C19191" s="228" t="s">
        <v>62</v>
      </c>
      <c r="D19191" s="228" t="s">
        <v>206</v>
      </c>
      <c r="E19191" s="228">
        <v>40</v>
      </c>
      <c r="F19191" s="228">
        <v>108851</v>
      </c>
      <c r="G19191" s="228">
        <v>7737</v>
      </c>
      <c r="H19191" s="228">
        <v>14870</v>
      </c>
      <c r="I19191" s="228">
        <v>16616051.029999999</v>
      </c>
      <c r="J19191" s="228">
        <v>4390868.37</v>
      </c>
      <c r="K19191" s="228">
        <v>1940250.95</v>
      </c>
      <c r="L19191" s="228">
        <v>27250705.940000001</v>
      </c>
    </row>
    <row r="19192" spans="1:12">
      <c r="A19192" s="228">
        <v>2022</v>
      </c>
      <c r="B19192" s="228" t="s">
        <v>194</v>
      </c>
      <c r="C19192" s="228" t="s">
        <v>62</v>
      </c>
      <c r="D19192" s="228" t="s">
        <v>206</v>
      </c>
      <c r="E19192" s="228">
        <v>45</v>
      </c>
      <c r="F19192" s="228">
        <v>101197</v>
      </c>
      <c r="G19192" s="228">
        <v>7791</v>
      </c>
      <c r="H19192" s="228">
        <v>14789</v>
      </c>
      <c r="I19192" s="228">
        <v>16585369.859999999</v>
      </c>
      <c r="J19192" s="228">
        <v>4435843.8899999997</v>
      </c>
      <c r="K19192" s="228">
        <v>2679147</v>
      </c>
      <c r="L19192" s="228">
        <v>28019359.989999998</v>
      </c>
    </row>
    <row r="19193" spans="1:12">
      <c r="A19193" s="228">
        <v>2022</v>
      </c>
      <c r="B19193" s="228" t="s">
        <v>194</v>
      </c>
      <c r="C19193" s="228" t="s">
        <v>62</v>
      </c>
      <c r="D19193" s="228" t="s">
        <v>206</v>
      </c>
      <c r="E19193" s="228">
        <v>50</v>
      </c>
      <c r="F19193" s="228">
        <v>106443</v>
      </c>
      <c r="G19193" s="228">
        <v>9425</v>
      </c>
      <c r="H19193" s="228">
        <v>18710</v>
      </c>
      <c r="I19193" s="228">
        <v>20698469.859999999</v>
      </c>
      <c r="J19193" s="228">
        <v>5636732.5700000003</v>
      </c>
      <c r="K19193" s="228">
        <v>3632204</v>
      </c>
      <c r="L19193" s="228">
        <v>34912548.880000003</v>
      </c>
    </row>
    <row r="19194" spans="1:12">
      <c r="A19194" s="228">
        <v>2022</v>
      </c>
      <c r="B19194" s="228" t="s">
        <v>194</v>
      </c>
      <c r="C19194" s="228" t="s">
        <v>62</v>
      </c>
      <c r="D19194" s="228" t="s">
        <v>206</v>
      </c>
      <c r="E19194" s="228">
        <v>55</v>
      </c>
      <c r="F19194" s="228">
        <v>96641</v>
      </c>
      <c r="G19194" s="228">
        <v>10036</v>
      </c>
      <c r="H19194" s="228">
        <v>19243</v>
      </c>
      <c r="I19194" s="228">
        <v>21979730.43</v>
      </c>
      <c r="J19194" s="228">
        <v>5954824.4500000002</v>
      </c>
      <c r="K19194" s="228">
        <v>4534082.3499999996</v>
      </c>
      <c r="L19194" s="228">
        <v>37202620.829999998</v>
      </c>
    </row>
    <row r="19195" spans="1:12">
      <c r="A19195" s="228">
        <v>2022</v>
      </c>
      <c r="B19195" s="228" t="s">
        <v>194</v>
      </c>
      <c r="C19195" s="228" t="s">
        <v>62</v>
      </c>
      <c r="D19195" s="228" t="s">
        <v>206</v>
      </c>
      <c r="E19195" s="228">
        <v>60</v>
      </c>
      <c r="F19195" s="228">
        <v>97108</v>
      </c>
      <c r="G19195" s="228">
        <v>12528</v>
      </c>
      <c r="H19195" s="228">
        <v>27136</v>
      </c>
      <c r="I19195" s="228">
        <v>29652031.170000002</v>
      </c>
      <c r="J19195" s="228">
        <v>7533124.3099999996</v>
      </c>
      <c r="K19195" s="228">
        <v>7091949.6500000004</v>
      </c>
      <c r="L19195" s="228">
        <v>49481414.899999999</v>
      </c>
    </row>
    <row r="19196" spans="1:12">
      <c r="A19196" s="228">
        <v>2022</v>
      </c>
      <c r="B19196" s="228" t="s">
        <v>194</v>
      </c>
      <c r="C19196" s="228" t="s">
        <v>62</v>
      </c>
      <c r="D19196" s="228" t="s">
        <v>206</v>
      </c>
      <c r="E19196" s="228">
        <v>65</v>
      </c>
      <c r="F19196" s="228">
        <v>89052</v>
      </c>
      <c r="G19196" s="228">
        <v>14063</v>
      </c>
      <c r="H19196" s="228">
        <v>31236</v>
      </c>
      <c r="I19196" s="228">
        <v>34584450.399999999</v>
      </c>
      <c r="J19196" s="228">
        <v>8608900.1500000004</v>
      </c>
      <c r="K19196" s="228">
        <v>8269103.4000000004</v>
      </c>
      <c r="L19196" s="228">
        <v>56732040.57</v>
      </c>
    </row>
    <row r="19197" spans="1:12">
      <c r="A19197" s="228">
        <v>2022</v>
      </c>
      <c r="B19197" s="228" t="s">
        <v>194</v>
      </c>
      <c r="C19197" s="228" t="s">
        <v>62</v>
      </c>
      <c r="D19197" s="228" t="s">
        <v>206</v>
      </c>
      <c r="E19197" s="228">
        <v>70</v>
      </c>
      <c r="F19197" s="228">
        <v>79955</v>
      </c>
      <c r="G19197" s="228">
        <v>16151</v>
      </c>
      <c r="H19197" s="228">
        <v>39121</v>
      </c>
      <c r="I19197" s="228">
        <v>42400572.859999999</v>
      </c>
      <c r="J19197" s="228">
        <v>9846145.6600000001</v>
      </c>
      <c r="K19197" s="228">
        <v>9872905.8599999994</v>
      </c>
      <c r="L19197" s="228">
        <v>67402323.980000004</v>
      </c>
    </row>
    <row r="19198" spans="1:12">
      <c r="A19198" s="228">
        <v>2022</v>
      </c>
      <c r="B19198" s="228" t="s">
        <v>194</v>
      </c>
      <c r="C19198" s="228" t="s">
        <v>62</v>
      </c>
      <c r="D19198" s="228" t="s">
        <v>206</v>
      </c>
      <c r="E19198" s="228">
        <v>75</v>
      </c>
      <c r="F19198" s="228">
        <v>62745</v>
      </c>
      <c r="G19198" s="228">
        <v>15281</v>
      </c>
      <c r="H19198" s="228">
        <v>42068</v>
      </c>
      <c r="I19198" s="228">
        <v>44610770.270000003</v>
      </c>
      <c r="J19198" s="228">
        <v>9872892.8699999992</v>
      </c>
      <c r="K19198" s="228">
        <v>9744967.8000000007</v>
      </c>
      <c r="L19198" s="228">
        <v>68804159.400000006</v>
      </c>
    </row>
    <row r="19199" spans="1:12">
      <c r="A19199" s="228">
        <v>2022</v>
      </c>
      <c r="B19199" s="228" t="s">
        <v>194</v>
      </c>
      <c r="C19199" s="228" t="s">
        <v>62</v>
      </c>
      <c r="D19199" s="228" t="s">
        <v>206</v>
      </c>
      <c r="E19199" s="228">
        <v>80</v>
      </c>
      <c r="F19199" s="228">
        <v>40015</v>
      </c>
      <c r="G19199" s="228">
        <v>11177</v>
      </c>
      <c r="H19199" s="228">
        <v>39846</v>
      </c>
      <c r="I19199" s="228">
        <v>36568954.670000002</v>
      </c>
      <c r="J19199" s="228">
        <v>6975613.5700000003</v>
      </c>
      <c r="K19199" s="228">
        <v>6018537.7300000004</v>
      </c>
      <c r="L19199" s="228">
        <v>52296920.369999997</v>
      </c>
    </row>
    <row r="19200" spans="1:12">
      <c r="A19200" s="228">
        <v>2022</v>
      </c>
      <c r="B19200" s="228" t="s">
        <v>194</v>
      </c>
      <c r="C19200" s="228" t="s">
        <v>62</v>
      </c>
      <c r="D19200" s="228" t="s">
        <v>206</v>
      </c>
      <c r="E19200" s="228">
        <v>85</v>
      </c>
      <c r="F19200" s="228">
        <v>24264</v>
      </c>
      <c r="G19200" s="228">
        <v>6303</v>
      </c>
      <c r="H19200" s="228">
        <v>30497</v>
      </c>
      <c r="I19200" s="228">
        <v>25152473.539999999</v>
      </c>
      <c r="J19200" s="228">
        <v>4054256.43</v>
      </c>
      <c r="K19200" s="228">
        <v>3156907.24</v>
      </c>
      <c r="L19200" s="228">
        <v>33639899.670000002</v>
      </c>
    </row>
    <row r="19201" spans="1:12">
      <c r="A19201" s="228">
        <v>2022</v>
      </c>
      <c r="B19201" s="228" t="s">
        <v>194</v>
      </c>
      <c r="C19201" s="228" t="s">
        <v>62</v>
      </c>
      <c r="D19201" s="228" t="s">
        <v>206</v>
      </c>
      <c r="E19201" s="228">
        <v>90</v>
      </c>
      <c r="F19201" s="228">
        <v>12244</v>
      </c>
      <c r="G19201" s="228">
        <v>2656</v>
      </c>
      <c r="H19201" s="228">
        <v>17703</v>
      </c>
      <c r="I19201" s="228">
        <v>12868727.43</v>
      </c>
      <c r="J19201" s="228">
        <v>1752798.6</v>
      </c>
      <c r="K19201" s="228">
        <v>1018194.55</v>
      </c>
      <c r="L19201" s="228">
        <v>16120512.15</v>
      </c>
    </row>
    <row r="19202" spans="1:12">
      <c r="A19202" s="228">
        <v>2022</v>
      </c>
      <c r="B19202" s="228" t="s">
        <v>194</v>
      </c>
      <c r="C19202" s="228" t="s">
        <v>62</v>
      </c>
      <c r="D19202" s="228" t="s">
        <v>206</v>
      </c>
      <c r="E19202" s="228">
        <v>95</v>
      </c>
      <c r="F19202" s="228">
        <v>3472</v>
      </c>
      <c r="G19202" s="228">
        <v>603</v>
      </c>
      <c r="H19202" s="228">
        <v>4599</v>
      </c>
      <c r="I19202" s="228">
        <v>3256188.11</v>
      </c>
      <c r="J19202" s="228">
        <v>402607.9</v>
      </c>
      <c r="K19202" s="228">
        <v>155763.82999999999</v>
      </c>
      <c r="L19202" s="228">
        <v>3917952.79</v>
      </c>
    </row>
    <row r="19203" spans="1:12">
      <c r="A19203" s="228">
        <v>2022</v>
      </c>
      <c r="B19203" s="228" t="s">
        <v>194</v>
      </c>
      <c r="C19203" s="228" t="s">
        <v>63</v>
      </c>
      <c r="D19203" s="228" t="s">
        <v>205</v>
      </c>
      <c r="E19203" s="228">
        <v>0</v>
      </c>
      <c r="F19203" s="228">
        <v>49858</v>
      </c>
      <c r="G19203" s="228">
        <v>2137</v>
      </c>
      <c r="H19203" s="228">
        <v>5440</v>
      </c>
      <c r="I19203" s="228">
        <v>5709369.4199999999</v>
      </c>
      <c r="J19203" s="228">
        <v>823243.69</v>
      </c>
      <c r="K19203" s="228">
        <v>36489</v>
      </c>
      <c r="L19203" s="228">
        <v>7230069.1799999997</v>
      </c>
    </row>
    <row r="19204" spans="1:12">
      <c r="A19204" s="228">
        <v>2022</v>
      </c>
      <c r="B19204" s="228" t="s">
        <v>194</v>
      </c>
      <c r="C19204" s="228" t="s">
        <v>63</v>
      </c>
      <c r="D19204" s="228" t="s">
        <v>205</v>
      </c>
      <c r="E19204" s="228">
        <v>5</v>
      </c>
      <c r="F19204" s="228">
        <v>67772</v>
      </c>
      <c r="G19204" s="228">
        <v>1358</v>
      </c>
      <c r="H19204" s="228">
        <v>1884</v>
      </c>
      <c r="I19204" s="228">
        <v>1838212.41</v>
      </c>
      <c r="J19204" s="228">
        <v>469002.45</v>
      </c>
      <c r="K19204" s="228">
        <v>136672</v>
      </c>
      <c r="L19204" s="228">
        <v>2887650.6</v>
      </c>
    </row>
    <row r="19205" spans="1:12">
      <c r="A19205" s="228">
        <v>2022</v>
      </c>
      <c r="B19205" s="228" t="s">
        <v>194</v>
      </c>
      <c r="C19205" s="228" t="s">
        <v>63</v>
      </c>
      <c r="D19205" s="228" t="s">
        <v>205</v>
      </c>
      <c r="E19205" s="228">
        <v>10</v>
      </c>
      <c r="F19205" s="228">
        <v>75007</v>
      </c>
      <c r="G19205" s="228">
        <v>1261</v>
      </c>
      <c r="H19205" s="228">
        <v>1971</v>
      </c>
      <c r="I19205" s="228">
        <v>1916670.05</v>
      </c>
      <c r="J19205" s="228">
        <v>465835.3</v>
      </c>
      <c r="K19205" s="228">
        <v>398056.6</v>
      </c>
      <c r="L19205" s="228">
        <v>3206719.96</v>
      </c>
    </row>
    <row r="19206" spans="1:12">
      <c r="A19206" s="228">
        <v>2022</v>
      </c>
      <c r="B19206" s="228" t="s">
        <v>194</v>
      </c>
      <c r="C19206" s="228" t="s">
        <v>63</v>
      </c>
      <c r="D19206" s="228" t="s">
        <v>205</v>
      </c>
      <c r="E19206" s="228">
        <v>15</v>
      </c>
      <c r="F19206" s="228">
        <v>72255</v>
      </c>
      <c r="G19206" s="228">
        <v>1943</v>
      </c>
      <c r="H19206" s="228">
        <v>3424</v>
      </c>
      <c r="I19206" s="228">
        <v>4105647.3</v>
      </c>
      <c r="J19206" s="228">
        <v>922621.1</v>
      </c>
      <c r="K19206" s="228">
        <v>750037</v>
      </c>
      <c r="L19206" s="228">
        <v>6801763.1600000001</v>
      </c>
    </row>
    <row r="19207" spans="1:12">
      <c r="A19207" s="228">
        <v>2022</v>
      </c>
      <c r="B19207" s="228" t="s">
        <v>194</v>
      </c>
      <c r="C19207" s="228" t="s">
        <v>63</v>
      </c>
      <c r="D19207" s="228" t="s">
        <v>205</v>
      </c>
      <c r="E19207" s="228">
        <v>20</v>
      </c>
      <c r="F19207" s="228">
        <v>49901</v>
      </c>
      <c r="G19207" s="228">
        <v>1692</v>
      </c>
      <c r="H19207" s="228">
        <v>3871</v>
      </c>
      <c r="I19207" s="228">
        <v>4164768.98</v>
      </c>
      <c r="J19207" s="228">
        <v>805580.99</v>
      </c>
      <c r="K19207" s="228">
        <v>881976.95</v>
      </c>
      <c r="L19207" s="228">
        <v>6728053.2000000002</v>
      </c>
    </row>
    <row r="19208" spans="1:12">
      <c r="A19208" s="228">
        <v>2022</v>
      </c>
      <c r="B19208" s="228" t="s">
        <v>194</v>
      </c>
      <c r="C19208" s="228" t="s">
        <v>63</v>
      </c>
      <c r="D19208" s="228" t="s">
        <v>205</v>
      </c>
      <c r="E19208" s="228">
        <v>25</v>
      </c>
      <c r="F19208" s="228">
        <v>34139</v>
      </c>
      <c r="G19208" s="228">
        <v>1083</v>
      </c>
      <c r="H19208" s="228">
        <v>2682</v>
      </c>
      <c r="I19208" s="228">
        <v>2603128.88</v>
      </c>
      <c r="J19208" s="228">
        <v>520164.26</v>
      </c>
      <c r="K19208" s="228">
        <v>594837.5</v>
      </c>
      <c r="L19208" s="228">
        <v>4536982.13</v>
      </c>
    </row>
    <row r="19209" spans="1:12">
      <c r="A19209" s="228">
        <v>2022</v>
      </c>
      <c r="B19209" s="228" t="s">
        <v>194</v>
      </c>
      <c r="C19209" s="228" t="s">
        <v>63</v>
      </c>
      <c r="D19209" s="228" t="s">
        <v>205</v>
      </c>
      <c r="E19209" s="228">
        <v>30</v>
      </c>
      <c r="F19209" s="228">
        <v>55361</v>
      </c>
      <c r="G19209" s="228">
        <v>1609</v>
      </c>
      <c r="H19209" s="228">
        <v>4042</v>
      </c>
      <c r="I19209" s="228">
        <v>3624474.99</v>
      </c>
      <c r="J19209" s="228">
        <v>813091.9</v>
      </c>
      <c r="K19209" s="228">
        <v>659110</v>
      </c>
      <c r="L19209" s="228">
        <v>6217230.25</v>
      </c>
    </row>
    <row r="19210" spans="1:12">
      <c r="A19210" s="228">
        <v>2022</v>
      </c>
      <c r="B19210" s="228" t="s">
        <v>194</v>
      </c>
      <c r="C19210" s="228" t="s">
        <v>63</v>
      </c>
      <c r="D19210" s="228" t="s">
        <v>205</v>
      </c>
      <c r="E19210" s="228">
        <v>35</v>
      </c>
      <c r="F19210" s="228">
        <v>71395</v>
      </c>
      <c r="G19210" s="228">
        <v>2581</v>
      </c>
      <c r="H19210" s="228">
        <v>5555</v>
      </c>
      <c r="I19210" s="228">
        <v>5465900.2000000002</v>
      </c>
      <c r="J19210" s="228">
        <v>1358673.51</v>
      </c>
      <c r="K19210" s="228">
        <v>943195</v>
      </c>
      <c r="L19210" s="228">
        <v>9353528.75</v>
      </c>
    </row>
    <row r="19211" spans="1:12">
      <c r="A19211" s="228">
        <v>2022</v>
      </c>
      <c r="B19211" s="228" t="s">
        <v>194</v>
      </c>
      <c r="C19211" s="228" t="s">
        <v>63</v>
      </c>
      <c r="D19211" s="228" t="s">
        <v>205</v>
      </c>
      <c r="E19211" s="228">
        <v>40</v>
      </c>
      <c r="F19211" s="228">
        <v>74104</v>
      </c>
      <c r="G19211" s="228">
        <v>3187</v>
      </c>
      <c r="H19211" s="228">
        <v>6898</v>
      </c>
      <c r="I19211" s="228">
        <v>7011950.9800000004</v>
      </c>
      <c r="J19211" s="228">
        <v>1760634.8</v>
      </c>
      <c r="K19211" s="228">
        <v>1362704</v>
      </c>
      <c r="L19211" s="228">
        <v>11996474.16</v>
      </c>
    </row>
    <row r="19212" spans="1:12">
      <c r="A19212" s="228">
        <v>2022</v>
      </c>
      <c r="B19212" s="228" t="s">
        <v>194</v>
      </c>
      <c r="C19212" s="228" t="s">
        <v>63</v>
      </c>
      <c r="D19212" s="228" t="s">
        <v>205</v>
      </c>
      <c r="E19212" s="228">
        <v>45</v>
      </c>
      <c r="F19212" s="228">
        <v>74511</v>
      </c>
      <c r="G19212" s="228">
        <v>4253</v>
      </c>
      <c r="H19212" s="228">
        <v>8571</v>
      </c>
      <c r="I19212" s="228">
        <v>8718642.3699999992</v>
      </c>
      <c r="J19212" s="228">
        <v>2229269.33</v>
      </c>
      <c r="K19212" s="228">
        <v>1860856.48</v>
      </c>
      <c r="L19212" s="228">
        <v>15247459.75</v>
      </c>
    </row>
    <row r="19213" spans="1:12">
      <c r="A19213" s="228">
        <v>2022</v>
      </c>
      <c r="B19213" s="228" t="s">
        <v>194</v>
      </c>
      <c r="C19213" s="228" t="s">
        <v>63</v>
      </c>
      <c r="D19213" s="228" t="s">
        <v>205</v>
      </c>
      <c r="E19213" s="228">
        <v>50</v>
      </c>
      <c r="F19213" s="228">
        <v>77290</v>
      </c>
      <c r="G19213" s="228">
        <v>5467</v>
      </c>
      <c r="H19213" s="228">
        <v>11227</v>
      </c>
      <c r="I19213" s="228">
        <v>11871580.82</v>
      </c>
      <c r="J19213" s="228">
        <v>3028482.24</v>
      </c>
      <c r="K19213" s="228">
        <v>2469141.2599999998</v>
      </c>
      <c r="L19213" s="228">
        <v>20319566.98</v>
      </c>
    </row>
    <row r="19214" spans="1:12">
      <c r="A19214" s="228">
        <v>2022</v>
      </c>
      <c r="B19214" s="228" t="s">
        <v>194</v>
      </c>
      <c r="C19214" s="228" t="s">
        <v>63</v>
      </c>
      <c r="D19214" s="228" t="s">
        <v>205</v>
      </c>
      <c r="E19214" s="228">
        <v>55</v>
      </c>
      <c r="F19214" s="228">
        <v>70892</v>
      </c>
      <c r="G19214" s="228">
        <v>7437</v>
      </c>
      <c r="H19214" s="228">
        <v>14482</v>
      </c>
      <c r="I19214" s="228">
        <v>16165384.289999999</v>
      </c>
      <c r="J19214" s="228">
        <v>4270995.21</v>
      </c>
      <c r="K19214" s="228">
        <v>3462133.62</v>
      </c>
      <c r="L19214" s="228">
        <v>27821931.079999998</v>
      </c>
    </row>
    <row r="19215" spans="1:12">
      <c r="A19215" s="228">
        <v>2022</v>
      </c>
      <c r="B19215" s="228" t="s">
        <v>194</v>
      </c>
      <c r="C19215" s="228" t="s">
        <v>63</v>
      </c>
      <c r="D19215" s="228" t="s">
        <v>205</v>
      </c>
      <c r="E19215" s="228">
        <v>60</v>
      </c>
      <c r="F19215" s="228">
        <v>71196</v>
      </c>
      <c r="G19215" s="228">
        <v>10073</v>
      </c>
      <c r="H19215" s="228">
        <v>19851</v>
      </c>
      <c r="I19215" s="228">
        <v>23764489.859999999</v>
      </c>
      <c r="J19215" s="228">
        <v>6045263.21</v>
      </c>
      <c r="K19215" s="228">
        <v>6129840.54</v>
      </c>
      <c r="L19215" s="228">
        <v>40944201.75</v>
      </c>
    </row>
    <row r="19216" spans="1:12">
      <c r="A19216" s="228">
        <v>2022</v>
      </c>
      <c r="B19216" s="228" t="s">
        <v>194</v>
      </c>
      <c r="C19216" s="228" t="s">
        <v>63</v>
      </c>
      <c r="D19216" s="228" t="s">
        <v>205</v>
      </c>
      <c r="E19216" s="228">
        <v>65</v>
      </c>
      <c r="F19216" s="228">
        <v>63810</v>
      </c>
      <c r="G19216" s="228">
        <v>12546</v>
      </c>
      <c r="H19216" s="228">
        <v>24784</v>
      </c>
      <c r="I19216" s="228">
        <v>29511115.460000001</v>
      </c>
      <c r="J19216" s="228">
        <v>7294134.6799999997</v>
      </c>
      <c r="K19216" s="228">
        <v>7033412.8799999999</v>
      </c>
      <c r="L19216" s="228">
        <v>49599080.149999999</v>
      </c>
    </row>
    <row r="19217" spans="1:12">
      <c r="A19217" s="228">
        <v>2022</v>
      </c>
      <c r="B19217" s="228" t="s">
        <v>194</v>
      </c>
      <c r="C19217" s="228" t="s">
        <v>63</v>
      </c>
      <c r="D19217" s="228" t="s">
        <v>205</v>
      </c>
      <c r="E19217" s="228">
        <v>70</v>
      </c>
      <c r="F19217" s="228">
        <v>56741</v>
      </c>
      <c r="G19217" s="228">
        <v>15391</v>
      </c>
      <c r="H19217" s="228">
        <v>34947</v>
      </c>
      <c r="I19217" s="228">
        <v>37745879.640000001</v>
      </c>
      <c r="J19217" s="228">
        <v>8788558.6600000001</v>
      </c>
      <c r="K19217" s="228">
        <v>8733045.6600000001</v>
      </c>
      <c r="L19217" s="228">
        <v>61357448.159999996</v>
      </c>
    </row>
    <row r="19218" spans="1:12">
      <c r="A19218" s="228">
        <v>2022</v>
      </c>
      <c r="B19218" s="228" t="s">
        <v>194</v>
      </c>
      <c r="C19218" s="228" t="s">
        <v>63</v>
      </c>
      <c r="D19218" s="228" t="s">
        <v>205</v>
      </c>
      <c r="E19218" s="228">
        <v>75</v>
      </c>
      <c r="F19218" s="228">
        <v>43796</v>
      </c>
      <c r="G19218" s="228">
        <v>15927</v>
      </c>
      <c r="H19218" s="228">
        <v>39262</v>
      </c>
      <c r="I19218" s="228">
        <v>40322150.57</v>
      </c>
      <c r="J19218" s="228">
        <v>8914751.7899999991</v>
      </c>
      <c r="K19218" s="228">
        <v>8589917.0199999996</v>
      </c>
      <c r="L19218" s="228">
        <v>62583036.07</v>
      </c>
    </row>
    <row r="19219" spans="1:12">
      <c r="A19219" s="228">
        <v>2022</v>
      </c>
      <c r="B19219" s="228" t="s">
        <v>194</v>
      </c>
      <c r="C19219" s="228" t="s">
        <v>63</v>
      </c>
      <c r="D19219" s="228" t="s">
        <v>205</v>
      </c>
      <c r="E19219" s="228">
        <v>80</v>
      </c>
      <c r="F19219" s="228">
        <v>26479</v>
      </c>
      <c r="G19219" s="228">
        <v>11026</v>
      </c>
      <c r="H19219" s="228">
        <v>33522</v>
      </c>
      <c r="I19219" s="228">
        <v>31036805.629999999</v>
      </c>
      <c r="J19219" s="228">
        <v>6027174.0099999998</v>
      </c>
      <c r="K19219" s="228">
        <v>5000090.37</v>
      </c>
      <c r="L19219" s="228">
        <v>44844086.409999996</v>
      </c>
    </row>
    <row r="19220" spans="1:12">
      <c r="A19220" s="228">
        <v>2022</v>
      </c>
      <c r="B19220" s="228" t="s">
        <v>194</v>
      </c>
      <c r="C19220" s="228" t="s">
        <v>63</v>
      </c>
      <c r="D19220" s="228" t="s">
        <v>205</v>
      </c>
      <c r="E19220" s="228">
        <v>85</v>
      </c>
      <c r="F19220" s="228">
        <v>13343</v>
      </c>
      <c r="G19220" s="228">
        <v>5954</v>
      </c>
      <c r="H19220" s="228">
        <v>24192</v>
      </c>
      <c r="I19220" s="228">
        <v>18694868.84</v>
      </c>
      <c r="J19220" s="228">
        <v>3056415.31</v>
      </c>
      <c r="K19220" s="228">
        <v>2617180</v>
      </c>
      <c r="L19220" s="228">
        <v>25714888.43</v>
      </c>
    </row>
    <row r="19221" spans="1:12">
      <c r="A19221" s="228">
        <v>2022</v>
      </c>
      <c r="B19221" s="228" t="s">
        <v>194</v>
      </c>
      <c r="C19221" s="228" t="s">
        <v>63</v>
      </c>
      <c r="D19221" s="228" t="s">
        <v>205</v>
      </c>
      <c r="E19221" s="228">
        <v>90</v>
      </c>
      <c r="F19221" s="228">
        <v>5249</v>
      </c>
      <c r="G19221" s="228">
        <v>2278</v>
      </c>
      <c r="H19221" s="228">
        <v>11761</v>
      </c>
      <c r="I19221" s="228">
        <v>8377778.8300000001</v>
      </c>
      <c r="J19221" s="228">
        <v>1092633.6100000001</v>
      </c>
      <c r="K19221" s="228">
        <v>518577.58</v>
      </c>
      <c r="L19221" s="228">
        <v>10531960.23</v>
      </c>
    </row>
    <row r="19222" spans="1:12">
      <c r="A19222" s="228">
        <v>2022</v>
      </c>
      <c r="B19222" s="228" t="s">
        <v>194</v>
      </c>
      <c r="C19222" s="228" t="s">
        <v>63</v>
      </c>
      <c r="D19222" s="228" t="s">
        <v>205</v>
      </c>
      <c r="E19222" s="228">
        <v>95</v>
      </c>
      <c r="F19222" s="228">
        <v>945</v>
      </c>
      <c r="G19222" s="228">
        <v>332</v>
      </c>
      <c r="H19222" s="228">
        <v>2110</v>
      </c>
      <c r="I19222" s="228">
        <v>1512815.78</v>
      </c>
      <c r="J19222" s="228">
        <v>174366.4</v>
      </c>
      <c r="K19222" s="228">
        <v>86722</v>
      </c>
      <c r="L19222" s="228">
        <v>1838966.84</v>
      </c>
    </row>
    <row r="19223" spans="1:12">
      <c r="A19223" s="228">
        <v>2022</v>
      </c>
      <c r="B19223" s="228" t="s">
        <v>194</v>
      </c>
      <c r="C19223" s="228" t="s">
        <v>63</v>
      </c>
      <c r="D19223" s="228" t="s">
        <v>206</v>
      </c>
      <c r="E19223" s="228">
        <v>0</v>
      </c>
      <c r="F19223" s="228">
        <v>46432</v>
      </c>
      <c r="G19223" s="228">
        <v>1596</v>
      </c>
      <c r="H19223" s="228">
        <v>4285</v>
      </c>
      <c r="I19223" s="228">
        <v>4038559.57</v>
      </c>
      <c r="J19223" s="228">
        <v>543852.77</v>
      </c>
      <c r="K19223" s="228">
        <v>121148.7</v>
      </c>
      <c r="L19223" s="228">
        <v>5126901.24</v>
      </c>
    </row>
    <row r="19224" spans="1:12">
      <c r="A19224" s="228">
        <v>2022</v>
      </c>
      <c r="B19224" s="228" t="s">
        <v>194</v>
      </c>
      <c r="C19224" s="228" t="s">
        <v>63</v>
      </c>
      <c r="D19224" s="228" t="s">
        <v>206</v>
      </c>
      <c r="E19224" s="228">
        <v>5</v>
      </c>
      <c r="F19224" s="228">
        <v>63562</v>
      </c>
      <c r="G19224" s="228">
        <v>1167</v>
      </c>
      <c r="H19224" s="228">
        <v>1930</v>
      </c>
      <c r="I19224" s="228">
        <v>1602585.03</v>
      </c>
      <c r="J19224" s="228">
        <v>361268.52</v>
      </c>
      <c r="K19224" s="228">
        <v>133986.4</v>
      </c>
      <c r="L19224" s="228">
        <v>2557877.2799999998</v>
      </c>
    </row>
    <row r="19225" spans="1:12">
      <c r="A19225" s="228">
        <v>2022</v>
      </c>
      <c r="B19225" s="228" t="s">
        <v>194</v>
      </c>
      <c r="C19225" s="228" t="s">
        <v>63</v>
      </c>
      <c r="D19225" s="228" t="s">
        <v>206</v>
      </c>
      <c r="E19225" s="228">
        <v>10</v>
      </c>
      <c r="F19225" s="228">
        <v>71073</v>
      </c>
      <c r="G19225" s="228">
        <v>1112</v>
      </c>
      <c r="H19225" s="228">
        <v>2290</v>
      </c>
      <c r="I19225" s="228">
        <v>1950030.13</v>
      </c>
      <c r="J19225" s="228">
        <v>432769.55</v>
      </c>
      <c r="K19225" s="228">
        <v>521937</v>
      </c>
      <c r="L19225" s="228">
        <v>3347579.47</v>
      </c>
    </row>
    <row r="19226" spans="1:12">
      <c r="A19226" s="228">
        <v>2022</v>
      </c>
      <c r="B19226" s="228" t="s">
        <v>194</v>
      </c>
      <c r="C19226" s="228" t="s">
        <v>63</v>
      </c>
      <c r="D19226" s="228" t="s">
        <v>206</v>
      </c>
      <c r="E19226" s="228">
        <v>15</v>
      </c>
      <c r="F19226" s="228">
        <v>68137</v>
      </c>
      <c r="G19226" s="228">
        <v>2690</v>
      </c>
      <c r="H19226" s="228">
        <v>5993</v>
      </c>
      <c r="I19226" s="228">
        <v>5623668.5199999996</v>
      </c>
      <c r="J19226" s="228">
        <v>1092184.27</v>
      </c>
      <c r="K19226" s="228">
        <v>875886</v>
      </c>
      <c r="L19226" s="228">
        <v>8750906.1199999992</v>
      </c>
    </row>
    <row r="19227" spans="1:12">
      <c r="A19227" s="228">
        <v>2022</v>
      </c>
      <c r="B19227" s="228" t="s">
        <v>194</v>
      </c>
      <c r="C19227" s="228" t="s">
        <v>63</v>
      </c>
      <c r="D19227" s="228" t="s">
        <v>206</v>
      </c>
      <c r="E19227" s="228">
        <v>20</v>
      </c>
      <c r="F19227" s="228">
        <v>52018</v>
      </c>
      <c r="G19227" s="228">
        <v>3295</v>
      </c>
      <c r="H19227" s="228">
        <v>8334</v>
      </c>
      <c r="I19227" s="228">
        <v>7985014.3700000001</v>
      </c>
      <c r="J19227" s="228">
        <v>1454887.36</v>
      </c>
      <c r="K19227" s="228">
        <v>817800</v>
      </c>
      <c r="L19227" s="228">
        <v>11738020.810000001</v>
      </c>
    </row>
    <row r="19228" spans="1:12">
      <c r="A19228" s="228">
        <v>2022</v>
      </c>
      <c r="B19228" s="228" t="s">
        <v>194</v>
      </c>
      <c r="C19228" s="228" t="s">
        <v>63</v>
      </c>
      <c r="D19228" s="228" t="s">
        <v>206</v>
      </c>
      <c r="E19228" s="228">
        <v>25</v>
      </c>
      <c r="F19228" s="228">
        <v>43123</v>
      </c>
      <c r="G19228" s="228">
        <v>3503</v>
      </c>
      <c r="H19228" s="228">
        <v>10066</v>
      </c>
      <c r="I19228" s="228">
        <v>9611692.5399999991</v>
      </c>
      <c r="J19228" s="228">
        <v>2127795.1800000002</v>
      </c>
      <c r="K19228" s="228">
        <v>1097187.3</v>
      </c>
      <c r="L19228" s="228">
        <v>15105166.98</v>
      </c>
    </row>
    <row r="19229" spans="1:12">
      <c r="A19229" s="228">
        <v>2022</v>
      </c>
      <c r="B19229" s="228" t="s">
        <v>194</v>
      </c>
      <c r="C19229" s="228" t="s">
        <v>63</v>
      </c>
      <c r="D19229" s="228" t="s">
        <v>206</v>
      </c>
      <c r="E19229" s="228">
        <v>30</v>
      </c>
      <c r="F19229" s="228">
        <v>67693</v>
      </c>
      <c r="G19229" s="228">
        <v>5877</v>
      </c>
      <c r="H19229" s="228">
        <v>17747</v>
      </c>
      <c r="I19229" s="228">
        <v>18245649.43</v>
      </c>
      <c r="J19229" s="228">
        <v>4209265.7</v>
      </c>
      <c r="K19229" s="228">
        <v>1285294</v>
      </c>
      <c r="L19229" s="228">
        <v>27415316.280000001</v>
      </c>
    </row>
    <row r="19230" spans="1:12">
      <c r="A19230" s="228">
        <v>2022</v>
      </c>
      <c r="B19230" s="228" t="s">
        <v>194</v>
      </c>
      <c r="C19230" s="228" t="s">
        <v>63</v>
      </c>
      <c r="D19230" s="228" t="s">
        <v>206</v>
      </c>
      <c r="E19230" s="228">
        <v>35</v>
      </c>
      <c r="F19230" s="228">
        <v>82492</v>
      </c>
      <c r="G19230" s="228">
        <v>7167</v>
      </c>
      <c r="H19230" s="228">
        <v>18371</v>
      </c>
      <c r="I19230" s="228">
        <v>18696630.25</v>
      </c>
      <c r="J19230" s="228">
        <v>4452425.16</v>
      </c>
      <c r="K19230" s="228">
        <v>1831570.75</v>
      </c>
      <c r="L19230" s="228">
        <v>29528693.489999998</v>
      </c>
    </row>
    <row r="19231" spans="1:12">
      <c r="A19231" s="228">
        <v>2022</v>
      </c>
      <c r="B19231" s="228" t="s">
        <v>194</v>
      </c>
      <c r="C19231" s="228" t="s">
        <v>63</v>
      </c>
      <c r="D19231" s="228" t="s">
        <v>206</v>
      </c>
      <c r="E19231" s="228">
        <v>40</v>
      </c>
      <c r="F19231" s="228">
        <v>81880</v>
      </c>
      <c r="G19231" s="228">
        <v>6346</v>
      </c>
      <c r="H19231" s="228">
        <v>14012</v>
      </c>
      <c r="I19231" s="228">
        <v>14678456.42</v>
      </c>
      <c r="J19231" s="228">
        <v>3404803.37</v>
      </c>
      <c r="K19231" s="228">
        <v>1711668.44</v>
      </c>
      <c r="L19231" s="228">
        <v>24110787.48</v>
      </c>
    </row>
    <row r="19232" spans="1:12">
      <c r="A19232" s="228">
        <v>2022</v>
      </c>
      <c r="B19232" s="228" t="s">
        <v>194</v>
      </c>
      <c r="C19232" s="228" t="s">
        <v>63</v>
      </c>
      <c r="D19232" s="228" t="s">
        <v>206</v>
      </c>
      <c r="E19232" s="228">
        <v>45</v>
      </c>
      <c r="F19232" s="228">
        <v>81319</v>
      </c>
      <c r="G19232" s="228">
        <v>6571</v>
      </c>
      <c r="H19232" s="228">
        <v>13544</v>
      </c>
      <c r="I19232" s="228">
        <v>14624634.369999999</v>
      </c>
      <c r="J19232" s="228">
        <v>3507187.25</v>
      </c>
      <c r="K19232" s="228">
        <v>2257117.9</v>
      </c>
      <c r="L19232" s="228">
        <v>24858911.210000001</v>
      </c>
    </row>
    <row r="19233" spans="1:12">
      <c r="A19233" s="228">
        <v>2022</v>
      </c>
      <c r="B19233" s="228" t="s">
        <v>194</v>
      </c>
      <c r="C19233" s="228" t="s">
        <v>63</v>
      </c>
      <c r="D19233" s="228" t="s">
        <v>206</v>
      </c>
      <c r="E19233" s="228">
        <v>50</v>
      </c>
      <c r="F19233" s="228">
        <v>84646</v>
      </c>
      <c r="G19233" s="228">
        <v>8663</v>
      </c>
      <c r="H19233" s="228">
        <v>18099</v>
      </c>
      <c r="I19233" s="228">
        <v>18599710.690000001</v>
      </c>
      <c r="J19233" s="228">
        <v>4454175.21</v>
      </c>
      <c r="K19233" s="228">
        <v>3110337.6</v>
      </c>
      <c r="L19233" s="228">
        <v>31099763.399999999</v>
      </c>
    </row>
    <row r="19234" spans="1:12">
      <c r="A19234" s="228">
        <v>2022</v>
      </c>
      <c r="B19234" s="228" t="s">
        <v>194</v>
      </c>
      <c r="C19234" s="228" t="s">
        <v>63</v>
      </c>
      <c r="D19234" s="228" t="s">
        <v>206</v>
      </c>
      <c r="E19234" s="228">
        <v>55</v>
      </c>
      <c r="F19234" s="228">
        <v>77098</v>
      </c>
      <c r="G19234" s="228">
        <v>9079</v>
      </c>
      <c r="H19234" s="228">
        <v>19641</v>
      </c>
      <c r="I19234" s="228">
        <v>20260376.23</v>
      </c>
      <c r="J19234" s="228">
        <v>4756692.7</v>
      </c>
      <c r="K19234" s="228">
        <v>4032752.94</v>
      </c>
      <c r="L19234" s="228">
        <v>33961765.469999999</v>
      </c>
    </row>
    <row r="19235" spans="1:12">
      <c r="A19235" s="228">
        <v>2022</v>
      </c>
      <c r="B19235" s="228" t="s">
        <v>194</v>
      </c>
      <c r="C19235" s="228" t="s">
        <v>63</v>
      </c>
      <c r="D19235" s="228" t="s">
        <v>206</v>
      </c>
      <c r="E19235" s="228">
        <v>60</v>
      </c>
      <c r="F19235" s="228">
        <v>78340</v>
      </c>
      <c r="G19235" s="228">
        <v>11090</v>
      </c>
      <c r="H19235" s="228">
        <v>22884</v>
      </c>
      <c r="I19235" s="228">
        <v>24666996.960000001</v>
      </c>
      <c r="J19235" s="228">
        <v>6051544.2000000002</v>
      </c>
      <c r="K19235" s="228">
        <v>5270035.8</v>
      </c>
      <c r="L19235" s="228">
        <v>41104868.759999998</v>
      </c>
    </row>
    <row r="19236" spans="1:12">
      <c r="A19236" s="228">
        <v>2022</v>
      </c>
      <c r="B19236" s="228" t="s">
        <v>194</v>
      </c>
      <c r="C19236" s="228" t="s">
        <v>63</v>
      </c>
      <c r="D19236" s="228" t="s">
        <v>206</v>
      </c>
      <c r="E19236" s="228">
        <v>65</v>
      </c>
      <c r="F19236" s="228">
        <v>71081</v>
      </c>
      <c r="G19236" s="228">
        <v>12735</v>
      </c>
      <c r="H19236" s="228">
        <v>28241</v>
      </c>
      <c r="I19236" s="228">
        <v>29109386.07</v>
      </c>
      <c r="J19236" s="228">
        <v>7052863.0499999998</v>
      </c>
      <c r="K19236" s="228">
        <v>6466101.79</v>
      </c>
      <c r="L19236" s="228">
        <v>48000783.789999999</v>
      </c>
    </row>
    <row r="19237" spans="1:12">
      <c r="A19237" s="228">
        <v>2022</v>
      </c>
      <c r="B19237" s="228" t="s">
        <v>194</v>
      </c>
      <c r="C19237" s="228" t="s">
        <v>63</v>
      </c>
      <c r="D19237" s="228" t="s">
        <v>206</v>
      </c>
      <c r="E19237" s="228">
        <v>70</v>
      </c>
      <c r="F19237" s="228">
        <v>64320</v>
      </c>
      <c r="G19237" s="228">
        <v>14583</v>
      </c>
      <c r="H19237" s="228">
        <v>36003</v>
      </c>
      <c r="I19237" s="228">
        <v>36923470.18</v>
      </c>
      <c r="J19237" s="228">
        <v>8262754.2699999996</v>
      </c>
      <c r="K19237" s="228">
        <v>8160632.2999999998</v>
      </c>
      <c r="L19237" s="228">
        <v>58965354.909999996</v>
      </c>
    </row>
    <row r="19238" spans="1:12">
      <c r="A19238" s="228">
        <v>2022</v>
      </c>
      <c r="B19238" s="228" t="s">
        <v>194</v>
      </c>
      <c r="C19238" s="228" t="s">
        <v>63</v>
      </c>
      <c r="D19238" s="228" t="s">
        <v>206</v>
      </c>
      <c r="E19238" s="228">
        <v>75</v>
      </c>
      <c r="F19238" s="228">
        <v>49939</v>
      </c>
      <c r="G19238" s="228">
        <v>13679</v>
      </c>
      <c r="H19238" s="228">
        <v>37396</v>
      </c>
      <c r="I19238" s="228">
        <v>36464690.700000003</v>
      </c>
      <c r="J19238" s="228">
        <v>7574555.79</v>
      </c>
      <c r="K19238" s="228">
        <v>7394606.2699999996</v>
      </c>
      <c r="L19238" s="228">
        <v>55744236.350000001</v>
      </c>
    </row>
    <row r="19239" spans="1:12">
      <c r="A19239" s="228">
        <v>2022</v>
      </c>
      <c r="B19239" s="228" t="s">
        <v>194</v>
      </c>
      <c r="C19239" s="228" t="s">
        <v>63</v>
      </c>
      <c r="D19239" s="228" t="s">
        <v>206</v>
      </c>
      <c r="E19239" s="228">
        <v>80</v>
      </c>
      <c r="F19239" s="228">
        <v>30768</v>
      </c>
      <c r="G19239" s="228">
        <v>9169</v>
      </c>
      <c r="H19239" s="228">
        <v>32850</v>
      </c>
      <c r="I19239" s="228">
        <v>29155373.25</v>
      </c>
      <c r="J19239" s="228">
        <v>5248375.28</v>
      </c>
      <c r="K19239" s="228">
        <v>3974646.89</v>
      </c>
      <c r="L19239" s="228">
        <v>40766620.539999999</v>
      </c>
    </row>
    <row r="19240" spans="1:12">
      <c r="A19240" s="228">
        <v>2022</v>
      </c>
      <c r="B19240" s="228" t="s">
        <v>194</v>
      </c>
      <c r="C19240" s="228" t="s">
        <v>63</v>
      </c>
      <c r="D19240" s="228" t="s">
        <v>206</v>
      </c>
      <c r="E19240" s="228">
        <v>85</v>
      </c>
      <c r="F19240" s="228">
        <v>17485</v>
      </c>
      <c r="G19240" s="228">
        <v>5290</v>
      </c>
      <c r="H19240" s="228">
        <v>27345</v>
      </c>
      <c r="I19240" s="228">
        <v>20648716.289999999</v>
      </c>
      <c r="J19240" s="228">
        <v>3010120.56</v>
      </c>
      <c r="K19240" s="228">
        <v>2199105</v>
      </c>
      <c r="L19240" s="228">
        <v>27230250.68</v>
      </c>
    </row>
    <row r="19241" spans="1:12">
      <c r="A19241" s="228">
        <v>2022</v>
      </c>
      <c r="B19241" s="228" t="s">
        <v>194</v>
      </c>
      <c r="C19241" s="228" t="s">
        <v>63</v>
      </c>
      <c r="D19241" s="228" t="s">
        <v>206</v>
      </c>
      <c r="E19241" s="228">
        <v>90</v>
      </c>
      <c r="F19241" s="228">
        <v>7999</v>
      </c>
      <c r="G19241" s="228">
        <v>2326</v>
      </c>
      <c r="H19241" s="228">
        <v>16214</v>
      </c>
      <c r="I19241" s="228">
        <v>11450632.869999999</v>
      </c>
      <c r="J19241" s="228">
        <v>1392526.26</v>
      </c>
      <c r="K19241" s="228">
        <v>579448</v>
      </c>
      <c r="L19241" s="228">
        <v>13999361.939999999</v>
      </c>
    </row>
    <row r="19242" spans="1:12">
      <c r="A19242" s="228">
        <v>2022</v>
      </c>
      <c r="B19242" s="228" t="s">
        <v>194</v>
      </c>
      <c r="C19242" s="228" t="s">
        <v>63</v>
      </c>
      <c r="D19242" s="228" t="s">
        <v>206</v>
      </c>
      <c r="E19242" s="228">
        <v>95</v>
      </c>
      <c r="F19242" s="228">
        <v>2126</v>
      </c>
      <c r="G19242" s="228">
        <v>567</v>
      </c>
      <c r="H19242" s="228">
        <v>4568</v>
      </c>
      <c r="I19242" s="228">
        <v>2936542.6</v>
      </c>
      <c r="J19242" s="228">
        <v>284761.07</v>
      </c>
      <c r="K19242" s="228">
        <v>162904</v>
      </c>
      <c r="L19242" s="228">
        <v>3515736.72</v>
      </c>
    </row>
    <row r="19243" spans="1:12">
      <c r="A19243" s="228">
        <v>2022</v>
      </c>
      <c r="B19243" s="228" t="s">
        <v>194</v>
      </c>
      <c r="C19243" s="228" t="s">
        <v>64</v>
      </c>
      <c r="D19243" s="228" t="s">
        <v>205</v>
      </c>
      <c r="E19243" s="228">
        <v>0</v>
      </c>
      <c r="F19243" s="228">
        <v>17620</v>
      </c>
      <c r="G19243" s="228">
        <v>719</v>
      </c>
      <c r="H19243" s="228">
        <v>1757</v>
      </c>
      <c r="I19243" s="228">
        <v>1340557.5900000001</v>
      </c>
      <c r="J19243" s="228">
        <v>263995.65000000002</v>
      </c>
      <c r="K19243" s="228">
        <v>18353</v>
      </c>
      <c r="L19243" s="228">
        <v>1710000.7</v>
      </c>
    </row>
    <row r="19244" spans="1:12">
      <c r="A19244" s="228">
        <v>2022</v>
      </c>
      <c r="B19244" s="228" t="s">
        <v>194</v>
      </c>
      <c r="C19244" s="228" t="s">
        <v>64</v>
      </c>
      <c r="D19244" s="228" t="s">
        <v>205</v>
      </c>
      <c r="E19244" s="228">
        <v>5</v>
      </c>
      <c r="F19244" s="228">
        <v>22472</v>
      </c>
      <c r="G19244" s="228">
        <v>448</v>
      </c>
      <c r="H19244" s="228">
        <v>636</v>
      </c>
      <c r="I19244" s="228">
        <v>517643.16</v>
      </c>
      <c r="J19244" s="228">
        <v>133615.35999999999</v>
      </c>
      <c r="K19244" s="228">
        <v>65188</v>
      </c>
      <c r="L19244" s="228">
        <v>777830.40000000002</v>
      </c>
    </row>
    <row r="19245" spans="1:12">
      <c r="A19245" s="228">
        <v>2022</v>
      </c>
      <c r="B19245" s="228" t="s">
        <v>194</v>
      </c>
      <c r="C19245" s="228" t="s">
        <v>64</v>
      </c>
      <c r="D19245" s="228" t="s">
        <v>205</v>
      </c>
      <c r="E19245" s="228">
        <v>10</v>
      </c>
      <c r="F19245" s="228">
        <v>23892</v>
      </c>
      <c r="G19245" s="228">
        <v>347</v>
      </c>
      <c r="H19245" s="228">
        <v>930</v>
      </c>
      <c r="I19245" s="228">
        <v>568990.61</v>
      </c>
      <c r="J19245" s="228">
        <v>133790.57999999999</v>
      </c>
      <c r="K19245" s="228">
        <v>92448</v>
      </c>
      <c r="L19245" s="228">
        <v>826916.38</v>
      </c>
    </row>
    <row r="19246" spans="1:12">
      <c r="A19246" s="228">
        <v>2022</v>
      </c>
      <c r="B19246" s="228" t="s">
        <v>194</v>
      </c>
      <c r="C19246" s="228" t="s">
        <v>64</v>
      </c>
      <c r="D19246" s="228" t="s">
        <v>205</v>
      </c>
      <c r="E19246" s="228">
        <v>15</v>
      </c>
      <c r="F19246" s="228">
        <v>22915</v>
      </c>
      <c r="G19246" s="228">
        <v>604</v>
      </c>
      <c r="H19246" s="228">
        <v>829</v>
      </c>
      <c r="I19246" s="228">
        <v>996811.65</v>
      </c>
      <c r="J19246" s="228">
        <v>328568.43</v>
      </c>
      <c r="K19246" s="228">
        <v>295689</v>
      </c>
      <c r="L19246" s="228">
        <v>1780734.64</v>
      </c>
    </row>
    <row r="19247" spans="1:12">
      <c r="A19247" s="228">
        <v>2022</v>
      </c>
      <c r="B19247" s="228" t="s">
        <v>194</v>
      </c>
      <c r="C19247" s="228" t="s">
        <v>64</v>
      </c>
      <c r="D19247" s="228" t="s">
        <v>205</v>
      </c>
      <c r="E19247" s="228">
        <v>20</v>
      </c>
      <c r="F19247" s="228">
        <v>18851</v>
      </c>
      <c r="G19247" s="228">
        <v>661</v>
      </c>
      <c r="H19247" s="228">
        <v>1038</v>
      </c>
      <c r="I19247" s="228">
        <v>1422918.35</v>
      </c>
      <c r="J19247" s="228">
        <v>428663.34</v>
      </c>
      <c r="K19247" s="228">
        <v>411583</v>
      </c>
      <c r="L19247" s="228">
        <v>2468047.63</v>
      </c>
    </row>
    <row r="19248" spans="1:12">
      <c r="A19248" s="228">
        <v>2022</v>
      </c>
      <c r="B19248" s="228" t="s">
        <v>194</v>
      </c>
      <c r="C19248" s="228" t="s">
        <v>64</v>
      </c>
      <c r="D19248" s="228" t="s">
        <v>205</v>
      </c>
      <c r="E19248" s="228">
        <v>25</v>
      </c>
      <c r="F19248" s="228">
        <v>14609</v>
      </c>
      <c r="G19248" s="228">
        <v>465</v>
      </c>
      <c r="H19248" s="228">
        <v>713</v>
      </c>
      <c r="I19248" s="228">
        <v>980654.36</v>
      </c>
      <c r="J19248" s="228">
        <v>295746.25</v>
      </c>
      <c r="K19248" s="228">
        <v>262231</v>
      </c>
      <c r="L19248" s="228">
        <v>1785744</v>
      </c>
    </row>
    <row r="19249" spans="1:12">
      <c r="A19249" s="228">
        <v>2022</v>
      </c>
      <c r="B19249" s="228" t="s">
        <v>194</v>
      </c>
      <c r="C19249" s="228" t="s">
        <v>64</v>
      </c>
      <c r="D19249" s="228" t="s">
        <v>205</v>
      </c>
      <c r="E19249" s="228">
        <v>30</v>
      </c>
      <c r="F19249" s="228">
        <v>21071</v>
      </c>
      <c r="G19249" s="228">
        <v>617</v>
      </c>
      <c r="H19249" s="228">
        <v>952</v>
      </c>
      <c r="I19249" s="228">
        <v>1013581.6</v>
      </c>
      <c r="J19249" s="228">
        <v>400359.63</v>
      </c>
      <c r="K19249" s="228">
        <v>421114</v>
      </c>
      <c r="L19249" s="228">
        <v>2201820.25</v>
      </c>
    </row>
    <row r="19250" spans="1:12">
      <c r="A19250" s="228">
        <v>2022</v>
      </c>
      <c r="B19250" s="228" t="s">
        <v>194</v>
      </c>
      <c r="C19250" s="228" t="s">
        <v>64</v>
      </c>
      <c r="D19250" s="228" t="s">
        <v>205</v>
      </c>
      <c r="E19250" s="228">
        <v>35</v>
      </c>
      <c r="F19250" s="228">
        <v>24501</v>
      </c>
      <c r="G19250" s="228">
        <v>908</v>
      </c>
      <c r="H19250" s="228">
        <v>1380</v>
      </c>
      <c r="I19250" s="228">
        <v>1441406.97</v>
      </c>
      <c r="J19250" s="228">
        <v>532774</v>
      </c>
      <c r="K19250" s="228">
        <v>274524</v>
      </c>
      <c r="L19250" s="228">
        <v>2678298.67</v>
      </c>
    </row>
    <row r="19251" spans="1:12">
      <c r="A19251" s="228">
        <v>2022</v>
      </c>
      <c r="B19251" s="228" t="s">
        <v>194</v>
      </c>
      <c r="C19251" s="228" t="s">
        <v>64</v>
      </c>
      <c r="D19251" s="228" t="s">
        <v>205</v>
      </c>
      <c r="E19251" s="228">
        <v>40</v>
      </c>
      <c r="F19251" s="228">
        <v>24046</v>
      </c>
      <c r="G19251" s="228">
        <v>977</v>
      </c>
      <c r="H19251" s="228">
        <v>1507</v>
      </c>
      <c r="I19251" s="228">
        <v>1617935.3</v>
      </c>
      <c r="J19251" s="228">
        <v>595305.16</v>
      </c>
      <c r="K19251" s="228">
        <v>380383</v>
      </c>
      <c r="L19251" s="228">
        <v>3050071.26</v>
      </c>
    </row>
    <row r="19252" spans="1:12">
      <c r="A19252" s="228">
        <v>2022</v>
      </c>
      <c r="B19252" s="228" t="s">
        <v>194</v>
      </c>
      <c r="C19252" s="228" t="s">
        <v>64</v>
      </c>
      <c r="D19252" s="228" t="s">
        <v>205</v>
      </c>
      <c r="E19252" s="228">
        <v>45</v>
      </c>
      <c r="F19252" s="228">
        <v>24024</v>
      </c>
      <c r="G19252" s="228">
        <v>1305</v>
      </c>
      <c r="H19252" s="228">
        <v>2111</v>
      </c>
      <c r="I19252" s="228">
        <v>2108438.39</v>
      </c>
      <c r="J19252" s="228">
        <v>689249.37</v>
      </c>
      <c r="K19252" s="228">
        <v>544199.06999999995</v>
      </c>
      <c r="L19252" s="228">
        <v>3842845.6</v>
      </c>
    </row>
    <row r="19253" spans="1:12">
      <c r="A19253" s="228">
        <v>2022</v>
      </c>
      <c r="B19253" s="228" t="s">
        <v>194</v>
      </c>
      <c r="C19253" s="228" t="s">
        <v>64</v>
      </c>
      <c r="D19253" s="228" t="s">
        <v>205</v>
      </c>
      <c r="E19253" s="228">
        <v>50</v>
      </c>
      <c r="F19253" s="228">
        <v>26140</v>
      </c>
      <c r="G19253" s="228">
        <v>1807</v>
      </c>
      <c r="H19253" s="228">
        <v>3240</v>
      </c>
      <c r="I19253" s="228">
        <v>3858814.35</v>
      </c>
      <c r="J19253" s="228">
        <v>1187648.75</v>
      </c>
      <c r="K19253" s="228">
        <v>1037461.93</v>
      </c>
      <c r="L19253" s="228">
        <v>6748019.1900000004</v>
      </c>
    </row>
    <row r="19254" spans="1:12">
      <c r="A19254" s="228">
        <v>2022</v>
      </c>
      <c r="B19254" s="228" t="s">
        <v>194</v>
      </c>
      <c r="C19254" s="228" t="s">
        <v>64</v>
      </c>
      <c r="D19254" s="228" t="s">
        <v>205</v>
      </c>
      <c r="E19254" s="228">
        <v>55</v>
      </c>
      <c r="F19254" s="228">
        <v>25817</v>
      </c>
      <c r="G19254" s="228">
        <v>2144</v>
      </c>
      <c r="H19254" s="228">
        <v>4193</v>
      </c>
      <c r="I19254" s="228">
        <v>5255831.0599999996</v>
      </c>
      <c r="J19254" s="228">
        <v>1522931.53</v>
      </c>
      <c r="K19254" s="228">
        <v>1590515.69</v>
      </c>
      <c r="L19254" s="228">
        <v>9158336.4199999999</v>
      </c>
    </row>
    <row r="19255" spans="1:12">
      <c r="A19255" s="228">
        <v>2022</v>
      </c>
      <c r="B19255" s="228" t="s">
        <v>194</v>
      </c>
      <c r="C19255" s="228" t="s">
        <v>64</v>
      </c>
      <c r="D19255" s="228" t="s">
        <v>205</v>
      </c>
      <c r="E19255" s="228">
        <v>60</v>
      </c>
      <c r="F19255" s="228">
        <v>28063</v>
      </c>
      <c r="G19255" s="228">
        <v>3381</v>
      </c>
      <c r="H19255" s="228">
        <v>7263</v>
      </c>
      <c r="I19255" s="228">
        <v>8664094.0999999996</v>
      </c>
      <c r="J19255" s="228">
        <v>2319148.6</v>
      </c>
      <c r="K19255" s="228">
        <v>2273283.7000000002</v>
      </c>
      <c r="L19255" s="228">
        <v>14362361.890000001</v>
      </c>
    </row>
    <row r="19256" spans="1:12">
      <c r="A19256" s="228">
        <v>2022</v>
      </c>
      <c r="B19256" s="228" t="s">
        <v>194</v>
      </c>
      <c r="C19256" s="228" t="s">
        <v>64</v>
      </c>
      <c r="D19256" s="228" t="s">
        <v>205</v>
      </c>
      <c r="E19256" s="228">
        <v>65</v>
      </c>
      <c r="F19256" s="228">
        <v>27120</v>
      </c>
      <c r="G19256" s="228">
        <v>5057</v>
      </c>
      <c r="H19256" s="228">
        <v>10100</v>
      </c>
      <c r="I19256" s="228">
        <v>11439405.48</v>
      </c>
      <c r="J19256" s="228">
        <v>3105734.45</v>
      </c>
      <c r="K19256" s="228">
        <v>3305207.18</v>
      </c>
      <c r="L19256" s="228">
        <v>19104798.399999999</v>
      </c>
    </row>
    <row r="19257" spans="1:12">
      <c r="A19257" s="228">
        <v>2022</v>
      </c>
      <c r="B19257" s="228" t="s">
        <v>194</v>
      </c>
      <c r="C19257" s="228" t="s">
        <v>64</v>
      </c>
      <c r="D19257" s="228" t="s">
        <v>205</v>
      </c>
      <c r="E19257" s="228">
        <v>70</v>
      </c>
      <c r="F19257" s="228">
        <v>25153</v>
      </c>
      <c r="G19257" s="228">
        <v>5940</v>
      </c>
      <c r="H19257" s="228">
        <v>12758</v>
      </c>
      <c r="I19257" s="228">
        <v>13394567.609999999</v>
      </c>
      <c r="J19257" s="228">
        <v>3484541.54</v>
      </c>
      <c r="K19257" s="228">
        <v>3617014.3</v>
      </c>
      <c r="L19257" s="228">
        <v>21713142.350000001</v>
      </c>
    </row>
    <row r="19258" spans="1:12">
      <c r="A19258" s="228">
        <v>2022</v>
      </c>
      <c r="B19258" s="228" t="s">
        <v>194</v>
      </c>
      <c r="C19258" s="228" t="s">
        <v>64</v>
      </c>
      <c r="D19258" s="228" t="s">
        <v>205</v>
      </c>
      <c r="E19258" s="228">
        <v>75</v>
      </c>
      <c r="F19258" s="228">
        <v>20200</v>
      </c>
      <c r="G19258" s="228">
        <v>5421</v>
      </c>
      <c r="H19258" s="228">
        <v>13519</v>
      </c>
      <c r="I19258" s="228">
        <v>13101065.52</v>
      </c>
      <c r="J19258" s="228">
        <v>3322061.62</v>
      </c>
      <c r="K19258" s="228">
        <v>3648642.73</v>
      </c>
      <c r="L19258" s="228">
        <v>21188996.300000001</v>
      </c>
    </row>
    <row r="19259" spans="1:12">
      <c r="A19259" s="228">
        <v>2022</v>
      </c>
      <c r="B19259" s="228" t="s">
        <v>194</v>
      </c>
      <c r="C19259" s="228" t="s">
        <v>64</v>
      </c>
      <c r="D19259" s="228" t="s">
        <v>205</v>
      </c>
      <c r="E19259" s="228">
        <v>80</v>
      </c>
      <c r="F19259" s="228">
        <v>12157</v>
      </c>
      <c r="G19259" s="228">
        <v>4186</v>
      </c>
      <c r="H19259" s="228">
        <v>12060</v>
      </c>
      <c r="I19259" s="228">
        <v>10381508.5</v>
      </c>
      <c r="J19259" s="228">
        <v>2273396.79</v>
      </c>
      <c r="K19259" s="228">
        <v>2598579.13</v>
      </c>
      <c r="L19259" s="228">
        <v>15827021.73</v>
      </c>
    </row>
    <row r="19260" spans="1:12">
      <c r="A19260" s="228">
        <v>2022</v>
      </c>
      <c r="B19260" s="228" t="s">
        <v>194</v>
      </c>
      <c r="C19260" s="228" t="s">
        <v>64</v>
      </c>
      <c r="D19260" s="228" t="s">
        <v>205</v>
      </c>
      <c r="E19260" s="228">
        <v>85</v>
      </c>
      <c r="F19260" s="228">
        <v>6516</v>
      </c>
      <c r="G19260" s="228">
        <v>2207</v>
      </c>
      <c r="H19260" s="228">
        <v>7877</v>
      </c>
      <c r="I19260" s="228">
        <v>5871391.5999999996</v>
      </c>
      <c r="J19260" s="228">
        <v>1127404.17</v>
      </c>
      <c r="K19260" s="228">
        <v>1307503.78</v>
      </c>
      <c r="L19260" s="228">
        <v>8559510.5999999996</v>
      </c>
    </row>
    <row r="19261" spans="1:12">
      <c r="A19261" s="228">
        <v>2022</v>
      </c>
      <c r="B19261" s="228" t="s">
        <v>194</v>
      </c>
      <c r="C19261" s="228" t="s">
        <v>64</v>
      </c>
      <c r="D19261" s="228" t="s">
        <v>205</v>
      </c>
      <c r="E19261" s="228">
        <v>90</v>
      </c>
      <c r="F19261" s="228">
        <v>2773</v>
      </c>
      <c r="G19261" s="228">
        <v>697</v>
      </c>
      <c r="H19261" s="228">
        <v>4040</v>
      </c>
      <c r="I19261" s="228">
        <v>2381952.7000000002</v>
      </c>
      <c r="J19261" s="228">
        <v>409774.61</v>
      </c>
      <c r="K19261" s="228">
        <v>334583</v>
      </c>
      <c r="L19261" s="228">
        <v>3233386.83</v>
      </c>
    </row>
    <row r="19262" spans="1:12">
      <c r="A19262" s="228">
        <v>2022</v>
      </c>
      <c r="B19262" s="228" t="s">
        <v>194</v>
      </c>
      <c r="C19262" s="228" t="s">
        <v>64</v>
      </c>
      <c r="D19262" s="228" t="s">
        <v>205</v>
      </c>
      <c r="E19262" s="228">
        <v>95</v>
      </c>
      <c r="F19262" s="228">
        <v>576</v>
      </c>
      <c r="G19262" s="228">
        <v>214</v>
      </c>
      <c r="H19262" s="228">
        <v>1170</v>
      </c>
      <c r="I19262" s="228">
        <v>638807.69999999995</v>
      </c>
      <c r="J19262" s="228">
        <v>84251.85</v>
      </c>
      <c r="K19262" s="228">
        <v>59783</v>
      </c>
      <c r="L19262" s="228">
        <v>804871.3</v>
      </c>
    </row>
    <row r="19263" spans="1:12">
      <c r="A19263" s="228">
        <v>2022</v>
      </c>
      <c r="B19263" s="228" t="s">
        <v>194</v>
      </c>
      <c r="C19263" s="228" t="s">
        <v>64</v>
      </c>
      <c r="D19263" s="228" t="s">
        <v>206</v>
      </c>
      <c r="E19263" s="228">
        <v>0</v>
      </c>
      <c r="F19263" s="228">
        <v>16384</v>
      </c>
      <c r="G19263" s="228">
        <v>479</v>
      </c>
      <c r="H19263" s="228">
        <v>1467</v>
      </c>
      <c r="I19263" s="228">
        <v>1071122.3</v>
      </c>
      <c r="J19263" s="228">
        <v>174263.08</v>
      </c>
      <c r="K19263" s="228">
        <v>22450</v>
      </c>
      <c r="L19263" s="228">
        <v>1325092.92</v>
      </c>
    </row>
    <row r="19264" spans="1:12">
      <c r="A19264" s="228">
        <v>2022</v>
      </c>
      <c r="B19264" s="228" t="s">
        <v>194</v>
      </c>
      <c r="C19264" s="228" t="s">
        <v>64</v>
      </c>
      <c r="D19264" s="228" t="s">
        <v>206</v>
      </c>
      <c r="E19264" s="228">
        <v>5</v>
      </c>
      <c r="F19264" s="228">
        <v>20927</v>
      </c>
      <c r="G19264" s="228">
        <v>300</v>
      </c>
      <c r="H19264" s="228">
        <v>374</v>
      </c>
      <c r="I19264" s="228">
        <v>368028.9</v>
      </c>
      <c r="J19264" s="228">
        <v>100433.58</v>
      </c>
      <c r="K19264" s="228">
        <v>27199</v>
      </c>
      <c r="L19264" s="228">
        <v>547616.79</v>
      </c>
    </row>
    <row r="19265" spans="1:12">
      <c r="A19265" s="228">
        <v>2022</v>
      </c>
      <c r="B19265" s="228" t="s">
        <v>194</v>
      </c>
      <c r="C19265" s="228" t="s">
        <v>64</v>
      </c>
      <c r="D19265" s="228" t="s">
        <v>206</v>
      </c>
      <c r="E19265" s="228">
        <v>10</v>
      </c>
      <c r="F19265" s="228">
        <v>22525</v>
      </c>
      <c r="G19265" s="228">
        <v>280</v>
      </c>
      <c r="H19265" s="228">
        <v>449</v>
      </c>
      <c r="I19265" s="228">
        <v>408688</v>
      </c>
      <c r="J19265" s="228">
        <v>117813.53</v>
      </c>
      <c r="K19265" s="228">
        <v>219113</v>
      </c>
      <c r="L19265" s="228">
        <v>799833.85</v>
      </c>
    </row>
    <row r="19266" spans="1:12">
      <c r="A19266" s="228">
        <v>2022</v>
      </c>
      <c r="B19266" s="228" t="s">
        <v>194</v>
      </c>
      <c r="C19266" s="228" t="s">
        <v>64</v>
      </c>
      <c r="D19266" s="228" t="s">
        <v>206</v>
      </c>
      <c r="E19266" s="228">
        <v>15</v>
      </c>
      <c r="F19266" s="228">
        <v>21933</v>
      </c>
      <c r="G19266" s="228">
        <v>714</v>
      </c>
      <c r="H19266" s="228">
        <v>1017</v>
      </c>
      <c r="I19266" s="228">
        <v>1226731.8</v>
      </c>
      <c r="J19266" s="228">
        <v>400651.07</v>
      </c>
      <c r="K19266" s="228">
        <v>283181.3</v>
      </c>
      <c r="L19266" s="228">
        <v>2167397.31</v>
      </c>
    </row>
    <row r="19267" spans="1:12">
      <c r="A19267" s="228">
        <v>2022</v>
      </c>
      <c r="B19267" s="228" t="s">
        <v>194</v>
      </c>
      <c r="C19267" s="228" t="s">
        <v>64</v>
      </c>
      <c r="D19267" s="228" t="s">
        <v>206</v>
      </c>
      <c r="E19267" s="228">
        <v>20</v>
      </c>
      <c r="F19267" s="228">
        <v>19067</v>
      </c>
      <c r="G19267" s="228">
        <v>1026</v>
      </c>
      <c r="H19267" s="228">
        <v>1633</v>
      </c>
      <c r="I19267" s="228">
        <v>2159450.5099999998</v>
      </c>
      <c r="J19267" s="228">
        <v>642102.73</v>
      </c>
      <c r="K19267" s="228">
        <v>339216</v>
      </c>
      <c r="L19267" s="228">
        <v>3623626.79</v>
      </c>
    </row>
    <row r="19268" spans="1:12">
      <c r="A19268" s="228">
        <v>2022</v>
      </c>
      <c r="B19268" s="228" t="s">
        <v>194</v>
      </c>
      <c r="C19268" s="228" t="s">
        <v>64</v>
      </c>
      <c r="D19268" s="228" t="s">
        <v>206</v>
      </c>
      <c r="E19268" s="228">
        <v>25</v>
      </c>
      <c r="F19268" s="228">
        <v>17089</v>
      </c>
      <c r="G19268" s="228">
        <v>1046</v>
      </c>
      <c r="H19268" s="228">
        <v>2548</v>
      </c>
      <c r="I19268" s="228">
        <v>2908938.8</v>
      </c>
      <c r="J19268" s="228">
        <v>827894.86</v>
      </c>
      <c r="K19268" s="228">
        <v>359670</v>
      </c>
      <c r="L19268" s="228">
        <v>4775429.57</v>
      </c>
    </row>
    <row r="19269" spans="1:12">
      <c r="A19269" s="228">
        <v>2022</v>
      </c>
      <c r="B19269" s="228" t="s">
        <v>194</v>
      </c>
      <c r="C19269" s="228" t="s">
        <v>64</v>
      </c>
      <c r="D19269" s="228" t="s">
        <v>206</v>
      </c>
      <c r="E19269" s="228">
        <v>30</v>
      </c>
      <c r="F19269" s="228">
        <v>24182</v>
      </c>
      <c r="G19269" s="228">
        <v>1776</v>
      </c>
      <c r="H19269" s="228">
        <v>4321</v>
      </c>
      <c r="I19269" s="228">
        <v>4969202.51</v>
      </c>
      <c r="J19269" s="228">
        <v>1524494.68</v>
      </c>
      <c r="K19269" s="228">
        <v>466458.68</v>
      </c>
      <c r="L19269" s="228">
        <v>7943232.5700000003</v>
      </c>
    </row>
    <row r="19270" spans="1:12">
      <c r="A19270" s="228">
        <v>2022</v>
      </c>
      <c r="B19270" s="228" t="s">
        <v>194</v>
      </c>
      <c r="C19270" s="228" t="s">
        <v>64</v>
      </c>
      <c r="D19270" s="228" t="s">
        <v>206</v>
      </c>
      <c r="E19270" s="228">
        <v>35</v>
      </c>
      <c r="F19270" s="228">
        <v>28088</v>
      </c>
      <c r="G19270" s="228">
        <v>2183</v>
      </c>
      <c r="H19270" s="228">
        <v>4450</v>
      </c>
      <c r="I19270" s="228">
        <v>5159981.29</v>
      </c>
      <c r="J19270" s="228">
        <v>1498837.05</v>
      </c>
      <c r="K19270" s="228">
        <v>706610</v>
      </c>
      <c r="L19270" s="228">
        <v>8410522.8699999992</v>
      </c>
    </row>
    <row r="19271" spans="1:12">
      <c r="A19271" s="228">
        <v>2022</v>
      </c>
      <c r="B19271" s="228" t="s">
        <v>194</v>
      </c>
      <c r="C19271" s="228" t="s">
        <v>64</v>
      </c>
      <c r="D19271" s="228" t="s">
        <v>206</v>
      </c>
      <c r="E19271" s="228">
        <v>40</v>
      </c>
      <c r="F19271" s="228">
        <v>27075</v>
      </c>
      <c r="G19271" s="228">
        <v>1801</v>
      </c>
      <c r="H19271" s="228">
        <v>3505</v>
      </c>
      <c r="I19271" s="228">
        <v>3950667.92</v>
      </c>
      <c r="J19271" s="228">
        <v>1259330.8600000001</v>
      </c>
      <c r="K19271" s="228">
        <v>626070.65</v>
      </c>
      <c r="L19271" s="228">
        <v>6697829.79</v>
      </c>
    </row>
    <row r="19272" spans="1:12">
      <c r="A19272" s="228">
        <v>2022</v>
      </c>
      <c r="B19272" s="228" t="s">
        <v>194</v>
      </c>
      <c r="C19272" s="228" t="s">
        <v>64</v>
      </c>
      <c r="D19272" s="228" t="s">
        <v>206</v>
      </c>
      <c r="E19272" s="228">
        <v>45</v>
      </c>
      <c r="F19272" s="228">
        <v>25877</v>
      </c>
      <c r="G19272" s="228">
        <v>2141</v>
      </c>
      <c r="H19272" s="228">
        <v>3815</v>
      </c>
      <c r="I19272" s="228">
        <v>4591650.7300000004</v>
      </c>
      <c r="J19272" s="228">
        <v>1320813.26</v>
      </c>
      <c r="K19272" s="228">
        <v>795264</v>
      </c>
      <c r="L19272" s="228">
        <v>7603902.4800000004</v>
      </c>
    </row>
    <row r="19273" spans="1:12">
      <c r="A19273" s="228">
        <v>2022</v>
      </c>
      <c r="B19273" s="228" t="s">
        <v>194</v>
      </c>
      <c r="C19273" s="228" t="s">
        <v>64</v>
      </c>
      <c r="D19273" s="228" t="s">
        <v>206</v>
      </c>
      <c r="E19273" s="228">
        <v>50</v>
      </c>
      <c r="F19273" s="228">
        <v>28987</v>
      </c>
      <c r="G19273" s="228">
        <v>2616</v>
      </c>
      <c r="H19273" s="228">
        <v>4809</v>
      </c>
      <c r="I19273" s="228">
        <v>5782630.8700000001</v>
      </c>
      <c r="J19273" s="228">
        <v>1657461.89</v>
      </c>
      <c r="K19273" s="228">
        <v>1092606.08</v>
      </c>
      <c r="L19273" s="228">
        <v>9569209.4499999993</v>
      </c>
    </row>
    <row r="19274" spans="1:12">
      <c r="A19274" s="228">
        <v>2022</v>
      </c>
      <c r="B19274" s="228" t="s">
        <v>194</v>
      </c>
      <c r="C19274" s="228" t="s">
        <v>64</v>
      </c>
      <c r="D19274" s="228" t="s">
        <v>206</v>
      </c>
      <c r="E19274" s="228">
        <v>55</v>
      </c>
      <c r="F19274" s="228">
        <v>28959</v>
      </c>
      <c r="G19274" s="228">
        <v>3143</v>
      </c>
      <c r="H19274" s="228">
        <v>5749</v>
      </c>
      <c r="I19274" s="228">
        <v>6867509.0800000001</v>
      </c>
      <c r="J19274" s="228">
        <v>1869095.7</v>
      </c>
      <c r="K19274" s="228">
        <v>1412229.21</v>
      </c>
      <c r="L19274" s="228">
        <v>11195143.109999999</v>
      </c>
    </row>
    <row r="19275" spans="1:12">
      <c r="A19275" s="228">
        <v>2022</v>
      </c>
      <c r="B19275" s="228" t="s">
        <v>194</v>
      </c>
      <c r="C19275" s="228" t="s">
        <v>64</v>
      </c>
      <c r="D19275" s="228" t="s">
        <v>206</v>
      </c>
      <c r="E19275" s="228">
        <v>60</v>
      </c>
      <c r="F19275" s="228">
        <v>31531</v>
      </c>
      <c r="G19275" s="228">
        <v>4265</v>
      </c>
      <c r="H19275" s="228">
        <v>8079</v>
      </c>
      <c r="I19275" s="228">
        <v>9114252.1699999999</v>
      </c>
      <c r="J19275" s="228">
        <v>2490387.67</v>
      </c>
      <c r="K19275" s="228">
        <v>2335201.62</v>
      </c>
      <c r="L19275" s="228">
        <v>15181543.449999999</v>
      </c>
    </row>
    <row r="19276" spans="1:12">
      <c r="A19276" s="228">
        <v>2022</v>
      </c>
      <c r="B19276" s="228" t="s">
        <v>194</v>
      </c>
      <c r="C19276" s="228" t="s">
        <v>64</v>
      </c>
      <c r="D19276" s="228" t="s">
        <v>206</v>
      </c>
      <c r="E19276" s="228">
        <v>65</v>
      </c>
      <c r="F19276" s="228">
        <v>31075</v>
      </c>
      <c r="G19276" s="228">
        <v>5279</v>
      </c>
      <c r="H19276" s="228">
        <v>10494</v>
      </c>
      <c r="I19276" s="228">
        <v>11304434.91</v>
      </c>
      <c r="J19276" s="228">
        <v>3194716.1</v>
      </c>
      <c r="K19276" s="228">
        <v>3833129.92</v>
      </c>
      <c r="L19276" s="228">
        <v>19609082.780000001</v>
      </c>
    </row>
    <row r="19277" spans="1:12">
      <c r="A19277" s="228">
        <v>2022</v>
      </c>
      <c r="B19277" s="228" t="s">
        <v>194</v>
      </c>
      <c r="C19277" s="228" t="s">
        <v>64</v>
      </c>
      <c r="D19277" s="228" t="s">
        <v>206</v>
      </c>
      <c r="E19277" s="228">
        <v>70</v>
      </c>
      <c r="F19277" s="228">
        <v>29107</v>
      </c>
      <c r="G19277" s="228">
        <v>5427</v>
      </c>
      <c r="H19277" s="228">
        <v>11711</v>
      </c>
      <c r="I19277" s="228">
        <v>13028234.68</v>
      </c>
      <c r="J19277" s="228">
        <v>3608572.71</v>
      </c>
      <c r="K19277" s="228">
        <v>4119918.95</v>
      </c>
      <c r="L19277" s="228">
        <v>21985568.109999999</v>
      </c>
    </row>
    <row r="19278" spans="1:12">
      <c r="A19278" s="228">
        <v>2022</v>
      </c>
      <c r="B19278" s="228" t="s">
        <v>194</v>
      </c>
      <c r="C19278" s="228" t="s">
        <v>64</v>
      </c>
      <c r="D19278" s="228" t="s">
        <v>206</v>
      </c>
      <c r="E19278" s="228">
        <v>75</v>
      </c>
      <c r="F19278" s="228">
        <v>23183</v>
      </c>
      <c r="G19278" s="228">
        <v>5712</v>
      </c>
      <c r="H19278" s="228">
        <v>14790</v>
      </c>
      <c r="I19278" s="228">
        <v>14308671.460000001</v>
      </c>
      <c r="J19278" s="228">
        <v>3456746.1</v>
      </c>
      <c r="K19278" s="228">
        <v>4020497.14</v>
      </c>
      <c r="L19278" s="228">
        <v>22777143.559999999</v>
      </c>
    </row>
    <row r="19279" spans="1:12">
      <c r="A19279" s="228">
        <v>2022</v>
      </c>
      <c r="B19279" s="228" t="s">
        <v>194</v>
      </c>
      <c r="C19279" s="228" t="s">
        <v>64</v>
      </c>
      <c r="D19279" s="228" t="s">
        <v>206</v>
      </c>
      <c r="E19279" s="228">
        <v>80</v>
      </c>
      <c r="F19279" s="228">
        <v>14362</v>
      </c>
      <c r="G19279" s="228">
        <v>3424</v>
      </c>
      <c r="H19279" s="228">
        <v>11396</v>
      </c>
      <c r="I19279" s="228">
        <v>9975408.5800000001</v>
      </c>
      <c r="J19279" s="228">
        <v>2199672</v>
      </c>
      <c r="K19279" s="228">
        <v>2716842.7</v>
      </c>
      <c r="L19279" s="228">
        <v>15447595.51</v>
      </c>
    </row>
    <row r="19280" spans="1:12">
      <c r="A19280" s="228">
        <v>2022</v>
      </c>
      <c r="B19280" s="228" t="s">
        <v>194</v>
      </c>
      <c r="C19280" s="228" t="s">
        <v>64</v>
      </c>
      <c r="D19280" s="228" t="s">
        <v>206</v>
      </c>
      <c r="E19280" s="228">
        <v>85</v>
      </c>
      <c r="F19280" s="228">
        <v>8442</v>
      </c>
      <c r="G19280" s="228">
        <v>2029</v>
      </c>
      <c r="H19280" s="228">
        <v>8987</v>
      </c>
      <c r="I19280" s="228">
        <v>6195118.6100000003</v>
      </c>
      <c r="J19280" s="228">
        <v>1173993.5900000001</v>
      </c>
      <c r="K19280" s="228">
        <v>1289920.32</v>
      </c>
      <c r="L19280" s="228">
        <v>8959176.7599999998</v>
      </c>
    </row>
    <row r="19281" spans="1:12">
      <c r="A19281" s="228">
        <v>2022</v>
      </c>
      <c r="B19281" s="228" t="s">
        <v>194</v>
      </c>
      <c r="C19281" s="228" t="s">
        <v>64</v>
      </c>
      <c r="D19281" s="228" t="s">
        <v>206</v>
      </c>
      <c r="E19281" s="228">
        <v>90</v>
      </c>
      <c r="F19281" s="228">
        <v>4254</v>
      </c>
      <c r="G19281" s="228">
        <v>955</v>
      </c>
      <c r="H19281" s="228">
        <v>4887</v>
      </c>
      <c r="I19281" s="228">
        <v>3123283.42</v>
      </c>
      <c r="J19281" s="228">
        <v>491556.53</v>
      </c>
      <c r="K19281" s="228">
        <v>405492</v>
      </c>
      <c r="L19281" s="228">
        <v>4128875.61</v>
      </c>
    </row>
    <row r="19282" spans="1:12">
      <c r="A19282" s="228">
        <v>2022</v>
      </c>
      <c r="B19282" s="228" t="s">
        <v>194</v>
      </c>
      <c r="C19282" s="228" t="s">
        <v>64</v>
      </c>
      <c r="D19282" s="228" t="s">
        <v>206</v>
      </c>
      <c r="E19282" s="228">
        <v>95</v>
      </c>
      <c r="F19282" s="228">
        <v>1287</v>
      </c>
      <c r="G19282" s="228">
        <v>256</v>
      </c>
      <c r="H19282" s="228">
        <v>1545</v>
      </c>
      <c r="I19282" s="228">
        <v>807363.88</v>
      </c>
      <c r="J19282" s="228">
        <v>124966.69</v>
      </c>
      <c r="K19282" s="228">
        <v>68056</v>
      </c>
      <c r="L19282" s="228">
        <v>1037878.42</v>
      </c>
    </row>
    <row r="19283" spans="1:12">
      <c r="A19283" s="228">
        <v>2022</v>
      </c>
      <c r="B19283" s="228" t="s">
        <v>194</v>
      </c>
      <c r="C19283" s="228" t="s">
        <v>65</v>
      </c>
      <c r="D19283" s="228" t="s">
        <v>205</v>
      </c>
      <c r="E19283" s="228">
        <v>0</v>
      </c>
      <c r="F19283" s="228">
        <v>40385</v>
      </c>
      <c r="G19283" s="228">
        <v>1535</v>
      </c>
      <c r="H19283" s="228">
        <v>3876</v>
      </c>
      <c r="I19283" s="228">
        <v>3281337.3</v>
      </c>
      <c r="J19283" s="228">
        <v>578970.18999999994</v>
      </c>
      <c r="K19283" s="228">
        <v>87939</v>
      </c>
      <c r="L19283" s="228">
        <v>4364459.55</v>
      </c>
    </row>
    <row r="19284" spans="1:12">
      <c r="A19284" s="228">
        <v>2022</v>
      </c>
      <c r="B19284" s="228" t="s">
        <v>194</v>
      </c>
      <c r="C19284" s="228" t="s">
        <v>65</v>
      </c>
      <c r="D19284" s="228" t="s">
        <v>205</v>
      </c>
      <c r="E19284" s="228">
        <v>5</v>
      </c>
      <c r="F19284" s="228">
        <v>51514</v>
      </c>
      <c r="G19284" s="228">
        <v>996</v>
      </c>
      <c r="H19284" s="228">
        <v>1348</v>
      </c>
      <c r="I19284" s="228">
        <v>1472172.15</v>
      </c>
      <c r="J19284" s="228">
        <v>343012.39</v>
      </c>
      <c r="K19284" s="228">
        <v>57803</v>
      </c>
      <c r="L19284" s="228">
        <v>2128595.04</v>
      </c>
    </row>
    <row r="19285" spans="1:12">
      <c r="A19285" s="228">
        <v>2022</v>
      </c>
      <c r="B19285" s="228" t="s">
        <v>194</v>
      </c>
      <c r="C19285" s="228" t="s">
        <v>65</v>
      </c>
      <c r="D19285" s="228" t="s">
        <v>205</v>
      </c>
      <c r="E19285" s="228">
        <v>10</v>
      </c>
      <c r="F19285" s="228">
        <v>52151</v>
      </c>
      <c r="G19285" s="228">
        <v>737</v>
      </c>
      <c r="H19285" s="228">
        <v>1120</v>
      </c>
      <c r="I19285" s="228">
        <v>1155418</v>
      </c>
      <c r="J19285" s="228">
        <v>265576.98</v>
      </c>
      <c r="K19285" s="228">
        <v>214231.9</v>
      </c>
      <c r="L19285" s="228">
        <v>1779275.75</v>
      </c>
    </row>
    <row r="19286" spans="1:12">
      <c r="A19286" s="228">
        <v>2022</v>
      </c>
      <c r="B19286" s="228" t="s">
        <v>194</v>
      </c>
      <c r="C19286" s="228" t="s">
        <v>65</v>
      </c>
      <c r="D19286" s="228" t="s">
        <v>205</v>
      </c>
      <c r="E19286" s="228">
        <v>15</v>
      </c>
      <c r="F19286" s="228">
        <v>47814</v>
      </c>
      <c r="G19286" s="228">
        <v>1153</v>
      </c>
      <c r="H19286" s="228">
        <v>1924</v>
      </c>
      <c r="I19286" s="228">
        <v>2550584.25</v>
      </c>
      <c r="J19286" s="228">
        <v>558507.49</v>
      </c>
      <c r="K19286" s="228">
        <v>483062</v>
      </c>
      <c r="L19286" s="228">
        <v>3898462.87</v>
      </c>
    </row>
    <row r="19287" spans="1:12">
      <c r="A19287" s="228">
        <v>2022</v>
      </c>
      <c r="B19287" s="228" t="s">
        <v>194</v>
      </c>
      <c r="C19287" s="228" t="s">
        <v>65</v>
      </c>
      <c r="D19287" s="228" t="s">
        <v>205</v>
      </c>
      <c r="E19287" s="228">
        <v>20</v>
      </c>
      <c r="F19287" s="228">
        <v>37998</v>
      </c>
      <c r="G19287" s="228">
        <v>846</v>
      </c>
      <c r="H19287" s="228">
        <v>1610</v>
      </c>
      <c r="I19287" s="228">
        <v>2256023</v>
      </c>
      <c r="J19287" s="228">
        <v>490887.3</v>
      </c>
      <c r="K19287" s="228">
        <v>473828</v>
      </c>
      <c r="L19287" s="228">
        <v>3572454.25</v>
      </c>
    </row>
    <row r="19288" spans="1:12">
      <c r="A19288" s="228">
        <v>2022</v>
      </c>
      <c r="B19288" s="228" t="s">
        <v>194</v>
      </c>
      <c r="C19288" s="228" t="s">
        <v>65</v>
      </c>
      <c r="D19288" s="228" t="s">
        <v>205</v>
      </c>
      <c r="E19288" s="228">
        <v>25</v>
      </c>
      <c r="F19288" s="228">
        <v>31333</v>
      </c>
      <c r="G19288" s="228">
        <v>729</v>
      </c>
      <c r="H19288" s="228">
        <v>1423</v>
      </c>
      <c r="I19288" s="228">
        <v>1775516.3</v>
      </c>
      <c r="J19288" s="228">
        <v>421107.22</v>
      </c>
      <c r="K19288" s="228">
        <v>370801</v>
      </c>
      <c r="L19288" s="228">
        <v>2970067.45</v>
      </c>
    </row>
    <row r="19289" spans="1:12">
      <c r="A19289" s="228">
        <v>2022</v>
      </c>
      <c r="B19289" s="228" t="s">
        <v>194</v>
      </c>
      <c r="C19289" s="228" t="s">
        <v>65</v>
      </c>
      <c r="D19289" s="228" t="s">
        <v>205</v>
      </c>
      <c r="E19289" s="228">
        <v>30</v>
      </c>
      <c r="F19289" s="228">
        <v>47484</v>
      </c>
      <c r="G19289" s="228">
        <v>1139</v>
      </c>
      <c r="H19289" s="228">
        <v>2251</v>
      </c>
      <c r="I19289" s="228">
        <v>2832427.48</v>
      </c>
      <c r="J19289" s="228">
        <v>676142.99</v>
      </c>
      <c r="K19289" s="228">
        <v>584968.19999999995</v>
      </c>
      <c r="L19289" s="228">
        <v>4714833.59</v>
      </c>
    </row>
    <row r="19290" spans="1:12">
      <c r="A19290" s="228">
        <v>2022</v>
      </c>
      <c r="B19290" s="228" t="s">
        <v>194</v>
      </c>
      <c r="C19290" s="228" t="s">
        <v>65</v>
      </c>
      <c r="D19290" s="228" t="s">
        <v>205</v>
      </c>
      <c r="E19290" s="228">
        <v>35</v>
      </c>
      <c r="F19290" s="228">
        <v>58561</v>
      </c>
      <c r="G19290" s="228">
        <v>1661</v>
      </c>
      <c r="H19290" s="228">
        <v>2946</v>
      </c>
      <c r="I19290" s="228">
        <v>3938717.52</v>
      </c>
      <c r="J19290" s="228">
        <v>1003010.79</v>
      </c>
      <c r="K19290" s="228">
        <v>906691</v>
      </c>
      <c r="L19290" s="228">
        <v>6775125.29</v>
      </c>
    </row>
    <row r="19291" spans="1:12">
      <c r="A19291" s="228">
        <v>2022</v>
      </c>
      <c r="B19291" s="228" t="s">
        <v>194</v>
      </c>
      <c r="C19291" s="228" t="s">
        <v>65</v>
      </c>
      <c r="D19291" s="228" t="s">
        <v>205</v>
      </c>
      <c r="E19291" s="228">
        <v>40</v>
      </c>
      <c r="F19291" s="228">
        <v>56206</v>
      </c>
      <c r="G19291" s="228">
        <v>1840</v>
      </c>
      <c r="H19291" s="228">
        <v>3288</v>
      </c>
      <c r="I19291" s="228">
        <v>4666603.17</v>
      </c>
      <c r="J19291" s="228">
        <v>1141158.95</v>
      </c>
      <c r="K19291" s="228">
        <v>868265</v>
      </c>
      <c r="L19291" s="228">
        <v>7569812.8799999999</v>
      </c>
    </row>
    <row r="19292" spans="1:12">
      <c r="A19292" s="228">
        <v>2022</v>
      </c>
      <c r="B19292" s="228" t="s">
        <v>194</v>
      </c>
      <c r="C19292" s="228" t="s">
        <v>65</v>
      </c>
      <c r="D19292" s="228" t="s">
        <v>205</v>
      </c>
      <c r="E19292" s="228">
        <v>45</v>
      </c>
      <c r="F19292" s="228">
        <v>52531</v>
      </c>
      <c r="G19292" s="228">
        <v>2238</v>
      </c>
      <c r="H19292" s="228">
        <v>3796</v>
      </c>
      <c r="I19292" s="228">
        <v>5538847.9500000002</v>
      </c>
      <c r="J19292" s="228">
        <v>1437862.62</v>
      </c>
      <c r="K19292" s="228">
        <v>1234208.98</v>
      </c>
      <c r="L19292" s="228">
        <v>9250388.1799999997</v>
      </c>
    </row>
    <row r="19293" spans="1:12">
      <c r="A19293" s="228">
        <v>2022</v>
      </c>
      <c r="B19293" s="228" t="s">
        <v>194</v>
      </c>
      <c r="C19293" s="228" t="s">
        <v>65</v>
      </c>
      <c r="D19293" s="228" t="s">
        <v>205</v>
      </c>
      <c r="E19293" s="228">
        <v>50</v>
      </c>
      <c r="F19293" s="228">
        <v>54274</v>
      </c>
      <c r="G19293" s="228">
        <v>2843</v>
      </c>
      <c r="H19293" s="228">
        <v>5344</v>
      </c>
      <c r="I19293" s="228">
        <v>7937719.0499999998</v>
      </c>
      <c r="J19293" s="228">
        <v>2063085.93</v>
      </c>
      <c r="K19293" s="228">
        <v>1830745</v>
      </c>
      <c r="L19293" s="228">
        <v>13075229.42</v>
      </c>
    </row>
    <row r="19294" spans="1:12">
      <c r="A19294" s="228">
        <v>2022</v>
      </c>
      <c r="B19294" s="228" t="s">
        <v>194</v>
      </c>
      <c r="C19294" s="228" t="s">
        <v>65</v>
      </c>
      <c r="D19294" s="228" t="s">
        <v>205</v>
      </c>
      <c r="E19294" s="228">
        <v>55</v>
      </c>
      <c r="F19294" s="228">
        <v>48711</v>
      </c>
      <c r="G19294" s="228">
        <v>3477</v>
      </c>
      <c r="H19294" s="228">
        <v>6325</v>
      </c>
      <c r="I19294" s="228">
        <v>9922688.6999999993</v>
      </c>
      <c r="J19294" s="228">
        <v>2585906.63</v>
      </c>
      <c r="K19294" s="228">
        <v>2572916.7000000002</v>
      </c>
      <c r="L19294" s="228">
        <v>16596049.91</v>
      </c>
    </row>
    <row r="19295" spans="1:12">
      <c r="A19295" s="228">
        <v>2022</v>
      </c>
      <c r="B19295" s="228" t="s">
        <v>194</v>
      </c>
      <c r="C19295" s="228" t="s">
        <v>65</v>
      </c>
      <c r="D19295" s="228" t="s">
        <v>205</v>
      </c>
      <c r="E19295" s="228">
        <v>60</v>
      </c>
      <c r="F19295" s="228">
        <v>46400</v>
      </c>
      <c r="G19295" s="228">
        <v>4674</v>
      </c>
      <c r="H19295" s="228">
        <v>9122</v>
      </c>
      <c r="I19295" s="228">
        <v>14451619.48</v>
      </c>
      <c r="J19295" s="228">
        <v>3499031.42</v>
      </c>
      <c r="K19295" s="228">
        <v>3592722</v>
      </c>
      <c r="L19295" s="228">
        <v>23459484.960000001</v>
      </c>
    </row>
    <row r="19296" spans="1:12">
      <c r="A19296" s="228">
        <v>2022</v>
      </c>
      <c r="B19296" s="228" t="s">
        <v>194</v>
      </c>
      <c r="C19296" s="228" t="s">
        <v>65</v>
      </c>
      <c r="D19296" s="228" t="s">
        <v>205</v>
      </c>
      <c r="E19296" s="228">
        <v>65</v>
      </c>
      <c r="F19296" s="228">
        <v>39525</v>
      </c>
      <c r="G19296" s="228">
        <v>5476</v>
      </c>
      <c r="H19296" s="228">
        <v>11306</v>
      </c>
      <c r="I19296" s="228">
        <v>16750460.279999999</v>
      </c>
      <c r="J19296" s="228">
        <v>3959710.79</v>
      </c>
      <c r="K19296" s="228">
        <v>4568708</v>
      </c>
      <c r="L19296" s="228">
        <v>27145958.890000001</v>
      </c>
    </row>
    <row r="19297" spans="1:12">
      <c r="A19297" s="228">
        <v>2022</v>
      </c>
      <c r="B19297" s="228" t="s">
        <v>194</v>
      </c>
      <c r="C19297" s="228" t="s">
        <v>65</v>
      </c>
      <c r="D19297" s="228" t="s">
        <v>205</v>
      </c>
      <c r="E19297" s="228">
        <v>70</v>
      </c>
      <c r="F19297" s="228">
        <v>33549</v>
      </c>
      <c r="G19297" s="228">
        <v>5989</v>
      </c>
      <c r="H19297" s="228">
        <v>12812</v>
      </c>
      <c r="I19297" s="228">
        <v>19596434.859999999</v>
      </c>
      <c r="J19297" s="228">
        <v>4672868.05</v>
      </c>
      <c r="K19297" s="228">
        <v>4852019</v>
      </c>
      <c r="L19297" s="228">
        <v>30687457.93</v>
      </c>
    </row>
    <row r="19298" spans="1:12">
      <c r="A19298" s="228">
        <v>2022</v>
      </c>
      <c r="B19298" s="228" t="s">
        <v>194</v>
      </c>
      <c r="C19298" s="228" t="s">
        <v>65</v>
      </c>
      <c r="D19298" s="228" t="s">
        <v>205</v>
      </c>
      <c r="E19298" s="228">
        <v>75</v>
      </c>
      <c r="F19298" s="228">
        <v>24472</v>
      </c>
      <c r="G19298" s="228">
        <v>5728</v>
      </c>
      <c r="H19298" s="228">
        <v>13407</v>
      </c>
      <c r="I19298" s="228">
        <v>17906613.140000001</v>
      </c>
      <c r="J19298" s="228">
        <v>4107589.75</v>
      </c>
      <c r="K19298" s="228">
        <v>4527397.4000000004</v>
      </c>
      <c r="L19298" s="228">
        <v>27718891.620000001</v>
      </c>
    </row>
    <row r="19299" spans="1:12">
      <c r="A19299" s="228">
        <v>2022</v>
      </c>
      <c r="B19299" s="228" t="s">
        <v>194</v>
      </c>
      <c r="C19299" s="228" t="s">
        <v>65</v>
      </c>
      <c r="D19299" s="228" t="s">
        <v>205</v>
      </c>
      <c r="E19299" s="228">
        <v>80</v>
      </c>
      <c r="F19299" s="228">
        <v>14896</v>
      </c>
      <c r="G19299" s="228">
        <v>4025</v>
      </c>
      <c r="H19299" s="228">
        <v>11621</v>
      </c>
      <c r="I19299" s="228">
        <v>13717974</v>
      </c>
      <c r="J19299" s="228">
        <v>2805539.79</v>
      </c>
      <c r="K19299" s="228">
        <v>3146774</v>
      </c>
      <c r="L19299" s="228">
        <v>20276524.57</v>
      </c>
    </row>
    <row r="19300" spans="1:12">
      <c r="A19300" s="228">
        <v>2022</v>
      </c>
      <c r="B19300" s="228" t="s">
        <v>194</v>
      </c>
      <c r="C19300" s="228" t="s">
        <v>65</v>
      </c>
      <c r="D19300" s="228" t="s">
        <v>205</v>
      </c>
      <c r="E19300" s="228">
        <v>85</v>
      </c>
      <c r="F19300" s="228">
        <v>7538</v>
      </c>
      <c r="G19300" s="228">
        <v>1902</v>
      </c>
      <c r="H19300" s="228">
        <v>8042</v>
      </c>
      <c r="I19300" s="228">
        <v>7551441.75</v>
      </c>
      <c r="J19300" s="228">
        <v>1294642.18</v>
      </c>
      <c r="K19300" s="228">
        <v>1389622.3</v>
      </c>
      <c r="L19300" s="228">
        <v>10504391.01</v>
      </c>
    </row>
    <row r="19301" spans="1:12">
      <c r="A19301" s="228">
        <v>2022</v>
      </c>
      <c r="B19301" s="228" t="s">
        <v>194</v>
      </c>
      <c r="C19301" s="228" t="s">
        <v>65</v>
      </c>
      <c r="D19301" s="228" t="s">
        <v>205</v>
      </c>
      <c r="E19301" s="228">
        <v>90</v>
      </c>
      <c r="F19301" s="228">
        <v>3035</v>
      </c>
      <c r="G19301" s="228">
        <v>894</v>
      </c>
      <c r="H19301" s="228">
        <v>5323</v>
      </c>
      <c r="I19301" s="228">
        <v>4045755.05</v>
      </c>
      <c r="J19301" s="228">
        <v>546472.29</v>
      </c>
      <c r="K19301" s="228">
        <v>460258</v>
      </c>
      <c r="L19301" s="228">
        <v>5125294.3099999996</v>
      </c>
    </row>
    <row r="19302" spans="1:12">
      <c r="A19302" s="228">
        <v>2022</v>
      </c>
      <c r="B19302" s="228" t="s">
        <v>194</v>
      </c>
      <c r="C19302" s="228" t="s">
        <v>65</v>
      </c>
      <c r="D19302" s="228" t="s">
        <v>205</v>
      </c>
      <c r="E19302" s="228">
        <v>95</v>
      </c>
      <c r="F19302" s="228">
        <v>562</v>
      </c>
      <c r="G19302" s="228">
        <v>152</v>
      </c>
      <c r="H19302" s="228">
        <v>886</v>
      </c>
      <c r="I19302" s="228">
        <v>624420</v>
      </c>
      <c r="J19302" s="228">
        <v>83665.63</v>
      </c>
      <c r="K19302" s="228">
        <v>67762</v>
      </c>
      <c r="L19302" s="228">
        <v>794843.53</v>
      </c>
    </row>
    <row r="19303" spans="1:12">
      <c r="A19303" s="228">
        <v>2022</v>
      </c>
      <c r="B19303" s="228" t="s">
        <v>194</v>
      </c>
      <c r="C19303" s="228" t="s">
        <v>65</v>
      </c>
      <c r="D19303" s="228" t="s">
        <v>206</v>
      </c>
      <c r="E19303" s="228">
        <v>0</v>
      </c>
      <c r="F19303" s="228">
        <v>37607</v>
      </c>
      <c r="G19303" s="228">
        <v>1158</v>
      </c>
      <c r="H19303" s="228">
        <v>3124</v>
      </c>
      <c r="I19303" s="228">
        <v>2375511.5499999998</v>
      </c>
      <c r="J19303" s="228">
        <v>387549.03</v>
      </c>
      <c r="K19303" s="228">
        <v>93387</v>
      </c>
      <c r="L19303" s="228">
        <v>3078340.03</v>
      </c>
    </row>
    <row r="19304" spans="1:12">
      <c r="A19304" s="228">
        <v>2022</v>
      </c>
      <c r="B19304" s="228" t="s">
        <v>194</v>
      </c>
      <c r="C19304" s="228" t="s">
        <v>65</v>
      </c>
      <c r="D19304" s="228" t="s">
        <v>206</v>
      </c>
      <c r="E19304" s="228">
        <v>5</v>
      </c>
      <c r="F19304" s="228">
        <v>48182</v>
      </c>
      <c r="G19304" s="228">
        <v>787</v>
      </c>
      <c r="H19304" s="228">
        <v>1001</v>
      </c>
      <c r="I19304" s="228">
        <v>1105575.6499999999</v>
      </c>
      <c r="J19304" s="228">
        <v>263661.34000000003</v>
      </c>
      <c r="K19304" s="228">
        <v>57785</v>
      </c>
      <c r="L19304" s="228">
        <v>1593150.12</v>
      </c>
    </row>
    <row r="19305" spans="1:12">
      <c r="A19305" s="228">
        <v>2022</v>
      </c>
      <c r="B19305" s="228" t="s">
        <v>194</v>
      </c>
      <c r="C19305" s="228" t="s">
        <v>65</v>
      </c>
      <c r="D19305" s="228" t="s">
        <v>206</v>
      </c>
      <c r="E19305" s="228">
        <v>10</v>
      </c>
      <c r="F19305" s="228">
        <v>49513</v>
      </c>
      <c r="G19305" s="228">
        <v>687</v>
      </c>
      <c r="H19305" s="228">
        <v>1392</v>
      </c>
      <c r="I19305" s="228">
        <v>1111187</v>
      </c>
      <c r="J19305" s="228">
        <v>236945.88</v>
      </c>
      <c r="K19305" s="228">
        <v>237937</v>
      </c>
      <c r="L19305" s="228">
        <v>1714339.98</v>
      </c>
    </row>
    <row r="19306" spans="1:12">
      <c r="A19306" s="228">
        <v>2022</v>
      </c>
      <c r="B19306" s="228" t="s">
        <v>194</v>
      </c>
      <c r="C19306" s="228" t="s">
        <v>65</v>
      </c>
      <c r="D19306" s="228" t="s">
        <v>206</v>
      </c>
      <c r="E19306" s="228">
        <v>15</v>
      </c>
      <c r="F19306" s="228">
        <v>45655</v>
      </c>
      <c r="G19306" s="228">
        <v>1591</v>
      </c>
      <c r="H19306" s="228">
        <v>3602</v>
      </c>
      <c r="I19306" s="228">
        <v>3715561.25</v>
      </c>
      <c r="J19306" s="228">
        <v>595469.99</v>
      </c>
      <c r="K19306" s="228">
        <v>646654</v>
      </c>
      <c r="L19306" s="228">
        <v>5382250.5800000001</v>
      </c>
    </row>
    <row r="19307" spans="1:12">
      <c r="A19307" s="228">
        <v>2022</v>
      </c>
      <c r="B19307" s="228" t="s">
        <v>194</v>
      </c>
      <c r="C19307" s="228" t="s">
        <v>65</v>
      </c>
      <c r="D19307" s="228" t="s">
        <v>206</v>
      </c>
      <c r="E19307" s="228">
        <v>20</v>
      </c>
      <c r="F19307" s="228">
        <v>38464</v>
      </c>
      <c r="G19307" s="228">
        <v>1920</v>
      </c>
      <c r="H19307" s="228">
        <v>4476</v>
      </c>
      <c r="I19307" s="228">
        <v>4900106.9000000004</v>
      </c>
      <c r="J19307" s="228">
        <v>834374.83</v>
      </c>
      <c r="K19307" s="228">
        <v>714524</v>
      </c>
      <c r="L19307" s="228">
        <v>7220629.8200000003</v>
      </c>
    </row>
    <row r="19308" spans="1:12">
      <c r="A19308" s="228">
        <v>2022</v>
      </c>
      <c r="B19308" s="228" t="s">
        <v>194</v>
      </c>
      <c r="C19308" s="228" t="s">
        <v>65</v>
      </c>
      <c r="D19308" s="228" t="s">
        <v>206</v>
      </c>
      <c r="E19308" s="228">
        <v>25</v>
      </c>
      <c r="F19308" s="228">
        <v>35187</v>
      </c>
      <c r="G19308" s="228">
        <v>1722</v>
      </c>
      <c r="H19308" s="228">
        <v>4571</v>
      </c>
      <c r="I19308" s="228">
        <v>5802798.7000000002</v>
      </c>
      <c r="J19308" s="228">
        <v>1270793.27</v>
      </c>
      <c r="K19308" s="228">
        <v>600296</v>
      </c>
      <c r="L19308" s="228">
        <v>8680732.1300000008</v>
      </c>
    </row>
    <row r="19309" spans="1:12">
      <c r="A19309" s="228">
        <v>2022</v>
      </c>
      <c r="B19309" s="228" t="s">
        <v>194</v>
      </c>
      <c r="C19309" s="228" t="s">
        <v>65</v>
      </c>
      <c r="D19309" s="228" t="s">
        <v>206</v>
      </c>
      <c r="E19309" s="228">
        <v>30</v>
      </c>
      <c r="F19309" s="228">
        <v>53394</v>
      </c>
      <c r="G19309" s="228">
        <v>3319</v>
      </c>
      <c r="H19309" s="228">
        <v>8654</v>
      </c>
      <c r="I19309" s="228">
        <v>12721048.630000001</v>
      </c>
      <c r="J19309" s="228">
        <v>2840727.91</v>
      </c>
      <c r="K19309" s="228">
        <v>972891</v>
      </c>
      <c r="L19309" s="228">
        <v>18453757.02</v>
      </c>
    </row>
    <row r="19310" spans="1:12">
      <c r="A19310" s="228">
        <v>2022</v>
      </c>
      <c r="B19310" s="228" t="s">
        <v>194</v>
      </c>
      <c r="C19310" s="228" t="s">
        <v>65</v>
      </c>
      <c r="D19310" s="228" t="s">
        <v>206</v>
      </c>
      <c r="E19310" s="228">
        <v>35</v>
      </c>
      <c r="F19310" s="228">
        <v>62702</v>
      </c>
      <c r="G19310" s="228">
        <v>3871</v>
      </c>
      <c r="H19310" s="228">
        <v>8853</v>
      </c>
      <c r="I19310" s="228">
        <v>12710051.67</v>
      </c>
      <c r="J19310" s="228">
        <v>3005555.72</v>
      </c>
      <c r="K19310" s="228">
        <v>1320791</v>
      </c>
      <c r="L19310" s="228">
        <v>19288937.920000002</v>
      </c>
    </row>
    <row r="19311" spans="1:12">
      <c r="A19311" s="228">
        <v>2022</v>
      </c>
      <c r="B19311" s="228" t="s">
        <v>194</v>
      </c>
      <c r="C19311" s="228" t="s">
        <v>65</v>
      </c>
      <c r="D19311" s="228" t="s">
        <v>206</v>
      </c>
      <c r="E19311" s="228">
        <v>40</v>
      </c>
      <c r="F19311" s="228">
        <v>58058</v>
      </c>
      <c r="G19311" s="228">
        <v>3319</v>
      </c>
      <c r="H19311" s="228">
        <v>6281</v>
      </c>
      <c r="I19311" s="228">
        <v>8833843.8800000008</v>
      </c>
      <c r="J19311" s="228">
        <v>2117927.2799999998</v>
      </c>
      <c r="K19311" s="228">
        <v>1174214</v>
      </c>
      <c r="L19311" s="228">
        <v>13879258.359999999</v>
      </c>
    </row>
    <row r="19312" spans="1:12">
      <c r="A19312" s="228">
        <v>2022</v>
      </c>
      <c r="B19312" s="228" t="s">
        <v>194</v>
      </c>
      <c r="C19312" s="228" t="s">
        <v>65</v>
      </c>
      <c r="D19312" s="228" t="s">
        <v>206</v>
      </c>
      <c r="E19312" s="228">
        <v>45</v>
      </c>
      <c r="F19312" s="228">
        <v>53661</v>
      </c>
      <c r="G19312" s="228">
        <v>3290</v>
      </c>
      <c r="H19312" s="228">
        <v>6521</v>
      </c>
      <c r="I19312" s="228">
        <v>9145391.4499999993</v>
      </c>
      <c r="J19312" s="228">
        <v>2125659.64</v>
      </c>
      <c r="K19312" s="228">
        <v>1430527</v>
      </c>
      <c r="L19312" s="228">
        <v>14439414.970000001</v>
      </c>
    </row>
    <row r="19313" spans="1:12">
      <c r="A19313" s="228">
        <v>2022</v>
      </c>
      <c r="B19313" s="228" t="s">
        <v>194</v>
      </c>
      <c r="C19313" s="228" t="s">
        <v>65</v>
      </c>
      <c r="D19313" s="228" t="s">
        <v>206</v>
      </c>
      <c r="E19313" s="228">
        <v>50</v>
      </c>
      <c r="F19313" s="228">
        <v>55345</v>
      </c>
      <c r="G19313" s="228">
        <v>4036</v>
      </c>
      <c r="H19313" s="228">
        <v>7349</v>
      </c>
      <c r="I19313" s="228">
        <v>10218805.34</v>
      </c>
      <c r="J19313" s="228">
        <v>2487708.36</v>
      </c>
      <c r="K19313" s="228">
        <v>1906439.85</v>
      </c>
      <c r="L19313" s="228">
        <v>16477823.960000001</v>
      </c>
    </row>
    <row r="19314" spans="1:12">
      <c r="A19314" s="228">
        <v>2022</v>
      </c>
      <c r="B19314" s="228" t="s">
        <v>194</v>
      </c>
      <c r="C19314" s="228" t="s">
        <v>65</v>
      </c>
      <c r="D19314" s="228" t="s">
        <v>206</v>
      </c>
      <c r="E19314" s="228">
        <v>55</v>
      </c>
      <c r="F19314" s="228">
        <v>50208</v>
      </c>
      <c r="G19314" s="228">
        <v>4189</v>
      </c>
      <c r="H19314" s="228">
        <v>7902</v>
      </c>
      <c r="I19314" s="228">
        <v>11168171.15</v>
      </c>
      <c r="J19314" s="228">
        <v>2806020.66</v>
      </c>
      <c r="K19314" s="228">
        <v>2569038</v>
      </c>
      <c r="L19314" s="228">
        <v>18514758.920000002</v>
      </c>
    </row>
    <row r="19315" spans="1:12">
      <c r="A19315" s="228">
        <v>2022</v>
      </c>
      <c r="B19315" s="228" t="s">
        <v>194</v>
      </c>
      <c r="C19315" s="228" t="s">
        <v>65</v>
      </c>
      <c r="D19315" s="228" t="s">
        <v>206</v>
      </c>
      <c r="E19315" s="228">
        <v>60</v>
      </c>
      <c r="F19315" s="228">
        <v>48192</v>
      </c>
      <c r="G19315" s="228">
        <v>4639</v>
      </c>
      <c r="H19315" s="228">
        <v>8693</v>
      </c>
      <c r="I19315" s="228">
        <v>12355080.449999999</v>
      </c>
      <c r="J19315" s="228">
        <v>3217045.18</v>
      </c>
      <c r="K19315" s="228">
        <v>2971049</v>
      </c>
      <c r="L19315" s="228">
        <v>20185877.82</v>
      </c>
    </row>
    <row r="19316" spans="1:12">
      <c r="A19316" s="228">
        <v>2022</v>
      </c>
      <c r="B19316" s="228" t="s">
        <v>194</v>
      </c>
      <c r="C19316" s="228" t="s">
        <v>65</v>
      </c>
      <c r="D19316" s="228" t="s">
        <v>206</v>
      </c>
      <c r="E19316" s="228">
        <v>65</v>
      </c>
      <c r="F19316" s="228">
        <v>42760</v>
      </c>
      <c r="G19316" s="228">
        <v>5511</v>
      </c>
      <c r="H19316" s="228">
        <v>11146</v>
      </c>
      <c r="I19316" s="228">
        <v>15458000.4</v>
      </c>
      <c r="J19316" s="228">
        <v>3792660.41</v>
      </c>
      <c r="K19316" s="228">
        <v>3814810</v>
      </c>
      <c r="L19316" s="228">
        <v>24645586.690000001</v>
      </c>
    </row>
    <row r="19317" spans="1:12">
      <c r="A19317" s="228">
        <v>2022</v>
      </c>
      <c r="B19317" s="228" t="s">
        <v>194</v>
      </c>
      <c r="C19317" s="228" t="s">
        <v>65</v>
      </c>
      <c r="D19317" s="228" t="s">
        <v>206</v>
      </c>
      <c r="E19317" s="228">
        <v>70</v>
      </c>
      <c r="F19317" s="228">
        <v>36380</v>
      </c>
      <c r="G19317" s="228">
        <v>5683</v>
      </c>
      <c r="H19317" s="228">
        <v>12513</v>
      </c>
      <c r="I19317" s="228">
        <v>16937428.949999999</v>
      </c>
      <c r="J19317" s="228">
        <v>4138775.96</v>
      </c>
      <c r="K19317" s="228">
        <v>4096307.8</v>
      </c>
      <c r="L19317" s="228">
        <v>26448721.120000001</v>
      </c>
    </row>
    <row r="19318" spans="1:12">
      <c r="A19318" s="228">
        <v>2022</v>
      </c>
      <c r="B19318" s="228" t="s">
        <v>194</v>
      </c>
      <c r="C19318" s="228" t="s">
        <v>65</v>
      </c>
      <c r="D19318" s="228" t="s">
        <v>206</v>
      </c>
      <c r="E19318" s="228">
        <v>75</v>
      </c>
      <c r="F19318" s="228">
        <v>26562</v>
      </c>
      <c r="G19318" s="228">
        <v>4749</v>
      </c>
      <c r="H19318" s="228">
        <v>12919</v>
      </c>
      <c r="I19318" s="228">
        <v>16841838.960000001</v>
      </c>
      <c r="J19318" s="228">
        <v>3691606</v>
      </c>
      <c r="K19318" s="228">
        <v>4214719</v>
      </c>
      <c r="L19318" s="228">
        <v>25646393.800000001</v>
      </c>
    </row>
    <row r="19319" spans="1:12">
      <c r="A19319" s="228">
        <v>2022</v>
      </c>
      <c r="B19319" s="228" t="s">
        <v>194</v>
      </c>
      <c r="C19319" s="228" t="s">
        <v>65</v>
      </c>
      <c r="D19319" s="228" t="s">
        <v>206</v>
      </c>
      <c r="E19319" s="228">
        <v>80</v>
      </c>
      <c r="F19319" s="228">
        <v>16903</v>
      </c>
      <c r="G19319" s="228">
        <v>3285</v>
      </c>
      <c r="H19319" s="228">
        <v>11768</v>
      </c>
      <c r="I19319" s="228">
        <v>12944055.24</v>
      </c>
      <c r="J19319" s="228">
        <v>2541960.59</v>
      </c>
      <c r="K19319" s="228">
        <v>2627853.6</v>
      </c>
      <c r="L19319" s="228">
        <v>18732509.23</v>
      </c>
    </row>
    <row r="19320" spans="1:12">
      <c r="A19320" s="228">
        <v>2022</v>
      </c>
      <c r="B19320" s="228" t="s">
        <v>194</v>
      </c>
      <c r="C19320" s="228" t="s">
        <v>65</v>
      </c>
      <c r="D19320" s="228" t="s">
        <v>206</v>
      </c>
      <c r="E19320" s="228">
        <v>85</v>
      </c>
      <c r="F19320" s="228">
        <v>9814</v>
      </c>
      <c r="G19320" s="228">
        <v>1775</v>
      </c>
      <c r="H19320" s="228">
        <v>10407</v>
      </c>
      <c r="I19320" s="228">
        <v>8667937.0999999996</v>
      </c>
      <c r="J19320" s="228">
        <v>1307252.3500000001</v>
      </c>
      <c r="K19320" s="228">
        <v>1037465</v>
      </c>
      <c r="L19320" s="228">
        <v>11236787.699999999</v>
      </c>
    </row>
    <row r="19321" spans="1:12">
      <c r="A19321" s="228">
        <v>2022</v>
      </c>
      <c r="B19321" s="228" t="s">
        <v>194</v>
      </c>
      <c r="C19321" s="228" t="s">
        <v>65</v>
      </c>
      <c r="D19321" s="228" t="s">
        <v>206</v>
      </c>
      <c r="E19321" s="228">
        <v>90</v>
      </c>
      <c r="F19321" s="228">
        <v>4534</v>
      </c>
      <c r="G19321" s="228">
        <v>728</v>
      </c>
      <c r="H19321" s="228">
        <v>5620</v>
      </c>
      <c r="I19321" s="228">
        <v>3808111.08</v>
      </c>
      <c r="J19321" s="228">
        <v>525178.86</v>
      </c>
      <c r="K19321" s="228">
        <v>232546</v>
      </c>
      <c r="L19321" s="228">
        <v>4665297.8600000003</v>
      </c>
    </row>
    <row r="19322" spans="1:12">
      <c r="A19322" s="228">
        <v>2022</v>
      </c>
      <c r="B19322" s="228" t="s">
        <v>194</v>
      </c>
      <c r="C19322" s="228" t="s">
        <v>65</v>
      </c>
      <c r="D19322" s="228" t="s">
        <v>206</v>
      </c>
      <c r="E19322" s="228">
        <v>95</v>
      </c>
      <c r="F19322" s="228">
        <v>1196</v>
      </c>
      <c r="G19322" s="228">
        <v>186</v>
      </c>
      <c r="H19322" s="228">
        <v>1534</v>
      </c>
      <c r="I19322" s="228">
        <v>1108290.6499999999</v>
      </c>
      <c r="J19322" s="228">
        <v>103949.03</v>
      </c>
      <c r="K19322" s="228">
        <v>80613</v>
      </c>
      <c r="L19322" s="228">
        <v>1322550.1599999999</v>
      </c>
    </row>
    <row r="19323" spans="1:12">
      <c r="A19323" s="228">
        <v>2022</v>
      </c>
      <c r="B19323" s="228" t="s">
        <v>194</v>
      </c>
      <c r="C19323" s="228" t="s">
        <v>66</v>
      </c>
      <c r="D19323" s="228" t="s">
        <v>205</v>
      </c>
      <c r="E19323" s="228">
        <v>0</v>
      </c>
      <c r="F19323" s="228">
        <v>4453</v>
      </c>
      <c r="G19323" s="228">
        <v>106</v>
      </c>
      <c r="H19323" s="228">
        <v>465</v>
      </c>
      <c r="I19323" s="228">
        <v>416282.41</v>
      </c>
      <c r="J19323" s="228">
        <v>34106.78</v>
      </c>
      <c r="K19323" s="228">
        <v>9623</v>
      </c>
      <c r="L19323" s="228">
        <v>476659.14</v>
      </c>
    </row>
    <row r="19324" spans="1:12">
      <c r="A19324" s="228">
        <v>2022</v>
      </c>
      <c r="B19324" s="228" t="s">
        <v>194</v>
      </c>
      <c r="C19324" s="228" t="s">
        <v>66</v>
      </c>
      <c r="D19324" s="228" t="s">
        <v>205</v>
      </c>
      <c r="E19324" s="228">
        <v>5</v>
      </c>
      <c r="F19324" s="228">
        <v>5955</v>
      </c>
      <c r="G19324" s="228">
        <v>83</v>
      </c>
      <c r="H19324" s="228">
        <v>119</v>
      </c>
      <c r="I19324" s="228">
        <v>102394</v>
      </c>
      <c r="J19324" s="228">
        <v>25004.799999999999</v>
      </c>
      <c r="K19324" s="228">
        <v>1751</v>
      </c>
      <c r="L19324" s="228">
        <v>143866.56</v>
      </c>
    </row>
    <row r="19325" spans="1:12">
      <c r="A19325" s="228">
        <v>2022</v>
      </c>
      <c r="B19325" s="228" t="s">
        <v>194</v>
      </c>
      <c r="C19325" s="228" t="s">
        <v>66</v>
      </c>
      <c r="D19325" s="228" t="s">
        <v>205</v>
      </c>
      <c r="E19325" s="228">
        <v>10</v>
      </c>
      <c r="F19325" s="228">
        <v>6522</v>
      </c>
      <c r="G19325" s="228">
        <v>69</v>
      </c>
      <c r="H19325" s="228">
        <v>82</v>
      </c>
      <c r="I19325" s="228">
        <v>85317.46</v>
      </c>
      <c r="J19325" s="228">
        <v>26392.19</v>
      </c>
      <c r="K19325" s="228">
        <v>48107</v>
      </c>
      <c r="L19325" s="228">
        <v>174601.05</v>
      </c>
    </row>
    <row r="19326" spans="1:12">
      <c r="A19326" s="228">
        <v>2022</v>
      </c>
      <c r="B19326" s="228" t="s">
        <v>194</v>
      </c>
      <c r="C19326" s="228" t="s">
        <v>66</v>
      </c>
      <c r="D19326" s="228" t="s">
        <v>205</v>
      </c>
      <c r="E19326" s="228">
        <v>15</v>
      </c>
      <c r="F19326" s="228">
        <v>6581</v>
      </c>
      <c r="G19326" s="228">
        <v>184</v>
      </c>
      <c r="H19326" s="228">
        <v>310</v>
      </c>
      <c r="I19326" s="228">
        <v>353979.38</v>
      </c>
      <c r="J19326" s="228">
        <v>77048.23</v>
      </c>
      <c r="K19326" s="228">
        <v>75327.5</v>
      </c>
      <c r="L19326" s="228">
        <v>562283.79</v>
      </c>
    </row>
    <row r="19327" spans="1:12">
      <c r="A19327" s="228">
        <v>2022</v>
      </c>
      <c r="B19327" s="228" t="s">
        <v>194</v>
      </c>
      <c r="C19327" s="228" t="s">
        <v>66</v>
      </c>
      <c r="D19327" s="228" t="s">
        <v>205</v>
      </c>
      <c r="E19327" s="228">
        <v>20</v>
      </c>
      <c r="F19327" s="228">
        <v>5139</v>
      </c>
      <c r="G19327" s="228">
        <v>193</v>
      </c>
      <c r="H19327" s="228">
        <v>469</v>
      </c>
      <c r="I19327" s="228">
        <v>568998.16</v>
      </c>
      <c r="J19327" s="228">
        <v>97849.62</v>
      </c>
      <c r="K19327" s="228">
        <v>240120</v>
      </c>
      <c r="L19327" s="228">
        <v>976101.88</v>
      </c>
    </row>
    <row r="19328" spans="1:12">
      <c r="A19328" s="228">
        <v>2022</v>
      </c>
      <c r="B19328" s="228" t="s">
        <v>194</v>
      </c>
      <c r="C19328" s="228" t="s">
        <v>66</v>
      </c>
      <c r="D19328" s="228" t="s">
        <v>205</v>
      </c>
      <c r="E19328" s="228">
        <v>25</v>
      </c>
      <c r="F19328" s="228">
        <v>3379</v>
      </c>
      <c r="G19328" s="228">
        <v>152</v>
      </c>
      <c r="H19328" s="228">
        <v>276</v>
      </c>
      <c r="I19328" s="228">
        <v>272316.99</v>
      </c>
      <c r="J19328" s="228">
        <v>60764.58</v>
      </c>
      <c r="K19328" s="228">
        <v>40690</v>
      </c>
      <c r="L19328" s="228">
        <v>446982.26</v>
      </c>
    </row>
    <row r="19329" spans="1:12">
      <c r="A19329" s="228">
        <v>2022</v>
      </c>
      <c r="B19329" s="228" t="s">
        <v>194</v>
      </c>
      <c r="C19329" s="228" t="s">
        <v>66</v>
      </c>
      <c r="D19329" s="228" t="s">
        <v>205</v>
      </c>
      <c r="E19329" s="228">
        <v>30</v>
      </c>
      <c r="F19329" s="228">
        <v>5297</v>
      </c>
      <c r="G19329" s="228">
        <v>188</v>
      </c>
      <c r="H19329" s="228">
        <v>304</v>
      </c>
      <c r="I19329" s="228">
        <v>312532.58</v>
      </c>
      <c r="J19329" s="228">
        <v>84776.13</v>
      </c>
      <c r="K19329" s="228">
        <v>60184</v>
      </c>
      <c r="L19329" s="228">
        <v>543072.11</v>
      </c>
    </row>
    <row r="19330" spans="1:12">
      <c r="A19330" s="228">
        <v>2022</v>
      </c>
      <c r="B19330" s="228" t="s">
        <v>194</v>
      </c>
      <c r="C19330" s="228" t="s">
        <v>66</v>
      </c>
      <c r="D19330" s="228" t="s">
        <v>205</v>
      </c>
      <c r="E19330" s="228">
        <v>35</v>
      </c>
      <c r="F19330" s="228">
        <v>6340</v>
      </c>
      <c r="G19330" s="228">
        <v>267</v>
      </c>
      <c r="H19330" s="228">
        <v>418</v>
      </c>
      <c r="I19330" s="228">
        <v>383094.86</v>
      </c>
      <c r="J19330" s="228">
        <v>117340.51</v>
      </c>
      <c r="K19330" s="228">
        <v>71126</v>
      </c>
      <c r="L19330" s="228">
        <v>687239.3</v>
      </c>
    </row>
    <row r="19331" spans="1:12">
      <c r="A19331" s="228">
        <v>2022</v>
      </c>
      <c r="B19331" s="228" t="s">
        <v>194</v>
      </c>
      <c r="C19331" s="228" t="s">
        <v>66</v>
      </c>
      <c r="D19331" s="228" t="s">
        <v>205</v>
      </c>
      <c r="E19331" s="228">
        <v>40</v>
      </c>
      <c r="F19331" s="228">
        <v>6343</v>
      </c>
      <c r="G19331" s="228">
        <v>303</v>
      </c>
      <c r="H19331" s="228">
        <v>697</v>
      </c>
      <c r="I19331" s="228">
        <v>719580.99</v>
      </c>
      <c r="J19331" s="228">
        <v>202725.15</v>
      </c>
      <c r="K19331" s="228">
        <v>229110</v>
      </c>
      <c r="L19331" s="228">
        <v>1341169.81</v>
      </c>
    </row>
    <row r="19332" spans="1:12">
      <c r="A19332" s="228">
        <v>2022</v>
      </c>
      <c r="B19332" s="228" t="s">
        <v>194</v>
      </c>
      <c r="C19332" s="228" t="s">
        <v>66</v>
      </c>
      <c r="D19332" s="228" t="s">
        <v>205</v>
      </c>
      <c r="E19332" s="228">
        <v>45</v>
      </c>
      <c r="F19332" s="228">
        <v>6434</v>
      </c>
      <c r="G19332" s="228">
        <v>325</v>
      </c>
      <c r="H19332" s="228">
        <v>669</v>
      </c>
      <c r="I19332" s="228">
        <v>733947.71</v>
      </c>
      <c r="J19332" s="228">
        <v>209030.21</v>
      </c>
      <c r="K19332" s="228">
        <v>213793</v>
      </c>
      <c r="L19332" s="228">
        <v>1347496.12</v>
      </c>
    </row>
    <row r="19333" spans="1:12">
      <c r="A19333" s="228">
        <v>2022</v>
      </c>
      <c r="B19333" s="228" t="s">
        <v>194</v>
      </c>
      <c r="C19333" s="228" t="s">
        <v>66</v>
      </c>
      <c r="D19333" s="228" t="s">
        <v>205</v>
      </c>
      <c r="E19333" s="228">
        <v>50</v>
      </c>
      <c r="F19333" s="228">
        <v>7508</v>
      </c>
      <c r="G19333" s="228">
        <v>680</v>
      </c>
      <c r="H19333" s="228">
        <v>1149</v>
      </c>
      <c r="I19333" s="228">
        <v>1263405.68</v>
      </c>
      <c r="J19333" s="228">
        <v>353380.55</v>
      </c>
      <c r="K19333" s="228">
        <v>374375</v>
      </c>
      <c r="L19333" s="228">
        <v>2226090.5699999998</v>
      </c>
    </row>
    <row r="19334" spans="1:12">
      <c r="A19334" s="228">
        <v>2022</v>
      </c>
      <c r="B19334" s="228" t="s">
        <v>194</v>
      </c>
      <c r="C19334" s="228" t="s">
        <v>66</v>
      </c>
      <c r="D19334" s="228" t="s">
        <v>205</v>
      </c>
      <c r="E19334" s="228">
        <v>55</v>
      </c>
      <c r="F19334" s="228">
        <v>7774</v>
      </c>
      <c r="G19334" s="228">
        <v>752</v>
      </c>
      <c r="H19334" s="228">
        <v>1265</v>
      </c>
      <c r="I19334" s="228">
        <v>1574616.25</v>
      </c>
      <c r="J19334" s="228">
        <v>464539.03</v>
      </c>
      <c r="K19334" s="228">
        <v>494714</v>
      </c>
      <c r="L19334" s="228">
        <v>2847882.38</v>
      </c>
    </row>
    <row r="19335" spans="1:12">
      <c r="A19335" s="228">
        <v>2022</v>
      </c>
      <c r="B19335" s="228" t="s">
        <v>194</v>
      </c>
      <c r="C19335" s="228" t="s">
        <v>66</v>
      </c>
      <c r="D19335" s="228" t="s">
        <v>205</v>
      </c>
      <c r="E19335" s="228">
        <v>60</v>
      </c>
      <c r="F19335" s="228">
        <v>9410</v>
      </c>
      <c r="G19335" s="228">
        <v>1254</v>
      </c>
      <c r="H19335" s="228">
        <v>2315</v>
      </c>
      <c r="I19335" s="228">
        <v>2855295.77</v>
      </c>
      <c r="J19335" s="228">
        <v>739920.31</v>
      </c>
      <c r="K19335" s="228">
        <v>902666.58</v>
      </c>
      <c r="L19335" s="228">
        <v>4876255.7</v>
      </c>
    </row>
    <row r="19336" spans="1:12">
      <c r="A19336" s="228">
        <v>2022</v>
      </c>
      <c r="B19336" s="228" t="s">
        <v>194</v>
      </c>
      <c r="C19336" s="228" t="s">
        <v>66</v>
      </c>
      <c r="D19336" s="228" t="s">
        <v>205</v>
      </c>
      <c r="E19336" s="228">
        <v>65</v>
      </c>
      <c r="F19336" s="228">
        <v>9091</v>
      </c>
      <c r="G19336" s="228">
        <v>1968</v>
      </c>
      <c r="H19336" s="228">
        <v>3601</v>
      </c>
      <c r="I19336" s="228">
        <v>3783256.87</v>
      </c>
      <c r="J19336" s="228">
        <v>925333.18</v>
      </c>
      <c r="K19336" s="228">
        <v>1344706</v>
      </c>
      <c r="L19336" s="228">
        <v>6530040.0999999996</v>
      </c>
    </row>
    <row r="19337" spans="1:12">
      <c r="A19337" s="228">
        <v>2022</v>
      </c>
      <c r="B19337" s="228" t="s">
        <v>194</v>
      </c>
      <c r="C19337" s="228" t="s">
        <v>66</v>
      </c>
      <c r="D19337" s="228" t="s">
        <v>205</v>
      </c>
      <c r="E19337" s="228">
        <v>70</v>
      </c>
      <c r="F19337" s="228">
        <v>8147</v>
      </c>
      <c r="G19337" s="228">
        <v>1874</v>
      </c>
      <c r="H19337" s="228">
        <v>3519</v>
      </c>
      <c r="I19337" s="228">
        <v>3924626.1</v>
      </c>
      <c r="J19337" s="228">
        <v>1058962.0900000001</v>
      </c>
      <c r="K19337" s="228">
        <v>1423656.1</v>
      </c>
      <c r="L19337" s="228">
        <v>6836504.1399999997</v>
      </c>
    </row>
    <row r="19338" spans="1:12">
      <c r="A19338" s="228">
        <v>2022</v>
      </c>
      <c r="B19338" s="228" t="s">
        <v>194</v>
      </c>
      <c r="C19338" s="228" t="s">
        <v>66</v>
      </c>
      <c r="D19338" s="228" t="s">
        <v>205</v>
      </c>
      <c r="E19338" s="228">
        <v>75</v>
      </c>
      <c r="F19338" s="228">
        <v>6239</v>
      </c>
      <c r="G19338" s="228">
        <v>2017</v>
      </c>
      <c r="H19338" s="228">
        <v>4233</v>
      </c>
      <c r="I19338" s="228">
        <v>4287553.3</v>
      </c>
      <c r="J19338" s="228">
        <v>1033130.88</v>
      </c>
      <c r="K19338" s="228">
        <v>1352552.45</v>
      </c>
      <c r="L19338" s="228">
        <v>7013495.2800000003</v>
      </c>
    </row>
    <row r="19339" spans="1:12">
      <c r="A19339" s="228">
        <v>2022</v>
      </c>
      <c r="B19339" s="228" t="s">
        <v>194</v>
      </c>
      <c r="C19339" s="228" t="s">
        <v>66</v>
      </c>
      <c r="D19339" s="228" t="s">
        <v>205</v>
      </c>
      <c r="E19339" s="228">
        <v>80</v>
      </c>
      <c r="F19339" s="228">
        <v>3830</v>
      </c>
      <c r="G19339" s="228">
        <v>1426</v>
      </c>
      <c r="H19339" s="228">
        <v>3374</v>
      </c>
      <c r="I19339" s="228">
        <v>2999230.67</v>
      </c>
      <c r="J19339" s="228">
        <v>654251.51</v>
      </c>
      <c r="K19339" s="228">
        <v>743204</v>
      </c>
      <c r="L19339" s="228">
        <v>4553374.5599999996</v>
      </c>
    </row>
    <row r="19340" spans="1:12">
      <c r="A19340" s="228">
        <v>2022</v>
      </c>
      <c r="B19340" s="228" t="s">
        <v>194</v>
      </c>
      <c r="C19340" s="228" t="s">
        <v>66</v>
      </c>
      <c r="D19340" s="228" t="s">
        <v>205</v>
      </c>
      <c r="E19340" s="228">
        <v>85</v>
      </c>
      <c r="F19340" s="228">
        <v>1867</v>
      </c>
      <c r="G19340" s="228">
        <v>739</v>
      </c>
      <c r="H19340" s="228">
        <v>2304</v>
      </c>
      <c r="I19340" s="228">
        <v>1745616.99</v>
      </c>
      <c r="J19340" s="228">
        <v>312875.94</v>
      </c>
      <c r="K19340" s="228">
        <v>239160</v>
      </c>
      <c r="L19340" s="228">
        <v>2376877.16</v>
      </c>
    </row>
    <row r="19341" spans="1:12">
      <c r="A19341" s="228">
        <v>2022</v>
      </c>
      <c r="B19341" s="228" t="s">
        <v>194</v>
      </c>
      <c r="C19341" s="228" t="s">
        <v>66</v>
      </c>
      <c r="D19341" s="228" t="s">
        <v>205</v>
      </c>
      <c r="E19341" s="228">
        <v>90</v>
      </c>
      <c r="F19341" s="228">
        <v>753</v>
      </c>
      <c r="G19341" s="228">
        <v>240</v>
      </c>
      <c r="H19341" s="228">
        <v>909</v>
      </c>
      <c r="I19341" s="228">
        <v>623684.41</v>
      </c>
      <c r="J19341" s="228">
        <v>98171.93</v>
      </c>
      <c r="K19341" s="228">
        <v>41323</v>
      </c>
      <c r="L19341" s="228">
        <v>785252.78</v>
      </c>
    </row>
    <row r="19342" spans="1:12">
      <c r="A19342" s="228">
        <v>2022</v>
      </c>
      <c r="B19342" s="228" t="s">
        <v>194</v>
      </c>
      <c r="C19342" s="228" t="s">
        <v>66</v>
      </c>
      <c r="D19342" s="228" t="s">
        <v>205</v>
      </c>
      <c r="E19342" s="228">
        <v>95</v>
      </c>
      <c r="F19342" s="228">
        <v>117</v>
      </c>
      <c r="G19342" s="228">
        <v>23</v>
      </c>
      <c r="H19342" s="228">
        <v>167</v>
      </c>
      <c r="I19342" s="228">
        <v>125601.65</v>
      </c>
      <c r="J19342" s="228">
        <v>12046.75</v>
      </c>
      <c r="K19342" s="228">
        <v>3304</v>
      </c>
      <c r="L19342" s="228">
        <v>141613.1</v>
      </c>
    </row>
    <row r="19343" spans="1:12">
      <c r="A19343" s="228">
        <v>2022</v>
      </c>
      <c r="B19343" s="228" t="s">
        <v>194</v>
      </c>
      <c r="C19343" s="228" t="s">
        <v>66</v>
      </c>
      <c r="D19343" s="228" t="s">
        <v>206</v>
      </c>
      <c r="E19343" s="228">
        <v>0</v>
      </c>
      <c r="F19343" s="228">
        <v>4159</v>
      </c>
      <c r="G19343" s="228">
        <v>89</v>
      </c>
      <c r="H19343" s="228">
        <v>587</v>
      </c>
      <c r="I19343" s="228">
        <v>439269.57</v>
      </c>
      <c r="J19343" s="228">
        <v>32566.05</v>
      </c>
      <c r="K19343" s="228">
        <v>624</v>
      </c>
      <c r="L19343" s="228">
        <v>489217.06</v>
      </c>
    </row>
    <row r="19344" spans="1:12">
      <c r="A19344" s="228">
        <v>2022</v>
      </c>
      <c r="B19344" s="228" t="s">
        <v>194</v>
      </c>
      <c r="C19344" s="228" t="s">
        <v>66</v>
      </c>
      <c r="D19344" s="228" t="s">
        <v>206</v>
      </c>
      <c r="E19344" s="228">
        <v>5</v>
      </c>
      <c r="F19344" s="228">
        <v>5585</v>
      </c>
      <c r="G19344" s="228">
        <v>77</v>
      </c>
      <c r="H19344" s="228">
        <v>98</v>
      </c>
      <c r="I19344" s="228">
        <v>110640.75</v>
      </c>
      <c r="J19344" s="228">
        <v>24128.45</v>
      </c>
      <c r="K19344" s="228">
        <v>10005</v>
      </c>
      <c r="L19344" s="228">
        <v>163245.04</v>
      </c>
    </row>
    <row r="19345" spans="1:12">
      <c r="A19345" s="228">
        <v>2022</v>
      </c>
      <c r="B19345" s="228" t="s">
        <v>194</v>
      </c>
      <c r="C19345" s="228" t="s">
        <v>66</v>
      </c>
      <c r="D19345" s="228" t="s">
        <v>206</v>
      </c>
      <c r="E19345" s="228">
        <v>10</v>
      </c>
      <c r="F19345" s="228">
        <v>6186</v>
      </c>
      <c r="G19345" s="228">
        <v>96</v>
      </c>
      <c r="H19345" s="228">
        <v>171</v>
      </c>
      <c r="I19345" s="228">
        <v>113104.93</v>
      </c>
      <c r="J19345" s="228">
        <v>33548.769999999997</v>
      </c>
      <c r="K19345" s="228">
        <v>25362</v>
      </c>
      <c r="L19345" s="228">
        <v>188076.85</v>
      </c>
    </row>
    <row r="19346" spans="1:12">
      <c r="A19346" s="228">
        <v>2022</v>
      </c>
      <c r="B19346" s="228" t="s">
        <v>194</v>
      </c>
      <c r="C19346" s="228" t="s">
        <v>66</v>
      </c>
      <c r="D19346" s="228" t="s">
        <v>206</v>
      </c>
      <c r="E19346" s="228">
        <v>15</v>
      </c>
      <c r="F19346" s="228">
        <v>6259</v>
      </c>
      <c r="G19346" s="228">
        <v>250</v>
      </c>
      <c r="H19346" s="228">
        <v>481</v>
      </c>
      <c r="I19346" s="228">
        <v>544972.18000000005</v>
      </c>
      <c r="J19346" s="228">
        <v>124606.06</v>
      </c>
      <c r="K19346" s="228">
        <v>117978</v>
      </c>
      <c r="L19346" s="228">
        <v>883963.6</v>
      </c>
    </row>
    <row r="19347" spans="1:12">
      <c r="A19347" s="228">
        <v>2022</v>
      </c>
      <c r="B19347" s="228" t="s">
        <v>194</v>
      </c>
      <c r="C19347" s="228" t="s">
        <v>66</v>
      </c>
      <c r="D19347" s="228" t="s">
        <v>206</v>
      </c>
      <c r="E19347" s="228">
        <v>20</v>
      </c>
      <c r="F19347" s="228">
        <v>5295</v>
      </c>
      <c r="G19347" s="228">
        <v>477</v>
      </c>
      <c r="H19347" s="228">
        <v>894</v>
      </c>
      <c r="I19347" s="228">
        <v>816972.29</v>
      </c>
      <c r="J19347" s="228">
        <v>158986.79999999999</v>
      </c>
      <c r="K19347" s="228">
        <v>130109</v>
      </c>
      <c r="L19347" s="228">
        <v>1208879.19</v>
      </c>
    </row>
    <row r="19348" spans="1:12">
      <c r="A19348" s="228">
        <v>2022</v>
      </c>
      <c r="B19348" s="228" t="s">
        <v>194</v>
      </c>
      <c r="C19348" s="228" t="s">
        <v>66</v>
      </c>
      <c r="D19348" s="228" t="s">
        <v>206</v>
      </c>
      <c r="E19348" s="228">
        <v>25</v>
      </c>
      <c r="F19348" s="228">
        <v>4264</v>
      </c>
      <c r="G19348" s="228">
        <v>448</v>
      </c>
      <c r="H19348" s="228">
        <v>1337</v>
      </c>
      <c r="I19348" s="228">
        <v>1181621.08</v>
      </c>
      <c r="J19348" s="228">
        <v>240960.92</v>
      </c>
      <c r="K19348" s="228">
        <v>184473</v>
      </c>
      <c r="L19348" s="228">
        <v>1789329.19</v>
      </c>
    </row>
    <row r="19349" spans="1:12">
      <c r="A19349" s="228">
        <v>2022</v>
      </c>
      <c r="B19349" s="228" t="s">
        <v>194</v>
      </c>
      <c r="C19349" s="228" t="s">
        <v>66</v>
      </c>
      <c r="D19349" s="228" t="s">
        <v>206</v>
      </c>
      <c r="E19349" s="228">
        <v>30</v>
      </c>
      <c r="F19349" s="228">
        <v>6575</v>
      </c>
      <c r="G19349" s="228">
        <v>755</v>
      </c>
      <c r="H19349" s="228">
        <v>2104</v>
      </c>
      <c r="I19349" s="228">
        <v>2056486.33</v>
      </c>
      <c r="J19349" s="228">
        <v>509578.35</v>
      </c>
      <c r="K19349" s="228">
        <v>277825</v>
      </c>
      <c r="L19349" s="228">
        <v>3145989.37</v>
      </c>
    </row>
    <row r="19350" spans="1:12">
      <c r="A19350" s="228">
        <v>2022</v>
      </c>
      <c r="B19350" s="228" t="s">
        <v>194</v>
      </c>
      <c r="C19350" s="228" t="s">
        <v>66</v>
      </c>
      <c r="D19350" s="228" t="s">
        <v>206</v>
      </c>
      <c r="E19350" s="228">
        <v>35</v>
      </c>
      <c r="F19350" s="228">
        <v>7425</v>
      </c>
      <c r="G19350" s="228">
        <v>776</v>
      </c>
      <c r="H19350" s="228">
        <v>2144</v>
      </c>
      <c r="I19350" s="228">
        <v>2010862.88</v>
      </c>
      <c r="J19350" s="228">
        <v>432019.07</v>
      </c>
      <c r="K19350" s="228">
        <v>179533</v>
      </c>
      <c r="L19350" s="228">
        <v>2972355.56</v>
      </c>
    </row>
    <row r="19351" spans="1:12">
      <c r="A19351" s="228">
        <v>2022</v>
      </c>
      <c r="B19351" s="228" t="s">
        <v>194</v>
      </c>
      <c r="C19351" s="228" t="s">
        <v>66</v>
      </c>
      <c r="D19351" s="228" t="s">
        <v>206</v>
      </c>
      <c r="E19351" s="228">
        <v>40</v>
      </c>
      <c r="F19351" s="228">
        <v>7372</v>
      </c>
      <c r="G19351" s="228">
        <v>668</v>
      </c>
      <c r="H19351" s="228">
        <v>1394</v>
      </c>
      <c r="I19351" s="228">
        <v>1409752.11</v>
      </c>
      <c r="J19351" s="228">
        <v>343887.98</v>
      </c>
      <c r="K19351" s="228">
        <v>205075</v>
      </c>
      <c r="L19351" s="228">
        <v>2291562.86</v>
      </c>
    </row>
    <row r="19352" spans="1:12">
      <c r="A19352" s="228">
        <v>2022</v>
      </c>
      <c r="B19352" s="228" t="s">
        <v>194</v>
      </c>
      <c r="C19352" s="228" t="s">
        <v>66</v>
      </c>
      <c r="D19352" s="228" t="s">
        <v>206</v>
      </c>
      <c r="E19352" s="228">
        <v>45</v>
      </c>
      <c r="F19352" s="228">
        <v>7512</v>
      </c>
      <c r="G19352" s="228">
        <v>695</v>
      </c>
      <c r="H19352" s="228">
        <v>1519</v>
      </c>
      <c r="I19352" s="228">
        <v>1690263.59</v>
      </c>
      <c r="J19352" s="228">
        <v>384286.32</v>
      </c>
      <c r="K19352" s="228">
        <v>422948</v>
      </c>
      <c r="L19352" s="228">
        <v>2804304.96</v>
      </c>
    </row>
    <row r="19353" spans="1:12">
      <c r="A19353" s="228">
        <v>2022</v>
      </c>
      <c r="B19353" s="228" t="s">
        <v>194</v>
      </c>
      <c r="C19353" s="228" t="s">
        <v>66</v>
      </c>
      <c r="D19353" s="228" t="s">
        <v>206</v>
      </c>
      <c r="E19353" s="228">
        <v>50</v>
      </c>
      <c r="F19353" s="228">
        <v>8816</v>
      </c>
      <c r="G19353" s="228">
        <v>1024</v>
      </c>
      <c r="H19353" s="228">
        <v>2008</v>
      </c>
      <c r="I19353" s="228">
        <v>2218276.1800000002</v>
      </c>
      <c r="J19353" s="228">
        <v>531961.93999999994</v>
      </c>
      <c r="K19353" s="228">
        <v>565560</v>
      </c>
      <c r="L19353" s="228">
        <v>3708315.13</v>
      </c>
    </row>
    <row r="19354" spans="1:12">
      <c r="A19354" s="228">
        <v>2022</v>
      </c>
      <c r="B19354" s="228" t="s">
        <v>194</v>
      </c>
      <c r="C19354" s="228" t="s">
        <v>66</v>
      </c>
      <c r="D19354" s="228" t="s">
        <v>206</v>
      </c>
      <c r="E19354" s="228">
        <v>55</v>
      </c>
      <c r="F19354" s="228">
        <v>9260</v>
      </c>
      <c r="G19354" s="228">
        <v>1147</v>
      </c>
      <c r="H19354" s="228">
        <v>2306</v>
      </c>
      <c r="I19354" s="228">
        <v>2308097.5499999998</v>
      </c>
      <c r="J19354" s="228">
        <v>605333.25</v>
      </c>
      <c r="K19354" s="228">
        <v>652988</v>
      </c>
      <c r="L19354" s="228">
        <v>3983444.64</v>
      </c>
    </row>
    <row r="19355" spans="1:12">
      <c r="A19355" s="228">
        <v>2022</v>
      </c>
      <c r="B19355" s="228" t="s">
        <v>194</v>
      </c>
      <c r="C19355" s="228" t="s">
        <v>66</v>
      </c>
      <c r="D19355" s="228" t="s">
        <v>206</v>
      </c>
      <c r="E19355" s="228">
        <v>60</v>
      </c>
      <c r="F19355" s="228">
        <v>10878</v>
      </c>
      <c r="G19355" s="228">
        <v>1428</v>
      </c>
      <c r="H19355" s="228">
        <v>2951</v>
      </c>
      <c r="I19355" s="228">
        <v>3209383.91</v>
      </c>
      <c r="J19355" s="228">
        <v>825556.54</v>
      </c>
      <c r="K19355" s="228">
        <v>812905</v>
      </c>
      <c r="L19355" s="228">
        <v>5342683.01</v>
      </c>
    </row>
    <row r="19356" spans="1:12">
      <c r="A19356" s="228">
        <v>2022</v>
      </c>
      <c r="B19356" s="228" t="s">
        <v>194</v>
      </c>
      <c r="C19356" s="228" t="s">
        <v>66</v>
      </c>
      <c r="D19356" s="228" t="s">
        <v>206</v>
      </c>
      <c r="E19356" s="228">
        <v>65</v>
      </c>
      <c r="F19356" s="228">
        <v>10154</v>
      </c>
      <c r="G19356" s="228">
        <v>1606</v>
      </c>
      <c r="H19356" s="228">
        <v>3711</v>
      </c>
      <c r="I19356" s="228">
        <v>3941988.44</v>
      </c>
      <c r="J19356" s="228">
        <v>978549.87</v>
      </c>
      <c r="K19356" s="228">
        <v>1242143</v>
      </c>
      <c r="L19356" s="228">
        <v>6703833.75</v>
      </c>
    </row>
    <row r="19357" spans="1:12">
      <c r="A19357" s="228">
        <v>2022</v>
      </c>
      <c r="B19357" s="228" t="s">
        <v>194</v>
      </c>
      <c r="C19357" s="228" t="s">
        <v>66</v>
      </c>
      <c r="D19357" s="228" t="s">
        <v>206</v>
      </c>
      <c r="E19357" s="228">
        <v>70</v>
      </c>
      <c r="F19357" s="228">
        <v>9236</v>
      </c>
      <c r="G19357" s="228">
        <v>2112</v>
      </c>
      <c r="H19357" s="228">
        <v>4429</v>
      </c>
      <c r="I19357" s="228">
        <v>4813655.58</v>
      </c>
      <c r="J19357" s="228">
        <v>1034986.27</v>
      </c>
      <c r="K19357" s="228">
        <v>1401010</v>
      </c>
      <c r="L19357" s="228">
        <v>7632992.7999999998</v>
      </c>
    </row>
    <row r="19358" spans="1:12">
      <c r="A19358" s="228">
        <v>2022</v>
      </c>
      <c r="B19358" s="228" t="s">
        <v>194</v>
      </c>
      <c r="C19358" s="228" t="s">
        <v>66</v>
      </c>
      <c r="D19358" s="228" t="s">
        <v>206</v>
      </c>
      <c r="E19358" s="228">
        <v>75</v>
      </c>
      <c r="F19358" s="228">
        <v>7140</v>
      </c>
      <c r="G19358" s="228">
        <v>2003</v>
      </c>
      <c r="H19358" s="228">
        <v>4811</v>
      </c>
      <c r="I19358" s="228">
        <v>4370416.63</v>
      </c>
      <c r="J19358" s="228">
        <v>918426.69</v>
      </c>
      <c r="K19358" s="228">
        <v>964083</v>
      </c>
      <c r="L19358" s="228">
        <v>6610808.7800000003</v>
      </c>
    </row>
    <row r="19359" spans="1:12">
      <c r="A19359" s="228">
        <v>2022</v>
      </c>
      <c r="B19359" s="228" t="s">
        <v>194</v>
      </c>
      <c r="C19359" s="228" t="s">
        <v>66</v>
      </c>
      <c r="D19359" s="228" t="s">
        <v>206</v>
      </c>
      <c r="E19359" s="228">
        <v>80</v>
      </c>
      <c r="F19359" s="228">
        <v>4361</v>
      </c>
      <c r="G19359" s="228">
        <v>1282</v>
      </c>
      <c r="H19359" s="228">
        <v>3996</v>
      </c>
      <c r="I19359" s="228">
        <v>3470086.74</v>
      </c>
      <c r="J19359" s="228">
        <v>621073.77</v>
      </c>
      <c r="K19359" s="228">
        <v>640892</v>
      </c>
      <c r="L19359" s="228">
        <v>4899800.3600000003</v>
      </c>
    </row>
    <row r="19360" spans="1:12">
      <c r="A19360" s="228">
        <v>2022</v>
      </c>
      <c r="B19360" s="228" t="s">
        <v>194</v>
      </c>
      <c r="C19360" s="228" t="s">
        <v>66</v>
      </c>
      <c r="D19360" s="228" t="s">
        <v>206</v>
      </c>
      <c r="E19360" s="228">
        <v>85</v>
      </c>
      <c r="F19360" s="228">
        <v>2521</v>
      </c>
      <c r="G19360" s="228">
        <v>700</v>
      </c>
      <c r="H19360" s="228">
        <v>2691</v>
      </c>
      <c r="I19360" s="228">
        <v>1932001.09</v>
      </c>
      <c r="J19360" s="228">
        <v>313209.11</v>
      </c>
      <c r="K19360" s="228">
        <v>364396</v>
      </c>
      <c r="L19360" s="228">
        <v>2674337.9700000002</v>
      </c>
    </row>
    <row r="19361" spans="1:12">
      <c r="A19361" s="228">
        <v>2022</v>
      </c>
      <c r="B19361" s="228" t="s">
        <v>194</v>
      </c>
      <c r="C19361" s="228" t="s">
        <v>66</v>
      </c>
      <c r="D19361" s="228" t="s">
        <v>206</v>
      </c>
      <c r="E19361" s="228">
        <v>90</v>
      </c>
      <c r="F19361" s="228">
        <v>1094</v>
      </c>
      <c r="G19361" s="228">
        <v>341</v>
      </c>
      <c r="H19361" s="228">
        <v>1539</v>
      </c>
      <c r="I19361" s="228">
        <v>1055560.4099999999</v>
      </c>
      <c r="J19361" s="228">
        <v>120418.5</v>
      </c>
      <c r="K19361" s="228">
        <v>75292</v>
      </c>
      <c r="L19361" s="228">
        <v>1281752.27</v>
      </c>
    </row>
    <row r="19362" spans="1:12">
      <c r="A19362" s="228">
        <v>2022</v>
      </c>
      <c r="B19362" s="228" t="s">
        <v>194</v>
      </c>
      <c r="C19362" s="228" t="s">
        <v>66</v>
      </c>
      <c r="D19362" s="228" t="s">
        <v>206</v>
      </c>
      <c r="E19362" s="228">
        <v>95</v>
      </c>
      <c r="F19362" s="228">
        <v>269</v>
      </c>
      <c r="G19362" s="228">
        <v>69</v>
      </c>
      <c r="H19362" s="228">
        <v>387</v>
      </c>
      <c r="I19362" s="228">
        <v>223871.48</v>
      </c>
      <c r="J19362" s="228">
        <v>24544.69</v>
      </c>
      <c r="K19362" s="228">
        <v>705</v>
      </c>
      <c r="L19362" s="228">
        <v>253447.38</v>
      </c>
    </row>
    <row r="19363" spans="1:12">
      <c r="A19363" s="228">
        <v>2022</v>
      </c>
      <c r="B19363" s="228" t="s">
        <v>194</v>
      </c>
      <c r="C19363" s="228" t="s">
        <v>68</v>
      </c>
      <c r="D19363" s="228" t="s">
        <v>205</v>
      </c>
      <c r="E19363" s="228">
        <v>0</v>
      </c>
      <c r="F19363" s="228">
        <v>6239</v>
      </c>
      <c r="G19363" s="228">
        <v>139</v>
      </c>
      <c r="H19363" s="228">
        <v>405</v>
      </c>
      <c r="I19363" s="228">
        <v>356280.9</v>
      </c>
      <c r="J19363" s="228">
        <v>56997.3</v>
      </c>
      <c r="K19363" s="228">
        <v>2554</v>
      </c>
      <c r="L19363" s="228">
        <v>502202.21</v>
      </c>
    </row>
    <row r="19364" spans="1:12">
      <c r="A19364" s="228">
        <v>2022</v>
      </c>
      <c r="B19364" s="228" t="s">
        <v>194</v>
      </c>
      <c r="C19364" s="228" t="s">
        <v>68</v>
      </c>
      <c r="D19364" s="228" t="s">
        <v>205</v>
      </c>
      <c r="E19364" s="228">
        <v>5</v>
      </c>
      <c r="F19364" s="228">
        <v>8793</v>
      </c>
      <c r="G19364" s="228">
        <v>115</v>
      </c>
      <c r="H19364" s="228">
        <v>134</v>
      </c>
      <c r="I19364" s="228">
        <v>168608.45</v>
      </c>
      <c r="J19364" s="228">
        <v>38252.160000000003</v>
      </c>
      <c r="K19364" s="228">
        <v>10344</v>
      </c>
      <c r="L19364" s="228">
        <v>287672.53999999998</v>
      </c>
    </row>
    <row r="19365" spans="1:12">
      <c r="A19365" s="228">
        <v>2022</v>
      </c>
      <c r="B19365" s="228" t="s">
        <v>194</v>
      </c>
      <c r="C19365" s="228" t="s">
        <v>68</v>
      </c>
      <c r="D19365" s="228" t="s">
        <v>205</v>
      </c>
      <c r="E19365" s="228">
        <v>10</v>
      </c>
      <c r="F19365" s="228">
        <v>8897</v>
      </c>
      <c r="G19365" s="228">
        <v>85</v>
      </c>
      <c r="H19365" s="228">
        <v>119</v>
      </c>
      <c r="I19365" s="228">
        <v>160885.01</v>
      </c>
      <c r="J19365" s="228">
        <v>36056.26</v>
      </c>
      <c r="K19365" s="228">
        <v>55484</v>
      </c>
      <c r="L19365" s="228">
        <v>302603.84000000003</v>
      </c>
    </row>
    <row r="19366" spans="1:12">
      <c r="A19366" s="228">
        <v>2022</v>
      </c>
      <c r="B19366" s="228" t="s">
        <v>194</v>
      </c>
      <c r="C19366" s="228" t="s">
        <v>68</v>
      </c>
      <c r="D19366" s="228" t="s">
        <v>205</v>
      </c>
      <c r="E19366" s="228">
        <v>15</v>
      </c>
      <c r="F19366" s="228">
        <v>7694</v>
      </c>
      <c r="G19366" s="228">
        <v>160</v>
      </c>
      <c r="H19366" s="228">
        <v>258</v>
      </c>
      <c r="I19366" s="228">
        <v>343970.84</v>
      </c>
      <c r="J19366" s="228">
        <v>75529.119999999995</v>
      </c>
      <c r="K19366" s="228">
        <v>64518</v>
      </c>
      <c r="L19366" s="228">
        <v>626527.89</v>
      </c>
    </row>
    <row r="19367" spans="1:12">
      <c r="A19367" s="228">
        <v>2022</v>
      </c>
      <c r="B19367" s="228" t="s">
        <v>194</v>
      </c>
      <c r="C19367" s="228" t="s">
        <v>68</v>
      </c>
      <c r="D19367" s="228" t="s">
        <v>205</v>
      </c>
      <c r="E19367" s="228">
        <v>20</v>
      </c>
      <c r="F19367" s="228">
        <v>5353</v>
      </c>
      <c r="G19367" s="228">
        <v>133</v>
      </c>
      <c r="H19367" s="228">
        <v>265</v>
      </c>
      <c r="I19367" s="228">
        <v>325163.21999999997</v>
      </c>
      <c r="J19367" s="228">
        <v>66012.11</v>
      </c>
      <c r="K19367" s="228">
        <v>71738.399999999994</v>
      </c>
      <c r="L19367" s="228">
        <v>573924.53</v>
      </c>
    </row>
    <row r="19368" spans="1:12">
      <c r="A19368" s="228">
        <v>2022</v>
      </c>
      <c r="B19368" s="228" t="s">
        <v>194</v>
      </c>
      <c r="C19368" s="228" t="s">
        <v>68</v>
      </c>
      <c r="D19368" s="228" t="s">
        <v>205</v>
      </c>
      <c r="E19368" s="228">
        <v>25</v>
      </c>
      <c r="F19368" s="228">
        <v>4605</v>
      </c>
      <c r="G19368" s="228">
        <v>94</v>
      </c>
      <c r="H19368" s="228">
        <v>261</v>
      </c>
      <c r="I19368" s="228">
        <v>265444.86</v>
      </c>
      <c r="J19368" s="228">
        <v>34815.46</v>
      </c>
      <c r="K19368" s="228">
        <v>61369</v>
      </c>
      <c r="L19368" s="228">
        <v>479293.7</v>
      </c>
    </row>
    <row r="19369" spans="1:12">
      <c r="A19369" s="228">
        <v>2022</v>
      </c>
      <c r="B19369" s="228" t="s">
        <v>194</v>
      </c>
      <c r="C19369" s="228" t="s">
        <v>68</v>
      </c>
      <c r="D19369" s="228" t="s">
        <v>205</v>
      </c>
      <c r="E19369" s="228">
        <v>30</v>
      </c>
      <c r="F19369" s="228">
        <v>7856</v>
      </c>
      <c r="G19369" s="228">
        <v>139</v>
      </c>
      <c r="H19369" s="228">
        <v>205</v>
      </c>
      <c r="I19369" s="228">
        <v>233397.6</v>
      </c>
      <c r="J19369" s="228">
        <v>69868.7</v>
      </c>
      <c r="K19369" s="228">
        <v>60640</v>
      </c>
      <c r="L19369" s="228">
        <v>553412.06000000006</v>
      </c>
    </row>
    <row r="19370" spans="1:12">
      <c r="A19370" s="228">
        <v>2022</v>
      </c>
      <c r="B19370" s="228" t="s">
        <v>194</v>
      </c>
      <c r="C19370" s="228" t="s">
        <v>68</v>
      </c>
      <c r="D19370" s="228" t="s">
        <v>205</v>
      </c>
      <c r="E19370" s="228">
        <v>35</v>
      </c>
      <c r="F19370" s="228">
        <v>9746</v>
      </c>
      <c r="G19370" s="228">
        <v>197</v>
      </c>
      <c r="H19370" s="228">
        <v>415</v>
      </c>
      <c r="I19370" s="228">
        <v>409402.37</v>
      </c>
      <c r="J19370" s="228">
        <v>98479.07</v>
      </c>
      <c r="K19370" s="228">
        <v>83683</v>
      </c>
      <c r="L19370" s="228">
        <v>771104.6</v>
      </c>
    </row>
    <row r="19371" spans="1:12">
      <c r="A19371" s="228">
        <v>2022</v>
      </c>
      <c r="B19371" s="228" t="s">
        <v>194</v>
      </c>
      <c r="C19371" s="228" t="s">
        <v>68</v>
      </c>
      <c r="D19371" s="228" t="s">
        <v>205</v>
      </c>
      <c r="E19371" s="228">
        <v>40</v>
      </c>
      <c r="F19371" s="228">
        <v>9737</v>
      </c>
      <c r="G19371" s="228">
        <v>254</v>
      </c>
      <c r="H19371" s="228">
        <v>585</v>
      </c>
      <c r="I19371" s="228">
        <v>601911.49</v>
      </c>
      <c r="J19371" s="228">
        <v>104890.75</v>
      </c>
      <c r="K19371" s="228">
        <v>155586</v>
      </c>
      <c r="L19371" s="228">
        <v>1119932.83</v>
      </c>
    </row>
    <row r="19372" spans="1:12">
      <c r="A19372" s="228">
        <v>2022</v>
      </c>
      <c r="B19372" s="228" t="s">
        <v>194</v>
      </c>
      <c r="C19372" s="228" t="s">
        <v>68</v>
      </c>
      <c r="D19372" s="228" t="s">
        <v>205</v>
      </c>
      <c r="E19372" s="228">
        <v>45</v>
      </c>
      <c r="F19372" s="228">
        <v>8561</v>
      </c>
      <c r="G19372" s="228">
        <v>269</v>
      </c>
      <c r="H19372" s="228">
        <v>541</v>
      </c>
      <c r="I19372" s="228">
        <v>712464.17</v>
      </c>
      <c r="J19372" s="228">
        <v>128980.1</v>
      </c>
      <c r="K19372" s="228">
        <v>237907</v>
      </c>
      <c r="L19372" s="228">
        <v>1378726.96</v>
      </c>
    </row>
    <row r="19373" spans="1:12">
      <c r="A19373" s="228">
        <v>2022</v>
      </c>
      <c r="B19373" s="228" t="s">
        <v>194</v>
      </c>
      <c r="C19373" s="228" t="s">
        <v>68</v>
      </c>
      <c r="D19373" s="228" t="s">
        <v>205</v>
      </c>
      <c r="E19373" s="228">
        <v>50</v>
      </c>
      <c r="F19373" s="228">
        <v>8348</v>
      </c>
      <c r="G19373" s="228">
        <v>458</v>
      </c>
      <c r="H19373" s="228">
        <v>702</v>
      </c>
      <c r="I19373" s="228">
        <v>768681.72</v>
      </c>
      <c r="J19373" s="228">
        <v>170543.2</v>
      </c>
      <c r="K19373" s="228">
        <v>280253.01</v>
      </c>
      <c r="L19373" s="228">
        <v>1510560.5</v>
      </c>
    </row>
    <row r="19374" spans="1:12">
      <c r="A19374" s="228">
        <v>2022</v>
      </c>
      <c r="B19374" s="228" t="s">
        <v>194</v>
      </c>
      <c r="C19374" s="228" t="s">
        <v>68</v>
      </c>
      <c r="D19374" s="228" t="s">
        <v>205</v>
      </c>
      <c r="E19374" s="228">
        <v>55</v>
      </c>
      <c r="F19374" s="228">
        <v>7167</v>
      </c>
      <c r="G19374" s="228">
        <v>451</v>
      </c>
      <c r="H19374" s="228">
        <v>865</v>
      </c>
      <c r="I19374" s="228">
        <v>1306846.54</v>
      </c>
      <c r="J19374" s="228">
        <v>277083.39</v>
      </c>
      <c r="K19374" s="228">
        <v>463455.52</v>
      </c>
      <c r="L19374" s="228">
        <v>2528032.09</v>
      </c>
    </row>
    <row r="19375" spans="1:12">
      <c r="A19375" s="228">
        <v>2022</v>
      </c>
      <c r="B19375" s="228" t="s">
        <v>194</v>
      </c>
      <c r="C19375" s="228" t="s">
        <v>68</v>
      </c>
      <c r="D19375" s="228" t="s">
        <v>205</v>
      </c>
      <c r="E19375" s="228">
        <v>60</v>
      </c>
      <c r="F19375" s="228">
        <v>6770</v>
      </c>
      <c r="G19375" s="228">
        <v>679</v>
      </c>
      <c r="H19375" s="228">
        <v>1299</v>
      </c>
      <c r="I19375" s="228">
        <v>1648698.2</v>
      </c>
      <c r="J19375" s="228">
        <v>347386.52</v>
      </c>
      <c r="K19375" s="228">
        <v>570313.06000000006</v>
      </c>
      <c r="L19375" s="228">
        <v>3163564.39</v>
      </c>
    </row>
    <row r="19376" spans="1:12">
      <c r="A19376" s="228">
        <v>2022</v>
      </c>
      <c r="B19376" s="228" t="s">
        <v>194</v>
      </c>
      <c r="C19376" s="228" t="s">
        <v>68</v>
      </c>
      <c r="D19376" s="228" t="s">
        <v>205</v>
      </c>
      <c r="E19376" s="228">
        <v>65</v>
      </c>
      <c r="F19376" s="228">
        <v>5707</v>
      </c>
      <c r="G19376" s="228">
        <v>803</v>
      </c>
      <c r="H19376" s="228">
        <v>1662</v>
      </c>
      <c r="I19376" s="228">
        <v>2194517.2400000002</v>
      </c>
      <c r="J19376" s="228">
        <v>405665.13</v>
      </c>
      <c r="K19376" s="228">
        <v>674729.57</v>
      </c>
      <c r="L19376" s="228">
        <v>3949557.21</v>
      </c>
    </row>
    <row r="19377" spans="1:12">
      <c r="A19377" s="228">
        <v>2022</v>
      </c>
      <c r="B19377" s="228" t="s">
        <v>194</v>
      </c>
      <c r="C19377" s="228" t="s">
        <v>68</v>
      </c>
      <c r="D19377" s="228" t="s">
        <v>205</v>
      </c>
      <c r="E19377" s="228">
        <v>70</v>
      </c>
      <c r="F19377" s="228">
        <v>5102</v>
      </c>
      <c r="G19377" s="228">
        <v>935</v>
      </c>
      <c r="H19377" s="228">
        <v>2114</v>
      </c>
      <c r="I19377" s="228">
        <v>2659853.5699999998</v>
      </c>
      <c r="J19377" s="228">
        <v>425421.63</v>
      </c>
      <c r="K19377" s="228">
        <v>887364</v>
      </c>
      <c r="L19377" s="228">
        <v>4619572.18</v>
      </c>
    </row>
    <row r="19378" spans="1:12">
      <c r="A19378" s="228">
        <v>2022</v>
      </c>
      <c r="B19378" s="228" t="s">
        <v>194</v>
      </c>
      <c r="C19378" s="228" t="s">
        <v>68</v>
      </c>
      <c r="D19378" s="228" t="s">
        <v>205</v>
      </c>
      <c r="E19378" s="228">
        <v>75</v>
      </c>
      <c r="F19378" s="228">
        <v>3714</v>
      </c>
      <c r="G19378" s="228">
        <v>954</v>
      </c>
      <c r="H19378" s="228">
        <v>1911</v>
      </c>
      <c r="I19378" s="228">
        <v>2531407.88</v>
      </c>
      <c r="J19378" s="228">
        <v>425565.8</v>
      </c>
      <c r="K19378" s="228">
        <v>950740.77</v>
      </c>
      <c r="L19378" s="228">
        <v>4442710.8499999996</v>
      </c>
    </row>
    <row r="19379" spans="1:12">
      <c r="A19379" s="228">
        <v>2022</v>
      </c>
      <c r="B19379" s="228" t="s">
        <v>194</v>
      </c>
      <c r="C19379" s="228" t="s">
        <v>68</v>
      </c>
      <c r="D19379" s="228" t="s">
        <v>205</v>
      </c>
      <c r="E19379" s="228">
        <v>80</v>
      </c>
      <c r="F19379" s="228">
        <v>2112</v>
      </c>
      <c r="G19379" s="228">
        <v>537</v>
      </c>
      <c r="H19379" s="228">
        <v>1495</v>
      </c>
      <c r="I19379" s="228">
        <v>1655686.57</v>
      </c>
      <c r="J19379" s="228">
        <v>242860.41</v>
      </c>
      <c r="K19379" s="228">
        <v>517403.87</v>
      </c>
      <c r="L19379" s="228">
        <v>2633129.34</v>
      </c>
    </row>
    <row r="19380" spans="1:12">
      <c r="A19380" s="228">
        <v>2022</v>
      </c>
      <c r="B19380" s="228" t="s">
        <v>194</v>
      </c>
      <c r="C19380" s="228" t="s">
        <v>68</v>
      </c>
      <c r="D19380" s="228" t="s">
        <v>205</v>
      </c>
      <c r="E19380" s="228">
        <v>85</v>
      </c>
      <c r="F19380" s="228">
        <v>1072</v>
      </c>
      <c r="G19380" s="228">
        <v>254</v>
      </c>
      <c r="H19380" s="228">
        <v>1261</v>
      </c>
      <c r="I19380" s="228">
        <v>884118.31</v>
      </c>
      <c r="J19380" s="228">
        <v>97335.8</v>
      </c>
      <c r="K19380" s="228">
        <v>129202</v>
      </c>
      <c r="L19380" s="228">
        <v>1212992.6499999999</v>
      </c>
    </row>
    <row r="19381" spans="1:12">
      <c r="A19381" s="228">
        <v>2022</v>
      </c>
      <c r="B19381" s="228" t="s">
        <v>194</v>
      </c>
      <c r="C19381" s="228" t="s">
        <v>68</v>
      </c>
      <c r="D19381" s="228" t="s">
        <v>205</v>
      </c>
      <c r="E19381" s="228">
        <v>90</v>
      </c>
      <c r="F19381" s="228">
        <v>466</v>
      </c>
      <c r="G19381" s="228">
        <v>165</v>
      </c>
      <c r="H19381" s="228">
        <v>711</v>
      </c>
      <c r="I19381" s="228">
        <v>461445.05</v>
      </c>
      <c r="J19381" s="228">
        <v>46026.44</v>
      </c>
      <c r="K19381" s="228">
        <v>22159</v>
      </c>
      <c r="L19381" s="228">
        <v>552129.54</v>
      </c>
    </row>
    <row r="19382" spans="1:12">
      <c r="A19382" s="228">
        <v>2022</v>
      </c>
      <c r="B19382" s="228" t="s">
        <v>194</v>
      </c>
      <c r="C19382" s="228" t="s">
        <v>68</v>
      </c>
      <c r="D19382" s="228" t="s">
        <v>205</v>
      </c>
      <c r="E19382" s="228">
        <v>95</v>
      </c>
      <c r="F19382" s="228">
        <v>86</v>
      </c>
      <c r="G19382" s="228">
        <v>17</v>
      </c>
      <c r="H19382" s="228">
        <v>85</v>
      </c>
      <c r="I19382" s="228">
        <v>91699</v>
      </c>
      <c r="J19382" s="228">
        <v>13603.47</v>
      </c>
      <c r="K19382" s="228">
        <v>17305</v>
      </c>
      <c r="L19382" s="228">
        <v>127999.67</v>
      </c>
    </row>
    <row r="19383" spans="1:12">
      <c r="A19383" s="228">
        <v>2022</v>
      </c>
      <c r="B19383" s="228" t="s">
        <v>194</v>
      </c>
      <c r="C19383" s="228" t="s">
        <v>68</v>
      </c>
      <c r="D19383" s="228" t="s">
        <v>206</v>
      </c>
      <c r="E19383" s="228">
        <v>0</v>
      </c>
      <c r="F19383" s="228">
        <v>5821</v>
      </c>
      <c r="G19383" s="228">
        <v>106</v>
      </c>
      <c r="H19383" s="228">
        <v>263</v>
      </c>
      <c r="I19383" s="228">
        <v>260649.55</v>
      </c>
      <c r="J19383" s="228">
        <v>35183.97</v>
      </c>
      <c r="K19383" s="228">
        <v>916</v>
      </c>
      <c r="L19383" s="228">
        <v>350707.16</v>
      </c>
    </row>
    <row r="19384" spans="1:12">
      <c r="A19384" s="228">
        <v>2022</v>
      </c>
      <c r="B19384" s="228" t="s">
        <v>194</v>
      </c>
      <c r="C19384" s="228" t="s">
        <v>68</v>
      </c>
      <c r="D19384" s="228" t="s">
        <v>206</v>
      </c>
      <c r="E19384" s="228">
        <v>5</v>
      </c>
      <c r="F19384" s="228">
        <v>8268</v>
      </c>
      <c r="G19384" s="228">
        <v>85</v>
      </c>
      <c r="H19384" s="228">
        <v>161</v>
      </c>
      <c r="I19384" s="228">
        <v>149181.85</v>
      </c>
      <c r="J19384" s="228">
        <v>31741.99</v>
      </c>
      <c r="K19384" s="228">
        <v>1547</v>
      </c>
      <c r="L19384" s="228">
        <v>251698.84</v>
      </c>
    </row>
    <row r="19385" spans="1:12">
      <c r="A19385" s="228">
        <v>2022</v>
      </c>
      <c r="B19385" s="228" t="s">
        <v>194</v>
      </c>
      <c r="C19385" s="228" t="s">
        <v>68</v>
      </c>
      <c r="D19385" s="228" t="s">
        <v>206</v>
      </c>
      <c r="E19385" s="228">
        <v>10</v>
      </c>
      <c r="F19385" s="228">
        <v>8360</v>
      </c>
      <c r="G19385" s="228">
        <v>107</v>
      </c>
      <c r="H19385" s="228">
        <v>289</v>
      </c>
      <c r="I19385" s="228">
        <v>227335.88</v>
      </c>
      <c r="J19385" s="228">
        <v>30089.599999999999</v>
      </c>
      <c r="K19385" s="228">
        <v>20835</v>
      </c>
      <c r="L19385" s="228">
        <v>342157.87</v>
      </c>
    </row>
    <row r="19386" spans="1:12">
      <c r="A19386" s="228">
        <v>2022</v>
      </c>
      <c r="B19386" s="228" t="s">
        <v>194</v>
      </c>
      <c r="C19386" s="228" t="s">
        <v>68</v>
      </c>
      <c r="D19386" s="228" t="s">
        <v>206</v>
      </c>
      <c r="E19386" s="228">
        <v>15</v>
      </c>
      <c r="F19386" s="228">
        <v>7344</v>
      </c>
      <c r="G19386" s="228">
        <v>239</v>
      </c>
      <c r="H19386" s="228">
        <v>593</v>
      </c>
      <c r="I19386" s="228">
        <v>582392.16</v>
      </c>
      <c r="J19386" s="228">
        <v>87722.72</v>
      </c>
      <c r="K19386" s="228">
        <v>64629.09</v>
      </c>
      <c r="L19386" s="228">
        <v>867019.58</v>
      </c>
    </row>
    <row r="19387" spans="1:12">
      <c r="A19387" s="228">
        <v>2022</v>
      </c>
      <c r="B19387" s="228" t="s">
        <v>194</v>
      </c>
      <c r="C19387" s="228" t="s">
        <v>68</v>
      </c>
      <c r="D19387" s="228" t="s">
        <v>206</v>
      </c>
      <c r="E19387" s="228">
        <v>20</v>
      </c>
      <c r="F19387" s="228">
        <v>5590</v>
      </c>
      <c r="G19387" s="228">
        <v>254</v>
      </c>
      <c r="H19387" s="228">
        <v>712</v>
      </c>
      <c r="I19387" s="228">
        <v>751583.09</v>
      </c>
      <c r="J19387" s="228">
        <v>110343.16</v>
      </c>
      <c r="K19387" s="228">
        <v>99645</v>
      </c>
      <c r="L19387" s="228">
        <v>1130510.8500000001</v>
      </c>
    </row>
    <row r="19388" spans="1:12">
      <c r="A19388" s="228">
        <v>2022</v>
      </c>
      <c r="B19388" s="228" t="s">
        <v>194</v>
      </c>
      <c r="C19388" s="228" t="s">
        <v>68</v>
      </c>
      <c r="D19388" s="228" t="s">
        <v>206</v>
      </c>
      <c r="E19388" s="228">
        <v>25</v>
      </c>
      <c r="F19388" s="228">
        <v>5865</v>
      </c>
      <c r="G19388" s="228">
        <v>215</v>
      </c>
      <c r="H19388" s="228">
        <v>634</v>
      </c>
      <c r="I19388" s="228">
        <v>652336.1</v>
      </c>
      <c r="J19388" s="228">
        <v>134596.25</v>
      </c>
      <c r="K19388" s="228">
        <v>182592</v>
      </c>
      <c r="L19388" s="228">
        <v>1253057.6299999999</v>
      </c>
    </row>
    <row r="19389" spans="1:12">
      <c r="A19389" s="228">
        <v>2022</v>
      </c>
      <c r="B19389" s="228" t="s">
        <v>194</v>
      </c>
      <c r="C19389" s="228" t="s">
        <v>68</v>
      </c>
      <c r="D19389" s="228" t="s">
        <v>206</v>
      </c>
      <c r="E19389" s="228">
        <v>30</v>
      </c>
      <c r="F19389" s="228">
        <v>9477</v>
      </c>
      <c r="G19389" s="228">
        <v>374</v>
      </c>
      <c r="H19389" s="228">
        <v>1203</v>
      </c>
      <c r="I19389" s="228">
        <v>1234377.52</v>
      </c>
      <c r="J19389" s="228">
        <v>262067.78</v>
      </c>
      <c r="K19389" s="228">
        <v>59594</v>
      </c>
      <c r="L19389" s="228">
        <v>1921740.86</v>
      </c>
    </row>
    <row r="19390" spans="1:12">
      <c r="A19390" s="228">
        <v>2022</v>
      </c>
      <c r="B19390" s="228" t="s">
        <v>194</v>
      </c>
      <c r="C19390" s="228" t="s">
        <v>68</v>
      </c>
      <c r="D19390" s="228" t="s">
        <v>206</v>
      </c>
      <c r="E19390" s="228">
        <v>35</v>
      </c>
      <c r="F19390" s="228">
        <v>11365</v>
      </c>
      <c r="G19390" s="228">
        <v>514</v>
      </c>
      <c r="H19390" s="228">
        <v>1266</v>
      </c>
      <c r="I19390" s="228">
        <v>1439086.05</v>
      </c>
      <c r="J19390" s="228">
        <v>332666.46999999997</v>
      </c>
      <c r="K19390" s="228">
        <v>198105</v>
      </c>
      <c r="L19390" s="228">
        <v>2551413.9</v>
      </c>
    </row>
    <row r="19391" spans="1:12">
      <c r="A19391" s="228">
        <v>2022</v>
      </c>
      <c r="B19391" s="228" t="s">
        <v>194</v>
      </c>
      <c r="C19391" s="228" t="s">
        <v>68</v>
      </c>
      <c r="D19391" s="228" t="s">
        <v>206</v>
      </c>
      <c r="E19391" s="228">
        <v>40</v>
      </c>
      <c r="F19391" s="228">
        <v>10809</v>
      </c>
      <c r="G19391" s="228">
        <v>509</v>
      </c>
      <c r="H19391" s="228">
        <v>1164</v>
      </c>
      <c r="I19391" s="228">
        <v>1348091.34</v>
      </c>
      <c r="J19391" s="228">
        <v>264988.71000000002</v>
      </c>
      <c r="K19391" s="228">
        <v>270605</v>
      </c>
      <c r="L19391" s="228">
        <v>2402852.39</v>
      </c>
    </row>
    <row r="19392" spans="1:12">
      <c r="A19392" s="228">
        <v>2022</v>
      </c>
      <c r="B19392" s="228" t="s">
        <v>194</v>
      </c>
      <c r="C19392" s="228" t="s">
        <v>68</v>
      </c>
      <c r="D19392" s="228" t="s">
        <v>206</v>
      </c>
      <c r="E19392" s="228">
        <v>45</v>
      </c>
      <c r="F19392" s="228">
        <v>9515</v>
      </c>
      <c r="G19392" s="228">
        <v>485</v>
      </c>
      <c r="H19392" s="228">
        <v>915</v>
      </c>
      <c r="I19392" s="228">
        <v>1135646.6000000001</v>
      </c>
      <c r="J19392" s="228">
        <v>244217.95</v>
      </c>
      <c r="K19392" s="228">
        <v>334614.55</v>
      </c>
      <c r="L19392" s="228">
        <v>2376123.5299999998</v>
      </c>
    </row>
    <row r="19393" spans="1:12">
      <c r="A19393" s="228">
        <v>2022</v>
      </c>
      <c r="B19393" s="228" t="s">
        <v>194</v>
      </c>
      <c r="C19393" s="228" t="s">
        <v>68</v>
      </c>
      <c r="D19393" s="228" t="s">
        <v>206</v>
      </c>
      <c r="E19393" s="228">
        <v>50</v>
      </c>
      <c r="F19393" s="228">
        <v>9239</v>
      </c>
      <c r="G19393" s="228">
        <v>588</v>
      </c>
      <c r="H19393" s="228">
        <v>1122</v>
      </c>
      <c r="I19393" s="228">
        <v>1267803.6299999999</v>
      </c>
      <c r="J19393" s="228">
        <v>271394.94</v>
      </c>
      <c r="K19393" s="228">
        <v>380857</v>
      </c>
      <c r="L19393" s="228">
        <v>2439300.85</v>
      </c>
    </row>
    <row r="19394" spans="1:12">
      <c r="A19394" s="228">
        <v>2022</v>
      </c>
      <c r="B19394" s="228" t="s">
        <v>194</v>
      </c>
      <c r="C19394" s="228" t="s">
        <v>68</v>
      </c>
      <c r="D19394" s="228" t="s">
        <v>206</v>
      </c>
      <c r="E19394" s="228">
        <v>55</v>
      </c>
      <c r="F19394" s="228">
        <v>7846</v>
      </c>
      <c r="G19394" s="228">
        <v>716</v>
      </c>
      <c r="H19394" s="228">
        <v>1399</v>
      </c>
      <c r="I19394" s="228">
        <v>1528530.2</v>
      </c>
      <c r="J19394" s="228">
        <v>300471.48</v>
      </c>
      <c r="K19394" s="228">
        <v>450348.1</v>
      </c>
      <c r="L19394" s="228">
        <v>2877193.73</v>
      </c>
    </row>
    <row r="19395" spans="1:12">
      <c r="A19395" s="228">
        <v>2022</v>
      </c>
      <c r="B19395" s="228" t="s">
        <v>194</v>
      </c>
      <c r="C19395" s="228" t="s">
        <v>68</v>
      </c>
      <c r="D19395" s="228" t="s">
        <v>206</v>
      </c>
      <c r="E19395" s="228">
        <v>60</v>
      </c>
      <c r="F19395" s="228">
        <v>7413</v>
      </c>
      <c r="G19395" s="228">
        <v>757</v>
      </c>
      <c r="H19395" s="228">
        <v>1666</v>
      </c>
      <c r="I19395" s="228">
        <v>1803171.11</v>
      </c>
      <c r="J19395" s="228">
        <v>330250.95</v>
      </c>
      <c r="K19395" s="228">
        <v>524980.31000000006</v>
      </c>
      <c r="L19395" s="228">
        <v>3296077.57</v>
      </c>
    </row>
    <row r="19396" spans="1:12">
      <c r="A19396" s="228">
        <v>2022</v>
      </c>
      <c r="B19396" s="228" t="s">
        <v>194</v>
      </c>
      <c r="C19396" s="228" t="s">
        <v>68</v>
      </c>
      <c r="D19396" s="228" t="s">
        <v>206</v>
      </c>
      <c r="E19396" s="228">
        <v>65</v>
      </c>
      <c r="F19396" s="228">
        <v>6371</v>
      </c>
      <c r="G19396" s="228">
        <v>711</v>
      </c>
      <c r="H19396" s="228">
        <v>1575</v>
      </c>
      <c r="I19396" s="228">
        <v>1980176.69</v>
      </c>
      <c r="J19396" s="228">
        <v>352739.9</v>
      </c>
      <c r="K19396" s="228">
        <v>584260.02</v>
      </c>
      <c r="L19396" s="228">
        <v>3516801.66</v>
      </c>
    </row>
    <row r="19397" spans="1:12">
      <c r="A19397" s="228">
        <v>2022</v>
      </c>
      <c r="B19397" s="228" t="s">
        <v>194</v>
      </c>
      <c r="C19397" s="228" t="s">
        <v>68</v>
      </c>
      <c r="D19397" s="228" t="s">
        <v>206</v>
      </c>
      <c r="E19397" s="228">
        <v>70</v>
      </c>
      <c r="F19397" s="228">
        <v>5984</v>
      </c>
      <c r="G19397" s="228">
        <v>1095</v>
      </c>
      <c r="H19397" s="228">
        <v>2617</v>
      </c>
      <c r="I19397" s="228">
        <v>2526602.98</v>
      </c>
      <c r="J19397" s="228">
        <v>453422.19</v>
      </c>
      <c r="K19397" s="228">
        <v>697480.15</v>
      </c>
      <c r="L19397" s="228">
        <v>4408460.75</v>
      </c>
    </row>
    <row r="19398" spans="1:12">
      <c r="A19398" s="228">
        <v>2022</v>
      </c>
      <c r="B19398" s="228" t="s">
        <v>194</v>
      </c>
      <c r="C19398" s="228" t="s">
        <v>68</v>
      </c>
      <c r="D19398" s="228" t="s">
        <v>206</v>
      </c>
      <c r="E19398" s="228">
        <v>75</v>
      </c>
      <c r="F19398" s="228">
        <v>4413</v>
      </c>
      <c r="G19398" s="228">
        <v>834</v>
      </c>
      <c r="H19398" s="228">
        <v>2178</v>
      </c>
      <c r="I19398" s="228">
        <v>2195494.9500000002</v>
      </c>
      <c r="J19398" s="228">
        <v>368687.19</v>
      </c>
      <c r="K19398" s="228">
        <v>699081</v>
      </c>
      <c r="L19398" s="228">
        <v>3811947.74</v>
      </c>
    </row>
    <row r="19399" spans="1:12">
      <c r="A19399" s="228">
        <v>2022</v>
      </c>
      <c r="B19399" s="228" t="s">
        <v>194</v>
      </c>
      <c r="C19399" s="228" t="s">
        <v>68</v>
      </c>
      <c r="D19399" s="228" t="s">
        <v>206</v>
      </c>
      <c r="E19399" s="228">
        <v>80</v>
      </c>
      <c r="F19399" s="228">
        <v>2612</v>
      </c>
      <c r="G19399" s="228">
        <v>527</v>
      </c>
      <c r="H19399" s="228">
        <v>1795</v>
      </c>
      <c r="I19399" s="228">
        <v>1660551.33</v>
      </c>
      <c r="J19399" s="228">
        <v>238592.84</v>
      </c>
      <c r="K19399" s="228">
        <v>389873.4</v>
      </c>
      <c r="L19399" s="228">
        <v>2555826.19</v>
      </c>
    </row>
    <row r="19400" spans="1:12">
      <c r="A19400" s="228">
        <v>2022</v>
      </c>
      <c r="B19400" s="228" t="s">
        <v>194</v>
      </c>
      <c r="C19400" s="228" t="s">
        <v>68</v>
      </c>
      <c r="D19400" s="228" t="s">
        <v>206</v>
      </c>
      <c r="E19400" s="228">
        <v>85</v>
      </c>
      <c r="F19400" s="228">
        <v>1406</v>
      </c>
      <c r="G19400" s="228">
        <v>276</v>
      </c>
      <c r="H19400" s="228">
        <v>1343</v>
      </c>
      <c r="I19400" s="228">
        <v>902897.05</v>
      </c>
      <c r="J19400" s="228">
        <v>126519.18</v>
      </c>
      <c r="K19400" s="228">
        <v>106216</v>
      </c>
      <c r="L19400" s="228">
        <v>1255981.17</v>
      </c>
    </row>
    <row r="19401" spans="1:12">
      <c r="A19401" s="228">
        <v>2022</v>
      </c>
      <c r="B19401" s="228" t="s">
        <v>194</v>
      </c>
      <c r="C19401" s="228" t="s">
        <v>68</v>
      </c>
      <c r="D19401" s="228" t="s">
        <v>206</v>
      </c>
      <c r="E19401" s="228">
        <v>90</v>
      </c>
      <c r="F19401" s="228">
        <v>604</v>
      </c>
      <c r="G19401" s="228">
        <v>111</v>
      </c>
      <c r="H19401" s="228">
        <v>476</v>
      </c>
      <c r="I19401" s="228">
        <v>328615.7</v>
      </c>
      <c r="J19401" s="228">
        <v>33858.01</v>
      </c>
      <c r="K19401" s="228">
        <v>12591</v>
      </c>
      <c r="L19401" s="228">
        <v>386643.79</v>
      </c>
    </row>
    <row r="19402" spans="1:12">
      <c r="A19402" s="228">
        <v>2022</v>
      </c>
      <c r="B19402" s="228" t="s">
        <v>194</v>
      </c>
      <c r="C19402" s="228" t="s">
        <v>68</v>
      </c>
      <c r="D19402" s="228" t="s">
        <v>206</v>
      </c>
      <c r="E19402" s="228">
        <v>95</v>
      </c>
      <c r="F19402" s="228">
        <v>170</v>
      </c>
      <c r="G19402" s="228">
        <v>48</v>
      </c>
      <c r="H19402" s="228">
        <v>236</v>
      </c>
      <c r="I19402" s="228">
        <v>138524.65</v>
      </c>
      <c r="J19402" s="228">
        <v>12152.65</v>
      </c>
      <c r="K19402" s="228">
        <v>584</v>
      </c>
      <c r="L19402" s="228">
        <v>153429.12</v>
      </c>
    </row>
    <row r="19403" spans="1:12">
      <c r="A19403" s="228">
        <v>2022</v>
      </c>
      <c r="B19403" s="228" t="s">
        <v>194</v>
      </c>
      <c r="C19403" s="228" t="s">
        <v>67</v>
      </c>
      <c r="D19403" s="228" t="s">
        <v>205</v>
      </c>
      <c r="E19403" s="228">
        <v>0</v>
      </c>
      <c r="F19403" s="228">
        <v>2814</v>
      </c>
      <c r="G19403" s="228">
        <v>54</v>
      </c>
      <c r="H19403" s="228">
        <v>123</v>
      </c>
      <c r="I19403" s="228">
        <v>103936</v>
      </c>
      <c r="J19403" s="228">
        <v>15231.67</v>
      </c>
      <c r="K19403" s="228">
        <v>600</v>
      </c>
      <c r="L19403" s="228">
        <v>124083.53</v>
      </c>
    </row>
    <row r="19404" spans="1:12">
      <c r="A19404" s="228">
        <v>2022</v>
      </c>
      <c r="B19404" s="228" t="s">
        <v>194</v>
      </c>
      <c r="C19404" s="228" t="s">
        <v>67</v>
      </c>
      <c r="D19404" s="228" t="s">
        <v>205</v>
      </c>
      <c r="E19404" s="228">
        <v>5</v>
      </c>
      <c r="F19404" s="228">
        <v>3548</v>
      </c>
      <c r="G19404" s="228">
        <v>35</v>
      </c>
      <c r="H19404" s="228">
        <v>73</v>
      </c>
      <c r="I19404" s="228">
        <v>62459.75</v>
      </c>
      <c r="J19404" s="228">
        <v>11426.9</v>
      </c>
      <c r="K19404" s="228">
        <v>25878</v>
      </c>
      <c r="L19404" s="228">
        <v>106101.01</v>
      </c>
    </row>
    <row r="19405" spans="1:12">
      <c r="A19405" s="228">
        <v>2022</v>
      </c>
      <c r="B19405" s="228" t="s">
        <v>194</v>
      </c>
      <c r="C19405" s="228" t="s">
        <v>67</v>
      </c>
      <c r="D19405" s="228" t="s">
        <v>205</v>
      </c>
      <c r="E19405" s="228">
        <v>10</v>
      </c>
      <c r="F19405" s="228">
        <v>3655</v>
      </c>
      <c r="G19405" s="228">
        <v>40</v>
      </c>
      <c r="H19405" s="228">
        <v>52</v>
      </c>
      <c r="I19405" s="228">
        <v>60459.8</v>
      </c>
      <c r="J19405" s="228">
        <v>16575.400000000001</v>
      </c>
      <c r="K19405" s="228">
        <v>3701</v>
      </c>
      <c r="L19405" s="228">
        <v>85435.32</v>
      </c>
    </row>
    <row r="19406" spans="1:12">
      <c r="A19406" s="228">
        <v>2022</v>
      </c>
      <c r="B19406" s="228" t="s">
        <v>194</v>
      </c>
      <c r="C19406" s="228" t="s">
        <v>67</v>
      </c>
      <c r="D19406" s="228" t="s">
        <v>205</v>
      </c>
      <c r="E19406" s="228">
        <v>15</v>
      </c>
      <c r="F19406" s="228">
        <v>3192</v>
      </c>
      <c r="G19406" s="228">
        <v>38</v>
      </c>
      <c r="H19406" s="228">
        <v>80</v>
      </c>
      <c r="I19406" s="228">
        <v>86449</v>
      </c>
      <c r="J19406" s="228">
        <v>24635.919999999998</v>
      </c>
      <c r="K19406" s="228">
        <v>28245.5</v>
      </c>
      <c r="L19406" s="228">
        <v>154629.79</v>
      </c>
    </row>
    <row r="19407" spans="1:12">
      <c r="A19407" s="228">
        <v>2022</v>
      </c>
      <c r="B19407" s="228" t="s">
        <v>194</v>
      </c>
      <c r="C19407" s="228" t="s">
        <v>67</v>
      </c>
      <c r="D19407" s="228" t="s">
        <v>205</v>
      </c>
      <c r="E19407" s="228">
        <v>20</v>
      </c>
      <c r="F19407" s="228">
        <v>2239</v>
      </c>
      <c r="G19407" s="228">
        <v>47</v>
      </c>
      <c r="H19407" s="228">
        <v>64</v>
      </c>
      <c r="I19407" s="228">
        <v>73168.710000000006</v>
      </c>
      <c r="J19407" s="228">
        <v>22194.87</v>
      </c>
      <c r="K19407" s="228">
        <v>15507</v>
      </c>
      <c r="L19407" s="228">
        <v>141101.26999999999</v>
      </c>
    </row>
    <row r="19408" spans="1:12">
      <c r="A19408" s="228">
        <v>2022</v>
      </c>
      <c r="B19408" s="228" t="s">
        <v>194</v>
      </c>
      <c r="C19408" s="228" t="s">
        <v>67</v>
      </c>
      <c r="D19408" s="228" t="s">
        <v>205</v>
      </c>
      <c r="E19408" s="228">
        <v>25</v>
      </c>
      <c r="F19408" s="228">
        <v>2051</v>
      </c>
      <c r="G19408" s="228">
        <v>30</v>
      </c>
      <c r="H19408" s="228">
        <v>41</v>
      </c>
      <c r="I19408" s="228">
        <v>73812</v>
      </c>
      <c r="J19408" s="228">
        <v>17515.05</v>
      </c>
      <c r="K19408" s="228">
        <v>5861</v>
      </c>
      <c r="L19408" s="228">
        <v>128995.48</v>
      </c>
    </row>
    <row r="19409" spans="1:12">
      <c r="A19409" s="228">
        <v>2022</v>
      </c>
      <c r="B19409" s="228" t="s">
        <v>194</v>
      </c>
      <c r="C19409" s="228" t="s">
        <v>67</v>
      </c>
      <c r="D19409" s="228" t="s">
        <v>205</v>
      </c>
      <c r="E19409" s="228">
        <v>30</v>
      </c>
      <c r="F19409" s="228">
        <v>3516</v>
      </c>
      <c r="G19409" s="228">
        <v>59</v>
      </c>
      <c r="H19409" s="228">
        <v>141</v>
      </c>
      <c r="I19409" s="228">
        <v>133542.35</v>
      </c>
      <c r="J19409" s="228">
        <v>34281.279999999999</v>
      </c>
      <c r="K19409" s="228">
        <v>25540</v>
      </c>
      <c r="L19409" s="228">
        <v>233798.25</v>
      </c>
    </row>
    <row r="19410" spans="1:12">
      <c r="A19410" s="228">
        <v>2022</v>
      </c>
      <c r="B19410" s="228" t="s">
        <v>194</v>
      </c>
      <c r="C19410" s="228" t="s">
        <v>67</v>
      </c>
      <c r="D19410" s="228" t="s">
        <v>205</v>
      </c>
      <c r="E19410" s="228">
        <v>35</v>
      </c>
      <c r="F19410" s="228">
        <v>4191</v>
      </c>
      <c r="G19410" s="228">
        <v>78</v>
      </c>
      <c r="H19410" s="228">
        <v>102</v>
      </c>
      <c r="I19410" s="228">
        <v>129348.5</v>
      </c>
      <c r="J19410" s="228">
        <v>51898.55</v>
      </c>
      <c r="K19410" s="228">
        <v>58801</v>
      </c>
      <c r="L19410" s="228">
        <v>319650.78000000003</v>
      </c>
    </row>
    <row r="19411" spans="1:12">
      <c r="A19411" s="228">
        <v>2022</v>
      </c>
      <c r="B19411" s="228" t="s">
        <v>194</v>
      </c>
      <c r="C19411" s="228" t="s">
        <v>67</v>
      </c>
      <c r="D19411" s="228" t="s">
        <v>205</v>
      </c>
      <c r="E19411" s="228">
        <v>40</v>
      </c>
      <c r="F19411" s="228">
        <v>3765</v>
      </c>
      <c r="G19411" s="228">
        <v>82</v>
      </c>
      <c r="H19411" s="228">
        <v>209</v>
      </c>
      <c r="I19411" s="228">
        <v>245612</v>
      </c>
      <c r="J19411" s="228">
        <v>43867.16</v>
      </c>
      <c r="K19411" s="228">
        <v>45218</v>
      </c>
      <c r="L19411" s="228">
        <v>382214.48</v>
      </c>
    </row>
    <row r="19412" spans="1:12">
      <c r="A19412" s="228">
        <v>2022</v>
      </c>
      <c r="B19412" s="228" t="s">
        <v>194</v>
      </c>
      <c r="C19412" s="228" t="s">
        <v>67</v>
      </c>
      <c r="D19412" s="228" t="s">
        <v>205</v>
      </c>
      <c r="E19412" s="228">
        <v>45</v>
      </c>
      <c r="F19412" s="228">
        <v>3532</v>
      </c>
      <c r="G19412" s="228">
        <v>104</v>
      </c>
      <c r="H19412" s="228">
        <v>195</v>
      </c>
      <c r="I19412" s="228">
        <v>234630.39999999999</v>
      </c>
      <c r="J19412" s="228">
        <v>56338.11</v>
      </c>
      <c r="K19412" s="228">
        <v>45505</v>
      </c>
      <c r="L19412" s="228">
        <v>399735.25</v>
      </c>
    </row>
    <row r="19413" spans="1:12">
      <c r="A19413" s="228">
        <v>2022</v>
      </c>
      <c r="B19413" s="228" t="s">
        <v>194</v>
      </c>
      <c r="C19413" s="228" t="s">
        <v>67</v>
      </c>
      <c r="D19413" s="228" t="s">
        <v>205</v>
      </c>
      <c r="E19413" s="228">
        <v>50</v>
      </c>
      <c r="F19413" s="228">
        <v>3637</v>
      </c>
      <c r="G19413" s="228">
        <v>171</v>
      </c>
      <c r="H19413" s="228">
        <v>466</v>
      </c>
      <c r="I19413" s="228">
        <v>548144.75</v>
      </c>
      <c r="J19413" s="228">
        <v>110660.92</v>
      </c>
      <c r="K19413" s="228">
        <v>136693</v>
      </c>
      <c r="L19413" s="228">
        <v>848377.94</v>
      </c>
    </row>
    <row r="19414" spans="1:12">
      <c r="A19414" s="228">
        <v>2022</v>
      </c>
      <c r="B19414" s="228" t="s">
        <v>194</v>
      </c>
      <c r="C19414" s="228" t="s">
        <v>67</v>
      </c>
      <c r="D19414" s="228" t="s">
        <v>205</v>
      </c>
      <c r="E19414" s="228">
        <v>55</v>
      </c>
      <c r="F19414" s="228">
        <v>3323</v>
      </c>
      <c r="G19414" s="228">
        <v>182</v>
      </c>
      <c r="H19414" s="228">
        <v>502</v>
      </c>
      <c r="I19414" s="228">
        <v>547492.80000000005</v>
      </c>
      <c r="J19414" s="228">
        <v>117589.77</v>
      </c>
      <c r="K19414" s="228">
        <v>173132</v>
      </c>
      <c r="L19414" s="228">
        <v>945914.61</v>
      </c>
    </row>
    <row r="19415" spans="1:12">
      <c r="A19415" s="228">
        <v>2022</v>
      </c>
      <c r="B19415" s="228" t="s">
        <v>194</v>
      </c>
      <c r="C19415" s="228" t="s">
        <v>67</v>
      </c>
      <c r="D19415" s="228" t="s">
        <v>205</v>
      </c>
      <c r="E19415" s="228">
        <v>60</v>
      </c>
      <c r="F19415" s="228">
        <v>3090</v>
      </c>
      <c r="G19415" s="228">
        <v>321</v>
      </c>
      <c r="H19415" s="228">
        <v>665</v>
      </c>
      <c r="I19415" s="228">
        <v>699146.73</v>
      </c>
      <c r="J19415" s="228">
        <v>180329.33</v>
      </c>
      <c r="K19415" s="228">
        <v>272031</v>
      </c>
      <c r="L19415" s="228">
        <v>1286402.29</v>
      </c>
    </row>
    <row r="19416" spans="1:12">
      <c r="A19416" s="228">
        <v>2022</v>
      </c>
      <c r="B19416" s="228" t="s">
        <v>194</v>
      </c>
      <c r="C19416" s="228" t="s">
        <v>67</v>
      </c>
      <c r="D19416" s="228" t="s">
        <v>205</v>
      </c>
      <c r="E19416" s="228">
        <v>65</v>
      </c>
      <c r="F19416" s="228">
        <v>2340</v>
      </c>
      <c r="G19416" s="228">
        <v>283</v>
      </c>
      <c r="H19416" s="228">
        <v>708</v>
      </c>
      <c r="I19416" s="228">
        <v>821662.38</v>
      </c>
      <c r="J19416" s="228">
        <v>174427.38</v>
      </c>
      <c r="K19416" s="228">
        <v>211770</v>
      </c>
      <c r="L19416" s="228">
        <v>1315732.03</v>
      </c>
    </row>
    <row r="19417" spans="1:12">
      <c r="A19417" s="228">
        <v>2022</v>
      </c>
      <c r="B19417" s="228" t="s">
        <v>194</v>
      </c>
      <c r="C19417" s="228" t="s">
        <v>67</v>
      </c>
      <c r="D19417" s="228" t="s">
        <v>205</v>
      </c>
      <c r="E19417" s="228">
        <v>70</v>
      </c>
      <c r="F19417" s="228">
        <v>1587</v>
      </c>
      <c r="G19417" s="228">
        <v>339</v>
      </c>
      <c r="H19417" s="228">
        <v>762</v>
      </c>
      <c r="I19417" s="228">
        <v>699370.09</v>
      </c>
      <c r="J19417" s="228">
        <v>154453.64000000001</v>
      </c>
      <c r="K19417" s="228">
        <v>179448</v>
      </c>
      <c r="L19417" s="228">
        <v>1143457.8400000001</v>
      </c>
    </row>
    <row r="19418" spans="1:12">
      <c r="A19418" s="228">
        <v>2022</v>
      </c>
      <c r="B19418" s="228" t="s">
        <v>194</v>
      </c>
      <c r="C19418" s="228" t="s">
        <v>67</v>
      </c>
      <c r="D19418" s="228" t="s">
        <v>205</v>
      </c>
      <c r="E19418" s="228">
        <v>75</v>
      </c>
      <c r="F19418" s="228">
        <v>986</v>
      </c>
      <c r="G19418" s="228">
        <v>230</v>
      </c>
      <c r="H19418" s="228">
        <v>424</v>
      </c>
      <c r="I19418" s="228">
        <v>450653.45</v>
      </c>
      <c r="J19418" s="228">
        <v>117937.23</v>
      </c>
      <c r="K19418" s="228">
        <v>140331</v>
      </c>
      <c r="L19418" s="228">
        <v>747932.47</v>
      </c>
    </row>
    <row r="19419" spans="1:12">
      <c r="A19419" s="228">
        <v>2022</v>
      </c>
      <c r="B19419" s="228" t="s">
        <v>194</v>
      </c>
      <c r="C19419" s="228" t="s">
        <v>67</v>
      </c>
      <c r="D19419" s="228" t="s">
        <v>205</v>
      </c>
      <c r="E19419" s="228">
        <v>80</v>
      </c>
      <c r="F19419" s="228">
        <v>521</v>
      </c>
      <c r="G19419" s="228">
        <v>60</v>
      </c>
      <c r="H19419" s="228">
        <v>467</v>
      </c>
      <c r="I19419" s="228">
        <v>297721.15000000002</v>
      </c>
      <c r="J19419" s="228">
        <v>56294.03</v>
      </c>
      <c r="K19419" s="228">
        <v>57204</v>
      </c>
      <c r="L19419" s="228">
        <v>429220.57</v>
      </c>
    </row>
    <row r="19420" spans="1:12">
      <c r="A19420" s="228">
        <v>2022</v>
      </c>
      <c r="B19420" s="228" t="s">
        <v>194</v>
      </c>
      <c r="C19420" s="228" t="s">
        <v>67</v>
      </c>
      <c r="D19420" s="228" t="s">
        <v>205</v>
      </c>
      <c r="E19420" s="228">
        <v>85</v>
      </c>
      <c r="F19420" s="228">
        <v>154</v>
      </c>
      <c r="G19420" s="228">
        <v>40</v>
      </c>
      <c r="H19420" s="228">
        <v>228</v>
      </c>
      <c r="I19420" s="228">
        <v>194055</v>
      </c>
      <c r="J19420" s="228">
        <v>20733.490000000002</v>
      </c>
      <c r="K19420" s="228">
        <v>26987</v>
      </c>
      <c r="L19420" s="228">
        <v>246669.97</v>
      </c>
    </row>
    <row r="19421" spans="1:12">
      <c r="A19421" s="228">
        <v>2022</v>
      </c>
      <c r="B19421" s="228" t="s">
        <v>194</v>
      </c>
      <c r="C19421" s="228" t="s">
        <v>67</v>
      </c>
      <c r="D19421" s="228" t="s">
        <v>205</v>
      </c>
      <c r="E19421" s="228">
        <v>90</v>
      </c>
      <c r="F19421" s="228">
        <v>44</v>
      </c>
      <c r="G19421" s="228">
        <v>8</v>
      </c>
      <c r="H19421" s="228">
        <v>58</v>
      </c>
      <c r="I19421" s="228">
        <v>39199</v>
      </c>
      <c r="J19421" s="228">
        <v>3973.95</v>
      </c>
      <c r="K19421" s="228">
        <v>11174</v>
      </c>
      <c r="L19421" s="228">
        <v>54647.6</v>
      </c>
    </row>
    <row r="19422" spans="1:12">
      <c r="A19422" s="228">
        <v>2022</v>
      </c>
      <c r="B19422" s="228" t="s">
        <v>194</v>
      </c>
      <c r="C19422" s="228" t="s">
        <v>67</v>
      </c>
      <c r="D19422" s="228" t="s">
        <v>205</v>
      </c>
      <c r="E19422" s="228">
        <v>95</v>
      </c>
      <c r="F19422" s="228">
        <v>7</v>
      </c>
      <c r="G19422" s="228">
        <v>2</v>
      </c>
      <c r="H19422" s="228">
        <v>13</v>
      </c>
      <c r="I19422" s="228">
        <v>8189</v>
      </c>
      <c r="J19422" s="228">
        <v>193</v>
      </c>
      <c r="K19422" s="228">
        <v>0</v>
      </c>
      <c r="L19422" s="228">
        <v>8382</v>
      </c>
    </row>
    <row r="19423" spans="1:12">
      <c r="A19423" s="228">
        <v>2022</v>
      </c>
      <c r="B19423" s="228" t="s">
        <v>194</v>
      </c>
      <c r="C19423" s="228" t="s">
        <v>67</v>
      </c>
      <c r="D19423" s="228" t="s">
        <v>206</v>
      </c>
      <c r="E19423" s="228">
        <v>0</v>
      </c>
      <c r="F19423" s="228">
        <v>2597</v>
      </c>
      <c r="G19423" s="228">
        <v>27</v>
      </c>
      <c r="H19423" s="228">
        <v>191</v>
      </c>
      <c r="I19423" s="228">
        <v>109197</v>
      </c>
      <c r="J19423" s="228">
        <v>10792.75</v>
      </c>
      <c r="K19423" s="228">
        <v>8112</v>
      </c>
      <c r="L19423" s="228">
        <v>133689.85</v>
      </c>
    </row>
    <row r="19424" spans="1:12">
      <c r="A19424" s="228">
        <v>2022</v>
      </c>
      <c r="B19424" s="228" t="s">
        <v>194</v>
      </c>
      <c r="C19424" s="228" t="s">
        <v>67</v>
      </c>
      <c r="D19424" s="228" t="s">
        <v>206</v>
      </c>
      <c r="E19424" s="228">
        <v>5</v>
      </c>
      <c r="F19424" s="228">
        <v>3473</v>
      </c>
      <c r="G19424" s="228">
        <v>26</v>
      </c>
      <c r="H19424" s="228">
        <v>30</v>
      </c>
      <c r="I19424" s="228">
        <v>33112</v>
      </c>
      <c r="J19424" s="228">
        <v>5568.33</v>
      </c>
      <c r="K19424" s="228">
        <v>234</v>
      </c>
      <c r="L19424" s="228">
        <v>42538.7</v>
      </c>
    </row>
    <row r="19425" spans="1:12">
      <c r="A19425" s="228">
        <v>2022</v>
      </c>
      <c r="B19425" s="228" t="s">
        <v>194</v>
      </c>
      <c r="C19425" s="228" t="s">
        <v>67</v>
      </c>
      <c r="D19425" s="228" t="s">
        <v>206</v>
      </c>
      <c r="E19425" s="228">
        <v>10</v>
      </c>
      <c r="F19425" s="228">
        <v>3415</v>
      </c>
      <c r="G19425" s="228">
        <v>17</v>
      </c>
      <c r="H19425" s="228">
        <v>19</v>
      </c>
      <c r="I19425" s="228">
        <v>26999</v>
      </c>
      <c r="J19425" s="228">
        <v>7946.46</v>
      </c>
      <c r="K19425" s="228">
        <v>25795</v>
      </c>
      <c r="L19425" s="228">
        <v>64581.02</v>
      </c>
    </row>
    <row r="19426" spans="1:12">
      <c r="A19426" s="228">
        <v>2022</v>
      </c>
      <c r="B19426" s="228" t="s">
        <v>194</v>
      </c>
      <c r="C19426" s="228" t="s">
        <v>67</v>
      </c>
      <c r="D19426" s="228" t="s">
        <v>206</v>
      </c>
      <c r="E19426" s="228">
        <v>15</v>
      </c>
      <c r="F19426" s="228">
        <v>3090</v>
      </c>
      <c r="G19426" s="228">
        <v>51</v>
      </c>
      <c r="H19426" s="228">
        <v>104</v>
      </c>
      <c r="I19426" s="228">
        <v>120043.75</v>
      </c>
      <c r="J19426" s="228">
        <v>20028.36</v>
      </c>
      <c r="K19426" s="228">
        <v>15672</v>
      </c>
      <c r="L19426" s="228">
        <v>175683.91</v>
      </c>
    </row>
    <row r="19427" spans="1:12">
      <c r="A19427" s="228">
        <v>2022</v>
      </c>
      <c r="B19427" s="228" t="s">
        <v>194</v>
      </c>
      <c r="C19427" s="228" t="s">
        <v>67</v>
      </c>
      <c r="D19427" s="228" t="s">
        <v>206</v>
      </c>
      <c r="E19427" s="228">
        <v>20</v>
      </c>
      <c r="F19427" s="228">
        <v>2384</v>
      </c>
      <c r="G19427" s="228">
        <v>78</v>
      </c>
      <c r="H19427" s="228">
        <v>267</v>
      </c>
      <c r="I19427" s="228">
        <v>222230</v>
      </c>
      <c r="J19427" s="228">
        <v>36204.910000000003</v>
      </c>
      <c r="K19427" s="228">
        <v>29413</v>
      </c>
      <c r="L19427" s="228">
        <v>318584.03000000003</v>
      </c>
    </row>
    <row r="19428" spans="1:12">
      <c r="A19428" s="228">
        <v>2022</v>
      </c>
      <c r="B19428" s="228" t="s">
        <v>194</v>
      </c>
      <c r="C19428" s="228" t="s">
        <v>67</v>
      </c>
      <c r="D19428" s="228" t="s">
        <v>206</v>
      </c>
      <c r="E19428" s="228">
        <v>25</v>
      </c>
      <c r="F19428" s="228">
        <v>2772</v>
      </c>
      <c r="G19428" s="228">
        <v>101</v>
      </c>
      <c r="H19428" s="228">
        <v>262</v>
      </c>
      <c r="I19428" s="228">
        <v>279186.38</v>
      </c>
      <c r="J19428" s="228">
        <v>45297.03</v>
      </c>
      <c r="K19428" s="228">
        <v>44571</v>
      </c>
      <c r="L19428" s="228">
        <v>439473.58</v>
      </c>
    </row>
    <row r="19429" spans="1:12">
      <c r="A19429" s="228">
        <v>2022</v>
      </c>
      <c r="B19429" s="228" t="s">
        <v>194</v>
      </c>
      <c r="C19429" s="228" t="s">
        <v>67</v>
      </c>
      <c r="D19429" s="228" t="s">
        <v>206</v>
      </c>
      <c r="E19429" s="228">
        <v>30</v>
      </c>
      <c r="F19429" s="228">
        <v>4318</v>
      </c>
      <c r="G19429" s="228">
        <v>175</v>
      </c>
      <c r="H19429" s="228">
        <v>485</v>
      </c>
      <c r="I19429" s="228">
        <v>508865.01</v>
      </c>
      <c r="J19429" s="228">
        <v>92194.44</v>
      </c>
      <c r="K19429" s="228">
        <v>65327</v>
      </c>
      <c r="L19429" s="228">
        <v>798682.58</v>
      </c>
    </row>
    <row r="19430" spans="1:12">
      <c r="A19430" s="228">
        <v>2022</v>
      </c>
      <c r="B19430" s="228" t="s">
        <v>194</v>
      </c>
      <c r="C19430" s="228" t="s">
        <v>67</v>
      </c>
      <c r="D19430" s="228" t="s">
        <v>206</v>
      </c>
      <c r="E19430" s="228">
        <v>35</v>
      </c>
      <c r="F19430" s="228">
        <v>4775</v>
      </c>
      <c r="G19430" s="228">
        <v>240</v>
      </c>
      <c r="H19430" s="228">
        <v>612</v>
      </c>
      <c r="I19430" s="228">
        <v>590842.44999999995</v>
      </c>
      <c r="J19430" s="228">
        <v>95929.5</v>
      </c>
      <c r="K19430" s="228">
        <v>83563</v>
      </c>
      <c r="L19430" s="228">
        <v>909593.51</v>
      </c>
    </row>
    <row r="19431" spans="1:12">
      <c r="A19431" s="228">
        <v>2022</v>
      </c>
      <c r="B19431" s="228" t="s">
        <v>194</v>
      </c>
      <c r="C19431" s="228" t="s">
        <v>67</v>
      </c>
      <c r="D19431" s="228" t="s">
        <v>206</v>
      </c>
      <c r="E19431" s="228">
        <v>40</v>
      </c>
      <c r="F19431" s="228">
        <v>4236</v>
      </c>
      <c r="G19431" s="228">
        <v>170</v>
      </c>
      <c r="H19431" s="228">
        <v>363</v>
      </c>
      <c r="I19431" s="228">
        <v>384295.6</v>
      </c>
      <c r="J19431" s="228">
        <v>87785.22</v>
      </c>
      <c r="K19431" s="228">
        <v>80646</v>
      </c>
      <c r="L19431" s="228">
        <v>716824.18</v>
      </c>
    </row>
    <row r="19432" spans="1:12">
      <c r="A19432" s="228">
        <v>2022</v>
      </c>
      <c r="B19432" s="228" t="s">
        <v>194</v>
      </c>
      <c r="C19432" s="228" t="s">
        <v>67</v>
      </c>
      <c r="D19432" s="228" t="s">
        <v>206</v>
      </c>
      <c r="E19432" s="228">
        <v>45</v>
      </c>
      <c r="F19432" s="228">
        <v>3739</v>
      </c>
      <c r="G19432" s="228">
        <v>167</v>
      </c>
      <c r="H19432" s="228">
        <v>412</v>
      </c>
      <c r="I19432" s="228">
        <v>394848.75</v>
      </c>
      <c r="J19432" s="228">
        <v>89530.93</v>
      </c>
      <c r="K19432" s="228">
        <v>40462</v>
      </c>
      <c r="L19432" s="228">
        <v>618743.27</v>
      </c>
    </row>
    <row r="19433" spans="1:12">
      <c r="A19433" s="228">
        <v>2022</v>
      </c>
      <c r="B19433" s="228" t="s">
        <v>194</v>
      </c>
      <c r="C19433" s="228" t="s">
        <v>67</v>
      </c>
      <c r="D19433" s="228" t="s">
        <v>206</v>
      </c>
      <c r="E19433" s="228">
        <v>50</v>
      </c>
      <c r="F19433" s="228">
        <v>3792</v>
      </c>
      <c r="G19433" s="228">
        <v>199</v>
      </c>
      <c r="H19433" s="228">
        <v>451</v>
      </c>
      <c r="I19433" s="228">
        <v>462466.93</v>
      </c>
      <c r="J19433" s="228">
        <v>105764.35</v>
      </c>
      <c r="K19433" s="228">
        <v>69142</v>
      </c>
      <c r="L19433" s="228">
        <v>761392.38</v>
      </c>
    </row>
    <row r="19434" spans="1:12">
      <c r="A19434" s="228">
        <v>2022</v>
      </c>
      <c r="B19434" s="228" t="s">
        <v>194</v>
      </c>
      <c r="C19434" s="228" t="s">
        <v>67</v>
      </c>
      <c r="D19434" s="228" t="s">
        <v>206</v>
      </c>
      <c r="E19434" s="228">
        <v>55</v>
      </c>
      <c r="F19434" s="228">
        <v>3371</v>
      </c>
      <c r="G19434" s="228">
        <v>230</v>
      </c>
      <c r="H19434" s="228">
        <v>473</v>
      </c>
      <c r="I19434" s="228">
        <v>582573.68999999994</v>
      </c>
      <c r="J19434" s="228">
        <v>125433.63</v>
      </c>
      <c r="K19434" s="228">
        <v>119412</v>
      </c>
      <c r="L19434" s="228">
        <v>937192.35</v>
      </c>
    </row>
    <row r="19435" spans="1:12">
      <c r="A19435" s="228">
        <v>2022</v>
      </c>
      <c r="B19435" s="228" t="s">
        <v>194</v>
      </c>
      <c r="C19435" s="228" t="s">
        <v>67</v>
      </c>
      <c r="D19435" s="228" t="s">
        <v>206</v>
      </c>
      <c r="E19435" s="228">
        <v>60</v>
      </c>
      <c r="F19435" s="228">
        <v>3034</v>
      </c>
      <c r="G19435" s="228">
        <v>222</v>
      </c>
      <c r="H19435" s="228">
        <v>470</v>
      </c>
      <c r="I19435" s="228">
        <v>502579.15</v>
      </c>
      <c r="J19435" s="228">
        <v>136134.57999999999</v>
      </c>
      <c r="K19435" s="228">
        <v>159432</v>
      </c>
      <c r="L19435" s="228">
        <v>908748.16</v>
      </c>
    </row>
    <row r="19436" spans="1:12">
      <c r="A19436" s="228">
        <v>2022</v>
      </c>
      <c r="B19436" s="228" t="s">
        <v>194</v>
      </c>
      <c r="C19436" s="228" t="s">
        <v>67</v>
      </c>
      <c r="D19436" s="228" t="s">
        <v>206</v>
      </c>
      <c r="E19436" s="228">
        <v>65</v>
      </c>
      <c r="F19436" s="228">
        <v>2237</v>
      </c>
      <c r="G19436" s="228">
        <v>208</v>
      </c>
      <c r="H19436" s="228">
        <v>530</v>
      </c>
      <c r="I19436" s="228">
        <v>495324.96</v>
      </c>
      <c r="J19436" s="228">
        <v>118083.7</v>
      </c>
      <c r="K19436" s="228">
        <v>147252</v>
      </c>
      <c r="L19436" s="228">
        <v>834135.17</v>
      </c>
    </row>
    <row r="19437" spans="1:12">
      <c r="A19437" s="228">
        <v>2022</v>
      </c>
      <c r="B19437" s="228" t="s">
        <v>194</v>
      </c>
      <c r="C19437" s="228" t="s">
        <v>67</v>
      </c>
      <c r="D19437" s="228" t="s">
        <v>206</v>
      </c>
      <c r="E19437" s="228">
        <v>70</v>
      </c>
      <c r="F19437" s="228">
        <v>1590</v>
      </c>
      <c r="G19437" s="228">
        <v>233</v>
      </c>
      <c r="H19437" s="228">
        <v>849</v>
      </c>
      <c r="I19437" s="228">
        <v>704415.65</v>
      </c>
      <c r="J19437" s="228">
        <v>135782.35</v>
      </c>
      <c r="K19437" s="228">
        <v>137902</v>
      </c>
      <c r="L19437" s="228">
        <v>1059602.94</v>
      </c>
    </row>
    <row r="19438" spans="1:12">
      <c r="A19438" s="228">
        <v>2022</v>
      </c>
      <c r="B19438" s="228" t="s">
        <v>194</v>
      </c>
      <c r="C19438" s="228" t="s">
        <v>67</v>
      </c>
      <c r="D19438" s="228" t="s">
        <v>206</v>
      </c>
      <c r="E19438" s="228">
        <v>75</v>
      </c>
      <c r="F19438" s="228">
        <v>932</v>
      </c>
      <c r="G19438" s="228">
        <v>120</v>
      </c>
      <c r="H19438" s="228">
        <v>578</v>
      </c>
      <c r="I19438" s="228">
        <v>405829.55</v>
      </c>
      <c r="J19438" s="228">
        <v>73818.880000000005</v>
      </c>
      <c r="K19438" s="228">
        <v>58879</v>
      </c>
      <c r="L19438" s="228">
        <v>560950.23</v>
      </c>
    </row>
    <row r="19439" spans="1:12">
      <c r="A19439" s="228">
        <v>2022</v>
      </c>
      <c r="B19439" s="228" t="s">
        <v>194</v>
      </c>
      <c r="C19439" s="228" t="s">
        <v>67</v>
      </c>
      <c r="D19439" s="228" t="s">
        <v>206</v>
      </c>
      <c r="E19439" s="228">
        <v>80</v>
      </c>
      <c r="F19439" s="228">
        <v>469</v>
      </c>
      <c r="G19439" s="228">
        <v>47</v>
      </c>
      <c r="H19439" s="228">
        <v>295</v>
      </c>
      <c r="I19439" s="228">
        <v>190814.05</v>
      </c>
      <c r="J19439" s="228">
        <v>30247.4</v>
      </c>
      <c r="K19439" s="228">
        <v>19876</v>
      </c>
      <c r="L19439" s="228">
        <v>255741.5</v>
      </c>
    </row>
    <row r="19440" spans="1:12">
      <c r="A19440" s="228">
        <v>2022</v>
      </c>
      <c r="B19440" s="228" t="s">
        <v>194</v>
      </c>
      <c r="C19440" s="228" t="s">
        <v>67</v>
      </c>
      <c r="D19440" s="228" t="s">
        <v>206</v>
      </c>
      <c r="E19440" s="228">
        <v>85</v>
      </c>
      <c r="F19440" s="228">
        <v>171</v>
      </c>
      <c r="G19440" s="228">
        <v>18</v>
      </c>
      <c r="H19440" s="228">
        <v>93</v>
      </c>
      <c r="I19440" s="228">
        <v>79668</v>
      </c>
      <c r="J19440" s="228">
        <v>8960.5499999999993</v>
      </c>
      <c r="K19440" s="228">
        <v>11686</v>
      </c>
      <c r="L19440" s="228">
        <v>86541.3</v>
      </c>
    </row>
    <row r="19441" spans="1:12">
      <c r="A19441" s="228">
        <v>2022</v>
      </c>
      <c r="B19441" s="228" t="s">
        <v>194</v>
      </c>
      <c r="C19441" s="228" t="s">
        <v>67</v>
      </c>
      <c r="D19441" s="228" t="s">
        <v>206</v>
      </c>
      <c r="E19441" s="228">
        <v>90</v>
      </c>
      <c r="F19441" s="228">
        <v>63</v>
      </c>
      <c r="G19441" s="228">
        <v>5</v>
      </c>
      <c r="H19441" s="228">
        <v>147</v>
      </c>
      <c r="I19441" s="228">
        <v>86365</v>
      </c>
      <c r="J19441" s="228">
        <v>4110.55</v>
      </c>
      <c r="K19441" s="228">
        <v>0</v>
      </c>
      <c r="L19441" s="228">
        <v>90725.55</v>
      </c>
    </row>
    <row r="19442" spans="1:12">
      <c r="A19442" s="228">
        <v>2022</v>
      </c>
      <c r="B19442" s="228" t="s">
        <v>194</v>
      </c>
      <c r="C19442" s="228" t="s">
        <v>67</v>
      </c>
      <c r="D19442" s="228" t="s">
        <v>206</v>
      </c>
      <c r="E19442" s="228">
        <v>95</v>
      </c>
      <c r="F19442" s="228">
        <v>15</v>
      </c>
      <c r="G19442" s="228">
        <v>1</v>
      </c>
      <c r="H19442" s="228">
        <v>1</v>
      </c>
      <c r="I19442" s="228">
        <v>958</v>
      </c>
      <c r="J19442" s="228">
        <v>277.05</v>
      </c>
      <c r="K19442" s="228">
        <v>0</v>
      </c>
      <c r="L19442" s="228">
        <v>1235.05</v>
      </c>
    </row>
    <row r="19443" spans="1:12">
      <c r="A19443" s="228">
        <v>2022</v>
      </c>
      <c r="B19443" s="228" t="s">
        <v>195</v>
      </c>
      <c r="C19443" s="228" t="s">
        <v>61</v>
      </c>
      <c r="D19443" s="228" t="s">
        <v>205</v>
      </c>
      <c r="E19443" s="228">
        <v>0</v>
      </c>
      <c r="F19443" s="228">
        <v>94794</v>
      </c>
      <c r="G19443" s="228">
        <v>4656</v>
      </c>
      <c r="H19443" s="228">
        <v>10920</v>
      </c>
      <c r="I19443" s="228">
        <v>8771667.7599999998</v>
      </c>
      <c r="J19443" s="228">
        <v>1423381.89</v>
      </c>
      <c r="K19443" s="228">
        <v>147481</v>
      </c>
      <c r="L19443" s="228">
        <v>11904254.98</v>
      </c>
    </row>
    <row r="19444" spans="1:12">
      <c r="A19444" s="228">
        <v>2022</v>
      </c>
      <c r="B19444" s="228" t="s">
        <v>195</v>
      </c>
      <c r="C19444" s="228" t="s">
        <v>61</v>
      </c>
      <c r="D19444" s="228" t="s">
        <v>205</v>
      </c>
      <c r="E19444" s="228">
        <v>5</v>
      </c>
      <c r="F19444" s="228">
        <v>121637</v>
      </c>
      <c r="G19444" s="228">
        <v>2575</v>
      </c>
      <c r="H19444" s="228">
        <v>3613</v>
      </c>
      <c r="I19444" s="228">
        <v>3557549.96</v>
      </c>
      <c r="J19444" s="228">
        <v>850172.64</v>
      </c>
      <c r="K19444" s="228">
        <v>243674</v>
      </c>
      <c r="L19444" s="228">
        <v>5610889.1900000004</v>
      </c>
    </row>
    <row r="19445" spans="1:12">
      <c r="A19445" s="228">
        <v>2022</v>
      </c>
      <c r="B19445" s="228" t="s">
        <v>195</v>
      </c>
      <c r="C19445" s="228" t="s">
        <v>61</v>
      </c>
      <c r="D19445" s="228" t="s">
        <v>205</v>
      </c>
      <c r="E19445" s="228">
        <v>10</v>
      </c>
      <c r="F19445" s="228">
        <v>129244</v>
      </c>
      <c r="G19445" s="228">
        <v>2130</v>
      </c>
      <c r="H19445" s="228">
        <v>3596</v>
      </c>
      <c r="I19445" s="228">
        <v>3278342.93</v>
      </c>
      <c r="J19445" s="228">
        <v>812012.08</v>
      </c>
      <c r="K19445" s="228">
        <v>670236.43999999994</v>
      </c>
      <c r="L19445" s="228">
        <v>5533932.3099999996</v>
      </c>
    </row>
    <row r="19446" spans="1:12">
      <c r="A19446" s="228">
        <v>2022</v>
      </c>
      <c r="B19446" s="228" t="s">
        <v>195</v>
      </c>
      <c r="C19446" s="228" t="s">
        <v>61</v>
      </c>
      <c r="D19446" s="228" t="s">
        <v>205</v>
      </c>
      <c r="E19446" s="228">
        <v>15</v>
      </c>
      <c r="F19446" s="228">
        <v>119950</v>
      </c>
      <c r="G19446" s="228">
        <v>3111</v>
      </c>
      <c r="H19446" s="228">
        <v>6567</v>
      </c>
      <c r="I19446" s="228">
        <v>7220924.9699999997</v>
      </c>
      <c r="J19446" s="228">
        <v>1475568.24</v>
      </c>
      <c r="K19446" s="228">
        <v>1310902.1200000001</v>
      </c>
      <c r="L19446" s="228">
        <v>11644902.119999999</v>
      </c>
    </row>
    <row r="19447" spans="1:12">
      <c r="A19447" s="228">
        <v>2022</v>
      </c>
      <c r="B19447" s="228" t="s">
        <v>195</v>
      </c>
      <c r="C19447" s="228" t="s">
        <v>61</v>
      </c>
      <c r="D19447" s="228" t="s">
        <v>205</v>
      </c>
      <c r="E19447" s="228">
        <v>20</v>
      </c>
      <c r="F19447" s="228">
        <v>89552</v>
      </c>
      <c r="G19447" s="228">
        <v>2914</v>
      </c>
      <c r="H19447" s="228">
        <v>6613</v>
      </c>
      <c r="I19447" s="228">
        <v>6927149.3099999996</v>
      </c>
      <c r="J19447" s="228">
        <v>1256402.75</v>
      </c>
      <c r="K19447" s="228">
        <v>1270683.3999999999</v>
      </c>
      <c r="L19447" s="228">
        <v>11040341.58</v>
      </c>
    </row>
    <row r="19448" spans="1:12">
      <c r="A19448" s="228">
        <v>2022</v>
      </c>
      <c r="B19448" s="228" t="s">
        <v>195</v>
      </c>
      <c r="C19448" s="228" t="s">
        <v>61</v>
      </c>
      <c r="D19448" s="228" t="s">
        <v>205</v>
      </c>
      <c r="E19448" s="228">
        <v>25</v>
      </c>
      <c r="F19448" s="228">
        <v>69156</v>
      </c>
      <c r="G19448" s="228">
        <v>2021</v>
      </c>
      <c r="H19448" s="228">
        <v>5215</v>
      </c>
      <c r="I19448" s="228">
        <v>4656214.13</v>
      </c>
      <c r="J19448" s="228">
        <v>926391</v>
      </c>
      <c r="K19448" s="228">
        <v>896514.7</v>
      </c>
      <c r="L19448" s="228">
        <v>7890067.2999999998</v>
      </c>
    </row>
    <row r="19449" spans="1:12">
      <c r="A19449" s="228">
        <v>2022</v>
      </c>
      <c r="B19449" s="228" t="s">
        <v>195</v>
      </c>
      <c r="C19449" s="228" t="s">
        <v>61</v>
      </c>
      <c r="D19449" s="228" t="s">
        <v>205</v>
      </c>
      <c r="E19449" s="228">
        <v>30</v>
      </c>
      <c r="F19449" s="228">
        <v>109181</v>
      </c>
      <c r="G19449" s="228">
        <v>3013</v>
      </c>
      <c r="H19449" s="228">
        <v>6620</v>
      </c>
      <c r="I19449" s="228">
        <v>6261611.0599999996</v>
      </c>
      <c r="J19449" s="228">
        <v>1348308.31</v>
      </c>
      <c r="K19449" s="228">
        <v>1091108</v>
      </c>
      <c r="L19449" s="228">
        <v>10779555.25</v>
      </c>
    </row>
    <row r="19450" spans="1:12">
      <c r="A19450" s="228">
        <v>2022</v>
      </c>
      <c r="B19450" s="228" t="s">
        <v>195</v>
      </c>
      <c r="C19450" s="228" t="s">
        <v>61</v>
      </c>
      <c r="D19450" s="228" t="s">
        <v>205</v>
      </c>
      <c r="E19450" s="228">
        <v>35</v>
      </c>
      <c r="F19450" s="228">
        <v>136409</v>
      </c>
      <c r="G19450" s="228">
        <v>4346</v>
      </c>
      <c r="H19450" s="228">
        <v>9686</v>
      </c>
      <c r="I19450" s="228">
        <v>9124952.8100000005</v>
      </c>
      <c r="J19450" s="228">
        <v>2132332.5699999998</v>
      </c>
      <c r="K19450" s="228">
        <v>1763254</v>
      </c>
      <c r="L19450" s="228">
        <v>15854157.24</v>
      </c>
    </row>
    <row r="19451" spans="1:12">
      <c r="A19451" s="228">
        <v>2022</v>
      </c>
      <c r="B19451" s="228" t="s">
        <v>195</v>
      </c>
      <c r="C19451" s="228" t="s">
        <v>61</v>
      </c>
      <c r="D19451" s="228" t="s">
        <v>205</v>
      </c>
      <c r="E19451" s="228">
        <v>40</v>
      </c>
      <c r="F19451" s="228">
        <v>138216</v>
      </c>
      <c r="G19451" s="228">
        <v>5137</v>
      </c>
      <c r="H19451" s="228">
        <v>10949</v>
      </c>
      <c r="I19451" s="228">
        <v>10935874.609999999</v>
      </c>
      <c r="J19451" s="228">
        <v>2713763.93</v>
      </c>
      <c r="K19451" s="228">
        <v>2137353.34</v>
      </c>
      <c r="L19451" s="228">
        <v>19171438.550000001</v>
      </c>
    </row>
    <row r="19452" spans="1:12">
      <c r="A19452" s="228">
        <v>2022</v>
      </c>
      <c r="B19452" s="228" t="s">
        <v>195</v>
      </c>
      <c r="C19452" s="228" t="s">
        <v>61</v>
      </c>
      <c r="D19452" s="228" t="s">
        <v>205</v>
      </c>
      <c r="E19452" s="228">
        <v>45</v>
      </c>
      <c r="F19452" s="228">
        <v>129384</v>
      </c>
      <c r="G19452" s="228">
        <v>6398</v>
      </c>
      <c r="H19452" s="228">
        <v>13849</v>
      </c>
      <c r="I19452" s="228">
        <v>14465398.300000001</v>
      </c>
      <c r="J19452" s="228">
        <v>3465189.84</v>
      </c>
      <c r="K19452" s="228">
        <v>2766017.04</v>
      </c>
      <c r="L19452" s="228">
        <v>24523334.949999999</v>
      </c>
    </row>
    <row r="19453" spans="1:12">
      <c r="A19453" s="228">
        <v>2022</v>
      </c>
      <c r="B19453" s="228" t="s">
        <v>195</v>
      </c>
      <c r="C19453" s="228" t="s">
        <v>61</v>
      </c>
      <c r="D19453" s="228" t="s">
        <v>205</v>
      </c>
      <c r="E19453" s="228">
        <v>50</v>
      </c>
      <c r="F19453" s="228">
        <v>127715</v>
      </c>
      <c r="G19453" s="228">
        <v>8833</v>
      </c>
      <c r="H19453" s="228">
        <v>18333</v>
      </c>
      <c r="I19453" s="228">
        <v>19857030.050000001</v>
      </c>
      <c r="J19453" s="228">
        <v>4791868.3899999997</v>
      </c>
      <c r="K19453" s="228">
        <v>4218926.0599999996</v>
      </c>
      <c r="L19453" s="228">
        <v>33592855.009999998</v>
      </c>
    </row>
    <row r="19454" spans="1:12">
      <c r="A19454" s="228">
        <v>2022</v>
      </c>
      <c r="B19454" s="228" t="s">
        <v>195</v>
      </c>
      <c r="C19454" s="228" t="s">
        <v>61</v>
      </c>
      <c r="D19454" s="228" t="s">
        <v>205</v>
      </c>
      <c r="E19454" s="228">
        <v>55</v>
      </c>
      <c r="F19454" s="228">
        <v>117181</v>
      </c>
      <c r="G19454" s="228">
        <v>11198</v>
      </c>
      <c r="H19454" s="228">
        <v>23958</v>
      </c>
      <c r="I19454" s="228">
        <v>25917386.449999999</v>
      </c>
      <c r="J19454" s="228">
        <v>6057786.6299999999</v>
      </c>
      <c r="K19454" s="228">
        <v>5742383.0300000003</v>
      </c>
      <c r="L19454" s="228">
        <v>43649698.890000001</v>
      </c>
    </row>
    <row r="19455" spans="1:12">
      <c r="A19455" s="228">
        <v>2022</v>
      </c>
      <c r="B19455" s="228" t="s">
        <v>195</v>
      </c>
      <c r="C19455" s="228" t="s">
        <v>61</v>
      </c>
      <c r="D19455" s="228" t="s">
        <v>205</v>
      </c>
      <c r="E19455" s="228">
        <v>60</v>
      </c>
      <c r="F19455" s="228">
        <v>118806</v>
      </c>
      <c r="G19455" s="228">
        <v>16492</v>
      </c>
      <c r="H19455" s="228">
        <v>35351</v>
      </c>
      <c r="I19455" s="228">
        <v>40441942.880000003</v>
      </c>
      <c r="J19455" s="228">
        <v>8877474.7599999998</v>
      </c>
      <c r="K19455" s="228">
        <v>10001547.76</v>
      </c>
      <c r="L19455" s="228">
        <v>67532996.340000004</v>
      </c>
    </row>
    <row r="19456" spans="1:12">
      <c r="A19456" s="228">
        <v>2022</v>
      </c>
      <c r="B19456" s="228" t="s">
        <v>195</v>
      </c>
      <c r="C19456" s="228" t="s">
        <v>61</v>
      </c>
      <c r="D19456" s="228" t="s">
        <v>205</v>
      </c>
      <c r="E19456" s="228">
        <v>65</v>
      </c>
      <c r="F19456" s="228">
        <v>107028</v>
      </c>
      <c r="G19456" s="228">
        <v>20245</v>
      </c>
      <c r="H19456" s="228">
        <v>44177</v>
      </c>
      <c r="I19456" s="228">
        <v>51807310.43</v>
      </c>
      <c r="J19456" s="228">
        <v>11081061.119999999</v>
      </c>
      <c r="K19456" s="228">
        <v>12895824.32</v>
      </c>
      <c r="L19456" s="228">
        <v>84838462.890000001</v>
      </c>
    </row>
    <row r="19457" spans="1:12">
      <c r="A19457" s="228">
        <v>2022</v>
      </c>
      <c r="B19457" s="228" t="s">
        <v>195</v>
      </c>
      <c r="C19457" s="228" t="s">
        <v>61</v>
      </c>
      <c r="D19457" s="228" t="s">
        <v>205</v>
      </c>
      <c r="E19457" s="228">
        <v>70</v>
      </c>
      <c r="F19457" s="228">
        <v>94504</v>
      </c>
      <c r="G19457" s="228">
        <v>24754</v>
      </c>
      <c r="H19457" s="228">
        <v>57322</v>
      </c>
      <c r="I19457" s="228">
        <v>61578880.530000001</v>
      </c>
      <c r="J19457" s="228">
        <v>12737464.09</v>
      </c>
      <c r="K19457" s="228">
        <v>15351690.77</v>
      </c>
      <c r="L19457" s="228">
        <v>99005310.709999993</v>
      </c>
    </row>
    <row r="19458" spans="1:12">
      <c r="A19458" s="228">
        <v>2022</v>
      </c>
      <c r="B19458" s="228" t="s">
        <v>195</v>
      </c>
      <c r="C19458" s="228" t="s">
        <v>61</v>
      </c>
      <c r="D19458" s="228" t="s">
        <v>205</v>
      </c>
      <c r="E19458" s="228">
        <v>75</v>
      </c>
      <c r="F19458" s="228">
        <v>75205</v>
      </c>
      <c r="G19458" s="228">
        <v>25425</v>
      </c>
      <c r="H19458" s="228">
        <v>66795</v>
      </c>
      <c r="I19458" s="228">
        <v>66937391.119999997</v>
      </c>
      <c r="J19458" s="228">
        <v>13007808.07</v>
      </c>
      <c r="K19458" s="228">
        <v>16476129.210000001</v>
      </c>
      <c r="L19458" s="228">
        <v>104103706.2</v>
      </c>
    </row>
    <row r="19459" spans="1:12">
      <c r="A19459" s="228">
        <v>2022</v>
      </c>
      <c r="B19459" s="228" t="s">
        <v>195</v>
      </c>
      <c r="C19459" s="228" t="s">
        <v>61</v>
      </c>
      <c r="D19459" s="228" t="s">
        <v>205</v>
      </c>
      <c r="E19459" s="228">
        <v>80</v>
      </c>
      <c r="F19459" s="228">
        <v>45833</v>
      </c>
      <c r="G19459" s="228">
        <v>19073</v>
      </c>
      <c r="H19459" s="228">
        <v>60601</v>
      </c>
      <c r="I19459" s="228">
        <v>51353387.659999996</v>
      </c>
      <c r="J19459" s="228">
        <v>8750101.6500000004</v>
      </c>
      <c r="K19459" s="228">
        <v>10822686.67</v>
      </c>
      <c r="L19459" s="228">
        <v>75262099.310000002</v>
      </c>
    </row>
    <row r="19460" spans="1:12">
      <c r="A19460" s="228">
        <v>2022</v>
      </c>
      <c r="B19460" s="228" t="s">
        <v>195</v>
      </c>
      <c r="C19460" s="228" t="s">
        <v>61</v>
      </c>
      <c r="D19460" s="228" t="s">
        <v>205</v>
      </c>
      <c r="E19460" s="228">
        <v>85</v>
      </c>
      <c r="F19460" s="228">
        <v>24226</v>
      </c>
      <c r="G19460" s="228">
        <v>9602</v>
      </c>
      <c r="H19460" s="228">
        <v>43607</v>
      </c>
      <c r="I19460" s="228">
        <v>32066953.629999999</v>
      </c>
      <c r="J19460" s="228">
        <v>4595238.76</v>
      </c>
      <c r="K19460" s="228">
        <v>5355018.42</v>
      </c>
      <c r="L19460" s="228">
        <v>44438886.869999997</v>
      </c>
    </row>
    <row r="19461" spans="1:12">
      <c r="A19461" s="228">
        <v>2022</v>
      </c>
      <c r="B19461" s="228" t="s">
        <v>195</v>
      </c>
      <c r="C19461" s="228" t="s">
        <v>61</v>
      </c>
      <c r="D19461" s="228" t="s">
        <v>205</v>
      </c>
      <c r="E19461" s="228">
        <v>90</v>
      </c>
      <c r="F19461" s="228">
        <v>9858</v>
      </c>
      <c r="G19461" s="228">
        <v>3562</v>
      </c>
      <c r="H19461" s="228">
        <v>22307</v>
      </c>
      <c r="I19461" s="228">
        <v>14731827.470000001</v>
      </c>
      <c r="J19461" s="228">
        <v>1729731.45</v>
      </c>
      <c r="K19461" s="228">
        <v>1696698.05</v>
      </c>
      <c r="L19461" s="228">
        <v>18732426.120000001</v>
      </c>
    </row>
    <row r="19462" spans="1:12">
      <c r="A19462" s="228">
        <v>2022</v>
      </c>
      <c r="B19462" s="228" t="s">
        <v>195</v>
      </c>
      <c r="C19462" s="228" t="s">
        <v>61</v>
      </c>
      <c r="D19462" s="228" t="s">
        <v>205</v>
      </c>
      <c r="E19462" s="228">
        <v>95</v>
      </c>
      <c r="F19462" s="228">
        <v>1962</v>
      </c>
      <c r="G19462" s="228">
        <v>687</v>
      </c>
      <c r="H19462" s="228">
        <v>5278</v>
      </c>
      <c r="I19462" s="228">
        <v>3142546.82</v>
      </c>
      <c r="J19462" s="228">
        <v>346864.69</v>
      </c>
      <c r="K19462" s="228">
        <v>277984.8</v>
      </c>
      <c r="L19462" s="228">
        <v>3927436.96</v>
      </c>
    </row>
    <row r="19463" spans="1:12">
      <c r="A19463" s="228">
        <v>2022</v>
      </c>
      <c r="B19463" s="228" t="s">
        <v>195</v>
      </c>
      <c r="C19463" s="228" t="s">
        <v>61</v>
      </c>
      <c r="D19463" s="228" t="s">
        <v>206</v>
      </c>
      <c r="E19463" s="228">
        <v>0</v>
      </c>
      <c r="F19463" s="228">
        <v>88607</v>
      </c>
      <c r="G19463" s="228">
        <v>3313</v>
      </c>
      <c r="H19463" s="228">
        <v>9171</v>
      </c>
      <c r="I19463" s="228">
        <v>6738025.4199999999</v>
      </c>
      <c r="J19463" s="228">
        <v>936651.79</v>
      </c>
      <c r="K19463" s="228">
        <v>53187.4</v>
      </c>
      <c r="L19463" s="228">
        <v>8811772.2100000009</v>
      </c>
    </row>
    <row r="19464" spans="1:12">
      <c r="A19464" s="228">
        <v>2022</v>
      </c>
      <c r="B19464" s="228" t="s">
        <v>195</v>
      </c>
      <c r="C19464" s="228" t="s">
        <v>61</v>
      </c>
      <c r="D19464" s="228" t="s">
        <v>206</v>
      </c>
      <c r="E19464" s="228">
        <v>5</v>
      </c>
      <c r="F19464" s="228">
        <v>114466</v>
      </c>
      <c r="G19464" s="228">
        <v>2028</v>
      </c>
      <c r="H19464" s="228">
        <v>2926</v>
      </c>
      <c r="I19464" s="228">
        <v>2824742.82</v>
      </c>
      <c r="J19464" s="228">
        <v>635373.31000000006</v>
      </c>
      <c r="K19464" s="228">
        <v>256550.82</v>
      </c>
      <c r="L19464" s="228">
        <v>4473197.54</v>
      </c>
    </row>
    <row r="19465" spans="1:12">
      <c r="A19465" s="228">
        <v>2022</v>
      </c>
      <c r="B19465" s="228" t="s">
        <v>195</v>
      </c>
      <c r="C19465" s="228" t="s">
        <v>61</v>
      </c>
      <c r="D19465" s="228" t="s">
        <v>206</v>
      </c>
      <c r="E19465" s="228">
        <v>10</v>
      </c>
      <c r="F19465" s="228">
        <v>121747</v>
      </c>
      <c r="G19465" s="228">
        <v>1760</v>
      </c>
      <c r="H19465" s="228">
        <v>4251</v>
      </c>
      <c r="I19465" s="228">
        <v>3228161.15</v>
      </c>
      <c r="J19465" s="228">
        <v>684347.62</v>
      </c>
      <c r="K19465" s="228">
        <v>859895.44</v>
      </c>
      <c r="L19465" s="228">
        <v>5399697.1100000003</v>
      </c>
    </row>
    <row r="19466" spans="1:12">
      <c r="A19466" s="228">
        <v>2022</v>
      </c>
      <c r="B19466" s="228" t="s">
        <v>195</v>
      </c>
      <c r="C19466" s="228" t="s">
        <v>61</v>
      </c>
      <c r="D19466" s="228" t="s">
        <v>206</v>
      </c>
      <c r="E19466" s="228">
        <v>15</v>
      </c>
      <c r="F19466" s="228">
        <v>112872</v>
      </c>
      <c r="G19466" s="228">
        <v>4112</v>
      </c>
      <c r="H19466" s="228">
        <v>11958</v>
      </c>
      <c r="I19466" s="228">
        <v>10853839.470000001</v>
      </c>
      <c r="J19466" s="228">
        <v>1590623.43</v>
      </c>
      <c r="K19466" s="228">
        <v>1384261.18</v>
      </c>
      <c r="L19466" s="228">
        <v>15748313.390000001</v>
      </c>
    </row>
    <row r="19467" spans="1:12">
      <c r="A19467" s="228">
        <v>2022</v>
      </c>
      <c r="B19467" s="228" t="s">
        <v>195</v>
      </c>
      <c r="C19467" s="228" t="s">
        <v>61</v>
      </c>
      <c r="D19467" s="228" t="s">
        <v>206</v>
      </c>
      <c r="E19467" s="228">
        <v>20</v>
      </c>
      <c r="F19467" s="228">
        <v>89714</v>
      </c>
      <c r="G19467" s="228">
        <v>5153</v>
      </c>
      <c r="H19467" s="228">
        <v>13416</v>
      </c>
      <c r="I19467" s="228">
        <v>12791939.029999999</v>
      </c>
      <c r="J19467" s="228">
        <v>1955399.54</v>
      </c>
      <c r="K19467" s="228">
        <v>1459550.3</v>
      </c>
      <c r="L19467" s="228">
        <v>18808937.539999999</v>
      </c>
    </row>
    <row r="19468" spans="1:12">
      <c r="A19468" s="228">
        <v>2022</v>
      </c>
      <c r="B19468" s="228" t="s">
        <v>195</v>
      </c>
      <c r="C19468" s="228" t="s">
        <v>61</v>
      </c>
      <c r="D19468" s="228" t="s">
        <v>206</v>
      </c>
      <c r="E19468" s="228">
        <v>25</v>
      </c>
      <c r="F19468" s="228">
        <v>81132</v>
      </c>
      <c r="G19468" s="228">
        <v>4998</v>
      </c>
      <c r="H19468" s="228">
        <v>14390</v>
      </c>
      <c r="I19468" s="228">
        <v>14371392.449999999</v>
      </c>
      <c r="J19468" s="228">
        <v>2887663.3</v>
      </c>
      <c r="K19468" s="228">
        <v>1595635.15</v>
      </c>
      <c r="L19468" s="228">
        <v>22133121.07</v>
      </c>
    </row>
    <row r="19469" spans="1:12">
      <c r="A19469" s="228">
        <v>2022</v>
      </c>
      <c r="B19469" s="228" t="s">
        <v>195</v>
      </c>
      <c r="C19469" s="228" t="s">
        <v>61</v>
      </c>
      <c r="D19469" s="228" t="s">
        <v>206</v>
      </c>
      <c r="E19469" s="228">
        <v>30</v>
      </c>
      <c r="F19469" s="228">
        <v>130799</v>
      </c>
      <c r="G19469" s="228">
        <v>8864</v>
      </c>
      <c r="H19469" s="228">
        <v>28072</v>
      </c>
      <c r="I19469" s="228">
        <v>30289840.550000001</v>
      </c>
      <c r="J19469" s="228">
        <v>6496039.4400000004</v>
      </c>
      <c r="K19469" s="228">
        <v>1668556.5</v>
      </c>
      <c r="L19469" s="228">
        <v>44346474.299999997</v>
      </c>
    </row>
    <row r="19470" spans="1:12">
      <c r="A19470" s="228">
        <v>2022</v>
      </c>
      <c r="B19470" s="228" t="s">
        <v>195</v>
      </c>
      <c r="C19470" s="228" t="s">
        <v>61</v>
      </c>
      <c r="D19470" s="228" t="s">
        <v>206</v>
      </c>
      <c r="E19470" s="228">
        <v>35</v>
      </c>
      <c r="F19470" s="228">
        <v>154473</v>
      </c>
      <c r="G19470" s="228">
        <v>10565</v>
      </c>
      <c r="H19470" s="228">
        <v>28045</v>
      </c>
      <c r="I19470" s="228">
        <v>30151140.629999999</v>
      </c>
      <c r="J19470" s="228">
        <v>6749389.1799999997</v>
      </c>
      <c r="K19470" s="228">
        <v>2354780.2000000002</v>
      </c>
      <c r="L19470" s="228">
        <v>46571685.780000001</v>
      </c>
    </row>
    <row r="19471" spans="1:12">
      <c r="A19471" s="228">
        <v>2022</v>
      </c>
      <c r="B19471" s="228" t="s">
        <v>195</v>
      </c>
      <c r="C19471" s="228" t="s">
        <v>61</v>
      </c>
      <c r="D19471" s="228" t="s">
        <v>206</v>
      </c>
      <c r="E19471" s="228">
        <v>40</v>
      </c>
      <c r="F19471" s="228">
        <v>148106</v>
      </c>
      <c r="G19471" s="228">
        <v>9536</v>
      </c>
      <c r="H19471" s="228">
        <v>20331</v>
      </c>
      <c r="I19471" s="228">
        <v>22523729.609999999</v>
      </c>
      <c r="J19471" s="228">
        <v>5044270.32</v>
      </c>
      <c r="K19471" s="228">
        <v>2650850.81</v>
      </c>
      <c r="L19471" s="228">
        <v>37176123.43</v>
      </c>
    </row>
    <row r="19472" spans="1:12">
      <c r="A19472" s="228">
        <v>2022</v>
      </c>
      <c r="B19472" s="228" t="s">
        <v>195</v>
      </c>
      <c r="C19472" s="228" t="s">
        <v>61</v>
      </c>
      <c r="D19472" s="228" t="s">
        <v>206</v>
      </c>
      <c r="E19472" s="228">
        <v>45</v>
      </c>
      <c r="F19472" s="228">
        <v>137824</v>
      </c>
      <c r="G19472" s="228">
        <v>9759</v>
      </c>
      <c r="H19472" s="228">
        <v>21577</v>
      </c>
      <c r="I19472" s="228">
        <v>23781270.34</v>
      </c>
      <c r="J19472" s="228">
        <v>5067549.93</v>
      </c>
      <c r="K19472" s="228">
        <v>3888274.18</v>
      </c>
      <c r="L19472" s="228">
        <v>39743386.170000002</v>
      </c>
    </row>
    <row r="19473" spans="1:12">
      <c r="A19473" s="228">
        <v>2022</v>
      </c>
      <c r="B19473" s="228" t="s">
        <v>195</v>
      </c>
      <c r="C19473" s="228" t="s">
        <v>61</v>
      </c>
      <c r="D19473" s="228" t="s">
        <v>206</v>
      </c>
      <c r="E19473" s="228">
        <v>50</v>
      </c>
      <c r="F19473" s="228">
        <v>139676</v>
      </c>
      <c r="G19473" s="228">
        <v>11794</v>
      </c>
      <c r="H19473" s="228">
        <v>24762</v>
      </c>
      <c r="I19473" s="228">
        <v>26659463.649999999</v>
      </c>
      <c r="J19473" s="228">
        <v>6008675.2300000004</v>
      </c>
      <c r="K19473" s="228">
        <v>4487213.16</v>
      </c>
      <c r="L19473" s="228">
        <v>44202820.579999998</v>
      </c>
    </row>
    <row r="19474" spans="1:12">
      <c r="A19474" s="228">
        <v>2022</v>
      </c>
      <c r="B19474" s="228" t="s">
        <v>195</v>
      </c>
      <c r="C19474" s="228" t="s">
        <v>61</v>
      </c>
      <c r="D19474" s="228" t="s">
        <v>206</v>
      </c>
      <c r="E19474" s="228">
        <v>55</v>
      </c>
      <c r="F19474" s="228">
        <v>126969</v>
      </c>
      <c r="G19474" s="228">
        <v>12821</v>
      </c>
      <c r="H19474" s="228">
        <v>26803</v>
      </c>
      <c r="I19474" s="228">
        <v>28032622.75</v>
      </c>
      <c r="J19474" s="228">
        <v>6401812.4100000001</v>
      </c>
      <c r="K19474" s="228">
        <v>5345455.88</v>
      </c>
      <c r="L19474" s="228">
        <v>46798816.439999998</v>
      </c>
    </row>
    <row r="19475" spans="1:12">
      <c r="A19475" s="228">
        <v>2022</v>
      </c>
      <c r="B19475" s="228" t="s">
        <v>195</v>
      </c>
      <c r="C19475" s="228" t="s">
        <v>61</v>
      </c>
      <c r="D19475" s="228" t="s">
        <v>206</v>
      </c>
      <c r="E19475" s="228">
        <v>60</v>
      </c>
      <c r="F19475" s="228">
        <v>129749</v>
      </c>
      <c r="G19475" s="228">
        <v>16812</v>
      </c>
      <c r="H19475" s="228">
        <v>36557</v>
      </c>
      <c r="I19475" s="228">
        <v>38445850.25</v>
      </c>
      <c r="J19475" s="228">
        <v>8411542.2400000002</v>
      </c>
      <c r="K19475" s="228">
        <v>9043471.0199999996</v>
      </c>
      <c r="L19475" s="228">
        <v>63981665.380000003</v>
      </c>
    </row>
    <row r="19476" spans="1:12">
      <c r="A19476" s="228">
        <v>2022</v>
      </c>
      <c r="B19476" s="228" t="s">
        <v>195</v>
      </c>
      <c r="C19476" s="228" t="s">
        <v>61</v>
      </c>
      <c r="D19476" s="228" t="s">
        <v>206</v>
      </c>
      <c r="E19476" s="228">
        <v>65</v>
      </c>
      <c r="F19476" s="228">
        <v>118575</v>
      </c>
      <c r="G19476" s="228">
        <v>21076</v>
      </c>
      <c r="H19476" s="228">
        <v>48751</v>
      </c>
      <c r="I19476" s="228">
        <v>50049336.219999999</v>
      </c>
      <c r="J19476" s="228">
        <v>10033307.710000001</v>
      </c>
      <c r="K19476" s="228">
        <v>12069155.359999999</v>
      </c>
      <c r="L19476" s="228">
        <v>80213098.099999994</v>
      </c>
    </row>
    <row r="19477" spans="1:12">
      <c r="A19477" s="228">
        <v>2022</v>
      </c>
      <c r="B19477" s="228" t="s">
        <v>195</v>
      </c>
      <c r="C19477" s="228" t="s">
        <v>61</v>
      </c>
      <c r="D19477" s="228" t="s">
        <v>206</v>
      </c>
      <c r="E19477" s="228">
        <v>70</v>
      </c>
      <c r="F19477" s="228">
        <v>104964</v>
      </c>
      <c r="G19477" s="228">
        <v>23830</v>
      </c>
      <c r="H19477" s="228">
        <v>60564</v>
      </c>
      <c r="I19477" s="228">
        <v>59701647.810000002</v>
      </c>
      <c r="J19477" s="228">
        <v>11801096.130000001</v>
      </c>
      <c r="K19477" s="228">
        <v>14832081.67</v>
      </c>
      <c r="L19477" s="228">
        <v>94816931.939999998</v>
      </c>
    </row>
    <row r="19478" spans="1:12">
      <c r="A19478" s="228">
        <v>2022</v>
      </c>
      <c r="B19478" s="228" t="s">
        <v>195</v>
      </c>
      <c r="C19478" s="228" t="s">
        <v>61</v>
      </c>
      <c r="D19478" s="228" t="s">
        <v>206</v>
      </c>
      <c r="E19478" s="228">
        <v>75</v>
      </c>
      <c r="F19478" s="228">
        <v>84462</v>
      </c>
      <c r="G19478" s="228">
        <v>23647</v>
      </c>
      <c r="H19478" s="228">
        <v>70327</v>
      </c>
      <c r="I19478" s="228">
        <v>65016763.969999999</v>
      </c>
      <c r="J19478" s="228">
        <v>11626311.1</v>
      </c>
      <c r="K19478" s="228">
        <v>14426654.560000001</v>
      </c>
      <c r="L19478" s="228">
        <v>98214904.349999994</v>
      </c>
    </row>
    <row r="19479" spans="1:12">
      <c r="A19479" s="228">
        <v>2022</v>
      </c>
      <c r="B19479" s="228" t="s">
        <v>195</v>
      </c>
      <c r="C19479" s="228" t="s">
        <v>61</v>
      </c>
      <c r="D19479" s="228" t="s">
        <v>206</v>
      </c>
      <c r="E19479" s="228">
        <v>80</v>
      </c>
      <c r="F19479" s="228">
        <v>51757</v>
      </c>
      <c r="G19479" s="228">
        <v>15696</v>
      </c>
      <c r="H19479" s="228">
        <v>61841</v>
      </c>
      <c r="I19479" s="228">
        <v>49123847.579999998</v>
      </c>
      <c r="J19479" s="228">
        <v>7653745.4699999997</v>
      </c>
      <c r="K19479" s="228">
        <v>8943511.0199999996</v>
      </c>
      <c r="L19479" s="228">
        <v>69744084.980000004</v>
      </c>
    </row>
    <row r="19480" spans="1:12">
      <c r="A19480" s="228">
        <v>2022</v>
      </c>
      <c r="B19480" s="228" t="s">
        <v>195</v>
      </c>
      <c r="C19480" s="228" t="s">
        <v>61</v>
      </c>
      <c r="D19480" s="228" t="s">
        <v>206</v>
      </c>
      <c r="E19480" s="228">
        <v>85</v>
      </c>
      <c r="F19480" s="228">
        <v>30495</v>
      </c>
      <c r="G19480" s="228">
        <v>8983</v>
      </c>
      <c r="H19480" s="228">
        <v>47005</v>
      </c>
      <c r="I19480" s="228">
        <v>34117688.899999999</v>
      </c>
      <c r="J19480" s="228">
        <v>4390844.9000000004</v>
      </c>
      <c r="K19480" s="228">
        <v>4330739.24</v>
      </c>
      <c r="L19480" s="228">
        <v>44500072.829999998</v>
      </c>
    </row>
    <row r="19481" spans="1:12">
      <c r="A19481" s="228">
        <v>2022</v>
      </c>
      <c r="B19481" s="228" t="s">
        <v>195</v>
      </c>
      <c r="C19481" s="228" t="s">
        <v>61</v>
      </c>
      <c r="D19481" s="228" t="s">
        <v>206</v>
      </c>
      <c r="E19481" s="228">
        <v>90</v>
      </c>
      <c r="F19481" s="228">
        <v>14430</v>
      </c>
      <c r="G19481" s="228">
        <v>3583</v>
      </c>
      <c r="H19481" s="228">
        <v>27930</v>
      </c>
      <c r="I19481" s="228">
        <v>17430175.379999999</v>
      </c>
      <c r="J19481" s="228">
        <v>1818824.54</v>
      </c>
      <c r="K19481" s="228">
        <v>1538301.69</v>
      </c>
      <c r="L19481" s="228">
        <v>21505086.829999998</v>
      </c>
    </row>
    <row r="19482" spans="1:12">
      <c r="A19482" s="228">
        <v>2022</v>
      </c>
      <c r="B19482" s="228" t="s">
        <v>195</v>
      </c>
      <c r="C19482" s="228" t="s">
        <v>61</v>
      </c>
      <c r="D19482" s="228" t="s">
        <v>206</v>
      </c>
      <c r="E19482" s="228">
        <v>95</v>
      </c>
      <c r="F19482" s="228">
        <v>4036</v>
      </c>
      <c r="G19482" s="228">
        <v>949</v>
      </c>
      <c r="H19482" s="228">
        <v>9435</v>
      </c>
      <c r="I19482" s="228">
        <v>5576977.1100000003</v>
      </c>
      <c r="J19482" s="228">
        <v>483040.61</v>
      </c>
      <c r="K19482" s="228">
        <v>319640</v>
      </c>
      <c r="L19482" s="228">
        <v>6560228.8099999996</v>
      </c>
    </row>
    <row r="19483" spans="1:12">
      <c r="A19483" s="228">
        <v>2022</v>
      </c>
      <c r="B19483" s="228" t="s">
        <v>195</v>
      </c>
      <c r="C19483" s="228" t="s">
        <v>62</v>
      </c>
      <c r="D19483" s="228" t="s">
        <v>205</v>
      </c>
      <c r="E19483" s="228">
        <v>0</v>
      </c>
      <c r="F19483" s="228">
        <v>66752</v>
      </c>
      <c r="G19483" s="228">
        <v>2656</v>
      </c>
      <c r="H19483" s="228">
        <v>7769</v>
      </c>
      <c r="I19483" s="228">
        <v>6730634.79</v>
      </c>
      <c r="J19483" s="228">
        <v>916941.33</v>
      </c>
      <c r="K19483" s="228">
        <v>129158.95</v>
      </c>
      <c r="L19483" s="228">
        <v>8414556.9299999997</v>
      </c>
    </row>
    <row r="19484" spans="1:12">
      <c r="A19484" s="228">
        <v>2022</v>
      </c>
      <c r="B19484" s="228" t="s">
        <v>195</v>
      </c>
      <c r="C19484" s="228" t="s">
        <v>62</v>
      </c>
      <c r="D19484" s="228" t="s">
        <v>205</v>
      </c>
      <c r="E19484" s="228">
        <v>5</v>
      </c>
      <c r="F19484" s="228">
        <v>85539</v>
      </c>
      <c r="G19484" s="228">
        <v>1457</v>
      </c>
      <c r="H19484" s="228">
        <v>1870</v>
      </c>
      <c r="I19484" s="228">
        <v>2038441.51</v>
      </c>
      <c r="J19484" s="228">
        <v>520072.6</v>
      </c>
      <c r="K19484" s="228">
        <v>133396.79999999999</v>
      </c>
      <c r="L19484" s="228">
        <v>3143279.77</v>
      </c>
    </row>
    <row r="19485" spans="1:12">
      <c r="A19485" s="228">
        <v>2022</v>
      </c>
      <c r="B19485" s="228" t="s">
        <v>195</v>
      </c>
      <c r="C19485" s="228" t="s">
        <v>62</v>
      </c>
      <c r="D19485" s="228" t="s">
        <v>205</v>
      </c>
      <c r="E19485" s="228">
        <v>10</v>
      </c>
      <c r="F19485" s="228">
        <v>89853</v>
      </c>
      <c r="G19485" s="228">
        <v>1242</v>
      </c>
      <c r="H19485" s="228">
        <v>1898</v>
      </c>
      <c r="I19485" s="228">
        <v>2004383.1</v>
      </c>
      <c r="J19485" s="228">
        <v>481012.11</v>
      </c>
      <c r="K19485" s="228">
        <v>310593.75</v>
      </c>
      <c r="L19485" s="228">
        <v>3150681.01</v>
      </c>
    </row>
    <row r="19486" spans="1:12">
      <c r="A19486" s="228">
        <v>2022</v>
      </c>
      <c r="B19486" s="228" t="s">
        <v>195</v>
      </c>
      <c r="C19486" s="228" t="s">
        <v>62</v>
      </c>
      <c r="D19486" s="228" t="s">
        <v>205</v>
      </c>
      <c r="E19486" s="228">
        <v>15</v>
      </c>
      <c r="F19486" s="228">
        <v>84478</v>
      </c>
      <c r="G19486" s="228">
        <v>2541</v>
      </c>
      <c r="H19486" s="228">
        <v>4049</v>
      </c>
      <c r="I19486" s="228">
        <v>5448085.21</v>
      </c>
      <c r="J19486" s="228">
        <v>1152166.2</v>
      </c>
      <c r="K19486" s="228">
        <v>1320993.2</v>
      </c>
      <c r="L19486" s="228">
        <v>9089277.3200000003</v>
      </c>
    </row>
    <row r="19487" spans="1:12">
      <c r="A19487" s="228">
        <v>2022</v>
      </c>
      <c r="B19487" s="228" t="s">
        <v>195</v>
      </c>
      <c r="C19487" s="228" t="s">
        <v>62</v>
      </c>
      <c r="D19487" s="228" t="s">
        <v>205</v>
      </c>
      <c r="E19487" s="228">
        <v>20</v>
      </c>
      <c r="F19487" s="228">
        <v>62704</v>
      </c>
      <c r="G19487" s="228">
        <v>2472</v>
      </c>
      <c r="H19487" s="228">
        <v>4751</v>
      </c>
      <c r="I19487" s="228">
        <v>5361917.68</v>
      </c>
      <c r="J19487" s="228">
        <v>1061309.4399999999</v>
      </c>
      <c r="K19487" s="228">
        <v>1012664</v>
      </c>
      <c r="L19487" s="228">
        <v>8560275.75</v>
      </c>
    </row>
    <row r="19488" spans="1:12">
      <c r="A19488" s="228">
        <v>2022</v>
      </c>
      <c r="B19488" s="228" t="s">
        <v>195</v>
      </c>
      <c r="C19488" s="228" t="s">
        <v>62</v>
      </c>
      <c r="D19488" s="228" t="s">
        <v>205</v>
      </c>
      <c r="E19488" s="228">
        <v>25</v>
      </c>
      <c r="F19488" s="228">
        <v>48687</v>
      </c>
      <c r="G19488" s="228">
        <v>1687</v>
      </c>
      <c r="H19488" s="228">
        <v>3614</v>
      </c>
      <c r="I19488" s="228">
        <v>3826863.84</v>
      </c>
      <c r="J19488" s="228">
        <v>774145.27</v>
      </c>
      <c r="K19488" s="228">
        <v>672415</v>
      </c>
      <c r="L19488" s="228">
        <v>6272755.6200000001</v>
      </c>
    </row>
    <row r="19489" spans="1:12">
      <c r="A19489" s="228">
        <v>2022</v>
      </c>
      <c r="B19489" s="228" t="s">
        <v>195</v>
      </c>
      <c r="C19489" s="228" t="s">
        <v>62</v>
      </c>
      <c r="D19489" s="228" t="s">
        <v>205</v>
      </c>
      <c r="E19489" s="228">
        <v>30</v>
      </c>
      <c r="F19489" s="228">
        <v>82859</v>
      </c>
      <c r="G19489" s="228">
        <v>2305</v>
      </c>
      <c r="H19489" s="228">
        <v>4911</v>
      </c>
      <c r="I19489" s="228">
        <v>4972151.8</v>
      </c>
      <c r="J19489" s="228">
        <v>1131515.03</v>
      </c>
      <c r="K19489" s="228">
        <v>855273.55</v>
      </c>
      <c r="L19489" s="228">
        <v>8340437.3600000003</v>
      </c>
    </row>
    <row r="19490" spans="1:12">
      <c r="A19490" s="228">
        <v>2022</v>
      </c>
      <c r="B19490" s="228" t="s">
        <v>195</v>
      </c>
      <c r="C19490" s="228" t="s">
        <v>62</v>
      </c>
      <c r="D19490" s="228" t="s">
        <v>205</v>
      </c>
      <c r="E19490" s="228">
        <v>35</v>
      </c>
      <c r="F19490" s="228">
        <v>102502</v>
      </c>
      <c r="G19490" s="228">
        <v>3233</v>
      </c>
      <c r="H19490" s="228">
        <v>6157</v>
      </c>
      <c r="I19490" s="228">
        <v>6286635.0499999998</v>
      </c>
      <c r="J19490" s="228">
        <v>1646334.72</v>
      </c>
      <c r="K19490" s="228">
        <v>1137973.5</v>
      </c>
      <c r="L19490" s="228">
        <v>10786255.609999999</v>
      </c>
    </row>
    <row r="19491" spans="1:12">
      <c r="A19491" s="228">
        <v>2022</v>
      </c>
      <c r="B19491" s="228" t="s">
        <v>195</v>
      </c>
      <c r="C19491" s="228" t="s">
        <v>62</v>
      </c>
      <c r="D19491" s="228" t="s">
        <v>205</v>
      </c>
      <c r="E19491" s="228">
        <v>40</v>
      </c>
      <c r="F19491" s="228">
        <v>101243</v>
      </c>
      <c r="G19491" s="228">
        <v>4037</v>
      </c>
      <c r="H19491" s="228">
        <v>7077</v>
      </c>
      <c r="I19491" s="228">
        <v>7445799.9000000004</v>
      </c>
      <c r="J19491" s="228">
        <v>2045380.65</v>
      </c>
      <c r="K19491" s="228">
        <v>1413708.85</v>
      </c>
      <c r="L19491" s="228">
        <v>13043434.73</v>
      </c>
    </row>
    <row r="19492" spans="1:12">
      <c r="A19492" s="228">
        <v>2022</v>
      </c>
      <c r="B19492" s="228" t="s">
        <v>195</v>
      </c>
      <c r="C19492" s="228" t="s">
        <v>62</v>
      </c>
      <c r="D19492" s="228" t="s">
        <v>205</v>
      </c>
      <c r="E19492" s="228">
        <v>45</v>
      </c>
      <c r="F19492" s="228">
        <v>93849</v>
      </c>
      <c r="G19492" s="228">
        <v>4830</v>
      </c>
      <c r="H19492" s="228">
        <v>8605</v>
      </c>
      <c r="I19492" s="228">
        <v>9587127.8300000001</v>
      </c>
      <c r="J19492" s="228">
        <v>2592933</v>
      </c>
      <c r="K19492" s="228">
        <v>1915492.08</v>
      </c>
      <c r="L19492" s="228">
        <v>16384828.15</v>
      </c>
    </row>
    <row r="19493" spans="1:12">
      <c r="A19493" s="228">
        <v>2022</v>
      </c>
      <c r="B19493" s="228" t="s">
        <v>195</v>
      </c>
      <c r="C19493" s="228" t="s">
        <v>62</v>
      </c>
      <c r="D19493" s="228" t="s">
        <v>205</v>
      </c>
      <c r="E19493" s="228">
        <v>50</v>
      </c>
      <c r="F19493" s="228">
        <v>96085</v>
      </c>
      <c r="G19493" s="228">
        <v>6864</v>
      </c>
      <c r="H19493" s="228">
        <v>13266</v>
      </c>
      <c r="I19493" s="228">
        <v>15161841.98</v>
      </c>
      <c r="J19493" s="228">
        <v>3907298.09</v>
      </c>
      <c r="K19493" s="228">
        <v>3412834.47</v>
      </c>
      <c r="L19493" s="228">
        <v>25621179.460000001</v>
      </c>
    </row>
    <row r="19494" spans="1:12">
      <c r="A19494" s="228">
        <v>2022</v>
      </c>
      <c r="B19494" s="228" t="s">
        <v>195</v>
      </c>
      <c r="C19494" s="228" t="s">
        <v>62</v>
      </c>
      <c r="D19494" s="228" t="s">
        <v>205</v>
      </c>
      <c r="E19494" s="228">
        <v>55</v>
      </c>
      <c r="F19494" s="228">
        <v>88332</v>
      </c>
      <c r="G19494" s="228">
        <v>8473</v>
      </c>
      <c r="H19494" s="228">
        <v>16211</v>
      </c>
      <c r="I19494" s="228">
        <v>20038998.600000001</v>
      </c>
      <c r="J19494" s="228">
        <v>5129375.76</v>
      </c>
      <c r="K19494" s="228">
        <v>4752048.49</v>
      </c>
      <c r="L19494" s="228">
        <v>33604259.030000001</v>
      </c>
    </row>
    <row r="19495" spans="1:12">
      <c r="A19495" s="228">
        <v>2022</v>
      </c>
      <c r="B19495" s="228" t="s">
        <v>195</v>
      </c>
      <c r="C19495" s="228" t="s">
        <v>62</v>
      </c>
      <c r="D19495" s="228" t="s">
        <v>205</v>
      </c>
      <c r="E19495" s="228">
        <v>60</v>
      </c>
      <c r="F19495" s="228">
        <v>88552</v>
      </c>
      <c r="G19495" s="228">
        <v>11849</v>
      </c>
      <c r="H19495" s="228">
        <v>23237</v>
      </c>
      <c r="I19495" s="228">
        <v>29328725.84</v>
      </c>
      <c r="J19495" s="228">
        <v>7390739.0099999998</v>
      </c>
      <c r="K19495" s="228">
        <v>7133444.7400000002</v>
      </c>
      <c r="L19495" s="228">
        <v>48520181.82</v>
      </c>
    </row>
    <row r="19496" spans="1:12">
      <c r="A19496" s="228">
        <v>2022</v>
      </c>
      <c r="B19496" s="228" t="s">
        <v>195</v>
      </c>
      <c r="C19496" s="228" t="s">
        <v>62</v>
      </c>
      <c r="D19496" s="228" t="s">
        <v>205</v>
      </c>
      <c r="E19496" s="228">
        <v>65</v>
      </c>
      <c r="F19496" s="228">
        <v>80224</v>
      </c>
      <c r="G19496" s="228">
        <v>14703</v>
      </c>
      <c r="H19496" s="228">
        <v>30145</v>
      </c>
      <c r="I19496" s="228">
        <v>39091800.130000003</v>
      </c>
      <c r="J19496" s="228">
        <v>9226944.6400000006</v>
      </c>
      <c r="K19496" s="228">
        <v>9756902.6999999993</v>
      </c>
      <c r="L19496" s="228">
        <v>63317832.579999998</v>
      </c>
    </row>
    <row r="19497" spans="1:12">
      <c r="A19497" s="228">
        <v>2022</v>
      </c>
      <c r="B19497" s="228" t="s">
        <v>195</v>
      </c>
      <c r="C19497" s="228" t="s">
        <v>62</v>
      </c>
      <c r="D19497" s="228" t="s">
        <v>205</v>
      </c>
      <c r="E19497" s="228">
        <v>70</v>
      </c>
      <c r="F19497" s="228">
        <v>70323</v>
      </c>
      <c r="G19497" s="228">
        <v>16789</v>
      </c>
      <c r="H19497" s="228">
        <v>35991</v>
      </c>
      <c r="I19497" s="228">
        <v>44531256.479999997</v>
      </c>
      <c r="J19497" s="228">
        <v>10292444.16</v>
      </c>
      <c r="K19497" s="228">
        <v>10830991.279999999</v>
      </c>
      <c r="L19497" s="228">
        <v>71074875.019999996</v>
      </c>
    </row>
    <row r="19498" spans="1:12">
      <c r="A19498" s="228">
        <v>2022</v>
      </c>
      <c r="B19498" s="228" t="s">
        <v>195</v>
      </c>
      <c r="C19498" s="228" t="s">
        <v>62</v>
      </c>
      <c r="D19498" s="228" t="s">
        <v>205</v>
      </c>
      <c r="E19498" s="228">
        <v>75</v>
      </c>
      <c r="F19498" s="228">
        <v>55728</v>
      </c>
      <c r="G19498" s="228">
        <v>17892</v>
      </c>
      <c r="H19498" s="228">
        <v>42610</v>
      </c>
      <c r="I19498" s="228">
        <v>47446286.799999997</v>
      </c>
      <c r="J19498" s="228">
        <v>10191598.9</v>
      </c>
      <c r="K19498" s="228">
        <v>10702228.699999999</v>
      </c>
      <c r="L19498" s="228">
        <v>72607600.599999994</v>
      </c>
    </row>
    <row r="19499" spans="1:12">
      <c r="A19499" s="228">
        <v>2022</v>
      </c>
      <c r="B19499" s="228" t="s">
        <v>195</v>
      </c>
      <c r="C19499" s="228" t="s">
        <v>62</v>
      </c>
      <c r="D19499" s="228" t="s">
        <v>205</v>
      </c>
      <c r="E19499" s="228">
        <v>80</v>
      </c>
      <c r="F19499" s="228">
        <v>34657</v>
      </c>
      <c r="G19499" s="228">
        <v>13688</v>
      </c>
      <c r="H19499" s="228">
        <v>37876</v>
      </c>
      <c r="I19499" s="228">
        <v>38247071.079999998</v>
      </c>
      <c r="J19499" s="228">
        <v>7248846.2199999997</v>
      </c>
      <c r="K19499" s="228">
        <v>7800602.4400000004</v>
      </c>
      <c r="L19499" s="228">
        <v>55937461.189999998</v>
      </c>
    </row>
    <row r="19500" spans="1:12">
      <c r="A19500" s="228">
        <v>2022</v>
      </c>
      <c r="B19500" s="228" t="s">
        <v>195</v>
      </c>
      <c r="C19500" s="228" t="s">
        <v>62</v>
      </c>
      <c r="D19500" s="228" t="s">
        <v>205</v>
      </c>
      <c r="E19500" s="228">
        <v>85</v>
      </c>
      <c r="F19500" s="228">
        <v>18618</v>
      </c>
      <c r="G19500" s="228">
        <v>7843</v>
      </c>
      <c r="H19500" s="228">
        <v>27886</v>
      </c>
      <c r="I19500" s="228">
        <v>24781502.460000001</v>
      </c>
      <c r="J19500" s="228">
        <v>4052808.65</v>
      </c>
      <c r="K19500" s="228">
        <v>3734047.15</v>
      </c>
      <c r="L19500" s="228">
        <v>33946913.280000001</v>
      </c>
    </row>
    <row r="19501" spans="1:12">
      <c r="A19501" s="228">
        <v>2022</v>
      </c>
      <c r="B19501" s="228" t="s">
        <v>195</v>
      </c>
      <c r="C19501" s="228" t="s">
        <v>62</v>
      </c>
      <c r="D19501" s="228" t="s">
        <v>205</v>
      </c>
      <c r="E19501" s="228">
        <v>90</v>
      </c>
      <c r="F19501" s="228">
        <v>7750</v>
      </c>
      <c r="G19501" s="228">
        <v>2491</v>
      </c>
      <c r="H19501" s="228">
        <v>13074</v>
      </c>
      <c r="I19501" s="228">
        <v>10463478.5</v>
      </c>
      <c r="J19501" s="228">
        <v>1557609.2</v>
      </c>
      <c r="K19501" s="228">
        <v>1249941.9099999999</v>
      </c>
      <c r="L19501" s="228">
        <v>13729614.439999999</v>
      </c>
    </row>
    <row r="19502" spans="1:12">
      <c r="A19502" s="228">
        <v>2022</v>
      </c>
      <c r="B19502" s="228" t="s">
        <v>195</v>
      </c>
      <c r="C19502" s="228" t="s">
        <v>62</v>
      </c>
      <c r="D19502" s="228" t="s">
        <v>205</v>
      </c>
      <c r="E19502" s="228">
        <v>95</v>
      </c>
      <c r="F19502" s="228">
        <v>1690</v>
      </c>
      <c r="G19502" s="228">
        <v>455</v>
      </c>
      <c r="H19502" s="228">
        <v>3034</v>
      </c>
      <c r="I19502" s="228">
        <v>2238175.15</v>
      </c>
      <c r="J19502" s="228">
        <v>271023.96000000002</v>
      </c>
      <c r="K19502" s="228">
        <v>94221.2</v>
      </c>
      <c r="L19502" s="228">
        <v>2708410.67</v>
      </c>
    </row>
    <row r="19503" spans="1:12">
      <c r="A19503" s="228">
        <v>2022</v>
      </c>
      <c r="B19503" s="228" t="s">
        <v>195</v>
      </c>
      <c r="C19503" s="228" t="s">
        <v>62</v>
      </c>
      <c r="D19503" s="228" t="s">
        <v>206</v>
      </c>
      <c r="E19503" s="228">
        <v>0</v>
      </c>
      <c r="F19503" s="228">
        <v>63335</v>
      </c>
      <c r="G19503" s="228">
        <v>1833</v>
      </c>
      <c r="H19503" s="228">
        <v>5934</v>
      </c>
      <c r="I19503" s="228">
        <v>4897202.24</v>
      </c>
      <c r="J19503" s="228">
        <v>638318.81000000006</v>
      </c>
      <c r="K19503" s="228">
        <v>97842.9</v>
      </c>
      <c r="L19503" s="228">
        <v>6115128.6200000001</v>
      </c>
    </row>
    <row r="19504" spans="1:12">
      <c r="A19504" s="228">
        <v>2022</v>
      </c>
      <c r="B19504" s="228" t="s">
        <v>195</v>
      </c>
      <c r="C19504" s="228" t="s">
        <v>62</v>
      </c>
      <c r="D19504" s="228" t="s">
        <v>206</v>
      </c>
      <c r="E19504" s="228">
        <v>5</v>
      </c>
      <c r="F19504" s="228">
        <v>80607</v>
      </c>
      <c r="G19504" s="228">
        <v>1124</v>
      </c>
      <c r="H19504" s="228">
        <v>1677</v>
      </c>
      <c r="I19504" s="228">
        <v>1734117.15</v>
      </c>
      <c r="J19504" s="228">
        <v>415641.05</v>
      </c>
      <c r="K19504" s="228">
        <v>90715</v>
      </c>
      <c r="L19504" s="228">
        <v>2622887.2599999998</v>
      </c>
    </row>
    <row r="19505" spans="1:12">
      <c r="A19505" s="228">
        <v>2022</v>
      </c>
      <c r="B19505" s="228" t="s">
        <v>195</v>
      </c>
      <c r="C19505" s="228" t="s">
        <v>62</v>
      </c>
      <c r="D19505" s="228" t="s">
        <v>206</v>
      </c>
      <c r="E19505" s="228">
        <v>10</v>
      </c>
      <c r="F19505" s="228">
        <v>84982</v>
      </c>
      <c r="G19505" s="228">
        <v>1171</v>
      </c>
      <c r="H19505" s="228">
        <v>2365</v>
      </c>
      <c r="I19505" s="228">
        <v>2141652.4900000002</v>
      </c>
      <c r="J19505" s="228">
        <v>444117.82</v>
      </c>
      <c r="K19505" s="228">
        <v>506999.84</v>
      </c>
      <c r="L19505" s="228">
        <v>3454912.37</v>
      </c>
    </row>
    <row r="19506" spans="1:12">
      <c r="A19506" s="228">
        <v>2022</v>
      </c>
      <c r="B19506" s="228" t="s">
        <v>195</v>
      </c>
      <c r="C19506" s="228" t="s">
        <v>62</v>
      </c>
      <c r="D19506" s="228" t="s">
        <v>206</v>
      </c>
      <c r="E19506" s="228">
        <v>15</v>
      </c>
      <c r="F19506" s="228">
        <v>80690</v>
      </c>
      <c r="G19506" s="228">
        <v>3071</v>
      </c>
      <c r="H19506" s="228">
        <v>6527</v>
      </c>
      <c r="I19506" s="228">
        <v>6711660.3600000003</v>
      </c>
      <c r="J19506" s="228">
        <v>1178846.93</v>
      </c>
      <c r="K19506" s="228">
        <v>1014591</v>
      </c>
      <c r="L19506" s="228">
        <v>10307210.65</v>
      </c>
    </row>
    <row r="19507" spans="1:12">
      <c r="A19507" s="228">
        <v>2022</v>
      </c>
      <c r="B19507" s="228" t="s">
        <v>195</v>
      </c>
      <c r="C19507" s="228" t="s">
        <v>62</v>
      </c>
      <c r="D19507" s="228" t="s">
        <v>206</v>
      </c>
      <c r="E19507" s="228">
        <v>20</v>
      </c>
      <c r="F19507" s="228">
        <v>63047</v>
      </c>
      <c r="G19507" s="228">
        <v>4178</v>
      </c>
      <c r="H19507" s="228">
        <v>9198</v>
      </c>
      <c r="I19507" s="228">
        <v>9473391.3699999992</v>
      </c>
      <c r="J19507" s="228">
        <v>1565394.88</v>
      </c>
      <c r="K19507" s="228">
        <v>949285.7</v>
      </c>
      <c r="L19507" s="228">
        <v>13752982.310000001</v>
      </c>
    </row>
    <row r="19508" spans="1:12">
      <c r="A19508" s="228">
        <v>2022</v>
      </c>
      <c r="B19508" s="228" t="s">
        <v>195</v>
      </c>
      <c r="C19508" s="228" t="s">
        <v>62</v>
      </c>
      <c r="D19508" s="228" t="s">
        <v>206</v>
      </c>
      <c r="E19508" s="228">
        <v>25</v>
      </c>
      <c r="F19508" s="228">
        <v>56943</v>
      </c>
      <c r="G19508" s="228">
        <v>3858</v>
      </c>
      <c r="H19508" s="228">
        <v>10361</v>
      </c>
      <c r="I19508" s="228">
        <v>11068065.41</v>
      </c>
      <c r="J19508" s="228">
        <v>2079033.03</v>
      </c>
      <c r="K19508" s="228">
        <v>1154548.45</v>
      </c>
      <c r="L19508" s="228">
        <v>16543104.550000001</v>
      </c>
    </row>
    <row r="19509" spans="1:12">
      <c r="A19509" s="228">
        <v>2022</v>
      </c>
      <c r="B19509" s="228" t="s">
        <v>195</v>
      </c>
      <c r="C19509" s="228" t="s">
        <v>62</v>
      </c>
      <c r="D19509" s="228" t="s">
        <v>206</v>
      </c>
      <c r="E19509" s="228">
        <v>30</v>
      </c>
      <c r="F19509" s="228">
        <v>99159</v>
      </c>
      <c r="G19509" s="228">
        <v>7331</v>
      </c>
      <c r="H19509" s="228">
        <v>20404</v>
      </c>
      <c r="I19509" s="228">
        <v>24220318.84</v>
      </c>
      <c r="J19509" s="228">
        <v>5037641.76</v>
      </c>
      <c r="K19509" s="228">
        <v>1674008.3</v>
      </c>
      <c r="L19509" s="228">
        <v>35140622.32</v>
      </c>
    </row>
    <row r="19510" spans="1:12">
      <c r="A19510" s="228">
        <v>2022</v>
      </c>
      <c r="B19510" s="228" t="s">
        <v>195</v>
      </c>
      <c r="C19510" s="228" t="s">
        <v>62</v>
      </c>
      <c r="D19510" s="228" t="s">
        <v>206</v>
      </c>
      <c r="E19510" s="228">
        <v>35</v>
      </c>
      <c r="F19510" s="228">
        <v>116885</v>
      </c>
      <c r="G19510" s="228">
        <v>9049</v>
      </c>
      <c r="H19510" s="228">
        <v>21055</v>
      </c>
      <c r="I19510" s="228">
        <v>26333393.75</v>
      </c>
      <c r="J19510" s="228">
        <v>5833557.54</v>
      </c>
      <c r="K19510" s="228">
        <v>1889870.9</v>
      </c>
      <c r="L19510" s="228">
        <v>38735059.560000002</v>
      </c>
    </row>
    <row r="19511" spans="1:12">
      <c r="A19511" s="228">
        <v>2022</v>
      </c>
      <c r="B19511" s="228" t="s">
        <v>195</v>
      </c>
      <c r="C19511" s="228" t="s">
        <v>62</v>
      </c>
      <c r="D19511" s="228" t="s">
        <v>206</v>
      </c>
      <c r="E19511" s="228">
        <v>40</v>
      </c>
      <c r="F19511" s="228">
        <v>109983</v>
      </c>
      <c r="G19511" s="228">
        <v>8282</v>
      </c>
      <c r="H19511" s="228">
        <v>15467</v>
      </c>
      <c r="I19511" s="228">
        <v>17755953.149999999</v>
      </c>
      <c r="J19511" s="228">
        <v>4350205.83</v>
      </c>
      <c r="K19511" s="228">
        <v>2232462.0499999998</v>
      </c>
      <c r="L19511" s="228">
        <v>28665689.879999999</v>
      </c>
    </row>
    <row r="19512" spans="1:12">
      <c r="A19512" s="228">
        <v>2022</v>
      </c>
      <c r="B19512" s="228" t="s">
        <v>195</v>
      </c>
      <c r="C19512" s="228" t="s">
        <v>62</v>
      </c>
      <c r="D19512" s="228" t="s">
        <v>206</v>
      </c>
      <c r="E19512" s="228">
        <v>45</v>
      </c>
      <c r="F19512" s="228">
        <v>101291</v>
      </c>
      <c r="G19512" s="228">
        <v>8151</v>
      </c>
      <c r="H19512" s="228">
        <v>15489</v>
      </c>
      <c r="I19512" s="228">
        <v>17691270.739999998</v>
      </c>
      <c r="J19512" s="228">
        <v>4493439.2</v>
      </c>
      <c r="K19512" s="228">
        <v>2692480.9</v>
      </c>
      <c r="L19512" s="228">
        <v>29395186.52</v>
      </c>
    </row>
    <row r="19513" spans="1:12">
      <c r="A19513" s="228">
        <v>2022</v>
      </c>
      <c r="B19513" s="228" t="s">
        <v>195</v>
      </c>
      <c r="C19513" s="228" t="s">
        <v>62</v>
      </c>
      <c r="D19513" s="228" t="s">
        <v>206</v>
      </c>
      <c r="E19513" s="228">
        <v>50</v>
      </c>
      <c r="F19513" s="228">
        <v>106739</v>
      </c>
      <c r="G19513" s="228">
        <v>10183</v>
      </c>
      <c r="H19513" s="228">
        <v>20944</v>
      </c>
      <c r="I19513" s="228">
        <v>22977082.77</v>
      </c>
      <c r="J19513" s="228">
        <v>5554878.5999999996</v>
      </c>
      <c r="K19513" s="228">
        <v>3856692.93</v>
      </c>
      <c r="L19513" s="228">
        <v>37632463.990000002</v>
      </c>
    </row>
    <row r="19514" spans="1:12">
      <c r="A19514" s="228">
        <v>2022</v>
      </c>
      <c r="B19514" s="228" t="s">
        <v>195</v>
      </c>
      <c r="C19514" s="228" t="s">
        <v>62</v>
      </c>
      <c r="D19514" s="228" t="s">
        <v>206</v>
      </c>
      <c r="E19514" s="228">
        <v>55</v>
      </c>
      <c r="F19514" s="228">
        <v>96745</v>
      </c>
      <c r="G19514" s="228">
        <v>10882</v>
      </c>
      <c r="H19514" s="228">
        <v>21674</v>
      </c>
      <c r="I19514" s="228">
        <v>24058481.120000001</v>
      </c>
      <c r="J19514" s="228">
        <v>5727329.71</v>
      </c>
      <c r="K19514" s="228">
        <v>5053262.4800000004</v>
      </c>
      <c r="L19514" s="228">
        <v>39524964.579999998</v>
      </c>
    </row>
    <row r="19515" spans="1:12">
      <c r="A19515" s="228">
        <v>2022</v>
      </c>
      <c r="B19515" s="228" t="s">
        <v>195</v>
      </c>
      <c r="C19515" s="228" t="s">
        <v>62</v>
      </c>
      <c r="D19515" s="228" t="s">
        <v>206</v>
      </c>
      <c r="E19515" s="228">
        <v>60</v>
      </c>
      <c r="F19515" s="228">
        <v>97338</v>
      </c>
      <c r="G19515" s="228">
        <v>13613</v>
      </c>
      <c r="H19515" s="228">
        <v>27149</v>
      </c>
      <c r="I19515" s="228">
        <v>31018806.199999999</v>
      </c>
      <c r="J19515" s="228">
        <v>7268838.1699999999</v>
      </c>
      <c r="K19515" s="228">
        <v>7113201.8300000001</v>
      </c>
      <c r="L19515" s="228">
        <v>50614898.380000003</v>
      </c>
    </row>
    <row r="19516" spans="1:12">
      <c r="A19516" s="228">
        <v>2022</v>
      </c>
      <c r="B19516" s="228" t="s">
        <v>195</v>
      </c>
      <c r="C19516" s="228" t="s">
        <v>62</v>
      </c>
      <c r="D19516" s="228" t="s">
        <v>206</v>
      </c>
      <c r="E19516" s="228">
        <v>65</v>
      </c>
      <c r="F19516" s="228">
        <v>89533</v>
      </c>
      <c r="G19516" s="228">
        <v>15082</v>
      </c>
      <c r="H19516" s="228">
        <v>32529</v>
      </c>
      <c r="I19516" s="228">
        <v>37799974.719999999</v>
      </c>
      <c r="J19516" s="228">
        <v>8737226.0700000003</v>
      </c>
      <c r="K19516" s="228">
        <v>8834832.6099999994</v>
      </c>
      <c r="L19516" s="228">
        <v>60958770.609999999</v>
      </c>
    </row>
    <row r="19517" spans="1:12">
      <c r="A19517" s="228">
        <v>2022</v>
      </c>
      <c r="B19517" s="228" t="s">
        <v>195</v>
      </c>
      <c r="C19517" s="228" t="s">
        <v>62</v>
      </c>
      <c r="D19517" s="228" t="s">
        <v>206</v>
      </c>
      <c r="E19517" s="228">
        <v>70</v>
      </c>
      <c r="F19517" s="228">
        <v>80672</v>
      </c>
      <c r="G19517" s="228">
        <v>17612</v>
      </c>
      <c r="H19517" s="228">
        <v>41482</v>
      </c>
      <c r="I19517" s="228">
        <v>46297262.119999997</v>
      </c>
      <c r="J19517" s="228">
        <v>10054978.32</v>
      </c>
      <c r="K19517" s="228">
        <v>10612160.51</v>
      </c>
      <c r="L19517" s="228">
        <v>72469168.010000005</v>
      </c>
    </row>
    <row r="19518" spans="1:12">
      <c r="A19518" s="228">
        <v>2022</v>
      </c>
      <c r="B19518" s="228" t="s">
        <v>195</v>
      </c>
      <c r="C19518" s="228" t="s">
        <v>62</v>
      </c>
      <c r="D19518" s="228" t="s">
        <v>206</v>
      </c>
      <c r="E19518" s="228">
        <v>75</v>
      </c>
      <c r="F19518" s="228">
        <v>64059</v>
      </c>
      <c r="G19518" s="228">
        <v>16879</v>
      </c>
      <c r="H19518" s="228">
        <v>46302</v>
      </c>
      <c r="I19518" s="228">
        <v>49264952.100000001</v>
      </c>
      <c r="J19518" s="228">
        <v>9718812.0399999991</v>
      </c>
      <c r="K19518" s="228">
        <v>10819713.810000001</v>
      </c>
      <c r="L19518" s="228">
        <v>74406549.219999999</v>
      </c>
    </row>
    <row r="19519" spans="1:12">
      <c r="A19519" s="228">
        <v>2022</v>
      </c>
      <c r="B19519" s="228" t="s">
        <v>195</v>
      </c>
      <c r="C19519" s="228" t="s">
        <v>62</v>
      </c>
      <c r="D19519" s="228" t="s">
        <v>206</v>
      </c>
      <c r="E19519" s="228">
        <v>80</v>
      </c>
      <c r="F19519" s="228">
        <v>40342</v>
      </c>
      <c r="G19519" s="228">
        <v>12031</v>
      </c>
      <c r="H19519" s="228">
        <v>42170</v>
      </c>
      <c r="I19519" s="228">
        <v>39958579.409999996</v>
      </c>
      <c r="J19519" s="228">
        <v>7035098.0599999996</v>
      </c>
      <c r="K19519" s="228">
        <v>7006245.4500000002</v>
      </c>
      <c r="L19519" s="228">
        <v>56882303.82</v>
      </c>
    </row>
    <row r="19520" spans="1:12">
      <c r="A19520" s="228">
        <v>2022</v>
      </c>
      <c r="B19520" s="228" t="s">
        <v>195</v>
      </c>
      <c r="C19520" s="228" t="s">
        <v>62</v>
      </c>
      <c r="D19520" s="228" t="s">
        <v>206</v>
      </c>
      <c r="E19520" s="228">
        <v>85</v>
      </c>
      <c r="F19520" s="228">
        <v>24560</v>
      </c>
      <c r="G19520" s="228">
        <v>6694</v>
      </c>
      <c r="H19520" s="228">
        <v>30850</v>
      </c>
      <c r="I19520" s="228">
        <v>26375152.640000001</v>
      </c>
      <c r="J19520" s="228">
        <v>4039180.3</v>
      </c>
      <c r="K19520" s="228">
        <v>3019949.45</v>
      </c>
      <c r="L19520" s="228">
        <v>34775645.75</v>
      </c>
    </row>
    <row r="19521" spans="1:12">
      <c r="A19521" s="228">
        <v>2022</v>
      </c>
      <c r="B19521" s="228" t="s">
        <v>195</v>
      </c>
      <c r="C19521" s="228" t="s">
        <v>62</v>
      </c>
      <c r="D19521" s="228" t="s">
        <v>206</v>
      </c>
      <c r="E19521" s="228">
        <v>90</v>
      </c>
      <c r="F19521" s="228">
        <v>12267</v>
      </c>
      <c r="G19521" s="228">
        <v>2800</v>
      </c>
      <c r="H19521" s="228">
        <v>18318</v>
      </c>
      <c r="I19521" s="228">
        <v>14201398.17</v>
      </c>
      <c r="J19521" s="228">
        <v>1763772.12</v>
      </c>
      <c r="K19521" s="228">
        <v>1194271.54</v>
      </c>
      <c r="L19521" s="228">
        <v>17738578.32</v>
      </c>
    </row>
    <row r="19522" spans="1:12">
      <c r="A19522" s="228">
        <v>2022</v>
      </c>
      <c r="B19522" s="228" t="s">
        <v>195</v>
      </c>
      <c r="C19522" s="228" t="s">
        <v>62</v>
      </c>
      <c r="D19522" s="228" t="s">
        <v>206</v>
      </c>
      <c r="E19522" s="228">
        <v>95</v>
      </c>
      <c r="F19522" s="228">
        <v>3556</v>
      </c>
      <c r="G19522" s="228">
        <v>653</v>
      </c>
      <c r="H19522" s="228">
        <v>4776</v>
      </c>
      <c r="I19522" s="228">
        <v>3509300.43</v>
      </c>
      <c r="J19522" s="228">
        <v>402682.99</v>
      </c>
      <c r="K19522" s="228">
        <v>166989.95000000001</v>
      </c>
      <c r="L19522" s="228">
        <v>4184554.69</v>
      </c>
    </row>
    <row r="19523" spans="1:12">
      <c r="A19523" s="228">
        <v>2022</v>
      </c>
      <c r="B19523" s="228" t="s">
        <v>195</v>
      </c>
      <c r="C19523" s="228" t="s">
        <v>63</v>
      </c>
      <c r="D19523" s="228" t="s">
        <v>205</v>
      </c>
      <c r="E19523" s="228">
        <v>0</v>
      </c>
      <c r="F19523" s="228">
        <v>49756</v>
      </c>
      <c r="G19523" s="228">
        <v>2507</v>
      </c>
      <c r="H19523" s="228">
        <v>7551</v>
      </c>
      <c r="I19523" s="228">
        <v>7668164.3799999999</v>
      </c>
      <c r="J19523" s="228">
        <v>909830.51</v>
      </c>
      <c r="K19523" s="228">
        <v>56294.73</v>
      </c>
      <c r="L19523" s="228">
        <v>9341636.1799999997</v>
      </c>
    </row>
    <row r="19524" spans="1:12">
      <c r="A19524" s="228">
        <v>2022</v>
      </c>
      <c r="B19524" s="228" t="s">
        <v>195</v>
      </c>
      <c r="C19524" s="228" t="s">
        <v>63</v>
      </c>
      <c r="D19524" s="228" t="s">
        <v>205</v>
      </c>
      <c r="E19524" s="228">
        <v>5</v>
      </c>
      <c r="F19524" s="228">
        <v>67427</v>
      </c>
      <c r="G19524" s="228">
        <v>1512</v>
      </c>
      <c r="H19524" s="228">
        <v>2199</v>
      </c>
      <c r="I19524" s="228">
        <v>2223663.23</v>
      </c>
      <c r="J19524" s="228">
        <v>477873.88</v>
      </c>
      <c r="K19524" s="228">
        <v>105282</v>
      </c>
      <c r="L19524" s="228">
        <v>3305025.79</v>
      </c>
    </row>
    <row r="19525" spans="1:12">
      <c r="A19525" s="228">
        <v>2022</v>
      </c>
      <c r="B19525" s="228" t="s">
        <v>195</v>
      </c>
      <c r="C19525" s="228" t="s">
        <v>63</v>
      </c>
      <c r="D19525" s="228" t="s">
        <v>205</v>
      </c>
      <c r="E19525" s="228">
        <v>10</v>
      </c>
      <c r="F19525" s="228">
        <v>75323</v>
      </c>
      <c r="G19525" s="228">
        <v>1379</v>
      </c>
      <c r="H19525" s="228">
        <v>2337</v>
      </c>
      <c r="I19525" s="228">
        <v>2293091.02</v>
      </c>
      <c r="J19525" s="228">
        <v>494695.98</v>
      </c>
      <c r="K19525" s="228">
        <v>433214.32</v>
      </c>
      <c r="L19525" s="228">
        <v>3746215.67</v>
      </c>
    </row>
    <row r="19526" spans="1:12">
      <c r="A19526" s="228">
        <v>2022</v>
      </c>
      <c r="B19526" s="228" t="s">
        <v>195</v>
      </c>
      <c r="C19526" s="228" t="s">
        <v>63</v>
      </c>
      <c r="D19526" s="228" t="s">
        <v>205</v>
      </c>
      <c r="E19526" s="228">
        <v>15</v>
      </c>
      <c r="F19526" s="228">
        <v>72759</v>
      </c>
      <c r="G19526" s="228">
        <v>2092</v>
      </c>
      <c r="H19526" s="228">
        <v>3465</v>
      </c>
      <c r="I19526" s="228">
        <v>4198934.43</v>
      </c>
      <c r="J19526" s="228">
        <v>923552.85</v>
      </c>
      <c r="K19526" s="228">
        <v>706327</v>
      </c>
      <c r="L19526" s="228">
        <v>6782080.6600000001</v>
      </c>
    </row>
    <row r="19527" spans="1:12">
      <c r="A19527" s="228">
        <v>2022</v>
      </c>
      <c r="B19527" s="228" t="s">
        <v>195</v>
      </c>
      <c r="C19527" s="228" t="s">
        <v>63</v>
      </c>
      <c r="D19527" s="228" t="s">
        <v>205</v>
      </c>
      <c r="E19527" s="228">
        <v>20</v>
      </c>
      <c r="F19527" s="228">
        <v>50670</v>
      </c>
      <c r="G19527" s="228">
        <v>1746</v>
      </c>
      <c r="H19527" s="228">
        <v>4144</v>
      </c>
      <c r="I19527" s="228">
        <v>4010494.38</v>
      </c>
      <c r="J19527" s="228">
        <v>742248.39</v>
      </c>
      <c r="K19527" s="228">
        <v>713421</v>
      </c>
      <c r="L19527" s="228">
        <v>6249997.2999999998</v>
      </c>
    </row>
    <row r="19528" spans="1:12">
      <c r="A19528" s="228">
        <v>2022</v>
      </c>
      <c r="B19528" s="228" t="s">
        <v>195</v>
      </c>
      <c r="C19528" s="228" t="s">
        <v>63</v>
      </c>
      <c r="D19528" s="228" t="s">
        <v>205</v>
      </c>
      <c r="E19528" s="228">
        <v>25</v>
      </c>
      <c r="F19528" s="228">
        <v>35047</v>
      </c>
      <c r="G19528" s="228">
        <v>1031</v>
      </c>
      <c r="H19528" s="228">
        <v>2327</v>
      </c>
      <c r="I19528" s="228">
        <v>2448769.86</v>
      </c>
      <c r="J19528" s="228">
        <v>515983.14</v>
      </c>
      <c r="K19528" s="228">
        <v>581675</v>
      </c>
      <c r="L19528" s="228">
        <v>4254589.1500000004</v>
      </c>
    </row>
    <row r="19529" spans="1:12">
      <c r="A19529" s="228">
        <v>2022</v>
      </c>
      <c r="B19529" s="228" t="s">
        <v>195</v>
      </c>
      <c r="C19529" s="228" t="s">
        <v>63</v>
      </c>
      <c r="D19529" s="228" t="s">
        <v>205</v>
      </c>
      <c r="E19529" s="228">
        <v>30</v>
      </c>
      <c r="F19529" s="228">
        <v>55221</v>
      </c>
      <c r="G19529" s="228">
        <v>1676</v>
      </c>
      <c r="H19529" s="228">
        <v>3501</v>
      </c>
      <c r="I19529" s="228">
        <v>3583465.12</v>
      </c>
      <c r="J19529" s="228">
        <v>871668.8</v>
      </c>
      <c r="K19529" s="228">
        <v>663939</v>
      </c>
      <c r="L19529" s="228">
        <v>6313469.9800000004</v>
      </c>
    </row>
    <row r="19530" spans="1:12">
      <c r="A19530" s="228">
        <v>2022</v>
      </c>
      <c r="B19530" s="228" t="s">
        <v>195</v>
      </c>
      <c r="C19530" s="228" t="s">
        <v>63</v>
      </c>
      <c r="D19530" s="228" t="s">
        <v>205</v>
      </c>
      <c r="E19530" s="228">
        <v>35</v>
      </c>
      <c r="F19530" s="228">
        <v>71225</v>
      </c>
      <c r="G19530" s="228">
        <v>2772</v>
      </c>
      <c r="H19530" s="228">
        <v>6247</v>
      </c>
      <c r="I19530" s="228">
        <v>6184572.0999999996</v>
      </c>
      <c r="J19530" s="228">
        <v>1381667.75</v>
      </c>
      <c r="K19530" s="228">
        <v>970075</v>
      </c>
      <c r="L19530" s="228">
        <v>10217433.07</v>
      </c>
    </row>
    <row r="19531" spans="1:12">
      <c r="A19531" s="228">
        <v>2022</v>
      </c>
      <c r="B19531" s="228" t="s">
        <v>195</v>
      </c>
      <c r="C19531" s="228" t="s">
        <v>63</v>
      </c>
      <c r="D19531" s="228" t="s">
        <v>205</v>
      </c>
      <c r="E19531" s="228">
        <v>40</v>
      </c>
      <c r="F19531" s="228">
        <v>74754</v>
      </c>
      <c r="G19531" s="228">
        <v>3404</v>
      </c>
      <c r="H19531" s="228">
        <v>6966</v>
      </c>
      <c r="I19531" s="228">
        <v>7155569.9199999999</v>
      </c>
      <c r="J19531" s="228">
        <v>1740196.03</v>
      </c>
      <c r="K19531" s="228">
        <v>1488601.42</v>
      </c>
      <c r="L19531" s="228">
        <v>12342732.24</v>
      </c>
    </row>
    <row r="19532" spans="1:12">
      <c r="A19532" s="228">
        <v>2022</v>
      </c>
      <c r="B19532" s="228" t="s">
        <v>195</v>
      </c>
      <c r="C19532" s="228" t="s">
        <v>63</v>
      </c>
      <c r="D19532" s="228" t="s">
        <v>205</v>
      </c>
      <c r="E19532" s="228">
        <v>45</v>
      </c>
      <c r="F19532" s="228">
        <v>74299</v>
      </c>
      <c r="G19532" s="228">
        <v>4701</v>
      </c>
      <c r="H19532" s="228">
        <v>9054</v>
      </c>
      <c r="I19532" s="228">
        <v>9554180.6300000008</v>
      </c>
      <c r="J19532" s="228">
        <v>2303219.96</v>
      </c>
      <c r="K19532" s="228">
        <v>2029971.29</v>
      </c>
      <c r="L19532" s="228">
        <v>16295634.380000001</v>
      </c>
    </row>
    <row r="19533" spans="1:12">
      <c r="A19533" s="228">
        <v>2022</v>
      </c>
      <c r="B19533" s="228" t="s">
        <v>195</v>
      </c>
      <c r="C19533" s="228" t="s">
        <v>63</v>
      </c>
      <c r="D19533" s="228" t="s">
        <v>205</v>
      </c>
      <c r="E19533" s="228">
        <v>50</v>
      </c>
      <c r="F19533" s="228">
        <v>77990</v>
      </c>
      <c r="G19533" s="228">
        <v>6238</v>
      </c>
      <c r="H19533" s="228">
        <v>12203</v>
      </c>
      <c r="I19533" s="228">
        <v>13665157.92</v>
      </c>
      <c r="J19533" s="228">
        <v>3242775</v>
      </c>
      <c r="K19533" s="228">
        <v>2837762.19</v>
      </c>
      <c r="L19533" s="228">
        <v>23117439.440000001</v>
      </c>
    </row>
    <row r="19534" spans="1:12">
      <c r="A19534" s="228">
        <v>2022</v>
      </c>
      <c r="B19534" s="228" t="s">
        <v>195</v>
      </c>
      <c r="C19534" s="228" t="s">
        <v>63</v>
      </c>
      <c r="D19534" s="228" t="s">
        <v>205</v>
      </c>
      <c r="E19534" s="228">
        <v>55</v>
      </c>
      <c r="F19534" s="228">
        <v>70934</v>
      </c>
      <c r="G19534" s="228">
        <v>8491</v>
      </c>
      <c r="H19534" s="228">
        <v>16039</v>
      </c>
      <c r="I19534" s="228">
        <v>18598007.010000002</v>
      </c>
      <c r="J19534" s="228">
        <v>4369661.51</v>
      </c>
      <c r="K19534" s="228">
        <v>4332222.25</v>
      </c>
      <c r="L19534" s="228">
        <v>31401084.289999999</v>
      </c>
    </row>
    <row r="19535" spans="1:12">
      <c r="A19535" s="228">
        <v>2022</v>
      </c>
      <c r="B19535" s="228" t="s">
        <v>195</v>
      </c>
      <c r="C19535" s="228" t="s">
        <v>63</v>
      </c>
      <c r="D19535" s="228" t="s">
        <v>205</v>
      </c>
      <c r="E19535" s="228">
        <v>60</v>
      </c>
      <c r="F19535" s="228">
        <v>71514</v>
      </c>
      <c r="G19535" s="228">
        <v>10761</v>
      </c>
      <c r="H19535" s="228">
        <v>22236</v>
      </c>
      <c r="I19535" s="228">
        <v>26582590.260000002</v>
      </c>
      <c r="J19535" s="228">
        <v>6261174.9400000004</v>
      </c>
      <c r="K19535" s="228">
        <v>6851229.5599999996</v>
      </c>
      <c r="L19535" s="228">
        <v>45062623.969999999</v>
      </c>
    </row>
    <row r="19536" spans="1:12">
      <c r="A19536" s="228">
        <v>2022</v>
      </c>
      <c r="B19536" s="228" t="s">
        <v>195</v>
      </c>
      <c r="C19536" s="228" t="s">
        <v>63</v>
      </c>
      <c r="D19536" s="228" t="s">
        <v>205</v>
      </c>
      <c r="E19536" s="228">
        <v>65</v>
      </c>
      <c r="F19536" s="228">
        <v>64019</v>
      </c>
      <c r="G19536" s="228">
        <v>13319</v>
      </c>
      <c r="H19536" s="228">
        <v>28250</v>
      </c>
      <c r="I19536" s="228">
        <v>33144640.649999999</v>
      </c>
      <c r="J19536" s="228">
        <v>7463126.0300000003</v>
      </c>
      <c r="K19536" s="228">
        <v>7730252.9400000004</v>
      </c>
      <c r="L19536" s="228">
        <v>54339050.460000001</v>
      </c>
    </row>
    <row r="19537" spans="1:12">
      <c r="A19537" s="228">
        <v>2022</v>
      </c>
      <c r="B19537" s="228" t="s">
        <v>195</v>
      </c>
      <c r="C19537" s="228" t="s">
        <v>63</v>
      </c>
      <c r="D19537" s="228" t="s">
        <v>205</v>
      </c>
      <c r="E19537" s="228">
        <v>70</v>
      </c>
      <c r="F19537" s="228">
        <v>57178</v>
      </c>
      <c r="G19537" s="228">
        <v>16652</v>
      </c>
      <c r="H19537" s="228">
        <v>37732</v>
      </c>
      <c r="I19537" s="228">
        <v>41940635.979999997</v>
      </c>
      <c r="J19537" s="228">
        <v>9109903.2899999991</v>
      </c>
      <c r="K19537" s="228">
        <v>9400730.4700000007</v>
      </c>
      <c r="L19537" s="228">
        <v>66645247.880000003</v>
      </c>
    </row>
    <row r="19538" spans="1:12">
      <c r="A19538" s="228">
        <v>2022</v>
      </c>
      <c r="B19538" s="228" t="s">
        <v>195</v>
      </c>
      <c r="C19538" s="228" t="s">
        <v>63</v>
      </c>
      <c r="D19538" s="228" t="s">
        <v>205</v>
      </c>
      <c r="E19538" s="228">
        <v>75</v>
      </c>
      <c r="F19538" s="228">
        <v>44678</v>
      </c>
      <c r="G19538" s="228">
        <v>17018</v>
      </c>
      <c r="H19538" s="228">
        <v>41555</v>
      </c>
      <c r="I19538" s="228">
        <v>43160425.18</v>
      </c>
      <c r="J19538" s="228">
        <v>8882360.5399999991</v>
      </c>
      <c r="K19538" s="228">
        <v>8726342.8100000005</v>
      </c>
      <c r="L19538" s="228">
        <v>65874422.649999999</v>
      </c>
    </row>
    <row r="19539" spans="1:12">
      <c r="A19539" s="228">
        <v>2022</v>
      </c>
      <c r="B19539" s="228" t="s">
        <v>195</v>
      </c>
      <c r="C19539" s="228" t="s">
        <v>63</v>
      </c>
      <c r="D19539" s="228" t="s">
        <v>205</v>
      </c>
      <c r="E19539" s="228">
        <v>80</v>
      </c>
      <c r="F19539" s="228">
        <v>26717</v>
      </c>
      <c r="G19539" s="228">
        <v>11673</v>
      </c>
      <c r="H19539" s="228">
        <v>34681</v>
      </c>
      <c r="I19539" s="228">
        <v>32731331.41</v>
      </c>
      <c r="J19539" s="228">
        <v>5880337.5800000001</v>
      </c>
      <c r="K19539" s="228">
        <v>5910402.3899999997</v>
      </c>
      <c r="L19539" s="228">
        <v>47367086.659999996</v>
      </c>
    </row>
    <row r="19540" spans="1:12">
      <c r="A19540" s="228">
        <v>2022</v>
      </c>
      <c r="B19540" s="228" t="s">
        <v>195</v>
      </c>
      <c r="C19540" s="228" t="s">
        <v>63</v>
      </c>
      <c r="D19540" s="228" t="s">
        <v>205</v>
      </c>
      <c r="E19540" s="228">
        <v>85</v>
      </c>
      <c r="F19540" s="228">
        <v>13532</v>
      </c>
      <c r="G19540" s="228">
        <v>6162</v>
      </c>
      <c r="H19540" s="228">
        <v>24519</v>
      </c>
      <c r="I19540" s="228">
        <v>19716778.239999998</v>
      </c>
      <c r="J19540" s="228">
        <v>2919877.73</v>
      </c>
      <c r="K19540" s="228">
        <v>2587051.2000000002</v>
      </c>
      <c r="L19540" s="228">
        <v>26427728.16</v>
      </c>
    </row>
    <row r="19541" spans="1:12">
      <c r="A19541" s="228">
        <v>2022</v>
      </c>
      <c r="B19541" s="228" t="s">
        <v>195</v>
      </c>
      <c r="C19541" s="228" t="s">
        <v>63</v>
      </c>
      <c r="D19541" s="228" t="s">
        <v>205</v>
      </c>
      <c r="E19541" s="228">
        <v>90</v>
      </c>
      <c r="F19541" s="228">
        <v>5322</v>
      </c>
      <c r="G19541" s="228">
        <v>2280</v>
      </c>
      <c r="H19541" s="228">
        <v>11356</v>
      </c>
      <c r="I19541" s="228">
        <v>8681025.3000000007</v>
      </c>
      <c r="J19541" s="228">
        <v>1050894.3500000001</v>
      </c>
      <c r="K19541" s="228">
        <v>1015860</v>
      </c>
      <c r="L19541" s="228">
        <v>11241235.890000001</v>
      </c>
    </row>
    <row r="19542" spans="1:12">
      <c r="A19542" s="228">
        <v>2022</v>
      </c>
      <c r="B19542" s="228" t="s">
        <v>195</v>
      </c>
      <c r="C19542" s="228" t="s">
        <v>63</v>
      </c>
      <c r="D19542" s="228" t="s">
        <v>205</v>
      </c>
      <c r="E19542" s="228">
        <v>95</v>
      </c>
      <c r="F19542" s="228">
        <v>984</v>
      </c>
      <c r="G19542" s="228">
        <v>336</v>
      </c>
      <c r="H19542" s="228">
        <v>2121</v>
      </c>
      <c r="I19542" s="228">
        <v>1526334.65</v>
      </c>
      <c r="J19542" s="228">
        <v>164158.66</v>
      </c>
      <c r="K19542" s="228">
        <v>182859</v>
      </c>
      <c r="L19542" s="228">
        <v>1943315.59</v>
      </c>
    </row>
    <row r="19543" spans="1:12">
      <c r="A19543" s="228">
        <v>2022</v>
      </c>
      <c r="B19543" s="228" t="s">
        <v>195</v>
      </c>
      <c r="C19543" s="228" t="s">
        <v>63</v>
      </c>
      <c r="D19543" s="228" t="s">
        <v>206</v>
      </c>
      <c r="E19543" s="228">
        <v>0</v>
      </c>
      <c r="F19543" s="228">
        <v>46408</v>
      </c>
      <c r="G19543" s="228">
        <v>1765</v>
      </c>
      <c r="H19543" s="228">
        <v>5134</v>
      </c>
      <c r="I19543" s="228">
        <v>5355883.49</v>
      </c>
      <c r="J19543" s="228">
        <v>569158.55000000005</v>
      </c>
      <c r="K19543" s="228">
        <v>152286.39999999999</v>
      </c>
      <c r="L19543" s="228">
        <v>6559873.29</v>
      </c>
    </row>
    <row r="19544" spans="1:12">
      <c r="A19544" s="228">
        <v>2022</v>
      </c>
      <c r="B19544" s="228" t="s">
        <v>195</v>
      </c>
      <c r="C19544" s="228" t="s">
        <v>63</v>
      </c>
      <c r="D19544" s="228" t="s">
        <v>206</v>
      </c>
      <c r="E19544" s="228">
        <v>5</v>
      </c>
      <c r="F19544" s="228">
        <v>63274</v>
      </c>
      <c r="G19544" s="228">
        <v>1336</v>
      </c>
      <c r="H19544" s="228">
        <v>1918</v>
      </c>
      <c r="I19544" s="228">
        <v>1906709.37</v>
      </c>
      <c r="J19544" s="228">
        <v>413822.31</v>
      </c>
      <c r="K19544" s="228">
        <v>94216.4</v>
      </c>
      <c r="L19544" s="228">
        <v>2828266.28</v>
      </c>
    </row>
    <row r="19545" spans="1:12">
      <c r="A19545" s="228">
        <v>2022</v>
      </c>
      <c r="B19545" s="228" t="s">
        <v>195</v>
      </c>
      <c r="C19545" s="228" t="s">
        <v>63</v>
      </c>
      <c r="D19545" s="228" t="s">
        <v>206</v>
      </c>
      <c r="E19545" s="228">
        <v>10</v>
      </c>
      <c r="F19545" s="228">
        <v>71198</v>
      </c>
      <c r="G19545" s="228">
        <v>1231</v>
      </c>
      <c r="H19545" s="228">
        <v>2388</v>
      </c>
      <c r="I19545" s="228">
        <v>2153624.34</v>
      </c>
      <c r="J19545" s="228">
        <v>439724.23</v>
      </c>
      <c r="K19545" s="228">
        <v>569038</v>
      </c>
      <c r="L19545" s="228">
        <v>3592971.89</v>
      </c>
    </row>
    <row r="19546" spans="1:12">
      <c r="A19546" s="228">
        <v>2022</v>
      </c>
      <c r="B19546" s="228" t="s">
        <v>195</v>
      </c>
      <c r="C19546" s="228" t="s">
        <v>63</v>
      </c>
      <c r="D19546" s="228" t="s">
        <v>206</v>
      </c>
      <c r="E19546" s="228">
        <v>15</v>
      </c>
      <c r="F19546" s="228">
        <v>68608</v>
      </c>
      <c r="G19546" s="228">
        <v>2859</v>
      </c>
      <c r="H19546" s="228">
        <v>6109</v>
      </c>
      <c r="I19546" s="228">
        <v>6092045.1299999999</v>
      </c>
      <c r="J19546" s="228">
        <v>1095557.7</v>
      </c>
      <c r="K19546" s="228">
        <v>849539</v>
      </c>
      <c r="L19546" s="228">
        <v>9230294.0199999996</v>
      </c>
    </row>
    <row r="19547" spans="1:12">
      <c r="A19547" s="228">
        <v>2022</v>
      </c>
      <c r="B19547" s="228" t="s">
        <v>195</v>
      </c>
      <c r="C19547" s="228" t="s">
        <v>63</v>
      </c>
      <c r="D19547" s="228" t="s">
        <v>206</v>
      </c>
      <c r="E19547" s="228">
        <v>20</v>
      </c>
      <c r="F19547" s="228">
        <v>52648</v>
      </c>
      <c r="G19547" s="228">
        <v>3497</v>
      </c>
      <c r="H19547" s="228">
        <v>9131</v>
      </c>
      <c r="I19547" s="228">
        <v>8448491.1899999995</v>
      </c>
      <c r="J19547" s="228">
        <v>1393326.69</v>
      </c>
      <c r="K19547" s="228">
        <v>805663.22</v>
      </c>
      <c r="L19547" s="228">
        <v>12053446.189999999</v>
      </c>
    </row>
    <row r="19548" spans="1:12">
      <c r="A19548" s="228">
        <v>2022</v>
      </c>
      <c r="B19548" s="228" t="s">
        <v>195</v>
      </c>
      <c r="C19548" s="228" t="s">
        <v>63</v>
      </c>
      <c r="D19548" s="228" t="s">
        <v>206</v>
      </c>
      <c r="E19548" s="228">
        <v>25</v>
      </c>
      <c r="F19548" s="228">
        <v>43851</v>
      </c>
      <c r="G19548" s="228">
        <v>3613</v>
      </c>
      <c r="H19548" s="228">
        <v>10692</v>
      </c>
      <c r="I19548" s="228">
        <v>10477782.92</v>
      </c>
      <c r="J19548" s="228">
        <v>2068566.16</v>
      </c>
      <c r="K19548" s="228">
        <v>764189.5</v>
      </c>
      <c r="L19548" s="228">
        <v>15389673.619999999</v>
      </c>
    </row>
    <row r="19549" spans="1:12">
      <c r="A19549" s="228">
        <v>2022</v>
      </c>
      <c r="B19549" s="228" t="s">
        <v>195</v>
      </c>
      <c r="C19549" s="228" t="s">
        <v>63</v>
      </c>
      <c r="D19549" s="228" t="s">
        <v>206</v>
      </c>
      <c r="E19549" s="228">
        <v>30</v>
      </c>
      <c r="F19549" s="228">
        <v>67487</v>
      </c>
      <c r="G19549" s="228">
        <v>6160</v>
      </c>
      <c r="H19549" s="228">
        <v>18276</v>
      </c>
      <c r="I19549" s="228">
        <v>18705004.489999998</v>
      </c>
      <c r="J19549" s="228">
        <v>4117241.94</v>
      </c>
      <c r="K19549" s="228">
        <v>1314792</v>
      </c>
      <c r="L19549" s="228">
        <v>27925687.370000001</v>
      </c>
    </row>
    <row r="19550" spans="1:12">
      <c r="A19550" s="228">
        <v>2022</v>
      </c>
      <c r="B19550" s="228" t="s">
        <v>195</v>
      </c>
      <c r="C19550" s="228" t="s">
        <v>63</v>
      </c>
      <c r="D19550" s="228" t="s">
        <v>206</v>
      </c>
      <c r="E19550" s="228">
        <v>35</v>
      </c>
      <c r="F19550" s="228">
        <v>82457</v>
      </c>
      <c r="G19550" s="228">
        <v>7388</v>
      </c>
      <c r="H19550" s="228">
        <v>18436</v>
      </c>
      <c r="I19550" s="228">
        <v>19444955.609999999</v>
      </c>
      <c r="J19550" s="228">
        <v>4349992.47</v>
      </c>
      <c r="K19550" s="228">
        <v>1457251.02</v>
      </c>
      <c r="L19550" s="228">
        <v>29743131.550000001</v>
      </c>
    </row>
    <row r="19551" spans="1:12">
      <c r="A19551" s="228">
        <v>2022</v>
      </c>
      <c r="B19551" s="228" t="s">
        <v>195</v>
      </c>
      <c r="C19551" s="228" t="s">
        <v>63</v>
      </c>
      <c r="D19551" s="228" t="s">
        <v>206</v>
      </c>
      <c r="E19551" s="228">
        <v>40</v>
      </c>
      <c r="F19551" s="228">
        <v>82515</v>
      </c>
      <c r="G19551" s="228">
        <v>6966</v>
      </c>
      <c r="H19551" s="228">
        <v>14875</v>
      </c>
      <c r="I19551" s="228">
        <v>15856479.390000001</v>
      </c>
      <c r="J19551" s="228">
        <v>3406570.44</v>
      </c>
      <c r="K19551" s="228">
        <v>1941792</v>
      </c>
      <c r="L19551" s="228">
        <v>25488911.309999999</v>
      </c>
    </row>
    <row r="19552" spans="1:12">
      <c r="A19552" s="228">
        <v>2022</v>
      </c>
      <c r="B19552" s="228" t="s">
        <v>195</v>
      </c>
      <c r="C19552" s="228" t="s">
        <v>63</v>
      </c>
      <c r="D19552" s="228" t="s">
        <v>206</v>
      </c>
      <c r="E19552" s="228">
        <v>45</v>
      </c>
      <c r="F19552" s="228">
        <v>81165</v>
      </c>
      <c r="G19552" s="228">
        <v>7343</v>
      </c>
      <c r="H19552" s="228">
        <v>15387</v>
      </c>
      <c r="I19552" s="228">
        <v>16582445.4</v>
      </c>
      <c r="J19552" s="228">
        <v>3619897.39</v>
      </c>
      <c r="K19552" s="228">
        <v>2409610</v>
      </c>
      <c r="L19552" s="228">
        <v>26993324.600000001</v>
      </c>
    </row>
    <row r="19553" spans="1:12">
      <c r="A19553" s="228">
        <v>2022</v>
      </c>
      <c r="B19553" s="228" t="s">
        <v>195</v>
      </c>
      <c r="C19553" s="228" t="s">
        <v>63</v>
      </c>
      <c r="D19553" s="228" t="s">
        <v>206</v>
      </c>
      <c r="E19553" s="228">
        <v>50</v>
      </c>
      <c r="F19553" s="228">
        <v>85178</v>
      </c>
      <c r="G19553" s="228">
        <v>9525</v>
      </c>
      <c r="H19553" s="228">
        <v>19093</v>
      </c>
      <c r="I19553" s="228">
        <v>20440337.52</v>
      </c>
      <c r="J19553" s="228">
        <v>4564273.51</v>
      </c>
      <c r="K19553" s="228">
        <v>3557070.9</v>
      </c>
      <c r="L19553" s="228">
        <v>33789412.899999999</v>
      </c>
    </row>
    <row r="19554" spans="1:12">
      <c r="A19554" s="228">
        <v>2022</v>
      </c>
      <c r="B19554" s="228" t="s">
        <v>195</v>
      </c>
      <c r="C19554" s="228" t="s">
        <v>63</v>
      </c>
      <c r="D19554" s="228" t="s">
        <v>206</v>
      </c>
      <c r="E19554" s="228">
        <v>55</v>
      </c>
      <c r="F19554" s="228">
        <v>77227</v>
      </c>
      <c r="G19554" s="228">
        <v>9849</v>
      </c>
      <c r="H19554" s="228">
        <v>20512</v>
      </c>
      <c r="I19554" s="228">
        <v>22506490.010000002</v>
      </c>
      <c r="J19554" s="228">
        <v>5080101.72</v>
      </c>
      <c r="K19554" s="228">
        <v>4644077.5999999996</v>
      </c>
      <c r="L19554" s="228">
        <v>37556246.049999997</v>
      </c>
    </row>
    <row r="19555" spans="1:12">
      <c r="A19555" s="228">
        <v>2022</v>
      </c>
      <c r="B19555" s="228" t="s">
        <v>195</v>
      </c>
      <c r="C19555" s="228" t="s">
        <v>63</v>
      </c>
      <c r="D19555" s="228" t="s">
        <v>206</v>
      </c>
      <c r="E19555" s="228">
        <v>60</v>
      </c>
      <c r="F19555" s="228">
        <v>78506</v>
      </c>
      <c r="G19555" s="228">
        <v>12042</v>
      </c>
      <c r="H19555" s="228">
        <v>25775</v>
      </c>
      <c r="I19555" s="228">
        <v>27138395.420000002</v>
      </c>
      <c r="J19555" s="228">
        <v>6069429.2400000002</v>
      </c>
      <c r="K19555" s="228">
        <v>5977501.1799999997</v>
      </c>
      <c r="L19555" s="228">
        <v>44631055.780000001</v>
      </c>
    </row>
    <row r="19556" spans="1:12">
      <c r="A19556" s="228">
        <v>2022</v>
      </c>
      <c r="B19556" s="228" t="s">
        <v>195</v>
      </c>
      <c r="C19556" s="228" t="s">
        <v>63</v>
      </c>
      <c r="D19556" s="228" t="s">
        <v>206</v>
      </c>
      <c r="E19556" s="228">
        <v>65</v>
      </c>
      <c r="F19556" s="228">
        <v>71407</v>
      </c>
      <c r="G19556" s="228">
        <v>13708</v>
      </c>
      <c r="H19556" s="228">
        <v>29892</v>
      </c>
      <c r="I19556" s="228">
        <v>32392678.899999999</v>
      </c>
      <c r="J19556" s="228">
        <v>7227815.8200000003</v>
      </c>
      <c r="K19556" s="228">
        <v>7052482.0599999996</v>
      </c>
      <c r="L19556" s="228">
        <v>52272960.380000003</v>
      </c>
    </row>
    <row r="19557" spans="1:12">
      <c r="A19557" s="228">
        <v>2022</v>
      </c>
      <c r="B19557" s="228" t="s">
        <v>195</v>
      </c>
      <c r="C19557" s="228" t="s">
        <v>63</v>
      </c>
      <c r="D19557" s="228" t="s">
        <v>206</v>
      </c>
      <c r="E19557" s="228">
        <v>70</v>
      </c>
      <c r="F19557" s="228">
        <v>64693</v>
      </c>
      <c r="G19557" s="228">
        <v>15573</v>
      </c>
      <c r="H19557" s="228">
        <v>36162</v>
      </c>
      <c r="I19557" s="228">
        <v>39276648.780000001</v>
      </c>
      <c r="J19557" s="228">
        <v>8309824.29</v>
      </c>
      <c r="K19557" s="228">
        <v>8553338.3499999996</v>
      </c>
      <c r="L19557" s="228">
        <v>61937108.049999997</v>
      </c>
    </row>
    <row r="19558" spans="1:12">
      <c r="A19558" s="228">
        <v>2022</v>
      </c>
      <c r="B19558" s="228" t="s">
        <v>195</v>
      </c>
      <c r="C19558" s="228" t="s">
        <v>63</v>
      </c>
      <c r="D19558" s="228" t="s">
        <v>206</v>
      </c>
      <c r="E19558" s="228">
        <v>75</v>
      </c>
      <c r="F19558" s="228">
        <v>50922</v>
      </c>
      <c r="G19558" s="228">
        <v>15174</v>
      </c>
      <c r="H19558" s="228">
        <v>41634</v>
      </c>
      <c r="I19558" s="228">
        <v>41309960.07</v>
      </c>
      <c r="J19558" s="228">
        <v>7933287.9400000004</v>
      </c>
      <c r="K19558" s="228">
        <v>8023311.5599999996</v>
      </c>
      <c r="L19558" s="228">
        <v>62109452.549999997</v>
      </c>
    </row>
    <row r="19559" spans="1:12">
      <c r="A19559" s="228">
        <v>2022</v>
      </c>
      <c r="B19559" s="228" t="s">
        <v>195</v>
      </c>
      <c r="C19559" s="228" t="s">
        <v>63</v>
      </c>
      <c r="D19559" s="228" t="s">
        <v>206</v>
      </c>
      <c r="E19559" s="228">
        <v>80</v>
      </c>
      <c r="F19559" s="228">
        <v>31005</v>
      </c>
      <c r="G19559" s="228">
        <v>9981</v>
      </c>
      <c r="H19559" s="228">
        <v>35727</v>
      </c>
      <c r="I19559" s="228">
        <v>32319448.760000002</v>
      </c>
      <c r="J19559" s="228">
        <v>5430015.8700000001</v>
      </c>
      <c r="K19559" s="228">
        <v>5314763</v>
      </c>
      <c r="L19559" s="228">
        <v>45698177.210000001</v>
      </c>
    </row>
    <row r="19560" spans="1:12">
      <c r="A19560" s="228">
        <v>2022</v>
      </c>
      <c r="B19560" s="228" t="s">
        <v>195</v>
      </c>
      <c r="C19560" s="228" t="s">
        <v>63</v>
      </c>
      <c r="D19560" s="228" t="s">
        <v>206</v>
      </c>
      <c r="E19560" s="228">
        <v>85</v>
      </c>
      <c r="F19560" s="228">
        <v>17736</v>
      </c>
      <c r="G19560" s="228">
        <v>5502</v>
      </c>
      <c r="H19560" s="228">
        <v>27073</v>
      </c>
      <c r="I19560" s="228">
        <v>21111770.449999999</v>
      </c>
      <c r="J19560" s="228">
        <v>2958309.68</v>
      </c>
      <c r="K19560" s="228">
        <v>2304203</v>
      </c>
      <c r="L19560" s="228">
        <v>27725532.760000002</v>
      </c>
    </row>
    <row r="19561" spans="1:12">
      <c r="A19561" s="228">
        <v>2022</v>
      </c>
      <c r="B19561" s="228" t="s">
        <v>195</v>
      </c>
      <c r="C19561" s="228" t="s">
        <v>63</v>
      </c>
      <c r="D19561" s="228" t="s">
        <v>206</v>
      </c>
      <c r="E19561" s="228">
        <v>90</v>
      </c>
      <c r="F19561" s="228">
        <v>8048</v>
      </c>
      <c r="G19561" s="228">
        <v>2323</v>
      </c>
      <c r="H19561" s="228">
        <v>15125</v>
      </c>
      <c r="I19561" s="228">
        <v>11320046.02</v>
      </c>
      <c r="J19561" s="228">
        <v>1253543.44</v>
      </c>
      <c r="K19561" s="228">
        <v>798004</v>
      </c>
      <c r="L19561" s="228">
        <v>13974475.42</v>
      </c>
    </row>
    <row r="19562" spans="1:12">
      <c r="A19562" s="228">
        <v>2022</v>
      </c>
      <c r="B19562" s="228" t="s">
        <v>195</v>
      </c>
      <c r="C19562" s="228" t="s">
        <v>63</v>
      </c>
      <c r="D19562" s="228" t="s">
        <v>206</v>
      </c>
      <c r="E19562" s="228">
        <v>95</v>
      </c>
      <c r="F19562" s="228">
        <v>2169</v>
      </c>
      <c r="G19562" s="228">
        <v>491</v>
      </c>
      <c r="H19562" s="228">
        <v>3680</v>
      </c>
      <c r="I19562" s="228">
        <v>2543893.0499999998</v>
      </c>
      <c r="J19562" s="228">
        <v>239932.09</v>
      </c>
      <c r="K19562" s="228">
        <v>65369</v>
      </c>
      <c r="L19562" s="228">
        <v>3004103.78</v>
      </c>
    </row>
    <row r="19563" spans="1:12">
      <c r="A19563" s="228">
        <v>2022</v>
      </c>
      <c r="B19563" s="228" t="s">
        <v>195</v>
      </c>
      <c r="C19563" s="228" t="s">
        <v>64</v>
      </c>
      <c r="D19563" s="228" t="s">
        <v>205</v>
      </c>
      <c r="E19563" s="228">
        <v>0</v>
      </c>
      <c r="F19563" s="228">
        <v>17590</v>
      </c>
      <c r="G19563" s="228">
        <v>784</v>
      </c>
      <c r="H19563" s="228">
        <v>1855</v>
      </c>
      <c r="I19563" s="228">
        <v>1451277.89</v>
      </c>
      <c r="J19563" s="228">
        <v>286044.65000000002</v>
      </c>
      <c r="K19563" s="228">
        <v>27999</v>
      </c>
      <c r="L19563" s="228">
        <v>1878080.46</v>
      </c>
    </row>
    <row r="19564" spans="1:12">
      <c r="A19564" s="228">
        <v>2022</v>
      </c>
      <c r="B19564" s="228" t="s">
        <v>195</v>
      </c>
      <c r="C19564" s="228" t="s">
        <v>64</v>
      </c>
      <c r="D19564" s="228" t="s">
        <v>205</v>
      </c>
      <c r="E19564" s="228">
        <v>5</v>
      </c>
      <c r="F19564" s="228">
        <v>22471</v>
      </c>
      <c r="G19564" s="228">
        <v>486</v>
      </c>
      <c r="H19564" s="228">
        <v>602</v>
      </c>
      <c r="I19564" s="228">
        <v>606506.9</v>
      </c>
      <c r="J19564" s="228">
        <v>169811.8</v>
      </c>
      <c r="K19564" s="228">
        <v>69152</v>
      </c>
      <c r="L19564" s="228">
        <v>937819.62</v>
      </c>
    </row>
    <row r="19565" spans="1:12">
      <c r="A19565" s="228">
        <v>2022</v>
      </c>
      <c r="B19565" s="228" t="s">
        <v>195</v>
      </c>
      <c r="C19565" s="228" t="s">
        <v>64</v>
      </c>
      <c r="D19565" s="228" t="s">
        <v>205</v>
      </c>
      <c r="E19565" s="228">
        <v>10</v>
      </c>
      <c r="F19565" s="228">
        <v>23953</v>
      </c>
      <c r="G19565" s="228">
        <v>339</v>
      </c>
      <c r="H19565" s="228">
        <v>511</v>
      </c>
      <c r="I19565" s="228">
        <v>435985.1</v>
      </c>
      <c r="J19565" s="228">
        <v>117462.37</v>
      </c>
      <c r="K19565" s="228">
        <v>121346</v>
      </c>
      <c r="L19565" s="228">
        <v>728190.25</v>
      </c>
    </row>
    <row r="19566" spans="1:12">
      <c r="A19566" s="228">
        <v>2022</v>
      </c>
      <c r="B19566" s="228" t="s">
        <v>195</v>
      </c>
      <c r="C19566" s="228" t="s">
        <v>64</v>
      </c>
      <c r="D19566" s="228" t="s">
        <v>205</v>
      </c>
      <c r="E19566" s="228">
        <v>15</v>
      </c>
      <c r="F19566" s="228">
        <v>23039</v>
      </c>
      <c r="G19566" s="228">
        <v>650</v>
      </c>
      <c r="H19566" s="228">
        <v>871</v>
      </c>
      <c r="I19566" s="228">
        <v>1142062.05</v>
      </c>
      <c r="J19566" s="228">
        <v>355523.55</v>
      </c>
      <c r="K19566" s="228">
        <v>392060.45</v>
      </c>
      <c r="L19566" s="228">
        <v>2033877.89</v>
      </c>
    </row>
    <row r="19567" spans="1:12">
      <c r="A19567" s="228">
        <v>2022</v>
      </c>
      <c r="B19567" s="228" t="s">
        <v>195</v>
      </c>
      <c r="C19567" s="228" t="s">
        <v>64</v>
      </c>
      <c r="D19567" s="228" t="s">
        <v>205</v>
      </c>
      <c r="E19567" s="228">
        <v>20</v>
      </c>
      <c r="F19567" s="228">
        <v>19117</v>
      </c>
      <c r="G19567" s="228">
        <v>611</v>
      </c>
      <c r="H19567" s="228">
        <v>856</v>
      </c>
      <c r="I19567" s="228">
        <v>1207209.45</v>
      </c>
      <c r="J19567" s="228">
        <v>377666.73</v>
      </c>
      <c r="K19567" s="228">
        <v>357319</v>
      </c>
      <c r="L19567" s="228">
        <v>2177474.09</v>
      </c>
    </row>
    <row r="19568" spans="1:12">
      <c r="A19568" s="228">
        <v>2022</v>
      </c>
      <c r="B19568" s="228" t="s">
        <v>195</v>
      </c>
      <c r="C19568" s="228" t="s">
        <v>64</v>
      </c>
      <c r="D19568" s="228" t="s">
        <v>205</v>
      </c>
      <c r="E19568" s="228">
        <v>25</v>
      </c>
      <c r="F19568" s="228">
        <v>15097</v>
      </c>
      <c r="G19568" s="228">
        <v>442</v>
      </c>
      <c r="H19568" s="228">
        <v>1004</v>
      </c>
      <c r="I19568" s="228">
        <v>1083446.8999999999</v>
      </c>
      <c r="J19568" s="228">
        <v>280443.71999999997</v>
      </c>
      <c r="K19568" s="228">
        <v>196877</v>
      </c>
      <c r="L19568" s="228">
        <v>1812345.65</v>
      </c>
    </row>
    <row r="19569" spans="1:12">
      <c r="A19569" s="228">
        <v>2022</v>
      </c>
      <c r="B19569" s="228" t="s">
        <v>195</v>
      </c>
      <c r="C19569" s="228" t="s">
        <v>64</v>
      </c>
      <c r="D19569" s="228" t="s">
        <v>205</v>
      </c>
      <c r="E19569" s="228">
        <v>30</v>
      </c>
      <c r="F19569" s="228">
        <v>20972</v>
      </c>
      <c r="G19569" s="228">
        <v>587</v>
      </c>
      <c r="H19569" s="228">
        <v>941</v>
      </c>
      <c r="I19569" s="228">
        <v>938530.35</v>
      </c>
      <c r="J19569" s="228">
        <v>354146.63</v>
      </c>
      <c r="K19569" s="228">
        <v>226153.93</v>
      </c>
      <c r="L19569" s="228">
        <v>1821859.68</v>
      </c>
    </row>
    <row r="19570" spans="1:12">
      <c r="A19570" s="228">
        <v>2022</v>
      </c>
      <c r="B19570" s="228" t="s">
        <v>195</v>
      </c>
      <c r="C19570" s="228" t="s">
        <v>64</v>
      </c>
      <c r="D19570" s="228" t="s">
        <v>205</v>
      </c>
      <c r="E19570" s="228">
        <v>35</v>
      </c>
      <c r="F19570" s="228">
        <v>24600</v>
      </c>
      <c r="G19570" s="228">
        <v>924</v>
      </c>
      <c r="H19570" s="228">
        <v>1382</v>
      </c>
      <c r="I19570" s="228">
        <v>1405458.57</v>
      </c>
      <c r="J19570" s="228">
        <v>479341.55</v>
      </c>
      <c r="K19570" s="228">
        <v>211502.8</v>
      </c>
      <c r="L19570" s="228">
        <v>2497754.73</v>
      </c>
    </row>
    <row r="19571" spans="1:12">
      <c r="A19571" s="228">
        <v>2022</v>
      </c>
      <c r="B19571" s="228" t="s">
        <v>195</v>
      </c>
      <c r="C19571" s="228" t="s">
        <v>64</v>
      </c>
      <c r="D19571" s="228" t="s">
        <v>205</v>
      </c>
      <c r="E19571" s="228">
        <v>40</v>
      </c>
      <c r="F19571" s="228">
        <v>24348</v>
      </c>
      <c r="G19571" s="228">
        <v>1009</v>
      </c>
      <c r="H19571" s="228">
        <v>1613</v>
      </c>
      <c r="I19571" s="228">
        <v>1755457.46</v>
      </c>
      <c r="J19571" s="228">
        <v>565384.51</v>
      </c>
      <c r="K19571" s="228">
        <v>387068</v>
      </c>
      <c r="L19571" s="228">
        <v>3162503.1</v>
      </c>
    </row>
    <row r="19572" spans="1:12">
      <c r="A19572" s="228">
        <v>2022</v>
      </c>
      <c r="B19572" s="228" t="s">
        <v>195</v>
      </c>
      <c r="C19572" s="228" t="s">
        <v>64</v>
      </c>
      <c r="D19572" s="228" t="s">
        <v>205</v>
      </c>
      <c r="E19572" s="228">
        <v>45</v>
      </c>
      <c r="F19572" s="228">
        <v>23926</v>
      </c>
      <c r="G19572" s="228">
        <v>1359</v>
      </c>
      <c r="H19572" s="228">
        <v>2094</v>
      </c>
      <c r="I19572" s="228">
        <v>2280607.2000000002</v>
      </c>
      <c r="J19572" s="228">
        <v>726098.33</v>
      </c>
      <c r="K19572" s="228">
        <v>631374.82999999996</v>
      </c>
      <c r="L19572" s="228">
        <v>4115821.64</v>
      </c>
    </row>
    <row r="19573" spans="1:12">
      <c r="A19573" s="228">
        <v>2022</v>
      </c>
      <c r="B19573" s="228" t="s">
        <v>195</v>
      </c>
      <c r="C19573" s="228" t="s">
        <v>64</v>
      </c>
      <c r="D19573" s="228" t="s">
        <v>205</v>
      </c>
      <c r="E19573" s="228">
        <v>50</v>
      </c>
      <c r="F19573" s="228">
        <v>26198</v>
      </c>
      <c r="G19573" s="228">
        <v>1927</v>
      </c>
      <c r="H19573" s="228">
        <v>3725</v>
      </c>
      <c r="I19573" s="228">
        <v>4332756.05</v>
      </c>
      <c r="J19573" s="228">
        <v>1116728.74</v>
      </c>
      <c r="K19573" s="228">
        <v>890761.65</v>
      </c>
      <c r="L19573" s="228">
        <v>6952496.1500000004</v>
      </c>
    </row>
    <row r="19574" spans="1:12">
      <c r="A19574" s="228">
        <v>2022</v>
      </c>
      <c r="B19574" s="228" t="s">
        <v>195</v>
      </c>
      <c r="C19574" s="228" t="s">
        <v>64</v>
      </c>
      <c r="D19574" s="228" t="s">
        <v>205</v>
      </c>
      <c r="E19574" s="228">
        <v>55</v>
      </c>
      <c r="F19574" s="228">
        <v>25751</v>
      </c>
      <c r="G19574" s="228">
        <v>2307</v>
      </c>
      <c r="H19574" s="228">
        <v>4488</v>
      </c>
      <c r="I19574" s="228">
        <v>5913026.0099999998</v>
      </c>
      <c r="J19574" s="228">
        <v>1599750.47</v>
      </c>
      <c r="K19574" s="228">
        <v>1598185.7</v>
      </c>
      <c r="L19574" s="228">
        <v>9919259.6999999993</v>
      </c>
    </row>
    <row r="19575" spans="1:12">
      <c r="A19575" s="228">
        <v>2022</v>
      </c>
      <c r="B19575" s="228" t="s">
        <v>195</v>
      </c>
      <c r="C19575" s="228" t="s">
        <v>64</v>
      </c>
      <c r="D19575" s="228" t="s">
        <v>205</v>
      </c>
      <c r="E19575" s="228">
        <v>60</v>
      </c>
      <c r="F19575" s="228">
        <v>28053</v>
      </c>
      <c r="G19575" s="228">
        <v>3387</v>
      </c>
      <c r="H19575" s="228">
        <v>6488</v>
      </c>
      <c r="I19575" s="228">
        <v>8230994.5099999998</v>
      </c>
      <c r="J19575" s="228">
        <v>2332786.5699999998</v>
      </c>
      <c r="K19575" s="228">
        <v>2481367</v>
      </c>
      <c r="L19575" s="228">
        <v>14150391.24</v>
      </c>
    </row>
    <row r="19576" spans="1:12">
      <c r="A19576" s="228">
        <v>2022</v>
      </c>
      <c r="B19576" s="228" t="s">
        <v>195</v>
      </c>
      <c r="C19576" s="228" t="s">
        <v>64</v>
      </c>
      <c r="D19576" s="228" t="s">
        <v>205</v>
      </c>
      <c r="E19576" s="228">
        <v>65</v>
      </c>
      <c r="F19576" s="228">
        <v>27152</v>
      </c>
      <c r="G19576" s="228">
        <v>5123</v>
      </c>
      <c r="H19576" s="228">
        <v>10236</v>
      </c>
      <c r="I19576" s="228">
        <v>11832433.09</v>
      </c>
      <c r="J19576" s="228">
        <v>3042117.38</v>
      </c>
      <c r="K19576" s="228">
        <v>3407654.61</v>
      </c>
      <c r="L19576" s="228">
        <v>19456015.699999999</v>
      </c>
    </row>
    <row r="19577" spans="1:12">
      <c r="A19577" s="228">
        <v>2022</v>
      </c>
      <c r="B19577" s="228" t="s">
        <v>195</v>
      </c>
      <c r="C19577" s="228" t="s">
        <v>64</v>
      </c>
      <c r="D19577" s="228" t="s">
        <v>205</v>
      </c>
      <c r="E19577" s="228">
        <v>70</v>
      </c>
      <c r="F19577" s="228">
        <v>25311</v>
      </c>
      <c r="G19577" s="228">
        <v>6079</v>
      </c>
      <c r="H19577" s="228">
        <v>11996</v>
      </c>
      <c r="I19577" s="228">
        <v>13607119.23</v>
      </c>
      <c r="J19577" s="228">
        <v>3496094.5</v>
      </c>
      <c r="K19577" s="228">
        <v>3640340.43</v>
      </c>
      <c r="L19577" s="228">
        <v>21882850.800000001</v>
      </c>
    </row>
    <row r="19578" spans="1:12">
      <c r="A19578" s="228">
        <v>2022</v>
      </c>
      <c r="B19578" s="228" t="s">
        <v>195</v>
      </c>
      <c r="C19578" s="228" t="s">
        <v>64</v>
      </c>
      <c r="D19578" s="228" t="s">
        <v>205</v>
      </c>
      <c r="E19578" s="228">
        <v>75</v>
      </c>
      <c r="F19578" s="228">
        <v>20588</v>
      </c>
      <c r="G19578" s="228">
        <v>5858</v>
      </c>
      <c r="H19578" s="228">
        <v>14532</v>
      </c>
      <c r="I19578" s="228">
        <v>14234030.5</v>
      </c>
      <c r="J19578" s="228">
        <v>3389137.83</v>
      </c>
      <c r="K19578" s="228">
        <v>4132746.12</v>
      </c>
      <c r="L19578" s="228">
        <v>22683001.890000001</v>
      </c>
    </row>
    <row r="19579" spans="1:12">
      <c r="A19579" s="228">
        <v>2022</v>
      </c>
      <c r="B19579" s="228" t="s">
        <v>195</v>
      </c>
      <c r="C19579" s="228" t="s">
        <v>64</v>
      </c>
      <c r="D19579" s="228" t="s">
        <v>205</v>
      </c>
      <c r="E19579" s="228">
        <v>80</v>
      </c>
      <c r="F19579" s="228">
        <v>12252</v>
      </c>
      <c r="G19579" s="228">
        <v>4487</v>
      </c>
      <c r="H19579" s="228">
        <v>11481</v>
      </c>
      <c r="I19579" s="228">
        <v>9788149.5600000005</v>
      </c>
      <c r="J19579" s="228">
        <v>2179710.29</v>
      </c>
      <c r="K19579" s="228">
        <v>2119983.64</v>
      </c>
      <c r="L19579" s="228">
        <v>14571857.890000001</v>
      </c>
    </row>
    <row r="19580" spans="1:12">
      <c r="A19580" s="228">
        <v>2022</v>
      </c>
      <c r="B19580" s="228" t="s">
        <v>195</v>
      </c>
      <c r="C19580" s="228" t="s">
        <v>64</v>
      </c>
      <c r="D19580" s="228" t="s">
        <v>205</v>
      </c>
      <c r="E19580" s="228">
        <v>85</v>
      </c>
      <c r="F19580" s="228">
        <v>6604</v>
      </c>
      <c r="G19580" s="228">
        <v>2248</v>
      </c>
      <c r="H19580" s="228">
        <v>7806</v>
      </c>
      <c r="I19580" s="228">
        <v>6022824.6100000003</v>
      </c>
      <c r="J19580" s="228">
        <v>1166835.73</v>
      </c>
      <c r="K19580" s="228">
        <v>1504100.64</v>
      </c>
      <c r="L19580" s="228">
        <v>8943839.4000000004</v>
      </c>
    </row>
    <row r="19581" spans="1:12">
      <c r="A19581" s="228">
        <v>2022</v>
      </c>
      <c r="B19581" s="228" t="s">
        <v>195</v>
      </c>
      <c r="C19581" s="228" t="s">
        <v>64</v>
      </c>
      <c r="D19581" s="228" t="s">
        <v>205</v>
      </c>
      <c r="E19581" s="228">
        <v>90</v>
      </c>
      <c r="F19581" s="228">
        <v>2786</v>
      </c>
      <c r="G19581" s="228">
        <v>790</v>
      </c>
      <c r="H19581" s="228">
        <v>4311</v>
      </c>
      <c r="I19581" s="228">
        <v>2868801.34</v>
      </c>
      <c r="J19581" s="228">
        <v>423552.28</v>
      </c>
      <c r="K19581" s="228">
        <v>471988.5</v>
      </c>
      <c r="L19581" s="228">
        <v>3844288.39</v>
      </c>
    </row>
    <row r="19582" spans="1:12">
      <c r="A19582" s="228">
        <v>2022</v>
      </c>
      <c r="B19582" s="228" t="s">
        <v>195</v>
      </c>
      <c r="C19582" s="228" t="s">
        <v>64</v>
      </c>
      <c r="D19582" s="228" t="s">
        <v>205</v>
      </c>
      <c r="E19582" s="228">
        <v>95</v>
      </c>
      <c r="F19582" s="228">
        <v>579</v>
      </c>
      <c r="G19582" s="228">
        <v>202</v>
      </c>
      <c r="H19582" s="228">
        <v>1215</v>
      </c>
      <c r="I19582" s="228">
        <v>692867.05</v>
      </c>
      <c r="J19582" s="228">
        <v>71394.789999999994</v>
      </c>
      <c r="K19582" s="228">
        <v>87088</v>
      </c>
      <c r="L19582" s="228">
        <v>861856.75</v>
      </c>
    </row>
    <row r="19583" spans="1:12">
      <c r="A19583" s="228">
        <v>2022</v>
      </c>
      <c r="B19583" s="228" t="s">
        <v>195</v>
      </c>
      <c r="C19583" s="228" t="s">
        <v>64</v>
      </c>
      <c r="D19583" s="228" t="s">
        <v>206</v>
      </c>
      <c r="E19583" s="228">
        <v>0</v>
      </c>
      <c r="F19583" s="228">
        <v>16331</v>
      </c>
      <c r="G19583" s="228">
        <v>597</v>
      </c>
      <c r="H19583" s="228">
        <v>1563</v>
      </c>
      <c r="I19583" s="228">
        <v>1113883.1499999999</v>
      </c>
      <c r="J19583" s="228">
        <v>194739.57</v>
      </c>
      <c r="K19583" s="228">
        <v>78978.399999999994</v>
      </c>
      <c r="L19583" s="228">
        <v>1455688.22</v>
      </c>
    </row>
    <row r="19584" spans="1:12">
      <c r="A19584" s="228">
        <v>2022</v>
      </c>
      <c r="B19584" s="228" t="s">
        <v>195</v>
      </c>
      <c r="C19584" s="228" t="s">
        <v>64</v>
      </c>
      <c r="D19584" s="228" t="s">
        <v>206</v>
      </c>
      <c r="E19584" s="228">
        <v>5</v>
      </c>
      <c r="F19584" s="228">
        <v>20922</v>
      </c>
      <c r="G19584" s="228">
        <v>280</v>
      </c>
      <c r="H19584" s="228">
        <v>353</v>
      </c>
      <c r="I19584" s="228">
        <v>359385.85</v>
      </c>
      <c r="J19584" s="228">
        <v>108230.46</v>
      </c>
      <c r="K19584" s="228">
        <v>36498.550000000003</v>
      </c>
      <c r="L19584" s="228">
        <v>569610.68000000005</v>
      </c>
    </row>
    <row r="19585" spans="1:12">
      <c r="A19585" s="228">
        <v>2022</v>
      </c>
      <c r="B19585" s="228" t="s">
        <v>195</v>
      </c>
      <c r="C19585" s="228" t="s">
        <v>64</v>
      </c>
      <c r="D19585" s="228" t="s">
        <v>206</v>
      </c>
      <c r="E19585" s="228">
        <v>10</v>
      </c>
      <c r="F19585" s="228">
        <v>22505</v>
      </c>
      <c r="G19585" s="228">
        <v>301</v>
      </c>
      <c r="H19585" s="228">
        <v>462</v>
      </c>
      <c r="I19585" s="228">
        <v>428364.2</v>
      </c>
      <c r="J19585" s="228">
        <v>116247.98</v>
      </c>
      <c r="K19585" s="228">
        <v>153368</v>
      </c>
      <c r="L19585" s="228">
        <v>756406.33</v>
      </c>
    </row>
    <row r="19586" spans="1:12">
      <c r="A19586" s="228">
        <v>2022</v>
      </c>
      <c r="B19586" s="228" t="s">
        <v>195</v>
      </c>
      <c r="C19586" s="228" t="s">
        <v>64</v>
      </c>
      <c r="D19586" s="228" t="s">
        <v>206</v>
      </c>
      <c r="E19586" s="228">
        <v>15</v>
      </c>
      <c r="F19586" s="228">
        <v>22110</v>
      </c>
      <c r="G19586" s="228">
        <v>804</v>
      </c>
      <c r="H19586" s="228">
        <v>1313</v>
      </c>
      <c r="I19586" s="228">
        <v>1477990.02</v>
      </c>
      <c r="J19586" s="228">
        <v>388606.93</v>
      </c>
      <c r="K19586" s="228">
        <v>252122</v>
      </c>
      <c r="L19586" s="228">
        <v>2388798.5299999998</v>
      </c>
    </row>
    <row r="19587" spans="1:12">
      <c r="A19587" s="228">
        <v>2022</v>
      </c>
      <c r="B19587" s="228" t="s">
        <v>195</v>
      </c>
      <c r="C19587" s="228" t="s">
        <v>64</v>
      </c>
      <c r="D19587" s="228" t="s">
        <v>206</v>
      </c>
      <c r="E19587" s="228">
        <v>20</v>
      </c>
      <c r="F19587" s="228">
        <v>19211</v>
      </c>
      <c r="G19587" s="228">
        <v>1054</v>
      </c>
      <c r="H19587" s="228">
        <v>1872</v>
      </c>
      <c r="I19587" s="228">
        <v>2333723.98</v>
      </c>
      <c r="J19587" s="228">
        <v>593975.35</v>
      </c>
      <c r="K19587" s="228">
        <v>438075</v>
      </c>
      <c r="L19587" s="228">
        <v>3839987.37</v>
      </c>
    </row>
    <row r="19588" spans="1:12">
      <c r="A19588" s="228">
        <v>2022</v>
      </c>
      <c r="B19588" s="228" t="s">
        <v>195</v>
      </c>
      <c r="C19588" s="228" t="s">
        <v>64</v>
      </c>
      <c r="D19588" s="228" t="s">
        <v>206</v>
      </c>
      <c r="E19588" s="228">
        <v>25</v>
      </c>
      <c r="F19588" s="228">
        <v>17407</v>
      </c>
      <c r="G19588" s="228">
        <v>1102</v>
      </c>
      <c r="H19588" s="228">
        <v>2444</v>
      </c>
      <c r="I19588" s="228">
        <v>2638322.5499999998</v>
      </c>
      <c r="J19588" s="228">
        <v>786330.25</v>
      </c>
      <c r="K19588" s="228">
        <v>344234</v>
      </c>
      <c r="L19588" s="228">
        <v>4428808.12</v>
      </c>
    </row>
    <row r="19589" spans="1:12">
      <c r="A19589" s="228">
        <v>2022</v>
      </c>
      <c r="B19589" s="228" t="s">
        <v>195</v>
      </c>
      <c r="C19589" s="228" t="s">
        <v>64</v>
      </c>
      <c r="D19589" s="228" t="s">
        <v>206</v>
      </c>
      <c r="E19589" s="228">
        <v>30</v>
      </c>
      <c r="F19589" s="228">
        <v>24154</v>
      </c>
      <c r="G19589" s="228">
        <v>1794</v>
      </c>
      <c r="H19589" s="228">
        <v>4844</v>
      </c>
      <c r="I19589" s="228">
        <v>5476483.8499999996</v>
      </c>
      <c r="J19589" s="228">
        <v>1515337.64</v>
      </c>
      <c r="K19589" s="228">
        <v>425106.32</v>
      </c>
      <c r="L19589" s="228">
        <v>8371392.7999999998</v>
      </c>
    </row>
    <row r="19590" spans="1:12">
      <c r="A19590" s="228">
        <v>2022</v>
      </c>
      <c r="B19590" s="228" t="s">
        <v>195</v>
      </c>
      <c r="C19590" s="228" t="s">
        <v>64</v>
      </c>
      <c r="D19590" s="228" t="s">
        <v>206</v>
      </c>
      <c r="E19590" s="228">
        <v>35</v>
      </c>
      <c r="F19590" s="228">
        <v>28209</v>
      </c>
      <c r="G19590" s="228">
        <v>2325</v>
      </c>
      <c r="H19590" s="228">
        <v>5114</v>
      </c>
      <c r="I19590" s="228">
        <v>5495652.1399999997</v>
      </c>
      <c r="J19590" s="228">
        <v>1519978.82</v>
      </c>
      <c r="K19590" s="228">
        <v>545139</v>
      </c>
      <c r="L19590" s="228">
        <v>8615286.4900000002</v>
      </c>
    </row>
    <row r="19591" spans="1:12">
      <c r="A19591" s="228">
        <v>2022</v>
      </c>
      <c r="B19591" s="228" t="s">
        <v>195</v>
      </c>
      <c r="C19591" s="228" t="s">
        <v>64</v>
      </c>
      <c r="D19591" s="228" t="s">
        <v>206</v>
      </c>
      <c r="E19591" s="228">
        <v>40</v>
      </c>
      <c r="F19591" s="228">
        <v>27319</v>
      </c>
      <c r="G19591" s="228">
        <v>1960</v>
      </c>
      <c r="H19591" s="228">
        <v>3822</v>
      </c>
      <c r="I19591" s="228">
        <v>4455786.1399999997</v>
      </c>
      <c r="J19591" s="228">
        <v>1220454.3600000001</v>
      </c>
      <c r="K19591" s="228">
        <v>691304.35</v>
      </c>
      <c r="L19591" s="228">
        <v>7357906.8499999996</v>
      </c>
    </row>
    <row r="19592" spans="1:12">
      <c r="A19592" s="228">
        <v>2022</v>
      </c>
      <c r="B19592" s="228" t="s">
        <v>195</v>
      </c>
      <c r="C19592" s="228" t="s">
        <v>64</v>
      </c>
      <c r="D19592" s="228" t="s">
        <v>206</v>
      </c>
      <c r="E19592" s="228">
        <v>45</v>
      </c>
      <c r="F19592" s="228">
        <v>25889</v>
      </c>
      <c r="G19592" s="228">
        <v>2049</v>
      </c>
      <c r="H19592" s="228">
        <v>3896</v>
      </c>
      <c r="I19592" s="228">
        <v>4401943.99</v>
      </c>
      <c r="J19592" s="228">
        <v>1329286.73</v>
      </c>
      <c r="K19592" s="228">
        <v>877575.68000000005</v>
      </c>
      <c r="L19592" s="228">
        <v>7507393.71</v>
      </c>
    </row>
    <row r="19593" spans="1:12">
      <c r="A19593" s="228">
        <v>2022</v>
      </c>
      <c r="B19593" s="228" t="s">
        <v>195</v>
      </c>
      <c r="C19593" s="228" t="s">
        <v>64</v>
      </c>
      <c r="D19593" s="228" t="s">
        <v>206</v>
      </c>
      <c r="E19593" s="228">
        <v>50</v>
      </c>
      <c r="F19593" s="228">
        <v>29006</v>
      </c>
      <c r="G19593" s="228">
        <v>2653</v>
      </c>
      <c r="H19593" s="228">
        <v>5149</v>
      </c>
      <c r="I19593" s="228">
        <v>5605758.8499999996</v>
      </c>
      <c r="J19593" s="228">
        <v>1602380.76</v>
      </c>
      <c r="K19593" s="228">
        <v>1187781.3500000001</v>
      </c>
      <c r="L19593" s="228">
        <v>9449556.6500000004</v>
      </c>
    </row>
    <row r="19594" spans="1:12">
      <c r="A19594" s="228">
        <v>2022</v>
      </c>
      <c r="B19594" s="228" t="s">
        <v>195</v>
      </c>
      <c r="C19594" s="228" t="s">
        <v>64</v>
      </c>
      <c r="D19594" s="228" t="s">
        <v>206</v>
      </c>
      <c r="E19594" s="228">
        <v>55</v>
      </c>
      <c r="F19594" s="228">
        <v>28937</v>
      </c>
      <c r="G19594" s="228">
        <v>3255</v>
      </c>
      <c r="H19594" s="228">
        <v>6453</v>
      </c>
      <c r="I19594" s="228">
        <v>7098570.1200000001</v>
      </c>
      <c r="J19594" s="228">
        <v>1940144.06</v>
      </c>
      <c r="K19594" s="228">
        <v>1831960.88</v>
      </c>
      <c r="L19594" s="228">
        <v>11904128.41</v>
      </c>
    </row>
    <row r="19595" spans="1:12">
      <c r="A19595" s="228">
        <v>2022</v>
      </c>
      <c r="B19595" s="228" t="s">
        <v>195</v>
      </c>
      <c r="C19595" s="228" t="s">
        <v>64</v>
      </c>
      <c r="D19595" s="228" t="s">
        <v>206</v>
      </c>
      <c r="E19595" s="228">
        <v>60</v>
      </c>
      <c r="F19595" s="228">
        <v>31502</v>
      </c>
      <c r="G19595" s="228">
        <v>4169</v>
      </c>
      <c r="H19595" s="228">
        <v>8222</v>
      </c>
      <c r="I19595" s="228">
        <v>8989550.0399999991</v>
      </c>
      <c r="J19595" s="228">
        <v>2561936.5299999998</v>
      </c>
      <c r="K19595" s="228">
        <v>2505664.0299999998</v>
      </c>
      <c r="L19595" s="228">
        <v>15180369.300000001</v>
      </c>
    </row>
    <row r="19596" spans="1:12">
      <c r="A19596" s="228">
        <v>2022</v>
      </c>
      <c r="B19596" s="228" t="s">
        <v>195</v>
      </c>
      <c r="C19596" s="228" t="s">
        <v>64</v>
      </c>
      <c r="D19596" s="228" t="s">
        <v>206</v>
      </c>
      <c r="E19596" s="228">
        <v>65</v>
      </c>
      <c r="F19596" s="228">
        <v>31124</v>
      </c>
      <c r="G19596" s="228">
        <v>5347</v>
      </c>
      <c r="H19596" s="228">
        <v>11585</v>
      </c>
      <c r="I19596" s="228">
        <v>13032926.6</v>
      </c>
      <c r="J19596" s="228">
        <v>3182638.35</v>
      </c>
      <c r="K19596" s="228">
        <v>4466523.0999999996</v>
      </c>
      <c r="L19596" s="228">
        <v>21978760.75</v>
      </c>
    </row>
    <row r="19597" spans="1:12">
      <c r="A19597" s="228">
        <v>2022</v>
      </c>
      <c r="B19597" s="228" t="s">
        <v>195</v>
      </c>
      <c r="C19597" s="228" t="s">
        <v>64</v>
      </c>
      <c r="D19597" s="228" t="s">
        <v>206</v>
      </c>
      <c r="E19597" s="228">
        <v>70</v>
      </c>
      <c r="F19597" s="228">
        <v>29318</v>
      </c>
      <c r="G19597" s="228">
        <v>5841</v>
      </c>
      <c r="H19597" s="228">
        <v>12785</v>
      </c>
      <c r="I19597" s="228">
        <v>14476727.529999999</v>
      </c>
      <c r="J19597" s="228">
        <v>3525537.65</v>
      </c>
      <c r="K19597" s="228">
        <v>4239661.62</v>
      </c>
      <c r="L19597" s="228">
        <v>23398883.510000002</v>
      </c>
    </row>
    <row r="19598" spans="1:12">
      <c r="A19598" s="228">
        <v>2022</v>
      </c>
      <c r="B19598" s="228" t="s">
        <v>195</v>
      </c>
      <c r="C19598" s="228" t="s">
        <v>64</v>
      </c>
      <c r="D19598" s="228" t="s">
        <v>206</v>
      </c>
      <c r="E19598" s="228">
        <v>75</v>
      </c>
      <c r="F19598" s="228">
        <v>23676</v>
      </c>
      <c r="G19598" s="228">
        <v>5809</v>
      </c>
      <c r="H19598" s="228">
        <v>14636</v>
      </c>
      <c r="I19598" s="228">
        <v>14707337.470000001</v>
      </c>
      <c r="J19598" s="228">
        <v>3511484.87</v>
      </c>
      <c r="K19598" s="228">
        <v>4205592.43</v>
      </c>
      <c r="L19598" s="228">
        <v>23353047.280000001</v>
      </c>
    </row>
    <row r="19599" spans="1:12">
      <c r="A19599" s="228">
        <v>2022</v>
      </c>
      <c r="B19599" s="228" t="s">
        <v>195</v>
      </c>
      <c r="C19599" s="228" t="s">
        <v>64</v>
      </c>
      <c r="D19599" s="228" t="s">
        <v>206</v>
      </c>
      <c r="E19599" s="228">
        <v>80</v>
      </c>
      <c r="F19599" s="228">
        <v>14461</v>
      </c>
      <c r="G19599" s="228">
        <v>3333</v>
      </c>
      <c r="H19599" s="228">
        <v>10673</v>
      </c>
      <c r="I19599" s="228">
        <v>9657689.5</v>
      </c>
      <c r="J19599" s="228">
        <v>2079108.23</v>
      </c>
      <c r="K19599" s="228">
        <v>2290305.0499999998</v>
      </c>
      <c r="L19599" s="228">
        <v>14567985.68</v>
      </c>
    </row>
    <row r="19600" spans="1:12">
      <c r="A19600" s="228">
        <v>2022</v>
      </c>
      <c r="B19600" s="228" t="s">
        <v>195</v>
      </c>
      <c r="C19600" s="228" t="s">
        <v>64</v>
      </c>
      <c r="D19600" s="228" t="s">
        <v>206</v>
      </c>
      <c r="E19600" s="228">
        <v>85</v>
      </c>
      <c r="F19600" s="228">
        <v>8592</v>
      </c>
      <c r="G19600" s="228">
        <v>2023</v>
      </c>
      <c r="H19600" s="228">
        <v>8204</v>
      </c>
      <c r="I19600" s="228">
        <v>5722398.4500000002</v>
      </c>
      <c r="J19600" s="228">
        <v>1033834.39</v>
      </c>
      <c r="K19600" s="228">
        <v>1258685.6000000001</v>
      </c>
      <c r="L19600" s="228">
        <v>8292352.9400000004</v>
      </c>
    </row>
    <row r="19601" spans="1:12">
      <c r="A19601" s="228">
        <v>2022</v>
      </c>
      <c r="B19601" s="228" t="s">
        <v>195</v>
      </c>
      <c r="C19601" s="228" t="s">
        <v>64</v>
      </c>
      <c r="D19601" s="228" t="s">
        <v>206</v>
      </c>
      <c r="E19601" s="228">
        <v>90</v>
      </c>
      <c r="F19601" s="228">
        <v>4255</v>
      </c>
      <c r="G19601" s="228">
        <v>893</v>
      </c>
      <c r="H19601" s="228">
        <v>4541</v>
      </c>
      <c r="I19601" s="228">
        <v>2669359.7999999998</v>
      </c>
      <c r="J19601" s="228">
        <v>354633.63</v>
      </c>
      <c r="K19601" s="228">
        <v>274617.52</v>
      </c>
      <c r="L19601" s="228">
        <v>3396424.21</v>
      </c>
    </row>
    <row r="19602" spans="1:12">
      <c r="A19602" s="228">
        <v>2022</v>
      </c>
      <c r="B19602" s="228" t="s">
        <v>195</v>
      </c>
      <c r="C19602" s="228" t="s">
        <v>64</v>
      </c>
      <c r="D19602" s="228" t="s">
        <v>206</v>
      </c>
      <c r="E19602" s="228">
        <v>95</v>
      </c>
      <c r="F19602" s="228">
        <v>1302</v>
      </c>
      <c r="G19602" s="228">
        <v>238</v>
      </c>
      <c r="H19602" s="228">
        <v>1660</v>
      </c>
      <c r="I19602" s="228">
        <v>825202.8</v>
      </c>
      <c r="J19602" s="228">
        <v>101649.12</v>
      </c>
      <c r="K19602" s="228">
        <v>68761</v>
      </c>
      <c r="L19602" s="228">
        <v>1013680.67</v>
      </c>
    </row>
    <row r="19603" spans="1:12">
      <c r="A19603" s="228">
        <v>2022</v>
      </c>
      <c r="B19603" s="228" t="s">
        <v>195</v>
      </c>
      <c r="C19603" s="228" t="s">
        <v>65</v>
      </c>
      <c r="D19603" s="228" t="s">
        <v>205</v>
      </c>
      <c r="E19603" s="228">
        <v>0</v>
      </c>
      <c r="F19603" s="228">
        <v>40362</v>
      </c>
      <c r="G19603" s="228">
        <v>1826</v>
      </c>
      <c r="H19603" s="228">
        <v>4059</v>
      </c>
      <c r="I19603" s="228">
        <v>3730193.15</v>
      </c>
      <c r="J19603" s="228">
        <v>561461.43000000005</v>
      </c>
      <c r="K19603" s="228">
        <v>42512.6</v>
      </c>
      <c r="L19603" s="228">
        <v>4728472.8899999997</v>
      </c>
    </row>
    <row r="19604" spans="1:12">
      <c r="A19604" s="228">
        <v>2022</v>
      </c>
      <c r="B19604" s="228" t="s">
        <v>195</v>
      </c>
      <c r="C19604" s="228" t="s">
        <v>65</v>
      </c>
      <c r="D19604" s="228" t="s">
        <v>205</v>
      </c>
      <c r="E19604" s="228">
        <v>5</v>
      </c>
      <c r="F19604" s="228">
        <v>51713</v>
      </c>
      <c r="G19604" s="228">
        <v>1154</v>
      </c>
      <c r="H19604" s="228">
        <v>1396</v>
      </c>
      <c r="I19604" s="228">
        <v>1807888.35</v>
      </c>
      <c r="J19604" s="228">
        <v>341334</v>
      </c>
      <c r="K19604" s="228">
        <v>64920</v>
      </c>
      <c r="L19604" s="228">
        <v>2438297.2200000002</v>
      </c>
    </row>
    <row r="19605" spans="1:12">
      <c r="A19605" s="228">
        <v>2022</v>
      </c>
      <c r="B19605" s="228" t="s">
        <v>195</v>
      </c>
      <c r="C19605" s="228" t="s">
        <v>65</v>
      </c>
      <c r="D19605" s="228" t="s">
        <v>205</v>
      </c>
      <c r="E19605" s="228">
        <v>10</v>
      </c>
      <c r="F19605" s="228">
        <v>52396</v>
      </c>
      <c r="G19605" s="228">
        <v>921</v>
      </c>
      <c r="H19605" s="228">
        <v>1363</v>
      </c>
      <c r="I19605" s="228">
        <v>1440350.9</v>
      </c>
      <c r="J19605" s="228">
        <v>285467.78999999998</v>
      </c>
      <c r="K19605" s="228">
        <v>288910.75</v>
      </c>
      <c r="L19605" s="228">
        <v>2189693.04</v>
      </c>
    </row>
    <row r="19606" spans="1:12">
      <c r="A19606" s="228">
        <v>2022</v>
      </c>
      <c r="B19606" s="228" t="s">
        <v>195</v>
      </c>
      <c r="C19606" s="228" t="s">
        <v>65</v>
      </c>
      <c r="D19606" s="228" t="s">
        <v>205</v>
      </c>
      <c r="E19606" s="228">
        <v>15</v>
      </c>
      <c r="F19606" s="228">
        <v>48416</v>
      </c>
      <c r="G19606" s="228">
        <v>1316</v>
      </c>
      <c r="H19606" s="228">
        <v>2158</v>
      </c>
      <c r="I19606" s="228">
        <v>2874358.55</v>
      </c>
      <c r="J19606" s="228">
        <v>574566.6</v>
      </c>
      <c r="K19606" s="228">
        <v>721456</v>
      </c>
      <c r="L19606" s="228">
        <v>4512853.12</v>
      </c>
    </row>
    <row r="19607" spans="1:12">
      <c r="A19607" s="228">
        <v>2022</v>
      </c>
      <c r="B19607" s="228" t="s">
        <v>195</v>
      </c>
      <c r="C19607" s="228" t="s">
        <v>65</v>
      </c>
      <c r="D19607" s="228" t="s">
        <v>205</v>
      </c>
      <c r="E19607" s="228">
        <v>20</v>
      </c>
      <c r="F19607" s="228">
        <v>38349</v>
      </c>
      <c r="G19607" s="228">
        <v>957</v>
      </c>
      <c r="H19607" s="228">
        <v>2001</v>
      </c>
      <c r="I19607" s="228">
        <v>2615779.5499999998</v>
      </c>
      <c r="J19607" s="228">
        <v>476776.31</v>
      </c>
      <c r="K19607" s="228">
        <v>482326.4</v>
      </c>
      <c r="L19607" s="228">
        <v>3901799.51</v>
      </c>
    </row>
    <row r="19608" spans="1:12">
      <c r="A19608" s="228">
        <v>2022</v>
      </c>
      <c r="B19608" s="228" t="s">
        <v>195</v>
      </c>
      <c r="C19608" s="228" t="s">
        <v>65</v>
      </c>
      <c r="D19608" s="228" t="s">
        <v>205</v>
      </c>
      <c r="E19608" s="228">
        <v>25</v>
      </c>
      <c r="F19608" s="228">
        <v>31802</v>
      </c>
      <c r="G19608" s="228">
        <v>821</v>
      </c>
      <c r="H19608" s="228">
        <v>1678</v>
      </c>
      <c r="I19608" s="228">
        <v>2134864.1</v>
      </c>
      <c r="J19608" s="228">
        <v>447963.58</v>
      </c>
      <c r="K19608" s="228">
        <v>493050</v>
      </c>
      <c r="L19608" s="228">
        <v>3558563.68</v>
      </c>
    </row>
    <row r="19609" spans="1:12">
      <c r="A19609" s="228">
        <v>2022</v>
      </c>
      <c r="B19609" s="228" t="s">
        <v>195</v>
      </c>
      <c r="C19609" s="228" t="s">
        <v>65</v>
      </c>
      <c r="D19609" s="228" t="s">
        <v>205</v>
      </c>
      <c r="E19609" s="228">
        <v>30</v>
      </c>
      <c r="F19609" s="228">
        <v>47142</v>
      </c>
      <c r="G19609" s="228">
        <v>1321</v>
      </c>
      <c r="H19609" s="228">
        <v>2173</v>
      </c>
      <c r="I19609" s="228">
        <v>2773872.7</v>
      </c>
      <c r="J19609" s="228">
        <v>661469.72</v>
      </c>
      <c r="K19609" s="228">
        <v>564282.6</v>
      </c>
      <c r="L19609" s="228">
        <v>4721553.3899999997</v>
      </c>
    </row>
    <row r="19610" spans="1:12">
      <c r="A19610" s="228">
        <v>2022</v>
      </c>
      <c r="B19610" s="228" t="s">
        <v>195</v>
      </c>
      <c r="C19610" s="228" t="s">
        <v>65</v>
      </c>
      <c r="D19610" s="228" t="s">
        <v>205</v>
      </c>
      <c r="E19610" s="228">
        <v>35</v>
      </c>
      <c r="F19610" s="228">
        <v>58903</v>
      </c>
      <c r="G19610" s="228">
        <v>1846</v>
      </c>
      <c r="H19610" s="228">
        <v>3163</v>
      </c>
      <c r="I19610" s="228">
        <v>3949888.59</v>
      </c>
      <c r="J19610" s="228">
        <v>991372.2</v>
      </c>
      <c r="K19610" s="228">
        <v>612131.44999999995</v>
      </c>
      <c r="L19610" s="228">
        <v>6490778.8099999996</v>
      </c>
    </row>
    <row r="19611" spans="1:12">
      <c r="A19611" s="228">
        <v>2022</v>
      </c>
      <c r="B19611" s="228" t="s">
        <v>195</v>
      </c>
      <c r="C19611" s="228" t="s">
        <v>65</v>
      </c>
      <c r="D19611" s="228" t="s">
        <v>205</v>
      </c>
      <c r="E19611" s="228">
        <v>40</v>
      </c>
      <c r="F19611" s="228">
        <v>56877</v>
      </c>
      <c r="G19611" s="228">
        <v>2098</v>
      </c>
      <c r="H19611" s="228">
        <v>3670</v>
      </c>
      <c r="I19611" s="228">
        <v>5034313.87</v>
      </c>
      <c r="J19611" s="228">
        <v>1215985.4099999999</v>
      </c>
      <c r="K19611" s="228">
        <v>878115</v>
      </c>
      <c r="L19611" s="228">
        <v>8160541.7199999997</v>
      </c>
    </row>
    <row r="19612" spans="1:12">
      <c r="A19612" s="228">
        <v>2022</v>
      </c>
      <c r="B19612" s="228" t="s">
        <v>195</v>
      </c>
      <c r="C19612" s="228" t="s">
        <v>65</v>
      </c>
      <c r="D19612" s="228" t="s">
        <v>205</v>
      </c>
      <c r="E19612" s="228">
        <v>45</v>
      </c>
      <c r="F19612" s="228">
        <v>52524</v>
      </c>
      <c r="G19612" s="228">
        <v>2517</v>
      </c>
      <c r="H19612" s="228">
        <v>4342</v>
      </c>
      <c r="I19612" s="228">
        <v>6433428.0099999998</v>
      </c>
      <c r="J19612" s="228">
        <v>1463910.23</v>
      </c>
      <c r="K19612" s="228">
        <v>1165954</v>
      </c>
      <c r="L19612" s="228">
        <v>10075980.550000001</v>
      </c>
    </row>
    <row r="19613" spans="1:12">
      <c r="A19613" s="228">
        <v>2022</v>
      </c>
      <c r="B19613" s="228" t="s">
        <v>195</v>
      </c>
      <c r="C19613" s="228" t="s">
        <v>65</v>
      </c>
      <c r="D19613" s="228" t="s">
        <v>205</v>
      </c>
      <c r="E19613" s="228">
        <v>50</v>
      </c>
      <c r="F19613" s="228">
        <v>54641</v>
      </c>
      <c r="G19613" s="228">
        <v>3243</v>
      </c>
      <c r="H19613" s="228">
        <v>5550</v>
      </c>
      <c r="I19613" s="228">
        <v>8479013.0700000003</v>
      </c>
      <c r="J19613" s="228">
        <v>2136095.63</v>
      </c>
      <c r="K19613" s="228">
        <v>1853257.7</v>
      </c>
      <c r="L19613" s="228">
        <v>13821735.32</v>
      </c>
    </row>
    <row r="19614" spans="1:12">
      <c r="A19614" s="228">
        <v>2022</v>
      </c>
      <c r="B19614" s="228" t="s">
        <v>195</v>
      </c>
      <c r="C19614" s="228" t="s">
        <v>65</v>
      </c>
      <c r="D19614" s="228" t="s">
        <v>205</v>
      </c>
      <c r="E19614" s="228">
        <v>55</v>
      </c>
      <c r="F19614" s="228">
        <v>48864</v>
      </c>
      <c r="G19614" s="228">
        <v>4295</v>
      </c>
      <c r="H19614" s="228">
        <v>7398</v>
      </c>
      <c r="I19614" s="228">
        <v>11512162.65</v>
      </c>
      <c r="J19614" s="228">
        <v>2669658.7200000002</v>
      </c>
      <c r="K19614" s="228">
        <v>2600349.52</v>
      </c>
      <c r="L19614" s="228">
        <v>18351440.289999999</v>
      </c>
    </row>
    <row r="19615" spans="1:12">
      <c r="A19615" s="228">
        <v>2022</v>
      </c>
      <c r="B19615" s="228" t="s">
        <v>195</v>
      </c>
      <c r="C19615" s="228" t="s">
        <v>65</v>
      </c>
      <c r="D19615" s="228" t="s">
        <v>205</v>
      </c>
      <c r="E19615" s="228">
        <v>60</v>
      </c>
      <c r="F19615" s="228">
        <v>46546</v>
      </c>
      <c r="G19615" s="228">
        <v>5205</v>
      </c>
      <c r="H19615" s="228">
        <v>9719</v>
      </c>
      <c r="I19615" s="228">
        <v>16123609.720000001</v>
      </c>
      <c r="J19615" s="228">
        <v>3580433.35</v>
      </c>
      <c r="K19615" s="228">
        <v>4020980.85</v>
      </c>
      <c r="L19615" s="228">
        <v>25709247.899999999</v>
      </c>
    </row>
    <row r="19616" spans="1:12">
      <c r="A19616" s="228">
        <v>2022</v>
      </c>
      <c r="B19616" s="228" t="s">
        <v>195</v>
      </c>
      <c r="C19616" s="228" t="s">
        <v>65</v>
      </c>
      <c r="D19616" s="228" t="s">
        <v>205</v>
      </c>
      <c r="E19616" s="228">
        <v>65</v>
      </c>
      <c r="F19616" s="228">
        <v>39956</v>
      </c>
      <c r="G19616" s="228">
        <v>6049</v>
      </c>
      <c r="H19616" s="228">
        <v>11849</v>
      </c>
      <c r="I19616" s="228">
        <v>19077018.120000001</v>
      </c>
      <c r="J19616" s="228">
        <v>4255330.6900000004</v>
      </c>
      <c r="K19616" s="228">
        <v>4709985.71</v>
      </c>
      <c r="L19616" s="228">
        <v>29883208.690000001</v>
      </c>
    </row>
    <row r="19617" spans="1:12">
      <c r="A19617" s="228">
        <v>2022</v>
      </c>
      <c r="B19617" s="228" t="s">
        <v>195</v>
      </c>
      <c r="C19617" s="228" t="s">
        <v>65</v>
      </c>
      <c r="D19617" s="228" t="s">
        <v>205</v>
      </c>
      <c r="E19617" s="228">
        <v>70</v>
      </c>
      <c r="F19617" s="228">
        <v>33796</v>
      </c>
      <c r="G19617" s="228">
        <v>6949</v>
      </c>
      <c r="H19617" s="228">
        <v>15145</v>
      </c>
      <c r="I19617" s="228">
        <v>22465840.149999999</v>
      </c>
      <c r="J19617" s="228">
        <v>4758077.82</v>
      </c>
      <c r="K19617" s="228">
        <v>5159435.5999999996</v>
      </c>
      <c r="L19617" s="228">
        <v>34140691.32</v>
      </c>
    </row>
    <row r="19618" spans="1:12">
      <c r="A19618" s="228">
        <v>2022</v>
      </c>
      <c r="B19618" s="228" t="s">
        <v>195</v>
      </c>
      <c r="C19618" s="228" t="s">
        <v>65</v>
      </c>
      <c r="D19618" s="228" t="s">
        <v>205</v>
      </c>
      <c r="E19618" s="228">
        <v>75</v>
      </c>
      <c r="F19618" s="228">
        <v>24996</v>
      </c>
      <c r="G19618" s="228">
        <v>6412</v>
      </c>
      <c r="H19618" s="228">
        <v>15386</v>
      </c>
      <c r="I19618" s="228">
        <v>21019249.960000001</v>
      </c>
      <c r="J19618" s="228">
        <v>4237316.3099999996</v>
      </c>
      <c r="K19618" s="228">
        <v>5138468.2</v>
      </c>
      <c r="L19618" s="228">
        <v>31539777.489999998</v>
      </c>
    </row>
    <row r="19619" spans="1:12">
      <c r="A19619" s="228">
        <v>2022</v>
      </c>
      <c r="B19619" s="228" t="s">
        <v>195</v>
      </c>
      <c r="C19619" s="228" t="s">
        <v>65</v>
      </c>
      <c r="D19619" s="228" t="s">
        <v>205</v>
      </c>
      <c r="E19619" s="228">
        <v>80</v>
      </c>
      <c r="F19619" s="228">
        <v>15071</v>
      </c>
      <c r="G19619" s="228">
        <v>4217</v>
      </c>
      <c r="H19619" s="228">
        <v>12428</v>
      </c>
      <c r="I19619" s="228">
        <v>14777974.529999999</v>
      </c>
      <c r="J19619" s="228">
        <v>2745609.07</v>
      </c>
      <c r="K19619" s="228">
        <v>3248370</v>
      </c>
      <c r="L19619" s="228">
        <v>21382435.699999999</v>
      </c>
    </row>
    <row r="19620" spans="1:12">
      <c r="A19620" s="228">
        <v>2022</v>
      </c>
      <c r="B19620" s="228" t="s">
        <v>195</v>
      </c>
      <c r="C19620" s="228" t="s">
        <v>65</v>
      </c>
      <c r="D19620" s="228" t="s">
        <v>205</v>
      </c>
      <c r="E19620" s="228">
        <v>85</v>
      </c>
      <c r="F19620" s="228">
        <v>7717</v>
      </c>
      <c r="G19620" s="228">
        <v>2140</v>
      </c>
      <c r="H19620" s="228">
        <v>8754</v>
      </c>
      <c r="I19620" s="228">
        <v>8785184.3699999992</v>
      </c>
      <c r="J19620" s="228">
        <v>1519269.52</v>
      </c>
      <c r="K19620" s="228">
        <v>1664029.65</v>
      </c>
      <c r="L19620" s="228">
        <v>12236748.51</v>
      </c>
    </row>
    <row r="19621" spans="1:12">
      <c r="A19621" s="228">
        <v>2022</v>
      </c>
      <c r="B19621" s="228" t="s">
        <v>195</v>
      </c>
      <c r="C19621" s="228" t="s">
        <v>65</v>
      </c>
      <c r="D19621" s="228" t="s">
        <v>205</v>
      </c>
      <c r="E19621" s="228">
        <v>90</v>
      </c>
      <c r="F19621" s="228">
        <v>3054</v>
      </c>
      <c r="G19621" s="228">
        <v>900</v>
      </c>
      <c r="H19621" s="228">
        <v>5248</v>
      </c>
      <c r="I19621" s="228">
        <v>4270504.97</v>
      </c>
      <c r="J19621" s="228">
        <v>511000.76</v>
      </c>
      <c r="K19621" s="228">
        <v>444216</v>
      </c>
      <c r="L19621" s="228">
        <v>5263489.33</v>
      </c>
    </row>
    <row r="19622" spans="1:12">
      <c r="A19622" s="228">
        <v>2022</v>
      </c>
      <c r="B19622" s="228" t="s">
        <v>195</v>
      </c>
      <c r="C19622" s="228" t="s">
        <v>65</v>
      </c>
      <c r="D19622" s="228" t="s">
        <v>205</v>
      </c>
      <c r="E19622" s="228">
        <v>95</v>
      </c>
      <c r="F19622" s="228">
        <v>589</v>
      </c>
      <c r="G19622" s="228">
        <v>127</v>
      </c>
      <c r="H19622" s="228">
        <v>878</v>
      </c>
      <c r="I19622" s="228">
        <v>496678.33</v>
      </c>
      <c r="J19622" s="228">
        <v>51268.480000000003</v>
      </c>
      <c r="K19622" s="228">
        <v>21239</v>
      </c>
      <c r="L19622" s="228">
        <v>588157.85</v>
      </c>
    </row>
    <row r="19623" spans="1:12">
      <c r="A19623" s="228">
        <v>2022</v>
      </c>
      <c r="B19623" s="228" t="s">
        <v>195</v>
      </c>
      <c r="C19623" s="228" t="s">
        <v>65</v>
      </c>
      <c r="D19623" s="228" t="s">
        <v>206</v>
      </c>
      <c r="E19623" s="228">
        <v>0</v>
      </c>
      <c r="F19623" s="228">
        <v>37452</v>
      </c>
      <c r="G19623" s="228">
        <v>1390</v>
      </c>
      <c r="H19623" s="228">
        <v>3167</v>
      </c>
      <c r="I19623" s="228">
        <v>2707329.8</v>
      </c>
      <c r="J19623" s="228">
        <v>403666.71</v>
      </c>
      <c r="K19623" s="228">
        <v>55709.4</v>
      </c>
      <c r="L19623" s="228">
        <v>3418692.44</v>
      </c>
    </row>
    <row r="19624" spans="1:12">
      <c r="A19624" s="228">
        <v>2022</v>
      </c>
      <c r="B19624" s="228" t="s">
        <v>195</v>
      </c>
      <c r="C19624" s="228" t="s">
        <v>65</v>
      </c>
      <c r="D19624" s="228" t="s">
        <v>206</v>
      </c>
      <c r="E19624" s="228">
        <v>5</v>
      </c>
      <c r="F19624" s="228">
        <v>48228</v>
      </c>
      <c r="G19624" s="228">
        <v>909</v>
      </c>
      <c r="H19624" s="228">
        <v>1212</v>
      </c>
      <c r="I19624" s="228">
        <v>1332380</v>
      </c>
      <c r="J19624" s="228">
        <v>264654.19</v>
      </c>
      <c r="K19624" s="228">
        <v>90509</v>
      </c>
      <c r="L19624" s="228">
        <v>1830210.94</v>
      </c>
    </row>
    <row r="19625" spans="1:12">
      <c r="A19625" s="228">
        <v>2022</v>
      </c>
      <c r="B19625" s="228" t="s">
        <v>195</v>
      </c>
      <c r="C19625" s="228" t="s">
        <v>65</v>
      </c>
      <c r="D19625" s="228" t="s">
        <v>206</v>
      </c>
      <c r="E19625" s="228">
        <v>10</v>
      </c>
      <c r="F19625" s="228">
        <v>49753</v>
      </c>
      <c r="G19625" s="228">
        <v>808</v>
      </c>
      <c r="H19625" s="228">
        <v>1726</v>
      </c>
      <c r="I19625" s="228">
        <v>1411991.75</v>
      </c>
      <c r="J19625" s="228">
        <v>255748.04</v>
      </c>
      <c r="K19625" s="228">
        <v>354275</v>
      </c>
      <c r="L19625" s="228">
        <v>2183505.7599999998</v>
      </c>
    </row>
    <row r="19626" spans="1:12">
      <c r="A19626" s="228">
        <v>2022</v>
      </c>
      <c r="B19626" s="228" t="s">
        <v>195</v>
      </c>
      <c r="C19626" s="228" t="s">
        <v>65</v>
      </c>
      <c r="D19626" s="228" t="s">
        <v>206</v>
      </c>
      <c r="E19626" s="228">
        <v>15</v>
      </c>
      <c r="F19626" s="228">
        <v>46089</v>
      </c>
      <c r="G19626" s="228">
        <v>1749</v>
      </c>
      <c r="H19626" s="228">
        <v>4165</v>
      </c>
      <c r="I19626" s="228">
        <v>4130612.57</v>
      </c>
      <c r="J19626" s="228">
        <v>598420.91</v>
      </c>
      <c r="K19626" s="228">
        <v>560632</v>
      </c>
      <c r="L19626" s="228">
        <v>5775977.6399999997</v>
      </c>
    </row>
    <row r="19627" spans="1:12">
      <c r="A19627" s="228">
        <v>2022</v>
      </c>
      <c r="B19627" s="228" t="s">
        <v>195</v>
      </c>
      <c r="C19627" s="228" t="s">
        <v>65</v>
      </c>
      <c r="D19627" s="228" t="s">
        <v>206</v>
      </c>
      <c r="E19627" s="228">
        <v>20</v>
      </c>
      <c r="F19627" s="228">
        <v>38841</v>
      </c>
      <c r="G19627" s="228">
        <v>1866</v>
      </c>
      <c r="H19627" s="228">
        <v>4027</v>
      </c>
      <c r="I19627" s="228">
        <v>4859432.13</v>
      </c>
      <c r="J19627" s="228">
        <v>841666.95</v>
      </c>
      <c r="K19627" s="228">
        <v>695366</v>
      </c>
      <c r="L19627" s="228">
        <v>7030051.7999999998</v>
      </c>
    </row>
    <row r="19628" spans="1:12">
      <c r="A19628" s="228">
        <v>2022</v>
      </c>
      <c r="B19628" s="228" t="s">
        <v>195</v>
      </c>
      <c r="C19628" s="228" t="s">
        <v>65</v>
      </c>
      <c r="D19628" s="228" t="s">
        <v>206</v>
      </c>
      <c r="E19628" s="228">
        <v>25</v>
      </c>
      <c r="F19628" s="228">
        <v>35285</v>
      </c>
      <c r="G19628" s="228">
        <v>1925</v>
      </c>
      <c r="H19628" s="228">
        <v>5431</v>
      </c>
      <c r="I19628" s="228">
        <v>6861268.2000000002</v>
      </c>
      <c r="J19628" s="228">
        <v>1269740.1100000001</v>
      </c>
      <c r="K19628" s="228">
        <v>867618</v>
      </c>
      <c r="L19628" s="228">
        <v>10044325.26</v>
      </c>
    </row>
    <row r="19629" spans="1:12">
      <c r="A19629" s="228">
        <v>2022</v>
      </c>
      <c r="B19629" s="228" t="s">
        <v>195</v>
      </c>
      <c r="C19629" s="228" t="s">
        <v>65</v>
      </c>
      <c r="D19629" s="228" t="s">
        <v>206</v>
      </c>
      <c r="E19629" s="228">
        <v>30</v>
      </c>
      <c r="F19629" s="228">
        <v>53375</v>
      </c>
      <c r="G19629" s="228">
        <v>3579</v>
      </c>
      <c r="H19629" s="228">
        <v>9376</v>
      </c>
      <c r="I19629" s="228">
        <v>13466503.25</v>
      </c>
      <c r="J19629" s="228">
        <v>2801097.27</v>
      </c>
      <c r="K19629" s="228">
        <v>1003632.9</v>
      </c>
      <c r="L19629" s="228">
        <v>19185663.149999999</v>
      </c>
    </row>
    <row r="19630" spans="1:12">
      <c r="A19630" s="228">
        <v>2022</v>
      </c>
      <c r="B19630" s="228" t="s">
        <v>195</v>
      </c>
      <c r="C19630" s="228" t="s">
        <v>65</v>
      </c>
      <c r="D19630" s="228" t="s">
        <v>206</v>
      </c>
      <c r="E19630" s="228">
        <v>35</v>
      </c>
      <c r="F19630" s="228">
        <v>62863</v>
      </c>
      <c r="G19630" s="228">
        <v>4177</v>
      </c>
      <c r="H19630" s="228">
        <v>9280</v>
      </c>
      <c r="I19630" s="228">
        <v>13608845.65</v>
      </c>
      <c r="J19630" s="228">
        <v>2965494.11</v>
      </c>
      <c r="K19630" s="228">
        <v>1412658</v>
      </c>
      <c r="L19630" s="228">
        <v>20340566.859999999</v>
      </c>
    </row>
    <row r="19631" spans="1:12">
      <c r="A19631" s="228">
        <v>2022</v>
      </c>
      <c r="B19631" s="228" t="s">
        <v>195</v>
      </c>
      <c r="C19631" s="228" t="s">
        <v>65</v>
      </c>
      <c r="D19631" s="228" t="s">
        <v>206</v>
      </c>
      <c r="E19631" s="228">
        <v>40</v>
      </c>
      <c r="F19631" s="228">
        <v>58835</v>
      </c>
      <c r="G19631" s="228">
        <v>3840</v>
      </c>
      <c r="H19631" s="228">
        <v>7078</v>
      </c>
      <c r="I19631" s="228">
        <v>10524191.6</v>
      </c>
      <c r="J19631" s="228">
        <v>2268799.7599999998</v>
      </c>
      <c r="K19631" s="228">
        <v>1244919</v>
      </c>
      <c r="L19631" s="228">
        <v>16227588.029999999</v>
      </c>
    </row>
    <row r="19632" spans="1:12">
      <c r="A19632" s="228">
        <v>2022</v>
      </c>
      <c r="B19632" s="228" t="s">
        <v>195</v>
      </c>
      <c r="C19632" s="228" t="s">
        <v>65</v>
      </c>
      <c r="D19632" s="228" t="s">
        <v>206</v>
      </c>
      <c r="E19632" s="228">
        <v>45</v>
      </c>
      <c r="F19632" s="228">
        <v>53710</v>
      </c>
      <c r="G19632" s="228">
        <v>3531</v>
      </c>
      <c r="H19632" s="228">
        <v>6527</v>
      </c>
      <c r="I19632" s="228">
        <v>9447069.8000000007</v>
      </c>
      <c r="J19632" s="228">
        <v>2035759.26</v>
      </c>
      <c r="K19632" s="228">
        <v>1427281</v>
      </c>
      <c r="L19632" s="228">
        <v>14688172.039999999</v>
      </c>
    </row>
    <row r="19633" spans="1:12">
      <c r="A19633" s="228">
        <v>2022</v>
      </c>
      <c r="B19633" s="228" t="s">
        <v>195</v>
      </c>
      <c r="C19633" s="228" t="s">
        <v>65</v>
      </c>
      <c r="D19633" s="228" t="s">
        <v>206</v>
      </c>
      <c r="E19633" s="228">
        <v>50</v>
      </c>
      <c r="F19633" s="228">
        <v>55663</v>
      </c>
      <c r="G19633" s="228">
        <v>4565</v>
      </c>
      <c r="H19633" s="228">
        <v>8038</v>
      </c>
      <c r="I19633" s="228">
        <v>11712704.32</v>
      </c>
      <c r="J19633" s="228">
        <v>2620861.5099999998</v>
      </c>
      <c r="K19633" s="228">
        <v>2106455</v>
      </c>
      <c r="L19633" s="228">
        <v>18414068.77</v>
      </c>
    </row>
    <row r="19634" spans="1:12">
      <c r="A19634" s="228">
        <v>2022</v>
      </c>
      <c r="B19634" s="228" t="s">
        <v>195</v>
      </c>
      <c r="C19634" s="228" t="s">
        <v>65</v>
      </c>
      <c r="D19634" s="228" t="s">
        <v>206</v>
      </c>
      <c r="E19634" s="228">
        <v>55</v>
      </c>
      <c r="F19634" s="228">
        <v>50306</v>
      </c>
      <c r="G19634" s="228">
        <v>4848</v>
      </c>
      <c r="H19634" s="228">
        <v>9194</v>
      </c>
      <c r="I19634" s="228">
        <v>12821196.779999999</v>
      </c>
      <c r="J19634" s="228">
        <v>2802156.41</v>
      </c>
      <c r="K19634" s="228">
        <v>2377693.4</v>
      </c>
      <c r="L19634" s="228">
        <v>19854227.989999998</v>
      </c>
    </row>
    <row r="19635" spans="1:12">
      <c r="A19635" s="228">
        <v>2022</v>
      </c>
      <c r="B19635" s="228" t="s">
        <v>195</v>
      </c>
      <c r="C19635" s="228" t="s">
        <v>65</v>
      </c>
      <c r="D19635" s="228" t="s">
        <v>206</v>
      </c>
      <c r="E19635" s="228">
        <v>60</v>
      </c>
      <c r="F19635" s="228">
        <v>48453</v>
      </c>
      <c r="G19635" s="228">
        <v>5663</v>
      </c>
      <c r="H19635" s="228">
        <v>10852</v>
      </c>
      <c r="I19635" s="228">
        <v>16070726.66</v>
      </c>
      <c r="J19635" s="228">
        <v>3551650.98</v>
      </c>
      <c r="K19635" s="228">
        <v>3676035</v>
      </c>
      <c r="L19635" s="228">
        <v>25152568.960000001</v>
      </c>
    </row>
    <row r="19636" spans="1:12">
      <c r="A19636" s="228">
        <v>2022</v>
      </c>
      <c r="B19636" s="228" t="s">
        <v>195</v>
      </c>
      <c r="C19636" s="228" t="s">
        <v>65</v>
      </c>
      <c r="D19636" s="228" t="s">
        <v>206</v>
      </c>
      <c r="E19636" s="228">
        <v>65</v>
      </c>
      <c r="F19636" s="228">
        <v>43015</v>
      </c>
      <c r="G19636" s="228">
        <v>6147</v>
      </c>
      <c r="H19636" s="228">
        <v>12369</v>
      </c>
      <c r="I19636" s="228">
        <v>17643467.640000001</v>
      </c>
      <c r="J19636" s="228">
        <v>4096725.15</v>
      </c>
      <c r="K19636" s="228">
        <v>4470890.45</v>
      </c>
      <c r="L19636" s="228">
        <v>27702065.75</v>
      </c>
    </row>
    <row r="19637" spans="1:12">
      <c r="A19637" s="228">
        <v>2022</v>
      </c>
      <c r="B19637" s="228" t="s">
        <v>195</v>
      </c>
      <c r="C19637" s="228" t="s">
        <v>65</v>
      </c>
      <c r="D19637" s="228" t="s">
        <v>206</v>
      </c>
      <c r="E19637" s="228">
        <v>70</v>
      </c>
      <c r="F19637" s="228">
        <v>36767</v>
      </c>
      <c r="G19637" s="228">
        <v>6358</v>
      </c>
      <c r="H19637" s="228">
        <v>14010</v>
      </c>
      <c r="I19637" s="228">
        <v>19811029.960000001</v>
      </c>
      <c r="J19637" s="228">
        <v>4327890.24</v>
      </c>
      <c r="K19637" s="228">
        <v>5120080.59</v>
      </c>
      <c r="L19637" s="228">
        <v>30620147.809999999</v>
      </c>
    </row>
    <row r="19638" spans="1:12">
      <c r="A19638" s="228">
        <v>2022</v>
      </c>
      <c r="B19638" s="228" t="s">
        <v>195</v>
      </c>
      <c r="C19638" s="228" t="s">
        <v>65</v>
      </c>
      <c r="D19638" s="228" t="s">
        <v>206</v>
      </c>
      <c r="E19638" s="228">
        <v>75</v>
      </c>
      <c r="F19638" s="228">
        <v>27198</v>
      </c>
      <c r="G19638" s="228">
        <v>5444</v>
      </c>
      <c r="H19638" s="228">
        <v>14418</v>
      </c>
      <c r="I19638" s="228">
        <v>18537503.899999999</v>
      </c>
      <c r="J19638" s="228">
        <v>3803588.82</v>
      </c>
      <c r="K19638" s="228">
        <v>3843355.18</v>
      </c>
      <c r="L19638" s="228">
        <v>27123086.890000001</v>
      </c>
    </row>
    <row r="19639" spans="1:12">
      <c r="A19639" s="228">
        <v>2022</v>
      </c>
      <c r="B19639" s="228" t="s">
        <v>195</v>
      </c>
      <c r="C19639" s="228" t="s">
        <v>65</v>
      </c>
      <c r="D19639" s="228" t="s">
        <v>206</v>
      </c>
      <c r="E19639" s="228">
        <v>80</v>
      </c>
      <c r="F19639" s="228">
        <v>17094</v>
      </c>
      <c r="G19639" s="228">
        <v>3505</v>
      </c>
      <c r="H19639" s="228">
        <v>12356</v>
      </c>
      <c r="I19639" s="228">
        <v>13692772.449999999</v>
      </c>
      <c r="J19639" s="228">
        <v>2562967.11</v>
      </c>
      <c r="K19639" s="228">
        <v>2658358</v>
      </c>
      <c r="L19639" s="228">
        <v>19411821.010000002</v>
      </c>
    </row>
    <row r="19640" spans="1:12">
      <c r="A19640" s="228">
        <v>2022</v>
      </c>
      <c r="B19640" s="228" t="s">
        <v>195</v>
      </c>
      <c r="C19640" s="228" t="s">
        <v>65</v>
      </c>
      <c r="D19640" s="228" t="s">
        <v>206</v>
      </c>
      <c r="E19640" s="228">
        <v>85</v>
      </c>
      <c r="F19640" s="228">
        <v>10010</v>
      </c>
      <c r="G19640" s="228">
        <v>2019</v>
      </c>
      <c r="H19640" s="228">
        <v>10828</v>
      </c>
      <c r="I19640" s="228">
        <v>9094507.6500000004</v>
      </c>
      <c r="J19640" s="228">
        <v>1280734.25</v>
      </c>
      <c r="K19640" s="228">
        <v>1236723</v>
      </c>
      <c r="L19640" s="228">
        <v>11869483.880000001</v>
      </c>
    </row>
    <row r="19641" spans="1:12">
      <c r="A19641" s="228">
        <v>2022</v>
      </c>
      <c r="B19641" s="228" t="s">
        <v>195</v>
      </c>
      <c r="C19641" s="228" t="s">
        <v>65</v>
      </c>
      <c r="D19641" s="228" t="s">
        <v>206</v>
      </c>
      <c r="E19641" s="228">
        <v>90</v>
      </c>
      <c r="F19641" s="228">
        <v>4554</v>
      </c>
      <c r="G19641" s="228">
        <v>828</v>
      </c>
      <c r="H19641" s="228">
        <v>6162</v>
      </c>
      <c r="I19641" s="228">
        <v>4889660.6500000004</v>
      </c>
      <c r="J19641" s="228">
        <v>563924.72</v>
      </c>
      <c r="K19641" s="228">
        <v>473529</v>
      </c>
      <c r="L19641" s="228">
        <v>6004729.9000000004</v>
      </c>
    </row>
    <row r="19642" spans="1:12">
      <c r="A19642" s="228">
        <v>2022</v>
      </c>
      <c r="B19642" s="228" t="s">
        <v>195</v>
      </c>
      <c r="C19642" s="228" t="s">
        <v>65</v>
      </c>
      <c r="D19642" s="228" t="s">
        <v>206</v>
      </c>
      <c r="E19642" s="228">
        <v>95</v>
      </c>
      <c r="F19642" s="228">
        <v>1240</v>
      </c>
      <c r="G19642" s="228">
        <v>201</v>
      </c>
      <c r="H19642" s="228">
        <v>1704</v>
      </c>
      <c r="I19642" s="228">
        <v>1205153</v>
      </c>
      <c r="J19642" s="228">
        <v>116590.59</v>
      </c>
      <c r="K19642" s="228">
        <v>69260</v>
      </c>
      <c r="L19642" s="228">
        <v>1407792.85</v>
      </c>
    </row>
    <row r="19643" spans="1:12">
      <c r="A19643" s="228">
        <v>2022</v>
      </c>
      <c r="B19643" s="228" t="s">
        <v>195</v>
      </c>
      <c r="C19643" s="228" t="s">
        <v>66</v>
      </c>
      <c r="D19643" s="228" t="s">
        <v>205</v>
      </c>
      <c r="E19643" s="228">
        <v>0</v>
      </c>
      <c r="F19643" s="228">
        <v>4393</v>
      </c>
      <c r="G19643" s="228">
        <v>101</v>
      </c>
      <c r="H19643" s="228">
        <v>374</v>
      </c>
      <c r="I19643" s="228">
        <v>303214.57</v>
      </c>
      <c r="J19643" s="228">
        <v>36693.94</v>
      </c>
      <c r="K19643" s="228">
        <v>1877</v>
      </c>
      <c r="L19643" s="228">
        <v>360965.18</v>
      </c>
    </row>
    <row r="19644" spans="1:12">
      <c r="A19644" s="228">
        <v>2022</v>
      </c>
      <c r="B19644" s="228" t="s">
        <v>195</v>
      </c>
      <c r="C19644" s="228" t="s">
        <v>66</v>
      </c>
      <c r="D19644" s="228" t="s">
        <v>205</v>
      </c>
      <c r="E19644" s="228">
        <v>5</v>
      </c>
      <c r="F19644" s="228">
        <v>5894</v>
      </c>
      <c r="G19644" s="228">
        <v>58</v>
      </c>
      <c r="H19644" s="228">
        <v>67</v>
      </c>
      <c r="I19644" s="228">
        <v>81283.33</v>
      </c>
      <c r="J19644" s="228">
        <v>29009.57</v>
      </c>
      <c r="K19644" s="228">
        <v>18891</v>
      </c>
      <c r="L19644" s="228">
        <v>157452.48000000001</v>
      </c>
    </row>
    <row r="19645" spans="1:12">
      <c r="A19645" s="228">
        <v>2022</v>
      </c>
      <c r="B19645" s="228" t="s">
        <v>195</v>
      </c>
      <c r="C19645" s="228" t="s">
        <v>66</v>
      </c>
      <c r="D19645" s="228" t="s">
        <v>205</v>
      </c>
      <c r="E19645" s="228">
        <v>10</v>
      </c>
      <c r="F19645" s="228">
        <v>6537</v>
      </c>
      <c r="G19645" s="228">
        <v>62</v>
      </c>
      <c r="H19645" s="228">
        <v>112</v>
      </c>
      <c r="I19645" s="228">
        <v>137953.35999999999</v>
      </c>
      <c r="J19645" s="228">
        <v>30169.23</v>
      </c>
      <c r="K19645" s="228">
        <v>14638</v>
      </c>
      <c r="L19645" s="228">
        <v>194368.35</v>
      </c>
    </row>
    <row r="19646" spans="1:12">
      <c r="A19646" s="228">
        <v>2022</v>
      </c>
      <c r="B19646" s="228" t="s">
        <v>195</v>
      </c>
      <c r="C19646" s="228" t="s">
        <v>66</v>
      </c>
      <c r="D19646" s="228" t="s">
        <v>205</v>
      </c>
      <c r="E19646" s="228">
        <v>15</v>
      </c>
      <c r="F19646" s="228">
        <v>6625</v>
      </c>
      <c r="G19646" s="228">
        <v>129</v>
      </c>
      <c r="H19646" s="228">
        <v>171</v>
      </c>
      <c r="I19646" s="228">
        <v>276647.40999999997</v>
      </c>
      <c r="J19646" s="228">
        <v>80454.23</v>
      </c>
      <c r="K19646" s="228">
        <v>80721</v>
      </c>
      <c r="L19646" s="228">
        <v>490486.01</v>
      </c>
    </row>
    <row r="19647" spans="1:12">
      <c r="A19647" s="228">
        <v>2022</v>
      </c>
      <c r="B19647" s="228" t="s">
        <v>195</v>
      </c>
      <c r="C19647" s="228" t="s">
        <v>66</v>
      </c>
      <c r="D19647" s="228" t="s">
        <v>205</v>
      </c>
      <c r="E19647" s="228">
        <v>20</v>
      </c>
      <c r="F19647" s="228">
        <v>5184</v>
      </c>
      <c r="G19647" s="228">
        <v>166</v>
      </c>
      <c r="H19647" s="228">
        <v>370</v>
      </c>
      <c r="I19647" s="228">
        <v>409530.19</v>
      </c>
      <c r="J19647" s="228">
        <v>89170.09</v>
      </c>
      <c r="K19647" s="228">
        <v>122275</v>
      </c>
      <c r="L19647" s="228">
        <v>706914.59</v>
      </c>
    </row>
    <row r="19648" spans="1:12">
      <c r="A19648" s="228">
        <v>2022</v>
      </c>
      <c r="B19648" s="228" t="s">
        <v>195</v>
      </c>
      <c r="C19648" s="228" t="s">
        <v>66</v>
      </c>
      <c r="D19648" s="228" t="s">
        <v>205</v>
      </c>
      <c r="E19648" s="228">
        <v>25</v>
      </c>
      <c r="F19648" s="228">
        <v>3476</v>
      </c>
      <c r="G19648" s="228">
        <v>96</v>
      </c>
      <c r="H19648" s="228">
        <v>145</v>
      </c>
      <c r="I19648" s="228">
        <v>159954.87</v>
      </c>
      <c r="J19648" s="228">
        <v>53057.05</v>
      </c>
      <c r="K19648" s="228">
        <v>42218</v>
      </c>
      <c r="L19648" s="228">
        <v>297507.67</v>
      </c>
    </row>
    <row r="19649" spans="1:12">
      <c r="A19649" s="228">
        <v>2022</v>
      </c>
      <c r="B19649" s="228" t="s">
        <v>195</v>
      </c>
      <c r="C19649" s="228" t="s">
        <v>66</v>
      </c>
      <c r="D19649" s="228" t="s">
        <v>205</v>
      </c>
      <c r="E19649" s="228">
        <v>30</v>
      </c>
      <c r="F19649" s="228">
        <v>5285</v>
      </c>
      <c r="G19649" s="228">
        <v>146</v>
      </c>
      <c r="H19649" s="228">
        <v>353</v>
      </c>
      <c r="I19649" s="228">
        <v>379800.32000000001</v>
      </c>
      <c r="J19649" s="228">
        <v>95351.76</v>
      </c>
      <c r="K19649" s="228">
        <v>84616</v>
      </c>
      <c r="L19649" s="228">
        <v>654542.03</v>
      </c>
    </row>
    <row r="19650" spans="1:12">
      <c r="A19650" s="228">
        <v>2022</v>
      </c>
      <c r="B19650" s="228" t="s">
        <v>195</v>
      </c>
      <c r="C19650" s="228" t="s">
        <v>66</v>
      </c>
      <c r="D19650" s="228" t="s">
        <v>205</v>
      </c>
      <c r="E19650" s="228">
        <v>35</v>
      </c>
      <c r="F19650" s="228">
        <v>6342</v>
      </c>
      <c r="G19650" s="228">
        <v>235</v>
      </c>
      <c r="H19650" s="228">
        <v>390</v>
      </c>
      <c r="I19650" s="228">
        <v>433790.43</v>
      </c>
      <c r="J19650" s="228">
        <v>131061.36</v>
      </c>
      <c r="K19650" s="228">
        <v>57918</v>
      </c>
      <c r="L19650" s="228">
        <v>732746.65</v>
      </c>
    </row>
    <row r="19651" spans="1:12">
      <c r="A19651" s="228">
        <v>2022</v>
      </c>
      <c r="B19651" s="228" t="s">
        <v>195</v>
      </c>
      <c r="C19651" s="228" t="s">
        <v>66</v>
      </c>
      <c r="D19651" s="228" t="s">
        <v>205</v>
      </c>
      <c r="E19651" s="228">
        <v>40</v>
      </c>
      <c r="F19651" s="228">
        <v>6360</v>
      </c>
      <c r="G19651" s="228">
        <v>326</v>
      </c>
      <c r="H19651" s="228">
        <v>712</v>
      </c>
      <c r="I19651" s="228">
        <v>750773.53</v>
      </c>
      <c r="J19651" s="228">
        <v>173996.77</v>
      </c>
      <c r="K19651" s="228">
        <v>106350</v>
      </c>
      <c r="L19651" s="228">
        <v>1154217.4099999999</v>
      </c>
    </row>
    <row r="19652" spans="1:12">
      <c r="A19652" s="228">
        <v>2022</v>
      </c>
      <c r="B19652" s="228" t="s">
        <v>195</v>
      </c>
      <c r="C19652" s="228" t="s">
        <v>66</v>
      </c>
      <c r="D19652" s="228" t="s">
        <v>205</v>
      </c>
      <c r="E19652" s="228">
        <v>45</v>
      </c>
      <c r="F19652" s="228">
        <v>6384</v>
      </c>
      <c r="G19652" s="228">
        <v>312</v>
      </c>
      <c r="H19652" s="228">
        <v>581</v>
      </c>
      <c r="I19652" s="228">
        <v>709190.23</v>
      </c>
      <c r="J19652" s="228">
        <v>209232.37</v>
      </c>
      <c r="K19652" s="228">
        <v>156834</v>
      </c>
      <c r="L19652" s="228">
        <v>1263009.46</v>
      </c>
    </row>
    <row r="19653" spans="1:12">
      <c r="A19653" s="228">
        <v>2022</v>
      </c>
      <c r="B19653" s="228" t="s">
        <v>195</v>
      </c>
      <c r="C19653" s="228" t="s">
        <v>66</v>
      </c>
      <c r="D19653" s="228" t="s">
        <v>205</v>
      </c>
      <c r="E19653" s="228">
        <v>50</v>
      </c>
      <c r="F19653" s="228">
        <v>7549</v>
      </c>
      <c r="G19653" s="228">
        <v>560</v>
      </c>
      <c r="H19653" s="228">
        <v>978</v>
      </c>
      <c r="I19653" s="228">
        <v>1320596.42</v>
      </c>
      <c r="J19653" s="228">
        <v>368033.81</v>
      </c>
      <c r="K19653" s="228">
        <v>388336</v>
      </c>
      <c r="L19653" s="228">
        <v>2344163.44</v>
      </c>
    </row>
    <row r="19654" spans="1:12">
      <c r="A19654" s="228">
        <v>2022</v>
      </c>
      <c r="B19654" s="228" t="s">
        <v>195</v>
      </c>
      <c r="C19654" s="228" t="s">
        <v>66</v>
      </c>
      <c r="D19654" s="228" t="s">
        <v>205</v>
      </c>
      <c r="E19654" s="228">
        <v>55</v>
      </c>
      <c r="F19654" s="228">
        <v>7739</v>
      </c>
      <c r="G19654" s="228">
        <v>804</v>
      </c>
      <c r="H19654" s="228">
        <v>1344</v>
      </c>
      <c r="I19654" s="228">
        <v>1559731.02</v>
      </c>
      <c r="J19654" s="228">
        <v>460830.52</v>
      </c>
      <c r="K19654" s="228">
        <v>540718</v>
      </c>
      <c r="L19654" s="228">
        <v>2862032.33</v>
      </c>
    </row>
    <row r="19655" spans="1:12">
      <c r="A19655" s="228">
        <v>2022</v>
      </c>
      <c r="B19655" s="228" t="s">
        <v>195</v>
      </c>
      <c r="C19655" s="228" t="s">
        <v>66</v>
      </c>
      <c r="D19655" s="228" t="s">
        <v>205</v>
      </c>
      <c r="E19655" s="228">
        <v>60</v>
      </c>
      <c r="F19655" s="228">
        <v>9383</v>
      </c>
      <c r="G19655" s="228">
        <v>1185</v>
      </c>
      <c r="H19655" s="228">
        <v>1996</v>
      </c>
      <c r="I19655" s="228">
        <v>2635672.4</v>
      </c>
      <c r="J19655" s="228">
        <v>767564.66</v>
      </c>
      <c r="K19655" s="228">
        <v>958130</v>
      </c>
      <c r="L19655" s="228">
        <v>4702414.43</v>
      </c>
    </row>
    <row r="19656" spans="1:12">
      <c r="A19656" s="228">
        <v>2022</v>
      </c>
      <c r="B19656" s="228" t="s">
        <v>195</v>
      </c>
      <c r="C19656" s="228" t="s">
        <v>66</v>
      </c>
      <c r="D19656" s="228" t="s">
        <v>205</v>
      </c>
      <c r="E19656" s="228">
        <v>65</v>
      </c>
      <c r="F19656" s="228">
        <v>9057</v>
      </c>
      <c r="G19656" s="228">
        <v>1702</v>
      </c>
      <c r="H19656" s="228">
        <v>2798</v>
      </c>
      <c r="I19656" s="228">
        <v>3349900.34</v>
      </c>
      <c r="J19656" s="228">
        <v>973273.93</v>
      </c>
      <c r="K19656" s="228">
        <v>921597</v>
      </c>
      <c r="L19656" s="228">
        <v>5679450.8799999999</v>
      </c>
    </row>
    <row r="19657" spans="1:12">
      <c r="A19657" s="228">
        <v>2022</v>
      </c>
      <c r="B19657" s="228" t="s">
        <v>195</v>
      </c>
      <c r="C19657" s="228" t="s">
        <v>66</v>
      </c>
      <c r="D19657" s="228" t="s">
        <v>205</v>
      </c>
      <c r="E19657" s="228">
        <v>70</v>
      </c>
      <c r="F19657" s="228">
        <v>8220</v>
      </c>
      <c r="G19657" s="228">
        <v>1900</v>
      </c>
      <c r="H19657" s="228">
        <v>3208</v>
      </c>
      <c r="I19657" s="228">
        <v>4141964.38</v>
      </c>
      <c r="J19657" s="228">
        <v>1163382.32</v>
      </c>
      <c r="K19657" s="228">
        <v>1232262</v>
      </c>
      <c r="L19657" s="228">
        <v>6960959.4000000004</v>
      </c>
    </row>
    <row r="19658" spans="1:12">
      <c r="A19658" s="228">
        <v>2022</v>
      </c>
      <c r="B19658" s="228" t="s">
        <v>195</v>
      </c>
      <c r="C19658" s="228" t="s">
        <v>66</v>
      </c>
      <c r="D19658" s="228" t="s">
        <v>205</v>
      </c>
      <c r="E19658" s="228">
        <v>75</v>
      </c>
      <c r="F19658" s="228">
        <v>6403</v>
      </c>
      <c r="G19658" s="228">
        <v>1870</v>
      </c>
      <c r="H19658" s="228">
        <v>3394</v>
      </c>
      <c r="I19658" s="228">
        <v>3877315.63</v>
      </c>
      <c r="J19658" s="228">
        <v>1016052.23</v>
      </c>
      <c r="K19658" s="228">
        <v>1112766</v>
      </c>
      <c r="L19658" s="228">
        <v>6305545.3799999999</v>
      </c>
    </row>
    <row r="19659" spans="1:12">
      <c r="A19659" s="228">
        <v>2022</v>
      </c>
      <c r="B19659" s="228" t="s">
        <v>195</v>
      </c>
      <c r="C19659" s="228" t="s">
        <v>66</v>
      </c>
      <c r="D19659" s="228" t="s">
        <v>205</v>
      </c>
      <c r="E19659" s="228">
        <v>80</v>
      </c>
      <c r="F19659" s="228">
        <v>3878</v>
      </c>
      <c r="G19659" s="228">
        <v>1311</v>
      </c>
      <c r="H19659" s="228">
        <v>3026</v>
      </c>
      <c r="I19659" s="228">
        <v>2701609.59</v>
      </c>
      <c r="J19659" s="228">
        <v>643736.65</v>
      </c>
      <c r="K19659" s="228">
        <v>621454.75</v>
      </c>
      <c r="L19659" s="228">
        <v>4129664.45</v>
      </c>
    </row>
    <row r="19660" spans="1:12">
      <c r="A19660" s="228">
        <v>2022</v>
      </c>
      <c r="B19660" s="228" t="s">
        <v>195</v>
      </c>
      <c r="C19660" s="228" t="s">
        <v>66</v>
      </c>
      <c r="D19660" s="228" t="s">
        <v>205</v>
      </c>
      <c r="E19660" s="228">
        <v>85</v>
      </c>
      <c r="F19660" s="228">
        <v>1923</v>
      </c>
      <c r="G19660" s="228">
        <v>623</v>
      </c>
      <c r="H19660" s="228">
        <v>1596</v>
      </c>
      <c r="I19660" s="228">
        <v>1322156.6299999999</v>
      </c>
      <c r="J19660" s="228">
        <v>275424.65999999997</v>
      </c>
      <c r="K19660" s="228">
        <v>268136</v>
      </c>
      <c r="L19660" s="228">
        <v>1915891.95</v>
      </c>
    </row>
    <row r="19661" spans="1:12">
      <c r="A19661" s="228">
        <v>2022</v>
      </c>
      <c r="B19661" s="228" t="s">
        <v>195</v>
      </c>
      <c r="C19661" s="228" t="s">
        <v>66</v>
      </c>
      <c r="D19661" s="228" t="s">
        <v>205</v>
      </c>
      <c r="E19661" s="228">
        <v>90</v>
      </c>
      <c r="F19661" s="228">
        <v>739</v>
      </c>
      <c r="G19661" s="228">
        <v>209</v>
      </c>
      <c r="H19661" s="228">
        <v>625</v>
      </c>
      <c r="I19661" s="228">
        <v>499205.7</v>
      </c>
      <c r="J19661" s="228">
        <v>91617.43</v>
      </c>
      <c r="K19661" s="228">
        <v>43662</v>
      </c>
      <c r="L19661" s="228">
        <v>657672.26</v>
      </c>
    </row>
    <row r="19662" spans="1:12">
      <c r="A19662" s="228">
        <v>2022</v>
      </c>
      <c r="B19662" s="228" t="s">
        <v>195</v>
      </c>
      <c r="C19662" s="228" t="s">
        <v>66</v>
      </c>
      <c r="D19662" s="228" t="s">
        <v>205</v>
      </c>
      <c r="E19662" s="228">
        <v>95</v>
      </c>
      <c r="F19662" s="228">
        <v>121</v>
      </c>
      <c r="G19662" s="228">
        <v>16</v>
      </c>
      <c r="H19662" s="228">
        <v>32</v>
      </c>
      <c r="I19662" s="228">
        <v>33985.699999999997</v>
      </c>
      <c r="J19662" s="228">
        <v>10201.02</v>
      </c>
      <c r="K19662" s="228">
        <v>12210</v>
      </c>
      <c r="L19662" s="228">
        <v>58097.97</v>
      </c>
    </row>
    <row r="19663" spans="1:12">
      <c r="A19663" s="228">
        <v>2022</v>
      </c>
      <c r="B19663" s="228" t="s">
        <v>195</v>
      </c>
      <c r="C19663" s="228" t="s">
        <v>66</v>
      </c>
      <c r="D19663" s="228" t="s">
        <v>206</v>
      </c>
      <c r="E19663" s="228">
        <v>0</v>
      </c>
      <c r="F19663" s="228">
        <v>4112</v>
      </c>
      <c r="G19663" s="228">
        <v>79</v>
      </c>
      <c r="H19663" s="228">
        <v>292</v>
      </c>
      <c r="I19663" s="228">
        <v>263329.11</v>
      </c>
      <c r="J19663" s="228">
        <v>27541.15</v>
      </c>
      <c r="K19663" s="228">
        <v>584</v>
      </c>
      <c r="L19663" s="228">
        <v>309803.12</v>
      </c>
    </row>
    <row r="19664" spans="1:12">
      <c r="A19664" s="228">
        <v>2022</v>
      </c>
      <c r="B19664" s="228" t="s">
        <v>195</v>
      </c>
      <c r="C19664" s="228" t="s">
        <v>66</v>
      </c>
      <c r="D19664" s="228" t="s">
        <v>206</v>
      </c>
      <c r="E19664" s="228">
        <v>5</v>
      </c>
      <c r="F19664" s="228">
        <v>5542</v>
      </c>
      <c r="G19664" s="228">
        <v>46</v>
      </c>
      <c r="H19664" s="228">
        <v>54</v>
      </c>
      <c r="I19664" s="228">
        <v>76450.5</v>
      </c>
      <c r="J19664" s="228">
        <v>27433.1</v>
      </c>
      <c r="K19664" s="228">
        <v>485</v>
      </c>
      <c r="L19664" s="228">
        <v>123063</v>
      </c>
    </row>
    <row r="19665" spans="1:12">
      <c r="A19665" s="228">
        <v>2022</v>
      </c>
      <c r="B19665" s="228" t="s">
        <v>195</v>
      </c>
      <c r="C19665" s="228" t="s">
        <v>66</v>
      </c>
      <c r="D19665" s="228" t="s">
        <v>206</v>
      </c>
      <c r="E19665" s="228">
        <v>10</v>
      </c>
      <c r="F19665" s="228">
        <v>6164</v>
      </c>
      <c r="G19665" s="228">
        <v>58</v>
      </c>
      <c r="H19665" s="228">
        <v>74</v>
      </c>
      <c r="I19665" s="228">
        <v>114736.74</v>
      </c>
      <c r="J19665" s="228">
        <v>36958.400000000001</v>
      </c>
      <c r="K19665" s="228">
        <v>45574</v>
      </c>
      <c r="L19665" s="228">
        <v>209835.43</v>
      </c>
    </row>
    <row r="19666" spans="1:12">
      <c r="A19666" s="228">
        <v>2022</v>
      </c>
      <c r="B19666" s="228" t="s">
        <v>195</v>
      </c>
      <c r="C19666" s="228" t="s">
        <v>66</v>
      </c>
      <c r="D19666" s="228" t="s">
        <v>206</v>
      </c>
      <c r="E19666" s="228">
        <v>15</v>
      </c>
      <c r="F19666" s="228">
        <v>6322</v>
      </c>
      <c r="G19666" s="228">
        <v>206</v>
      </c>
      <c r="H19666" s="228">
        <v>421</v>
      </c>
      <c r="I19666" s="228">
        <v>516902.54</v>
      </c>
      <c r="J19666" s="228">
        <v>108524.91</v>
      </c>
      <c r="K19666" s="228">
        <v>132721</v>
      </c>
      <c r="L19666" s="228">
        <v>823036.58</v>
      </c>
    </row>
    <row r="19667" spans="1:12">
      <c r="A19667" s="228">
        <v>2022</v>
      </c>
      <c r="B19667" s="228" t="s">
        <v>195</v>
      </c>
      <c r="C19667" s="228" t="s">
        <v>66</v>
      </c>
      <c r="D19667" s="228" t="s">
        <v>206</v>
      </c>
      <c r="E19667" s="228">
        <v>20</v>
      </c>
      <c r="F19667" s="228">
        <v>5318</v>
      </c>
      <c r="G19667" s="228">
        <v>391</v>
      </c>
      <c r="H19667" s="228">
        <v>793</v>
      </c>
      <c r="I19667" s="228">
        <v>818883.37</v>
      </c>
      <c r="J19667" s="228">
        <v>148421.54</v>
      </c>
      <c r="K19667" s="228">
        <v>57800</v>
      </c>
      <c r="L19667" s="228">
        <v>1124779.01</v>
      </c>
    </row>
    <row r="19668" spans="1:12">
      <c r="A19668" s="228">
        <v>2022</v>
      </c>
      <c r="B19668" s="228" t="s">
        <v>195</v>
      </c>
      <c r="C19668" s="228" t="s">
        <v>66</v>
      </c>
      <c r="D19668" s="228" t="s">
        <v>206</v>
      </c>
      <c r="E19668" s="228">
        <v>25</v>
      </c>
      <c r="F19668" s="228">
        <v>4294</v>
      </c>
      <c r="G19668" s="228">
        <v>424</v>
      </c>
      <c r="H19668" s="228">
        <v>1172</v>
      </c>
      <c r="I19668" s="228">
        <v>1028550.33</v>
      </c>
      <c r="J19668" s="228">
        <v>228448.48</v>
      </c>
      <c r="K19668" s="228">
        <v>122464</v>
      </c>
      <c r="L19668" s="228">
        <v>1543150.96</v>
      </c>
    </row>
    <row r="19669" spans="1:12">
      <c r="A19669" s="228">
        <v>2022</v>
      </c>
      <c r="B19669" s="228" t="s">
        <v>195</v>
      </c>
      <c r="C19669" s="228" t="s">
        <v>66</v>
      </c>
      <c r="D19669" s="228" t="s">
        <v>206</v>
      </c>
      <c r="E19669" s="228">
        <v>30</v>
      </c>
      <c r="F19669" s="228">
        <v>6629</v>
      </c>
      <c r="G19669" s="228">
        <v>714</v>
      </c>
      <c r="H19669" s="228">
        <v>2036</v>
      </c>
      <c r="I19669" s="228">
        <v>2052485.51</v>
      </c>
      <c r="J19669" s="228">
        <v>459138.92</v>
      </c>
      <c r="K19669" s="228">
        <v>221530</v>
      </c>
      <c r="L19669" s="228">
        <v>3028956.8</v>
      </c>
    </row>
    <row r="19670" spans="1:12">
      <c r="A19670" s="228">
        <v>2022</v>
      </c>
      <c r="B19670" s="228" t="s">
        <v>195</v>
      </c>
      <c r="C19670" s="228" t="s">
        <v>66</v>
      </c>
      <c r="D19670" s="228" t="s">
        <v>206</v>
      </c>
      <c r="E19670" s="228">
        <v>35</v>
      </c>
      <c r="F19670" s="228">
        <v>7436</v>
      </c>
      <c r="G19670" s="228">
        <v>651</v>
      </c>
      <c r="H19670" s="228">
        <v>1730</v>
      </c>
      <c r="I19670" s="228">
        <v>1760443.13</v>
      </c>
      <c r="J19670" s="228">
        <v>394164.97</v>
      </c>
      <c r="K19670" s="228">
        <v>265501</v>
      </c>
      <c r="L19670" s="228">
        <v>2763263.12</v>
      </c>
    </row>
    <row r="19671" spans="1:12">
      <c r="A19671" s="228">
        <v>2022</v>
      </c>
      <c r="B19671" s="228" t="s">
        <v>195</v>
      </c>
      <c r="C19671" s="228" t="s">
        <v>66</v>
      </c>
      <c r="D19671" s="228" t="s">
        <v>206</v>
      </c>
      <c r="E19671" s="228">
        <v>40</v>
      </c>
      <c r="F19671" s="228">
        <v>7348</v>
      </c>
      <c r="G19671" s="228">
        <v>652</v>
      </c>
      <c r="H19671" s="228">
        <v>1288</v>
      </c>
      <c r="I19671" s="228">
        <v>1447585.73</v>
      </c>
      <c r="J19671" s="228">
        <v>334862.43</v>
      </c>
      <c r="K19671" s="228">
        <v>272517</v>
      </c>
      <c r="L19671" s="228">
        <v>2348322.2999999998</v>
      </c>
    </row>
    <row r="19672" spans="1:12">
      <c r="A19672" s="228">
        <v>2022</v>
      </c>
      <c r="B19672" s="228" t="s">
        <v>195</v>
      </c>
      <c r="C19672" s="228" t="s">
        <v>66</v>
      </c>
      <c r="D19672" s="228" t="s">
        <v>206</v>
      </c>
      <c r="E19672" s="228">
        <v>45</v>
      </c>
      <c r="F19672" s="228">
        <v>7477</v>
      </c>
      <c r="G19672" s="228">
        <v>683</v>
      </c>
      <c r="H19672" s="228">
        <v>1486</v>
      </c>
      <c r="I19672" s="228">
        <v>1670074.3</v>
      </c>
      <c r="J19672" s="228">
        <v>380093.99</v>
      </c>
      <c r="K19672" s="228">
        <v>337018</v>
      </c>
      <c r="L19672" s="228">
        <v>2689249.44</v>
      </c>
    </row>
    <row r="19673" spans="1:12">
      <c r="A19673" s="228">
        <v>2022</v>
      </c>
      <c r="B19673" s="228" t="s">
        <v>195</v>
      </c>
      <c r="C19673" s="228" t="s">
        <v>66</v>
      </c>
      <c r="D19673" s="228" t="s">
        <v>206</v>
      </c>
      <c r="E19673" s="228">
        <v>50</v>
      </c>
      <c r="F19673" s="228">
        <v>8892</v>
      </c>
      <c r="G19673" s="228">
        <v>905</v>
      </c>
      <c r="H19673" s="228">
        <v>1693</v>
      </c>
      <c r="I19673" s="228">
        <v>2072822.53</v>
      </c>
      <c r="J19673" s="228">
        <v>538266.48</v>
      </c>
      <c r="K19673" s="228">
        <v>648100</v>
      </c>
      <c r="L19673" s="228">
        <v>3661922.3</v>
      </c>
    </row>
    <row r="19674" spans="1:12">
      <c r="A19674" s="228">
        <v>2022</v>
      </c>
      <c r="B19674" s="228" t="s">
        <v>195</v>
      </c>
      <c r="C19674" s="228" t="s">
        <v>66</v>
      </c>
      <c r="D19674" s="228" t="s">
        <v>206</v>
      </c>
      <c r="E19674" s="228">
        <v>55</v>
      </c>
      <c r="F19674" s="228">
        <v>9180</v>
      </c>
      <c r="G19674" s="228">
        <v>1052</v>
      </c>
      <c r="H19674" s="228">
        <v>2044</v>
      </c>
      <c r="I19674" s="228">
        <v>2332143.08</v>
      </c>
      <c r="J19674" s="228">
        <v>560003.64</v>
      </c>
      <c r="K19674" s="228">
        <v>578788</v>
      </c>
      <c r="L19674" s="228">
        <v>3806539.84</v>
      </c>
    </row>
    <row r="19675" spans="1:12">
      <c r="A19675" s="228">
        <v>2022</v>
      </c>
      <c r="B19675" s="228" t="s">
        <v>195</v>
      </c>
      <c r="C19675" s="228" t="s">
        <v>66</v>
      </c>
      <c r="D19675" s="228" t="s">
        <v>206</v>
      </c>
      <c r="E19675" s="228">
        <v>60</v>
      </c>
      <c r="F19675" s="228">
        <v>10885</v>
      </c>
      <c r="G19675" s="228">
        <v>1378</v>
      </c>
      <c r="H19675" s="228">
        <v>2595</v>
      </c>
      <c r="I19675" s="228">
        <v>3266891.8</v>
      </c>
      <c r="J19675" s="228">
        <v>839465.75</v>
      </c>
      <c r="K19675" s="228">
        <v>1020119</v>
      </c>
      <c r="L19675" s="228">
        <v>5556992.8200000003</v>
      </c>
    </row>
    <row r="19676" spans="1:12">
      <c r="A19676" s="228">
        <v>2022</v>
      </c>
      <c r="B19676" s="228" t="s">
        <v>195</v>
      </c>
      <c r="C19676" s="228" t="s">
        <v>66</v>
      </c>
      <c r="D19676" s="228" t="s">
        <v>206</v>
      </c>
      <c r="E19676" s="228">
        <v>65</v>
      </c>
      <c r="F19676" s="228">
        <v>10141</v>
      </c>
      <c r="G19676" s="228">
        <v>1498</v>
      </c>
      <c r="H19676" s="228">
        <v>2781</v>
      </c>
      <c r="I19676" s="228">
        <v>3365285.86</v>
      </c>
      <c r="J19676" s="228">
        <v>932367.63</v>
      </c>
      <c r="K19676" s="228">
        <v>1219108</v>
      </c>
      <c r="L19676" s="228">
        <v>5879865.25</v>
      </c>
    </row>
    <row r="19677" spans="1:12">
      <c r="A19677" s="228">
        <v>2022</v>
      </c>
      <c r="B19677" s="228" t="s">
        <v>195</v>
      </c>
      <c r="C19677" s="228" t="s">
        <v>66</v>
      </c>
      <c r="D19677" s="228" t="s">
        <v>206</v>
      </c>
      <c r="E19677" s="228">
        <v>70</v>
      </c>
      <c r="F19677" s="228">
        <v>9341</v>
      </c>
      <c r="G19677" s="228">
        <v>1699</v>
      </c>
      <c r="H19677" s="228">
        <v>3618</v>
      </c>
      <c r="I19677" s="228">
        <v>4091420.99</v>
      </c>
      <c r="J19677" s="228">
        <v>1022716.1</v>
      </c>
      <c r="K19677" s="228">
        <v>1197194.1299999999</v>
      </c>
      <c r="L19677" s="228">
        <v>6636802.6799999997</v>
      </c>
    </row>
    <row r="19678" spans="1:12">
      <c r="A19678" s="228">
        <v>2022</v>
      </c>
      <c r="B19678" s="228" t="s">
        <v>195</v>
      </c>
      <c r="C19678" s="228" t="s">
        <v>66</v>
      </c>
      <c r="D19678" s="228" t="s">
        <v>206</v>
      </c>
      <c r="E19678" s="228">
        <v>75</v>
      </c>
      <c r="F19678" s="228">
        <v>7302</v>
      </c>
      <c r="G19678" s="228">
        <v>1740</v>
      </c>
      <c r="H19678" s="228">
        <v>3856</v>
      </c>
      <c r="I19678" s="228">
        <v>3691253.38</v>
      </c>
      <c r="J19678" s="228">
        <v>877432.66</v>
      </c>
      <c r="K19678" s="228">
        <v>1087834</v>
      </c>
      <c r="L19678" s="228">
        <v>5881379.6399999997</v>
      </c>
    </row>
    <row r="19679" spans="1:12">
      <c r="A19679" s="228">
        <v>2022</v>
      </c>
      <c r="B19679" s="228" t="s">
        <v>195</v>
      </c>
      <c r="C19679" s="228" t="s">
        <v>66</v>
      </c>
      <c r="D19679" s="228" t="s">
        <v>206</v>
      </c>
      <c r="E19679" s="228">
        <v>80</v>
      </c>
      <c r="F19679" s="228">
        <v>4372</v>
      </c>
      <c r="G19679" s="228">
        <v>1150</v>
      </c>
      <c r="H19679" s="228">
        <v>3114</v>
      </c>
      <c r="I19679" s="228">
        <v>2917567.7</v>
      </c>
      <c r="J19679" s="228">
        <v>616868.88</v>
      </c>
      <c r="K19679" s="228">
        <v>653657</v>
      </c>
      <c r="L19679" s="228">
        <v>4335615.25</v>
      </c>
    </row>
    <row r="19680" spans="1:12">
      <c r="A19680" s="228">
        <v>2022</v>
      </c>
      <c r="B19680" s="228" t="s">
        <v>195</v>
      </c>
      <c r="C19680" s="228" t="s">
        <v>66</v>
      </c>
      <c r="D19680" s="228" t="s">
        <v>206</v>
      </c>
      <c r="E19680" s="228">
        <v>85</v>
      </c>
      <c r="F19680" s="228">
        <v>2559</v>
      </c>
      <c r="G19680" s="228">
        <v>576</v>
      </c>
      <c r="H19680" s="228">
        <v>2218</v>
      </c>
      <c r="I19680" s="228">
        <v>1870448.3</v>
      </c>
      <c r="J19680" s="228">
        <v>304283.36</v>
      </c>
      <c r="K19680" s="228">
        <v>303944</v>
      </c>
      <c r="L19680" s="228">
        <v>2547132.9700000002</v>
      </c>
    </row>
    <row r="19681" spans="1:12">
      <c r="A19681" s="228">
        <v>2022</v>
      </c>
      <c r="B19681" s="228" t="s">
        <v>195</v>
      </c>
      <c r="C19681" s="228" t="s">
        <v>66</v>
      </c>
      <c r="D19681" s="228" t="s">
        <v>206</v>
      </c>
      <c r="E19681" s="228">
        <v>90</v>
      </c>
      <c r="F19681" s="228">
        <v>1119</v>
      </c>
      <c r="G19681" s="228">
        <v>282</v>
      </c>
      <c r="H19681" s="228">
        <v>1167</v>
      </c>
      <c r="I19681" s="228">
        <v>848209.43</v>
      </c>
      <c r="J19681" s="228">
        <v>127986.24000000001</v>
      </c>
      <c r="K19681" s="228">
        <v>89741</v>
      </c>
      <c r="L19681" s="228">
        <v>1089015.68</v>
      </c>
    </row>
    <row r="19682" spans="1:12">
      <c r="A19682" s="228">
        <v>2022</v>
      </c>
      <c r="B19682" s="228" t="s">
        <v>195</v>
      </c>
      <c r="C19682" s="228" t="s">
        <v>66</v>
      </c>
      <c r="D19682" s="228" t="s">
        <v>206</v>
      </c>
      <c r="E19682" s="228">
        <v>95</v>
      </c>
      <c r="F19682" s="228">
        <v>279</v>
      </c>
      <c r="G19682" s="228">
        <v>59</v>
      </c>
      <c r="H19682" s="228">
        <v>200</v>
      </c>
      <c r="I19682" s="228">
        <v>151848.46</v>
      </c>
      <c r="J19682" s="228">
        <v>23816.86</v>
      </c>
      <c r="K19682" s="228">
        <v>3289</v>
      </c>
      <c r="L19682" s="228">
        <v>182568.47</v>
      </c>
    </row>
    <row r="19683" spans="1:12">
      <c r="A19683" s="228">
        <v>2022</v>
      </c>
      <c r="B19683" s="228" t="s">
        <v>195</v>
      </c>
      <c r="C19683" s="228" t="s">
        <v>68</v>
      </c>
      <c r="D19683" s="228" t="s">
        <v>205</v>
      </c>
      <c r="E19683" s="228">
        <v>0</v>
      </c>
      <c r="F19683" s="228">
        <v>6186</v>
      </c>
      <c r="G19683" s="228">
        <v>208</v>
      </c>
      <c r="H19683" s="228">
        <v>550</v>
      </c>
      <c r="I19683" s="228">
        <v>557745.53</v>
      </c>
      <c r="J19683" s="228">
        <v>65403.73</v>
      </c>
      <c r="K19683" s="228">
        <v>16223</v>
      </c>
      <c r="L19683" s="228">
        <v>772818.9</v>
      </c>
    </row>
    <row r="19684" spans="1:12">
      <c r="A19684" s="228">
        <v>2022</v>
      </c>
      <c r="B19684" s="228" t="s">
        <v>195</v>
      </c>
      <c r="C19684" s="228" t="s">
        <v>68</v>
      </c>
      <c r="D19684" s="228" t="s">
        <v>205</v>
      </c>
      <c r="E19684" s="228">
        <v>5</v>
      </c>
      <c r="F19684" s="228">
        <v>8747</v>
      </c>
      <c r="G19684" s="228">
        <v>146</v>
      </c>
      <c r="H19684" s="228">
        <v>172</v>
      </c>
      <c r="I19684" s="228">
        <v>241942.38</v>
      </c>
      <c r="J19684" s="228">
        <v>44748.29</v>
      </c>
      <c r="K19684" s="228">
        <v>25191</v>
      </c>
      <c r="L19684" s="228">
        <v>388473.79</v>
      </c>
    </row>
    <row r="19685" spans="1:12">
      <c r="A19685" s="228">
        <v>2022</v>
      </c>
      <c r="B19685" s="228" t="s">
        <v>195</v>
      </c>
      <c r="C19685" s="228" t="s">
        <v>68</v>
      </c>
      <c r="D19685" s="228" t="s">
        <v>205</v>
      </c>
      <c r="E19685" s="228">
        <v>10</v>
      </c>
      <c r="F19685" s="228">
        <v>8957</v>
      </c>
      <c r="G19685" s="228">
        <v>81</v>
      </c>
      <c r="H19685" s="228">
        <v>90</v>
      </c>
      <c r="I19685" s="228">
        <v>114387.55</v>
      </c>
      <c r="J19685" s="228">
        <v>24794.61</v>
      </c>
      <c r="K19685" s="228">
        <v>20532</v>
      </c>
      <c r="L19685" s="228">
        <v>205395.35</v>
      </c>
    </row>
    <row r="19686" spans="1:12">
      <c r="A19686" s="228">
        <v>2022</v>
      </c>
      <c r="B19686" s="228" t="s">
        <v>195</v>
      </c>
      <c r="C19686" s="228" t="s">
        <v>68</v>
      </c>
      <c r="D19686" s="228" t="s">
        <v>205</v>
      </c>
      <c r="E19686" s="228">
        <v>15</v>
      </c>
      <c r="F19686" s="228">
        <v>7796</v>
      </c>
      <c r="G19686" s="228">
        <v>167</v>
      </c>
      <c r="H19686" s="228">
        <v>412</v>
      </c>
      <c r="I19686" s="228">
        <v>425600.62</v>
      </c>
      <c r="J19686" s="228">
        <v>67976.47</v>
      </c>
      <c r="K19686" s="228">
        <v>69060</v>
      </c>
      <c r="L19686" s="228">
        <v>693066.48</v>
      </c>
    </row>
    <row r="19687" spans="1:12">
      <c r="A19687" s="228">
        <v>2022</v>
      </c>
      <c r="B19687" s="228" t="s">
        <v>195</v>
      </c>
      <c r="C19687" s="228" t="s">
        <v>68</v>
      </c>
      <c r="D19687" s="228" t="s">
        <v>205</v>
      </c>
      <c r="E19687" s="228">
        <v>20</v>
      </c>
      <c r="F19687" s="228">
        <v>5407</v>
      </c>
      <c r="G19687" s="228">
        <v>94</v>
      </c>
      <c r="H19687" s="228">
        <v>213</v>
      </c>
      <c r="I19687" s="228">
        <v>321961.12</v>
      </c>
      <c r="J19687" s="228">
        <v>52175.95</v>
      </c>
      <c r="K19687" s="228">
        <v>125829</v>
      </c>
      <c r="L19687" s="228">
        <v>676844.81</v>
      </c>
    </row>
    <row r="19688" spans="1:12">
      <c r="A19688" s="228">
        <v>2022</v>
      </c>
      <c r="B19688" s="228" t="s">
        <v>195</v>
      </c>
      <c r="C19688" s="228" t="s">
        <v>68</v>
      </c>
      <c r="D19688" s="228" t="s">
        <v>205</v>
      </c>
      <c r="E19688" s="228">
        <v>25</v>
      </c>
      <c r="F19688" s="228">
        <v>4693</v>
      </c>
      <c r="G19688" s="228">
        <v>91</v>
      </c>
      <c r="H19688" s="228">
        <v>174</v>
      </c>
      <c r="I19688" s="228">
        <v>235240.04</v>
      </c>
      <c r="J19688" s="228">
        <v>44373.87</v>
      </c>
      <c r="K19688" s="228">
        <v>132789</v>
      </c>
      <c r="L19688" s="228">
        <v>527948.46</v>
      </c>
    </row>
    <row r="19689" spans="1:12">
      <c r="A19689" s="228">
        <v>2022</v>
      </c>
      <c r="B19689" s="228" t="s">
        <v>195</v>
      </c>
      <c r="C19689" s="228" t="s">
        <v>68</v>
      </c>
      <c r="D19689" s="228" t="s">
        <v>205</v>
      </c>
      <c r="E19689" s="228">
        <v>30</v>
      </c>
      <c r="F19689" s="228">
        <v>7866</v>
      </c>
      <c r="G19689" s="228">
        <v>119</v>
      </c>
      <c r="H19689" s="228">
        <v>217</v>
      </c>
      <c r="I19689" s="228">
        <v>260807.28</v>
      </c>
      <c r="J19689" s="228">
        <v>63768.88</v>
      </c>
      <c r="K19689" s="228">
        <v>69315</v>
      </c>
      <c r="L19689" s="228">
        <v>617787.75</v>
      </c>
    </row>
    <row r="19690" spans="1:12">
      <c r="A19690" s="228">
        <v>2022</v>
      </c>
      <c r="B19690" s="228" t="s">
        <v>195</v>
      </c>
      <c r="C19690" s="228" t="s">
        <v>68</v>
      </c>
      <c r="D19690" s="228" t="s">
        <v>205</v>
      </c>
      <c r="E19690" s="228">
        <v>35</v>
      </c>
      <c r="F19690" s="228">
        <v>9677</v>
      </c>
      <c r="G19690" s="228">
        <v>188</v>
      </c>
      <c r="H19690" s="228">
        <v>283</v>
      </c>
      <c r="I19690" s="228">
        <v>343272.42</v>
      </c>
      <c r="J19690" s="228">
        <v>121068.38</v>
      </c>
      <c r="K19690" s="228">
        <v>101829</v>
      </c>
      <c r="L19690" s="228">
        <v>746378.69</v>
      </c>
    </row>
    <row r="19691" spans="1:12">
      <c r="A19691" s="228">
        <v>2022</v>
      </c>
      <c r="B19691" s="228" t="s">
        <v>195</v>
      </c>
      <c r="C19691" s="228" t="s">
        <v>68</v>
      </c>
      <c r="D19691" s="228" t="s">
        <v>205</v>
      </c>
      <c r="E19691" s="228">
        <v>40</v>
      </c>
      <c r="F19691" s="228">
        <v>9822</v>
      </c>
      <c r="G19691" s="228">
        <v>228</v>
      </c>
      <c r="H19691" s="228">
        <v>456</v>
      </c>
      <c r="I19691" s="228">
        <v>448850.42</v>
      </c>
      <c r="J19691" s="228">
        <v>108106.66</v>
      </c>
      <c r="K19691" s="228">
        <v>107610</v>
      </c>
      <c r="L19691" s="228">
        <v>903298.13</v>
      </c>
    </row>
    <row r="19692" spans="1:12">
      <c r="A19692" s="228">
        <v>2022</v>
      </c>
      <c r="B19692" s="228" t="s">
        <v>195</v>
      </c>
      <c r="C19692" s="228" t="s">
        <v>68</v>
      </c>
      <c r="D19692" s="228" t="s">
        <v>205</v>
      </c>
      <c r="E19692" s="228">
        <v>45</v>
      </c>
      <c r="F19692" s="228">
        <v>8606</v>
      </c>
      <c r="G19692" s="228">
        <v>293</v>
      </c>
      <c r="H19692" s="228">
        <v>560</v>
      </c>
      <c r="I19692" s="228">
        <v>633261.82999999996</v>
      </c>
      <c r="J19692" s="228">
        <v>138310.26</v>
      </c>
      <c r="K19692" s="228">
        <v>136144.9</v>
      </c>
      <c r="L19692" s="228">
        <v>1186287.53</v>
      </c>
    </row>
    <row r="19693" spans="1:12">
      <c r="A19693" s="228">
        <v>2022</v>
      </c>
      <c r="B19693" s="228" t="s">
        <v>195</v>
      </c>
      <c r="C19693" s="228" t="s">
        <v>68</v>
      </c>
      <c r="D19693" s="228" t="s">
        <v>205</v>
      </c>
      <c r="E19693" s="228">
        <v>50</v>
      </c>
      <c r="F19693" s="228">
        <v>8377</v>
      </c>
      <c r="G19693" s="228">
        <v>422</v>
      </c>
      <c r="H19693" s="228">
        <v>672</v>
      </c>
      <c r="I19693" s="228">
        <v>825811.67</v>
      </c>
      <c r="J19693" s="228">
        <v>183735.23</v>
      </c>
      <c r="K19693" s="228">
        <v>244003</v>
      </c>
      <c r="L19693" s="228">
        <v>1640429.58</v>
      </c>
    </row>
    <row r="19694" spans="1:12">
      <c r="A19694" s="228">
        <v>2022</v>
      </c>
      <c r="B19694" s="228" t="s">
        <v>195</v>
      </c>
      <c r="C19694" s="228" t="s">
        <v>68</v>
      </c>
      <c r="D19694" s="228" t="s">
        <v>205</v>
      </c>
      <c r="E19694" s="228">
        <v>55</v>
      </c>
      <c r="F19694" s="228">
        <v>7200</v>
      </c>
      <c r="G19694" s="228">
        <v>426</v>
      </c>
      <c r="H19694" s="228">
        <v>736</v>
      </c>
      <c r="I19694" s="228">
        <v>1061208.82</v>
      </c>
      <c r="J19694" s="228">
        <v>231453.05</v>
      </c>
      <c r="K19694" s="228">
        <v>304865</v>
      </c>
      <c r="L19694" s="228">
        <v>2073007.25</v>
      </c>
    </row>
    <row r="19695" spans="1:12">
      <c r="A19695" s="228">
        <v>2022</v>
      </c>
      <c r="B19695" s="228" t="s">
        <v>195</v>
      </c>
      <c r="C19695" s="228" t="s">
        <v>68</v>
      </c>
      <c r="D19695" s="228" t="s">
        <v>205</v>
      </c>
      <c r="E19695" s="228">
        <v>60</v>
      </c>
      <c r="F19695" s="228">
        <v>6755</v>
      </c>
      <c r="G19695" s="228">
        <v>632</v>
      </c>
      <c r="H19695" s="228">
        <v>1165</v>
      </c>
      <c r="I19695" s="228">
        <v>1692189.12</v>
      </c>
      <c r="J19695" s="228">
        <v>348053.75</v>
      </c>
      <c r="K19695" s="228">
        <v>534300.4</v>
      </c>
      <c r="L19695" s="228">
        <v>3145386.55</v>
      </c>
    </row>
    <row r="19696" spans="1:12">
      <c r="A19696" s="228">
        <v>2022</v>
      </c>
      <c r="B19696" s="228" t="s">
        <v>195</v>
      </c>
      <c r="C19696" s="228" t="s">
        <v>68</v>
      </c>
      <c r="D19696" s="228" t="s">
        <v>205</v>
      </c>
      <c r="E19696" s="228">
        <v>65</v>
      </c>
      <c r="F19696" s="228">
        <v>5723</v>
      </c>
      <c r="G19696" s="228">
        <v>702</v>
      </c>
      <c r="H19696" s="228">
        <v>1152</v>
      </c>
      <c r="I19696" s="228">
        <v>1808909.17</v>
      </c>
      <c r="J19696" s="228">
        <v>385619.98</v>
      </c>
      <c r="K19696" s="228">
        <v>521972.92</v>
      </c>
      <c r="L19696" s="228">
        <v>3255049.31</v>
      </c>
    </row>
    <row r="19697" spans="1:12">
      <c r="A19697" s="228">
        <v>2022</v>
      </c>
      <c r="B19697" s="228" t="s">
        <v>195</v>
      </c>
      <c r="C19697" s="228" t="s">
        <v>68</v>
      </c>
      <c r="D19697" s="228" t="s">
        <v>205</v>
      </c>
      <c r="E19697" s="228">
        <v>70</v>
      </c>
      <c r="F19697" s="228">
        <v>5151</v>
      </c>
      <c r="G19697" s="228">
        <v>872</v>
      </c>
      <c r="H19697" s="228">
        <v>1788</v>
      </c>
      <c r="I19697" s="228">
        <v>2409263.0699999998</v>
      </c>
      <c r="J19697" s="228">
        <v>464281.42</v>
      </c>
      <c r="K19697" s="228">
        <v>882456.2</v>
      </c>
      <c r="L19697" s="228">
        <v>4463555.0199999996</v>
      </c>
    </row>
    <row r="19698" spans="1:12">
      <c r="A19698" s="228">
        <v>2022</v>
      </c>
      <c r="B19698" s="228" t="s">
        <v>195</v>
      </c>
      <c r="C19698" s="228" t="s">
        <v>68</v>
      </c>
      <c r="D19698" s="228" t="s">
        <v>205</v>
      </c>
      <c r="E19698" s="228">
        <v>75</v>
      </c>
      <c r="F19698" s="228">
        <v>3796</v>
      </c>
      <c r="G19698" s="228">
        <v>932</v>
      </c>
      <c r="H19698" s="228">
        <v>2134</v>
      </c>
      <c r="I19698" s="228">
        <v>2482179.12</v>
      </c>
      <c r="J19698" s="228">
        <v>421446.57</v>
      </c>
      <c r="K19698" s="228">
        <v>694592</v>
      </c>
      <c r="L19698" s="228">
        <v>4090240.83</v>
      </c>
    </row>
    <row r="19699" spans="1:12">
      <c r="A19699" s="228">
        <v>2022</v>
      </c>
      <c r="B19699" s="228" t="s">
        <v>195</v>
      </c>
      <c r="C19699" s="228" t="s">
        <v>68</v>
      </c>
      <c r="D19699" s="228" t="s">
        <v>205</v>
      </c>
      <c r="E19699" s="228">
        <v>80</v>
      </c>
      <c r="F19699" s="228">
        <v>2156</v>
      </c>
      <c r="G19699" s="228">
        <v>506</v>
      </c>
      <c r="H19699" s="228">
        <v>1366</v>
      </c>
      <c r="I19699" s="228">
        <v>1376364.07</v>
      </c>
      <c r="J19699" s="228">
        <v>230303.14</v>
      </c>
      <c r="K19699" s="228">
        <v>357441</v>
      </c>
      <c r="L19699" s="228">
        <v>2312588.31</v>
      </c>
    </row>
    <row r="19700" spans="1:12">
      <c r="A19700" s="228">
        <v>2022</v>
      </c>
      <c r="B19700" s="228" t="s">
        <v>195</v>
      </c>
      <c r="C19700" s="228" t="s">
        <v>68</v>
      </c>
      <c r="D19700" s="228" t="s">
        <v>205</v>
      </c>
      <c r="E19700" s="228">
        <v>85</v>
      </c>
      <c r="F19700" s="228">
        <v>1093</v>
      </c>
      <c r="G19700" s="228">
        <v>232</v>
      </c>
      <c r="H19700" s="228">
        <v>891</v>
      </c>
      <c r="I19700" s="228">
        <v>795196.69</v>
      </c>
      <c r="J19700" s="228">
        <v>134493.82</v>
      </c>
      <c r="K19700" s="228">
        <v>187200</v>
      </c>
      <c r="L19700" s="228">
        <v>1213523.99</v>
      </c>
    </row>
    <row r="19701" spans="1:12">
      <c r="A19701" s="228">
        <v>2022</v>
      </c>
      <c r="B19701" s="228" t="s">
        <v>195</v>
      </c>
      <c r="C19701" s="228" t="s">
        <v>68</v>
      </c>
      <c r="D19701" s="228" t="s">
        <v>205</v>
      </c>
      <c r="E19701" s="228">
        <v>90</v>
      </c>
      <c r="F19701" s="228">
        <v>461</v>
      </c>
      <c r="G19701" s="228">
        <v>144</v>
      </c>
      <c r="H19701" s="228">
        <v>881</v>
      </c>
      <c r="I19701" s="228">
        <v>658571.66</v>
      </c>
      <c r="J19701" s="228">
        <v>58119.27</v>
      </c>
      <c r="K19701" s="228">
        <v>78232</v>
      </c>
      <c r="L19701" s="228">
        <v>841853.95</v>
      </c>
    </row>
    <row r="19702" spans="1:12">
      <c r="A19702" s="228">
        <v>2022</v>
      </c>
      <c r="B19702" s="228" t="s">
        <v>195</v>
      </c>
      <c r="C19702" s="228" t="s">
        <v>68</v>
      </c>
      <c r="D19702" s="228" t="s">
        <v>205</v>
      </c>
      <c r="E19702" s="228">
        <v>95</v>
      </c>
      <c r="F19702" s="228">
        <v>97</v>
      </c>
      <c r="G19702" s="228">
        <v>14</v>
      </c>
      <c r="H19702" s="228">
        <v>302</v>
      </c>
      <c r="I19702" s="228">
        <v>136160</v>
      </c>
      <c r="J19702" s="228">
        <v>8437.85</v>
      </c>
      <c r="K19702" s="228">
        <v>0</v>
      </c>
      <c r="L19702" s="228">
        <v>156451.75</v>
      </c>
    </row>
    <row r="19703" spans="1:12">
      <c r="A19703" s="228">
        <v>2022</v>
      </c>
      <c r="B19703" s="228" t="s">
        <v>195</v>
      </c>
      <c r="C19703" s="228" t="s">
        <v>68</v>
      </c>
      <c r="D19703" s="228" t="s">
        <v>206</v>
      </c>
      <c r="E19703" s="228">
        <v>0</v>
      </c>
      <c r="F19703" s="228">
        <v>5748</v>
      </c>
      <c r="G19703" s="228">
        <v>143</v>
      </c>
      <c r="H19703" s="228">
        <v>314</v>
      </c>
      <c r="I19703" s="228">
        <v>299568.05</v>
      </c>
      <c r="J19703" s="228">
        <v>39358.400000000001</v>
      </c>
      <c r="K19703" s="228">
        <v>1717</v>
      </c>
      <c r="L19703" s="228">
        <v>425034.37</v>
      </c>
    </row>
    <row r="19704" spans="1:12">
      <c r="A19704" s="228">
        <v>2022</v>
      </c>
      <c r="B19704" s="228" t="s">
        <v>195</v>
      </c>
      <c r="C19704" s="228" t="s">
        <v>68</v>
      </c>
      <c r="D19704" s="228" t="s">
        <v>206</v>
      </c>
      <c r="E19704" s="228">
        <v>5</v>
      </c>
      <c r="F19704" s="228">
        <v>8188</v>
      </c>
      <c r="G19704" s="228">
        <v>128</v>
      </c>
      <c r="H19704" s="228">
        <v>210</v>
      </c>
      <c r="I19704" s="228">
        <v>209475.27</v>
      </c>
      <c r="J19704" s="228">
        <v>38359.54</v>
      </c>
      <c r="K19704" s="228">
        <v>38939</v>
      </c>
      <c r="L19704" s="228">
        <v>347903.18</v>
      </c>
    </row>
    <row r="19705" spans="1:12">
      <c r="A19705" s="228">
        <v>2022</v>
      </c>
      <c r="B19705" s="228" t="s">
        <v>195</v>
      </c>
      <c r="C19705" s="228" t="s">
        <v>68</v>
      </c>
      <c r="D19705" s="228" t="s">
        <v>206</v>
      </c>
      <c r="E19705" s="228">
        <v>10</v>
      </c>
      <c r="F19705" s="228">
        <v>8424</v>
      </c>
      <c r="G19705" s="228">
        <v>100</v>
      </c>
      <c r="H19705" s="228">
        <v>115</v>
      </c>
      <c r="I19705" s="228">
        <v>125853.02</v>
      </c>
      <c r="J19705" s="228">
        <v>33061.769999999997</v>
      </c>
      <c r="K19705" s="228">
        <v>21816</v>
      </c>
      <c r="L19705" s="228">
        <v>227727.88</v>
      </c>
    </row>
    <row r="19706" spans="1:12">
      <c r="A19706" s="228">
        <v>2022</v>
      </c>
      <c r="B19706" s="228" t="s">
        <v>195</v>
      </c>
      <c r="C19706" s="228" t="s">
        <v>68</v>
      </c>
      <c r="D19706" s="228" t="s">
        <v>206</v>
      </c>
      <c r="E19706" s="228">
        <v>15</v>
      </c>
      <c r="F19706" s="228">
        <v>7436</v>
      </c>
      <c r="G19706" s="228">
        <v>223</v>
      </c>
      <c r="H19706" s="228">
        <v>693</v>
      </c>
      <c r="I19706" s="228">
        <v>685927.55</v>
      </c>
      <c r="J19706" s="228">
        <v>93113.919999999998</v>
      </c>
      <c r="K19706" s="228">
        <v>66153</v>
      </c>
      <c r="L19706" s="228">
        <v>1026583</v>
      </c>
    </row>
    <row r="19707" spans="1:12">
      <c r="A19707" s="228">
        <v>2022</v>
      </c>
      <c r="B19707" s="228" t="s">
        <v>195</v>
      </c>
      <c r="C19707" s="228" t="s">
        <v>68</v>
      </c>
      <c r="D19707" s="228" t="s">
        <v>206</v>
      </c>
      <c r="E19707" s="228">
        <v>20</v>
      </c>
      <c r="F19707" s="228">
        <v>5628</v>
      </c>
      <c r="G19707" s="228">
        <v>258</v>
      </c>
      <c r="H19707" s="228">
        <v>609</v>
      </c>
      <c r="I19707" s="228">
        <v>642060.24</v>
      </c>
      <c r="J19707" s="228">
        <v>100683.27</v>
      </c>
      <c r="K19707" s="228">
        <v>71055</v>
      </c>
      <c r="L19707" s="228">
        <v>1020096.65</v>
      </c>
    </row>
    <row r="19708" spans="1:12">
      <c r="A19708" s="228">
        <v>2022</v>
      </c>
      <c r="B19708" s="228" t="s">
        <v>195</v>
      </c>
      <c r="C19708" s="228" t="s">
        <v>68</v>
      </c>
      <c r="D19708" s="228" t="s">
        <v>206</v>
      </c>
      <c r="E19708" s="228">
        <v>25</v>
      </c>
      <c r="F19708" s="228">
        <v>5946</v>
      </c>
      <c r="G19708" s="228">
        <v>208</v>
      </c>
      <c r="H19708" s="228">
        <v>556</v>
      </c>
      <c r="I19708" s="228">
        <v>577761.80000000005</v>
      </c>
      <c r="J19708" s="228">
        <v>106314.52</v>
      </c>
      <c r="K19708" s="228">
        <v>82069</v>
      </c>
      <c r="L19708" s="228">
        <v>983951.4</v>
      </c>
    </row>
    <row r="19709" spans="1:12">
      <c r="A19709" s="228">
        <v>2022</v>
      </c>
      <c r="B19709" s="228" t="s">
        <v>195</v>
      </c>
      <c r="C19709" s="228" t="s">
        <v>68</v>
      </c>
      <c r="D19709" s="228" t="s">
        <v>206</v>
      </c>
      <c r="E19709" s="228">
        <v>30</v>
      </c>
      <c r="F19709" s="228">
        <v>9440</v>
      </c>
      <c r="G19709" s="228">
        <v>404</v>
      </c>
      <c r="H19709" s="228">
        <v>1062</v>
      </c>
      <c r="I19709" s="228">
        <v>1228639.92</v>
      </c>
      <c r="J19709" s="228">
        <v>246920.43</v>
      </c>
      <c r="K19709" s="228">
        <v>88274</v>
      </c>
      <c r="L19709" s="228">
        <v>2036041.42</v>
      </c>
    </row>
    <row r="19710" spans="1:12">
      <c r="A19710" s="228">
        <v>2022</v>
      </c>
      <c r="B19710" s="228" t="s">
        <v>195</v>
      </c>
      <c r="C19710" s="228" t="s">
        <v>68</v>
      </c>
      <c r="D19710" s="228" t="s">
        <v>206</v>
      </c>
      <c r="E19710" s="228">
        <v>35</v>
      </c>
      <c r="F19710" s="228">
        <v>11359</v>
      </c>
      <c r="G19710" s="228">
        <v>544</v>
      </c>
      <c r="H19710" s="228">
        <v>1300</v>
      </c>
      <c r="I19710" s="228">
        <v>1493058.83</v>
      </c>
      <c r="J19710" s="228">
        <v>324248.64</v>
      </c>
      <c r="K19710" s="228">
        <v>107233</v>
      </c>
      <c r="L19710" s="228">
        <v>2578167.4</v>
      </c>
    </row>
    <row r="19711" spans="1:12">
      <c r="A19711" s="228">
        <v>2022</v>
      </c>
      <c r="B19711" s="228" t="s">
        <v>195</v>
      </c>
      <c r="C19711" s="228" t="s">
        <v>68</v>
      </c>
      <c r="D19711" s="228" t="s">
        <v>206</v>
      </c>
      <c r="E19711" s="228">
        <v>40</v>
      </c>
      <c r="F19711" s="228">
        <v>10945</v>
      </c>
      <c r="G19711" s="228">
        <v>542</v>
      </c>
      <c r="H19711" s="228">
        <v>1069</v>
      </c>
      <c r="I19711" s="228">
        <v>1241574.47</v>
      </c>
      <c r="J19711" s="228">
        <v>239180.55</v>
      </c>
      <c r="K19711" s="228">
        <v>138532</v>
      </c>
      <c r="L19711" s="228">
        <v>2125355.4</v>
      </c>
    </row>
    <row r="19712" spans="1:12">
      <c r="A19712" s="228">
        <v>2022</v>
      </c>
      <c r="B19712" s="228" t="s">
        <v>195</v>
      </c>
      <c r="C19712" s="228" t="s">
        <v>68</v>
      </c>
      <c r="D19712" s="228" t="s">
        <v>206</v>
      </c>
      <c r="E19712" s="228">
        <v>45</v>
      </c>
      <c r="F19712" s="228">
        <v>9495</v>
      </c>
      <c r="G19712" s="228">
        <v>456</v>
      </c>
      <c r="H19712" s="228">
        <v>925</v>
      </c>
      <c r="I19712" s="228">
        <v>1220991.82</v>
      </c>
      <c r="J19712" s="228">
        <v>229444.41</v>
      </c>
      <c r="K19712" s="228">
        <v>291695</v>
      </c>
      <c r="L19712" s="228">
        <v>2224039.0499999998</v>
      </c>
    </row>
    <row r="19713" spans="1:12">
      <c r="A19713" s="228">
        <v>2022</v>
      </c>
      <c r="B19713" s="228" t="s">
        <v>195</v>
      </c>
      <c r="C19713" s="228" t="s">
        <v>68</v>
      </c>
      <c r="D19713" s="228" t="s">
        <v>206</v>
      </c>
      <c r="E19713" s="228">
        <v>50</v>
      </c>
      <c r="F19713" s="228">
        <v>9325</v>
      </c>
      <c r="G19713" s="228">
        <v>653</v>
      </c>
      <c r="H19713" s="228">
        <v>1278</v>
      </c>
      <c r="I19713" s="228">
        <v>1428034.32</v>
      </c>
      <c r="J19713" s="228">
        <v>296535.58</v>
      </c>
      <c r="K19713" s="228">
        <v>330045.68</v>
      </c>
      <c r="L19713" s="228">
        <v>2597690</v>
      </c>
    </row>
    <row r="19714" spans="1:12">
      <c r="A19714" s="228">
        <v>2022</v>
      </c>
      <c r="B19714" s="228" t="s">
        <v>195</v>
      </c>
      <c r="C19714" s="228" t="s">
        <v>68</v>
      </c>
      <c r="D19714" s="228" t="s">
        <v>206</v>
      </c>
      <c r="E19714" s="228">
        <v>55</v>
      </c>
      <c r="F19714" s="228">
        <v>7796</v>
      </c>
      <c r="G19714" s="228">
        <v>629</v>
      </c>
      <c r="H19714" s="228">
        <v>1310</v>
      </c>
      <c r="I19714" s="228">
        <v>1381860.24</v>
      </c>
      <c r="J19714" s="228">
        <v>295780.49</v>
      </c>
      <c r="K19714" s="228">
        <v>376290</v>
      </c>
      <c r="L19714" s="228">
        <v>2646936.9500000002</v>
      </c>
    </row>
    <row r="19715" spans="1:12">
      <c r="A19715" s="228">
        <v>2022</v>
      </c>
      <c r="B19715" s="228" t="s">
        <v>195</v>
      </c>
      <c r="C19715" s="228" t="s">
        <v>68</v>
      </c>
      <c r="D19715" s="228" t="s">
        <v>206</v>
      </c>
      <c r="E19715" s="228">
        <v>60</v>
      </c>
      <c r="F19715" s="228">
        <v>7425</v>
      </c>
      <c r="G19715" s="228">
        <v>721</v>
      </c>
      <c r="H19715" s="228">
        <v>1393</v>
      </c>
      <c r="I19715" s="228">
        <v>1593135.32</v>
      </c>
      <c r="J19715" s="228">
        <v>315238.46000000002</v>
      </c>
      <c r="K19715" s="228">
        <v>511818.15</v>
      </c>
      <c r="L19715" s="228">
        <v>2984499.01</v>
      </c>
    </row>
    <row r="19716" spans="1:12">
      <c r="A19716" s="228">
        <v>2022</v>
      </c>
      <c r="B19716" s="228" t="s">
        <v>195</v>
      </c>
      <c r="C19716" s="228" t="s">
        <v>68</v>
      </c>
      <c r="D19716" s="228" t="s">
        <v>206</v>
      </c>
      <c r="E19716" s="228">
        <v>65</v>
      </c>
      <c r="F19716" s="228">
        <v>6375</v>
      </c>
      <c r="G19716" s="228">
        <v>859</v>
      </c>
      <c r="H19716" s="228">
        <v>1807</v>
      </c>
      <c r="I19716" s="228">
        <v>2085786.52</v>
      </c>
      <c r="J19716" s="228">
        <v>372098.15</v>
      </c>
      <c r="K19716" s="228">
        <v>734954.12</v>
      </c>
      <c r="L19716" s="228">
        <v>3854710.88</v>
      </c>
    </row>
    <row r="19717" spans="1:12">
      <c r="A19717" s="228">
        <v>2022</v>
      </c>
      <c r="B19717" s="228" t="s">
        <v>195</v>
      </c>
      <c r="C19717" s="228" t="s">
        <v>68</v>
      </c>
      <c r="D19717" s="228" t="s">
        <v>206</v>
      </c>
      <c r="E19717" s="228">
        <v>70</v>
      </c>
      <c r="F19717" s="228">
        <v>6019</v>
      </c>
      <c r="G19717" s="228">
        <v>1050</v>
      </c>
      <c r="H19717" s="228">
        <v>2384</v>
      </c>
      <c r="I19717" s="228">
        <v>2556332.12</v>
      </c>
      <c r="J19717" s="228">
        <v>460643.67</v>
      </c>
      <c r="K19717" s="228">
        <v>809705.01</v>
      </c>
      <c r="L19717" s="228">
        <v>4556704.18</v>
      </c>
    </row>
    <row r="19718" spans="1:12">
      <c r="A19718" s="228">
        <v>2022</v>
      </c>
      <c r="B19718" s="228" t="s">
        <v>195</v>
      </c>
      <c r="C19718" s="228" t="s">
        <v>68</v>
      </c>
      <c r="D19718" s="228" t="s">
        <v>206</v>
      </c>
      <c r="E19718" s="228">
        <v>75</v>
      </c>
      <c r="F19718" s="228">
        <v>4578</v>
      </c>
      <c r="G19718" s="228">
        <v>912</v>
      </c>
      <c r="H19718" s="228">
        <v>2390</v>
      </c>
      <c r="I19718" s="228">
        <v>2585750.04</v>
      </c>
      <c r="J19718" s="228">
        <v>391217.53</v>
      </c>
      <c r="K19718" s="228">
        <v>812853.31</v>
      </c>
      <c r="L19718" s="228">
        <v>4355050.5599999996</v>
      </c>
    </row>
    <row r="19719" spans="1:12">
      <c r="A19719" s="228">
        <v>2022</v>
      </c>
      <c r="B19719" s="228" t="s">
        <v>195</v>
      </c>
      <c r="C19719" s="228" t="s">
        <v>68</v>
      </c>
      <c r="D19719" s="228" t="s">
        <v>206</v>
      </c>
      <c r="E19719" s="228">
        <v>80</v>
      </c>
      <c r="F19719" s="228">
        <v>2633</v>
      </c>
      <c r="G19719" s="228">
        <v>453</v>
      </c>
      <c r="H19719" s="228">
        <v>1448</v>
      </c>
      <c r="I19719" s="228">
        <v>1417963.61</v>
      </c>
      <c r="J19719" s="228">
        <v>254419.12</v>
      </c>
      <c r="K19719" s="228">
        <v>303293</v>
      </c>
      <c r="L19719" s="228">
        <v>2214025.89</v>
      </c>
    </row>
    <row r="19720" spans="1:12">
      <c r="A19720" s="228">
        <v>2022</v>
      </c>
      <c r="B19720" s="228" t="s">
        <v>195</v>
      </c>
      <c r="C19720" s="228" t="s">
        <v>68</v>
      </c>
      <c r="D19720" s="228" t="s">
        <v>206</v>
      </c>
      <c r="E19720" s="228">
        <v>85</v>
      </c>
      <c r="F19720" s="228">
        <v>1422</v>
      </c>
      <c r="G19720" s="228">
        <v>298</v>
      </c>
      <c r="H19720" s="228">
        <v>1589</v>
      </c>
      <c r="I19720" s="228">
        <v>1110120.6299999999</v>
      </c>
      <c r="J19720" s="228">
        <v>114827.81</v>
      </c>
      <c r="K19720" s="228">
        <v>117662</v>
      </c>
      <c r="L19720" s="228">
        <v>1439136.45</v>
      </c>
    </row>
    <row r="19721" spans="1:12">
      <c r="A19721" s="228">
        <v>2022</v>
      </c>
      <c r="B19721" s="228" t="s">
        <v>195</v>
      </c>
      <c r="C19721" s="228" t="s">
        <v>68</v>
      </c>
      <c r="D19721" s="228" t="s">
        <v>206</v>
      </c>
      <c r="E19721" s="228">
        <v>90</v>
      </c>
      <c r="F19721" s="228">
        <v>594</v>
      </c>
      <c r="G19721" s="228">
        <v>115</v>
      </c>
      <c r="H19721" s="228">
        <v>677</v>
      </c>
      <c r="I19721" s="228">
        <v>498135.1</v>
      </c>
      <c r="J19721" s="228">
        <v>49393.279999999999</v>
      </c>
      <c r="K19721" s="228">
        <v>50397</v>
      </c>
      <c r="L19721" s="228">
        <v>621755.31999999995</v>
      </c>
    </row>
    <row r="19722" spans="1:12">
      <c r="A19722" s="228">
        <v>2022</v>
      </c>
      <c r="B19722" s="228" t="s">
        <v>195</v>
      </c>
      <c r="C19722" s="228" t="s">
        <v>68</v>
      </c>
      <c r="D19722" s="228" t="s">
        <v>206</v>
      </c>
      <c r="E19722" s="228">
        <v>95</v>
      </c>
      <c r="F19722" s="228">
        <v>168</v>
      </c>
      <c r="G19722" s="228">
        <v>41</v>
      </c>
      <c r="H19722" s="228">
        <v>213</v>
      </c>
      <c r="I19722" s="228">
        <v>142054.34</v>
      </c>
      <c r="J19722" s="228">
        <v>13052.39</v>
      </c>
      <c r="K19722" s="228">
        <v>6229</v>
      </c>
      <c r="L19722" s="228">
        <v>155163.76</v>
      </c>
    </row>
    <row r="19723" spans="1:12">
      <c r="A19723" s="228">
        <v>2022</v>
      </c>
      <c r="B19723" s="228" t="s">
        <v>195</v>
      </c>
      <c r="C19723" s="228" t="s">
        <v>67</v>
      </c>
      <c r="D19723" s="228" t="s">
        <v>205</v>
      </c>
      <c r="E19723" s="228">
        <v>0</v>
      </c>
      <c r="F19723" s="228">
        <v>2804</v>
      </c>
      <c r="G19723" s="228">
        <v>60</v>
      </c>
      <c r="H19723" s="228">
        <v>129</v>
      </c>
      <c r="I19723" s="228">
        <v>116795.85</v>
      </c>
      <c r="J19723" s="228">
        <v>21599.78</v>
      </c>
      <c r="K19723" s="228">
        <v>2138.75</v>
      </c>
      <c r="L19723" s="228">
        <v>147628.65</v>
      </c>
    </row>
    <row r="19724" spans="1:12">
      <c r="A19724" s="228">
        <v>2022</v>
      </c>
      <c r="B19724" s="228" t="s">
        <v>195</v>
      </c>
      <c r="C19724" s="228" t="s">
        <v>67</v>
      </c>
      <c r="D19724" s="228" t="s">
        <v>205</v>
      </c>
      <c r="E19724" s="228">
        <v>5</v>
      </c>
      <c r="F19724" s="228">
        <v>3558</v>
      </c>
      <c r="G19724" s="228">
        <v>41</v>
      </c>
      <c r="H19724" s="228">
        <v>46</v>
      </c>
      <c r="I19724" s="228">
        <v>56398.5</v>
      </c>
      <c r="J19724" s="228">
        <v>10172.09</v>
      </c>
      <c r="K19724" s="228">
        <v>2654</v>
      </c>
      <c r="L19724" s="228">
        <v>75151.87</v>
      </c>
    </row>
    <row r="19725" spans="1:12">
      <c r="A19725" s="228">
        <v>2022</v>
      </c>
      <c r="B19725" s="228" t="s">
        <v>195</v>
      </c>
      <c r="C19725" s="228" t="s">
        <v>67</v>
      </c>
      <c r="D19725" s="228" t="s">
        <v>205</v>
      </c>
      <c r="E19725" s="228">
        <v>10</v>
      </c>
      <c r="F19725" s="228">
        <v>3671</v>
      </c>
      <c r="G19725" s="228">
        <v>34</v>
      </c>
      <c r="H19725" s="228">
        <v>60</v>
      </c>
      <c r="I19725" s="228">
        <v>49642</v>
      </c>
      <c r="J19725" s="228">
        <v>11726.65</v>
      </c>
      <c r="K19725" s="228">
        <v>5413</v>
      </c>
      <c r="L19725" s="228">
        <v>74249.14</v>
      </c>
    </row>
    <row r="19726" spans="1:12">
      <c r="A19726" s="228">
        <v>2022</v>
      </c>
      <c r="B19726" s="228" t="s">
        <v>195</v>
      </c>
      <c r="C19726" s="228" t="s">
        <v>67</v>
      </c>
      <c r="D19726" s="228" t="s">
        <v>205</v>
      </c>
      <c r="E19726" s="228">
        <v>15</v>
      </c>
      <c r="F19726" s="228">
        <v>3218</v>
      </c>
      <c r="G19726" s="228">
        <v>45</v>
      </c>
      <c r="H19726" s="228">
        <v>107</v>
      </c>
      <c r="I19726" s="228">
        <v>129241.3</v>
      </c>
      <c r="J19726" s="228">
        <v>19248.22</v>
      </c>
      <c r="K19726" s="228">
        <v>39615</v>
      </c>
      <c r="L19726" s="228">
        <v>206873.42</v>
      </c>
    </row>
    <row r="19727" spans="1:12">
      <c r="A19727" s="228">
        <v>2022</v>
      </c>
      <c r="B19727" s="228" t="s">
        <v>195</v>
      </c>
      <c r="C19727" s="228" t="s">
        <v>67</v>
      </c>
      <c r="D19727" s="228" t="s">
        <v>205</v>
      </c>
      <c r="E19727" s="228">
        <v>20</v>
      </c>
      <c r="F19727" s="228">
        <v>2243</v>
      </c>
      <c r="G19727" s="228">
        <v>46</v>
      </c>
      <c r="H19727" s="228">
        <v>75</v>
      </c>
      <c r="I19727" s="228">
        <v>107146</v>
      </c>
      <c r="J19727" s="228">
        <v>25895.31</v>
      </c>
      <c r="K19727" s="228">
        <v>25922</v>
      </c>
      <c r="L19727" s="228">
        <v>199693.42</v>
      </c>
    </row>
    <row r="19728" spans="1:12">
      <c r="A19728" s="228">
        <v>2022</v>
      </c>
      <c r="B19728" s="228" t="s">
        <v>195</v>
      </c>
      <c r="C19728" s="228" t="s">
        <v>67</v>
      </c>
      <c r="D19728" s="228" t="s">
        <v>205</v>
      </c>
      <c r="E19728" s="228">
        <v>25</v>
      </c>
      <c r="F19728" s="228">
        <v>2100</v>
      </c>
      <c r="G19728" s="228">
        <v>43</v>
      </c>
      <c r="H19728" s="228">
        <v>90</v>
      </c>
      <c r="I19728" s="228">
        <v>109100.3</v>
      </c>
      <c r="J19728" s="228">
        <v>28362.18</v>
      </c>
      <c r="K19728" s="228">
        <v>15739</v>
      </c>
      <c r="L19728" s="228">
        <v>197955.99</v>
      </c>
    </row>
    <row r="19729" spans="1:12">
      <c r="A19729" s="228">
        <v>2022</v>
      </c>
      <c r="B19729" s="228" t="s">
        <v>195</v>
      </c>
      <c r="C19729" s="228" t="s">
        <v>67</v>
      </c>
      <c r="D19729" s="228" t="s">
        <v>205</v>
      </c>
      <c r="E19729" s="228">
        <v>30</v>
      </c>
      <c r="F19729" s="228">
        <v>3509</v>
      </c>
      <c r="G19729" s="228">
        <v>57</v>
      </c>
      <c r="H19729" s="228">
        <v>98</v>
      </c>
      <c r="I19729" s="228">
        <v>130347.35</v>
      </c>
      <c r="J19729" s="228">
        <v>35703.61</v>
      </c>
      <c r="K19729" s="228">
        <v>26302</v>
      </c>
      <c r="L19729" s="228">
        <v>232708.93</v>
      </c>
    </row>
    <row r="19730" spans="1:12">
      <c r="A19730" s="228">
        <v>2022</v>
      </c>
      <c r="B19730" s="228" t="s">
        <v>195</v>
      </c>
      <c r="C19730" s="228" t="s">
        <v>67</v>
      </c>
      <c r="D19730" s="228" t="s">
        <v>205</v>
      </c>
      <c r="E19730" s="228">
        <v>35</v>
      </c>
      <c r="F19730" s="228">
        <v>4180</v>
      </c>
      <c r="G19730" s="228">
        <v>92</v>
      </c>
      <c r="H19730" s="228">
        <v>164</v>
      </c>
      <c r="I19730" s="228">
        <v>208885</v>
      </c>
      <c r="J19730" s="228">
        <v>44126.34</v>
      </c>
      <c r="K19730" s="228">
        <v>54246</v>
      </c>
      <c r="L19730" s="228">
        <v>377506.24</v>
      </c>
    </row>
    <row r="19731" spans="1:12">
      <c r="A19731" s="228">
        <v>2022</v>
      </c>
      <c r="B19731" s="228" t="s">
        <v>195</v>
      </c>
      <c r="C19731" s="228" t="s">
        <v>67</v>
      </c>
      <c r="D19731" s="228" t="s">
        <v>205</v>
      </c>
      <c r="E19731" s="228">
        <v>40</v>
      </c>
      <c r="F19731" s="228">
        <v>3853</v>
      </c>
      <c r="G19731" s="228">
        <v>92</v>
      </c>
      <c r="H19731" s="228">
        <v>218</v>
      </c>
      <c r="I19731" s="228">
        <v>296455.2</v>
      </c>
      <c r="J19731" s="228">
        <v>56413.59</v>
      </c>
      <c r="K19731" s="228">
        <v>61698</v>
      </c>
      <c r="L19731" s="228">
        <v>496567.05</v>
      </c>
    </row>
    <row r="19732" spans="1:12">
      <c r="A19732" s="228">
        <v>2022</v>
      </c>
      <c r="B19732" s="228" t="s">
        <v>195</v>
      </c>
      <c r="C19732" s="228" t="s">
        <v>67</v>
      </c>
      <c r="D19732" s="228" t="s">
        <v>205</v>
      </c>
      <c r="E19732" s="228">
        <v>45</v>
      </c>
      <c r="F19732" s="228">
        <v>3534</v>
      </c>
      <c r="G19732" s="228">
        <v>111</v>
      </c>
      <c r="H19732" s="228">
        <v>256</v>
      </c>
      <c r="I19732" s="228">
        <v>309769.34999999998</v>
      </c>
      <c r="J19732" s="228">
        <v>77562.929999999993</v>
      </c>
      <c r="K19732" s="228">
        <v>117148</v>
      </c>
      <c r="L19732" s="228">
        <v>616828.03</v>
      </c>
    </row>
    <row r="19733" spans="1:12">
      <c r="A19733" s="228">
        <v>2022</v>
      </c>
      <c r="B19733" s="228" t="s">
        <v>195</v>
      </c>
      <c r="C19733" s="228" t="s">
        <v>67</v>
      </c>
      <c r="D19733" s="228" t="s">
        <v>205</v>
      </c>
      <c r="E19733" s="228">
        <v>50</v>
      </c>
      <c r="F19733" s="228">
        <v>3624</v>
      </c>
      <c r="G19733" s="228">
        <v>176</v>
      </c>
      <c r="H19733" s="228">
        <v>439</v>
      </c>
      <c r="I19733" s="228">
        <v>519919.15</v>
      </c>
      <c r="J19733" s="228">
        <v>107159.9</v>
      </c>
      <c r="K19733" s="228">
        <v>128842.95</v>
      </c>
      <c r="L19733" s="228">
        <v>883534.96</v>
      </c>
    </row>
    <row r="19734" spans="1:12">
      <c r="A19734" s="228">
        <v>2022</v>
      </c>
      <c r="B19734" s="228" t="s">
        <v>195</v>
      </c>
      <c r="C19734" s="228" t="s">
        <v>67</v>
      </c>
      <c r="D19734" s="228" t="s">
        <v>205</v>
      </c>
      <c r="E19734" s="228">
        <v>55</v>
      </c>
      <c r="F19734" s="228">
        <v>3310</v>
      </c>
      <c r="G19734" s="228">
        <v>224</v>
      </c>
      <c r="H19734" s="228">
        <v>738</v>
      </c>
      <c r="I19734" s="228">
        <v>727578.45</v>
      </c>
      <c r="J19734" s="228">
        <v>172506.47</v>
      </c>
      <c r="K19734" s="228">
        <v>204670.4</v>
      </c>
      <c r="L19734" s="228">
        <v>1236696.4099999999</v>
      </c>
    </row>
    <row r="19735" spans="1:12">
      <c r="A19735" s="228">
        <v>2022</v>
      </c>
      <c r="B19735" s="228" t="s">
        <v>195</v>
      </c>
      <c r="C19735" s="228" t="s">
        <v>67</v>
      </c>
      <c r="D19735" s="228" t="s">
        <v>205</v>
      </c>
      <c r="E19735" s="228">
        <v>60</v>
      </c>
      <c r="F19735" s="228">
        <v>3091</v>
      </c>
      <c r="G19735" s="228">
        <v>283</v>
      </c>
      <c r="H19735" s="228">
        <v>691</v>
      </c>
      <c r="I19735" s="228">
        <v>943525.95</v>
      </c>
      <c r="J19735" s="228">
        <v>189437.75</v>
      </c>
      <c r="K19735" s="228">
        <v>322739</v>
      </c>
      <c r="L19735" s="228">
        <v>1583231.59</v>
      </c>
    </row>
    <row r="19736" spans="1:12">
      <c r="A19736" s="228">
        <v>2022</v>
      </c>
      <c r="B19736" s="228" t="s">
        <v>195</v>
      </c>
      <c r="C19736" s="228" t="s">
        <v>67</v>
      </c>
      <c r="D19736" s="228" t="s">
        <v>205</v>
      </c>
      <c r="E19736" s="228">
        <v>65</v>
      </c>
      <c r="F19736" s="228">
        <v>2343</v>
      </c>
      <c r="G19736" s="228">
        <v>289</v>
      </c>
      <c r="H19736" s="228">
        <v>648</v>
      </c>
      <c r="I19736" s="228">
        <v>766432.66</v>
      </c>
      <c r="J19736" s="228">
        <v>173985.57</v>
      </c>
      <c r="K19736" s="228">
        <v>253186.8</v>
      </c>
      <c r="L19736" s="228">
        <v>1311047.77</v>
      </c>
    </row>
    <row r="19737" spans="1:12">
      <c r="A19737" s="228">
        <v>2022</v>
      </c>
      <c r="B19737" s="228" t="s">
        <v>195</v>
      </c>
      <c r="C19737" s="228" t="s">
        <v>67</v>
      </c>
      <c r="D19737" s="228" t="s">
        <v>205</v>
      </c>
      <c r="E19737" s="228">
        <v>70</v>
      </c>
      <c r="F19737" s="228">
        <v>1615</v>
      </c>
      <c r="G19737" s="228">
        <v>241</v>
      </c>
      <c r="H19737" s="228">
        <v>802</v>
      </c>
      <c r="I19737" s="228">
        <v>941542.05</v>
      </c>
      <c r="J19737" s="228">
        <v>179214.14</v>
      </c>
      <c r="K19737" s="228">
        <v>266047</v>
      </c>
      <c r="L19737" s="228">
        <v>1472258.86</v>
      </c>
    </row>
    <row r="19738" spans="1:12">
      <c r="A19738" s="228">
        <v>2022</v>
      </c>
      <c r="B19738" s="228" t="s">
        <v>195</v>
      </c>
      <c r="C19738" s="228" t="s">
        <v>67</v>
      </c>
      <c r="D19738" s="228" t="s">
        <v>205</v>
      </c>
      <c r="E19738" s="228">
        <v>75</v>
      </c>
      <c r="F19738" s="228">
        <v>1009</v>
      </c>
      <c r="G19738" s="228">
        <v>236</v>
      </c>
      <c r="H19738" s="228">
        <v>541</v>
      </c>
      <c r="I19738" s="228">
        <v>651645.69999999995</v>
      </c>
      <c r="J19738" s="228">
        <v>106089.1</v>
      </c>
      <c r="K19738" s="228">
        <v>166176.20000000001</v>
      </c>
      <c r="L19738" s="228">
        <v>919127.16</v>
      </c>
    </row>
    <row r="19739" spans="1:12">
      <c r="A19739" s="228">
        <v>2022</v>
      </c>
      <c r="B19739" s="228" t="s">
        <v>195</v>
      </c>
      <c r="C19739" s="228" t="s">
        <v>67</v>
      </c>
      <c r="D19739" s="228" t="s">
        <v>205</v>
      </c>
      <c r="E19739" s="228">
        <v>80</v>
      </c>
      <c r="F19739" s="228">
        <v>520</v>
      </c>
      <c r="G19739" s="228">
        <v>82</v>
      </c>
      <c r="H19739" s="228">
        <v>442</v>
      </c>
      <c r="I19739" s="228">
        <v>322118.75</v>
      </c>
      <c r="J19739" s="228">
        <v>51740.99</v>
      </c>
      <c r="K19739" s="228">
        <v>66058</v>
      </c>
      <c r="L19739" s="228">
        <v>458014.3</v>
      </c>
    </row>
    <row r="19740" spans="1:12">
      <c r="A19740" s="228">
        <v>2022</v>
      </c>
      <c r="B19740" s="228" t="s">
        <v>195</v>
      </c>
      <c r="C19740" s="228" t="s">
        <v>67</v>
      </c>
      <c r="D19740" s="228" t="s">
        <v>205</v>
      </c>
      <c r="E19740" s="228">
        <v>85</v>
      </c>
      <c r="F19740" s="228">
        <v>162</v>
      </c>
      <c r="G19740" s="228">
        <v>25</v>
      </c>
      <c r="H19740" s="228">
        <v>221</v>
      </c>
      <c r="I19740" s="228">
        <v>120353.65</v>
      </c>
      <c r="J19740" s="228">
        <v>10579.15</v>
      </c>
      <c r="K19740" s="228">
        <v>12713</v>
      </c>
      <c r="L19740" s="228">
        <v>143212.85</v>
      </c>
    </row>
    <row r="19741" spans="1:12">
      <c r="A19741" s="228">
        <v>2022</v>
      </c>
      <c r="B19741" s="228" t="s">
        <v>195</v>
      </c>
      <c r="C19741" s="228" t="s">
        <v>67</v>
      </c>
      <c r="D19741" s="228" t="s">
        <v>205</v>
      </c>
      <c r="E19741" s="228">
        <v>90</v>
      </c>
      <c r="F19741" s="228">
        <v>44</v>
      </c>
      <c r="G19741" s="228">
        <v>1</v>
      </c>
      <c r="H19741" s="228">
        <v>1</v>
      </c>
      <c r="I19741" s="228">
        <v>415</v>
      </c>
      <c r="J19741" s="228">
        <v>-302.75</v>
      </c>
      <c r="K19741" s="228">
        <v>0</v>
      </c>
      <c r="L19741" s="228">
        <v>112.25</v>
      </c>
    </row>
    <row r="19742" spans="1:12">
      <c r="A19742" s="228">
        <v>2022</v>
      </c>
      <c r="B19742" s="228" t="s">
        <v>195</v>
      </c>
      <c r="C19742" s="228" t="s">
        <v>67</v>
      </c>
      <c r="D19742" s="228" t="s">
        <v>205</v>
      </c>
      <c r="E19742" s="228">
        <v>95</v>
      </c>
      <c r="F19742" s="228">
        <v>7</v>
      </c>
      <c r="G19742" s="228">
        <v>3</v>
      </c>
      <c r="H19742" s="228">
        <v>4</v>
      </c>
      <c r="I19742" s="228">
        <v>2524</v>
      </c>
      <c r="J19742" s="228">
        <v>618.04999999999995</v>
      </c>
      <c r="K19742" s="228">
        <v>0</v>
      </c>
      <c r="L19742" s="228">
        <v>3142.05</v>
      </c>
    </row>
    <row r="19743" spans="1:12">
      <c r="A19743" s="228">
        <v>2022</v>
      </c>
      <c r="B19743" s="228" t="s">
        <v>195</v>
      </c>
      <c r="C19743" s="228" t="s">
        <v>67</v>
      </c>
      <c r="D19743" s="228" t="s">
        <v>206</v>
      </c>
      <c r="E19743" s="228">
        <v>0</v>
      </c>
      <c r="F19743" s="228">
        <v>2618</v>
      </c>
      <c r="G19743" s="228">
        <v>42</v>
      </c>
      <c r="H19743" s="228">
        <v>95</v>
      </c>
      <c r="I19743" s="228">
        <v>90266.05</v>
      </c>
      <c r="J19743" s="228">
        <v>15605.56</v>
      </c>
      <c r="K19743" s="228">
        <v>9098</v>
      </c>
      <c r="L19743" s="228">
        <v>141446.70000000001</v>
      </c>
    </row>
    <row r="19744" spans="1:12">
      <c r="A19744" s="228">
        <v>2022</v>
      </c>
      <c r="B19744" s="228" t="s">
        <v>195</v>
      </c>
      <c r="C19744" s="228" t="s">
        <v>67</v>
      </c>
      <c r="D19744" s="228" t="s">
        <v>206</v>
      </c>
      <c r="E19744" s="228">
        <v>5</v>
      </c>
      <c r="F19744" s="228">
        <v>3445</v>
      </c>
      <c r="G19744" s="228">
        <v>22</v>
      </c>
      <c r="H19744" s="228">
        <v>24</v>
      </c>
      <c r="I19744" s="228">
        <v>25262</v>
      </c>
      <c r="J19744" s="228">
        <v>7687</v>
      </c>
      <c r="K19744" s="228">
        <v>1170</v>
      </c>
      <c r="L19744" s="228">
        <v>38813.29</v>
      </c>
    </row>
    <row r="19745" spans="1:12">
      <c r="A19745" s="228">
        <v>2022</v>
      </c>
      <c r="B19745" s="228" t="s">
        <v>195</v>
      </c>
      <c r="C19745" s="228" t="s">
        <v>67</v>
      </c>
      <c r="D19745" s="228" t="s">
        <v>206</v>
      </c>
      <c r="E19745" s="228">
        <v>10</v>
      </c>
      <c r="F19745" s="228">
        <v>3416</v>
      </c>
      <c r="G19745" s="228">
        <v>25</v>
      </c>
      <c r="H19745" s="228">
        <v>53</v>
      </c>
      <c r="I19745" s="228">
        <v>42182.3</v>
      </c>
      <c r="J19745" s="228">
        <v>8000.88</v>
      </c>
      <c r="K19745" s="228">
        <v>582</v>
      </c>
      <c r="L19745" s="228">
        <v>55325.98</v>
      </c>
    </row>
    <row r="19746" spans="1:12">
      <c r="A19746" s="228">
        <v>2022</v>
      </c>
      <c r="B19746" s="228" t="s">
        <v>195</v>
      </c>
      <c r="C19746" s="228" t="s">
        <v>67</v>
      </c>
      <c r="D19746" s="228" t="s">
        <v>206</v>
      </c>
      <c r="E19746" s="228">
        <v>15</v>
      </c>
      <c r="F19746" s="228">
        <v>3097</v>
      </c>
      <c r="G19746" s="228">
        <v>45</v>
      </c>
      <c r="H19746" s="228">
        <v>126</v>
      </c>
      <c r="I19746" s="228">
        <v>122302.91</v>
      </c>
      <c r="J19746" s="228">
        <v>25593.279999999999</v>
      </c>
      <c r="K19746" s="228">
        <v>7499</v>
      </c>
      <c r="L19746" s="228">
        <v>166709.38</v>
      </c>
    </row>
    <row r="19747" spans="1:12">
      <c r="A19747" s="228">
        <v>2022</v>
      </c>
      <c r="B19747" s="228" t="s">
        <v>195</v>
      </c>
      <c r="C19747" s="228" t="s">
        <v>67</v>
      </c>
      <c r="D19747" s="228" t="s">
        <v>206</v>
      </c>
      <c r="E19747" s="228">
        <v>20</v>
      </c>
      <c r="F19747" s="228">
        <v>2404</v>
      </c>
      <c r="G19747" s="228">
        <v>76</v>
      </c>
      <c r="H19747" s="228">
        <v>285</v>
      </c>
      <c r="I19747" s="228">
        <v>258838.49</v>
      </c>
      <c r="J19747" s="228">
        <v>38804.65</v>
      </c>
      <c r="K19747" s="228">
        <v>29562</v>
      </c>
      <c r="L19747" s="228">
        <v>348135.39</v>
      </c>
    </row>
    <row r="19748" spans="1:12">
      <c r="A19748" s="228">
        <v>2022</v>
      </c>
      <c r="B19748" s="228" t="s">
        <v>195</v>
      </c>
      <c r="C19748" s="228" t="s">
        <v>67</v>
      </c>
      <c r="D19748" s="228" t="s">
        <v>206</v>
      </c>
      <c r="E19748" s="228">
        <v>25</v>
      </c>
      <c r="F19748" s="228">
        <v>2773</v>
      </c>
      <c r="G19748" s="228">
        <v>100</v>
      </c>
      <c r="H19748" s="228">
        <v>300</v>
      </c>
      <c r="I19748" s="228">
        <v>286694.8</v>
      </c>
      <c r="J19748" s="228">
        <v>41181.18</v>
      </c>
      <c r="K19748" s="228">
        <v>62473</v>
      </c>
      <c r="L19748" s="228">
        <v>459377.6</v>
      </c>
    </row>
    <row r="19749" spans="1:12">
      <c r="A19749" s="228">
        <v>2022</v>
      </c>
      <c r="B19749" s="228" t="s">
        <v>195</v>
      </c>
      <c r="C19749" s="228" t="s">
        <v>67</v>
      </c>
      <c r="D19749" s="228" t="s">
        <v>206</v>
      </c>
      <c r="E19749" s="228">
        <v>30</v>
      </c>
      <c r="F19749" s="228">
        <v>4299</v>
      </c>
      <c r="G19749" s="228">
        <v>167</v>
      </c>
      <c r="H19749" s="228">
        <v>479</v>
      </c>
      <c r="I19749" s="228">
        <v>465957</v>
      </c>
      <c r="J19749" s="228">
        <v>94275.39</v>
      </c>
      <c r="K19749" s="228">
        <v>91144.6</v>
      </c>
      <c r="L19749" s="228">
        <v>788420.26</v>
      </c>
    </row>
    <row r="19750" spans="1:12">
      <c r="A19750" s="228">
        <v>2022</v>
      </c>
      <c r="B19750" s="228" t="s">
        <v>195</v>
      </c>
      <c r="C19750" s="228" t="s">
        <v>67</v>
      </c>
      <c r="D19750" s="228" t="s">
        <v>206</v>
      </c>
      <c r="E19750" s="228">
        <v>35</v>
      </c>
      <c r="F19750" s="228">
        <v>4794</v>
      </c>
      <c r="G19750" s="228">
        <v>239</v>
      </c>
      <c r="H19750" s="228">
        <v>819</v>
      </c>
      <c r="I19750" s="228">
        <v>802791.5</v>
      </c>
      <c r="J19750" s="228">
        <v>117344.73</v>
      </c>
      <c r="K19750" s="228">
        <v>105654</v>
      </c>
      <c r="L19750" s="228">
        <v>1162143.29</v>
      </c>
    </row>
    <row r="19751" spans="1:12">
      <c r="A19751" s="228">
        <v>2022</v>
      </c>
      <c r="B19751" s="228" t="s">
        <v>195</v>
      </c>
      <c r="C19751" s="228" t="s">
        <v>67</v>
      </c>
      <c r="D19751" s="228" t="s">
        <v>206</v>
      </c>
      <c r="E19751" s="228">
        <v>40</v>
      </c>
      <c r="F19751" s="228">
        <v>4290</v>
      </c>
      <c r="G19751" s="228">
        <v>186</v>
      </c>
      <c r="H19751" s="228">
        <v>423</v>
      </c>
      <c r="I19751" s="228">
        <v>449477.9</v>
      </c>
      <c r="J19751" s="228">
        <v>97832.78</v>
      </c>
      <c r="K19751" s="228">
        <v>101614</v>
      </c>
      <c r="L19751" s="228">
        <v>749203.93</v>
      </c>
    </row>
    <row r="19752" spans="1:12">
      <c r="A19752" s="228">
        <v>2022</v>
      </c>
      <c r="B19752" s="228" t="s">
        <v>195</v>
      </c>
      <c r="C19752" s="228" t="s">
        <v>67</v>
      </c>
      <c r="D19752" s="228" t="s">
        <v>206</v>
      </c>
      <c r="E19752" s="228">
        <v>45</v>
      </c>
      <c r="F19752" s="228">
        <v>3742</v>
      </c>
      <c r="G19752" s="228">
        <v>178</v>
      </c>
      <c r="H19752" s="228">
        <v>430</v>
      </c>
      <c r="I19752" s="228">
        <v>529125.9</v>
      </c>
      <c r="J19752" s="228">
        <v>119851.39</v>
      </c>
      <c r="K19752" s="228">
        <v>93305.65</v>
      </c>
      <c r="L19752" s="228">
        <v>884635.95</v>
      </c>
    </row>
    <row r="19753" spans="1:12">
      <c r="A19753" s="228">
        <v>2022</v>
      </c>
      <c r="B19753" s="228" t="s">
        <v>195</v>
      </c>
      <c r="C19753" s="228" t="s">
        <v>67</v>
      </c>
      <c r="D19753" s="228" t="s">
        <v>206</v>
      </c>
      <c r="E19753" s="228">
        <v>50</v>
      </c>
      <c r="F19753" s="228">
        <v>3795</v>
      </c>
      <c r="G19753" s="228">
        <v>247</v>
      </c>
      <c r="H19753" s="228">
        <v>503</v>
      </c>
      <c r="I19753" s="228">
        <v>603008.28</v>
      </c>
      <c r="J19753" s="228">
        <v>124732.27</v>
      </c>
      <c r="K19753" s="228">
        <v>172897</v>
      </c>
      <c r="L19753" s="228">
        <v>1029659.6</v>
      </c>
    </row>
    <row r="19754" spans="1:12">
      <c r="A19754" s="228">
        <v>2022</v>
      </c>
      <c r="B19754" s="228" t="s">
        <v>195</v>
      </c>
      <c r="C19754" s="228" t="s">
        <v>67</v>
      </c>
      <c r="D19754" s="228" t="s">
        <v>206</v>
      </c>
      <c r="E19754" s="228">
        <v>55</v>
      </c>
      <c r="F19754" s="228">
        <v>3313</v>
      </c>
      <c r="G19754" s="228">
        <v>314</v>
      </c>
      <c r="H19754" s="228">
        <v>516</v>
      </c>
      <c r="I19754" s="228">
        <v>658930.80000000005</v>
      </c>
      <c r="J19754" s="228">
        <v>136899.04999999999</v>
      </c>
      <c r="K19754" s="228">
        <v>215504</v>
      </c>
      <c r="L19754" s="228">
        <v>1109474.3899999999</v>
      </c>
    </row>
    <row r="19755" spans="1:12">
      <c r="A19755" s="228">
        <v>2022</v>
      </c>
      <c r="B19755" s="228" t="s">
        <v>195</v>
      </c>
      <c r="C19755" s="228" t="s">
        <v>67</v>
      </c>
      <c r="D19755" s="228" t="s">
        <v>206</v>
      </c>
      <c r="E19755" s="228">
        <v>60</v>
      </c>
      <c r="F19755" s="228">
        <v>3062</v>
      </c>
      <c r="G19755" s="228">
        <v>249</v>
      </c>
      <c r="H19755" s="228">
        <v>667</v>
      </c>
      <c r="I19755" s="228">
        <v>617511.80000000005</v>
      </c>
      <c r="J19755" s="228">
        <v>136351.79</v>
      </c>
      <c r="K19755" s="228">
        <v>162735</v>
      </c>
      <c r="L19755" s="228">
        <v>1038894.38</v>
      </c>
    </row>
    <row r="19756" spans="1:12">
      <c r="A19756" s="228">
        <v>2022</v>
      </c>
      <c r="B19756" s="228" t="s">
        <v>195</v>
      </c>
      <c r="C19756" s="228" t="s">
        <v>67</v>
      </c>
      <c r="D19756" s="228" t="s">
        <v>206</v>
      </c>
      <c r="E19756" s="228">
        <v>65</v>
      </c>
      <c r="F19756" s="228">
        <v>2246</v>
      </c>
      <c r="G19756" s="228">
        <v>237</v>
      </c>
      <c r="H19756" s="228">
        <v>484</v>
      </c>
      <c r="I19756" s="228">
        <v>630184.6</v>
      </c>
      <c r="J19756" s="228">
        <v>130552.14</v>
      </c>
      <c r="K19756" s="228">
        <v>181401</v>
      </c>
      <c r="L19756" s="228">
        <v>1016803.11</v>
      </c>
    </row>
    <row r="19757" spans="1:12">
      <c r="A19757" s="228">
        <v>2022</v>
      </c>
      <c r="B19757" s="228" t="s">
        <v>195</v>
      </c>
      <c r="C19757" s="228" t="s">
        <v>67</v>
      </c>
      <c r="D19757" s="228" t="s">
        <v>206</v>
      </c>
      <c r="E19757" s="228">
        <v>70</v>
      </c>
      <c r="F19757" s="228">
        <v>1605</v>
      </c>
      <c r="G19757" s="228">
        <v>229</v>
      </c>
      <c r="H19757" s="228">
        <v>541</v>
      </c>
      <c r="I19757" s="228">
        <v>536453.5</v>
      </c>
      <c r="J19757" s="228">
        <v>110667.06</v>
      </c>
      <c r="K19757" s="228">
        <v>223904.8</v>
      </c>
      <c r="L19757" s="228">
        <v>933214.56</v>
      </c>
    </row>
    <row r="19758" spans="1:12">
      <c r="A19758" s="228">
        <v>2022</v>
      </c>
      <c r="B19758" s="228" t="s">
        <v>195</v>
      </c>
      <c r="C19758" s="228" t="s">
        <v>67</v>
      </c>
      <c r="D19758" s="228" t="s">
        <v>206</v>
      </c>
      <c r="E19758" s="228">
        <v>75</v>
      </c>
      <c r="F19758" s="228">
        <v>977</v>
      </c>
      <c r="G19758" s="228">
        <v>144</v>
      </c>
      <c r="H19758" s="228">
        <v>387</v>
      </c>
      <c r="I19758" s="228">
        <v>482389.3</v>
      </c>
      <c r="J19758" s="228">
        <v>87131.38</v>
      </c>
      <c r="K19758" s="228">
        <v>102905</v>
      </c>
      <c r="L19758" s="228">
        <v>703888.05</v>
      </c>
    </row>
    <row r="19759" spans="1:12">
      <c r="A19759" s="228">
        <v>2022</v>
      </c>
      <c r="B19759" s="228" t="s">
        <v>195</v>
      </c>
      <c r="C19759" s="228" t="s">
        <v>67</v>
      </c>
      <c r="D19759" s="228" t="s">
        <v>206</v>
      </c>
      <c r="E19759" s="228">
        <v>80</v>
      </c>
      <c r="F19759" s="228">
        <v>466</v>
      </c>
      <c r="G19759" s="228">
        <v>69</v>
      </c>
      <c r="H19759" s="228">
        <v>495</v>
      </c>
      <c r="I19759" s="228">
        <v>349728.75</v>
      </c>
      <c r="J19759" s="228">
        <v>39177.360000000001</v>
      </c>
      <c r="K19759" s="228">
        <v>44640</v>
      </c>
      <c r="L19759" s="228">
        <v>437850.55</v>
      </c>
    </row>
    <row r="19760" spans="1:12">
      <c r="A19760" s="228">
        <v>2022</v>
      </c>
      <c r="B19760" s="228" t="s">
        <v>195</v>
      </c>
      <c r="C19760" s="228" t="s">
        <v>67</v>
      </c>
      <c r="D19760" s="228" t="s">
        <v>206</v>
      </c>
      <c r="E19760" s="228">
        <v>85</v>
      </c>
      <c r="F19760" s="228">
        <v>186</v>
      </c>
      <c r="G19760" s="228">
        <v>18</v>
      </c>
      <c r="H19760" s="228">
        <v>82</v>
      </c>
      <c r="I19760" s="228">
        <v>83244</v>
      </c>
      <c r="J19760" s="228">
        <v>8482.75</v>
      </c>
      <c r="K19760" s="228">
        <v>14869</v>
      </c>
      <c r="L19760" s="228">
        <v>87602.08</v>
      </c>
    </row>
    <row r="19761" spans="1:12">
      <c r="A19761" s="228">
        <v>2022</v>
      </c>
      <c r="B19761" s="228" t="s">
        <v>195</v>
      </c>
      <c r="C19761" s="228" t="s">
        <v>67</v>
      </c>
      <c r="D19761" s="228" t="s">
        <v>206</v>
      </c>
      <c r="E19761" s="228">
        <v>90</v>
      </c>
      <c r="F19761" s="228">
        <v>62</v>
      </c>
      <c r="G19761" s="228">
        <v>8</v>
      </c>
      <c r="H19761" s="228">
        <v>323</v>
      </c>
      <c r="I19761" s="228">
        <v>75125</v>
      </c>
      <c r="J19761" s="228">
        <v>1578.8</v>
      </c>
      <c r="K19761" s="228">
        <v>0</v>
      </c>
      <c r="L19761" s="228">
        <v>77203.8</v>
      </c>
    </row>
    <row r="19762" spans="1:12">
      <c r="A19762" s="228">
        <v>2022</v>
      </c>
      <c r="B19762" s="228" t="s">
        <v>195</v>
      </c>
      <c r="C19762" s="228" t="s">
        <v>67</v>
      </c>
      <c r="D19762" s="228" t="s">
        <v>206</v>
      </c>
      <c r="E19762" s="228">
        <v>95</v>
      </c>
      <c r="F19762" s="228">
        <v>18</v>
      </c>
      <c r="G19762" s="228">
        <v>1</v>
      </c>
      <c r="H19762" s="228">
        <v>20</v>
      </c>
      <c r="I19762" s="228">
        <v>7480</v>
      </c>
      <c r="J19762" s="228">
        <v>0</v>
      </c>
      <c r="K19762" s="228">
        <v>0</v>
      </c>
      <c r="L19762" s="228">
        <v>7480</v>
      </c>
    </row>
    <row r="19763" spans="1:12">
      <c r="A19763" s="287">
        <v>2023</v>
      </c>
      <c r="B19763" s="287" t="s">
        <v>192</v>
      </c>
      <c r="C19763" s="287" t="s">
        <v>61</v>
      </c>
      <c r="D19763" s="287" t="s">
        <v>205</v>
      </c>
      <c r="E19763" s="287">
        <v>0</v>
      </c>
      <c r="F19763" s="287">
        <v>94645</v>
      </c>
      <c r="G19763" s="287">
        <v>4367</v>
      </c>
      <c r="H19763" s="287">
        <v>12434</v>
      </c>
      <c r="I19763" s="287">
        <v>8928673.0899999999</v>
      </c>
      <c r="J19763" s="287">
        <v>1456060.27</v>
      </c>
      <c r="K19763" s="287">
        <v>187231</v>
      </c>
      <c r="L19763" s="287">
        <v>12047637.550000001</v>
      </c>
    </row>
    <row r="19764" spans="1:12">
      <c r="A19764" s="287">
        <v>2023</v>
      </c>
      <c r="B19764" s="287" t="s">
        <v>192</v>
      </c>
      <c r="C19764" s="287" t="s">
        <v>61</v>
      </c>
      <c r="D19764" s="287" t="s">
        <v>205</v>
      </c>
      <c r="E19764" s="287">
        <v>5</v>
      </c>
      <c r="F19764" s="287">
        <v>121297</v>
      </c>
      <c r="G19764" s="287">
        <v>2443</v>
      </c>
      <c r="H19764" s="287">
        <v>3598</v>
      </c>
      <c r="I19764" s="287">
        <v>3195705.47</v>
      </c>
      <c r="J19764" s="287">
        <v>777475.09</v>
      </c>
      <c r="K19764" s="287">
        <v>176801.4</v>
      </c>
      <c r="L19764" s="287">
        <v>5004636.58</v>
      </c>
    </row>
    <row r="19765" spans="1:12">
      <c r="A19765" s="287">
        <v>2023</v>
      </c>
      <c r="B19765" s="287" t="s">
        <v>192</v>
      </c>
      <c r="C19765" s="287" t="s">
        <v>61</v>
      </c>
      <c r="D19765" s="287" t="s">
        <v>205</v>
      </c>
      <c r="E19765" s="287">
        <v>10</v>
      </c>
      <c r="F19765" s="287">
        <v>129700</v>
      </c>
      <c r="G19765" s="287">
        <v>1974</v>
      </c>
      <c r="H19765" s="287">
        <v>3263</v>
      </c>
      <c r="I19765" s="287">
        <v>2858630.66</v>
      </c>
      <c r="J19765" s="287">
        <v>719358.9</v>
      </c>
      <c r="K19765" s="287">
        <v>431304.44</v>
      </c>
      <c r="L19765" s="287">
        <v>4676859.9000000004</v>
      </c>
    </row>
    <row r="19766" spans="1:12">
      <c r="A19766" s="287">
        <v>2023</v>
      </c>
      <c r="B19766" s="287" t="s">
        <v>192</v>
      </c>
      <c r="C19766" s="287" t="s">
        <v>61</v>
      </c>
      <c r="D19766" s="287" t="s">
        <v>205</v>
      </c>
      <c r="E19766" s="287">
        <v>15</v>
      </c>
      <c r="F19766" s="287">
        <v>120852</v>
      </c>
      <c r="G19766" s="287">
        <v>3231</v>
      </c>
      <c r="H19766" s="287">
        <v>6337</v>
      </c>
      <c r="I19766" s="287">
        <v>6790055.8499999996</v>
      </c>
      <c r="J19766" s="287">
        <v>1375527.09</v>
      </c>
      <c r="K19766" s="287">
        <v>1576670</v>
      </c>
      <c r="L19766" s="287">
        <v>11533408.93</v>
      </c>
    </row>
    <row r="19767" spans="1:12">
      <c r="A19767" s="287">
        <v>2023</v>
      </c>
      <c r="B19767" s="287" t="s">
        <v>192</v>
      </c>
      <c r="C19767" s="287" t="s">
        <v>61</v>
      </c>
      <c r="D19767" s="287" t="s">
        <v>205</v>
      </c>
      <c r="E19767" s="287">
        <v>20</v>
      </c>
      <c r="F19767" s="287">
        <v>90453</v>
      </c>
      <c r="G19767" s="287">
        <v>2851</v>
      </c>
      <c r="H19767" s="287">
        <v>6564</v>
      </c>
      <c r="I19767" s="287">
        <v>6477155.79</v>
      </c>
      <c r="J19767" s="287">
        <v>1155058.2</v>
      </c>
      <c r="K19767" s="287">
        <v>1119294</v>
      </c>
      <c r="L19767" s="287">
        <v>10187510.84</v>
      </c>
    </row>
    <row r="19768" spans="1:12">
      <c r="A19768" s="287">
        <v>2023</v>
      </c>
      <c r="B19768" s="287" t="s">
        <v>192</v>
      </c>
      <c r="C19768" s="287" t="s">
        <v>61</v>
      </c>
      <c r="D19768" s="287" t="s">
        <v>205</v>
      </c>
      <c r="E19768" s="287">
        <v>25</v>
      </c>
      <c r="F19768" s="287">
        <v>70562</v>
      </c>
      <c r="G19768" s="287">
        <v>1945</v>
      </c>
      <c r="H19768" s="287">
        <v>5174</v>
      </c>
      <c r="I19768" s="287">
        <v>4606490.09</v>
      </c>
      <c r="J19768" s="287">
        <v>891442.93</v>
      </c>
      <c r="K19768" s="287">
        <v>895264</v>
      </c>
      <c r="L19768" s="287">
        <v>7731354.6799999997</v>
      </c>
    </row>
    <row r="19769" spans="1:12">
      <c r="A19769" s="287">
        <v>2023</v>
      </c>
      <c r="B19769" s="287" t="s">
        <v>192</v>
      </c>
      <c r="C19769" s="287" t="s">
        <v>61</v>
      </c>
      <c r="D19769" s="287" t="s">
        <v>205</v>
      </c>
      <c r="E19769" s="287">
        <v>30</v>
      </c>
      <c r="F19769" s="287">
        <v>108778</v>
      </c>
      <c r="G19769" s="287">
        <v>2774</v>
      </c>
      <c r="H19769" s="287">
        <v>6111</v>
      </c>
      <c r="I19769" s="287">
        <v>5594119.2699999996</v>
      </c>
      <c r="J19769" s="287">
        <v>1260567.0900000001</v>
      </c>
      <c r="K19769" s="287">
        <v>1086814.6000000001</v>
      </c>
      <c r="L19769" s="287">
        <v>10018386.189999999</v>
      </c>
    </row>
    <row r="19770" spans="1:12">
      <c r="A19770" s="287">
        <v>2023</v>
      </c>
      <c r="B19770" s="287" t="s">
        <v>192</v>
      </c>
      <c r="C19770" s="287" t="s">
        <v>61</v>
      </c>
      <c r="D19770" s="287" t="s">
        <v>205</v>
      </c>
      <c r="E19770" s="287">
        <v>35</v>
      </c>
      <c r="F19770" s="287">
        <v>136052</v>
      </c>
      <c r="G19770" s="287">
        <v>4249</v>
      </c>
      <c r="H19770" s="287">
        <v>9164</v>
      </c>
      <c r="I19770" s="287">
        <v>8223405.8499999996</v>
      </c>
      <c r="J19770" s="287">
        <v>2109819.06</v>
      </c>
      <c r="K19770" s="287">
        <v>1395619</v>
      </c>
      <c r="L19770" s="287">
        <v>14480181.9</v>
      </c>
    </row>
    <row r="19771" spans="1:12">
      <c r="A19771" s="287">
        <v>2023</v>
      </c>
      <c r="B19771" s="287" t="s">
        <v>192</v>
      </c>
      <c r="C19771" s="287" t="s">
        <v>61</v>
      </c>
      <c r="D19771" s="287" t="s">
        <v>205</v>
      </c>
      <c r="E19771" s="287">
        <v>40</v>
      </c>
      <c r="F19771" s="287">
        <v>139483</v>
      </c>
      <c r="G19771" s="287">
        <v>4881</v>
      </c>
      <c r="H19771" s="287">
        <v>10438</v>
      </c>
      <c r="I19771" s="287">
        <v>10184933.75</v>
      </c>
      <c r="J19771" s="287">
        <v>2529236.62</v>
      </c>
      <c r="K19771" s="287">
        <v>1959526</v>
      </c>
      <c r="L19771" s="287">
        <v>18028743.510000002</v>
      </c>
    </row>
    <row r="19772" spans="1:12">
      <c r="A19772" s="287">
        <v>2023</v>
      </c>
      <c r="B19772" s="287" t="s">
        <v>192</v>
      </c>
      <c r="C19772" s="287" t="s">
        <v>61</v>
      </c>
      <c r="D19772" s="287" t="s">
        <v>205</v>
      </c>
      <c r="E19772" s="287">
        <v>45</v>
      </c>
      <c r="F19772" s="287">
        <v>129565</v>
      </c>
      <c r="G19772" s="287">
        <v>6119</v>
      </c>
      <c r="H19772" s="287">
        <v>12886</v>
      </c>
      <c r="I19772" s="287">
        <v>12789777.93</v>
      </c>
      <c r="J19772" s="287">
        <v>3027893.95</v>
      </c>
      <c r="K19772" s="287">
        <v>2381828.09</v>
      </c>
      <c r="L19772" s="287">
        <v>21968410.82</v>
      </c>
    </row>
    <row r="19773" spans="1:12">
      <c r="A19773" s="287">
        <v>2023</v>
      </c>
      <c r="B19773" s="287" t="s">
        <v>192</v>
      </c>
      <c r="C19773" s="287" t="s">
        <v>61</v>
      </c>
      <c r="D19773" s="287" t="s">
        <v>205</v>
      </c>
      <c r="E19773" s="287">
        <v>50</v>
      </c>
      <c r="F19773" s="287">
        <v>128665</v>
      </c>
      <c r="G19773" s="287">
        <v>8819</v>
      </c>
      <c r="H19773" s="287">
        <v>19950</v>
      </c>
      <c r="I19773" s="287">
        <v>19178612.359999999</v>
      </c>
      <c r="J19773" s="287">
        <v>4515917.43</v>
      </c>
      <c r="K19773" s="287">
        <v>4159694.76</v>
      </c>
      <c r="L19773" s="287">
        <v>32681016.690000001</v>
      </c>
    </row>
    <row r="19774" spans="1:12">
      <c r="A19774" s="287">
        <v>2023</v>
      </c>
      <c r="B19774" s="287" t="s">
        <v>192</v>
      </c>
      <c r="C19774" s="287" t="s">
        <v>61</v>
      </c>
      <c r="D19774" s="287" t="s">
        <v>205</v>
      </c>
      <c r="E19774" s="287">
        <v>55</v>
      </c>
      <c r="F19774" s="287">
        <v>116757</v>
      </c>
      <c r="G19774" s="287">
        <v>10740</v>
      </c>
      <c r="H19774" s="287">
        <v>22811</v>
      </c>
      <c r="I19774" s="287">
        <v>24319745.93</v>
      </c>
      <c r="J19774" s="287">
        <v>5568434.3700000001</v>
      </c>
      <c r="K19774" s="287">
        <v>5529772.4500000002</v>
      </c>
      <c r="L19774" s="287">
        <v>41206290.579999998</v>
      </c>
    </row>
    <row r="19775" spans="1:12">
      <c r="A19775" s="287">
        <v>2023</v>
      </c>
      <c r="B19775" s="287" t="s">
        <v>192</v>
      </c>
      <c r="C19775" s="287" t="s">
        <v>61</v>
      </c>
      <c r="D19775" s="287" t="s">
        <v>205</v>
      </c>
      <c r="E19775" s="287">
        <v>60</v>
      </c>
      <c r="F19775" s="287">
        <v>119138</v>
      </c>
      <c r="G19775" s="287">
        <v>15297</v>
      </c>
      <c r="H19775" s="287">
        <v>32627</v>
      </c>
      <c r="I19775" s="287">
        <v>36020173.869999997</v>
      </c>
      <c r="J19775" s="287">
        <v>8094113.5899999999</v>
      </c>
      <c r="K19775" s="287">
        <v>8809832.8900000006</v>
      </c>
      <c r="L19775" s="287">
        <v>60941366.039999999</v>
      </c>
    </row>
    <row r="19776" spans="1:12">
      <c r="A19776" s="287">
        <v>2023</v>
      </c>
      <c r="B19776" s="287" t="s">
        <v>192</v>
      </c>
      <c r="C19776" s="287" t="s">
        <v>61</v>
      </c>
      <c r="D19776" s="287" t="s">
        <v>205</v>
      </c>
      <c r="E19776" s="287">
        <v>65</v>
      </c>
      <c r="F19776" s="287">
        <v>107266</v>
      </c>
      <c r="G19776" s="287">
        <v>18645</v>
      </c>
      <c r="H19776" s="287">
        <v>43005</v>
      </c>
      <c r="I19776" s="287">
        <v>47424232.719999999</v>
      </c>
      <c r="J19776" s="287">
        <v>10255970.09</v>
      </c>
      <c r="K19776" s="287">
        <v>11298821.720000001</v>
      </c>
      <c r="L19776" s="287">
        <v>78033857.909999996</v>
      </c>
    </row>
    <row r="19777" spans="1:12">
      <c r="A19777" s="287">
        <v>2023</v>
      </c>
      <c r="B19777" s="287" t="s">
        <v>192</v>
      </c>
      <c r="C19777" s="287" t="s">
        <v>61</v>
      </c>
      <c r="D19777" s="287" t="s">
        <v>205</v>
      </c>
      <c r="E19777" s="287">
        <v>70</v>
      </c>
      <c r="F19777" s="287">
        <v>94699</v>
      </c>
      <c r="G19777" s="287">
        <v>23213</v>
      </c>
      <c r="H19777" s="287">
        <v>55887</v>
      </c>
      <c r="I19777" s="287">
        <v>58763788.859999999</v>
      </c>
      <c r="J19777" s="287">
        <v>12298956.67</v>
      </c>
      <c r="K19777" s="287">
        <v>13849705.470000001</v>
      </c>
      <c r="L19777" s="287">
        <v>94470825.909999996</v>
      </c>
    </row>
    <row r="19778" spans="1:12">
      <c r="A19778" s="287">
        <v>2023</v>
      </c>
      <c r="B19778" s="287" t="s">
        <v>192</v>
      </c>
      <c r="C19778" s="287" t="s">
        <v>61</v>
      </c>
      <c r="D19778" s="287" t="s">
        <v>205</v>
      </c>
      <c r="E19778" s="287">
        <v>75</v>
      </c>
      <c r="F19778" s="287">
        <v>76335</v>
      </c>
      <c r="G19778" s="287">
        <v>24909</v>
      </c>
      <c r="H19778" s="287">
        <v>67371</v>
      </c>
      <c r="I19778" s="287">
        <v>62973114.43</v>
      </c>
      <c r="J19778" s="287">
        <v>12342528.630000001</v>
      </c>
      <c r="K19778" s="287">
        <v>14989633.99</v>
      </c>
      <c r="L19778" s="287">
        <v>98184405.370000005</v>
      </c>
    </row>
    <row r="19779" spans="1:12">
      <c r="A19779" s="287">
        <v>2023</v>
      </c>
      <c r="B19779" s="287" t="s">
        <v>192</v>
      </c>
      <c r="C19779" s="287" t="s">
        <v>61</v>
      </c>
      <c r="D19779" s="287" t="s">
        <v>205</v>
      </c>
      <c r="E19779" s="287">
        <v>80</v>
      </c>
      <c r="F19779" s="287">
        <v>46242</v>
      </c>
      <c r="G19779" s="287">
        <v>18023</v>
      </c>
      <c r="H19779" s="287">
        <v>58317</v>
      </c>
      <c r="I19779" s="287">
        <v>48690837.630000003</v>
      </c>
      <c r="J19779" s="287">
        <v>8514334.5999999996</v>
      </c>
      <c r="K19779" s="287">
        <v>9571697.4399999995</v>
      </c>
      <c r="L19779" s="287">
        <v>71576645.269999996</v>
      </c>
    </row>
    <row r="19780" spans="1:12">
      <c r="A19780" s="287">
        <v>2023</v>
      </c>
      <c r="B19780" s="287" t="s">
        <v>192</v>
      </c>
      <c r="C19780" s="287" t="s">
        <v>61</v>
      </c>
      <c r="D19780" s="287" t="s">
        <v>205</v>
      </c>
      <c r="E19780" s="287">
        <v>85</v>
      </c>
      <c r="F19780" s="287">
        <v>24594</v>
      </c>
      <c r="G19780" s="287">
        <v>9606</v>
      </c>
      <c r="H19780" s="287">
        <v>40337</v>
      </c>
      <c r="I19780" s="287">
        <v>29724189.600000001</v>
      </c>
      <c r="J19780" s="287">
        <v>4458897.96</v>
      </c>
      <c r="K19780" s="287">
        <v>5011745.2300000004</v>
      </c>
      <c r="L19780" s="287">
        <v>41197437.369999997</v>
      </c>
    </row>
    <row r="19781" spans="1:12">
      <c r="A19781" s="287">
        <v>2023</v>
      </c>
      <c r="B19781" s="287" t="s">
        <v>192</v>
      </c>
      <c r="C19781" s="287" t="s">
        <v>61</v>
      </c>
      <c r="D19781" s="287" t="s">
        <v>205</v>
      </c>
      <c r="E19781" s="287">
        <v>90</v>
      </c>
      <c r="F19781" s="287">
        <v>9869</v>
      </c>
      <c r="G19781" s="287">
        <v>3373</v>
      </c>
      <c r="H19781" s="287">
        <v>20001</v>
      </c>
      <c r="I19781" s="287">
        <v>13470681.470000001</v>
      </c>
      <c r="J19781" s="287">
        <v>1687772.71</v>
      </c>
      <c r="K19781" s="287">
        <v>1511783</v>
      </c>
      <c r="L19781" s="287">
        <v>17398021.420000002</v>
      </c>
    </row>
    <row r="19782" spans="1:12">
      <c r="A19782" s="287">
        <v>2023</v>
      </c>
      <c r="B19782" s="287" t="s">
        <v>192</v>
      </c>
      <c r="C19782" s="287" t="s">
        <v>61</v>
      </c>
      <c r="D19782" s="287" t="s">
        <v>205</v>
      </c>
      <c r="E19782" s="287">
        <v>95</v>
      </c>
      <c r="F19782" s="287">
        <v>2054</v>
      </c>
      <c r="G19782" s="287">
        <v>647</v>
      </c>
      <c r="H19782" s="287">
        <v>4365</v>
      </c>
      <c r="I19782" s="287">
        <v>2619096.9</v>
      </c>
      <c r="J19782" s="287">
        <v>289563.78999999998</v>
      </c>
      <c r="K19782" s="287">
        <v>167045</v>
      </c>
      <c r="L19782" s="287">
        <v>3182515.47</v>
      </c>
    </row>
    <row r="19783" spans="1:12">
      <c r="A19783" s="287">
        <v>2023</v>
      </c>
      <c r="B19783" s="287" t="s">
        <v>192</v>
      </c>
      <c r="C19783" s="287" t="s">
        <v>61</v>
      </c>
      <c r="D19783" s="287" t="s">
        <v>206</v>
      </c>
      <c r="E19783" s="287">
        <v>0</v>
      </c>
      <c r="F19783" s="287">
        <v>88511</v>
      </c>
      <c r="G19783" s="287">
        <v>3130</v>
      </c>
      <c r="H19783" s="287">
        <v>9510</v>
      </c>
      <c r="I19783" s="287">
        <v>7093076.7800000003</v>
      </c>
      <c r="J19783" s="287">
        <v>930062.48</v>
      </c>
      <c r="K19783" s="287">
        <v>140205</v>
      </c>
      <c r="L19783" s="287">
        <v>9034080.2200000007</v>
      </c>
    </row>
    <row r="19784" spans="1:12">
      <c r="A19784" s="287">
        <v>2023</v>
      </c>
      <c r="B19784" s="287" t="s">
        <v>192</v>
      </c>
      <c r="C19784" s="287" t="s">
        <v>61</v>
      </c>
      <c r="D19784" s="287" t="s">
        <v>206</v>
      </c>
      <c r="E19784" s="287">
        <v>5</v>
      </c>
      <c r="F19784" s="287">
        <v>114082</v>
      </c>
      <c r="G19784" s="287">
        <v>1848</v>
      </c>
      <c r="H19784" s="287">
        <v>2750</v>
      </c>
      <c r="I19784" s="287">
        <v>2458190.87</v>
      </c>
      <c r="J19784" s="287">
        <v>596694.11</v>
      </c>
      <c r="K19784" s="287">
        <v>136482.6</v>
      </c>
      <c r="L19784" s="287">
        <v>3847751.93</v>
      </c>
    </row>
    <row r="19785" spans="1:12">
      <c r="A19785" s="287">
        <v>2023</v>
      </c>
      <c r="B19785" s="287" t="s">
        <v>192</v>
      </c>
      <c r="C19785" s="287" t="s">
        <v>61</v>
      </c>
      <c r="D19785" s="287" t="s">
        <v>206</v>
      </c>
      <c r="E19785" s="287">
        <v>10</v>
      </c>
      <c r="F19785" s="287">
        <v>122052</v>
      </c>
      <c r="G19785" s="287">
        <v>1638</v>
      </c>
      <c r="H19785" s="287">
        <v>3656</v>
      </c>
      <c r="I19785" s="287">
        <v>3054579.04</v>
      </c>
      <c r="J19785" s="287">
        <v>599118.06000000006</v>
      </c>
      <c r="K19785" s="287">
        <v>913857</v>
      </c>
      <c r="L19785" s="287">
        <v>5173170.9400000004</v>
      </c>
    </row>
    <row r="19786" spans="1:12">
      <c r="A19786" s="287">
        <v>2023</v>
      </c>
      <c r="B19786" s="287" t="s">
        <v>192</v>
      </c>
      <c r="C19786" s="287" t="s">
        <v>61</v>
      </c>
      <c r="D19786" s="287" t="s">
        <v>206</v>
      </c>
      <c r="E19786" s="287">
        <v>15</v>
      </c>
      <c r="F19786" s="287">
        <v>113852</v>
      </c>
      <c r="G19786" s="287">
        <v>4117</v>
      </c>
      <c r="H19786" s="287">
        <v>11642</v>
      </c>
      <c r="I19786" s="287">
        <v>10388856.83</v>
      </c>
      <c r="J19786" s="287">
        <v>1444890.17</v>
      </c>
      <c r="K19786" s="287">
        <v>1563200.54</v>
      </c>
      <c r="L19786" s="287">
        <v>15235474.34</v>
      </c>
    </row>
    <row r="19787" spans="1:12">
      <c r="A19787" s="287">
        <v>2023</v>
      </c>
      <c r="B19787" s="287" t="s">
        <v>192</v>
      </c>
      <c r="C19787" s="287" t="s">
        <v>61</v>
      </c>
      <c r="D19787" s="287" t="s">
        <v>206</v>
      </c>
      <c r="E19787" s="287">
        <v>20</v>
      </c>
      <c r="F19787" s="287">
        <v>90331</v>
      </c>
      <c r="G19787" s="287">
        <v>4884</v>
      </c>
      <c r="H19787" s="287">
        <v>11687</v>
      </c>
      <c r="I19787" s="287">
        <v>11055652.779999999</v>
      </c>
      <c r="J19787" s="287">
        <v>1846932.06</v>
      </c>
      <c r="K19787" s="287">
        <v>1213848.5</v>
      </c>
      <c r="L19787" s="287">
        <v>16648209.210000001</v>
      </c>
    </row>
    <row r="19788" spans="1:12">
      <c r="A19788" s="287">
        <v>2023</v>
      </c>
      <c r="B19788" s="287" t="s">
        <v>192</v>
      </c>
      <c r="C19788" s="287" t="s">
        <v>61</v>
      </c>
      <c r="D19788" s="287" t="s">
        <v>206</v>
      </c>
      <c r="E19788" s="287">
        <v>25</v>
      </c>
      <c r="F19788" s="287">
        <v>82342</v>
      </c>
      <c r="G19788" s="287">
        <v>4708</v>
      </c>
      <c r="H19788" s="287">
        <v>13568</v>
      </c>
      <c r="I19788" s="287">
        <v>13471128.380000001</v>
      </c>
      <c r="J19788" s="287">
        <v>2723779.29</v>
      </c>
      <c r="K19788" s="287">
        <v>1143263</v>
      </c>
      <c r="L19788" s="287">
        <v>20418718.489999998</v>
      </c>
    </row>
    <row r="19789" spans="1:12">
      <c r="A19789" s="287">
        <v>2023</v>
      </c>
      <c r="B19789" s="287" t="s">
        <v>192</v>
      </c>
      <c r="C19789" s="287" t="s">
        <v>61</v>
      </c>
      <c r="D19789" s="287" t="s">
        <v>206</v>
      </c>
      <c r="E19789" s="287">
        <v>30</v>
      </c>
      <c r="F19789" s="287">
        <v>129938</v>
      </c>
      <c r="G19789" s="287">
        <v>8233</v>
      </c>
      <c r="H19789" s="287">
        <v>26477</v>
      </c>
      <c r="I19789" s="287">
        <v>27979033.620000001</v>
      </c>
      <c r="J19789" s="287">
        <v>6018982.3399999999</v>
      </c>
      <c r="K19789" s="287">
        <v>1345926.17</v>
      </c>
      <c r="L19789" s="287">
        <v>41360578.490000002</v>
      </c>
    </row>
    <row r="19790" spans="1:12">
      <c r="A19790" s="287">
        <v>2023</v>
      </c>
      <c r="B19790" s="287" t="s">
        <v>192</v>
      </c>
      <c r="C19790" s="287" t="s">
        <v>61</v>
      </c>
      <c r="D19790" s="287" t="s">
        <v>206</v>
      </c>
      <c r="E19790" s="287">
        <v>35</v>
      </c>
      <c r="F19790" s="287">
        <v>154643</v>
      </c>
      <c r="G19790" s="287">
        <v>9827</v>
      </c>
      <c r="H19790" s="287">
        <v>26145</v>
      </c>
      <c r="I19790" s="287">
        <v>28510146.800000001</v>
      </c>
      <c r="J19790" s="287">
        <v>6150422.9500000002</v>
      </c>
      <c r="K19790" s="287">
        <v>2380198.6</v>
      </c>
      <c r="L19790" s="287">
        <v>44171457.049999997</v>
      </c>
    </row>
    <row r="19791" spans="1:12">
      <c r="A19791" s="287">
        <v>2023</v>
      </c>
      <c r="B19791" s="287" t="s">
        <v>192</v>
      </c>
      <c r="C19791" s="287" t="s">
        <v>61</v>
      </c>
      <c r="D19791" s="287" t="s">
        <v>206</v>
      </c>
      <c r="E19791" s="287">
        <v>40</v>
      </c>
      <c r="F19791" s="287">
        <v>149156</v>
      </c>
      <c r="G19791" s="287">
        <v>8692</v>
      </c>
      <c r="H19791" s="287">
        <v>20185</v>
      </c>
      <c r="I19791" s="287">
        <v>21317298.5</v>
      </c>
      <c r="J19791" s="287">
        <v>4640278.5</v>
      </c>
      <c r="K19791" s="287">
        <v>2358910.87</v>
      </c>
      <c r="L19791" s="287">
        <v>34749376.93</v>
      </c>
    </row>
    <row r="19792" spans="1:12">
      <c r="A19792" s="287">
        <v>2023</v>
      </c>
      <c r="B19792" s="287" t="s">
        <v>192</v>
      </c>
      <c r="C19792" s="287" t="s">
        <v>61</v>
      </c>
      <c r="D19792" s="287" t="s">
        <v>206</v>
      </c>
      <c r="E19792" s="287">
        <v>45</v>
      </c>
      <c r="F19792" s="287">
        <v>138040</v>
      </c>
      <c r="G19792" s="287">
        <v>8722</v>
      </c>
      <c r="H19792" s="287">
        <v>18661</v>
      </c>
      <c r="I19792" s="287">
        <v>19938225.550000001</v>
      </c>
      <c r="J19792" s="287">
        <v>4509581.82</v>
      </c>
      <c r="K19792" s="287">
        <v>3115260</v>
      </c>
      <c r="L19792" s="287">
        <v>34058820.979999997</v>
      </c>
    </row>
    <row r="19793" spans="1:12">
      <c r="A19793" s="287">
        <v>2023</v>
      </c>
      <c r="B19793" s="287" t="s">
        <v>192</v>
      </c>
      <c r="C19793" s="287" t="s">
        <v>61</v>
      </c>
      <c r="D19793" s="287" t="s">
        <v>206</v>
      </c>
      <c r="E19793" s="287">
        <v>50</v>
      </c>
      <c r="F19793" s="287">
        <v>140555</v>
      </c>
      <c r="G19793" s="287">
        <v>11077</v>
      </c>
      <c r="H19793" s="287">
        <v>23552</v>
      </c>
      <c r="I19793" s="287">
        <v>24751001.32</v>
      </c>
      <c r="J19793" s="287">
        <v>5591049.6500000004</v>
      </c>
      <c r="K19793" s="287">
        <v>4442569</v>
      </c>
      <c r="L19793" s="287">
        <v>42166100.969999999</v>
      </c>
    </row>
    <row r="19794" spans="1:12">
      <c r="A19794" s="287">
        <v>2023</v>
      </c>
      <c r="B19794" s="287" t="s">
        <v>192</v>
      </c>
      <c r="C19794" s="287" t="s">
        <v>61</v>
      </c>
      <c r="D19794" s="287" t="s">
        <v>206</v>
      </c>
      <c r="E19794" s="287">
        <v>55</v>
      </c>
      <c r="F19794" s="287">
        <v>126520</v>
      </c>
      <c r="G19794" s="287">
        <v>12308</v>
      </c>
      <c r="H19794" s="287">
        <v>24884</v>
      </c>
      <c r="I19794" s="287">
        <v>25739568.100000001</v>
      </c>
      <c r="J19794" s="287">
        <v>5745891.8200000003</v>
      </c>
      <c r="K19794" s="287">
        <v>5529832.9699999997</v>
      </c>
      <c r="L19794" s="287">
        <v>43751393.359999999</v>
      </c>
    </row>
    <row r="19795" spans="1:12">
      <c r="A19795" s="287">
        <v>2023</v>
      </c>
      <c r="B19795" s="287" t="s">
        <v>192</v>
      </c>
      <c r="C19795" s="287" t="s">
        <v>61</v>
      </c>
      <c r="D19795" s="287" t="s">
        <v>206</v>
      </c>
      <c r="E19795" s="287">
        <v>60</v>
      </c>
      <c r="F19795" s="287">
        <v>130136</v>
      </c>
      <c r="G19795" s="287">
        <v>15813</v>
      </c>
      <c r="H19795" s="287">
        <v>33464</v>
      </c>
      <c r="I19795" s="287">
        <v>34218682.149999999</v>
      </c>
      <c r="J19795" s="287">
        <v>7648862.6600000001</v>
      </c>
      <c r="K19795" s="287">
        <v>8004770.0099999998</v>
      </c>
      <c r="L19795" s="287">
        <v>57539260.539999999</v>
      </c>
    </row>
    <row r="19796" spans="1:12">
      <c r="A19796" s="287">
        <v>2023</v>
      </c>
      <c r="B19796" s="287" t="s">
        <v>192</v>
      </c>
      <c r="C19796" s="287" t="s">
        <v>61</v>
      </c>
      <c r="D19796" s="287" t="s">
        <v>206</v>
      </c>
      <c r="E19796" s="287">
        <v>65</v>
      </c>
      <c r="F19796" s="287">
        <v>118770</v>
      </c>
      <c r="G19796" s="287">
        <v>19434</v>
      </c>
      <c r="H19796" s="287">
        <v>44163</v>
      </c>
      <c r="I19796" s="287">
        <v>44068774.490000002</v>
      </c>
      <c r="J19796" s="287">
        <v>9631650.5500000007</v>
      </c>
      <c r="K19796" s="287">
        <v>10490599.789999999</v>
      </c>
      <c r="L19796" s="287">
        <v>72353230.810000002</v>
      </c>
    </row>
    <row r="19797" spans="1:12">
      <c r="A19797" s="287">
        <v>2023</v>
      </c>
      <c r="B19797" s="287" t="s">
        <v>192</v>
      </c>
      <c r="C19797" s="287" t="s">
        <v>61</v>
      </c>
      <c r="D19797" s="287" t="s">
        <v>206</v>
      </c>
      <c r="E19797" s="287">
        <v>70</v>
      </c>
      <c r="F19797" s="287">
        <v>105491</v>
      </c>
      <c r="G19797" s="287">
        <v>21841</v>
      </c>
      <c r="H19797" s="287">
        <v>53581</v>
      </c>
      <c r="I19797" s="287">
        <v>53510384.619999997</v>
      </c>
      <c r="J19797" s="287">
        <v>11246650.01</v>
      </c>
      <c r="K19797" s="287">
        <v>12836410.279999999</v>
      </c>
      <c r="L19797" s="287">
        <v>86402121.209999993</v>
      </c>
    </row>
    <row r="19798" spans="1:12">
      <c r="A19798" s="287">
        <v>2023</v>
      </c>
      <c r="B19798" s="287" t="s">
        <v>192</v>
      </c>
      <c r="C19798" s="287" t="s">
        <v>61</v>
      </c>
      <c r="D19798" s="287" t="s">
        <v>206</v>
      </c>
      <c r="E19798" s="287">
        <v>75</v>
      </c>
      <c r="F19798" s="287">
        <v>85822</v>
      </c>
      <c r="G19798" s="287">
        <v>22251</v>
      </c>
      <c r="H19798" s="287">
        <v>65999</v>
      </c>
      <c r="I19798" s="287">
        <v>59491650.68</v>
      </c>
      <c r="J19798" s="287">
        <v>11242991.210000001</v>
      </c>
      <c r="K19798" s="287">
        <v>13247900.960000001</v>
      </c>
      <c r="L19798" s="287">
        <v>91512680.849999994</v>
      </c>
    </row>
    <row r="19799" spans="1:12">
      <c r="A19799" s="287">
        <v>2023</v>
      </c>
      <c r="B19799" s="287" t="s">
        <v>192</v>
      </c>
      <c r="C19799" s="287" t="s">
        <v>61</v>
      </c>
      <c r="D19799" s="287" t="s">
        <v>206</v>
      </c>
      <c r="E19799" s="287">
        <v>80</v>
      </c>
      <c r="F19799" s="287">
        <v>52353</v>
      </c>
      <c r="G19799" s="287">
        <v>15174</v>
      </c>
      <c r="H19799" s="287">
        <v>60830</v>
      </c>
      <c r="I19799" s="287">
        <v>47843772.469999999</v>
      </c>
      <c r="J19799" s="287">
        <v>7630388.79</v>
      </c>
      <c r="K19799" s="287">
        <v>8276684.8099999996</v>
      </c>
      <c r="L19799" s="287">
        <v>67971420.200000003</v>
      </c>
    </row>
    <row r="19800" spans="1:12">
      <c r="A19800" s="287">
        <v>2023</v>
      </c>
      <c r="B19800" s="287" t="s">
        <v>192</v>
      </c>
      <c r="C19800" s="287" t="s">
        <v>61</v>
      </c>
      <c r="D19800" s="287" t="s">
        <v>206</v>
      </c>
      <c r="E19800" s="287">
        <v>85</v>
      </c>
      <c r="F19800" s="287">
        <v>30805</v>
      </c>
      <c r="G19800" s="287">
        <v>8671</v>
      </c>
      <c r="H19800" s="287">
        <v>47591</v>
      </c>
      <c r="I19800" s="287">
        <v>33139561.48</v>
      </c>
      <c r="J19800" s="287">
        <v>4291663.6500000004</v>
      </c>
      <c r="K19800" s="287">
        <v>4295721.83</v>
      </c>
      <c r="L19800" s="287">
        <v>43896189.920000002</v>
      </c>
    </row>
    <row r="19801" spans="1:12">
      <c r="A19801" s="287">
        <v>2023</v>
      </c>
      <c r="B19801" s="287" t="s">
        <v>192</v>
      </c>
      <c r="C19801" s="287" t="s">
        <v>61</v>
      </c>
      <c r="D19801" s="287" t="s">
        <v>206</v>
      </c>
      <c r="E19801" s="287">
        <v>90</v>
      </c>
      <c r="F19801" s="287">
        <v>14539</v>
      </c>
      <c r="G19801" s="287">
        <v>3814</v>
      </c>
      <c r="H19801" s="287">
        <v>27233</v>
      </c>
      <c r="I19801" s="287">
        <v>17067360.699999999</v>
      </c>
      <c r="J19801" s="287">
        <v>1850390.81</v>
      </c>
      <c r="K19801" s="287">
        <v>1325784.1200000001</v>
      </c>
      <c r="L19801" s="287">
        <v>21066616.34</v>
      </c>
    </row>
    <row r="19802" spans="1:12">
      <c r="A19802" s="287">
        <v>2023</v>
      </c>
      <c r="B19802" s="287" t="s">
        <v>192</v>
      </c>
      <c r="C19802" s="287" t="s">
        <v>61</v>
      </c>
      <c r="D19802" s="287" t="s">
        <v>206</v>
      </c>
      <c r="E19802" s="287">
        <v>95</v>
      </c>
      <c r="F19802" s="287">
        <v>4118</v>
      </c>
      <c r="G19802" s="287">
        <v>931</v>
      </c>
      <c r="H19802" s="287">
        <v>7091</v>
      </c>
      <c r="I19802" s="287">
        <v>4430775.32</v>
      </c>
      <c r="J19802" s="287">
        <v>412955.99</v>
      </c>
      <c r="K19802" s="287">
        <v>199314.58</v>
      </c>
      <c r="L19802" s="287">
        <v>5239456.0999999996</v>
      </c>
    </row>
    <row r="19803" spans="1:12">
      <c r="A19803" s="287">
        <v>2023</v>
      </c>
      <c r="B19803" s="287" t="s">
        <v>192</v>
      </c>
      <c r="C19803" s="287" t="s">
        <v>62</v>
      </c>
      <c r="D19803" s="287" t="s">
        <v>205</v>
      </c>
      <c r="E19803" s="287">
        <v>0</v>
      </c>
      <c r="F19803" s="287">
        <v>66941</v>
      </c>
      <c r="G19803" s="287">
        <v>2353</v>
      </c>
      <c r="H19803" s="287">
        <v>6754</v>
      </c>
      <c r="I19803" s="287">
        <v>5716491.2999999998</v>
      </c>
      <c r="J19803" s="287">
        <v>841895.68</v>
      </c>
      <c r="K19803" s="287">
        <v>138377.65</v>
      </c>
      <c r="L19803" s="287">
        <v>7319581.5800000001</v>
      </c>
    </row>
    <row r="19804" spans="1:12">
      <c r="A19804" s="287">
        <v>2023</v>
      </c>
      <c r="B19804" s="287" t="s">
        <v>192</v>
      </c>
      <c r="C19804" s="287" t="s">
        <v>62</v>
      </c>
      <c r="D19804" s="287" t="s">
        <v>205</v>
      </c>
      <c r="E19804" s="287">
        <v>5</v>
      </c>
      <c r="F19804" s="287">
        <v>85679</v>
      </c>
      <c r="G19804" s="287">
        <v>1540</v>
      </c>
      <c r="H19804" s="287">
        <v>2051</v>
      </c>
      <c r="I19804" s="287">
        <v>2237716.54</v>
      </c>
      <c r="J19804" s="287">
        <v>497398.79</v>
      </c>
      <c r="K19804" s="287">
        <v>87058.35</v>
      </c>
      <c r="L19804" s="287">
        <v>3264192.76</v>
      </c>
    </row>
    <row r="19805" spans="1:12">
      <c r="A19805" s="287">
        <v>2023</v>
      </c>
      <c r="B19805" s="287" t="s">
        <v>192</v>
      </c>
      <c r="C19805" s="287" t="s">
        <v>62</v>
      </c>
      <c r="D19805" s="287" t="s">
        <v>205</v>
      </c>
      <c r="E19805" s="287">
        <v>10</v>
      </c>
      <c r="F19805" s="287">
        <v>90357</v>
      </c>
      <c r="G19805" s="287">
        <v>1122</v>
      </c>
      <c r="H19805" s="287">
        <v>1702</v>
      </c>
      <c r="I19805" s="287">
        <v>1754456.77</v>
      </c>
      <c r="J19805" s="287">
        <v>450200.12</v>
      </c>
      <c r="K19805" s="287">
        <v>251558</v>
      </c>
      <c r="L19805" s="287">
        <v>2798731.46</v>
      </c>
    </row>
    <row r="19806" spans="1:12">
      <c r="A19806" s="287">
        <v>2023</v>
      </c>
      <c r="B19806" s="287" t="s">
        <v>192</v>
      </c>
      <c r="C19806" s="287" t="s">
        <v>62</v>
      </c>
      <c r="D19806" s="287" t="s">
        <v>205</v>
      </c>
      <c r="E19806" s="287">
        <v>15</v>
      </c>
      <c r="F19806" s="287">
        <v>85347</v>
      </c>
      <c r="G19806" s="287">
        <v>2467</v>
      </c>
      <c r="H19806" s="287">
        <v>3716</v>
      </c>
      <c r="I19806" s="287">
        <v>4920967.28</v>
      </c>
      <c r="J19806" s="287">
        <v>991847.41</v>
      </c>
      <c r="K19806" s="287">
        <v>1164737.1000000001</v>
      </c>
      <c r="L19806" s="287">
        <v>8256402.5599999996</v>
      </c>
    </row>
    <row r="19807" spans="1:12">
      <c r="A19807" s="287">
        <v>2023</v>
      </c>
      <c r="B19807" s="287" t="s">
        <v>192</v>
      </c>
      <c r="C19807" s="287" t="s">
        <v>62</v>
      </c>
      <c r="D19807" s="287" t="s">
        <v>205</v>
      </c>
      <c r="E19807" s="287">
        <v>20</v>
      </c>
      <c r="F19807" s="287">
        <v>63555</v>
      </c>
      <c r="G19807" s="287">
        <v>2196</v>
      </c>
      <c r="H19807" s="287">
        <v>4339</v>
      </c>
      <c r="I19807" s="287">
        <v>5003843.47</v>
      </c>
      <c r="J19807" s="287">
        <v>931766.72</v>
      </c>
      <c r="K19807" s="287">
        <v>827109</v>
      </c>
      <c r="L19807" s="287">
        <v>7759120.25</v>
      </c>
    </row>
    <row r="19808" spans="1:12">
      <c r="A19808" s="287">
        <v>2023</v>
      </c>
      <c r="B19808" s="287" t="s">
        <v>192</v>
      </c>
      <c r="C19808" s="287" t="s">
        <v>62</v>
      </c>
      <c r="D19808" s="287" t="s">
        <v>205</v>
      </c>
      <c r="E19808" s="287">
        <v>25</v>
      </c>
      <c r="F19808" s="287">
        <v>49823</v>
      </c>
      <c r="G19808" s="287">
        <v>1625</v>
      </c>
      <c r="H19808" s="287">
        <v>3811</v>
      </c>
      <c r="I19808" s="287">
        <v>3464536.03</v>
      </c>
      <c r="J19808" s="287">
        <v>682200.91</v>
      </c>
      <c r="K19808" s="287">
        <v>687216</v>
      </c>
      <c r="L19808" s="287">
        <v>5721308.0599999996</v>
      </c>
    </row>
    <row r="19809" spans="1:12">
      <c r="A19809" s="287">
        <v>2023</v>
      </c>
      <c r="B19809" s="287" t="s">
        <v>192</v>
      </c>
      <c r="C19809" s="287" t="s">
        <v>62</v>
      </c>
      <c r="D19809" s="287" t="s">
        <v>205</v>
      </c>
      <c r="E19809" s="287">
        <v>30</v>
      </c>
      <c r="F19809" s="287">
        <v>82889</v>
      </c>
      <c r="G19809" s="287">
        <v>2075</v>
      </c>
      <c r="H19809" s="287">
        <v>4777</v>
      </c>
      <c r="I19809" s="287">
        <v>4374787.37</v>
      </c>
      <c r="J19809" s="287">
        <v>1051490.06</v>
      </c>
      <c r="K19809" s="287">
        <v>647835.63</v>
      </c>
      <c r="L19809" s="287">
        <v>7347823.9199999999</v>
      </c>
    </row>
    <row r="19810" spans="1:12">
      <c r="A19810" s="287">
        <v>2023</v>
      </c>
      <c r="B19810" s="287" t="s">
        <v>192</v>
      </c>
      <c r="C19810" s="287" t="s">
        <v>62</v>
      </c>
      <c r="D19810" s="287" t="s">
        <v>205</v>
      </c>
      <c r="E19810" s="287">
        <v>35</v>
      </c>
      <c r="F19810" s="287">
        <v>102979</v>
      </c>
      <c r="G19810" s="287">
        <v>3070</v>
      </c>
      <c r="H19810" s="287">
        <v>6178</v>
      </c>
      <c r="I19810" s="287">
        <v>5974542.6399999997</v>
      </c>
      <c r="J19810" s="287">
        <v>1524004.46</v>
      </c>
      <c r="K19810" s="287">
        <v>870215</v>
      </c>
      <c r="L19810" s="287">
        <v>10051035.1</v>
      </c>
    </row>
    <row r="19811" spans="1:12">
      <c r="A19811" s="287">
        <v>2023</v>
      </c>
      <c r="B19811" s="287" t="s">
        <v>192</v>
      </c>
      <c r="C19811" s="287" t="s">
        <v>62</v>
      </c>
      <c r="D19811" s="287" t="s">
        <v>205</v>
      </c>
      <c r="E19811" s="287">
        <v>40</v>
      </c>
      <c r="F19811" s="287">
        <v>102441</v>
      </c>
      <c r="G19811" s="287">
        <v>3641</v>
      </c>
      <c r="H19811" s="287">
        <v>7011</v>
      </c>
      <c r="I19811" s="287">
        <v>7255980.1299999999</v>
      </c>
      <c r="J19811" s="287">
        <v>1956376.93</v>
      </c>
      <c r="K19811" s="287">
        <v>1070469.1100000001</v>
      </c>
      <c r="L19811" s="287">
        <v>12415316.49</v>
      </c>
    </row>
    <row r="19812" spans="1:12">
      <c r="A19812" s="287">
        <v>2023</v>
      </c>
      <c r="B19812" s="287" t="s">
        <v>192</v>
      </c>
      <c r="C19812" s="287" t="s">
        <v>62</v>
      </c>
      <c r="D19812" s="287" t="s">
        <v>205</v>
      </c>
      <c r="E19812" s="287">
        <v>45</v>
      </c>
      <c r="F19812" s="287">
        <v>94167</v>
      </c>
      <c r="G19812" s="287">
        <v>4404</v>
      </c>
      <c r="H19812" s="287">
        <v>8398</v>
      </c>
      <c r="I19812" s="287">
        <v>9402523.4499999993</v>
      </c>
      <c r="J19812" s="287">
        <v>2460715.31</v>
      </c>
      <c r="K19812" s="287">
        <v>1701662.8</v>
      </c>
      <c r="L19812" s="287">
        <v>15915713.949999999</v>
      </c>
    </row>
    <row r="19813" spans="1:12">
      <c r="A19813" s="287">
        <v>2023</v>
      </c>
      <c r="B19813" s="287" t="s">
        <v>192</v>
      </c>
      <c r="C19813" s="287" t="s">
        <v>62</v>
      </c>
      <c r="D19813" s="287" t="s">
        <v>205</v>
      </c>
      <c r="E19813" s="287">
        <v>50</v>
      </c>
      <c r="F19813" s="287">
        <v>96582</v>
      </c>
      <c r="G19813" s="287">
        <v>6157</v>
      </c>
      <c r="H19813" s="287">
        <v>11821</v>
      </c>
      <c r="I19813" s="287">
        <v>13180977.619999999</v>
      </c>
      <c r="J19813" s="287">
        <v>3577158.69</v>
      </c>
      <c r="K19813" s="287">
        <v>2675635.6800000002</v>
      </c>
      <c r="L19813" s="287">
        <v>22486792.809999999</v>
      </c>
    </row>
    <row r="19814" spans="1:12">
      <c r="A19814" s="287">
        <v>2023</v>
      </c>
      <c r="B19814" s="287" t="s">
        <v>192</v>
      </c>
      <c r="C19814" s="287" t="s">
        <v>62</v>
      </c>
      <c r="D19814" s="287" t="s">
        <v>205</v>
      </c>
      <c r="E19814" s="287">
        <v>55</v>
      </c>
      <c r="F19814" s="287">
        <v>88395</v>
      </c>
      <c r="G19814" s="287">
        <v>7721</v>
      </c>
      <c r="H19814" s="287">
        <v>14968</v>
      </c>
      <c r="I19814" s="287">
        <v>18361922.73</v>
      </c>
      <c r="J19814" s="287">
        <v>4926337.87</v>
      </c>
      <c r="K19814" s="287">
        <v>4176745.16</v>
      </c>
      <c r="L19814" s="287">
        <v>31066954.620000001</v>
      </c>
    </row>
    <row r="19815" spans="1:12">
      <c r="A19815" s="287">
        <v>2023</v>
      </c>
      <c r="B19815" s="287" t="s">
        <v>192</v>
      </c>
      <c r="C19815" s="287" t="s">
        <v>62</v>
      </c>
      <c r="D19815" s="287" t="s">
        <v>205</v>
      </c>
      <c r="E19815" s="287">
        <v>60</v>
      </c>
      <c r="F19815" s="287">
        <v>89013</v>
      </c>
      <c r="G19815" s="287">
        <v>11083</v>
      </c>
      <c r="H19815" s="287">
        <v>21867</v>
      </c>
      <c r="I19815" s="287">
        <v>27265602.73</v>
      </c>
      <c r="J19815" s="287">
        <v>6779879.6600000001</v>
      </c>
      <c r="K19815" s="287">
        <v>6581895.9199999999</v>
      </c>
      <c r="L19815" s="287">
        <v>45537624.469999999</v>
      </c>
    </row>
    <row r="19816" spans="1:12">
      <c r="A19816" s="287">
        <v>2023</v>
      </c>
      <c r="B19816" s="287" t="s">
        <v>192</v>
      </c>
      <c r="C19816" s="287" t="s">
        <v>62</v>
      </c>
      <c r="D19816" s="287" t="s">
        <v>205</v>
      </c>
      <c r="E19816" s="287">
        <v>65</v>
      </c>
      <c r="F19816" s="287">
        <v>80567</v>
      </c>
      <c r="G19816" s="287">
        <v>14228</v>
      </c>
      <c r="H19816" s="287">
        <v>28488</v>
      </c>
      <c r="I19816" s="287">
        <v>36462417.590000004</v>
      </c>
      <c r="J19816" s="287">
        <v>8862526.5600000005</v>
      </c>
      <c r="K19816" s="287">
        <v>8769244.1799999997</v>
      </c>
      <c r="L19816" s="287">
        <v>59814301.07</v>
      </c>
    </row>
    <row r="19817" spans="1:12">
      <c r="A19817" s="287">
        <v>2023</v>
      </c>
      <c r="B19817" s="287" t="s">
        <v>192</v>
      </c>
      <c r="C19817" s="287" t="s">
        <v>62</v>
      </c>
      <c r="D19817" s="287" t="s">
        <v>205</v>
      </c>
      <c r="E19817" s="287">
        <v>70</v>
      </c>
      <c r="F19817" s="287">
        <v>70697</v>
      </c>
      <c r="G19817" s="287">
        <v>16014</v>
      </c>
      <c r="H19817" s="287">
        <v>35975</v>
      </c>
      <c r="I19817" s="287">
        <v>43915612.390000001</v>
      </c>
      <c r="J19817" s="287">
        <v>9797771.2100000009</v>
      </c>
      <c r="K19817" s="287">
        <v>10722759.32</v>
      </c>
      <c r="L19817" s="287">
        <v>69985305.709999993</v>
      </c>
    </row>
    <row r="19818" spans="1:12">
      <c r="A19818" s="287">
        <v>2023</v>
      </c>
      <c r="B19818" s="287" t="s">
        <v>192</v>
      </c>
      <c r="C19818" s="287" t="s">
        <v>62</v>
      </c>
      <c r="D19818" s="287" t="s">
        <v>205</v>
      </c>
      <c r="E19818" s="287">
        <v>75</v>
      </c>
      <c r="F19818" s="287">
        <v>56619</v>
      </c>
      <c r="G19818" s="287">
        <v>16900</v>
      </c>
      <c r="H19818" s="287">
        <v>39801</v>
      </c>
      <c r="I19818" s="287">
        <v>44898071.829999998</v>
      </c>
      <c r="J19818" s="287">
        <v>10095127.48</v>
      </c>
      <c r="K19818" s="287">
        <v>9627764.3900000006</v>
      </c>
      <c r="L19818" s="287">
        <v>69243214.709999993</v>
      </c>
    </row>
    <row r="19819" spans="1:12">
      <c r="A19819" s="287">
        <v>2023</v>
      </c>
      <c r="B19819" s="287" t="s">
        <v>192</v>
      </c>
      <c r="C19819" s="287" t="s">
        <v>62</v>
      </c>
      <c r="D19819" s="287" t="s">
        <v>205</v>
      </c>
      <c r="E19819" s="287">
        <v>80</v>
      </c>
      <c r="F19819" s="287">
        <v>35047</v>
      </c>
      <c r="G19819" s="287">
        <v>13072</v>
      </c>
      <c r="H19819" s="287">
        <v>35546</v>
      </c>
      <c r="I19819" s="287">
        <v>35127194.140000001</v>
      </c>
      <c r="J19819" s="287">
        <v>6972521.5899999999</v>
      </c>
      <c r="K19819" s="287">
        <v>6709308.2000000002</v>
      </c>
      <c r="L19819" s="287">
        <v>51715105.670000002</v>
      </c>
    </row>
    <row r="19820" spans="1:12">
      <c r="A19820" s="287">
        <v>2023</v>
      </c>
      <c r="B19820" s="287" t="s">
        <v>192</v>
      </c>
      <c r="C19820" s="287" t="s">
        <v>62</v>
      </c>
      <c r="D19820" s="287" t="s">
        <v>205</v>
      </c>
      <c r="E19820" s="287">
        <v>85</v>
      </c>
      <c r="F19820" s="287">
        <v>18926</v>
      </c>
      <c r="G19820" s="287">
        <v>7433</v>
      </c>
      <c r="H19820" s="287">
        <v>24197</v>
      </c>
      <c r="I19820" s="287">
        <v>21542860.940000001</v>
      </c>
      <c r="J19820" s="287">
        <v>3778848.43</v>
      </c>
      <c r="K19820" s="287">
        <v>3378882.64</v>
      </c>
      <c r="L19820" s="287">
        <v>30079066.780000001</v>
      </c>
    </row>
    <row r="19821" spans="1:12">
      <c r="A19821" s="287">
        <v>2023</v>
      </c>
      <c r="B19821" s="287" t="s">
        <v>192</v>
      </c>
      <c r="C19821" s="287" t="s">
        <v>62</v>
      </c>
      <c r="D19821" s="287" t="s">
        <v>205</v>
      </c>
      <c r="E19821" s="287">
        <v>90</v>
      </c>
      <c r="F19821" s="287">
        <v>7773</v>
      </c>
      <c r="G19821" s="287">
        <v>2406</v>
      </c>
      <c r="H19821" s="287">
        <v>12487</v>
      </c>
      <c r="I19821" s="287">
        <v>9833912.7599999998</v>
      </c>
      <c r="J19821" s="287">
        <v>1543927.01</v>
      </c>
      <c r="K19821" s="287">
        <v>979052.4</v>
      </c>
      <c r="L19821" s="287">
        <v>12836277.779999999</v>
      </c>
    </row>
    <row r="19822" spans="1:12">
      <c r="A19822" s="287">
        <v>2023</v>
      </c>
      <c r="B19822" s="287" t="s">
        <v>192</v>
      </c>
      <c r="C19822" s="287" t="s">
        <v>62</v>
      </c>
      <c r="D19822" s="287" t="s">
        <v>205</v>
      </c>
      <c r="E19822" s="287">
        <v>95</v>
      </c>
      <c r="F19822" s="287">
        <v>1757</v>
      </c>
      <c r="G19822" s="287">
        <v>465</v>
      </c>
      <c r="H19822" s="287">
        <v>2730</v>
      </c>
      <c r="I19822" s="287">
        <v>2267898.2400000002</v>
      </c>
      <c r="J19822" s="287">
        <v>288482.21999999997</v>
      </c>
      <c r="K19822" s="287">
        <v>204886</v>
      </c>
      <c r="L19822" s="287">
        <v>2837642.42</v>
      </c>
    </row>
    <row r="19823" spans="1:12">
      <c r="A19823" s="287">
        <v>2023</v>
      </c>
      <c r="B19823" s="287" t="s">
        <v>192</v>
      </c>
      <c r="C19823" s="287" t="s">
        <v>62</v>
      </c>
      <c r="D19823" s="287" t="s">
        <v>206</v>
      </c>
      <c r="E19823" s="287">
        <v>0</v>
      </c>
      <c r="F19823" s="287">
        <v>63401</v>
      </c>
      <c r="G19823" s="287">
        <v>1641</v>
      </c>
      <c r="H19823" s="287">
        <v>5370</v>
      </c>
      <c r="I19823" s="287">
        <v>4298053.8499999996</v>
      </c>
      <c r="J19823" s="287">
        <v>554225.19999999995</v>
      </c>
      <c r="K19823" s="287">
        <v>38115.599999999999</v>
      </c>
      <c r="L19823" s="287">
        <v>5309764.91</v>
      </c>
    </row>
    <row r="19824" spans="1:12">
      <c r="A19824" s="287">
        <v>2023</v>
      </c>
      <c r="B19824" s="287" t="s">
        <v>192</v>
      </c>
      <c r="C19824" s="287" t="s">
        <v>62</v>
      </c>
      <c r="D19824" s="287" t="s">
        <v>206</v>
      </c>
      <c r="E19824" s="287">
        <v>5</v>
      </c>
      <c r="F19824" s="287">
        <v>80837</v>
      </c>
      <c r="G19824" s="287">
        <v>1191</v>
      </c>
      <c r="H19824" s="287">
        <v>1711</v>
      </c>
      <c r="I19824" s="287">
        <v>1710580.53</v>
      </c>
      <c r="J19824" s="287">
        <v>392557.32</v>
      </c>
      <c r="K19824" s="287">
        <v>82199</v>
      </c>
      <c r="L19824" s="287">
        <v>2529278.86</v>
      </c>
    </row>
    <row r="19825" spans="1:12">
      <c r="A19825" s="287">
        <v>2023</v>
      </c>
      <c r="B19825" s="287" t="s">
        <v>192</v>
      </c>
      <c r="C19825" s="287" t="s">
        <v>62</v>
      </c>
      <c r="D19825" s="287" t="s">
        <v>206</v>
      </c>
      <c r="E19825" s="287">
        <v>10</v>
      </c>
      <c r="F19825" s="287">
        <v>85480</v>
      </c>
      <c r="G19825" s="287">
        <v>1041</v>
      </c>
      <c r="H19825" s="287">
        <v>2217</v>
      </c>
      <c r="I19825" s="287">
        <v>1891953.49</v>
      </c>
      <c r="J19825" s="287">
        <v>385895.88</v>
      </c>
      <c r="K19825" s="287">
        <v>501954</v>
      </c>
      <c r="L19825" s="287">
        <v>3095132.24</v>
      </c>
    </row>
    <row r="19826" spans="1:12">
      <c r="A19826" s="287">
        <v>2023</v>
      </c>
      <c r="B19826" s="287" t="s">
        <v>192</v>
      </c>
      <c r="C19826" s="287" t="s">
        <v>62</v>
      </c>
      <c r="D19826" s="287" t="s">
        <v>206</v>
      </c>
      <c r="E19826" s="287">
        <v>15</v>
      </c>
      <c r="F19826" s="287">
        <v>81563</v>
      </c>
      <c r="G19826" s="287">
        <v>3220</v>
      </c>
      <c r="H19826" s="287">
        <v>6165</v>
      </c>
      <c r="I19826" s="287">
        <v>6536308.0099999998</v>
      </c>
      <c r="J19826" s="287">
        <v>1160153.6599999999</v>
      </c>
      <c r="K19826" s="287">
        <v>1154831</v>
      </c>
      <c r="L19826" s="287">
        <v>10240323.08</v>
      </c>
    </row>
    <row r="19827" spans="1:12">
      <c r="A19827" s="287">
        <v>2023</v>
      </c>
      <c r="B19827" s="287" t="s">
        <v>192</v>
      </c>
      <c r="C19827" s="287" t="s">
        <v>62</v>
      </c>
      <c r="D19827" s="287" t="s">
        <v>206</v>
      </c>
      <c r="E19827" s="287">
        <v>20</v>
      </c>
      <c r="F19827" s="287">
        <v>63683</v>
      </c>
      <c r="G19827" s="287">
        <v>3521</v>
      </c>
      <c r="H19827" s="287">
        <v>7364</v>
      </c>
      <c r="I19827" s="287">
        <v>7467203.1500000004</v>
      </c>
      <c r="J19827" s="287">
        <v>1352748.06</v>
      </c>
      <c r="K19827" s="287">
        <v>893185</v>
      </c>
      <c r="L19827" s="287">
        <v>11203898.119999999</v>
      </c>
    </row>
    <row r="19828" spans="1:12">
      <c r="A19828" s="287">
        <v>2023</v>
      </c>
      <c r="B19828" s="287" t="s">
        <v>192</v>
      </c>
      <c r="C19828" s="287" t="s">
        <v>62</v>
      </c>
      <c r="D19828" s="287" t="s">
        <v>206</v>
      </c>
      <c r="E19828" s="287">
        <v>25</v>
      </c>
      <c r="F19828" s="287">
        <v>57944</v>
      </c>
      <c r="G19828" s="287">
        <v>3338</v>
      </c>
      <c r="H19828" s="287">
        <v>9315</v>
      </c>
      <c r="I19828" s="287">
        <v>10014951.029999999</v>
      </c>
      <c r="J19828" s="287">
        <v>2070561.86</v>
      </c>
      <c r="K19828" s="287">
        <v>761848.55</v>
      </c>
      <c r="L19828" s="287">
        <v>14911327.01</v>
      </c>
    </row>
    <row r="19829" spans="1:12">
      <c r="A19829" s="287">
        <v>2023</v>
      </c>
      <c r="B19829" s="287" t="s">
        <v>192</v>
      </c>
      <c r="C19829" s="287" t="s">
        <v>62</v>
      </c>
      <c r="D19829" s="287" t="s">
        <v>206</v>
      </c>
      <c r="E19829" s="287">
        <v>30</v>
      </c>
      <c r="F19829" s="287">
        <v>99104</v>
      </c>
      <c r="G19829" s="287">
        <v>6632</v>
      </c>
      <c r="H19829" s="287">
        <v>18155</v>
      </c>
      <c r="I19829" s="287">
        <v>22154227.510000002</v>
      </c>
      <c r="J19829" s="287">
        <v>4870519.93</v>
      </c>
      <c r="K19829" s="287">
        <v>1163790</v>
      </c>
      <c r="L19829" s="287">
        <v>32319554.91</v>
      </c>
    </row>
    <row r="19830" spans="1:12">
      <c r="A19830" s="287">
        <v>2023</v>
      </c>
      <c r="B19830" s="287" t="s">
        <v>192</v>
      </c>
      <c r="C19830" s="287" t="s">
        <v>62</v>
      </c>
      <c r="D19830" s="287" t="s">
        <v>206</v>
      </c>
      <c r="E19830" s="287">
        <v>35</v>
      </c>
      <c r="F19830" s="287">
        <v>117650</v>
      </c>
      <c r="G19830" s="287">
        <v>8061</v>
      </c>
      <c r="H19830" s="287">
        <v>19312</v>
      </c>
      <c r="I19830" s="287">
        <v>22901432.850000001</v>
      </c>
      <c r="J19830" s="287">
        <v>5256323.0199999996</v>
      </c>
      <c r="K19830" s="287">
        <v>1468376.53</v>
      </c>
      <c r="L19830" s="287">
        <v>34587604.020000003</v>
      </c>
    </row>
    <row r="19831" spans="1:12">
      <c r="A19831" s="287">
        <v>2023</v>
      </c>
      <c r="B19831" s="287" t="s">
        <v>192</v>
      </c>
      <c r="C19831" s="287" t="s">
        <v>62</v>
      </c>
      <c r="D19831" s="287" t="s">
        <v>206</v>
      </c>
      <c r="E19831" s="287">
        <v>40</v>
      </c>
      <c r="F19831" s="287">
        <v>111199</v>
      </c>
      <c r="G19831" s="287">
        <v>7192</v>
      </c>
      <c r="H19831" s="287">
        <v>13469</v>
      </c>
      <c r="I19831" s="287">
        <v>15548956.199999999</v>
      </c>
      <c r="J19831" s="287">
        <v>3901192.32</v>
      </c>
      <c r="K19831" s="287">
        <v>1889610</v>
      </c>
      <c r="L19831" s="287">
        <v>25365859.379999999</v>
      </c>
    </row>
    <row r="19832" spans="1:12">
      <c r="A19832" s="287">
        <v>2023</v>
      </c>
      <c r="B19832" s="287" t="s">
        <v>192</v>
      </c>
      <c r="C19832" s="287" t="s">
        <v>62</v>
      </c>
      <c r="D19832" s="287" t="s">
        <v>206</v>
      </c>
      <c r="E19832" s="287">
        <v>45</v>
      </c>
      <c r="F19832" s="287">
        <v>101654</v>
      </c>
      <c r="G19832" s="287">
        <v>7420</v>
      </c>
      <c r="H19832" s="287">
        <v>14264</v>
      </c>
      <c r="I19832" s="287">
        <v>15762645.380000001</v>
      </c>
      <c r="J19832" s="287">
        <v>3998746.36</v>
      </c>
      <c r="K19832" s="287">
        <v>2590180.2000000002</v>
      </c>
      <c r="L19832" s="287">
        <v>26601412.460000001</v>
      </c>
    </row>
    <row r="19833" spans="1:12">
      <c r="A19833" s="287">
        <v>2023</v>
      </c>
      <c r="B19833" s="287" t="s">
        <v>192</v>
      </c>
      <c r="C19833" s="287" t="s">
        <v>62</v>
      </c>
      <c r="D19833" s="287" t="s">
        <v>206</v>
      </c>
      <c r="E19833" s="287">
        <v>50</v>
      </c>
      <c r="F19833" s="287">
        <v>107207</v>
      </c>
      <c r="G19833" s="287">
        <v>9336</v>
      </c>
      <c r="H19833" s="287">
        <v>18256</v>
      </c>
      <c r="I19833" s="287">
        <v>20305091.050000001</v>
      </c>
      <c r="J19833" s="287">
        <v>5155022.13</v>
      </c>
      <c r="K19833" s="287">
        <v>3734062.24</v>
      </c>
      <c r="L19833" s="287">
        <v>34196988.039999999</v>
      </c>
    </row>
    <row r="19834" spans="1:12">
      <c r="A19834" s="287">
        <v>2023</v>
      </c>
      <c r="B19834" s="287" t="s">
        <v>192</v>
      </c>
      <c r="C19834" s="287" t="s">
        <v>62</v>
      </c>
      <c r="D19834" s="287" t="s">
        <v>206</v>
      </c>
      <c r="E19834" s="287">
        <v>55</v>
      </c>
      <c r="F19834" s="287">
        <v>96901</v>
      </c>
      <c r="G19834" s="287">
        <v>9450</v>
      </c>
      <c r="H19834" s="287">
        <v>18599</v>
      </c>
      <c r="I19834" s="287">
        <v>20684319.73</v>
      </c>
      <c r="J19834" s="287">
        <v>5413331.1399999997</v>
      </c>
      <c r="K19834" s="287">
        <v>4163124.36</v>
      </c>
      <c r="L19834" s="287">
        <v>35064478.270000003</v>
      </c>
    </row>
    <row r="19835" spans="1:12">
      <c r="A19835" s="287">
        <v>2023</v>
      </c>
      <c r="B19835" s="287" t="s">
        <v>192</v>
      </c>
      <c r="C19835" s="287" t="s">
        <v>62</v>
      </c>
      <c r="D19835" s="287" t="s">
        <v>206</v>
      </c>
      <c r="E19835" s="287">
        <v>60</v>
      </c>
      <c r="F19835" s="287">
        <v>97842</v>
      </c>
      <c r="G19835" s="287">
        <v>12605</v>
      </c>
      <c r="H19835" s="287">
        <v>25648</v>
      </c>
      <c r="I19835" s="287">
        <v>27554667.829999998</v>
      </c>
      <c r="J19835" s="287">
        <v>6754246.0199999996</v>
      </c>
      <c r="K19835" s="287">
        <v>6019505.4000000004</v>
      </c>
      <c r="L19835" s="287">
        <v>45710077.990000002</v>
      </c>
    </row>
    <row r="19836" spans="1:12">
      <c r="A19836" s="287">
        <v>2023</v>
      </c>
      <c r="B19836" s="287" t="s">
        <v>192</v>
      </c>
      <c r="C19836" s="287" t="s">
        <v>62</v>
      </c>
      <c r="D19836" s="287" t="s">
        <v>206</v>
      </c>
      <c r="E19836" s="287">
        <v>65</v>
      </c>
      <c r="F19836" s="287">
        <v>89806</v>
      </c>
      <c r="G19836" s="287">
        <v>14378</v>
      </c>
      <c r="H19836" s="287">
        <v>32765</v>
      </c>
      <c r="I19836" s="287">
        <v>37094928.729999997</v>
      </c>
      <c r="J19836" s="287">
        <v>8283455.6200000001</v>
      </c>
      <c r="K19836" s="287">
        <v>8745322.4800000004</v>
      </c>
      <c r="L19836" s="287">
        <v>59734017.859999999</v>
      </c>
    </row>
    <row r="19837" spans="1:12">
      <c r="A19837" s="287">
        <v>2023</v>
      </c>
      <c r="B19837" s="287" t="s">
        <v>192</v>
      </c>
      <c r="C19837" s="287" t="s">
        <v>62</v>
      </c>
      <c r="D19837" s="287" t="s">
        <v>206</v>
      </c>
      <c r="E19837" s="287">
        <v>70</v>
      </c>
      <c r="F19837" s="287">
        <v>81074</v>
      </c>
      <c r="G19837" s="287">
        <v>15935</v>
      </c>
      <c r="H19837" s="287">
        <v>37540</v>
      </c>
      <c r="I19837" s="287">
        <v>42698272.75</v>
      </c>
      <c r="J19837" s="287">
        <v>9649649.5299999993</v>
      </c>
      <c r="K19837" s="287">
        <v>10209105.060000001</v>
      </c>
      <c r="L19837" s="287">
        <v>68232656.430000007</v>
      </c>
    </row>
    <row r="19838" spans="1:12">
      <c r="A19838" s="287">
        <v>2023</v>
      </c>
      <c r="B19838" s="287" t="s">
        <v>192</v>
      </c>
      <c r="C19838" s="287" t="s">
        <v>62</v>
      </c>
      <c r="D19838" s="287" t="s">
        <v>206</v>
      </c>
      <c r="E19838" s="287">
        <v>75</v>
      </c>
      <c r="F19838" s="287">
        <v>65370</v>
      </c>
      <c r="G19838" s="287">
        <v>15585</v>
      </c>
      <c r="H19838" s="287">
        <v>41866</v>
      </c>
      <c r="I19838" s="287">
        <v>45011716.609999999</v>
      </c>
      <c r="J19838" s="287">
        <v>9527822.5899999999</v>
      </c>
      <c r="K19838" s="287">
        <v>9972462.3200000003</v>
      </c>
      <c r="L19838" s="287">
        <v>69259884.719999999</v>
      </c>
    </row>
    <row r="19839" spans="1:12">
      <c r="A19839" s="287">
        <v>2023</v>
      </c>
      <c r="B19839" s="287" t="s">
        <v>192</v>
      </c>
      <c r="C19839" s="287" t="s">
        <v>62</v>
      </c>
      <c r="D19839" s="287" t="s">
        <v>206</v>
      </c>
      <c r="E19839" s="287">
        <v>80</v>
      </c>
      <c r="F19839" s="287">
        <v>40672</v>
      </c>
      <c r="G19839" s="287">
        <v>10799</v>
      </c>
      <c r="H19839" s="287">
        <v>36663</v>
      </c>
      <c r="I19839" s="287">
        <v>34612944.079999998</v>
      </c>
      <c r="J19839" s="287">
        <v>6509804.1799999997</v>
      </c>
      <c r="K19839" s="287">
        <v>5581540.2300000004</v>
      </c>
      <c r="L19839" s="287">
        <v>49461312.909999996</v>
      </c>
    </row>
    <row r="19840" spans="1:12">
      <c r="A19840" s="287">
        <v>2023</v>
      </c>
      <c r="B19840" s="287" t="s">
        <v>192</v>
      </c>
      <c r="C19840" s="287" t="s">
        <v>62</v>
      </c>
      <c r="D19840" s="287" t="s">
        <v>206</v>
      </c>
      <c r="E19840" s="287">
        <v>85</v>
      </c>
      <c r="F19840" s="287">
        <v>24737</v>
      </c>
      <c r="G19840" s="287">
        <v>6043</v>
      </c>
      <c r="H19840" s="287">
        <v>28546</v>
      </c>
      <c r="I19840" s="287">
        <v>24091598.75</v>
      </c>
      <c r="J19840" s="287">
        <v>3978310.03</v>
      </c>
      <c r="K19840" s="287">
        <v>3000405</v>
      </c>
      <c r="L19840" s="287">
        <v>32506802.969999999</v>
      </c>
    </row>
    <row r="19841" spans="1:12">
      <c r="A19841" s="287">
        <v>2023</v>
      </c>
      <c r="B19841" s="287" t="s">
        <v>192</v>
      </c>
      <c r="C19841" s="287" t="s">
        <v>62</v>
      </c>
      <c r="D19841" s="287" t="s">
        <v>206</v>
      </c>
      <c r="E19841" s="287">
        <v>90</v>
      </c>
      <c r="F19841" s="287">
        <v>12373</v>
      </c>
      <c r="G19841" s="287">
        <v>2599</v>
      </c>
      <c r="H19841" s="287">
        <v>15726</v>
      </c>
      <c r="I19841" s="287">
        <v>12105681.83</v>
      </c>
      <c r="J19841" s="287">
        <v>1667052.38</v>
      </c>
      <c r="K19841" s="287">
        <v>983317.64</v>
      </c>
      <c r="L19841" s="287">
        <v>15291001.5</v>
      </c>
    </row>
    <row r="19842" spans="1:12">
      <c r="A19842" s="287">
        <v>2023</v>
      </c>
      <c r="B19842" s="287" t="s">
        <v>192</v>
      </c>
      <c r="C19842" s="287" t="s">
        <v>62</v>
      </c>
      <c r="D19842" s="287" t="s">
        <v>206</v>
      </c>
      <c r="E19842" s="287">
        <v>95</v>
      </c>
      <c r="F19842" s="287">
        <v>3633</v>
      </c>
      <c r="G19842" s="287">
        <v>599</v>
      </c>
      <c r="H19842" s="287">
        <v>4371</v>
      </c>
      <c r="I19842" s="287">
        <v>3163282.39</v>
      </c>
      <c r="J19842" s="287">
        <v>429897.1</v>
      </c>
      <c r="K19842" s="287">
        <v>147586</v>
      </c>
      <c r="L19842" s="287">
        <v>3853843.31</v>
      </c>
    </row>
    <row r="19843" spans="1:12">
      <c r="A19843" s="287">
        <v>2023</v>
      </c>
      <c r="B19843" s="287" t="s">
        <v>192</v>
      </c>
      <c r="C19843" s="287" t="s">
        <v>63</v>
      </c>
      <c r="D19843" s="287" t="s">
        <v>205</v>
      </c>
      <c r="E19843" s="287">
        <v>0</v>
      </c>
      <c r="F19843" s="287">
        <v>49713</v>
      </c>
      <c r="G19843" s="287">
        <v>2141</v>
      </c>
      <c r="H19843" s="287">
        <v>5450</v>
      </c>
      <c r="I19843" s="287">
        <v>5830017.0599999996</v>
      </c>
      <c r="J19843" s="287">
        <v>862505.27</v>
      </c>
      <c r="K19843" s="287">
        <v>118399.33</v>
      </c>
      <c r="L19843" s="287">
        <v>7422138.4000000004</v>
      </c>
    </row>
    <row r="19844" spans="1:12">
      <c r="A19844" s="287">
        <v>2023</v>
      </c>
      <c r="B19844" s="287" t="s">
        <v>192</v>
      </c>
      <c r="C19844" s="287" t="s">
        <v>63</v>
      </c>
      <c r="D19844" s="287" t="s">
        <v>205</v>
      </c>
      <c r="E19844" s="287">
        <v>5</v>
      </c>
      <c r="F19844" s="287">
        <v>67565</v>
      </c>
      <c r="G19844" s="287">
        <v>1294</v>
      </c>
      <c r="H19844" s="287">
        <v>1917</v>
      </c>
      <c r="I19844" s="287">
        <v>1892520.63</v>
      </c>
      <c r="J19844" s="287">
        <v>425427.85</v>
      </c>
      <c r="K19844" s="287">
        <v>153661</v>
      </c>
      <c r="L19844" s="287">
        <v>2914233.96</v>
      </c>
    </row>
    <row r="19845" spans="1:12">
      <c r="A19845" s="287">
        <v>2023</v>
      </c>
      <c r="B19845" s="287" t="s">
        <v>192</v>
      </c>
      <c r="C19845" s="287" t="s">
        <v>63</v>
      </c>
      <c r="D19845" s="287" t="s">
        <v>205</v>
      </c>
      <c r="E19845" s="287">
        <v>10</v>
      </c>
      <c r="F19845" s="287">
        <v>75707</v>
      </c>
      <c r="G19845" s="287">
        <v>1230</v>
      </c>
      <c r="H19845" s="287">
        <v>2055</v>
      </c>
      <c r="I19845" s="287">
        <v>1876432.71</v>
      </c>
      <c r="J19845" s="287">
        <v>414359.89</v>
      </c>
      <c r="K19845" s="287">
        <v>410761</v>
      </c>
      <c r="L19845" s="287">
        <v>3119682.03</v>
      </c>
    </row>
    <row r="19846" spans="1:12">
      <c r="A19846" s="287">
        <v>2023</v>
      </c>
      <c r="B19846" s="287" t="s">
        <v>192</v>
      </c>
      <c r="C19846" s="287" t="s">
        <v>63</v>
      </c>
      <c r="D19846" s="287" t="s">
        <v>205</v>
      </c>
      <c r="E19846" s="287">
        <v>15</v>
      </c>
      <c r="F19846" s="287">
        <v>73452</v>
      </c>
      <c r="G19846" s="287">
        <v>2040</v>
      </c>
      <c r="H19846" s="287">
        <v>3354</v>
      </c>
      <c r="I19846" s="287">
        <v>4069081.55</v>
      </c>
      <c r="J19846" s="287">
        <v>843723.34</v>
      </c>
      <c r="K19846" s="287">
        <v>775649.95</v>
      </c>
      <c r="L19846" s="287">
        <v>6555629.0300000003</v>
      </c>
    </row>
    <row r="19847" spans="1:12">
      <c r="A19847" s="287">
        <v>2023</v>
      </c>
      <c r="B19847" s="287" t="s">
        <v>192</v>
      </c>
      <c r="C19847" s="287" t="s">
        <v>63</v>
      </c>
      <c r="D19847" s="287" t="s">
        <v>205</v>
      </c>
      <c r="E19847" s="287">
        <v>20</v>
      </c>
      <c r="F19847" s="287">
        <v>51224</v>
      </c>
      <c r="G19847" s="287">
        <v>1659</v>
      </c>
      <c r="H19847" s="287">
        <v>3686</v>
      </c>
      <c r="I19847" s="287">
        <v>3832364.51</v>
      </c>
      <c r="J19847" s="287">
        <v>698708.39</v>
      </c>
      <c r="K19847" s="287">
        <v>696970.92</v>
      </c>
      <c r="L19847" s="287">
        <v>6056679.9000000004</v>
      </c>
    </row>
    <row r="19848" spans="1:12">
      <c r="A19848" s="287">
        <v>2023</v>
      </c>
      <c r="B19848" s="287" t="s">
        <v>192</v>
      </c>
      <c r="C19848" s="287" t="s">
        <v>63</v>
      </c>
      <c r="D19848" s="287" t="s">
        <v>205</v>
      </c>
      <c r="E19848" s="287">
        <v>25</v>
      </c>
      <c r="F19848" s="287">
        <v>35944</v>
      </c>
      <c r="G19848" s="287">
        <v>913</v>
      </c>
      <c r="H19848" s="287">
        <v>2377</v>
      </c>
      <c r="I19848" s="287">
        <v>2266874.56</v>
      </c>
      <c r="J19848" s="287">
        <v>489105.46</v>
      </c>
      <c r="K19848" s="287">
        <v>494950.1</v>
      </c>
      <c r="L19848" s="287">
        <v>4053734.09</v>
      </c>
    </row>
    <row r="19849" spans="1:12">
      <c r="A19849" s="287">
        <v>2023</v>
      </c>
      <c r="B19849" s="287" t="s">
        <v>192</v>
      </c>
      <c r="C19849" s="287" t="s">
        <v>63</v>
      </c>
      <c r="D19849" s="287" t="s">
        <v>205</v>
      </c>
      <c r="E19849" s="287">
        <v>30</v>
      </c>
      <c r="F19849" s="287">
        <v>55350</v>
      </c>
      <c r="G19849" s="287">
        <v>1557</v>
      </c>
      <c r="H19849" s="287">
        <v>3581</v>
      </c>
      <c r="I19849" s="287">
        <v>3300175.52</v>
      </c>
      <c r="J19849" s="287">
        <v>811865.09</v>
      </c>
      <c r="K19849" s="287">
        <v>606268</v>
      </c>
      <c r="L19849" s="287">
        <v>5890829.8700000001</v>
      </c>
    </row>
    <row r="19850" spans="1:12">
      <c r="A19850" s="287">
        <v>2023</v>
      </c>
      <c r="B19850" s="287" t="s">
        <v>192</v>
      </c>
      <c r="C19850" s="287" t="s">
        <v>63</v>
      </c>
      <c r="D19850" s="287" t="s">
        <v>205</v>
      </c>
      <c r="E19850" s="287">
        <v>35</v>
      </c>
      <c r="F19850" s="287">
        <v>71107</v>
      </c>
      <c r="G19850" s="287">
        <v>2485</v>
      </c>
      <c r="H19850" s="287">
        <v>5269</v>
      </c>
      <c r="I19850" s="287">
        <v>5124230.43</v>
      </c>
      <c r="J19850" s="287">
        <v>1275065.1499999999</v>
      </c>
      <c r="K19850" s="287">
        <v>780980</v>
      </c>
      <c r="L19850" s="287">
        <v>8813924.0399999991</v>
      </c>
    </row>
    <row r="19851" spans="1:12">
      <c r="A19851" s="287">
        <v>2023</v>
      </c>
      <c r="B19851" s="287" t="s">
        <v>192</v>
      </c>
      <c r="C19851" s="287" t="s">
        <v>63</v>
      </c>
      <c r="D19851" s="287" t="s">
        <v>205</v>
      </c>
      <c r="E19851" s="287">
        <v>40</v>
      </c>
      <c r="F19851" s="287">
        <v>75831</v>
      </c>
      <c r="G19851" s="287">
        <v>3273</v>
      </c>
      <c r="H19851" s="287">
        <v>6604</v>
      </c>
      <c r="I19851" s="287">
        <v>6816759.5099999998</v>
      </c>
      <c r="J19851" s="287">
        <v>1663588.43</v>
      </c>
      <c r="K19851" s="287">
        <v>1181472.5</v>
      </c>
      <c r="L19851" s="287">
        <v>11729072.52</v>
      </c>
    </row>
    <row r="19852" spans="1:12">
      <c r="A19852" s="287">
        <v>2023</v>
      </c>
      <c r="B19852" s="287" t="s">
        <v>192</v>
      </c>
      <c r="C19852" s="287" t="s">
        <v>63</v>
      </c>
      <c r="D19852" s="287" t="s">
        <v>205</v>
      </c>
      <c r="E19852" s="287">
        <v>45</v>
      </c>
      <c r="F19852" s="287">
        <v>74453</v>
      </c>
      <c r="G19852" s="287">
        <v>4344</v>
      </c>
      <c r="H19852" s="287">
        <v>9262</v>
      </c>
      <c r="I19852" s="287">
        <v>8938086.1099999994</v>
      </c>
      <c r="J19852" s="287">
        <v>2159597.16</v>
      </c>
      <c r="K19852" s="287">
        <v>1625127.91</v>
      </c>
      <c r="L19852" s="287">
        <v>15173128.16</v>
      </c>
    </row>
    <row r="19853" spans="1:12">
      <c r="A19853" s="287">
        <v>2023</v>
      </c>
      <c r="B19853" s="287" t="s">
        <v>192</v>
      </c>
      <c r="C19853" s="287" t="s">
        <v>63</v>
      </c>
      <c r="D19853" s="287" t="s">
        <v>205</v>
      </c>
      <c r="E19853" s="287">
        <v>50</v>
      </c>
      <c r="F19853" s="287">
        <v>78551</v>
      </c>
      <c r="G19853" s="287">
        <v>5726</v>
      </c>
      <c r="H19853" s="287">
        <v>10897</v>
      </c>
      <c r="I19853" s="287">
        <v>11820824.710000001</v>
      </c>
      <c r="J19853" s="287">
        <v>3003982.25</v>
      </c>
      <c r="K19853" s="287">
        <v>2813392.65</v>
      </c>
      <c r="L19853" s="287">
        <v>20928356.32</v>
      </c>
    </row>
    <row r="19854" spans="1:12">
      <c r="A19854" s="287">
        <v>2023</v>
      </c>
      <c r="B19854" s="287" t="s">
        <v>192</v>
      </c>
      <c r="C19854" s="287" t="s">
        <v>63</v>
      </c>
      <c r="D19854" s="287" t="s">
        <v>205</v>
      </c>
      <c r="E19854" s="287">
        <v>55</v>
      </c>
      <c r="F19854" s="287">
        <v>71146</v>
      </c>
      <c r="G19854" s="287">
        <v>7629</v>
      </c>
      <c r="H19854" s="287">
        <v>14886</v>
      </c>
      <c r="I19854" s="287">
        <v>17949809.420000002</v>
      </c>
      <c r="J19854" s="287">
        <v>4333356.4000000004</v>
      </c>
      <c r="K19854" s="287">
        <v>4145414.66</v>
      </c>
      <c r="L19854" s="287">
        <v>30723671.82</v>
      </c>
    </row>
    <row r="19855" spans="1:12">
      <c r="A19855" s="287">
        <v>2023</v>
      </c>
      <c r="B19855" s="287" t="s">
        <v>192</v>
      </c>
      <c r="C19855" s="287" t="s">
        <v>63</v>
      </c>
      <c r="D19855" s="287" t="s">
        <v>205</v>
      </c>
      <c r="E19855" s="287">
        <v>60</v>
      </c>
      <c r="F19855" s="287">
        <v>71942</v>
      </c>
      <c r="G19855" s="287">
        <v>10367</v>
      </c>
      <c r="H19855" s="287">
        <v>21356</v>
      </c>
      <c r="I19855" s="287">
        <v>25634182.210000001</v>
      </c>
      <c r="J19855" s="287">
        <v>5838651.8499999996</v>
      </c>
      <c r="K19855" s="287">
        <v>6213488.21</v>
      </c>
      <c r="L19855" s="287">
        <v>43443989.409999996</v>
      </c>
    </row>
    <row r="19856" spans="1:12">
      <c r="A19856" s="287">
        <v>2023</v>
      </c>
      <c r="B19856" s="287" t="s">
        <v>192</v>
      </c>
      <c r="C19856" s="287" t="s">
        <v>63</v>
      </c>
      <c r="D19856" s="287" t="s">
        <v>205</v>
      </c>
      <c r="E19856" s="287">
        <v>65</v>
      </c>
      <c r="F19856" s="287">
        <v>64282</v>
      </c>
      <c r="G19856" s="287">
        <v>13141</v>
      </c>
      <c r="H19856" s="287">
        <v>26661</v>
      </c>
      <c r="I19856" s="287">
        <v>31584774.579999998</v>
      </c>
      <c r="J19856" s="287">
        <v>7336333.7400000002</v>
      </c>
      <c r="K19856" s="287">
        <v>7169057.7400000002</v>
      </c>
      <c r="L19856" s="287">
        <v>52442223.149999999</v>
      </c>
    </row>
    <row r="19857" spans="1:12">
      <c r="A19857" s="287">
        <v>2023</v>
      </c>
      <c r="B19857" s="287" t="s">
        <v>192</v>
      </c>
      <c r="C19857" s="287" t="s">
        <v>63</v>
      </c>
      <c r="D19857" s="287" t="s">
        <v>205</v>
      </c>
      <c r="E19857" s="287">
        <v>70</v>
      </c>
      <c r="F19857" s="287">
        <v>57408</v>
      </c>
      <c r="G19857" s="287">
        <v>16118</v>
      </c>
      <c r="H19857" s="287">
        <v>35122</v>
      </c>
      <c r="I19857" s="287">
        <v>39940530.159999996</v>
      </c>
      <c r="J19857" s="287">
        <v>8772880.0600000005</v>
      </c>
      <c r="K19857" s="287">
        <v>9031072.2200000007</v>
      </c>
      <c r="L19857" s="287">
        <v>64650253.079999998</v>
      </c>
    </row>
    <row r="19858" spans="1:12">
      <c r="A19858" s="287">
        <v>2023</v>
      </c>
      <c r="B19858" s="287" t="s">
        <v>192</v>
      </c>
      <c r="C19858" s="287" t="s">
        <v>63</v>
      </c>
      <c r="D19858" s="287" t="s">
        <v>205</v>
      </c>
      <c r="E19858" s="287">
        <v>75</v>
      </c>
      <c r="F19858" s="287">
        <v>45452</v>
      </c>
      <c r="G19858" s="287">
        <v>16499</v>
      </c>
      <c r="H19858" s="287">
        <v>39446</v>
      </c>
      <c r="I19858" s="287">
        <v>41538068.009999998</v>
      </c>
      <c r="J19858" s="287">
        <v>8524789.3100000005</v>
      </c>
      <c r="K19858" s="287">
        <v>8428662.3000000007</v>
      </c>
      <c r="L19858" s="287">
        <v>63767884.740000002</v>
      </c>
    </row>
    <row r="19859" spans="1:12">
      <c r="A19859" s="287">
        <v>2023</v>
      </c>
      <c r="B19859" s="287" t="s">
        <v>192</v>
      </c>
      <c r="C19859" s="287" t="s">
        <v>63</v>
      </c>
      <c r="D19859" s="287" t="s">
        <v>205</v>
      </c>
      <c r="E19859" s="287">
        <v>80</v>
      </c>
      <c r="F19859" s="287">
        <v>27113</v>
      </c>
      <c r="G19859" s="287">
        <v>10922</v>
      </c>
      <c r="H19859" s="287">
        <v>31519</v>
      </c>
      <c r="I19859" s="287">
        <v>30050126.32</v>
      </c>
      <c r="J19859" s="287">
        <v>5627372.0199999996</v>
      </c>
      <c r="K19859" s="287">
        <v>5568899.2800000003</v>
      </c>
      <c r="L19859" s="287">
        <v>44146243.229999997</v>
      </c>
    </row>
    <row r="19860" spans="1:12">
      <c r="A19860" s="287">
        <v>2023</v>
      </c>
      <c r="B19860" s="287" t="s">
        <v>192</v>
      </c>
      <c r="C19860" s="287" t="s">
        <v>63</v>
      </c>
      <c r="D19860" s="287" t="s">
        <v>205</v>
      </c>
      <c r="E19860" s="287">
        <v>85</v>
      </c>
      <c r="F19860" s="287">
        <v>13702</v>
      </c>
      <c r="G19860" s="287">
        <v>6447</v>
      </c>
      <c r="H19860" s="287">
        <v>22791</v>
      </c>
      <c r="I19860" s="287">
        <v>18708547.260000002</v>
      </c>
      <c r="J19860" s="287">
        <v>2849890.01</v>
      </c>
      <c r="K19860" s="287">
        <v>2390919.16</v>
      </c>
      <c r="L19860" s="287">
        <v>25509176.870000001</v>
      </c>
    </row>
    <row r="19861" spans="1:12">
      <c r="A19861" s="287">
        <v>2023</v>
      </c>
      <c r="B19861" s="287" t="s">
        <v>192</v>
      </c>
      <c r="C19861" s="287" t="s">
        <v>63</v>
      </c>
      <c r="D19861" s="287" t="s">
        <v>205</v>
      </c>
      <c r="E19861" s="287">
        <v>90</v>
      </c>
      <c r="F19861" s="287">
        <v>5313</v>
      </c>
      <c r="G19861" s="287">
        <v>2262</v>
      </c>
      <c r="H19861" s="287">
        <v>10653</v>
      </c>
      <c r="I19861" s="287">
        <v>8186099.8200000003</v>
      </c>
      <c r="J19861" s="287">
        <v>1064458.17</v>
      </c>
      <c r="K19861" s="287">
        <v>997250</v>
      </c>
      <c r="L19861" s="287">
        <v>10733097.810000001</v>
      </c>
    </row>
    <row r="19862" spans="1:12">
      <c r="A19862" s="287">
        <v>2023</v>
      </c>
      <c r="B19862" s="287" t="s">
        <v>192</v>
      </c>
      <c r="C19862" s="287" t="s">
        <v>63</v>
      </c>
      <c r="D19862" s="287" t="s">
        <v>205</v>
      </c>
      <c r="E19862" s="287">
        <v>95</v>
      </c>
      <c r="F19862" s="287">
        <v>1017</v>
      </c>
      <c r="G19862" s="287">
        <v>296</v>
      </c>
      <c r="H19862" s="287">
        <v>1749</v>
      </c>
      <c r="I19862" s="287">
        <v>1480793.4</v>
      </c>
      <c r="J19862" s="287">
        <v>170319.35999999999</v>
      </c>
      <c r="K19862" s="287">
        <v>56655</v>
      </c>
      <c r="L19862" s="287">
        <v>1791167.45</v>
      </c>
    </row>
    <row r="19863" spans="1:12">
      <c r="A19863" s="287">
        <v>2023</v>
      </c>
      <c r="B19863" s="287" t="s">
        <v>192</v>
      </c>
      <c r="C19863" s="287" t="s">
        <v>63</v>
      </c>
      <c r="D19863" s="287" t="s">
        <v>206</v>
      </c>
      <c r="E19863" s="287">
        <v>0</v>
      </c>
      <c r="F19863" s="287">
        <v>46511</v>
      </c>
      <c r="G19863" s="287">
        <v>1527</v>
      </c>
      <c r="H19863" s="287">
        <v>4322</v>
      </c>
      <c r="I19863" s="287">
        <v>4220596.8099999996</v>
      </c>
      <c r="J19863" s="287">
        <v>546050.89</v>
      </c>
      <c r="K19863" s="287">
        <v>110311</v>
      </c>
      <c r="L19863" s="287">
        <v>5374898.8799999999</v>
      </c>
    </row>
    <row r="19864" spans="1:12">
      <c r="A19864" s="287">
        <v>2023</v>
      </c>
      <c r="B19864" s="287" t="s">
        <v>192</v>
      </c>
      <c r="C19864" s="287" t="s">
        <v>63</v>
      </c>
      <c r="D19864" s="287" t="s">
        <v>206</v>
      </c>
      <c r="E19864" s="287">
        <v>5</v>
      </c>
      <c r="F19864" s="287">
        <v>63180</v>
      </c>
      <c r="G19864" s="287">
        <v>1131</v>
      </c>
      <c r="H19864" s="287">
        <v>1679</v>
      </c>
      <c r="I19864" s="287">
        <v>1570390.47</v>
      </c>
      <c r="J19864" s="287">
        <v>363344.37</v>
      </c>
      <c r="K19864" s="287">
        <v>113788</v>
      </c>
      <c r="L19864" s="287">
        <v>2431215.54</v>
      </c>
    </row>
    <row r="19865" spans="1:12">
      <c r="A19865" s="287">
        <v>2023</v>
      </c>
      <c r="B19865" s="287" t="s">
        <v>192</v>
      </c>
      <c r="C19865" s="287" t="s">
        <v>63</v>
      </c>
      <c r="D19865" s="287" t="s">
        <v>206</v>
      </c>
      <c r="E19865" s="287">
        <v>10</v>
      </c>
      <c r="F19865" s="287">
        <v>71675</v>
      </c>
      <c r="G19865" s="287">
        <v>1121</v>
      </c>
      <c r="H19865" s="287">
        <v>2407</v>
      </c>
      <c r="I19865" s="287">
        <v>2021087.07</v>
      </c>
      <c r="J19865" s="287">
        <v>372361.56</v>
      </c>
      <c r="K19865" s="287">
        <v>441290</v>
      </c>
      <c r="L19865" s="287">
        <v>3197221.96</v>
      </c>
    </row>
    <row r="19866" spans="1:12">
      <c r="A19866" s="287">
        <v>2023</v>
      </c>
      <c r="B19866" s="287" t="s">
        <v>192</v>
      </c>
      <c r="C19866" s="287" t="s">
        <v>63</v>
      </c>
      <c r="D19866" s="287" t="s">
        <v>206</v>
      </c>
      <c r="E19866" s="287">
        <v>15</v>
      </c>
      <c r="F19866" s="287">
        <v>69430</v>
      </c>
      <c r="G19866" s="287">
        <v>2635</v>
      </c>
      <c r="H19866" s="287">
        <v>5485</v>
      </c>
      <c r="I19866" s="287">
        <v>5614675.9500000002</v>
      </c>
      <c r="J19866" s="287">
        <v>1000605.55</v>
      </c>
      <c r="K19866" s="287">
        <v>1060039</v>
      </c>
      <c r="L19866" s="287">
        <v>8902224.6899999995</v>
      </c>
    </row>
    <row r="19867" spans="1:12">
      <c r="A19867" s="287">
        <v>2023</v>
      </c>
      <c r="B19867" s="287" t="s">
        <v>192</v>
      </c>
      <c r="C19867" s="287" t="s">
        <v>63</v>
      </c>
      <c r="D19867" s="287" t="s">
        <v>206</v>
      </c>
      <c r="E19867" s="287">
        <v>20</v>
      </c>
      <c r="F19867" s="287">
        <v>53031</v>
      </c>
      <c r="G19867" s="287">
        <v>3028</v>
      </c>
      <c r="H19867" s="287">
        <v>7167</v>
      </c>
      <c r="I19867" s="287">
        <v>7260064.1399999997</v>
      </c>
      <c r="J19867" s="287">
        <v>1418126.6</v>
      </c>
      <c r="K19867" s="287">
        <v>836975</v>
      </c>
      <c r="L19867" s="287">
        <v>11061487.359999999</v>
      </c>
    </row>
    <row r="19868" spans="1:12">
      <c r="A19868" s="287">
        <v>2023</v>
      </c>
      <c r="B19868" s="287" t="s">
        <v>192</v>
      </c>
      <c r="C19868" s="287" t="s">
        <v>63</v>
      </c>
      <c r="D19868" s="287" t="s">
        <v>206</v>
      </c>
      <c r="E19868" s="287">
        <v>25</v>
      </c>
      <c r="F19868" s="287">
        <v>44534</v>
      </c>
      <c r="G19868" s="287">
        <v>3261</v>
      </c>
      <c r="H19868" s="287">
        <v>9472</v>
      </c>
      <c r="I19868" s="287">
        <v>9586570.1999999993</v>
      </c>
      <c r="J19868" s="287">
        <v>2072025.26</v>
      </c>
      <c r="K19868" s="287">
        <v>797936</v>
      </c>
      <c r="L19868" s="287">
        <v>14582286.77</v>
      </c>
    </row>
    <row r="19869" spans="1:12">
      <c r="A19869" s="287">
        <v>2023</v>
      </c>
      <c r="B19869" s="287" t="s">
        <v>192</v>
      </c>
      <c r="C19869" s="287" t="s">
        <v>63</v>
      </c>
      <c r="D19869" s="287" t="s">
        <v>206</v>
      </c>
      <c r="E19869" s="287">
        <v>30</v>
      </c>
      <c r="F19869" s="287">
        <v>67473</v>
      </c>
      <c r="G19869" s="287">
        <v>5557</v>
      </c>
      <c r="H19869" s="287">
        <v>17076</v>
      </c>
      <c r="I19869" s="287">
        <v>17412136.16</v>
      </c>
      <c r="J19869" s="287">
        <v>3958035.99</v>
      </c>
      <c r="K19869" s="287">
        <v>1326909.05</v>
      </c>
      <c r="L19869" s="287">
        <v>26510353.75</v>
      </c>
    </row>
    <row r="19870" spans="1:12">
      <c r="A19870" s="287">
        <v>2023</v>
      </c>
      <c r="B19870" s="287" t="s">
        <v>192</v>
      </c>
      <c r="C19870" s="287" t="s">
        <v>63</v>
      </c>
      <c r="D19870" s="287" t="s">
        <v>206</v>
      </c>
      <c r="E19870" s="287">
        <v>35</v>
      </c>
      <c r="F19870" s="287">
        <v>82494</v>
      </c>
      <c r="G19870" s="287">
        <v>6471</v>
      </c>
      <c r="H19870" s="287">
        <v>16278</v>
      </c>
      <c r="I19870" s="287">
        <v>16962223.859999999</v>
      </c>
      <c r="J19870" s="287">
        <v>3958856.12</v>
      </c>
      <c r="K19870" s="287">
        <v>1314216.55</v>
      </c>
      <c r="L19870" s="287">
        <v>26740474.460000001</v>
      </c>
    </row>
    <row r="19871" spans="1:12">
      <c r="A19871" s="287">
        <v>2023</v>
      </c>
      <c r="B19871" s="287" t="s">
        <v>192</v>
      </c>
      <c r="C19871" s="287" t="s">
        <v>63</v>
      </c>
      <c r="D19871" s="287" t="s">
        <v>206</v>
      </c>
      <c r="E19871" s="287">
        <v>40</v>
      </c>
      <c r="F19871" s="287">
        <v>83537</v>
      </c>
      <c r="G19871" s="287">
        <v>6313</v>
      </c>
      <c r="H19871" s="287">
        <v>13399</v>
      </c>
      <c r="I19871" s="287">
        <v>14152018.33</v>
      </c>
      <c r="J19871" s="287">
        <v>3300626.74</v>
      </c>
      <c r="K19871" s="287">
        <v>1781728.98</v>
      </c>
      <c r="L19871" s="287">
        <v>23393426.960000001</v>
      </c>
    </row>
    <row r="19872" spans="1:12">
      <c r="A19872" s="287">
        <v>2023</v>
      </c>
      <c r="B19872" s="287" t="s">
        <v>192</v>
      </c>
      <c r="C19872" s="287" t="s">
        <v>63</v>
      </c>
      <c r="D19872" s="287" t="s">
        <v>206</v>
      </c>
      <c r="E19872" s="287">
        <v>45</v>
      </c>
      <c r="F19872" s="287">
        <v>81321</v>
      </c>
      <c r="G19872" s="287">
        <v>6634</v>
      </c>
      <c r="H19872" s="287">
        <v>13475</v>
      </c>
      <c r="I19872" s="287">
        <v>14711995.470000001</v>
      </c>
      <c r="J19872" s="287">
        <v>3341183.31</v>
      </c>
      <c r="K19872" s="287">
        <v>2474672.31</v>
      </c>
      <c r="L19872" s="287">
        <v>25160975.530000001</v>
      </c>
    </row>
    <row r="19873" spans="1:12">
      <c r="A19873" s="287">
        <v>2023</v>
      </c>
      <c r="B19873" s="287" t="s">
        <v>192</v>
      </c>
      <c r="C19873" s="287" t="s">
        <v>63</v>
      </c>
      <c r="D19873" s="287" t="s">
        <v>206</v>
      </c>
      <c r="E19873" s="287">
        <v>50</v>
      </c>
      <c r="F19873" s="287">
        <v>85952</v>
      </c>
      <c r="G19873" s="287">
        <v>8438</v>
      </c>
      <c r="H19873" s="287">
        <v>17612</v>
      </c>
      <c r="I19873" s="287">
        <v>18073121.699999999</v>
      </c>
      <c r="J19873" s="287">
        <v>4039297.12</v>
      </c>
      <c r="K19873" s="287">
        <v>3087707.4</v>
      </c>
      <c r="L19873" s="287">
        <v>30307613.210000001</v>
      </c>
    </row>
    <row r="19874" spans="1:12">
      <c r="A19874" s="287">
        <v>2023</v>
      </c>
      <c r="B19874" s="287" t="s">
        <v>192</v>
      </c>
      <c r="C19874" s="287" t="s">
        <v>63</v>
      </c>
      <c r="D19874" s="287" t="s">
        <v>206</v>
      </c>
      <c r="E19874" s="287">
        <v>55</v>
      </c>
      <c r="F19874" s="287">
        <v>76980</v>
      </c>
      <c r="G19874" s="287">
        <v>9217</v>
      </c>
      <c r="H19874" s="287">
        <v>18562</v>
      </c>
      <c r="I19874" s="287">
        <v>19830643.670000002</v>
      </c>
      <c r="J19874" s="287">
        <v>4527986.3899999997</v>
      </c>
      <c r="K19874" s="287">
        <v>3653096.31</v>
      </c>
      <c r="L19874" s="287">
        <v>33044874.710000001</v>
      </c>
    </row>
    <row r="19875" spans="1:12">
      <c r="A19875" s="287">
        <v>2023</v>
      </c>
      <c r="B19875" s="287" t="s">
        <v>192</v>
      </c>
      <c r="C19875" s="287" t="s">
        <v>63</v>
      </c>
      <c r="D19875" s="287" t="s">
        <v>206</v>
      </c>
      <c r="E19875" s="287">
        <v>60</v>
      </c>
      <c r="F19875" s="287">
        <v>79057</v>
      </c>
      <c r="G19875" s="287">
        <v>11496</v>
      </c>
      <c r="H19875" s="287">
        <v>24254</v>
      </c>
      <c r="I19875" s="287">
        <v>26370180.84</v>
      </c>
      <c r="J19875" s="287">
        <v>5890909.1699999999</v>
      </c>
      <c r="K19875" s="287">
        <v>5284770.5</v>
      </c>
      <c r="L19875" s="287">
        <v>43165090.229999997</v>
      </c>
    </row>
    <row r="19876" spans="1:12">
      <c r="A19876" s="287">
        <v>2023</v>
      </c>
      <c r="B19876" s="287" t="s">
        <v>192</v>
      </c>
      <c r="C19876" s="287" t="s">
        <v>63</v>
      </c>
      <c r="D19876" s="287" t="s">
        <v>206</v>
      </c>
      <c r="E19876" s="287">
        <v>65</v>
      </c>
      <c r="F19876" s="287">
        <v>71788</v>
      </c>
      <c r="G19876" s="287">
        <v>13305</v>
      </c>
      <c r="H19876" s="287">
        <v>28584</v>
      </c>
      <c r="I19876" s="287">
        <v>31531966.859999999</v>
      </c>
      <c r="J19876" s="287">
        <v>7239100.8399999999</v>
      </c>
      <c r="K19876" s="287">
        <v>7240243.7800000003</v>
      </c>
      <c r="L19876" s="287">
        <v>51955864.390000001</v>
      </c>
    </row>
    <row r="19877" spans="1:12">
      <c r="A19877" s="287">
        <v>2023</v>
      </c>
      <c r="B19877" s="287" t="s">
        <v>192</v>
      </c>
      <c r="C19877" s="287" t="s">
        <v>63</v>
      </c>
      <c r="D19877" s="287" t="s">
        <v>206</v>
      </c>
      <c r="E19877" s="287">
        <v>70</v>
      </c>
      <c r="F19877" s="287">
        <v>65073</v>
      </c>
      <c r="G19877" s="287">
        <v>14913</v>
      </c>
      <c r="H19877" s="287">
        <v>35444</v>
      </c>
      <c r="I19877" s="287">
        <v>37597792.579999998</v>
      </c>
      <c r="J19877" s="287">
        <v>8210595.3300000001</v>
      </c>
      <c r="K19877" s="287">
        <v>8135993.4699999997</v>
      </c>
      <c r="L19877" s="287">
        <v>59874018.299999997</v>
      </c>
    </row>
    <row r="19878" spans="1:12">
      <c r="A19878" s="287">
        <v>2023</v>
      </c>
      <c r="B19878" s="287" t="s">
        <v>192</v>
      </c>
      <c r="C19878" s="287" t="s">
        <v>63</v>
      </c>
      <c r="D19878" s="287" t="s">
        <v>206</v>
      </c>
      <c r="E19878" s="287">
        <v>75</v>
      </c>
      <c r="F19878" s="287">
        <v>51980</v>
      </c>
      <c r="G19878" s="287">
        <v>14406</v>
      </c>
      <c r="H19878" s="287">
        <v>38525</v>
      </c>
      <c r="I19878" s="287">
        <v>38101857.810000002</v>
      </c>
      <c r="J19878" s="287">
        <v>7731977.1299999999</v>
      </c>
      <c r="K19878" s="287">
        <v>7397510.2400000002</v>
      </c>
      <c r="L19878" s="287">
        <v>58104975.509999998</v>
      </c>
    </row>
    <row r="19879" spans="1:12">
      <c r="A19879" s="287">
        <v>2023</v>
      </c>
      <c r="B19879" s="287" t="s">
        <v>192</v>
      </c>
      <c r="C19879" s="287" t="s">
        <v>63</v>
      </c>
      <c r="D19879" s="287" t="s">
        <v>206</v>
      </c>
      <c r="E19879" s="287">
        <v>80</v>
      </c>
      <c r="F19879" s="287">
        <v>31496</v>
      </c>
      <c r="G19879" s="287">
        <v>9479</v>
      </c>
      <c r="H19879" s="287">
        <v>33165</v>
      </c>
      <c r="I19879" s="287">
        <v>29759624.670000002</v>
      </c>
      <c r="J19879" s="287">
        <v>5231785</v>
      </c>
      <c r="K19879" s="287">
        <v>4594419.24</v>
      </c>
      <c r="L19879" s="287">
        <v>42374163.229999997</v>
      </c>
    </row>
    <row r="19880" spans="1:12">
      <c r="A19880" s="287">
        <v>2023</v>
      </c>
      <c r="B19880" s="287" t="s">
        <v>192</v>
      </c>
      <c r="C19880" s="287" t="s">
        <v>63</v>
      </c>
      <c r="D19880" s="287" t="s">
        <v>206</v>
      </c>
      <c r="E19880" s="287">
        <v>85</v>
      </c>
      <c r="F19880" s="287">
        <v>17906</v>
      </c>
      <c r="G19880" s="287">
        <v>5310</v>
      </c>
      <c r="H19880" s="287">
        <v>26155</v>
      </c>
      <c r="I19880" s="287">
        <v>20939482.050000001</v>
      </c>
      <c r="J19880" s="287">
        <v>3005666.87</v>
      </c>
      <c r="K19880" s="287">
        <v>2314082.7999999998</v>
      </c>
      <c r="L19880" s="287">
        <v>27706583.760000002</v>
      </c>
    </row>
    <row r="19881" spans="1:12">
      <c r="A19881" s="287">
        <v>2023</v>
      </c>
      <c r="B19881" s="287" t="s">
        <v>192</v>
      </c>
      <c r="C19881" s="287" t="s">
        <v>63</v>
      </c>
      <c r="D19881" s="287" t="s">
        <v>206</v>
      </c>
      <c r="E19881" s="287">
        <v>90</v>
      </c>
      <c r="F19881" s="287">
        <v>8068</v>
      </c>
      <c r="G19881" s="287">
        <v>2102</v>
      </c>
      <c r="H19881" s="287">
        <v>12476</v>
      </c>
      <c r="I19881" s="287">
        <v>9265319.9800000004</v>
      </c>
      <c r="J19881" s="287">
        <v>1208005.32</v>
      </c>
      <c r="K19881" s="287">
        <v>736123</v>
      </c>
      <c r="L19881" s="287">
        <v>11697434.539999999</v>
      </c>
    </row>
    <row r="19882" spans="1:12">
      <c r="A19882" s="287">
        <v>2023</v>
      </c>
      <c r="B19882" s="287" t="s">
        <v>192</v>
      </c>
      <c r="C19882" s="287" t="s">
        <v>63</v>
      </c>
      <c r="D19882" s="287" t="s">
        <v>206</v>
      </c>
      <c r="E19882" s="287">
        <v>95</v>
      </c>
      <c r="F19882" s="287">
        <v>2213</v>
      </c>
      <c r="G19882" s="287">
        <v>435</v>
      </c>
      <c r="H19882" s="287">
        <v>2695</v>
      </c>
      <c r="I19882" s="287">
        <v>2086539.84</v>
      </c>
      <c r="J19882" s="287">
        <v>267275.93</v>
      </c>
      <c r="K19882" s="287">
        <v>107802</v>
      </c>
      <c r="L19882" s="287">
        <v>2563531.2000000002</v>
      </c>
    </row>
    <row r="19883" spans="1:12">
      <c r="A19883" s="287">
        <v>2023</v>
      </c>
      <c r="B19883" s="287" t="s">
        <v>192</v>
      </c>
      <c r="C19883" s="287" t="s">
        <v>64</v>
      </c>
      <c r="D19883" s="287" t="s">
        <v>205</v>
      </c>
      <c r="E19883" s="287">
        <v>0</v>
      </c>
      <c r="F19883" s="287">
        <v>17599</v>
      </c>
      <c r="G19883" s="287">
        <v>654</v>
      </c>
      <c r="H19883" s="287">
        <v>1513</v>
      </c>
      <c r="I19883" s="287">
        <v>1185477.5</v>
      </c>
      <c r="J19883" s="287">
        <v>243245.47</v>
      </c>
      <c r="K19883" s="287">
        <v>12588</v>
      </c>
      <c r="L19883" s="287">
        <v>1534770.73</v>
      </c>
    </row>
    <row r="19884" spans="1:12">
      <c r="A19884" s="287">
        <v>2023</v>
      </c>
      <c r="B19884" s="287" t="s">
        <v>192</v>
      </c>
      <c r="C19884" s="287" t="s">
        <v>64</v>
      </c>
      <c r="D19884" s="287" t="s">
        <v>205</v>
      </c>
      <c r="E19884" s="287">
        <v>5</v>
      </c>
      <c r="F19884" s="287">
        <v>22477</v>
      </c>
      <c r="G19884" s="287">
        <v>474</v>
      </c>
      <c r="H19884" s="287">
        <v>616</v>
      </c>
      <c r="I19884" s="287">
        <v>551476.5</v>
      </c>
      <c r="J19884" s="287">
        <v>128613.04</v>
      </c>
      <c r="K19884" s="287">
        <v>46952</v>
      </c>
      <c r="L19884" s="287">
        <v>796531.48</v>
      </c>
    </row>
    <row r="19885" spans="1:12">
      <c r="A19885" s="287">
        <v>2023</v>
      </c>
      <c r="B19885" s="287" t="s">
        <v>192</v>
      </c>
      <c r="C19885" s="287" t="s">
        <v>64</v>
      </c>
      <c r="D19885" s="287" t="s">
        <v>205</v>
      </c>
      <c r="E19885" s="287">
        <v>10</v>
      </c>
      <c r="F19885" s="287">
        <v>24032</v>
      </c>
      <c r="G19885" s="287">
        <v>289</v>
      </c>
      <c r="H19885" s="287">
        <v>393</v>
      </c>
      <c r="I19885" s="287">
        <v>347926.65</v>
      </c>
      <c r="J19885" s="287">
        <v>104683.45</v>
      </c>
      <c r="K19885" s="287">
        <v>56127</v>
      </c>
      <c r="L19885" s="287">
        <v>551886.99</v>
      </c>
    </row>
    <row r="19886" spans="1:12">
      <c r="A19886" s="287">
        <v>2023</v>
      </c>
      <c r="B19886" s="287" t="s">
        <v>192</v>
      </c>
      <c r="C19886" s="287" t="s">
        <v>64</v>
      </c>
      <c r="D19886" s="287" t="s">
        <v>205</v>
      </c>
      <c r="E19886" s="287">
        <v>15</v>
      </c>
      <c r="F19886" s="287">
        <v>23321</v>
      </c>
      <c r="G19886" s="287">
        <v>604</v>
      </c>
      <c r="H19886" s="287">
        <v>909</v>
      </c>
      <c r="I19886" s="287">
        <v>1146332.19</v>
      </c>
      <c r="J19886" s="287">
        <v>324990.31</v>
      </c>
      <c r="K19886" s="287">
        <v>249659.4</v>
      </c>
      <c r="L19886" s="287">
        <v>1859976.54</v>
      </c>
    </row>
    <row r="19887" spans="1:12">
      <c r="A19887" s="287">
        <v>2023</v>
      </c>
      <c r="B19887" s="287" t="s">
        <v>192</v>
      </c>
      <c r="C19887" s="287" t="s">
        <v>64</v>
      </c>
      <c r="D19887" s="287" t="s">
        <v>205</v>
      </c>
      <c r="E19887" s="287">
        <v>20</v>
      </c>
      <c r="F19887" s="287">
        <v>19141</v>
      </c>
      <c r="G19887" s="287">
        <v>550</v>
      </c>
      <c r="H19887" s="287">
        <v>781</v>
      </c>
      <c r="I19887" s="287">
        <v>1115589.67</v>
      </c>
      <c r="J19887" s="287">
        <v>311199.06</v>
      </c>
      <c r="K19887" s="287">
        <v>342532</v>
      </c>
      <c r="L19887" s="287">
        <v>1988551.06</v>
      </c>
    </row>
    <row r="19888" spans="1:12">
      <c r="A19888" s="287">
        <v>2023</v>
      </c>
      <c r="B19888" s="287" t="s">
        <v>192</v>
      </c>
      <c r="C19888" s="287" t="s">
        <v>64</v>
      </c>
      <c r="D19888" s="287" t="s">
        <v>205</v>
      </c>
      <c r="E19888" s="287">
        <v>25</v>
      </c>
      <c r="F19888" s="287">
        <v>15423</v>
      </c>
      <c r="G19888" s="287">
        <v>404</v>
      </c>
      <c r="H19888" s="287">
        <v>657</v>
      </c>
      <c r="I19888" s="287">
        <v>776284.6</v>
      </c>
      <c r="J19888" s="287">
        <v>264904.01</v>
      </c>
      <c r="K19888" s="287">
        <v>141389</v>
      </c>
      <c r="L19888" s="287">
        <v>1422490.78</v>
      </c>
    </row>
    <row r="19889" spans="1:12">
      <c r="A19889" s="287">
        <v>2023</v>
      </c>
      <c r="B19889" s="287" t="s">
        <v>192</v>
      </c>
      <c r="C19889" s="287" t="s">
        <v>64</v>
      </c>
      <c r="D19889" s="287" t="s">
        <v>205</v>
      </c>
      <c r="E19889" s="287">
        <v>30</v>
      </c>
      <c r="F19889" s="287">
        <v>20956</v>
      </c>
      <c r="G19889" s="287">
        <v>523</v>
      </c>
      <c r="H19889" s="287">
        <v>877</v>
      </c>
      <c r="I19889" s="287">
        <v>990469.14</v>
      </c>
      <c r="J19889" s="287">
        <v>359132.08</v>
      </c>
      <c r="K19889" s="287">
        <v>257201.07</v>
      </c>
      <c r="L19889" s="287">
        <v>1912949.64</v>
      </c>
    </row>
    <row r="19890" spans="1:12">
      <c r="A19890" s="287">
        <v>2023</v>
      </c>
      <c r="B19890" s="287" t="s">
        <v>192</v>
      </c>
      <c r="C19890" s="287" t="s">
        <v>64</v>
      </c>
      <c r="D19890" s="287" t="s">
        <v>205</v>
      </c>
      <c r="E19890" s="287">
        <v>35</v>
      </c>
      <c r="F19890" s="287">
        <v>24670</v>
      </c>
      <c r="G19890" s="287">
        <v>910</v>
      </c>
      <c r="H19890" s="287">
        <v>1495</v>
      </c>
      <c r="I19890" s="287">
        <v>1415814.2</v>
      </c>
      <c r="J19890" s="287">
        <v>474259.08</v>
      </c>
      <c r="K19890" s="287">
        <v>300956.58</v>
      </c>
      <c r="L19890" s="287">
        <v>2649839.36</v>
      </c>
    </row>
    <row r="19891" spans="1:12">
      <c r="A19891" s="287">
        <v>2023</v>
      </c>
      <c r="B19891" s="287" t="s">
        <v>192</v>
      </c>
      <c r="C19891" s="287" t="s">
        <v>64</v>
      </c>
      <c r="D19891" s="287" t="s">
        <v>205</v>
      </c>
      <c r="E19891" s="287">
        <v>40</v>
      </c>
      <c r="F19891" s="287">
        <v>24622</v>
      </c>
      <c r="G19891" s="287">
        <v>926</v>
      </c>
      <c r="H19891" s="287">
        <v>1606</v>
      </c>
      <c r="I19891" s="287">
        <v>1765837.66</v>
      </c>
      <c r="J19891" s="287">
        <v>569701.92000000004</v>
      </c>
      <c r="K19891" s="287">
        <v>455790</v>
      </c>
      <c r="L19891" s="287">
        <v>3257782.3</v>
      </c>
    </row>
    <row r="19892" spans="1:12">
      <c r="A19892" s="287">
        <v>2023</v>
      </c>
      <c r="B19892" s="287" t="s">
        <v>192</v>
      </c>
      <c r="C19892" s="287" t="s">
        <v>64</v>
      </c>
      <c r="D19892" s="287" t="s">
        <v>205</v>
      </c>
      <c r="E19892" s="287">
        <v>45</v>
      </c>
      <c r="F19892" s="287">
        <v>23906</v>
      </c>
      <c r="G19892" s="287">
        <v>1216</v>
      </c>
      <c r="H19892" s="287">
        <v>1940</v>
      </c>
      <c r="I19892" s="287">
        <v>2179071</v>
      </c>
      <c r="J19892" s="287">
        <v>657750.47</v>
      </c>
      <c r="K19892" s="287">
        <v>468503</v>
      </c>
      <c r="L19892" s="287">
        <v>3830084.06</v>
      </c>
    </row>
    <row r="19893" spans="1:12">
      <c r="A19893" s="287">
        <v>2023</v>
      </c>
      <c r="B19893" s="287" t="s">
        <v>192</v>
      </c>
      <c r="C19893" s="287" t="s">
        <v>64</v>
      </c>
      <c r="D19893" s="287" t="s">
        <v>205</v>
      </c>
      <c r="E19893" s="287">
        <v>50</v>
      </c>
      <c r="F19893" s="287">
        <v>26385</v>
      </c>
      <c r="G19893" s="287">
        <v>1688</v>
      </c>
      <c r="H19893" s="287">
        <v>2988</v>
      </c>
      <c r="I19893" s="287">
        <v>3635085.21</v>
      </c>
      <c r="J19893" s="287">
        <v>1098829.2</v>
      </c>
      <c r="K19893" s="287">
        <v>1010584.58</v>
      </c>
      <c r="L19893" s="287">
        <v>6443542.2999999998</v>
      </c>
    </row>
    <row r="19894" spans="1:12">
      <c r="A19894" s="287">
        <v>2023</v>
      </c>
      <c r="B19894" s="287" t="s">
        <v>192</v>
      </c>
      <c r="C19894" s="287" t="s">
        <v>64</v>
      </c>
      <c r="D19894" s="287" t="s">
        <v>205</v>
      </c>
      <c r="E19894" s="287">
        <v>55</v>
      </c>
      <c r="F19894" s="287">
        <v>25669</v>
      </c>
      <c r="G19894" s="287">
        <v>2042</v>
      </c>
      <c r="H19894" s="287">
        <v>4004</v>
      </c>
      <c r="I19894" s="287">
        <v>5136042.7</v>
      </c>
      <c r="J19894" s="287">
        <v>1470826.86</v>
      </c>
      <c r="K19894" s="287">
        <v>1398507.96</v>
      </c>
      <c r="L19894" s="287">
        <v>8881758.3699999992</v>
      </c>
    </row>
    <row r="19895" spans="1:12">
      <c r="A19895" s="287">
        <v>2023</v>
      </c>
      <c r="B19895" s="287" t="s">
        <v>192</v>
      </c>
      <c r="C19895" s="287" t="s">
        <v>64</v>
      </c>
      <c r="D19895" s="287" t="s">
        <v>205</v>
      </c>
      <c r="E19895" s="287">
        <v>60</v>
      </c>
      <c r="F19895" s="287">
        <v>28040</v>
      </c>
      <c r="G19895" s="287">
        <v>3381</v>
      </c>
      <c r="H19895" s="287">
        <v>7635</v>
      </c>
      <c r="I19895" s="287">
        <v>9484240.3200000003</v>
      </c>
      <c r="J19895" s="287">
        <v>2306212.2400000002</v>
      </c>
      <c r="K19895" s="287">
        <v>2477037.4</v>
      </c>
      <c r="L19895" s="287">
        <v>15644157.140000001</v>
      </c>
    </row>
    <row r="19896" spans="1:12">
      <c r="A19896" s="287">
        <v>2023</v>
      </c>
      <c r="B19896" s="287" t="s">
        <v>192</v>
      </c>
      <c r="C19896" s="287" t="s">
        <v>64</v>
      </c>
      <c r="D19896" s="287" t="s">
        <v>205</v>
      </c>
      <c r="E19896" s="287">
        <v>65</v>
      </c>
      <c r="F19896" s="287">
        <v>27269</v>
      </c>
      <c r="G19896" s="287">
        <v>4691</v>
      </c>
      <c r="H19896" s="287">
        <v>8784</v>
      </c>
      <c r="I19896" s="287">
        <v>10358261.279999999</v>
      </c>
      <c r="J19896" s="287">
        <v>2700047.31</v>
      </c>
      <c r="K19896" s="287">
        <v>2918794.5</v>
      </c>
      <c r="L19896" s="287">
        <v>17259969</v>
      </c>
    </row>
    <row r="19897" spans="1:12">
      <c r="A19897" s="287">
        <v>2023</v>
      </c>
      <c r="B19897" s="287" t="s">
        <v>192</v>
      </c>
      <c r="C19897" s="287" t="s">
        <v>64</v>
      </c>
      <c r="D19897" s="287" t="s">
        <v>205</v>
      </c>
      <c r="E19897" s="287">
        <v>70</v>
      </c>
      <c r="F19897" s="287">
        <v>25379</v>
      </c>
      <c r="G19897" s="287">
        <v>5943</v>
      </c>
      <c r="H19897" s="287">
        <v>11798</v>
      </c>
      <c r="I19897" s="287">
        <v>13056622.369999999</v>
      </c>
      <c r="J19897" s="287">
        <v>3443677.63</v>
      </c>
      <c r="K19897" s="287">
        <v>3706692.04</v>
      </c>
      <c r="L19897" s="287">
        <v>21711533.059999999</v>
      </c>
    </row>
    <row r="19898" spans="1:12">
      <c r="A19898" s="287">
        <v>2023</v>
      </c>
      <c r="B19898" s="287" t="s">
        <v>192</v>
      </c>
      <c r="C19898" s="287" t="s">
        <v>64</v>
      </c>
      <c r="D19898" s="287" t="s">
        <v>205</v>
      </c>
      <c r="E19898" s="287">
        <v>75</v>
      </c>
      <c r="F19898" s="287">
        <v>20767</v>
      </c>
      <c r="G19898" s="287">
        <v>6005</v>
      </c>
      <c r="H19898" s="287">
        <v>14876</v>
      </c>
      <c r="I19898" s="287">
        <v>14348302.039999999</v>
      </c>
      <c r="J19898" s="287">
        <v>3593630.98</v>
      </c>
      <c r="K19898" s="287">
        <v>3956286.54</v>
      </c>
      <c r="L19898" s="287">
        <v>23251132.27</v>
      </c>
    </row>
    <row r="19899" spans="1:12">
      <c r="A19899" s="287">
        <v>2023</v>
      </c>
      <c r="B19899" s="287" t="s">
        <v>192</v>
      </c>
      <c r="C19899" s="287" t="s">
        <v>64</v>
      </c>
      <c r="D19899" s="287" t="s">
        <v>205</v>
      </c>
      <c r="E19899" s="287">
        <v>80</v>
      </c>
      <c r="F19899" s="287">
        <v>12430</v>
      </c>
      <c r="G19899" s="287">
        <v>4345</v>
      </c>
      <c r="H19899" s="287">
        <v>11406</v>
      </c>
      <c r="I19899" s="287">
        <v>9801755.8000000007</v>
      </c>
      <c r="J19899" s="287">
        <v>2148857.0499999998</v>
      </c>
      <c r="K19899" s="287">
        <v>2310937.13</v>
      </c>
      <c r="L19899" s="287">
        <v>14889194.720000001</v>
      </c>
    </row>
    <row r="19900" spans="1:12">
      <c r="A19900" s="287">
        <v>2023</v>
      </c>
      <c r="B19900" s="287" t="s">
        <v>192</v>
      </c>
      <c r="C19900" s="287" t="s">
        <v>64</v>
      </c>
      <c r="D19900" s="287" t="s">
        <v>205</v>
      </c>
      <c r="E19900" s="287">
        <v>85</v>
      </c>
      <c r="F19900" s="287">
        <v>6694</v>
      </c>
      <c r="G19900" s="287">
        <v>2486</v>
      </c>
      <c r="H19900" s="287">
        <v>7909</v>
      </c>
      <c r="I19900" s="287">
        <v>5706978.71</v>
      </c>
      <c r="J19900" s="287">
        <v>1118866.7</v>
      </c>
      <c r="K19900" s="287">
        <v>1300240.92</v>
      </c>
      <c r="L19900" s="287">
        <v>8500072.3499999996</v>
      </c>
    </row>
    <row r="19901" spans="1:12">
      <c r="A19901" s="287">
        <v>2023</v>
      </c>
      <c r="B19901" s="287" t="s">
        <v>192</v>
      </c>
      <c r="C19901" s="287" t="s">
        <v>64</v>
      </c>
      <c r="D19901" s="287" t="s">
        <v>205</v>
      </c>
      <c r="E19901" s="287">
        <v>90</v>
      </c>
      <c r="F19901" s="287">
        <v>2789</v>
      </c>
      <c r="G19901" s="287">
        <v>763</v>
      </c>
      <c r="H19901" s="287">
        <v>3554</v>
      </c>
      <c r="I19901" s="287">
        <v>2363310.1</v>
      </c>
      <c r="J19901" s="287">
        <v>400034.24</v>
      </c>
      <c r="K19901" s="287">
        <v>476073.4</v>
      </c>
      <c r="L19901" s="287">
        <v>3341708.35</v>
      </c>
    </row>
    <row r="19902" spans="1:12">
      <c r="A19902" s="287">
        <v>2023</v>
      </c>
      <c r="B19902" s="287" t="s">
        <v>192</v>
      </c>
      <c r="C19902" s="287" t="s">
        <v>64</v>
      </c>
      <c r="D19902" s="287" t="s">
        <v>205</v>
      </c>
      <c r="E19902" s="287">
        <v>95</v>
      </c>
      <c r="F19902" s="287">
        <v>591</v>
      </c>
      <c r="G19902" s="287">
        <v>196</v>
      </c>
      <c r="H19902" s="287">
        <v>1116</v>
      </c>
      <c r="I19902" s="287">
        <v>570977.65</v>
      </c>
      <c r="J19902" s="287">
        <v>59766.55</v>
      </c>
      <c r="K19902" s="287">
        <v>16939</v>
      </c>
      <c r="L19902" s="287">
        <v>665235.43999999994</v>
      </c>
    </row>
    <row r="19903" spans="1:12">
      <c r="A19903" s="287">
        <v>2023</v>
      </c>
      <c r="B19903" s="287" t="s">
        <v>192</v>
      </c>
      <c r="C19903" s="287" t="s">
        <v>64</v>
      </c>
      <c r="D19903" s="287" t="s">
        <v>206</v>
      </c>
      <c r="E19903" s="287">
        <v>0</v>
      </c>
      <c r="F19903" s="287">
        <v>16375</v>
      </c>
      <c r="G19903" s="287">
        <v>509</v>
      </c>
      <c r="H19903" s="287">
        <v>1728</v>
      </c>
      <c r="I19903" s="287">
        <v>1139171.8500000001</v>
      </c>
      <c r="J19903" s="287">
        <v>186121.3</v>
      </c>
      <c r="K19903" s="287">
        <v>10191</v>
      </c>
      <c r="L19903" s="287">
        <v>1445126.82</v>
      </c>
    </row>
    <row r="19904" spans="1:12">
      <c r="A19904" s="287">
        <v>2023</v>
      </c>
      <c r="B19904" s="287" t="s">
        <v>192</v>
      </c>
      <c r="C19904" s="287" t="s">
        <v>64</v>
      </c>
      <c r="D19904" s="287" t="s">
        <v>206</v>
      </c>
      <c r="E19904" s="287">
        <v>5</v>
      </c>
      <c r="F19904" s="287">
        <v>20879</v>
      </c>
      <c r="G19904" s="287">
        <v>338</v>
      </c>
      <c r="H19904" s="287">
        <v>402</v>
      </c>
      <c r="I19904" s="287">
        <v>449741.2</v>
      </c>
      <c r="J19904" s="287">
        <v>99839.14</v>
      </c>
      <c r="K19904" s="287">
        <v>51290.6</v>
      </c>
      <c r="L19904" s="287">
        <v>667541.80000000005</v>
      </c>
    </row>
    <row r="19905" spans="1:12">
      <c r="A19905" s="287">
        <v>2023</v>
      </c>
      <c r="B19905" s="287" t="s">
        <v>192</v>
      </c>
      <c r="C19905" s="287" t="s">
        <v>64</v>
      </c>
      <c r="D19905" s="287" t="s">
        <v>206</v>
      </c>
      <c r="E19905" s="287">
        <v>10</v>
      </c>
      <c r="F19905" s="287">
        <v>22583</v>
      </c>
      <c r="G19905" s="287">
        <v>282</v>
      </c>
      <c r="H19905" s="287">
        <v>790</v>
      </c>
      <c r="I19905" s="287">
        <v>524783.6</v>
      </c>
      <c r="J19905" s="287">
        <v>96447.79</v>
      </c>
      <c r="K19905" s="287">
        <v>128422</v>
      </c>
      <c r="L19905" s="287">
        <v>800079.05</v>
      </c>
    </row>
    <row r="19906" spans="1:12">
      <c r="A19906" s="287">
        <v>2023</v>
      </c>
      <c r="B19906" s="287" t="s">
        <v>192</v>
      </c>
      <c r="C19906" s="287" t="s">
        <v>64</v>
      </c>
      <c r="D19906" s="287" t="s">
        <v>206</v>
      </c>
      <c r="E19906" s="287">
        <v>15</v>
      </c>
      <c r="F19906" s="287">
        <v>22420</v>
      </c>
      <c r="G19906" s="287">
        <v>720</v>
      </c>
      <c r="H19906" s="287">
        <v>1239</v>
      </c>
      <c r="I19906" s="287">
        <v>1304398.24</v>
      </c>
      <c r="J19906" s="287">
        <v>336425.98</v>
      </c>
      <c r="K19906" s="287">
        <v>361105</v>
      </c>
      <c r="L19906" s="287">
        <v>2192051.1</v>
      </c>
    </row>
    <row r="19907" spans="1:12">
      <c r="A19907" s="287">
        <v>2023</v>
      </c>
      <c r="B19907" s="287" t="s">
        <v>192</v>
      </c>
      <c r="C19907" s="287" t="s">
        <v>64</v>
      </c>
      <c r="D19907" s="287" t="s">
        <v>206</v>
      </c>
      <c r="E19907" s="287">
        <v>20</v>
      </c>
      <c r="F19907" s="287">
        <v>19291</v>
      </c>
      <c r="G19907" s="287">
        <v>932</v>
      </c>
      <c r="H19907" s="287">
        <v>1616</v>
      </c>
      <c r="I19907" s="287">
        <v>2086042.86</v>
      </c>
      <c r="J19907" s="287">
        <v>528436.87</v>
      </c>
      <c r="K19907" s="287">
        <v>317897</v>
      </c>
      <c r="L19907" s="287">
        <v>3354532.04</v>
      </c>
    </row>
    <row r="19908" spans="1:12">
      <c r="A19908" s="287">
        <v>2023</v>
      </c>
      <c r="B19908" s="287" t="s">
        <v>192</v>
      </c>
      <c r="C19908" s="287" t="s">
        <v>64</v>
      </c>
      <c r="D19908" s="287" t="s">
        <v>206</v>
      </c>
      <c r="E19908" s="287">
        <v>25</v>
      </c>
      <c r="F19908" s="287">
        <v>17745</v>
      </c>
      <c r="G19908" s="287">
        <v>964</v>
      </c>
      <c r="H19908" s="287">
        <v>2481</v>
      </c>
      <c r="I19908" s="287">
        <v>2914757.13</v>
      </c>
      <c r="J19908" s="287">
        <v>700578.15</v>
      </c>
      <c r="K19908" s="287">
        <v>406249</v>
      </c>
      <c r="L19908" s="287">
        <v>4648194.74</v>
      </c>
    </row>
    <row r="19909" spans="1:12">
      <c r="A19909" s="287">
        <v>2023</v>
      </c>
      <c r="B19909" s="287" t="s">
        <v>192</v>
      </c>
      <c r="C19909" s="287" t="s">
        <v>64</v>
      </c>
      <c r="D19909" s="287" t="s">
        <v>206</v>
      </c>
      <c r="E19909" s="287">
        <v>30</v>
      </c>
      <c r="F19909" s="287">
        <v>24139</v>
      </c>
      <c r="G19909" s="287">
        <v>1790</v>
      </c>
      <c r="H19909" s="287">
        <v>4318</v>
      </c>
      <c r="I19909" s="287">
        <v>4814556.8499999996</v>
      </c>
      <c r="J19909" s="287">
        <v>1517895.36</v>
      </c>
      <c r="K19909" s="287">
        <v>457100</v>
      </c>
      <c r="L19909" s="287">
        <v>7847641.9000000004</v>
      </c>
    </row>
    <row r="19910" spans="1:12">
      <c r="A19910" s="287">
        <v>2023</v>
      </c>
      <c r="B19910" s="287" t="s">
        <v>192</v>
      </c>
      <c r="C19910" s="287" t="s">
        <v>64</v>
      </c>
      <c r="D19910" s="287" t="s">
        <v>206</v>
      </c>
      <c r="E19910" s="287">
        <v>35</v>
      </c>
      <c r="F19910" s="287">
        <v>28339</v>
      </c>
      <c r="G19910" s="287">
        <v>2319</v>
      </c>
      <c r="H19910" s="287">
        <v>5019</v>
      </c>
      <c r="I19910" s="287">
        <v>5601829.0899999999</v>
      </c>
      <c r="J19910" s="287">
        <v>1529887.09</v>
      </c>
      <c r="K19910" s="287">
        <v>680787</v>
      </c>
      <c r="L19910" s="287">
        <v>8895061.0099999998</v>
      </c>
    </row>
    <row r="19911" spans="1:12">
      <c r="A19911" s="287">
        <v>2023</v>
      </c>
      <c r="B19911" s="287" t="s">
        <v>192</v>
      </c>
      <c r="C19911" s="287" t="s">
        <v>64</v>
      </c>
      <c r="D19911" s="287" t="s">
        <v>206</v>
      </c>
      <c r="E19911" s="287">
        <v>40</v>
      </c>
      <c r="F19911" s="287">
        <v>27584</v>
      </c>
      <c r="G19911" s="287">
        <v>1885</v>
      </c>
      <c r="H19911" s="287">
        <v>3345</v>
      </c>
      <c r="I19911" s="287">
        <v>3847630.12</v>
      </c>
      <c r="J19911" s="287">
        <v>1146131.6299999999</v>
      </c>
      <c r="K19911" s="287">
        <v>633927</v>
      </c>
      <c r="L19911" s="287">
        <v>6579858.8799999999</v>
      </c>
    </row>
    <row r="19912" spans="1:12">
      <c r="A19912" s="287">
        <v>2023</v>
      </c>
      <c r="B19912" s="287" t="s">
        <v>192</v>
      </c>
      <c r="C19912" s="287" t="s">
        <v>64</v>
      </c>
      <c r="D19912" s="287" t="s">
        <v>206</v>
      </c>
      <c r="E19912" s="287">
        <v>45</v>
      </c>
      <c r="F19912" s="287">
        <v>25966</v>
      </c>
      <c r="G19912" s="287">
        <v>1900</v>
      </c>
      <c r="H19912" s="287">
        <v>3301</v>
      </c>
      <c r="I19912" s="287">
        <v>4167566.52</v>
      </c>
      <c r="J19912" s="287">
        <v>1158089.6299999999</v>
      </c>
      <c r="K19912" s="287">
        <v>865219</v>
      </c>
      <c r="L19912" s="287">
        <v>7164171.3399999999</v>
      </c>
    </row>
    <row r="19913" spans="1:12">
      <c r="A19913" s="287">
        <v>2023</v>
      </c>
      <c r="B19913" s="287" t="s">
        <v>192</v>
      </c>
      <c r="C19913" s="287" t="s">
        <v>64</v>
      </c>
      <c r="D19913" s="287" t="s">
        <v>206</v>
      </c>
      <c r="E19913" s="287">
        <v>50</v>
      </c>
      <c r="F19913" s="287">
        <v>29087</v>
      </c>
      <c r="G19913" s="287">
        <v>2421</v>
      </c>
      <c r="H19913" s="287">
        <v>4526</v>
      </c>
      <c r="I19913" s="287">
        <v>5330428.0599999996</v>
      </c>
      <c r="J19913" s="287">
        <v>1429001.83</v>
      </c>
      <c r="K19913" s="287">
        <v>917320.58</v>
      </c>
      <c r="L19913" s="287">
        <v>8715606.1500000004</v>
      </c>
    </row>
    <row r="19914" spans="1:12">
      <c r="A19914" s="287">
        <v>2023</v>
      </c>
      <c r="B19914" s="287" t="s">
        <v>192</v>
      </c>
      <c r="C19914" s="287" t="s">
        <v>64</v>
      </c>
      <c r="D19914" s="287" t="s">
        <v>206</v>
      </c>
      <c r="E19914" s="287">
        <v>55</v>
      </c>
      <c r="F19914" s="287">
        <v>28857</v>
      </c>
      <c r="G19914" s="287">
        <v>3122</v>
      </c>
      <c r="H19914" s="287">
        <v>5597</v>
      </c>
      <c r="I19914" s="287">
        <v>6467210.8700000001</v>
      </c>
      <c r="J19914" s="287">
        <v>1837420.91</v>
      </c>
      <c r="K19914" s="287">
        <v>1646515.3</v>
      </c>
      <c r="L19914" s="287">
        <v>11019258.699999999</v>
      </c>
    </row>
    <row r="19915" spans="1:12">
      <c r="A19915" s="287">
        <v>2023</v>
      </c>
      <c r="B19915" s="287" t="s">
        <v>192</v>
      </c>
      <c r="C19915" s="287" t="s">
        <v>64</v>
      </c>
      <c r="D19915" s="287" t="s">
        <v>206</v>
      </c>
      <c r="E19915" s="287">
        <v>60</v>
      </c>
      <c r="F19915" s="287">
        <v>31516</v>
      </c>
      <c r="G19915" s="287">
        <v>4115</v>
      </c>
      <c r="H19915" s="287">
        <v>8090</v>
      </c>
      <c r="I19915" s="287">
        <v>9042519.8800000008</v>
      </c>
      <c r="J19915" s="287">
        <v>2431689.7200000002</v>
      </c>
      <c r="K19915" s="287">
        <v>2499764.52</v>
      </c>
      <c r="L19915" s="287">
        <v>15302319.029999999</v>
      </c>
    </row>
    <row r="19916" spans="1:12">
      <c r="A19916" s="287">
        <v>2023</v>
      </c>
      <c r="B19916" s="287" t="s">
        <v>192</v>
      </c>
      <c r="C19916" s="287" t="s">
        <v>64</v>
      </c>
      <c r="D19916" s="287" t="s">
        <v>206</v>
      </c>
      <c r="E19916" s="287">
        <v>65</v>
      </c>
      <c r="F19916" s="287">
        <v>31181</v>
      </c>
      <c r="G19916" s="287">
        <v>5231</v>
      </c>
      <c r="H19916" s="287">
        <v>11019</v>
      </c>
      <c r="I19916" s="287">
        <v>11918928.26</v>
      </c>
      <c r="J19916" s="287">
        <v>3194231.33</v>
      </c>
      <c r="K19916" s="287">
        <v>3858024.8</v>
      </c>
      <c r="L19916" s="287">
        <v>20461660.809999999</v>
      </c>
    </row>
    <row r="19917" spans="1:12">
      <c r="A19917" s="287">
        <v>2023</v>
      </c>
      <c r="B19917" s="287" t="s">
        <v>192</v>
      </c>
      <c r="C19917" s="287" t="s">
        <v>64</v>
      </c>
      <c r="D19917" s="287" t="s">
        <v>206</v>
      </c>
      <c r="E19917" s="287">
        <v>70</v>
      </c>
      <c r="F19917" s="287">
        <v>29385</v>
      </c>
      <c r="G19917" s="287">
        <v>5668</v>
      </c>
      <c r="H19917" s="287">
        <v>11816</v>
      </c>
      <c r="I19917" s="287">
        <v>12534830.220000001</v>
      </c>
      <c r="J19917" s="287">
        <v>3470873.29</v>
      </c>
      <c r="K19917" s="287">
        <v>3796293.21</v>
      </c>
      <c r="L19917" s="287">
        <v>21187538.440000001</v>
      </c>
    </row>
    <row r="19918" spans="1:12">
      <c r="A19918" s="287">
        <v>2023</v>
      </c>
      <c r="B19918" s="287" t="s">
        <v>192</v>
      </c>
      <c r="C19918" s="287" t="s">
        <v>64</v>
      </c>
      <c r="D19918" s="287" t="s">
        <v>206</v>
      </c>
      <c r="E19918" s="287">
        <v>75</v>
      </c>
      <c r="F19918" s="287">
        <v>24127</v>
      </c>
      <c r="G19918" s="287">
        <v>5612</v>
      </c>
      <c r="H19918" s="287">
        <v>13977</v>
      </c>
      <c r="I19918" s="287">
        <v>13517721.85</v>
      </c>
      <c r="J19918" s="287">
        <v>3395686.68</v>
      </c>
      <c r="K19918" s="287">
        <v>3963478.13</v>
      </c>
      <c r="L19918" s="287">
        <v>22008066.140000001</v>
      </c>
    </row>
    <row r="19919" spans="1:12">
      <c r="A19919" s="287">
        <v>2023</v>
      </c>
      <c r="B19919" s="287" t="s">
        <v>192</v>
      </c>
      <c r="C19919" s="287" t="s">
        <v>64</v>
      </c>
      <c r="D19919" s="287" t="s">
        <v>206</v>
      </c>
      <c r="E19919" s="287">
        <v>80</v>
      </c>
      <c r="F19919" s="287">
        <v>14679</v>
      </c>
      <c r="G19919" s="287">
        <v>3589</v>
      </c>
      <c r="H19919" s="287">
        <v>10579</v>
      </c>
      <c r="I19919" s="287">
        <v>9571844.1500000004</v>
      </c>
      <c r="J19919" s="287">
        <v>2200264.02</v>
      </c>
      <c r="K19919" s="287">
        <v>2315389.48</v>
      </c>
      <c r="L19919" s="287">
        <v>14693112.199999999</v>
      </c>
    </row>
    <row r="19920" spans="1:12">
      <c r="A19920" s="287">
        <v>2023</v>
      </c>
      <c r="B19920" s="287" t="s">
        <v>192</v>
      </c>
      <c r="C19920" s="287" t="s">
        <v>64</v>
      </c>
      <c r="D19920" s="287" t="s">
        <v>206</v>
      </c>
      <c r="E19920" s="287">
        <v>85</v>
      </c>
      <c r="F19920" s="287">
        <v>8676</v>
      </c>
      <c r="G19920" s="287">
        <v>2023</v>
      </c>
      <c r="H19920" s="287">
        <v>8627</v>
      </c>
      <c r="I19920" s="287">
        <v>6096779.5499999998</v>
      </c>
      <c r="J19920" s="287">
        <v>1099563.57</v>
      </c>
      <c r="K19920" s="287">
        <v>1137856.3999999999</v>
      </c>
      <c r="L19920" s="287">
        <v>8613677.9399999995</v>
      </c>
    </row>
    <row r="19921" spans="1:12">
      <c r="A19921" s="287">
        <v>2023</v>
      </c>
      <c r="B19921" s="287" t="s">
        <v>192</v>
      </c>
      <c r="C19921" s="287" t="s">
        <v>64</v>
      </c>
      <c r="D19921" s="287" t="s">
        <v>206</v>
      </c>
      <c r="E19921" s="287">
        <v>90</v>
      </c>
      <c r="F19921" s="287">
        <v>4207</v>
      </c>
      <c r="G19921" s="287">
        <v>963</v>
      </c>
      <c r="H19921" s="287">
        <v>4843</v>
      </c>
      <c r="I19921" s="287">
        <v>2932385.3</v>
      </c>
      <c r="J19921" s="287">
        <v>425402.4</v>
      </c>
      <c r="K19921" s="287">
        <v>339878.24</v>
      </c>
      <c r="L19921" s="287">
        <v>3841095.93</v>
      </c>
    </row>
    <row r="19922" spans="1:12">
      <c r="A19922" s="287">
        <v>2023</v>
      </c>
      <c r="B19922" s="287" t="s">
        <v>192</v>
      </c>
      <c r="C19922" s="287" t="s">
        <v>64</v>
      </c>
      <c r="D19922" s="287" t="s">
        <v>206</v>
      </c>
      <c r="E19922" s="287">
        <v>95</v>
      </c>
      <c r="F19922" s="287">
        <v>1352</v>
      </c>
      <c r="G19922" s="287">
        <v>280</v>
      </c>
      <c r="H19922" s="287">
        <v>1629</v>
      </c>
      <c r="I19922" s="287">
        <v>869273.4</v>
      </c>
      <c r="J19922" s="287">
        <v>119475.72</v>
      </c>
      <c r="K19922" s="287">
        <v>120505</v>
      </c>
      <c r="L19922" s="287">
        <v>1145370.6299999999</v>
      </c>
    </row>
    <row r="19923" spans="1:12">
      <c r="A19923" s="287">
        <v>2023</v>
      </c>
      <c r="B19923" s="287" t="s">
        <v>192</v>
      </c>
      <c r="C19923" s="287" t="s">
        <v>65</v>
      </c>
      <c r="D19923" s="287" t="s">
        <v>205</v>
      </c>
      <c r="E19923" s="287">
        <v>0</v>
      </c>
      <c r="F19923" s="287">
        <v>40336</v>
      </c>
      <c r="G19923" s="287">
        <v>1769</v>
      </c>
      <c r="H19923" s="287">
        <v>4343</v>
      </c>
      <c r="I19923" s="287">
        <v>3374688.4</v>
      </c>
      <c r="J19923" s="287">
        <v>513744.58</v>
      </c>
      <c r="K19923" s="287">
        <v>55377.35</v>
      </c>
      <c r="L19923" s="287">
        <v>4355308.34</v>
      </c>
    </row>
    <row r="19924" spans="1:12">
      <c r="A19924" s="287">
        <v>2023</v>
      </c>
      <c r="B19924" s="287" t="s">
        <v>192</v>
      </c>
      <c r="C19924" s="287" t="s">
        <v>65</v>
      </c>
      <c r="D19924" s="287" t="s">
        <v>205</v>
      </c>
      <c r="E19924" s="287">
        <v>5</v>
      </c>
      <c r="F19924" s="287">
        <v>51905</v>
      </c>
      <c r="G19924" s="287">
        <v>1132</v>
      </c>
      <c r="H19924" s="287">
        <v>1374</v>
      </c>
      <c r="I19924" s="287">
        <v>1541629.05</v>
      </c>
      <c r="J19924" s="287">
        <v>320283.14</v>
      </c>
      <c r="K19924" s="287">
        <v>79555.199999999997</v>
      </c>
      <c r="L19924" s="287">
        <v>2176760.02</v>
      </c>
    </row>
    <row r="19925" spans="1:12">
      <c r="A19925" s="287">
        <v>2023</v>
      </c>
      <c r="B19925" s="287" t="s">
        <v>192</v>
      </c>
      <c r="C19925" s="287" t="s">
        <v>65</v>
      </c>
      <c r="D19925" s="287" t="s">
        <v>205</v>
      </c>
      <c r="E19925" s="287">
        <v>10</v>
      </c>
      <c r="F19925" s="287">
        <v>52738</v>
      </c>
      <c r="G19925" s="287">
        <v>835</v>
      </c>
      <c r="H19925" s="287">
        <v>1490</v>
      </c>
      <c r="I19925" s="287">
        <v>1272338.8500000001</v>
      </c>
      <c r="J19925" s="287">
        <v>228625.29</v>
      </c>
      <c r="K19925" s="287">
        <v>184952.65</v>
      </c>
      <c r="L19925" s="287">
        <v>1825105.34</v>
      </c>
    </row>
    <row r="19926" spans="1:12">
      <c r="A19926" s="287">
        <v>2023</v>
      </c>
      <c r="B19926" s="287" t="s">
        <v>192</v>
      </c>
      <c r="C19926" s="287" t="s">
        <v>65</v>
      </c>
      <c r="D19926" s="287" t="s">
        <v>205</v>
      </c>
      <c r="E19926" s="287">
        <v>15</v>
      </c>
      <c r="F19926" s="287">
        <v>48943</v>
      </c>
      <c r="G19926" s="287">
        <v>1256</v>
      </c>
      <c r="H19926" s="287">
        <v>1978</v>
      </c>
      <c r="I19926" s="287">
        <v>2629660.6</v>
      </c>
      <c r="J19926" s="287">
        <v>469873.04</v>
      </c>
      <c r="K19926" s="287">
        <v>607873</v>
      </c>
      <c r="L19926" s="287">
        <v>4025978.14</v>
      </c>
    </row>
    <row r="19927" spans="1:12">
      <c r="A19927" s="287">
        <v>2023</v>
      </c>
      <c r="B19927" s="287" t="s">
        <v>192</v>
      </c>
      <c r="C19927" s="287" t="s">
        <v>65</v>
      </c>
      <c r="D19927" s="287" t="s">
        <v>205</v>
      </c>
      <c r="E19927" s="287">
        <v>20</v>
      </c>
      <c r="F19927" s="287">
        <v>38673</v>
      </c>
      <c r="G19927" s="287">
        <v>901</v>
      </c>
      <c r="H19927" s="287">
        <v>1480</v>
      </c>
      <c r="I19927" s="287">
        <v>2153485.1</v>
      </c>
      <c r="J19927" s="287">
        <v>458790.98</v>
      </c>
      <c r="K19927" s="287">
        <v>457642</v>
      </c>
      <c r="L19927" s="287">
        <v>3415680.29</v>
      </c>
    </row>
    <row r="19928" spans="1:12">
      <c r="A19928" s="287">
        <v>2023</v>
      </c>
      <c r="B19928" s="287" t="s">
        <v>192</v>
      </c>
      <c r="C19928" s="287" t="s">
        <v>65</v>
      </c>
      <c r="D19928" s="287" t="s">
        <v>205</v>
      </c>
      <c r="E19928" s="287">
        <v>25</v>
      </c>
      <c r="F19928" s="287">
        <v>32248</v>
      </c>
      <c r="G19928" s="287">
        <v>629</v>
      </c>
      <c r="H19928" s="287">
        <v>1255</v>
      </c>
      <c r="I19928" s="287">
        <v>1592401.4</v>
      </c>
      <c r="J19928" s="287">
        <v>355127.35</v>
      </c>
      <c r="K19928" s="287">
        <v>311948</v>
      </c>
      <c r="L19928" s="287">
        <v>2687657.69</v>
      </c>
    </row>
    <row r="19929" spans="1:12">
      <c r="A19929" s="287">
        <v>2023</v>
      </c>
      <c r="B19929" s="287" t="s">
        <v>192</v>
      </c>
      <c r="C19929" s="287" t="s">
        <v>65</v>
      </c>
      <c r="D19929" s="287" t="s">
        <v>205</v>
      </c>
      <c r="E19929" s="287">
        <v>30</v>
      </c>
      <c r="F19929" s="287">
        <v>46995</v>
      </c>
      <c r="G19929" s="287">
        <v>1105</v>
      </c>
      <c r="H19929" s="287">
        <v>1892</v>
      </c>
      <c r="I19929" s="287">
        <v>2481748.5499999998</v>
      </c>
      <c r="J19929" s="287">
        <v>590450.74</v>
      </c>
      <c r="K19929" s="287">
        <v>584661.80000000005</v>
      </c>
      <c r="L19929" s="287">
        <v>4359608.29</v>
      </c>
    </row>
    <row r="19930" spans="1:12">
      <c r="A19930" s="287">
        <v>2023</v>
      </c>
      <c r="B19930" s="287" t="s">
        <v>192</v>
      </c>
      <c r="C19930" s="287" t="s">
        <v>65</v>
      </c>
      <c r="D19930" s="287" t="s">
        <v>205</v>
      </c>
      <c r="E19930" s="287">
        <v>35</v>
      </c>
      <c r="F19930" s="287">
        <v>59114</v>
      </c>
      <c r="G19930" s="287">
        <v>1629</v>
      </c>
      <c r="H19930" s="287">
        <v>2653</v>
      </c>
      <c r="I19930" s="287">
        <v>3449391.38</v>
      </c>
      <c r="J19930" s="287">
        <v>910491.76</v>
      </c>
      <c r="K19930" s="287">
        <v>716430.65</v>
      </c>
      <c r="L19930" s="287">
        <v>6018803.3399999999</v>
      </c>
    </row>
    <row r="19931" spans="1:12">
      <c r="A19931" s="287">
        <v>2023</v>
      </c>
      <c r="B19931" s="287" t="s">
        <v>192</v>
      </c>
      <c r="C19931" s="287" t="s">
        <v>65</v>
      </c>
      <c r="D19931" s="287" t="s">
        <v>205</v>
      </c>
      <c r="E19931" s="287">
        <v>40</v>
      </c>
      <c r="F19931" s="287">
        <v>57645</v>
      </c>
      <c r="G19931" s="287">
        <v>1932</v>
      </c>
      <c r="H19931" s="287">
        <v>2973</v>
      </c>
      <c r="I19931" s="287">
        <v>4022736.8</v>
      </c>
      <c r="J19931" s="287">
        <v>1068430.67</v>
      </c>
      <c r="K19931" s="287">
        <v>719746</v>
      </c>
      <c r="L19931" s="287">
        <v>6801532.3099999996</v>
      </c>
    </row>
    <row r="19932" spans="1:12">
      <c r="A19932" s="287">
        <v>2023</v>
      </c>
      <c r="B19932" s="287" t="s">
        <v>192</v>
      </c>
      <c r="C19932" s="287" t="s">
        <v>65</v>
      </c>
      <c r="D19932" s="287" t="s">
        <v>205</v>
      </c>
      <c r="E19932" s="287">
        <v>45</v>
      </c>
      <c r="F19932" s="287">
        <v>52799</v>
      </c>
      <c r="G19932" s="287">
        <v>2216</v>
      </c>
      <c r="H19932" s="287">
        <v>3861</v>
      </c>
      <c r="I19932" s="287">
        <v>5287101.5</v>
      </c>
      <c r="J19932" s="287">
        <v>1302228.6200000001</v>
      </c>
      <c r="K19932" s="287">
        <v>979745</v>
      </c>
      <c r="L19932" s="287">
        <v>8642959.9199999999</v>
      </c>
    </row>
    <row r="19933" spans="1:12">
      <c r="A19933" s="287">
        <v>2023</v>
      </c>
      <c r="B19933" s="287" t="s">
        <v>192</v>
      </c>
      <c r="C19933" s="287" t="s">
        <v>65</v>
      </c>
      <c r="D19933" s="287" t="s">
        <v>205</v>
      </c>
      <c r="E19933" s="287">
        <v>50</v>
      </c>
      <c r="F19933" s="287">
        <v>54913</v>
      </c>
      <c r="G19933" s="287">
        <v>3047</v>
      </c>
      <c r="H19933" s="287">
        <v>5523</v>
      </c>
      <c r="I19933" s="287">
        <v>8219980.9400000004</v>
      </c>
      <c r="J19933" s="287">
        <v>2018692.51</v>
      </c>
      <c r="K19933" s="287">
        <v>1788394.26</v>
      </c>
      <c r="L19933" s="287">
        <v>13381555.960000001</v>
      </c>
    </row>
    <row r="19934" spans="1:12">
      <c r="A19934" s="287">
        <v>2023</v>
      </c>
      <c r="B19934" s="287" t="s">
        <v>192</v>
      </c>
      <c r="C19934" s="287" t="s">
        <v>65</v>
      </c>
      <c r="D19934" s="287" t="s">
        <v>205</v>
      </c>
      <c r="E19934" s="287">
        <v>55</v>
      </c>
      <c r="F19934" s="287">
        <v>49084</v>
      </c>
      <c r="G19934" s="287">
        <v>3755</v>
      </c>
      <c r="H19934" s="287">
        <v>6575</v>
      </c>
      <c r="I19934" s="287">
        <v>10298777.4</v>
      </c>
      <c r="J19934" s="287">
        <v>2533369.4700000002</v>
      </c>
      <c r="K19934" s="287">
        <v>2203985.2999999998</v>
      </c>
      <c r="L19934" s="287">
        <v>16621426.880000001</v>
      </c>
    </row>
    <row r="19935" spans="1:12">
      <c r="A19935" s="287">
        <v>2023</v>
      </c>
      <c r="B19935" s="287" t="s">
        <v>192</v>
      </c>
      <c r="C19935" s="287" t="s">
        <v>65</v>
      </c>
      <c r="D19935" s="287" t="s">
        <v>205</v>
      </c>
      <c r="E19935" s="287">
        <v>60</v>
      </c>
      <c r="F19935" s="287">
        <v>46941</v>
      </c>
      <c r="G19935" s="287">
        <v>5031</v>
      </c>
      <c r="H19935" s="287">
        <v>8766</v>
      </c>
      <c r="I19935" s="287">
        <v>14050389.34</v>
      </c>
      <c r="J19935" s="287">
        <v>3467712.48</v>
      </c>
      <c r="K19935" s="287">
        <v>3527724.92</v>
      </c>
      <c r="L19935" s="287">
        <v>23148003.390000001</v>
      </c>
    </row>
    <row r="19936" spans="1:12">
      <c r="A19936" s="287">
        <v>2023</v>
      </c>
      <c r="B19936" s="287" t="s">
        <v>192</v>
      </c>
      <c r="C19936" s="287" t="s">
        <v>65</v>
      </c>
      <c r="D19936" s="287" t="s">
        <v>205</v>
      </c>
      <c r="E19936" s="287">
        <v>65</v>
      </c>
      <c r="F19936" s="287">
        <v>40235</v>
      </c>
      <c r="G19936" s="287">
        <v>5754</v>
      </c>
      <c r="H19936" s="287">
        <v>11216</v>
      </c>
      <c r="I19936" s="287">
        <v>16968849.390000001</v>
      </c>
      <c r="J19936" s="287">
        <v>4104366.01</v>
      </c>
      <c r="K19936" s="287">
        <v>4286312</v>
      </c>
      <c r="L19936" s="287">
        <v>27373320.510000002</v>
      </c>
    </row>
    <row r="19937" spans="1:12">
      <c r="A19937" s="287">
        <v>2023</v>
      </c>
      <c r="B19937" s="287" t="s">
        <v>192</v>
      </c>
      <c r="C19937" s="287" t="s">
        <v>65</v>
      </c>
      <c r="D19937" s="287" t="s">
        <v>205</v>
      </c>
      <c r="E19937" s="287">
        <v>70</v>
      </c>
      <c r="F19937" s="287">
        <v>33983</v>
      </c>
      <c r="G19937" s="287">
        <v>6442</v>
      </c>
      <c r="H19937" s="287">
        <v>13483</v>
      </c>
      <c r="I19937" s="287">
        <v>18990488.460000001</v>
      </c>
      <c r="J19937" s="287">
        <v>4431869.37</v>
      </c>
      <c r="K19937" s="287">
        <v>4566188.45</v>
      </c>
      <c r="L19937" s="287">
        <v>29867601.190000001</v>
      </c>
    </row>
    <row r="19938" spans="1:12">
      <c r="A19938" s="287">
        <v>2023</v>
      </c>
      <c r="B19938" s="287" t="s">
        <v>192</v>
      </c>
      <c r="C19938" s="287" t="s">
        <v>65</v>
      </c>
      <c r="D19938" s="287" t="s">
        <v>205</v>
      </c>
      <c r="E19938" s="287">
        <v>75</v>
      </c>
      <c r="F19938" s="287">
        <v>25501</v>
      </c>
      <c r="G19938" s="287">
        <v>6082</v>
      </c>
      <c r="H19938" s="287">
        <v>13844</v>
      </c>
      <c r="I19938" s="287">
        <v>18370918.48</v>
      </c>
      <c r="J19938" s="287">
        <v>4185877.93</v>
      </c>
      <c r="K19938" s="287">
        <v>4266245.93</v>
      </c>
      <c r="L19938" s="287">
        <v>28170073.489999998</v>
      </c>
    </row>
    <row r="19939" spans="1:12">
      <c r="A19939" s="287">
        <v>2023</v>
      </c>
      <c r="B19939" s="287" t="s">
        <v>192</v>
      </c>
      <c r="C19939" s="287" t="s">
        <v>65</v>
      </c>
      <c r="D19939" s="287" t="s">
        <v>205</v>
      </c>
      <c r="E19939" s="287">
        <v>80</v>
      </c>
      <c r="F19939" s="287">
        <v>15223</v>
      </c>
      <c r="G19939" s="287">
        <v>4081</v>
      </c>
      <c r="H19939" s="287">
        <v>11095</v>
      </c>
      <c r="I19939" s="287">
        <v>13687130.6</v>
      </c>
      <c r="J19939" s="287">
        <v>2711018.13</v>
      </c>
      <c r="K19939" s="287">
        <v>2590760.2999999998</v>
      </c>
      <c r="L19939" s="287">
        <v>19638428.82</v>
      </c>
    </row>
    <row r="19940" spans="1:12">
      <c r="A19940" s="287">
        <v>2023</v>
      </c>
      <c r="B19940" s="287" t="s">
        <v>192</v>
      </c>
      <c r="C19940" s="287" t="s">
        <v>65</v>
      </c>
      <c r="D19940" s="287" t="s">
        <v>205</v>
      </c>
      <c r="E19940" s="287">
        <v>85</v>
      </c>
      <c r="F19940" s="287">
        <v>7844</v>
      </c>
      <c r="G19940" s="287">
        <v>1999</v>
      </c>
      <c r="H19940" s="287">
        <v>7838</v>
      </c>
      <c r="I19940" s="287">
        <v>7763225.4500000002</v>
      </c>
      <c r="J19940" s="287">
        <v>1335661.1599999999</v>
      </c>
      <c r="K19940" s="287">
        <v>1193081</v>
      </c>
      <c r="L19940" s="287">
        <v>10608053.380000001</v>
      </c>
    </row>
    <row r="19941" spans="1:12">
      <c r="A19941" s="287">
        <v>2023</v>
      </c>
      <c r="B19941" s="287" t="s">
        <v>192</v>
      </c>
      <c r="C19941" s="287" t="s">
        <v>65</v>
      </c>
      <c r="D19941" s="287" t="s">
        <v>205</v>
      </c>
      <c r="E19941" s="287">
        <v>90</v>
      </c>
      <c r="F19941" s="287">
        <v>3062</v>
      </c>
      <c r="G19941" s="287">
        <v>779</v>
      </c>
      <c r="H19941" s="287">
        <v>4224</v>
      </c>
      <c r="I19941" s="287">
        <v>3612878.4</v>
      </c>
      <c r="J19941" s="287">
        <v>469856.88</v>
      </c>
      <c r="K19941" s="287">
        <v>424348</v>
      </c>
      <c r="L19941" s="287">
        <v>4597707.21</v>
      </c>
    </row>
    <row r="19942" spans="1:12">
      <c r="A19942" s="287">
        <v>2023</v>
      </c>
      <c r="B19942" s="287" t="s">
        <v>192</v>
      </c>
      <c r="C19942" s="287" t="s">
        <v>65</v>
      </c>
      <c r="D19942" s="287" t="s">
        <v>205</v>
      </c>
      <c r="E19942" s="287">
        <v>95</v>
      </c>
      <c r="F19942" s="287">
        <v>619</v>
      </c>
      <c r="G19942" s="287">
        <v>126</v>
      </c>
      <c r="H19942" s="287">
        <v>929</v>
      </c>
      <c r="I19942" s="287">
        <v>560323</v>
      </c>
      <c r="J19942" s="287">
        <v>64286.38</v>
      </c>
      <c r="K19942" s="287">
        <v>25959</v>
      </c>
      <c r="L19942" s="287">
        <v>661392.65</v>
      </c>
    </row>
    <row r="19943" spans="1:12">
      <c r="A19943" s="287">
        <v>2023</v>
      </c>
      <c r="B19943" s="287" t="s">
        <v>192</v>
      </c>
      <c r="C19943" s="287" t="s">
        <v>65</v>
      </c>
      <c r="D19943" s="287" t="s">
        <v>206</v>
      </c>
      <c r="E19943" s="287">
        <v>0</v>
      </c>
      <c r="F19943" s="287">
        <v>37600</v>
      </c>
      <c r="G19943" s="287">
        <v>1310</v>
      </c>
      <c r="H19943" s="287">
        <v>3289</v>
      </c>
      <c r="I19943" s="287">
        <v>2374167.85</v>
      </c>
      <c r="J19943" s="287">
        <v>345093.09</v>
      </c>
      <c r="K19943" s="287">
        <v>92947.6</v>
      </c>
      <c r="L19943" s="287">
        <v>3038093.43</v>
      </c>
    </row>
    <row r="19944" spans="1:12">
      <c r="A19944" s="287">
        <v>2023</v>
      </c>
      <c r="B19944" s="287" t="s">
        <v>192</v>
      </c>
      <c r="C19944" s="287" t="s">
        <v>65</v>
      </c>
      <c r="D19944" s="287" t="s">
        <v>206</v>
      </c>
      <c r="E19944" s="287">
        <v>5</v>
      </c>
      <c r="F19944" s="287">
        <v>48277</v>
      </c>
      <c r="G19944" s="287">
        <v>845</v>
      </c>
      <c r="H19944" s="287">
        <v>1038</v>
      </c>
      <c r="I19944" s="287">
        <v>1198251.6499999999</v>
      </c>
      <c r="J19944" s="287">
        <v>243712.42</v>
      </c>
      <c r="K19944" s="287">
        <v>81941</v>
      </c>
      <c r="L19944" s="287">
        <v>1673600.66</v>
      </c>
    </row>
    <row r="19945" spans="1:12">
      <c r="A19945" s="287">
        <v>2023</v>
      </c>
      <c r="B19945" s="287" t="s">
        <v>192</v>
      </c>
      <c r="C19945" s="287" t="s">
        <v>65</v>
      </c>
      <c r="D19945" s="287" t="s">
        <v>206</v>
      </c>
      <c r="E19945" s="287">
        <v>10</v>
      </c>
      <c r="F19945" s="287">
        <v>50099</v>
      </c>
      <c r="G19945" s="287">
        <v>690</v>
      </c>
      <c r="H19945" s="287">
        <v>1415</v>
      </c>
      <c r="I19945" s="287">
        <v>1119308.3</v>
      </c>
      <c r="J19945" s="287">
        <v>203290.51</v>
      </c>
      <c r="K19945" s="287">
        <v>175644.2</v>
      </c>
      <c r="L19945" s="287">
        <v>1620299.54</v>
      </c>
    </row>
    <row r="19946" spans="1:12">
      <c r="A19946" s="287">
        <v>2023</v>
      </c>
      <c r="B19946" s="287" t="s">
        <v>192</v>
      </c>
      <c r="C19946" s="287" t="s">
        <v>65</v>
      </c>
      <c r="D19946" s="287" t="s">
        <v>206</v>
      </c>
      <c r="E19946" s="287">
        <v>15</v>
      </c>
      <c r="F19946" s="287">
        <v>46701</v>
      </c>
      <c r="G19946" s="287">
        <v>1650</v>
      </c>
      <c r="H19946" s="287">
        <v>3540</v>
      </c>
      <c r="I19946" s="287">
        <v>3646425.5</v>
      </c>
      <c r="J19946" s="287">
        <v>570696.49</v>
      </c>
      <c r="K19946" s="287">
        <v>787369.64</v>
      </c>
      <c r="L19946" s="287">
        <v>5457996.3899999997</v>
      </c>
    </row>
    <row r="19947" spans="1:12">
      <c r="A19947" s="287">
        <v>2023</v>
      </c>
      <c r="B19947" s="287" t="s">
        <v>192</v>
      </c>
      <c r="C19947" s="287" t="s">
        <v>65</v>
      </c>
      <c r="D19947" s="287" t="s">
        <v>206</v>
      </c>
      <c r="E19947" s="287">
        <v>20</v>
      </c>
      <c r="F19947" s="287">
        <v>38984</v>
      </c>
      <c r="G19947" s="287">
        <v>1712</v>
      </c>
      <c r="H19947" s="287">
        <v>3214</v>
      </c>
      <c r="I19947" s="287">
        <v>3976691.57</v>
      </c>
      <c r="J19947" s="287">
        <v>733983.83</v>
      </c>
      <c r="K19947" s="287">
        <v>489996</v>
      </c>
      <c r="L19947" s="287">
        <v>5753703.75</v>
      </c>
    </row>
    <row r="19948" spans="1:12">
      <c r="A19948" s="287">
        <v>2023</v>
      </c>
      <c r="B19948" s="287" t="s">
        <v>192</v>
      </c>
      <c r="C19948" s="287" t="s">
        <v>65</v>
      </c>
      <c r="D19948" s="287" t="s">
        <v>206</v>
      </c>
      <c r="E19948" s="287">
        <v>25</v>
      </c>
      <c r="F19948" s="287">
        <v>35509</v>
      </c>
      <c r="G19948" s="287">
        <v>1622</v>
      </c>
      <c r="H19948" s="287">
        <v>4363</v>
      </c>
      <c r="I19948" s="287">
        <v>5640415.9500000002</v>
      </c>
      <c r="J19948" s="287">
        <v>1212624.3899999999</v>
      </c>
      <c r="K19948" s="287">
        <v>601468</v>
      </c>
      <c r="L19948" s="287">
        <v>8506521.3200000003</v>
      </c>
    </row>
    <row r="19949" spans="1:12">
      <c r="A19949" s="287">
        <v>2023</v>
      </c>
      <c r="B19949" s="287" t="s">
        <v>192</v>
      </c>
      <c r="C19949" s="287" t="s">
        <v>65</v>
      </c>
      <c r="D19949" s="287" t="s">
        <v>206</v>
      </c>
      <c r="E19949" s="287">
        <v>30</v>
      </c>
      <c r="F19949" s="287">
        <v>53339</v>
      </c>
      <c r="G19949" s="287">
        <v>3127</v>
      </c>
      <c r="H19949" s="287">
        <v>7769</v>
      </c>
      <c r="I19949" s="287">
        <v>11206911.199999999</v>
      </c>
      <c r="J19949" s="287">
        <v>2721305.8</v>
      </c>
      <c r="K19949" s="287">
        <v>757353</v>
      </c>
      <c r="L19949" s="287">
        <v>16596636.949999999</v>
      </c>
    </row>
    <row r="19950" spans="1:12">
      <c r="A19950" s="287">
        <v>2023</v>
      </c>
      <c r="B19950" s="287" t="s">
        <v>192</v>
      </c>
      <c r="C19950" s="287" t="s">
        <v>65</v>
      </c>
      <c r="D19950" s="287" t="s">
        <v>206</v>
      </c>
      <c r="E19950" s="287">
        <v>35</v>
      </c>
      <c r="F19950" s="287">
        <v>63328</v>
      </c>
      <c r="G19950" s="287">
        <v>3575</v>
      </c>
      <c r="H19950" s="287">
        <v>8041</v>
      </c>
      <c r="I19950" s="287">
        <v>11603668.17</v>
      </c>
      <c r="J19950" s="287">
        <v>2547940.54</v>
      </c>
      <c r="K19950" s="287">
        <v>1062702</v>
      </c>
      <c r="L19950" s="287">
        <v>17414050.16</v>
      </c>
    </row>
    <row r="19951" spans="1:12">
      <c r="A19951" s="287">
        <v>2023</v>
      </c>
      <c r="B19951" s="287" t="s">
        <v>192</v>
      </c>
      <c r="C19951" s="287" t="s">
        <v>65</v>
      </c>
      <c r="D19951" s="287" t="s">
        <v>206</v>
      </c>
      <c r="E19951" s="287">
        <v>40</v>
      </c>
      <c r="F19951" s="287">
        <v>59622</v>
      </c>
      <c r="G19951" s="287">
        <v>3373</v>
      </c>
      <c r="H19951" s="287">
        <v>6326</v>
      </c>
      <c r="I19951" s="287">
        <v>8961143.9499999993</v>
      </c>
      <c r="J19951" s="287">
        <v>2099592</v>
      </c>
      <c r="K19951" s="287">
        <v>1116372</v>
      </c>
      <c r="L19951" s="287">
        <v>14147071.92</v>
      </c>
    </row>
    <row r="19952" spans="1:12">
      <c r="A19952" s="287">
        <v>2023</v>
      </c>
      <c r="B19952" s="287" t="s">
        <v>192</v>
      </c>
      <c r="C19952" s="287" t="s">
        <v>65</v>
      </c>
      <c r="D19952" s="287" t="s">
        <v>206</v>
      </c>
      <c r="E19952" s="287">
        <v>45</v>
      </c>
      <c r="F19952" s="287">
        <v>53908</v>
      </c>
      <c r="G19952" s="287">
        <v>3187</v>
      </c>
      <c r="H19952" s="287">
        <v>6223</v>
      </c>
      <c r="I19952" s="287">
        <v>8617867.9299999997</v>
      </c>
      <c r="J19952" s="287">
        <v>1820343.84</v>
      </c>
      <c r="K19952" s="287">
        <v>1508556.5</v>
      </c>
      <c r="L19952" s="287">
        <v>13718370.789999999</v>
      </c>
    </row>
    <row r="19953" spans="1:12">
      <c r="A19953" s="287">
        <v>2023</v>
      </c>
      <c r="B19953" s="287" t="s">
        <v>192</v>
      </c>
      <c r="C19953" s="287" t="s">
        <v>65</v>
      </c>
      <c r="D19953" s="287" t="s">
        <v>206</v>
      </c>
      <c r="E19953" s="287">
        <v>50</v>
      </c>
      <c r="F19953" s="287">
        <v>56036</v>
      </c>
      <c r="G19953" s="287">
        <v>4149</v>
      </c>
      <c r="H19953" s="287">
        <v>7871</v>
      </c>
      <c r="I19953" s="287">
        <v>10671721.73</v>
      </c>
      <c r="J19953" s="287">
        <v>2459097.35</v>
      </c>
      <c r="K19953" s="287">
        <v>1753581.32</v>
      </c>
      <c r="L19953" s="287">
        <v>16974246.010000002</v>
      </c>
    </row>
    <row r="19954" spans="1:12">
      <c r="A19954" s="287">
        <v>2023</v>
      </c>
      <c r="B19954" s="287" t="s">
        <v>192</v>
      </c>
      <c r="C19954" s="287" t="s">
        <v>65</v>
      </c>
      <c r="D19954" s="287" t="s">
        <v>206</v>
      </c>
      <c r="E19954" s="287">
        <v>55</v>
      </c>
      <c r="F19954" s="287">
        <v>50422</v>
      </c>
      <c r="G19954" s="287">
        <v>4546</v>
      </c>
      <c r="H19954" s="287">
        <v>8135</v>
      </c>
      <c r="I19954" s="287">
        <v>11044050.6</v>
      </c>
      <c r="J19954" s="287">
        <v>2572037.5</v>
      </c>
      <c r="K19954" s="287">
        <v>2265279</v>
      </c>
      <c r="L19954" s="287">
        <v>17800390.390000001</v>
      </c>
    </row>
    <row r="19955" spans="1:12">
      <c r="A19955" s="287">
        <v>2023</v>
      </c>
      <c r="B19955" s="287" t="s">
        <v>192</v>
      </c>
      <c r="C19955" s="287" t="s">
        <v>65</v>
      </c>
      <c r="D19955" s="287" t="s">
        <v>206</v>
      </c>
      <c r="E19955" s="287">
        <v>60</v>
      </c>
      <c r="F19955" s="287">
        <v>48685</v>
      </c>
      <c r="G19955" s="287">
        <v>5101</v>
      </c>
      <c r="H19955" s="287">
        <v>9131</v>
      </c>
      <c r="I19955" s="287">
        <v>13153726.6</v>
      </c>
      <c r="J19955" s="287">
        <v>3138631.9</v>
      </c>
      <c r="K19955" s="287">
        <v>3150335.4</v>
      </c>
      <c r="L19955" s="287">
        <v>21210510.100000001</v>
      </c>
    </row>
    <row r="19956" spans="1:12">
      <c r="A19956" s="287">
        <v>2023</v>
      </c>
      <c r="B19956" s="287" t="s">
        <v>192</v>
      </c>
      <c r="C19956" s="287" t="s">
        <v>65</v>
      </c>
      <c r="D19956" s="287" t="s">
        <v>206</v>
      </c>
      <c r="E19956" s="287">
        <v>65</v>
      </c>
      <c r="F19956" s="287">
        <v>43311</v>
      </c>
      <c r="G19956" s="287">
        <v>5697</v>
      </c>
      <c r="H19956" s="287">
        <v>11300</v>
      </c>
      <c r="I19956" s="287">
        <v>15981675.6</v>
      </c>
      <c r="J19956" s="287">
        <v>4012917.52</v>
      </c>
      <c r="K19956" s="287">
        <v>3676259.45</v>
      </c>
      <c r="L19956" s="287">
        <v>25482125.879999999</v>
      </c>
    </row>
    <row r="19957" spans="1:12">
      <c r="A19957" s="287">
        <v>2023</v>
      </c>
      <c r="B19957" s="287" t="s">
        <v>192</v>
      </c>
      <c r="C19957" s="287" t="s">
        <v>65</v>
      </c>
      <c r="D19957" s="287" t="s">
        <v>206</v>
      </c>
      <c r="E19957" s="287">
        <v>70</v>
      </c>
      <c r="F19957" s="287">
        <v>37089</v>
      </c>
      <c r="G19957" s="287">
        <v>6122</v>
      </c>
      <c r="H19957" s="287">
        <v>12826</v>
      </c>
      <c r="I19957" s="287">
        <v>17479272.949999999</v>
      </c>
      <c r="J19957" s="287">
        <v>4256532.62</v>
      </c>
      <c r="K19957" s="287">
        <v>4029124.16</v>
      </c>
      <c r="L19957" s="287">
        <v>27338727.969999999</v>
      </c>
    </row>
    <row r="19958" spans="1:12">
      <c r="A19958" s="287">
        <v>2023</v>
      </c>
      <c r="B19958" s="287" t="s">
        <v>192</v>
      </c>
      <c r="C19958" s="287" t="s">
        <v>65</v>
      </c>
      <c r="D19958" s="287" t="s">
        <v>206</v>
      </c>
      <c r="E19958" s="287">
        <v>75</v>
      </c>
      <c r="F19958" s="287">
        <v>27812</v>
      </c>
      <c r="G19958" s="287">
        <v>5245</v>
      </c>
      <c r="H19958" s="287">
        <v>13177</v>
      </c>
      <c r="I19958" s="287">
        <v>16977507.149999999</v>
      </c>
      <c r="J19958" s="287">
        <v>3879447.76</v>
      </c>
      <c r="K19958" s="287">
        <v>3985308.9</v>
      </c>
      <c r="L19958" s="287">
        <v>25912113.59</v>
      </c>
    </row>
    <row r="19959" spans="1:12">
      <c r="A19959" s="287">
        <v>2023</v>
      </c>
      <c r="B19959" s="287" t="s">
        <v>192</v>
      </c>
      <c r="C19959" s="287" t="s">
        <v>65</v>
      </c>
      <c r="D19959" s="287" t="s">
        <v>206</v>
      </c>
      <c r="E19959" s="287">
        <v>80</v>
      </c>
      <c r="F19959" s="287">
        <v>17287</v>
      </c>
      <c r="G19959" s="287">
        <v>3310</v>
      </c>
      <c r="H19959" s="287">
        <v>11522</v>
      </c>
      <c r="I19959" s="287">
        <v>12293499.390000001</v>
      </c>
      <c r="J19959" s="287">
        <v>2426471.0499999998</v>
      </c>
      <c r="K19959" s="287">
        <v>2313916.38</v>
      </c>
      <c r="L19959" s="287">
        <v>17589506.989999998</v>
      </c>
    </row>
    <row r="19960" spans="1:12">
      <c r="A19960" s="287">
        <v>2023</v>
      </c>
      <c r="B19960" s="287" t="s">
        <v>192</v>
      </c>
      <c r="C19960" s="287" t="s">
        <v>65</v>
      </c>
      <c r="D19960" s="287" t="s">
        <v>206</v>
      </c>
      <c r="E19960" s="287">
        <v>85</v>
      </c>
      <c r="F19960" s="287">
        <v>10113</v>
      </c>
      <c r="G19960" s="287">
        <v>1971</v>
      </c>
      <c r="H19960" s="287">
        <v>9357</v>
      </c>
      <c r="I19960" s="287">
        <v>8539498.6799999997</v>
      </c>
      <c r="J19960" s="287">
        <v>1417195.75</v>
      </c>
      <c r="K19960" s="287">
        <v>1176941</v>
      </c>
      <c r="L19960" s="287">
        <v>11408074.970000001</v>
      </c>
    </row>
    <row r="19961" spans="1:12">
      <c r="A19961" s="287">
        <v>2023</v>
      </c>
      <c r="B19961" s="287" t="s">
        <v>192</v>
      </c>
      <c r="C19961" s="287" t="s">
        <v>65</v>
      </c>
      <c r="D19961" s="287" t="s">
        <v>206</v>
      </c>
      <c r="E19961" s="287">
        <v>90</v>
      </c>
      <c r="F19961" s="287">
        <v>4582</v>
      </c>
      <c r="G19961" s="287">
        <v>756</v>
      </c>
      <c r="H19961" s="287">
        <v>4964</v>
      </c>
      <c r="I19961" s="287">
        <v>3756891.52</v>
      </c>
      <c r="J19961" s="287">
        <v>481334.42</v>
      </c>
      <c r="K19961" s="287">
        <v>397732</v>
      </c>
      <c r="L19961" s="287">
        <v>4755092.63</v>
      </c>
    </row>
    <row r="19962" spans="1:12">
      <c r="A19962" s="287">
        <v>2023</v>
      </c>
      <c r="B19962" s="287" t="s">
        <v>192</v>
      </c>
      <c r="C19962" s="287" t="s">
        <v>65</v>
      </c>
      <c r="D19962" s="287" t="s">
        <v>206</v>
      </c>
      <c r="E19962" s="287">
        <v>95</v>
      </c>
      <c r="F19962" s="287">
        <v>1271</v>
      </c>
      <c r="G19962" s="287">
        <v>195</v>
      </c>
      <c r="H19962" s="287">
        <v>1557</v>
      </c>
      <c r="I19962" s="287">
        <v>1084762.55</v>
      </c>
      <c r="J19962" s="287">
        <v>135953.13</v>
      </c>
      <c r="K19962" s="287">
        <v>44791</v>
      </c>
      <c r="L19962" s="287">
        <v>1287684.23</v>
      </c>
    </row>
    <row r="19963" spans="1:12">
      <c r="A19963" s="287">
        <v>2023</v>
      </c>
      <c r="B19963" s="287" t="s">
        <v>192</v>
      </c>
      <c r="C19963" s="287" t="s">
        <v>66</v>
      </c>
      <c r="D19963" s="287" t="s">
        <v>205</v>
      </c>
      <c r="E19963" s="287">
        <v>0</v>
      </c>
      <c r="F19963" s="287">
        <v>4398</v>
      </c>
      <c r="G19963" s="287">
        <v>125</v>
      </c>
      <c r="H19963" s="287">
        <v>461</v>
      </c>
      <c r="I19963" s="287">
        <v>309142.64</v>
      </c>
      <c r="J19963" s="287">
        <v>50288.17</v>
      </c>
      <c r="K19963" s="287">
        <v>1453</v>
      </c>
      <c r="L19963" s="287">
        <v>387554.73</v>
      </c>
    </row>
    <row r="19964" spans="1:12">
      <c r="A19964" s="287">
        <v>2023</v>
      </c>
      <c r="B19964" s="287" t="s">
        <v>192</v>
      </c>
      <c r="C19964" s="287" t="s">
        <v>66</v>
      </c>
      <c r="D19964" s="287" t="s">
        <v>205</v>
      </c>
      <c r="E19964" s="287">
        <v>5</v>
      </c>
      <c r="F19964" s="287">
        <v>5899</v>
      </c>
      <c r="G19964" s="287">
        <v>86</v>
      </c>
      <c r="H19964" s="287">
        <v>107</v>
      </c>
      <c r="I19964" s="287">
        <v>120199.73</v>
      </c>
      <c r="J19964" s="287">
        <v>27045.26</v>
      </c>
      <c r="K19964" s="287">
        <v>10196</v>
      </c>
      <c r="L19964" s="287">
        <v>179551.71</v>
      </c>
    </row>
    <row r="19965" spans="1:12">
      <c r="A19965" s="287">
        <v>2023</v>
      </c>
      <c r="B19965" s="287" t="s">
        <v>192</v>
      </c>
      <c r="C19965" s="287" t="s">
        <v>66</v>
      </c>
      <c r="D19965" s="287" t="s">
        <v>205</v>
      </c>
      <c r="E19965" s="287">
        <v>10</v>
      </c>
      <c r="F19965" s="287">
        <v>6559</v>
      </c>
      <c r="G19965" s="287">
        <v>78</v>
      </c>
      <c r="H19965" s="287">
        <v>97</v>
      </c>
      <c r="I19965" s="287">
        <v>104705.36</v>
      </c>
      <c r="J19965" s="287">
        <v>27386.959999999999</v>
      </c>
      <c r="K19965" s="287">
        <v>19838</v>
      </c>
      <c r="L19965" s="287">
        <v>166614.21</v>
      </c>
    </row>
    <row r="19966" spans="1:12">
      <c r="A19966" s="287">
        <v>2023</v>
      </c>
      <c r="B19966" s="287" t="s">
        <v>192</v>
      </c>
      <c r="C19966" s="287" t="s">
        <v>66</v>
      </c>
      <c r="D19966" s="287" t="s">
        <v>205</v>
      </c>
      <c r="E19966" s="287">
        <v>15</v>
      </c>
      <c r="F19966" s="287">
        <v>6638</v>
      </c>
      <c r="G19966" s="287">
        <v>171</v>
      </c>
      <c r="H19966" s="287">
        <v>354</v>
      </c>
      <c r="I19966" s="287">
        <v>408194.03</v>
      </c>
      <c r="J19966" s="287">
        <v>70347.009999999995</v>
      </c>
      <c r="K19966" s="287">
        <v>130427</v>
      </c>
      <c r="L19966" s="287">
        <v>658811.04</v>
      </c>
    </row>
    <row r="19967" spans="1:12">
      <c r="A19967" s="287">
        <v>2023</v>
      </c>
      <c r="B19967" s="287" t="s">
        <v>192</v>
      </c>
      <c r="C19967" s="287" t="s">
        <v>66</v>
      </c>
      <c r="D19967" s="287" t="s">
        <v>205</v>
      </c>
      <c r="E19967" s="287">
        <v>20</v>
      </c>
      <c r="F19967" s="287">
        <v>5196</v>
      </c>
      <c r="G19967" s="287">
        <v>171</v>
      </c>
      <c r="H19967" s="287">
        <v>347</v>
      </c>
      <c r="I19967" s="287">
        <v>338445.62</v>
      </c>
      <c r="J19967" s="287">
        <v>68785.69</v>
      </c>
      <c r="K19967" s="287">
        <v>56391</v>
      </c>
      <c r="L19967" s="287">
        <v>500091.09</v>
      </c>
    </row>
    <row r="19968" spans="1:12">
      <c r="A19968" s="287">
        <v>2023</v>
      </c>
      <c r="B19968" s="287" t="s">
        <v>192</v>
      </c>
      <c r="C19968" s="287" t="s">
        <v>66</v>
      </c>
      <c r="D19968" s="287" t="s">
        <v>205</v>
      </c>
      <c r="E19968" s="287">
        <v>25</v>
      </c>
      <c r="F19968" s="287">
        <v>3483</v>
      </c>
      <c r="G19968" s="287">
        <v>107</v>
      </c>
      <c r="H19968" s="287">
        <v>183</v>
      </c>
      <c r="I19968" s="287">
        <v>158065.94</v>
      </c>
      <c r="J19968" s="287">
        <v>59545.34</v>
      </c>
      <c r="K19968" s="287">
        <v>53802</v>
      </c>
      <c r="L19968" s="287">
        <v>321831.52</v>
      </c>
    </row>
    <row r="19969" spans="1:12">
      <c r="A19969" s="287">
        <v>2023</v>
      </c>
      <c r="B19969" s="287" t="s">
        <v>192</v>
      </c>
      <c r="C19969" s="287" t="s">
        <v>66</v>
      </c>
      <c r="D19969" s="287" t="s">
        <v>205</v>
      </c>
      <c r="E19969" s="287">
        <v>30</v>
      </c>
      <c r="F19969" s="287">
        <v>5321</v>
      </c>
      <c r="G19969" s="287">
        <v>154</v>
      </c>
      <c r="H19969" s="287">
        <v>366</v>
      </c>
      <c r="I19969" s="287">
        <v>400271.68</v>
      </c>
      <c r="J19969" s="287">
        <v>87171.72</v>
      </c>
      <c r="K19969" s="287">
        <v>50298</v>
      </c>
      <c r="L19969" s="287">
        <v>620723.05000000005</v>
      </c>
    </row>
    <row r="19970" spans="1:12">
      <c r="A19970" s="287">
        <v>2023</v>
      </c>
      <c r="B19970" s="287" t="s">
        <v>192</v>
      </c>
      <c r="C19970" s="287" t="s">
        <v>66</v>
      </c>
      <c r="D19970" s="287" t="s">
        <v>205</v>
      </c>
      <c r="E19970" s="287">
        <v>35</v>
      </c>
      <c r="F19970" s="287">
        <v>6344</v>
      </c>
      <c r="G19970" s="287">
        <v>241</v>
      </c>
      <c r="H19970" s="287">
        <v>468</v>
      </c>
      <c r="I19970" s="287">
        <v>403317.68</v>
      </c>
      <c r="J19970" s="287">
        <v>106751.13</v>
      </c>
      <c r="K19970" s="287">
        <v>45302</v>
      </c>
      <c r="L19970" s="287">
        <v>675207.49</v>
      </c>
    </row>
    <row r="19971" spans="1:12">
      <c r="A19971" s="287">
        <v>2023</v>
      </c>
      <c r="B19971" s="287" t="s">
        <v>192</v>
      </c>
      <c r="C19971" s="287" t="s">
        <v>66</v>
      </c>
      <c r="D19971" s="287" t="s">
        <v>205</v>
      </c>
      <c r="E19971" s="287">
        <v>40</v>
      </c>
      <c r="F19971" s="287">
        <v>6445</v>
      </c>
      <c r="G19971" s="287">
        <v>259</v>
      </c>
      <c r="H19971" s="287">
        <v>490</v>
      </c>
      <c r="I19971" s="287">
        <v>590464.79</v>
      </c>
      <c r="J19971" s="287">
        <v>158102.26</v>
      </c>
      <c r="K19971" s="287">
        <v>177159</v>
      </c>
      <c r="L19971" s="287">
        <v>1046180.39</v>
      </c>
    </row>
    <row r="19972" spans="1:12">
      <c r="A19972" s="287">
        <v>2023</v>
      </c>
      <c r="B19972" s="287" t="s">
        <v>192</v>
      </c>
      <c r="C19972" s="287" t="s">
        <v>66</v>
      </c>
      <c r="D19972" s="287" t="s">
        <v>205</v>
      </c>
      <c r="E19972" s="287">
        <v>45</v>
      </c>
      <c r="F19972" s="287">
        <v>6353</v>
      </c>
      <c r="G19972" s="287">
        <v>314</v>
      </c>
      <c r="H19972" s="287">
        <v>570</v>
      </c>
      <c r="I19972" s="287">
        <v>636498.26</v>
      </c>
      <c r="J19972" s="287">
        <v>178736.5</v>
      </c>
      <c r="K19972" s="287">
        <v>122203</v>
      </c>
      <c r="L19972" s="287">
        <v>1076556.78</v>
      </c>
    </row>
    <row r="19973" spans="1:12">
      <c r="A19973" s="287">
        <v>2023</v>
      </c>
      <c r="B19973" s="287" t="s">
        <v>192</v>
      </c>
      <c r="C19973" s="287" t="s">
        <v>66</v>
      </c>
      <c r="D19973" s="287" t="s">
        <v>205</v>
      </c>
      <c r="E19973" s="287">
        <v>50</v>
      </c>
      <c r="F19973" s="287">
        <v>7555</v>
      </c>
      <c r="G19973" s="287">
        <v>516</v>
      </c>
      <c r="H19973" s="287">
        <v>886</v>
      </c>
      <c r="I19973" s="287">
        <v>1205185.8</v>
      </c>
      <c r="J19973" s="287">
        <v>351837.14</v>
      </c>
      <c r="K19973" s="287">
        <v>424145</v>
      </c>
      <c r="L19973" s="287">
        <v>2207831.0299999998</v>
      </c>
    </row>
    <row r="19974" spans="1:12">
      <c r="A19974" s="287">
        <v>2023</v>
      </c>
      <c r="B19974" s="287" t="s">
        <v>192</v>
      </c>
      <c r="C19974" s="287" t="s">
        <v>66</v>
      </c>
      <c r="D19974" s="287" t="s">
        <v>205</v>
      </c>
      <c r="E19974" s="287">
        <v>55</v>
      </c>
      <c r="F19974" s="287">
        <v>7676</v>
      </c>
      <c r="G19974" s="287">
        <v>667</v>
      </c>
      <c r="H19974" s="287">
        <v>1215</v>
      </c>
      <c r="I19974" s="287">
        <v>1607506.04</v>
      </c>
      <c r="J19974" s="287">
        <v>417775.73</v>
      </c>
      <c r="K19974" s="287">
        <v>475507</v>
      </c>
      <c r="L19974" s="287">
        <v>2767306.26</v>
      </c>
    </row>
    <row r="19975" spans="1:12">
      <c r="A19975" s="287">
        <v>2023</v>
      </c>
      <c r="B19975" s="287" t="s">
        <v>192</v>
      </c>
      <c r="C19975" s="287" t="s">
        <v>66</v>
      </c>
      <c r="D19975" s="287" t="s">
        <v>205</v>
      </c>
      <c r="E19975" s="287">
        <v>60</v>
      </c>
      <c r="F19975" s="287">
        <v>9344</v>
      </c>
      <c r="G19975" s="287">
        <v>1021</v>
      </c>
      <c r="H19975" s="287">
        <v>1918</v>
      </c>
      <c r="I19975" s="287">
        <v>2313631.4900000002</v>
      </c>
      <c r="J19975" s="287">
        <v>645296.18999999994</v>
      </c>
      <c r="K19975" s="287">
        <v>696678</v>
      </c>
      <c r="L19975" s="287">
        <v>4004212.14</v>
      </c>
    </row>
    <row r="19976" spans="1:12">
      <c r="A19976" s="287">
        <v>2023</v>
      </c>
      <c r="B19976" s="287" t="s">
        <v>192</v>
      </c>
      <c r="C19976" s="287" t="s">
        <v>66</v>
      </c>
      <c r="D19976" s="287" t="s">
        <v>205</v>
      </c>
      <c r="E19976" s="287">
        <v>65</v>
      </c>
      <c r="F19976" s="287">
        <v>9097</v>
      </c>
      <c r="G19976" s="287">
        <v>1965</v>
      </c>
      <c r="H19976" s="287">
        <v>3428</v>
      </c>
      <c r="I19976" s="287">
        <v>3791193.41</v>
      </c>
      <c r="J19976" s="287">
        <v>972378.64</v>
      </c>
      <c r="K19976" s="287">
        <v>1149470</v>
      </c>
      <c r="L19976" s="287">
        <v>6396142.4400000004</v>
      </c>
    </row>
    <row r="19977" spans="1:12">
      <c r="A19977" s="287">
        <v>2023</v>
      </c>
      <c r="B19977" s="287" t="s">
        <v>192</v>
      </c>
      <c r="C19977" s="287" t="s">
        <v>66</v>
      </c>
      <c r="D19977" s="287" t="s">
        <v>205</v>
      </c>
      <c r="E19977" s="287">
        <v>70</v>
      </c>
      <c r="F19977" s="287">
        <v>8245</v>
      </c>
      <c r="G19977" s="287">
        <v>1745</v>
      </c>
      <c r="H19977" s="287">
        <v>3423</v>
      </c>
      <c r="I19977" s="287">
        <v>4305298.7699999996</v>
      </c>
      <c r="J19977" s="287">
        <v>1076626.4099999999</v>
      </c>
      <c r="K19977" s="287">
        <v>1462788.91</v>
      </c>
      <c r="L19977" s="287">
        <v>7308631.1699999999</v>
      </c>
    </row>
    <row r="19978" spans="1:12">
      <c r="A19978" s="287">
        <v>2023</v>
      </c>
      <c r="B19978" s="287" t="s">
        <v>192</v>
      </c>
      <c r="C19978" s="287" t="s">
        <v>66</v>
      </c>
      <c r="D19978" s="287" t="s">
        <v>205</v>
      </c>
      <c r="E19978" s="287">
        <v>75</v>
      </c>
      <c r="F19978" s="287">
        <v>6496</v>
      </c>
      <c r="G19978" s="287">
        <v>1917</v>
      </c>
      <c r="H19978" s="287">
        <v>3631</v>
      </c>
      <c r="I19978" s="287">
        <v>3700945.29</v>
      </c>
      <c r="J19978" s="287">
        <v>998118.47</v>
      </c>
      <c r="K19978" s="287">
        <v>1305337.58</v>
      </c>
      <c r="L19978" s="287">
        <v>6383263.9100000001</v>
      </c>
    </row>
    <row r="19979" spans="1:12">
      <c r="A19979" s="287">
        <v>2023</v>
      </c>
      <c r="B19979" s="287" t="s">
        <v>192</v>
      </c>
      <c r="C19979" s="287" t="s">
        <v>66</v>
      </c>
      <c r="D19979" s="287" t="s">
        <v>205</v>
      </c>
      <c r="E19979" s="287">
        <v>80</v>
      </c>
      <c r="F19979" s="287">
        <v>3939</v>
      </c>
      <c r="G19979" s="287">
        <v>1433</v>
      </c>
      <c r="H19979" s="287">
        <v>3463</v>
      </c>
      <c r="I19979" s="287">
        <v>3019784.2</v>
      </c>
      <c r="J19979" s="287">
        <v>632389.39</v>
      </c>
      <c r="K19979" s="287">
        <v>927160.65</v>
      </c>
      <c r="L19979" s="287">
        <v>4798335.04</v>
      </c>
    </row>
    <row r="19980" spans="1:12">
      <c r="A19980" s="287">
        <v>2023</v>
      </c>
      <c r="B19980" s="287" t="s">
        <v>192</v>
      </c>
      <c r="C19980" s="287" t="s">
        <v>66</v>
      </c>
      <c r="D19980" s="287" t="s">
        <v>205</v>
      </c>
      <c r="E19980" s="287">
        <v>85</v>
      </c>
      <c r="F19980" s="287">
        <v>1958</v>
      </c>
      <c r="G19980" s="287">
        <v>718</v>
      </c>
      <c r="H19980" s="287">
        <v>1996</v>
      </c>
      <c r="I19980" s="287">
        <v>1306491.99</v>
      </c>
      <c r="J19980" s="287">
        <v>273432.62</v>
      </c>
      <c r="K19980" s="287">
        <v>342219</v>
      </c>
      <c r="L19980" s="287">
        <v>2049547.19</v>
      </c>
    </row>
    <row r="19981" spans="1:12">
      <c r="A19981" s="287">
        <v>2023</v>
      </c>
      <c r="B19981" s="287" t="s">
        <v>192</v>
      </c>
      <c r="C19981" s="287" t="s">
        <v>66</v>
      </c>
      <c r="D19981" s="287" t="s">
        <v>205</v>
      </c>
      <c r="E19981" s="287">
        <v>90</v>
      </c>
      <c r="F19981" s="287">
        <v>754</v>
      </c>
      <c r="G19981" s="287">
        <v>232</v>
      </c>
      <c r="H19981" s="287">
        <v>905</v>
      </c>
      <c r="I19981" s="287">
        <v>611259.37</v>
      </c>
      <c r="J19981" s="287">
        <v>97686.2</v>
      </c>
      <c r="K19981" s="287">
        <v>82508</v>
      </c>
      <c r="L19981" s="287">
        <v>830644.73</v>
      </c>
    </row>
    <row r="19982" spans="1:12">
      <c r="A19982" s="287">
        <v>2023</v>
      </c>
      <c r="B19982" s="287" t="s">
        <v>192</v>
      </c>
      <c r="C19982" s="287" t="s">
        <v>66</v>
      </c>
      <c r="D19982" s="287" t="s">
        <v>205</v>
      </c>
      <c r="E19982" s="287">
        <v>95</v>
      </c>
      <c r="F19982" s="287">
        <v>126</v>
      </c>
      <c r="G19982" s="287">
        <v>23</v>
      </c>
      <c r="H19982" s="287">
        <v>92</v>
      </c>
      <c r="I19982" s="287">
        <v>55507.68</v>
      </c>
      <c r="J19982" s="287">
        <v>11428.63</v>
      </c>
      <c r="K19982" s="287">
        <v>3398</v>
      </c>
      <c r="L19982" s="287">
        <v>73011.06</v>
      </c>
    </row>
    <row r="19983" spans="1:12">
      <c r="A19983" s="287">
        <v>2023</v>
      </c>
      <c r="B19983" s="287" t="s">
        <v>192</v>
      </c>
      <c r="C19983" s="287" t="s">
        <v>66</v>
      </c>
      <c r="D19983" s="287" t="s">
        <v>206</v>
      </c>
      <c r="E19983" s="287">
        <v>0</v>
      </c>
      <c r="F19983" s="287">
        <v>4093</v>
      </c>
      <c r="G19983" s="287">
        <v>89</v>
      </c>
      <c r="H19983" s="287">
        <v>239</v>
      </c>
      <c r="I19983" s="287">
        <v>197182.37</v>
      </c>
      <c r="J19983" s="287">
        <v>24557.7</v>
      </c>
      <c r="K19983" s="287">
        <v>975</v>
      </c>
      <c r="L19983" s="287">
        <v>237610.98</v>
      </c>
    </row>
    <row r="19984" spans="1:12">
      <c r="A19984" s="287">
        <v>2023</v>
      </c>
      <c r="B19984" s="287" t="s">
        <v>192</v>
      </c>
      <c r="C19984" s="287" t="s">
        <v>66</v>
      </c>
      <c r="D19984" s="287" t="s">
        <v>206</v>
      </c>
      <c r="E19984" s="287">
        <v>5</v>
      </c>
      <c r="F19984" s="287">
        <v>5539</v>
      </c>
      <c r="G19984" s="287">
        <v>82</v>
      </c>
      <c r="H19984" s="287">
        <v>106</v>
      </c>
      <c r="I19984" s="287">
        <v>136871.03</v>
      </c>
      <c r="J19984" s="287">
        <v>24272.99</v>
      </c>
      <c r="K19984" s="287">
        <v>1204</v>
      </c>
      <c r="L19984" s="287">
        <v>180647.78</v>
      </c>
    </row>
    <row r="19985" spans="1:12">
      <c r="A19985" s="287">
        <v>2023</v>
      </c>
      <c r="B19985" s="287" t="s">
        <v>192</v>
      </c>
      <c r="C19985" s="287" t="s">
        <v>66</v>
      </c>
      <c r="D19985" s="287" t="s">
        <v>206</v>
      </c>
      <c r="E19985" s="287">
        <v>10</v>
      </c>
      <c r="F19985" s="287">
        <v>6153</v>
      </c>
      <c r="G19985" s="287">
        <v>82</v>
      </c>
      <c r="H19985" s="287">
        <v>122</v>
      </c>
      <c r="I19985" s="287">
        <v>126472.32000000001</v>
      </c>
      <c r="J19985" s="287">
        <v>27040.84</v>
      </c>
      <c r="K19985" s="287">
        <v>15526</v>
      </c>
      <c r="L19985" s="287">
        <v>192133.68</v>
      </c>
    </row>
    <row r="19986" spans="1:12">
      <c r="A19986" s="287">
        <v>2023</v>
      </c>
      <c r="B19986" s="287" t="s">
        <v>192</v>
      </c>
      <c r="C19986" s="287" t="s">
        <v>66</v>
      </c>
      <c r="D19986" s="287" t="s">
        <v>206</v>
      </c>
      <c r="E19986" s="287">
        <v>15</v>
      </c>
      <c r="F19986" s="287">
        <v>6336</v>
      </c>
      <c r="G19986" s="287">
        <v>254</v>
      </c>
      <c r="H19986" s="287">
        <v>433</v>
      </c>
      <c r="I19986" s="287">
        <v>477129.59</v>
      </c>
      <c r="J19986" s="287">
        <v>106563.71</v>
      </c>
      <c r="K19986" s="287">
        <v>44648</v>
      </c>
      <c r="L19986" s="287">
        <v>709088.78</v>
      </c>
    </row>
    <row r="19987" spans="1:12">
      <c r="A19987" s="287">
        <v>2023</v>
      </c>
      <c r="B19987" s="287" t="s">
        <v>192</v>
      </c>
      <c r="C19987" s="287" t="s">
        <v>66</v>
      </c>
      <c r="D19987" s="287" t="s">
        <v>206</v>
      </c>
      <c r="E19987" s="287">
        <v>20</v>
      </c>
      <c r="F19987" s="287">
        <v>5342</v>
      </c>
      <c r="G19987" s="287">
        <v>359</v>
      </c>
      <c r="H19987" s="287">
        <v>706</v>
      </c>
      <c r="I19987" s="287">
        <v>811776.42</v>
      </c>
      <c r="J19987" s="287">
        <v>152909.98000000001</v>
      </c>
      <c r="K19987" s="287">
        <v>120255</v>
      </c>
      <c r="L19987" s="287">
        <v>1205470.73</v>
      </c>
    </row>
    <row r="19988" spans="1:12">
      <c r="A19988" s="287">
        <v>2023</v>
      </c>
      <c r="B19988" s="287" t="s">
        <v>192</v>
      </c>
      <c r="C19988" s="287" t="s">
        <v>66</v>
      </c>
      <c r="D19988" s="287" t="s">
        <v>206</v>
      </c>
      <c r="E19988" s="287">
        <v>25</v>
      </c>
      <c r="F19988" s="287">
        <v>4381</v>
      </c>
      <c r="G19988" s="287">
        <v>355</v>
      </c>
      <c r="H19988" s="287">
        <v>1019</v>
      </c>
      <c r="I19988" s="287">
        <v>926864.01</v>
      </c>
      <c r="J19988" s="287">
        <v>206725.26</v>
      </c>
      <c r="K19988" s="287">
        <v>69593</v>
      </c>
      <c r="L19988" s="287">
        <v>1346744.9</v>
      </c>
    </row>
    <row r="19989" spans="1:12">
      <c r="A19989" s="287">
        <v>2023</v>
      </c>
      <c r="B19989" s="287" t="s">
        <v>192</v>
      </c>
      <c r="C19989" s="287" t="s">
        <v>66</v>
      </c>
      <c r="D19989" s="287" t="s">
        <v>206</v>
      </c>
      <c r="E19989" s="287">
        <v>30</v>
      </c>
      <c r="F19989" s="287">
        <v>6625</v>
      </c>
      <c r="G19989" s="287">
        <v>595</v>
      </c>
      <c r="H19989" s="287">
        <v>1661</v>
      </c>
      <c r="I19989" s="287">
        <v>1676180.14</v>
      </c>
      <c r="J19989" s="287">
        <v>415300.07</v>
      </c>
      <c r="K19989" s="287">
        <v>119946</v>
      </c>
      <c r="L19989" s="287">
        <v>2472258.77</v>
      </c>
    </row>
    <row r="19990" spans="1:12">
      <c r="A19990" s="287">
        <v>2023</v>
      </c>
      <c r="B19990" s="287" t="s">
        <v>192</v>
      </c>
      <c r="C19990" s="287" t="s">
        <v>66</v>
      </c>
      <c r="D19990" s="287" t="s">
        <v>206</v>
      </c>
      <c r="E19990" s="287">
        <v>35</v>
      </c>
      <c r="F19990" s="287">
        <v>7485</v>
      </c>
      <c r="G19990" s="287">
        <v>627</v>
      </c>
      <c r="H19990" s="287">
        <v>1698</v>
      </c>
      <c r="I19990" s="287">
        <v>1746867.2</v>
      </c>
      <c r="J19990" s="287">
        <v>407836.08</v>
      </c>
      <c r="K19990" s="287">
        <v>170529</v>
      </c>
      <c r="L19990" s="287">
        <v>2654499.19</v>
      </c>
    </row>
    <row r="19991" spans="1:12">
      <c r="A19991" s="287">
        <v>2023</v>
      </c>
      <c r="B19991" s="287" t="s">
        <v>192</v>
      </c>
      <c r="C19991" s="287" t="s">
        <v>66</v>
      </c>
      <c r="D19991" s="287" t="s">
        <v>206</v>
      </c>
      <c r="E19991" s="287">
        <v>40</v>
      </c>
      <c r="F19991" s="287">
        <v>7426</v>
      </c>
      <c r="G19991" s="287">
        <v>503</v>
      </c>
      <c r="H19991" s="287">
        <v>892</v>
      </c>
      <c r="I19991" s="287">
        <v>1051349.3600000001</v>
      </c>
      <c r="J19991" s="287">
        <v>287036.28999999998</v>
      </c>
      <c r="K19991" s="287">
        <v>246768</v>
      </c>
      <c r="L19991" s="287">
        <v>1865334.43</v>
      </c>
    </row>
    <row r="19992" spans="1:12">
      <c r="A19992" s="287">
        <v>2023</v>
      </c>
      <c r="B19992" s="287" t="s">
        <v>192</v>
      </c>
      <c r="C19992" s="287" t="s">
        <v>66</v>
      </c>
      <c r="D19992" s="287" t="s">
        <v>206</v>
      </c>
      <c r="E19992" s="287">
        <v>45</v>
      </c>
      <c r="F19992" s="287">
        <v>7427</v>
      </c>
      <c r="G19992" s="287">
        <v>573</v>
      </c>
      <c r="H19992" s="287">
        <v>1313</v>
      </c>
      <c r="I19992" s="287">
        <v>1456997.01</v>
      </c>
      <c r="J19992" s="287">
        <v>328905.21000000002</v>
      </c>
      <c r="K19992" s="287">
        <v>417971</v>
      </c>
      <c r="L19992" s="287">
        <v>2510430.38</v>
      </c>
    </row>
    <row r="19993" spans="1:12">
      <c r="A19993" s="287">
        <v>2023</v>
      </c>
      <c r="B19993" s="287" t="s">
        <v>192</v>
      </c>
      <c r="C19993" s="287" t="s">
        <v>66</v>
      </c>
      <c r="D19993" s="287" t="s">
        <v>206</v>
      </c>
      <c r="E19993" s="287">
        <v>50</v>
      </c>
      <c r="F19993" s="287">
        <v>8939</v>
      </c>
      <c r="G19993" s="287">
        <v>908</v>
      </c>
      <c r="H19993" s="287">
        <v>1879</v>
      </c>
      <c r="I19993" s="287">
        <v>1972957.89</v>
      </c>
      <c r="J19993" s="287">
        <v>477064.66</v>
      </c>
      <c r="K19993" s="287">
        <v>399146</v>
      </c>
      <c r="L19993" s="287">
        <v>3203535.91</v>
      </c>
    </row>
    <row r="19994" spans="1:12">
      <c r="A19994" s="287">
        <v>2023</v>
      </c>
      <c r="B19994" s="287" t="s">
        <v>192</v>
      </c>
      <c r="C19994" s="287" t="s">
        <v>66</v>
      </c>
      <c r="D19994" s="287" t="s">
        <v>206</v>
      </c>
      <c r="E19994" s="287">
        <v>55</v>
      </c>
      <c r="F19994" s="287">
        <v>9107</v>
      </c>
      <c r="G19994" s="287">
        <v>1101</v>
      </c>
      <c r="H19994" s="287">
        <v>2283</v>
      </c>
      <c r="I19994" s="287">
        <v>2372781.06</v>
      </c>
      <c r="J19994" s="287">
        <v>546885.01</v>
      </c>
      <c r="K19994" s="287">
        <v>693458.58</v>
      </c>
      <c r="L19994" s="287">
        <v>3982081.65</v>
      </c>
    </row>
    <row r="19995" spans="1:12">
      <c r="A19995" s="287">
        <v>2023</v>
      </c>
      <c r="B19995" s="287" t="s">
        <v>192</v>
      </c>
      <c r="C19995" s="287" t="s">
        <v>66</v>
      </c>
      <c r="D19995" s="287" t="s">
        <v>206</v>
      </c>
      <c r="E19995" s="287">
        <v>60</v>
      </c>
      <c r="F19995" s="287">
        <v>10850</v>
      </c>
      <c r="G19995" s="287">
        <v>1283</v>
      </c>
      <c r="H19995" s="287">
        <v>2349</v>
      </c>
      <c r="I19995" s="287">
        <v>2824915.91</v>
      </c>
      <c r="J19995" s="287">
        <v>753617.56</v>
      </c>
      <c r="K19995" s="287">
        <v>940092</v>
      </c>
      <c r="L19995" s="287">
        <v>4952958.1500000004</v>
      </c>
    </row>
    <row r="19996" spans="1:12">
      <c r="A19996" s="287">
        <v>2023</v>
      </c>
      <c r="B19996" s="287" t="s">
        <v>192</v>
      </c>
      <c r="C19996" s="287" t="s">
        <v>66</v>
      </c>
      <c r="D19996" s="287" t="s">
        <v>206</v>
      </c>
      <c r="E19996" s="287">
        <v>65</v>
      </c>
      <c r="F19996" s="287">
        <v>10215</v>
      </c>
      <c r="G19996" s="287">
        <v>1519</v>
      </c>
      <c r="H19996" s="287">
        <v>2905</v>
      </c>
      <c r="I19996" s="287">
        <v>3491959.81</v>
      </c>
      <c r="J19996" s="287">
        <v>895634.11</v>
      </c>
      <c r="K19996" s="287">
        <v>999103</v>
      </c>
      <c r="L19996" s="287">
        <v>5818608.0499999998</v>
      </c>
    </row>
    <row r="19997" spans="1:12">
      <c r="A19997" s="287">
        <v>2023</v>
      </c>
      <c r="B19997" s="287" t="s">
        <v>192</v>
      </c>
      <c r="C19997" s="287" t="s">
        <v>66</v>
      </c>
      <c r="D19997" s="287" t="s">
        <v>206</v>
      </c>
      <c r="E19997" s="287">
        <v>70</v>
      </c>
      <c r="F19997" s="287">
        <v>9415</v>
      </c>
      <c r="G19997" s="287">
        <v>1929</v>
      </c>
      <c r="H19997" s="287">
        <v>4197</v>
      </c>
      <c r="I19997" s="287">
        <v>4419798.6900000004</v>
      </c>
      <c r="J19997" s="287">
        <v>1124013.0900000001</v>
      </c>
      <c r="K19997" s="287">
        <v>1307331</v>
      </c>
      <c r="L19997" s="287">
        <v>7323186.8700000001</v>
      </c>
    </row>
    <row r="19998" spans="1:12">
      <c r="A19998" s="287">
        <v>2023</v>
      </c>
      <c r="B19998" s="287" t="s">
        <v>192</v>
      </c>
      <c r="C19998" s="287" t="s">
        <v>66</v>
      </c>
      <c r="D19998" s="287" t="s">
        <v>206</v>
      </c>
      <c r="E19998" s="287">
        <v>75</v>
      </c>
      <c r="F19998" s="287">
        <v>7370</v>
      </c>
      <c r="G19998" s="287">
        <v>1715</v>
      </c>
      <c r="H19998" s="287">
        <v>4172</v>
      </c>
      <c r="I19998" s="287">
        <v>4291038.6100000003</v>
      </c>
      <c r="J19998" s="287">
        <v>951538.65</v>
      </c>
      <c r="K19998" s="287">
        <v>1168973.1599999999</v>
      </c>
      <c r="L19998" s="287">
        <v>6750808.0599999996</v>
      </c>
    </row>
    <row r="19999" spans="1:12">
      <c r="A19999" s="287">
        <v>2023</v>
      </c>
      <c r="B19999" s="287" t="s">
        <v>192</v>
      </c>
      <c r="C19999" s="287" t="s">
        <v>66</v>
      </c>
      <c r="D19999" s="287" t="s">
        <v>206</v>
      </c>
      <c r="E19999" s="287">
        <v>80</v>
      </c>
      <c r="F19999" s="287">
        <v>4432</v>
      </c>
      <c r="G19999" s="287">
        <v>1249</v>
      </c>
      <c r="H19999" s="287">
        <v>3016</v>
      </c>
      <c r="I19999" s="287">
        <v>2818884.95</v>
      </c>
      <c r="J19999" s="287">
        <v>577554.93000000005</v>
      </c>
      <c r="K19999" s="287">
        <v>530999</v>
      </c>
      <c r="L19999" s="287">
        <v>4111066.47</v>
      </c>
    </row>
    <row r="20000" spans="1:12">
      <c r="A20000" s="287">
        <v>2023</v>
      </c>
      <c r="B20000" s="287" t="s">
        <v>192</v>
      </c>
      <c r="C20000" s="287" t="s">
        <v>66</v>
      </c>
      <c r="D20000" s="287" t="s">
        <v>206</v>
      </c>
      <c r="E20000" s="287">
        <v>85</v>
      </c>
      <c r="F20000" s="287">
        <v>2590</v>
      </c>
      <c r="G20000" s="287">
        <v>702</v>
      </c>
      <c r="H20000" s="287">
        <v>2222</v>
      </c>
      <c r="I20000" s="287">
        <v>1629162.1</v>
      </c>
      <c r="J20000" s="287">
        <v>321613.40000000002</v>
      </c>
      <c r="K20000" s="287">
        <v>266761</v>
      </c>
      <c r="L20000" s="287">
        <v>2355967.62</v>
      </c>
    </row>
    <row r="20001" spans="1:12">
      <c r="A20001" s="287">
        <v>2023</v>
      </c>
      <c r="B20001" s="287" t="s">
        <v>192</v>
      </c>
      <c r="C20001" s="287" t="s">
        <v>66</v>
      </c>
      <c r="D20001" s="287" t="s">
        <v>206</v>
      </c>
      <c r="E20001" s="287">
        <v>90</v>
      </c>
      <c r="F20001" s="287">
        <v>1142</v>
      </c>
      <c r="G20001" s="287">
        <v>290</v>
      </c>
      <c r="H20001" s="287">
        <v>1510</v>
      </c>
      <c r="I20001" s="287">
        <v>792192.6</v>
      </c>
      <c r="J20001" s="287">
        <v>106715.47</v>
      </c>
      <c r="K20001" s="287">
        <v>93660</v>
      </c>
      <c r="L20001" s="287">
        <v>1041086.85</v>
      </c>
    </row>
    <row r="20002" spans="1:12">
      <c r="A20002" s="287">
        <v>2023</v>
      </c>
      <c r="B20002" s="287" t="s">
        <v>192</v>
      </c>
      <c r="C20002" s="287" t="s">
        <v>66</v>
      </c>
      <c r="D20002" s="287" t="s">
        <v>206</v>
      </c>
      <c r="E20002" s="287">
        <v>95</v>
      </c>
      <c r="F20002" s="287">
        <v>280</v>
      </c>
      <c r="G20002" s="287">
        <v>66</v>
      </c>
      <c r="H20002" s="287">
        <v>219</v>
      </c>
      <c r="I20002" s="287">
        <v>124346.14</v>
      </c>
      <c r="J20002" s="287">
        <v>24832.959999999999</v>
      </c>
      <c r="K20002" s="287">
        <v>58</v>
      </c>
      <c r="L20002" s="287">
        <v>156822.54999999999</v>
      </c>
    </row>
    <row r="20003" spans="1:12">
      <c r="A20003" s="287">
        <v>2023</v>
      </c>
      <c r="B20003" s="287" t="s">
        <v>192</v>
      </c>
      <c r="C20003" s="287" t="s">
        <v>68</v>
      </c>
      <c r="D20003" s="287" t="s">
        <v>205</v>
      </c>
      <c r="E20003" s="287">
        <v>0</v>
      </c>
      <c r="F20003" s="287">
        <v>6158</v>
      </c>
      <c r="G20003" s="287">
        <v>171</v>
      </c>
      <c r="H20003" s="287">
        <v>439</v>
      </c>
      <c r="I20003" s="287">
        <v>480739.6</v>
      </c>
      <c r="J20003" s="287">
        <v>72290.58</v>
      </c>
      <c r="K20003" s="287">
        <v>33545</v>
      </c>
      <c r="L20003" s="287">
        <v>715485.81</v>
      </c>
    </row>
    <row r="20004" spans="1:12">
      <c r="A20004" s="287">
        <v>2023</v>
      </c>
      <c r="B20004" s="287" t="s">
        <v>192</v>
      </c>
      <c r="C20004" s="287" t="s">
        <v>68</v>
      </c>
      <c r="D20004" s="287" t="s">
        <v>205</v>
      </c>
      <c r="E20004" s="287">
        <v>5</v>
      </c>
      <c r="F20004" s="287">
        <v>8700</v>
      </c>
      <c r="G20004" s="287">
        <v>135</v>
      </c>
      <c r="H20004" s="287">
        <v>145</v>
      </c>
      <c r="I20004" s="287">
        <v>211626.1</v>
      </c>
      <c r="J20004" s="287">
        <v>35774.449999999997</v>
      </c>
      <c r="K20004" s="287">
        <v>991.4</v>
      </c>
      <c r="L20004" s="287">
        <v>342200.77</v>
      </c>
    </row>
    <row r="20005" spans="1:12">
      <c r="A20005" s="287">
        <v>2023</v>
      </c>
      <c r="B20005" s="287" t="s">
        <v>192</v>
      </c>
      <c r="C20005" s="287" t="s">
        <v>68</v>
      </c>
      <c r="D20005" s="287" t="s">
        <v>205</v>
      </c>
      <c r="E20005" s="287">
        <v>10</v>
      </c>
      <c r="F20005" s="287">
        <v>9033</v>
      </c>
      <c r="G20005" s="287">
        <v>68</v>
      </c>
      <c r="H20005" s="287">
        <v>90</v>
      </c>
      <c r="I20005" s="287">
        <v>109257.94</v>
      </c>
      <c r="J20005" s="287">
        <v>26413.53</v>
      </c>
      <c r="K20005" s="287">
        <v>16062</v>
      </c>
      <c r="L20005" s="287">
        <v>194652.21</v>
      </c>
    </row>
    <row r="20006" spans="1:12">
      <c r="A20006" s="287">
        <v>2023</v>
      </c>
      <c r="B20006" s="287" t="s">
        <v>192</v>
      </c>
      <c r="C20006" s="287" t="s">
        <v>68</v>
      </c>
      <c r="D20006" s="287" t="s">
        <v>205</v>
      </c>
      <c r="E20006" s="287">
        <v>15</v>
      </c>
      <c r="F20006" s="287">
        <v>7869</v>
      </c>
      <c r="G20006" s="287">
        <v>163</v>
      </c>
      <c r="H20006" s="287">
        <v>244</v>
      </c>
      <c r="I20006" s="287">
        <v>341917.35</v>
      </c>
      <c r="J20006" s="287">
        <v>62913.24</v>
      </c>
      <c r="K20006" s="287">
        <v>98416</v>
      </c>
      <c r="L20006" s="287">
        <v>622047.12</v>
      </c>
    </row>
    <row r="20007" spans="1:12">
      <c r="A20007" s="287">
        <v>2023</v>
      </c>
      <c r="B20007" s="287" t="s">
        <v>192</v>
      </c>
      <c r="C20007" s="287" t="s">
        <v>68</v>
      </c>
      <c r="D20007" s="287" t="s">
        <v>205</v>
      </c>
      <c r="E20007" s="287">
        <v>20</v>
      </c>
      <c r="F20007" s="287">
        <v>5466</v>
      </c>
      <c r="G20007" s="287">
        <v>121</v>
      </c>
      <c r="H20007" s="287">
        <v>255</v>
      </c>
      <c r="I20007" s="287">
        <v>308456.53000000003</v>
      </c>
      <c r="J20007" s="287">
        <v>48026.39</v>
      </c>
      <c r="K20007" s="287">
        <v>72582</v>
      </c>
      <c r="L20007" s="287">
        <v>531598.73</v>
      </c>
    </row>
    <row r="20008" spans="1:12">
      <c r="A20008" s="287">
        <v>2023</v>
      </c>
      <c r="B20008" s="287" t="s">
        <v>192</v>
      </c>
      <c r="C20008" s="287" t="s">
        <v>68</v>
      </c>
      <c r="D20008" s="287" t="s">
        <v>205</v>
      </c>
      <c r="E20008" s="287">
        <v>25</v>
      </c>
      <c r="F20008" s="287">
        <v>4722</v>
      </c>
      <c r="G20008" s="287">
        <v>84</v>
      </c>
      <c r="H20008" s="287">
        <v>192</v>
      </c>
      <c r="I20008" s="287">
        <v>168371.7</v>
      </c>
      <c r="J20008" s="287">
        <v>29626.41</v>
      </c>
      <c r="K20008" s="287">
        <v>17186</v>
      </c>
      <c r="L20008" s="287">
        <v>333109.02</v>
      </c>
    </row>
    <row r="20009" spans="1:12">
      <c r="A20009" s="287">
        <v>2023</v>
      </c>
      <c r="B20009" s="287" t="s">
        <v>192</v>
      </c>
      <c r="C20009" s="287" t="s">
        <v>68</v>
      </c>
      <c r="D20009" s="287" t="s">
        <v>205</v>
      </c>
      <c r="E20009" s="287">
        <v>30</v>
      </c>
      <c r="F20009" s="287">
        <v>7920</v>
      </c>
      <c r="G20009" s="287">
        <v>105</v>
      </c>
      <c r="H20009" s="287">
        <v>187</v>
      </c>
      <c r="I20009" s="287">
        <v>274814.58</v>
      </c>
      <c r="J20009" s="287">
        <v>61174.82</v>
      </c>
      <c r="K20009" s="287">
        <v>90458</v>
      </c>
      <c r="L20009" s="287">
        <v>592565.63</v>
      </c>
    </row>
    <row r="20010" spans="1:12">
      <c r="A20010" s="287">
        <v>2023</v>
      </c>
      <c r="B20010" s="287" t="s">
        <v>192</v>
      </c>
      <c r="C20010" s="287" t="s">
        <v>68</v>
      </c>
      <c r="D20010" s="287" t="s">
        <v>205</v>
      </c>
      <c r="E20010" s="287">
        <v>35</v>
      </c>
      <c r="F20010" s="287">
        <v>9607</v>
      </c>
      <c r="G20010" s="287">
        <v>173</v>
      </c>
      <c r="H20010" s="287">
        <v>324</v>
      </c>
      <c r="I20010" s="287">
        <v>385855.32</v>
      </c>
      <c r="J20010" s="287">
        <v>97992.43</v>
      </c>
      <c r="K20010" s="287">
        <v>69327</v>
      </c>
      <c r="L20010" s="287">
        <v>750496.78</v>
      </c>
    </row>
    <row r="20011" spans="1:12">
      <c r="A20011" s="287">
        <v>2023</v>
      </c>
      <c r="B20011" s="287" t="s">
        <v>192</v>
      </c>
      <c r="C20011" s="287" t="s">
        <v>68</v>
      </c>
      <c r="D20011" s="287" t="s">
        <v>205</v>
      </c>
      <c r="E20011" s="287">
        <v>40</v>
      </c>
      <c r="F20011" s="287">
        <v>9925</v>
      </c>
      <c r="G20011" s="287">
        <v>200</v>
      </c>
      <c r="H20011" s="287">
        <v>330</v>
      </c>
      <c r="I20011" s="287">
        <v>443228.89</v>
      </c>
      <c r="J20011" s="287">
        <v>97995.87</v>
      </c>
      <c r="K20011" s="287">
        <v>169413</v>
      </c>
      <c r="L20011" s="287">
        <v>947427.91</v>
      </c>
    </row>
    <row r="20012" spans="1:12">
      <c r="A20012" s="287">
        <v>2023</v>
      </c>
      <c r="B20012" s="287" t="s">
        <v>192</v>
      </c>
      <c r="C20012" s="287" t="s">
        <v>68</v>
      </c>
      <c r="D20012" s="287" t="s">
        <v>205</v>
      </c>
      <c r="E20012" s="287">
        <v>45</v>
      </c>
      <c r="F20012" s="287">
        <v>8646</v>
      </c>
      <c r="G20012" s="287">
        <v>326</v>
      </c>
      <c r="H20012" s="287">
        <v>533</v>
      </c>
      <c r="I20012" s="287">
        <v>599785.35</v>
      </c>
      <c r="J20012" s="287">
        <v>129211.35</v>
      </c>
      <c r="K20012" s="287">
        <v>215856.77</v>
      </c>
      <c r="L20012" s="287">
        <v>1193513.1100000001</v>
      </c>
    </row>
    <row r="20013" spans="1:12">
      <c r="A20013" s="287">
        <v>2023</v>
      </c>
      <c r="B20013" s="287" t="s">
        <v>192</v>
      </c>
      <c r="C20013" s="287" t="s">
        <v>68</v>
      </c>
      <c r="D20013" s="287" t="s">
        <v>205</v>
      </c>
      <c r="E20013" s="287">
        <v>50</v>
      </c>
      <c r="F20013" s="287">
        <v>8463</v>
      </c>
      <c r="G20013" s="287">
        <v>437</v>
      </c>
      <c r="H20013" s="287">
        <v>685</v>
      </c>
      <c r="I20013" s="287">
        <v>783269.57</v>
      </c>
      <c r="J20013" s="287">
        <v>159104.73000000001</v>
      </c>
      <c r="K20013" s="287">
        <v>199063</v>
      </c>
      <c r="L20013" s="287">
        <v>1472520.81</v>
      </c>
    </row>
    <row r="20014" spans="1:12">
      <c r="A20014" s="287">
        <v>2023</v>
      </c>
      <c r="B20014" s="287" t="s">
        <v>192</v>
      </c>
      <c r="C20014" s="287" t="s">
        <v>68</v>
      </c>
      <c r="D20014" s="287" t="s">
        <v>205</v>
      </c>
      <c r="E20014" s="287">
        <v>55</v>
      </c>
      <c r="F20014" s="287">
        <v>7228</v>
      </c>
      <c r="G20014" s="287">
        <v>452</v>
      </c>
      <c r="H20014" s="287">
        <v>748</v>
      </c>
      <c r="I20014" s="287">
        <v>962808.19</v>
      </c>
      <c r="J20014" s="287">
        <v>217197.22</v>
      </c>
      <c r="K20014" s="287">
        <v>216587</v>
      </c>
      <c r="L20014" s="287">
        <v>1802024.7</v>
      </c>
    </row>
    <row r="20015" spans="1:12">
      <c r="A20015" s="287">
        <v>2023</v>
      </c>
      <c r="B20015" s="287" t="s">
        <v>192</v>
      </c>
      <c r="C20015" s="287" t="s">
        <v>68</v>
      </c>
      <c r="D20015" s="287" t="s">
        <v>205</v>
      </c>
      <c r="E20015" s="287">
        <v>60</v>
      </c>
      <c r="F20015" s="287">
        <v>6760</v>
      </c>
      <c r="G20015" s="287">
        <v>610</v>
      </c>
      <c r="H20015" s="287">
        <v>1084</v>
      </c>
      <c r="I20015" s="287">
        <v>1579631.12</v>
      </c>
      <c r="J20015" s="287">
        <v>278858.92</v>
      </c>
      <c r="K20015" s="287">
        <v>607307.31000000006</v>
      </c>
      <c r="L20015" s="287">
        <v>3055393.98</v>
      </c>
    </row>
    <row r="20016" spans="1:12">
      <c r="A20016" s="287">
        <v>2023</v>
      </c>
      <c r="B20016" s="287" t="s">
        <v>192</v>
      </c>
      <c r="C20016" s="287" t="s">
        <v>68</v>
      </c>
      <c r="D20016" s="287" t="s">
        <v>205</v>
      </c>
      <c r="E20016" s="287">
        <v>65</v>
      </c>
      <c r="F20016" s="287">
        <v>5721</v>
      </c>
      <c r="G20016" s="287">
        <v>715</v>
      </c>
      <c r="H20016" s="287">
        <v>1231</v>
      </c>
      <c r="I20016" s="287">
        <v>1840084.37</v>
      </c>
      <c r="J20016" s="287">
        <v>342759.63</v>
      </c>
      <c r="K20016" s="287">
        <v>683914.04</v>
      </c>
      <c r="L20016" s="287">
        <v>3442704.12</v>
      </c>
    </row>
    <row r="20017" spans="1:12">
      <c r="A20017" s="287">
        <v>2023</v>
      </c>
      <c r="B20017" s="287" t="s">
        <v>192</v>
      </c>
      <c r="C20017" s="287" t="s">
        <v>68</v>
      </c>
      <c r="D20017" s="287" t="s">
        <v>205</v>
      </c>
      <c r="E20017" s="287">
        <v>70</v>
      </c>
      <c r="F20017" s="287">
        <v>5209</v>
      </c>
      <c r="G20017" s="287">
        <v>802</v>
      </c>
      <c r="H20017" s="287">
        <v>1264</v>
      </c>
      <c r="I20017" s="287">
        <v>1910640.52</v>
      </c>
      <c r="J20017" s="287">
        <v>389820.97</v>
      </c>
      <c r="K20017" s="287">
        <v>634948</v>
      </c>
      <c r="L20017" s="287">
        <v>3584466.79</v>
      </c>
    </row>
    <row r="20018" spans="1:12">
      <c r="A20018" s="287">
        <v>2023</v>
      </c>
      <c r="B20018" s="287" t="s">
        <v>192</v>
      </c>
      <c r="C20018" s="287" t="s">
        <v>68</v>
      </c>
      <c r="D20018" s="287" t="s">
        <v>205</v>
      </c>
      <c r="E20018" s="287">
        <v>75</v>
      </c>
      <c r="F20018" s="287">
        <v>3826</v>
      </c>
      <c r="G20018" s="287">
        <v>976</v>
      </c>
      <c r="H20018" s="287">
        <v>1970</v>
      </c>
      <c r="I20018" s="287">
        <v>2600655.56</v>
      </c>
      <c r="J20018" s="287">
        <v>435361.22</v>
      </c>
      <c r="K20018" s="287">
        <v>690758.79</v>
      </c>
      <c r="L20018" s="287">
        <v>4213935.32</v>
      </c>
    </row>
    <row r="20019" spans="1:12">
      <c r="A20019" s="287">
        <v>2023</v>
      </c>
      <c r="B20019" s="287" t="s">
        <v>192</v>
      </c>
      <c r="C20019" s="287" t="s">
        <v>68</v>
      </c>
      <c r="D20019" s="287" t="s">
        <v>205</v>
      </c>
      <c r="E20019" s="287">
        <v>80</v>
      </c>
      <c r="F20019" s="287">
        <v>2184</v>
      </c>
      <c r="G20019" s="287">
        <v>499</v>
      </c>
      <c r="H20019" s="287">
        <v>1216</v>
      </c>
      <c r="I20019" s="287">
        <v>1364604.43</v>
      </c>
      <c r="J20019" s="287">
        <v>209056.81</v>
      </c>
      <c r="K20019" s="287">
        <v>365723</v>
      </c>
      <c r="L20019" s="287">
        <v>2160282.21</v>
      </c>
    </row>
    <row r="20020" spans="1:12">
      <c r="A20020" s="287">
        <v>2023</v>
      </c>
      <c r="B20020" s="287" t="s">
        <v>192</v>
      </c>
      <c r="C20020" s="287" t="s">
        <v>68</v>
      </c>
      <c r="D20020" s="287" t="s">
        <v>205</v>
      </c>
      <c r="E20020" s="287">
        <v>85</v>
      </c>
      <c r="F20020" s="287">
        <v>1109</v>
      </c>
      <c r="G20020" s="287">
        <v>193</v>
      </c>
      <c r="H20020" s="287">
        <v>652</v>
      </c>
      <c r="I20020" s="287">
        <v>693351.18</v>
      </c>
      <c r="J20020" s="287">
        <v>87753.69</v>
      </c>
      <c r="K20020" s="287">
        <v>114135</v>
      </c>
      <c r="L20020" s="287">
        <v>977309.62</v>
      </c>
    </row>
    <row r="20021" spans="1:12">
      <c r="A20021" s="287">
        <v>2023</v>
      </c>
      <c r="B20021" s="287" t="s">
        <v>192</v>
      </c>
      <c r="C20021" s="287" t="s">
        <v>68</v>
      </c>
      <c r="D20021" s="287" t="s">
        <v>205</v>
      </c>
      <c r="E20021" s="287">
        <v>90</v>
      </c>
      <c r="F20021" s="287">
        <v>460</v>
      </c>
      <c r="G20021" s="287">
        <v>156</v>
      </c>
      <c r="H20021" s="287">
        <v>562</v>
      </c>
      <c r="I20021" s="287">
        <v>459587.07</v>
      </c>
      <c r="J20021" s="287">
        <v>56261.5</v>
      </c>
      <c r="K20021" s="287">
        <v>85913.4</v>
      </c>
      <c r="L20021" s="287">
        <v>621080.88</v>
      </c>
    </row>
    <row r="20022" spans="1:12">
      <c r="A20022" s="287">
        <v>2023</v>
      </c>
      <c r="B20022" s="287" t="s">
        <v>192</v>
      </c>
      <c r="C20022" s="287" t="s">
        <v>68</v>
      </c>
      <c r="D20022" s="287" t="s">
        <v>205</v>
      </c>
      <c r="E20022" s="287">
        <v>95</v>
      </c>
      <c r="F20022" s="287">
        <v>96</v>
      </c>
      <c r="G20022" s="287">
        <v>13</v>
      </c>
      <c r="H20022" s="287">
        <v>158</v>
      </c>
      <c r="I20022" s="287">
        <v>111398.5</v>
      </c>
      <c r="J20022" s="287">
        <v>11673.45</v>
      </c>
      <c r="K20022" s="287">
        <v>42582</v>
      </c>
      <c r="L20022" s="287">
        <v>155987.5</v>
      </c>
    </row>
    <row r="20023" spans="1:12">
      <c r="A20023" s="287">
        <v>2023</v>
      </c>
      <c r="B20023" s="287" t="s">
        <v>192</v>
      </c>
      <c r="C20023" s="287" t="s">
        <v>68</v>
      </c>
      <c r="D20023" s="287" t="s">
        <v>206</v>
      </c>
      <c r="E20023" s="287">
        <v>0</v>
      </c>
      <c r="F20023" s="287">
        <v>5702</v>
      </c>
      <c r="G20023" s="287">
        <v>103</v>
      </c>
      <c r="H20023" s="287">
        <v>241</v>
      </c>
      <c r="I20023" s="287">
        <v>257594.3</v>
      </c>
      <c r="J20023" s="287">
        <v>27390.62</v>
      </c>
      <c r="K20023" s="287">
        <v>930</v>
      </c>
      <c r="L20023" s="287">
        <v>369648.76</v>
      </c>
    </row>
    <row r="20024" spans="1:12">
      <c r="A20024" s="287">
        <v>2023</v>
      </c>
      <c r="B20024" s="287" t="s">
        <v>192</v>
      </c>
      <c r="C20024" s="287" t="s">
        <v>68</v>
      </c>
      <c r="D20024" s="287" t="s">
        <v>206</v>
      </c>
      <c r="E20024" s="287">
        <v>5</v>
      </c>
      <c r="F20024" s="287">
        <v>8147</v>
      </c>
      <c r="G20024" s="287">
        <v>89</v>
      </c>
      <c r="H20024" s="287">
        <v>104</v>
      </c>
      <c r="I20024" s="287">
        <v>132215.65</v>
      </c>
      <c r="J20024" s="287">
        <v>25275.33</v>
      </c>
      <c r="K20024" s="287">
        <v>469</v>
      </c>
      <c r="L20024" s="287">
        <v>215114.29</v>
      </c>
    </row>
    <row r="20025" spans="1:12">
      <c r="A20025" s="287">
        <v>2023</v>
      </c>
      <c r="B20025" s="287" t="s">
        <v>192</v>
      </c>
      <c r="C20025" s="287" t="s">
        <v>68</v>
      </c>
      <c r="D20025" s="287" t="s">
        <v>206</v>
      </c>
      <c r="E20025" s="287">
        <v>10</v>
      </c>
      <c r="F20025" s="287">
        <v>8463</v>
      </c>
      <c r="G20025" s="287">
        <v>79</v>
      </c>
      <c r="H20025" s="287">
        <v>112</v>
      </c>
      <c r="I20025" s="287">
        <v>145084.9</v>
      </c>
      <c r="J20025" s="287">
        <v>26669.119999999999</v>
      </c>
      <c r="K20025" s="287">
        <v>74159.199999999997</v>
      </c>
      <c r="L20025" s="287">
        <v>287029.28999999998</v>
      </c>
    </row>
    <row r="20026" spans="1:12">
      <c r="A20026" s="287">
        <v>2023</v>
      </c>
      <c r="B20026" s="287" t="s">
        <v>192</v>
      </c>
      <c r="C20026" s="287" t="s">
        <v>68</v>
      </c>
      <c r="D20026" s="287" t="s">
        <v>206</v>
      </c>
      <c r="E20026" s="287">
        <v>15</v>
      </c>
      <c r="F20026" s="287">
        <v>7506</v>
      </c>
      <c r="G20026" s="287">
        <v>194</v>
      </c>
      <c r="H20026" s="287">
        <v>390</v>
      </c>
      <c r="I20026" s="287">
        <v>437380.31</v>
      </c>
      <c r="J20026" s="287">
        <v>71537.83</v>
      </c>
      <c r="K20026" s="287">
        <v>60388</v>
      </c>
      <c r="L20026" s="287">
        <v>689981.14</v>
      </c>
    </row>
    <row r="20027" spans="1:12">
      <c r="A20027" s="287">
        <v>2023</v>
      </c>
      <c r="B20027" s="287" t="s">
        <v>192</v>
      </c>
      <c r="C20027" s="287" t="s">
        <v>68</v>
      </c>
      <c r="D20027" s="287" t="s">
        <v>206</v>
      </c>
      <c r="E20027" s="287">
        <v>20</v>
      </c>
      <c r="F20027" s="287">
        <v>5699</v>
      </c>
      <c r="G20027" s="287">
        <v>264</v>
      </c>
      <c r="H20027" s="287">
        <v>607</v>
      </c>
      <c r="I20027" s="287">
        <v>596746.09</v>
      </c>
      <c r="J20027" s="287">
        <v>85495.7</v>
      </c>
      <c r="K20027" s="287">
        <v>52365</v>
      </c>
      <c r="L20027" s="287">
        <v>907374.25</v>
      </c>
    </row>
    <row r="20028" spans="1:12">
      <c r="A20028" s="287">
        <v>2023</v>
      </c>
      <c r="B20028" s="287" t="s">
        <v>192</v>
      </c>
      <c r="C20028" s="287" t="s">
        <v>68</v>
      </c>
      <c r="D20028" s="287" t="s">
        <v>206</v>
      </c>
      <c r="E20028" s="287">
        <v>25</v>
      </c>
      <c r="F20028" s="287">
        <v>5942</v>
      </c>
      <c r="G20028" s="287">
        <v>163</v>
      </c>
      <c r="H20028" s="287">
        <v>513</v>
      </c>
      <c r="I20028" s="287">
        <v>532762.59</v>
      </c>
      <c r="J20028" s="287">
        <v>101637.84</v>
      </c>
      <c r="K20028" s="287">
        <v>60971</v>
      </c>
      <c r="L20028" s="287">
        <v>909252.67</v>
      </c>
    </row>
    <row r="20029" spans="1:12">
      <c r="A20029" s="287">
        <v>2023</v>
      </c>
      <c r="B20029" s="287" t="s">
        <v>192</v>
      </c>
      <c r="C20029" s="287" t="s">
        <v>68</v>
      </c>
      <c r="D20029" s="287" t="s">
        <v>206</v>
      </c>
      <c r="E20029" s="287">
        <v>30</v>
      </c>
      <c r="F20029" s="287">
        <v>9425</v>
      </c>
      <c r="G20029" s="287">
        <v>346</v>
      </c>
      <c r="H20029" s="287">
        <v>1021</v>
      </c>
      <c r="I20029" s="287">
        <v>1187028.7</v>
      </c>
      <c r="J20029" s="287">
        <v>227539.33</v>
      </c>
      <c r="K20029" s="287">
        <v>61830</v>
      </c>
      <c r="L20029" s="287">
        <v>1859473.91</v>
      </c>
    </row>
    <row r="20030" spans="1:12">
      <c r="A20030" s="287">
        <v>2023</v>
      </c>
      <c r="B20030" s="287" t="s">
        <v>192</v>
      </c>
      <c r="C20030" s="287" t="s">
        <v>68</v>
      </c>
      <c r="D20030" s="287" t="s">
        <v>206</v>
      </c>
      <c r="E20030" s="287">
        <v>35</v>
      </c>
      <c r="F20030" s="287">
        <v>11341</v>
      </c>
      <c r="G20030" s="287">
        <v>520</v>
      </c>
      <c r="H20030" s="287">
        <v>1044</v>
      </c>
      <c r="I20030" s="287">
        <v>1272741.47</v>
      </c>
      <c r="J20030" s="287">
        <v>289008.75</v>
      </c>
      <c r="K20030" s="287">
        <v>117115</v>
      </c>
      <c r="L20030" s="287">
        <v>2222455.14</v>
      </c>
    </row>
    <row r="20031" spans="1:12">
      <c r="A20031" s="287">
        <v>2023</v>
      </c>
      <c r="B20031" s="287" t="s">
        <v>192</v>
      </c>
      <c r="C20031" s="287" t="s">
        <v>68</v>
      </c>
      <c r="D20031" s="287" t="s">
        <v>206</v>
      </c>
      <c r="E20031" s="287">
        <v>40</v>
      </c>
      <c r="F20031" s="287">
        <v>11070</v>
      </c>
      <c r="G20031" s="287">
        <v>417</v>
      </c>
      <c r="H20031" s="287">
        <v>893</v>
      </c>
      <c r="I20031" s="287">
        <v>1058857.2</v>
      </c>
      <c r="J20031" s="287">
        <v>224703.46</v>
      </c>
      <c r="K20031" s="287">
        <v>101461.05</v>
      </c>
      <c r="L20031" s="287">
        <v>1975798.21</v>
      </c>
    </row>
    <row r="20032" spans="1:12">
      <c r="A20032" s="287">
        <v>2023</v>
      </c>
      <c r="B20032" s="287" t="s">
        <v>192</v>
      </c>
      <c r="C20032" s="287" t="s">
        <v>68</v>
      </c>
      <c r="D20032" s="287" t="s">
        <v>206</v>
      </c>
      <c r="E20032" s="287">
        <v>45</v>
      </c>
      <c r="F20032" s="287">
        <v>9514</v>
      </c>
      <c r="G20032" s="287">
        <v>416</v>
      </c>
      <c r="H20032" s="287">
        <v>667</v>
      </c>
      <c r="I20032" s="287">
        <v>893613.96</v>
      </c>
      <c r="J20032" s="287">
        <v>203387</v>
      </c>
      <c r="K20032" s="287">
        <v>300642.45</v>
      </c>
      <c r="L20032" s="287">
        <v>1872682.38</v>
      </c>
    </row>
    <row r="20033" spans="1:12">
      <c r="A20033" s="287">
        <v>2023</v>
      </c>
      <c r="B20033" s="287" t="s">
        <v>192</v>
      </c>
      <c r="C20033" s="287" t="s">
        <v>68</v>
      </c>
      <c r="D20033" s="287" t="s">
        <v>206</v>
      </c>
      <c r="E20033" s="287">
        <v>50</v>
      </c>
      <c r="F20033" s="287">
        <v>9359</v>
      </c>
      <c r="G20033" s="287">
        <v>521</v>
      </c>
      <c r="H20033" s="287">
        <v>831</v>
      </c>
      <c r="I20033" s="287">
        <v>977414.65</v>
      </c>
      <c r="J20033" s="287">
        <v>231983.23</v>
      </c>
      <c r="K20033" s="287">
        <v>221576.04</v>
      </c>
      <c r="L20033" s="287">
        <v>1950401.9</v>
      </c>
    </row>
    <row r="20034" spans="1:12">
      <c r="A20034" s="287">
        <v>2023</v>
      </c>
      <c r="B20034" s="287" t="s">
        <v>192</v>
      </c>
      <c r="C20034" s="287" t="s">
        <v>68</v>
      </c>
      <c r="D20034" s="287" t="s">
        <v>206</v>
      </c>
      <c r="E20034" s="287">
        <v>55</v>
      </c>
      <c r="F20034" s="287">
        <v>7888</v>
      </c>
      <c r="G20034" s="287">
        <v>611</v>
      </c>
      <c r="H20034" s="287">
        <v>1162</v>
      </c>
      <c r="I20034" s="287">
        <v>1326898.6399999999</v>
      </c>
      <c r="J20034" s="287">
        <v>259537.02</v>
      </c>
      <c r="K20034" s="287">
        <v>388673</v>
      </c>
      <c r="L20034" s="287">
        <v>2573774.98</v>
      </c>
    </row>
    <row r="20035" spans="1:12">
      <c r="A20035" s="287">
        <v>2023</v>
      </c>
      <c r="B20035" s="287" t="s">
        <v>192</v>
      </c>
      <c r="C20035" s="287" t="s">
        <v>68</v>
      </c>
      <c r="D20035" s="287" t="s">
        <v>206</v>
      </c>
      <c r="E20035" s="287">
        <v>60</v>
      </c>
      <c r="F20035" s="287">
        <v>7365</v>
      </c>
      <c r="G20035" s="287">
        <v>726</v>
      </c>
      <c r="H20035" s="287">
        <v>1276</v>
      </c>
      <c r="I20035" s="287">
        <v>1427212.56</v>
      </c>
      <c r="J20035" s="287">
        <v>283521.53000000003</v>
      </c>
      <c r="K20035" s="287">
        <v>509976.9</v>
      </c>
      <c r="L20035" s="287">
        <v>2765804.1</v>
      </c>
    </row>
    <row r="20036" spans="1:12">
      <c r="A20036" s="287">
        <v>2023</v>
      </c>
      <c r="B20036" s="287" t="s">
        <v>192</v>
      </c>
      <c r="C20036" s="287" t="s">
        <v>68</v>
      </c>
      <c r="D20036" s="287" t="s">
        <v>206</v>
      </c>
      <c r="E20036" s="287">
        <v>65</v>
      </c>
      <c r="F20036" s="287">
        <v>6421</v>
      </c>
      <c r="G20036" s="287">
        <v>724</v>
      </c>
      <c r="H20036" s="287">
        <v>1473</v>
      </c>
      <c r="I20036" s="287">
        <v>1545289.77</v>
      </c>
      <c r="J20036" s="287">
        <v>303984.25</v>
      </c>
      <c r="K20036" s="287">
        <v>385470.95</v>
      </c>
      <c r="L20036" s="287">
        <v>2846673.07</v>
      </c>
    </row>
    <row r="20037" spans="1:12">
      <c r="A20037" s="287">
        <v>2023</v>
      </c>
      <c r="B20037" s="287" t="s">
        <v>192</v>
      </c>
      <c r="C20037" s="287" t="s">
        <v>68</v>
      </c>
      <c r="D20037" s="287" t="s">
        <v>206</v>
      </c>
      <c r="E20037" s="287">
        <v>70</v>
      </c>
      <c r="F20037" s="287">
        <v>5987</v>
      </c>
      <c r="G20037" s="287">
        <v>921</v>
      </c>
      <c r="H20037" s="287">
        <v>1678</v>
      </c>
      <c r="I20037" s="287">
        <v>1912601.39</v>
      </c>
      <c r="J20037" s="287">
        <v>384129.06</v>
      </c>
      <c r="K20037" s="287">
        <v>565377.92000000004</v>
      </c>
      <c r="L20037" s="287">
        <v>3439369.27</v>
      </c>
    </row>
    <row r="20038" spans="1:12">
      <c r="A20038" s="287">
        <v>2023</v>
      </c>
      <c r="B20038" s="287" t="s">
        <v>192</v>
      </c>
      <c r="C20038" s="287" t="s">
        <v>68</v>
      </c>
      <c r="D20038" s="287" t="s">
        <v>206</v>
      </c>
      <c r="E20038" s="287">
        <v>75</v>
      </c>
      <c r="F20038" s="287">
        <v>4703</v>
      </c>
      <c r="G20038" s="287">
        <v>862</v>
      </c>
      <c r="H20038" s="287">
        <v>1816</v>
      </c>
      <c r="I20038" s="287">
        <v>2003489.07</v>
      </c>
      <c r="J20038" s="287">
        <v>334542.71999999997</v>
      </c>
      <c r="K20038" s="287">
        <v>622756</v>
      </c>
      <c r="L20038" s="287">
        <v>3415603.22</v>
      </c>
    </row>
    <row r="20039" spans="1:12">
      <c r="A20039" s="287">
        <v>2023</v>
      </c>
      <c r="B20039" s="287" t="s">
        <v>192</v>
      </c>
      <c r="C20039" s="287" t="s">
        <v>68</v>
      </c>
      <c r="D20039" s="287" t="s">
        <v>206</v>
      </c>
      <c r="E20039" s="287">
        <v>80</v>
      </c>
      <c r="F20039" s="287">
        <v>2665</v>
      </c>
      <c r="G20039" s="287">
        <v>462</v>
      </c>
      <c r="H20039" s="287">
        <v>1462</v>
      </c>
      <c r="I20039" s="287">
        <v>1521295.77</v>
      </c>
      <c r="J20039" s="287">
        <v>223231.86</v>
      </c>
      <c r="K20039" s="287">
        <v>384505.01</v>
      </c>
      <c r="L20039" s="287">
        <v>2423043.1</v>
      </c>
    </row>
    <row r="20040" spans="1:12">
      <c r="A20040" s="287">
        <v>2023</v>
      </c>
      <c r="B20040" s="287" t="s">
        <v>192</v>
      </c>
      <c r="C20040" s="287" t="s">
        <v>68</v>
      </c>
      <c r="D20040" s="287" t="s">
        <v>206</v>
      </c>
      <c r="E20040" s="287">
        <v>85</v>
      </c>
      <c r="F20040" s="287">
        <v>1460</v>
      </c>
      <c r="G20040" s="287">
        <v>219</v>
      </c>
      <c r="H20040" s="287">
        <v>1198</v>
      </c>
      <c r="I20040" s="287">
        <v>908659.01</v>
      </c>
      <c r="J20040" s="287">
        <v>110338.47</v>
      </c>
      <c r="K20040" s="287">
        <v>118588</v>
      </c>
      <c r="L20040" s="287">
        <v>1233551.33</v>
      </c>
    </row>
    <row r="20041" spans="1:12">
      <c r="A20041" s="287">
        <v>2023</v>
      </c>
      <c r="B20041" s="287" t="s">
        <v>192</v>
      </c>
      <c r="C20041" s="287" t="s">
        <v>68</v>
      </c>
      <c r="D20041" s="287" t="s">
        <v>206</v>
      </c>
      <c r="E20041" s="287">
        <v>90</v>
      </c>
      <c r="F20041" s="287">
        <v>613</v>
      </c>
      <c r="G20041" s="287">
        <v>110</v>
      </c>
      <c r="H20041" s="287">
        <v>666</v>
      </c>
      <c r="I20041" s="287">
        <v>436357.34</v>
      </c>
      <c r="J20041" s="287">
        <v>40792.78</v>
      </c>
      <c r="K20041" s="287">
        <v>54982</v>
      </c>
      <c r="L20041" s="287">
        <v>554672.31999999995</v>
      </c>
    </row>
    <row r="20042" spans="1:12">
      <c r="A20042" s="287">
        <v>2023</v>
      </c>
      <c r="B20042" s="287" t="s">
        <v>192</v>
      </c>
      <c r="C20042" s="287" t="s">
        <v>68</v>
      </c>
      <c r="D20042" s="287" t="s">
        <v>206</v>
      </c>
      <c r="E20042" s="287">
        <v>95</v>
      </c>
      <c r="F20042" s="287">
        <v>181</v>
      </c>
      <c r="G20042" s="287">
        <v>47</v>
      </c>
      <c r="H20042" s="287">
        <v>276</v>
      </c>
      <c r="I20042" s="287">
        <v>157033.9</v>
      </c>
      <c r="J20042" s="287">
        <v>14889.5</v>
      </c>
      <c r="K20042" s="287">
        <v>16228</v>
      </c>
      <c r="L20042" s="287">
        <v>192332.74</v>
      </c>
    </row>
    <row r="20043" spans="1:12">
      <c r="A20043" s="287">
        <v>2023</v>
      </c>
      <c r="B20043" s="287" t="s">
        <v>192</v>
      </c>
      <c r="C20043" s="287" t="s">
        <v>67</v>
      </c>
      <c r="D20043" s="287" t="s">
        <v>205</v>
      </c>
      <c r="E20043" s="287">
        <v>0</v>
      </c>
      <c r="F20043" s="287">
        <v>2766</v>
      </c>
      <c r="G20043" s="287">
        <v>95</v>
      </c>
      <c r="H20043" s="287">
        <v>178</v>
      </c>
      <c r="I20043" s="287">
        <v>112183</v>
      </c>
      <c r="J20043" s="287">
        <v>16096.75</v>
      </c>
      <c r="K20043" s="287">
        <v>3448.65</v>
      </c>
      <c r="L20043" s="287">
        <v>142207.70000000001</v>
      </c>
    </row>
    <row r="20044" spans="1:12">
      <c r="A20044" s="287">
        <v>2023</v>
      </c>
      <c r="B20044" s="287" t="s">
        <v>192</v>
      </c>
      <c r="C20044" s="287" t="s">
        <v>67</v>
      </c>
      <c r="D20044" s="287" t="s">
        <v>205</v>
      </c>
      <c r="E20044" s="287">
        <v>5</v>
      </c>
      <c r="F20044" s="287">
        <v>3567</v>
      </c>
      <c r="G20044" s="287">
        <v>65</v>
      </c>
      <c r="H20044" s="287">
        <v>79</v>
      </c>
      <c r="I20044" s="287">
        <v>50978</v>
      </c>
      <c r="J20044" s="287">
        <v>8856.98</v>
      </c>
      <c r="K20044" s="287">
        <v>9813</v>
      </c>
      <c r="L20044" s="287">
        <v>76817.45</v>
      </c>
    </row>
    <row r="20045" spans="1:12">
      <c r="A20045" s="287">
        <v>2023</v>
      </c>
      <c r="B20045" s="287" t="s">
        <v>192</v>
      </c>
      <c r="C20045" s="287" t="s">
        <v>67</v>
      </c>
      <c r="D20045" s="287" t="s">
        <v>205</v>
      </c>
      <c r="E20045" s="287">
        <v>10</v>
      </c>
      <c r="F20045" s="287">
        <v>3675</v>
      </c>
      <c r="G20045" s="287">
        <v>59</v>
      </c>
      <c r="H20045" s="287">
        <v>116</v>
      </c>
      <c r="I20045" s="287">
        <v>70313.3</v>
      </c>
      <c r="J20045" s="287">
        <v>8931.2999999999993</v>
      </c>
      <c r="K20045" s="287">
        <v>6016</v>
      </c>
      <c r="L20045" s="287">
        <v>92399.73</v>
      </c>
    </row>
    <row r="20046" spans="1:12">
      <c r="A20046" s="287">
        <v>2023</v>
      </c>
      <c r="B20046" s="287" t="s">
        <v>192</v>
      </c>
      <c r="C20046" s="287" t="s">
        <v>67</v>
      </c>
      <c r="D20046" s="287" t="s">
        <v>205</v>
      </c>
      <c r="E20046" s="287">
        <v>15</v>
      </c>
      <c r="F20046" s="287">
        <v>3221</v>
      </c>
      <c r="G20046" s="287">
        <v>81</v>
      </c>
      <c r="H20046" s="287">
        <v>151</v>
      </c>
      <c r="I20046" s="287">
        <v>140480</v>
      </c>
      <c r="J20046" s="287">
        <v>17911.349999999999</v>
      </c>
      <c r="K20046" s="287">
        <v>42435</v>
      </c>
      <c r="L20046" s="287">
        <v>225114.8</v>
      </c>
    </row>
    <row r="20047" spans="1:12">
      <c r="A20047" s="287">
        <v>2023</v>
      </c>
      <c r="B20047" s="287" t="s">
        <v>192</v>
      </c>
      <c r="C20047" s="287" t="s">
        <v>67</v>
      </c>
      <c r="D20047" s="287" t="s">
        <v>205</v>
      </c>
      <c r="E20047" s="287">
        <v>20</v>
      </c>
      <c r="F20047" s="287">
        <v>2284</v>
      </c>
      <c r="G20047" s="287">
        <v>57</v>
      </c>
      <c r="H20047" s="287">
        <v>84</v>
      </c>
      <c r="I20047" s="287">
        <v>89053.65</v>
      </c>
      <c r="J20047" s="287">
        <v>17879</v>
      </c>
      <c r="K20047" s="287">
        <v>26340</v>
      </c>
      <c r="L20047" s="287">
        <v>151785.15</v>
      </c>
    </row>
    <row r="20048" spans="1:12">
      <c r="A20048" s="287">
        <v>2023</v>
      </c>
      <c r="B20048" s="287" t="s">
        <v>192</v>
      </c>
      <c r="C20048" s="287" t="s">
        <v>67</v>
      </c>
      <c r="D20048" s="287" t="s">
        <v>205</v>
      </c>
      <c r="E20048" s="287">
        <v>25</v>
      </c>
      <c r="F20048" s="287">
        <v>2125</v>
      </c>
      <c r="G20048" s="287">
        <v>40</v>
      </c>
      <c r="H20048" s="287">
        <v>96</v>
      </c>
      <c r="I20048" s="287">
        <v>91159</v>
      </c>
      <c r="J20048" s="287">
        <v>11752.14</v>
      </c>
      <c r="K20048" s="287">
        <v>5869</v>
      </c>
      <c r="L20048" s="287">
        <v>129647.58</v>
      </c>
    </row>
    <row r="20049" spans="1:12">
      <c r="A20049" s="287">
        <v>2023</v>
      </c>
      <c r="B20049" s="287" t="s">
        <v>192</v>
      </c>
      <c r="C20049" s="287" t="s">
        <v>67</v>
      </c>
      <c r="D20049" s="287" t="s">
        <v>205</v>
      </c>
      <c r="E20049" s="287">
        <v>30</v>
      </c>
      <c r="F20049" s="287">
        <v>3463</v>
      </c>
      <c r="G20049" s="287">
        <v>73</v>
      </c>
      <c r="H20049" s="287">
        <v>152</v>
      </c>
      <c r="I20049" s="287">
        <v>119464.8</v>
      </c>
      <c r="J20049" s="287">
        <v>25982.58</v>
      </c>
      <c r="K20049" s="287">
        <v>15191</v>
      </c>
      <c r="L20049" s="287">
        <v>204648.76</v>
      </c>
    </row>
    <row r="20050" spans="1:12">
      <c r="A20050" s="287">
        <v>2023</v>
      </c>
      <c r="B20050" s="287" t="s">
        <v>192</v>
      </c>
      <c r="C20050" s="287" t="s">
        <v>67</v>
      </c>
      <c r="D20050" s="287" t="s">
        <v>205</v>
      </c>
      <c r="E20050" s="287">
        <v>35</v>
      </c>
      <c r="F20050" s="287">
        <v>4163</v>
      </c>
      <c r="G20050" s="287">
        <v>126</v>
      </c>
      <c r="H20050" s="287">
        <v>247</v>
      </c>
      <c r="I20050" s="287">
        <v>205892.95</v>
      </c>
      <c r="J20050" s="287">
        <v>47041.42</v>
      </c>
      <c r="K20050" s="287">
        <v>36474</v>
      </c>
      <c r="L20050" s="287">
        <v>367879.09</v>
      </c>
    </row>
    <row r="20051" spans="1:12">
      <c r="A20051" s="287">
        <v>2023</v>
      </c>
      <c r="B20051" s="287" t="s">
        <v>192</v>
      </c>
      <c r="C20051" s="287" t="s">
        <v>67</v>
      </c>
      <c r="D20051" s="287" t="s">
        <v>205</v>
      </c>
      <c r="E20051" s="287">
        <v>40</v>
      </c>
      <c r="F20051" s="287">
        <v>3909</v>
      </c>
      <c r="G20051" s="287">
        <v>111</v>
      </c>
      <c r="H20051" s="287">
        <v>224</v>
      </c>
      <c r="I20051" s="287">
        <v>231784.45</v>
      </c>
      <c r="J20051" s="287">
        <v>46466.05</v>
      </c>
      <c r="K20051" s="287">
        <v>42555</v>
      </c>
      <c r="L20051" s="287">
        <v>396207.61</v>
      </c>
    </row>
    <row r="20052" spans="1:12">
      <c r="A20052" s="287">
        <v>2023</v>
      </c>
      <c r="B20052" s="287" t="s">
        <v>192</v>
      </c>
      <c r="C20052" s="287" t="s">
        <v>67</v>
      </c>
      <c r="D20052" s="287" t="s">
        <v>205</v>
      </c>
      <c r="E20052" s="287">
        <v>45</v>
      </c>
      <c r="F20052" s="287">
        <v>3521</v>
      </c>
      <c r="G20052" s="287">
        <v>136</v>
      </c>
      <c r="H20052" s="287">
        <v>360</v>
      </c>
      <c r="I20052" s="287">
        <v>358981.3</v>
      </c>
      <c r="J20052" s="287">
        <v>54502.95</v>
      </c>
      <c r="K20052" s="287">
        <v>95967</v>
      </c>
      <c r="L20052" s="287">
        <v>568357.15</v>
      </c>
    </row>
    <row r="20053" spans="1:12">
      <c r="A20053" s="287">
        <v>2023</v>
      </c>
      <c r="B20053" s="287" t="s">
        <v>192</v>
      </c>
      <c r="C20053" s="287" t="s">
        <v>67</v>
      </c>
      <c r="D20053" s="287" t="s">
        <v>205</v>
      </c>
      <c r="E20053" s="287">
        <v>50</v>
      </c>
      <c r="F20053" s="287">
        <v>3647</v>
      </c>
      <c r="G20053" s="287">
        <v>210</v>
      </c>
      <c r="H20053" s="287">
        <v>506</v>
      </c>
      <c r="I20053" s="287">
        <v>472594.45</v>
      </c>
      <c r="J20053" s="287">
        <v>95222.92</v>
      </c>
      <c r="K20053" s="287">
        <v>192965</v>
      </c>
      <c r="L20053" s="287">
        <v>867157.04</v>
      </c>
    </row>
    <row r="20054" spans="1:12">
      <c r="A20054" s="287">
        <v>2023</v>
      </c>
      <c r="B20054" s="287" t="s">
        <v>192</v>
      </c>
      <c r="C20054" s="287" t="s">
        <v>67</v>
      </c>
      <c r="D20054" s="287" t="s">
        <v>205</v>
      </c>
      <c r="E20054" s="287">
        <v>55</v>
      </c>
      <c r="F20054" s="287">
        <v>3282</v>
      </c>
      <c r="G20054" s="287">
        <v>199</v>
      </c>
      <c r="H20054" s="287">
        <v>571</v>
      </c>
      <c r="I20054" s="287">
        <v>550891.1</v>
      </c>
      <c r="J20054" s="287">
        <v>122079.16</v>
      </c>
      <c r="K20054" s="287">
        <v>127933</v>
      </c>
      <c r="L20054" s="287">
        <v>910672.72</v>
      </c>
    </row>
    <row r="20055" spans="1:12">
      <c r="A20055" s="287">
        <v>2023</v>
      </c>
      <c r="B20055" s="287" t="s">
        <v>192</v>
      </c>
      <c r="C20055" s="287" t="s">
        <v>67</v>
      </c>
      <c r="D20055" s="287" t="s">
        <v>205</v>
      </c>
      <c r="E20055" s="287">
        <v>60</v>
      </c>
      <c r="F20055" s="287">
        <v>3124</v>
      </c>
      <c r="G20055" s="287">
        <v>337</v>
      </c>
      <c r="H20055" s="287">
        <v>962</v>
      </c>
      <c r="I20055" s="287">
        <v>845507.85</v>
      </c>
      <c r="J20055" s="287">
        <v>174276.54</v>
      </c>
      <c r="K20055" s="287">
        <v>288494</v>
      </c>
      <c r="L20055" s="287">
        <v>1499267.04</v>
      </c>
    </row>
    <row r="20056" spans="1:12">
      <c r="A20056" s="287">
        <v>2023</v>
      </c>
      <c r="B20056" s="287" t="s">
        <v>192</v>
      </c>
      <c r="C20056" s="287" t="s">
        <v>67</v>
      </c>
      <c r="D20056" s="287" t="s">
        <v>205</v>
      </c>
      <c r="E20056" s="287">
        <v>65</v>
      </c>
      <c r="F20056" s="287">
        <v>2340</v>
      </c>
      <c r="G20056" s="287">
        <v>318</v>
      </c>
      <c r="H20056" s="287">
        <v>697</v>
      </c>
      <c r="I20056" s="287">
        <v>804242.7</v>
      </c>
      <c r="J20056" s="287">
        <v>166029.14000000001</v>
      </c>
      <c r="K20056" s="287">
        <v>252827</v>
      </c>
      <c r="L20056" s="287">
        <v>1331011.3600000001</v>
      </c>
    </row>
    <row r="20057" spans="1:12">
      <c r="A20057" s="287">
        <v>2023</v>
      </c>
      <c r="B20057" s="287" t="s">
        <v>192</v>
      </c>
      <c r="C20057" s="287" t="s">
        <v>67</v>
      </c>
      <c r="D20057" s="287" t="s">
        <v>205</v>
      </c>
      <c r="E20057" s="287">
        <v>70</v>
      </c>
      <c r="F20057" s="287">
        <v>1639</v>
      </c>
      <c r="G20057" s="287">
        <v>281</v>
      </c>
      <c r="H20057" s="287">
        <v>771</v>
      </c>
      <c r="I20057" s="287">
        <v>712470.4</v>
      </c>
      <c r="J20057" s="287">
        <v>149125.6</v>
      </c>
      <c r="K20057" s="287">
        <v>150707</v>
      </c>
      <c r="L20057" s="287">
        <v>1095916.58</v>
      </c>
    </row>
    <row r="20058" spans="1:12">
      <c r="A20058" s="287">
        <v>2023</v>
      </c>
      <c r="B20058" s="287" t="s">
        <v>192</v>
      </c>
      <c r="C20058" s="287" t="s">
        <v>67</v>
      </c>
      <c r="D20058" s="287" t="s">
        <v>205</v>
      </c>
      <c r="E20058" s="287">
        <v>75</v>
      </c>
      <c r="F20058" s="287">
        <v>1037</v>
      </c>
      <c r="G20058" s="287">
        <v>271</v>
      </c>
      <c r="H20058" s="287">
        <v>791</v>
      </c>
      <c r="I20058" s="287">
        <v>623541.94999999995</v>
      </c>
      <c r="J20058" s="287">
        <v>119421.3</v>
      </c>
      <c r="K20058" s="287">
        <v>146849</v>
      </c>
      <c r="L20058" s="287">
        <v>958776.57</v>
      </c>
    </row>
    <row r="20059" spans="1:12">
      <c r="A20059" s="287">
        <v>2023</v>
      </c>
      <c r="B20059" s="287" t="s">
        <v>192</v>
      </c>
      <c r="C20059" s="287" t="s">
        <v>67</v>
      </c>
      <c r="D20059" s="287" t="s">
        <v>205</v>
      </c>
      <c r="E20059" s="287">
        <v>80</v>
      </c>
      <c r="F20059" s="287">
        <v>532</v>
      </c>
      <c r="G20059" s="287">
        <v>111</v>
      </c>
      <c r="H20059" s="287">
        <v>750</v>
      </c>
      <c r="I20059" s="287">
        <v>402027.8</v>
      </c>
      <c r="J20059" s="287">
        <v>38486.959999999999</v>
      </c>
      <c r="K20059" s="287">
        <v>68682</v>
      </c>
      <c r="L20059" s="287">
        <v>553712.43000000005</v>
      </c>
    </row>
    <row r="20060" spans="1:12">
      <c r="A20060" s="287">
        <v>2023</v>
      </c>
      <c r="B20060" s="287" t="s">
        <v>192</v>
      </c>
      <c r="C20060" s="287" t="s">
        <v>67</v>
      </c>
      <c r="D20060" s="287" t="s">
        <v>205</v>
      </c>
      <c r="E20060" s="287">
        <v>85</v>
      </c>
      <c r="F20060" s="287">
        <v>161</v>
      </c>
      <c r="G20060" s="287">
        <v>37</v>
      </c>
      <c r="H20060" s="287">
        <v>199</v>
      </c>
      <c r="I20060" s="287">
        <v>110824.25</v>
      </c>
      <c r="J20060" s="287">
        <v>17016</v>
      </c>
      <c r="K20060" s="287">
        <v>13806</v>
      </c>
      <c r="L20060" s="287">
        <v>148518.75</v>
      </c>
    </row>
    <row r="20061" spans="1:12">
      <c r="A20061" s="287">
        <v>2023</v>
      </c>
      <c r="B20061" s="287" t="s">
        <v>192</v>
      </c>
      <c r="C20061" s="287" t="s">
        <v>67</v>
      </c>
      <c r="D20061" s="287" t="s">
        <v>205</v>
      </c>
      <c r="E20061" s="287">
        <v>90</v>
      </c>
      <c r="F20061" s="287">
        <v>45</v>
      </c>
      <c r="G20061" s="287">
        <v>7</v>
      </c>
      <c r="H20061" s="287">
        <v>54</v>
      </c>
      <c r="I20061" s="287">
        <v>47691</v>
      </c>
      <c r="J20061" s="287">
        <v>6022.2</v>
      </c>
      <c r="K20061" s="287">
        <v>23546</v>
      </c>
      <c r="L20061" s="287">
        <v>78459.3</v>
      </c>
    </row>
    <row r="20062" spans="1:12">
      <c r="A20062" s="287">
        <v>2023</v>
      </c>
      <c r="B20062" s="287" t="s">
        <v>192</v>
      </c>
      <c r="C20062" s="287" t="s">
        <v>67</v>
      </c>
      <c r="D20062" s="287" t="s">
        <v>205</v>
      </c>
      <c r="E20062" s="287">
        <v>95</v>
      </c>
      <c r="F20062" s="287">
        <v>7</v>
      </c>
      <c r="G20062" s="287">
        <v>2</v>
      </c>
      <c r="H20062" s="287">
        <v>2</v>
      </c>
      <c r="I20062" s="287">
        <v>612</v>
      </c>
      <c r="J20062" s="287">
        <v>62</v>
      </c>
      <c r="K20062" s="287">
        <v>0</v>
      </c>
      <c r="L20062" s="287">
        <v>674</v>
      </c>
    </row>
    <row r="20063" spans="1:12">
      <c r="A20063" s="287">
        <v>2023</v>
      </c>
      <c r="B20063" s="287" t="s">
        <v>192</v>
      </c>
      <c r="C20063" s="287" t="s">
        <v>67</v>
      </c>
      <c r="D20063" s="287" t="s">
        <v>206</v>
      </c>
      <c r="E20063" s="287">
        <v>0</v>
      </c>
      <c r="F20063" s="287">
        <v>2584</v>
      </c>
      <c r="G20063" s="287">
        <v>60</v>
      </c>
      <c r="H20063" s="287">
        <v>109</v>
      </c>
      <c r="I20063" s="287">
        <v>73569.25</v>
      </c>
      <c r="J20063" s="287">
        <v>12452.22</v>
      </c>
      <c r="K20063" s="287">
        <v>9417</v>
      </c>
      <c r="L20063" s="287">
        <v>100552.38</v>
      </c>
    </row>
    <row r="20064" spans="1:12">
      <c r="A20064" s="287">
        <v>2023</v>
      </c>
      <c r="B20064" s="287" t="s">
        <v>192</v>
      </c>
      <c r="C20064" s="287" t="s">
        <v>67</v>
      </c>
      <c r="D20064" s="287" t="s">
        <v>206</v>
      </c>
      <c r="E20064" s="287">
        <v>5</v>
      </c>
      <c r="F20064" s="287">
        <v>3441</v>
      </c>
      <c r="G20064" s="287">
        <v>51</v>
      </c>
      <c r="H20064" s="287">
        <v>72</v>
      </c>
      <c r="I20064" s="287">
        <v>50071.35</v>
      </c>
      <c r="J20064" s="287">
        <v>9833.84</v>
      </c>
      <c r="K20064" s="287">
        <v>23665</v>
      </c>
      <c r="L20064" s="287">
        <v>87035.64</v>
      </c>
    </row>
    <row r="20065" spans="1:12">
      <c r="A20065" s="287">
        <v>2023</v>
      </c>
      <c r="B20065" s="287" t="s">
        <v>192</v>
      </c>
      <c r="C20065" s="287" t="s">
        <v>67</v>
      </c>
      <c r="D20065" s="287" t="s">
        <v>206</v>
      </c>
      <c r="E20065" s="287">
        <v>10</v>
      </c>
      <c r="F20065" s="287">
        <v>3454</v>
      </c>
      <c r="G20065" s="287">
        <v>38</v>
      </c>
      <c r="H20065" s="287">
        <v>80</v>
      </c>
      <c r="I20065" s="287">
        <v>77934</v>
      </c>
      <c r="J20065" s="287">
        <v>17314.759999999998</v>
      </c>
      <c r="K20065" s="287">
        <v>81018</v>
      </c>
      <c r="L20065" s="287">
        <v>188970.29</v>
      </c>
    </row>
    <row r="20066" spans="1:12">
      <c r="A20066" s="287">
        <v>2023</v>
      </c>
      <c r="B20066" s="287" t="s">
        <v>192</v>
      </c>
      <c r="C20066" s="287" t="s">
        <v>67</v>
      </c>
      <c r="D20066" s="287" t="s">
        <v>206</v>
      </c>
      <c r="E20066" s="287">
        <v>15</v>
      </c>
      <c r="F20066" s="287">
        <v>3105</v>
      </c>
      <c r="G20066" s="287">
        <v>62</v>
      </c>
      <c r="H20066" s="287">
        <v>152</v>
      </c>
      <c r="I20066" s="287">
        <v>148667.48000000001</v>
      </c>
      <c r="J20066" s="287">
        <v>15924.9</v>
      </c>
      <c r="K20066" s="287">
        <v>6742</v>
      </c>
      <c r="L20066" s="287">
        <v>192695.77</v>
      </c>
    </row>
    <row r="20067" spans="1:12">
      <c r="A20067" s="287">
        <v>2023</v>
      </c>
      <c r="B20067" s="287" t="s">
        <v>192</v>
      </c>
      <c r="C20067" s="287" t="s">
        <v>67</v>
      </c>
      <c r="D20067" s="287" t="s">
        <v>206</v>
      </c>
      <c r="E20067" s="287">
        <v>20</v>
      </c>
      <c r="F20067" s="287">
        <v>2451</v>
      </c>
      <c r="G20067" s="287">
        <v>90</v>
      </c>
      <c r="H20067" s="287">
        <v>211</v>
      </c>
      <c r="I20067" s="287">
        <v>205645.05</v>
      </c>
      <c r="J20067" s="287">
        <v>32550.06</v>
      </c>
      <c r="K20067" s="287">
        <v>16787</v>
      </c>
      <c r="L20067" s="287">
        <v>288621.21999999997</v>
      </c>
    </row>
    <row r="20068" spans="1:12">
      <c r="A20068" s="287">
        <v>2023</v>
      </c>
      <c r="B20068" s="287" t="s">
        <v>192</v>
      </c>
      <c r="C20068" s="287" t="s">
        <v>67</v>
      </c>
      <c r="D20068" s="287" t="s">
        <v>206</v>
      </c>
      <c r="E20068" s="287">
        <v>25</v>
      </c>
      <c r="F20068" s="287">
        <v>2791</v>
      </c>
      <c r="G20068" s="287">
        <v>125</v>
      </c>
      <c r="H20068" s="287">
        <v>307</v>
      </c>
      <c r="I20068" s="287">
        <v>289412.8</v>
      </c>
      <c r="J20068" s="287">
        <v>39088.17</v>
      </c>
      <c r="K20068" s="287">
        <v>35870</v>
      </c>
      <c r="L20068" s="287">
        <v>422139.9</v>
      </c>
    </row>
    <row r="20069" spans="1:12">
      <c r="A20069" s="287">
        <v>2023</v>
      </c>
      <c r="B20069" s="287" t="s">
        <v>192</v>
      </c>
      <c r="C20069" s="287" t="s">
        <v>67</v>
      </c>
      <c r="D20069" s="287" t="s">
        <v>206</v>
      </c>
      <c r="E20069" s="287">
        <v>30</v>
      </c>
      <c r="F20069" s="287">
        <v>4264</v>
      </c>
      <c r="G20069" s="287">
        <v>206</v>
      </c>
      <c r="H20069" s="287">
        <v>461</v>
      </c>
      <c r="I20069" s="287">
        <v>426126.25</v>
      </c>
      <c r="J20069" s="287">
        <v>77360.86</v>
      </c>
      <c r="K20069" s="287">
        <v>35383</v>
      </c>
      <c r="L20069" s="287">
        <v>659371.6</v>
      </c>
    </row>
    <row r="20070" spans="1:12">
      <c r="A20070" s="287">
        <v>2023</v>
      </c>
      <c r="B20070" s="287" t="s">
        <v>192</v>
      </c>
      <c r="C20070" s="287" t="s">
        <v>67</v>
      </c>
      <c r="D20070" s="287" t="s">
        <v>206</v>
      </c>
      <c r="E20070" s="287">
        <v>35</v>
      </c>
      <c r="F20070" s="287">
        <v>4820</v>
      </c>
      <c r="G20070" s="287">
        <v>232</v>
      </c>
      <c r="H20070" s="287">
        <v>604</v>
      </c>
      <c r="I20070" s="287">
        <v>506444.19</v>
      </c>
      <c r="J20070" s="287">
        <v>90549.85</v>
      </c>
      <c r="K20070" s="287">
        <v>55282</v>
      </c>
      <c r="L20070" s="287">
        <v>786164.18</v>
      </c>
    </row>
    <row r="20071" spans="1:12">
      <c r="A20071" s="287">
        <v>2023</v>
      </c>
      <c r="B20071" s="287" t="s">
        <v>192</v>
      </c>
      <c r="C20071" s="287" t="s">
        <v>67</v>
      </c>
      <c r="D20071" s="287" t="s">
        <v>206</v>
      </c>
      <c r="E20071" s="287">
        <v>40</v>
      </c>
      <c r="F20071" s="287">
        <v>4317</v>
      </c>
      <c r="G20071" s="287">
        <v>196</v>
      </c>
      <c r="H20071" s="287">
        <v>435</v>
      </c>
      <c r="I20071" s="287">
        <v>445763.34</v>
      </c>
      <c r="J20071" s="287">
        <v>73141.22</v>
      </c>
      <c r="K20071" s="287">
        <v>199283</v>
      </c>
      <c r="L20071" s="287">
        <v>885421.29</v>
      </c>
    </row>
    <row r="20072" spans="1:12">
      <c r="A20072" s="287">
        <v>2023</v>
      </c>
      <c r="B20072" s="287" t="s">
        <v>192</v>
      </c>
      <c r="C20072" s="287" t="s">
        <v>67</v>
      </c>
      <c r="D20072" s="287" t="s">
        <v>206</v>
      </c>
      <c r="E20072" s="287">
        <v>45</v>
      </c>
      <c r="F20072" s="287">
        <v>3730</v>
      </c>
      <c r="G20072" s="287">
        <v>205</v>
      </c>
      <c r="H20072" s="287">
        <v>448</v>
      </c>
      <c r="I20072" s="287">
        <v>497709.2</v>
      </c>
      <c r="J20072" s="287">
        <v>93027.65</v>
      </c>
      <c r="K20072" s="287">
        <v>95580</v>
      </c>
      <c r="L20072" s="287">
        <v>830151.6</v>
      </c>
    </row>
    <row r="20073" spans="1:12">
      <c r="A20073" s="287">
        <v>2023</v>
      </c>
      <c r="B20073" s="287" t="s">
        <v>192</v>
      </c>
      <c r="C20073" s="287" t="s">
        <v>67</v>
      </c>
      <c r="D20073" s="287" t="s">
        <v>206</v>
      </c>
      <c r="E20073" s="287">
        <v>50</v>
      </c>
      <c r="F20073" s="287">
        <v>3809</v>
      </c>
      <c r="G20073" s="287">
        <v>276</v>
      </c>
      <c r="H20073" s="287">
        <v>519</v>
      </c>
      <c r="I20073" s="287">
        <v>462876.85</v>
      </c>
      <c r="J20073" s="287">
        <v>104906.63</v>
      </c>
      <c r="K20073" s="287">
        <v>118514</v>
      </c>
      <c r="L20073" s="287">
        <v>825192.16</v>
      </c>
    </row>
    <row r="20074" spans="1:12">
      <c r="A20074" s="287">
        <v>2023</v>
      </c>
      <c r="B20074" s="287" t="s">
        <v>192</v>
      </c>
      <c r="C20074" s="287" t="s">
        <v>67</v>
      </c>
      <c r="D20074" s="287" t="s">
        <v>206</v>
      </c>
      <c r="E20074" s="287">
        <v>55</v>
      </c>
      <c r="F20074" s="287">
        <v>3285</v>
      </c>
      <c r="G20074" s="287">
        <v>277</v>
      </c>
      <c r="H20074" s="287">
        <v>554</v>
      </c>
      <c r="I20074" s="287">
        <v>556421.01</v>
      </c>
      <c r="J20074" s="287">
        <v>105259.27</v>
      </c>
      <c r="K20074" s="287">
        <v>139529</v>
      </c>
      <c r="L20074" s="287">
        <v>939303.31</v>
      </c>
    </row>
    <row r="20075" spans="1:12">
      <c r="A20075" s="287">
        <v>2023</v>
      </c>
      <c r="B20075" s="287" t="s">
        <v>192</v>
      </c>
      <c r="C20075" s="287" t="s">
        <v>67</v>
      </c>
      <c r="D20075" s="287" t="s">
        <v>206</v>
      </c>
      <c r="E20075" s="287">
        <v>60</v>
      </c>
      <c r="F20075" s="287">
        <v>3083</v>
      </c>
      <c r="G20075" s="287">
        <v>269</v>
      </c>
      <c r="H20075" s="287">
        <v>881</v>
      </c>
      <c r="I20075" s="287">
        <v>707564.5</v>
      </c>
      <c r="J20075" s="287">
        <v>129370.62</v>
      </c>
      <c r="K20075" s="287">
        <v>130769</v>
      </c>
      <c r="L20075" s="287">
        <v>1138467.55</v>
      </c>
    </row>
    <row r="20076" spans="1:12">
      <c r="A20076" s="287">
        <v>2023</v>
      </c>
      <c r="B20076" s="287" t="s">
        <v>192</v>
      </c>
      <c r="C20076" s="287" t="s">
        <v>67</v>
      </c>
      <c r="D20076" s="287" t="s">
        <v>206</v>
      </c>
      <c r="E20076" s="287">
        <v>65</v>
      </c>
      <c r="F20076" s="287">
        <v>2239</v>
      </c>
      <c r="G20076" s="287">
        <v>211</v>
      </c>
      <c r="H20076" s="287">
        <v>544</v>
      </c>
      <c r="I20076" s="287">
        <v>611437.99</v>
      </c>
      <c r="J20076" s="287">
        <v>123287.8</v>
      </c>
      <c r="K20076" s="287">
        <v>134345</v>
      </c>
      <c r="L20076" s="287">
        <v>952233.49</v>
      </c>
    </row>
    <row r="20077" spans="1:12">
      <c r="A20077" s="287">
        <v>2023</v>
      </c>
      <c r="B20077" s="287" t="s">
        <v>192</v>
      </c>
      <c r="C20077" s="287" t="s">
        <v>67</v>
      </c>
      <c r="D20077" s="287" t="s">
        <v>206</v>
      </c>
      <c r="E20077" s="287">
        <v>70</v>
      </c>
      <c r="F20077" s="287">
        <v>1624</v>
      </c>
      <c r="G20077" s="287">
        <v>229</v>
      </c>
      <c r="H20077" s="287">
        <v>689</v>
      </c>
      <c r="I20077" s="287">
        <v>602035.36</v>
      </c>
      <c r="J20077" s="287">
        <v>103310.87</v>
      </c>
      <c r="K20077" s="287">
        <v>152812</v>
      </c>
      <c r="L20077" s="287">
        <v>931406.19</v>
      </c>
    </row>
    <row r="20078" spans="1:12">
      <c r="A20078" s="287">
        <v>2023</v>
      </c>
      <c r="B20078" s="287" t="s">
        <v>192</v>
      </c>
      <c r="C20078" s="287" t="s">
        <v>67</v>
      </c>
      <c r="D20078" s="287" t="s">
        <v>206</v>
      </c>
      <c r="E20078" s="287">
        <v>75</v>
      </c>
      <c r="F20078" s="287">
        <v>1007</v>
      </c>
      <c r="G20078" s="287">
        <v>156</v>
      </c>
      <c r="H20078" s="287">
        <v>412</v>
      </c>
      <c r="I20078" s="287">
        <v>265981.5</v>
      </c>
      <c r="J20078" s="287">
        <v>61449.599999999999</v>
      </c>
      <c r="K20078" s="287">
        <v>48384</v>
      </c>
      <c r="L20078" s="287">
        <v>407350.63</v>
      </c>
    </row>
    <row r="20079" spans="1:12">
      <c r="A20079" s="287">
        <v>2023</v>
      </c>
      <c r="B20079" s="287" t="s">
        <v>192</v>
      </c>
      <c r="C20079" s="287" t="s">
        <v>67</v>
      </c>
      <c r="D20079" s="287" t="s">
        <v>206</v>
      </c>
      <c r="E20079" s="287">
        <v>80</v>
      </c>
      <c r="F20079" s="287">
        <v>479</v>
      </c>
      <c r="G20079" s="287">
        <v>80</v>
      </c>
      <c r="H20079" s="287">
        <v>392</v>
      </c>
      <c r="I20079" s="287">
        <v>307996.5</v>
      </c>
      <c r="J20079" s="287">
        <v>59121.919999999998</v>
      </c>
      <c r="K20079" s="287">
        <v>51659</v>
      </c>
      <c r="L20079" s="287">
        <v>433839.65</v>
      </c>
    </row>
    <row r="20080" spans="1:12">
      <c r="A20080" s="287">
        <v>2023</v>
      </c>
      <c r="B20080" s="287" t="s">
        <v>192</v>
      </c>
      <c r="C20080" s="287" t="s">
        <v>67</v>
      </c>
      <c r="D20080" s="287" t="s">
        <v>206</v>
      </c>
      <c r="E20080" s="287">
        <v>85</v>
      </c>
      <c r="F20080" s="287">
        <v>195</v>
      </c>
      <c r="G20080" s="287">
        <v>28</v>
      </c>
      <c r="H20080" s="287">
        <v>212</v>
      </c>
      <c r="I20080" s="287">
        <v>123936</v>
      </c>
      <c r="J20080" s="287">
        <v>5494.05</v>
      </c>
      <c r="K20080" s="287">
        <v>18043</v>
      </c>
      <c r="L20080" s="287">
        <v>149417.45000000001</v>
      </c>
    </row>
    <row r="20081" spans="1:12">
      <c r="A20081" s="287">
        <v>2023</v>
      </c>
      <c r="B20081" s="287" t="s">
        <v>192</v>
      </c>
      <c r="C20081" s="287" t="s">
        <v>67</v>
      </c>
      <c r="D20081" s="287" t="s">
        <v>206</v>
      </c>
      <c r="E20081" s="287">
        <v>90</v>
      </c>
      <c r="F20081" s="287">
        <v>63</v>
      </c>
      <c r="G20081" s="287">
        <v>14</v>
      </c>
      <c r="H20081" s="287">
        <v>135</v>
      </c>
      <c r="I20081" s="287">
        <v>52551</v>
      </c>
      <c r="J20081" s="287">
        <v>3855.35</v>
      </c>
      <c r="K20081" s="287">
        <v>1374</v>
      </c>
      <c r="L20081" s="287">
        <v>58408.35</v>
      </c>
    </row>
    <row r="20082" spans="1:12">
      <c r="A20082" s="287">
        <v>2023</v>
      </c>
      <c r="B20082" s="287" t="s">
        <v>192</v>
      </c>
      <c r="C20082" s="287" t="s">
        <v>67</v>
      </c>
      <c r="D20082" s="287" t="s">
        <v>206</v>
      </c>
      <c r="E20082" s="287">
        <v>95</v>
      </c>
      <c r="F20082" s="287">
        <v>20</v>
      </c>
      <c r="G20082" s="287">
        <v>0</v>
      </c>
      <c r="H20082" s="287">
        <v>0</v>
      </c>
      <c r="I20082" s="287">
        <v>0</v>
      </c>
      <c r="J20082" s="287">
        <v>84.2</v>
      </c>
      <c r="K20082" s="287">
        <v>0</v>
      </c>
      <c r="L20082" s="287">
        <v>84.2</v>
      </c>
    </row>
    <row r="20083" spans="1:12">
      <c r="A20083" s="287">
        <v>2023</v>
      </c>
      <c r="B20083" s="287" t="s">
        <v>193</v>
      </c>
      <c r="C20083" s="287" t="s">
        <v>61</v>
      </c>
      <c r="D20083" s="287" t="s">
        <v>205</v>
      </c>
      <c r="E20083" s="287">
        <v>0</v>
      </c>
      <c r="F20083" s="287">
        <v>95087</v>
      </c>
      <c r="G20083" s="287">
        <v>4649</v>
      </c>
      <c r="H20083" s="287">
        <v>13129</v>
      </c>
      <c r="I20083" s="287">
        <v>9818688.6300000008</v>
      </c>
      <c r="J20083" s="287">
        <v>1409854.89</v>
      </c>
      <c r="K20083" s="287">
        <v>283096.03000000003</v>
      </c>
      <c r="L20083" s="287">
        <v>13024037.189999999</v>
      </c>
    </row>
    <row r="20084" spans="1:12">
      <c r="A20084" s="287">
        <v>2023</v>
      </c>
      <c r="B20084" s="287" t="s">
        <v>193</v>
      </c>
      <c r="C20084" s="287" t="s">
        <v>61</v>
      </c>
      <c r="D20084" s="287" t="s">
        <v>205</v>
      </c>
      <c r="E20084" s="287">
        <v>5</v>
      </c>
      <c r="F20084" s="287">
        <v>121326</v>
      </c>
      <c r="G20084" s="287">
        <v>2672</v>
      </c>
      <c r="H20084" s="287">
        <v>3801</v>
      </c>
      <c r="I20084" s="287">
        <v>3678770.26</v>
      </c>
      <c r="J20084" s="287">
        <v>850932</v>
      </c>
      <c r="K20084" s="287">
        <v>242395</v>
      </c>
      <c r="L20084" s="287">
        <v>5835496.8200000003</v>
      </c>
    </row>
    <row r="20085" spans="1:12">
      <c r="A20085" s="287">
        <v>2023</v>
      </c>
      <c r="B20085" s="287" t="s">
        <v>193</v>
      </c>
      <c r="C20085" s="287" t="s">
        <v>61</v>
      </c>
      <c r="D20085" s="287" t="s">
        <v>205</v>
      </c>
      <c r="E20085" s="287">
        <v>10</v>
      </c>
      <c r="F20085" s="287">
        <v>130379</v>
      </c>
      <c r="G20085" s="287">
        <v>2060</v>
      </c>
      <c r="H20085" s="287">
        <v>3421</v>
      </c>
      <c r="I20085" s="287">
        <v>3125653.49</v>
      </c>
      <c r="J20085" s="287">
        <v>825375.85</v>
      </c>
      <c r="K20085" s="287">
        <v>598502.40000000002</v>
      </c>
      <c r="L20085" s="287">
        <v>5323295.0199999996</v>
      </c>
    </row>
    <row r="20086" spans="1:12">
      <c r="A20086" s="287">
        <v>2023</v>
      </c>
      <c r="B20086" s="287" t="s">
        <v>193</v>
      </c>
      <c r="C20086" s="287" t="s">
        <v>61</v>
      </c>
      <c r="D20086" s="287" t="s">
        <v>205</v>
      </c>
      <c r="E20086" s="287">
        <v>15</v>
      </c>
      <c r="F20086" s="287">
        <v>121460</v>
      </c>
      <c r="G20086" s="287">
        <v>3285</v>
      </c>
      <c r="H20086" s="287">
        <v>6329</v>
      </c>
      <c r="I20086" s="287">
        <v>7246152.6699999999</v>
      </c>
      <c r="J20086" s="287">
        <v>1526371.91</v>
      </c>
      <c r="K20086" s="287">
        <v>1936329.63</v>
      </c>
      <c r="L20086" s="287">
        <v>12610607.859999999</v>
      </c>
    </row>
    <row r="20087" spans="1:12">
      <c r="A20087" s="287">
        <v>2023</v>
      </c>
      <c r="B20087" s="287" t="s">
        <v>193</v>
      </c>
      <c r="C20087" s="287" t="s">
        <v>61</v>
      </c>
      <c r="D20087" s="287" t="s">
        <v>205</v>
      </c>
      <c r="E20087" s="287">
        <v>20</v>
      </c>
      <c r="F20087" s="287">
        <v>90573</v>
      </c>
      <c r="G20087" s="287">
        <v>2995</v>
      </c>
      <c r="H20087" s="287">
        <v>6927</v>
      </c>
      <c r="I20087" s="287">
        <v>7219057.9699999997</v>
      </c>
      <c r="J20087" s="287">
        <v>1306388.95</v>
      </c>
      <c r="K20087" s="287">
        <v>1500048</v>
      </c>
      <c r="L20087" s="287">
        <v>11806639.82</v>
      </c>
    </row>
    <row r="20088" spans="1:12">
      <c r="A20088" s="287">
        <v>2023</v>
      </c>
      <c r="B20088" s="287" t="s">
        <v>193</v>
      </c>
      <c r="C20088" s="287" t="s">
        <v>61</v>
      </c>
      <c r="D20088" s="287" t="s">
        <v>205</v>
      </c>
      <c r="E20088" s="287">
        <v>25</v>
      </c>
      <c r="F20088" s="287">
        <v>71941</v>
      </c>
      <c r="G20088" s="287">
        <v>2080</v>
      </c>
      <c r="H20088" s="287">
        <v>5097</v>
      </c>
      <c r="I20088" s="287">
        <v>4832285.5199999996</v>
      </c>
      <c r="J20088" s="287">
        <v>910738.29</v>
      </c>
      <c r="K20088" s="287">
        <v>1058258.17</v>
      </c>
      <c r="L20088" s="287">
        <v>8422837.7200000007</v>
      </c>
    </row>
    <row r="20089" spans="1:12">
      <c r="A20089" s="287">
        <v>2023</v>
      </c>
      <c r="B20089" s="287" t="s">
        <v>193</v>
      </c>
      <c r="C20089" s="287" t="s">
        <v>61</v>
      </c>
      <c r="D20089" s="287" t="s">
        <v>205</v>
      </c>
      <c r="E20089" s="287">
        <v>30</v>
      </c>
      <c r="F20089" s="287">
        <v>110173</v>
      </c>
      <c r="G20089" s="287">
        <v>3008</v>
      </c>
      <c r="H20089" s="287">
        <v>6932</v>
      </c>
      <c r="I20089" s="287">
        <v>6696812.1500000004</v>
      </c>
      <c r="J20089" s="287">
        <v>1483714.2</v>
      </c>
      <c r="K20089" s="287">
        <v>1592953.16</v>
      </c>
      <c r="L20089" s="287">
        <v>12149832.83</v>
      </c>
    </row>
    <row r="20090" spans="1:12">
      <c r="A20090" s="287">
        <v>2023</v>
      </c>
      <c r="B20090" s="287" t="s">
        <v>193</v>
      </c>
      <c r="C20090" s="287" t="s">
        <v>61</v>
      </c>
      <c r="D20090" s="287" t="s">
        <v>205</v>
      </c>
      <c r="E20090" s="287">
        <v>35</v>
      </c>
      <c r="F20090" s="287">
        <v>136279</v>
      </c>
      <c r="G20090" s="287">
        <v>4638</v>
      </c>
      <c r="H20090" s="287">
        <v>9816</v>
      </c>
      <c r="I20090" s="287">
        <v>9637895.8000000007</v>
      </c>
      <c r="J20090" s="287">
        <v>2187027.33</v>
      </c>
      <c r="K20090" s="287">
        <v>1944579.1</v>
      </c>
      <c r="L20090" s="287">
        <v>16862878.120000001</v>
      </c>
    </row>
    <row r="20091" spans="1:12">
      <c r="A20091" s="287">
        <v>2023</v>
      </c>
      <c r="B20091" s="287" t="s">
        <v>193</v>
      </c>
      <c r="C20091" s="287" t="s">
        <v>61</v>
      </c>
      <c r="D20091" s="287" t="s">
        <v>205</v>
      </c>
      <c r="E20091" s="287">
        <v>40</v>
      </c>
      <c r="F20091" s="287">
        <v>140811</v>
      </c>
      <c r="G20091" s="287">
        <v>5367</v>
      </c>
      <c r="H20091" s="287">
        <v>12309</v>
      </c>
      <c r="I20091" s="287">
        <v>12625742.68</v>
      </c>
      <c r="J20091" s="287">
        <v>2858757.77</v>
      </c>
      <c r="K20091" s="287">
        <v>2472591.6</v>
      </c>
      <c r="L20091" s="287">
        <v>21704923.5</v>
      </c>
    </row>
    <row r="20092" spans="1:12">
      <c r="A20092" s="287">
        <v>2023</v>
      </c>
      <c r="B20092" s="287" t="s">
        <v>193</v>
      </c>
      <c r="C20092" s="287" t="s">
        <v>61</v>
      </c>
      <c r="D20092" s="287" t="s">
        <v>205</v>
      </c>
      <c r="E20092" s="287">
        <v>45</v>
      </c>
      <c r="F20092" s="287">
        <v>129902</v>
      </c>
      <c r="G20092" s="287">
        <v>6592</v>
      </c>
      <c r="H20092" s="287">
        <v>13836</v>
      </c>
      <c r="I20092" s="287">
        <v>13921178.58</v>
      </c>
      <c r="J20092" s="287">
        <v>3334873.06</v>
      </c>
      <c r="K20092" s="287">
        <v>3067353.86</v>
      </c>
      <c r="L20092" s="287">
        <v>24563169.129999999</v>
      </c>
    </row>
    <row r="20093" spans="1:12">
      <c r="A20093" s="287">
        <v>2023</v>
      </c>
      <c r="B20093" s="287" t="s">
        <v>193</v>
      </c>
      <c r="C20093" s="287" t="s">
        <v>61</v>
      </c>
      <c r="D20093" s="287" t="s">
        <v>205</v>
      </c>
      <c r="E20093" s="287">
        <v>50</v>
      </c>
      <c r="F20093" s="287">
        <v>129348</v>
      </c>
      <c r="G20093" s="287">
        <v>9354</v>
      </c>
      <c r="H20093" s="287">
        <v>18763</v>
      </c>
      <c r="I20093" s="287">
        <v>20121415</v>
      </c>
      <c r="J20093" s="287">
        <v>4760769.26</v>
      </c>
      <c r="K20093" s="287">
        <v>4639735.34</v>
      </c>
      <c r="L20093" s="287">
        <v>34833687.859999999</v>
      </c>
    </row>
    <row r="20094" spans="1:12">
      <c r="A20094" s="287">
        <v>2023</v>
      </c>
      <c r="B20094" s="287" t="s">
        <v>193</v>
      </c>
      <c r="C20094" s="287" t="s">
        <v>61</v>
      </c>
      <c r="D20094" s="287" t="s">
        <v>205</v>
      </c>
      <c r="E20094" s="287">
        <v>55</v>
      </c>
      <c r="F20094" s="287">
        <v>116338</v>
      </c>
      <c r="G20094" s="287">
        <v>11560</v>
      </c>
      <c r="H20094" s="287">
        <v>23265</v>
      </c>
      <c r="I20094" s="287">
        <v>26711339.98</v>
      </c>
      <c r="J20094" s="287">
        <v>5902760.7999999998</v>
      </c>
      <c r="K20094" s="287">
        <v>6249739.4199999999</v>
      </c>
      <c r="L20094" s="287">
        <v>45595966.149999999</v>
      </c>
    </row>
    <row r="20095" spans="1:12">
      <c r="A20095" s="287">
        <v>2023</v>
      </c>
      <c r="B20095" s="287" t="s">
        <v>193</v>
      </c>
      <c r="C20095" s="287" t="s">
        <v>61</v>
      </c>
      <c r="D20095" s="287" t="s">
        <v>205</v>
      </c>
      <c r="E20095" s="287">
        <v>60</v>
      </c>
      <c r="F20095" s="287">
        <v>119395</v>
      </c>
      <c r="G20095" s="287">
        <v>16686</v>
      </c>
      <c r="H20095" s="287">
        <v>35623</v>
      </c>
      <c r="I20095" s="287">
        <v>40900956.600000001</v>
      </c>
      <c r="J20095" s="287">
        <v>8709949.2799999993</v>
      </c>
      <c r="K20095" s="287">
        <v>10940627.699999999</v>
      </c>
      <c r="L20095" s="287">
        <v>71644474.870000005</v>
      </c>
    </row>
    <row r="20096" spans="1:12">
      <c r="A20096" s="287">
        <v>2023</v>
      </c>
      <c r="B20096" s="287" t="s">
        <v>193</v>
      </c>
      <c r="C20096" s="287" t="s">
        <v>61</v>
      </c>
      <c r="D20096" s="287" t="s">
        <v>205</v>
      </c>
      <c r="E20096" s="287">
        <v>65</v>
      </c>
      <c r="F20096" s="287">
        <v>107237</v>
      </c>
      <c r="G20096" s="287">
        <v>20482</v>
      </c>
      <c r="H20096" s="287">
        <v>45317</v>
      </c>
      <c r="I20096" s="287">
        <v>51670683.670000002</v>
      </c>
      <c r="J20096" s="287">
        <v>11052556.27</v>
      </c>
      <c r="K20096" s="287">
        <v>12660374.890000001</v>
      </c>
      <c r="L20096" s="287">
        <v>88838365.519999996</v>
      </c>
    </row>
    <row r="20097" spans="1:12">
      <c r="A20097" s="287">
        <v>2023</v>
      </c>
      <c r="B20097" s="287" t="s">
        <v>193</v>
      </c>
      <c r="C20097" s="287" t="s">
        <v>61</v>
      </c>
      <c r="D20097" s="287" t="s">
        <v>205</v>
      </c>
      <c r="E20097" s="287">
        <v>70</v>
      </c>
      <c r="F20097" s="287">
        <v>94410</v>
      </c>
      <c r="G20097" s="287">
        <v>25364</v>
      </c>
      <c r="H20097" s="287">
        <v>59175</v>
      </c>
      <c r="I20097" s="287">
        <v>64790333.170000002</v>
      </c>
      <c r="J20097" s="287">
        <v>13222418.609999999</v>
      </c>
      <c r="K20097" s="287">
        <v>16514075.83</v>
      </c>
      <c r="L20097" s="287">
        <v>105029488.84999999</v>
      </c>
    </row>
    <row r="20098" spans="1:12">
      <c r="A20098" s="287">
        <v>2023</v>
      </c>
      <c r="B20098" s="287" t="s">
        <v>193</v>
      </c>
      <c r="C20098" s="287" t="s">
        <v>61</v>
      </c>
      <c r="D20098" s="287" t="s">
        <v>205</v>
      </c>
      <c r="E20098" s="287">
        <v>75</v>
      </c>
      <c r="F20098" s="287">
        <v>76906</v>
      </c>
      <c r="G20098" s="287">
        <v>26945</v>
      </c>
      <c r="H20098" s="287">
        <v>71231</v>
      </c>
      <c r="I20098" s="287">
        <v>70683212.560000002</v>
      </c>
      <c r="J20098" s="287">
        <v>13311180.23</v>
      </c>
      <c r="K20098" s="287">
        <v>17124378.289999999</v>
      </c>
      <c r="L20098" s="287">
        <v>110131201.84</v>
      </c>
    </row>
    <row r="20099" spans="1:12">
      <c r="A20099" s="287">
        <v>2023</v>
      </c>
      <c r="B20099" s="287" t="s">
        <v>193</v>
      </c>
      <c r="C20099" s="287" t="s">
        <v>61</v>
      </c>
      <c r="D20099" s="287" t="s">
        <v>205</v>
      </c>
      <c r="E20099" s="287">
        <v>80</v>
      </c>
      <c r="F20099" s="287">
        <v>46769</v>
      </c>
      <c r="G20099" s="287">
        <v>19323</v>
      </c>
      <c r="H20099" s="287">
        <v>64410</v>
      </c>
      <c r="I20099" s="287">
        <v>54913890.859999999</v>
      </c>
      <c r="J20099" s="287">
        <v>9376571.5199999996</v>
      </c>
      <c r="K20099" s="287">
        <v>11188067.359999999</v>
      </c>
      <c r="L20099" s="287">
        <v>80568453.849999994</v>
      </c>
    </row>
    <row r="20100" spans="1:12">
      <c r="A20100" s="287">
        <v>2023</v>
      </c>
      <c r="B20100" s="287" t="s">
        <v>193</v>
      </c>
      <c r="C20100" s="287" t="s">
        <v>61</v>
      </c>
      <c r="D20100" s="287" t="s">
        <v>205</v>
      </c>
      <c r="E20100" s="287">
        <v>85</v>
      </c>
      <c r="F20100" s="287">
        <v>24859</v>
      </c>
      <c r="G20100" s="287">
        <v>10309</v>
      </c>
      <c r="H20100" s="287">
        <v>44024</v>
      </c>
      <c r="I20100" s="287">
        <v>33299984.039999999</v>
      </c>
      <c r="J20100" s="287">
        <v>4783745.6399999997</v>
      </c>
      <c r="K20100" s="287">
        <v>5593816.3200000003</v>
      </c>
      <c r="L20100" s="287">
        <v>46053951.079999998</v>
      </c>
    </row>
    <row r="20101" spans="1:12">
      <c r="A20101" s="287">
        <v>2023</v>
      </c>
      <c r="B20101" s="287" t="s">
        <v>193</v>
      </c>
      <c r="C20101" s="287" t="s">
        <v>61</v>
      </c>
      <c r="D20101" s="287" t="s">
        <v>205</v>
      </c>
      <c r="E20101" s="287">
        <v>90</v>
      </c>
      <c r="F20101" s="287">
        <v>9902</v>
      </c>
      <c r="G20101" s="287">
        <v>3514</v>
      </c>
      <c r="H20101" s="287">
        <v>22033</v>
      </c>
      <c r="I20101" s="287">
        <v>14751884.25</v>
      </c>
      <c r="J20101" s="287">
        <v>1786411.68</v>
      </c>
      <c r="K20101" s="287">
        <v>1747016.59</v>
      </c>
      <c r="L20101" s="287">
        <v>19089050.57</v>
      </c>
    </row>
    <row r="20102" spans="1:12">
      <c r="A20102" s="287">
        <v>2023</v>
      </c>
      <c r="B20102" s="287" t="s">
        <v>193</v>
      </c>
      <c r="C20102" s="287" t="s">
        <v>61</v>
      </c>
      <c r="D20102" s="287" t="s">
        <v>205</v>
      </c>
      <c r="E20102" s="287">
        <v>95</v>
      </c>
      <c r="F20102" s="287">
        <v>2128</v>
      </c>
      <c r="G20102" s="287">
        <v>744</v>
      </c>
      <c r="H20102" s="287">
        <v>4930</v>
      </c>
      <c r="I20102" s="287">
        <v>3130510.37</v>
      </c>
      <c r="J20102" s="287">
        <v>371027.66</v>
      </c>
      <c r="K20102" s="287">
        <v>217087</v>
      </c>
      <c r="L20102" s="287">
        <v>3868334.39</v>
      </c>
    </row>
    <row r="20103" spans="1:12">
      <c r="A20103" s="287">
        <v>2023</v>
      </c>
      <c r="B20103" s="287" t="s">
        <v>193</v>
      </c>
      <c r="C20103" s="287" t="s">
        <v>61</v>
      </c>
      <c r="D20103" s="287" t="s">
        <v>206</v>
      </c>
      <c r="E20103" s="287">
        <v>0</v>
      </c>
      <c r="F20103" s="287">
        <v>88636</v>
      </c>
      <c r="G20103" s="287">
        <v>3314</v>
      </c>
      <c r="H20103" s="287">
        <v>9820</v>
      </c>
      <c r="I20103" s="287">
        <v>7337348.8600000003</v>
      </c>
      <c r="J20103" s="287">
        <v>912466.74</v>
      </c>
      <c r="K20103" s="287">
        <v>132476.03</v>
      </c>
      <c r="L20103" s="287">
        <v>9336860.8900000006</v>
      </c>
    </row>
    <row r="20104" spans="1:12">
      <c r="A20104" s="287">
        <v>2023</v>
      </c>
      <c r="B20104" s="287" t="s">
        <v>193</v>
      </c>
      <c r="C20104" s="287" t="s">
        <v>61</v>
      </c>
      <c r="D20104" s="287" t="s">
        <v>206</v>
      </c>
      <c r="E20104" s="287">
        <v>5</v>
      </c>
      <c r="F20104" s="287">
        <v>114299</v>
      </c>
      <c r="G20104" s="287">
        <v>1954</v>
      </c>
      <c r="H20104" s="287">
        <v>2697</v>
      </c>
      <c r="I20104" s="287">
        <v>2627014.5499999998</v>
      </c>
      <c r="J20104" s="287">
        <v>632420.43999999994</v>
      </c>
      <c r="K20104" s="287">
        <v>235334</v>
      </c>
      <c r="L20104" s="287">
        <v>4221986.46</v>
      </c>
    </row>
    <row r="20105" spans="1:12">
      <c r="A20105" s="287">
        <v>2023</v>
      </c>
      <c r="B20105" s="287" t="s">
        <v>193</v>
      </c>
      <c r="C20105" s="287" t="s">
        <v>61</v>
      </c>
      <c r="D20105" s="287" t="s">
        <v>206</v>
      </c>
      <c r="E20105" s="287">
        <v>10</v>
      </c>
      <c r="F20105" s="287">
        <v>122481</v>
      </c>
      <c r="G20105" s="287">
        <v>1664</v>
      </c>
      <c r="H20105" s="287">
        <v>3398</v>
      </c>
      <c r="I20105" s="287">
        <v>3027154.96</v>
      </c>
      <c r="J20105" s="287">
        <v>670357.42000000004</v>
      </c>
      <c r="K20105" s="287">
        <v>831034</v>
      </c>
      <c r="L20105" s="287">
        <v>5199794.5</v>
      </c>
    </row>
    <row r="20106" spans="1:12">
      <c r="A20106" s="287">
        <v>2023</v>
      </c>
      <c r="B20106" s="287" t="s">
        <v>193</v>
      </c>
      <c r="C20106" s="287" t="s">
        <v>61</v>
      </c>
      <c r="D20106" s="287" t="s">
        <v>206</v>
      </c>
      <c r="E20106" s="287">
        <v>15</v>
      </c>
      <c r="F20106" s="287">
        <v>114576</v>
      </c>
      <c r="G20106" s="287">
        <v>4233</v>
      </c>
      <c r="H20106" s="287">
        <v>12554</v>
      </c>
      <c r="I20106" s="287">
        <v>11592029.529999999</v>
      </c>
      <c r="J20106" s="287">
        <v>1523895.11</v>
      </c>
      <c r="K20106" s="287">
        <v>1136495.3700000001</v>
      </c>
      <c r="L20106" s="287">
        <v>16129853.82</v>
      </c>
    </row>
    <row r="20107" spans="1:12">
      <c r="A20107" s="287">
        <v>2023</v>
      </c>
      <c r="B20107" s="287" t="s">
        <v>193</v>
      </c>
      <c r="C20107" s="287" t="s">
        <v>61</v>
      </c>
      <c r="D20107" s="287" t="s">
        <v>206</v>
      </c>
      <c r="E20107" s="287">
        <v>20</v>
      </c>
      <c r="F20107" s="287">
        <v>90077</v>
      </c>
      <c r="G20107" s="287">
        <v>5102</v>
      </c>
      <c r="H20107" s="287">
        <v>13646</v>
      </c>
      <c r="I20107" s="287">
        <v>13195813.66</v>
      </c>
      <c r="J20107" s="287">
        <v>1920028.32</v>
      </c>
      <c r="K20107" s="287">
        <v>1245282</v>
      </c>
      <c r="L20107" s="287">
        <v>18906391.870000001</v>
      </c>
    </row>
    <row r="20108" spans="1:12">
      <c r="A20108" s="287">
        <v>2023</v>
      </c>
      <c r="B20108" s="287" t="s">
        <v>193</v>
      </c>
      <c r="C20108" s="287" t="s">
        <v>61</v>
      </c>
      <c r="D20108" s="287" t="s">
        <v>206</v>
      </c>
      <c r="E20108" s="287">
        <v>25</v>
      </c>
      <c r="F20108" s="287">
        <v>83399</v>
      </c>
      <c r="G20108" s="287">
        <v>5268</v>
      </c>
      <c r="H20108" s="287">
        <v>16119</v>
      </c>
      <c r="I20108" s="287">
        <v>16083661.17</v>
      </c>
      <c r="J20108" s="287">
        <v>2867458.35</v>
      </c>
      <c r="K20108" s="287">
        <v>1421034</v>
      </c>
      <c r="L20108" s="287">
        <v>24073889.32</v>
      </c>
    </row>
    <row r="20109" spans="1:12">
      <c r="A20109" s="287">
        <v>2023</v>
      </c>
      <c r="B20109" s="287" t="s">
        <v>193</v>
      </c>
      <c r="C20109" s="287" t="s">
        <v>61</v>
      </c>
      <c r="D20109" s="287" t="s">
        <v>206</v>
      </c>
      <c r="E20109" s="287">
        <v>30</v>
      </c>
      <c r="F20109" s="287">
        <v>131092</v>
      </c>
      <c r="G20109" s="287">
        <v>8859</v>
      </c>
      <c r="H20109" s="287">
        <v>27992</v>
      </c>
      <c r="I20109" s="287">
        <v>31492032.969999999</v>
      </c>
      <c r="J20109" s="287">
        <v>6333558.9100000001</v>
      </c>
      <c r="K20109" s="287">
        <v>2195222.7999999998</v>
      </c>
      <c r="L20109" s="287">
        <v>46461234.18</v>
      </c>
    </row>
    <row r="20110" spans="1:12">
      <c r="A20110" s="287">
        <v>2023</v>
      </c>
      <c r="B20110" s="287" t="s">
        <v>193</v>
      </c>
      <c r="C20110" s="287" t="s">
        <v>61</v>
      </c>
      <c r="D20110" s="287" t="s">
        <v>206</v>
      </c>
      <c r="E20110" s="287">
        <v>35</v>
      </c>
      <c r="F20110" s="287">
        <v>155127</v>
      </c>
      <c r="G20110" s="287">
        <v>10755</v>
      </c>
      <c r="H20110" s="287">
        <v>29038</v>
      </c>
      <c r="I20110" s="287">
        <v>31990234.75</v>
      </c>
      <c r="J20110" s="287">
        <v>6725588.4500000002</v>
      </c>
      <c r="K20110" s="287">
        <v>2493373.6</v>
      </c>
      <c r="L20110" s="287">
        <v>49409316.57</v>
      </c>
    </row>
    <row r="20111" spans="1:12">
      <c r="A20111" s="287">
        <v>2023</v>
      </c>
      <c r="B20111" s="287" t="s">
        <v>193</v>
      </c>
      <c r="C20111" s="287" t="s">
        <v>61</v>
      </c>
      <c r="D20111" s="287" t="s">
        <v>206</v>
      </c>
      <c r="E20111" s="287">
        <v>40</v>
      </c>
      <c r="F20111" s="287">
        <v>150520</v>
      </c>
      <c r="G20111" s="287">
        <v>10238</v>
      </c>
      <c r="H20111" s="287">
        <v>22117</v>
      </c>
      <c r="I20111" s="287">
        <v>23884201.710000001</v>
      </c>
      <c r="J20111" s="287">
        <v>5149638.79</v>
      </c>
      <c r="K20111" s="287">
        <v>3110883.03</v>
      </c>
      <c r="L20111" s="287">
        <v>39589942.240000002</v>
      </c>
    </row>
    <row r="20112" spans="1:12">
      <c r="A20112" s="287">
        <v>2023</v>
      </c>
      <c r="B20112" s="287" t="s">
        <v>193</v>
      </c>
      <c r="C20112" s="287" t="s">
        <v>61</v>
      </c>
      <c r="D20112" s="287" t="s">
        <v>206</v>
      </c>
      <c r="E20112" s="287">
        <v>45</v>
      </c>
      <c r="F20112" s="287">
        <v>138435</v>
      </c>
      <c r="G20112" s="287">
        <v>9712</v>
      </c>
      <c r="H20112" s="287">
        <v>22469</v>
      </c>
      <c r="I20112" s="287">
        <v>23960335.719999999</v>
      </c>
      <c r="J20112" s="287">
        <v>4886612.45</v>
      </c>
      <c r="K20112" s="287">
        <v>3457643</v>
      </c>
      <c r="L20112" s="287">
        <v>39480023.560000002</v>
      </c>
    </row>
    <row r="20113" spans="1:12">
      <c r="A20113" s="287">
        <v>2023</v>
      </c>
      <c r="B20113" s="287" t="s">
        <v>193</v>
      </c>
      <c r="C20113" s="287" t="s">
        <v>61</v>
      </c>
      <c r="D20113" s="287" t="s">
        <v>206</v>
      </c>
      <c r="E20113" s="287">
        <v>50</v>
      </c>
      <c r="F20113" s="287">
        <v>140966</v>
      </c>
      <c r="G20113" s="287">
        <v>12699</v>
      </c>
      <c r="H20113" s="287">
        <v>26911</v>
      </c>
      <c r="I20113" s="287">
        <v>28116709.579999998</v>
      </c>
      <c r="J20113" s="287">
        <v>6189249.8600000003</v>
      </c>
      <c r="K20113" s="287">
        <v>4913455.1399999997</v>
      </c>
      <c r="L20113" s="287">
        <v>47471036.530000001</v>
      </c>
    </row>
    <row r="20114" spans="1:12">
      <c r="A20114" s="287">
        <v>2023</v>
      </c>
      <c r="B20114" s="287" t="s">
        <v>193</v>
      </c>
      <c r="C20114" s="287" t="s">
        <v>61</v>
      </c>
      <c r="D20114" s="287" t="s">
        <v>206</v>
      </c>
      <c r="E20114" s="287">
        <v>55</v>
      </c>
      <c r="F20114" s="287">
        <v>126317</v>
      </c>
      <c r="G20114" s="287">
        <v>13674</v>
      </c>
      <c r="H20114" s="287">
        <v>27166</v>
      </c>
      <c r="I20114" s="287">
        <v>28537199.489999998</v>
      </c>
      <c r="J20114" s="287">
        <v>6250794.6500000004</v>
      </c>
      <c r="K20114" s="287">
        <v>6023794.2699999996</v>
      </c>
      <c r="L20114" s="287">
        <v>48240175.539999999</v>
      </c>
    </row>
    <row r="20115" spans="1:12">
      <c r="A20115" s="287">
        <v>2023</v>
      </c>
      <c r="B20115" s="287" t="s">
        <v>193</v>
      </c>
      <c r="C20115" s="287" t="s">
        <v>61</v>
      </c>
      <c r="D20115" s="287" t="s">
        <v>206</v>
      </c>
      <c r="E20115" s="287">
        <v>60</v>
      </c>
      <c r="F20115" s="287">
        <v>130187</v>
      </c>
      <c r="G20115" s="287">
        <v>18248</v>
      </c>
      <c r="H20115" s="287">
        <v>39251</v>
      </c>
      <c r="I20115" s="287">
        <v>41734278.460000001</v>
      </c>
      <c r="J20115" s="287">
        <v>8705686.3499999996</v>
      </c>
      <c r="K20115" s="287">
        <v>9907947.2300000004</v>
      </c>
      <c r="L20115" s="287">
        <v>69073242.629999995</v>
      </c>
    </row>
    <row r="20116" spans="1:12">
      <c r="A20116" s="287">
        <v>2023</v>
      </c>
      <c r="B20116" s="287" t="s">
        <v>193</v>
      </c>
      <c r="C20116" s="287" t="s">
        <v>61</v>
      </c>
      <c r="D20116" s="287" t="s">
        <v>206</v>
      </c>
      <c r="E20116" s="287">
        <v>65</v>
      </c>
      <c r="F20116" s="287">
        <v>118791</v>
      </c>
      <c r="G20116" s="287">
        <v>22289</v>
      </c>
      <c r="H20116" s="287">
        <v>50462</v>
      </c>
      <c r="I20116" s="287">
        <v>51259995.609999999</v>
      </c>
      <c r="J20116" s="287">
        <v>10257283.1</v>
      </c>
      <c r="K20116" s="287">
        <v>12904256.74</v>
      </c>
      <c r="L20116" s="287">
        <v>84002322.870000005</v>
      </c>
    </row>
    <row r="20117" spans="1:12">
      <c r="A20117" s="287">
        <v>2023</v>
      </c>
      <c r="B20117" s="287" t="s">
        <v>193</v>
      </c>
      <c r="C20117" s="287" t="s">
        <v>61</v>
      </c>
      <c r="D20117" s="287" t="s">
        <v>206</v>
      </c>
      <c r="E20117" s="287">
        <v>70</v>
      </c>
      <c r="F20117" s="287">
        <v>105522</v>
      </c>
      <c r="G20117" s="287">
        <v>24706</v>
      </c>
      <c r="H20117" s="287">
        <v>61693</v>
      </c>
      <c r="I20117" s="287">
        <v>64077686.409999996</v>
      </c>
      <c r="J20117" s="287">
        <v>12145944.76</v>
      </c>
      <c r="K20117" s="287">
        <v>15492017.609999999</v>
      </c>
      <c r="L20117" s="287">
        <v>101604235.73</v>
      </c>
    </row>
    <row r="20118" spans="1:12">
      <c r="A20118" s="287">
        <v>2023</v>
      </c>
      <c r="B20118" s="287" t="s">
        <v>193</v>
      </c>
      <c r="C20118" s="287" t="s">
        <v>61</v>
      </c>
      <c r="D20118" s="287" t="s">
        <v>206</v>
      </c>
      <c r="E20118" s="287">
        <v>75</v>
      </c>
      <c r="F20118" s="287">
        <v>86589</v>
      </c>
      <c r="G20118" s="287">
        <v>25550</v>
      </c>
      <c r="H20118" s="287">
        <v>73292</v>
      </c>
      <c r="I20118" s="287">
        <v>69391678.689999998</v>
      </c>
      <c r="J20118" s="287">
        <v>12252110.24</v>
      </c>
      <c r="K20118" s="287">
        <v>16663687.689999999</v>
      </c>
      <c r="L20118" s="287">
        <v>106833278.98999999</v>
      </c>
    </row>
    <row r="20119" spans="1:12">
      <c r="A20119" s="287">
        <v>2023</v>
      </c>
      <c r="B20119" s="287" t="s">
        <v>193</v>
      </c>
      <c r="C20119" s="287" t="s">
        <v>61</v>
      </c>
      <c r="D20119" s="287" t="s">
        <v>206</v>
      </c>
      <c r="E20119" s="287">
        <v>80</v>
      </c>
      <c r="F20119" s="287">
        <v>52968</v>
      </c>
      <c r="G20119" s="287">
        <v>16874</v>
      </c>
      <c r="H20119" s="287">
        <v>65289</v>
      </c>
      <c r="I20119" s="287">
        <v>53126234.82</v>
      </c>
      <c r="J20119" s="287">
        <v>8152255.0599999996</v>
      </c>
      <c r="K20119" s="287">
        <v>9492713.9100000001</v>
      </c>
      <c r="L20119" s="287">
        <v>75629755.319999993</v>
      </c>
    </row>
    <row r="20120" spans="1:12">
      <c r="A20120" s="287">
        <v>2023</v>
      </c>
      <c r="B20120" s="287" t="s">
        <v>193</v>
      </c>
      <c r="C20120" s="287" t="s">
        <v>61</v>
      </c>
      <c r="D20120" s="287" t="s">
        <v>206</v>
      </c>
      <c r="E20120" s="287">
        <v>85</v>
      </c>
      <c r="F20120" s="287">
        <v>31144</v>
      </c>
      <c r="G20120" s="287">
        <v>9181</v>
      </c>
      <c r="H20120" s="287">
        <v>49291</v>
      </c>
      <c r="I20120" s="287">
        <v>35250135.119999997</v>
      </c>
      <c r="J20120" s="287">
        <v>4625060.5999999996</v>
      </c>
      <c r="K20120" s="287">
        <v>4492531.16</v>
      </c>
      <c r="L20120" s="287">
        <v>46558828.75</v>
      </c>
    </row>
    <row r="20121" spans="1:12">
      <c r="A20121" s="287">
        <v>2023</v>
      </c>
      <c r="B20121" s="287" t="s">
        <v>193</v>
      </c>
      <c r="C20121" s="287" t="s">
        <v>61</v>
      </c>
      <c r="D20121" s="287" t="s">
        <v>206</v>
      </c>
      <c r="E20121" s="287">
        <v>90</v>
      </c>
      <c r="F20121" s="287">
        <v>14597</v>
      </c>
      <c r="G20121" s="287">
        <v>3820</v>
      </c>
      <c r="H20121" s="287">
        <v>26970</v>
      </c>
      <c r="I20121" s="287">
        <v>17228202.850000001</v>
      </c>
      <c r="J20121" s="287">
        <v>1884121.58</v>
      </c>
      <c r="K20121" s="287">
        <v>1388614.69</v>
      </c>
      <c r="L20121" s="287">
        <v>21301432.68</v>
      </c>
    </row>
    <row r="20122" spans="1:12">
      <c r="A20122" s="287">
        <v>2023</v>
      </c>
      <c r="B20122" s="287" t="s">
        <v>193</v>
      </c>
      <c r="C20122" s="287" t="s">
        <v>61</v>
      </c>
      <c r="D20122" s="287" t="s">
        <v>206</v>
      </c>
      <c r="E20122" s="287">
        <v>95</v>
      </c>
      <c r="F20122" s="287">
        <v>4233</v>
      </c>
      <c r="G20122" s="287">
        <v>971</v>
      </c>
      <c r="H20122" s="287">
        <v>7950</v>
      </c>
      <c r="I20122" s="287">
        <v>4771019.71</v>
      </c>
      <c r="J20122" s="287">
        <v>453349.86</v>
      </c>
      <c r="K20122" s="287">
        <v>263349.42</v>
      </c>
      <c r="L20122" s="287">
        <v>5710266.6799999997</v>
      </c>
    </row>
    <row r="20123" spans="1:12">
      <c r="A20123" s="287">
        <v>2023</v>
      </c>
      <c r="B20123" s="287" t="s">
        <v>193</v>
      </c>
      <c r="C20123" s="287" t="s">
        <v>62</v>
      </c>
      <c r="D20123" s="287" t="s">
        <v>205</v>
      </c>
      <c r="E20123" s="287">
        <v>0</v>
      </c>
      <c r="F20123" s="287">
        <v>67523</v>
      </c>
      <c r="G20123" s="287">
        <v>2590</v>
      </c>
      <c r="H20123" s="287">
        <v>7667</v>
      </c>
      <c r="I20123" s="287">
        <v>6834803.5199999996</v>
      </c>
      <c r="J20123" s="287">
        <v>892873.07</v>
      </c>
      <c r="K20123" s="287">
        <v>108008.8</v>
      </c>
      <c r="L20123" s="287">
        <v>8451141.7899999991</v>
      </c>
    </row>
    <row r="20124" spans="1:12">
      <c r="A20124" s="287">
        <v>2023</v>
      </c>
      <c r="B20124" s="287" t="s">
        <v>193</v>
      </c>
      <c r="C20124" s="287" t="s">
        <v>62</v>
      </c>
      <c r="D20124" s="287" t="s">
        <v>205</v>
      </c>
      <c r="E20124" s="287">
        <v>5</v>
      </c>
      <c r="F20124" s="287">
        <v>85732</v>
      </c>
      <c r="G20124" s="287">
        <v>1703</v>
      </c>
      <c r="H20124" s="287">
        <v>2164</v>
      </c>
      <c r="I20124" s="287">
        <v>2573539.06</v>
      </c>
      <c r="J20124" s="287">
        <v>575762.17000000004</v>
      </c>
      <c r="K20124" s="287">
        <v>171484.2</v>
      </c>
      <c r="L20124" s="287">
        <v>3884197.49</v>
      </c>
    </row>
    <row r="20125" spans="1:12">
      <c r="A20125" s="287">
        <v>2023</v>
      </c>
      <c r="B20125" s="287" t="s">
        <v>193</v>
      </c>
      <c r="C20125" s="287" t="s">
        <v>62</v>
      </c>
      <c r="D20125" s="287" t="s">
        <v>205</v>
      </c>
      <c r="E20125" s="287">
        <v>10</v>
      </c>
      <c r="F20125" s="287">
        <v>91084</v>
      </c>
      <c r="G20125" s="287">
        <v>1259</v>
      </c>
      <c r="H20125" s="287">
        <v>1983</v>
      </c>
      <c r="I20125" s="287">
        <v>2099955.7000000002</v>
      </c>
      <c r="J20125" s="287">
        <v>538034.86</v>
      </c>
      <c r="K20125" s="287">
        <v>357832.65</v>
      </c>
      <c r="L20125" s="287">
        <v>3374050.13</v>
      </c>
    </row>
    <row r="20126" spans="1:12">
      <c r="A20126" s="287">
        <v>2023</v>
      </c>
      <c r="B20126" s="287" t="s">
        <v>193</v>
      </c>
      <c r="C20126" s="287" t="s">
        <v>62</v>
      </c>
      <c r="D20126" s="287" t="s">
        <v>205</v>
      </c>
      <c r="E20126" s="287">
        <v>15</v>
      </c>
      <c r="F20126" s="287">
        <v>86262</v>
      </c>
      <c r="G20126" s="287">
        <v>2242</v>
      </c>
      <c r="H20126" s="287">
        <v>4069</v>
      </c>
      <c r="I20126" s="287">
        <v>5020752.74</v>
      </c>
      <c r="J20126" s="287">
        <v>1122362.25</v>
      </c>
      <c r="K20126" s="287">
        <v>1184906</v>
      </c>
      <c r="L20126" s="287">
        <v>8463653.4900000002</v>
      </c>
    </row>
    <row r="20127" spans="1:12">
      <c r="A20127" s="287">
        <v>2023</v>
      </c>
      <c r="B20127" s="287" t="s">
        <v>193</v>
      </c>
      <c r="C20127" s="287" t="s">
        <v>62</v>
      </c>
      <c r="D20127" s="287" t="s">
        <v>205</v>
      </c>
      <c r="E20127" s="287">
        <v>20</v>
      </c>
      <c r="F20127" s="287">
        <v>63731</v>
      </c>
      <c r="G20127" s="287">
        <v>2229</v>
      </c>
      <c r="H20127" s="287">
        <v>4389</v>
      </c>
      <c r="I20127" s="287">
        <v>5293692.87</v>
      </c>
      <c r="J20127" s="287">
        <v>1060596.28</v>
      </c>
      <c r="K20127" s="287">
        <v>896318</v>
      </c>
      <c r="L20127" s="287">
        <v>8325683.4800000004</v>
      </c>
    </row>
    <row r="20128" spans="1:12">
      <c r="A20128" s="287">
        <v>2023</v>
      </c>
      <c r="B20128" s="287" t="s">
        <v>193</v>
      </c>
      <c r="C20128" s="287" t="s">
        <v>62</v>
      </c>
      <c r="D20128" s="287" t="s">
        <v>205</v>
      </c>
      <c r="E20128" s="287">
        <v>25</v>
      </c>
      <c r="F20128" s="287">
        <v>51151</v>
      </c>
      <c r="G20128" s="287">
        <v>1738</v>
      </c>
      <c r="H20128" s="287">
        <v>4085</v>
      </c>
      <c r="I20128" s="287">
        <v>4101714.06</v>
      </c>
      <c r="J20128" s="287">
        <v>795066.14</v>
      </c>
      <c r="K20128" s="287">
        <v>812260</v>
      </c>
      <c r="L20128" s="287">
        <v>6808760.7800000003</v>
      </c>
    </row>
    <row r="20129" spans="1:12">
      <c r="A20129" s="287">
        <v>2023</v>
      </c>
      <c r="B20129" s="287" t="s">
        <v>193</v>
      </c>
      <c r="C20129" s="287" t="s">
        <v>62</v>
      </c>
      <c r="D20129" s="287" t="s">
        <v>205</v>
      </c>
      <c r="E20129" s="287">
        <v>30</v>
      </c>
      <c r="F20129" s="287">
        <v>84902</v>
      </c>
      <c r="G20129" s="287">
        <v>2465</v>
      </c>
      <c r="H20129" s="287">
        <v>5436</v>
      </c>
      <c r="I20129" s="287">
        <v>5094619.07</v>
      </c>
      <c r="J20129" s="287">
        <v>1173336.8700000001</v>
      </c>
      <c r="K20129" s="287">
        <v>793776.49</v>
      </c>
      <c r="L20129" s="287">
        <v>8490686.0399999991</v>
      </c>
    </row>
    <row r="20130" spans="1:12">
      <c r="A20130" s="287">
        <v>2023</v>
      </c>
      <c r="B20130" s="287" t="s">
        <v>193</v>
      </c>
      <c r="C20130" s="287" t="s">
        <v>62</v>
      </c>
      <c r="D20130" s="287" t="s">
        <v>205</v>
      </c>
      <c r="E20130" s="287">
        <v>35</v>
      </c>
      <c r="F20130" s="287">
        <v>103765</v>
      </c>
      <c r="G20130" s="287">
        <v>3436</v>
      </c>
      <c r="H20130" s="287">
        <v>6715</v>
      </c>
      <c r="I20130" s="287">
        <v>6816849.7999999998</v>
      </c>
      <c r="J20130" s="287">
        <v>1756711.23</v>
      </c>
      <c r="K20130" s="287">
        <v>1199712</v>
      </c>
      <c r="L20130" s="287">
        <v>11804373.07</v>
      </c>
    </row>
    <row r="20131" spans="1:12">
      <c r="A20131" s="287">
        <v>2023</v>
      </c>
      <c r="B20131" s="287" t="s">
        <v>193</v>
      </c>
      <c r="C20131" s="287" t="s">
        <v>62</v>
      </c>
      <c r="D20131" s="287" t="s">
        <v>205</v>
      </c>
      <c r="E20131" s="287">
        <v>40</v>
      </c>
      <c r="F20131" s="287">
        <v>103890</v>
      </c>
      <c r="G20131" s="287">
        <v>4195</v>
      </c>
      <c r="H20131" s="287">
        <v>7769</v>
      </c>
      <c r="I20131" s="287">
        <v>8346025.25</v>
      </c>
      <c r="J20131" s="287">
        <v>2199502.1</v>
      </c>
      <c r="K20131" s="287">
        <v>1576910.2</v>
      </c>
      <c r="L20131" s="287">
        <v>14483990.15</v>
      </c>
    </row>
    <row r="20132" spans="1:12">
      <c r="A20132" s="287">
        <v>2023</v>
      </c>
      <c r="B20132" s="287" t="s">
        <v>193</v>
      </c>
      <c r="C20132" s="287" t="s">
        <v>62</v>
      </c>
      <c r="D20132" s="287" t="s">
        <v>205</v>
      </c>
      <c r="E20132" s="287">
        <v>45</v>
      </c>
      <c r="F20132" s="287">
        <v>94841</v>
      </c>
      <c r="G20132" s="287">
        <v>5063</v>
      </c>
      <c r="H20132" s="287">
        <v>9545</v>
      </c>
      <c r="I20132" s="287">
        <v>10436423.130000001</v>
      </c>
      <c r="J20132" s="287">
        <v>2594413.37</v>
      </c>
      <c r="K20132" s="287">
        <v>2477416.71</v>
      </c>
      <c r="L20132" s="287">
        <v>18104946.190000001</v>
      </c>
    </row>
    <row r="20133" spans="1:12">
      <c r="A20133" s="287">
        <v>2023</v>
      </c>
      <c r="B20133" s="287" t="s">
        <v>193</v>
      </c>
      <c r="C20133" s="287" t="s">
        <v>62</v>
      </c>
      <c r="D20133" s="287" t="s">
        <v>205</v>
      </c>
      <c r="E20133" s="287">
        <v>50</v>
      </c>
      <c r="F20133" s="287">
        <v>96950</v>
      </c>
      <c r="G20133" s="287">
        <v>6756</v>
      </c>
      <c r="H20133" s="287">
        <v>12476</v>
      </c>
      <c r="I20133" s="287">
        <v>15082832.02</v>
      </c>
      <c r="J20133" s="287">
        <v>3988839.76</v>
      </c>
      <c r="K20133" s="287">
        <v>3226193.2</v>
      </c>
      <c r="L20133" s="287">
        <v>25638157.010000002</v>
      </c>
    </row>
    <row r="20134" spans="1:12">
      <c r="A20134" s="287">
        <v>2023</v>
      </c>
      <c r="B20134" s="287" t="s">
        <v>193</v>
      </c>
      <c r="C20134" s="287" t="s">
        <v>62</v>
      </c>
      <c r="D20134" s="287" t="s">
        <v>205</v>
      </c>
      <c r="E20134" s="287">
        <v>55</v>
      </c>
      <c r="F20134" s="287">
        <v>88596</v>
      </c>
      <c r="G20134" s="287">
        <v>8323</v>
      </c>
      <c r="H20134" s="287">
        <v>15971</v>
      </c>
      <c r="I20134" s="287">
        <v>20591106.93</v>
      </c>
      <c r="J20134" s="287">
        <v>5106042.45</v>
      </c>
      <c r="K20134" s="287">
        <v>5011253.7</v>
      </c>
      <c r="L20134" s="287">
        <v>34738390.380000003</v>
      </c>
    </row>
    <row r="20135" spans="1:12">
      <c r="A20135" s="287">
        <v>2023</v>
      </c>
      <c r="B20135" s="287" t="s">
        <v>193</v>
      </c>
      <c r="C20135" s="287" t="s">
        <v>62</v>
      </c>
      <c r="D20135" s="287" t="s">
        <v>205</v>
      </c>
      <c r="E20135" s="287">
        <v>60</v>
      </c>
      <c r="F20135" s="287">
        <v>89112</v>
      </c>
      <c r="G20135" s="287">
        <v>12235</v>
      </c>
      <c r="H20135" s="287">
        <v>23843</v>
      </c>
      <c r="I20135" s="287">
        <v>31182942.899999999</v>
      </c>
      <c r="J20135" s="287">
        <v>7549258.1600000001</v>
      </c>
      <c r="K20135" s="287">
        <v>7599954.4299999997</v>
      </c>
      <c r="L20135" s="287">
        <v>51619897.189999998</v>
      </c>
    </row>
    <row r="20136" spans="1:12">
      <c r="A20136" s="287">
        <v>2023</v>
      </c>
      <c r="B20136" s="287" t="s">
        <v>193</v>
      </c>
      <c r="C20136" s="287" t="s">
        <v>62</v>
      </c>
      <c r="D20136" s="287" t="s">
        <v>205</v>
      </c>
      <c r="E20136" s="287">
        <v>65</v>
      </c>
      <c r="F20136" s="287">
        <v>80635</v>
      </c>
      <c r="G20136" s="287">
        <v>15880</v>
      </c>
      <c r="H20136" s="287">
        <v>32300</v>
      </c>
      <c r="I20136" s="287">
        <v>41242361.530000001</v>
      </c>
      <c r="J20136" s="287">
        <v>9575157.0999999996</v>
      </c>
      <c r="K20136" s="287">
        <v>9804518.2200000007</v>
      </c>
      <c r="L20136" s="287">
        <v>66877785.270000003</v>
      </c>
    </row>
    <row r="20137" spans="1:12">
      <c r="A20137" s="287">
        <v>2023</v>
      </c>
      <c r="B20137" s="287" t="s">
        <v>193</v>
      </c>
      <c r="C20137" s="287" t="s">
        <v>62</v>
      </c>
      <c r="D20137" s="287" t="s">
        <v>205</v>
      </c>
      <c r="E20137" s="287">
        <v>70</v>
      </c>
      <c r="F20137" s="287">
        <v>70520</v>
      </c>
      <c r="G20137" s="287">
        <v>17667</v>
      </c>
      <c r="H20137" s="287">
        <v>38572</v>
      </c>
      <c r="I20137" s="287">
        <v>47140344.369999997</v>
      </c>
      <c r="J20137" s="287">
        <v>10515866.23</v>
      </c>
      <c r="K20137" s="287">
        <v>11014508.82</v>
      </c>
      <c r="L20137" s="287">
        <v>74869610.150000006</v>
      </c>
    </row>
    <row r="20138" spans="1:12">
      <c r="A20138" s="287">
        <v>2023</v>
      </c>
      <c r="B20138" s="287" t="s">
        <v>193</v>
      </c>
      <c r="C20138" s="287" t="s">
        <v>62</v>
      </c>
      <c r="D20138" s="287" t="s">
        <v>205</v>
      </c>
      <c r="E20138" s="287">
        <v>75</v>
      </c>
      <c r="F20138" s="287">
        <v>56823</v>
      </c>
      <c r="G20138" s="287">
        <v>18842</v>
      </c>
      <c r="H20138" s="287">
        <v>45602</v>
      </c>
      <c r="I20138" s="287">
        <v>51203562.189999998</v>
      </c>
      <c r="J20138" s="287">
        <v>10525593.810000001</v>
      </c>
      <c r="K20138" s="287">
        <v>11444364.460000001</v>
      </c>
      <c r="L20138" s="287">
        <v>78266240.689999998</v>
      </c>
    </row>
    <row r="20139" spans="1:12">
      <c r="A20139" s="287">
        <v>2023</v>
      </c>
      <c r="B20139" s="287" t="s">
        <v>193</v>
      </c>
      <c r="C20139" s="287" t="s">
        <v>62</v>
      </c>
      <c r="D20139" s="287" t="s">
        <v>205</v>
      </c>
      <c r="E20139" s="287">
        <v>80</v>
      </c>
      <c r="F20139" s="287">
        <v>35354</v>
      </c>
      <c r="G20139" s="287">
        <v>14930</v>
      </c>
      <c r="H20139" s="287">
        <v>40736</v>
      </c>
      <c r="I20139" s="287">
        <v>39933637.560000002</v>
      </c>
      <c r="J20139" s="287">
        <v>7567151.5300000003</v>
      </c>
      <c r="K20139" s="287">
        <v>7670199.2400000002</v>
      </c>
      <c r="L20139" s="287">
        <v>58485700.549999997</v>
      </c>
    </row>
    <row r="20140" spans="1:12">
      <c r="A20140" s="287">
        <v>2023</v>
      </c>
      <c r="B20140" s="287" t="s">
        <v>193</v>
      </c>
      <c r="C20140" s="287" t="s">
        <v>62</v>
      </c>
      <c r="D20140" s="287" t="s">
        <v>205</v>
      </c>
      <c r="E20140" s="287">
        <v>85</v>
      </c>
      <c r="F20140" s="287">
        <v>19053</v>
      </c>
      <c r="G20140" s="287">
        <v>7836</v>
      </c>
      <c r="H20140" s="287">
        <v>27888</v>
      </c>
      <c r="I20140" s="287">
        <v>24746792.809999999</v>
      </c>
      <c r="J20140" s="287">
        <v>4233877.51</v>
      </c>
      <c r="K20140" s="287">
        <v>4041503.5</v>
      </c>
      <c r="L20140" s="287">
        <v>34624073.920000002</v>
      </c>
    </row>
    <row r="20141" spans="1:12">
      <c r="A20141" s="287">
        <v>2023</v>
      </c>
      <c r="B20141" s="287" t="s">
        <v>193</v>
      </c>
      <c r="C20141" s="287" t="s">
        <v>62</v>
      </c>
      <c r="D20141" s="287" t="s">
        <v>205</v>
      </c>
      <c r="E20141" s="287">
        <v>90</v>
      </c>
      <c r="F20141" s="287">
        <v>7756</v>
      </c>
      <c r="G20141" s="287">
        <v>2744</v>
      </c>
      <c r="H20141" s="287">
        <v>14540</v>
      </c>
      <c r="I20141" s="287">
        <v>11605706.710000001</v>
      </c>
      <c r="J20141" s="287">
        <v>1624632.88</v>
      </c>
      <c r="K20141" s="287">
        <v>1358818.04</v>
      </c>
      <c r="L20141" s="287">
        <v>15106432.390000001</v>
      </c>
    </row>
    <row r="20142" spans="1:12">
      <c r="A20142" s="287">
        <v>2023</v>
      </c>
      <c r="B20142" s="287" t="s">
        <v>193</v>
      </c>
      <c r="C20142" s="287" t="s">
        <v>62</v>
      </c>
      <c r="D20142" s="287" t="s">
        <v>205</v>
      </c>
      <c r="E20142" s="287">
        <v>95</v>
      </c>
      <c r="F20142" s="287">
        <v>1796</v>
      </c>
      <c r="G20142" s="287">
        <v>487</v>
      </c>
      <c r="H20142" s="287">
        <v>3212</v>
      </c>
      <c r="I20142" s="287">
        <v>2396928.0299999998</v>
      </c>
      <c r="J20142" s="287">
        <v>339396.95</v>
      </c>
      <c r="K20142" s="287">
        <v>185674</v>
      </c>
      <c r="L20142" s="287">
        <v>2999588.83</v>
      </c>
    </row>
    <row r="20143" spans="1:12">
      <c r="A20143" s="287">
        <v>2023</v>
      </c>
      <c r="B20143" s="287" t="s">
        <v>193</v>
      </c>
      <c r="C20143" s="287" t="s">
        <v>62</v>
      </c>
      <c r="D20143" s="287" t="s">
        <v>206</v>
      </c>
      <c r="E20143" s="287">
        <v>0</v>
      </c>
      <c r="F20143" s="287">
        <v>63907</v>
      </c>
      <c r="G20143" s="287">
        <v>2004</v>
      </c>
      <c r="H20143" s="287">
        <v>6662</v>
      </c>
      <c r="I20143" s="287">
        <v>5457768.4800000004</v>
      </c>
      <c r="J20143" s="287">
        <v>691304.62</v>
      </c>
      <c r="K20143" s="287">
        <v>58677.35</v>
      </c>
      <c r="L20143" s="287">
        <v>6660012.9299999997</v>
      </c>
    </row>
    <row r="20144" spans="1:12">
      <c r="A20144" s="287">
        <v>2023</v>
      </c>
      <c r="B20144" s="287" t="s">
        <v>193</v>
      </c>
      <c r="C20144" s="287" t="s">
        <v>62</v>
      </c>
      <c r="D20144" s="287" t="s">
        <v>206</v>
      </c>
      <c r="E20144" s="287">
        <v>5</v>
      </c>
      <c r="F20144" s="287">
        <v>81118</v>
      </c>
      <c r="G20144" s="287">
        <v>1302</v>
      </c>
      <c r="H20144" s="287">
        <v>2095</v>
      </c>
      <c r="I20144" s="287">
        <v>2199388.15</v>
      </c>
      <c r="J20144" s="287">
        <v>488726.29</v>
      </c>
      <c r="K20144" s="287">
        <v>149849</v>
      </c>
      <c r="L20144" s="287">
        <v>3308742.37</v>
      </c>
    </row>
    <row r="20145" spans="1:12">
      <c r="A20145" s="287">
        <v>2023</v>
      </c>
      <c r="B20145" s="287" t="s">
        <v>193</v>
      </c>
      <c r="C20145" s="287" t="s">
        <v>62</v>
      </c>
      <c r="D20145" s="287" t="s">
        <v>206</v>
      </c>
      <c r="E20145" s="287">
        <v>10</v>
      </c>
      <c r="F20145" s="287">
        <v>86048</v>
      </c>
      <c r="G20145" s="287">
        <v>1105</v>
      </c>
      <c r="H20145" s="287">
        <v>2099</v>
      </c>
      <c r="I20145" s="287">
        <v>2180222.0699999998</v>
      </c>
      <c r="J20145" s="287">
        <v>482366.33</v>
      </c>
      <c r="K20145" s="287">
        <v>650789.4</v>
      </c>
      <c r="L20145" s="287">
        <v>3721351.92</v>
      </c>
    </row>
    <row r="20146" spans="1:12">
      <c r="A20146" s="287">
        <v>2023</v>
      </c>
      <c r="B20146" s="287" t="s">
        <v>193</v>
      </c>
      <c r="C20146" s="287" t="s">
        <v>62</v>
      </c>
      <c r="D20146" s="287" t="s">
        <v>206</v>
      </c>
      <c r="E20146" s="287">
        <v>15</v>
      </c>
      <c r="F20146" s="287">
        <v>82202</v>
      </c>
      <c r="G20146" s="287">
        <v>3167</v>
      </c>
      <c r="H20146" s="287">
        <v>6927</v>
      </c>
      <c r="I20146" s="287">
        <v>7040578.2199999997</v>
      </c>
      <c r="J20146" s="287">
        <v>1182884.03</v>
      </c>
      <c r="K20146" s="287">
        <v>1108597.67</v>
      </c>
      <c r="L20146" s="287">
        <v>10646538.85</v>
      </c>
    </row>
    <row r="20147" spans="1:12">
      <c r="A20147" s="287">
        <v>2023</v>
      </c>
      <c r="B20147" s="287" t="s">
        <v>193</v>
      </c>
      <c r="C20147" s="287" t="s">
        <v>62</v>
      </c>
      <c r="D20147" s="287" t="s">
        <v>206</v>
      </c>
      <c r="E20147" s="287">
        <v>20</v>
      </c>
      <c r="F20147" s="287">
        <v>63908</v>
      </c>
      <c r="G20147" s="287">
        <v>4093</v>
      </c>
      <c r="H20147" s="287">
        <v>9643</v>
      </c>
      <c r="I20147" s="287">
        <v>9519882.25</v>
      </c>
      <c r="J20147" s="287">
        <v>1620168.57</v>
      </c>
      <c r="K20147" s="287">
        <v>1088056.19</v>
      </c>
      <c r="L20147" s="287">
        <v>13906743.4</v>
      </c>
    </row>
    <row r="20148" spans="1:12">
      <c r="A20148" s="287">
        <v>2023</v>
      </c>
      <c r="B20148" s="287" t="s">
        <v>193</v>
      </c>
      <c r="C20148" s="287" t="s">
        <v>62</v>
      </c>
      <c r="D20148" s="287" t="s">
        <v>206</v>
      </c>
      <c r="E20148" s="287">
        <v>25</v>
      </c>
      <c r="F20148" s="287">
        <v>59115</v>
      </c>
      <c r="G20148" s="287">
        <v>3925</v>
      </c>
      <c r="H20148" s="287">
        <v>11208</v>
      </c>
      <c r="I20148" s="287">
        <v>12033470.789999999</v>
      </c>
      <c r="J20148" s="287">
        <v>2257621.65</v>
      </c>
      <c r="K20148" s="287">
        <v>1138919</v>
      </c>
      <c r="L20148" s="287">
        <v>17749171.350000001</v>
      </c>
    </row>
    <row r="20149" spans="1:12">
      <c r="A20149" s="287">
        <v>2023</v>
      </c>
      <c r="B20149" s="287" t="s">
        <v>193</v>
      </c>
      <c r="C20149" s="287" t="s">
        <v>62</v>
      </c>
      <c r="D20149" s="287" t="s">
        <v>206</v>
      </c>
      <c r="E20149" s="287">
        <v>30</v>
      </c>
      <c r="F20149" s="287">
        <v>101184</v>
      </c>
      <c r="G20149" s="287">
        <v>7507</v>
      </c>
      <c r="H20149" s="287">
        <v>20233</v>
      </c>
      <c r="I20149" s="287">
        <v>24571553.379999999</v>
      </c>
      <c r="J20149" s="287">
        <v>5301507.53</v>
      </c>
      <c r="K20149" s="287">
        <v>1392008</v>
      </c>
      <c r="L20149" s="287">
        <v>35992675.240000002</v>
      </c>
    </row>
    <row r="20150" spans="1:12">
      <c r="A20150" s="287">
        <v>2023</v>
      </c>
      <c r="B20150" s="287" t="s">
        <v>193</v>
      </c>
      <c r="C20150" s="287" t="s">
        <v>62</v>
      </c>
      <c r="D20150" s="287" t="s">
        <v>206</v>
      </c>
      <c r="E20150" s="287">
        <v>35</v>
      </c>
      <c r="F20150" s="287">
        <v>118365</v>
      </c>
      <c r="G20150" s="287">
        <v>9092</v>
      </c>
      <c r="H20150" s="287">
        <v>22174</v>
      </c>
      <c r="I20150" s="287">
        <v>26666368.66</v>
      </c>
      <c r="J20150" s="287">
        <v>5658268.1100000003</v>
      </c>
      <c r="K20150" s="287">
        <v>1882489.22</v>
      </c>
      <c r="L20150" s="287">
        <v>39557675.030000001</v>
      </c>
    </row>
    <row r="20151" spans="1:12">
      <c r="A20151" s="287">
        <v>2023</v>
      </c>
      <c r="B20151" s="287" t="s">
        <v>193</v>
      </c>
      <c r="C20151" s="287" t="s">
        <v>62</v>
      </c>
      <c r="D20151" s="287" t="s">
        <v>206</v>
      </c>
      <c r="E20151" s="287">
        <v>40</v>
      </c>
      <c r="F20151" s="287">
        <v>112802</v>
      </c>
      <c r="G20151" s="287">
        <v>8327</v>
      </c>
      <c r="H20151" s="287">
        <v>16379</v>
      </c>
      <c r="I20151" s="287">
        <v>18258243.030000001</v>
      </c>
      <c r="J20151" s="287">
        <v>4414293.6100000003</v>
      </c>
      <c r="K20151" s="287">
        <v>2089732.9</v>
      </c>
      <c r="L20151" s="287">
        <v>29610762.170000002</v>
      </c>
    </row>
    <row r="20152" spans="1:12">
      <c r="A20152" s="287">
        <v>2023</v>
      </c>
      <c r="B20152" s="287" t="s">
        <v>193</v>
      </c>
      <c r="C20152" s="287" t="s">
        <v>62</v>
      </c>
      <c r="D20152" s="287" t="s">
        <v>206</v>
      </c>
      <c r="E20152" s="287">
        <v>45</v>
      </c>
      <c r="F20152" s="287">
        <v>102073</v>
      </c>
      <c r="G20152" s="287">
        <v>8103</v>
      </c>
      <c r="H20152" s="287">
        <v>15874</v>
      </c>
      <c r="I20152" s="287">
        <v>17710027.399999999</v>
      </c>
      <c r="J20152" s="287">
        <v>4216566.18</v>
      </c>
      <c r="K20152" s="287">
        <v>2687839.3</v>
      </c>
      <c r="L20152" s="287">
        <v>29345198.109999999</v>
      </c>
    </row>
    <row r="20153" spans="1:12">
      <c r="A20153" s="287">
        <v>2023</v>
      </c>
      <c r="B20153" s="287" t="s">
        <v>193</v>
      </c>
      <c r="C20153" s="287" t="s">
        <v>62</v>
      </c>
      <c r="D20153" s="287" t="s">
        <v>206</v>
      </c>
      <c r="E20153" s="287">
        <v>50</v>
      </c>
      <c r="F20153" s="287">
        <v>107740</v>
      </c>
      <c r="G20153" s="287">
        <v>10452</v>
      </c>
      <c r="H20153" s="287">
        <v>20899</v>
      </c>
      <c r="I20153" s="287">
        <v>22775765.140000001</v>
      </c>
      <c r="J20153" s="287">
        <v>5584473.71</v>
      </c>
      <c r="K20153" s="287">
        <v>3614805.52</v>
      </c>
      <c r="L20153" s="287">
        <v>37487316.82</v>
      </c>
    </row>
    <row r="20154" spans="1:12">
      <c r="A20154" s="287">
        <v>2023</v>
      </c>
      <c r="B20154" s="287" t="s">
        <v>193</v>
      </c>
      <c r="C20154" s="287" t="s">
        <v>62</v>
      </c>
      <c r="D20154" s="287" t="s">
        <v>206</v>
      </c>
      <c r="E20154" s="287">
        <v>55</v>
      </c>
      <c r="F20154" s="287">
        <v>97048</v>
      </c>
      <c r="G20154" s="287">
        <v>10608</v>
      </c>
      <c r="H20154" s="287">
        <v>22245</v>
      </c>
      <c r="I20154" s="287">
        <v>25414979.34</v>
      </c>
      <c r="J20154" s="287">
        <v>5891186.6100000003</v>
      </c>
      <c r="K20154" s="287">
        <v>5060673.32</v>
      </c>
      <c r="L20154" s="287">
        <v>41780122.329999998</v>
      </c>
    </row>
    <row r="20155" spans="1:12">
      <c r="A20155" s="287">
        <v>2023</v>
      </c>
      <c r="B20155" s="287" t="s">
        <v>193</v>
      </c>
      <c r="C20155" s="287" t="s">
        <v>62</v>
      </c>
      <c r="D20155" s="287" t="s">
        <v>206</v>
      </c>
      <c r="E20155" s="287">
        <v>60</v>
      </c>
      <c r="F20155" s="287">
        <v>97755</v>
      </c>
      <c r="G20155" s="287">
        <v>13740</v>
      </c>
      <c r="H20155" s="287">
        <v>28688</v>
      </c>
      <c r="I20155" s="287">
        <v>32429478.66</v>
      </c>
      <c r="J20155" s="287">
        <v>7497282.3099999996</v>
      </c>
      <c r="K20155" s="287">
        <v>7192068.3700000001</v>
      </c>
      <c r="L20155" s="287">
        <v>53139618.659999996</v>
      </c>
    </row>
    <row r="20156" spans="1:12">
      <c r="A20156" s="287">
        <v>2023</v>
      </c>
      <c r="B20156" s="287" t="s">
        <v>193</v>
      </c>
      <c r="C20156" s="287" t="s">
        <v>62</v>
      </c>
      <c r="D20156" s="287" t="s">
        <v>206</v>
      </c>
      <c r="E20156" s="287">
        <v>65</v>
      </c>
      <c r="F20156" s="287">
        <v>89837</v>
      </c>
      <c r="G20156" s="287">
        <v>15842</v>
      </c>
      <c r="H20156" s="287">
        <v>35166</v>
      </c>
      <c r="I20156" s="287">
        <v>40950756.700000003</v>
      </c>
      <c r="J20156" s="287">
        <v>9098477.0899999999</v>
      </c>
      <c r="K20156" s="287">
        <v>9564404.5800000001</v>
      </c>
      <c r="L20156" s="287">
        <v>65826766.409999996</v>
      </c>
    </row>
    <row r="20157" spans="1:12">
      <c r="A20157" s="287">
        <v>2023</v>
      </c>
      <c r="B20157" s="287" t="s">
        <v>193</v>
      </c>
      <c r="C20157" s="287" t="s">
        <v>62</v>
      </c>
      <c r="D20157" s="287" t="s">
        <v>206</v>
      </c>
      <c r="E20157" s="287">
        <v>70</v>
      </c>
      <c r="F20157" s="287">
        <v>80875</v>
      </c>
      <c r="G20157" s="287">
        <v>18316</v>
      </c>
      <c r="H20157" s="287">
        <v>43978</v>
      </c>
      <c r="I20157" s="287">
        <v>50092000.859999999</v>
      </c>
      <c r="J20157" s="287">
        <v>10295356.390000001</v>
      </c>
      <c r="K20157" s="287">
        <v>12019058.75</v>
      </c>
      <c r="L20157" s="287">
        <v>78796887.450000003</v>
      </c>
    </row>
    <row r="20158" spans="1:12">
      <c r="A20158" s="287">
        <v>2023</v>
      </c>
      <c r="B20158" s="287" t="s">
        <v>193</v>
      </c>
      <c r="C20158" s="287" t="s">
        <v>62</v>
      </c>
      <c r="D20158" s="287" t="s">
        <v>206</v>
      </c>
      <c r="E20158" s="287">
        <v>75</v>
      </c>
      <c r="F20158" s="287">
        <v>65957</v>
      </c>
      <c r="G20158" s="287">
        <v>18494</v>
      </c>
      <c r="H20158" s="287">
        <v>50927</v>
      </c>
      <c r="I20158" s="287">
        <v>55648457.119999997</v>
      </c>
      <c r="J20158" s="287">
        <v>10772397.57</v>
      </c>
      <c r="K20158" s="287">
        <v>12089312.619999999</v>
      </c>
      <c r="L20158" s="287">
        <v>84054711.469999999</v>
      </c>
    </row>
    <row r="20159" spans="1:12">
      <c r="A20159" s="287">
        <v>2023</v>
      </c>
      <c r="B20159" s="287" t="s">
        <v>193</v>
      </c>
      <c r="C20159" s="287" t="s">
        <v>62</v>
      </c>
      <c r="D20159" s="287" t="s">
        <v>206</v>
      </c>
      <c r="E20159" s="287">
        <v>80</v>
      </c>
      <c r="F20159" s="287">
        <v>41083</v>
      </c>
      <c r="G20159" s="287">
        <v>12484</v>
      </c>
      <c r="H20159" s="287">
        <v>43300</v>
      </c>
      <c r="I20159" s="287">
        <v>42142673</v>
      </c>
      <c r="J20159" s="287">
        <v>7163320.2699999996</v>
      </c>
      <c r="K20159" s="287">
        <v>7452521.29</v>
      </c>
      <c r="L20159" s="287">
        <v>59997749.579999998</v>
      </c>
    </row>
    <row r="20160" spans="1:12">
      <c r="A20160" s="287">
        <v>2023</v>
      </c>
      <c r="B20160" s="287" t="s">
        <v>193</v>
      </c>
      <c r="C20160" s="287" t="s">
        <v>62</v>
      </c>
      <c r="D20160" s="287" t="s">
        <v>206</v>
      </c>
      <c r="E20160" s="287">
        <v>85</v>
      </c>
      <c r="F20160" s="287">
        <v>24975</v>
      </c>
      <c r="G20160" s="287">
        <v>7404</v>
      </c>
      <c r="H20160" s="287">
        <v>33297</v>
      </c>
      <c r="I20160" s="287">
        <v>28609684.27</v>
      </c>
      <c r="J20160" s="287">
        <v>4301604.68</v>
      </c>
      <c r="K20160" s="287">
        <v>3543539.34</v>
      </c>
      <c r="L20160" s="287">
        <v>38207094.539999999</v>
      </c>
    </row>
    <row r="20161" spans="1:12">
      <c r="A20161" s="287">
        <v>2023</v>
      </c>
      <c r="B20161" s="287" t="s">
        <v>193</v>
      </c>
      <c r="C20161" s="287" t="s">
        <v>62</v>
      </c>
      <c r="D20161" s="287" t="s">
        <v>206</v>
      </c>
      <c r="E20161" s="287">
        <v>90</v>
      </c>
      <c r="F20161" s="287">
        <v>12386</v>
      </c>
      <c r="G20161" s="287">
        <v>3093</v>
      </c>
      <c r="H20161" s="287">
        <v>17671</v>
      </c>
      <c r="I20161" s="287">
        <v>14051243.619999999</v>
      </c>
      <c r="J20161" s="287">
        <v>1867530.44</v>
      </c>
      <c r="K20161" s="287">
        <v>1265743.0900000001</v>
      </c>
      <c r="L20161" s="287">
        <v>17799578.32</v>
      </c>
    </row>
    <row r="20162" spans="1:12">
      <c r="A20162" s="287">
        <v>2023</v>
      </c>
      <c r="B20162" s="287" t="s">
        <v>193</v>
      </c>
      <c r="C20162" s="287" t="s">
        <v>62</v>
      </c>
      <c r="D20162" s="287" t="s">
        <v>206</v>
      </c>
      <c r="E20162" s="287">
        <v>95</v>
      </c>
      <c r="F20162" s="287">
        <v>3683</v>
      </c>
      <c r="G20162" s="287">
        <v>716</v>
      </c>
      <c r="H20162" s="287">
        <v>5528</v>
      </c>
      <c r="I20162" s="287">
        <v>4043853.4</v>
      </c>
      <c r="J20162" s="287">
        <v>450990.46</v>
      </c>
      <c r="K20162" s="287">
        <v>211905.2</v>
      </c>
      <c r="L20162" s="287">
        <v>4858463.59</v>
      </c>
    </row>
    <row r="20163" spans="1:12">
      <c r="A20163" s="287">
        <v>2023</v>
      </c>
      <c r="B20163" s="287" t="s">
        <v>193</v>
      </c>
      <c r="C20163" s="287" t="s">
        <v>63</v>
      </c>
      <c r="D20163" s="287" t="s">
        <v>205</v>
      </c>
      <c r="E20163" s="287">
        <v>0</v>
      </c>
      <c r="F20163" s="287">
        <v>49977</v>
      </c>
      <c r="G20163" s="287">
        <v>2490</v>
      </c>
      <c r="H20163" s="287">
        <v>6698</v>
      </c>
      <c r="I20163" s="287">
        <v>7270546.2000000002</v>
      </c>
      <c r="J20163" s="287">
        <v>861638.8</v>
      </c>
      <c r="K20163" s="287">
        <v>108166</v>
      </c>
      <c r="L20163" s="287">
        <v>8987154.6500000004</v>
      </c>
    </row>
    <row r="20164" spans="1:12">
      <c r="A20164" s="287">
        <v>2023</v>
      </c>
      <c r="B20164" s="287" t="s">
        <v>193</v>
      </c>
      <c r="C20164" s="287" t="s">
        <v>63</v>
      </c>
      <c r="D20164" s="287" t="s">
        <v>205</v>
      </c>
      <c r="E20164" s="287">
        <v>5</v>
      </c>
      <c r="F20164" s="287">
        <v>67595</v>
      </c>
      <c r="G20164" s="287">
        <v>1354</v>
      </c>
      <c r="H20164" s="287">
        <v>1816</v>
      </c>
      <c r="I20164" s="287">
        <v>2096159.73</v>
      </c>
      <c r="J20164" s="287">
        <v>457735.19</v>
      </c>
      <c r="K20164" s="287">
        <v>234264</v>
      </c>
      <c r="L20164" s="287">
        <v>3251861.24</v>
      </c>
    </row>
    <row r="20165" spans="1:12">
      <c r="A20165" s="287">
        <v>2023</v>
      </c>
      <c r="B20165" s="287" t="s">
        <v>193</v>
      </c>
      <c r="C20165" s="287" t="s">
        <v>63</v>
      </c>
      <c r="D20165" s="287" t="s">
        <v>205</v>
      </c>
      <c r="E20165" s="287">
        <v>10</v>
      </c>
      <c r="F20165" s="287">
        <v>76069</v>
      </c>
      <c r="G20165" s="287">
        <v>1298</v>
      </c>
      <c r="H20165" s="287">
        <v>2008</v>
      </c>
      <c r="I20165" s="287">
        <v>2180227.9300000002</v>
      </c>
      <c r="J20165" s="287">
        <v>470100.16</v>
      </c>
      <c r="K20165" s="287">
        <v>541564</v>
      </c>
      <c r="L20165" s="287">
        <v>3612853.72</v>
      </c>
    </row>
    <row r="20166" spans="1:12">
      <c r="A20166" s="287">
        <v>2023</v>
      </c>
      <c r="B20166" s="287" t="s">
        <v>193</v>
      </c>
      <c r="C20166" s="287" t="s">
        <v>63</v>
      </c>
      <c r="D20166" s="287" t="s">
        <v>205</v>
      </c>
      <c r="E20166" s="287">
        <v>15</v>
      </c>
      <c r="F20166" s="287">
        <v>74207</v>
      </c>
      <c r="G20166" s="287">
        <v>2140</v>
      </c>
      <c r="H20166" s="287">
        <v>4221</v>
      </c>
      <c r="I20166" s="287">
        <v>4879996.53</v>
      </c>
      <c r="J20166" s="287">
        <v>861542.13</v>
      </c>
      <c r="K20166" s="287">
        <v>918757.05</v>
      </c>
      <c r="L20166" s="287">
        <v>7495543.1100000003</v>
      </c>
    </row>
    <row r="20167" spans="1:12">
      <c r="A20167" s="287">
        <v>2023</v>
      </c>
      <c r="B20167" s="287" t="s">
        <v>193</v>
      </c>
      <c r="C20167" s="287" t="s">
        <v>63</v>
      </c>
      <c r="D20167" s="287" t="s">
        <v>205</v>
      </c>
      <c r="E20167" s="287">
        <v>20</v>
      </c>
      <c r="F20167" s="287">
        <v>51555</v>
      </c>
      <c r="G20167" s="287">
        <v>1727</v>
      </c>
      <c r="H20167" s="287">
        <v>3664</v>
      </c>
      <c r="I20167" s="287">
        <v>4250860.57</v>
      </c>
      <c r="J20167" s="287">
        <v>718240.73</v>
      </c>
      <c r="K20167" s="287">
        <v>883804</v>
      </c>
      <c r="L20167" s="287">
        <v>6621516.5</v>
      </c>
    </row>
    <row r="20168" spans="1:12">
      <c r="A20168" s="287">
        <v>2023</v>
      </c>
      <c r="B20168" s="287" t="s">
        <v>193</v>
      </c>
      <c r="C20168" s="287" t="s">
        <v>63</v>
      </c>
      <c r="D20168" s="287" t="s">
        <v>205</v>
      </c>
      <c r="E20168" s="287">
        <v>25</v>
      </c>
      <c r="F20168" s="287">
        <v>37069</v>
      </c>
      <c r="G20168" s="287">
        <v>1151</v>
      </c>
      <c r="H20168" s="287">
        <v>2521</v>
      </c>
      <c r="I20168" s="287">
        <v>2686354.56</v>
      </c>
      <c r="J20168" s="287">
        <v>496912.77</v>
      </c>
      <c r="K20168" s="287">
        <v>561915</v>
      </c>
      <c r="L20168" s="287">
        <v>4553396.25</v>
      </c>
    </row>
    <row r="20169" spans="1:12">
      <c r="A20169" s="287">
        <v>2023</v>
      </c>
      <c r="B20169" s="287" t="s">
        <v>193</v>
      </c>
      <c r="C20169" s="287" t="s">
        <v>63</v>
      </c>
      <c r="D20169" s="287" t="s">
        <v>205</v>
      </c>
      <c r="E20169" s="287">
        <v>30</v>
      </c>
      <c r="F20169" s="287">
        <v>56211</v>
      </c>
      <c r="G20169" s="287">
        <v>1757</v>
      </c>
      <c r="H20169" s="287">
        <v>3982</v>
      </c>
      <c r="I20169" s="287">
        <v>4034670.11</v>
      </c>
      <c r="J20169" s="287">
        <v>847411.91</v>
      </c>
      <c r="K20169" s="287">
        <v>695719</v>
      </c>
      <c r="L20169" s="287">
        <v>6862914.5999999996</v>
      </c>
    </row>
    <row r="20170" spans="1:12">
      <c r="A20170" s="287">
        <v>2023</v>
      </c>
      <c r="B20170" s="287" t="s">
        <v>193</v>
      </c>
      <c r="C20170" s="287" t="s">
        <v>63</v>
      </c>
      <c r="D20170" s="287" t="s">
        <v>205</v>
      </c>
      <c r="E20170" s="287">
        <v>35</v>
      </c>
      <c r="F20170" s="287">
        <v>71417</v>
      </c>
      <c r="G20170" s="287">
        <v>2765</v>
      </c>
      <c r="H20170" s="287">
        <v>5828</v>
      </c>
      <c r="I20170" s="287">
        <v>5925356.6200000001</v>
      </c>
      <c r="J20170" s="287">
        <v>1280807.8400000001</v>
      </c>
      <c r="K20170" s="287">
        <v>1116441</v>
      </c>
      <c r="L20170" s="287">
        <v>10172279.130000001</v>
      </c>
    </row>
    <row r="20171" spans="1:12">
      <c r="A20171" s="287">
        <v>2023</v>
      </c>
      <c r="B20171" s="287" t="s">
        <v>193</v>
      </c>
      <c r="C20171" s="287" t="s">
        <v>63</v>
      </c>
      <c r="D20171" s="287" t="s">
        <v>205</v>
      </c>
      <c r="E20171" s="287">
        <v>40</v>
      </c>
      <c r="F20171" s="287">
        <v>76602</v>
      </c>
      <c r="G20171" s="287">
        <v>3774</v>
      </c>
      <c r="H20171" s="287">
        <v>7695</v>
      </c>
      <c r="I20171" s="287">
        <v>8127297.1200000001</v>
      </c>
      <c r="J20171" s="287">
        <v>1729645.28</v>
      </c>
      <c r="K20171" s="287">
        <v>1710061.42</v>
      </c>
      <c r="L20171" s="287">
        <v>13857478.439999999</v>
      </c>
    </row>
    <row r="20172" spans="1:12">
      <c r="A20172" s="287">
        <v>2023</v>
      </c>
      <c r="B20172" s="287" t="s">
        <v>193</v>
      </c>
      <c r="C20172" s="287" t="s">
        <v>63</v>
      </c>
      <c r="D20172" s="287" t="s">
        <v>205</v>
      </c>
      <c r="E20172" s="287">
        <v>45</v>
      </c>
      <c r="F20172" s="287">
        <v>74634</v>
      </c>
      <c r="G20172" s="287">
        <v>4743</v>
      </c>
      <c r="H20172" s="287">
        <v>9337</v>
      </c>
      <c r="I20172" s="287">
        <v>9897109.2400000002</v>
      </c>
      <c r="J20172" s="287">
        <v>2197420.1800000002</v>
      </c>
      <c r="K20172" s="287">
        <v>1856969.45</v>
      </c>
      <c r="L20172" s="287">
        <v>16626139.35</v>
      </c>
    </row>
    <row r="20173" spans="1:12">
      <c r="A20173" s="287">
        <v>2023</v>
      </c>
      <c r="B20173" s="287" t="s">
        <v>193</v>
      </c>
      <c r="C20173" s="287" t="s">
        <v>63</v>
      </c>
      <c r="D20173" s="287" t="s">
        <v>205</v>
      </c>
      <c r="E20173" s="287">
        <v>50</v>
      </c>
      <c r="F20173" s="287">
        <v>79205</v>
      </c>
      <c r="G20173" s="287">
        <v>6660</v>
      </c>
      <c r="H20173" s="287">
        <v>12646</v>
      </c>
      <c r="I20173" s="287">
        <v>14506862.41</v>
      </c>
      <c r="J20173" s="287">
        <v>3286554.67</v>
      </c>
      <c r="K20173" s="287">
        <v>3024627.55</v>
      </c>
      <c r="L20173" s="287">
        <v>24720727.940000001</v>
      </c>
    </row>
    <row r="20174" spans="1:12">
      <c r="A20174" s="287">
        <v>2023</v>
      </c>
      <c r="B20174" s="287" t="s">
        <v>193</v>
      </c>
      <c r="C20174" s="287" t="s">
        <v>63</v>
      </c>
      <c r="D20174" s="287" t="s">
        <v>205</v>
      </c>
      <c r="E20174" s="287">
        <v>55</v>
      </c>
      <c r="F20174" s="287">
        <v>71181</v>
      </c>
      <c r="G20174" s="287">
        <v>8450</v>
      </c>
      <c r="H20174" s="287">
        <v>17395</v>
      </c>
      <c r="I20174" s="287">
        <v>20438697.52</v>
      </c>
      <c r="J20174" s="287">
        <v>4290260.34</v>
      </c>
      <c r="K20174" s="287">
        <v>5039900.96</v>
      </c>
      <c r="L20174" s="287">
        <v>34387415.469999999</v>
      </c>
    </row>
    <row r="20175" spans="1:12">
      <c r="A20175" s="287">
        <v>2023</v>
      </c>
      <c r="B20175" s="287" t="s">
        <v>193</v>
      </c>
      <c r="C20175" s="287" t="s">
        <v>63</v>
      </c>
      <c r="D20175" s="287" t="s">
        <v>205</v>
      </c>
      <c r="E20175" s="287">
        <v>60</v>
      </c>
      <c r="F20175" s="287">
        <v>72184</v>
      </c>
      <c r="G20175" s="287">
        <v>11730</v>
      </c>
      <c r="H20175" s="287">
        <v>22966</v>
      </c>
      <c r="I20175" s="287">
        <v>28484208.059999999</v>
      </c>
      <c r="J20175" s="287">
        <v>6042170.0800000001</v>
      </c>
      <c r="K20175" s="287">
        <v>6908974.1799999997</v>
      </c>
      <c r="L20175" s="287">
        <v>47454100.539999999</v>
      </c>
    </row>
    <row r="20176" spans="1:12">
      <c r="A20176" s="287">
        <v>2023</v>
      </c>
      <c r="B20176" s="287" t="s">
        <v>193</v>
      </c>
      <c r="C20176" s="287" t="s">
        <v>63</v>
      </c>
      <c r="D20176" s="287" t="s">
        <v>205</v>
      </c>
      <c r="E20176" s="287">
        <v>65</v>
      </c>
      <c r="F20176" s="287">
        <v>64318</v>
      </c>
      <c r="G20176" s="287">
        <v>14155</v>
      </c>
      <c r="H20176" s="287">
        <v>29757</v>
      </c>
      <c r="I20176" s="287">
        <v>36745437.990000002</v>
      </c>
      <c r="J20176" s="287">
        <v>7457405.2599999998</v>
      </c>
      <c r="K20176" s="287">
        <v>8756467.2200000007</v>
      </c>
      <c r="L20176" s="287">
        <v>59818674.630000003</v>
      </c>
    </row>
    <row r="20177" spans="1:12">
      <c r="A20177" s="287">
        <v>2023</v>
      </c>
      <c r="B20177" s="287" t="s">
        <v>193</v>
      </c>
      <c r="C20177" s="287" t="s">
        <v>63</v>
      </c>
      <c r="D20177" s="287" t="s">
        <v>205</v>
      </c>
      <c r="E20177" s="287">
        <v>70</v>
      </c>
      <c r="F20177" s="287">
        <v>57539</v>
      </c>
      <c r="G20177" s="287">
        <v>17315</v>
      </c>
      <c r="H20177" s="287">
        <v>38556</v>
      </c>
      <c r="I20177" s="287">
        <v>43874774.149999999</v>
      </c>
      <c r="J20177" s="287">
        <v>9001150.7300000004</v>
      </c>
      <c r="K20177" s="287">
        <v>9784177.8900000006</v>
      </c>
      <c r="L20177" s="287">
        <v>69810227.909999996</v>
      </c>
    </row>
    <row r="20178" spans="1:12">
      <c r="A20178" s="287">
        <v>2023</v>
      </c>
      <c r="B20178" s="287" t="s">
        <v>193</v>
      </c>
      <c r="C20178" s="287" t="s">
        <v>63</v>
      </c>
      <c r="D20178" s="287" t="s">
        <v>205</v>
      </c>
      <c r="E20178" s="287">
        <v>75</v>
      </c>
      <c r="F20178" s="287">
        <v>45880</v>
      </c>
      <c r="G20178" s="287">
        <v>17996</v>
      </c>
      <c r="H20178" s="287">
        <v>43740</v>
      </c>
      <c r="I20178" s="287">
        <v>46827580.030000001</v>
      </c>
      <c r="J20178" s="287">
        <v>8998428.3000000007</v>
      </c>
      <c r="K20178" s="287">
        <v>10661411.67</v>
      </c>
      <c r="L20178" s="287">
        <v>72259503.159999996</v>
      </c>
    </row>
    <row r="20179" spans="1:12">
      <c r="A20179" s="287">
        <v>2023</v>
      </c>
      <c r="B20179" s="287" t="s">
        <v>193</v>
      </c>
      <c r="C20179" s="287" t="s">
        <v>63</v>
      </c>
      <c r="D20179" s="287" t="s">
        <v>205</v>
      </c>
      <c r="E20179" s="287">
        <v>80</v>
      </c>
      <c r="F20179" s="287">
        <v>27496</v>
      </c>
      <c r="G20179" s="287">
        <v>12230</v>
      </c>
      <c r="H20179" s="287">
        <v>36914</v>
      </c>
      <c r="I20179" s="287">
        <v>35409876.310000002</v>
      </c>
      <c r="J20179" s="287">
        <v>5891845.4299999997</v>
      </c>
      <c r="K20179" s="287">
        <v>6498309.1799999997</v>
      </c>
      <c r="L20179" s="287">
        <v>50905135.509999998</v>
      </c>
    </row>
    <row r="20180" spans="1:12">
      <c r="A20180" s="287">
        <v>2023</v>
      </c>
      <c r="B20180" s="287" t="s">
        <v>193</v>
      </c>
      <c r="C20180" s="287" t="s">
        <v>63</v>
      </c>
      <c r="D20180" s="287" t="s">
        <v>205</v>
      </c>
      <c r="E20180" s="287">
        <v>85</v>
      </c>
      <c r="F20180" s="287">
        <v>13906</v>
      </c>
      <c r="G20180" s="287">
        <v>6727</v>
      </c>
      <c r="H20180" s="287">
        <v>25614</v>
      </c>
      <c r="I20180" s="287">
        <v>21553553.699999999</v>
      </c>
      <c r="J20180" s="287">
        <v>3044523.49</v>
      </c>
      <c r="K20180" s="287">
        <v>3066793.34</v>
      </c>
      <c r="L20180" s="287">
        <v>29188920.559999999</v>
      </c>
    </row>
    <row r="20181" spans="1:12">
      <c r="A20181" s="287">
        <v>2023</v>
      </c>
      <c r="B20181" s="287" t="s">
        <v>193</v>
      </c>
      <c r="C20181" s="287" t="s">
        <v>63</v>
      </c>
      <c r="D20181" s="287" t="s">
        <v>205</v>
      </c>
      <c r="E20181" s="287">
        <v>90</v>
      </c>
      <c r="F20181" s="287">
        <v>5335</v>
      </c>
      <c r="G20181" s="287">
        <v>2355</v>
      </c>
      <c r="H20181" s="287">
        <v>11606</v>
      </c>
      <c r="I20181" s="287">
        <v>9005391.4600000009</v>
      </c>
      <c r="J20181" s="287">
        <v>1065741.3700000001</v>
      </c>
      <c r="K20181" s="287">
        <v>771233</v>
      </c>
      <c r="L20181" s="287">
        <v>11379315.310000001</v>
      </c>
    </row>
    <row r="20182" spans="1:12">
      <c r="A20182" s="287">
        <v>2023</v>
      </c>
      <c r="B20182" s="287" t="s">
        <v>193</v>
      </c>
      <c r="C20182" s="287" t="s">
        <v>63</v>
      </c>
      <c r="D20182" s="287" t="s">
        <v>205</v>
      </c>
      <c r="E20182" s="287">
        <v>95</v>
      </c>
      <c r="F20182" s="287">
        <v>1080</v>
      </c>
      <c r="G20182" s="287">
        <v>344</v>
      </c>
      <c r="H20182" s="287">
        <v>1820</v>
      </c>
      <c r="I20182" s="287">
        <v>1415829</v>
      </c>
      <c r="J20182" s="287">
        <v>167531.6</v>
      </c>
      <c r="K20182" s="287">
        <v>73157</v>
      </c>
      <c r="L20182" s="287">
        <v>1767084.97</v>
      </c>
    </row>
    <row r="20183" spans="1:12">
      <c r="A20183" s="287">
        <v>2023</v>
      </c>
      <c r="B20183" s="287" t="s">
        <v>193</v>
      </c>
      <c r="C20183" s="287" t="s">
        <v>63</v>
      </c>
      <c r="D20183" s="287" t="s">
        <v>206</v>
      </c>
      <c r="E20183" s="287">
        <v>0</v>
      </c>
      <c r="F20183" s="287">
        <v>46671</v>
      </c>
      <c r="G20183" s="287">
        <v>1674</v>
      </c>
      <c r="H20183" s="287">
        <v>5388</v>
      </c>
      <c r="I20183" s="287">
        <v>5425809.6699999999</v>
      </c>
      <c r="J20183" s="287">
        <v>565267.26</v>
      </c>
      <c r="K20183" s="287">
        <v>123033.8</v>
      </c>
      <c r="L20183" s="287">
        <v>6629284.4500000002</v>
      </c>
    </row>
    <row r="20184" spans="1:12">
      <c r="A20184" s="287">
        <v>2023</v>
      </c>
      <c r="B20184" s="287" t="s">
        <v>193</v>
      </c>
      <c r="C20184" s="287" t="s">
        <v>63</v>
      </c>
      <c r="D20184" s="287" t="s">
        <v>206</v>
      </c>
      <c r="E20184" s="287">
        <v>5</v>
      </c>
      <c r="F20184" s="287">
        <v>63254</v>
      </c>
      <c r="G20184" s="287">
        <v>1252</v>
      </c>
      <c r="H20184" s="287">
        <v>1806</v>
      </c>
      <c r="I20184" s="287">
        <v>1858698.66</v>
      </c>
      <c r="J20184" s="287">
        <v>376833.49</v>
      </c>
      <c r="K20184" s="287">
        <v>126957.3</v>
      </c>
      <c r="L20184" s="287">
        <v>2754976.81</v>
      </c>
    </row>
    <row r="20185" spans="1:12">
      <c r="A20185" s="287">
        <v>2023</v>
      </c>
      <c r="B20185" s="287" t="s">
        <v>193</v>
      </c>
      <c r="C20185" s="287" t="s">
        <v>63</v>
      </c>
      <c r="D20185" s="287" t="s">
        <v>206</v>
      </c>
      <c r="E20185" s="287">
        <v>10</v>
      </c>
      <c r="F20185" s="287">
        <v>72018</v>
      </c>
      <c r="G20185" s="287">
        <v>1154</v>
      </c>
      <c r="H20185" s="287">
        <v>2142</v>
      </c>
      <c r="I20185" s="287">
        <v>2242783.2200000002</v>
      </c>
      <c r="J20185" s="287">
        <v>410778.91</v>
      </c>
      <c r="K20185" s="287">
        <v>729424.4</v>
      </c>
      <c r="L20185" s="287">
        <v>3765048.85</v>
      </c>
    </row>
    <row r="20186" spans="1:12">
      <c r="A20186" s="287">
        <v>2023</v>
      </c>
      <c r="B20186" s="287" t="s">
        <v>193</v>
      </c>
      <c r="C20186" s="287" t="s">
        <v>63</v>
      </c>
      <c r="D20186" s="287" t="s">
        <v>206</v>
      </c>
      <c r="E20186" s="287">
        <v>15</v>
      </c>
      <c r="F20186" s="287">
        <v>70193</v>
      </c>
      <c r="G20186" s="287">
        <v>2778</v>
      </c>
      <c r="H20186" s="287">
        <v>6009</v>
      </c>
      <c r="I20186" s="287">
        <v>6364891.21</v>
      </c>
      <c r="J20186" s="287">
        <v>1056356.79</v>
      </c>
      <c r="K20186" s="287">
        <v>1117169.3</v>
      </c>
      <c r="L20186" s="287">
        <v>9799057.5500000007</v>
      </c>
    </row>
    <row r="20187" spans="1:12">
      <c r="A20187" s="287">
        <v>2023</v>
      </c>
      <c r="B20187" s="287" t="s">
        <v>193</v>
      </c>
      <c r="C20187" s="287" t="s">
        <v>63</v>
      </c>
      <c r="D20187" s="287" t="s">
        <v>206</v>
      </c>
      <c r="E20187" s="287">
        <v>20</v>
      </c>
      <c r="F20187" s="287">
        <v>53304</v>
      </c>
      <c r="G20187" s="287">
        <v>3513</v>
      </c>
      <c r="H20187" s="287">
        <v>9193</v>
      </c>
      <c r="I20187" s="287">
        <v>9073580.3599999994</v>
      </c>
      <c r="J20187" s="287">
        <v>1395785.16</v>
      </c>
      <c r="K20187" s="287">
        <v>888515</v>
      </c>
      <c r="L20187" s="287">
        <v>12941509.92</v>
      </c>
    </row>
    <row r="20188" spans="1:12">
      <c r="A20188" s="287">
        <v>2023</v>
      </c>
      <c r="B20188" s="287" t="s">
        <v>193</v>
      </c>
      <c r="C20188" s="287" t="s">
        <v>63</v>
      </c>
      <c r="D20188" s="287" t="s">
        <v>206</v>
      </c>
      <c r="E20188" s="287">
        <v>25</v>
      </c>
      <c r="F20188" s="287">
        <v>45571</v>
      </c>
      <c r="G20188" s="287">
        <v>3846</v>
      </c>
      <c r="H20188" s="287">
        <v>11216</v>
      </c>
      <c r="I20188" s="287">
        <v>11162843.869999999</v>
      </c>
      <c r="J20188" s="287">
        <v>2163368</v>
      </c>
      <c r="K20188" s="287">
        <v>977181.56</v>
      </c>
      <c r="L20188" s="287">
        <v>16733434.91</v>
      </c>
    </row>
    <row r="20189" spans="1:12">
      <c r="A20189" s="287">
        <v>2023</v>
      </c>
      <c r="B20189" s="287" t="s">
        <v>193</v>
      </c>
      <c r="C20189" s="287" t="s">
        <v>63</v>
      </c>
      <c r="D20189" s="287" t="s">
        <v>206</v>
      </c>
      <c r="E20189" s="287">
        <v>30</v>
      </c>
      <c r="F20189" s="287">
        <v>68373</v>
      </c>
      <c r="G20189" s="287">
        <v>6355</v>
      </c>
      <c r="H20189" s="287">
        <v>19110</v>
      </c>
      <c r="I20189" s="287">
        <v>20752528.989999998</v>
      </c>
      <c r="J20189" s="287">
        <v>4279159.87</v>
      </c>
      <c r="K20189" s="287">
        <v>1236482</v>
      </c>
      <c r="L20189" s="287">
        <v>30498984.510000002</v>
      </c>
    </row>
    <row r="20190" spans="1:12">
      <c r="A20190" s="287">
        <v>2023</v>
      </c>
      <c r="B20190" s="287" t="s">
        <v>193</v>
      </c>
      <c r="C20190" s="287" t="s">
        <v>63</v>
      </c>
      <c r="D20190" s="287" t="s">
        <v>206</v>
      </c>
      <c r="E20190" s="287">
        <v>35</v>
      </c>
      <c r="F20190" s="287">
        <v>82690</v>
      </c>
      <c r="G20190" s="287">
        <v>7182</v>
      </c>
      <c r="H20190" s="287">
        <v>18426</v>
      </c>
      <c r="I20190" s="287">
        <v>19582120.02</v>
      </c>
      <c r="J20190" s="287">
        <v>4253388.17</v>
      </c>
      <c r="K20190" s="287">
        <v>1677039.98</v>
      </c>
      <c r="L20190" s="287">
        <v>30346582.710000001</v>
      </c>
    </row>
    <row r="20191" spans="1:12">
      <c r="A20191" s="287">
        <v>2023</v>
      </c>
      <c r="B20191" s="287" t="s">
        <v>193</v>
      </c>
      <c r="C20191" s="287" t="s">
        <v>63</v>
      </c>
      <c r="D20191" s="287" t="s">
        <v>206</v>
      </c>
      <c r="E20191" s="287">
        <v>40</v>
      </c>
      <c r="F20191" s="287">
        <v>84541</v>
      </c>
      <c r="G20191" s="287">
        <v>7207</v>
      </c>
      <c r="H20191" s="287">
        <v>15902</v>
      </c>
      <c r="I20191" s="287">
        <v>17277952.16</v>
      </c>
      <c r="J20191" s="287">
        <v>3675404.63</v>
      </c>
      <c r="K20191" s="287">
        <v>2157369.58</v>
      </c>
      <c r="L20191" s="287">
        <v>27942253.690000001</v>
      </c>
    </row>
    <row r="20192" spans="1:12">
      <c r="A20192" s="287">
        <v>2023</v>
      </c>
      <c r="B20192" s="287" t="s">
        <v>193</v>
      </c>
      <c r="C20192" s="287" t="s">
        <v>63</v>
      </c>
      <c r="D20192" s="287" t="s">
        <v>206</v>
      </c>
      <c r="E20192" s="287">
        <v>45</v>
      </c>
      <c r="F20192" s="287">
        <v>81428</v>
      </c>
      <c r="G20192" s="287">
        <v>7663</v>
      </c>
      <c r="H20192" s="287">
        <v>15857</v>
      </c>
      <c r="I20192" s="287">
        <v>17365118.800000001</v>
      </c>
      <c r="J20192" s="287">
        <v>3564814.35</v>
      </c>
      <c r="K20192" s="287">
        <v>2693071.73</v>
      </c>
      <c r="L20192" s="287">
        <v>28771591.620000001</v>
      </c>
    </row>
    <row r="20193" spans="1:12">
      <c r="A20193" s="287">
        <v>2023</v>
      </c>
      <c r="B20193" s="287" t="s">
        <v>193</v>
      </c>
      <c r="C20193" s="287" t="s">
        <v>63</v>
      </c>
      <c r="D20193" s="287" t="s">
        <v>206</v>
      </c>
      <c r="E20193" s="287">
        <v>50</v>
      </c>
      <c r="F20193" s="287">
        <v>86562</v>
      </c>
      <c r="G20193" s="287">
        <v>10202</v>
      </c>
      <c r="H20193" s="287">
        <v>20879</v>
      </c>
      <c r="I20193" s="287">
        <v>22359262.43</v>
      </c>
      <c r="J20193" s="287">
        <v>4563525.45</v>
      </c>
      <c r="K20193" s="287">
        <v>3667840</v>
      </c>
      <c r="L20193" s="287">
        <v>36700608.329999998</v>
      </c>
    </row>
    <row r="20194" spans="1:12">
      <c r="A20194" s="287">
        <v>2023</v>
      </c>
      <c r="B20194" s="287" t="s">
        <v>193</v>
      </c>
      <c r="C20194" s="287" t="s">
        <v>63</v>
      </c>
      <c r="D20194" s="287" t="s">
        <v>206</v>
      </c>
      <c r="E20194" s="287">
        <v>55</v>
      </c>
      <c r="F20194" s="287">
        <v>77143</v>
      </c>
      <c r="G20194" s="287">
        <v>9964</v>
      </c>
      <c r="H20194" s="287">
        <v>20718</v>
      </c>
      <c r="I20194" s="287">
        <v>23175521.699999999</v>
      </c>
      <c r="J20194" s="287">
        <v>4711994.38</v>
      </c>
      <c r="K20194" s="287">
        <v>4612596.26</v>
      </c>
      <c r="L20194" s="287">
        <v>38425139.920000002</v>
      </c>
    </row>
    <row r="20195" spans="1:12">
      <c r="A20195" s="287">
        <v>2023</v>
      </c>
      <c r="B20195" s="287" t="s">
        <v>193</v>
      </c>
      <c r="C20195" s="287" t="s">
        <v>63</v>
      </c>
      <c r="D20195" s="287" t="s">
        <v>206</v>
      </c>
      <c r="E20195" s="287">
        <v>60</v>
      </c>
      <c r="F20195" s="287">
        <v>79313</v>
      </c>
      <c r="G20195" s="287">
        <v>13113</v>
      </c>
      <c r="H20195" s="287">
        <v>27422</v>
      </c>
      <c r="I20195" s="287">
        <v>30077480.199999999</v>
      </c>
      <c r="J20195" s="287">
        <v>6173085.5099999998</v>
      </c>
      <c r="K20195" s="287">
        <v>6802615.0499999998</v>
      </c>
      <c r="L20195" s="287">
        <v>49857896.520000003</v>
      </c>
    </row>
    <row r="20196" spans="1:12">
      <c r="A20196" s="287">
        <v>2023</v>
      </c>
      <c r="B20196" s="287" t="s">
        <v>193</v>
      </c>
      <c r="C20196" s="287" t="s">
        <v>63</v>
      </c>
      <c r="D20196" s="287" t="s">
        <v>206</v>
      </c>
      <c r="E20196" s="287">
        <v>65</v>
      </c>
      <c r="F20196" s="287">
        <v>71887</v>
      </c>
      <c r="G20196" s="287">
        <v>14556</v>
      </c>
      <c r="H20196" s="287">
        <v>33045</v>
      </c>
      <c r="I20196" s="287">
        <v>35808731.149999999</v>
      </c>
      <c r="J20196" s="287">
        <v>7353226.1200000001</v>
      </c>
      <c r="K20196" s="287">
        <v>8139662.5099999998</v>
      </c>
      <c r="L20196" s="287">
        <v>57846298.460000001</v>
      </c>
    </row>
    <row r="20197" spans="1:12">
      <c r="A20197" s="287">
        <v>2023</v>
      </c>
      <c r="B20197" s="287" t="s">
        <v>193</v>
      </c>
      <c r="C20197" s="287" t="s">
        <v>63</v>
      </c>
      <c r="D20197" s="287" t="s">
        <v>206</v>
      </c>
      <c r="E20197" s="287">
        <v>70</v>
      </c>
      <c r="F20197" s="287">
        <v>65218</v>
      </c>
      <c r="G20197" s="287">
        <v>16639</v>
      </c>
      <c r="H20197" s="287">
        <v>40877</v>
      </c>
      <c r="I20197" s="287">
        <v>44778306.140000001</v>
      </c>
      <c r="J20197" s="287">
        <v>8709005.0299999993</v>
      </c>
      <c r="K20197" s="287">
        <v>9876748.5399999991</v>
      </c>
      <c r="L20197" s="287">
        <v>69834858.459999993</v>
      </c>
    </row>
    <row r="20198" spans="1:12">
      <c r="A20198" s="287">
        <v>2023</v>
      </c>
      <c r="B20198" s="287" t="s">
        <v>193</v>
      </c>
      <c r="C20198" s="287" t="s">
        <v>63</v>
      </c>
      <c r="D20198" s="287" t="s">
        <v>206</v>
      </c>
      <c r="E20198" s="287">
        <v>75</v>
      </c>
      <c r="F20198" s="287">
        <v>52619</v>
      </c>
      <c r="G20198" s="287">
        <v>16338</v>
      </c>
      <c r="H20198" s="287">
        <v>44427</v>
      </c>
      <c r="I20198" s="287">
        <v>46451178.450000003</v>
      </c>
      <c r="J20198" s="287">
        <v>8553772.1799999997</v>
      </c>
      <c r="K20198" s="287">
        <v>9475811.1799999997</v>
      </c>
      <c r="L20198" s="287">
        <v>69947933.810000002</v>
      </c>
    </row>
    <row r="20199" spans="1:12">
      <c r="A20199" s="287">
        <v>2023</v>
      </c>
      <c r="B20199" s="287" t="s">
        <v>193</v>
      </c>
      <c r="C20199" s="287" t="s">
        <v>63</v>
      </c>
      <c r="D20199" s="287" t="s">
        <v>206</v>
      </c>
      <c r="E20199" s="287">
        <v>80</v>
      </c>
      <c r="F20199" s="287">
        <v>31927</v>
      </c>
      <c r="G20199" s="287">
        <v>10444</v>
      </c>
      <c r="H20199" s="287">
        <v>38073</v>
      </c>
      <c r="I20199" s="287">
        <v>34991997.899999999</v>
      </c>
      <c r="J20199" s="287">
        <v>5512094.8600000003</v>
      </c>
      <c r="K20199" s="287">
        <v>5763443.5800000001</v>
      </c>
      <c r="L20199" s="287">
        <v>49412192.159999996</v>
      </c>
    </row>
    <row r="20200" spans="1:12">
      <c r="A20200" s="287">
        <v>2023</v>
      </c>
      <c r="B20200" s="287" t="s">
        <v>193</v>
      </c>
      <c r="C20200" s="287" t="s">
        <v>63</v>
      </c>
      <c r="D20200" s="287" t="s">
        <v>206</v>
      </c>
      <c r="E20200" s="287">
        <v>85</v>
      </c>
      <c r="F20200" s="287">
        <v>18026</v>
      </c>
      <c r="G20200" s="287">
        <v>5577</v>
      </c>
      <c r="H20200" s="287">
        <v>27793</v>
      </c>
      <c r="I20200" s="287">
        <v>22839363.98</v>
      </c>
      <c r="J20200" s="287">
        <v>3073599.82</v>
      </c>
      <c r="K20200" s="287">
        <v>2615150</v>
      </c>
      <c r="L20200" s="287">
        <v>30009374.100000001</v>
      </c>
    </row>
    <row r="20201" spans="1:12">
      <c r="A20201" s="287">
        <v>2023</v>
      </c>
      <c r="B20201" s="287" t="s">
        <v>193</v>
      </c>
      <c r="C20201" s="287" t="s">
        <v>63</v>
      </c>
      <c r="D20201" s="287" t="s">
        <v>206</v>
      </c>
      <c r="E20201" s="287">
        <v>90</v>
      </c>
      <c r="F20201" s="287">
        <v>8145</v>
      </c>
      <c r="G20201" s="287">
        <v>2372</v>
      </c>
      <c r="H20201" s="287">
        <v>14900</v>
      </c>
      <c r="I20201" s="287">
        <v>11388682.130000001</v>
      </c>
      <c r="J20201" s="287">
        <v>1278919.29</v>
      </c>
      <c r="K20201" s="287">
        <v>662275</v>
      </c>
      <c r="L20201" s="287">
        <v>13901051.09</v>
      </c>
    </row>
    <row r="20202" spans="1:12">
      <c r="A20202" s="287">
        <v>2023</v>
      </c>
      <c r="B20202" s="287" t="s">
        <v>193</v>
      </c>
      <c r="C20202" s="287" t="s">
        <v>63</v>
      </c>
      <c r="D20202" s="287" t="s">
        <v>206</v>
      </c>
      <c r="E20202" s="287">
        <v>95</v>
      </c>
      <c r="F20202" s="287">
        <v>2267</v>
      </c>
      <c r="G20202" s="287">
        <v>520</v>
      </c>
      <c r="H20202" s="287">
        <v>4249</v>
      </c>
      <c r="I20202" s="287">
        <v>3072060.6</v>
      </c>
      <c r="J20202" s="287">
        <v>260532.78</v>
      </c>
      <c r="K20202" s="287">
        <v>184033</v>
      </c>
      <c r="L20202" s="287">
        <v>3634303.5</v>
      </c>
    </row>
    <row r="20203" spans="1:12">
      <c r="A20203" s="287">
        <v>2023</v>
      </c>
      <c r="B20203" s="287" t="s">
        <v>193</v>
      </c>
      <c r="C20203" s="287" t="s">
        <v>64</v>
      </c>
      <c r="D20203" s="287" t="s">
        <v>205</v>
      </c>
      <c r="E20203" s="287">
        <v>0</v>
      </c>
      <c r="F20203" s="287">
        <v>17670</v>
      </c>
      <c r="G20203" s="287">
        <v>739</v>
      </c>
      <c r="H20203" s="287">
        <v>2143</v>
      </c>
      <c r="I20203" s="287">
        <v>1649969.85</v>
      </c>
      <c r="J20203" s="287">
        <v>288757.7</v>
      </c>
      <c r="K20203" s="287">
        <v>30006</v>
      </c>
      <c r="L20203" s="287">
        <v>2141624.92</v>
      </c>
    </row>
    <row r="20204" spans="1:12">
      <c r="A20204" s="287">
        <v>2023</v>
      </c>
      <c r="B20204" s="287" t="s">
        <v>193</v>
      </c>
      <c r="C20204" s="287" t="s">
        <v>64</v>
      </c>
      <c r="D20204" s="287" t="s">
        <v>205</v>
      </c>
      <c r="E20204" s="287">
        <v>5</v>
      </c>
      <c r="F20204" s="287">
        <v>22501</v>
      </c>
      <c r="G20204" s="287">
        <v>459</v>
      </c>
      <c r="H20204" s="287">
        <v>590</v>
      </c>
      <c r="I20204" s="287">
        <v>635407.44999999995</v>
      </c>
      <c r="J20204" s="287">
        <v>154132.51999999999</v>
      </c>
      <c r="K20204" s="287">
        <v>18956</v>
      </c>
      <c r="L20204" s="287">
        <v>892046.74</v>
      </c>
    </row>
    <row r="20205" spans="1:12">
      <c r="A20205" s="287">
        <v>2023</v>
      </c>
      <c r="B20205" s="287" t="s">
        <v>193</v>
      </c>
      <c r="C20205" s="287" t="s">
        <v>64</v>
      </c>
      <c r="D20205" s="287" t="s">
        <v>205</v>
      </c>
      <c r="E20205" s="287">
        <v>10</v>
      </c>
      <c r="F20205" s="287">
        <v>24192</v>
      </c>
      <c r="G20205" s="287">
        <v>353</v>
      </c>
      <c r="H20205" s="287">
        <v>441</v>
      </c>
      <c r="I20205" s="287">
        <v>420609.8</v>
      </c>
      <c r="J20205" s="287">
        <v>137454.43</v>
      </c>
      <c r="K20205" s="287">
        <v>140160.4</v>
      </c>
      <c r="L20205" s="287">
        <v>756199.86</v>
      </c>
    </row>
    <row r="20206" spans="1:12">
      <c r="A20206" s="287">
        <v>2023</v>
      </c>
      <c r="B20206" s="287" t="s">
        <v>193</v>
      </c>
      <c r="C20206" s="287" t="s">
        <v>64</v>
      </c>
      <c r="D20206" s="287" t="s">
        <v>205</v>
      </c>
      <c r="E20206" s="287">
        <v>15</v>
      </c>
      <c r="F20206" s="287">
        <v>23432</v>
      </c>
      <c r="G20206" s="287">
        <v>587</v>
      </c>
      <c r="H20206" s="287">
        <v>922</v>
      </c>
      <c r="I20206" s="287">
        <v>1041787.6</v>
      </c>
      <c r="J20206" s="287">
        <v>312936.11</v>
      </c>
      <c r="K20206" s="287">
        <v>297995</v>
      </c>
      <c r="L20206" s="287">
        <v>1816108.37</v>
      </c>
    </row>
    <row r="20207" spans="1:12">
      <c r="A20207" s="287">
        <v>2023</v>
      </c>
      <c r="B20207" s="287" t="s">
        <v>193</v>
      </c>
      <c r="C20207" s="287" t="s">
        <v>64</v>
      </c>
      <c r="D20207" s="287" t="s">
        <v>205</v>
      </c>
      <c r="E20207" s="287">
        <v>20</v>
      </c>
      <c r="F20207" s="287">
        <v>19226</v>
      </c>
      <c r="G20207" s="287">
        <v>541</v>
      </c>
      <c r="H20207" s="287">
        <v>845</v>
      </c>
      <c r="I20207" s="287">
        <v>1292048.1499999999</v>
      </c>
      <c r="J20207" s="287">
        <v>396102.54</v>
      </c>
      <c r="K20207" s="287">
        <v>376974</v>
      </c>
      <c r="L20207" s="287">
        <v>2275152.73</v>
      </c>
    </row>
    <row r="20208" spans="1:12">
      <c r="A20208" s="287">
        <v>2023</v>
      </c>
      <c r="B20208" s="287" t="s">
        <v>193</v>
      </c>
      <c r="C20208" s="287" t="s">
        <v>64</v>
      </c>
      <c r="D20208" s="287" t="s">
        <v>205</v>
      </c>
      <c r="E20208" s="287">
        <v>25</v>
      </c>
      <c r="F20208" s="287">
        <v>15747</v>
      </c>
      <c r="G20208" s="287">
        <v>439</v>
      </c>
      <c r="H20208" s="287">
        <v>679</v>
      </c>
      <c r="I20208" s="287">
        <v>766697.5</v>
      </c>
      <c r="J20208" s="287">
        <v>282347.76</v>
      </c>
      <c r="K20208" s="287">
        <v>269164</v>
      </c>
      <c r="L20208" s="287">
        <v>1548504.2</v>
      </c>
    </row>
    <row r="20209" spans="1:12">
      <c r="A20209" s="287">
        <v>2023</v>
      </c>
      <c r="B20209" s="287" t="s">
        <v>193</v>
      </c>
      <c r="C20209" s="287" t="s">
        <v>64</v>
      </c>
      <c r="D20209" s="287" t="s">
        <v>205</v>
      </c>
      <c r="E20209" s="287">
        <v>30</v>
      </c>
      <c r="F20209" s="287">
        <v>21247</v>
      </c>
      <c r="G20209" s="287">
        <v>590</v>
      </c>
      <c r="H20209" s="287">
        <v>946</v>
      </c>
      <c r="I20209" s="287">
        <v>1121845.8999999999</v>
      </c>
      <c r="J20209" s="287">
        <v>394925.95</v>
      </c>
      <c r="K20209" s="287">
        <v>345245</v>
      </c>
      <c r="L20209" s="287">
        <v>2226174.42</v>
      </c>
    </row>
    <row r="20210" spans="1:12">
      <c r="A20210" s="287">
        <v>2023</v>
      </c>
      <c r="B20210" s="287" t="s">
        <v>193</v>
      </c>
      <c r="C20210" s="287" t="s">
        <v>64</v>
      </c>
      <c r="D20210" s="287" t="s">
        <v>205</v>
      </c>
      <c r="E20210" s="287">
        <v>35</v>
      </c>
      <c r="F20210" s="287">
        <v>24867</v>
      </c>
      <c r="G20210" s="287">
        <v>873</v>
      </c>
      <c r="H20210" s="287">
        <v>1386</v>
      </c>
      <c r="I20210" s="287">
        <v>1416786.34</v>
      </c>
      <c r="J20210" s="287">
        <v>496317.27</v>
      </c>
      <c r="K20210" s="287">
        <v>277746.92</v>
      </c>
      <c r="L20210" s="287">
        <v>2618088.9300000002</v>
      </c>
    </row>
    <row r="20211" spans="1:12">
      <c r="A20211" s="287">
        <v>2023</v>
      </c>
      <c r="B20211" s="287" t="s">
        <v>193</v>
      </c>
      <c r="C20211" s="287" t="s">
        <v>64</v>
      </c>
      <c r="D20211" s="287" t="s">
        <v>205</v>
      </c>
      <c r="E20211" s="287">
        <v>40</v>
      </c>
      <c r="F20211" s="287">
        <v>24968</v>
      </c>
      <c r="G20211" s="287">
        <v>1036</v>
      </c>
      <c r="H20211" s="287">
        <v>1638</v>
      </c>
      <c r="I20211" s="287">
        <v>1883884.01</v>
      </c>
      <c r="J20211" s="287">
        <v>611458.22</v>
      </c>
      <c r="K20211" s="287">
        <v>423026.88</v>
      </c>
      <c r="L20211" s="287">
        <v>3466184.69</v>
      </c>
    </row>
    <row r="20212" spans="1:12">
      <c r="A20212" s="287">
        <v>2023</v>
      </c>
      <c r="B20212" s="287" t="s">
        <v>193</v>
      </c>
      <c r="C20212" s="287" t="s">
        <v>64</v>
      </c>
      <c r="D20212" s="287" t="s">
        <v>205</v>
      </c>
      <c r="E20212" s="287">
        <v>45</v>
      </c>
      <c r="F20212" s="287">
        <v>24035</v>
      </c>
      <c r="G20212" s="287">
        <v>1314</v>
      </c>
      <c r="H20212" s="287">
        <v>2266</v>
      </c>
      <c r="I20212" s="287">
        <v>2525024.6</v>
      </c>
      <c r="J20212" s="287">
        <v>726955.02</v>
      </c>
      <c r="K20212" s="287">
        <v>668655.78</v>
      </c>
      <c r="L20212" s="287">
        <v>4451158.43</v>
      </c>
    </row>
    <row r="20213" spans="1:12">
      <c r="A20213" s="287">
        <v>2023</v>
      </c>
      <c r="B20213" s="287" t="s">
        <v>193</v>
      </c>
      <c r="C20213" s="287" t="s">
        <v>64</v>
      </c>
      <c r="D20213" s="287" t="s">
        <v>205</v>
      </c>
      <c r="E20213" s="287">
        <v>50</v>
      </c>
      <c r="F20213" s="287">
        <v>26354</v>
      </c>
      <c r="G20213" s="287">
        <v>1787</v>
      </c>
      <c r="H20213" s="287">
        <v>3365</v>
      </c>
      <c r="I20213" s="287">
        <v>4053883.29</v>
      </c>
      <c r="J20213" s="287">
        <v>1106956.98</v>
      </c>
      <c r="K20213" s="287">
        <v>1067788.1599999999</v>
      </c>
      <c r="L20213" s="287">
        <v>6873878.0300000003</v>
      </c>
    </row>
    <row r="20214" spans="1:12">
      <c r="A20214" s="287">
        <v>2023</v>
      </c>
      <c r="B20214" s="287" t="s">
        <v>193</v>
      </c>
      <c r="C20214" s="287" t="s">
        <v>64</v>
      </c>
      <c r="D20214" s="287" t="s">
        <v>205</v>
      </c>
      <c r="E20214" s="287">
        <v>55</v>
      </c>
      <c r="F20214" s="287">
        <v>25615</v>
      </c>
      <c r="G20214" s="287">
        <v>2212</v>
      </c>
      <c r="H20214" s="287">
        <v>4548</v>
      </c>
      <c r="I20214" s="287">
        <v>5592432.2300000004</v>
      </c>
      <c r="J20214" s="287">
        <v>1520384.35</v>
      </c>
      <c r="K20214" s="287">
        <v>1714085.14</v>
      </c>
      <c r="L20214" s="287">
        <v>9742822.2899999991</v>
      </c>
    </row>
    <row r="20215" spans="1:12">
      <c r="A20215" s="287">
        <v>2023</v>
      </c>
      <c r="B20215" s="287" t="s">
        <v>193</v>
      </c>
      <c r="C20215" s="287" t="s">
        <v>64</v>
      </c>
      <c r="D20215" s="287" t="s">
        <v>205</v>
      </c>
      <c r="E20215" s="287">
        <v>60</v>
      </c>
      <c r="F20215" s="287">
        <v>28033</v>
      </c>
      <c r="G20215" s="287">
        <v>3363</v>
      </c>
      <c r="H20215" s="287">
        <v>6812</v>
      </c>
      <c r="I20215" s="287">
        <v>8608046.2799999993</v>
      </c>
      <c r="J20215" s="287">
        <v>2380146.15</v>
      </c>
      <c r="K20215" s="287">
        <v>2507035.2200000002</v>
      </c>
      <c r="L20215" s="287">
        <v>14742622.560000001</v>
      </c>
    </row>
    <row r="20216" spans="1:12">
      <c r="A20216" s="287">
        <v>2023</v>
      </c>
      <c r="B20216" s="287" t="s">
        <v>193</v>
      </c>
      <c r="C20216" s="287" t="s">
        <v>64</v>
      </c>
      <c r="D20216" s="287" t="s">
        <v>205</v>
      </c>
      <c r="E20216" s="287">
        <v>65</v>
      </c>
      <c r="F20216" s="287">
        <v>27158</v>
      </c>
      <c r="G20216" s="287">
        <v>4758</v>
      </c>
      <c r="H20216" s="287">
        <v>9212</v>
      </c>
      <c r="I20216" s="287">
        <v>11259110.789999999</v>
      </c>
      <c r="J20216" s="287">
        <v>3002535.85</v>
      </c>
      <c r="K20216" s="287">
        <v>3404789.82</v>
      </c>
      <c r="L20216" s="287">
        <v>19040983.809999999</v>
      </c>
    </row>
    <row r="20217" spans="1:12">
      <c r="A20217" s="287">
        <v>2023</v>
      </c>
      <c r="B20217" s="287" t="s">
        <v>193</v>
      </c>
      <c r="C20217" s="287" t="s">
        <v>64</v>
      </c>
      <c r="D20217" s="287" t="s">
        <v>205</v>
      </c>
      <c r="E20217" s="287">
        <v>70</v>
      </c>
      <c r="F20217" s="287">
        <v>25345</v>
      </c>
      <c r="G20217" s="287">
        <v>6327</v>
      </c>
      <c r="H20217" s="287">
        <v>12708</v>
      </c>
      <c r="I20217" s="287">
        <v>14457252.83</v>
      </c>
      <c r="J20217" s="287">
        <v>3518583.61</v>
      </c>
      <c r="K20217" s="287">
        <v>4103143.46</v>
      </c>
      <c r="L20217" s="287">
        <v>23601254.469999999</v>
      </c>
    </row>
    <row r="20218" spans="1:12">
      <c r="A20218" s="287">
        <v>2023</v>
      </c>
      <c r="B20218" s="287" t="s">
        <v>193</v>
      </c>
      <c r="C20218" s="287" t="s">
        <v>64</v>
      </c>
      <c r="D20218" s="287" t="s">
        <v>205</v>
      </c>
      <c r="E20218" s="287">
        <v>75</v>
      </c>
      <c r="F20218" s="287">
        <v>20901</v>
      </c>
      <c r="G20218" s="287">
        <v>6470</v>
      </c>
      <c r="H20218" s="287">
        <v>15814</v>
      </c>
      <c r="I20218" s="287">
        <v>16564096.609999999</v>
      </c>
      <c r="J20218" s="287">
        <v>3764749.96</v>
      </c>
      <c r="K20218" s="287">
        <v>4431155.12</v>
      </c>
      <c r="L20218" s="287">
        <v>26004152.98</v>
      </c>
    </row>
    <row r="20219" spans="1:12">
      <c r="A20219" s="287">
        <v>2023</v>
      </c>
      <c r="B20219" s="287" t="s">
        <v>193</v>
      </c>
      <c r="C20219" s="287" t="s">
        <v>64</v>
      </c>
      <c r="D20219" s="287" t="s">
        <v>205</v>
      </c>
      <c r="E20219" s="287">
        <v>80</v>
      </c>
      <c r="F20219" s="287">
        <v>12589</v>
      </c>
      <c r="G20219" s="287">
        <v>4181</v>
      </c>
      <c r="H20219" s="287">
        <v>12026</v>
      </c>
      <c r="I20219" s="287">
        <v>11007579.119999999</v>
      </c>
      <c r="J20219" s="287">
        <v>2386938.44</v>
      </c>
      <c r="K20219" s="287">
        <v>2726614.26</v>
      </c>
      <c r="L20219" s="287">
        <v>16777363.789999999</v>
      </c>
    </row>
    <row r="20220" spans="1:12">
      <c r="A20220" s="287">
        <v>2023</v>
      </c>
      <c r="B20220" s="287" t="s">
        <v>193</v>
      </c>
      <c r="C20220" s="287" t="s">
        <v>64</v>
      </c>
      <c r="D20220" s="287" t="s">
        <v>205</v>
      </c>
      <c r="E20220" s="287">
        <v>85</v>
      </c>
      <c r="F20220" s="287">
        <v>6792</v>
      </c>
      <c r="G20220" s="287">
        <v>2284</v>
      </c>
      <c r="H20220" s="287">
        <v>8142</v>
      </c>
      <c r="I20220" s="287">
        <v>6311259.7800000003</v>
      </c>
      <c r="J20220" s="287">
        <v>1226073.8899999999</v>
      </c>
      <c r="K20220" s="287">
        <v>1490154.38</v>
      </c>
      <c r="L20220" s="287">
        <v>9342125.4499999993</v>
      </c>
    </row>
    <row r="20221" spans="1:12">
      <c r="A20221" s="287">
        <v>2023</v>
      </c>
      <c r="B20221" s="287" t="s">
        <v>193</v>
      </c>
      <c r="C20221" s="287" t="s">
        <v>64</v>
      </c>
      <c r="D20221" s="287" t="s">
        <v>205</v>
      </c>
      <c r="E20221" s="287">
        <v>90</v>
      </c>
      <c r="F20221" s="287">
        <v>2794</v>
      </c>
      <c r="G20221" s="287">
        <v>718</v>
      </c>
      <c r="H20221" s="287">
        <v>4041</v>
      </c>
      <c r="I20221" s="287">
        <v>2489045.63</v>
      </c>
      <c r="J20221" s="287">
        <v>395539.32</v>
      </c>
      <c r="K20221" s="287">
        <v>354839.4</v>
      </c>
      <c r="L20221" s="287">
        <v>3407839.63</v>
      </c>
    </row>
    <row r="20222" spans="1:12">
      <c r="A20222" s="287">
        <v>2023</v>
      </c>
      <c r="B20222" s="287" t="s">
        <v>193</v>
      </c>
      <c r="C20222" s="287" t="s">
        <v>64</v>
      </c>
      <c r="D20222" s="287" t="s">
        <v>205</v>
      </c>
      <c r="E20222" s="287">
        <v>95</v>
      </c>
      <c r="F20222" s="287">
        <v>631</v>
      </c>
      <c r="G20222" s="287">
        <v>127</v>
      </c>
      <c r="H20222" s="287">
        <v>621</v>
      </c>
      <c r="I20222" s="287">
        <v>372382.45</v>
      </c>
      <c r="J20222" s="287">
        <v>57847.3</v>
      </c>
      <c r="K20222" s="287">
        <v>36091</v>
      </c>
      <c r="L20222" s="287">
        <v>479967.46</v>
      </c>
    </row>
    <row r="20223" spans="1:12">
      <c r="A20223" s="287">
        <v>2023</v>
      </c>
      <c r="B20223" s="287" t="s">
        <v>193</v>
      </c>
      <c r="C20223" s="287" t="s">
        <v>64</v>
      </c>
      <c r="D20223" s="287" t="s">
        <v>206</v>
      </c>
      <c r="E20223" s="287">
        <v>0</v>
      </c>
      <c r="F20223" s="287">
        <v>16568</v>
      </c>
      <c r="G20223" s="287">
        <v>510</v>
      </c>
      <c r="H20223" s="287">
        <v>1643</v>
      </c>
      <c r="I20223" s="287">
        <v>1225683.02</v>
      </c>
      <c r="J20223" s="287">
        <v>181987.12</v>
      </c>
      <c r="K20223" s="287">
        <v>6916</v>
      </c>
      <c r="L20223" s="287">
        <v>1504559.57</v>
      </c>
    </row>
    <row r="20224" spans="1:12">
      <c r="A20224" s="287">
        <v>2023</v>
      </c>
      <c r="B20224" s="287" t="s">
        <v>193</v>
      </c>
      <c r="C20224" s="287" t="s">
        <v>64</v>
      </c>
      <c r="D20224" s="287" t="s">
        <v>206</v>
      </c>
      <c r="E20224" s="287">
        <v>5</v>
      </c>
      <c r="F20224" s="287">
        <v>20875</v>
      </c>
      <c r="G20224" s="287">
        <v>369</v>
      </c>
      <c r="H20224" s="287">
        <v>446</v>
      </c>
      <c r="I20224" s="287">
        <v>467186.7</v>
      </c>
      <c r="J20224" s="287">
        <v>118259.61</v>
      </c>
      <c r="K20224" s="287">
        <v>40064</v>
      </c>
      <c r="L20224" s="287">
        <v>692187</v>
      </c>
    </row>
    <row r="20225" spans="1:12">
      <c r="A20225" s="287">
        <v>2023</v>
      </c>
      <c r="B20225" s="287" t="s">
        <v>193</v>
      </c>
      <c r="C20225" s="287" t="s">
        <v>64</v>
      </c>
      <c r="D20225" s="287" t="s">
        <v>206</v>
      </c>
      <c r="E20225" s="287">
        <v>10</v>
      </c>
      <c r="F20225" s="287">
        <v>22708</v>
      </c>
      <c r="G20225" s="287">
        <v>337</v>
      </c>
      <c r="H20225" s="287">
        <v>492</v>
      </c>
      <c r="I20225" s="287">
        <v>517663.87</v>
      </c>
      <c r="J20225" s="287">
        <v>136235.32999999999</v>
      </c>
      <c r="K20225" s="287">
        <v>274401</v>
      </c>
      <c r="L20225" s="287">
        <v>996856.46</v>
      </c>
    </row>
    <row r="20226" spans="1:12">
      <c r="A20226" s="287">
        <v>2023</v>
      </c>
      <c r="B20226" s="287" t="s">
        <v>193</v>
      </c>
      <c r="C20226" s="287" t="s">
        <v>64</v>
      </c>
      <c r="D20226" s="287" t="s">
        <v>206</v>
      </c>
      <c r="E20226" s="287">
        <v>15</v>
      </c>
      <c r="F20226" s="287">
        <v>22608</v>
      </c>
      <c r="G20226" s="287">
        <v>722</v>
      </c>
      <c r="H20226" s="287">
        <v>1152</v>
      </c>
      <c r="I20226" s="287">
        <v>1368495.8</v>
      </c>
      <c r="J20226" s="287">
        <v>389057.54</v>
      </c>
      <c r="K20226" s="287">
        <v>303109</v>
      </c>
      <c r="L20226" s="287">
        <v>2278702.92</v>
      </c>
    </row>
    <row r="20227" spans="1:12">
      <c r="A20227" s="287">
        <v>2023</v>
      </c>
      <c r="B20227" s="287" t="s">
        <v>193</v>
      </c>
      <c r="C20227" s="287" t="s">
        <v>64</v>
      </c>
      <c r="D20227" s="287" t="s">
        <v>206</v>
      </c>
      <c r="E20227" s="287">
        <v>20</v>
      </c>
      <c r="F20227" s="287">
        <v>19392</v>
      </c>
      <c r="G20227" s="287">
        <v>1001</v>
      </c>
      <c r="H20227" s="287">
        <v>1608</v>
      </c>
      <c r="I20227" s="287">
        <v>2042221.62</v>
      </c>
      <c r="J20227" s="287">
        <v>584402.43999999994</v>
      </c>
      <c r="K20227" s="287">
        <v>231980</v>
      </c>
      <c r="L20227" s="287">
        <v>3316824.22</v>
      </c>
    </row>
    <row r="20228" spans="1:12">
      <c r="A20228" s="287">
        <v>2023</v>
      </c>
      <c r="B20228" s="287" t="s">
        <v>193</v>
      </c>
      <c r="C20228" s="287" t="s">
        <v>64</v>
      </c>
      <c r="D20228" s="287" t="s">
        <v>206</v>
      </c>
      <c r="E20228" s="287">
        <v>25</v>
      </c>
      <c r="F20228" s="287">
        <v>18022</v>
      </c>
      <c r="G20228" s="287">
        <v>1031</v>
      </c>
      <c r="H20228" s="287">
        <v>2410</v>
      </c>
      <c r="I20228" s="287">
        <v>2521515.85</v>
      </c>
      <c r="J20228" s="287">
        <v>787725.41</v>
      </c>
      <c r="K20228" s="287">
        <v>340570</v>
      </c>
      <c r="L20228" s="287">
        <v>4309324.6100000003</v>
      </c>
    </row>
    <row r="20229" spans="1:12">
      <c r="A20229" s="287">
        <v>2023</v>
      </c>
      <c r="B20229" s="287" t="s">
        <v>193</v>
      </c>
      <c r="C20229" s="287" t="s">
        <v>64</v>
      </c>
      <c r="D20229" s="287" t="s">
        <v>206</v>
      </c>
      <c r="E20229" s="287">
        <v>30</v>
      </c>
      <c r="F20229" s="287">
        <v>24494</v>
      </c>
      <c r="G20229" s="287">
        <v>1804</v>
      </c>
      <c r="H20229" s="287">
        <v>4136</v>
      </c>
      <c r="I20229" s="287">
        <v>4667781.0199999996</v>
      </c>
      <c r="J20229" s="287">
        <v>1494380.1</v>
      </c>
      <c r="K20229" s="287">
        <v>400272</v>
      </c>
      <c r="L20229" s="287">
        <v>7632667.9000000004</v>
      </c>
    </row>
    <row r="20230" spans="1:12">
      <c r="A20230" s="287">
        <v>2023</v>
      </c>
      <c r="B20230" s="287" t="s">
        <v>193</v>
      </c>
      <c r="C20230" s="287" t="s">
        <v>64</v>
      </c>
      <c r="D20230" s="287" t="s">
        <v>206</v>
      </c>
      <c r="E20230" s="287">
        <v>35</v>
      </c>
      <c r="F20230" s="287">
        <v>28542</v>
      </c>
      <c r="G20230" s="287">
        <v>2395</v>
      </c>
      <c r="H20230" s="287">
        <v>5185</v>
      </c>
      <c r="I20230" s="287">
        <v>5771564.0700000003</v>
      </c>
      <c r="J20230" s="287">
        <v>1579908.1</v>
      </c>
      <c r="K20230" s="287">
        <v>601389</v>
      </c>
      <c r="L20230" s="287">
        <v>9053967.75</v>
      </c>
    </row>
    <row r="20231" spans="1:12">
      <c r="A20231" s="287">
        <v>2023</v>
      </c>
      <c r="B20231" s="287" t="s">
        <v>193</v>
      </c>
      <c r="C20231" s="287" t="s">
        <v>64</v>
      </c>
      <c r="D20231" s="287" t="s">
        <v>206</v>
      </c>
      <c r="E20231" s="287">
        <v>40</v>
      </c>
      <c r="F20231" s="287">
        <v>27962</v>
      </c>
      <c r="G20231" s="287">
        <v>2138</v>
      </c>
      <c r="H20231" s="287">
        <v>3990</v>
      </c>
      <c r="I20231" s="287">
        <v>4710254.05</v>
      </c>
      <c r="J20231" s="287">
        <v>1407161.79</v>
      </c>
      <c r="K20231" s="287">
        <v>742452</v>
      </c>
      <c r="L20231" s="287">
        <v>7934940.1200000001</v>
      </c>
    </row>
    <row r="20232" spans="1:12">
      <c r="A20232" s="287">
        <v>2023</v>
      </c>
      <c r="B20232" s="287" t="s">
        <v>193</v>
      </c>
      <c r="C20232" s="287" t="s">
        <v>64</v>
      </c>
      <c r="D20232" s="287" t="s">
        <v>206</v>
      </c>
      <c r="E20232" s="287">
        <v>45</v>
      </c>
      <c r="F20232" s="287">
        <v>26125</v>
      </c>
      <c r="G20232" s="287">
        <v>1951</v>
      </c>
      <c r="H20232" s="287">
        <v>3607</v>
      </c>
      <c r="I20232" s="287">
        <v>4355684.91</v>
      </c>
      <c r="J20232" s="287">
        <v>1256262.1200000001</v>
      </c>
      <c r="K20232" s="287">
        <v>772876</v>
      </c>
      <c r="L20232" s="287">
        <v>7321509.4900000002</v>
      </c>
    </row>
    <row r="20233" spans="1:12">
      <c r="A20233" s="287">
        <v>2023</v>
      </c>
      <c r="B20233" s="287" t="s">
        <v>193</v>
      </c>
      <c r="C20233" s="287" t="s">
        <v>64</v>
      </c>
      <c r="D20233" s="287" t="s">
        <v>206</v>
      </c>
      <c r="E20233" s="287">
        <v>50</v>
      </c>
      <c r="F20233" s="287">
        <v>29108</v>
      </c>
      <c r="G20233" s="287">
        <v>2611</v>
      </c>
      <c r="H20233" s="287">
        <v>5466</v>
      </c>
      <c r="I20233" s="287">
        <v>6359919.1900000004</v>
      </c>
      <c r="J20233" s="287">
        <v>1659379.69</v>
      </c>
      <c r="K20233" s="287">
        <v>1435852.23</v>
      </c>
      <c r="L20233" s="287">
        <v>10655490.1</v>
      </c>
    </row>
    <row r="20234" spans="1:12">
      <c r="A20234" s="287">
        <v>2023</v>
      </c>
      <c r="B20234" s="287" t="s">
        <v>193</v>
      </c>
      <c r="C20234" s="287" t="s">
        <v>64</v>
      </c>
      <c r="D20234" s="287" t="s">
        <v>206</v>
      </c>
      <c r="E20234" s="287">
        <v>55</v>
      </c>
      <c r="F20234" s="287">
        <v>28746</v>
      </c>
      <c r="G20234" s="287">
        <v>3390</v>
      </c>
      <c r="H20234" s="287">
        <v>5893</v>
      </c>
      <c r="I20234" s="287">
        <v>6758287.4699999997</v>
      </c>
      <c r="J20234" s="287">
        <v>1826739.77</v>
      </c>
      <c r="K20234" s="287">
        <v>1875087.86</v>
      </c>
      <c r="L20234" s="287">
        <v>11620128.189999999</v>
      </c>
    </row>
    <row r="20235" spans="1:12">
      <c r="A20235" s="287">
        <v>2023</v>
      </c>
      <c r="B20235" s="287" t="s">
        <v>193</v>
      </c>
      <c r="C20235" s="287" t="s">
        <v>64</v>
      </c>
      <c r="D20235" s="287" t="s">
        <v>206</v>
      </c>
      <c r="E20235" s="287">
        <v>60</v>
      </c>
      <c r="F20235" s="287">
        <v>31595</v>
      </c>
      <c r="G20235" s="287">
        <v>4304</v>
      </c>
      <c r="H20235" s="287">
        <v>8904</v>
      </c>
      <c r="I20235" s="287">
        <v>10355517.560000001</v>
      </c>
      <c r="J20235" s="287">
        <v>2646705.66</v>
      </c>
      <c r="K20235" s="287">
        <v>3216827.77</v>
      </c>
      <c r="L20235" s="287">
        <v>17663369.420000002</v>
      </c>
    </row>
    <row r="20236" spans="1:12">
      <c r="A20236" s="287">
        <v>2023</v>
      </c>
      <c r="B20236" s="287" t="s">
        <v>193</v>
      </c>
      <c r="C20236" s="287" t="s">
        <v>64</v>
      </c>
      <c r="D20236" s="287" t="s">
        <v>206</v>
      </c>
      <c r="E20236" s="287">
        <v>65</v>
      </c>
      <c r="F20236" s="287">
        <v>31040</v>
      </c>
      <c r="G20236" s="287">
        <v>5546</v>
      </c>
      <c r="H20236" s="287">
        <v>11368</v>
      </c>
      <c r="I20236" s="287">
        <v>12660858.029999999</v>
      </c>
      <c r="J20236" s="287">
        <v>3309456.62</v>
      </c>
      <c r="K20236" s="287">
        <v>3856550.65</v>
      </c>
      <c r="L20236" s="287">
        <v>21323615.190000001</v>
      </c>
    </row>
    <row r="20237" spans="1:12">
      <c r="A20237" s="287">
        <v>2023</v>
      </c>
      <c r="B20237" s="287" t="s">
        <v>193</v>
      </c>
      <c r="C20237" s="287" t="s">
        <v>64</v>
      </c>
      <c r="D20237" s="287" t="s">
        <v>206</v>
      </c>
      <c r="E20237" s="287">
        <v>70</v>
      </c>
      <c r="F20237" s="287">
        <v>29356</v>
      </c>
      <c r="G20237" s="287">
        <v>5916</v>
      </c>
      <c r="H20237" s="287">
        <v>12293</v>
      </c>
      <c r="I20237" s="287">
        <v>14735797.42</v>
      </c>
      <c r="J20237" s="287">
        <v>3690613.74</v>
      </c>
      <c r="K20237" s="287">
        <v>4906826.7</v>
      </c>
      <c r="L20237" s="287">
        <v>24753461.350000001</v>
      </c>
    </row>
    <row r="20238" spans="1:12">
      <c r="A20238" s="287">
        <v>2023</v>
      </c>
      <c r="B20238" s="287" t="s">
        <v>193</v>
      </c>
      <c r="C20238" s="287" t="s">
        <v>64</v>
      </c>
      <c r="D20238" s="287" t="s">
        <v>206</v>
      </c>
      <c r="E20238" s="287">
        <v>75</v>
      </c>
      <c r="F20238" s="287">
        <v>24326</v>
      </c>
      <c r="G20238" s="287">
        <v>6029</v>
      </c>
      <c r="H20238" s="287">
        <v>15891</v>
      </c>
      <c r="I20238" s="287">
        <v>15732278.1</v>
      </c>
      <c r="J20238" s="287">
        <v>3755951.84</v>
      </c>
      <c r="K20238" s="287">
        <v>4393209.25</v>
      </c>
      <c r="L20238" s="287">
        <v>25256709.879999999</v>
      </c>
    </row>
    <row r="20239" spans="1:12">
      <c r="A20239" s="287">
        <v>2023</v>
      </c>
      <c r="B20239" s="287" t="s">
        <v>193</v>
      </c>
      <c r="C20239" s="287" t="s">
        <v>64</v>
      </c>
      <c r="D20239" s="287" t="s">
        <v>206</v>
      </c>
      <c r="E20239" s="287">
        <v>80</v>
      </c>
      <c r="F20239" s="287">
        <v>14894</v>
      </c>
      <c r="G20239" s="287">
        <v>3736</v>
      </c>
      <c r="H20239" s="287">
        <v>12545</v>
      </c>
      <c r="I20239" s="287">
        <v>11176673.84</v>
      </c>
      <c r="J20239" s="287">
        <v>2236859.48</v>
      </c>
      <c r="K20239" s="287">
        <v>2711484.9</v>
      </c>
      <c r="L20239" s="287">
        <v>16758713.77</v>
      </c>
    </row>
    <row r="20240" spans="1:12">
      <c r="A20240" s="287">
        <v>2023</v>
      </c>
      <c r="B20240" s="287" t="s">
        <v>193</v>
      </c>
      <c r="C20240" s="287" t="s">
        <v>64</v>
      </c>
      <c r="D20240" s="287" t="s">
        <v>206</v>
      </c>
      <c r="E20240" s="287">
        <v>85</v>
      </c>
      <c r="F20240" s="287">
        <v>8785</v>
      </c>
      <c r="G20240" s="287">
        <v>2130</v>
      </c>
      <c r="H20240" s="287">
        <v>9266</v>
      </c>
      <c r="I20240" s="287">
        <v>6673148.2699999996</v>
      </c>
      <c r="J20240" s="287">
        <v>1111875.8700000001</v>
      </c>
      <c r="K20240" s="287">
        <v>1247228.5</v>
      </c>
      <c r="L20240" s="287">
        <v>9370589.7100000009</v>
      </c>
    </row>
    <row r="20241" spans="1:12">
      <c r="A20241" s="287">
        <v>2023</v>
      </c>
      <c r="B20241" s="287" t="s">
        <v>193</v>
      </c>
      <c r="C20241" s="287" t="s">
        <v>64</v>
      </c>
      <c r="D20241" s="287" t="s">
        <v>206</v>
      </c>
      <c r="E20241" s="287">
        <v>90</v>
      </c>
      <c r="F20241" s="287">
        <v>4233</v>
      </c>
      <c r="G20241" s="287">
        <v>992</v>
      </c>
      <c r="H20241" s="287">
        <v>5147</v>
      </c>
      <c r="I20241" s="287">
        <v>3246941.05</v>
      </c>
      <c r="J20241" s="287">
        <v>471226.11</v>
      </c>
      <c r="K20241" s="287">
        <v>447655.2</v>
      </c>
      <c r="L20241" s="287">
        <v>4299155.17</v>
      </c>
    </row>
    <row r="20242" spans="1:12">
      <c r="A20242" s="287">
        <v>2023</v>
      </c>
      <c r="B20242" s="287" t="s">
        <v>193</v>
      </c>
      <c r="C20242" s="287" t="s">
        <v>64</v>
      </c>
      <c r="D20242" s="287" t="s">
        <v>206</v>
      </c>
      <c r="E20242" s="287">
        <v>95</v>
      </c>
      <c r="F20242" s="287">
        <v>1376</v>
      </c>
      <c r="G20242" s="287">
        <v>259</v>
      </c>
      <c r="H20242" s="287">
        <v>1792</v>
      </c>
      <c r="I20242" s="287">
        <v>997100.35</v>
      </c>
      <c r="J20242" s="287">
        <v>143032.79</v>
      </c>
      <c r="K20242" s="287">
        <v>102509</v>
      </c>
      <c r="L20242" s="287">
        <v>1278088.3899999999</v>
      </c>
    </row>
    <row r="20243" spans="1:12">
      <c r="A20243" s="287">
        <v>2023</v>
      </c>
      <c r="B20243" s="287" t="s">
        <v>193</v>
      </c>
      <c r="C20243" s="287" t="s">
        <v>65</v>
      </c>
      <c r="D20243" s="287" t="s">
        <v>205</v>
      </c>
      <c r="E20243" s="287">
        <v>0</v>
      </c>
      <c r="F20243" s="287">
        <v>40506</v>
      </c>
      <c r="G20243" s="287">
        <v>1887</v>
      </c>
      <c r="H20243" s="287">
        <v>5354</v>
      </c>
      <c r="I20243" s="287">
        <v>4001063.2</v>
      </c>
      <c r="J20243" s="287">
        <v>543361.44999999995</v>
      </c>
      <c r="K20243" s="287">
        <v>77683</v>
      </c>
      <c r="L20243" s="287">
        <v>4993863</v>
      </c>
    </row>
    <row r="20244" spans="1:12">
      <c r="A20244" s="287">
        <v>2023</v>
      </c>
      <c r="B20244" s="287" t="s">
        <v>193</v>
      </c>
      <c r="C20244" s="287" t="s">
        <v>65</v>
      </c>
      <c r="D20244" s="287" t="s">
        <v>205</v>
      </c>
      <c r="E20244" s="287">
        <v>5</v>
      </c>
      <c r="F20244" s="287">
        <v>52234</v>
      </c>
      <c r="G20244" s="287">
        <v>1173</v>
      </c>
      <c r="H20244" s="287">
        <v>1511</v>
      </c>
      <c r="I20244" s="287">
        <v>1716703.4</v>
      </c>
      <c r="J20244" s="287">
        <v>353961.21</v>
      </c>
      <c r="K20244" s="287">
        <v>75365</v>
      </c>
      <c r="L20244" s="287">
        <v>2444314.96</v>
      </c>
    </row>
    <row r="20245" spans="1:12">
      <c r="A20245" s="287">
        <v>2023</v>
      </c>
      <c r="B20245" s="287" t="s">
        <v>193</v>
      </c>
      <c r="C20245" s="287" t="s">
        <v>65</v>
      </c>
      <c r="D20245" s="287" t="s">
        <v>205</v>
      </c>
      <c r="E20245" s="287">
        <v>10</v>
      </c>
      <c r="F20245" s="287">
        <v>53145</v>
      </c>
      <c r="G20245" s="287">
        <v>897</v>
      </c>
      <c r="H20245" s="287">
        <v>1312</v>
      </c>
      <c r="I20245" s="287">
        <v>1226546.8500000001</v>
      </c>
      <c r="J20245" s="287">
        <v>248978.21</v>
      </c>
      <c r="K20245" s="287">
        <v>274655</v>
      </c>
      <c r="L20245" s="287">
        <v>1898117.79</v>
      </c>
    </row>
    <row r="20246" spans="1:12">
      <c r="A20246" s="287">
        <v>2023</v>
      </c>
      <c r="B20246" s="287" t="s">
        <v>193</v>
      </c>
      <c r="C20246" s="287" t="s">
        <v>65</v>
      </c>
      <c r="D20246" s="287" t="s">
        <v>205</v>
      </c>
      <c r="E20246" s="287">
        <v>15</v>
      </c>
      <c r="F20246" s="287">
        <v>49585</v>
      </c>
      <c r="G20246" s="287">
        <v>1180</v>
      </c>
      <c r="H20246" s="287">
        <v>1782</v>
      </c>
      <c r="I20246" s="287">
        <v>2610008.25</v>
      </c>
      <c r="J20246" s="287">
        <v>572922.78</v>
      </c>
      <c r="K20246" s="287">
        <v>806862</v>
      </c>
      <c r="L20246" s="287">
        <v>4349169.7</v>
      </c>
    </row>
    <row r="20247" spans="1:12">
      <c r="A20247" s="287">
        <v>2023</v>
      </c>
      <c r="B20247" s="287" t="s">
        <v>193</v>
      </c>
      <c r="C20247" s="287" t="s">
        <v>65</v>
      </c>
      <c r="D20247" s="287" t="s">
        <v>205</v>
      </c>
      <c r="E20247" s="287">
        <v>20</v>
      </c>
      <c r="F20247" s="287">
        <v>38869</v>
      </c>
      <c r="G20247" s="287">
        <v>963</v>
      </c>
      <c r="H20247" s="287">
        <v>1835</v>
      </c>
      <c r="I20247" s="287">
        <v>2580555.2000000002</v>
      </c>
      <c r="J20247" s="287">
        <v>498944.62</v>
      </c>
      <c r="K20247" s="287">
        <v>596138.80000000005</v>
      </c>
      <c r="L20247" s="287">
        <v>4054898.94</v>
      </c>
    </row>
    <row r="20248" spans="1:12">
      <c r="A20248" s="287">
        <v>2023</v>
      </c>
      <c r="B20248" s="287" t="s">
        <v>193</v>
      </c>
      <c r="C20248" s="287" t="s">
        <v>65</v>
      </c>
      <c r="D20248" s="287" t="s">
        <v>205</v>
      </c>
      <c r="E20248" s="287">
        <v>25</v>
      </c>
      <c r="F20248" s="287">
        <v>32890</v>
      </c>
      <c r="G20248" s="287">
        <v>795</v>
      </c>
      <c r="H20248" s="287">
        <v>1318</v>
      </c>
      <c r="I20248" s="287">
        <v>1823875.45</v>
      </c>
      <c r="J20248" s="287">
        <v>400378.43</v>
      </c>
      <c r="K20248" s="287">
        <v>360123</v>
      </c>
      <c r="L20248" s="287">
        <v>3058185.17</v>
      </c>
    </row>
    <row r="20249" spans="1:12">
      <c r="A20249" s="287">
        <v>2023</v>
      </c>
      <c r="B20249" s="287" t="s">
        <v>193</v>
      </c>
      <c r="C20249" s="287" t="s">
        <v>65</v>
      </c>
      <c r="D20249" s="287" t="s">
        <v>205</v>
      </c>
      <c r="E20249" s="287">
        <v>30</v>
      </c>
      <c r="F20249" s="287">
        <v>47590</v>
      </c>
      <c r="G20249" s="287">
        <v>1250</v>
      </c>
      <c r="H20249" s="287">
        <v>2188</v>
      </c>
      <c r="I20249" s="287">
        <v>2987642.84</v>
      </c>
      <c r="J20249" s="287">
        <v>724278.98</v>
      </c>
      <c r="K20249" s="287">
        <v>586743</v>
      </c>
      <c r="L20249" s="287">
        <v>5076288.04</v>
      </c>
    </row>
    <row r="20250" spans="1:12">
      <c r="A20250" s="287">
        <v>2023</v>
      </c>
      <c r="B20250" s="287" t="s">
        <v>193</v>
      </c>
      <c r="C20250" s="287" t="s">
        <v>65</v>
      </c>
      <c r="D20250" s="287" t="s">
        <v>205</v>
      </c>
      <c r="E20250" s="287">
        <v>35</v>
      </c>
      <c r="F20250" s="287">
        <v>59360</v>
      </c>
      <c r="G20250" s="287">
        <v>1996</v>
      </c>
      <c r="H20250" s="287">
        <v>3625</v>
      </c>
      <c r="I20250" s="287">
        <v>4595293.8600000003</v>
      </c>
      <c r="J20250" s="287">
        <v>1080428.05</v>
      </c>
      <c r="K20250" s="287">
        <v>927708</v>
      </c>
      <c r="L20250" s="287">
        <v>7707108.6100000003</v>
      </c>
    </row>
    <row r="20251" spans="1:12">
      <c r="A20251" s="287">
        <v>2023</v>
      </c>
      <c r="B20251" s="287" t="s">
        <v>193</v>
      </c>
      <c r="C20251" s="287" t="s">
        <v>65</v>
      </c>
      <c r="D20251" s="287" t="s">
        <v>205</v>
      </c>
      <c r="E20251" s="287">
        <v>40</v>
      </c>
      <c r="F20251" s="287">
        <v>58293</v>
      </c>
      <c r="G20251" s="287">
        <v>2419</v>
      </c>
      <c r="H20251" s="287">
        <v>4242</v>
      </c>
      <c r="I20251" s="287">
        <v>5380105.5499999998</v>
      </c>
      <c r="J20251" s="287">
        <v>1258526.54</v>
      </c>
      <c r="K20251" s="287">
        <v>1147991.08</v>
      </c>
      <c r="L20251" s="287">
        <v>8894705.9700000007</v>
      </c>
    </row>
    <row r="20252" spans="1:12">
      <c r="A20252" s="287">
        <v>2023</v>
      </c>
      <c r="B20252" s="287" t="s">
        <v>193</v>
      </c>
      <c r="C20252" s="287" t="s">
        <v>65</v>
      </c>
      <c r="D20252" s="287" t="s">
        <v>205</v>
      </c>
      <c r="E20252" s="287">
        <v>45</v>
      </c>
      <c r="F20252" s="287">
        <v>53255</v>
      </c>
      <c r="G20252" s="287">
        <v>2495</v>
      </c>
      <c r="H20252" s="287">
        <v>4268</v>
      </c>
      <c r="I20252" s="287">
        <v>6211044.3499999996</v>
      </c>
      <c r="J20252" s="287">
        <v>1446766.74</v>
      </c>
      <c r="K20252" s="287">
        <v>1235196.6499999999</v>
      </c>
      <c r="L20252" s="287">
        <v>10024552.18</v>
      </c>
    </row>
    <row r="20253" spans="1:12">
      <c r="A20253" s="287">
        <v>2023</v>
      </c>
      <c r="B20253" s="287" t="s">
        <v>193</v>
      </c>
      <c r="C20253" s="287" t="s">
        <v>65</v>
      </c>
      <c r="D20253" s="287" t="s">
        <v>205</v>
      </c>
      <c r="E20253" s="287">
        <v>50</v>
      </c>
      <c r="F20253" s="287">
        <v>55350</v>
      </c>
      <c r="G20253" s="287">
        <v>3496</v>
      </c>
      <c r="H20253" s="287">
        <v>6563</v>
      </c>
      <c r="I20253" s="287">
        <v>9801261.7799999993</v>
      </c>
      <c r="J20253" s="287">
        <v>2131205.7799999998</v>
      </c>
      <c r="K20253" s="287">
        <v>1950966.06</v>
      </c>
      <c r="L20253" s="287">
        <v>15486714.65</v>
      </c>
    </row>
    <row r="20254" spans="1:12">
      <c r="A20254" s="287">
        <v>2023</v>
      </c>
      <c r="B20254" s="287" t="s">
        <v>193</v>
      </c>
      <c r="C20254" s="287" t="s">
        <v>65</v>
      </c>
      <c r="D20254" s="287" t="s">
        <v>205</v>
      </c>
      <c r="E20254" s="287">
        <v>55</v>
      </c>
      <c r="F20254" s="287">
        <v>49184</v>
      </c>
      <c r="G20254" s="287">
        <v>4075</v>
      </c>
      <c r="H20254" s="287">
        <v>7692</v>
      </c>
      <c r="I20254" s="287">
        <v>12128894.15</v>
      </c>
      <c r="J20254" s="287">
        <v>2718613.69</v>
      </c>
      <c r="K20254" s="287">
        <v>2630706.88</v>
      </c>
      <c r="L20254" s="287">
        <v>19308668.879999999</v>
      </c>
    </row>
    <row r="20255" spans="1:12">
      <c r="A20255" s="287">
        <v>2023</v>
      </c>
      <c r="B20255" s="287" t="s">
        <v>193</v>
      </c>
      <c r="C20255" s="287" t="s">
        <v>65</v>
      </c>
      <c r="D20255" s="287" t="s">
        <v>205</v>
      </c>
      <c r="E20255" s="287">
        <v>60</v>
      </c>
      <c r="F20255" s="287">
        <v>47180</v>
      </c>
      <c r="G20255" s="287">
        <v>5482</v>
      </c>
      <c r="H20255" s="287">
        <v>10761</v>
      </c>
      <c r="I20255" s="287">
        <v>17172947.579999998</v>
      </c>
      <c r="J20255" s="287">
        <v>3764525.91</v>
      </c>
      <c r="K20255" s="287">
        <v>4439777.58</v>
      </c>
      <c r="L20255" s="287">
        <v>27663467.949999999</v>
      </c>
    </row>
    <row r="20256" spans="1:12">
      <c r="A20256" s="287">
        <v>2023</v>
      </c>
      <c r="B20256" s="287" t="s">
        <v>193</v>
      </c>
      <c r="C20256" s="287" t="s">
        <v>65</v>
      </c>
      <c r="D20256" s="287" t="s">
        <v>205</v>
      </c>
      <c r="E20256" s="287">
        <v>65</v>
      </c>
      <c r="F20256" s="287">
        <v>40468</v>
      </c>
      <c r="G20256" s="287">
        <v>6425</v>
      </c>
      <c r="H20256" s="287">
        <v>13262</v>
      </c>
      <c r="I20256" s="287">
        <v>21225418.210000001</v>
      </c>
      <c r="J20256" s="287">
        <v>4336924.55</v>
      </c>
      <c r="K20256" s="287">
        <v>5089676.55</v>
      </c>
      <c r="L20256" s="287">
        <v>32760070.16</v>
      </c>
    </row>
    <row r="20257" spans="1:12">
      <c r="A20257" s="287">
        <v>2023</v>
      </c>
      <c r="B20257" s="287" t="s">
        <v>193</v>
      </c>
      <c r="C20257" s="287" t="s">
        <v>65</v>
      </c>
      <c r="D20257" s="287" t="s">
        <v>205</v>
      </c>
      <c r="E20257" s="287">
        <v>70</v>
      </c>
      <c r="F20257" s="287">
        <v>34010</v>
      </c>
      <c r="G20257" s="287">
        <v>7064</v>
      </c>
      <c r="H20257" s="287">
        <v>14964</v>
      </c>
      <c r="I20257" s="287">
        <v>22707390.059999999</v>
      </c>
      <c r="J20257" s="287">
        <v>4808598.55</v>
      </c>
      <c r="K20257" s="287">
        <v>5839204</v>
      </c>
      <c r="L20257" s="287">
        <v>35393142.090000004</v>
      </c>
    </row>
    <row r="20258" spans="1:12">
      <c r="A20258" s="287">
        <v>2023</v>
      </c>
      <c r="B20258" s="287" t="s">
        <v>193</v>
      </c>
      <c r="C20258" s="287" t="s">
        <v>65</v>
      </c>
      <c r="D20258" s="287" t="s">
        <v>205</v>
      </c>
      <c r="E20258" s="287">
        <v>75</v>
      </c>
      <c r="F20258" s="287">
        <v>25864</v>
      </c>
      <c r="G20258" s="287">
        <v>6809</v>
      </c>
      <c r="H20258" s="287">
        <v>15991</v>
      </c>
      <c r="I20258" s="287">
        <v>21847812.940000001</v>
      </c>
      <c r="J20258" s="287">
        <v>4566842.93</v>
      </c>
      <c r="K20258" s="287">
        <v>5483145.5800000001</v>
      </c>
      <c r="L20258" s="287">
        <v>33377765.84</v>
      </c>
    </row>
    <row r="20259" spans="1:12">
      <c r="A20259" s="287">
        <v>2023</v>
      </c>
      <c r="B20259" s="287" t="s">
        <v>193</v>
      </c>
      <c r="C20259" s="287" t="s">
        <v>65</v>
      </c>
      <c r="D20259" s="287" t="s">
        <v>205</v>
      </c>
      <c r="E20259" s="287">
        <v>80</v>
      </c>
      <c r="F20259" s="287">
        <v>15364</v>
      </c>
      <c r="G20259" s="287">
        <v>4399</v>
      </c>
      <c r="H20259" s="287">
        <v>14246</v>
      </c>
      <c r="I20259" s="287">
        <v>16121911.4</v>
      </c>
      <c r="J20259" s="287">
        <v>3028175.39</v>
      </c>
      <c r="K20259" s="287">
        <v>3764099.98</v>
      </c>
      <c r="L20259" s="287">
        <v>23678227.59</v>
      </c>
    </row>
    <row r="20260" spans="1:12">
      <c r="A20260" s="287">
        <v>2023</v>
      </c>
      <c r="B20260" s="287" t="s">
        <v>193</v>
      </c>
      <c r="C20260" s="287" t="s">
        <v>65</v>
      </c>
      <c r="D20260" s="287" t="s">
        <v>205</v>
      </c>
      <c r="E20260" s="287">
        <v>85</v>
      </c>
      <c r="F20260" s="287">
        <v>8004</v>
      </c>
      <c r="G20260" s="287">
        <v>2275</v>
      </c>
      <c r="H20260" s="287">
        <v>9210</v>
      </c>
      <c r="I20260" s="287">
        <v>8978482.5999999996</v>
      </c>
      <c r="J20260" s="287">
        <v>1414678.1</v>
      </c>
      <c r="K20260" s="287">
        <v>1549143</v>
      </c>
      <c r="L20260" s="287">
        <v>12284516.619999999</v>
      </c>
    </row>
    <row r="20261" spans="1:12">
      <c r="A20261" s="287">
        <v>2023</v>
      </c>
      <c r="B20261" s="287" t="s">
        <v>193</v>
      </c>
      <c r="C20261" s="287" t="s">
        <v>65</v>
      </c>
      <c r="D20261" s="287" t="s">
        <v>205</v>
      </c>
      <c r="E20261" s="287">
        <v>90</v>
      </c>
      <c r="F20261" s="287">
        <v>3058</v>
      </c>
      <c r="G20261" s="287">
        <v>885</v>
      </c>
      <c r="H20261" s="287">
        <v>4715</v>
      </c>
      <c r="I20261" s="287">
        <v>3826557.2</v>
      </c>
      <c r="J20261" s="287">
        <v>489964.7</v>
      </c>
      <c r="K20261" s="287">
        <v>421933</v>
      </c>
      <c r="L20261" s="287">
        <v>4858518.03</v>
      </c>
    </row>
    <row r="20262" spans="1:12">
      <c r="A20262" s="287">
        <v>2023</v>
      </c>
      <c r="B20262" s="287" t="s">
        <v>193</v>
      </c>
      <c r="C20262" s="287" t="s">
        <v>65</v>
      </c>
      <c r="D20262" s="287" t="s">
        <v>205</v>
      </c>
      <c r="E20262" s="287">
        <v>95</v>
      </c>
      <c r="F20262" s="287">
        <v>636</v>
      </c>
      <c r="G20262" s="287">
        <v>140</v>
      </c>
      <c r="H20262" s="287">
        <v>1211</v>
      </c>
      <c r="I20262" s="287">
        <v>743171.75</v>
      </c>
      <c r="J20262" s="287">
        <v>82290.649999999994</v>
      </c>
      <c r="K20262" s="287">
        <v>38180</v>
      </c>
      <c r="L20262" s="287">
        <v>880946.59</v>
      </c>
    </row>
    <row r="20263" spans="1:12">
      <c r="A20263" s="287">
        <v>2023</v>
      </c>
      <c r="B20263" s="287" t="s">
        <v>193</v>
      </c>
      <c r="C20263" s="287" t="s">
        <v>65</v>
      </c>
      <c r="D20263" s="287" t="s">
        <v>206</v>
      </c>
      <c r="E20263" s="287">
        <v>0</v>
      </c>
      <c r="F20263" s="287">
        <v>37962</v>
      </c>
      <c r="G20263" s="287">
        <v>1315</v>
      </c>
      <c r="H20263" s="287">
        <v>3898</v>
      </c>
      <c r="I20263" s="287">
        <v>2588574</v>
      </c>
      <c r="J20263" s="287">
        <v>346734.26</v>
      </c>
      <c r="K20263" s="287">
        <v>49088</v>
      </c>
      <c r="L20263" s="287">
        <v>3205772.23</v>
      </c>
    </row>
    <row r="20264" spans="1:12">
      <c r="A20264" s="287">
        <v>2023</v>
      </c>
      <c r="B20264" s="287" t="s">
        <v>193</v>
      </c>
      <c r="C20264" s="287" t="s">
        <v>65</v>
      </c>
      <c r="D20264" s="287" t="s">
        <v>206</v>
      </c>
      <c r="E20264" s="287">
        <v>5</v>
      </c>
      <c r="F20264" s="287">
        <v>48437</v>
      </c>
      <c r="G20264" s="287">
        <v>987</v>
      </c>
      <c r="H20264" s="287">
        <v>1256</v>
      </c>
      <c r="I20264" s="287">
        <v>1368168.7</v>
      </c>
      <c r="J20264" s="287">
        <v>281338.43</v>
      </c>
      <c r="K20264" s="287">
        <v>144265</v>
      </c>
      <c r="L20264" s="287">
        <v>1985632.17</v>
      </c>
    </row>
    <row r="20265" spans="1:12">
      <c r="A20265" s="287">
        <v>2023</v>
      </c>
      <c r="B20265" s="287" t="s">
        <v>193</v>
      </c>
      <c r="C20265" s="287" t="s">
        <v>65</v>
      </c>
      <c r="D20265" s="287" t="s">
        <v>206</v>
      </c>
      <c r="E20265" s="287">
        <v>10</v>
      </c>
      <c r="F20265" s="287">
        <v>50534</v>
      </c>
      <c r="G20265" s="287">
        <v>824</v>
      </c>
      <c r="H20265" s="287">
        <v>1854</v>
      </c>
      <c r="I20265" s="287">
        <v>1347199.6</v>
      </c>
      <c r="J20265" s="287">
        <v>234493.53</v>
      </c>
      <c r="K20265" s="287">
        <v>244828</v>
      </c>
      <c r="L20265" s="287">
        <v>1978034.85</v>
      </c>
    </row>
    <row r="20266" spans="1:12">
      <c r="A20266" s="287">
        <v>2023</v>
      </c>
      <c r="B20266" s="287" t="s">
        <v>193</v>
      </c>
      <c r="C20266" s="287" t="s">
        <v>65</v>
      </c>
      <c r="D20266" s="287" t="s">
        <v>206</v>
      </c>
      <c r="E20266" s="287">
        <v>15</v>
      </c>
      <c r="F20266" s="287">
        <v>47269</v>
      </c>
      <c r="G20266" s="287">
        <v>1762</v>
      </c>
      <c r="H20266" s="287">
        <v>4433</v>
      </c>
      <c r="I20266" s="287">
        <v>4214302.3099999996</v>
      </c>
      <c r="J20266" s="287">
        <v>559107.25</v>
      </c>
      <c r="K20266" s="287">
        <v>772887</v>
      </c>
      <c r="L20266" s="287">
        <v>6008551.3899999997</v>
      </c>
    </row>
    <row r="20267" spans="1:12">
      <c r="A20267" s="287">
        <v>2023</v>
      </c>
      <c r="B20267" s="287" t="s">
        <v>193</v>
      </c>
      <c r="C20267" s="287" t="s">
        <v>65</v>
      </c>
      <c r="D20267" s="287" t="s">
        <v>206</v>
      </c>
      <c r="E20267" s="287">
        <v>20</v>
      </c>
      <c r="F20267" s="287">
        <v>39169</v>
      </c>
      <c r="G20267" s="287">
        <v>1952</v>
      </c>
      <c r="H20267" s="287">
        <v>3888</v>
      </c>
      <c r="I20267" s="287">
        <v>4836126.99</v>
      </c>
      <c r="J20267" s="287">
        <v>796296.65</v>
      </c>
      <c r="K20267" s="287">
        <v>645592</v>
      </c>
      <c r="L20267" s="287">
        <v>6990774.79</v>
      </c>
    </row>
    <row r="20268" spans="1:12">
      <c r="A20268" s="287">
        <v>2023</v>
      </c>
      <c r="B20268" s="287" t="s">
        <v>193</v>
      </c>
      <c r="C20268" s="287" t="s">
        <v>65</v>
      </c>
      <c r="D20268" s="287" t="s">
        <v>206</v>
      </c>
      <c r="E20268" s="287">
        <v>25</v>
      </c>
      <c r="F20268" s="287">
        <v>36230</v>
      </c>
      <c r="G20268" s="287">
        <v>2093</v>
      </c>
      <c r="H20268" s="287">
        <v>5752</v>
      </c>
      <c r="I20268" s="287">
        <v>6923777.7999999998</v>
      </c>
      <c r="J20268" s="287">
        <v>1284210.3500000001</v>
      </c>
      <c r="K20268" s="287">
        <v>685073.4</v>
      </c>
      <c r="L20268" s="287">
        <v>10181548.689999999</v>
      </c>
    </row>
    <row r="20269" spans="1:12">
      <c r="A20269" s="287">
        <v>2023</v>
      </c>
      <c r="B20269" s="287" t="s">
        <v>193</v>
      </c>
      <c r="C20269" s="287" t="s">
        <v>65</v>
      </c>
      <c r="D20269" s="287" t="s">
        <v>206</v>
      </c>
      <c r="E20269" s="287">
        <v>30</v>
      </c>
      <c r="F20269" s="287">
        <v>53695</v>
      </c>
      <c r="G20269" s="287">
        <v>3494</v>
      </c>
      <c r="H20269" s="287">
        <v>8806</v>
      </c>
      <c r="I20269" s="287">
        <v>12853460.800000001</v>
      </c>
      <c r="J20269" s="287">
        <v>2621947.66</v>
      </c>
      <c r="K20269" s="287">
        <v>824356</v>
      </c>
      <c r="L20269" s="287">
        <v>18271066.030000001</v>
      </c>
    </row>
    <row r="20270" spans="1:12">
      <c r="A20270" s="287">
        <v>2023</v>
      </c>
      <c r="B20270" s="287" t="s">
        <v>193</v>
      </c>
      <c r="C20270" s="287" t="s">
        <v>65</v>
      </c>
      <c r="D20270" s="287" t="s">
        <v>206</v>
      </c>
      <c r="E20270" s="287">
        <v>35</v>
      </c>
      <c r="F20270" s="287">
        <v>63848</v>
      </c>
      <c r="G20270" s="287">
        <v>4329</v>
      </c>
      <c r="H20270" s="287">
        <v>9364</v>
      </c>
      <c r="I20270" s="287">
        <v>12908474.449999999</v>
      </c>
      <c r="J20270" s="287">
        <v>2815901.55</v>
      </c>
      <c r="K20270" s="287">
        <v>1272668</v>
      </c>
      <c r="L20270" s="287">
        <v>19403158.809999999</v>
      </c>
    </row>
    <row r="20271" spans="1:12">
      <c r="A20271" s="287">
        <v>2023</v>
      </c>
      <c r="B20271" s="287" t="s">
        <v>193</v>
      </c>
      <c r="C20271" s="287" t="s">
        <v>65</v>
      </c>
      <c r="D20271" s="287" t="s">
        <v>206</v>
      </c>
      <c r="E20271" s="287">
        <v>40</v>
      </c>
      <c r="F20271" s="287">
        <v>60312</v>
      </c>
      <c r="G20271" s="287">
        <v>4151</v>
      </c>
      <c r="H20271" s="287">
        <v>7924</v>
      </c>
      <c r="I20271" s="287">
        <v>11083087.449999999</v>
      </c>
      <c r="J20271" s="287">
        <v>2339323.7799999998</v>
      </c>
      <c r="K20271" s="287">
        <v>1492338.4</v>
      </c>
      <c r="L20271" s="287">
        <v>17377546.739999998</v>
      </c>
    </row>
    <row r="20272" spans="1:12">
      <c r="A20272" s="287">
        <v>2023</v>
      </c>
      <c r="B20272" s="287" t="s">
        <v>193</v>
      </c>
      <c r="C20272" s="287" t="s">
        <v>65</v>
      </c>
      <c r="D20272" s="287" t="s">
        <v>206</v>
      </c>
      <c r="E20272" s="287">
        <v>45</v>
      </c>
      <c r="F20272" s="287">
        <v>54281</v>
      </c>
      <c r="G20272" s="287">
        <v>3817</v>
      </c>
      <c r="H20272" s="287">
        <v>7119</v>
      </c>
      <c r="I20272" s="287">
        <v>10184130.6</v>
      </c>
      <c r="J20272" s="287">
        <v>2149430.69</v>
      </c>
      <c r="K20272" s="287">
        <v>1250637.8999999999</v>
      </c>
      <c r="L20272" s="287">
        <v>15721659.98</v>
      </c>
    </row>
    <row r="20273" spans="1:12">
      <c r="A20273" s="287">
        <v>2023</v>
      </c>
      <c r="B20273" s="287" t="s">
        <v>193</v>
      </c>
      <c r="C20273" s="287" t="s">
        <v>65</v>
      </c>
      <c r="D20273" s="287" t="s">
        <v>206</v>
      </c>
      <c r="E20273" s="287">
        <v>50</v>
      </c>
      <c r="F20273" s="287">
        <v>56224</v>
      </c>
      <c r="G20273" s="287">
        <v>4651</v>
      </c>
      <c r="H20273" s="287">
        <v>9021</v>
      </c>
      <c r="I20273" s="287">
        <v>12950478.42</v>
      </c>
      <c r="J20273" s="287">
        <v>2685207.08</v>
      </c>
      <c r="K20273" s="287">
        <v>2240607</v>
      </c>
      <c r="L20273" s="287">
        <v>20164374.98</v>
      </c>
    </row>
    <row r="20274" spans="1:12">
      <c r="A20274" s="287">
        <v>2023</v>
      </c>
      <c r="B20274" s="287" t="s">
        <v>193</v>
      </c>
      <c r="C20274" s="287" t="s">
        <v>65</v>
      </c>
      <c r="D20274" s="287" t="s">
        <v>206</v>
      </c>
      <c r="E20274" s="287">
        <v>55</v>
      </c>
      <c r="F20274" s="287">
        <v>50618</v>
      </c>
      <c r="G20274" s="287">
        <v>4866</v>
      </c>
      <c r="H20274" s="287">
        <v>9091</v>
      </c>
      <c r="I20274" s="287">
        <v>13058082.82</v>
      </c>
      <c r="J20274" s="287">
        <v>2909171.76</v>
      </c>
      <c r="K20274" s="287">
        <v>2539038.16</v>
      </c>
      <c r="L20274" s="287">
        <v>20869887.289999999</v>
      </c>
    </row>
    <row r="20275" spans="1:12">
      <c r="A20275" s="287">
        <v>2023</v>
      </c>
      <c r="B20275" s="287" t="s">
        <v>193</v>
      </c>
      <c r="C20275" s="287" t="s">
        <v>65</v>
      </c>
      <c r="D20275" s="287" t="s">
        <v>206</v>
      </c>
      <c r="E20275" s="287">
        <v>60</v>
      </c>
      <c r="F20275" s="287">
        <v>48923</v>
      </c>
      <c r="G20275" s="287">
        <v>5725</v>
      </c>
      <c r="H20275" s="287">
        <v>11529</v>
      </c>
      <c r="I20275" s="287">
        <v>15922274.41</v>
      </c>
      <c r="J20275" s="287">
        <v>3594969.65</v>
      </c>
      <c r="K20275" s="287">
        <v>3617253.8</v>
      </c>
      <c r="L20275" s="287">
        <v>25376414.109999999</v>
      </c>
    </row>
    <row r="20276" spans="1:12">
      <c r="A20276" s="287">
        <v>2023</v>
      </c>
      <c r="B20276" s="287" t="s">
        <v>193</v>
      </c>
      <c r="C20276" s="287" t="s">
        <v>65</v>
      </c>
      <c r="D20276" s="287" t="s">
        <v>206</v>
      </c>
      <c r="E20276" s="287">
        <v>65</v>
      </c>
      <c r="F20276" s="287">
        <v>43406</v>
      </c>
      <c r="G20276" s="287">
        <v>6496</v>
      </c>
      <c r="H20276" s="287">
        <v>14578</v>
      </c>
      <c r="I20276" s="287">
        <v>20338727.93</v>
      </c>
      <c r="J20276" s="287">
        <v>4218477.9800000004</v>
      </c>
      <c r="K20276" s="287">
        <v>5073478.2</v>
      </c>
      <c r="L20276" s="287">
        <v>31596216.510000002</v>
      </c>
    </row>
    <row r="20277" spans="1:12">
      <c r="A20277" s="287">
        <v>2023</v>
      </c>
      <c r="B20277" s="287" t="s">
        <v>193</v>
      </c>
      <c r="C20277" s="287" t="s">
        <v>65</v>
      </c>
      <c r="D20277" s="287" t="s">
        <v>206</v>
      </c>
      <c r="E20277" s="287">
        <v>70</v>
      </c>
      <c r="F20277" s="287">
        <v>37193</v>
      </c>
      <c r="G20277" s="287">
        <v>7037</v>
      </c>
      <c r="H20277" s="287">
        <v>15709</v>
      </c>
      <c r="I20277" s="287">
        <v>22119348.370000001</v>
      </c>
      <c r="J20277" s="287">
        <v>4886983.3899999997</v>
      </c>
      <c r="K20277" s="287">
        <v>5874646.9100000001</v>
      </c>
      <c r="L20277" s="287">
        <v>34563327.289999999</v>
      </c>
    </row>
    <row r="20278" spans="1:12">
      <c r="A20278" s="287">
        <v>2023</v>
      </c>
      <c r="B20278" s="287" t="s">
        <v>193</v>
      </c>
      <c r="C20278" s="287" t="s">
        <v>65</v>
      </c>
      <c r="D20278" s="287" t="s">
        <v>206</v>
      </c>
      <c r="E20278" s="287">
        <v>75</v>
      </c>
      <c r="F20278" s="287">
        <v>28327</v>
      </c>
      <c r="G20278" s="287">
        <v>6032</v>
      </c>
      <c r="H20278" s="287">
        <v>16624</v>
      </c>
      <c r="I20278" s="287">
        <v>20694269.09</v>
      </c>
      <c r="J20278" s="287">
        <v>4238954.99</v>
      </c>
      <c r="K20278" s="287">
        <v>4733386</v>
      </c>
      <c r="L20278" s="287">
        <v>30920942.609999999</v>
      </c>
    </row>
    <row r="20279" spans="1:12">
      <c r="A20279" s="287">
        <v>2023</v>
      </c>
      <c r="B20279" s="287" t="s">
        <v>193</v>
      </c>
      <c r="C20279" s="287" t="s">
        <v>65</v>
      </c>
      <c r="D20279" s="287" t="s">
        <v>206</v>
      </c>
      <c r="E20279" s="287">
        <v>80</v>
      </c>
      <c r="F20279" s="287">
        <v>17442</v>
      </c>
      <c r="G20279" s="287">
        <v>3781</v>
      </c>
      <c r="H20279" s="287">
        <v>13700</v>
      </c>
      <c r="I20279" s="287">
        <v>15428010.34</v>
      </c>
      <c r="J20279" s="287">
        <v>2721374.8</v>
      </c>
      <c r="K20279" s="287">
        <v>2769429.8</v>
      </c>
      <c r="L20279" s="287">
        <v>21570599.16</v>
      </c>
    </row>
    <row r="20280" spans="1:12">
      <c r="A20280" s="287">
        <v>2023</v>
      </c>
      <c r="B20280" s="287" t="s">
        <v>193</v>
      </c>
      <c r="C20280" s="287" t="s">
        <v>65</v>
      </c>
      <c r="D20280" s="287" t="s">
        <v>206</v>
      </c>
      <c r="E20280" s="287">
        <v>85</v>
      </c>
      <c r="F20280" s="287">
        <v>10242</v>
      </c>
      <c r="G20280" s="287">
        <v>2354</v>
      </c>
      <c r="H20280" s="287">
        <v>12554</v>
      </c>
      <c r="I20280" s="287">
        <v>11111153.18</v>
      </c>
      <c r="J20280" s="287">
        <v>1539573.63</v>
      </c>
      <c r="K20280" s="287">
        <v>1531503.12</v>
      </c>
      <c r="L20280" s="287">
        <v>14484679.75</v>
      </c>
    </row>
    <row r="20281" spans="1:12">
      <c r="A20281" s="287">
        <v>2023</v>
      </c>
      <c r="B20281" s="287" t="s">
        <v>193</v>
      </c>
      <c r="C20281" s="287" t="s">
        <v>65</v>
      </c>
      <c r="D20281" s="287" t="s">
        <v>206</v>
      </c>
      <c r="E20281" s="287">
        <v>90</v>
      </c>
      <c r="F20281" s="287">
        <v>4650</v>
      </c>
      <c r="G20281" s="287">
        <v>940</v>
      </c>
      <c r="H20281" s="287">
        <v>6830</v>
      </c>
      <c r="I20281" s="287">
        <v>5202857.3</v>
      </c>
      <c r="J20281" s="287">
        <v>598615.64</v>
      </c>
      <c r="K20281" s="287">
        <v>301594</v>
      </c>
      <c r="L20281" s="287">
        <v>6208556.79</v>
      </c>
    </row>
    <row r="20282" spans="1:12">
      <c r="A20282" s="287">
        <v>2023</v>
      </c>
      <c r="B20282" s="287" t="s">
        <v>193</v>
      </c>
      <c r="C20282" s="287" t="s">
        <v>65</v>
      </c>
      <c r="D20282" s="287" t="s">
        <v>206</v>
      </c>
      <c r="E20282" s="287">
        <v>95</v>
      </c>
      <c r="F20282" s="287">
        <v>1312</v>
      </c>
      <c r="G20282" s="287">
        <v>228</v>
      </c>
      <c r="H20282" s="287">
        <v>2052</v>
      </c>
      <c r="I20282" s="287">
        <v>1221999</v>
      </c>
      <c r="J20282" s="287">
        <v>132689.96</v>
      </c>
      <c r="K20282" s="287">
        <v>32657</v>
      </c>
      <c r="L20282" s="287">
        <v>1413888.57</v>
      </c>
    </row>
    <row r="20283" spans="1:12">
      <c r="A20283" s="287">
        <v>2023</v>
      </c>
      <c r="B20283" s="287" t="s">
        <v>193</v>
      </c>
      <c r="C20283" s="287" t="s">
        <v>66</v>
      </c>
      <c r="D20283" s="287" t="s">
        <v>205</v>
      </c>
      <c r="E20283" s="287">
        <v>0</v>
      </c>
      <c r="F20283" s="287">
        <v>4409</v>
      </c>
      <c r="G20283" s="287">
        <v>146</v>
      </c>
      <c r="H20283" s="287">
        <v>560</v>
      </c>
      <c r="I20283" s="287">
        <v>529579.91</v>
      </c>
      <c r="J20283" s="287">
        <v>54505.05</v>
      </c>
      <c r="K20283" s="287">
        <v>11415</v>
      </c>
      <c r="L20283" s="287">
        <v>624541.16</v>
      </c>
    </row>
    <row r="20284" spans="1:12">
      <c r="A20284" s="287">
        <v>2023</v>
      </c>
      <c r="B20284" s="287" t="s">
        <v>193</v>
      </c>
      <c r="C20284" s="287" t="s">
        <v>66</v>
      </c>
      <c r="D20284" s="287" t="s">
        <v>205</v>
      </c>
      <c r="E20284" s="287">
        <v>5</v>
      </c>
      <c r="F20284" s="287">
        <v>5896</v>
      </c>
      <c r="G20284" s="287">
        <v>95</v>
      </c>
      <c r="H20284" s="287">
        <v>120</v>
      </c>
      <c r="I20284" s="287">
        <v>148499.92000000001</v>
      </c>
      <c r="J20284" s="287">
        <v>38227.19</v>
      </c>
      <c r="K20284" s="287">
        <v>2233</v>
      </c>
      <c r="L20284" s="287">
        <v>213635.74</v>
      </c>
    </row>
    <row r="20285" spans="1:12">
      <c r="A20285" s="287">
        <v>2023</v>
      </c>
      <c r="B20285" s="287" t="s">
        <v>193</v>
      </c>
      <c r="C20285" s="287" t="s">
        <v>66</v>
      </c>
      <c r="D20285" s="287" t="s">
        <v>205</v>
      </c>
      <c r="E20285" s="287">
        <v>10</v>
      </c>
      <c r="F20285" s="287">
        <v>6550</v>
      </c>
      <c r="G20285" s="287">
        <v>69</v>
      </c>
      <c r="H20285" s="287">
        <v>133</v>
      </c>
      <c r="I20285" s="287">
        <v>110338</v>
      </c>
      <c r="J20285" s="287">
        <v>27047.41</v>
      </c>
      <c r="K20285" s="287">
        <v>35482</v>
      </c>
      <c r="L20285" s="287">
        <v>190157.47</v>
      </c>
    </row>
    <row r="20286" spans="1:12">
      <c r="A20286" s="287">
        <v>2023</v>
      </c>
      <c r="B20286" s="287" t="s">
        <v>193</v>
      </c>
      <c r="C20286" s="287" t="s">
        <v>66</v>
      </c>
      <c r="D20286" s="287" t="s">
        <v>205</v>
      </c>
      <c r="E20286" s="287">
        <v>15</v>
      </c>
      <c r="F20286" s="287">
        <v>6692</v>
      </c>
      <c r="G20286" s="287">
        <v>137</v>
      </c>
      <c r="H20286" s="287">
        <v>208</v>
      </c>
      <c r="I20286" s="287">
        <v>260570.5</v>
      </c>
      <c r="J20286" s="287">
        <v>73072.820000000007</v>
      </c>
      <c r="K20286" s="287">
        <v>56091</v>
      </c>
      <c r="L20286" s="287">
        <v>419039.85</v>
      </c>
    </row>
    <row r="20287" spans="1:12">
      <c r="A20287" s="287">
        <v>2023</v>
      </c>
      <c r="B20287" s="287" t="s">
        <v>193</v>
      </c>
      <c r="C20287" s="287" t="s">
        <v>66</v>
      </c>
      <c r="D20287" s="287" t="s">
        <v>205</v>
      </c>
      <c r="E20287" s="287">
        <v>20</v>
      </c>
      <c r="F20287" s="287">
        <v>5224</v>
      </c>
      <c r="G20287" s="287">
        <v>176</v>
      </c>
      <c r="H20287" s="287">
        <v>462</v>
      </c>
      <c r="I20287" s="287">
        <v>501903.05</v>
      </c>
      <c r="J20287" s="287">
        <v>78698.11</v>
      </c>
      <c r="K20287" s="287">
        <v>95731</v>
      </c>
      <c r="L20287" s="287">
        <v>739005.04</v>
      </c>
    </row>
    <row r="20288" spans="1:12">
      <c r="A20288" s="287">
        <v>2023</v>
      </c>
      <c r="B20288" s="287" t="s">
        <v>193</v>
      </c>
      <c r="C20288" s="287" t="s">
        <v>66</v>
      </c>
      <c r="D20288" s="287" t="s">
        <v>205</v>
      </c>
      <c r="E20288" s="287">
        <v>25</v>
      </c>
      <c r="F20288" s="287">
        <v>3552</v>
      </c>
      <c r="G20288" s="287">
        <v>133</v>
      </c>
      <c r="H20288" s="287">
        <v>294</v>
      </c>
      <c r="I20288" s="287">
        <v>331202.45</v>
      </c>
      <c r="J20288" s="287">
        <v>75750.97</v>
      </c>
      <c r="K20288" s="287">
        <v>69590</v>
      </c>
      <c r="L20288" s="287">
        <v>557201.72</v>
      </c>
    </row>
    <row r="20289" spans="1:12">
      <c r="A20289" s="287">
        <v>2023</v>
      </c>
      <c r="B20289" s="287" t="s">
        <v>193</v>
      </c>
      <c r="C20289" s="287" t="s">
        <v>66</v>
      </c>
      <c r="D20289" s="287" t="s">
        <v>205</v>
      </c>
      <c r="E20289" s="287">
        <v>30</v>
      </c>
      <c r="F20289" s="287">
        <v>5433</v>
      </c>
      <c r="G20289" s="287">
        <v>205</v>
      </c>
      <c r="H20289" s="287">
        <v>379</v>
      </c>
      <c r="I20289" s="287">
        <v>412336.97</v>
      </c>
      <c r="J20289" s="287">
        <v>119795.56</v>
      </c>
      <c r="K20289" s="287">
        <v>131152</v>
      </c>
      <c r="L20289" s="287">
        <v>779017.06</v>
      </c>
    </row>
    <row r="20290" spans="1:12">
      <c r="A20290" s="287">
        <v>2023</v>
      </c>
      <c r="B20290" s="287" t="s">
        <v>193</v>
      </c>
      <c r="C20290" s="287" t="s">
        <v>66</v>
      </c>
      <c r="D20290" s="287" t="s">
        <v>205</v>
      </c>
      <c r="E20290" s="287">
        <v>35</v>
      </c>
      <c r="F20290" s="287">
        <v>6395</v>
      </c>
      <c r="G20290" s="287">
        <v>284</v>
      </c>
      <c r="H20290" s="287">
        <v>513</v>
      </c>
      <c r="I20290" s="287">
        <v>507584.36</v>
      </c>
      <c r="J20290" s="287">
        <v>145638.76</v>
      </c>
      <c r="K20290" s="287">
        <v>114686</v>
      </c>
      <c r="L20290" s="287">
        <v>894633.04</v>
      </c>
    </row>
    <row r="20291" spans="1:12">
      <c r="A20291" s="287">
        <v>2023</v>
      </c>
      <c r="B20291" s="287" t="s">
        <v>193</v>
      </c>
      <c r="C20291" s="287" t="s">
        <v>66</v>
      </c>
      <c r="D20291" s="287" t="s">
        <v>205</v>
      </c>
      <c r="E20291" s="287">
        <v>40</v>
      </c>
      <c r="F20291" s="287">
        <v>6518</v>
      </c>
      <c r="G20291" s="287">
        <v>272</v>
      </c>
      <c r="H20291" s="287">
        <v>451</v>
      </c>
      <c r="I20291" s="287">
        <v>431427.75</v>
      </c>
      <c r="J20291" s="287">
        <v>142920.79</v>
      </c>
      <c r="K20291" s="287">
        <v>98621</v>
      </c>
      <c r="L20291" s="287">
        <v>818588.5</v>
      </c>
    </row>
    <row r="20292" spans="1:12">
      <c r="A20292" s="287">
        <v>2023</v>
      </c>
      <c r="B20292" s="287" t="s">
        <v>193</v>
      </c>
      <c r="C20292" s="287" t="s">
        <v>66</v>
      </c>
      <c r="D20292" s="287" t="s">
        <v>205</v>
      </c>
      <c r="E20292" s="287">
        <v>45</v>
      </c>
      <c r="F20292" s="287">
        <v>6363</v>
      </c>
      <c r="G20292" s="287">
        <v>322</v>
      </c>
      <c r="H20292" s="287">
        <v>701</v>
      </c>
      <c r="I20292" s="287">
        <v>864957.17</v>
      </c>
      <c r="J20292" s="287">
        <v>209334.12</v>
      </c>
      <c r="K20292" s="287">
        <v>279212</v>
      </c>
      <c r="L20292" s="287">
        <v>1539411.7</v>
      </c>
    </row>
    <row r="20293" spans="1:12">
      <c r="A20293" s="287">
        <v>2023</v>
      </c>
      <c r="B20293" s="287" t="s">
        <v>193</v>
      </c>
      <c r="C20293" s="287" t="s">
        <v>66</v>
      </c>
      <c r="D20293" s="287" t="s">
        <v>205</v>
      </c>
      <c r="E20293" s="287">
        <v>50</v>
      </c>
      <c r="F20293" s="287">
        <v>7530</v>
      </c>
      <c r="G20293" s="287">
        <v>572</v>
      </c>
      <c r="H20293" s="287">
        <v>1179</v>
      </c>
      <c r="I20293" s="287">
        <v>1519633.94</v>
      </c>
      <c r="J20293" s="287">
        <v>375105.92</v>
      </c>
      <c r="K20293" s="287">
        <v>501844</v>
      </c>
      <c r="L20293" s="287">
        <v>2658286.38</v>
      </c>
    </row>
    <row r="20294" spans="1:12">
      <c r="A20294" s="287">
        <v>2023</v>
      </c>
      <c r="B20294" s="287" t="s">
        <v>193</v>
      </c>
      <c r="C20294" s="287" t="s">
        <v>66</v>
      </c>
      <c r="D20294" s="287" t="s">
        <v>205</v>
      </c>
      <c r="E20294" s="287">
        <v>55</v>
      </c>
      <c r="F20294" s="287">
        <v>7642</v>
      </c>
      <c r="G20294" s="287">
        <v>797</v>
      </c>
      <c r="H20294" s="287">
        <v>1484</v>
      </c>
      <c r="I20294" s="287">
        <v>2013589.51</v>
      </c>
      <c r="J20294" s="287">
        <v>533461.77</v>
      </c>
      <c r="K20294" s="287">
        <v>702217.58</v>
      </c>
      <c r="L20294" s="287">
        <v>3544550.98</v>
      </c>
    </row>
    <row r="20295" spans="1:12">
      <c r="A20295" s="287">
        <v>2023</v>
      </c>
      <c r="B20295" s="287" t="s">
        <v>193</v>
      </c>
      <c r="C20295" s="287" t="s">
        <v>66</v>
      </c>
      <c r="D20295" s="287" t="s">
        <v>205</v>
      </c>
      <c r="E20295" s="287">
        <v>60</v>
      </c>
      <c r="F20295" s="287">
        <v>9305</v>
      </c>
      <c r="G20295" s="287">
        <v>1119</v>
      </c>
      <c r="H20295" s="287">
        <v>2181</v>
      </c>
      <c r="I20295" s="287">
        <v>2601304.62</v>
      </c>
      <c r="J20295" s="287">
        <v>730033.25</v>
      </c>
      <c r="K20295" s="287">
        <v>692088.31999999995</v>
      </c>
      <c r="L20295" s="287">
        <v>4440740.84</v>
      </c>
    </row>
    <row r="20296" spans="1:12">
      <c r="A20296" s="287">
        <v>2023</v>
      </c>
      <c r="B20296" s="287" t="s">
        <v>193</v>
      </c>
      <c r="C20296" s="287" t="s">
        <v>66</v>
      </c>
      <c r="D20296" s="287" t="s">
        <v>205</v>
      </c>
      <c r="E20296" s="287">
        <v>65</v>
      </c>
      <c r="F20296" s="287">
        <v>9072</v>
      </c>
      <c r="G20296" s="287">
        <v>1795</v>
      </c>
      <c r="H20296" s="287">
        <v>3309</v>
      </c>
      <c r="I20296" s="287">
        <v>3851559.01</v>
      </c>
      <c r="J20296" s="287">
        <v>1035448.38</v>
      </c>
      <c r="K20296" s="287">
        <v>1282413</v>
      </c>
      <c r="L20296" s="287">
        <v>6674475.0199999996</v>
      </c>
    </row>
    <row r="20297" spans="1:12">
      <c r="A20297" s="287">
        <v>2023</v>
      </c>
      <c r="B20297" s="287" t="s">
        <v>193</v>
      </c>
      <c r="C20297" s="287" t="s">
        <v>66</v>
      </c>
      <c r="D20297" s="287" t="s">
        <v>205</v>
      </c>
      <c r="E20297" s="287">
        <v>70</v>
      </c>
      <c r="F20297" s="287">
        <v>8224</v>
      </c>
      <c r="G20297" s="287">
        <v>1829</v>
      </c>
      <c r="H20297" s="287">
        <v>3719</v>
      </c>
      <c r="I20297" s="287">
        <v>4332328.75</v>
      </c>
      <c r="J20297" s="287">
        <v>1165975.95</v>
      </c>
      <c r="K20297" s="287">
        <v>1348117</v>
      </c>
      <c r="L20297" s="287">
        <v>7356238.2599999998</v>
      </c>
    </row>
    <row r="20298" spans="1:12">
      <c r="A20298" s="287">
        <v>2023</v>
      </c>
      <c r="B20298" s="287" t="s">
        <v>193</v>
      </c>
      <c r="C20298" s="287" t="s">
        <v>66</v>
      </c>
      <c r="D20298" s="287" t="s">
        <v>205</v>
      </c>
      <c r="E20298" s="287">
        <v>75</v>
      </c>
      <c r="F20298" s="287">
        <v>6560</v>
      </c>
      <c r="G20298" s="287">
        <v>1828</v>
      </c>
      <c r="H20298" s="287">
        <v>3356</v>
      </c>
      <c r="I20298" s="287">
        <v>3830086</v>
      </c>
      <c r="J20298" s="287">
        <v>1010852.41</v>
      </c>
      <c r="K20298" s="287">
        <v>1324142.25</v>
      </c>
      <c r="L20298" s="287">
        <v>6466598.96</v>
      </c>
    </row>
    <row r="20299" spans="1:12">
      <c r="A20299" s="287">
        <v>2023</v>
      </c>
      <c r="B20299" s="287" t="s">
        <v>193</v>
      </c>
      <c r="C20299" s="287" t="s">
        <v>66</v>
      </c>
      <c r="D20299" s="287" t="s">
        <v>205</v>
      </c>
      <c r="E20299" s="287">
        <v>80</v>
      </c>
      <c r="F20299" s="287">
        <v>3960</v>
      </c>
      <c r="G20299" s="287">
        <v>1537</v>
      </c>
      <c r="H20299" s="287">
        <v>3609</v>
      </c>
      <c r="I20299" s="287">
        <v>3061037.86</v>
      </c>
      <c r="J20299" s="287">
        <v>670359.79</v>
      </c>
      <c r="K20299" s="287">
        <v>703507.55</v>
      </c>
      <c r="L20299" s="287">
        <v>4648960.9800000004</v>
      </c>
    </row>
    <row r="20300" spans="1:12">
      <c r="A20300" s="287">
        <v>2023</v>
      </c>
      <c r="B20300" s="287" t="s">
        <v>193</v>
      </c>
      <c r="C20300" s="287" t="s">
        <v>66</v>
      </c>
      <c r="D20300" s="287" t="s">
        <v>205</v>
      </c>
      <c r="E20300" s="287">
        <v>85</v>
      </c>
      <c r="F20300" s="287">
        <v>1965</v>
      </c>
      <c r="G20300" s="287">
        <v>689</v>
      </c>
      <c r="H20300" s="287">
        <v>1920</v>
      </c>
      <c r="I20300" s="287">
        <v>1439254.33</v>
      </c>
      <c r="J20300" s="287">
        <v>321696.34999999998</v>
      </c>
      <c r="K20300" s="287">
        <v>375722</v>
      </c>
      <c r="L20300" s="287">
        <v>2212433.89</v>
      </c>
    </row>
    <row r="20301" spans="1:12">
      <c r="A20301" s="287">
        <v>2023</v>
      </c>
      <c r="B20301" s="287" t="s">
        <v>193</v>
      </c>
      <c r="C20301" s="287" t="s">
        <v>66</v>
      </c>
      <c r="D20301" s="287" t="s">
        <v>205</v>
      </c>
      <c r="E20301" s="287">
        <v>90</v>
      </c>
      <c r="F20301" s="287">
        <v>760</v>
      </c>
      <c r="G20301" s="287">
        <v>222</v>
      </c>
      <c r="H20301" s="287">
        <v>783</v>
      </c>
      <c r="I20301" s="287">
        <v>644847.27</v>
      </c>
      <c r="J20301" s="287">
        <v>102665.09</v>
      </c>
      <c r="K20301" s="287">
        <v>137649</v>
      </c>
      <c r="L20301" s="287">
        <v>911966.75</v>
      </c>
    </row>
    <row r="20302" spans="1:12">
      <c r="A20302" s="287">
        <v>2023</v>
      </c>
      <c r="B20302" s="287" t="s">
        <v>193</v>
      </c>
      <c r="C20302" s="287" t="s">
        <v>66</v>
      </c>
      <c r="D20302" s="287" t="s">
        <v>205</v>
      </c>
      <c r="E20302" s="287">
        <v>95</v>
      </c>
      <c r="F20302" s="287">
        <v>133</v>
      </c>
      <c r="G20302" s="287">
        <v>24</v>
      </c>
      <c r="H20302" s="287">
        <v>123</v>
      </c>
      <c r="I20302" s="287">
        <v>105611.26</v>
      </c>
      <c r="J20302" s="287">
        <v>12358.1</v>
      </c>
      <c r="K20302" s="287">
        <v>7243</v>
      </c>
      <c r="L20302" s="287">
        <v>127627.71</v>
      </c>
    </row>
    <row r="20303" spans="1:12">
      <c r="A20303" s="287">
        <v>2023</v>
      </c>
      <c r="B20303" s="287" t="s">
        <v>193</v>
      </c>
      <c r="C20303" s="287" t="s">
        <v>66</v>
      </c>
      <c r="D20303" s="287" t="s">
        <v>206</v>
      </c>
      <c r="E20303" s="287">
        <v>0</v>
      </c>
      <c r="F20303" s="287">
        <v>4121</v>
      </c>
      <c r="G20303" s="287">
        <v>84</v>
      </c>
      <c r="H20303" s="287">
        <v>327</v>
      </c>
      <c r="I20303" s="287">
        <v>294016.06</v>
      </c>
      <c r="J20303" s="287">
        <v>30456.04</v>
      </c>
      <c r="K20303" s="287">
        <v>657</v>
      </c>
      <c r="L20303" s="287">
        <v>340050.29</v>
      </c>
    </row>
    <row r="20304" spans="1:12">
      <c r="A20304" s="287">
        <v>2023</v>
      </c>
      <c r="B20304" s="287" t="s">
        <v>193</v>
      </c>
      <c r="C20304" s="287" t="s">
        <v>66</v>
      </c>
      <c r="D20304" s="287" t="s">
        <v>206</v>
      </c>
      <c r="E20304" s="287">
        <v>5</v>
      </c>
      <c r="F20304" s="287">
        <v>5492</v>
      </c>
      <c r="G20304" s="287">
        <v>62</v>
      </c>
      <c r="H20304" s="287">
        <v>75</v>
      </c>
      <c r="I20304" s="287">
        <v>113831.98</v>
      </c>
      <c r="J20304" s="287">
        <v>25645.06</v>
      </c>
      <c r="K20304" s="287">
        <v>8686</v>
      </c>
      <c r="L20304" s="287">
        <v>167691.45000000001</v>
      </c>
    </row>
    <row r="20305" spans="1:12">
      <c r="A20305" s="287">
        <v>2023</v>
      </c>
      <c r="B20305" s="287" t="s">
        <v>193</v>
      </c>
      <c r="C20305" s="287" t="s">
        <v>66</v>
      </c>
      <c r="D20305" s="287" t="s">
        <v>206</v>
      </c>
      <c r="E20305" s="287">
        <v>10</v>
      </c>
      <c r="F20305" s="287">
        <v>6214</v>
      </c>
      <c r="G20305" s="287">
        <v>88</v>
      </c>
      <c r="H20305" s="287">
        <v>122</v>
      </c>
      <c r="I20305" s="287">
        <v>144340.68</v>
      </c>
      <c r="J20305" s="287">
        <v>30729.49</v>
      </c>
      <c r="K20305" s="287">
        <v>26428</v>
      </c>
      <c r="L20305" s="287">
        <v>231767.23</v>
      </c>
    </row>
    <row r="20306" spans="1:12">
      <c r="A20306" s="287">
        <v>2023</v>
      </c>
      <c r="B20306" s="287" t="s">
        <v>193</v>
      </c>
      <c r="C20306" s="287" t="s">
        <v>66</v>
      </c>
      <c r="D20306" s="287" t="s">
        <v>206</v>
      </c>
      <c r="E20306" s="287">
        <v>15</v>
      </c>
      <c r="F20306" s="287">
        <v>6359</v>
      </c>
      <c r="G20306" s="287">
        <v>244</v>
      </c>
      <c r="H20306" s="287">
        <v>351</v>
      </c>
      <c r="I20306" s="287">
        <v>451627.67</v>
      </c>
      <c r="J20306" s="287">
        <v>85028.6</v>
      </c>
      <c r="K20306" s="287">
        <v>103028</v>
      </c>
      <c r="L20306" s="287">
        <v>714630.67</v>
      </c>
    </row>
    <row r="20307" spans="1:12">
      <c r="A20307" s="287">
        <v>2023</v>
      </c>
      <c r="B20307" s="287" t="s">
        <v>193</v>
      </c>
      <c r="C20307" s="287" t="s">
        <v>66</v>
      </c>
      <c r="D20307" s="287" t="s">
        <v>206</v>
      </c>
      <c r="E20307" s="287">
        <v>20</v>
      </c>
      <c r="F20307" s="287">
        <v>5343</v>
      </c>
      <c r="G20307" s="287">
        <v>348</v>
      </c>
      <c r="H20307" s="287">
        <v>547</v>
      </c>
      <c r="I20307" s="287">
        <v>640089.22</v>
      </c>
      <c r="J20307" s="287">
        <v>147980.41</v>
      </c>
      <c r="K20307" s="287">
        <v>75645</v>
      </c>
      <c r="L20307" s="287">
        <v>971790.1</v>
      </c>
    </row>
    <row r="20308" spans="1:12">
      <c r="A20308" s="287">
        <v>2023</v>
      </c>
      <c r="B20308" s="287" t="s">
        <v>193</v>
      </c>
      <c r="C20308" s="287" t="s">
        <v>66</v>
      </c>
      <c r="D20308" s="287" t="s">
        <v>206</v>
      </c>
      <c r="E20308" s="287">
        <v>25</v>
      </c>
      <c r="F20308" s="287">
        <v>4422</v>
      </c>
      <c r="G20308" s="287">
        <v>407</v>
      </c>
      <c r="H20308" s="287">
        <v>1182</v>
      </c>
      <c r="I20308" s="287">
        <v>1114521.93</v>
      </c>
      <c r="J20308" s="287">
        <v>220899.65</v>
      </c>
      <c r="K20308" s="287">
        <v>135871</v>
      </c>
      <c r="L20308" s="287">
        <v>1657109.77</v>
      </c>
    </row>
    <row r="20309" spans="1:12">
      <c r="A20309" s="287">
        <v>2023</v>
      </c>
      <c r="B20309" s="287" t="s">
        <v>193</v>
      </c>
      <c r="C20309" s="287" t="s">
        <v>66</v>
      </c>
      <c r="D20309" s="287" t="s">
        <v>206</v>
      </c>
      <c r="E20309" s="287">
        <v>30</v>
      </c>
      <c r="F20309" s="287">
        <v>6678</v>
      </c>
      <c r="G20309" s="287">
        <v>646</v>
      </c>
      <c r="H20309" s="287">
        <v>1996</v>
      </c>
      <c r="I20309" s="287">
        <v>1974824.47</v>
      </c>
      <c r="J20309" s="287">
        <v>457284.71</v>
      </c>
      <c r="K20309" s="287">
        <v>173468</v>
      </c>
      <c r="L20309" s="287">
        <v>2949129.02</v>
      </c>
    </row>
    <row r="20310" spans="1:12">
      <c r="A20310" s="287">
        <v>2023</v>
      </c>
      <c r="B20310" s="287" t="s">
        <v>193</v>
      </c>
      <c r="C20310" s="287" t="s">
        <v>66</v>
      </c>
      <c r="D20310" s="287" t="s">
        <v>206</v>
      </c>
      <c r="E20310" s="287">
        <v>35</v>
      </c>
      <c r="F20310" s="287">
        <v>7560</v>
      </c>
      <c r="G20310" s="287">
        <v>608</v>
      </c>
      <c r="H20310" s="287">
        <v>1616</v>
      </c>
      <c r="I20310" s="287">
        <v>1608885.4</v>
      </c>
      <c r="J20310" s="287">
        <v>398077.76</v>
      </c>
      <c r="K20310" s="287">
        <v>214887</v>
      </c>
      <c r="L20310" s="287">
        <v>2569218.7200000002</v>
      </c>
    </row>
    <row r="20311" spans="1:12">
      <c r="A20311" s="287">
        <v>2023</v>
      </c>
      <c r="B20311" s="287" t="s">
        <v>193</v>
      </c>
      <c r="C20311" s="287" t="s">
        <v>66</v>
      </c>
      <c r="D20311" s="287" t="s">
        <v>206</v>
      </c>
      <c r="E20311" s="287">
        <v>40</v>
      </c>
      <c r="F20311" s="287">
        <v>7468</v>
      </c>
      <c r="G20311" s="287">
        <v>581</v>
      </c>
      <c r="H20311" s="287">
        <v>1124</v>
      </c>
      <c r="I20311" s="287">
        <v>1231254.25</v>
      </c>
      <c r="J20311" s="287">
        <v>304539.53000000003</v>
      </c>
      <c r="K20311" s="287">
        <v>193114</v>
      </c>
      <c r="L20311" s="287">
        <v>2026306.71</v>
      </c>
    </row>
    <row r="20312" spans="1:12">
      <c r="A20312" s="287">
        <v>2023</v>
      </c>
      <c r="B20312" s="287" t="s">
        <v>193</v>
      </c>
      <c r="C20312" s="287" t="s">
        <v>66</v>
      </c>
      <c r="D20312" s="287" t="s">
        <v>206</v>
      </c>
      <c r="E20312" s="287">
        <v>45</v>
      </c>
      <c r="F20312" s="287">
        <v>7445</v>
      </c>
      <c r="G20312" s="287">
        <v>686</v>
      </c>
      <c r="H20312" s="287">
        <v>1593</v>
      </c>
      <c r="I20312" s="287">
        <v>1655884.45</v>
      </c>
      <c r="J20312" s="287">
        <v>379999.84</v>
      </c>
      <c r="K20312" s="287">
        <v>362707.79</v>
      </c>
      <c r="L20312" s="287">
        <v>2718870.32</v>
      </c>
    </row>
    <row r="20313" spans="1:12">
      <c r="A20313" s="287">
        <v>2023</v>
      </c>
      <c r="B20313" s="287" t="s">
        <v>193</v>
      </c>
      <c r="C20313" s="287" t="s">
        <v>66</v>
      </c>
      <c r="D20313" s="287" t="s">
        <v>206</v>
      </c>
      <c r="E20313" s="287">
        <v>50</v>
      </c>
      <c r="F20313" s="287">
        <v>8909</v>
      </c>
      <c r="G20313" s="287">
        <v>1013</v>
      </c>
      <c r="H20313" s="287">
        <v>2070</v>
      </c>
      <c r="I20313" s="287">
        <v>2283088.6800000002</v>
      </c>
      <c r="J20313" s="287">
        <v>571358.31999999995</v>
      </c>
      <c r="K20313" s="287">
        <v>531132</v>
      </c>
      <c r="L20313" s="287">
        <v>3877675.43</v>
      </c>
    </row>
    <row r="20314" spans="1:12">
      <c r="A20314" s="287">
        <v>2023</v>
      </c>
      <c r="B20314" s="287" t="s">
        <v>193</v>
      </c>
      <c r="C20314" s="287" t="s">
        <v>66</v>
      </c>
      <c r="D20314" s="287" t="s">
        <v>206</v>
      </c>
      <c r="E20314" s="287">
        <v>55</v>
      </c>
      <c r="F20314" s="287">
        <v>9108</v>
      </c>
      <c r="G20314" s="287">
        <v>1137</v>
      </c>
      <c r="H20314" s="287">
        <v>2269</v>
      </c>
      <c r="I20314" s="287">
        <v>2254073.56</v>
      </c>
      <c r="J20314" s="287">
        <v>580126.81999999995</v>
      </c>
      <c r="K20314" s="287">
        <v>609655</v>
      </c>
      <c r="L20314" s="287">
        <v>3815335.87</v>
      </c>
    </row>
    <row r="20315" spans="1:12">
      <c r="A20315" s="287">
        <v>2023</v>
      </c>
      <c r="B20315" s="287" t="s">
        <v>193</v>
      </c>
      <c r="C20315" s="287" t="s">
        <v>66</v>
      </c>
      <c r="D20315" s="287" t="s">
        <v>206</v>
      </c>
      <c r="E20315" s="287">
        <v>60</v>
      </c>
      <c r="F20315" s="287">
        <v>10737</v>
      </c>
      <c r="G20315" s="287">
        <v>1380</v>
      </c>
      <c r="H20315" s="287">
        <v>3053</v>
      </c>
      <c r="I20315" s="287">
        <v>3408721.43</v>
      </c>
      <c r="J20315" s="287">
        <v>859745.47</v>
      </c>
      <c r="K20315" s="287">
        <v>1045228</v>
      </c>
      <c r="L20315" s="287">
        <v>5797382.29</v>
      </c>
    </row>
    <row r="20316" spans="1:12">
      <c r="A20316" s="287">
        <v>2023</v>
      </c>
      <c r="B20316" s="287" t="s">
        <v>193</v>
      </c>
      <c r="C20316" s="287" t="s">
        <v>66</v>
      </c>
      <c r="D20316" s="287" t="s">
        <v>206</v>
      </c>
      <c r="E20316" s="287">
        <v>65</v>
      </c>
      <c r="F20316" s="287">
        <v>10180</v>
      </c>
      <c r="G20316" s="287">
        <v>1627</v>
      </c>
      <c r="H20316" s="287">
        <v>3530</v>
      </c>
      <c r="I20316" s="287">
        <v>4200582.51</v>
      </c>
      <c r="J20316" s="287">
        <v>1066478.23</v>
      </c>
      <c r="K20316" s="287">
        <v>1515182</v>
      </c>
      <c r="L20316" s="287">
        <v>7295233.5700000003</v>
      </c>
    </row>
    <row r="20317" spans="1:12">
      <c r="A20317" s="287">
        <v>2023</v>
      </c>
      <c r="B20317" s="287" t="s">
        <v>193</v>
      </c>
      <c r="C20317" s="287" t="s">
        <v>66</v>
      </c>
      <c r="D20317" s="287" t="s">
        <v>206</v>
      </c>
      <c r="E20317" s="287">
        <v>70</v>
      </c>
      <c r="F20317" s="287">
        <v>9405</v>
      </c>
      <c r="G20317" s="287">
        <v>1817</v>
      </c>
      <c r="H20317" s="287">
        <v>4497</v>
      </c>
      <c r="I20317" s="287">
        <v>4810282.9000000004</v>
      </c>
      <c r="J20317" s="287">
        <v>1089248.1000000001</v>
      </c>
      <c r="K20317" s="287">
        <v>1372176.75</v>
      </c>
      <c r="L20317" s="287">
        <v>7709690.7699999996</v>
      </c>
    </row>
    <row r="20318" spans="1:12">
      <c r="A20318" s="287">
        <v>2023</v>
      </c>
      <c r="B20318" s="287" t="s">
        <v>193</v>
      </c>
      <c r="C20318" s="287" t="s">
        <v>66</v>
      </c>
      <c r="D20318" s="287" t="s">
        <v>206</v>
      </c>
      <c r="E20318" s="287">
        <v>75</v>
      </c>
      <c r="F20318" s="287">
        <v>7464</v>
      </c>
      <c r="G20318" s="287">
        <v>1954</v>
      </c>
      <c r="H20318" s="287">
        <v>4778</v>
      </c>
      <c r="I20318" s="287">
        <v>4913906.04</v>
      </c>
      <c r="J20318" s="287">
        <v>1136282.46</v>
      </c>
      <c r="K20318" s="287">
        <v>1383622.94</v>
      </c>
      <c r="L20318" s="287">
        <v>7801672.9400000004</v>
      </c>
    </row>
    <row r="20319" spans="1:12">
      <c r="A20319" s="287">
        <v>2023</v>
      </c>
      <c r="B20319" s="287" t="s">
        <v>193</v>
      </c>
      <c r="C20319" s="287" t="s">
        <v>66</v>
      </c>
      <c r="D20319" s="287" t="s">
        <v>206</v>
      </c>
      <c r="E20319" s="287">
        <v>80</v>
      </c>
      <c r="F20319" s="287">
        <v>4487</v>
      </c>
      <c r="G20319" s="287">
        <v>1330</v>
      </c>
      <c r="H20319" s="287">
        <v>3367</v>
      </c>
      <c r="I20319" s="287">
        <v>3072472.77</v>
      </c>
      <c r="J20319" s="287">
        <v>666950.57999999996</v>
      </c>
      <c r="K20319" s="287">
        <v>719652</v>
      </c>
      <c r="L20319" s="287">
        <v>4656947.75</v>
      </c>
    </row>
    <row r="20320" spans="1:12">
      <c r="A20320" s="287">
        <v>2023</v>
      </c>
      <c r="B20320" s="287" t="s">
        <v>193</v>
      </c>
      <c r="C20320" s="287" t="s">
        <v>66</v>
      </c>
      <c r="D20320" s="287" t="s">
        <v>206</v>
      </c>
      <c r="E20320" s="287">
        <v>85</v>
      </c>
      <c r="F20320" s="287">
        <v>2598</v>
      </c>
      <c r="G20320" s="287">
        <v>792</v>
      </c>
      <c r="H20320" s="287">
        <v>2608</v>
      </c>
      <c r="I20320" s="287">
        <v>2003546.74</v>
      </c>
      <c r="J20320" s="287">
        <v>335671.88</v>
      </c>
      <c r="K20320" s="287">
        <v>328929</v>
      </c>
      <c r="L20320" s="287">
        <v>2763072.38</v>
      </c>
    </row>
    <row r="20321" spans="1:12">
      <c r="A20321" s="287">
        <v>2023</v>
      </c>
      <c r="B20321" s="287" t="s">
        <v>193</v>
      </c>
      <c r="C20321" s="287" t="s">
        <v>66</v>
      </c>
      <c r="D20321" s="287" t="s">
        <v>206</v>
      </c>
      <c r="E20321" s="287">
        <v>90</v>
      </c>
      <c r="F20321" s="287">
        <v>1148</v>
      </c>
      <c r="G20321" s="287">
        <v>333</v>
      </c>
      <c r="H20321" s="287">
        <v>1556</v>
      </c>
      <c r="I20321" s="287">
        <v>890760.87</v>
      </c>
      <c r="J20321" s="287">
        <v>133789.93</v>
      </c>
      <c r="K20321" s="287">
        <v>43545</v>
      </c>
      <c r="L20321" s="287">
        <v>1106546.1100000001</v>
      </c>
    </row>
    <row r="20322" spans="1:12">
      <c r="A20322" s="287">
        <v>2023</v>
      </c>
      <c r="B20322" s="287" t="s">
        <v>193</v>
      </c>
      <c r="C20322" s="287" t="s">
        <v>66</v>
      </c>
      <c r="D20322" s="287" t="s">
        <v>206</v>
      </c>
      <c r="E20322" s="287">
        <v>95</v>
      </c>
      <c r="F20322" s="287">
        <v>276</v>
      </c>
      <c r="G20322" s="287">
        <v>79</v>
      </c>
      <c r="H20322" s="287">
        <v>251</v>
      </c>
      <c r="I20322" s="287">
        <v>178671.88</v>
      </c>
      <c r="J20322" s="287">
        <v>27261.73</v>
      </c>
      <c r="K20322" s="287">
        <v>1329</v>
      </c>
      <c r="L20322" s="287">
        <v>212590.24</v>
      </c>
    </row>
    <row r="20323" spans="1:12">
      <c r="A20323" s="287">
        <v>2023</v>
      </c>
      <c r="B20323" s="287" t="s">
        <v>193</v>
      </c>
      <c r="C20323" s="287" t="s">
        <v>68</v>
      </c>
      <c r="D20323" s="287" t="s">
        <v>205</v>
      </c>
      <c r="E20323" s="287">
        <v>0</v>
      </c>
      <c r="F20323" s="287">
        <v>6190</v>
      </c>
      <c r="G20323" s="287">
        <v>165</v>
      </c>
      <c r="H20323" s="287">
        <v>371</v>
      </c>
      <c r="I20323" s="287">
        <v>384007.85</v>
      </c>
      <c r="J20323" s="287">
        <v>50570.44</v>
      </c>
      <c r="K20323" s="287">
        <v>18349</v>
      </c>
      <c r="L20323" s="287">
        <v>565204.23</v>
      </c>
    </row>
    <row r="20324" spans="1:12">
      <c r="A20324" s="287">
        <v>2023</v>
      </c>
      <c r="B20324" s="287" t="s">
        <v>193</v>
      </c>
      <c r="C20324" s="287" t="s">
        <v>68</v>
      </c>
      <c r="D20324" s="287" t="s">
        <v>205</v>
      </c>
      <c r="E20324" s="287">
        <v>5</v>
      </c>
      <c r="F20324" s="287">
        <v>8674</v>
      </c>
      <c r="G20324" s="287">
        <v>157</v>
      </c>
      <c r="H20324" s="287">
        <v>168</v>
      </c>
      <c r="I20324" s="287">
        <v>229725.44</v>
      </c>
      <c r="J20324" s="287">
        <v>51291.11</v>
      </c>
      <c r="K20324" s="287">
        <v>9749</v>
      </c>
      <c r="L20324" s="287">
        <v>385244.1</v>
      </c>
    </row>
    <row r="20325" spans="1:12">
      <c r="A20325" s="287">
        <v>2023</v>
      </c>
      <c r="B20325" s="287" t="s">
        <v>193</v>
      </c>
      <c r="C20325" s="287" t="s">
        <v>68</v>
      </c>
      <c r="D20325" s="287" t="s">
        <v>205</v>
      </c>
      <c r="E20325" s="287">
        <v>10</v>
      </c>
      <c r="F20325" s="287">
        <v>9107</v>
      </c>
      <c r="G20325" s="287">
        <v>91</v>
      </c>
      <c r="H20325" s="287">
        <v>131</v>
      </c>
      <c r="I20325" s="287">
        <v>181522.05</v>
      </c>
      <c r="J20325" s="287">
        <v>34179.26</v>
      </c>
      <c r="K20325" s="287">
        <v>68442.070000000007</v>
      </c>
      <c r="L20325" s="287">
        <v>370765.7</v>
      </c>
    </row>
    <row r="20326" spans="1:12">
      <c r="A20326" s="287">
        <v>2023</v>
      </c>
      <c r="B20326" s="287" t="s">
        <v>193</v>
      </c>
      <c r="C20326" s="287" t="s">
        <v>68</v>
      </c>
      <c r="D20326" s="287" t="s">
        <v>205</v>
      </c>
      <c r="E20326" s="287">
        <v>15</v>
      </c>
      <c r="F20326" s="287">
        <v>7954</v>
      </c>
      <c r="G20326" s="287">
        <v>144</v>
      </c>
      <c r="H20326" s="287">
        <v>197</v>
      </c>
      <c r="I20326" s="287">
        <v>294777.18</v>
      </c>
      <c r="J20326" s="287">
        <v>63905.62</v>
      </c>
      <c r="K20326" s="287">
        <v>82448</v>
      </c>
      <c r="L20326" s="287">
        <v>586731.97</v>
      </c>
    </row>
    <row r="20327" spans="1:12">
      <c r="A20327" s="287">
        <v>2023</v>
      </c>
      <c r="B20327" s="287" t="s">
        <v>193</v>
      </c>
      <c r="C20327" s="287" t="s">
        <v>68</v>
      </c>
      <c r="D20327" s="287" t="s">
        <v>205</v>
      </c>
      <c r="E20327" s="287">
        <v>20</v>
      </c>
      <c r="F20327" s="287">
        <v>5444</v>
      </c>
      <c r="G20327" s="287">
        <v>120</v>
      </c>
      <c r="H20327" s="287">
        <v>219</v>
      </c>
      <c r="I20327" s="287">
        <v>293410.65000000002</v>
      </c>
      <c r="J20327" s="287">
        <v>54863.62</v>
      </c>
      <c r="K20327" s="287">
        <v>84141</v>
      </c>
      <c r="L20327" s="287">
        <v>522646.73</v>
      </c>
    </row>
    <row r="20328" spans="1:12">
      <c r="A20328" s="287">
        <v>2023</v>
      </c>
      <c r="B20328" s="287" t="s">
        <v>193</v>
      </c>
      <c r="C20328" s="287" t="s">
        <v>68</v>
      </c>
      <c r="D20328" s="287" t="s">
        <v>205</v>
      </c>
      <c r="E20328" s="287">
        <v>25</v>
      </c>
      <c r="F20328" s="287">
        <v>4855</v>
      </c>
      <c r="G20328" s="287">
        <v>87</v>
      </c>
      <c r="H20328" s="287">
        <v>142</v>
      </c>
      <c r="I20328" s="287">
        <v>167005.07999999999</v>
      </c>
      <c r="J20328" s="287">
        <v>48070.44</v>
      </c>
      <c r="K20328" s="287">
        <v>54801</v>
      </c>
      <c r="L20328" s="287">
        <v>377118.36</v>
      </c>
    </row>
    <row r="20329" spans="1:12">
      <c r="A20329" s="287">
        <v>2023</v>
      </c>
      <c r="B20329" s="287" t="s">
        <v>193</v>
      </c>
      <c r="C20329" s="287" t="s">
        <v>68</v>
      </c>
      <c r="D20329" s="287" t="s">
        <v>205</v>
      </c>
      <c r="E20329" s="287">
        <v>30</v>
      </c>
      <c r="F20329" s="287">
        <v>8025</v>
      </c>
      <c r="G20329" s="287">
        <v>144</v>
      </c>
      <c r="H20329" s="287">
        <v>284</v>
      </c>
      <c r="I20329" s="287">
        <v>319946.52</v>
      </c>
      <c r="J20329" s="287">
        <v>68082.039999999994</v>
      </c>
      <c r="K20329" s="287">
        <v>44074</v>
      </c>
      <c r="L20329" s="287">
        <v>614531.13</v>
      </c>
    </row>
    <row r="20330" spans="1:12">
      <c r="A20330" s="287">
        <v>2023</v>
      </c>
      <c r="B20330" s="287" t="s">
        <v>193</v>
      </c>
      <c r="C20330" s="287" t="s">
        <v>68</v>
      </c>
      <c r="D20330" s="287" t="s">
        <v>205</v>
      </c>
      <c r="E20330" s="287">
        <v>35</v>
      </c>
      <c r="F20330" s="287">
        <v>9652</v>
      </c>
      <c r="G20330" s="287">
        <v>234</v>
      </c>
      <c r="H20330" s="287">
        <v>572</v>
      </c>
      <c r="I20330" s="287">
        <v>578173.23</v>
      </c>
      <c r="J20330" s="287">
        <v>127639.18</v>
      </c>
      <c r="K20330" s="287">
        <v>76799</v>
      </c>
      <c r="L20330" s="287">
        <v>997176.24</v>
      </c>
    </row>
    <row r="20331" spans="1:12">
      <c r="A20331" s="287">
        <v>2023</v>
      </c>
      <c r="B20331" s="287" t="s">
        <v>193</v>
      </c>
      <c r="C20331" s="287" t="s">
        <v>68</v>
      </c>
      <c r="D20331" s="287" t="s">
        <v>205</v>
      </c>
      <c r="E20331" s="287">
        <v>40</v>
      </c>
      <c r="F20331" s="287">
        <v>10046</v>
      </c>
      <c r="G20331" s="287">
        <v>223</v>
      </c>
      <c r="H20331" s="287">
        <v>389</v>
      </c>
      <c r="I20331" s="287">
        <v>444163.95</v>
      </c>
      <c r="J20331" s="287">
        <v>117114.74</v>
      </c>
      <c r="K20331" s="287">
        <v>113566</v>
      </c>
      <c r="L20331" s="287">
        <v>932853.82</v>
      </c>
    </row>
    <row r="20332" spans="1:12">
      <c r="A20332" s="287">
        <v>2023</v>
      </c>
      <c r="B20332" s="287" t="s">
        <v>193</v>
      </c>
      <c r="C20332" s="287" t="s">
        <v>68</v>
      </c>
      <c r="D20332" s="287" t="s">
        <v>205</v>
      </c>
      <c r="E20332" s="287">
        <v>45</v>
      </c>
      <c r="F20332" s="287">
        <v>8729</v>
      </c>
      <c r="G20332" s="287">
        <v>376</v>
      </c>
      <c r="H20332" s="287">
        <v>730</v>
      </c>
      <c r="I20332" s="287">
        <v>787235.12</v>
      </c>
      <c r="J20332" s="287">
        <v>154850.04999999999</v>
      </c>
      <c r="K20332" s="287">
        <v>189967</v>
      </c>
      <c r="L20332" s="287">
        <v>1580835.43</v>
      </c>
    </row>
    <row r="20333" spans="1:12">
      <c r="A20333" s="287">
        <v>2023</v>
      </c>
      <c r="B20333" s="287" t="s">
        <v>193</v>
      </c>
      <c r="C20333" s="287" t="s">
        <v>68</v>
      </c>
      <c r="D20333" s="287" t="s">
        <v>205</v>
      </c>
      <c r="E20333" s="287">
        <v>50</v>
      </c>
      <c r="F20333" s="287">
        <v>8485</v>
      </c>
      <c r="G20333" s="287">
        <v>453</v>
      </c>
      <c r="H20333" s="287">
        <v>676</v>
      </c>
      <c r="I20333" s="287">
        <v>950208.98</v>
      </c>
      <c r="J20333" s="287">
        <v>182097.73</v>
      </c>
      <c r="K20333" s="287">
        <v>249739</v>
      </c>
      <c r="L20333" s="287">
        <v>1751980.15</v>
      </c>
    </row>
    <row r="20334" spans="1:12">
      <c r="A20334" s="287">
        <v>2023</v>
      </c>
      <c r="B20334" s="287" t="s">
        <v>193</v>
      </c>
      <c r="C20334" s="287" t="s">
        <v>68</v>
      </c>
      <c r="D20334" s="287" t="s">
        <v>205</v>
      </c>
      <c r="E20334" s="287">
        <v>55</v>
      </c>
      <c r="F20334" s="287">
        <v>7228</v>
      </c>
      <c r="G20334" s="287">
        <v>492</v>
      </c>
      <c r="H20334" s="287">
        <v>861</v>
      </c>
      <c r="I20334" s="287">
        <v>1305501.52</v>
      </c>
      <c r="J20334" s="287">
        <v>265487.58</v>
      </c>
      <c r="K20334" s="287">
        <v>442975.7</v>
      </c>
      <c r="L20334" s="287">
        <v>2509048.31</v>
      </c>
    </row>
    <row r="20335" spans="1:12">
      <c r="A20335" s="287">
        <v>2023</v>
      </c>
      <c r="B20335" s="287" t="s">
        <v>193</v>
      </c>
      <c r="C20335" s="287" t="s">
        <v>68</v>
      </c>
      <c r="D20335" s="287" t="s">
        <v>205</v>
      </c>
      <c r="E20335" s="287">
        <v>60</v>
      </c>
      <c r="F20335" s="287">
        <v>6775</v>
      </c>
      <c r="G20335" s="287">
        <v>714</v>
      </c>
      <c r="H20335" s="287">
        <v>1856</v>
      </c>
      <c r="I20335" s="287">
        <v>2007528.77</v>
      </c>
      <c r="J20335" s="287">
        <v>352004</v>
      </c>
      <c r="K20335" s="287">
        <v>508355.6</v>
      </c>
      <c r="L20335" s="287">
        <v>3530142.3</v>
      </c>
    </row>
    <row r="20336" spans="1:12">
      <c r="A20336" s="287">
        <v>2023</v>
      </c>
      <c r="B20336" s="287" t="s">
        <v>193</v>
      </c>
      <c r="C20336" s="287" t="s">
        <v>68</v>
      </c>
      <c r="D20336" s="287" t="s">
        <v>205</v>
      </c>
      <c r="E20336" s="287">
        <v>65</v>
      </c>
      <c r="F20336" s="287">
        <v>5714</v>
      </c>
      <c r="G20336" s="287">
        <v>916</v>
      </c>
      <c r="H20336" s="287">
        <v>1473</v>
      </c>
      <c r="I20336" s="287">
        <v>2246982.61</v>
      </c>
      <c r="J20336" s="287">
        <v>427497.95</v>
      </c>
      <c r="K20336" s="287">
        <v>772888.39</v>
      </c>
      <c r="L20336" s="287">
        <v>4340806.24</v>
      </c>
    </row>
    <row r="20337" spans="1:12">
      <c r="A20337" s="287">
        <v>2023</v>
      </c>
      <c r="B20337" s="287" t="s">
        <v>193</v>
      </c>
      <c r="C20337" s="287" t="s">
        <v>68</v>
      </c>
      <c r="D20337" s="287" t="s">
        <v>205</v>
      </c>
      <c r="E20337" s="287">
        <v>70</v>
      </c>
      <c r="F20337" s="287">
        <v>5186</v>
      </c>
      <c r="G20337" s="287">
        <v>961</v>
      </c>
      <c r="H20337" s="287">
        <v>1725</v>
      </c>
      <c r="I20337" s="287">
        <v>2397090.73</v>
      </c>
      <c r="J20337" s="287">
        <v>434849.96</v>
      </c>
      <c r="K20337" s="287">
        <v>647886.39</v>
      </c>
      <c r="L20337" s="287">
        <v>4186017.65</v>
      </c>
    </row>
    <row r="20338" spans="1:12">
      <c r="A20338" s="287">
        <v>2023</v>
      </c>
      <c r="B20338" s="287" t="s">
        <v>193</v>
      </c>
      <c r="C20338" s="287" t="s">
        <v>68</v>
      </c>
      <c r="D20338" s="287" t="s">
        <v>205</v>
      </c>
      <c r="E20338" s="287">
        <v>75</v>
      </c>
      <c r="F20338" s="287">
        <v>3877</v>
      </c>
      <c r="G20338" s="287">
        <v>1018</v>
      </c>
      <c r="H20338" s="287">
        <v>2105</v>
      </c>
      <c r="I20338" s="287">
        <v>2524381.88</v>
      </c>
      <c r="J20338" s="287">
        <v>399086.73</v>
      </c>
      <c r="K20338" s="287">
        <v>735405.65</v>
      </c>
      <c r="L20338" s="287">
        <v>4277356.21</v>
      </c>
    </row>
    <row r="20339" spans="1:12">
      <c r="A20339" s="287">
        <v>2023</v>
      </c>
      <c r="B20339" s="287" t="s">
        <v>193</v>
      </c>
      <c r="C20339" s="287" t="s">
        <v>68</v>
      </c>
      <c r="D20339" s="287" t="s">
        <v>205</v>
      </c>
      <c r="E20339" s="287">
        <v>80</v>
      </c>
      <c r="F20339" s="287">
        <v>2196</v>
      </c>
      <c r="G20339" s="287">
        <v>587</v>
      </c>
      <c r="H20339" s="287">
        <v>1560</v>
      </c>
      <c r="I20339" s="287">
        <v>1631829.88</v>
      </c>
      <c r="J20339" s="287">
        <v>215655.92</v>
      </c>
      <c r="K20339" s="287">
        <v>380206</v>
      </c>
      <c r="L20339" s="287">
        <v>2513763.8199999998</v>
      </c>
    </row>
    <row r="20340" spans="1:12">
      <c r="A20340" s="287">
        <v>2023</v>
      </c>
      <c r="B20340" s="287" t="s">
        <v>193</v>
      </c>
      <c r="C20340" s="287" t="s">
        <v>68</v>
      </c>
      <c r="D20340" s="287" t="s">
        <v>205</v>
      </c>
      <c r="E20340" s="287">
        <v>85</v>
      </c>
      <c r="F20340" s="287">
        <v>1134</v>
      </c>
      <c r="G20340" s="287">
        <v>226</v>
      </c>
      <c r="H20340" s="287">
        <v>865</v>
      </c>
      <c r="I20340" s="287">
        <v>744625.12</v>
      </c>
      <c r="J20340" s="287">
        <v>102867.12</v>
      </c>
      <c r="K20340" s="287">
        <v>230308</v>
      </c>
      <c r="L20340" s="287">
        <v>1182896.71</v>
      </c>
    </row>
    <row r="20341" spans="1:12">
      <c r="A20341" s="287">
        <v>2023</v>
      </c>
      <c r="B20341" s="287" t="s">
        <v>193</v>
      </c>
      <c r="C20341" s="287" t="s">
        <v>68</v>
      </c>
      <c r="D20341" s="287" t="s">
        <v>205</v>
      </c>
      <c r="E20341" s="287">
        <v>90</v>
      </c>
      <c r="F20341" s="287">
        <v>460</v>
      </c>
      <c r="G20341" s="287">
        <v>147</v>
      </c>
      <c r="H20341" s="287">
        <v>616</v>
      </c>
      <c r="I20341" s="287">
        <v>490282.81</v>
      </c>
      <c r="J20341" s="287">
        <v>52952.93</v>
      </c>
      <c r="K20341" s="287">
        <v>45110</v>
      </c>
      <c r="L20341" s="287">
        <v>615395.18999999994</v>
      </c>
    </row>
    <row r="20342" spans="1:12">
      <c r="A20342" s="287">
        <v>2023</v>
      </c>
      <c r="B20342" s="287" t="s">
        <v>193</v>
      </c>
      <c r="C20342" s="287" t="s">
        <v>68</v>
      </c>
      <c r="D20342" s="287" t="s">
        <v>205</v>
      </c>
      <c r="E20342" s="287">
        <v>95</v>
      </c>
      <c r="F20342" s="287">
        <v>102</v>
      </c>
      <c r="G20342" s="287">
        <v>14</v>
      </c>
      <c r="H20342" s="287">
        <v>139</v>
      </c>
      <c r="I20342" s="287">
        <v>76828.899999999994</v>
      </c>
      <c r="J20342" s="287">
        <v>7948.1</v>
      </c>
      <c r="K20342" s="287">
        <v>151</v>
      </c>
      <c r="L20342" s="287">
        <v>90183.23</v>
      </c>
    </row>
    <row r="20343" spans="1:12">
      <c r="A20343" s="287">
        <v>2023</v>
      </c>
      <c r="B20343" s="287" t="s">
        <v>193</v>
      </c>
      <c r="C20343" s="287" t="s">
        <v>68</v>
      </c>
      <c r="D20343" s="287" t="s">
        <v>206</v>
      </c>
      <c r="E20343" s="287">
        <v>0</v>
      </c>
      <c r="F20343" s="287">
        <v>5711</v>
      </c>
      <c r="G20343" s="287">
        <v>120</v>
      </c>
      <c r="H20343" s="287">
        <v>264</v>
      </c>
      <c r="I20343" s="287">
        <v>321524.5</v>
      </c>
      <c r="J20343" s="287">
        <v>35155.9</v>
      </c>
      <c r="K20343" s="287">
        <v>827</v>
      </c>
      <c r="L20343" s="287">
        <v>449394.8</v>
      </c>
    </row>
    <row r="20344" spans="1:12">
      <c r="A20344" s="287">
        <v>2023</v>
      </c>
      <c r="B20344" s="287" t="s">
        <v>193</v>
      </c>
      <c r="C20344" s="287" t="s">
        <v>68</v>
      </c>
      <c r="D20344" s="287" t="s">
        <v>206</v>
      </c>
      <c r="E20344" s="287">
        <v>5</v>
      </c>
      <c r="F20344" s="287">
        <v>8140</v>
      </c>
      <c r="G20344" s="287">
        <v>106</v>
      </c>
      <c r="H20344" s="287">
        <v>136</v>
      </c>
      <c r="I20344" s="287">
        <v>166104.20000000001</v>
      </c>
      <c r="J20344" s="287">
        <v>33565.69</v>
      </c>
      <c r="K20344" s="287">
        <v>18000</v>
      </c>
      <c r="L20344" s="287">
        <v>281088.57</v>
      </c>
    </row>
    <row r="20345" spans="1:12">
      <c r="A20345" s="287">
        <v>2023</v>
      </c>
      <c r="B20345" s="287" t="s">
        <v>193</v>
      </c>
      <c r="C20345" s="287" t="s">
        <v>68</v>
      </c>
      <c r="D20345" s="287" t="s">
        <v>206</v>
      </c>
      <c r="E20345" s="287">
        <v>10</v>
      </c>
      <c r="F20345" s="287">
        <v>8503</v>
      </c>
      <c r="G20345" s="287">
        <v>69</v>
      </c>
      <c r="H20345" s="287">
        <v>77</v>
      </c>
      <c r="I20345" s="287">
        <v>98798.12</v>
      </c>
      <c r="J20345" s="287">
        <v>26702.94</v>
      </c>
      <c r="K20345" s="287">
        <v>12579</v>
      </c>
      <c r="L20345" s="287">
        <v>177960.01</v>
      </c>
    </row>
    <row r="20346" spans="1:12">
      <c r="A20346" s="287">
        <v>2023</v>
      </c>
      <c r="B20346" s="287" t="s">
        <v>193</v>
      </c>
      <c r="C20346" s="287" t="s">
        <v>68</v>
      </c>
      <c r="D20346" s="287" t="s">
        <v>206</v>
      </c>
      <c r="E20346" s="287">
        <v>15</v>
      </c>
      <c r="F20346" s="287">
        <v>7674</v>
      </c>
      <c r="G20346" s="287">
        <v>196</v>
      </c>
      <c r="H20346" s="287">
        <v>572</v>
      </c>
      <c r="I20346" s="287">
        <v>606438.13</v>
      </c>
      <c r="J20346" s="287">
        <v>87458.04</v>
      </c>
      <c r="K20346" s="287">
        <v>134210.95000000001</v>
      </c>
      <c r="L20346" s="287">
        <v>963500.97</v>
      </c>
    </row>
    <row r="20347" spans="1:12">
      <c r="A20347" s="287">
        <v>2023</v>
      </c>
      <c r="B20347" s="287" t="s">
        <v>193</v>
      </c>
      <c r="C20347" s="287" t="s">
        <v>68</v>
      </c>
      <c r="D20347" s="287" t="s">
        <v>206</v>
      </c>
      <c r="E20347" s="287">
        <v>20</v>
      </c>
      <c r="F20347" s="287">
        <v>5663</v>
      </c>
      <c r="G20347" s="287">
        <v>287</v>
      </c>
      <c r="H20347" s="287">
        <v>931</v>
      </c>
      <c r="I20347" s="287">
        <v>880659.69</v>
      </c>
      <c r="J20347" s="287">
        <v>112906.05</v>
      </c>
      <c r="K20347" s="287">
        <v>127709.6</v>
      </c>
      <c r="L20347" s="287">
        <v>1301444.08</v>
      </c>
    </row>
    <row r="20348" spans="1:12">
      <c r="A20348" s="287">
        <v>2023</v>
      </c>
      <c r="B20348" s="287" t="s">
        <v>193</v>
      </c>
      <c r="C20348" s="287" t="s">
        <v>68</v>
      </c>
      <c r="D20348" s="287" t="s">
        <v>206</v>
      </c>
      <c r="E20348" s="287">
        <v>25</v>
      </c>
      <c r="F20348" s="287">
        <v>6043</v>
      </c>
      <c r="G20348" s="287">
        <v>203</v>
      </c>
      <c r="H20348" s="287">
        <v>592</v>
      </c>
      <c r="I20348" s="287">
        <v>624365.23</v>
      </c>
      <c r="J20348" s="287">
        <v>137956.66</v>
      </c>
      <c r="K20348" s="287">
        <v>84671.02</v>
      </c>
      <c r="L20348" s="287">
        <v>1124979.04</v>
      </c>
    </row>
    <row r="20349" spans="1:12">
      <c r="A20349" s="287">
        <v>2023</v>
      </c>
      <c r="B20349" s="287" t="s">
        <v>193</v>
      </c>
      <c r="C20349" s="287" t="s">
        <v>68</v>
      </c>
      <c r="D20349" s="287" t="s">
        <v>206</v>
      </c>
      <c r="E20349" s="287">
        <v>30</v>
      </c>
      <c r="F20349" s="287">
        <v>9543</v>
      </c>
      <c r="G20349" s="287">
        <v>403</v>
      </c>
      <c r="H20349" s="287">
        <v>1204</v>
      </c>
      <c r="I20349" s="287">
        <v>1411854.99</v>
      </c>
      <c r="J20349" s="287">
        <v>276611.18</v>
      </c>
      <c r="K20349" s="287">
        <v>130634</v>
      </c>
      <c r="L20349" s="287">
        <v>2264115.63</v>
      </c>
    </row>
    <row r="20350" spans="1:12">
      <c r="A20350" s="287">
        <v>2023</v>
      </c>
      <c r="B20350" s="287" t="s">
        <v>193</v>
      </c>
      <c r="C20350" s="287" t="s">
        <v>68</v>
      </c>
      <c r="D20350" s="287" t="s">
        <v>206</v>
      </c>
      <c r="E20350" s="287">
        <v>35</v>
      </c>
      <c r="F20350" s="287">
        <v>11406</v>
      </c>
      <c r="G20350" s="287">
        <v>594</v>
      </c>
      <c r="H20350" s="287">
        <v>1528</v>
      </c>
      <c r="I20350" s="287">
        <v>1752361.2</v>
      </c>
      <c r="J20350" s="287">
        <v>331081.45</v>
      </c>
      <c r="K20350" s="287">
        <v>202889.3</v>
      </c>
      <c r="L20350" s="287">
        <v>3001401.99</v>
      </c>
    </row>
    <row r="20351" spans="1:12">
      <c r="A20351" s="287">
        <v>2023</v>
      </c>
      <c r="B20351" s="287" t="s">
        <v>193</v>
      </c>
      <c r="C20351" s="287" t="s">
        <v>68</v>
      </c>
      <c r="D20351" s="287" t="s">
        <v>206</v>
      </c>
      <c r="E20351" s="287">
        <v>40</v>
      </c>
      <c r="F20351" s="287">
        <v>11173</v>
      </c>
      <c r="G20351" s="287">
        <v>513</v>
      </c>
      <c r="H20351" s="287">
        <v>1172</v>
      </c>
      <c r="I20351" s="287">
        <v>1420568.87</v>
      </c>
      <c r="J20351" s="287">
        <v>318114.53999999998</v>
      </c>
      <c r="K20351" s="287">
        <v>232967</v>
      </c>
      <c r="L20351" s="287">
        <v>2604760.64</v>
      </c>
    </row>
    <row r="20352" spans="1:12">
      <c r="A20352" s="287">
        <v>2023</v>
      </c>
      <c r="B20352" s="287" t="s">
        <v>193</v>
      </c>
      <c r="C20352" s="287" t="s">
        <v>68</v>
      </c>
      <c r="D20352" s="287" t="s">
        <v>206</v>
      </c>
      <c r="E20352" s="287">
        <v>45</v>
      </c>
      <c r="F20352" s="287">
        <v>9549</v>
      </c>
      <c r="G20352" s="287">
        <v>525</v>
      </c>
      <c r="H20352" s="287">
        <v>984</v>
      </c>
      <c r="I20352" s="287">
        <v>1322718.26</v>
      </c>
      <c r="J20352" s="287">
        <v>257625.24</v>
      </c>
      <c r="K20352" s="287">
        <v>319846</v>
      </c>
      <c r="L20352" s="287">
        <v>2515676.33</v>
      </c>
    </row>
    <row r="20353" spans="1:12">
      <c r="A20353" s="287">
        <v>2023</v>
      </c>
      <c r="B20353" s="287" t="s">
        <v>193</v>
      </c>
      <c r="C20353" s="287" t="s">
        <v>68</v>
      </c>
      <c r="D20353" s="287" t="s">
        <v>206</v>
      </c>
      <c r="E20353" s="287">
        <v>50</v>
      </c>
      <c r="F20353" s="287">
        <v>9383</v>
      </c>
      <c r="G20353" s="287">
        <v>612</v>
      </c>
      <c r="H20353" s="287">
        <v>1027</v>
      </c>
      <c r="I20353" s="287">
        <v>1210808.55</v>
      </c>
      <c r="J20353" s="287">
        <v>269888.94</v>
      </c>
      <c r="K20353" s="287">
        <v>314896</v>
      </c>
      <c r="L20353" s="287">
        <v>2445982.84</v>
      </c>
    </row>
    <row r="20354" spans="1:12">
      <c r="A20354" s="287">
        <v>2023</v>
      </c>
      <c r="B20354" s="287" t="s">
        <v>193</v>
      </c>
      <c r="C20354" s="287" t="s">
        <v>68</v>
      </c>
      <c r="D20354" s="287" t="s">
        <v>206</v>
      </c>
      <c r="E20354" s="287">
        <v>55</v>
      </c>
      <c r="F20354" s="287">
        <v>7940</v>
      </c>
      <c r="G20354" s="287">
        <v>748</v>
      </c>
      <c r="H20354" s="287">
        <v>1373</v>
      </c>
      <c r="I20354" s="287">
        <v>1590342.23</v>
      </c>
      <c r="J20354" s="287">
        <v>296284.37</v>
      </c>
      <c r="K20354" s="287">
        <v>540665.19999999995</v>
      </c>
      <c r="L20354" s="287">
        <v>3193784.21</v>
      </c>
    </row>
    <row r="20355" spans="1:12">
      <c r="A20355" s="287">
        <v>2023</v>
      </c>
      <c r="B20355" s="287" t="s">
        <v>193</v>
      </c>
      <c r="C20355" s="287" t="s">
        <v>68</v>
      </c>
      <c r="D20355" s="287" t="s">
        <v>206</v>
      </c>
      <c r="E20355" s="287">
        <v>60</v>
      </c>
      <c r="F20355" s="287">
        <v>7330</v>
      </c>
      <c r="G20355" s="287">
        <v>831</v>
      </c>
      <c r="H20355" s="287">
        <v>1517</v>
      </c>
      <c r="I20355" s="287">
        <v>1864951.18</v>
      </c>
      <c r="J20355" s="287">
        <v>358642.23</v>
      </c>
      <c r="K20355" s="287">
        <v>624247</v>
      </c>
      <c r="L20355" s="287">
        <v>3757036.95</v>
      </c>
    </row>
    <row r="20356" spans="1:12">
      <c r="A20356" s="287">
        <v>2023</v>
      </c>
      <c r="B20356" s="287" t="s">
        <v>193</v>
      </c>
      <c r="C20356" s="287" t="s">
        <v>68</v>
      </c>
      <c r="D20356" s="287" t="s">
        <v>206</v>
      </c>
      <c r="E20356" s="287">
        <v>65</v>
      </c>
      <c r="F20356" s="287">
        <v>6444</v>
      </c>
      <c r="G20356" s="287">
        <v>822</v>
      </c>
      <c r="H20356" s="287">
        <v>1457</v>
      </c>
      <c r="I20356" s="287">
        <v>1794330.82</v>
      </c>
      <c r="J20356" s="287">
        <v>350445.76</v>
      </c>
      <c r="K20356" s="287">
        <v>633588</v>
      </c>
      <c r="L20356" s="287">
        <v>3459334.36</v>
      </c>
    </row>
    <row r="20357" spans="1:12">
      <c r="A20357" s="287">
        <v>2023</v>
      </c>
      <c r="B20357" s="287" t="s">
        <v>193</v>
      </c>
      <c r="C20357" s="287" t="s">
        <v>68</v>
      </c>
      <c r="D20357" s="287" t="s">
        <v>206</v>
      </c>
      <c r="E20357" s="287">
        <v>70</v>
      </c>
      <c r="F20357" s="287">
        <v>5948</v>
      </c>
      <c r="G20357" s="287">
        <v>1132</v>
      </c>
      <c r="H20357" s="287">
        <v>2226</v>
      </c>
      <c r="I20357" s="287">
        <v>2545609.85</v>
      </c>
      <c r="J20357" s="287">
        <v>448045.58</v>
      </c>
      <c r="K20357" s="287">
        <v>650760.69999999995</v>
      </c>
      <c r="L20357" s="287">
        <v>4414486.21</v>
      </c>
    </row>
    <row r="20358" spans="1:12">
      <c r="A20358" s="287">
        <v>2023</v>
      </c>
      <c r="B20358" s="287" t="s">
        <v>193</v>
      </c>
      <c r="C20358" s="287" t="s">
        <v>68</v>
      </c>
      <c r="D20358" s="287" t="s">
        <v>206</v>
      </c>
      <c r="E20358" s="287">
        <v>75</v>
      </c>
      <c r="F20358" s="287">
        <v>4753</v>
      </c>
      <c r="G20358" s="287">
        <v>965</v>
      </c>
      <c r="H20358" s="287">
        <v>2365</v>
      </c>
      <c r="I20358" s="287">
        <v>2514863.64</v>
      </c>
      <c r="J20358" s="287">
        <v>413417.49</v>
      </c>
      <c r="K20358" s="287">
        <v>783219.6</v>
      </c>
      <c r="L20358" s="287">
        <v>4362714.34</v>
      </c>
    </row>
    <row r="20359" spans="1:12">
      <c r="A20359" s="287">
        <v>2023</v>
      </c>
      <c r="B20359" s="287" t="s">
        <v>193</v>
      </c>
      <c r="C20359" s="287" t="s">
        <v>68</v>
      </c>
      <c r="D20359" s="287" t="s">
        <v>206</v>
      </c>
      <c r="E20359" s="287">
        <v>80</v>
      </c>
      <c r="F20359" s="287">
        <v>2733</v>
      </c>
      <c r="G20359" s="287">
        <v>551</v>
      </c>
      <c r="H20359" s="287">
        <v>1530</v>
      </c>
      <c r="I20359" s="287">
        <v>1519751.27</v>
      </c>
      <c r="J20359" s="287">
        <v>216600.4</v>
      </c>
      <c r="K20359" s="287">
        <v>472729</v>
      </c>
      <c r="L20359" s="287">
        <v>2482074.5699999998</v>
      </c>
    </row>
    <row r="20360" spans="1:12">
      <c r="A20360" s="287">
        <v>2023</v>
      </c>
      <c r="B20360" s="287" t="s">
        <v>193</v>
      </c>
      <c r="C20360" s="287" t="s">
        <v>68</v>
      </c>
      <c r="D20360" s="287" t="s">
        <v>206</v>
      </c>
      <c r="E20360" s="287">
        <v>85</v>
      </c>
      <c r="F20360" s="287">
        <v>1486</v>
      </c>
      <c r="G20360" s="287">
        <v>335</v>
      </c>
      <c r="H20360" s="287">
        <v>1300</v>
      </c>
      <c r="I20360" s="287">
        <v>1083034.83</v>
      </c>
      <c r="J20360" s="287">
        <v>116114.66</v>
      </c>
      <c r="K20360" s="287">
        <v>161064</v>
      </c>
      <c r="L20360" s="287">
        <v>1466127.29</v>
      </c>
    </row>
    <row r="20361" spans="1:12">
      <c r="A20361" s="287">
        <v>2023</v>
      </c>
      <c r="B20361" s="287" t="s">
        <v>193</v>
      </c>
      <c r="C20361" s="287" t="s">
        <v>68</v>
      </c>
      <c r="D20361" s="287" t="s">
        <v>206</v>
      </c>
      <c r="E20361" s="287">
        <v>90</v>
      </c>
      <c r="F20361" s="287">
        <v>613</v>
      </c>
      <c r="G20361" s="287">
        <v>113</v>
      </c>
      <c r="H20361" s="287">
        <v>708</v>
      </c>
      <c r="I20361" s="287">
        <v>453775.84</v>
      </c>
      <c r="J20361" s="287">
        <v>37215.61</v>
      </c>
      <c r="K20361" s="287">
        <v>59304</v>
      </c>
      <c r="L20361" s="287">
        <v>587821.16</v>
      </c>
    </row>
    <row r="20362" spans="1:12">
      <c r="A20362" s="287">
        <v>2023</v>
      </c>
      <c r="B20362" s="287" t="s">
        <v>193</v>
      </c>
      <c r="C20362" s="287" t="s">
        <v>68</v>
      </c>
      <c r="D20362" s="287" t="s">
        <v>206</v>
      </c>
      <c r="E20362" s="287">
        <v>95</v>
      </c>
      <c r="F20362" s="287">
        <v>196</v>
      </c>
      <c r="G20362" s="287">
        <v>39</v>
      </c>
      <c r="H20362" s="287">
        <v>241</v>
      </c>
      <c r="I20362" s="287">
        <v>113039</v>
      </c>
      <c r="J20362" s="287">
        <v>10373.51</v>
      </c>
      <c r="K20362" s="287">
        <v>23</v>
      </c>
      <c r="L20362" s="287">
        <v>126473.51</v>
      </c>
    </row>
    <row r="20363" spans="1:12">
      <c r="A20363" s="287">
        <v>2023</v>
      </c>
      <c r="B20363" s="287" t="s">
        <v>193</v>
      </c>
      <c r="C20363" s="287" t="s">
        <v>67</v>
      </c>
      <c r="D20363" s="287" t="s">
        <v>205</v>
      </c>
      <c r="E20363" s="287">
        <v>0</v>
      </c>
      <c r="F20363" s="287">
        <v>2742</v>
      </c>
      <c r="G20363" s="287">
        <v>51</v>
      </c>
      <c r="H20363" s="287">
        <v>120</v>
      </c>
      <c r="I20363" s="287">
        <v>99124.2</v>
      </c>
      <c r="J20363" s="287">
        <v>13176.65</v>
      </c>
      <c r="K20363" s="287">
        <v>3296</v>
      </c>
      <c r="L20363" s="287">
        <v>122934.85</v>
      </c>
    </row>
    <row r="20364" spans="1:12">
      <c r="A20364" s="287">
        <v>2023</v>
      </c>
      <c r="B20364" s="287" t="s">
        <v>193</v>
      </c>
      <c r="C20364" s="287" t="s">
        <v>67</v>
      </c>
      <c r="D20364" s="287" t="s">
        <v>205</v>
      </c>
      <c r="E20364" s="287">
        <v>5</v>
      </c>
      <c r="F20364" s="287">
        <v>3574</v>
      </c>
      <c r="G20364" s="287">
        <v>37</v>
      </c>
      <c r="H20364" s="287">
        <v>47</v>
      </c>
      <c r="I20364" s="287">
        <v>46002</v>
      </c>
      <c r="J20364" s="287">
        <v>8986</v>
      </c>
      <c r="K20364" s="287">
        <v>19761</v>
      </c>
      <c r="L20364" s="287">
        <v>81314.73</v>
      </c>
    </row>
    <row r="20365" spans="1:12">
      <c r="A20365" s="287">
        <v>2023</v>
      </c>
      <c r="B20365" s="287" t="s">
        <v>193</v>
      </c>
      <c r="C20365" s="287" t="s">
        <v>67</v>
      </c>
      <c r="D20365" s="287" t="s">
        <v>205</v>
      </c>
      <c r="E20365" s="287">
        <v>10</v>
      </c>
      <c r="F20365" s="287">
        <v>3696</v>
      </c>
      <c r="G20365" s="287">
        <v>36</v>
      </c>
      <c r="H20365" s="287">
        <v>119</v>
      </c>
      <c r="I20365" s="287">
        <v>92046</v>
      </c>
      <c r="J20365" s="287">
        <v>16200.35</v>
      </c>
      <c r="K20365" s="287">
        <v>12888</v>
      </c>
      <c r="L20365" s="287">
        <v>134289.07</v>
      </c>
    </row>
    <row r="20366" spans="1:12">
      <c r="A20366" s="287">
        <v>2023</v>
      </c>
      <c r="B20366" s="287" t="s">
        <v>193</v>
      </c>
      <c r="C20366" s="287" t="s">
        <v>67</v>
      </c>
      <c r="D20366" s="287" t="s">
        <v>205</v>
      </c>
      <c r="E20366" s="287">
        <v>15</v>
      </c>
      <c r="F20366" s="287">
        <v>3236</v>
      </c>
      <c r="G20366" s="287">
        <v>50</v>
      </c>
      <c r="H20366" s="287">
        <v>152</v>
      </c>
      <c r="I20366" s="287">
        <v>124727.2</v>
      </c>
      <c r="J20366" s="287">
        <v>31008.13</v>
      </c>
      <c r="K20366" s="287">
        <v>60955</v>
      </c>
      <c r="L20366" s="287">
        <v>249805.28</v>
      </c>
    </row>
    <row r="20367" spans="1:12">
      <c r="A20367" s="287">
        <v>2023</v>
      </c>
      <c r="B20367" s="287" t="s">
        <v>193</v>
      </c>
      <c r="C20367" s="287" t="s">
        <v>67</v>
      </c>
      <c r="D20367" s="287" t="s">
        <v>205</v>
      </c>
      <c r="E20367" s="287">
        <v>20</v>
      </c>
      <c r="F20367" s="287">
        <v>2293</v>
      </c>
      <c r="G20367" s="287">
        <v>45</v>
      </c>
      <c r="H20367" s="287">
        <v>93</v>
      </c>
      <c r="I20367" s="287">
        <v>114775.6</v>
      </c>
      <c r="J20367" s="287">
        <v>17852.28</v>
      </c>
      <c r="K20367" s="287">
        <v>16900</v>
      </c>
      <c r="L20367" s="287">
        <v>180097.01</v>
      </c>
    </row>
    <row r="20368" spans="1:12">
      <c r="A20368" s="287">
        <v>2023</v>
      </c>
      <c r="B20368" s="287" t="s">
        <v>193</v>
      </c>
      <c r="C20368" s="287" t="s">
        <v>67</v>
      </c>
      <c r="D20368" s="287" t="s">
        <v>205</v>
      </c>
      <c r="E20368" s="287">
        <v>25</v>
      </c>
      <c r="F20368" s="287">
        <v>2183</v>
      </c>
      <c r="G20368" s="287">
        <v>34</v>
      </c>
      <c r="H20368" s="287">
        <v>71</v>
      </c>
      <c r="I20368" s="287">
        <v>74237.350000000006</v>
      </c>
      <c r="J20368" s="287">
        <v>13570.25</v>
      </c>
      <c r="K20368" s="287">
        <v>8546</v>
      </c>
      <c r="L20368" s="287">
        <v>111806.3</v>
      </c>
    </row>
    <row r="20369" spans="1:12">
      <c r="A20369" s="287">
        <v>2023</v>
      </c>
      <c r="B20369" s="287" t="s">
        <v>193</v>
      </c>
      <c r="C20369" s="287" t="s">
        <v>67</v>
      </c>
      <c r="D20369" s="287" t="s">
        <v>205</v>
      </c>
      <c r="E20369" s="287">
        <v>30</v>
      </c>
      <c r="F20369" s="287">
        <v>3499</v>
      </c>
      <c r="G20369" s="287">
        <v>58</v>
      </c>
      <c r="H20369" s="287">
        <v>181</v>
      </c>
      <c r="I20369" s="287">
        <v>148676.15</v>
      </c>
      <c r="J20369" s="287">
        <v>28220.37</v>
      </c>
      <c r="K20369" s="287">
        <v>42462</v>
      </c>
      <c r="L20369" s="287">
        <v>259361.92000000001</v>
      </c>
    </row>
    <row r="20370" spans="1:12">
      <c r="A20370" s="287">
        <v>2023</v>
      </c>
      <c r="B20370" s="287" t="s">
        <v>193</v>
      </c>
      <c r="C20370" s="287" t="s">
        <v>67</v>
      </c>
      <c r="D20370" s="287" t="s">
        <v>205</v>
      </c>
      <c r="E20370" s="287">
        <v>35</v>
      </c>
      <c r="F20370" s="287">
        <v>4147</v>
      </c>
      <c r="G20370" s="287">
        <v>104</v>
      </c>
      <c r="H20370" s="287">
        <v>213</v>
      </c>
      <c r="I20370" s="287">
        <v>225011.68</v>
      </c>
      <c r="J20370" s="287">
        <v>50668.39</v>
      </c>
      <c r="K20370" s="287">
        <v>43223</v>
      </c>
      <c r="L20370" s="287">
        <v>413500.24</v>
      </c>
    </row>
    <row r="20371" spans="1:12">
      <c r="A20371" s="287">
        <v>2023</v>
      </c>
      <c r="B20371" s="287" t="s">
        <v>193</v>
      </c>
      <c r="C20371" s="287" t="s">
        <v>67</v>
      </c>
      <c r="D20371" s="287" t="s">
        <v>205</v>
      </c>
      <c r="E20371" s="287">
        <v>40</v>
      </c>
      <c r="F20371" s="287">
        <v>3970</v>
      </c>
      <c r="G20371" s="287">
        <v>109</v>
      </c>
      <c r="H20371" s="287">
        <v>220</v>
      </c>
      <c r="I20371" s="287">
        <v>225516.6</v>
      </c>
      <c r="J20371" s="287">
        <v>45683.68</v>
      </c>
      <c r="K20371" s="287">
        <v>75844</v>
      </c>
      <c r="L20371" s="287">
        <v>406023.15</v>
      </c>
    </row>
    <row r="20372" spans="1:12">
      <c r="A20372" s="287">
        <v>2023</v>
      </c>
      <c r="B20372" s="287" t="s">
        <v>193</v>
      </c>
      <c r="C20372" s="287" t="s">
        <v>67</v>
      </c>
      <c r="D20372" s="287" t="s">
        <v>205</v>
      </c>
      <c r="E20372" s="287">
        <v>45</v>
      </c>
      <c r="F20372" s="287">
        <v>3502</v>
      </c>
      <c r="G20372" s="287">
        <v>102</v>
      </c>
      <c r="H20372" s="287">
        <v>210</v>
      </c>
      <c r="I20372" s="287">
        <v>292462.40000000002</v>
      </c>
      <c r="J20372" s="287">
        <v>72474.92</v>
      </c>
      <c r="K20372" s="287">
        <v>75902</v>
      </c>
      <c r="L20372" s="287">
        <v>525096.87</v>
      </c>
    </row>
    <row r="20373" spans="1:12">
      <c r="A20373" s="287">
        <v>2023</v>
      </c>
      <c r="B20373" s="287" t="s">
        <v>193</v>
      </c>
      <c r="C20373" s="287" t="s">
        <v>67</v>
      </c>
      <c r="D20373" s="287" t="s">
        <v>205</v>
      </c>
      <c r="E20373" s="287">
        <v>50</v>
      </c>
      <c r="F20373" s="287">
        <v>3651</v>
      </c>
      <c r="G20373" s="287">
        <v>141</v>
      </c>
      <c r="H20373" s="287">
        <v>375</v>
      </c>
      <c r="I20373" s="287">
        <v>406974.95</v>
      </c>
      <c r="J20373" s="287">
        <v>87203.95</v>
      </c>
      <c r="K20373" s="287">
        <v>125605</v>
      </c>
      <c r="L20373" s="287">
        <v>771043.77</v>
      </c>
    </row>
    <row r="20374" spans="1:12">
      <c r="A20374" s="287">
        <v>2023</v>
      </c>
      <c r="B20374" s="287" t="s">
        <v>193</v>
      </c>
      <c r="C20374" s="287" t="s">
        <v>67</v>
      </c>
      <c r="D20374" s="287" t="s">
        <v>205</v>
      </c>
      <c r="E20374" s="287">
        <v>55</v>
      </c>
      <c r="F20374" s="287">
        <v>3315</v>
      </c>
      <c r="G20374" s="287">
        <v>225</v>
      </c>
      <c r="H20374" s="287">
        <v>637</v>
      </c>
      <c r="I20374" s="287">
        <v>770659.28</v>
      </c>
      <c r="J20374" s="287">
        <v>141912.65</v>
      </c>
      <c r="K20374" s="287">
        <v>198521</v>
      </c>
      <c r="L20374" s="287">
        <v>1310570.24</v>
      </c>
    </row>
    <row r="20375" spans="1:12">
      <c r="A20375" s="287">
        <v>2023</v>
      </c>
      <c r="B20375" s="287" t="s">
        <v>193</v>
      </c>
      <c r="C20375" s="287" t="s">
        <v>67</v>
      </c>
      <c r="D20375" s="287" t="s">
        <v>205</v>
      </c>
      <c r="E20375" s="287">
        <v>60</v>
      </c>
      <c r="F20375" s="287">
        <v>3150</v>
      </c>
      <c r="G20375" s="287">
        <v>340</v>
      </c>
      <c r="H20375" s="287">
        <v>864</v>
      </c>
      <c r="I20375" s="287">
        <v>1014995.98</v>
      </c>
      <c r="J20375" s="287">
        <v>199070.86</v>
      </c>
      <c r="K20375" s="287">
        <v>229908</v>
      </c>
      <c r="L20375" s="287">
        <v>1627739.25</v>
      </c>
    </row>
    <row r="20376" spans="1:12">
      <c r="A20376" s="287">
        <v>2023</v>
      </c>
      <c r="B20376" s="287" t="s">
        <v>193</v>
      </c>
      <c r="C20376" s="287" t="s">
        <v>67</v>
      </c>
      <c r="D20376" s="287" t="s">
        <v>205</v>
      </c>
      <c r="E20376" s="287">
        <v>65</v>
      </c>
      <c r="F20376" s="287">
        <v>2328</v>
      </c>
      <c r="G20376" s="287">
        <v>287</v>
      </c>
      <c r="H20376" s="287">
        <v>707</v>
      </c>
      <c r="I20376" s="287">
        <v>673442.81</v>
      </c>
      <c r="J20376" s="287">
        <v>146071.69</v>
      </c>
      <c r="K20376" s="287">
        <v>119470</v>
      </c>
      <c r="L20376" s="287">
        <v>1079288.33</v>
      </c>
    </row>
    <row r="20377" spans="1:12">
      <c r="A20377" s="287">
        <v>2023</v>
      </c>
      <c r="B20377" s="287" t="s">
        <v>193</v>
      </c>
      <c r="C20377" s="287" t="s">
        <v>67</v>
      </c>
      <c r="D20377" s="287" t="s">
        <v>205</v>
      </c>
      <c r="E20377" s="287">
        <v>70</v>
      </c>
      <c r="F20377" s="287">
        <v>1667</v>
      </c>
      <c r="G20377" s="287">
        <v>322</v>
      </c>
      <c r="H20377" s="287">
        <v>850</v>
      </c>
      <c r="I20377" s="287">
        <v>966187.9</v>
      </c>
      <c r="J20377" s="287">
        <v>193297.4</v>
      </c>
      <c r="K20377" s="287">
        <v>363633</v>
      </c>
      <c r="L20377" s="287">
        <v>1672865.52</v>
      </c>
    </row>
    <row r="20378" spans="1:12">
      <c r="A20378" s="287">
        <v>2023</v>
      </c>
      <c r="B20378" s="287" t="s">
        <v>193</v>
      </c>
      <c r="C20378" s="287" t="s">
        <v>67</v>
      </c>
      <c r="D20378" s="287" t="s">
        <v>205</v>
      </c>
      <c r="E20378" s="287">
        <v>75</v>
      </c>
      <c r="F20378" s="287">
        <v>1038</v>
      </c>
      <c r="G20378" s="287">
        <v>305</v>
      </c>
      <c r="H20378" s="287">
        <v>555</v>
      </c>
      <c r="I20378" s="287">
        <v>564411.35</v>
      </c>
      <c r="J20378" s="287">
        <v>125880.84</v>
      </c>
      <c r="K20378" s="287">
        <v>212699</v>
      </c>
      <c r="L20378" s="287">
        <v>964889.01</v>
      </c>
    </row>
    <row r="20379" spans="1:12">
      <c r="A20379" s="287">
        <v>2023</v>
      </c>
      <c r="B20379" s="287" t="s">
        <v>193</v>
      </c>
      <c r="C20379" s="287" t="s">
        <v>67</v>
      </c>
      <c r="D20379" s="287" t="s">
        <v>205</v>
      </c>
      <c r="E20379" s="287">
        <v>80</v>
      </c>
      <c r="F20379" s="287">
        <v>538</v>
      </c>
      <c r="G20379" s="287">
        <v>89</v>
      </c>
      <c r="H20379" s="287">
        <v>295</v>
      </c>
      <c r="I20379" s="287">
        <v>263254.09999999998</v>
      </c>
      <c r="J20379" s="287">
        <v>57779.06</v>
      </c>
      <c r="K20379" s="287">
        <v>95627.8</v>
      </c>
      <c r="L20379" s="287">
        <v>435923.47</v>
      </c>
    </row>
    <row r="20380" spans="1:12">
      <c r="A20380" s="287">
        <v>2023</v>
      </c>
      <c r="B20380" s="287" t="s">
        <v>193</v>
      </c>
      <c r="C20380" s="287" t="s">
        <v>67</v>
      </c>
      <c r="D20380" s="287" t="s">
        <v>205</v>
      </c>
      <c r="E20380" s="287">
        <v>85</v>
      </c>
      <c r="F20380" s="287">
        <v>171</v>
      </c>
      <c r="G20380" s="287">
        <v>35</v>
      </c>
      <c r="H20380" s="287">
        <v>110</v>
      </c>
      <c r="I20380" s="287">
        <v>71606</v>
      </c>
      <c r="J20380" s="287">
        <v>13356.23</v>
      </c>
      <c r="K20380" s="287">
        <v>4336</v>
      </c>
      <c r="L20380" s="287">
        <v>92890.23</v>
      </c>
    </row>
    <row r="20381" spans="1:12">
      <c r="A20381" s="287">
        <v>2023</v>
      </c>
      <c r="B20381" s="287" t="s">
        <v>193</v>
      </c>
      <c r="C20381" s="287" t="s">
        <v>67</v>
      </c>
      <c r="D20381" s="287" t="s">
        <v>205</v>
      </c>
      <c r="E20381" s="287">
        <v>90</v>
      </c>
      <c r="F20381" s="287">
        <v>48</v>
      </c>
      <c r="G20381" s="287">
        <v>9</v>
      </c>
      <c r="H20381" s="287">
        <v>26</v>
      </c>
      <c r="I20381" s="287">
        <v>15081.7</v>
      </c>
      <c r="J20381" s="287">
        <v>3023.83</v>
      </c>
      <c r="K20381" s="287">
        <v>1130</v>
      </c>
      <c r="L20381" s="287">
        <v>22025.43</v>
      </c>
    </row>
    <row r="20382" spans="1:12">
      <c r="A20382" s="287">
        <v>2023</v>
      </c>
      <c r="B20382" s="287" t="s">
        <v>193</v>
      </c>
      <c r="C20382" s="287" t="s">
        <v>67</v>
      </c>
      <c r="D20382" s="287" t="s">
        <v>205</v>
      </c>
      <c r="E20382" s="287">
        <v>95</v>
      </c>
      <c r="F20382" s="287">
        <v>8</v>
      </c>
      <c r="G20382" s="287">
        <v>0</v>
      </c>
      <c r="H20382" s="287">
        <v>0</v>
      </c>
      <c r="I20382" s="287">
        <v>0</v>
      </c>
      <c r="J20382" s="287">
        <v>0</v>
      </c>
      <c r="K20382" s="287">
        <v>0</v>
      </c>
      <c r="L20382" s="287">
        <v>0</v>
      </c>
    </row>
    <row r="20383" spans="1:12">
      <c r="A20383" s="287">
        <v>2023</v>
      </c>
      <c r="B20383" s="287" t="s">
        <v>193</v>
      </c>
      <c r="C20383" s="287" t="s">
        <v>67</v>
      </c>
      <c r="D20383" s="287" t="s">
        <v>206</v>
      </c>
      <c r="E20383" s="287">
        <v>0</v>
      </c>
      <c r="F20383" s="287">
        <v>2562</v>
      </c>
      <c r="G20383" s="287">
        <v>40</v>
      </c>
      <c r="H20383" s="287">
        <v>142</v>
      </c>
      <c r="I20383" s="287">
        <v>130229.86</v>
      </c>
      <c r="J20383" s="287">
        <v>10942.93</v>
      </c>
      <c r="K20383" s="287">
        <v>600.1</v>
      </c>
      <c r="L20383" s="287">
        <v>145692.54</v>
      </c>
    </row>
    <row r="20384" spans="1:12">
      <c r="A20384" s="287">
        <v>2023</v>
      </c>
      <c r="B20384" s="287" t="s">
        <v>193</v>
      </c>
      <c r="C20384" s="287" t="s">
        <v>67</v>
      </c>
      <c r="D20384" s="287" t="s">
        <v>206</v>
      </c>
      <c r="E20384" s="287">
        <v>5</v>
      </c>
      <c r="F20384" s="287">
        <v>3434</v>
      </c>
      <c r="G20384" s="287">
        <v>36</v>
      </c>
      <c r="H20384" s="287">
        <v>38</v>
      </c>
      <c r="I20384" s="287">
        <v>45495.5</v>
      </c>
      <c r="J20384" s="287">
        <v>12690.33</v>
      </c>
      <c r="K20384" s="287">
        <v>9611</v>
      </c>
      <c r="L20384" s="287">
        <v>74328.61</v>
      </c>
    </row>
    <row r="20385" spans="1:12">
      <c r="A20385" s="287">
        <v>2023</v>
      </c>
      <c r="B20385" s="287" t="s">
        <v>193</v>
      </c>
      <c r="C20385" s="287" t="s">
        <v>67</v>
      </c>
      <c r="D20385" s="287" t="s">
        <v>206</v>
      </c>
      <c r="E20385" s="287">
        <v>10</v>
      </c>
      <c r="F20385" s="287">
        <v>3452</v>
      </c>
      <c r="G20385" s="287">
        <v>25</v>
      </c>
      <c r="H20385" s="287">
        <v>74</v>
      </c>
      <c r="I20385" s="287">
        <v>51212</v>
      </c>
      <c r="J20385" s="287">
        <v>12268.21</v>
      </c>
      <c r="K20385" s="287">
        <v>1039</v>
      </c>
      <c r="L20385" s="287">
        <v>65397.5</v>
      </c>
    </row>
    <row r="20386" spans="1:12">
      <c r="A20386" s="287">
        <v>2023</v>
      </c>
      <c r="B20386" s="287" t="s">
        <v>193</v>
      </c>
      <c r="C20386" s="287" t="s">
        <v>67</v>
      </c>
      <c r="D20386" s="287" t="s">
        <v>206</v>
      </c>
      <c r="E20386" s="287">
        <v>15</v>
      </c>
      <c r="F20386" s="287">
        <v>3157</v>
      </c>
      <c r="G20386" s="287">
        <v>50</v>
      </c>
      <c r="H20386" s="287">
        <v>106</v>
      </c>
      <c r="I20386" s="287">
        <v>111679.7</v>
      </c>
      <c r="J20386" s="287">
        <v>23661.8</v>
      </c>
      <c r="K20386" s="287">
        <v>11164</v>
      </c>
      <c r="L20386" s="287">
        <v>165394.54999999999</v>
      </c>
    </row>
    <row r="20387" spans="1:12">
      <c r="A20387" s="287">
        <v>2023</v>
      </c>
      <c r="B20387" s="287" t="s">
        <v>193</v>
      </c>
      <c r="C20387" s="287" t="s">
        <v>67</v>
      </c>
      <c r="D20387" s="287" t="s">
        <v>206</v>
      </c>
      <c r="E20387" s="287">
        <v>20</v>
      </c>
      <c r="F20387" s="287">
        <v>2467</v>
      </c>
      <c r="G20387" s="287">
        <v>86</v>
      </c>
      <c r="H20387" s="287">
        <v>204</v>
      </c>
      <c r="I20387" s="287">
        <v>186535.8</v>
      </c>
      <c r="J20387" s="287">
        <v>34756.49</v>
      </c>
      <c r="K20387" s="287">
        <v>37121</v>
      </c>
      <c r="L20387" s="287">
        <v>303404.45</v>
      </c>
    </row>
    <row r="20388" spans="1:12">
      <c r="A20388" s="287">
        <v>2023</v>
      </c>
      <c r="B20388" s="287" t="s">
        <v>193</v>
      </c>
      <c r="C20388" s="287" t="s">
        <v>67</v>
      </c>
      <c r="D20388" s="287" t="s">
        <v>206</v>
      </c>
      <c r="E20388" s="287">
        <v>25</v>
      </c>
      <c r="F20388" s="287">
        <v>2822</v>
      </c>
      <c r="G20388" s="287">
        <v>90</v>
      </c>
      <c r="H20388" s="287">
        <v>298</v>
      </c>
      <c r="I20388" s="287">
        <v>304779.45</v>
      </c>
      <c r="J20388" s="287">
        <v>51091.02</v>
      </c>
      <c r="K20388" s="287">
        <v>23923</v>
      </c>
      <c r="L20388" s="287">
        <v>439143.44</v>
      </c>
    </row>
    <row r="20389" spans="1:12">
      <c r="A20389" s="287">
        <v>2023</v>
      </c>
      <c r="B20389" s="287" t="s">
        <v>193</v>
      </c>
      <c r="C20389" s="287" t="s">
        <v>67</v>
      </c>
      <c r="D20389" s="287" t="s">
        <v>206</v>
      </c>
      <c r="E20389" s="287">
        <v>30</v>
      </c>
      <c r="F20389" s="287">
        <v>4243</v>
      </c>
      <c r="G20389" s="287">
        <v>208</v>
      </c>
      <c r="H20389" s="287">
        <v>541</v>
      </c>
      <c r="I20389" s="287">
        <v>512894.25</v>
      </c>
      <c r="J20389" s="287">
        <v>77875.13</v>
      </c>
      <c r="K20389" s="287">
        <v>86887</v>
      </c>
      <c r="L20389" s="287">
        <v>775178.53</v>
      </c>
    </row>
    <row r="20390" spans="1:12">
      <c r="A20390" s="287">
        <v>2023</v>
      </c>
      <c r="B20390" s="287" t="s">
        <v>193</v>
      </c>
      <c r="C20390" s="287" t="s">
        <v>67</v>
      </c>
      <c r="D20390" s="287" t="s">
        <v>206</v>
      </c>
      <c r="E20390" s="287">
        <v>35</v>
      </c>
      <c r="F20390" s="287">
        <v>4797</v>
      </c>
      <c r="G20390" s="287">
        <v>201</v>
      </c>
      <c r="H20390" s="287">
        <v>503</v>
      </c>
      <c r="I20390" s="287">
        <v>481252.5</v>
      </c>
      <c r="J20390" s="287">
        <v>88528.09</v>
      </c>
      <c r="K20390" s="287">
        <v>122982</v>
      </c>
      <c r="L20390" s="287">
        <v>813707.13</v>
      </c>
    </row>
    <row r="20391" spans="1:12">
      <c r="A20391" s="287">
        <v>2023</v>
      </c>
      <c r="B20391" s="287" t="s">
        <v>193</v>
      </c>
      <c r="C20391" s="287" t="s">
        <v>67</v>
      </c>
      <c r="D20391" s="287" t="s">
        <v>206</v>
      </c>
      <c r="E20391" s="287">
        <v>40</v>
      </c>
      <c r="F20391" s="287">
        <v>4333</v>
      </c>
      <c r="G20391" s="287">
        <v>197</v>
      </c>
      <c r="H20391" s="287">
        <v>456</v>
      </c>
      <c r="I20391" s="287">
        <v>406580.89</v>
      </c>
      <c r="J20391" s="287">
        <v>82525.66</v>
      </c>
      <c r="K20391" s="287">
        <v>45930</v>
      </c>
      <c r="L20391" s="287">
        <v>666143.47</v>
      </c>
    </row>
    <row r="20392" spans="1:12">
      <c r="A20392" s="287">
        <v>2023</v>
      </c>
      <c r="B20392" s="287" t="s">
        <v>193</v>
      </c>
      <c r="C20392" s="287" t="s">
        <v>67</v>
      </c>
      <c r="D20392" s="287" t="s">
        <v>206</v>
      </c>
      <c r="E20392" s="287">
        <v>45</v>
      </c>
      <c r="F20392" s="287">
        <v>3811</v>
      </c>
      <c r="G20392" s="287">
        <v>171</v>
      </c>
      <c r="H20392" s="287">
        <v>323</v>
      </c>
      <c r="I20392" s="287">
        <v>380960.53</v>
      </c>
      <c r="J20392" s="287">
        <v>86367.12</v>
      </c>
      <c r="K20392" s="287">
        <v>71627</v>
      </c>
      <c r="L20392" s="287">
        <v>663218.55000000005</v>
      </c>
    </row>
    <row r="20393" spans="1:12">
      <c r="A20393" s="287">
        <v>2023</v>
      </c>
      <c r="B20393" s="287" t="s">
        <v>193</v>
      </c>
      <c r="C20393" s="287" t="s">
        <v>67</v>
      </c>
      <c r="D20393" s="287" t="s">
        <v>206</v>
      </c>
      <c r="E20393" s="287">
        <v>50</v>
      </c>
      <c r="F20393" s="287">
        <v>3762</v>
      </c>
      <c r="G20393" s="287">
        <v>278</v>
      </c>
      <c r="H20393" s="287">
        <v>536</v>
      </c>
      <c r="I20393" s="287">
        <v>595629.9</v>
      </c>
      <c r="J20393" s="287">
        <v>124949.26</v>
      </c>
      <c r="K20393" s="287">
        <v>165673</v>
      </c>
      <c r="L20393" s="287">
        <v>1019663.08</v>
      </c>
    </row>
    <row r="20394" spans="1:12">
      <c r="A20394" s="287">
        <v>2023</v>
      </c>
      <c r="B20394" s="287" t="s">
        <v>193</v>
      </c>
      <c r="C20394" s="287" t="s">
        <v>67</v>
      </c>
      <c r="D20394" s="287" t="s">
        <v>206</v>
      </c>
      <c r="E20394" s="287">
        <v>55</v>
      </c>
      <c r="F20394" s="287">
        <v>3319</v>
      </c>
      <c r="G20394" s="287">
        <v>301</v>
      </c>
      <c r="H20394" s="287">
        <v>573</v>
      </c>
      <c r="I20394" s="287">
        <v>561706.30000000005</v>
      </c>
      <c r="J20394" s="287">
        <v>112127.17</v>
      </c>
      <c r="K20394" s="287">
        <v>169576</v>
      </c>
      <c r="L20394" s="287">
        <v>999576.11</v>
      </c>
    </row>
    <row r="20395" spans="1:12">
      <c r="A20395" s="287">
        <v>2023</v>
      </c>
      <c r="B20395" s="287" t="s">
        <v>193</v>
      </c>
      <c r="C20395" s="287" t="s">
        <v>67</v>
      </c>
      <c r="D20395" s="287" t="s">
        <v>206</v>
      </c>
      <c r="E20395" s="287">
        <v>60</v>
      </c>
      <c r="F20395" s="287">
        <v>3098</v>
      </c>
      <c r="G20395" s="287">
        <v>253</v>
      </c>
      <c r="H20395" s="287">
        <v>584</v>
      </c>
      <c r="I20395" s="287">
        <v>664113.05000000005</v>
      </c>
      <c r="J20395" s="287">
        <v>147303.51</v>
      </c>
      <c r="K20395" s="287">
        <v>110425</v>
      </c>
      <c r="L20395" s="287">
        <v>1030600.51</v>
      </c>
    </row>
    <row r="20396" spans="1:12">
      <c r="A20396" s="287">
        <v>2023</v>
      </c>
      <c r="B20396" s="287" t="s">
        <v>193</v>
      </c>
      <c r="C20396" s="287" t="s">
        <v>67</v>
      </c>
      <c r="D20396" s="287" t="s">
        <v>206</v>
      </c>
      <c r="E20396" s="287">
        <v>65</v>
      </c>
      <c r="F20396" s="287">
        <v>2257</v>
      </c>
      <c r="G20396" s="287">
        <v>243</v>
      </c>
      <c r="H20396" s="287">
        <v>715</v>
      </c>
      <c r="I20396" s="287">
        <v>628608.30000000005</v>
      </c>
      <c r="J20396" s="287">
        <v>137906.04999999999</v>
      </c>
      <c r="K20396" s="287">
        <v>177031</v>
      </c>
      <c r="L20396" s="287">
        <v>1063296.78</v>
      </c>
    </row>
    <row r="20397" spans="1:12">
      <c r="A20397" s="287">
        <v>2023</v>
      </c>
      <c r="B20397" s="287" t="s">
        <v>193</v>
      </c>
      <c r="C20397" s="287" t="s">
        <v>67</v>
      </c>
      <c r="D20397" s="287" t="s">
        <v>206</v>
      </c>
      <c r="E20397" s="287">
        <v>70</v>
      </c>
      <c r="F20397" s="287">
        <v>1615</v>
      </c>
      <c r="G20397" s="287">
        <v>213</v>
      </c>
      <c r="H20397" s="287">
        <v>482</v>
      </c>
      <c r="I20397" s="287">
        <v>456675.8</v>
      </c>
      <c r="J20397" s="287">
        <v>114300.97</v>
      </c>
      <c r="K20397" s="287">
        <v>102426.2</v>
      </c>
      <c r="L20397" s="287">
        <v>753089.52</v>
      </c>
    </row>
    <row r="20398" spans="1:12">
      <c r="A20398" s="287">
        <v>2023</v>
      </c>
      <c r="B20398" s="287" t="s">
        <v>193</v>
      </c>
      <c r="C20398" s="287" t="s">
        <v>67</v>
      </c>
      <c r="D20398" s="287" t="s">
        <v>206</v>
      </c>
      <c r="E20398" s="287">
        <v>75</v>
      </c>
      <c r="F20398" s="287">
        <v>1026</v>
      </c>
      <c r="G20398" s="287">
        <v>168</v>
      </c>
      <c r="H20398" s="287">
        <v>523</v>
      </c>
      <c r="I20398" s="287">
        <v>471805.6</v>
      </c>
      <c r="J20398" s="287">
        <v>83277.86</v>
      </c>
      <c r="K20398" s="287">
        <v>61828</v>
      </c>
      <c r="L20398" s="287">
        <v>666732.9</v>
      </c>
    </row>
    <row r="20399" spans="1:12">
      <c r="A20399" s="287">
        <v>2023</v>
      </c>
      <c r="B20399" s="287" t="s">
        <v>193</v>
      </c>
      <c r="C20399" s="287" t="s">
        <v>67</v>
      </c>
      <c r="D20399" s="287" t="s">
        <v>206</v>
      </c>
      <c r="E20399" s="287">
        <v>80</v>
      </c>
      <c r="F20399" s="287">
        <v>487</v>
      </c>
      <c r="G20399" s="287">
        <v>54</v>
      </c>
      <c r="H20399" s="287">
        <v>476</v>
      </c>
      <c r="I20399" s="287">
        <v>340041</v>
      </c>
      <c r="J20399" s="287">
        <v>30688.58</v>
      </c>
      <c r="K20399" s="287">
        <v>68424</v>
      </c>
      <c r="L20399" s="287">
        <v>452970.06</v>
      </c>
    </row>
    <row r="20400" spans="1:12">
      <c r="A20400" s="287">
        <v>2023</v>
      </c>
      <c r="B20400" s="287" t="s">
        <v>193</v>
      </c>
      <c r="C20400" s="287" t="s">
        <v>67</v>
      </c>
      <c r="D20400" s="287" t="s">
        <v>206</v>
      </c>
      <c r="E20400" s="287">
        <v>85</v>
      </c>
      <c r="F20400" s="287">
        <v>201</v>
      </c>
      <c r="G20400" s="287">
        <v>23</v>
      </c>
      <c r="H20400" s="287">
        <v>197</v>
      </c>
      <c r="I20400" s="287">
        <v>83365</v>
      </c>
      <c r="J20400" s="287">
        <v>7612.4</v>
      </c>
      <c r="K20400" s="287">
        <v>1675</v>
      </c>
      <c r="L20400" s="287">
        <v>108300.4</v>
      </c>
    </row>
    <row r="20401" spans="1:12">
      <c r="A20401" s="287">
        <v>2023</v>
      </c>
      <c r="B20401" s="287" t="s">
        <v>193</v>
      </c>
      <c r="C20401" s="287" t="s">
        <v>67</v>
      </c>
      <c r="D20401" s="287" t="s">
        <v>206</v>
      </c>
      <c r="E20401" s="287">
        <v>90</v>
      </c>
      <c r="F20401" s="287">
        <v>67</v>
      </c>
      <c r="G20401" s="287">
        <v>7</v>
      </c>
      <c r="H20401" s="287">
        <v>107</v>
      </c>
      <c r="I20401" s="287">
        <v>60806</v>
      </c>
      <c r="J20401" s="287">
        <v>1471.2</v>
      </c>
      <c r="K20401" s="287">
        <v>1804</v>
      </c>
      <c r="L20401" s="287">
        <v>64623.199999999997</v>
      </c>
    </row>
    <row r="20402" spans="1:12">
      <c r="A20402" s="287">
        <v>2023</v>
      </c>
      <c r="B20402" s="287" t="s">
        <v>193</v>
      </c>
      <c r="C20402" s="287" t="s">
        <v>67</v>
      </c>
      <c r="D20402" s="287" t="s">
        <v>206</v>
      </c>
      <c r="E20402" s="287">
        <v>95</v>
      </c>
      <c r="F20402" s="287">
        <v>19</v>
      </c>
      <c r="G20402" s="287">
        <v>3</v>
      </c>
      <c r="H20402" s="287">
        <v>30</v>
      </c>
      <c r="I20402" s="287">
        <v>26047</v>
      </c>
      <c r="J20402" s="287">
        <v>1102.4000000000001</v>
      </c>
      <c r="K20402" s="287">
        <v>0</v>
      </c>
      <c r="L20402" s="287">
        <v>27314.400000000001</v>
      </c>
    </row>
    <row r="20403" spans="1:12">
      <c r="A20403" s="287">
        <v>2023</v>
      </c>
      <c r="B20403" s="287" t="s">
        <v>194</v>
      </c>
      <c r="C20403" s="287" t="s">
        <v>61</v>
      </c>
      <c r="D20403" s="287" t="s">
        <v>205</v>
      </c>
      <c r="E20403" s="287">
        <v>0</v>
      </c>
      <c r="F20403" s="287">
        <v>95320</v>
      </c>
      <c r="G20403" s="287">
        <v>5002</v>
      </c>
      <c r="H20403" s="287">
        <v>13522</v>
      </c>
      <c r="I20403" s="287">
        <v>10560117</v>
      </c>
      <c r="J20403" s="287">
        <v>1473144.49</v>
      </c>
      <c r="K20403" s="287">
        <v>108662</v>
      </c>
      <c r="L20403" s="287">
        <v>13822003.66</v>
      </c>
    </row>
    <row r="20404" spans="1:12">
      <c r="A20404" s="287">
        <v>2023</v>
      </c>
      <c r="B20404" s="287" t="s">
        <v>194</v>
      </c>
      <c r="C20404" s="287" t="s">
        <v>61</v>
      </c>
      <c r="D20404" s="287" t="s">
        <v>205</v>
      </c>
      <c r="E20404" s="287">
        <v>5</v>
      </c>
      <c r="F20404" s="287">
        <v>121523</v>
      </c>
      <c r="G20404" s="287">
        <v>2851</v>
      </c>
      <c r="H20404" s="287">
        <v>4189</v>
      </c>
      <c r="I20404" s="287">
        <v>3866751.17</v>
      </c>
      <c r="J20404" s="287">
        <v>869954.34</v>
      </c>
      <c r="K20404" s="287">
        <v>298587.43</v>
      </c>
      <c r="L20404" s="287">
        <v>6113350.8600000003</v>
      </c>
    </row>
    <row r="20405" spans="1:12">
      <c r="A20405" s="287">
        <v>2023</v>
      </c>
      <c r="B20405" s="287" t="s">
        <v>194</v>
      </c>
      <c r="C20405" s="287" t="s">
        <v>61</v>
      </c>
      <c r="D20405" s="287" t="s">
        <v>205</v>
      </c>
      <c r="E20405" s="287">
        <v>10</v>
      </c>
      <c r="F20405" s="287">
        <v>130557</v>
      </c>
      <c r="G20405" s="287">
        <v>2203</v>
      </c>
      <c r="H20405" s="287">
        <v>3359</v>
      </c>
      <c r="I20405" s="287">
        <v>3177863.27</v>
      </c>
      <c r="J20405" s="287">
        <v>830930.1</v>
      </c>
      <c r="K20405" s="287">
        <v>894873.1</v>
      </c>
      <c r="L20405" s="287">
        <v>5752713.3700000001</v>
      </c>
    </row>
    <row r="20406" spans="1:12">
      <c r="A20406" s="287">
        <v>2023</v>
      </c>
      <c r="B20406" s="287" t="s">
        <v>194</v>
      </c>
      <c r="C20406" s="287" t="s">
        <v>61</v>
      </c>
      <c r="D20406" s="287" t="s">
        <v>205</v>
      </c>
      <c r="E20406" s="287">
        <v>15</v>
      </c>
      <c r="F20406" s="287">
        <v>122748</v>
      </c>
      <c r="G20406" s="287">
        <v>3352</v>
      </c>
      <c r="H20406" s="287">
        <v>6677</v>
      </c>
      <c r="I20406" s="287">
        <v>7585506</v>
      </c>
      <c r="J20406" s="287">
        <v>1527597.81</v>
      </c>
      <c r="K20406" s="287">
        <v>2089774</v>
      </c>
      <c r="L20406" s="287">
        <v>13171192.57</v>
      </c>
    </row>
    <row r="20407" spans="1:12">
      <c r="A20407" s="287">
        <v>2023</v>
      </c>
      <c r="B20407" s="287" t="s">
        <v>194</v>
      </c>
      <c r="C20407" s="287" t="s">
        <v>61</v>
      </c>
      <c r="D20407" s="287" t="s">
        <v>205</v>
      </c>
      <c r="E20407" s="287">
        <v>20</v>
      </c>
      <c r="F20407" s="287">
        <v>91139</v>
      </c>
      <c r="G20407" s="287">
        <v>3236</v>
      </c>
      <c r="H20407" s="287">
        <v>6991</v>
      </c>
      <c r="I20407" s="287">
        <v>7355479.6200000001</v>
      </c>
      <c r="J20407" s="287">
        <v>1398431.52</v>
      </c>
      <c r="K20407" s="287">
        <v>1502656.75</v>
      </c>
      <c r="L20407" s="287">
        <v>12119911.890000001</v>
      </c>
    </row>
    <row r="20408" spans="1:12">
      <c r="A20408" s="287">
        <v>2023</v>
      </c>
      <c r="B20408" s="287" t="s">
        <v>194</v>
      </c>
      <c r="C20408" s="287" t="s">
        <v>61</v>
      </c>
      <c r="D20408" s="287" t="s">
        <v>205</v>
      </c>
      <c r="E20408" s="287">
        <v>25</v>
      </c>
      <c r="F20408" s="287">
        <v>74085</v>
      </c>
      <c r="G20408" s="287">
        <v>2136</v>
      </c>
      <c r="H20408" s="287">
        <v>5663</v>
      </c>
      <c r="I20408" s="287">
        <v>5218317.08</v>
      </c>
      <c r="J20408" s="287">
        <v>985009.17</v>
      </c>
      <c r="K20408" s="287">
        <v>1041793</v>
      </c>
      <c r="L20408" s="287">
        <v>8742910.4600000009</v>
      </c>
    </row>
    <row r="20409" spans="1:12">
      <c r="A20409" s="287">
        <v>2023</v>
      </c>
      <c r="B20409" s="287" t="s">
        <v>194</v>
      </c>
      <c r="C20409" s="287" t="s">
        <v>61</v>
      </c>
      <c r="D20409" s="287" t="s">
        <v>205</v>
      </c>
      <c r="E20409" s="287">
        <v>30</v>
      </c>
      <c r="F20409" s="287">
        <v>110710</v>
      </c>
      <c r="G20409" s="287">
        <v>2823</v>
      </c>
      <c r="H20409" s="287">
        <v>6507</v>
      </c>
      <c r="I20409" s="287">
        <v>6211661.21</v>
      </c>
      <c r="J20409" s="287">
        <v>1433594.07</v>
      </c>
      <c r="K20409" s="287">
        <v>1246934.2</v>
      </c>
      <c r="L20409" s="287">
        <v>11121751.9</v>
      </c>
    </row>
    <row r="20410" spans="1:12">
      <c r="A20410" s="287">
        <v>2023</v>
      </c>
      <c r="B20410" s="287" t="s">
        <v>194</v>
      </c>
      <c r="C20410" s="287" t="s">
        <v>61</v>
      </c>
      <c r="D20410" s="287" t="s">
        <v>205</v>
      </c>
      <c r="E20410" s="287">
        <v>35</v>
      </c>
      <c r="F20410" s="287">
        <v>136507</v>
      </c>
      <c r="G20410" s="287">
        <v>4848</v>
      </c>
      <c r="H20410" s="287">
        <v>10272</v>
      </c>
      <c r="I20410" s="287">
        <v>9455228.7100000009</v>
      </c>
      <c r="J20410" s="287">
        <v>2408132.9300000002</v>
      </c>
      <c r="K20410" s="287">
        <v>1756264.41</v>
      </c>
      <c r="L20410" s="287">
        <v>16771337.630000001</v>
      </c>
    </row>
    <row r="20411" spans="1:12">
      <c r="A20411" s="287">
        <v>2023</v>
      </c>
      <c r="B20411" s="287" t="s">
        <v>194</v>
      </c>
      <c r="C20411" s="287" t="s">
        <v>61</v>
      </c>
      <c r="D20411" s="287" t="s">
        <v>205</v>
      </c>
      <c r="E20411" s="287">
        <v>40</v>
      </c>
      <c r="F20411" s="287">
        <v>142037</v>
      </c>
      <c r="G20411" s="287">
        <v>5523</v>
      </c>
      <c r="H20411" s="287">
        <v>11629</v>
      </c>
      <c r="I20411" s="287">
        <v>11782675.6</v>
      </c>
      <c r="J20411" s="287">
        <v>3075519.31</v>
      </c>
      <c r="K20411" s="287">
        <v>2326877.59</v>
      </c>
      <c r="L20411" s="287">
        <v>20949147.649999999</v>
      </c>
    </row>
    <row r="20412" spans="1:12">
      <c r="A20412" s="287">
        <v>2023</v>
      </c>
      <c r="B20412" s="287" t="s">
        <v>194</v>
      </c>
      <c r="C20412" s="287" t="s">
        <v>61</v>
      </c>
      <c r="D20412" s="287" t="s">
        <v>205</v>
      </c>
      <c r="E20412" s="287">
        <v>45</v>
      </c>
      <c r="F20412" s="287">
        <v>130536</v>
      </c>
      <c r="G20412" s="287">
        <v>6827</v>
      </c>
      <c r="H20412" s="287">
        <v>14667</v>
      </c>
      <c r="I20412" s="287">
        <v>14689871.050000001</v>
      </c>
      <c r="J20412" s="287">
        <v>3648843.45</v>
      </c>
      <c r="K20412" s="287">
        <v>2838722.13</v>
      </c>
      <c r="L20412" s="287">
        <v>25323686.43</v>
      </c>
    </row>
    <row r="20413" spans="1:12">
      <c r="A20413" s="287">
        <v>2023</v>
      </c>
      <c r="B20413" s="287" t="s">
        <v>194</v>
      </c>
      <c r="C20413" s="287" t="s">
        <v>61</v>
      </c>
      <c r="D20413" s="287" t="s">
        <v>205</v>
      </c>
      <c r="E20413" s="287">
        <v>50</v>
      </c>
      <c r="F20413" s="287">
        <v>130025</v>
      </c>
      <c r="G20413" s="287">
        <v>9693</v>
      </c>
      <c r="H20413" s="287">
        <v>20385</v>
      </c>
      <c r="I20413" s="287">
        <v>21531811.91</v>
      </c>
      <c r="J20413" s="287">
        <v>5131771.93</v>
      </c>
      <c r="K20413" s="287">
        <v>4382450.78</v>
      </c>
      <c r="L20413" s="287">
        <v>36534787.899999999</v>
      </c>
    </row>
    <row r="20414" spans="1:12">
      <c r="A20414" s="287">
        <v>2023</v>
      </c>
      <c r="B20414" s="287" t="s">
        <v>194</v>
      </c>
      <c r="C20414" s="287" t="s">
        <v>61</v>
      </c>
      <c r="D20414" s="287" t="s">
        <v>205</v>
      </c>
      <c r="E20414" s="287">
        <v>55</v>
      </c>
      <c r="F20414" s="287">
        <v>116379</v>
      </c>
      <c r="G20414" s="287">
        <v>11540</v>
      </c>
      <c r="H20414" s="287">
        <v>24428</v>
      </c>
      <c r="I20414" s="287">
        <v>27698946.170000002</v>
      </c>
      <c r="J20414" s="287">
        <v>6458883</v>
      </c>
      <c r="K20414" s="287">
        <v>6746146.3600000003</v>
      </c>
      <c r="L20414" s="287">
        <v>47256023.5</v>
      </c>
    </row>
    <row r="20415" spans="1:12">
      <c r="A20415" s="287">
        <v>2023</v>
      </c>
      <c r="B20415" s="287" t="s">
        <v>194</v>
      </c>
      <c r="C20415" s="287" t="s">
        <v>61</v>
      </c>
      <c r="D20415" s="287" t="s">
        <v>205</v>
      </c>
      <c r="E20415" s="287">
        <v>60</v>
      </c>
      <c r="F20415" s="287">
        <v>119550</v>
      </c>
      <c r="G20415" s="287">
        <v>17081</v>
      </c>
      <c r="H20415" s="287">
        <v>35670</v>
      </c>
      <c r="I20415" s="287">
        <v>40143620.689999998</v>
      </c>
      <c r="J20415" s="287">
        <v>9196477.8699999992</v>
      </c>
      <c r="K20415" s="287">
        <v>9557885.6300000008</v>
      </c>
      <c r="L20415" s="287">
        <v>67534448.129999995</v>
      </c>
    </row>
    <row r="20416" spans="1:12">
      <c r="A20416" s="287">
        <v>2023</v>
      </c>
      <c r="B20416" s="287" t="s">
        <v>194</v>
      </c>
      <c r="C20416" s="287" t="s">
        <v>61</v>
      </c>
      <c r="D20416" s="287" t="s">
        <v>205</v>
      </c>
      <c r="E20416" s="287">
        <v>65</v>
      </c>
      <c r="F20416" s="287">
        <v>107544</v>
      </c>
      <c r="G20416" s="287">
        <v>20218</v>
      </c>
      <c r="H20416" s="287">
        <v>44088</v>
      </c>
      <c r="I20416" s="287">
        <v>51465076.289999999</v>
      </c>
      <c r="J20416" s="287">
        <v>11343514.800000001</v>
      </c>
      <c r="K20416" s="287">
        <v>12685513.48</v>
      </c>
      <c r="L20416" s="287">
        <v>85079095.790000007</v>
      </c>
    </row>
    <row r="20417" spans="1:12">
      <c r="A20417" s="287">
        <v>2023</v>
      </c>
      <c r="B20417" s="287" t="s">
        <v>194</v>
      </c>
      <c r="C20417" s="287" t="s">
        <v>61</v>
      </c>
      <c r="D20417" s="287" t="s">
        <v>205</v>
      </c>
      <c r="E20417" s="287">
        <v>70</v>
      </c>
      <c r="F20417" s="287">
        <v>94756</v>
      </c>
      <c r="G20417" s="287">
        <v>24675</v>
      </c>
      <c r="H20417" s="287">
        <v>58207</v>
      </c>
      <c r="I20417" s="287">
        <v>64857035.43</v>
      </c>
      <c r="J20417" s="287">
        <v>13768169.76</v>
      </c>
      <c r="K20417" s="287">
        <v>16803064.510000002</v>
      </c>
      <c r="L20417" s="287">
        <v>105764444.78</v>
      </c>
    </row>
    <row r="20418" spans="1:12">
      <c r="A20418" s="287">
        <v>2023</v>
      </c>
      <c r="B20418" s="287" t="s">
        <v>194</v>
      </c>
      <c r="C20418" s="287" t="s">
        <v>61</v>
      </c>
      <c r="D20418" s="287" t="s">
        <v>205</v>
      </c>
      <c r="E20418" s="287">
        <v>75</v>
      </c>
      <c r="F20418" s="287">
        <v>77877</v>
      </c>
      <c r="G20418" s="287">
        <v>27059</v>
      </c>
      <c r="H20418" s="287">
        <v>73137</v>
      </c>
      <c r="I20418" s="287">
        <v>72361321.049999997</v>
      </c>
      <c r="J20418" s="287">
        <v>14021667.970000001</v>
      </c>
      <c r="K20418" s="287">
        <v>16552587.83</v>
      </c>
      <c r="L20418" s="287">
        <v>111818668.33</v>
      </c>
    </row>
    <row r="20419" spans="1:12">
      <c r="A20419" s="287">
        <v>2023</v>
      </c>
      <c r="B20419" s="287" t="s">
        <v>194</v>
      </c>
      <c r="C20419" s="287" t="s">
        <v>61</v>
      </c>
      <c r="D20419" s="287" t="s">
        <v>205</v>
      </c>
      <c r="E20419" s="287">
        <v>80</v>
      </c>
      <c r="F20419" s="287">
        <v>47546</v>
      </c>
      <c r="G20419" s="287">
        <v>20327</v>
      </c>
      <c r="H20419" s="287">
        <v>66990</v>
      </c>
      <c r="I20419" s="287">
        <v>57133065.640000001</v>
      </c>
      <c r="J20419" s="287">
        <v>9862156.7400000002</v>
      </c>
      <c r="K20419" s="287">
        <v>11396058.310000001</v>
      </c>
      <c r="L20419" s="287">
        <v>83521344.790000007</v>
      </c>
    </row>
    <row r="20420" spans="1:12">
      <c r="A20420" s="287">
        <v>2023</v>
      </c>
      <c r="B20420" s="287" t="s">
        <v>194</v>
      </c>
      <c r="C20420" s="287" t="s">
        <v>61</v>
      </c>
      <c r="D20420" s="287" t="s">
        <v>205</v>
      </c>
      <c r="E20420" s="287">
        <v>85</v>
      </c>
      <c r="F20420" s="287">
        <v>25201</v>
      </c>
      <c r="G20420" s="287">
        <v>10747</v>
      </c>
      <c r="H20420" s="287">
        <v>48130</v>
      </c>
      <c r="I20420" s="287">
        <v>35956052.159999996</v>
      </c>
      <c r="J20420" s="287">
        <v>5365154.91</v>
      </c>
      <c r="K20420" s="287">
        <v>5533591.3499999996</v>
      </c>
      <c r="L20420" s="287">
        <v>48971719.100000001</v>
      </c>
    </row>
    <row r="20421" spans="1:12">
      <c r="A20421" s="287">
        <v>2023</v>
      </c>
      <c r="B20421" s="287" t="s">
        <v>194</v>
      </c>
      <c r="C20421" s="287" t="s">
        <v>61</v>
      </c>
      <c r="D20421" s="287" t="s">
        <v>205</v>
      </c>
      <c r="E20421" s="287">
        <v>90</v>
      </c>
      <c r="F20421" s="287">
        <v>9928</v>
      </c>
      <c r="G20421" s="287">
        <v>3991</v>
      </c>
      <c r="H20421" s="287">
        <v>25423</v>
      </c>
      <c r="I20421" s="287">
        <v>16889113.629999999</v>
      </c>
      <c r="J20421" s="287">
        <v>2011053.91</v>
      </c>
      <c r="K20421" s="287">
        <v>1723490.6</v>
      </c>
      <c r="L20421" s="287">
        <v>21444654.329999998</v>
      </c>
    </row>
    <row r="20422" spans="1:12">
      <c r="A20422" s="287">
        <v>2023</v>
      </c>
      <c r="B20422" s="287" t="s">
        <v>194</v>
      </c>
      <c r="C20422" s="287" t="s">
        <v>61</v>
      </c>
      <c r="D20422" s="287" t="s">
        <v>205</v>
      </c>
      <c r="E20422" s="287">
        <v>95</v>
      </c>
      <c r="F20422" s="287">
        <v>2219</v>
      </c>
      <c r="G20422" s="287">
        <v>796</v>
      </c>
      <c r="H20422" s="287">
        <v>6306</v>
      </c>
      <c r="I20422" s="287">
        <v>3769459.54</v>
      </c>
      <c r="J20422" s="287">
        <v>402763.15</v>
      </c>
      <c r="K20422" s="287">
        <v>230867</v>
      </c>
      <c r="L20422" s="287">
        <v>4559627.8499999996</v>
      </c>
    </row>
    <row r="20423" spans="1:12">
      <c r="A20423" s="287">
        <v>2023</v>
      </c>
      <c r="B20423" s="287" t="s">
        <v>194</v>
      </c>
      <c r="C20423" s="287" t="s">
        <v>61</v>
      </c>
      <c r="D20423" s="287" t="s">
        <v>206</v>
      </c>
      <c r="E20423" s="287">
        <v>0</v>
      </c>
      <c r="F20423" s="287">
        <v>88848</v>
      </c>
      <c r="G20423" s="287">
        <v>3574</v>
      </c>
      <c r="H20423" s="287">
        <v>9176</v>
      </c>
      <c r="I20423" s="287">
        <v>6837005.9100000001</v>
      </c>
      <c r="J20423" s="287">
        <v>931707.75</v>
      </c>
      <c r="K20423" s="287">
        <v>166958.79999999999</v>
      </c>
      <c r="L20423" s="287">
        <v>9044933.3699999992</v>
      </c>
    </row>
    <row r="20424" spans="1:12">
      <c r="A20424" s="287">
        <v>2023</v>
      </c>
      <c r="B20424" s="287" t="s">
        <v>194</v>
      </c>
      <c r="C20424" s="287" t="s">
        <v>61</v>
      </c>
      <c r="D20424" s="287" t="s">
        <v>206</v>
      </c>
      <c r="E20424" s="287">
        <v>5</v>
      </c>
      <c r="F20424" s="287">
        <v>114306</v>
      </c>
      <c r="G20424" s="287">
        <v>2150</v>
      </c>
      <c r="H20424" s="287">
        <v>3177</v>
      </c>
      <c r="I20424" s="287">
        <v>3006025.28</v>
      </c>
      <c r="J20424" s="287">
        <v>670141.84</v>
      </c>
      <c r="K20424" s="287">
        <v>379077.29</v>
      </c>
      <c r="L20424" s="287">
        <v>4905638.21</v>
      </c>
    </row>
    <row r="20425" spans="1:12">
      <c r="A20425" s="287">
        <v>2023</v>
      </c>
      <c r="B20425" s="287" t="s">
        <v>194</v>
      </c>
      <c r="C20425" s="287" t="s">
        <v>61</v>
      </c>
      <c r="D20425" s="287" t="s">
        <v>206</v>
      </c>
      <c r="E20425" s="287">
        <v>10</v>
      </c>
      <c r="F20425" s="287">
        <v>122806</v>
      </c>
      <c r="G20425" s="287">
        <v>1799</v>
      </c>
      <c r="H20425" s="287">
        <v>3916</v>
      </c>
      <c r="I20425" s="287">
        <v>3297683.03</v>
      </c>
      <c r="J20425" s="287">
        <v>693119.19</v>
      </c>
      <c r="K20425" s="287">
        <v>942604.1</v>
      </c>
      <c r="L20425" s="287">
        <v>5631285.3799999999</v>
      </c>
    </row>
    <row r="20426" spans="1:12">
      <c r="A20426" s="287">
        <v>2023</v>
      </c>
      <c r="B20426" s="287" t="s">
        <v>194</v>
      </c>
      <c r="C20426" s="287" t="s">
        <v>61</v>
      </c>
      <c r="D20426" s="287" t="s">
        <v>206</v>
      </c>
      <c r="E20426" s="287">
        <v>15</v>
      </c>
      <c r="F20426" s="287">
        <v>115720</v>
      </c>
      <c r="G20426" s="287">
        <v>4124</v>
      </c>
      <c r="H20426" s="287">
        <v>11842</v>
      </c>
      <c r="I20426" s="287">
        <v>11154643.24</v>
      </c>
      <c r="J20426" s="287">
        <v>1558899.39</v>
      </c>
      <c r="K20426" s="287">
        <v>1485036</v>
      </c>
      <c r="L20426" s="287">
        <v>16161263.220000001</v>
      </c>
    </row>
    <row r="20427" spans="1:12">
      <c r="A20427" s="287">
        <v>2023</v>
      </c>
      <c r="B20427" s="287" t="s">
        <v>194</v>
      </c>
      <c r="C20427" s="287" t="s">
        <v>61</v>
      </c>
      <c r="D20427" s="287" t="s">
        <v>206</v>
      </c>
      <c r="E20427" s="287">
        <v>20</v>
      </c>
      <c r="F20427" s="287">
        <v>90457</v>
      </c>
      <c r="G20427" s="287">
        <v>5002</v>
      </c>
      <c r="H20427" s="287">
        <v>12802</v>
      </c>
      <c r="I20427" s="287">
        <v>12627861.789999999</v>
      </c>
      <c r="J20427" s="287">
        <v>2082653.26</v>
      </c>
      <c r="K20427" s="287">
        <v>1710134.08</v>
      </c>
      <c r="L20427" s="287">
        <v>18977758.390000001</v>
      </c>
    </row>
    <row r="20428" spans="1:12">
      <c r="A20428" s="287">
        <v>2023</v>
      </c>
      <c r="B20428" s="287" t="s">
        <v>194</v>
      </c>
      <c r="C20428" s="287" t="s">
        <v>61</v>
      </c>
      <c r="D20428" s="287" t="s">
        <v>206</v>
      </c>
      <c r="E20428" s="287">
        <v>25</v>
      </c>
      <c r="F20428" s="287">
        <v>85402</v>
      </c>
      <c r="G20428" s="287">
        <v>5260</v>
      </c>
      <c r="H20428" s="287">
        <v>15684</v>
      </c>
      <c r="I20428" s="287">
        <v>15613669.93</v>
      </c>
      <c r="J20428" s="287">
        <v>3101292.09</v>
      </c>
      <c r="K20428" s="287">
        <v>1509729</v>
      </c>
      <c r="L20428" s="287">
        <v>23670207.82</v>
      </c>
    </row>
    <row r="20429" spans="1:12">
      <c r="A20429" s="287">
        <v>2023</v>
      </c>
      <c r="B20429" s="287" t="s">
        <v>194</v>
      </c>
      <c r="C20429" s="287" t="s">
        <v>61</v>
      </c>
      <c r="D20429" s="287" t="s">
        <v>206</v>
      </c>
      <c r="E20429" s="287">
        <v>30</v>
      </c>
      <c r="F20429" s="287">
        <v>131321</v>
      </c>
      <c r="G20429" s="287">
        <v>8903</v>
      </c>
      <c r="H20429" s="287">
        <v>27789</v>
      </c>
      <c r="I20429" s="287">
        <v>30643149</v>
      </c>
      <c r="J20429" s="287">
        <v>6488826.0999999996</v>
      </c>
      <c r="K20429" s="287">
        <v>1803421.4</v>
      </c>
      <c r="L20429" s="287">
        <v>45271712.25</v>
      </c>
    </row>
    <row r="20430" spans="1:12">
      <c r="A20430" s="287">
        <v>2023</v>
      </c>
      <c r="B20430" s="287" t="s">
        <v>194</v>
      </c>
      <c r="C20430" s="287" t="s">
        <v>61</v>
      </c>
      <c r="D20430" s="287" t="s">
        <v>206</v>
      </c>
      <c r="E20430" s="287">
        <v>35</v>
      </c>
      <c r="F20430" s="287">
        <v>155665</v>
      </c>
      <c r="G20430" s="287">
        <v>11059</v>
      </c>
      <c r="H20430" s="287">
        <v>29717</v>
      </c>
      <c r="I20430" s="287">
        <v>32407182.5</v>
      </c>
      <c r="J20430" s="287">
        <v>6981484.6600000001</v>
      </c>
      <c r="K20430" s="287">
        <v>2446951.9</v>
      </c>
      <c r="L20430" s="287">
        <v>49840179.200000003</v>
      </c>
    </row>
    <row r="20431" spans="1:12">
      <c r="A20431" s="287">
        <v>2023</v>
      </c>
      <c r="B20431" s="287" t="s">
        <v>194</v>
      </c>
      <c r="C20431" s="287" t="s">
        <v>61</v>
      </c>
      <c r="D20431" s="287" t="s">
        <v>206</v>
      </c>
      <c r="E20431" s="287">
        <v>40</v>
      </c>
      <c r="F20431" s="287">
        <v>152417</v>
      </c>
      <c r="G20431" s="287">
        <v>10067</v>
      </c>
      <c r="H20431" s="287">
        <v>22250</v>
      </c>
      <c r="I20431" s="287">
        <v>23813054.289999999</v>
      </c>
      <c r="J20431" s="287">
        <v>5395136.0199999996</v>
      </c>
      <c r="K20431" s="287">
        <v>2734805</v>
      </c>
      <c r="L20431" s="287">
        <v>39250944.219999999</v>
      </c>
    </row>
    <row r="20432" spans="1:12">
      <c r="A20432" s="287">
        <v>2023</v>
      </c>
      <c r="B20432" s="287" t="s">
        <v>194</v>
      </c>
      <c r="C20432" s="287" t="s">
        <v>61</v>
      </c>
      <c r="D20432" s="287" t="s">
        <v>206</v>
      </c>
      <c r="E20432" s="287">
        <v>45</v>
      </c>
      <c r="F20432" s="287">
        <v>138735</v>
      </c>
      <c r="G20432" s="287">
        <v>9626</v>
      </c>
      <c r="H20432" s="287">
        <v>20493</v>
      </c>
      <c r="I20432" s="287">
        <v>22251327.329999998</v>
      </c>
      <c r="J20432" s="287">
        <v>5256363.33</v>
      </c>
      <c r="K20432" s="287">
        <v>3215197.35</v>
      </c>
      <c r="L20432" s="287">
        <v>38196833.130000003</v>
      </c>
    </row>
    <row r="20433" spans="1:12">
      <c r="A20433" s="287">
        <v>2023</v>
      </c>
      <c r="B20433" s="287" t="s">
        <v>194</v>
      </c>
      <c r="C20433" s="287" t="s">
        <v>61</v>
      </c>
      <c r="D20433" s="287" t="s">
        <v>206</v>
      </c>
      <c r="E20433" s="287">
        <v>50</v>
      </c>
      <c r="F20433" s="287">
        <v>141451</v>
      </c>
      <c r="G20433" s="287">
        <v>12759</v>
      </c>
      <c r="H20433" s="287">
        <v>27541</v>
      </c>
      <c r="I20433" s="287">
        <v>29826471.77</v>
      </c>
      <c r="J20433" s="287">
        <v>6644130.5099999998</v>
      </c>
      <c r="K20433" s="287">
        <v>5400341.4000000004</v>
      </c>
      <c r="L20433" s="287">
        <v>50241493.539999999</v>
      </c>
    </row>
    <row r="20434" spans="1:12">
      <c r="A20434" s="287">
        <v>2023</v>
      </c>
      <c r="B20434" s="287" t="s">
        <v>194</v>
      </c>
      <c r="C20434" s="287" t="s">
        <v>61</v>
      </c>
      <c r="D20434" s="287" t="s">
        <v>206</v>
      </c>
      <c r="E20434" s="287">
        <v>55</v>
      </c>
      <c r="F20434" s="287">
        <v>126081</v>
      </c>
      <c r="G20434" s="287">
        <v>13326</v>
      </c>
      <c r="H20434" s="287">
        <v>27216</v>
      </c>
      <c r="I20434" s="287">
        <v>28568437.960000001</v>
      </c>
      <c r="J20434" s="287">
        <v>6645959.54</v>
      </c>
      <c r="K20434" s="287">
        <v>5159112.9800000004</v>
      </c>
      <c r="L20434" s="287">
        <v>47934243.369999997</v>
      </c>
    </row>
    <row r="20435" spans="1:12">
      <c r="A20435" s="287">
        <v>2023</v>
      </c>
      <c r="B20435" s="287" t="s">
        <v>194</v>
      </c>
      <c r="C20435" s="287" t="s">
        <v>61</v>
      </c>
      <c r="D20435" s="287" t="s">
        <v>206</v>
      </c>
      <c r="E20435" s="287">
        <v>60</v>
      </c>
      <c r="F20435" s="287">
        <v>130493</v>
      </c>
      <c r="G20435" s="287">
        <v>17985</v>
      </c>
      <c r="H20435" s="287">
        <v>39036</v>
      </c>
      <c r="I20435" s="287">
        <v>40751350.109999999</v>
      </c>
      <c r="J20435" s="287">
        <v>9030968.0500000007</v>
      </c>
      <c r="K20435" s="287">
        <v>8704311.4299999997</v>
      </c>
      <c r="L20435" s="287">
        <v>67598166.780000001</v>
      </c>
    </row>
    <row r="20436" spans="1:12">
      <c r="A20436" s="287">
        <v>2023</v>
      </c>
      <c r="B20436" s="287" t="s">
        <v>194</v>
      </c>
      <c r="C20436" s="287" t="s">
        <v>61</v>
      </c>
      <c r="D20436" s="287" t="s">
        <v>206</v>
      </c>
      <c r="E20436" s="287">
        <v>65</v>
      </c>
      <c r="F20436" s="287">
        <v>119290</v>
      </c>
      <c r="G20436" s="287">
        <v>21894</v>
      </c>
      <c r="H20436" s="287">
        <v>49509</v>
      </c>
      <c r="I20436" s="287">
        <v>50385046.5</v>
      </c>
      <c r="J20436" s="287">
        <v>10652515.039999999</v>
      </c>
      <c r="K20436" s="287">
        <v>11016975.880000001</v>
      </c>
      <c r="L20436" s="287">
        <v>81065742.620000005</v>
      </c>
    </row>
    <row r="20437" spans="1:12">
      <c r="A20437" s="287">
        <v>2023</v>
      </c>
      <c r="B20437" s="287" t="s">
        <v>194</v>
      </c>
      <c r="C20437" s="287" t="s">
        <v>61</v>
      </c>
      <c r="D20437" s="287" t="s">
        <v>206</v>
      </c>
      <c r="E20437" s="287">
        <v>70</v>
      </c>
      <c r="F20437" s="287">
        <v>106054</v>
      </c>
      <c r="G20437" s="287">
        <v>25490</v>
      </c>
      <c r="H20437" s="287">
        <v>63515</v>
      </c>
      <c r="I20437" s="287">
        <v>64605278.280000001</v>
      </c>
      <c r="J20437" s="287">
        <v>12862716.35</v>
      </c>
      <c r="K20437" s="287">
        <v>15395767.439999999</v>
      </c>
      <c r="L20437" s="287">
        <v>102599449.12</v>
      </c>
    </row>
    <row r="20438" spans="1:12">
      <c r="A20438" s="287">
        <v>2023</v>
      </c>
      <c r="B20438" s="287" t="s">
        <v>194</v>
      </c>
      <c r="C20438" s="287" t="s">
        <v>61</v>
      </c>
      <c r="D20438" s="287" t="s">
        <v>206</v>
      </c>
      <c r="E20438" s="287">
        <v>75</v>
      </c>
      <c r="F20438" s="287">
        <v>87604</v>
      </c>
      <c r="G20438" s="287">
        <v>26355</v>
      </c>
      <c r="H20438" s="287">
        <v>78089</v>
      </c>
      <c r="I20438" s="287">
        <v>71216357.870000005</v>
      </c>
      <c r="J20438" s="287">
        <v>12988934.09</v>
      </c>
      <c r="K20438" s="287">
        <v>15370730.4</v>
      </c>
      <c r="L20438" s="287">
        <v>108299406.84</v>
      </c>
    </row>
    <row r="20439" spans="1:12">
      <c r="A20439" s="287">
        <v>2023</v>
      </c>
      <c r="B20439" s="287" t="s">
        <v>194</v>
      </c>
      <c r="C20439" s="287" t="s">
        <v>61</v>
      </c>
      <c r="D20439" s="287" t="s">
        <v>206</v>
      </c>
      <c r="E20439" s="287">
        <v>80</v>
      </c>
      <c r="F20439" s="287">
        <v>53785</v>
      </c>
      <c r="G20439" s="287">
        <v>17057</v>
      </c>
      <c r="H20439" s="287">
        <v>66512</v>
      </c>
      <c r="I20439" s="287">
        <v>53297987.719999999</v>
      </c>
      <c r="J20439" s="287">
        <v>8478389.7699999996</v>
      </c>
      <c r="K20439" s="287">
        <v>9205581.0600000005</v>
      </c>
      <c r="L20439" s="287">
        <v>75462504.269999996</v>
      </c>
    </row>
    <row r="20440" spans="1:12">
      <c r="A20440" s="287">
        <v>2023</v>
      </c>
      <c r="B20440" s="287" t="s">
        <v>194</v>
      </c>
      <c r="C20440" s="287" t="s">
        <v>61</v>
      </c>
      <c r="D20440" s="287" t="s">
        <v>206</v>
      </c>
      <c r="E20440" s="287">
        <v>85</v>
      </c>
      <c r="F20440" s="287">
        <v>31656</v>
      </c>
      <c r="G20440" s="287">
        <v>9893</v>
      </c>
      <c r="H20440" s="287">
        <v>52905</v>
      </c>
      <c r="I20440" s="287">
        <v>37961892.990000002</v>
      </c>
      <c r="J20440" s="287">
        <v>4732996.09</v>
      </c>
      <c r="K20440" s="287">
        <v>4711056.74</v>
      </c>
      <c r="L20440" s="287">
        <v>49613063.189999998</v>
      </c>
    </row>
    <row r="20441" spans="1:12">
      <c r="A20441" s="287">
        <v>2023</v>
      </c>
      <c r="B20441" s="287" t="s">
        <v>194</v>
      </c>
      <c r="C20441" s="287" t="s">
        <v>61</v>
      </c>
      <c r="D20441" s="287" t="s">
        <v>206</v>
      </c>
      <c r="E20441" s="287">
        <v>90</v>
      </c>
      <c r="F20441" s="287">
        <v>14666</v>
      </c>
      <c r="G20441" s="287">
        <v>4252</v>
      </c>
      <c r="H20441" s="287">
        <v>28683</v>
      </c>
      <c r="I20441" s="287">
        <v>18392790.469999999</v>
      </c>
      <c r="J20441" s="287">
        <v>2088022.08</v>
      </c>
      <c r="K20441" s="287">
        <v>1195842.72</v>
      </c>
      <c r="L20441" s="287">
        <v>22423633.18</v>
      </c>
    </row>
    <row r="20442" spans="1:12">
      <c r="A20442" s="287">
        <v>2023</v>
      </c>
      <c r="B20442" s="287" t="s">
        <v>194</v>
      </c>
      <c r="C20442" s="287" t="s">
        <v>61</v>
      </c>
      <c r="D20442" s="287" t="s">
        <v>206</v>
      </c>
      <c r="E20442" s="287">
        <v>95</v>
      </c>
      <c r="F20442" s="287">
        <v>4308</v>
      </c>
      <c r="G20442" s="287">
        <v>1131</v>
      </c>
      <c r="H20442" s="287">
        <v>9813</v>
      </c>
      <c r="I20442" s="287">
        <v>5985146.5899999999</v>
      </c>
      <c r="J20442" s="287">
        <v>525074.52</v>
      </c>
      <c r="K20442" s="287">
        <v>211781.58</v>
      </c>
      <c r="L20442" s="287">
        <v>6863748.9400000004</v>
      </c>
    </row>
    <row r="20443" spans="1:12">
      <c r="A20443" s="287">
        <v>2023</v>
      </c>
      <c r="B20443" s="287" t="s">
        <v>194</v>
      </c>
      <c r="C20443" s="287" t="s">
        <v>62</v>
      </c>
      <c r="D20443" s="287" t="s">
        <v>205</v>
      </c>
      <c r="E20443" s="287">
        <v>0</v>
      </c>
      <c r="F20443" s="287">
        <v>68024</v>
      </c>
      <c r="G20443" s="287">
        <v>2508</v>
      </c>
      <c r="H20443" s="287">
        <v>6952</v>
      </c>
      <c r="I20443" s="287">
        <v>6231829.8200000003</v>
      </c>
      <c r="J20443" s="287">
        <v>985181.85</v>
      </c>
      <c r="K20443" s="287">
        <v>169323.4</v>
      </c>
      <c r="L20443" s="287">
        <v>8298555.5899999999</v>
      </c>
    </row>
    <row r="20444" spans="1:12">
      <c r="A20444" s="287">
        <v>2023</v>
      </c>
      <c r="B20444" s="287" t="s">
        <v>194</v>
      </c>
      <c r="C20444" s="287" t="s">
        <v>62</v>
      </c>
      <c r="D20444" s="287" t="s">
        <v>205</v>
      </c>
      <c r="E20444" s="287">
        <v>5</v>
      </c>
      <c r="F20444" s="287">
        <v>86002</v>
      </c>
      <c r="G20444" s="287">
        <v>1466</v>
      </c>
      <c r="H20444" s="287">
        <v>1968</v>
      </c>
      <c r="I20444" s="287">
        <v>2198410.54</v>
      </c>
      <c r="J20444" s="287">
        <v>564619.59</v>
      </c>
      <c r="K20444" s="287">
        <v>91530.5</v>
      </c>
      <c r="L20444" s="287">
        <v>3391658.3</v>
      </c>
    </row>
    <row r="20445" spans="1:12">
      <c r="A20445" s="287">
        <v>2023</v>
      </c>
      <c r="B20445" s="287" t="s">
        <v>194</v>
      </c>
      <c r="C20445" s="287" t="s">
        <v>62</v>
      </c>
      <c r="D20445" s="287" t="s">
        <v>205</v>
      </c>
      <c r="E20445" s="287">
        <v>10</v>
      </c>
      <c r="F20445" s="287">
        <v>91344</v>
      </c>
      <c r="G20445" s="287">
        <v>1161</v>
      </c>
      <c r="H20445" s="287">
        <v>1819</v>
      </c>
      <c r="I20445" s="287">
        <v>1990512.44</v>
      </c>
      <c r="J20445" s="287">
        <v>551909.65</v>
      </c>
      <c r="K20445" s="287">
        <v>363059.16</v>
      </c>
      <c r="L20445" s="287">
        <v>3293693.72</v>
      </c>
    </row>
    <row r="20446" spans="1:12">
      <c r="A20446" s="287">
        <v>2023</v>
      </c>
      <c r="B20446" s="287" t="s">
        <v>194</v>
      </c>
      <c r="C20446" s="287" t="s">
        <v>62</v>
      </c>
      <c r="D20446" s="287" t="s">
        <v>205</v>
      </c>
      <c r="E20446" s="287">
        <v>15</v>
      </c>
      <c r="F20446" s="287">
        <v>87222</v>
      </c>
      <c r="G20446" s="287">
        <v>2462</v>
      </c>
      <c r="H20446" s="287">
        <v>3792</v>
      </c>
      <c r="I20446" s="287">
        <v>5206345.84</v>
      </c>
      <c r="J20446" s="287">
        <v>1187617.82</v>
      </c>
      <c r="K20446" s="287">
        <v>1337057</v>
      </c>
      <c r="L20446" s="287">
        <v>8869223.7300000004</v>
      </c>
    </row>
    <row r="20447" spans="1:12">
      <c r="A20447" s="287">
        <v>2023</v>
      </c>
      <c r="B20447" s="287" t="s">
        <v>194</v>
      </c>
      <c r="C20447" s="287" t="s">
        <v>62</v>
      </c>
      <c r="D20447" s="287" t="s">
        <v>205</v>
      </c>
      <c r="E20447" s="287">
        <v>20</v>
      </c>
      <c r="F20447" s="287">
        <v>63913</v>
      </c>
      <c r="G20447" s="287">
        <v>2321</v>
      </c>
      <c r="H20447" s="287">
        <v>4332</v>
      </c>
      <c r="I20447" s="287">
        <v>5377528.5099999998</v>
      </c>
      <c r="J20447" s="287">
        <v>1159040.28</v>
      </c>
      <c r="K20447" s="287">
        <v>1073583.6000000001</v>
      </c>
      <c r="L20447" s="287">
        <v>8792706.4900000002</v>
      </c>
    </row>
    <row r="20448" spans="1:12">
      <c r="A20448" s="287">
        <v>2023</v>
      </c>
      <c r="B20448" s="287" t="s">
        <v>194</v>
      </c>
      <c r="C20448" s="287" t="s">
        <v>62</v>
      </c>
      <c r="D20448" s="287" t="s">
        <v>205</v>
      </c>
      <c r="E20448" s="287">
        <v>25</v>
      </c>
      <c r="F20448" s="287">
        <v>52986</v>
      </c>
      <c r="G20448" s="287">
        <v>1781</v>
      </c>
      <c r="H20448" s="287">
        <v>4215</v>
      </c>
      <c r="I20448" s="287">
        <v>4207132.54</v>
      </c>
      <c r="J20448" s="287">
        <v>889080.22</v>
      </c>
      <c r="K20448" s="287">
        <v>903855.54</v>
      </c>
      <c r="L20448" s="287">
        <v>7117862.3499999996</v>
      </c>
    </row>
    <row r="20449" spans="1:12">
      <c r="A20449" s="287">
        <v>2023</v>
      </c>
      <c r="B20449" s="287" t="s">
        <v>194</v>
      </c>
      <c r="C20449" s="287" t="s">
        <v>62</v>
      </c>
      <c r="D20449" s="287" t="s">
        <v>205</v>
      </c>
      <c r="E20449" s="287">
        <v>30</v>
      </c>
      <c r="F20449" s="287">
        <v>85702</v>
      </c>
      <c r="G20449" s="287">
        <v>2466</v>
      </c>
      <c r="H20449" s="287">
        <v>4912</v>
      </c>
      <c r="I20449" s="287">
        <v>5068123.43</v>
      </c>
      <c r="J20449" s="287">
        <v>1240840.44</v>
      </c>
      <c r="K20449" s="287">
        <v>992262</v>
      </c>
      <c r="L20449" s="287">
        <v>8825990.5999999996</v>
      </c>
    </row>
    <row r="20450" spans="1:12">
      <c r="A20450" s="287">
        <v>2023</v>
      </c>
      <c r="B20450" s="287" t="s">
        <v>194</v>
      </c>
      <c r="C20450" s="287" t="s">
        <v>62</v>
      </c>
      <c r="D20450" s="287" t="s">
        <v>205</v>
      </c>
      <c r="E20450" s="287">
        <v>35</v>
      </c>
      <c r="F20450" s="287">
        <v>104760</v>
      </c>
      <c r="G20450" s="287">
        <v>3292</v>
      </c>
      <c r="H20450" s="287">
        <v>6355</v>
      </c>
      <c r="I20450" s="287">
        <v>6117303.4199999999</v>
      </c>
      <c r="J20450" s="287">
        <v>1760680.44</v>
      </c>
      <c r="K20450" s="287">
        <v>1185799.8</v>
      </c>
      <c r="L20450" s="287">
        <v>11206971.08</v>
      </c>
    </row>
    <row r="20451" spans="1:12">
      <c r="A20451" s="287">
        <v>2023</v>
      </c>
      <c r="B20451" s="287" t="s">
        <v>194</v>
      </c>
      <c r="C20451" s="287" t="s">
        <v>62</v>
      </c>
      <c r="D20451" s="287" t="s">
        <v>205</v>
      </c>
      <c r="E20451" s="287">
        <v>40</v>
      </c>
      <c r="F20451" s="287">
        <v>105166</v>
      </c>
      <c r="G20451" s="287">
        <v>3933</v>
      </c>
      <c r="H20451" s="287">
        <v>7559</v>
      </c>
      <c r="I20451" s="287">
        <v>8258628.3899999997</v>
      </c>
      <c r="J20451" s="287">
        <v>2296959.5299999998</v>
      </c>
      <c r="K20451" s="287">
        <v>1292964.6000000001</v>
      </c>
      <c r="L20451" s="287">
        <v>14000224.68</v>
      </c>
    </row>
    <row r="20452" spans="1:12">
      <c r="A20452" s="287">
        <v>2023</v>
      </c>
      <c r="B20452" s="287" t="s">
        <v>194</v>
      </c>
      <c r="C20452" s="287" t="s">
        <v>62</v>
      </c>
      <c r="D20452" s="287" t="s">
        <v>205</v>
      </c>
      <c r="E20452" s="287">
        <v>45</v>
      </c>
      <c r="F20452" s="287">
        <v>95694</v>
      </c>
      <c r="G20452" s="287">
        <v>4643</v>
      </c>
      <c r="H20452" s="287">
        <v>8721</v>
      </c>
      <c r="I20452" s="287">
        <v>9745393.8699999992</v>
      </c>
      <c r="J20452" s="287">
        <v>2832679.71</v>
      </c>
      <c r="K20452" s="287">
        <v>1952717.8</v>
      </c>
      <c r="L20452" s="287">
        <v>16981766.43</v>
      </c>
    </row>
    <row r="20453" spans="1:12">
      <c r="A20453" s="287">
        <v>2023</v>
      </c>
      <c r="B20453" s="287" t="s">
        <v>194</v>
      </c>
      <c r="C20453" s="287" t="s">
        <v>62</v>
      </c>
      <c r="D20453" s="287" t="s">
        <v>205</v>
      </c>
      <c r="E20453" s="287">
        <v>50</v>
      </c>
      <c r="F20453" s="287">
        <v>97115</v>
      </c>
      <c r="G20453" s="287">
        <v>6850</v>
      </c>
      <c r="H20453" s="287">
        <v>13261</v>
      </c>
      <c r="I20453" s="287">
        <v>15427353.25</v>
      </c>
      <c r="J20453" s="287">
        <v>4266577.78</v>
      </c>
      <c r="K20453" s="287">
        <v>3761891.3</v>
      </c>
      <c r="L20453" s="287">
        <v>26792315.91</v>
      </c>
    </row>
    <row r="20454" spans="1:12">
      <c r="A20454" s="287">
        <v>2023</v>
      </c>
      <c r="B20454" s="287" t="s">
        <v>194</v>
      </c>
      <c r="C20454" s="287" t="s">
        <v>62</v>
      </c>
      <c r="D20454" s="287" t="s">
        <v>205</v>
      </c>
      <c r="E20454" s="287">
        <v>55</v>
      </c>
      <c r="F20454" s="287">
        <v>88849</v>
      </c>
      <c r="G20454" s="287">
        <v>8183</v>
      </c>
      <c r="H20454" s="287">
        <v>15107</v>
      </c>
      <c r="I20454" s="287">
        <v>19975102.289999999</v>
      </c>
      <c r="J20454" s="287">
        <v>5361239.74</v>
      </c>
      <c r="K20454" s="287">
        <v>4525264.72</v>
      </c>
      <c r="L20454" s="287">
        <v>33775395</v>
      </c>
    </row>
    <row r="20455" spans="1:12">
      <c r="A20455" s="287">
        <v>2023</v>
      </c>
      <c r="B20455" s="287" t="s">
        <v>194</v>
      </c>
      <c r="C20455" s="287" t="s">
        <v>62</v>
      </c>
      <c r="D20455" s="287" t="s">
        <v>205</v>
      </c>
      <c r="E20455" s="287">
        <v>60</v>
      </c>
      <c r="F20455" s="287">
        <v>89197</v>
      </c>
      <c r="G20455" s="287">
        <v>11798</v>
      </c>
      <c r="H20455" s="287">
        <v>22495</v>
      </c>
      <c r="I20455" s="287">
        <v>29637492.420000002</v>
      </c>
      <c r="J20455" s="287">
        <v>7640385.8499999996</v>
      </c>
      <c r="K20455" s="287">
        <v>6766560.9699999997</v>
      </c>
      <c r="L20455" s="287">
        <v>48850039.68</v>
      </c>
    </row>
    <row r="20456" spans="1:12">
      <c r="A20456" s="287">
        <v>2023</v>
      </c>
      <c r="B20456" s="287" t="s">
        <v>194</v>
      </c>
      <c r="C20456" s="287" t="s">
        <v>62</v>
      </c>
      <c r="D20456" s="287" t="s">
        <v>205</v>
      </c>
      <c r="E20456" s="287">
        <v>65</v>
      </c>
      <c r="F20456" s="287">
        <v>81107</v>
      </c>
      <c r="G20456" s="287">
        <v>14142</v>
      </c>
      <c r="H20456" s="287">
        <v>28834</v>
      </c>
      <c r="I20456" s="287">
        <v>37651706.600000001</v>
      </c>
      <c r="J20456" s="287">
        <v>9673745.9299999997</v>
      </c>
      <c r="K20456" s="287">
        <v>9265798.6300000008</v>
      </c>
      <c r="L20456" s="287">
        <v>62310853.909999996</v>
      </c>
    </row>
    <row r="20457" spans="1:12">
      <c r="A20457" s="287">
        <v>2023</v>
      </c>
      <c r="B20457" s="287" t="s">
        <v>194</v>
      </c>
      <c r="C20457" s="287" t="s">
        <v>62</v>
      </c>
      <c r="D20457" s="287" t="s">
        <v>205</v>
      </c>
      <c r="E20457" s="287">
        <v>70</v>
      </c>
      <c r="F20457" s="287">
        <v>71078</v>
      </c>
      <c r="G20457" s="287">
        <v>16230</v>
      </c>
      <c r="H20457" s="287">
        <v>35284</v>
      </c>
      <c r="I20457" s="287">
        <v>44104315.509999998</v>
      </c>
      <c r="J20457" s="287">
        <v>10602841.289999999</v>
      </c>
      <c r="K20457" s="287">
        <v>9688066.7899999991</v>
      </c>
      <c r="L20457" s="287">
        <v>69762467.930000007</v>
      </c>
    </row>
    <row r="20458" spans="1:12">
      <c r="A20458" s="287">
        <v>2023</v>
      </c>
      <c r="B20458" s="287" t="s">
        <v>194</v>
      </c>
      <c r="C20458" s="287" t="s">
        <v>62</v>
      </c>
      <c r="D20458" s="287" t="s">
        <v>205</v>
      </c>
      <c r="E20458" s="287">
        <v>75</v>
      </c>
      <c r="F20458" s="287">
        <v>57478</v>
      </c>
      <c r="G20458" s="287">
        <v>17513</v>
      </c>
      <c r="H20458" s="287">
        <v>41679</v>
      </c>
      <c r="I20458" s="287">
        <v>48016011.909999996</v>
      </c>
      <c r="J20458" s="287">
        <v>10808905.949999999</v>
      </c>
      <c r="K20458" s="287">
        <v>9807574.4000000004</v>
      </c>
      <c r="L20458" s="287">
        <v>73350149.150000006</v>
      </c>
    </row>
    <row r="20459" spans="1:12">
      <c r="A20459" s="287">
        <v>2023</v>
      </c>
      <c r="B20459" s="287" t="s">
        <v>194</v>
      </c>
      <c r="C20459" s="287" t="s">
        <v>62</v>
      </c>
      <c r="D20459" s="287" t="s">
        <v>205</v>
      </c>
      <c r="E20459" s="287">
        <v>80</v>
      </c>
      <c r="F20459" s="287">
        <v>35950</v>
      </c>
      <c r="G20459" s="287">
        <v>13889</v>
      </c>
      <c r="H20459" s="287">
        <v>38648</v>
      </c>
      <c r="I20459" s="287">
        <v>39362922.460000001</v>
      </c>
      <c r="J20459" s="287">
        <v>7767434.6200000001</v>
      </c>
      <c r="K20459" s="287">
        <v>6594670.3300000001</v>
      </c>
      <c r="L20459" s="287">
        <v>56638598.729999997</v>
      </c>
    </row>
    <row r="20460" spans="1:12">
      <c r="A20460" s="287">
        <v>2023</v>
      </c>
      <c r="B20460" s="287" t="s">
        <v>194</v>
      </c>
      <c r="C20460" s="287" t="s">
        <v>62</v>
      </c>
      <c r="D20460" s="287" t="s">
        <v>205</v>
      </c>
      <c r="E20460" s="287">
        <v>85</v>
      </c>
      <c r="F20460" s="287">
        <v>19298</v>
      </c>
      <c r="G20460" s="287">
        <v>7517</v>
      </c>
      <c r="H20460" s="287">
        <v>28206</v>
      </c>
      <c r="I20460" s="287">
        <v>25687605.420000002</v>
      </c>
      <c r="J20460" s="287">
        <v>4612444.08</v>
      </c>
      <c r="K20460" s="287">
        <v>3879096</v>
      </c>
      <c r="L20460" s="287">
        <v>35542839.240000002</v>
      </c>
    </row>
    <row r="20461" spans="1:12">
      <c r="A20461" s="287">
        <v>2023</v>
      </c>
      <c r="B20461" s="287" t="s">
        <v>194</v>
      </c>
      <c r="C20461" s="287" t="s">
        <v>62</v>
      </c>
      <c r="D20461" s="287" t="s">
        <v>205</v>
      </c>
      <c r="E20461" s="287">
        <v>90</v>
      </c>
      <c r="F20461" s="287">
        <v>7795</v>
      </c>
      <c r="G20461" s="287">
        <v>2645</v>
      </c>
      <c r="H20461" s="287">
        <v>13904</v>
      </c>
      <c r="I20461" s="287">
        <v>11111967.09</v>
      </c>
      <c r="J20461" s="287">
        <v>1592248.98</v>
      </c>
      <c r="K20461" s="287">
        <v>1130842.92</v>
      </c>
      <c r="L20461" s="287">
        <v>14349575.1</v>
      </c>
    </row>
    <row r="20462" spans="1:12">
      <c r="A20462" s="287">
        <v>2023</v>
      </c>
      <c r="B20462" s="287" t="s">
        <v>194</v>
      </c>
      <c r="C20462" s="287" t="s">
        <v>62</v>
      </c>
      <c r="D20462" s="287" t="s">
        <v>205</v>
      </c>
      <c r="E20462" s="287">
        <v>95</v>
      </c>
      <c r="F20462" s="287">
        <v>1841</v>
      </c>
      <c r="G20462" s="287">
        <v>483</v>
      </c>
      <c r="H20462" s="287">
        <v>3628</v>
      </c>
      <c r="I20462" s="287">
        <v>2927963.18</v>
      </c>
      <c r="J20462" s="287">
        <v>388066.77</v>
      </c>
      <c r="K20462" s="287">
        <v>286900.59999999998</v>
      </c>
      <c r="L20462" s="287">
        <v>3686430.07</v>
      </c>
    </row>
    <row r="20463" spans="1:12">
      <c r="A20463" s="287">
        <v>2023</v>
      </c>
      <c r="B20463" s="287" t="s">
        <v>194</v>
      </c>
      <c r="C20463" s="287" t="s">
        <v>62</v>
      </c>
      <c r="D20463" s="287" t="s">
        <v>206</v>
      </c>
      <c r="E20463" s="287">
        <v>0</v>
      </c>
      <c r="F20463" s="287">
        <v>64351</v>
      </c>
      <c r="G20463" s="287">
        <v>1843</v>
      </c>
      <c r="H20463" s="287">
        <v>5939</v>
      </c>
      <c r="I20463" s="287">
        <v>4889462.41</v>
      </c>
      <c r="J20463" s="287">
        <v>664212.39</v>
      </c>
      <c r="K20463" s="287">
        <v>105793.35</v>
      </c>
      <c r="L20463" s="287">
        <v>6166300.5300000003</v>
      </c>
    </row>
    <row r="20464" spans="1:12">
      <c r="A20464" s="287">
        <v>2023</v>
      </c>
      <c r="B20464" s="287" t="s">
        <v>194</v>
      </c>
      <c r="C20464" s="287" t="s">
        <v>62</v>
      </c>
      <c r="D20464" s="287" t="s">
        <v>206</v>
      </c>
      <c r="E20464" s="287">
        <v>5</v>
      </c>
      <c r="F20464" s="287">
        <v>81282</v>
      </c>
      <c r="G20464" s="287">
        <v>1227</v>
      </c>
      <c r="H20464" s="287">
        <v>1893</v>
      </c>
      <c r="I20464" s="287">
        <v>2055454.85</v>
      </c>
      <c r="J20464" s="287">
        <v>462229.73</v>
      </c>
      <c r="K20464" s="287">
        <v>129448.6</v>
      </c>
      <c r="L20464" s="287">
        <v>3069022.31</v>
      </c>
    </row>
    <row r="20465" spans="1:12">
      <c r="A20465" s="287">
        <v>2023</v>
      </c>
      <c r="B20465" s="287" t="s">
        <v>194</v>
      </c>
      <c r="C20465" s="287" t="s">
        <v>62</v>
      </c>
      <c r="D20465" s="287" t="s">
        <v>206</v>
      </c>
      <c r="E20465" s="287">
        <v>10</v>
      </c>
      <c r="F20465" s="287">
        <v>86555</v>
      </c>
      <c r="G20465" s="287">
        <v>1141</v>
      </c>
      <c r="H20465" s="287">
        <v>2334</v>
      </c>
      <c r="I20465" s="287">
        <v>2239236.2000000002</v>
      </c>
      <c r="J20465" s="287">
        <v>500807.33</v>
      </c>
      <c r="K20465" s="287">
        <v>464540.95</v>
      </c>
      <c r="L20465" s="287">
        <v>3655889.11</v>
      </c>
    </row>
    <row r="20466" spans="1:12">
      <c r="A20466" s="287">
        <v>2023</v>
      </c>
      <c r="B20466" s="287" t="s">
        <v>194</v>
      </c>
      <c r="C20466" s="287" t="s">
        <v>62</v>
      </c>
      <c r="D20466" s="287" t="s">
        <v>206</v>
      </c>
      <c r="E20466" s="287">
        <v>15</v>
      </c>
      <c r="F20466" s="287">
        <v>83148</v>
      </c>
      <c r="G20466" s="287">
        <v>3146</v>
      </c>
      <c r="H20466" s="287">
        <v>6568</v>
      </c>
      <c r="I20466" s="287">
        <v>6837963.8300000001</v>
      </c>
      <c r="J20466" s="287">
        <v>1334813.51</v>
      </c>
      <c r="K20466" s="287">
        <v>1348444.6</v>
      </c>
      <c r="L20466" s="287">
        <v>10882931.76</v>
      </c>
    </row>
    <row r="20467" spans="1:12">
      <c r="A20467" s="287">
        <v>2023</v>
      </c>
      <c r="B20467" s="287" t="s">
        <v>194</v>
      </c>
      <c r="C20467" s="287" t="s">
        <v>62</v>
      </c>
      <c r="D20467" s="287" t="s">
        <v>206</v>
      </c>
      <c r="E20467" s="287">
        <v>20</v>
      </c>
      <c r="F20467" s="287">
        <v>64189</v>
      </c>
      <c r="G20467" s="287">
        <v>4015</v>
      </c>
      <c r="H20467" s="287">
        <v>8659</v>
      </c>
      <c r="I20467" s="287">
        <v>8794354.1699999999</v>
      </c>
      <c r="J20467" s="287">
        <v>1649397.74</v>
      </c>
      <c r="K20467" s="287">
        <v>854150.3</v>
      </c>
      <c r="L20467" s="287">
        <v>13029145.380000001</v>
      </c>
    </row>
    <row r="20468" spans="1:12">
      <c r="A20468" s="287">
        <v>2023</v>
      </c>
      <c r="B20468" s="287" t="s">
        <v>194</v>
      </c>
      <c r="C20468" s="287" t="s">
        <v>62</v>
      </c>
      <c r="D20468" s="287" t="s">
        <v>206</v>
      </c>
      <c r="E20468" s="287">
        <v>25</v>
      </c>
      <c r="F20468" s="287">
        <v>60889</v>
      </c>
      <c r="G20468" s="287">
        <v>3788</v>
      </c>
      <c r="H20468" s="287">
        <v>10842</v>
      </c>
      <c r="I20468" s="287">
        <v>11172192.640000001</v>
      </c>
      <c r="J20468" s="287">
        <v>2364014.31</v>
      </c>
      <c r="K20468" s="287">
        <v>959022.3</v>
      </c>
      <c r="L20468" s="287">
        <v>16810825.719999999</v>
      </c>
    </row>
    <row r="20469" spans="1:12">
      <c r="A20469" s="287">
        <v>2023</v>
      </c>
      <c r="B20469" s="287" t="s">
        <v>194</v>
      </c>
      <c r="C20469" s="287" t="s">
        <v>62</v>
      </c>
      <c r="D20469" s="287" t="s">
        <v>206</v>
      </c>
      <c r="E20469" s="287">
        <v>30</v>
      </c>
      <c r="F20469" s="287">
        <v>101810</v>
      </c>
      <c r="G20469" s="287">
        <v>7352</v>
      </c>
      <c r="H20469" s="287">
        <v>19805</v>
      </c>
      <c r="I20469" s="287">
        <v>24307701.399999999</v>
      </c>
      <c r="J20469" s="287">
        <v>5421084.9199999999</v>
      </c>
      <c r="K20469" s="287">
        <v>1441003</v>
      </c>
      <c r="L20469" s="287">
        <v>35578374.509999998</v>
      </c>
    </row>
    <row r="20470" spans="1:12">
      <c r="A20470" s="287">
        <v>2023</v>
      </c>
      <c r="B20470" s="287" t="s">
        <v>194</v>
      </c>
      <c r="C20470" s="287" t="s">
        <v>62</v>
      </c>
      <c r="D20470" s="287" t="s">
        <v>206</v>
      </c>
      <c r="E20470" s="287">
        <v>35</v>
      </c>
      <c r="F20470" s="287">
        <v>119384</v>
      </c>
      <c r="G20470" s="287">
        <v>8628</v>
      </c>
      <c r="H20470" s="287">
        <v>20328</v>
      </c>
      <c r="I20470" s="287">
        <v>24074179.530000001</v>
      </c>
      <c r="J20470" s="287">
        <v>6016457.3799999999</v>
      </c>
      <c r="K20470" s="287">
        <v>1560491.4</v>
      </c>
      <c r="L20470" s="287">
        <v>36785397.399999999</v>
      </c>
    </row>
    <row r="20471" spans="1:12">
      <c r="A20471" s="287">
        <v>2023</v>
      </c>
      <c r="B20471" s="287" t="s">
        <v>194</v>
      </c>
      <c r="C20471" s="287" t="s">
        <v>62</v>
      </c>
      <c r="D20471" s="287" t="s">
        <v>206</v>
      </c>
      <c r="E20471" s="287">
        <v>40</v>
      </c>
      <c r="F20471" s="287">
        <v>114401</v>
      </c>
      <c r="G20471" s="287">
        <v>8054</v>
      </c>
      <c r="H20471" s="287">
        <v>15433</v>
      </c>
      <c r="I20471" s="287">
        <v>17949018.84</v>
      </c>
      <c r="J20471" s="287">
        <v>4597359.62</v>
      </c>
      <c r="K20471" s="287">
        <v>2142082.75</v>
      </c>
      <c r="L20471" s="287">
        <v>29402644.57</v>
      </c>
    </row>
    <row r="20472" spans="1:12">
      <c r="A20472" s="287">
        <v>2023</v>
      </c>
      <c r="B20472" s="287" t="s">
        <v>194</v>
      </c>
      <c r="C20472" s="287" t="s">
        <v>62</v>
      </c>
      <c r="D20472" s="287" t="s">
        <v>206</v>
      </c>
      <c r="E20472" s="287">
        <v>45</v>
      </c>
      <c r="F20472" s="287">
        <v>102713</v>
      </c>
      <c r="G20472" s="287">
        <v>7622</v>
      </c>
      <c r="H20472" s="287">
        <v>14434</v>
      </c>
      <c r="I20472" s="287">
        <v>16765296.050000001</v>
      </c>
      <c r="J20472" s="287">
        <v>4664517.6399999997</v>
      </c>
      <c r="K20472" s="287">
        <v>2463604.29</v>
      </c>
      <c r="L20472" s="287">
        <v>28419117.41</v>
      </c>
    </row>
    <row r="20473" spans="1:12">
      <c r="A20473" s="287">
        <v>2023</v>
      </c>
      <c r="B20473" s="287" t="s">
        <v>194</v>
      </c>
      <c r="C20473" s="287" t="s">
        <v>62</v>
      </c>
      <c r="D20473" s="287" t="s">
        <v>206</v>
      </c>
      <c r="E20473" s="287">
        <v>50</v>
      </c>
      <c r="F20473" s="287">
        <v>107754</v>
      </c>
      <c r="G20473" s="287">
        <v>10049</v>
      </c>
      <c r="H20473" s="287">
        <v>19824</v>
      </c>
      <c r="I20473" s="287">
        <v>22498784.329999998</v>
      </c>
      <c r="J20473" s="287">
        <v>5884748.5499999998</v>
      </c>
      <c r="K20473" s="287">
        <v>3934053.86</v>
      </c>
      <c r="L20473" s="287">
        <v>37796643.5</v>
      </c>
    </row>
    <row r="20474" spans="1:12">
      <c r="A20474" s="287">
        <v>2023</v>
      </c>
      <c r="B20474" s="287" t="s">
        <v>194</v>
      </c>
      <c r="C20474" s="287" t="s">
        <v>62</v>
      </c>
      <c r="D20474" s="287" t="s">
        <v>206</v>
      </c>
      <c r="E20474" s="287">
        <v>55</v>
      </c>
      <c r="F20474" s="287">
        <v>97469</v>
      </c>
      <c r="G20474" s="287">
        <v>10403</v>
      </c>
      <c r="H20474" s="287">
        <v>20602</v>
      </c>
      <c r="I20474" s="287">
        <v>23739000.260000002</v>
      </c>
      <c r="J20474" s="287">
        <v>6214815.1500000004</v>
      </c>
      <c r="K20474" s="287">
        <v>4656180.4000000004</v>
      </c>
      <c r="L20474" s="287">
        <v>39833796.600000001</v>
      </c>
    </row>
    <row r="20475" spans="1:12">
      <c r="A20475" s="287">
        <v>2023</v>
      </c>
      <c r="B20475" s="287" t="s">
        <v>194</v>
      </c>
      <c r="C20475" s="287" t="s">
        <v>62</v>
      </c>
      <c r="D20475" s="287" t="s">
        <v>206</v>
      </c>
      <c r="E20475" s="287">
        <v>60</v>
      </c>
      <c r="F20475" s="287">
        <v>97900</v>
      </c>
      <c r="G20475" s="287">
        <v>13576</v>
      </c>
      <c r="H20475" s="287">
        <v>26507</v>
      </c>
      <c r="I20475" s="287">
        <v>30352628.18</v>
      </c>
      <c r="J20475" s="287">
        <v>7942220.0800000001</v>
      </c>
      <c r="K20475" s="287">
        <v>6771074.7800000003</v>
      </c>
      <c r="L20475" s="287">
        <v>50911768.799999997</v>
      </c>
    </row>
    <row r="20476" spans="1:12">
      <c r="A20476" s="287">
        <v>2023</v>
      </c>
      <c r="B20476" s="287" t="s">
        <v>194</v>
      </c>
      <c r="C20476" s="287" t="s">
        <v>62</v>
      </c>
      <c r="D20476" s="287" t="s">
        <v>206</v>
      </c>
      <c r="E20476" s="287">
        <v>65</v>
      </c>
      <c r="F20476" s="287">
        <v>90509</v>
      </c>
      <c r="G20476" s="287">
        <v>14544</v>
      </c>
      <c r="H20476" s="287">
        <v>31339</v>
      </c>
      <c r="I20476" s="287">
        <v>36593863.710000001</v>
      </c>
      <c r="J20476" s="287">
        <v>8852763.0600000005</v>
      </c>
      <c r="K20476" s="287">
        <v>8344301.6799999997</v>
      </c>
      <c r="L20476" s="287">
        <v>59390972.869999997</v>
      </c>
    </row>
    <row r="20477" spans="1:12">
      <c r="A20477" s="287">
        <v>2023</v>
      </c>
      <c r="B20477" s="287" t="s">
        <v>194</v>
      </c>
      <c r="C20477" s="287" t="s">
        <v>62</v>
      </c>
      <c r="D20477" s="287" t="s">
        <v>206</v>
      </c>
      <c r="E20477" s="287">
        <v>70</v>
      </c>
      <c r="F20477" s="287">
        <v>81279</v>
      </c>
      <c r="G20477" s="287">
        <v>16574</v>
      </c>
      <c r="H20477" s="287">
        <v>38744</v>
      </c>
      <c r="I20477" s="287">
        <v>45060238.219999999</v>
      </c>
      <c r="J20477" s="287">
        <v>10610989.390000001</v>
      </c>
      <c r="K20477" s="287">
        <v>10914024.24</v>
      </c>
      <c r="L20477" s="287">
        <v>72582608.75</v>
      </c>
    </row>
    <row r="20478" spans="1:12">
      <c r="A20478" s="287">
        <v>2023</v>
      </c>
      <c r="B20478" s="287" t="s">
        <v>194</v>
      </c>
      <c r="C20478" s="287" t="s">
        <v>62</v>
      </c>
      <c r="D20478" s="287" t="s">
        <v>206</v>
      </c>
      <c r="E20478" s="287">
        <v>75</v>
      </c>
      <c r="F20478" s="287">
        <v>66807</v>
      </c>
      <c r="G20478" s="287">
        <v>17445</v>
      </c>
      <c r="H20478" s="287">
        <v>46986</v>
      </c>
      <c r="I20478" s="287">
        <v>49987461.5</v>
      </c>
      <c r="J20478" s="287">
        <v>10652321.83</v>
      </c>
      <c r="K20478" s="287">
        <v>10472181.560000001</v>
      </c>
      <c r="L20478" s="287">
        <v>76061591.219999999</v>
      </c>
    </row>
    <row r="20479" spans="1:12">
      <c r="A20479" s="287">
        <v>2023</v>
      </c>
      <c r="B20479" s="287" t="s">
        <v>194</v>
      </c>
      <c r="C20479" s="287" t="s">
        <v>62</v>
      </c>
      <c r="D20479" s="287" t="s">
        <v>206</v>
      </c>
      <c r="E20479" s="287">
        <v>80</v>
      </c>
      <c r="F20479" s="287">
        <v>41819</v>
      </c>
      <c r="G20479" s="287">
        <v>11502</v>
      </c>
      <c r="H20479" s="287">
        <v>40830</v>
      </c>
      <c r="I20479" s="287">
        <v>39430421.020000003</v>
      </c>
      <c r="J20479" s="287">
        <v>7334258.8099999996</v>
      </c>
      <c r="K20479" s="287">
        <v>6171832.3899999997</v>
      </c>
      <c r="L20479" s="287">
        <v>55847702.5</v>
      </c>
    </row>
    <row r="20480" spans="1:12">
      <c r="A20480" s="287">
        <v>2023</v>
      </c>
      <c r="B20480" s="287" t="s">
        <v>194</v>
      </c>
      <c r="C20480" s="287" t="s">
        <v>62</v>
      </c>
      <c r="D20480" s="287" t="s">
        <v>206</v>
      </c>
      <c r="E20480" s="287">
        <v>85</v>
      </c>
      <c r="F20480" s="287">
        <v>25310</v>
      </c>
      <c r="G20480" s="287">
        <v>6906</v>
      </c>
      <c r="H20480" s="287">
        <v>33221</v>
      </c>
      <c r="I20480" s="287">
        <v>28147481.739999998</v>
      </c>
      <c r="J20480" s="287">
        <v>4576867.34</v>
      </c>
      <c r="K20480" s="287">
        <v>2754215.53</v>
      </c>
      <c r="L20480" s="287">
        <v>36899828.049999997</v>
      </c>
    </row>
    <row r="20481" spans="1:12">
      <c r="A20481" s="287">
        <v>2023</v>
      </c>
      <c r="B20481" s="287" t="s">
        <v>194</v>
      </c>
      <c r="C20481" s="287" t="s">
        <v>62</v>
      </c>
      <c r="D20481" s="287" t="s">
        <v>206</v>
      </c>
      <c r="E20481" s="287">
        <v>90</v>
      </c>
      <c r="F20481" s="287">
        <v>12432</v>
      </c>
      <c r="G20481" s="287">
        <v>2773</v>
      </c>
      <c r="H20481" s="287">
        <v>18450</v>
      </c>
      <c r="I20481" s="287">
        <v>14779766.74</v>
      </c>
      <c r="J20481" s="287">
        <v>1939055.06</v>
      </c>
      <c r="K20481" s="287">
        <v>1059648</v>
      </c>
      <c r="L20481" s="287">
        <v>18311600.09</v>
      </c>
    </row>
    <row r="20482" spans="1:12">
      <c r="A20482" s="287">
        <v>2023</v>
      </c>
      <c r="B20482" s="287" t="s">
        <v>194</v>
      </c>
      <c r="C20482" s="287" t="s">
        <v>62</v>
      </c>
      <c r="D20482" s="287" t="s">
        <v>206</v>
      </c>
      <c r="E20482" s="287">
        <v>95</v>
      </c>
      <c r="F20482" s="287">
        <v>3717</v>
      </c>
      <c r="G20482" s="287">
        <v>677</v>
      </c>
      <c r="H20482" s="287">
        <v>4974</v>
      </c>
      <c r="I20482" s="287">
        <v>3927973.18</v>
      </c>
      <c r="J20482" s="287">
        <v>434655.57</v>
      </c>
      <c r="K20482" s="287">
        <v>174305</v>
      </c>
      <c r="L20482" s="287">
        <v>4659974.8499999996</v>
      </c>
    </row>
    <row r="20483" spans="1:12">
      <c r="A20483" s="287">
        <v>2023</v>
      </c>
      <c r="B20483" s="287" t="s">
        <v>194</v>
      </c>
      <c r="C20483" s="287" t="s">
        <v>63</v>
      </c>
      <c r="D20483" s="287" t="s">
        <v>205</v>
      </c>
      <c r="E20483" s="287">
        <v>0</v>
      </c>
      <c r="F20483" s="287">
        <v>50245</v>
      </c>
      <c r="G20483" s="287">
        <v>2505</v>
      </c>
      <c r="H20483" s="287">
        <v>7248</v>
      </c>
      <c r="I20483" s="287">
        <v>7464423.6399999997</v>
      </c>
      <c r="J20483" s="287">
        <v>949740.35</v>
      </c>
      <c r="K20483" s="287">
        <v>184035.35</v>
      </c>
      <c r="L20483" s="287">
        <v>9335861.4600000009</v>
      </c>
    </row>
    <row r="20484" spans="1:12">
      <c r="A20484" s="287">
        <v>2023</v>
      </c>
      <c r="B20484" s="287" t="s">
        <v>194</v>
      </c>
      <c r="C20484" s="287" t="s">
        <v>63</v>
      </c>
      <c r="D20484" s="287" t="s">
        <v>205</v>
      </c>
      <c r="E20484" s="287">
        <v>5</v>
      </c>
      <c r="F20484" s="287">
        <v>67910</v>
      </c>
      <c r="G20484" s="287">
        <v>1545</v>
      </c>
      <c r="H20484" s="287">
        <v>2037</v>
      </c>
      <c r="I20484" s="287">
        <v>2222706.65</v>
      </c>
      <c r="J20484" s="287">
        <v>531639.56999999995</v>
      </c>
      <c r="K20484" s="287">
        <v>265142</v>
      </c>
      <c r="L20484" s="287">
        <v>3525527.62</v>
      </c>
    </row>
    <row r="20485" spans="1:12">
      <c r="A20485" s="287">
        <v>2023</v>
      </c>
      <c r="B20485" s="287" t="s">
        <v>194</v>
      </c>
      <c r="C20485" s="287" t="s">
        <v>63</v>
      </c>
      <c r="D20485" s="287" t="s">
        <v>205</v>
      </c>
      <c r="E20485" s="287">
        <v>10</v>
      </c>
      <c r="F20485" s="287">
        <v>76603</v>
      </c>
      <c r="G20485" s="287">
        <v>1393</v>
      </c>
      <c r="H20485" s="287">
        <v>2151</v>
      </c>
      <c r="I20485" s="287">
        <v>2216732.96</v>
      </c>
      <c r="J20485" s="287">
        <v>532280.39</v>
      </c>
      <c r="K20485" s="287">
        <v>540311.5</v>
      </c>
      <c r="L20485" s="287">
        <v>3761514.14</v>
      </c>
    </row>
    <row r="20486" spans="1:12">
      <c r="A20486" s="287">
        <v>2023</v>
      </c>
      <c r="B20486" s="287" t="s">
        <v>194</v>
      </c>
      <c r="C20486" s="287" t="s">
        <v>63</v>
      </c>
      <c r="D20486" s="287" t="s">
        <v>205</v>
      </c>
      <c r="E20486" s="287">
        <v>15</v>
      </c>
      <c r="F20486" s="287">
        <v>75138</v>
      </c>
      <c r="G20486" s="287">
        <v>2109</v>
      </c>
      <c r="H20486" s="287">
        <v>3506</v>
      </c>
      <c r="I20486" s="287">
        <v>4451903.51</v>
      </c>
      <c r="J20486" s="287">
        <v>951063.06</v>
      </c>
      <c r="K20486" s="287">
        <v>1071708.95</v>
      </c>
      <c r="L20486" s="287">
        <v>7647998.5800000001</v>
      </c>
    </row>
    <row r="20487" spans="1:12">
      <c r="A20487" s="287">
        <v>2023</v>
      </c>
      <c r="B20487" s="287" t="s">
        <v>194</v>
      </c>
      <c r="C20487" s="287" t="s">
        <v>63</v>
      </c>
      <c r="D20487" s="287" t="s">
        <v>205</v>
      </c>
      <c r="E20487" s="287">
        <v>20</v>
      </c>
      <c r="F20487" s="287">
        <v>51415</v>
      </c>
      <c r="G20487" s="287">
        <v>1737</v>
      </c>
      <c r="H20487" s="287">
        <v>3745</v>
      </c>
      <c r="I20487" s="287">
        <v>4208612.12</v>
      </c>
      <c r="J20487" s="287">
        <v>818677.08</v>
      </c>
      <c r="K20487" s="287">
        <v>859049</v>
      </c>
      <c r="L20487" s="287">
        <v>6907500.1699999999</v>
      </c>
    </row>
    <row r="20488" spans="1:12">
      <c r="A20488" s="287">
        <v>2023</v>
      </c>
      <c r="B20488" s="287" t="s">
        <v>194</v>
      </c>
      <c r="C20488" s="287" t="s">
        <v>63</v>
      </c>
      <c r="D20488" s="287" t="s">
        <v>205</v>
      </c>
      <c r="E20488" s="287">
        <v>25</v>
      </c>
      <c r="F20488" s="287">
        <v>38685</v>
      </c>
      <c r="G20488" s="287">
        <v>1118</v>
      </c>
      <c r="H20488" s="287">
        <v>2479</v>
      </c>
      <c r="I20488" s="287">
        <v>2551385.88</v>
      </c>
      <c r="J20488" s="287">
        <v>536690.75</v>
      </c>
      <c r="K20488" s="287">
        <v>639261</v>
      </c>
      <c r="L20488" s="287">
        <v>4572673.54</v>
      </c>
    </row>
    <row r="20489" spans="1:12">
      <c r="A20489" s="287">
        <v>2023</v>
      </c>
      <c r="B20489" s="287" t="s">
        <v>194</v>
      </c>
      <c r="C20489" s="287" t="s">
        <v>63</v>
      </c>
      <c r="D20489" s="287" t="s">
        <v>205</v>
      </c>
      <c r="E20489" s="287">
        <v>30</v>
      </c>
      <c r="F20489" s="287">
        <v>56701</v>
      </c>
      <c r="G20489" s="287">
        <v>1688</v>
      </c>
      <c r="H20489" s="287">
        <v>3658</v>
      </c>
      <c r="I20489" s="287">
        <v>3586271.22</v>
      </c>
      <c r="J20489" s="287">
        <v>948414.57</v>
      </c>
      <c r="K20489" s="287">
        <v>764311.37</v>
      </c>
      <c r="L20489" s="287">
        <v>6630693.5199999996</v>
      </c>
    </row>
    <row r="20490" spans="1:12">
      <c r="A20490" s="287">
        <v>2023</v>
      </c>
      <c r="B20490" s="287" t="s">
        <v>194</v>
      </c>
      <c r="C20490" s="287" t="s">
        <v>63</v>
      </c>
      <c r="D20490" s="287" t="s">
        <v>205</v>
      </c>
      <c r="E20490" s="287">
        <v>35</v>
      </c>
      <c r="F20490" s="287">
        <v>71789</v>
      </c>
      <c r="G20490" s="287">
        <v>2607</v>
      </c>
      <c r="H20490" s="287">
        <v>4815</v>
      </c>
      <c r="I20490" s="287">
        <v>4822113.8499999996</v>
      </c>
      <c r="J20490" s="287">
        <v>1383967.17</v>
      </c>
      <c r="K20490" s="287">
        <v>846072.5</v>
      </c>
      <c r="L20490" s="287">
        <v>8849710.0899999999</v>
      </c>
    </row>
    <row r="20491" spans="1:12">
      <c r="A20491" s="287">
        <v>2023</v>
      </c>
      <c r="B20491" s="287" t="s">
        <v>194</v>
      </c>
      <c r="C20491" s="287" t="s">
        <v>63</v>
      </c>
      <c r="D20491" s="287" t="s">
        <v>205</v>
      </c>
      <c r="E20491" s="287">
        <v>40</v>
      </c>
      <c r="F20491" s="287">
        <v>77882</v>
      </c>
      <c r="G20491" s="287">
        <v>3569</v>
      </c>
      <c r="H20491" s="287">
        <v>7468</v>
      </c>
      <c r="I20491" s="287">
        <v>7575846.3499999996</v>
      </c>
      <c r="J20491" s="287">
        <v>1811804.14</v>
      </c>
      <c r="K20491" s="287">
        <v>1401682</v>
      </c>
      <c r="L20491" s="287">
        <v>13011032.32</v>
      </c>
    </row>
    <row r="20492" spans="1:12">
      <c r="A20492" s="287">
        <v>2023</v>
      </c>
      <c r="B20492" s="287" t="s">
        <v>194</v>
      </c>
      <c r="C20492" s="287" t="s">
        <v>63</v>
      </c>
      <c r="D20492" s="287" t="s">
        <v>205</v>
      </c>
      <c r="E20492" s="287">
        <v>45</v>
      </c>
      <c r="F20492" s="287">
        <v>75248</v>
      </c>
      <c r="G20492" s="287">
        <v>4556</v>
      </c>
      <c r="H20492" s="287">
        <v>9560</v>
      </c>
      <c r="I20492" s="287">
        <v>9834805.6999999993</v>
      </c>
      <c r="J20492" s="287">
        <v>2322503.88</v>
      </c>
      <c r="K20492" s="287">
        <v>1770396</v>
      </c>
      <c r="L20492" s="287">
        <v>16446453.859999999</v>
      </c>
    </row>
    <row r="20493" spans="1:12">
      <c r="A20493" s="287">
        <v>2023</v>
      </c>
      <c r="B20493" s="287" t="s">
        <v>194</v>
      </c>
      <c r="C20493" s="287" t="s">
        <v>63</v>
      </c>
      <c r="D20493" s="287" t="s">
        <v>205</v>
      </c>
      <c r="E20493" s="287">
        <v>50</v>
      </c>
      <c r="F20493" s="287">
        <v>79506</v>
      </c>
      <c r="G20493" s="287">
        <v>6050</v>
      </c>
      <c r="H20493" s="287">
        <v>12507</v>
      </c>
      <c r="I20493" s="287">
        <v>13637168.800000001</v>
      </c>
      <c r="J20493" s="287">
        <v>3359675.45</v>
      </c>
      <c r="K20493" s="287">
        <v>2973503.32</v>
      </c>
      <c r="L20493" s="287">
        <v>23725226.390000001</v>
      </c>
    </row>
    <row r="20494" spans="1:12">
      <c r="A20494" s="287">
        <v>2023</v>
      </c>
      <c r="B20494" s="287" t="s">
        <v>194</v>
      </c>
      <c r="C20494" s="287" t="s">
        <v>63</v>
      </c>
      <c r="D20494" s="287" t="s">
        <v>205</v>
      </c>
      <c r="E20494" s="287">
        <v>55</v>
      </c>
      <c r="F20494" s="287">
        <v>71520</v>
      </c>
      <c r="G20494" s="287">
        <v>7661</v>
      </c>
      <c r="H20494" s="287">
        <v>15602</v>
      </c>
      <c r="I20494" s="287">
        <v>17834278.079999998</v>
      </c>
      <c r="J20494" s="287">
        <v>4450426.8499999996</v>
      </c>
      <c r="K20494" s="287">
        <v>4277970.0999999996</v>
      </c>
      <c r="L20494" s="287">
        <v>31094718.82</v>
      </c>
    </row>
    <row r="20495" spans="1:12">
      <c r="A20495" s="287">
        <v>2023</v>
      </c>
      <c r="B20495" s="287" t="s">
        <v>194</v>
      </c>
      <c r="C20495" s="287" t="s">
        <v>63</v>
      </c>
      <c r="D20495" s="287" t="s">
        <v>205</v>
      </c>
      <c r="E20495" s="287">
        <v>60</v>
      </c>
      <c r="F20495" s="287">
        <v>72413</v>
      </c>
      <c r="G20495" s="287">
        <v>11337</v>
      </c>
      <c r="H20495" s="287">
        <v>21787</v>
      </c>
      <c r="I20495" s="287">
        <v>26657490.629999999</v>
      </c>
      <c r="J20495" s="287">
        <v>6327156.9400000004</v>
      </c>
      <c r="K20495" s="287">
        <v>6446617.3200000003</v>
      </c>
      <c r="L20495" s="287">
        <v>45339391.149999999</v>
      </c>
    </row>
    <row r="20496" spans="1:12">
      <c r="A20496" s="287">
        <v>2023</v>
      </c>
      <c r="B20496" s="287" t="s">
        <v>194</v>
      </c>
      <c r="C20496" s="287" t="s">
        <v>63</v>
      </c>
      <c r="D20496" s="287" t="s">
        <v>205</v>
      </c>
      <c r="E20496" s="287">
        <v>65</v>
      </c>
      <c r="F20496" s="287">
        <v>64815</v>
      </c>
      <c r="G20496" s="287">
        <v>13192</v>
      </c>
      <c r="H20496" s="287">
        <v>27459</v>
      </c>
      <c r="I20496" s="287">
        <v>33646620.75</v>
      </c>
      <c r="J20496" s="287">
        <v>7986169.1799999997</v>
      </c>
      <c r="K20496" s="287">
        <v>8171744.1200000001</v>
      </c>
      <c r="L20496" s="287">
        <v>56477812.670000002</v>
      </c>
    </row>
    <row r="20497" spans="1:12">
      <c r="A20497" s="287">
        <v>2023</v>
      </c>
      <c r="B20497" s="287" t="s">
        <v>194</v>
      </c>
      <c r="C20497" s="287" t="s">
        <v>63</v>
      </c>
      <c r="D20497" s="287" t="s">
        <v>205</v>
      </c>
      <c r="E20497" s="287">
        <v>70</v>
      </c>
      <c r="F20497" s="287">
        <v>57485</v>
      </c>
      <c r="G20497" s="287">
        <v>16375</v>
      </c>
      <c r="H20497" s="287">
        <v>37695</v>
      </c>
      <c r="I20497" s="287">
        <v>42917502.189999998</v>
      </c>
      <c r="J20497" s="287">
        <v>9366740.6099999994</v>
      </c>
      <c r="K20497" s="287">
        <v>9311329.2599999998</v>
      </c>
      <c r="L20497" s="287">
        <v>67999008.290000007</v>
      </c>
    </row>
    <row r="20498" spans="1:12">
      <c r="A20498" s="287">
        <v>2023</v>
      </c>
      <c r="B20498" s="287" t="s">
        <v>194</v>
      </c>
      <c r="C20498" s="287" t="s">
        <v>63</v>
      </c>
      <c r="D20498" s="287" t="s">
        <v>205</v>
      </c>
      <c r="E20498" s="287">
        <v>75</v>
      </c>
      <c r="F20498" s="287">
        <v>46562</v>
      </c>
      <c r="G20498" s="287">
        <v>17380</v>
      </c>
      <c r="H20498" s="287">
        <v>42796</v>
      </c>
      <c r="I20498" s="287">
        <v>45738897.600000001</v>
      </c>
      <c r="J20498" s="287">
        <v>9474948.2699999996</v>
      </c>
      <c r="K20498" s="287">
        <v>9089221.2200000007</v>
      </c>
      <c r="L20498" s="287">
        <v>69832880.5</v>
      </c>
    </row>
    <row r="20499" spans="1:12">
      <c r="A20499" s="287">
        <v>2023</v>
      </c>
      <c r="B20499" s="287" t="s">
        <v>194</v>
      </c>
      <c r="C20499" s="287" t="s">
        <v>63</v>
      </c>
      <c r="D20499" s="287" t="s">
        <v>205</v>
      </c>
      <c r="E20499" s="287">
        <v>80</v>
      </c>
      <c r="F20499" s="287">
        <v>27983</v>
      </c>
      <c r="G20499" s="287">
        <v>12196</v>
      </c>
      <c r="H20499" s="287">
        <v>35265</v>
      </c>
      <c r="I20499" s="287">
        <v>33829053.359999999</v>
      </c>
      <c r="J20499" s="287">
        <v>6412274.1299999999</v>
      </c>
      <c r="K20499" s="287">
        <v>6621764.4199999999</v>
      </c>
      <c r="L20499" s="287">
        <v>50028164.109999999</v>
      </c>
    </row>
    <row r="20500" spans="1:12">
      <c r="A20500" s="287">
        <v>2023</v>
      </c>
      <c r="B20500" s="287" t="s">
        <v>194</v>
      </c>
      <c r="C20500" s="287" t="s">
        <v>63</v>
      </c>
      <c r="D20500" s="287" t="s">
        <v>205</v>
      </c>
      <c r="E20500" s="287">
        <v>85</v>
      </c>
      <c r="F20500" s="287">
        <v>14174</v>
      </c>
      <c r="G20500" s="287">
        <v>6724</v>
      </c>
      <c r="H20500" s="287">
        <v>25653</v>
      </c>
      <c r="I20500" s="287">
        <v>21152727.920000002</v>
      </c>
      <c r="J20500" s="287">
        <v>3238721.71</v>
      </c>
      <c r="K20500" s="287">
        <v>2778554.23</v>
      </c>
      <c r="L20500" s="287">
        <v>28643294.489999998</v>
      </c>
    </row>
    <row r="20501" spans="1:12">
      <c r="A20501" s="287">
        <v>2023</v>
      </c>
      <c r="B20501" s="287" t="s">
        <v>194</v>
      </c>
      <c r="C20501" s="287" t="s">
        <v>63</v>
      </c>
      <c r="D20501" s="287" t="s">
        <v>205</v>
      </c>
      <c r="E20501" s="287">
        <v>90</v>
      </c>
      <c r="F20501" s="287">
        <v>5369</v>
      </c>
      <c r="G20501" s="287">
        <v>2387</v>
      </c>
      <c r="H20501" s="287">
        <v>11745</v>
      </c>
      <c r="I20501" s="287">
        <v>9454986.9600000009</v>
      </c>
      <c r="J20501" s="287">
        <v>1186870.52</v>
      </c>
      <c r="K20501" s="287">
        <v>866340.65</v>
      </c>
      <c r="L20501" s="287">
        <v>11980832.17</v>
      </c>
    </row>
    <row r="20502" spans="1:12">
      <c r="A20502" s="287">
        <v>2023</v>
      </c>
      <c r="B20502" s="287" t="s">
        <v>194</v>
      </c>
      <c r="C20502" s="287" t="s">
        <v>63</v>
      </c>
      <c r="D20502" s="287" t="s">
        <v>205</v>
      </c>
      <c r="E20502" s="287">
        <v>95</v>
      </c>
      <c r="F20502" s="287">
        <v>1110</v>
      </c>
      <c r="G20502" s="287">
        <v>348</v>
      </c>
      <c r="H20502" s="287">
        <v>2415</v>
      </c>
      <c r="I20502" s="287">
        <v>1860662.15</v>
      </c>
      <c r="J20502" s="287">
        <v>217792.04</v>
      </c>
      <c r="K20502" s="287">
        <v>130153</v>
      </c>
      <c r="L20502" s="287">
        <v>2318185.9900000002</v>
      </c>
    </row>
    <row r="20503" spans="1:12">
      <c r="A20503" s="287">
        <v>2023</v>
      </c>
      <c r="B20503" s="287" t="s">
        <v>194</v>
      </c>
      <c r="C20503" s="287" t="s">
        <v>63</v>
      </c>
      <c r="D20503" s="287" t="s">
        <v>206</v>
      </c>
      <c r="E20503" s="287">
        <v>0</v>
      </c>
      <c r="F20503" s="287">
        <v>47051</v>
      </c>
      <c r="G20503" s="287">
        <v>1775</v>
      </c>
      <c r="H20503" s="287">
        <v>5235</v>
      </c>
      <c r="I20503" s="287">
        <v>5270405.6900000004</v>
      </c>
      <c r="J20503" s="287">
        <v>670479.99</v>
      </c>
      <c r="K20503" s="287">
        <v>147570.6</v>
      </c>
      <c r="L20503" s="287">
        <v>6519209.3700000001</v>
      </c>
    </row>
    <row r="20504" spans="1:12">
      <c r="A20504" s="287">
        <v>2023</v>
      </c>
      <c r="B20504" s="287" t="s">
        <v>194</v>
      </c>
      <c r="C20504" s="287" t="s">
        <v>63</v>
      </c>
      <c r="D20504" s="287" t="s">
        <v>206</v>
      </c>
      <c r="E20504" s="287">
        <v>5</v>
      </c>
      <c r="F20504" s="287">
        <v>63656</v>
      </c>
      <c r="G20504" s="287">
        <v>1316</v>
      </c>
      <c r="H20504" s="287">
        <v>1842</v>
      </c>
      <c r="I20504" s="287">
        <v>1810723.7</v>
      </c>
      <c r="J20504" s="287">
        <v>415708.11</v>
      </c>
      <c r="K20504" s="287">
        <v>320823.59999999998</v>
      </c>
      <c r="L20504" s="287">
        <v>2973571.78</v>
      </c>
    </row>
    <row r="20505" spans="1:12">
      <c r="A20505" s="287">
        <v>2023</v>
      </c>
      <c r="B20505" s="287" t="s">
        <v>194</v>
      </c>
      <c r="C20505" s="287" t="s">
        <v>63</v>
      </c>
      <c r="D20505" s="287" t="s">
        <v>206</v>
      </c>
      <c r="E20505" s="287">
        <v>10</v>
      </c>
      <c r="F20505" s="287">
        <v>72447</v>
      </c>
      <c r="G20505" s="287">
        <v>1248</v>
      </c>
      <c r="H20505" s="287">
        <v>2445</v>
      </c>
      <c r="I20505" s="287">
        <v>2034615.32</v>
      </c>
      <c r="J20505" s="287">
        <v>410824.26</v>
      </c>
      <c r="K20505" s="287">
        <v>565187.68000000005</v>
      </c>
      <c r="L20505" s="287">
        <v>3473245.8</v>
      </c>
    </row>
    <row r="20506" spans="1:12">
      <c r="A20506" s="287">
        <v>2023</v>
      </c>
      <c r="B20506" s="287" t="s">
        <v>194</v>
      </c>
      <c r="C20506" s="287" t="s">
        <v>63</v>
      </c>
      <c r="D20506" s="287" t="s">
        <v>206</v>
      </c>
      <c r="E20506" s="287">
        <v>15</v>
      </c>
      <c r="F20506" s="287">
        <v>70987</v>
      </c>
      <c r="G20506" s="287">
        <v>2870</v>
      </c>
      <c r="H20506" s="287">
        <v>6470</v>
      </c>
      <c r="I20506" s="287">
        <v>6202808.4699999997</v>
      </c>
      <c r="J20506" s="287">
        <v>1103493.44</v>
      </c>
      <c r="K20506" s="287">
        <v>826635.58</v>
      </c>
      <c r="L20506" s="287">
        <v>9514150.8000000007</v>
      </c>
    </row>
    <row r="20507" spans="1:12">
      <c r="A20507" s="287">
        <v>2023</v>
      </c>
      <c r="B20507" s="287" t="s">
        <v>194</v>
      </c>
      <c r="C20507" s="287" t="s">
        <v>63</v>
      </c>
      <c r="D20507" s="287" t="s">
        <v>206</v>
      </c>
      <c r="E20507" s="287">
        <v>20</v>
      </c>
      <c r="F20507" s="287">
        <v>53346</v>
      </c>
      <c r="G20507" s="287">
        <v>3319</v>
      </c>
      <c r="H20507" s="287">
        <v>8130</v>
      </c>
      <c r="I20507" s="287">
        <v>8119581.9000000004</v>
      </c>
      <c r="J20507" s="287">
        <v>1432887.41</v>
      </c>
      <c r="K20507" s="287">
        <v>668032</v>
      </c>
      <c r="L20507" s="287">
        <v>11983895.880000001</v>
      </c>
    </row>
    <row r="20508" spans="1:12">
      <c r="A20508" s="287">
        <v>2023</v>
      </c>
      <c r="B20508" s="287" t="s">
        <v>194</v>
      </c>
      <c r="C20508" s="287" t="s">
        <v>63</v>
      </c>
      <c r="D20508" s="287" t="s">
        <v>206</v>
      </c>
      <c r="E20508" s="287">
        <v>25</v>
      </c>
      <c r="F20508" s="287">
        <v>46860</v>
      </c>
      <c r="G20508" s="287">
        <v>3654</v>
      </c>
      <c r="H20508" s="287">
        <v>10622</v>
      </c>
      <c r="I20508" s="287">
        <v>10640447.310000001</v>
      </c>
      <c r="J20508" s="287">
        <v>2223885.4900000002</v>
      </c>
      <c r="K20508" s="287">
        <v>1059539</v>
      </c>
      <c r="L20508" s="287">
        <v>16369555.609999999</v>
      </c>
    </row>
    <row r="20509" spans="1:12">
      <c r="A20509" s="287">
        <v>2023</v>
      </c>
      <c r="B20509" s="287" t="s">
        <v>194</v>
      </c>
      <c r="C20509" s="287" t="s">
        <v>63</v>
      </c>
      <c r="D20509" s="287" t="s">
        <v>206</v>
      </c>
      <c r="E20509" s="287">
        <v>30</v>
      </c>
      <c r="F20509" s="287">
        <v>68903</v>
      </c>
      <c r="G20509" s="287">
        <v>5891</v>
      </c>
      <c r="H20509" s="287">
        <v>17202</v>
      </c>
      <c r="I20509" s="287">
        <v>18419637.34</v>
      </c>
      <c r="J20509" s="287">
        <v>4481068.45</v>
      </c>
      <c r="K20509" s="287">
        <v>1177627.55</v>
      </c>
      <c r="L20509" s="287">
        <v>28109411.940000001</v>
      </c>
    </row>
    <row r="20510" spans="1:12">
      <c r="A20510" s="287">
        <v>2023</v>
      </c>
      <c r="B20510" s="287" t="s">
        <v>194</v>
      </c>
      <c r="C20510" s="287" t="s">
        <v>63</v>
      </c>
      <c r="D20510" s="287" t="s">
        <v>206</v>
      </c>
      <c r="E20510" s="287">
        <v>35</v>
      </c>
      <c r="F20510" s="287">
        <v>83166</v>
      </c>
      <c r="G20510" s="287">
        <v>6667</v>
      </c>
      <c r="H20510" s="287">
        <v>17254</v>
      </c>
      <c r="I20510" s="287">
        <v>18376686.920000002</v>
      </c>
      <c r="J20510" s="287">
        <v>4390529.83</v>
      </c>
      <c r="K20510" s="287">
        <v>1763941</v>
      </c>
      <c r="L20510" s="287">
        <v>29423556.010000002</v>
      </c>
    </row>
    <row r="20511" spans="1:12">
      <c r="A20511" s="287">
        <v>2023</v>
      </c>
      <c r="B20511" s="287" t="s">
        <v>194</v>
      </c>
      <c r="C20511" s="287" t="s">
        <v>63</v>
      </c>
      <c r="D20511" s="287" t="s">
        <v>206</v>
      </c>
      <c r="E20511" s="287">
        <v>40</v>
      </c>
      <c r="F20511" s="287">
        <v>86048</v>
      </c>
      <c r="G20511" s="287">
        <v>6962</v>
      </c>
      <c r="H20511" s="287">
        <v>15115</v>
      </c>
      <c r="I20511" s="287">
        <v>16137638.449999999</v>
      </c>
      <c r="J20511" s="287">
        <v>3811942.55</v>
      </c>
      <c r="K20511" s="287">
        <v>1998851.01</v>
      </c>
      <c r="L20511" s="287">
        <v>26968730.18</v>
      </c>
    </row>
    <row r="20512" spans="1:12">
      <c r="A20512" s="287">
        <v>2023</v>
      </c>
      <c r="B20512" s="287" t="s">
        <v>194</v>
      </c>
      <c r="C20512" s="287" t="s">
        <v>63</v>
      </c>
      <c r="D20512" s="287" t="s">
        <v>206</v>
      </c>
      <c r="E20512" s="287">
        <v>45</v>
      </c>
      <c r="F20512" s="287">
        <v>81798</v>
      </c>
      <c r="G20512" s="287">
        <v>7197</v>
      </c>
      <c r="H20512" s="287">
        <v>14793</v>
      </c>
      <c r="I20512" s="287">
        <v>16097002.98</v>
      </c>
      <c r="J20512" s="287">
        <v>3784823.28</v>
      </c>
      <c r="K20512" s="287">
        <v>2363362</v>
      </c>
      <c r="L20512" s="287">
        <v>27092509.370000001</v>
      </c>
    </row>
    <row r="20513" spans="1:12">
      <c r="A20513" s="287">
        <v>2023</v>
      </c>
      <c r="B20513" s="287" t="s">
        <v>194</v>
      </c>
      <c r="C20513" s="287" t="s">
        <v>63</v>
      </c>
      <c r="D20513" s="287" t="s">
        <v>206</v>
      </c>
      <c r="E20513" s="287">
        <v>50</v>
      </c>
      <c r="F20513" s="287">
        <v>87131</v>
      </c>
      <c r="G20513" s="287">
        <v>9568</v>
      </c>
      <c r="H20513" s="287">
        <v>19112</v>
      </c>
      <c r="I20513" s="287">
        <v>20858696.84</v>
      </c>
      <c r="J20513" s="287">
        <v>4976168.7</v>
      </c>
      <c r="K20513" s="287">
        <v>3515967</v>
      </c>
      <c r="L20513" s="287">
        <v>35295795.969999999</v>
      </c>
    </row>
    <row r="20514" spans="1:12">
      <c r="A20514" s="287">
        <v>2023</v>
      </c>
      <c r="B20514" s="287" t="s">
        <v>194</v>
      </c>
      <c r="C20514" s="287" t="s">
        <v>63</v>
      </c>
      <c r="D20514" s="287" t="s">
        <v>206</v>
      </c>
      <c r="E20514" s="287">
        <v>55</v>
      </c>
      <c r="F20514" s="287">
        <v>77375</v>
      </c>
      <c r="G20514" s="287">
        <v>9479</v>
      </c>
      <c r="H20514" s="287">
        <v>19371</v>
      </c>
      <c r="I20514" s="287">
        <v>21109206.890000001</v>
      </c>
      <c r="J20514" s="287">
        <v>4962209.74</v>
      </c>
      <c r="K20514" s="287">
        <v>3822267.99</v>
      </c>
      <c r="L20514" s="287">
        <v>35246851.670000002</v>
      </c>
    </row>
    <row r="20515" spans="1:12">
      <c r="A20515" s="287">
        <v>2023</v>
      </c>
      <c r="B20515" s="287" t="s">
        <v>194</v>
      </c>
      <c r="C20515" s="287" t="s">
        <v>63</v>
      </c>
      <c r="D20515" s="287" t="s">
        <v>206</v>
      </c>
      <c r="E20515" s="287">
        <v>60</v>
      </c>
      <c r="F20515" s="287">
        <v>79421</v>
      </c>
      <c r="G20515" s="287">
        <v>11961</v>
      </c>
      <c r="H20515" s="287">
        <v>24794</v>
      </c>
      <c r="I20515" s="287">
        <v>27825055.899999999</v>
      </c>
      <c r="J20515" s="287">
        <v>6426268.2199999997</v>
      </c>
      <c r="K20515" s="287">
        <v>6633123.9900000002</v>
      </c>
      <c r="L20515" s="287">
        <v>47117066.030000001</v>
      </c>
    </row>
    <row r="20516" spans="1:12">
      <c r="A20516" s="287">
        <v>2023</v>
      </c>
      <c r="B20516" s="287" t="s">
        <v>194</v>
      </c>
      <c r="C20516" s="287" t="s">
        <v>63</v>
      </c>
      <c r="D20516" s="287" t="s">
        <v>206</v>
      </c>
      <c r="E20516" s="287">
        <v>65</v>
      </c>
      <c r="F20516" s="287">
        <v>72384</v>
      </c>
      <c r="G20516" s="287">
        <v>14021</v>
      </c>
      <c r="H20516" s="287">
        <v>30016</v>
      </c>
      <c r="I20516" s="287">
        <v>33954125.170000002</v>
      </c>
      <c r="J20516" s="287">
        <v>7721114.4900000002</v>
      </c>
      <c r="K20516" s="287">
        <v>7520059.3799999999</v>
      </c>
      <c r="L20516" s="287">
        <v>55499923.210000001</v>
      </c>
    </row>
    <row r="20517" spans="1:12">
      <c r="A20517" s="287">
        <v>2023</v>
      </c>
      <c r="B20517" s="287" t="s">
        <v>194</v>
      </c>
      <c r="C20517" s="287" t="s">
        <v>63</v>
      </c>
      <c r="D20517" s="287" t="s">
        <v>206</v>
      </c>
      <c r="E20517" s="287">
        <v>70</v>
      </c>
      <c r="F20517" s="287">
        <v>65499</v>
      </c>
      <c r="G20517" s="287">
        <v>15653</v>
      </c>
      <c r="H20517" s="287">
        <v>39153</v>
      </c>
      <c r="I20517" s="287">
        <v>43078271.439999998</v>
      </c>
      <c r="J20517" s="287">
        <v>8882997.8100000005</v>
      </c>
      <c r="K20517" s="287">
        <v>9195963.75</v>
      </c>
      <c r="L20517" s="287">
        <v>67671263.659999996</v>
      </c>
    </row>
    <row r="20518" spans="1:12">
      <c r="A20518" s="287">
        <v>2023</v>
      </c>
      <c r="B20518" s="287" t="s">
        <v>194</v>
      </c>
      <c r="C20518" s="287" t="s">
        <v>63</v>
      </c>
      <c r="D20518" s="287" t="s">
        <v>206</v>
      </c>
      <c r="E20518" s="287">
        <v>75</v>
      </c>
      <c r="F20518" s="287">
        <v>53395</v>
      </c>
      <c r="G20518" s="287">
        <v>15593</v>
      </c>
      <c r="H20518" s="287">
        <v>42136</v>
      </c>
      <c r="I20518" s="287">
        <v>42984668.460000001</v>
      </c>
      <c r="J20518" s="287">
        <v>8938618.2599999998</v>
      </c>
      <c r="K20518" s="287">
        <v>8666394.0899999999</v>
      </c>
      <c r="L20518" s="287">
        <v>65846364.609999999</v>
      </c>
    </row>
    <row r="20519" spans="1:12">
      <c r="A20519" s="287">
        <v>2023</v>
      </c>
      <c r="B20519" s="287" t="s">
        <v>194</v>
      </c>
      <c r="C20519" s="287" t="s">
        <v>63</v>
      </c>
      <c r="D20519" s="287" t="s">
        <v>206</v>
      </c>
      <c r="E20519" s="287">
        <v>80</v>
      </c>
      <c r="F20519" s="287">
        <v>32548</v>
      </c>
      <c r="G20519" s="287">
        <v>10235</v>
      </c>
      <c r="H20519" s="287">
        <v>37563</v>
      </c>
      <c r="I20519" s="287">
        <v>34381740.030000001</v>
      </c>
      <c r="J20519" s="287">
        <v>5832781.3399999999</v>
      </c>
      <c r="K20519" s="287">
        <v>5191831.6500000004</v>
      </c>
      <c r="L20519" s="287">
        <v>48371145.5</v>
      </c>
    </row>
    <row r="20520" spans="1:12">
      <c r="A20520" s="287">
        <v>2023</v>
      </c>
      <c r="B20520" s="287" t="s">
        <v>194</v>
      </c>
      <c r="C20520" s="287" t="s">
        <v>63</v>
      </c>
      <c r="D20520" s="287" t="s">
        <v>206</v>
      </c>
      <c r="E20520" s="287">
        <v>85</v>
      </c>
      <c r="F20520" s="287">
        <v>18253</v>
      </c>
      <c r="G20520" s="287">
        <v>5521</v>
      </c>
      <c r="H20520" s="287">
        <v>28334</v>
      </c>
      <c r="I20520" s="287">
        <v>23111777.870000001</v>
      </c>
      <c r="J20520" s="287">
        <v>3181190.73</v>
      </c>
      <c r="K20520" s="287">
        <v>2558688.2999999998</v>
      </c>
      <c r="L20520" s="287">
        <v>30373538.82</v>
      </c>
    </row>
    <row r="20521" spans="1:12">
      <c r="A20521" s="287">
        <v>2023</v>
      </c>
      <c r="B20521" s="287" t="s">
        <v>194</v>
      </c>
      <c r="C20521" s="287" t="s">
        <v>63</v>
      </c>
      <c r="D20521" s="287" t="s">
        <v>206</v>
      </c>
      <c r="E20521" s="287">
        <v>90</v>
      </c>
      <c r="F20521" s="287">
        <v>8222</v>
      </c>
      <c r="G20521" s="287">
        <v>2376</v>
      </c>
      <c r="H20521" s="287">
        <v>14535</v>
      </c>
      <c r="I20521" s="287">
        <v>10748439.57</v>
      </c>
      <c r="J20521" s="287">
        <v>1272265.6100000001</v>
      </c>
      <c r="K20521" s="287">
        <v>637311.57999999996</v>
      </c>
      <c r="L20521" s="287">
        <v>13282581.289999999</v>
      </c>
    </row>
    <row r="20522" spans="1:12">
      <c r="A20522" s="287">
        <v>2023</v>
      </c>
      <c r="B20522" s="287" t="s">
        <v>194</v>
      </c>
      <c r="C20522" s="287" t="s">
        <v>63</v>
      </c>
      <c r="D20522" s="287" t="s">
        <v>206</v>
      </c>
      <c r="E20522" s="287">
        <v>95</v>
      </c>
      <c r="F20522" s="287">
        <v>2289</v>
      </c>
      <c r="G20522" s="287">
        <v>516</v>
      </c>
      <c r="H20522" s="287">
        <v>4195</v>
      </c>
      <c r="I20522" s="287">
        <v>3040969.1</v>
      </c>
      <c r="J20522" s="287">
        <v>282941.40999999997</v>
      </c>
      <c r="K20522" s="287">
        <v>125068</v>
      </c>
      <c r="L20522" s="287">
        <v>3564693.4</v>
      </c>
    </row>
    <row r="20523" spans="1:12">
      <c r="A20523" s="287">
        <v>2023</v>
      </c>
      <c r="B20523" s="287" t="s">
        <v>194</v>
      </c>
      <c r="C20523" s="287" t="s">
        <v>64</v>
      </c>
      <c r="D20523" s="287" t="s">
        <v>205</v>
      </c>
      <c r="E20523" s="287">
        <v>0</v>
      </c>
      <c r="F20523" s="287">
        <v>17784</v>
      </c>
      <c r="G20523" s="287">
        <v>799</v>
      </c>
      <c r="H20523" s="287">
        <v>1922</v>
      </c>
      <c r="I20523" s="287">
        <v>1549276.25</v>
      </c>
      <c r="J20523" s="287">
        <v>288775.43</v>
      </c>
      <c r="K20523" s="287">
        <v>16994.900000000001</v>
      </c>
      <c r="L20523" s="287">
        <v>1972141.37</v>
      </c>
    </row>
    <row r="20524" spans="1:12">
      <c r="A20524" s="287">
        <v>2023</v>
      </c>
      <c r="B20524" s="287" t="s">
        <v>194</v>
      </c>
      <c r="C20524" s="287" t="s">
        <v>64</v>
      </c>
      <c r="D20524" s="287" t="s">
        <v>205</v>
      </c>
      <c r="E20524" s="287">
        <v>5</v>
      </c>
      <c r="F20524" s="287">
        <v>22555</v>
      </c>
      <c r="G20524" s="287">
        <v>501</v>
      </c>
      <c r="H20524" s="287">
        <v>631</v>
      </c>
      <c r="I20524" s="287">
        <v>658757.15</v>
      </c>
      <c r="J20524" s="287">
        <v>169934.09</v>
      </c>
      <c r="K20524" s="287">
        <v>13642</v>
      </c>
      <c r="L20524" s="287">
        <v>932133.84</v>
      </c>
    </row>
    <row r="20525" spans="1:12">
      <c r="A20525" s="287">
        <v>2023</v>
      </c>
      <c r="B20525" s="287" t="s">
        <v>194</v>
      </c>
      <c r="C20525" s="287" t="s">
        <v>64</v>
      </c>
      <c r="D20525" s="287" t="s">
        <v>205</v>
      </c>
      <c r="E20525" s="287">
        <v>10</v>
      </c>
      <c r="F20525" s="287">
        <v>24312</v>
      </c>
      <c r="G20525" s="287">
        <v>376</v>
      </c>
      <c r="H20525" s="287">
        <v>474</v>
      </c>
      <c r="I20525" s="287">
        <v>418696.3</v>
      </c>
      <c r="J20525" s="287">
        <v>129707.3</v>
      </c>
      <c r="K20525" s="287">
        <v>127601</v>
      </c>
      <c r="L20525" s="287">
        <v>753423.11</v>
      </c>
    </row>
    <row r="20526" spans="1:12">
      <c r="A20526" s="287">
        <v>2023</v>
      </c>
      <c r="B20526" s="287" t="s">
        <v>194</v>
      </c>
      <c r="C20526" s="287" t="s">
        <v>64</v>
      </c>
      <c r="D20526" s="287" t="s">
        <v>205</v>
      </c>
      <c r="E20526" s="287">
        <v>15</v>
      </c>
      <c r="F20526" s="287">
        <v>23612</v>
      </c>
      <c r="G20526" s="287">
        <v>644</v>
      </c>
      <c r="H20526" s="287">
        <v>864</v>
      </c>
      <c r="I20526" s="287">
        <v>1193459.6000000001</v>
      </c>
      <c r="J20526" s="287">
        <v>368914.38</v>
      </c>
      <c r="K20526" s="287">
        <v>239694</v>
      </c>
      <c r="L20526" s="287">
        <v>2007957.64</v>
      </c>
    </row>
    <row r="20527" spans="1:12">
      <c r="A20527" s="287">
        <v>2023</v>
      </c>
      <c r="B20527" s="287" t="s">
        <v>194</v>
      </c>
      <c r="C20527" s="287" t="s">
        <v>64</v>
      </c>
      <c r="D20527" s="287" t="s">
        <v>205</v>
      </c>
      <c r="E20527" s="287">
        <v>20</v>
      </c>
      <c r="F20527" s="287">
        <v>19050</v>
      </c>
      <c r="G20527" s="287">
        <v>630</v>
      </c>
      <c r="H20527" s="287">
        <v>1034</v>
      </c>
      <c r="I20527" s="287">
        <v>1517586.2</v>
      </c>
      <c r="J20527" s="287">
        <v>410764.84</v>
      </c>
      <c r="K20527" s="287">
        <v>389869</v>
      </c>
      <c r="L20527" s="287">
        <v>2581904.66</v>
      </c>
    </row>
    <row r="20528" spans="1:12">
      <c r="A20528" s="287">
        <v>2023</v>
      </c>
      <c r="B20528" s="287" t="s">
        <v>194</v>
      </c>
      <c r="C20528" s="287" t="s">
        <v>64</v>
      </c>
      <c r="D20528" s="287" t="s">
        <v>205</v>
      </c>
      <c r="E20528" s="287">
        <v>25</v>
      </c>
      <c r="F20528" s="287">
        <v>16311</v>
      </c>
      <c r="G20528" s="287">
        <v>465</v>
      </c>
      <c r="H20528" s="287">
        <v>754</v>
      </c>
      <c r="I20528" s="287">
        <v>962694.35</v>
      </c>
      <c r="J20528" s="287">
        <v>320810.95</v>
      </c>
      <c r="K20528" s="287">
        <v>176956</v>
      </c>
      <c r="L20528" s="287">
        <v>1701694.09</v>
      </c>
    </row>
    <row r="20529" spans="1:12">
      <c r="A20529" s="287">
        <v>2023</v>
      </c>
      <c r="B20529" s="287" t="s">
        <v>194</v>
      </c>
      <c r="C20529" s="287" t="s">
        <v>64</v>
      </c>
      <c r="D20529" s="287" t="s">
        <v>205</v>
      </c>
      <c r="E20529" s="287">
        <v>30</v>
      </c>
      <c r="F20529" s="287">
        <v>21507</v>
      </c>
      <c r="G20529" s="287">
        <v>613</v>
      </c>
      <c r="H20529" s="287">
        <v>887</v>
      </c>
      <c r="I20529" s="287">
        <v>1177670.75</v>
      </c>
      <c r="J20529" s="287">
        <v>455425.61</v>
      </c>
      <c r="K20529" s="287">
        <v>342207</v>
      </c>
      <c r="L20529" s="287">
        <v>2327606.77</v>
      </c>
    </row>
    <row r="20530" spans="1:12">
      <c r="A20530" s="287">
        <v>2023</v>
      </c>
      <c r="B20530" s="287" t="s">
        <v>194</v>
      </c>
      <c r="C20530" s="287" t="s">
        <v>64</v>
      </c>
      <c r="D20530" s="287" t="s">
        <v>205</v>
      </c>
      <c r="E20530" s="287">
        <v>35</v>
      </c>
      <c r="F20530" s="287">
        <v>25020</v>
      </c>
      <c r="G20530" s="287">
        <v>885</v>
      </c>
      <c r="H20530" s="287">
        <v>1691</v>
      </c>
      <c r="I20530" s="287">
        <v>1707614.05</v>
      </c>
      <c r="J20530" s="287">
        <v>577007.84</v>
      </c>
      <c r="K20530" s="287">
        <v>424136.92</v>
      </c>
      <c r="L20530" s="287">
        <v>3153175.25</v>
      </c>
    </row>
    <row r="20531" spans="1:12">
      <c r="A20531" s="287">
        <v>2023</v>
      </c>
      <c r="B20531" s="287" t="s">
        <v>194</v>
      </c>
      <c r="C20531" s="287" t="s">
        <v>64</v>
      </c>
      <c r="D20531" s="287" t="s">
        <v>205</v>
      </c>
      <c r="E20531" s="287">
        <v>40</v>
      </c>
      <c r="F20531" s="287">
        <v>25227</v>
      </c>
      <c r="G20531" s="287">
        <v>1038</v>
      </c>
      <c r="H20531" s="287">
        <v>1804</v>
      </c>
      <c r="I20531" s="287">
        <v>1871804.23</v>
      </c>
      <c r="J20531" s="287">
        <v>689336.82</v>
      </c>
      <c r="K20531" s="287">
        <v>494237</v>
      </c>
      <c r="L20531" s="287">
        <v>3575359.89</v>
      </c>
    </row>
    <row r="20532" spans="1:12">
      <c r="A20532" s="287">
        <v>2023</v>
      </c>
      <c r="B20532" s="287" t="s">
        <v>194</v>
      </c>
      <c r="C20532" s="287" t="s">
        <v>64</v>
      </c>
      <c r="D20532" s="287" t="s">
        <v>205</v>
      </c>
      <c r="E20532" s="287">
        <v>45</v>
      </c>
      <c r="F20532" s="287">
        <v>24254</v>
      </c>
      <c r="G20532" s="287">
        <v>1258</v>
      </c>
      <c r="H20532" s="287">
        <v>2210</v>
      </c>
      <c r="I20532" s="287">
        <v>2307112.31</v>
      </c>
      <c r="J20532" s="287">
        <v>768101.51</v>
      </c>
      <c r="K20532" s="287">
        <v>483721</v>
      </c>
      <c r="L20532" s="287">
        <v>4099826.92</v>
      </c>
    </row>
    <row r="20533" spans="1:12">
      <c r="A20533" s="287">
        <v>2023</v>
      </c>
      <c r="B20533" s="287" t="s">
        <v>194</v>
      </c>
      <c r="C20533" s="287" t="s">
        <v>64</v>
      </c>
      <c r="D20533" s="287" t="s">
        <v>205</v>
      </c>
      <c r="E20533" s="287">
        <v>50</v>
      </c>
      <c r="F20533" s="287">
        <v>26258</v>
      </c>
      <c r="G20533" s="287">
        <v>1766</v>
      </c>
      <c r="H20533" s="287">
        <v>3200</v>
      </c>
      <c r="I20533" s="287">
        <v>3663770.96</v>
      </c>
      <c r="J20533" s="287">
        <v>1183550.72</v>
      </c>
      <c r="K20533" s="287">
        <v>978938.49</v>
      </c>
      <c r="L20533" s="287">
        <v>6594038.4299999997</v>
      </c>
    </row>
    <row r="20534" spans="1:12">
      <c r="A20534" s="287">
        <v>2023</v>
      </c>
      <c r="B20534" s="287" t="s">
        <v>194</v>
      </c>
      <c r="C20534" s="287" t="s">
        <v>64</v>
      </c>
      <c r="D20534" s="287" t="s">
        <v>205</v>
      </c>
      <c r="E20534" s="287">
        <v>55</v>
      </c>
      <c r="F20534" s="287">
        <v>25581</v>
      </c>
      <c r="G20534" s="287">
        <v>2198</v>
      </c>
      <c r="H20534" s="287">
        <v>4112</v>
      </c>
      <c r="I20534" s="287">
        <v>5458765.7199999997</v>
      </c>
      <c r="J20534" s="287">
        <v>1598518.47</v>
      </c>
      <c r="K20534" s="287">
        <v>1489348.81</v>
      </c>
      <c r="L20534" s="287">
        <v>9411709.0899999999</v>
      </c>
    </row>
    <row r="20535" spans="1:12">
      <c r="A20535" s="287">
        <v>2023</v>
      </c>
      <c r="B20535" s="287" t="s">
        <v>194</v>
      </c>
      <c r="C20535" s="287" t="s">
        <v>64</v>
      </c>
      <c r="D20535" s="287" t="s">
        <v>205</v>
      </c>
      <c r="E20535" s="287">
        <v>60</v>
      </c>
      <c r="F20535" s="287">
        <v>28035</v>
      </c>
      <c r="G20535" s="287">
        <v>3407</v>
      </c>
      <c r="H20535" s="287">
        <v>7038</v>
      </c>
      <c r="I20535" s="287">
        <v>9130965.3800000008</v>
      </c>
      <c r="J20535" s="287">
        <v>2420072.33</v>
      </c>
      <c r="K20535" s="287">
        <v>2560261.79</v>
      </c>
      <c r="L20535" s="287">
        <v>15320052.6</v>
      </c>
    </row>
    <row r="20536" spans="1:12">
      <c r="A20536" s="287">
        <v>2023</v>
      </c>
      <c r="B20536" s="287" t="s">
        <v>194</v>
      </c>
      <c r="C20536" s="287" t="s">
        <v>64</v>
      </c>
      <c r="D20536" s="287" t="s">
        <v>205</v>
      </c>
      <c r="E20536" s="287">
        <v>65</v>
      </c>
      <c r="F20536" s="287">
        <v>27249</v>
      </c>
      <c r="G20536" s="287">
        <v>4742</v>
      </c>
      <c r="H20536" s="287">
        <v>9566</v>
      </c>
      <c r="I20536" s="287">
        <v>11959025.779999999</v>
      </c>
      <c r="J20536" s="287">
        <v>3138858.2</v>
      </c>
      <c r="K20536" s="287">
        <v>3255810.31</v>
      </c>
      <c r="L20536" s="287">
        <v>19842710.440000001</v>
      </c>
    </row>
    <row r="20537" spans="1:12">
      <c r="A20537" s="287">
        <v>2023</v>
      </c>
      <c r="B20537" s="287" t="s">
        <v>194</v>
      </c>
      <c r="C20537" s="287" t="s">
        <v>64</v>
      </c>
      <c r="D20537" s="287" t="s">
        <v>205</v>
      </c>
      <c r="E20537" s="287">
        <v>70</v>
      </c>
      <c r="F20537" s="287">
        <v>25496</v>
      </c>
      <c r="G20537" s="287">
        <v>6007</v>
      </c>
      <c r="H20537" s="287">
        <v>11916</v>
      </c>
      <c r="I20537" s="287">
        <v>13508114.699999999</v>
      </c>
      <c r="J20537" s="287">
        <v>3767076.09</v>
      </c>
      <c r="K20537" s="287">
        <v>3897969.39</v>
      </c>
      <c r="L20537" s="287">
        <v>22640276.210000001</v>
      </c>
    </row>
    <row r="20538" spans="1:12">
      <c r="A20538" s="287">
        <v>2023</v>
      </c>
      <c r="B20538" s="287" t="s">
        <v>194</v>
      </c>
      <c r="C20538" s="287" t="s">
        <v>64</v>
      </c>
      <c r="D20538" s="287" t="s">
        <v>205</v>
      </c>
      <c r="E20538" s="287">
        <v>75</v>
      </c>
      <c r="F20538" s="287">
        <v>21145</v>
      </c>
      <c r="G20538" s="287">
        <v>6438</v>
      </c>
      <c r="H20538" s="287">
        <v>14725</v>
      </c>
      <c r="I20538" s="287">
        <v>14990451.949999999</v>
      </c>
      <c r="J20538" s="287">
        <v>3801290.96</v>
      </c>
      <c r="K20538" s="287">
        <v>3592370.24</v>
      </c>
      <c r="L20538" s="287">
        <v>23521631.739999998</v>
      </c>
    </row>
    <row r="20539" spans="1:12">
      <c r="A20539" s="287">
        <v>2023</v>
      </c>
      <c r="B20539" s="287" t="s">
        <v>194</v>
      </c>
      <c r="C20539" s="287" t="s">
        <v>64</v>
      </c>
      <c r="D20539" s="287" t="s">
        <v>205</v>
      </c>
      <c r="E20539" s="287">
        <v>80</v>
      </c>
      <c r="F20539" s="287">
        <v>12792</v>
      </c>
      <c r="G20539" s="287">
        <v>4384</v>
      </c>
      <c r="H20539" s="287">
        <v>11754</v>
      </c>
      <c r="I20539" s="287">
        <v>10660233.789999999</v>
      </c>
      <c r="J20539" s="287">
        <v>2480601.15</v>
      </c>
      <c r="K20539" s="287">
        <v>2326584.98</v>
      </c>
      <c r="L20539" s="287">
        <v>16085453.529999999</v>
      </c>
    </row>
    <row r="20540" spans="1:12">
      <c r="A20540" s="287">
        <v>2023</v>
      </c>
      <c r="B20540" s="287" t="s">
        <v>194</v>
      </c>
      <c r="C20540" s="287" t="s">
        <v>64</v>
      </c>
      <c r="D20540" s="287" t="s">
        <v>205</v>
      </c>
      <c r="E20540" s="287">
        <v>85</v>
      </c>
      <c r="F20540" s="287">
        <v>6927</v>
      </c>
      <c r="G20540" s="287">
        <v>2161</v>
      </c>
      <c r="H20540" s="287">
        <v>7749</v>
      </c>
      <c r="I20540" s="287">
        <v>6247853.9500000002</v>
      </c>
      <c r="J20540" s="287">
        <v>1315804.1200000001</v>
      </c>
      <c r="K20540" s="287">
        <v>1380670.52</v>
      </c>
      <c r="L20540" s="287">
        <v>9243601.2400000002</v>
      </c>
    </row>
    <row r="20541" spans="1:12">
      <c r="A20541" s="287">
        <v>2023</v>
      </c>
      <c r="B20541" s="287" t="s">
        <v>194</v>
      </c>
      <c r="C20541" s="287" t="s">
        <v>64</v>
      </c>
      <c r="D20541" s="287" t="s">
        <v>205</v>
      </c>
      <c r="E20541" s="287">
        <v>90</v>
      </c>
      <c r="F20541" s="287">
        <v>2757</v>
      </c>
      <c r="G20541" s="287">
        <v>742</v>
      </c>
      <c r="H20541" s="287">
        <v>3952</v>
      </c>
      <c r="I20541" s="287">
        <v>2693309.05</v>
      </c>
      <c r="J20541" s="287">
        <v>424189.66</v>
      </c>
      <c r="K20541" s="287">
        <v>476349</v>
      </c>
      <c r="L20541" s="287">
        <v>3703780.75</v>
      </c>
    </row>
    <row r="20542" spans="1:12">
      <c r="A20542" s="287">
        <v>2023</v>
      </c>
      <c r="B20542" s="287" t="s">
        <v>194</v>
      </c>
      <c r="C20542" s="287" t="s">
        <v>64</v>
      </c>
      <c r="D20542" s="287" t="s">
        <v>205</v>
      </c>
      <c r="E20542" s="287">
        <v>95</v>
      </c>
      <c r="F20542" s="287">
        <v>622</v>
      </c>
      <c r="G20542" s="287">
        <v>146</v>
      </c>
      <c r="H20542" s="287">
        <v>720</v>
      </c>
      <c r="I20542" s="287">
        <v>381234.75</v>
      </c>
      <c r="J20542" s="287">
        <v>52949.97</v>
      </c>
      <c r="K20542" s="287">
        <v>25331</v>
      </c>
      <c r="L20542" s="287">
        <v>481798.56</v>
      </c>
    </row>
    <row r="20543" spans="1:12">
      <c r="A20543" s="287">
        <v>2023</v>
      </c>
      <c r="B20543" s="287" t="s">
        <v>194</v>
      </c>
      <c r="C20543" s="287" t="s">
        <v>64</v>
      </c>
      <c r="D20543" s="287" t="s">
        <v>206</v>
      </c>
      <c r="E20543" s="287">
        <v>0</v>
      </c>
      <c r="F20543" s="287">
        <v>16751</v>
      </c>
      <c r="G20543" s="287">
        <v>585</v>
      </c>
      <c r="H20543" s="287">
        <v>1838</v>
      </c>
      <c r="I20543" s="287">
        <v>1311863.3</v>
      </c>
      <c r="J20543" s="287">
        <v>223374.64</v>
      </c>
      <c r="K20543" s="287">
        <v>33240</v>
      </c>
      <c r="L20543" s="287">
        <v>1621323.29</v>
      </c>
    </row>
    <row r="20544" spans="1:12">
      <c r="A20544" s="287">
        <v>2023</v>
      </c>
      <c r="B20544" s="287" t="s">
        <v>194</v>
      </c>
      <c r="C20544" s="287" t="s">
        <v>64</v>
      </c>
      <c r="D20544" s="287" t="s">
        <v>206</v>
      </c>
      <c r="E20544" s="287">
        <v>5</v>
      </c>
      <c r="F20544" s="287">
        <v>20907</v>
      </c>
      <c r="G20544" s="287">
        <v>408</v>
      </c>
      <c r="H20544" s="287">
        <v>502</v>
      </c>
      <c r="I20544" s="287">
        <v>580548.55000000005</v>
      </c>
      <c r="J20544" s="287">
        <v>142333.67000000001</v>
      </c>
      <c r="K20544" s="287">
        <v>61639</v>
      </c>
      <c r="L20544" s="287">
        <v>866606.62</v>
      </c>
    </row>
    <row r="20545" spans="1:12">
      <c r="A20545" s="287">
        <v>2023</v>
      </c>
      <c r="B20545" s="287" t="s">
        <v>194</v>
      </c>
      <c r="C20545" s="287" t="s">
        <v>64</v>
      </c>
      <c r="D20545" s="287" t="s">
        <v>206</v>
      </c>
      <c r="E20545" s="287">
        <v>10</v>
      </c>
      <c r="F20545" s="287">
        <v>22794</v>
      </c>
      <c r="G20545" s="287">
        <v>361</v>
      </c>
      <c r="H20545" s="287">
        <v>609</v>
      </c>
      <c r="I20545" s="287">
        <v>501370.55</v>
      </c>
      <c r="J20545" s="287">
        <v>138054.26</v>
      </c>
      <c r="K20545" s="287">
        <v>75132</v>
      </c>
      <c r="L20545" s="287">
        <v>778598.34</v>
      </c>
    </row>
    <row r="20546" spans="1:12">
      <c r="A20546" s="287">
        <v>2023</v>
      </c>
      <c r="B20546" s="287" t="s">
        <v>194</v>
      </c>
      <c r="C20546" s="287" t="s">
        <v>64</v>
      </c>
      <c r="D20546" s="287" t="s">
        <v>206</v>
      </c>
      <c r="E20546" s="287">
        <v>15</v>
      </c>
      <c r="F20546" s="287">
        <v>22836</v>
      </c>
      <c r="G20546" s="287">
        <v>785</v>
      </c>
      <c r="H20546" s="287">
        <v>1325</v>
      </c>
      <c r="I20546" s="287">
        <v>1512554.52</v>
      </c>
      <c r="J20546" s="287">
        <v>405676.28</v>
      </c>
      <c r="K20546" s="287">
        <v>487670</v>
      </c>
      <c r="L20546" s="287">
        <v>2629316.5</v>
      </c>
    </row>
    <row r="20547" spans="1:12">
      <c r="A20547" s="287">
        <v>2023</v>
      </c>
      <c r="B20547" s="287" t="s">
        <v>194</v>
      </c>
      <c r="C20547" s="287" t="s">
        <v>64</v>
      </c>
      <c r="D20547" s="287" t="s">
        <v>206</v>
      </c>
      <c r="E20547" s="287">
        <v>20</v>
      </c>
      <c r="F20547" s="287">
        <v>19366</v>
      </c>
      <c r="G20547" s="287">
        <v>1003</v>
      </c>
      <c r="H20547" s="287">
        <v>1658</v>
      </c>
      <c r="I20547" s="287">
        <v>2076323.58</v>
      </c>
      <c r="J20547" s="287">
        <v>593209.76</v>
      </c>
      <c r="K20547" s="287">
        <v>257280</v>
      </c>
      <c r="L20547" s="287">
        <v>3364721.36</v>
      </c>
    </row>
    <row r="20548" spans="1:12">
      <c r="A20548" s="287">
        <v>2023</v>
      </c>
      <c r="B20548" s="287" t="s">
        <v>194</v>
      </c>
      <c r="C20548" s="287" t="s">
        <v>64</v>
      </c>
      <c r="D20548" s="287" t="s">
        <v>206</v>
      </c>
      <c r="E20548" s="287">
        <v>25</v>
      </c>
      <c r="F20548" s="287">
        <v>18492</v>
      </c>
      <c r="G20548" s="287">
        <v>1050</v>
      </c>
      <c r="H20548" s="287">
        <v>2203</v>
      </c>
      <c r="I20548" s="287">
        <v>2789128.05</v>
      </c>
      <c r="J20548" s="287">
        <v>834648.12</v>
      </c>
      <c r="K20548" s="287">
        <v>338764</v>
      </c>
      <c r="L20548" s="287">
        <v>4645400.0599999996</v>
      </c>
    </row>
    <row r="20549" spans="1:12">
      <c r="A20549" s="287">
        <v>2023</v>
      </c>
      <c r="B20549" s="287" t="s">
        <v>194</v>
      </c>
      <c r="C20549" s="287" t="s">
        <v>64</v>
      </c>
      <c r="D20549" s="287" t="s">
        <v>206</v>
      </c>
      <c r="E20549" s="287">
        <v>30</v>
      </c>
      <c r="F20549" s="287">
        <v>24649</v>
      </c>
      <c r="G20549" s="287">
        <v>1904</v>
      </c>
      <c r="H20549" s="287">
        <v>4386</v>
      </c>
      <c r="I20549" s="287">
        <v>5193239.04</v>
      </c>
      <c r="J20549" s="287">
        <v>1618652.84</v>
      </c>
      <c r="K20549" s="287">
        <v>454779.6</v>
      </c>
      <c r="L20549" s="287">
        <v>8369347.96</v>
      </c>
    </row>
    <row r="20550" spans="1:12">
      <c r="A20550" s="287">
        <v>2023</v>
      </c>
      <c r="B20550" s="287" t="s">
        <v>194</v>
      </c>
      <c r="C20550" s="287" t="s">
        <v>64</v>
      </c>
      <c r="D20550" s="287" t="s">
        <v>206</v>
      </c>
      <c r="E20550" s="287">
        <v>35</v>
      </c>
      <c r="F20550" s="287">
        <v>28654</v>
      </c>
      <c r="G20550" s="287">
        <v>2268</v>
      </c>
      <c r="H20550" s="287">
        <v>4758</v>
      </c>
      <c r="I20550" s="287">
        <v>5125899.4400000004</v>
      </c>
      <c r="J20550" s="287">
        <v>1663346.28</v>
      </c>
      <c r="K20550" s="287">
        <v>692123</v>
      </c>
      <c r="L20550" s="287">
        <v>8739772.3200000003</v>
      </c>
    </row>
    <row r="20551" spans="1:12">
      <c r="A20551" s="287">
        <v>2023</v>
      </c>
      <c r="B20551" s="287" t="s">
        <v>194</v>
      </c>
      <c r="C20551" s="287" t="s">
        <v>64</v>
      </c>
      <c r="D20551" s="287" t="s">
        <v>206</v>
      </c>
      <c r="E20551" s="287">
        <v>40</v>
      </c>
      <c r="F20551" s="287">
        <v>28441</v>
      </c>
      <c r="G20551" s="287">
        <v>2161</v>
      </c>
      <c r="H20551" s="287">
        <v>3875</v>
      </c>
      <c r="I20551" s="287">
        <v>4744971.79</v>
      </c>
      <c r="J20551" s="287">
        <v>1451024.72</v>
      </c>
      <c r="K20551" s="287">
        <v>732388</v>
      </c>
      <c r="L20551" s="287">
        <v>8028575.6500000004</v>
      </c>
    </row>
    <row r="20552" spans="1:12">
      <c r="A20552" s="287">
        <v>2023</v>
      </c>
      <c r="B20552" s="287" t="s">
        <v>194</v>
      </c>
      <c r="C20552" s="287" t="s">
        <v>64</v>
      </c>
      <c r="D20552" s="287" t="s">
        <v>206</v>
      </c>
      <c r="E20552" s="287">
        <v>45</v>
      </c>
      <c r="F20552" s="287">
        <v>26224</v>
      </c>
      <c r="G20552" s="287">
        <v>2130</v>
      </c>
      <c r="H20552" s="287">
        <v>3774</v>
      </c>
      <c r="I20552" s="287">
        <v>4448577.51</v>
      </c>
      <c r="J20552" s="287">
        <v>1312705.95</v>
      </c>
      <c r="K20552" s="287">
        <v>778279</v>
      </c>
      <c r="L20552" s="287">
        <v>7553525.1500000004</v>
      </c>
    </row>
    <row r="20553" spans="1:12">
      <c r="A20553" s="287">
        <v>2023</v>
      </c>
      <c r="B20553" s="287" t="s">
        <v>194</v>
      </c>
      <c r="C20553" s="287" t="s">
        <v>64</v>
      </c>
      <c r="D20553" s="287" t="s">
        <v>206</v>
      </c>
      <c r="E20553" s="287">
        <v>50</v>
      </c>
      <c r="F20553" s="287">
        <v>29105</v>
      </c>
      <c r="G20553" s="287">
        <v>2667</v>
      </c>
      <c r="H20553" s="287">
        <v>4889</v>
      </c>
      <c r="I20553" s="287">
        <v>6171977.1200000001</v>
      </c>
      <c r="J20553" s="287">
        <v>1834110.72</v>
      </c>
      <c r="K20553" s="287">
        <v>1185483</v>
      </c>
      <c r="L20553" s="287">
        <v>10401929.98</v>
      </c>
    </row>
    <row r="20554" spans="1:12">
      <c r="A20554" s="287">
        <v>2023</v>
      </c>
      <c r="B20554" s="287" t="s">
        <v>194</v>
      </c>
      <c r="C20554" s="287" t="s">
        <v>64</v>
      </c>
      <c r="D20554" s="287" t="s">
        <v>206</v>
      </c>
      <c r="E20554" s="287">
        <v>55</v>
      </c>
      <c r="F20554" s="287">
        <v>28666</v>
      </c>
      <c r="G20554" s="287">
        <v>3217</v>
      </c>
      <c r="H20554" s="287">
        <v>5797</v>
      </c>
      <c r="I20554" s="287">
        <v>6900432.7300000004</v>
      </c>
      <c r="J20554" s="287">
        <v>2031235.4</v>
      </c>
      <c r="K20554" s="287">
        <v>1701634.08</v>
      </c>
      <c r="L20554" s="287">
        <v>11899106</v>
      </c>
    </row>
    <row r="20555" spans="1:12">
      <c r="A20555" s="287">
        <v>2023</v>
      </c>
      <c r="B20555" s="287" t="s">
        <v>194</v>
      </c>
      <c r="C20555" s="287" t="s">
        <v>64</v>
      </c>
      <c r="D20555" s="287" t="s">
        <v>206</v>
      </c>
      <c r="E20555" s="287">
        <v>60</v>
      </c>
      <c r="F20555" s="287">
        <v>31548</v>
      </c>
      <c r="G20555" s="287">
        <v>4337</v>
      </c>
      <c r="H20555" s="287">
        <v>8353</v>
      </c>
      <c r="I20555" s="287">
        <v>9535297.5600000005</v>
      </c>
      <c r="J20555" s="287">
        <v>2816690.07</v>
      </c>
      <c r="K20555" s="287">
        <v>3095395.38</v>
      </c>
      <c r="L20555" s="287">
        <v>16836050.57</v>
      </c>
    </row>
    <row r="20556" spans="1:12">
      <c r="A20556" s="287">
        <v>2023</v>
      </c>
      <c r="B20556" s="287" t="s">
        <v>194</v>
      </c>
      <c r="C20556" s="287" t="s">
        <v>64</v>
      </c>
      <c r="D20556" s="287" t="s">
        <v>206</v>
      </c>
      <c r="E20556" s="287">
        <v>65</v>
      </c>
      <c r="F20556" s="287">
        <v>31156</v>
      </c>
      <c r="G20556" s="287">
        <v>5256</v>
      </c>
      <c r="H20556" s="287">
        <v>10869</v>
      </c>
      <c r="I20556" s="287">
        <v>12936700.369999999</v>
      </c>
      <c r="J20556" s="287">
        <v>3471192.18</v>
      </c>
      <c r="K20556" s="287">
        <v>3550240.26</v>
      </c>
      <c r="L20556" s="287">
        <v>21477305.699999999</v>
      </c>
    </row>
    <row r="20557" spans="1:12">
      <c r="A20557" s="287">
        <v>2023</v>
      </c>
      <c r="B20557" s="287" t="s">
        <v>194</v>
      </c>
      <c r="C20557" s="287" t="s">
        <v>64</v>
      </c>
      <c r="D20557" s="287" t="s">
        <v>206</v>
      </c>
      <c r="E20557" s="287">
        <v>70</v>
      </c>
      <c r="F20557" s="287">
        <v>29517</v>
      </c>
      <c r="G20557" s="287">
        <v>5918</v>
      </c>
      <c r="H20557" s="287">
        <v>12355</v>
      </c>
      <c r="I20557" s="287">
        <v>13983030.189999999</v>
      </c>
      <c r="J20557" s="287">
        <v>3994575.87</v>
      </c>
      <c r="K20557" s="287">
        <v>4014304.5</v>
      </c>
      <c r="L20557" s="287">
        <v>23436427.399999999</v>
      </c>
    </row>
    <row r="20558" spans="1:12">
      <c r="A20558" s="287">
        <v>2023</v>
      </c>
      <c r="B20558" s="287" t="s">
        <v>194</v>
      </c>
      <c r="C20558" s="287" t="s">
        <v>64</v>
      </c>
      <c r="D20558" s="287" t="s">
        <v>206</v>
      </c>
      <c r="E20558" s="287">
        <v>75</v>
      </c>
      <c r="F20558" s="287">
        <v>24704</v>
      </c>
      <c r="G20558" s="287">
        <v>5996</v>
      </c>
      <c r="H20558" s="287">
        <v>15363</v>
      </c>
      <c r="I20558" s="287">
        <v>15482688.300000001</v>
      </c>
      <c r="J20558" s="287">
        <v>3901928.24</v>
      </c>
      <c r="K20558" s="287">
        <v>4128622.87</v>
      </c>
      <c r="L20558" s="287">
        <v>24645359.469999999</v>
      </c>
    </row>
    <row r="20559" spans="1:12">
      <c r="A20559" s="287">
        <v>2023</v>
      </c>
      <c r="B20559" s="287" t="s">
        <v>194</v>
      </c>
      <c r="C20559" s="287" t="s">
        <v>64</v>
      </c>
      <c r="D20559" s="287" t="s">
        <v>206</v>
      </c>
      <c r="E20559" s="287">
        <v>80</v>
      </c>
      <c r="F20559" s="287">
        <v>15135</v>
      </c>
      <c r="G20559" s="287">
        <v>3713</v>
      </c>
      <c r="H20559" s="287">
        <v>11673</v>
      </c>
      <c r="I20559" s="287">
        <v>10579687.460000001</v>
      </c>
      <c r="J20559" s="287">
        <v>2384927.11</v>
      </c>
      <c r="K20559" s="287">
        <v>2610790.7599999998</v>
      </c>
      <c r="L20559" s="287">
        <v>16180893.98</v>
      </c>
    </row>
    <row r="20560" spans="1:12">
      <c r="A20560" s="287">
        <v>2023</v>
      </c>
      <c r="B20560" s="287" t="s">
        <v>194</v>
      </c>
      <c r="C20560" s="287" t="s">
        <v>64</v>
      </c>
      <c r="D20560" s="287" t="s">
        <v>206</v>
      </c>
      <c r="E20560" s="287">
        <v>85</v>
      </c>
      <c r="F20560" s="287">
        <v>8877</v>
      </c>
      <c r="G20560" s="287">
        <v>2118</v>
      </c>
      <c r="H20560" s="287">
        <v>8539</v>
      </c>
      <c r="I20560" s="287">
        <v>6370947.4299999997</v>
      </c>
      <c r="J20560" s="287">
        <v>1262949.78</v>
      </c>
      <c r="K20560" s="287">
        <v>1170110.08</v>
      </c>
      <c r="L20560" s="287">
        <v>9114026.4499999993</v>
      </c>
    </row>
    <row r="20561" spans="1:12">
      <c r="A20561" s="287">
        <v>2023</v>
      </c>
      <c r="B20561" s="287" t="s">
        <v>194</v>
      </c>
      <c r="C20561" s="287" t="s">
        <v>64</v>
      </c>
      <c r="D20561" s="287" t="s">
        <v>206</v>
      </c>
      <c r="E20561" s="287">
        <v>90</v>
      </c>
      <c r="F20561" s="287">
        <v>4227</v>
      </c>
      <c r="G20561" s="287">
        <v>931</v>
      </c>
      <c r="H20561" s="287">
        <v>5435</v>
      </c>
      <c r="I20561" s="287">
        <v>3267931.4</v>
      </c>
      <c r="J20561" s="287">
        <v>508776.45</v>
      </c>
      <c r="K20561" s="287">
        <v>349029</v>
      </c>
      <c r="L20561" s="287">
        <v>4194121.88</v>
      </c>
    </row>
    <row r="20562" spans="1:12">
      <c r="A20562" s="287">
        <v>2023</v>
      </c>
      <c r="B20562" s="287" t="s">
        <v>194</v>
      </c>
      <c r="C20562" s="287" t="s">
        <v>64</v>
      </c>
      <c r="D20562" s="287" t="s">
        <v>206</v>
      </c>
      <c r="E20562" s="287">
        <v>95</v>
      </c>
      <c r="F20562" s="287">
        <v>1369</v>
      </c>
      <c r="G20562" s="287">
        <v>276</v>
      </c>
      <c r="H20562" s="287">
        <v>1737</v>
      </c>
      <c r="I20562" s="287">
        <v>967216.3</v>
      </c>
      <c r="J20562" s="287">
        <v>133419.59</v>
      </c>
      <c r="K20562" s="287">
        <v>49890</v>
      </c>
      <c r="L20562" s="287">
        <v>1197119.42</v>
      </c>
    </row>
    <row r="20563" spans="1:12">
      <c r="A20563" s="287">
        <v>2023</v>
      </c>
      <c r="B20563" s="287" t="s">
        <v>194</v>
      </c>
      <c r="C20563" s="287" t="s">
        <v>65</v>
      </c>
      <c r="D20563" s="287" t="s">
        <v>205</v>
      </c>
      <c r="E20563" s="287">
        <v>0</v>
      </c>
      <c r="F20563" s="287">
        <v>40877</v>
      </c>
      <c r="G20563" s="287">
        <v>1969</v>
      </c>
      <c r="H20563" s="287">
        <v>4381</v>
      </c>
      <c r="I20563" s="287">
        <v>3831132.88</v>
      </c>
      <c r="J20563" s="287">
        <v>593745.43000000005</v>
      </c>
      <c r="K20563" s="287">
        <v>91561</v>
      </c>
      <c r="L20563" s="287">
        <v>4962743.7</v>
      </c>
    </row>
    <row r="20564" spans="1:12">
      <c r="A20564" s="287">
        <v>2023</v>
      </c>
      <c r="B20564" s="287" t="s">
        <v>194</v>
      </c>
      <c r="C20564" s="287" t="s">
        <v>65</v>
      </c>
      <c r="D20564" s="287" t="s">
        <v>205</v>
      </c>
      <c r="E20564" s="287">
        <v>5</v>
      </c>
      <c r="F20564" s="287">
        <v>52706</v>
      </c>
      <c r="G20564" s="287">
        <v>1284</v>
      </c>
      <c r="H20564" s="287">
        <v>1680</v>
      </c>
      <c r="I20564" s="287">
        <v>2035732.6</v>
      </c>
      <c r="J20564" s="287">
        <v>383069.65</v>
      </c>
      <c r="K20564" s="287">
        <v>106251</v>
      </c>
      <c r="L20564" s="287">
        <v>2811661.78</v>
      </c>
    </row>
    <row r="20565" spans="1:12">
      <c r="A20565" s="287">
        <v>2023</v>
      </c>
      <c r="B20565" s="287" t="s">
        <v>194</v>
      </c>
      <c r="C20565" s="287" t="s">
        <v>65</v>
      </c>
      <c r="D20565" s="287" t="s">
        <v>205</v>
      </c>
      <c r="E20565" s="287">
        <v>10</v>
      </c>
      <c r="F20565" s="287">
        <v>53685</v>
      </c>
      <c r="G20565" s="287">
        <v>888</v>
      </c>
      <c r="H20565" s="287">
        <v>1406</v>
      </c>
      <c r="I20565" s="287">
        <v>1400817.95</v>
      </c>
      <c r="J20565" s="287">
        <v>282041.05</v>
      </c>
      <c r="K20565" s="287">
        <v>322730</v>
      </c>
      <c r="L20565" s="287">
        <v>2172227.64</v>
      </c>
    </row>
    <row r="20566" spans="1:12">
      <c r="A20566" s="287">
        <v>2023</v>
      </c>
      <c r="B20566" s="287" t="s">
        <v>194</v>
      </c>
      <c r="C20566" s="287" t="s">
        <v>65</v>
      </c>
      <c r="D20566" s="287" t="s">
        <v>205</v>
      </c>
      <c r="E20566" s="287">
        <v>15</v>
      </c>
      <c r="F20566" s="287">
        <v>50369</v>
      </c>
      <c r="G20566" s="287">
        <v>1348</v>
      </c>
      <c r="H20566" s="287">
        <v>1965</v>
      </c>
      <c r="I20566" s="287">
        <v>2869538.05</v>
      </c>
      <c r="J20566" s="287">
        <v>560674.04</v>
      </c>
      <c r="K20566" s="287">
        <v>672627</v>
      </c>
      <c r="L20566" s="287">
        <v>4478098.37</v>
      </c>
    </row>
    <row r="20567" spans="1:12">
      <c r="A20567" s="287">
        <v>2023</v>
      </c>
      <c r="B20567" s="287" t="s">
        <v>194</v>
      </c>
      <c r="C20567" s="287" t="s">
        <v>65</v>
      </c>
      <c r="D20567" s="287" t="s">
        <v>205</v>
      </c>
      <c r="E20567" s="287">
        <v>20</v>
      </c>
      <c r="F20567" s="287">
        <v>39171</v>
      </c>
      <c r="G20567" s="287">
        <v>1080</v>
      </c>
      <c r="H20567" s="287">
        <v>2064</v>
      </c>
      <c r="I20567" s="287">
        <v>2977617.85</v>
      </c>
      <c r="J20567" s="287">
        <v>541853.36</v>
      </c>
      <c r="K20567" s="287">
        <v>572392</v>
      </c>
      <c r="L20567" s="287">
        <v>4476238.16</v>
      </c>
    </row>
    <row r="20568" spans="1:12">
      <c r="A20568" s="287">
        <v>2023</v>
      </c>
      <c r="B20568" s="287" t="s">
        <v>194</v>
      </c>
      <c r="C20568" s="287" t="s">
        <v>65</v>
      </c>
      <c r="D20568" s="287" t="s">
        <v>205</v>
      </c>
      <c r="E20568" s="287">
        <v>25</v>
      </c>
      <c r="F20568" s="287">
        <v>33885</v>
      </c>
      <c r="G20568" s="287">
        <v>737</v>
      </c>
      <c r="H20568" s="287">
        <v>1448</v>
      </c>
      <c r="I20568" s="287">
        <v>2027974.45</v>
      </c>
      <c r="J20568" s="287">
        <v>427952.48</v>
      </c>
      <c r="K20568" s="287">
        <v>395559</v>
      </c>
      <c r="L20568" s="287">
        <v>3351588.62</v>
      </c>
    </row>
    <row r="20569" spans="1:12">
      <c r="A20569" s="287">
        <v>2023</v>
      </c>
      <c r="B20569" s="287" t="s">
        <v>194</v>
      </c>
      <c r="C20569" s="287" t="s">
        <v>65</v>
      </c>
      <c r="D20569" s="287" t="s">
        <v>205</v>
      </c>
      <c r="E20569" s="287">
        <v>30</v>
      </c>
      <c r="F20569" s="287">
        <v>48217</v>
      </c>
      <c r="G20569" s="287">
        <v>1339</v>
      </c>
      <c r="H20569" s="287">
        <v>2434</v>
      </c>
      <c r="I20569" s="287">
        <v>3255656.9</v>
      </c>
      <c r="J20569" s="287">
        <v>710061.78</v>
      </c>
      <c r="K20569" s="287">
        <v>585153</v>
      </c>
      <c r="L20569" s="287">
        <v>5307236.28</v>
      </c>
    </row>
    <row r="20570" spans="1:12">
      <c r="A20570" s="287">
        <v>2023</v>
      </c>
      <c r="B20570" s="287" t="s">
        <v>194</v>
      </c>
      <c r="C20570" s="287" t="s">
        <v>65</v>
      </c>
      <c r="D20570" s="287" t="s">
        <v>205</v>
      </c>
      <c r="E20570" s="287">
        <v>35</v>
      </c>
      <c r="F20570" s="287">
        <v>59907</v>
      </c>
      <c r="G20570" s="287">
        <v>2050</v>
      </c>
      <c r="H20570" s="287">
        <v>3571</v>
      </c>
      <c r="I20570" s="287">
        <v>4785560.25</v>
      </c>
      <c r="J20570" s="287">
        <v>1134663.7</v>
      </c>
      <c r="K20570" s="287">
        <v>921313</v>
      </c>
      <c r="L20570" s="287">
        <v>7995421.1799999997</v>
      </c>
    </row>
    <row r="20571" spans="1:12">
      <c r="A20571" s="287">
        <v>2023</v>
      </c>
      <c r="B20571" s="287" t="s">
        <v>194</v>
      </c>
      <c r="C20571" s="287" t="s">
        <v>65</v>
      </c>
      <c r="D20571" s="287" t="s">
        <v>205</v>
      </c>
      <c r="E20571" s="287">
        <v>40</v>
      </c>
      <c r="F20571" s="287">
        <v>59337</v>
      </c>
      <c r="G20571" s="287">
        <v>2298</v>
      </c>
      <c r="H20571" s="287">
        <v>3963</v>
      </c>
      <c r="I20571" s="287">
        <v>5394887.5999999996</v>
      </c>
      <c r="J20571" s="287">
        <v>1313787.6399999999</v>
      </c>
      <c r="K20571" s="287">
        <v>973813</v>
      </c>
      <c r="L20571" s="287">
        <v>8810751.8599999994</v>
      </c>
    </row>
    <row r="20572" spans="1:12">
      <c r="A20572" s="287">
        <v>2023</v>
      </c>
      <c r="B20572" s="287" t="s">
        <v>194</v>
      </c>
      <c r="C20572" s="287" t="s">
        <v>65</v>
      </c>
      <c r="D20572" s="287" t="s">
        <v>205</v>
      </c>
      <c r="E20572" s="287">
        <v>45</v>
      </c>
      <c r="F20572" s="287">
        <v>53783</v>
      </c>
      <c r="G20572" s="287">
        <v>2639</v>
      </c>
      <c r="H20572" s="287">
        <v>4570</v>
      </c>
      <c r="I20572" s="287">
        <v>6900802.1500000004</v>
      </c>
      <c r="J20572" s="287">
        <v>1589814.64</v>
      </c>
      <c r="K20572" s="287">
        <v>1235651.18</v>
      </c>
      <c r="L20572" s="287">
        <v>10892957.02</v>
      </c>
    </row>
    <row r="20573" spans="1:12">
      <c r="A20573" s="287">
        <v>2023</v>
      </c>
      <c r="B20573" s="287" t="s">
        <v>194</v>
      </c>
      <c r="C20573" s="287" t="s">
        <v>65</v>
      </c>
      <c r="D20573" s="287" t="s">
        <v>205</v>
      </c>
      <c r="E20573" s="287">
        <v>50</v>
      </c>
      <c r="F20573" s="287">
        <v>55609</v>
      </c>
      <c r="G20573" s="287">
        <v>3516</v>
      </c>
      <c r="H20573" s="287">
        <v>6623</v>
      </c>
      <c r="I20573" s="287">
        <v>9788295.5</v>
      </c>
      <c r="J20573" s="287">
        <v>2307631.2000000002</v>
      </c>
      <c r="K20573" s="287">
        <v>2069205</v>
      </c>
      <c r="L20573" s="287">
        <v>15649749.27</v>
      </c>
    </row>
    <row r="20574" spans="1:12">
      <c r="A20574" s="287">
        <v>2023</v>
      </c>
      <c r="B20574" s="287" t="s">
        <v>194</v>
      </c>
      <c r="C20574" s="287" t="s">
        <v>65</v>
      </c>
      <c r="D20574" s="287" t="s">
        <v>205</v>
      </c>
      <c r="E20574" s="287">
        <v>55</v>
      </c>
      <c r="F20574" s="287">
        <v>49533</v>
      </c>
      <c r="G20574" s="287">
        <v>4394</v>
      </c>
      <c r="H20574" s="287">
        <v>8333</v>
      </c>
      <c r="I20574" s="287">
        <v>12948619.300000001</v>
      </c>
      <c r="J20574" s="287">
        <v>2894060.02</v>
      </c>
      <c r="K20574" s="287">
        <v>2887682.8</v>
      </c>
      <c r="L20574" s="287">
        <v>20543175.449999999</v>
      </c>
    </row>
    <row r="20575" spans="1:12">
      <c r="A20575" s="287">
        <v>2023</v>
      </c>
      <c r="B20575" s="287" t="s">
        <v>194</v>
      </c>
      <c r="C20575" s="287" t="s">
        <v>65</v>
      </c>
      <c r="D20575" s="287" t="s">
        <v>205</v>
      </c>
      <c r="E20575" s="287">
        <v>60</v>
      </c>
      <c r="F20575" s="287">
        <v>47592</v>
      </c>
      <c r="G20575" s="287">
        <v>5402</v>
      </c>
      <c r="H20575" s="287">
        <v>10687</v>
      </c>
      <c r="I20575" s="287">
        <v>16610549.859999999</v>
      </c>
      <c r="J20575" s="287">
        <v>3639810.47</v>
      </c>
      <c r="K20575" s="287">
        <v>4026084.55</v>
      </c>
      <c r="L20575" s="287">
        <v>26375165.07</v>
      </c>
    </row>
    <row r="20576" spans="1:12">
      <c r="A20576" s="287">
        <v>2023</v>
      </c>
      <c r="B20576" s="287" t="s">
        <v>194</v>
      </c>
      <c r="C20576" s="287" t="s">
        <v>65</v>
      </c>
      <c r="D20576" s="287" t="s">
        <v>205</v>
      </c>
      <c r="E20576" s="287">
        <v>65</v>
      </c>
      <c r="F20576" s="287">
        <v>40754</v>
      </c>
      <c r="G20576" s="287">
        <v>6467</v>
      </c>
      <c r="H20576" s="287">
        <v>13220</v>
      </c>
      <c r="I20576" s="287">
        <v>20646654.530000001</v>
      </c>
      <c r="J20576" s="287">
        <v>4552534.08</v>
      </c>
      <c r="K20576" s="287">
        <v>4829694.38</v>
      </c>
      <c r="L20576" s="287">
        <v>32354062.25</v>
      </c>
    </row>
    <row r="20577" spans="1:12">
      <c r="A20577" s="287">
        <v>2023</v>
      </c>
      <c r="B20577" s="287" t="s">
        <v>194</v>
      </c>
      <c r="C20577" s="287" t="s">
        <v>65</v>
      </c>
      <c r="D20577" s="287" t="s">
        <v>205</v>
      </c>
      <c r="E20577" s="287">
        <v>70</v>
      </c>
      <c r="F20577" s="287">
        <v>34185</v>
      </c>
      <c r="G20577" s="287">
        <v>6962</v>
      </c>
      <c r="H20577" s="287">
        <v>15369</v>
      </c>
      <c r="I20577" s="287">
        <v>23008595.670000002</v>
      </c>
      <c r="J20577" s="287">
        <v>4869722.88</v>
      </c>
      <c r="K20577" s="287">
        <v>5191740.5999999996</v>
      </c>
      <c r="L20577" s="287">
        <v>35016482.469999999</v>
      </c>
    </row>
    <row r="20578" spans="1:12">
      <c r="A20578" s="287">
        <v>2023</v>
      </c>
      <c r="B20578" s="287" t="s">
        <v>194</v>
      </c>
      <c r="C20578" s="287" t="s">
        <v>65</v>
      </c>
      <c r="D20578" s="287" t="s">
        <v>205</v>
      </c>
      <c r="E20578" s="287">
        <v>75</v>
      </c>
      <c r="F20578" s="287">
        <v>26307</v>
      </c>
      <c r="G20578" s="287">
        <v>6738</v>
      </c>
      <c r="H20578" s="287">
        <v>16269</v>
      </c>
      <c r="I20578" s="287">
        <v>22253332.579999998</v>
      </c>
      <c r="J20578" s="287">
        <v>4590141.8099999996</v>
      </c>
      <c r="K20578" s="287">
        <v>5260523.74</v>
      </c>
      <c r="L20578" s="287">
        <v>33487766.77</v>
      </c>
    </row>
    <row r="20579" spans="1:12">
      <c r="A20579" s="287">
        <v>2023</v>
      </c>
      <c r="B20579" s="287" t="s">
        <v>194</v>
      </c>
      <c r="C20579" s="287" t="s">
        <v>65</v>
      </c>
      <c r="D20579" s="287" t="s">
        <v>205</v>
      </c>
      <c r="E20579" s="287">
        <v>80</v>
      </c>
      <c r="F20579" s="287">
        <v>15624</v>
      </c>
      <c r="G20579" s="287">
        <v>4812</v>
      </c>
      <c r="H20579" s="287">
        <v>15012</v>
      </c>
      <c r="I20579" s="287">
        <v>18037944.27</v>
      </c>
      <c r="J20579" s="287">
        <v>3195565.28</v>
      </c>
      <c r="K20579" s="287">
        <v>3558154</v>
      </c>
      <c r="L20579" s="287">
        <v>25469735.350000001</v>
      </c>
    </row>
    <row r="20580" spans="1:12">
      <c r="A20580" s="287">
        <v>2023</v>
      </c>
      <c r="B20580" s="287" t="s">
        <v>194</v>
      </c>
      <c r="C20580" s="287" t="s">
        <v>65</v>
      </c>
      <c r="D20580" s="287" t="s">
        <v>205</v>
      </c>
      <c r="E20580" s="287">
        <v>85</v>
      </c>
      <c r="F20580" s="287">
        <v>8167</v>
      </c>
      <c r="G20580" s="287">
        <v>2457</v>
      </c>
      <c r="H20580" s="287">
        <v>10998</v>
      </c>
      <c r="I20580" s="287">
        <v>10401313.33</v>
      </c>
      <c r="J20580" s="287">
        <v>1494898.88</v>
      </c>
      <c r="K20580" s="287">
        <v>1323697.1599999999</v>
      </c>
      <c r="L20580" s="287">
        <v>13545624.82</v>
      </c>
    </row>
    <row r="20581" spans="1:12">
      <c r="A20581" s="287">
        <v>2023</v>
      </c>
      <c r="B20581" s="287" t="s">
        <v>194</v>
      </c>
      <c r="C20581" s="287" t="s">
        <v>65</v>
      </c>
      <c r="D20581" s="287" t="s">
        <v>205</v>
      </c>
      <c r="E20581" s="287">
        <v>90</v>
      </c>
      <c r="F20581" s="287">
        <v>3111</v>
      </c>
      <c r="G20581" s="287">
        <v>1004</v>
      </c>
      <c r="H20581" s="287">
        <v>5208</v>
      </c>
      <c r="I20581" s="287">
        <v>4454681.17</v>
      </c>
      <c r="J20581" s="287">
        <v>612115.65</v>
      </c>
      <c r="K20581" s="287">
        <v>621663</v>
      </c>
      <c r="L20581" s="287">
        <v>5800157.9199999999</v>
      </c>
    </row>
    <row r="20582" spans="1:12">
      <c r="A20582" s="287">
        <v>2023</v>
      </c>
      <c r="B20582" s="287" t="s">
        <v>194</v>
      </c>
      <c r="C20582" s="287" t="s">
        <v>65</v>
      </c>
      <c r="D20582" s="287" t="s">
        <v>205</v>
      </c>
      <c r="E20582" s="287">
        <v>95</v>
      </c>
      <c r="F20582" s="287">
        <v>642</v>
      </c>
      <c r="G20582" s="287">
        <v>166</v>
      </c>
      <c r="H20582" s="287">
        <v>1348</v>
      </c>
      <c r="I20582" s="287">
        <v>868141.85</v>
      </c>
      <c r="J20582" s="287">
        <v>100210.42</v>
      </c>
      <c r="K20582" s="287">
        <v>40036</v>
      </c>
      <c r="L20582" s="287">
        <v>1025252.18</v>
      </c>
    </row>
    <row r="20583" spans="1:12">
      <c r="A20583" s="287">
        <v>2023</v>
      </c>
      <c r="B20583" s="287" t="s">
        <v>194</v>
      </c>
      <c r="C20583" s="287" t="s">
        <v>65</v>
      </c>
      <c r="D20583" s="287" t="s">
        <v>206</v>
      </c>
      <c r="E20583" s="287">
        <v>0</v>
      </c>
      <c r="F20583" s="287">
        <v>38201</v>
      </c>
      <c r="G20583" s="287">
        <v>1428</v>
      </c>
      <c r="H20583" s="287">
        <v>3675</v>
      </c>
      <c r="I20583" s="287">
        <v>2899840.04</v>
      </c>
      <c r="J20583" s="287">
        <v>408348.02</v>
      </c>
      <c r="K20583" s="287">
        <v>36945.25</v>
      </c>
      <c r="L20583" s="287">
        <v>3662995.7</v>
      </c>
    </row>
    <row r="20584" spans="1:12">
      <c r="A20584" s="287">
        <v>2023</v>
      </c>
      <c r="B20584" s="287" t="s">
        <v>194</v>
      </c>
      <c r="C20584" s="287" t="s">
        <v>65</v>
      </c>
      <c r="D20584" s="287" t="s">
        <v>206</v>
      </c>
      <c r="E20584" s="287">
        <v>5</v>
      </c>
      <c r="F20584" s="287">
        <v>48887</v>
      </c>
      <c r="G20584" s="287">
        <v>1011</v>
      </c>
      <c r="H20584" s="287">
        <v>1331</v>
      </c>
      <c r="I20584" s="287">
        <v>1525069.7</v>
      </c>
      <c r="J20584" s="287">
        <v>311786.82</v>
      </c>
      <c r="K20584" s="287">
        <v>62481.48</v>
      </c>
      <c r="L20584" s="287">
        <v>2089793.78</v>
      </c>
    </row>
    <row r="20585" spans="1:12">
      <c r="A20585" s="287">
        <v>2023</v>
      </c>
      <c r="B20585" s="287" t="s">
        <v>194</v>
      </c>
      <c r="C20585" s="287" t="s">
        <v>65</v>
      </c>
      <c r="D20585" s="287" t="s">
        <v>206</v>
      </c>
      <c r="E20585" s="287">
        <v>10</v>
      </c>
      <c r="F20585" s="287">
        <v>51093</v>
      </c>
      <c r="G20585" s="287">
        <v>784</v>
      </c>
      <c r="H20585" s="287">
        <v>1650</v>
      </c>
      <c r="I20585" s="287">
        <v>1384773.7</v>
      </c>
      <c r="J20585" s="287">
        <v>251124.98</v>
      </c>
      <c r="K20585" s="287">
        <v>281121</v>
      </c>
      <c r="L20585" s="287">
        <v>2063824.12</v>
      </c>
    </row>
    <row r="20586" spans="1:12">
      <c r="A20586" s="287">
        <v>2023</v>
      </c>
      <c r="B20586" s="287" t="s">
        <v>194</v>
      </c>
      <c r="C20586" s="287" t="s">
        <v>65</v>
      </c>
      <c r="D20586" s="287" t="s">
        <v>206</v>
      </c>
      <c r="E20586" s="287">
        <v>15</v>
      </c>
      <c r="F20586" s="287">
        <v>48013</v>
      </c>
      <c r="G20586" s="287">
        <v>1876</v>
      </c>
      <c r="H20586" s="287">
        <v>4062</v>
      </c>
      <c r="I20586" s="287">
        <v>4104538.4</v>
      </c>
      <c r="J20586" s="287">
        <v>639745.07999999996</v>
      </c>
      <c r="K20586" s="287">
        <v>649564</v>
      </c>
      <c r="L20586" s="287">
        <v>5875539.7400000002</v>
      </c>
    </row>
    <row r="20587" spans="1:12">
      <c r="A20587" s="287">
        <v>2023</v>
      </c>
      <c r="B20587" s="287" t="s">
        <v>194</v>
      </c>
      <c r="C20587" s="287" t="s">
        <v>65</v>
      </c>
      <c r="D20587" s="287" t="s">
        <v>206</v>
      </c>
      <c r="E20587" s="287">
        <v>20</v>
      </c>
      <c r="F20587" s="287">
        <v>39458</v>
      </c>
      <c r="G20587" s="287">
        <v>1921</v>
      </c>
      <c r="H20587" s="287">
        <v>4598</v>
      </c>
      <c r="I20587" s="287">
        <v>5291413.4000000004</v>
      </c>
      <c r="J20587" s="287">
        <v>859493.54</v>
      </c>
      <c r="K20587" s="287">
        <v>520166</v>
      </c>
      <c r="L20587" s="287">
        <v>7352682.2800000003</v>
      </c>
    </row>
    <row r="20588" spans="1:12">
      <c r="A20588" s="287">
        <v>2023</v>
      </c>
      <c r="B20588" s="287" t="s">
        <v>194</v>
      </c>
      <c r="C20588" s="287" t="s">
        <v>65</v>
      </c>
      <c r="D20588" s="287" t="s">
        <v>206</v>
      </c>
      <c r="E20588" s="287">
        <v>25</v>
      </c>
      <c r="F20588" s="287">
        <v>37291</v>
      </c>
      <c r="G20588" s="287">
        <v>2074</v>
      </c>
      <c r="H20588" s="287">
        <v>5249</v>
      </c>
      <c r="I20588" s="287">
        <v>6725426.8899999997</v>
      </c>
      <c r="J20588" s="287">
        <v>1273574.32</v>
      </c>
      <c r="K20588" s="287">
        <v>712992</v>
      </c>
      <c r="L20588" s="287">
        <v>9977983.5700000003</v>
      </c>
    </row>
    <row r="20589" spans="1:12">
      <c r="A20589" s="287">
        <v>2023</v>
      </c>
      <c r="B20589" s="287" t="s">
        <v>194</v>
      </c>
      <c r="C20589" s="287" t="s">
        <v>65</v>
      </c>
      <c r="D20589" s="287" t="s">
        <v>206</v>
      </c>
      <c r="E20589" s="287">
        <v>30</v>
      </c>
      <c r="F20589" s="287">
        <v>54175</v>
      </c>
      <c r="G20589" s="287">
        <v>3449</v>
      </c>
      <c r="H20589" s="287">
        <v>8709</v>
      </c>
      <c r="I20589" s="287">
        <v>12737915.1</v>
      </c>
      <c r="J20589" s="287">
        <v>2696930.99</v>
      </c>
      <c r="K20589" s="287">
        <v>1022678.66</v>
      </c>
      <c r="L20589" s="287">
        <v>18619005.32</v>
      </c>
    </row>
    <row r="20590" spans="1:12">
      <c r="A20590" s="287">
        <v>2023</v>
      </c>
      <c r="B20590" s="287" t="s">
        <v>194</v>
      </c>
      <c r="C20590" s="287" t="s">
        <v>65</v>
      </c>
      <c r="D20590" s="287" t="s">
        <v>206</v>
      </c>
      <c r="E20590" s="287">
        <v>35</v>
      </c>
      <c r="F20590" s="287">
        <v>64384</v>
      </c>
      <c r="G20590" s="287">
        <v>4236</v>
      </c>
      <c r="H20590" s="287">
        <v>9303</v>
      </c>
      <c r="I20590" s="287">
        <v>13929281.800000001</v>
      </c>
      <c r="J20590" s="287">
        <v>3012440.15</v>
      </c>
      <c r="K20590" s="287">
        <v>1346132</v>
      </c>
      <c r="L20590" s="287">
        <v>20628086.609999999</v>
      </c>
    </row>
    <row r="20591" spans="1:12">
      <c r="A20591" s="287">
        <v>2023</v>
      </c>
      <c r="B20591" s="287" t="s">
        <v>194</v>
      </c>
      <c r="C20591" s="287" t="s">
        <v>65</v>
      </c>
      <c r="D20591" s="287" t="s">
        <v>206</v>
      </c>
      <c r="E20591" s="287">
        <v>40</v>
      </c>
      <c r="F20591" s="287">
        <v>61377</v>
      </c>
      <c r="G20591" s="287">
        <v>3956</v>
      </c>
      <c r="H20591" s="287">
        <v>7609</v>
      </c>
      <c r="I20591" s="287">
        <v>11208504.99</v>
      </c>
      <c r="J20591" s="287">
        <v>2430186.7599999998</v>
      </c>
      <c r="K20591" s="287">
        <v>1454044.85</v>
      </c>
      <c r="L20591" s="287">
        <v>17342074.870000001</v>
      </c>
    </row>
    <row r="20592" spans="1:12">
      <c r="A20592" s="287">
        <v>2023</v>
      </c>
      <c r="B20592" s="287" t="s">
        <v>194</v>
      </c>
      <c r="C20592" s="287" t="s">
        <v>65</v>
      </c>
      <c r="D20592" s="287" t="s">
        <v>206</v>
      </c>
      <c r="E20592" s="287">
        <v>45</v>
      </c>
      <c r="F20592" s="287">
        <v>54812</v>
      </c>
      <c r="G20592" s="287">
        <v>3776</v>
      </c>
      <c r="H20592" s="287">
        <v>7000</v>
      </c>
      <c r="I20592" s="287">
        <v>10456119.050000001</v>
      </c>
      <c r="J20592" s="287">
        <v>2249181.7999999998</v>
      </c>
      <c r="K20592" s="287">
        <v>1404532</v>
      </c>
      <c r="L20592" s="287">
        <v>16174518.619999999</v>
      </c>
    </row>
    <row r="20593" spans="1:12">
      <c r="A20593" s="287">
        <v>2023</v>
      </c>
      <c r="B20593" s="287" t="s">
        <v>194</v>
      </c>
      <c r="C20593" s="287" t="s">
        <v>65</v>
      </c>
      <c r="D20593" s="287" t="s">
        <v>206</v>
      </c>
      <c r="E20593" s="287">
        <v>50</v>
      </c>
      <c r="F20593" s="287">
        <v>56538</v>
      </c>
      <c r="G20593" s="287">
        <v>4460</v>
      </c>
      <c r="H20593" s="287">
        <v>7946</v>
      </c>
      <c r="I20593" s="287">
        <v>12487911.85</v>
      </c>
      <c r="J20593" s="287">
        <v>2761170.98</v>
      </c>
      <c r="K20593" s="287">
        <v>1923829</v>
      </c>
      <c r="L20593" s="287">
        <v>19528796.539999999</v>
      </c>
    </row>
    <row r="20594" spans="1:12">
      <c r="A20594" s="287">
        <v>2023</v>
      </c>
      <c r="B20594" s="287" t="s">
        <v>194</v>
      </c>
      <c r="C20594" s="287" t="s">
        <v>65</v>
      </c>
      <c r="D20594" s="287" t="s">
        <v>206</v>
      </c>
      <c r="E20594" s="287">
        <v>55</v>
      </c>
      <c r="F20594" s="287">
        <v>50875</v>
      </c>
      <c r="G20594" s="287">
        <v>5099</v>
      </c>
      <c r="H20594" s="287">
        <v>9067</v>
      </c>
      <c r="I20594" s="287">
        <v>13162098.050000001</v>
      </c>
      <c r="J20594" s="287">
        <v>2969867.3</v>
      </c>
      <c r="K20594" s="287">
        <v>2561275.7999999998</v>
      </c>
      <c r="L20594" s="287">
        <v>20778504.739999998</v>
      </c>
    </row>
    <row r="20595" spans="1:12">
      <c r="A20595" s="287">
        <v>2023</v>
      </c>
      <c r="B20595" s="287" t="s">
        <v>194</v>
      </c>
      <c r="C20595" s="287" t="s">
        <v>65</v>
      </c>
      <c r="D20595" s="287" t="s">
        <v>206</v>
      </c>
      <c r="E20595" s="287">
        <v>60</v>
      </c>
      <c r="F20595" s="287">
        <v>49251</v>
      </c>
      <c r="G20595" s="287">
        <v>5889</v>
      </c>
      <c r="H20595" s="287">
        <v>11097</v>
      </c>
      <c r="I20595" s="287">
        <v>16409359.380000001</v>
      </c>
      <c r="J20595" s="287">
        <v>3630525.74</v>
      </c>
      <c r="K20595" s="287">
        <v>3427733</v>
      </c>
      <c r="L20595" s="287">
        <v>25582701.809999999</v>
      </c>
    </row>
    <row r="20596" spans="1:12">
      <c r="A20596" s="287">
        <v>2023</v>
      </c>
      <c r="B20596" s="287" t="s">
        <v>194</v>
      </c>
      <c r="C20596" s="287" t="s">
        <v>65</v>
      </c>
      <c r="D20596" s="287" t="s">
        <v>206</v>
      </c>
      <c r="E20596" s="287">
        <v>65</v>
      </c>
      <c r="F20596" s="287">
        <v>43786</v>
      </c>
      <c r="G20596" s="287">
        <v>6542</v>
      </c>
      <c r="H20596" s="287">
        <v>13113</v>
      </c>
      <c r="I20596" s="287">
        <v>19763111.059999999</v>
      </c>
      <c r="J20596" s="287">
        <v>4389568.0199999996</v>
      </c>
      <c r="K20596" s="287">
        <v>4388469</v>
      </c>
      <c r="L20596" s="287">
        <v>30488365.079999998</v>
      </c>
    </row>
    <row r="20597" spans="1:12">
      <c r="A20597" s="287">
        <v>2023</v>
      </c>
      <c r="B20597" s="287" t="s">
        <v>194</v>
      </c>
      <c r="C20597" s="287" t="s">
        <v>65</v>
      </c>
      <c r="D20597" s="287" t="s">
        <v>206</v>
      </c>
      <c r="E20597" s="287">
        <v>70</v>
      </c>
      <c r="F20597" s="287">
        <v>37433</v>
      </c>
      <c r="G20597" s="287">
        <v>6935</v>
      </c>
      <c r="H20597" s="287">
        <v>16460</v>
      </c>
      <c r="I20597" s="287">
        <v>23272373.34</v>
      </c>
      <c r="J20597" s="287">
        <v>4817345.3899999997</v>
      </c>
      <c r="K20597" s="287">
        <v>5823727</v>
      </c>
      <c r="L20597" s="287">
        <v>35464705.009999998</v>
      </c>
    </row>
    <row r="20598" spans="1:12">
      <c r="A20598" s="287">
        <v>2023</v>
      </c>
      <c r="B20598" s="287" t="s">
        <v>194</v>
      </c>
      <c r="C20598" s="287" t="s">
        <v>65</v>
      </c>
      <c r="D20598" s="287" t="s">
        <v>206</v>
      </c>
      <c r="E20598" s="287">
        <v>75</v>
      </c>
      <c r="F20598" s="287">
        <v>28862</v>
      </c>
      <c r="G20598" s="287">
        <v>6319</v>
      </c>
      <c r="H20598" s="287">
        <v>16735</v>
      </c>
      <c r="I20598" s="287">
        <v>21821151.460000001</v>
      </c>
      <c r="J20598" s="287">
        <v>4591464.3099999996</v>
      </c>
      <c r="K20598" s="287">
        <v>5214976</v>
      </c>
      <c r="L20598" s="287">
        <v>32803294.699999999</v>
      </c>
    </row>
    <row r="20599" spans="1:12">
      <c r="A20599" s="287">
        <v>2023</v>
      </c>
      <c r="B20599" s="287" t="s">
        <v>194</v>
      </c>
      <c r="C20599" s="287" t="s">
        <v>65</v>
      </c>
      <c r="D20599" s="287" t="s">
        <v>206</v>
      </c>
      <c r="E20599" s="287">
        <v>80</v>
      </c>
      <c r="F20599" s="287">
        <v>17686</v>
      </c>
      <c r="G20599" s="287">
        <v>3934</v>
      </c>
      <c r="H20599" s="287">
        <v>14877</v>
      </c>
      <c r="I20599" s="287">
        <v>16177646.390000001</v>
      </c>
      <c r="J20599" s="287">
        <v>2960193.8</v>
      </c>
      <c r="K20599" s="287">
        <v>2795261</v>
      </c>
      <c r="L20599" s="287">
        <v>22518277.940000001</v>
      </c>
    </row>
    <row r="20600" spans="1:12">
      <c r="A20600" s="287">
        <v>2023</v>
      </c>
      <c r="B20600" s="287" t="s">
        <v>194</v>
      </c>
      <c r="C20600" s="287" t="s">
        <v>65</v>
      </c>
      <c r="D20600" s="287" t="s">
        <v>206</v>
      </c>
      <c r="E20600" s="287">
        <v>85</v>
      </c>
      <c r="F20600" s="287">
        <v>10437</v>
      </c>
      <c r="G20600" s="287">
        <v>2497</v>
      </c>
      <c r="H20600" s="287">
        <v>13957</v>
      </c>
      <c r="I20600" s="287">
        <v>11890617.27</v>
      </c>
      <c r="J20600" s="287">
        <v>1657326.7</v>
      </c>
      <c r="K20600" s="287">
        <v>1781882.4</v>
      </c>
      <c r="L20600" s="287">
        <v>15649521.73</v>
      </c>
    </row>
    <row r="20601" spans="1:12">
      <c r="A20601" s="287">
        <v>2023</v>
      </c>
      <c r="B20601" s="287" t="s">
        <v>194</v>
      </c>
      <c r="C20601" s="287" t="s">
        <v>65</v>
      </c>
      <c r="D20601" s="287" t="s">
        <v>206</v>
      </c>
      <c r="E20601" s="287">
        <v>90</v>
      </c>
      <c r="F20601" s="287">
        <v>4678</v>
      </c>
      <c r="G20601" s="287">
        <v>1091</v>
      </c>
      <c r="H20601" s="287">
        <v>7654</v>
      </c>
      <c r="I20601" s="287">
        <v>5866546.5999999996</v>
      </c>
      <c r="J20601" s="287">
        <v>653375.53</v>
      </c>
      <c r="K20601" s="287">
        <v>381122</v>
      </c>
      <c r="L20601" s="287">
        <v>7011143.0800000001</v>
      </c>
    </row>
    <row r="20602" spans="1:12">
      <c r="A20602" s="287">
        <v>2023</v>
      </c>
      <c r="B20602" s="287" t="s">
        <v>194</v>
      </c>
      <c r="C20602" s="287" t="s">
        <v>65</v>
      </c>
      <c r="D20602" s="287" t="s">
        <v>206</v>
      </c>
      <c r="E20602" s="287">
        <v>95</v>
      </c>
      <c r="F20602" s="287">
        <v>1337</v>
      </c>
      <c r="G20602" s="287">
        <v>286</v>
      </c>
      <c r="H20602" s="287">
        <v>2382</v>
      </c>
      <c r="I20602" s="287">
        <v>1642933.85</v>
      </c>
      <c r="J20602" s="287">
        <v>175060.7</v>
      </c>
      <c r="K20602" s="287">
        <v>75936</v>
      </c>
      <c r="L20602" s="287">
        <v>1916280.93</v>
      </c>
    </row>
    <row r="20603" spans="1:12">
      <c r="A20603" s="287">
        <v>2023</v>
      </c>
      <c r="B20603" s="287" t="s">
        <v>194</v>
      </c>
      <c r="C20603" s="287" t="s">
        <v>66</v>
      </c>
      <c r="D20603" s="287" t="s">
        <v>205</v>
      </c>
      <c r="E20603" s="287">
        <v>0</v>
      </c>
      <c r="F20603" s="287">
        <v>4420</v>
      </c>
      <c r="G20603" s="287">
        <v>140</v>
      </c>
      <c r="H20603" s="287">
        <v>442</v>
      </c>
      <c r="I20603" s="287">
        <v>396092.6</v>
      </c>
      <c r="J20603" s="287">
        <v>54370.49</v>
      </c>
      <c r="K20603" s="287">
        <v>1305</v>
      </c>
      <c r="L20603" s="287">
        <v>494405.73</v>
      </c>
    </row>
    <row r="20604" spans="1:12">
      <c r="A20604" s="287">
        <v>2023</v>
      </c>
      <c r="B20604" s="287" t="s">
        <v>194</v>
      </c>
      <c r="C20604" s="287" t="s">
        <v>66</v>
      </c>
      <c r="D20604" s="287" t="s">
        <v>205</v>
      </c>
      <c r="E20604" s="287">
        <v>5</v>
      </c>
      <c r="F20604" s="287">
        <v>5873</v>
      </c>
      <c r="G20604" s="287">
        <v>83</v>
      </c>
      <c r="H20604" s="287">
        <v>102</v>
      </c>
      <c r="I20604" s="287">
        <v>128373.52</v>
      </c>
      <c r="J20604" s="287">
        <v>35059.339999999997</v>
      </c>
      <c r="K20604" s="287">
        <v>1038</v>
      </c>
      <c r="L20604" s="287">
        <v>189378.99</v>
      </c>
    </row>
    <row r="20605" spans="1:12">
      <c r="A20605" s="287">
        <v>2023</v>
      </c>
      <c r="B20605" s="287" t="s">
        <v>194</v>
      </c>
      <c r="C20605" s="287" t="s">
        <v>66</v>
      </c>
      <c r="D20605" s="287" t="s">
        <v>205</v>
      </c>
      <c r="E20605" s="287">
        <v>10</v>
      </c>
      <c r="F20605" s="287">
        <v>6562</v>
      </c>
      <c r="G20605" s="287">
        <v>87</v>
      </c>
      <c r="H20605" s="287">
        <v>134</v>
      </c>
      <c r="I20605" s="287">
        <v>130953.71</v>
      </c>
      <c r="J20605" s="287">
        <v>32809.21</v>
      </c>
      <c r="K20605" s="287">
        <v>36693</v>
      </c>
      <c r="L20605" s="287">
        <v>222490.45</v>
      </c>
    </row>
    <row r="20606" spans="1:12">
      <c r="A20606" s="287">
        <v>2023</v>
      </c>
      <c r="B20606" s="287" t="s">
        <v>194</v>
      </c>
      <c r="C20606" s="287" t="s">
        <v>66</v>
      </c>
      <c r="D20606" s="287" t="s">
        <v>205</v>
      </c>
      <c r="E20606" s="287">
        <v>15</v>
      </c>
      <c r="F20606" s="287">
        <v>6774</v>
      </c>
      <c r="G20606" s="287">
        <v>172</v>
      </c>
      <c r="H20606" s="287">
        <v>287</v>
      </c>
      <c r="I20606" s="287">
        <v>366015.43</v>
      </c>
      <c r="J20606" s="287">
        <v>87404.29</v>
      </c>
      <c r="K20606" s="287">
        <v>199976</v>
      </c>
      <c r="L20606" s="287">
        <v>717823.12</v>
      </c>
    </row>
    <row r="20607" spans="1:12">
      <c r="A20607" s="287">
        <v>2023</v>
      </c>
      <c r="B20607" s="287" t="s">
        <v>194</v>
      </c>
      <c r="C20607" s="287" t="s">
        <v>66</v>
      </c>
      <c r="D20607" s="287" t="s">
        <v>205</v>
      </c>
      <c r="E20607" s="287">
        <v>20</v>
      </c>
      <c r="F20607" s="287">
        <v>5155</v>
      </c>
      <c r="G20607" s="287">
        <v>182</v>
      </c>
      <c r="H20607" s="287">
        <v>273</v>
      </c>
      <c r="I20607" s="287">
        <v>384463.3</v>
      </c>
      <c r="J20607" s="287">
        <v>109271.39</v>
      </c>
      <c r="K20607" s="287">
        <v>99818</v>
      </c>
      <c r="L20607" s="287">
        <v>682365.45</v>
      </c>
    </row>
    <row r="20608" spans="1:12">
      <c r="A20608" s="287">
        <v>2023</v>
      </c>
      <c r="B20608" s="287" t="s">
        <v>194</v>
      </c>
      <c r="C20608" s="287" t="s">
        <v>66</v>
      </c>
      <c r="D20608" s="287" t="s">
        <v>205</v>
      </c>
      <c r="E20608" s="287">
        <v>25</v>
      </c>
      <c r="F20608" s="287">
        <v>3621</v>
      </c>
      <c r="G20608" s="287">
        <v>144</v>
      </c>
      <c r="H20608" s="287">
        <v>355</v>
      </c>
      <c r="I20608" s="287">
        <v>321502.44</v>
      </c>
      <c r="J20608" s="287">
        <v>67687.61</v>
      </c>
      <c r="K20608" s="287">
        <v>32208</v>
      </c>
      <c r="L20608" s="287">
        <v>476820.56</v>
      </c>
    </row>
    <row r="20609" spans="1:12">
      <c r="A20609" s="287">
        <v>2023</v>
      </c>
      <c r="B20609" s="287" t="s">
        <v>194</v>
      </c>
      <c r="C20609" s="287" t="s">
        <v>66</v>
      </c>
      <c r="D20609" s="287" t="s">
        <v>205</v>
      </c>
      <c r="E20609" s="287">
        <v>30</v>
      </c>
      <c r="F20609" s="287">
        <v>5548</v>
      </c>
      <c r="G20609" s="287">
        <v>176</v>
      </c>
      <c r="H20609" s="287">
        <v>390</v>
      </c>
      <c r="I20609" s="287">
        <v>376661.68</v>
      </c>
      <c r="J20609" s="287">
        <v>79480.929999999993</v>
      </c>
      <c r="K20609" s="287">
        <v>89969</v>
      </c>
      <c r="L20609" s="287">
        <v>625578.11</v>
      </c>
    </row>
    <row r="20610" spans="1:12">
      <c r="A20610" s="287">
        <v>2023</v>
      </c>
      <c r="B20610" s="287" t="s">
        <v>194</v>
      </c>
      <c r="C20610" s="287" t="s">
        <v>66</v>
      </c>
      <c r="D20610" s="287" t="s">
        <v>205</v>
      </c>
      <c r="E20610" s="287">
        <v>35</v>
      </c>
      <c r="F20610" s="287">
        <v>6382</v>
      </c>
      <c r="G20610" s="287">
        <v>353</v>
      </c>
      <c r="H20610" s="287">
        <v>664</v>
      </c>
      <c r="I20610" s="287">
        <v>696501.01</v>
      </c>
      <c r="J20610" s="287">
        <v>162962.15</v>
      </c>
      <c r="K20610" s="287">
        <v>103353</v>
      </c>
      <c r="L20610" s="287">
        <v>1132701.8400000001</v>
      </c>
    </row>
    <row r="20611" spans="1:12">
      <c r="A20611" s="287">
        <v>2023</v>
      </c>
      <c r="B20611" s="287" t="s">
        <v>194</v>
      </c>
      <c r="C20611" s="287" t="s">
        <v>66</v>
      </c>
      <c r="D20611" s="287" t="s">
        <v>205</v>
      </c>
      <c r="E20611" s="287">
        <v>40</v>
      </c>
      <c r="F20611" s="287">
        <v>6605</v>
      </c>
      <c r="G20611" s="287">
        <v>296</v>
      </c>
      <c r="H20611" s="287">
        <v>538</v>
      </c>
      <c r="I20611" s="287">
        <v>659244.88</v>
      </c>
      <c r="J20611" s="287">
        <v>179303.83</v>
      </c>
      <c r="K20611" s="287">
        <v>178587</v>
      </c>
      <c r="L20611" s="287">
        <v>1184388.75</v>
      </c>
    </row>
    <row r="20612" spans="1:12">
      <c r="A20612" s="287">
        <v>2023</v>
      </c>
      <c r="B20612" s="287" t="s">
        <v>194</v>
      </c>
      <c r="C20612" s="287" t="s">
        <v>66</v>
      </c>
      <c r="D20612" s="287" t="s">
        <v>205</v>
      </c>
      <c r="E20612" s="287">
        <v>45</v>
      </c>
      <c r="F20612" s="287">
        <v>6369</v>
      </c>
      <c r="G20612" s="287">
        <v>378</v>
      </c>
      <c r="H20612" s="287">
        <v>639</v>
      </c>
      <c r="I20612" s="287">
        <v>753499.73</v>
      </c>
      <c r="J20612" s="287">
        <v>223641.94</v>
      </c>
      <c r="K20612" s="287">
        <v>292598</v>
      </c>
      <c r="L20612" s="287">
        <v>1475287.02</v>
      </c>
    </row>
    <row r="20613" spans="1:12">
      <c r="A20613" s="287">
        <v>2023</v>
      </c>
      <c r="B20613" s="287" t="s">
        <v>194</v>
      </c>
      <c r="C20613" s="287" t="s">
        <v>66</v>
      </c>
      <c r="D20613" s="287" t="s">
        <v>205</v>
      </c>
      <c r="E20613" s="287">
        <v>50</v>
      </c>
      <c r="F20613" s="287">
        <v>7513</v>
      </c>
      <c r="G20613" s="287">
        <v>592</v>
      </c>
      <c r="H20613" s="287">
        <v>1011</v>
      </c>
      <c r="I20613" s="287">
        <v>1389437.14</v>
      </c>
      <c r="J20613" s="287">
        <v>396398.75</v>
      </c>
      <c r="K20613" s="287">
        <v>475690</v>
      </c>
      <c r="L20613" s="287">
        <v>2523015.83</v>
      </c>
    </row>
    <row r="20614" spans="1:12">
      <c r="A20614" s="287">
        <v>2023</v>
      </c>
      <c r="B20614" s="287" t="s">
        <v>194</v>
      </c>
      <c r="C20614" s="287" t="s">
        <v>66</v>
      </c>
      <c r="D20614" s="287" t="s">
        <v>205</v>
      </c>
      <c r="E20614" s="287">
        <v>55</v>
      </c>
      <c r="F20614" s="287">
        <v>7605</v>
      </c>
      <c r="G20614" s="287">
        <v>750</v>
      </c>
      <c r="H20614" s="287">
        <v>1535</v>
      </c>
      <c r="I20614" s="287">
        <v>2153375.2999999998</v>
      </c>
      <c r="J20614" s="287">
        <v>550891.80000000005</v>
      </c>
      <c r="K20614" s="287">
        <v>602119</v>
      </c>
      <c r="L20614" s="287">
        <v>3608547.52</v>
      </c>
    </row>
    <row r="20615" spans="1:12">
      <c r="A20615" s="287">
        <v>2023</v>
      </c>
      <c r="B20615" s="287" t="s">
        <v>194</v>
      </c>
      <c r="C20615" s="287" t="s">
        <v>66</v>
      </c>
      <c r="D20615" s="287" t="s">
        <v>205</v>
      </c>
      <c r="E20615" s="287">
        <v>60</v>
      </c>
      <c r="F20615" s="287">
        <v>9321</v>
      </c>
      <c r="G20615" s="287">
        <v>1225</v>
      </c>
      <c r="H20615" s="287">
        <v>2199</v>
      </c>
      <c r="I20615" s="287">
        <v>3107584.36</v>
      </c>
      <c r="J20615" s="287">
        <v>827283.35</v>
      </c>
      <c r="K20615" s="287">
        <v>981850.58</v>
      </c>
      <c r="L20615" s="287">
        <v>5344550.67</v>
      </c>
    </row>
    <row r="20616" spans="1:12">
      <c r="A20616" s="287">
        <v>2023</v>
      </c>
      <c r="B20616" s="287" t="s">
        <v>194</v>
      </c>
      <c r="C20616" s="287" t="s">
        <v>66</v>
      </c>
      <c r="D20616" s="287" t="s">
        <v>205</v>
      </c>
      <c r="E20616" s="287">
        <v>65</v>
      </c>
      <c r="F20616" s="287">
        <v>9079</v>
      </c>
      <c r="G20616" s="287">
        <v>1808</v>
      </c>
      <c r="H20616" s="287">
        <v>3103</v>
      </c>
      <c r="I20616" s="287">
        <v>3971388.3</v>
      </c>
      <c r="J20616" s="287">
        <v>1025719.23</v>
      </c>
      <c r="K20616" s="287">
        <v>1410231</v>
      </c>
      <c r="L20616" s="287">
        <v>6951569.2300000004</v>
      </c>
    </row>
    <row r="20617" spans="1:12">
      <c r="A20617" s="287">
        <v>2023</v>
      </c>
      <c r="B20617" s="287" t="s">
        <v>194</v>
      </c>
      <c r="C20617" s="287" t="s">
        <v>66</v>
      </c>
      <c r="D20617" s="287" t="s">
        <v>205</v>
      </c>
      <c r="E20617" s="287">
        <v>70</v>
      </c>
      <c r="F20617" s="287">
        <v>8283</v>
      </c>
      <c r="G20617" s="287">
        <v>1900</v>
      </c>
      <c r="H20617" s="287">
        <v>4085</v>
      </c>
      <c r="I20617" s="287">
        <v>5135663.08</v>
      </c>
      <c r="J20617" s="287">
        <v>1242840.1100000001</v>
      </c>
      <c r="K20617" s="287">
        <v>1372275</v>
      </c>
      <c r="L20617" s="287">
        <v>8275520.0499999998</v>
      </c>
    </row>
    <row r="20618" spans="1:12">
      <c r="A20618" s="287">
        <v>2023</v>
      </c>
      <c r="B20618" s="287" t="s">
        <v>194</v>
      </c>
      <c r="C20618" s="287" t="s">
        <v>66</v>
      </c>
      <c r="D20618" s="287" t="s">
        <v>205</v>
      </c>
      <c r="E20618" s="287">
        <v>75</v>
      </c>
      <c r="F20618" s="287">
        <v>6646</v>
      </c>
      <c r="G20618" s="287">
        <v>2009</v>
      </c>
      <c r="H20618" s="287">
        <v>4096</v>
      </c>
      <c r="I20618" s="287">
        <v>4295381.09</v>
      </c>
      <c r="J20618" s="287">
        <v>1063287.8400000001</v>
      </c>
      <c r="K20618" s="287">
        <v>967592</v>
      </c>
      <c r="L20618" s="287">
        <v>6682546.0499999998</v>
      </c>
    </row>
    <row r="20619" spans="1:12">
      <c r="A20619" s="287">
        <v>2023</v>
      </c>
      <c r="B20619" s="287" t="s">
        <v>194</v>
      </c>
      <c r="C20619" s="287" t="s">
        <v>66</v>
      </c>
      <c r="D20619" s="287" t="s">
        <v>205</v>
      </c>
      <c r="E20619" s="287">
        <v>80</v>
      </c>
      <c r="F20619" s="287">
        <v>4020</v>
      </c>
      <c r="G20619" s="287">
        <v>1481</v>
      </c>
      <c r="H20619" s="287">
        <v>3016</v>
      </c>
      <c r="I20619" s="287">
        <v>3042152.04</v>
      </c>
      <c r="J20619" s="287">
        <v>710672.7</v>
      </c>
      <c r="K20619" s="287">
        <v>727421</v>
      </c>
      <c r="L20619" s="287">
        <v>4665711.1500000004</v>
      </c>
    </row>
    <row r="20620" spans="1:12">
      <c r="A20620" s="287">
        <v>2023</v>
      </c>
      <c r="B20620" s="287" t="s">
        <v>194</v>
      </c>
      <c r="C20620" s="287" t="s">
        <v>66</v>
      </c>
      <c r="D20620" s="287" t="s">
        <v>205</v>
      </c>
      <c r="E20620" s="287">
        <v>85</v>
      </c>
      <c r="F20620" s="287">
        <v>2005</v>
      </c>
      <c r="G20620" s="287">
        <v>778</v>
      </c>
      <c r="H20620" s="287">
        <v>2567</v>
      </c>
      <c r="I20620" s="287">
        <v>1955701.36</v>
      </c>
      <c r="J20620" s="287">
        <v>349018.75</v>
      </c>
      <c r="K20620" s="287">
        <v>253040</v>
      </c>
      <c r="L20620" s="287">
        <v>2643299.2999999998</v>
      </c>
    </row>
    <row r="20621" spans="1:12">
      <c r="A20621" s="287">
        <v>2023</v>
      </c>
      <c r="B20621" s="287" t="s">
        <v>194</v>
      </c>
      <c r="C20621" s="287" t="s">
        <v>66</v>
      </c>
      <c r="D20621" s="287" t="s">
        <v>205</v>
      </c>
      <c r="E20621" s="287">
        <v>90</v>
      </c>
      <c r="F20621" s="287">
        <v>768</v>
      </c>
      <c r="G20621" s="287">
        <v>220</v>
      </c>
      <c r="H20621" s="287">
        <v>921</v>
      </c>
      <c r="I20621" s="287">
        <v>677365.79</v>
      </c>
      <c r="J20621" s="287">
        <v>101524.56</v>
      </c>
      <c r="K20621" s="287">
        <v>51920</v>
      </c>
      <c r="L20621" s="287">
        <v>855562.55</v>
      </c>
    </row>
    <row r="20622" spans="1:12">
      <c r="A20622" s="287">
        <v>2023</v>
      </c>
      <c r="B20622" s="287" t="s">
        <v>194</v>
      </c>
      <c r="C20622" s="287" t="s">
        <v>66</v>
      </c>
      <c r="D20622" s="287" t="s">
        <v>205</v>
      </c>
      <c r="E20622" s="287">
        <v>95</v>
      </c>
      <c r="F20622" s="287">
        <v>135</v>
      </c>
      <c r="G20622" s="287">
        <v>30</v>
      </c>
      <c r="H20622" s="287">
        <v>207</v>
      </c>
      <c r="I20622" s="287">
        <v>89305.37</v>
      </c>
      <c r="J20622" s="287">
        <v>12612.98</v>
      </c>
      <c r="K20622" s="287">
        <v>0</v>
      </c>
      <c r="L20622" s="287">
        <v>110866.05</v>
      </c>
    </row>
    <row r="20623" spans="1:12">
      <c r="A20623" s="287">
        <v>2023</v>
      </c>
      <c r="B20623" s="287" t="s">
        <v>194</v>
      </c>
      <c r="C20623" s="287" t="s">
        <v>66</v>
      </c>
      <c r="D20623" s="287" t="s">
        <v>206</v>
      </c>
      <c r="E20623" s="287">
        <v>0</v>
      </c>
      <c r="F20623" s="287">
        <v>4078</v>
      </c>
      <c r="G20623" s="287">
        <v>77</v>
      </c>
      <c r="H20623" s="287">
        <v>228</v>
      </c>
      <c r="I20623" s="287">
        <v>174257.01</v>
      </c>
      <c r="J20623" s="287">
        <v>26732.22</v>
      </c>
      <c r="K20623" s="287">
        <v>768</v>
      </c>
      <c r="L20623" s="287">
        <v>222068.19</v>
      </c>
    </row>
    <row r="20624" spans="1:12">
      <c r="A20624" s="287">
        <v>2023</v>
      </c>
      <c r="B20624" s="287" t="s">
        <v>194</v>
      </c>
      <c r="C20624" s="287" t="s">
        <v>66</v>
      </c>
      <c r="D20624" s="287" t="s">
        <v>206</v>
      </c>
      <c r="E20624" s="287">
        <v>5</v>
      </c>
      <c r="F20624" s="287">
        <v>5494</v>
      </c>
      <c r="G20624" s="287">
        <v>76</v>
      </c>
      <c r="H20624" s="287">
        <v>95</v>
      </c>
      <c r="I20624" s="287">
        <v>114011.69</v>
      </c>
      <c r="J20624" s="287">
        <v>29291.55</v>
      </c>
      <c r="K20624" s="287">
        <v>1360</v>
      </c>
      <c r="L20624" s="287">
        <v>168635.98</v>
      </c>
    </row>
    <row r="20625" spans="1:12">
      <c r="A20625" s="287">
        <v>2023</v>
      </c>
      <c r="B20625" s="287" t="s">
        <v>194</v>
      </c>
      <c r="C20625" s="287" t="s">
        <v>66</v>
      </c>
      <c r="D20625" s="287" t="s">
        <v>206</v>
      </c>
      <c r="E20625" s="287">
        <v>10</v>
      </c>
      <c r="F20625" s="287">
        <v>6213</v>
      </c>
      <c r="G20625" s="287">
        <v>73</v>
      </c>
      <c r="H20625" s="287">
        <v>109</v>
      </c>
      <c r="I20625" s="287">
        <v>110989.4</v>
      </c>
      <c r="J20625" s="287">
        <v>38554.379999999997</v>
      </c>
      <c r="K20625" s="287">
        <v>70841.100000000006</v>
      </c>
      <c r="L20625" s="287">
        <v>253896.45</v>
      </c>
    </row>
    <row r="20626" spans="1:12">
      <c r="A20626" s="287">
        <v>2023</v>
      </c>
      <c r="B20626" s="287" t="s">
        <v>194</v>
      </c>
      <c r="C20626" s="287" t="s">
        <v>66</v>
      </c>
      <c r="D20626" s="287" t="s">
        <v>206</v>
      </c>
      <c r="E20626" s="287">
        <v>15</v>
      </c>
      <c r="F20626" s="287">
        <v>6405</v>
      </c>
      <c r="G20626" s="287">
        <v>255</v>
      </c>
      <c r="H20626" s="287">
        <v>441</v>
      </c>
      <c r="I20626" s="287">
        <v>497912.31</v>
      </c>
      <c r="J20626" s="287">
        <v>113690.38</v>
      </c>
      <c r="K20626" s="287">
        <v>71669</v>
      </c>
      <c r="L20626" s="287">
        <v>754203.85</v>
      </c>
    </row>
    <row r="20627" spans="1:12">
      <c r="A20627" s="287">
        <v>2023</v>
      </c>
      <c r="B20627" s="287" t="s">
        <v>194</v>
      </c>
      <c r="C20627" s="287" t="s">
        <v>66</v>
      </c>
      <c r="D20627" s="287" t="s">
        <v>206</v>
      </c>
      <c r="E20627" s="287">
        <v>20</v>
      </c>
      <c r="F20627" s="287">
        <v>5289</v>
      </c>
      <c r="G20627" s="287">
        <v>315</v>
      </c>
      <c r="H20627" s="287">
        <v>854</v>
      </c>
      <c r="I20627" s="287">
        <v>846936.41</v>
      </c>
      <c r="J20627" s="287">
        <v>156157.95000000001</v>
      </c>
      <c r="K20627" s="287">
        <v>88602</v>
      </c>
      <c r="L20627" s="287">
        <v>1201277.51</v>
      </c>
    </row>
    <row r="20628" spans="1:12">
      <c r="A20628" s="287">
        <v>2023</v>
      </c>
      <c r="B20628" s="287" t="s">
        <v>194</v>
      </c>
      <c r="C20628" s="287" t="s">
        <v>66</v>
      </c>
      <c r="D20628" s="287" t="s">
        <v>206</v>
      </c>
      <c r="E20628" s="287">
        <v>25</v>
      </c>
      <c r="F20628" s="287">
        <v>4544</v>
      </c>
      <c r="G20628" s="287">
        <v>371</v>
      </c>
      <c r="H20628" s="287">
        <v>911</v>
      </c>
      <c r="I20628" s="287">
        <v>1010835.89</v>
      </c>
      <c r="J20628" s="287">
        <v>239377.51</v>
      </c>
      <c r="K20628" s="287">
        <v>161759</v>
      </c>
      <c r="L20628" s="287">
        <v>1577800.3</v>
      </c>
    </row>
    <row r="20629" spans="1:12">
      <c r="A20629" s="287">
        <v>2023</v>
      </c>
      <c r="B20629" s="287" t="s">
        <v>194</v>
      </c>
      <c r="C20629" s="287" t="s">
        <v>66</v>
      </c>
      <c r="D20629" s="287" t="s">
        <v>206</v>
      </c>
      <c r="E20629" s="287">
        <v>30</v>
      </c>
      <c r="F20629" s="287">
        <v>6711</v>
      </c>
      <c r="G20629" s="287">
        <v>631</v>
      </c>
      <c r="H20629" s="287">
        <v>1754</v>
      </c>
      <c r="I20629" s="287">
        <v>1752087.74</v>
      </c>
      <c r="J20629" s="287">
        <v>437344.3</v>
      </c>
      <c r="K20629" s="287">
        <v>231629</v>
      </c>
      <c r="L20629" s="287">
        <v>2719874.89</v>
      </c>
    </row>
    <row r="20630" spans="1:12">
      <c r="A20630" s="287">
        <v>2023</v>
      </c>
      <c r="B20630" s="287" t="s">
        <v>194</v>
      </c>
      <c r="C20630" s="287" t="s">
        <v>66</v>
      </c>
      <c r="D20630" s="287" t="s">
        <v>206</v>
      </c>
      <c r="E20630" s="287">
        <v>35</v>
      </c>
      <c r="F20630" s="287">
        <v>7579</v>
      </c>
      <c r="G20630" s="287">
        <v>700</v>
      </c>
      <c r="H20630" s="287">
        <v>1652</v>
      </c>
      <c r="I20630" s="287">
        <v>1660700.93</v>
      </c>
      <c r="J20630" s="287">
        <v>412973.81</v>
      </c>
      <c r="K20630" s="287">
        <v>219105</v>
      </c>
      <c r="L20630" s="287">
        <v>2718229.74</v>
      </c>
    </row>
    <row r="20631" spans="1:12">
      <c r="A20631" s="287">
        <v>2023</v>
      </c>
      <c r="B20631" s="287" t="s">
        <v>194</v>
      </c>
      <c r="C20631" s="287" t="s">
        <v>66</v>
      </c>
      <c r="D20631" s="287" t="s">
        <v>206</v>
      </c>
      <c r="E20631" s="287">
        <v>40</v>
      </c>
      <c r="F20631" s="287">
        <v>7537</v>
      </c>
      <c r="G20631" s="287">
        <v>622</v>
      </c>
      <c r="H20631" s="287">
        <v>1250</v>
      </c>
      <c r="I20631" s="287">
        <v>1378623.73</v>
      </c>
      <c r="J20631" s="287">
        <v>350123.74</v>
      </c>
      <c r="K20631" s="287">
        <v>253619</v>
      </c>
      <c r="L20631" s="287">
        <v>2333435.7400000002</v>
      </c>
    </row>
    <row r="20632" spans="1:12">
      <c r="A20632" s="287">
        <v>2023</v>
      </c>
      <c r="B20632" s="287" t="s">
        <v>194</v>
      </c>
      <c r="C20632" s="287" t="s">
        <v>66</v>
      </c>
      <c r="D20632" s="287" t="s">
        <v>206</v>
      </c>
      <c r="E20632" s="287">
        <v>45</v>
      </c>
      <c r="F20632" s="287">
        <v>7475</v>
      </c>
      <c r="G20632" s="287">
        <v>796</v>
      </c>
      <c r="H20632" s="287">
        <v>1582</v>
      </c>
      <c r="I20632" s="287">
        <v>1635010.33</v>
      </c>
      <c r="J20632" s="287">
        <v>397407.33</v>
      </c>
      <c r="K20632" s="287">
        <v>378171</v>
      </c>
      <c r="L20632" s="287">
        <v>2762470.35</v>
      </c>
    </row>
    <row r="20633" spans="1:12">
      <c r="A20633" s="287">
        <v>2023</v>
      </c>
      <c r="B20633" s="287" t="s">
        <v>194</v>
      </c>
      <c r="C20633" s="287" t="s">
        <v>66</v>
      </c>
      <c r="D20633" s="287" t="s">
        <v>206</v>
      </c>
      <c r="E20633" s="287">
        <v>50</v>
      </c>
      <c r="F20633" s="287">
        <v>8879</v>
      </c>
      <c r="G20633" s="287">
        <v>1056</v>
      </c>
      <c r="H20633" s="287">
        <v>1865</v>
      </c>
      <c r="I20633" s="287">
        <v>2143766.2599999998</v>
      </c>
      <c r="J20633" s="287">
        <v>566281.86</v>
      </c>
      <c r="K20633" s="287">
        <v>548954</v>
      </c>
      <c r="L20633" s="287">
        <v>3754930.42</v>
      </c>
    </row>
    <row r="20634" spans="1:12">
      <c r="A20634" s="287">
        <v>2023</v>
      </c>
      <c r="B20634" s="287" t="s">
        <v>194</v>
      </c>
      <c r="C20634" s="287" t="s">
        <v>66</v>
      </c>
      <c r="D20634" s="287" t="s">
        <v>206</v>
      </c>
      <c r="E20634" s="287">
        <v>55</v>
      </c>
      <c r="F20634" s="287">
        <v>9077</v>
      </c>
      <c r="G20634" s="287">
        <v>1136</v>
      </c>
      <c r="H20634" s="287">
        <v>2068</v>
      </c>
      <c r="I20634" s="287">
        <v>2501368.63</v>
      </c>
      <c r="J20634" s="287">
        <v>654446.13</v>
      </c>
      <c r="K20634" s="287">
        <v>689619</v>
      </c>
      <c r="L20634" s="287">
        <v>4309337.22</v>
      </c>
    </row>
    <row r="20635" spans="1:12">
      <c r="A20635" s="287">
        <v>2023</v>
      </c>
      <c r="B20635" s="287" t="s">
        <v>194</v>
      </c>
      <c r="C20635" s="287" t="s">
        <v>66</v>
      </c>
      <c r="D20635" s="287" t="s">
        <v>206</v>
      </c>
      <c r="E20635" s="287">
        <v>60</v>
      </c>
      <c r="F20635" s="287">
        <v>10742</v>
      </c>
      <c r="G20635" s="287">
        <v>1452</v>
      </c>
      <c r="H20635" s="287">
        <v>2818</v>
      </c>
      <c r="I20635" s="287">
        <v>3420120.14</v>
      </c>
      <c r="J20635" s="287">
        <v>915779.43</v>
      </c>
      <c r="K20635" s="287">
        <v>958352</v>
      </c>
      <c r="L20635" s="287">
        <v>5842933.8300000001</v>
      </c>
    </row>
    <row r="20636" spans="1:12">
      <c r="A20636" s="287">
        <v>2023</v>
      </c>
      <c r="B20636" s="287" t="s">
        <v>194</v>
      </c>
      <c r="C20636" s="287" t="s">
        <v>66</v>
      </c>
      <c r="D20636" s="287" t="s">
        <v>206</v>
      </c>
      <c r="E20636" s="287">
        <v>65</v>
      </c>
      <c r="F20636" s="287">
        <v>10230</v>
      </c>
      <c r="G20636" s="287">
        <v>1656</v>
      </c>
      <c r="H20636" s="287">
        <v>3624</v>
      </c>
      <c r="I20636" s="287">
        <v>4252167.68</v>
      </c>
      <c r="J20636" s="287">
        <v>1085812.32</v>
      </c>
      <c r="K20636" s="287">
        <v>1237467.3600000001</v>
      </c>
      <c r="L20636" s="287">
        <v>7076046.04</v>
      </c>
    </row>
    <row r="20637" spans="1:12">
      <c r="A20637" s="287">
        <v>2023</v>
      </c>
      <c r="B20637" s="287" t="s">
        <v>194</v>
      </c>
      <c r="C20637" s="287" t="s">
        <v>66</v>
      </c>
      <c r="D20637" s="287" t="s">
        <v>206</v>
      </c>
      <c r="E20637" s="287">
        <v>70</v>
      </c>
      <c r="F20637" s="287">
        <v>9475</v>
      </c>
      <c r="G20637" s="287">
        <v>1930</v>
      </c>
      <c r="H20637" s="287">
        <v>3820</v>
      </c>
      <c r="I20637" s="287">
        <v>4533980.24</v>
      </c>
      <c r="J20637" s="287">
        <v>1177379.22</v>
      </c>
      <c r="K20637" s="287">
        <v>1337699</v>
      </c>
      <c r="L20637" s="287">
        <v>7481677.5199999996</v>
      </c>
    </row>
    <row r="20638" spans="1:12">
      <c r="A20638" s="287">
        <v>2023</v>
      </c>
      <c r="B20638" s="287" t="s">
        <v>194</v>
      </c>
      <c r="C20638" s="287" t="s">
        <v>66</v>
      </c>
      <c r="D20638" s="287" t="s">
        <v>206</v>
      </c>
      <c r="E20638" s="287">
        <v>75</v>
      </c>
      <c r="F20638" s="287">
        <v>7584</v>
      </c>
      <c r="G20638" s="287">
        <v>1854</v>
      </c>
      <c r="H20638" s="287">
        <v>4559</v>
      </c>
      <c r="I20638" s="287">
        <v>4823083.3600000003</v>
      </c>
      <c r="J20638" s="287">
        <v>1128993.01</v>
      </c>
      <c r="K20638" s="287">
        <v>1403463</v>
      </c>
      <c r="L20638" s="287">
        <v>7732158.9199999999</v>
      </c>
    </row>
    <row r="20639" spans="1:12">
      <c r="A20639" s="287">
        <v>2023</v>
      </c>
      <c r="B20639" s="287" t="s">
        <v>194</v>
      </c>
      <c r="C20639" s="287" t="s">
        <v>66</v>
      </c>
      <c r="D20639" s="287" t="s">
        <v>206</v>
      </c>
      <c r="E20639" s="287">
        <v>80</v>
      </c>
      <c r="F20639" s="287">
        <v>4544</v>
      </c>
      <c r="G20639" s="287">
        <v>1355</v>
      </c>
      <c r="H20639" s="287">
        <v>3679</v>
      </c>
      <c r="I20639" s="287">
        <v>3030914.51</v>
      </c>
      <c r="J20639" s="287">
        <v>642869.59</v>
      </c>
      <c r="K20639" s="287">
        <v>651064</v>
      </c>
      <c r="L20639" s="287">
        <v>4549551.41</v>
      </c>
    </row>
    <row r="20640" spans="1:12">
      <c r="A20640" s="287">
        <v>2023</v>
      </c>
      <c r="B20640" s="287" t="s">
        <v>194</v>
      </c>
      <c r="C20640" s="287" t="s">
        <v>66</v>
      </c>
      <c r="D20640" s="287" t="s">
        <v>206</v>
      </c>
      <c r="E20640" s="287">
        <v>85</v>
      </c>
      <c r="F20640" s="287">
        <v>2604</v>
      </c>
      <c r="G20640" s="287">
        <v>720</v>
      </c>
      <c r="H20640" s="287">
        <v>2555</v>
      </c>
      <c r="I20640" s="287">
        <v>2190186.7799999998</v>
      </c>
      <c r="J20640" s="287">
        <v>344228.82</v>
      </c>
      <c r="K20640" s="287">
        <v>387391</v>
      </c>
      <c r="L20640" s="287">
        <v>3022735.26</v>
      </c>
    </row>
    <row r="20641" spans="1:12">
      <c r="A20641" s="287">
        <v>2023</v>
      </c>
      <c r="B20641" s="287" t="s">
        <v>194</v>
      </c>
      <c r="C20641" s="287" t="s">
        <v>66</v>
      </c>
      <c r="D20641" s="287" t="s">
        <v>206</v>
      </c>
      <c r="E20641" s="287">
        <v>90</v>
      </c>
      <c r="F20641" s="287">
        <v>1145</v>
      </c>
      <c r="G20641" s="287">
        <v>361</v>
      </c>
      <c r="H20641" s="287">
        <v>1555</v>
      </c>
      <c r="I20641" s="287">
        <v>1016695.68</v>
      </c>
      <c r="J20641" s="287">
        <v>147850.17000000001</v>
      </c>
      <c r="K20641" s="287">
        <v>79923</v>
      </c>
      <c r="L20641" s="287">
        <v>1286783.07</v>
      </c>
    </row>
    <row r="20642" spans="1:12">
      <c r="A20642" s="287">
        <v>2023</v>
      </c>
      <c r="B20642" s="287" t="s">
        <v>194</v>
      </c>
      <c r="C20642" s="287" t="s">
        <v>66</v>
      </c>
      <c r="D20642" s="287" t="s">
        <v>206</v>
      </c>
      <c r="E20642" s="287">
        <v>95</v>
      </c>
      <c r="F20642" s="287">
        <v>268</v>
      </c>
      <c r="G20642" s="287">
        <v>87</v>
      </c>
      <c r="H20642" s="287">
        <v>439</v>
      </c>
      <c r="I20642" s="287">
        <v>306013.63</v>
      </c>
      <c r="J20642" s="287">
        <v>39658.089999999997</v>
      </c>
      <c r="K20642" s="287">
        <v>14441</v>
      </c>
      <c r="L20642" s="287">
        <v>374769.62</v>
      </c>
    </row>
    <row r="20643" spans="1:12">
      <c r="A20643" s="287">
        <v>2023</v>
      </c>
      <c r="B20643" s="287" t="s">
        <v>194</v>
      </c>
      <c r="C20643" s="287" t="s">
        <v>68</v>
      </c>
      <c r="D20643" s="287" t="s">
        <v>205</v>
      </c>
      <c r="E20643" s="287">
        <v>0</v>
      </c>
      <c r="F20643" s="287">
        <v>6231</v>
      </c>
      <c r="G20643" s="287">
        <v>168</v>
      </c>
      <c r="H20643" s="287">
        <v>310</v>
      </c>
      <c r="I20643" s="287">
        <v>319254.15000000002</v>
      </c>
      <c r="J20643" s="287">
        <v>51367.42</v>
      </c>
      <c r="K20643" s="287">
        <v>5028</v>
      </c>
      <c r="L20643" s="287">
        <v>501057.73</v>
      </c>
    </row>
    <row r="20644" spans="1:12">
      <c r="A20644" s="287">
        <v>2023</v>
      </c>
      <c r="B20644" s="287" t="s">
        <v>194</v>
      </c>
      <c r="C20644" s="287" t="s">
        <v>68</v>
      </c>
      <c r="D20644" s="287" t="s">
        <v>205</v>
      </c>
      <c r="E20644" s="287">
        <v>5</v>
      </c>
      <c r="F20644" s="287">
        <v>8621</v>
      </c>
      <c r="G20644" s="287">
        <v>128</v>
      </c>
      <c r="H20644" s="287">
        <v>142</v>
      </c>
      <c r="I20644" s="287">
        <v>205265.85</v>
      </c>
      <c r="J20644" s="287">
        <v>54388.94</v>
      </c>
      <c r="K20644" s="287">
        <v>9658</v>
      </c>
      <c r="L20644" s="287">
        <v>372049.99</v>
      </c>
    </row>
    <row r="20645" spans="1:12">
      <c r="A20645" s="287">
        <v>2023</v>
      </c>
      <c r="B20645" s="287" t="s">
        <v>194</v>
      </c>
      <c r="C20645" s="287" t="s">
        <v>68</v>
      </c>
      <c r="D20645" s="287" t="s">
        <v>205</v>
      </c>
      <c r="E20645" s="287">
        <v>10</v>
      </c>
      <c r="F20645" s="287">
        <v>9192</v>
      </c>
      <c r="G20645" s="287">
        <v>77</v>
      </c>
      <c r="H20645" s="287">
        <v>103</v>
      </c>
      <c r="I20645" s="287">
        <v>118544</v>
      </c>
      <c r="J20645" s="287">
        <v>25658.89</v>
      </c>
      <c r="K20645" s="287">
        <v>60923</v>
      </c>
      <c r="L20645" s="287">
        <v>264268.25</v>
      </c>
    </row>
    <row r="20646" spans="1:12">
      <c r="A20646" s="287">
        <v>2023</v>
      </c>
      <c r="B20646" s="287" t="s">
        <v>194</v>
      </c>
      <c r="C20646" s="287" t="s">
        <v>68</v>
      </c>
      <c r="D20646" s="287" t="s">
        <v>205</v>
      </c>
      <c r="E20646" s="287">
        <v>15</v>
      </c>
      <c r="F20646" s="287">
        <v>8068</v>
      </c>
      <c r="G20646" s="287">
        <v>179</v>
      </c>
      <c r="H20646" s="287">
        <v>239</v>
      </c>
      <c r="I20646" s="287">
        <v>301942.2</v>
      </c>
      <c r="J20646" s="287">
        <v>61374.2</v>
      </c>
      <c r="K20646" s="287">
        <v>86527</v>
      </c>
      <c r="L20646" s="287">
        <v>578976.19999999995</v>
      </c>
    </row>
    <row r="20647" spans="1:12">
      <c r="A20647" s="287">
        <v>2023</v>
      </c>
      <c r="B20647" s="287" t="s">
        <v>194</v>
      </c>
      <c r="C20647" s="287" t="s">
        <v>68</v>
      </c>
      <c r="D20647" s="287" t="s">
        <v>205</v>
      </c>
      <c r="E20647" s="287">
        <v>20</v>
      </c>
      <c r="F20647" s="287">
        <v>5416</v>
      </c>
      <c r="G20647" s="287">
        <v>152</v>
      </c>
      <c r="H20647" s="287">
        <v>283</v>
      </c>
      <c r="I20647" s="287">
        <v>365521.72</v>
      </c>
      <c r="J20647" s="287">
        <v>62049.93</v>
      </c>
      <c r="K20647" s="287">
        <v>101777</v>
      </c>
      <c r="L20647" s="287">
        <v>681285.05</v>
      </c>
    </row>
    <row r="20648" spans="1:12">
      <c r="A20648" s="287">
        <v>2023</v>
      </c>
      <c r="B20648" s="287" t="s">
        <v>194</v>
      </c>
      <c r="C20648" s="287" t="s">
        <v>68</v>
      </c>
      <c r="D20648" s="287" t="s">
        <v>205</v>
      </c>
      <c r="E20648" s="287">
        <v>25</v>
      </c>
      <c r="F20648" s="287">
        <v>5056</v>
      </c>
      <c r="G20648" s="287">
        <v>93</v>
      </c>
      <c r="H20648" s="287">
        <v>304</v>
      </c>
      <c r="I20648" s="287">
        <v>296315.25</v>
      </c>
      <c r="J20648" s="287">
        <v>56482.65</v>
      </c>
      <c r="K20648" s="287">
        <v>68688</v>
      </c>
      <c r="L20648" s="287">
        <v>530997.96</v>
      </c>
    </row>
    <row r="20649" spans="1:12">
      <c r="A20649" s="287">
        <v>2023</v>
      </c>
      <c r="B20649" s="287" t="s">
        <v>194</v>
      </c>
      <c r="C20649" s="287" t="s">
        <v>68</v>
      </c>
      <c r="D20649" s="287" t="s">
        <v>205</v>
      </c>
      <c r="E20649" s="287">
        <v>30</v>
      </c>
      <c r="F20649" s="287">
        <v>8128</v>
      </c>
      <c r="G20649" s="287">
        <v>157</v>
      </c>
      <c r="H20649" s="287">
        <v>356</v>
      </c>
      <c r="I20649" s="287">
        <v>364421.55</v>
      </c>
      <c r="J20649" s="287">
        <v>71696.02</v>
      </c>
      <c r="K20649" s="287">
        <v>114985.1</v>
      </c>
      <c r="L20649" s="287">
        <v>757562.73</v>
      </c>
    </row>
    <row r="20650" spans="1:12">
      <c r="A20650" s="287">
        <v>2023</v>
      </c>
      <c r="B20650" s="287" t="s">
        <v>194</v>
      </c>
      <c r="C20650" s="287" t="s">
        <v>68</v>
      </c>
      <c r="D20650" s="287" t="s">
        <v>205</v>
      </c>
      <c r="E20650" s="287">
        <v>35</v>
      </c>
      <c r="F20650" s="287">
        <v>9679</v>
      </c>
      <c r="G20650" s="287">
        <v>234</v>
      </c>
      <c r="H20650" s="287">
        <v>333</v>
      </c>
      <c r="I20650" s="287">
        <v>407871.93</v>
      </c>
      <c r="J20650" s="287">
        <v>112153.51</v>
      </c>
      <c r="K20650" s="287">
        <v>86149</v>
      </c>
      <c r="L20650" s="287">
        <v>867069.11</v>
      </c>
    </row>
    <row r="20651" spans="1:12">
      <c r="A20651" s="287">
        <v>2023</v>
      </c>
      <c r="B20651" s="287" t="s">
        <v>194</v>
      </c>
      <c r="C20651" s="287" t="s">
        <v>68</v>
      </c>
      <c r="D20651" s="287" t="s">
        <v>205</v>
      </c>
      <c r="E20651" s="287">
        <v>40</v>
      </c>
      <c r="F20651" s="287">
        <v>10220</v>
      </c>
      <c r="G20651" s="287">
        <v>219</v>
      </c>
      <c r="H20651" s="287">
        <v>367</v>
      </c>
      <c r="I20651" s="287">
        <v>489801.45</v>
      </c>
      <c r="J20651" s="287">
        <v>119451.92</v>
      </c>
      <c r="K20651" s="287">
        <v>209765</v>
      </c>
      <c r="L20651" s="287">
        <v>1086353.19</v>
      </c>
    </row>
    <row r="20652" spans="1:12">
      <c r="A20652" s="287">
        <v>2023</v>
      </c>
      <c r="B20652" s="287" t="s">
        <v>194</v>
      </c>
      <c r="C20652" s="287" t="s">
        <v>68</v>
      </c>
      <c r="D20652" s="287" t="s">
        <v>205</v>
      </c>
      <c r="E20652" s="287">
        <v>45</v>
      </c>
      <c r="F20652" s="287">
        <v>8768</v>
      </c>
      <c r="G20652" s="287">
        <v>381</v>
      </c>
      <c r="H20652" s="287">
        <v>652</v>
      </c>
      <c r="I20652" s="287">
        <v>793214.78</v>
      </c>
      <c r="J20652" s="287">
        <v>167399.03</v>
      </c>
      <c r="K20652" s="287">
        <v>208670</v>
      </c>
      <c r="L20652" s="287">
        <v>1443475.43</v>
      </c>
    </row>
    <row r="20653" spans="1:12">
      <c r="A20653" s="287">
        <v>2023</v>
      </c>
      <c r="B20653" s="287" t="s">
        <v>194</v>
      </c>
      <c r="C20653" s="287" t="s">
        <v>68</v>
      </c>
      <c r="D20653" s="287" t="s">
        <v>205</v>
      </c>
      <c r="E20653" s="287">
        <v>50</v>
      </c>
      <c r="F20653" s="287">
        <v>8534</v>
      </c>
      <c r="G20653" s="287">
        <v>517</v>
      </c>
      <c r="H20653" s="287">
        <v>1013</v>
      </c>
      <c r="I20653" s="287">
        <v>1129297.78</v>
      </c>
      <c r="J20653" s="287">
        <v>198401.54</v>
      </c>
      <c r="K20653" s="287">
        <v>305780.05</v>
      </c>
      <c r="L20653" s="287">
        <v>2039517.97</v>
      </c>
    </row>
    <row r="20654" spans="1:12">
      <c r="A20654" s="287">
        <v>2023</v>
      </c>
      <c r="B20654" s="287" t="s">
        <v>194</v>
      </c>
      <c r="C20654" s="287" t="s">
        <v>68</v>
      </c>
      <c r="D20654" s="287" t="s">
        <v>205</v>
      </c>
      <c r="E20654" s="287">
        <v>55</v>
      </c>
      <c r="F20654" s="287">
        <v>7237</v>
      </c>
      <c r="G20654" s="287">
        <v>496</v>
      </c>
      <c r="H20654" s="287">
        <v>921</v>
      </c>
      <c r="I20654" s="287">
        <v>1430188.28</v>
      </c>
      <c r="J20654" s="287">
        <v>283532.71999999997</v>
      </c>
      <c r="K20654" s="287">
        <v>450203.32</v>
      </c>
      <c r="L20654" s="287">
        <v>2594869.65</v>
      </c>
    </row>
    <row r="20655" spans="1:12">
      <c r="A20655" s="287">
        <v>2023</v>
      </c>
      <c r="B20655" s="287" t="s">
        <v>194</v>
      </c>
      <c r="C20655" s="287" t="s">
        <v>68</v>
      </c>
      <c r="D20655" s="287" t="s">
        <v>205</v>
      </c>
      <c r="E20655" s="287">
        <v>60</v>
      </c>
      <c r="F20655" s="287">
        <v>6767</v>
      </c>
      <c r="G20655" s="287">
        <v>772</v>
      </c>
      <c r="H20655" s="287">
        <v>1278</v>
      </c>
      <c r="I20655" s="287">
        <v>1607635.32</v>
      </c>
      <c r="J20655" s="287">
        <v>357605.83</v>
      </c>
      <c r="K20655" s="287">
        <v>582832.65</v>
      </c>
      <c r="L20655" s="287">
        <v>3125083.96</v>
      </c>
    </row>
    <row r="20656" spans="1:12">
      <c r="A20656" s="287">
        <v>2023</v>
      </c>
      <c r="B20656" s="287" t="s">
        <v>194</v>
      </c>
      <c r="C20656" s="287" t="s">
        <v>68</v>
      </c>
      <c r="D20656" s="287" t="s">
        <v>205</v>
      </c>
      <c r="E20656" s="287">
        <v>65</v>
      </c>
      <c r="F20656" s="287">
        <v>5770</v>
      </c>
      <c r="G20656" s="287">
        <v>782</v>
      </c>
      <c r="H20656" s="287">
        <v>1480</v>
      </c>
      <c r="I20656" s="287">
        <v>2279248.2999999998</v>
      </c>
      <c r="J20656" s="287">
        <v>454744.16</v>
      </c>
      <c r="K20656" s="287">
        <v>739534.85</v>
      </c>
      <c r="L20656" s="287">
        <v>4140586.14</v>
      </c>
    </row>
    <row r="20657" spans="1:12">
      <c r="A20657" s="287">
        <v>2023</v>
      </c>
      <c r="B20657" s="287" t="s">
        <v>194</v>
      </c>
      <c r="C20657" s="287" t="s">
        <v>68</v>
      </c>
      <c r="D20657" s="287" t="s">
        <v>205</v>
      </c>
      <c r="E20657" s="287">
        <v>70</v>
      </c>
      <c r="F20657" s="287">
        <v>5188</v>
      </c>
      <c r="G20657" s="287">
        <v>919</v>
      </c>
      <c r="H20657" s="287">
        <v>1550</v>
      </c>
      <c r="I20657" s="287">
        <v>2382075.5699999998</v>
      </c>
      <c r="J20657" s="287">
        <v>460875.46</v>
      </c>
      <c r="K20657" s="287">
        <v>740295.2</v>
      </c>
      <c r="L20657" s="287">
        <v>4204394.4000000004</v>
      </c>
    </row>
    <row r="20658" spans="1:12">
      <c r="A20658" s="287">
        <v>2023</v>
      </c>
      <c r="B20658" s="287" t="s">
        <v>194</v>
      </c>
      <c r="C20658" s="287" t="s">
        <v>68</v>
      </c>
      <c r="D20658" s="287" t="s">
        <v>205</v>
      </c>
      <c r="E20658" s="287">
        <v>75</v>
      </c>
      <c r="F20658" s="287">
        <v>3968</v>
      </c>
      <c r="G20658" s="287">
        <v>1037</v>
      </c>
      <c r="H20658" s="287">
        <v>2283</v>
      </c>
      <c r="I20658" s="287">
        <v>2618017.14</v>
      </c>
      <c r="J20658" s="287">
        <v>470134.73</v>
      </c>
      <c r="K20658" s="287">
        <v>754452</v>
      </c>
      <c r="L20658" s="287">
        <v>4412559.8</v>
      </c>
    </row>
    <row r="20659" spans="1:12">
      <c r="A20659" s="287">
        <v>2023</v>
      </c>
      <c r="B20659" s="287" t="s">
        <v>194</v>
      </c>
      <c r="C20659" s="287" t="s">
        <v>68</v>
      </c>
      <c r="D20659" s="287" t="s">
        <v>205</v>
      </c>
      <c r="E20659" s="287">
        <v>80</v>
      </c>
      <c r="F20659" s="287">
        <v>2246</v>
      </c>
      <c r="G20659" s="287">
        <v>618</v>
      </c>
      <c r="H20659" s="287">
        <v>1574</v>
      </c>
      <c r="I20659" s="287">
        <v>1797158.89</v>
      </c>
      <c r="J20659" s="287">
        <v>294685.78999999998</v>
      </c>
      <c r="K20659" s="287">
        <v>399500.1</v>
      </c>
      <c r="L20659" s="287">
        <v>2752795.84</v>
      </c>
    </row>
    <row r="20660" spans="1:12">
      <c r="A20660" s="287">
        <v>2023</v>
      </c>
      <c r="B20660" s="287" t="s">
        <v>194</v>
      </c>
      <c r="C20660" s="287" t="s">
        <v>68</v>
      </c>
      <c r="D20660" s="287" t="s">
        <v>205</v>
      </c>
      <c r="E20660" s="287">
        <v>85</v>
      </c>
      <c r="F20660" s="287">
        <v>1144</v>
      </c>
      <c r="G20660" s="287">
        <v>284</v>
      </c>
      <c r="H20660" s="287">
        <v>1334</v>
      </c>
      <c r="I20660" s="287">
        <v>1212465.54</v>
      </c>
      <c r="J20660" s="287">
        <v>157360.51</v>
      </c>
      <c r="K20660" s="287">
        <v>200786</v>
      </c>
      <c r="L20660" s="287">
        <v>1761087.51</v>
      </c>
    </row>
    <row r="20661" spans="1:12">
      <c r="A20661" s="287">
        <v>2023</v>
      </c>
      <c r="B20661" s="287" t="s">
        <v>194</v>
      </c>
      <c r="C20661" s="287" t="s">
        <v>68</v>
      </c>
      <c r="D20661" s="287" t="s">
        <v>205</v>
      </c>
      <c r="E20661" s="287">
        <v>90</v>
      </c>
      <c r="F20661" s="287">
        <v>469</v>
      </c>
      <c r="G20661" s="287">
        <v>101</v>
      </c>
      <c r="H20661" s="287">
        <v>520</v>
      </c>
      <c r="I20661" s="287">
        <v>344143.65</v>
      </c>
      <c r="J20661" s="287">
        <v>46489.94</v>
      </c>
      <c r="K20661" s="287">
        <v>29646</v>
      </c>
      <c r="L20661" s="287">
        <v>456159.65</v>
      </c>
    </row>
    <row r="20662" spans="1:12">
      <c r="A20662" s="287">
        <v>2023</v>
      </c>
      <c r="B20662" s="287" t="s">
        <v>194</v>
      </c>
      <c r="C20662" s="287" t="s">
        <v>68</v>
      </c>
      <c r="D20662" s="287" t="s">
        <v>205</v>
      </c>
      <c r="E20662" s="287">
        <v>95</v>
      </c>
      <c r="F20662" s="287">
        <v>98</v>
      </c>
      <c r="G20662" s="287">
        <v>12</v>
      </c>
      <c r="H20662" s="287">
        <v>105</v>
      </c>
      <c r="I20662" s="287">
        <v>81470</v>
      </c>
      <c r="J20662" s="287">
        <v>10173.6</v>
      </c>
      <c r="K20662" s="287">
        <v>7961</v>
      </c>
      <c r="L20662" s="287">
        <v>102988.95</v>
      </c>
    </row>
    <row r="20663" spans="1:12">
      <c r="A20663" s="287">
        <v>2023</v>
      </c>
      <c r="B20663" s="287" t="s">
        <v>194</v>
      </c>
      <c r="C20663" s="287" t="s">
        <v>68</v>
      </c>
      <c r="D20663" s="287" t="s">
        <v>206</v>
      </c>
      <c r="E20663" s="287">
        <v>0</v>
      </c>
      <c r="F20663" s="287">
        <v>5734</v>
      </c>
      <c r="G20663" s="287">
        <v>134</v>
      </c>
      <c r="H20663" s="287">
        <v>257</v>
      </c>
      <c r="I20663" s="287">
        <v>276853.74</v>
      </c>
      <c r="J20663" s="287">
        <v>42719.69</v>
      </c>
      <c r="K20663" s="287">
        <v>21024</v>
      </c>
      <c r="L20663" s="287">
        <v>463089.75</v>
      </c>
    </row>
    <row r="20664" spans="1:12">
      <c r="A20664" s="287">
        <v>2023</v>
      </c>
      <c r="B20664" s="287" t="s">
        <v>194</v>
      </c>
      <c r="C20664" s="287" t="s">
        <v>68</v>
      </c>
      <c r="D20664" s="287" t="s">
        <v>206</v>
      </c>
      <c r="E20664" s="287">
        <v>5</v>
      </c>
      <c r="F20664" s="287">
        <v>8166</v>
      </c>
      <c r="G20664" s="287">
        <v>113</v>
      </c>
      <c r="H20664" s="287">
        <v>124</v>
      </c>
      <c r="I20664" s="287">
        <v>176216.25</v>
      </c>
      <c r="J20664" s="287">
        <v>30776.05</v>
      </c>
      <c r="K20664" s="287">
        <v>566</v>
      </c>
      <c r="L20664" s="287">
        <v>269995.28999999998</v>
      </c>
    </row>
    <row r="20665" spans="1:12">
      <c r="A20665" s="287">
        <v>2023</v>
      </c>
      <c r="B20665" s="287" t="s">
        <v>194</v>
      </c>
      <c r="C20665" s="287" t="s">
        <v>68</v>
      </c>
      <c r="D20665" s="287" t="s">
        <v>206</v>
      </c>
      <c r="E20665" s="287">
        <v>10</v>
      </c>
      <c r="F20665" s="287">
        <v>8567</v>
      </c>
      <c r="G20665" s="287">
        <v>75</v>
      </c>
      <c r="H20665" s="287">
        <v>82</v>
      </c>
      <c r="I20665" s="287">
        <v>116503.25</v>
      </c>
      <c r="J20665" s="287">
        <v>22151.01</v>
      </c>
      <c r="K20665" s="287">
        <v>8846</v>
      </c>
      <c r="L20665" s="287">
        <v>188758.28</v>
      </c>
    </row>
    <row r="20666" spans="1:12">
      <c r="A20666" s="287">
        <v>2023</v>
      </c>
      <c r="B20666" s="287" t="s">
        <v>194</v>
      </c>
      <c r="C20666" s="287" t="s">
        <v>68</v>
      </c>
      <c r="D20666" s="287" t="s">
        <v>206</v>
      </c>
      <c r="E20666" s="287">
        <v>15</v>
      </c>
      <c r="F20666" s="287">
        <v>7765</v>
      </c>
      <c r="G20666" s="287">
        <v>219</v>
      </c>
      <c r="H20666" s="287">
        <v>432</v>
      </c>
      <c r="I20666" s="287">
        <v>493964.01</v>
      </c>
      <c r="J20666" s="287">
        <v>90610.29</v>
      </c>
      <c r="K20666" s="287">
        <v>62814</v>
      </c>
      <c r="L20666" s="287">
        <v>825839.82</v>
      </c>
    </row>
    <row r="20667" spans="1:12">
      <c r="A20667" s="287">
        <v>2023</v>
      </c>
      <c r="B20667" s="287" t="s">
        <v>194</v>
      </c>
      <c r="C20667" s="287" t="s">
        <v>68</v>
      </c>
      <c r="D20667" s="287" t="s">
        <v>206</v>
      </c>
      <c r="E20667" s="287">
        <v>20</v>
      </c>
      <c r="F20667" s="287">
        <v>5698</v>
      </c>
      <c r="G20667" s="287">
        <v>246</v>
      </c>
      <c r="H20667" s="287">
        <v>622</v>
      </c>
      <c r="I20667" s="287">
        <v>658128.74</v>
      </c>
      <c r="J20667" s="287">
        <v>126802.68</v>
      </c>
      <c r="K20667" s="287">
        <v>117907.8</v>
      </c>
      <c r="L20667" s="287">
        <v>1120731.6100000001</v>
      </c>
    </row>
    <row r="20668" spans="1:12">
      <c r="A20668" s="287">
        <v>2023</v>
      </c>
      <c r="B20668" s="287" t="s">
        <v>194</v>
      </c>
      <c r="C20668" s="287" t="s">
        <v>68</v>
      </c>
      <c r="D20668" s="287" t="s">
        <v>206</v>
      </c>
      <c r="E20668" s="287">
        <v>25</v>
      </c>
      <c r="F20668" s="287">
        <v>6210</v>
      </c>
      <c r="G20668" s="287">
        <v>248</v>
      </c>
      <c r="H20668" s="287">
        <v>665</v>
      </c>
      <c r="I20668" s="287">
        <v>729396.15</v>
      </c>
      <c r="J20668" s="287">
        <v>139173.01</v>
      </c>
      <c r="K20668" s="287">
        <v>132585</v>
      </c>
      <c r="L20668" s="287">
        <v>1318301.8500000001</v>
      </c>
    </row>
    <row r="20669" spans="1:12">
      <c r="A20669" s="287">
        <v>2023</v>
      </c>
      <c r="B20669" s="287" t="s">
        <v>194</v>
      </c>
      <c r="C20669" s="287" t="s">
        <v>68</v>
      </c>
      <c r="D20669" s="287" t="s">
        <v>206</v>
      </c>
      <c r="E20669" s="287">
        <v>30</v>
      </c>
      <c r="F20669" s="287">
        <v>9622</v>
      </c>
      <c r="G20669" s="287">
        <v>435</v>
      </c>
      <c r="H20669" s="287">
        <v>1111</v>
      </c>
      <c r="I20669" s="287">
        <v>1352355.43</v>
      </c>
      <c r="J20669" s="287">
        <v>299724.77</v>
      </c>
      <c r="K20669" s="287">
        <v>205955.05</v>
      </c>
      <c r="L20669" s="287">
        <v>2332108.91</v>
      </c>
    </row>
    <row r="20670" spans="1:12">
      <c r="A20670" s="287">
        <v>2023</v>
      </c>
      <c r="B20670" s="287" t="s">
        <v>194</v>
      </c>
      <c r="C20670" s="287" t="s">
        <v>68</v>
      </c>
      <c r="D20670" s="287" t="s">
        <v>206</v>
      </c>
      <c r="E20670" s="287">
        <v>35</v>
      </c>
      <c r="F20670" s="287">
        <v>11480</v>
      </c>
      <c r="G20670" s="287">
        <v>575</v>
      </c>
      <c r="H20670" s="287">
        <v>1206</v>
      </c>
      <c r="I20670" s="287">
        <v>1406082.68</v>
      </c>
      <c r="J20670" s="287">
        <v>332511.99</v>
      </c>
      <c r="K20670" s="287">
        <v>189317</v>
      </c>
      <c r="L20670" s="287">
        <v>2564783.0299999998</v>
      </c>
    </row>
    <row r="20671" spans="1:12">
      <c r="A20671" s="287">
        <v>2023</v>
      </c>
      <c r="B20671" s="287" t="s">
        <v>194</v>
      </c>
      <c r="C20671" s="287" t="s">
        <v>68</v>
      </c>
      <c r="D20671" s="287" t="s">
        <v>206</v>
      </c>
      <c r="E20671" s="287">
        <v>40</v>
      </c>
      <c r="F20671" s="287">
        <v>11335</v>
      </c>
      <c r="G20671" s="287">
        <v>563</v>
      </c>
      <c r="H20671" s="287">
        <v>1235</v>
      </c>
      <c r="I20671" s="287">
        <v>1399102.63</v>
      </c>
      <c r="J20671" s="287">
        <v>276583.11</v>
      </c>
      <c r="K20671" s="287">
        <v>152309</v>
      </c>
      <c r="L20671" s="287">
        <v>2459444.5499999998</v>
      </c>
    </row>
    <row r="20672" spans="1:12">
      <c r="A20672" s="287">
        <v>2023</v>
      </c>
      <c r="B20672" s="287" t="s">
        <v>194</v>
      </c>
      <c r="C20672" s="287" t="s">
        <v>68</v>
      </c>
      <c r="D20672" s="287" t="s">
        <v>206</v>
      </c>
      <c r="E20672" s="287">
        <v>45</v>
      </c>
      <c r="F20672" s="287">
        <v>9610</v>
      </c>
      <c r="G20672" s="287">
        <v>515</v>
      </c>
      <c r="H20672" s="287">
        <v>1103</v>
      </c>
      <c r="I20672" s="287">
        <v>1179728.93</v>
      </c>
      <c r="J20672" s="287">
        <v>235362.75</v>
      </c>
      <c r="K20672" s="287">
        <v>180509</v>
      </c>
      <c r="L20672" s="287">
        <v>2062412.12</v>
      </c>
    </row>
    <row r="20673" spans="1:12">
      <c r="A20673" s="287">
        <v>2023</v>
      </c>
      <c r="B20673" s="287" t="s">
        <v>194</v>
      </c>
      <c r="C20673" s="287" t="s">
        <v>68</v>
      </c>
      <c r="D20673" s="287" t="s">
        <v>206</v>
      </c>
      <c r="E20673" s="287">
        <v>50</v>
      </c>
      <c r="F20673" s="287">
        <v>9462</v>
      </c>
      <c r="G20673" s="287">
        <v>787</v>
      </c>
      <c r="H20673" s="287">
        <v>1567</v>
      </c>
      <c r="I20673" s="287">
        <v>1696947.52</v>
      </c>
      <c r="J20673" s="287">
        <v>330050.19</v>
      </c>
      <c r="K20673" s="287">
        <v>347201</v>
      </c>
      <c r="L20673" s="287">
        <v>3080364.79</v>
      </c>
    </row>
    <row r="20674" spans="1:12">
      <c r="A20674" s="287">
        <v>2023</v>
      </c>
      <c r="B20674" s="287" t="s">
        <v>194</v>
      </c>
      <c r="C20674" s="287" t="s">
        <v>68</v>
      </c>
      <c r="D20674" s="287" t="s">
        <v>206</v>
      </c>
      <c r="E20674" s="287">
        <v>55</v>
      </c>
      <c r="F20674" s="287">
        <v>7927</v>
      </c>
      <c r="G20674" s="287">
        <v>691</v>
      </c>
      <c r="H20674" s="287">
        <v>1533</v>
      </c>
      <c r="I20674" s="287">
        <v>1571559.24</v>
      </c>
      <c r="J20674" s="287">
        <v>309971.36</v>
      </c>
      <c r="K20674" s="287">
        <v>328172.71000000002</v>
      </c>
      <c r="L20674" s="287">
        <v>2820616.03</v>
      </c>
    </row>
    <row r="20675" spans="1:12">
      <c r="A20675" s="287">
        <v>2023</v>
      </c>
      <c r="B20675" s="287" t="s">
        <v>194</v>
      </c>
      <c r="C20675" s="287" t="s">
        <v>68</v>
      </c>
      <c r="D20675" s="287" t="s">
        <v>206</v>
      </c>
      <c r="E20675" s="287">
        <v>60</v>
      </c>
      <c r="F20675" s="287">
        <v>7344</v>
      </c>
      <c r="G20675" s="287">
        <v>846</v>
      </c>
      <c r="H20675" s="287">
        <v>1717</v>
      </c>
      <c r="I20675" s="287">
        <v>1919647.23</v>
      </c>
      <c r="J20675" s="287">
        <v>321693.65000000002</v>
      </c>
      <c r="K20675" s="287">
        <v>510626.6</v>
      </c>
      <c r="L20675" s="287">
        <v>3406554.9</v>
      </c>
    </row>
    <row r="20676" spans="1:12">
      <c r="A20676" s="287">
        <v>2023</v>
      </c>
      <c r="B20676" s="287" t="s">
        <v>194</v>
      </c>
      <c r="C20676" s="287" t="s">
        <v>68</v>
      </c>
      <c r="D20676" s="287" t="s">
        <v>206</v>
      </c>
      <c r="E20676" s="287">
        <v>65</v>
      </c>
      <c r="F20676" s="287">
        <v>6474</v>
      </c>
      <c r="G20676" s="287">
        <v>811</v>
      </c>
      <c r="H20676" s="287">
        <v>1869</v>
      </c>
      <c r="I20676" s="287">
        <v>1938030</v>
      </c>
      <c r="J20676" s="287">
        <v>344852.45</v>
      </c>
      <c r="K20676" s="287">
        <v>541607</v>
      </c>
      <c r="L20676" s="287">
        <v>3447187.57</v>
      </c>
    </row>
    <row r="20677" spans="1:12">
      <c r="A20677" s="287">
        <v>2023</v>
      </c>
      <c r="B20677" s="287" t="s">
        <v>194</v>
      </c>
      <c r="C20677" s="287" t="s">
        <v>68</v>
      </c>
      <c r="D20677" s="287" t="s">
        <v>206</v>
      </c>
      <c r="E20677" s="287">
        <v>70</v>
      </c>
      <c r="F20677" s="287">
        <v>5996</v>
      </c>
      <c r="G20677" s="287">
        <v>1217</v>
      </c>
      <c r="H20677" s="287">
        <v>2147</v>
      </c>
      <c r="I20677" s="287">
        <v>2615680.42</v>
      </c>
      <c r="J20677" s="287">
        <v>482709.31</v>
      </c>
      <c r="K20677" s="287">
        <v>803538.2</v>
      </c>
      <c r="L20677" s="287">
        <v>4626555.59</v>
      </c>
    </row>
    <row r="20678" spans="1:12">
      <c r="A20678" s="287">
        <v>2023</v>
      </c>
      <c r="B20678" s="287" t="s">
        <v>194</v>
      </c>
      <c r="C20678" s="287" t="s">
        <v>68</v>
      </c>
      <c r="D20678" s="287" t="s">
        <v>206</v>
      </c>
      <c r="E20678" s="287">
        <v>75</v>
      </c>
      <c r="F20678" s="287">
        <v>4837</v>
      </c>
      <c r="G20678" s="287">
        <v>962</v>
      </c>
      <c r="H20678" s="287">
        <v>2371</v>
      </c>
      <c r="I20678" s="287">
        <v>2830956.17</v>
      </c>
      <c r="J20678" s="287">
        <v>476188.89</v>
      </c>
      <c r="K20678" s="287">
        <v>874921</v>
      </c>
      <c r="L20678" s="287">
        <v>4822702.24</v>
      </c>
    </row>
    <row r="20679" spans="1:12">
      <c r="A20679" s="287">
        <v>2023</v>
      </c>
      <c r="B20679" s="287" t="s">
        <v>194</v>
      </c>
      <c r="C20679" s="287" t="s">
        <v>68</v>
      </c>
      <c r="D20679" s="287" t="s">
        <v>206</v>
      </c>
      <c r="E20679" s="287">
        <v>80</v>
      </c>
      <c r="F20679" s="287">
        <v>2791</v>
      </c>
      <c r="G20679" s="287">
        <v>558</v>
      </c>
      <c r="H20679" s="287">
        <v>1749</v>
      </c>
      <c r="I20679" s="287">
        <v>1686709.49</v>
      </c>
      <c r="J20679" s="287">
        <v>254477.42</v>
      </c>
      <c r="K20679" s="287">
        <v>334421</v>
      </c>
      <c r="L20679" s="287">
        <v>2524801.25</v>
      </c>
    </row>
    <row r="20680" spans="1:12">
      <c r="A20680" s="287">
        <v>2023</v>
      </c>
      <c r="B20680" s="287" t="s">
        <v>194</v>
      </c>
      <c r="C20680" s="287" t="s">
        <v>68</v>
      </c>
      <c r="D20680" s="287" t="s">
        <v>206</v>
      </c>
      <c r="E20680" s="287">
        <v>85</v>
      </c>
      <c r="F20680" s="287">
        <v>1507</v>
      </c>
      <c r="G20680" s="287">
        <v>283</v>
      </c>
      <c r="H20680" s="287">
        <v>1427</v>
      </c>
      <c r="I20680" s="287">
        <v>1172563.72</v>
      </c>
      <c r="J20680" s="287">
        <v>152152.47</v>
      </c>
      <c r="K20680" s="287">
        <v>181144</v>
      </c>
      <c r="L20680" s="287">
        <v>1608915.37</v>
      </c>
    </row>
    <row r="20681" spans="1:12">
      <c r="A20681" s="287">
        <v>2023</v>
      </c>
      <c r="B20681" s="287" t="s">
        <v>194</v>
      </c>
      <c r="C20681" s="287" t="s">
        <v>68</v>
      </c>
      <c r="D20681" s="287" t="s">
        <v>206</v>
      </c>
      <c r="E20681" s="287">
        <v>90</v>
      </c>
      <c r="F20681" s="287">
        <v>633</v>
      </c>
      <c r="G20681" s="287">
        <v>123</v>
      </c>
      <c r="H20681" s="287">
        <v>709</v>
      </c>
      <c r="I20681" s="287">
        <v>461554.4</v>
      </c>
      <c r="J20681" s="287">
        <v>58524.88</v>
      </c>
      <c r="K20681" s="287">
        <v>103543</v>
      </c>
      <c r="L20681" s="287">
        <v>646212.30000000005</v>
      </c>
    </row>
    <row r="20682" spans="1:12">
      <c r="A20682" s="287">
        <v>2023</v>
      </c>
      <c r="B20682" s="287" t="s">
        <v>194</v>
      </c>
      <c r="C20682" s="287" t="s">
        <v>68</v>
      </c>
      <c r="D20682" s="287" t="s">
        <v>206</v>
      </c>
      <c r="E20682" s="287">
        <v>95</v>
      </c>
      <c r="F20682" s="287">
        <v>197</v>
      </c>
      <c r="G20682" s="287">
        <v>18</v>
      </c>
      <c r="H20682" s="287">
        <v>183</v>
      </c>
      <c r="I20682" s="287">
        <v>113859.65</v>
      </c>
      <c r="J20682" s="287">
        <v>9849.14</v>
      </c>
      <c r="K20682" s="287">
        <v>34</v>
      </c>
      <c r="L20682" s="287">
        <v>130527.63</v>
      </c>
    </row>
    <row r="20683" spans="1:12">
      <c r="A20683" s="287">
        <v>2023</v>
      </c>
      <c r="B20683" s="287" t="s">
        <v>194</v>
      </c>
      <c r="C20683" s="287" t="s">
        <v>67</v>
      </c>
      <c r="D20683" s="287" t="s">
        <v>205</v>
      </c>
      <c r="E20683" s="287">
        <v>0</v>
      </c>
      <c r="F20683" s="287">
        <v>2761</v>
      </c>
      <c r="G20683" s="287">
        <v>52</v>
      </c>
      <c r="H20683" s="287">
        <v>80</v>
      </c>
      <c r="I20683" s="287">
        <v>70382.7</v>
      </c>
      <c r="J20683" s="287">
        <v>15147.75</v>
      </c>
      <c r="K20683" s="287">
        <v>352</v>
      </c>
      <c r="L20683" s="287">
        <v>90158.85</v>
      </c>
    </row>
    <row r="20684" spans="1:12">
      <c r="A20684" s="287">
        <v>2023</v>
      </c>
      <c r="B20684" s="287" t="s">
        <v>194</v>
      </c>
      <c r="C20684" s="287" t="s">
        <v>67</v>
      </c>
      <c r="D20684" s="287" t="s">
        <v>205</v>
      </c>
      <c r="E20684" s="287">
        <v>5</v>
      </c>
      <c r="F20684" s="287">
        <v>3562</v>
      </c>
      <c r="G20684" s="287">
        <v>43</v>
      </c>
      <c r="H20684" s="287">
        <v>53</v>
      </c>
      <c r="I20684" s="287">
        <v>58016.7</v>
      </c>
      <c r="J20684" s="287">
        <v>12881.65</v>
      </c>
      <c r="K20684" s="287">
        <v>1131</v>
      </c>
      <c r="L20684" s="287">
        <v>75939.850000000006</v>
      </c>
    </row>
    <row r="20685" spans="1:12">
      <c r="A20685" s="287">
        <v>2023</v>
      </c>
      <c r="B20685" s="287" t="s">
        <v>194</v>
      </c>
      <c r="C20685" s="287" t="s">
        <v>67</v>
      </c>
      <c r="D20685" s="287" t="s">
        <v>205</v>
      </c>
      <c r="E20685" s="287">
        <v>10</v>
      </c>
      <c r="F20685" s="287">
        <v>3737</v>
      </c>
      <c r="G20685" s="287">
        <v>31</v>
      </c>
      <c r="H20685" s="287">
        <v>61</v>
      </c>
      <c r="I20685" s="287">
        <v>34644</v>
      </c>
      <c r="J20685" s="287">
        <v>7124.5</v>
      </c>
      <c r="K20685" s="287">
        <v>2204</v>
      </c>
      <c r="L20685" s="287">
        <v>47738.65</v>
      </c>
    </row>
    <row r="20686" spans="1:12">
      <c r="A20686" s="287">
        <v>2023</v>
      </c>
      <c r="B20686" s="287" t="s">
        <v>194</v>
      </c>
      <c r="C20686" s="287" t="s">
        <v>67</v>
      </c>
      <c r="D20686" s="287" t="s">
        <v>205</v>
      </c>
      <c r="E20686" s="287">
        <v>15</v>
      </c>
      <c r="F20686" s="287">
        <v>3307</v>
      </c>
      <c r="G20686" s="287">
        <v>45</v>
      </c>
      <c r="H20686" s="287">
        <v>119</v>
      </c>
      <c r="I20686" s="287">
        <v>96767.5</v>
      </c>
      <c r="J20686" s="287">
        <v>15361.63</v>
      </c>
      <c r="K20686" s="287">
        <v>72342</v>
      </c>
      <c r="L20686" s="287">
        <v>195972.87</v>
      </c>
    </row>
    <row r="20687" spans="1:12">
      <c r="A20687" s="287">
        <v>2023</v>
      </c>
      <c r="B20687" s="287" t="s">
        <v>194</v>
      </c>
      <c r="C20687" s="287" t="s">
        <v>67</v>
      </c>
      <c r="D20687" s="287" t="s">
        <v>205</v>
      </c>
      <c r="E20687" s="287">
        <v>20</v>
      </c>
      <c r="F20687" s="287">
        <v>2226</v>
      </c>
      <c r="G20687" s="287">
        <v>44</v>
      </c>
      <c r="H20687" s="287">
        <v>63</v>
      </c>
      <c r="I20687" s="287">
        <v>97791.2</v>
      </c>
      <c r="J20687" s="287">
        <v>27743.68</v>
      </c>
      <c r="K20687" s="287">
        <v>25821</v>
      </c>
      <c r="L20687" s="287">
        <v>181151.28</v>
      </c>
    </row>
    <row r="20688" spans="1:12">
      <c r="A20688" s="287">
        <v>2023</v>
      </c>
      <c r="B20688" s="287" t="s">
        <v>194</v>
      </c>
      <c r="C20688" s="287" t="s">
        <v>67</v>
      </c>
      <c r="D20688" s="287" t="s">
        <v>205</v>
      </c>
      <c r="E20688" s="287">
        <v>25</v>
      </c>
      <c r="F20688" s="287">
        <v>2307</v>
      </c>
      <c r="G20688" s="287">
        <v>34</v>
      </c>
      <c r="H20688" s="287">
        <v>72</v>
      </c>
      <c r="I20688" s="287">
        <v>60041.9</v>
      </c>
      <c r="J20688" s="287">
        <v>14042.35</v>
      </c>
      <c r="K20688" s="287">
        <v>7343</v>
      </c>
      <c r="L20688" s="287">
        <v>102137.60000000001</v>
      </c>
    </row>
    <row r="20689" spans="1:12">
      <c r="A20689" s="287">
        <v>2023</v>
      </c>
      <c r="B20689" s="287" t="s">
        <v>194</v>
      </c>
      <c r="C20689" s="287" t="s">
        <v>67</v>
      </c>
      <c r="D20689" s="287" t="s">
        <v>205</v>
      </c>
      <c r="E20689" s="287">
        <v>30</v>
      </c>
      <c r="F20689" s="287">
        <v>3531</v>
      </c>
      <c r="G20689" s="287">
        <v>75</v>
      </c>
      <c r="H20689" s="287">
        <v>241</v>
      </c>
      <c r="I20689" s="287">
        <v>199329.68</v>
      </c>
      <c r="J20689" s="287">
        <v>38172.480000000003</v>
      </c>
      <c r="K20689" s="287">
        <v>21515</v>
      </c>
      <c r="L20689" s="287">
        <v>307740.56</v>
      </c>
    </row>
    <row r="20690" spans="1:12">
      <c r="A20690" s="287">
        <v>2023</v>
      </c>
      <c r="B20690" s="287" t="s">
        <v>194</v>
      </c>
      <c r="C20690" s="287" t="s">
        <v>67</v>
      </c>
      <c r="D20690" s="287" t="s">
        <v>205</v>
      </c>
      <c r="E20690" s="287">
        <v>35</v>
      </c>
      <c r="F20690" s="287">
        <v>4149</v>
      </c>
      <c r="G20690" s="287">
        <v>129</v>
      </c>
      <c r="H20690" s="287">
        <v>214</v>
      </c>
      <c r="I20690" s="287">
        <v>220086.35</v>
      </c>
      <c r="J20690" s="287">
        <v>59603.9</v>
      </c>
      <c r="K20690" s="287">
        <v>49669</v>
      </c>
      <c r="L20690" s="287">
        <v>421270.53</v>
      </c>
    </row>
    <row r="20691" spans="1:12">
      <c r="A20691" s="287">
        <v>2023</v>
      </c>
      <c r="B20691" s="287" t="s">
        <v>194</v>
      </c>
      <c r="C20691" s="287" t="s">
        <v>67</v>
      </c>
      <c r="D20691" s="287" t="s">
        <v>205</v>
      </c>
      <c r="E20691" s="287">
        <v>40</v>
      </c>
      <c r="F20691" s="287">
        <v>4026</v>
      </c>
      <c r="G20691" s="287">
        <v>113</v>
      </c>
      <c r="H20691" s="287">
        <v>186</v>
      </c>
      <c r="I20691" s="287">
        <v>199059.05</v>
      </c>
      <c r="J20691" s="287">
        <v>67445.22</v>
      </c>
      <c r="K20691" s="287">
        <v>53641</v>
      </c>
      <c r="L20691" s="287">
        <v>408797.8</v>
      </c>
    </row>
    <row r="20692" spans="1:12">
      <c r="A20692" s="287">
        <v>2023</v>
      </c>
      <c r="B20692" s="287" t="s">
        <v>194</v>
      </c>
      <c r="C20692" s="287" t="s">
        <v>67</v>
      </c>
      <c r="D20692" s="287" t="s">
        <v>205</v>
      </c>
      <c r="E20692" s="287">
        <v>45</v>
      </c>
      <c r="F20692" s="287">
        <v>3529</v>
      </c>
      <c r="G20692" s="287">
        <v>124</v>
      </c>
      <c r="H20692" s="287">
        <v>201</v>
      </c>
      <c r="I20692" s="287">
        <v>203793.72</v>
      </c>
      <c r="J20692" s="287">
        <v>54359.4</v>
      </c>
      <c r="K20692" s="287">
        <v>47975</v>
      </c>
      <c r="L20692" s="287">
        <v>369439.69</v>
      </c>
    </row>
    <row r="20693" spans="1:12">
      <c r="A20693" s="287">
        <v>2023</v>
      </c>
      <c r="B20693" s="287" t="s">
        <v>194</v>
      </c>
      <c r="C20693" s="287" t="s">
        <v>67</v>
      </c>
      <c r="D20693" s="287" t="s">
        <v>205</v>
      </c>
      <c r="E20693" s="287">
        <v>50</v>
      </c>
      <c r="F20693" s="287">
        <v>3698</v>
      </c>
      <c r="G20693" s="287">
        <v>172</v>
      </c>
      <c r="H20693" s="287">
        <v>356</v>
      </c>
      <c r="I20693" s="287">
        <v>454641.7</v>
      </c>
      <c r="J20693" s="287">
        <v>95586.29</v>
      </c>
      <c r="K20693" s="287">
        <v>108580</v>
      </c>
      <c r="L20693" s="287">
        <v>740930.58</v>
      </c>
    </row>
    <row r="20694" spans="1:12">
      <c r="A20694" s="287">
        <v>2023</v>
      </c>
      <c r="B20694" s="287" t="s">
        <v>194</v>
      </c>
      <c r="C20694" s="287" t="s">
        <v>67</v>
      </c>
      <c r="D20694" s="287" t="s">
        <v>205</v>
      </c>
      <c r="E20694" s="287">
        <v>55</v>
      </c>
      <c r="F20694" s="287">
        <v>3299</v>
      </c>
      <c r="G20694" s="287">
        <v>207</v>
      </c>
      <c r="H20694" s="287">
        <v>693</v>
      </c>
      <c r="I20694" s="287">
        <v>590408.44999999995</v>
      </c>
      <c r="J20694" s="287">
        <v>112864.92</v>
      </c>
      <c r="K20694" s="287">
        <v>199858</v>
      </c>
      <c r="L20694" s="287">
        <v>1017616.1</v>
      </c>
    </row>
    <row r="20695" spans="1:12">
      <c r="A20695" s="287">
        <v>2023</v>
      </c>
      <c r="B20695" s="287" t="s">
        <v>194</v>
      </c>
      <c r="C20695" s="287" t="s">
        <v>67</v>
      </c>
      <c r="D20695" s="287" t="s">
        <v>205</v>
      </c>
      <c r="E20695" s="287">
        <v>60</v>
      </c>
      <c r="F20695" s="287">
        <v>3155</v>
      </c>
      <c r="G20695" s="287">
        <v>298</v>
      </c>
      <c r="H20695" s="287">
        <v>798</v>
      </c>
      <c r="I20695" s="287">
        <v>911005.7</v>
      </c>
      <c r="J20695" s="287">
        <v>191733.53</v>
      </c>
      <c r="K20695" s="287">
        <v>187167</v>
      </c>
      <c r="L20695" s="287">
        <v>1434546.4</v>
      </c>
    </row>
    <row r="20696" spans="1:12">
      <c r="A20696" s="287">
        <v>2023</v>
      </c>
      <c r="B20696" s="287" t="s">
        <v>194</v>
      </c>
      <c r="C20696" s="287" t="s">
        <v>67</v>
      </c>
      <c r="D20696" s="287" t="s">
        <v>205</v>
      </c>
      <c r="E20696" s="287">
        <v>65</v>
      </c>
      <c r="F20696" s="287">
        <v>2343</v>
      </c>
      <c r="G20696" s="287">
        <v>297</v>
      </c>
      <c r="H20696" s="287">
        <v>827</v>
      </c>
      <c r="I20696" s="287">
        <v>692165.95</v>
      </c>
      <c r="J20696" s="287">
        <v>163799.85999999999</v>
      </c>
      <c r="K20696" s="287">
        <v>202304</v>
      </c>
      <c r="L20696" s="287">
        <v>1191809.3700000001</v>
      </c>
    </row>
    <row r="20697" spans="1:12">
      <c r="A20697" s="287">
        <v>2023</v>
      </c>
      <c r="B20697" s="287" t="s">
        <v>194</v>
      </c>
      <c r="C20697" s="287" t="s">
        <v>67</v>
      </c>
      <c r="D20697" s="287" t="s">
        <v>205</v>
      </c>
      <c r="E20697" s="287">
        <v>70</v>
      </c>
      <c r="F20697" s="287">
        <v>1679</v>
      </c>
      <c r="G20697" s="287">
        <v>293</v>
      </c>
      <c r="H20697" s="287">
        <v>1140</v>
      </c>
      <c r="I20697" s="287">
        <v>929305.1</v>
      </c>
      <c r="J20697" s="287">
        <v>195954.48</v>
      </c>
      <c r="K20697" s="287">
        <v>248495</v>
      </c>
      <c r="L20697" s="287">
        <v>1648066.44</v>
      </c>
    </row>
    <row r="20698" spans="1:12">
      <c r="A20698" s="287">
        <v>2023</v>
      </c>
      <c r="B20698" s="287" t="s">
        <v>194</v>
      </c>
      <c r="C20698" s="287" t="s">
        <v>67</v>
      </c>
      <c r="D20698" s="287" t="s">
        <v>205</v>
      </c>
      <c r="E20698" s="287">
        <v>75</v>
      </c>
      <c r="F20698" s="287">
        <v>1068</v>
      </c>
      <c r="G20698" s="287">
        <v>272</v>
      </c>
      <c r="H20698" s="287">
        <v>726</v>
      </c>
      <c r="I20698" s="287">
        <v>713063.99</v>
      </c>
      <c r="J20698" s="287">
        <v>109786.26</v>
      </c>
      <c r="K20698" s="287">
        <v>163971</v>
      </c>
      <c r="L20698" s="287">
        <v>1041976.77</v>
      </c>
    </row>
    <row r="20699" spans="1:12">
      <c r="A20699" s="287">
        <v>2023</v>
      </c>
      <c r="B20699" s="287" t="s">
        <v>194</v>
      </c>
      <c r="C20699" s="287" t="s">
        <v>67</v>
      </c>
      <c r="D20699" s="287" t="s">
        <v>205</v>
      </c>
      <c r="E20699" s="287">
        <v>80</v>
      </c>
      <c r="F20699" s="287">
        <v>546</v>
      </c>
      <c r="G20699" s="287">
        <v>99</v>
      </c>
      <c r="H20699" s="287">
        <v>445</v>
      </c>
      <c r="I20699" s="287">
        <v>371269.08</v>
      </c>
      <c r="J20699" s="287">
        <v>51000.89</v>
      </c>
      <c r="K20699" s="287">
        <v>75115</v>
      </c>
      <c r="L20699" s="287">
        <v>499295.32</v>
      </c>
    </row>
    <row r="20700" spans="1:12">
      <c r="A20700" s="287">
        <v>2023</v>
      </c>
      <c r="B20700" s="287" t="s">
        <v>194</v>
      </c>
      <c r="C20700" s="287" t="s">
        <v>67</v>
      </c>
      <c r="D20700" s="287" t="s">
        <v>205</v>
      </c>
      <c r="E20700" s="287">
        <v>85</v>
      </c>
      <c r="F20700" s="287">
        <v>182</v>
      </c>
      <c r="G20700" s="287">
        <v>39</v>
      </c>
      <c r="H20700" s="287">
        <v>94</v>
      </c>
      <c r="I20700" s="287">
        <v>69669.25</v>
      </c>
      <c r="J20700" s="287">
        <v>9054.6200000000008</v>
      </c>
      <c r="K20700" s="287">
        <v>3129</v>
      </c>
      <c r="L20700" s="287">
        <v>86649.62</v>
      </c>
    </row>
    <row r="20701" spans="1:12">
      <c r="A20701" s="287">
        <v>2023</v>
      </c>
      <c r="B20701" s="287" t="s">
        <v>194</v>
      </c>
      <c r="C20701" s="287" t="s">
        <v>67</v>
      </c>
      <c r="D20701" s="287" t="s">
        <v>205</v>
      </c>
      <c r="E20701" s="287">
        <v>90</v>
      </c>
      <c r="F20701" s="287">
        <v>53</v>
      </c>
      <c r="G20701" s="287">
        <v>10</v>
      </c>
      <c r="H20701" s="287">
        <v>121</v>
      </c>
      <c r="I20701" s="287">
        <v>61046</v>
      </c>
      <c r="J20701" s="287">
        <v>2302.65</v>
      </c>
      <c r="K20701" s="287">
        <v>1400</v>
      </c>
      <c r="L20701" s="287">
        <v>67019.649999999994</v>
      </c>
    </row>
    <row r="20702" spans="1:12">
      <c r="A20702" s="287">
        <v>2023</v>
      </c>
      <c r="B20702" s="287" t="s">
        <v>194</v>
      </c>
      <c r="C20702" s="287" t="s">
        <v>67</v>
      </c>
      <c r="D20702" s="287" t="s">
        <v>205</v>
      </c>
      <c r="E20702" s="287">
        <v>95</v>
      </c>
      <c r="F20702" s="287">
        <v>8</v>
      </c>
      <c r="G20702" s="287">
        <v>2</v>
      </c>
      <c r="H20702" s="287">
        <v>7</v>
      </c>
      <c r="I20702" s="287">
        <v>5832</v>
      </c>
      <c r="J20702" s="287">
        <v>835</v>
      </c>
      <c r="K20702" s="287">
        <v>0</v>
      </c>
      <c r="L20702" s="287">
        <v>6839</v>
      </c>
    </row>
    <row r="20703" spans="1:12">
      <c r="A20703" s="287">
        <v>2023</v>
      </c>
      <c r="B20703" s="287" t="s">
        <v>194</v>
      </c>
      <c r="C20703" s="287" t="s">
        <v>67</v>
      </c>
      <c r="D20703" s="287" t="s">
        <v>206</v>
      </c>
      <c r="E20703" s="287">
        <v>0</v>
      </c>
      <c r="F20703" s="287">
        <v>2592</v>
      </c>
      <c r="G20703" s="287">
        <v>51</v>
      </c>
      <c r="H20703" s="287">
        <v>110</v>
      </c>
      <c r="I20703" s="287">
        <v>80483</v>
      </c>
      <c r="J20703" s="287">
        <v>23525.29</v>
      </c>
      <c r="K20703" s="287">
        <v>3644</v>
      </c>
      <c r="L20703" s="287">
        <v>115731.05</v>
      </c>
    </row>
    <row r="20704" spans="1:12">
      <c r="A20704" s="287">
        <v>2023</v>
      </c>
      <c r="B20704" s="287" t="s">
        <v>194</v>
      </c>
      <c r="C20704" s="287" t="s">
        <v>67</v>
      </c>
      <c r="D20704" s="287" t="s">
        <v>206</v>
      </c>
      <c r="E20704" s="287">
        <v>5</v>
      </c>
      <c r="F20704" s="287">
        <v>3423</v>
      </c>
      <c r="G20704" s="287">
        <v>34</v>
      </c>
      <c r="H20704" s="287">
        <v>40</v>
      </c>
      <c r="I20704" s="287">
        <v>49756</v>
      </c>
      <c r="J20704" s="287">
        <v>9541.9599999999991</v>
      </c>
      <c r="K20704" s="287">
        <v>9892</v>
      </c>
      <c r="L20704" s="287">
        <v>73699.58</v>
      </c>
    </row>
    <row r="20705" spans="1:12">
      <c r="A20705" s="287">
        <v>2023</v>
      </c>
      <c r="B20705" s="287" t="s">
        <v>194</v>
      </c>
      <c r="C20705" s="287" t="s">
        <v>67</v>
      </c>
      <c r="D20705" s="287" t="s">
        <v>206</v>
      </c>
      <c r="E20705" s="287">
        <v>10</v>
      </c>
      <c r="F20705" s="287">
        <v>3491</v>
      </c>
      <c r="G20705" s="287">
        <v>31</v>
      </c>
      <c r="H20705" s="287">
        <v>81</v>
      </c>
      <c r="I20705" s="287">
        <v>52292</v>
      </c>
      <c r="J20705" s="287">
        <v>8025.74</v>
      </c>
      <c r="K20705" s="287">
        <v>28238</v>
      </c>
      <c r="L20705" s="287">
        <v>91908.29</v>
      </c>
    </row>
    <row r="20706" spans="1:12">
      <c r="A20706" s="287">
        <v>2023</v>
      </c>
      <c r="B20706" s="287" t="s">
        <v>194</v>
      </c>
      <c r="C20706" s="287" t="s">
        <v>67</v>
      </c>
      <c r="D20706" s="287" t="s">
        <v>206</v>
      </c>
      <c r="E20706" s="287">
        <v>15</v>
      </c>
      <c r="F20706" s="287">
        <v>3219</v>
      </c>
      <c r="G20706" s="287">
        <v>65</v>
      </c>
      <c r="H20706" s="287">
        <v>138</v>
      </c>
      <c r="I20706" s="287">
        <v>139167</v>
      </c>
      <c r="J20706" s="287">
        <v>23154.58</v>
      </c>
      <c r="K20706" s="287">
        <v>22624</v>
      </c>
      <c r="L20706" s="287">
        <v>205692.63</v>
      </c>
    </row>
    <row r="20707" spans="1:12">
      <c r="A20707" s="287">
        <v>2023</v>
      </c>
      <c r="B20707" s="287" t="s">
        <v>194</v>
      </c>
      <c r="C20707" s="287" t="s">
        <v>67</v>
      </c>
      <c r="D20707" s="287" t="s">
        <v>206</v>
      </c>
      <c r="E20707" s="287">
        <v>20</v>
      </c>
      <c r="F20707" s="287">
        <v>2426</v>
      </c>
      <c r="G20707" s="287">
        <v>90</v>
      </c>
      <c r="H20707" s="287">
        <v>316</v>
      </c>
      <c r="I20707" s="287">
        <v>262389.65000000002</v>
      </c>
      <c r="J20707" s="287">
        <v>29130.62</v>
      </c>
      <c r="K20707" s="287">
        <v>58630</v>
      </c>
      <c r="L20707" s="287">
        <v>373137.37</v>
      </c>
    </row>
    <row r="20708" spans="1:12">
      <c r="A20708" s="287">
        <v>2023</v>
      </c>
      <c r="B20708" s="287" t="s">
        <v>194</v>
      </c>
      <c r="C20708" s="287" t="s">
        <v>67</v>
      </c>
      <c r="D20708" s="287" t="s">
        <v>206</v>
      </c>
      <c r="E20708" s="287">
        <v>25</v>
      </c>
      <c r="F20708" s="287">
        <v>2904</v>
      </c>
      <c r="G20708" s="287">
        <v>99</v>
      </c>
      <c r="H20708" s="287">
        <v>299</v>
      </c>
      <c r="I20708" s="287">
        <v>281403</v>
      </c>
      <c r="J20708" s="287">
        <v>43326.79</v>
      </c>
      <c r="K20708" s="287">
        <v>57833</v>
      </c>
      <c r="L20708" s="287">
        <v>453972.49</v>
      </c>
    </row>
    <row r="20709" spans="1:12">
      <c r="A20709" s="287">
        <v>2023</v>
      </c>
      <c r="B20709" s="287" t="s">
        <v>194</v>
      </c>
      <c r="C20709" s="287" t="s">
        <v>67</v>
      </c>
      <c r="D20709" s="287" t="s">
        <v>206</v>
      </c>
      <c r="E20709" s="287">
        <v>30</v>
      </c>
      <c r="F20709" s="287">
        <v>4313</v>
      </c>
      <c r="G20709" s="287">
        <v>160</v>
      </c>
      <c r="H20709" s="287">
        <v>398</v>
      </c>
      <c r="I20709" s="287">
        <v>344990.3</v>
      </c>
      <c r="J20709" s="287">
        <v>63210.38</v>
      </c>
      <c r="K20709" s="287">
        <v>31909</v>
      </c>
      <c r="L20709" s="287">
        <v>560765.6</v>
      </c>
    </row>
    <row r="20710" spans="1:12">
      <c r="A20710" s="287">
        <v>2023</v>
      </c>
      <c r="B20710" s="287" t="s">
        <v>194</v>
      </c>
      <c r="C20710" s="287" t="s">
        <v>67</v>
      </c>
      <c r="D20710" s="287" t="s">
        <v>206</v>
      </c>
      <c r="E20710" s="287">
        <v>35</v>
      </c>
      <c r="F20710" s="287">
        <v>4848</v>
      </c>
      <c r="G20710" s="287">
        <v>238</v>
      </c>
      <c r="H20710" s="287">
        <v>692</v>
      </c>
      <c r="I20710" s="287">
        <v>620908.55000000005</v>
      </c>
      <c r="J20710" s="287">
        <v>100990.44</v>
      </c>
      <c r="K20710" s="287">
        <v>56364</v>
      </c>
      <c r="L20710" s="287">
        <v>943258.76</v>
      </c>
    </row>
    <row r="20711" spans="1:12">
      <c r="A20711" s="287">
        <v>2023</v>
      </c>
      <c r="B20711" s="287" t="s">
        <v>194</v>
      </c>
      <c r="C20711" s="287" t="s">
        <v>67</v>
      </c>
      <c r="D20711" s="287" t="s">
        <v>206</v>
      </c>
      <c r="E20711" s="287">
        <v>40</v>
      </c>
      <c r="F20711" s="287">
        <v>4347</v>
      </c>
      <c r="G20711" s="287">
        <v>182</v>
      </c>
      <c r="H20711" s="287">
        <v>350</v>
      </c>
      <c r="I20711" s="287">
        <v>448226.98</v>
      </c>
      <c r="J20711" s="287">
        <v>92053.77</v>
      </c>
      <c r="K20711" s="287">
        <v>60380</v>
      </c>
      <c r="L20711" s="287">
        <v>725730.4</v>
      </c>
    </row>
    <row r="20712" spans="1:12">
      <c r="A20712" s="287">
        <v>2023</v>
      </c>
      <c r="B20712" s="287" t="s">
        <v>194</v>
      </c>
      <c r="C20712" s="287" t="s">
        <v>67</v>
      </c>
      <c r="D20712" s="287" t="s">
        <v>206</v>
      </c>
      <c r="E20712" s="287">
        <v>45</v>
      </c>
      <c r="F20712" s="287">
        <v>3858</v>
      </c>
      <c r="G20712" s="287">
        <v>189</v>
      </c>
      <c r="H20712" s="287">
        <v>412</v>
      </c>
      <c r="I20712" s="287">
        <v>409185.6</v>
      </c>
      <c r="J20712" s="287">
        <v>88602.67</v>
      </c>
      <c r="K20712" s="287">
        <v>41722</v>
      </c>
      <c r="L20712" s="287">
        <v>649259.88</v>
      </c>
    </row>
    <row r="20713" spans="1:12">
      <c r="A20713" s="287">
        <v>2023</v>
      </c>
      <c r="B20713" s="287" t="s">
        <v>194</v>
      </c>
      <c r="C20713" s="287" t="s">
        <v>67</v>
      </c>
      <c r="D20713" s="287" t="s">
        <v>206</v>
      </c>
      <c r="E20713" s="287">
        <v>50</v>
      </c>
      <c r="F20713" s="287">
        <v>3746</v>
      </c>
      <c r="G20713" s="287">
        <v>223</v>
      </c>
      <c r="H20713" s="287">
        <v>394</v>
      </c>
      <c r="I20713" s="287">
        <v>416754.03</v>
      </c>
      <c r="J20713" s="287">
        <v>102413.53</v>
      </c>
      <c r="K20713" s="287">
        <v>133882</v>
      </c>
      <c r="L20713" s="287">
        <v>784165.51</v>
      </c>
    </row>
    <row r="20714" spans="1:12">
      <c r="A20714" s="287">
        <v>2023</v>
      </c>
      <c r="B20714" s="287" t="s">
        <v>194</v>
      </c>
      <c r="C20714" s="287" t="s">
        <v>67</v>
      </c>
      <c r="D20714" s="287" t="s">
        <v>206</v>
      </c>
      <c r="E20714" s="287">
        <v>55</v>
      </c>
      <c r="F20714" s="287">
        <v>3359</v>
      </c>
      <c r="G20714" s="287">
        <v>278</v>
      </c>
      <c r="H20714" s="287">
        <v>536</v>
      </c>
      <c r="I20714" s="287">
        <v>475649.45</v>
      </c>
      <c r="J20714" s="287">
        <v>108604.83</v>
      </c>
      <c r="K20714" s="287">
        <v>88444</v>
      </c>
      <c r="L20714" s="287">
        <v>816633.7</v>
      </c>
    </row>
    <row r="20715" spans="1:12">
      <c r="A20715" s="287">
        <v>2023</v>
      </c>
      <c r="B20715" s="287" t="s">
        <v>194</v>
      </c>
      <c r="C20715" s="287" t="s">
        <v>67</v>
      </c>
      <c r="D20715" s="287" t="s">
        <v>206</v>
      </c>
      <c r="E20715" s="287">
        <v>60</v>
      </c>
      <c r="F20715" s="287">
        <v>3106</v>
      </c>
      <c r="G20715" s="287">
        <v>299</v>
      </c>
      <c r="H20715" s="287">
        <v>703</v>
      </c>
      <c r="I20715" s="287">
        <v>896685.15</v>
      </c>
      <c r="J20715" s="287">
        <v>165060.26</v>
      </c>
      <c r="K20715" s="287">
        <v>143760</v>
      </c>
      <c r="L20715" s="287">
        <v>1357093</v>
      </c>
    </row>
    <row r="20716" spans="1:12">
      <c r="A20716" s="287">
        <v>2023</v>
      </c>
      <c r="B20716" s="287" t="s">
        <v>194</v>
      </c>
      <c r="C20716" s="287" t="s">
        <v>67</v>
      </c>
      <c r="D20716" s="287" t="s">
        <v>206</v>
      </c>
      <c r="E20716" s="287">
        <v>65</v>
      </c>
      <c r="F20716" s="287">
        <v>2247</v>
      </c>
      <c r="G20716" s="287">
        <v>304</v>
      </c>
      <c r="H20716" s="287">
        <v>733</v>
      </c>
      <c r="I20716" s="287">
        <v>804717.9</v>
      </c>
      <c r="J20716" s="287">
        <v>163770.62</v>
      </c>
      <c r="K20716" s="287">
        <v>226674</v>
      </c>
      <c r="L20716" s="287">
        <v>1328004.54</v>
      </c>
    </row>
    <row r="20717" spans="1:12">
      <c r="A20717" s="287">
        <v>2023</v>
      </c>
      <c r="B20717" s="287" t="s">
        <v>194</v>
      </c>
      <c r="C20717" s="287" t="s">
        <v>67</v>
      </c>
      <c r="D20717" s="287" t="s">
        <v>206</v>
      </c>
      <c r="E20717" s="287">
        <v>70</v>
      </c>
      <c r="F20717" s="287">
        <v>1652</v>
      </c>
      <c r="G20717" s="287">
        <v>269</v>
      </c>
      <c r="H20717" s="287">
        <v>683</v>
      </c>
      <c r="I20717" s="287">
        <v>678854.8</v>
      </c>
      <c r="J20717" s="287">
        <v>140214.39999999999</v>
      </c>
      <c r="K20717" s="287">
        <v>185329.75</v>
      </c>
      <c r="L20717" s="287">
        <v>1087538.5900000001</v>
      </c>
    </row>
    <row r="20718" spans="1:12">
      <c r="A20718" s="287">
        <v>2023</v>
      </c>
      <c r="B20718" s="287" t="s">
        <v>194</v>
      </c>
      <c r="C20718" s="287" t="s">
        <v>67</v>
      </c>
      <c r="D20718" s="287" t="s">
        <v>206</v>
      </c>
      <c r="E20718" s="287">
        <v>75</v>
      </c>
      <c r="F20718" s="287">
        <v>1052</v>
      </c>
      <c r="G20718" s="287">
        <v>176</v>
      </c>
      <c r="H20718" s="287">
        <v>521</v>
      </c>
      <c r="I20718" s="287">
        <v>435184.6</v>
      </c>
      <c r="J20718" s="287">
        <v>92527.43</v>
      </c>
      <c r="K20718" s="287">
        <v>118406</v>
      </c>
      <c r="L20718" s="287">
        <v>705334.8</v>
      </c>
    </row>
    <row r="20719" spans="1:12">
      <c r="A20719" s="287">
        <v>2023</v>
      </c>
      <c r="B20719" s="287" t="s">
        <v>194</v>
      </c>
      <c r="C20719" s="287" t="s">
        <v>67</v>
      </c>
      <c r="D20719" s="287" t="s">
        <v>206</v>
      </c>
      <c r="E20719" s="287">
        <v>80</v>
      </c>
      <c r="F20719" s="287">
        <v>491</v>
      </c>
      <c r="G20719" s="287">
        <v>78</v>
      </c>
      <c r="H20719" s="287">
        <v>694</v>
      </c>
      <c r="I20719" s="287">
        <v>413902.05</v>
      </c>
      <c r="J20719" s="287">
        <v>29111.57</v>
      </c>
      <c r="K20719" s="287">
        <v>32826.6</v>
      </c>
      <c r="L20719" s="287">
        <v>489855.21</v>
      </c>
    </row>
    <row r="20720" spans="1:12">
      <c r="A20720" s="287">
        <v>2023</v>
      </c>
      <c r="B20720" s="287" t="s">
        <v>194</v>
      </c>
      <c r="C20720" s="287" t="s">
        <v>67</v>
      </c>
      <c r="D20720" s="287" t="s">
        <v>206</v>
      </c>
      <c r="E20720" s="287">
        <v>85</v>
      </c>
      <c r="F20720" s="287">
        <v>206</v>
      </c>
      <c r="G20720" s="287">
        <v>33</v>
      </c>
      <c r="H20720" s="287">
        <v>185</v>
      </c>
      <c r="I20720" s="287">
        <v>144483.65</v>
      </c>
      <c r="J20720" s="287">
        <v>16099.23</v>
      </c>
      <c r="K20720" s="287">
        <v>10223</v>
      </c>
      <c r="L20720" s="287">
        <v>165402.51999999999</v>
      </c>
    </row>
    <row r="20721" spans="1:12">
      <c r="A20721" s="287">
        <v>2023</v>
      </c>
      <c r="B20721" s="287" t="s">
        <v>194</v>
      </c>
      <c r="C20721" s="287" t="s">
        <v>67</v>
      </c>
      <c r="D20721" s="287" t="s">
        <v>206</v>
      </c>
      <c r="E20721" s="287">
        <v>90</v>
      </c>
      <c r="F20721" s="287">
        <v>63</v>
      </c>
      <c r="G20721" s="287">
        <v>12</v>
      </c>
      <c r="H20721" s="287">
        <v>168</v>
      </c>
      <c r="I20721" s="287">
        <v>80609</v>
      </c>
      <c r="J20721" s="287">
        <v>1594</v>
      </c>
      <c r="K20721" s="287">
        <v>1804</v>
      </c>
      <c r="L20721" s="287">
        <v>84752.5</v>
      </c>
    </row>
    <row r="20722" spans="1:12">
      <c r="A20722" s="287">
        <v>2023</v>
      </c>
      <c r="B20722" s="287" t="s">
        <v>194</v>
      </c>
      <c r="C20722" s="287" t="s">
        <v>67</v>
      </c>
      <c r="D20722" s="287" t="s">
        <v>206</v>
      </c>
      <c r="E20722" s="287">
        <v>95</v>
      </c>
      <c r="F20722" s="287">
        <v>22</v>
      </c>
      <c r="G20722" s="287">
        <v>4</v>
      </c>
      <c r="H20722" s="287">
        <v>40</v>
      </c>
      <c r="I20722" s="287">
        <v>16458</v>
      </c>
      <c r="J20722" s="287">
        <v>1590.6</v>
      </c>
      <c r="K20722" s="287">
        <v>0</v>
      </c>
      <c r="L20722" s="287">
        <v>18298.599999999999</v>
      </c>
    </row>
    <row r="20723" spans="1:12">
      <c r="A20723" s="287">
        <v>2023</v>
      </c>
      <c r="B20723" s="287" t="s">
        <v>195</v>
      </c>
      <c r="C20723" s="287" t="s">
        <v>61</v>
      </c>
      <c r="D20723" s="287" t="s">
        <v>205</v>
      </c>
      <c r="E20723" s="287">
        <v>0</v>
      </c>
      <c r="F20723" s="287">
        <v>94638</v>
      </c>
      <c r="G20723" s="287">
        <v>4753</v>
      </c>
      <c r="H20723" s="287">
        <v>11588</v>
      </c>
      <c r="I20723" s="287">
        <v>9469024.2300000004</v>
      </c>
      <c r="J20723" s="287">
        <v>1553476.19</v>
      </c>
      <c r="K20723" s="287">
        <v>200810</v>
      </c>
      <c r="L20723" s="287">
        <v>13031711.970000001</v>
      </c>
    </row>
    <row r="20724" spans="1:12">
      <c r="A20724" s="287">
        <v>2023</v>
      </c>
      <c r="B20724" s="287" t="s">
        <v>195</v>
      </c>
      <c r="C20724" s="287" t="s">
        <v>61</v>
      </c>
      <c r="D20724" s="287" t="s">
        <v>205</v>
      </c>
      <c r="E20724" s="287">
        <v>5</v>
      </c>
      <c r="F20724" s="287">
        <v>121045</v>
      </c>
      <c r="G20724" s="287">
        <v>2897</v>
      </c>
      <c r="H20724" s="287">
        <v>4137</v>
      </c>
      <c r="I20724" s="287">
        <v>4393797.93</v>
      </c>
      <c r="J20724" s="287">
        <v>984672.38</v>
      </c>
      <c r="K20724" s="287">
        <v>231283</v>
      </c>
      <c r="L20724" s="287">
        <v>6929572.0999999996</v>
      </c>
    </row>
    <row r="20725" spans="1:12">
      <c r="A20725" s="287">
        <v>2023</v>
      </c>
      <c r="B20725" s="287" t="s">
        <v>195</v>
      </c>
      <c r="C20725" s="287" t="s">
        <v>61</v>
      </c>
      <c r="D20725" s="287" t="s">
        <v>205</v>
      </c>
      <c r="E20725" s="287">
        <v>10</v>
      </c>
      <c r="F20725" s="287">
        <v>130417</v>
      </c>
      <c r="G20725" s="287">
        <v>2226</v>
      </c>
      <c r="H20725" s="287">
        <v>3358</v>
      </c>
      <c r="I20725" s="287">
        <v>3356824.57</v>
      </c>
      <c r="J20725" s="287">
        <v>879187.41</v>
      </c>
      <c r="K20725" s="287">
        <v>544622</v>
      </c>
      <c r="L20725" s="287">
        <v>5775392.6299999999</v>
      </c>
    </row>
    <row r="20726" spans="1:12">
      <c r="A20726" s="287">
        <v>2023</v>
      </c>
      <c r="B20726" s="287" t="s">
        <v>195</v>
      </c>
      <c r="C20726" s="287" t="s">
        <v>61</v>
      </c>
      <c r="D20726" s="287" t="s">
        <v>205</v>
      </c>
      <c r="E20726" s="287">
        <v>15</v>
      </c>
      <c r="F20726" s="287">
        <v>123813</v>
      </c>
      <c r="G20726" s="287">
        <v>3196</v>
      </c>
      <c r="H20726" s="287">
        <v>7064</v>
      </c>
      <c r="I20726" s="287">
        <v>7708194</v>
      </c>
      <c r="J20726" s="287">
        <v>1567712.04</v>
      </c>
      <c r="K20726" s="287">
        <v>1422352.2</v>
      </c>
      <c r="L20726" s="287">
        <v>12863859.039999999</v>
      </c>
    </row>
    <row r="20727" spans="1:12">
      <c r="A20727" s="287">
        <v>2023</v>
      </c>
      <c r="B20727" s="287" t="s">
        <v>195</v>
      </c>
      <c r="C20727" s="287" t="s">
        <v>61</v>
      </c>
      <c r="D20727" s="287" t="s">
        <v>205</v>
      </c>
      <c r="E20727" s="287">
        <v>20</v>
      </c>
      <c r="F20727" s="287">
        <v>91940</v>
      </c>
      <c r="G20727" s="287">
        <v>3045</v>
      </c>
      <c r="H20727" s="287">
        <v>7593</v>
      </c>
      <c r="I20727" s="287">
        <v>7708927.0499999998</v>
      </c>
      <c r="J20727" s="287">
        <v>1389274.53</v>
      </c>
      <c r="K20727" s="287">
        <v>1417264.9</v>
      </c>
      <c r="L20727" s="287">
        <v>12505386.720000001</v>
      </c>
    </row>
    <row r="20728" spans="1:12">
      <c r="A20728" s="287">
        <v>2023</v>
      </c>
      <c r="B20728" s="287" t="s">
        <v>195</v>
      </c>
      <c r="C20728" s="287" t="s">
        <v>61</v>
      </c>
      <c r="D20728" s="287" t="s">
        <v>205</v>
      </c>
      <c r="E20728" s="287">
        <v>25</v>
      </c>
      <c r="F20728" s="287">
        <v>75195</v>
      </c>
      <c r="G20728" s="287">
        <v>2291</v>
      </c>
      <c r="H20728" s="287">
        <v>5712</v>
      </c>
      <c r="I20728" s="287">
        <v>5680449.3200000003</v>
      </c>
      <c r="J20728" s="287">
        <v>1053981.8799999999</v>
      </c>
      <c r="K20728" s="287">
        <v>1067939</v>
      </c>
      <c r="L20728" s="287">
        <v>9584136.3300000001</v>
      </c>
    </row>
    <row r="20729" spans="1:12">
      <c r="A20729" s="287">
        <v>2023</v>
      </c>
      <c r="B20729" s="287" t="s">
        <v>195</v>
      </c>
      <c r="C20729" s="287" t="s">
        <v>61</v>
      </c>
      <c r="D20729" s="287" t="s">
        <v>205</v>
      </c>
      <c r="E20729" s="287">
        <v>30</v>
      </c>
      <c r="F20729" s="287">
        <v>110140</v>
      </c>
      <c r="G20729" s="287">
        <v>3095</v>
      </c>
      <c r="H20729" s="287">
        <v>7419</v>
      </c>
      <c r="I20729" s="287">
        <v>7204758.7999999998</v>
      </c>
      <c r="J20729" s="287">
        <v>1567777.98</v>
      </c>
      <c r="K20729" s="287">
        <v>1318765.46</v>
      </c>
      <c r="L20729" s="287">
        <v>12526030.99</v>
      </c>
    </row>
    <row r="20730" spans="1:12">
      <c r="A20730" s="287">
        <v>2023</v>
      </c>
      <c r="B20730" s="287" t="s">
        <v>195</v>
      </c>
      <c r="C20730" s="287" t="s">
        <v>61</v>
      </c>
      <c r="D20730" s="287" t="s">
        <v>205</v>
      </c>
      <c r="E20730" s="287">
        <v>35</v>
      </c>
      <c r="F20730" s="287">
        <v>136461</v>
      </c>
      <c r="G20730" s="287">
        <v>4530</v>
      </c>
      <c r="H20730" s="287">
        <v>9554</v>
      </c>
      <c r="I20730" s="287">
        <v>9366675.2899999991</v>
      </c>
      <c r="J20730" s="287">
        <v>2286948.4900000002</v>
      </c>
      <c r="K20730" s="287">
        <v>1649607.4</v>
      </c>
      <c r="L20730" s="287">
        <v>16544326.890000001</v>
      </c>
    </row>
    <row r="20731" spans="1:12">
      <c r="A20731" s="287">
        <v>2023</v>
      </c>
      <c r="B20731" s="287" t="s">
        <v>195</v>
      </c>
      <c r="C20731" s="287" t="s">
        <v>61</v>
      </c>
      <c r="D20731" s="287" t="s">
        <v>205</v>
      </c>
      <c r="E20731" s="287">
        <v>40</v>
      </c>
      <c r="F20731" s="287">
        <v>142871</v>
      </c>
      <c r="G20731" s="287">
        <v>5672</v>
      </c>
      <c r="H20731" s="287">
        <v>13212</v>
      </c>
      <c r="I20731" s="287">
        <v>13486429.300000001</v>
      </c>
      <c r="J20731" s="287">
        <v>3118753.01</v>
      </c>
      <c r="K20731" s="287">
        <v>2538795.1</v>
      </c>
      <c r="L20731" s="287">
        <v>23581931.289999999</v>
      </c>
    </row>
    <row r="20732" spans="1:12">
      <c r="A20732" s="287">
        <v>2023</v>
      </c>
      <c r="B20732" s="287" t="s">
        <v>195</v>
      </c>
      <c r="C20732" s="287" t="s">
        <v>61</v>
      </c>
      <c r="D20732" s="287" t="s">
        <v>205</v>
      </c>
      <c r="E20732" s="287">
        <v>45</v>
      </c>
      <c r="F20732" s="287">
        <v>130768</v>
      </c>
      <c r="G20732" s="287">
        <v>6502</v>
      </c>
      <c r="H20732" s="287">
        <v>13752</v>
      </c>
      <c r="I20732" s="287">
        <v>14796844.02</v>
      </c>
      <c r="J20732" s="287">
        <v>3550716.48</v>
      </c>
      <c r="K20732" s="287">
        <v>2717091.73</v>
      </c>
      <c r="L20732" s="287">
        <v>25105685.539999999</v>
      </c>
    </row>
    <row r="20733" spans="1:12">
      <c r="A20733" s="287">
        <v>2023</v>
      </c>
      <c r="B20733" s="287" t="s">
        <v>195</v>
      </c>
      <c r="C20733" s="287" t="s">
        <v>61</v>
      </c>
      <c r="D20733" s="287" t="s">
        <v>205</v>
      </c>
      <c r="E20733" s="287">
        <v>50</v>
      </c>
      <c r="F20733" s="287">
        <v>130483</v>
      </c>
      <c r="G20733" s="287">
        <v>9541</v>
      </c>
      <c r="H20733" s="287">
        <v>18775</v>
      </c>
      <c r="I20733" s="287">
        <v>21445658.780000001</v>
      </c>
      <c r="J20733" s="287">
        <v>5209175.82</v>
      </c>
      <c r="K20733" s="287">
        <v>4624004.78</v>
      </c>
      <c r="L20733" s="287">
        <v>37061235.609999999</v>
      </c>
    </row>
    <row r="20734" spans="1:12">
      <c r="A20734" s="287">
        <v>2023</v>
      </c>
      <c r="B20734" s="287" t="s">
        <v>195</v>
      </c>
      <c r="C20734" s="287" t="s">
        <v>61</v>
      </c>
      <c r="D20734" s="287" t="s">
        <v>205</v>
      </c>
      <c r="E20734" s="287">
        <v>55</v>
      </c>
      <c r="F20734" s="287">
        <v>116172</v>
      </c>
      <c r="G20734" s="287">
        <v>11168</v>
      </c>
      <c r="H20734" s="287">
        <v>22702</v>
      </c>
      <c r="I20734" s="287">
        <v>26744281.620000001</v>
      </c>
      <c r="J20734" s="287">
        <v>6090789.5999999996</v>
      </c>
      <c r="K20734" s="287">
        <v>6065453.2199999997</v>
      </c>
      <c r="L20734" s="287">
        <v>45448963.93</v>
      </c>
    </row>
    <row r="20735" spans="1:12">
      <c r="A20735" s="287">
        <v>2023</v>
      </c>
      <c r="B20735" s="287" t="s">
        <v>195</v>
      </c>
      <c r="C20735" s="287" t="s">
        <v>61</v>
      </c>
      <c r="D20735" s="287" t="s">
        <v>205</v>
      </c>
      <c r="E20735" s="287">
        <v>60</v>
      </c>
      <c r="F20735" s="287">
        <v>120027</v>
      </c>
      <c r="G20735" s="287">
        <v>16605</v>
      </c>
      <c r="H20735" s="287">
        <v>34165</v>
      </c>
      <c r="I20735" s="287">
        <v>41928590.270000003</v>
      </c>
      <c r="J20735" s="287">
        <v>9384625.0600000005</v>
      </c>
      <c r="K20735" s="287">
        <v>10428800.970000001</v>
      </c>
      <c r="L20735" s="287">
        <v>68667817.569999993</v>
      </c>
    </row>
    <row r="20736" spans="1:12">
      <c r="A20736" s="287">
        <v>2023</v>
      </c>
      <c r="B20736" s="287" t="s">
        <v>195</v>
      </c>
      <c r="C20736" s="287" t="s">
        <v>61</v>
      </c>
      <c r="D20736" s="287" t="s">
        <v>205</v>
      </c>
      <c r="E20736" s="287">
        <v>65</v>
      </c>
      <c r="F20736" s="287">
        <v>108226</v>
      </c>
      <c r="G20736" s="287">
        <v>20415</v>
      </c>
      <c r="H20736" s="287">
        <v>45909</v>
      </c>
      <c r="I20736" s="287">
        <v>54602782.350000001</v>
      </c>
      <c r="J20736" s="287">
        <v>11495007.550000001</v>
      </c>
      <c r="K20736" s="287">
        <v>13336800.189999999</v>
      </c>
      <c r="L20736" s="287">
        <v>85979117.379999995</v>
      </c>
    </row>
    <row r="20737" spans="1:12">
      <c r="A20737" s="287">
        <v>2023</v>
      </c>
      <c r="B20737" s="287" t="s">
        <v>195</v>
      </c>
      <c r="C20737" s="287" t="s">
        <v>61</v>
      </c>
      <c r="D20737" s="287" t="s">
        <v>205</v>
      </c>
      <c r="E20737" s="287">
        <v>70</v>
      </c>
      <c r="F20737" s="287">
        <v>95257</v>
      </c>
      <c r="G20737" s="287">
        <v>24399</v>
      </c>
      <c r="H20737" s="287">
        <v>56007</v>
      </c>
      <c r="I20737" s="287">
        <v>64086400.969999999</v>
      </c>
      <c r="J20737" s="287">
        <v>13770381.65</v>
      </c>
      <c r="K20737" s="287">
        <v>15538748.439999999</v>
      </c>
      <c r="L20737" s="287">
        <v>103885789.58</v>
      </c>
    </row>
    <row r="20738" spans="1:12">
      <c r="A20738" s="287">
        <v>2023</v>
      </c>
      <c r="B20738" s="287" t="s">
        <v>195</v>
      </c>
      <c r="C20738" s="287" t="s">
        <v>61</v>
      </c>
      <c r="D20738" s="287" t="s">
        <v>205</v>
      </c>
      <c r="E20738" s="287">
        <v>75</v>
      </c>
      <c r="F20738" s="287">
        <v>78898</v>
      </c>
      <c r="G20738" s="287">
        <v>26238</v>
      </c>
      <c r="H20738" s="287">
        <v>68104</v>
      </c>
      <c r="I20738" s="287">
        <v>71357043.709999993</v>
      </c>
      <c r="J20738" s="287">
        <v>14442572.550000001</v>
      </c>
      <c r="K20738" s="287">
        <v>16719558.27</v>
      </c>
      <c r="L20738" s="287">
        <v>111492459</v>
      </c>
    </row>
    <row r="20739" spans="1:12">
      <c r="A20739" s="287">
        <v>2023</v>
      </c>
      <c r="B20739" s="287" t="s">
        <v>195</v>
      </c>
      <c r="C20739" s="287" t="s">
        <v>61</v>
      </c>
      <c r="D20739" s="287" t="s">
        <v>205</v>
      </c>
      <c r="E20739" s="287">
        <v>80</v>
      </c>
      <c r="F20739" s="287">
        <v>48519</v>
      </c>
      <c r="G20739" s="287">
        <v>19195</v>
      </c>
      <c r="H20739" s="287">
        <v>62550</v>
      </c>
      <c r="I20739" s="287">
        <v>56427966.57</v>
      </c>
      <c r="J20739" s="287">
        <v>9865868.5399999991</v>
      </c>
      <c r="K20739" s="287">
        <v>11264264.640000001</v>
      </c>
      <c r="L20739" s="287">
        <v>82638035.989999995</v>
      </c>
    </row>
    <row r="20740" spans="1:12">
      <c r="A20740" s="287">
        <v>2023</v>
      </c>
      <c r="B20740" s="287" t="s">
        <v>195</v>
      </c>
      <c r="C20740" s="287" t="s">
        <v>61</v>
      </c>
      <c r="D20740" s="287" t="s">
        <v>205</v>
      </c>
      <c r="E20740" s="287">
        <v>85</v>
      </c>
      <c r="F20740" s="287">
        <v>25684</v>
      </c>
      <c r="G20740" s="287">
        <v>10244</v>
      </c>
      <c r="H20740" s="287">
        <v>44693</v>
      </c>
      <c r="I20740" s="287">
        <v>35485871.810000002</v>
      </c>
      <c r="J20740" s="287">
        <v>5265067.9800000004</v>
      </c>
      <c r="K20740" s="287">
        <v>6612024.9100000001</v>
      </c>
      <c r="L20740" s="287">
        <v>49734833.460000001</v>
      </c>
    </row>
    <row r="20741" spans="1:12">
      <c r="A20741" s="287">
        <v>2023</v>
      </c>
      <c r="B20741" s="287" t="s">
        <v>195</v>
      </c>
      <c r="C20741" s="287" t="s">
        <v>61</v>
      </c>
      <c r="D20741" s="287" t="s">
        <v>205</v>
      </c>
      <c r="E20741" s="287">
        <v>90</v>
      </c>
      <c r="F20741" s="287">
        <v>10010</v>
      </c>
      <c r="G20741" s="287">
        <v>3646</v>
      </c>
      <c r="H20741" s="287">
        <v>22495</v>
      </c>
      <c r="I20741" s="287">
        <v>15345828.57</v>
      </c>
      <c r="J20741" s="287">
        <v>1843438.47</v>
      </c>
      <c r="K20741" s="287">
        <v>1373694.8</v>
      </c>
      <c r="L20741" s="287">
        <v>19305961.48</v>
      </c>
    </row>
    <row r="20742" spans="1:12">
      <c r="A20742" s="287">
        <v>2023</v>
      </c>
      <c r="B20742" s="287" t="s">
        <v>195</v>
      </c>
      <c r="C20742" s="287" t="s">
        <v>61</v>
      </c>
      <c r="D20742" s="287" t="s">
        <v>205</v>
      </c>
      <c r="E20742" s="287">
        <v>95</v>
      </c>
      <c r="F20742" s="287">
        <v>2308</v>
      </c>
      <c r="G20742" s="287">
        <v>768</v>
      </c>
      <c r="H20742" s="287">
        <v>5451</v>
      </c>
      <c r="I20742" s="287">
        <v>3429786.04</v>
      </c>
      <c r="J20742" s="287">
        <v>370273.21</v>
      </c>
      <c r="K20742" s="287">
        <v>250076</v>
      </c>
      <c r="L20742" s="287">
        <v>4188038.89</v>
      </c>
    </row>
    <row r="20743" spans="1:12">
      <c r="A20743" s="287">
        <v>2023</v>
      </c>
      <c r="B20743" s="287" t="s">
        <v>195</v>
      </c>
      <c r="C20743" s="287" t="s">
        <v>61</v>
      </c>
      <c r="D20743" s="287" t="s">
        <v>206</v>
      </c>
      <c r="E20743" s="287">
        <v>0</v>
      </c>
      <c r="F20743" s="287">
        <v>88133</v>
      </c>
      <c r="G20743" s="287">
        <v>3366</v>
      </c>
      <c r="H20743" s="287">
        <v>9197</v>
      </c>
      <c r="I20743" s="287">
        <v>7073516.5199999996</v>
      </c>
      <c r="J20743" s="287">
        <v>1082712.67</v>
      </c>
      <c r="K20743" s="287">
        <v>103597</v>
      </c>
      <c r="L20743" s="287">
        <v>9412432.4800000004</v>
      </c>
    </row>
    <row r="20744" spans="1:12">
      <c r="A20744" s="287">
        <v>2023</v>
      </c>
      <c r="B20744" s="287" t="s">
        <v>195</v>
      </c>
      <c r="C20744" s="287" t="s">
        <v>61</v>
      </c>
      <c r="D20744" s="287" t="s">
        <v>206</v>
      </c>
      <c r="E20744" s="287">
        <v>5</v>
      </c>
      <c r="F20744" s="287">
        <v>113756</v>
      </c>
      <c r="G20744" s="287">
        <v>2177</v>
      </c>
      <c r="H20744" s="287">
        <v>3341</v>
      </c>
      <c r="I20744" s="287">
        <v>3256412.76</v>
      </c>
      <c r="J20744" s="287">
        <v>720939.85</v>
      </c>
      <c r="K20744" s="287">
        <v>174393.54</v>
      </c>
      <c r="L20744" s="287">
        <v>5171030.2699999996</v>
      </c>
    </row>
    <row r="20745" spans="1:12">
      <c r="A20745" s="287">
        <v>2023</v>
      </c>
      <c r="B20745" s="287" t="s">
        <v>195</v>
      </c>
      <c r="C20745" s="287" t="s">
        <v>61</v>
      </c>
      <c r="D20745" s="287" t="s">
        <v>206</v>
      </c>
      <c r="E20745" s="287">
        <v>10</v>
      </c>
      <c r="F20745" s="287">
        <v>122900</v>
      </c>
      <c r="G20745" s="287">
        <v>1806</v>
      </c>
      <c r="H20745" s="287">
        <v>3500</v>
      </c>
      <c r="I20745" s="287">
        <v>3354779.86</v>
      </c>
      <c r="J20745" s="287">
        <v>694721.64</v>
      </c>
      <c r="K20745" s="287">
        <v>988860.82</v>
      </c>
      <c r="L20745" s="287">
        <v>5881706.7000000002</v>
      </c>
    </row>
    <row r="20746" spans="1:12">
      <c r="A20746" s="287">
        <v>2023</v>
      </c>
      <c r="B20746" s="287" t="s">
        <v>195</v>
      </c>
      <c r="C20746" s="287" t="s">
        <v>61</v>
      </c>
      <c r="D20746" s="287" t="s">
        <v>206</v>
      </c>
      <c r="E20746" s="287">
        <v>15</v>
      </c>
      <c r="F20746" s="287">
        <v>116421</v>
      </c>
      <c r="G20746" s="287">
        <v>4001</v>
      </c>
      <c r="H20746" s="287">
        <v>11448</v>
      </c>
      <c r="I20746" s="287">
        <v>10713000.310000001</v>
      </c>
      <c r="J20746" s="287">
        <v>1602016.05</v>
      </c>
      <c r="K20746" s="287">
        <v>1263149</v>
      </c>
      <c r="L20746" s="287">
        <v>15659749.130000001</v>
      </c>
    </row>
    <row r="20747" spans="1:12">
      <c r="A20747" s="287">
        <v>2023</v>
      </c>
      <c r="B20747" s="287" t="s">
        <v>195</v>
      </c>
      <c r="C20747" s="287" t="s">
        <v>61</v>
      </c>
      <c r="D20747" s="287" t="s">
        <v>206</v>
      </c>
      <c r="E20747" s="287">
        <v>20</v>
      </c>
      <c r="F20747" s="287">
        <v>91435</v>
      </c>
      <c r="G20747" s="287">
        <v>5020</v>
      </c>
      <c r="H20747" s="287">
        <v>13718</v>
      </c>
      <c r="I20747" s="287">
        <v>13715268.310000001</v>
      </c>
      <c r="J20747" s="287">
        <v>2033392.22</v>
      </c>
      <c r="K20747" s="287">
        <v>1539815.32</v>
      </c>
      <c r="L20747" s="287">
        <v>20052392.620000001</v>
      </c>
    </row>
    <row r="20748" spans="1:12">
      <c r="A20748" s="287">
        <v>2023</v>
      </c>
      <c r="B20748" s="287" t="s">
        <v>195</v>
      </c>
      <c r="C20748" s="287" t="s">
        <v>61</v>
      </c>
      <c r="D20748" s="287" t="s">
        <v>206</v>
      </c>
      <c r="E20748" s="287">
        <v>25</v>
      </c>
      <c r="F20748" s="287">
        <v>86352</v>
      </c>
      <c r="G20748" s="287">
        <v>4987</v>
      </c>
      <c r="H20748" s="287">
        <v>14395</v>
      </c>
      <c r="I20748" s="287">
        <v>14797565.08</v>
      </c>
      <c r="J20748" s="287">
        <v>2831670.13</v>
      </c>
      <c r="K20748" s="287">
        <v>1464450.52</v>
      </c>
      <c r="L20748" s="287">
        <v>22476055.27</v>
      </c>
    </row>
    <row r="20749" spans="1:12">
      <c r="A20749" s="287">
        <v>2023</v>
      </c>
      <c r="B20749" s="287" t="s">
        <v>195</v>
      </c>
      <c r="C20749" s="287" t="s">
        <v>61</v>
      </c>
      <c r="D20749" s="287" t="s">
        <v>206</v>
      </c>
      <c r="E20749" s="287">
        <v>30</v>
      </c>
      <c r="F20749" s="287">
        <v>130252</v>
      </c>
      <c r="G20749" s="287">
        <v>8913</v>
      </c>
      <c r="H20749" s="287">
        <v>26603</v>
      </c>
      <c r="I20749" s="287">
        <v>29428598.079999998</v>
      </c>
      <c r="J20749" s="287">
        <v>6499737.9699999997</v>
      </c>
      <c r="K20749" s="287">
        <v>1883353.8</v>
      </c>
      <c r="L20749" s="287">
        <v>44348771.030000001</v>
      </c>
    </row>
    <row r="20750" spans="1:12">
      <c r="A20750" s="287">
        <v>2023</v>
      </c>
      <c r="B20750" s="287" t="s">
        <v>195</v>
      </c>
      <c r="C20750" s="287" t="s">
        <v>61</v>
      </c>
      <c r="D20750" s="287" t="s">
        <v>206</v>
      </c>
      <c r="E20750" s="287">
        <v>35</v>
      </c>
      <c r="F20750" s="287">
        <v>155887</v>
      </c>
      <c r="G20750" s="287">
        <v>10656</v>
      </c>
      <c r="H20750" s="287">
        <v>27496</v>
      </c>
      <c r="I20750" s="287">
        <v>31179955.449999999</v>
      </c>
      <c r="J20750" s="287">
        <v>6909945.54</v>
      </c>
      <c r="K20750" s="287">
        <v>2212930.58</v>
      </c>
      <c r="L20750" s="287">
        <v>48568498.399999999</v>
      </c>
    </row>
    <row r="20751" spans="1:12">
      <c r="A20751" s="287">
        <v>2023</v>
      </c>
      <c r="B20751" s="287" t="s">
        <v>195</v>
      </c>
      <c r="C20751" s="287" t="s">
        <v>61</v>
      </c>
      <c r="D20751" s="287" t="s">
        <v>206</v>
      </c>
      <c r="E20751" s="287">
        <v>40</v>
      </c>
      <c r="F20751" s="287">
        <v>153322</v>
      </c>
      <c r="G20751" s="287">
        <v>10051</v>
      </c>
      <c r="H20751" s="287">
        <v>22257</v>
      </c>
      <c r="I20751" s="287">
        <v>25069072.09</v>
      </c>
      <c r="J20751" s="287">
        <v>5471764.46</v>
      </c>
      <c r="K20751" s="287">
        <v>2829867.9</v>
      </c>
      <c r="L20751" s="287">
        <v>40923783.020000003</v>
      </c>
    </row>
    <row r="20752" spans="1:12">
      <c r="A20752" s="287">
        <v>2023</v>
      </c>
      <c r="B20752" s="287" t="s">
        <v>195</v>
      </c>
      <c r="C20752" s="287" t="s">
        <v>61</v>
      </c>
      <c r="D20752" s="287" t="s">
        <v>206</v>
      </c>
      <c r="E20752" s="287">
        <v>45</v>
      </c>
      <c r="F20752" s="287">
        <v>139097</v>
      </c>
      <c r="G20752" s="287">
        <v>9420</v>
      </c>
      <c r="H20752" s="287">
        <v>20751</v>
      </c>
      <c r="I20752" s="287">
        <v>23882275.170000002</v>
      </c>
      <c r="J20752" s="287">
        <v>5419921.7199999997</v>
      </c>
      <c r="K20752" s="287">
        <v>3589065.02</v>
      </c>
      <c r="L20752" s="287">
        <v>40563266.630000003</v>
      </c>
    </row>
    <row r="20753" spans="1:12">
      <c r="A20753" s="287">
        <v>2023</v>
      </c>
      <c r="B20753" s="287" t="s">
        <v>195</v>
      </c>
      <c r="C20753" s="287" t="s">
        <v>61</v>
      </c>
      <c r="D20753" s="287" t="s">
        <v>206</v>
      </c>
      <c r="E20753" s="287">
        <v>50</v>
      </c>
      <c r="F20753" s="287">
        <v>141761</v>
      </c>
      <c r="G20753" s="287">
        <v>12470</v>
      </c>
      <c r="H20753" s="287">
        <v>26391</v>
      </c>
      <c r="I20753" s="287">
        <v>29131580.82</v>
      </c>
      <c r="J20753" s="287">
        <v>6494903.2199999997</v>
      </c>
      <c r="K20753" s="287">
        <v>5118551.8</v>
      </c>
      <c r="L20753" s="287">
        <v>49619659.5</v>
      </c>
    </row>
    <row r="20754" spans="1:12">
      <c r="A20754" s="287">
        <v>2023</v>
      </c>
      <c r="B20754" s="287" t="s">
        <v>195</v>
      </c>
      <c r="C20754" s="287" t="s">
        <v>61</v>
      </c>
      <c r="D20754" s="287" t="s">
        <v>206</v>
      </c>
      <c r="E20754" s="287">
        <v>55</v>
      </c>
      <c r="F20754" s="287">
        <v>126386</v>
      </c>
      <c r="G20754" s="287">
        <v>13862</v>
      </c>
      <c r="H20754" s="287">
        <v>28199</v>
      </c>
      <c r="I20754" s="287">
        <v>30533063</v>
      </c>
      <c r="J20754" s="287">
        <v>6898799.8899999997</v>
      </c>
      <c r="K20754" s="287">
        <v>6051747.71</v>
      </c>
      <c r="L20754" s="287">
        <v>51728471.159999996</v>
      </c>
    </row>
    <row r="20755" spans="1:12">
      <c r="A20755" s="287">
        <v>2023</v>
      </c>
      <c r="B20755" s="287" t="s">
        <v>195</v>
      </c>
      <c r="C20755" s="287" t="s">
        <v>61</v>
      </c>
      <c r="D20755" s="287" t="s">
        <v>206</v>
      </c>
      <c r="E20755" s="287">
        <v>60</v>
      </c>
      <c r="F20755" s="287">
        <v>130887</v>
      </c>
      <c r="G20755" s="287">
        <v>17840</v>
      </c>
      <c r="H20755" s="287">
        <v>36932</v>
      </c>
      <c r="I20755" s="287">
        <v>41032537.560000002</v>
      </c>
      <c r="J20755" s="287">
        <v>8989930.7100000009</v>
      </c>
      <c r="K20755" s="287">
        <v>9377018.4800000004</v>
      </c>
      <c r="L20755" s="287">
        <v>68780617.959999993</v>
      </c>
    </row>
    <row r="20756" spans="1:12">
      <c r="A20756" s="287">
        <v>2023</v>
      </c>
      <c r="B20756" s="287" t="s">
        <v>195</v>
      </c>
      <c r="C20756" s="287" t="s">
        <v>61</v>
      </c>
      <c r="D20756" s="287" t="s">
        <v>206</v>
      </c>
      <c r="E20756" s="287">
        <v>65</v>
      </c>
      <c r="F20756" s="287">
        <v>119761</v>
      </c>
      <c r="G20756" s="287">
        <v>22300</v>
      </c>
      <c r="H20756" s="287">
        <v>49507</v>
      </c>
      <c r="I20756" s="287">
        <v>53707878.43</v>
      </c>
      <c r="J20756" s="287">
        <v>10955566.939999999</v>
      </c>
      <c r="K20756" s="287">
        <v>12821103.699999999</v>
      </c>
      <c r="L20756" s="287">
        <v>87038948.650000006</v>
      </c>
    </row>
    <row r="20757" spans="1:12">
      <c r="A20757" s="287">
        <v>2023</v>
      </c>
      <c r="B20757" s="287" t="s">
        <v>195</v>
      </c>
      <c r="C20757" s="287" t="s">
        <v>61</v>
      </c>
      <c r="D20757" s="287" t="s">
        <v>206</v>
      </c>
      <c r="E20757" s="287">
        <v>70</v>
      </c>
      <c r="F20757" s="287">
        <v>106944</v>
      </c>
      <c r="G20757" s="287">
        <v>24552</v>
      </c>
      <c r="H20757" s="287">
        <v>61434</v>
      </c>
      <c r="I20757" s="287">
        <v>65148676.810000002</v>
      </c>
      <c r="J20757" s="287">
        <v>12681829.83</v>
      </c>
      <c r="K20757" s="287">
        <v>15679220.619999999</v>
      </c>
      <c r="L20757" s="287">
        <v>103316321.27</v>
      </c>
    </row>
    <row r="20758" spans="1:12">
      <c r="A20758" s="287">
        <v>2023</v>
      </c>
      <c r="B20758" s="287" t="s">
        <v>195</v>
      </c>
      <c r="C20758" s="287" t="s">
        <v>61</v>
      </c>
      <c r="D20758" s="287" t="s">
        <v>206</v>
      </c>
      <c r="E20758" s="287">
        <v>75</v>
      </c>
      <c r="F20758" s="287">
        <v>88706</v>
      </c>
      <c r="G20758" s="287">
        <v>25727</v>
      </c>
      <c r="H20758" s="287">
        <v>73481</v>
      </c>
      <c r="I20758" s="287">
        <v>70511370.989999995</v>
      </c>
      <c r="J20758" s="287">
        <v>12776469.74</v>
      </c>
      <c r="K20758" s="287">
        <v>15002817.17</v>
      </c>
      <c r="L20758" s="287">
        <v>107307952.31</v>
      </c>
    </row>
    <row r="20759" spans="1:12">
      <c r="A20759" s="287">
        <v>2023</v>
      </c>
      <c r="B20759" s="287" t="s">
        <v>195</v>
      </c>
      <c r="C20759" s="287" t="s">
        <v>61</v>
      </c>
      <c r="D20759" s="287" t="s">
        <v>206</v>
      </c>
      <c r="E20759" s="287">
        <v>80</v>
      </c>
      <c r="F20759" s="287">
        <v>54773</v>
      </c>
      <c r="G20759" s="287">
        <v>16811</v>
      </c>
      <c r="H20759" s="287">
        <v>63165</v>
      </c>
      <c r="I20759" s="287">
        <v>53720185.380000003</v>
      </c>
      <c r="J20759" s="287">
        <v>8432834.1500000004</v>
      </c>
      <c r="K20759" s="287">
        <v>9993721.6500000004</v>
      </c>
      <c r="L20759" s="287">
        <v>77256693.689999998</v>
      </c>
    </row>
    <row r="20760" spans="1:12">
      <c r="A20760" s="287">
        <v>2023</v>
      </c>
      <c r="B20760" s="287" t="s">
        <v>195</v>
      </c>
      <c r="C20760" s="287" t="s">
        <v>61</v>
      </c>
      <c r="D20760" s="287" t="s">
        <v>206</v>
      </c>
      <c r="E20760" s="287">
        <v>85</v>
      </c>
      <c r="F20760" s="287">
        <v>32237</v>
      </c>
      <c r="G20760" s="287">
        <v>9137</v>
      </c>
      <c r="H20760" s="287">
        <v>46372</v>
      </c>
      <c r="I20760" s="287">
        <v>34223865.509999998</v>
      </c>
      <c r="J20760" s="287">
        <v>4712125.97</v>
      </c>
      <c r="K20760" s="287">
        <v>4369367.3600000003</v>
      </c>
      <c r="L20760" s="287">
        <v>45590847.859999999</v>
      </c>
    </row>
    <row r="20761" spans="1:12">
      <c r="A20761" s="287">
        <v>2023</v>
      </c>
      <c r="B20761" s="287" t="s">
        <v>195</v>
      </c>
      <c r="C20761" s="287" t="s">
        <v>61</v>
      </c>
      <c r="D20761" s="287" t="s">
        <v>206</v>
      </c>
      <c r="E20761" s="287">
        <v>90</v>
      </c>
      <c r="F20761" s="287">
        <v>14808</v>
      </c>
      <c r="G20761" s="287">
        <v>3864</v>
      </c>
      <c r="H20761" s="287">
        <v>25426</v>
      </c>
      <c r="I20761" s="287">
        <v>17136329.859999999</v>
      </c>
      <c r="J20761" s="287">
        <v>1987686.12</v>
      </c>
      <c r="K20761" s="287">
        <v>1284244.18</v>
      </c>
      <c r="L20761" s="287">
        <v>21179819.899999999</v>
      </c>
    </row>
    <row r="20762" spans="1:12">
      <c r="A20762" s="287">
        <v>2023</v>
      </c>
      <c r="B20762" s="287" t="s">
        <v>195</v>
      </c>
      <c r="C20762" s="287" t="s">
        <v>61</v>
      </c>
      <c r="D20762" s="287" t="s">
        <v>206</v>
      </c>
      <c r="E20762" s="287">
        <v>95</v>
      </c>
      <c r="F20762" s="287">
        <v>4421</v>
      </c>
      <c r="G20762" s="287">
        <v>1017</v>
      </c>
      <c r="H20762" s="287">
        <v>7634</v>
      </c>
      <c r="I20762" s="287">
        <v>4883232.13</v>
      </c>
      <c r="J20762" s="287">
        <v>513632.85</v>
      </c>
      <c r="K20762" s="287">
        <v>258978</v>
      </c>
      <c r="L20762" s="287">
        <v>5828829.4800000004</v>
      </c>
    </row>
    <row r="20763" spans="1:12">
      <c r="A20763" s="287">
        <v>2023</v>
      </c>
      <c r="B20763" s="287" t="s">
        <v>195</v>
      </c>
      <c r="C20763" s="287" t="s">
        <v>62</v>
      </c>
      <c r="D20763" s="287" t="s">
        <v>205</v>
      </c>
      <c r="E20763" s="287">
        <v>0</v>
      </c>
      <c r="F20763" s="287">
        <v>67800</v>
      </c>
      <c r="G20763" s="287">
        <v>2409</v>
      </c>
      <c r="H20763" s="287">
        <v>7126</v>
      </c>
      <c r="I20763" s="287">
        <v>6192944.1299999999</v>
      </c>
      <c r="J20763" s="287">
        <v>911218.87</v>
      </c>
      <c r="K20763" s="287">
        <v>181807</v>
      </c>
      <c r="L20763" s="287">
        <v>7999918.8600000003</v>
      </c>
    </row>
    <row r="20764" spans="1:12">
      <c r="A20764" s="287">
        <v>2023</v>
      </c>
      <c r="B20764" s="287" t="s">
        <v>195</v>
      </c>
      <c r="C20764" s="287" t="s">
        <v>62</v>
      </c>
      <c r="D20764" s="287" t="s">
        <v>205</v>
      </c>
      <c r="E20764" s="287">
        <v>5</v>
      </c>
      <c r="F20764" s="287">
        <v>85816</v>
      </c>
      <c r="G20764" s="287">
        <v>1540</v>
      </c>
      <c r="H20764" s="287">
        <v>1954</v>
      </c>
      <c r="I20764" s="287">
        <v>2288636.2799999998</v>
      </c>
      <c r="J20764" s="287">
        <v>552261.23</v>
      </c>
      <c r="K20764" s="287">
        <v>152366.79999999999</v>
      </c>
      <c r="L20764" s="287">
        <v>3545009.71</v>
      </c>
    </row>
    <row r="20765" spans="1:12">
      <c r="A20765" s="287">
        <v>2023</v>
      </c>
      <c r="B20765" s="287" t="s">
        <v>195</v>
      </c>
      <c r="C20765" s="287" t="s">
        <v>62</v>
      </c>
      <c r="D20765" s="287" t="s">
        <v>205</v>
      </c>
      <c r="E20765" s="287">
        <v>10</v>
      </c>
      <c r="F20765" s="287">
        <v>91660</v>
      </c>
      <c r="G20765" s="287">
        <v>1327</v>
      </c>
      <c r="H20765" s="287">
        <v>2144</v>
      </c>
      <c r="I20765" s="287">
        <v>2205309.73</v>
      </c>
      <c r="J20765" s="287">
        <v>578879.18000000005</v>
      </c>
      <c r="K20765" s="287">
        <v>418189.58</v>
      </c>
      <c r="L20765" s="287">
        <v>3625233.01</v>
      </c>
    </row>
    <row r="20766" spans="1:12">
      <c r="A20766" s="287">
        <v>2023</v>
      </c>
      <c r="B20766" s="287" t="s">
        <v>195</v>
      </c>
      <c r="C20766" s="287" t="s">
        <v>62</v>
      </c>
      <c r="D20766" s="287" t="s">
        <v>205</v>
      </c>
      <c r="E20766" s="287">
        <v>15</v>
      </c>
      <c r="F20766" s="287">
        <v>88080</v>
      </c>
      <c r="G20766" s="287">
        <v>2494</v>
      </c>
      <c r="H20766" s="287">
        <v>3922</v>
      </c>
      <c r="I20766" s="287">
        <v>5342347.1500000004</v>
      </c>
      <c r="J20766" s="287">
        <v>1238869.01</v>
      </c>
      <c r="K20766" s="287">
        <v>1166273.43</v>
      </c>
      <c r="L20766" s="287">
        <v>9179930.6600000001</v>
      </c>
    </row>
    <row r="20767" spans="1:12">
      <c r="A20767" s="287">
        <v>2023</v>
      </c>
      <c r="B20767" s="287" t="s">
        <v>195</v>
      </c>
      <c r="C20767" s="287" t="s">
        <v>62</v>
      </c>
      <c r="D20767" s="287" t="s">
        <v>205</v>
      </c>
      <c r="E20767" s="287">
        <v>20</v>
      </c>
      <c r="F20767" s="287">
        <v>64499</v>
      </c>
      <c r="G20767" s="287">
        <v>2382</v>
      </c>
      <c r="H20767" s="287">
        <v>4635</v>
      </c>
      <c r="I20767" s="287">
        <v>5522184.0199999996</v>
      </c>
      <c r="J20767" s="287">
        <v>1091800.1499999999</v>
      </c>
      <c r="K20767" s="287">
        <v>917831</v>
      </c>
      <c r="L20767" s="287">
        <v>8739240.0899999999</v>
      </c>
    </row>
    <row r="20768" spans="1:12">
      <c r="A20768" s="287">
        <v>2023</v>
      </c>
      <c r="B20768" s="287" t="s">
        <v>195</v>
      </c>
      <c r="C20768" s="287" t="s">
        <v>62</v>
      </c>
      <c r="D20768" s="287" t="s">
        <v>205</v>
      </c>
      <c r="E20768" s="287">
        <v>25</v>
      </c>
      <c r="F20768" s="287">
        <v>53856</v>
      </c>
      <c r="G20768" s="287">
        <v>1789</v>
      </c>
      <c r="H20768" s="287">
        <v>3510</v>
      </c>
      <c r="I20768" s="287">
        <v>3774599.93</v>
      </c>
      <c r="J20768" s="287">
        <v>864916.4</v>
      </c>
      <c r="K20768" s="287">
        <v>790556</v>
      </c>
      <c r="L20768" s="287">
        <v>6500536.1399999997</v>
      </c>
    </row>
    <row r="20769" spans="1:12">
      <c r="A20769" s="287">
        <v>2023</v>
      </c>
      <c r="B20769" s="287" t="s">
        <v>195</v>
      </c>
      <c r="C20769" s="287" t="s">
        <v>62</v>
      </c>
      <c r="D20769" s="287" t="s">
        <v>205</v>
      </c>
      <c r="E20769" s="287">
        <v>30</v>
      </c>
      <c r="F20769" s="287">
        <v>85526</v>
      </c>
      <c r="G20769" s="287">
        <v>2719</v>
      </c>
      <c r="H20769" s="287">
        <v>5738</v>
      </c>
      <c r="I20769" s="287">
        <v>5434814.5499999998</v>
      </c>
      <c r="J20769" s="287">
        <v>1200832.8</v>
      </c>
      <c r="K20769" s="287">
        <v>995922</v>
      </c>
      <c r="L20769" s="287">
        <v>9195720.4800000004</v>
      </c>
    </row>
    <row r="20770" spans="1:12">
      <c r="A20770" s="287">
        <v>2023</v>
      </c>
      <c r="B20770" s="287" t="s">
        <v>195</v>
      </c>
      <c r="C20770" s="287" t="s">
        <v>62</v>
      </c>
      <c r="D20770" s="287" t="s">
        <v>205</v>
      </c>
      <c r="E20770" s="287">
        <v>35</v>
      </c>
      <c r="F20770" s="287">
        <v>105104</v>
      </c>
      <c r="G20770" s="287">
        <v>3227</v>
      </c>
      <c r="H20770" s="287">
        <v>6271</v>
      </c>
      <c r="I20770" s="287">
        <v>6730687.0099999998</v>
      </c>
      <c r="J20770" s="287">
        <v>1867282.62</v>
      </c>
      <c r="K20770" s="287">
        <v>1164697.7</v>
      </c>
      <c r="L20770" s="287">
        <v>11710946.32</v>
      </c>
    </row>
    <row r="20771" spans="1:12">
      <c r="A20771" s="287">
        <v>2023</v>
      </c>
      <c r="B20771" s="287" t="s">
        <v>195</v>
      </c>
      <c r="C20771" s="287" t="s">
        <v>62</v>
      </c>
      <c r="D20771" s="287" t="s">
        <v>205</v>
      </c>
      <c r="E20771" s="287">
        <v>40</v>
      </c>
      <c r="F20771" s="287">
        <v>106219</v>
      </c>
      <c r="G20771" s="287">
        <v>4288</v>
      </c>
      <c r="H20771" s="287">
        <v>8278</v>
      </c>
      <c r="I20771" s="287">
        <v>8582535.2100000009</v>
      </c>
      <c r="J20771" s="287">
        <v>2355256.83</v>
      </c>
      <c r="K20771" s="287">
        <v>1528795</v>
      </c>
      <c r="L20771" s="287">
        <v>14703701.630000001</v>
      </c>
    </row>
    <row r="20772" spans="1:12">
      <c r="A20772" s="287">
        <v>2023</v>
      </c>
      <c r="B20772" s="287" t="s">
        <v>195</v>
      </c>
      <c r="C20772" s="287" t="s">
        <v>62</v>
      </c>
      <c r="D20772" s="287" t="s">
        <v>205</v>
      </c>
      <c r="E20772" s="287">
        <v>45</v>
      </c>
      <c r="F20772" s="287">
        <v>96006</v>
      </c>
      <c r="G20772" s="287">
        <v>4881</v>
      </c>
      <c r="H20772" s="287">
        <v>9191</v>
      </c>
      <c r="I20772" s="287">
        <v>10335440.539999999</v>
      </c>
      <c r="J20772" s="287">
        <v>2871595.47</v>
      </c>
      <c r="K20772" s="287">
        <v>1970307.35</v>
      </c>
      <c r="L20772" s="287">
        <v>17858096.920000002</v>
      </c>
    </row>
    <row r="20773" spans="1:12">
      <c r="A20773" s="287">
        <v>2023</v>
      </c>
      <c r="B20773" s="287" t="s">
        <v>195</v>
      </c>
      <c r="C20773" s="287" t="s">
        <v>62</v>
      </c>
      <c r="D20773" s="287" t="s">
        <v>205</v>
      </c>
      <c r="E20773" s="287">
        <v>50</v>
      </c>
      <c r="F20773" s="287">
        <v>97257</v>
      </c>
      <c r="G20773" s="287">
        <v>6711</v>
      </c>
      <c r="H20773" s="287">
        <v>12136</v>
      </c>
      <c r="I20773" s="287">
        <v>14943866.01</v>
      </c>
      <c r="J20773" s="287">
        <v>4242909.96</v>
      </c>
      <c r="K20773" s="287">
        <v>3224614.58</v>
      </c>
      <c r="L20773" s="287">
        <v>25814397.559999999</v>
      </c>
    </row>
    <row r="20774" spans="1:12">
      <c r="A20774" s="287">
        <v>2023</v>
      </c>
      <c r="B20774" s="287" t="s">
        <v>195</v>
      </c>
      <c r="C20774" s="287" t="s">
        <v>62</v>
      </c>
      <c r="D20774" s="287" t="s">
        <v>205</v>
      </c>
      <c r="E20774" s="287">
        <v>55</v>
      </c>
      <c r="F20774" s="287">
        <v>89196</v>
      </c>
      <c r="G20774" s="287">
        <v>8056</v>
      </c>
      <c r="H20774" s="287">
        <v>14819</v>
      </c>
      <c r="I20774" s="287">
        <v>19158205.489999998</v>
      </c>
      <c r="J20774" s="287">
        <v>5332846.2699999996</v>
      </c>
      <c r="K20774" s="287">
        <v>4677547.46</v>
      </c>
      <c r="L20774" s="287">
        <v>33097445.239999998</v>
      </c>
    </row>
    <row r="20775" spans="1:12">
      <c r="A20775" s="287">
        <v>2023</v>
      </c>
      <c r="B20775" s="287" t="s">
        <v>195</v>
      </c>
      <c r="C20775" s="287" t="s">
        <v>62</v>
      </c>
      <c r="D20775" s="287" t="s">
        <v>205</v>
      </c>
      <c r="E20775" s="287">
        <v>60</v>
      </c>
      <c r="F20775" s="287">
        <v>89335</v>
      </c>
      <c r="G20775" s="287">
        <v>11615</v>
      </c>
      <c r="H20775" s="287">
        <v>22708</v>
      </c>
      <c r="I20775" s="287">
        <v>29018646.739999998</v>
      </c>
      <c r="J20775" s="287">
        <v>7585817.9100000001</v>
      </c>
      <c r="K20775" s="287">
        <v>7054661.8799999999</v>
      </c>
      <c r="L20775" s="287">
        <v>49012064.890000001</v>
      </c>
    </row>
    <row r="20776" spans="1:12">
      <c r="A20776" s="287">
        <v>2023</v>
      </c>
      <c r="B20776" s="287" t="s">
        <v>195</v>
      </c>
      <c r="C20776" s="287" t="s">
        <v>62</v>
      </c>
      <c r="D20776" s="287" t="s">
        <v>205</v>
      </c>
      <c r="E20776" s="287">
        <v>65</v>
      </c>
      <c r="F20776" s="287">
        <v>81756</v>
      </c>
      <c r="G20776" s="287">
        <v>14896</v>
      </c>
      <c r="H20776" s="287">
        <v>30476</v>
      </c>
      <c r="I20776" s="287">
        <v>38183921.270000003</v>
      </c>
      <c r="J20776" s="287">
        <v>9616003.7100000009</v>
      </c>
      <c r="K20776" s="287">
        <v>8951479.6500000004</v>
      </c>
      <c r="L20776" s="287">
        <v>62763394.659999996</v>
      </c>
    </row>
    <row r="20777" spans="1:12">
      <c r="A20777" s="287">
        <v>2023</v>
      </c>
      <c r="B20777" s="287" t="s">
        <v>195</v>
      </c>
      <c r="C20777" s="287" t="s">
        <v>62</v>
      </c>
      <c r="D20777" s="287" t="s">
        <v>205</v>
      </c>
      <c r="E20777" s="287">
        <v>70</v>
      </c>
      <c r="F20777" s="287">
        <v>71592</v>
      </c>
      <c r="G20777" s="287">
        <v>16755</v>
      </c>
      <c r="H20777" s="287">
        <v>35885</v>
      </c>
      <c r="I20777" s="287">
        <v>44854726.68</v>
      </c>
      <c r="J20777" s="287">
        <v>10700697.060000001</v>
      </c>
      <c r="K20777" s="287">
        <v>10184567.41</v>
      </c>
      <c r="L20777" s="287">
        <v>71710866.439999998</v>
      </c>
    </row>
    <row r="20778" spans="1:12">
      <c r="A20778" s="287">
        <v>2023</v>
      </c>
      <c r="B20778" s="287" t="s">
        <v>195</v>
      </c>
      <c r="C20778" s="287" t="s">
        <v>62</v>
      </c>
      <c r="D20778" s="287" t="s">
        <v>205</v>
      </c>
      <c r="E20778" s="287">
        <v>75</v>
      </c>
      <c r="F20778" s="287">
        <v>58338</v>
      </c>
      <c r="G20778" s="287">
        <v>18234</v>
      </c>
      <c r="H20778" s="287">
        <v>42024</v>
      </c>
      <c r="I20778" s="287">
        <v>48154324.140000001</v>
      </c>
      <c r="J20778" s="287">
        <v>10890844.380000001</v>
      </c>
      <c r="K20778" s="287">
        <v>10312015.859999999</v>
      </c>
      <c r="L20778" s="287">
        <v>74227297.769999996</v>
      </c>
    </row>
    <row r="20779" spans="1:12">
      <c r="A20779" s="287">
        <v>2023</v>
      </c>
      <c r="B20779" s="287" t="s">
        <v>195</v>
      </c>
      <c r="C20779" s="287" t="s">
        <v>62</v>
      </c>
      <c r="D20779" s="287" t="s">
        <v>205</v>
      </c>
      <c r="E20779" s="287">
        <v>80</v>
      </c>
      <c r="F20779" s="287">
        <v>36684</v>
      </c>
      <c r="G20779" s="287">
        <v>13931</v>
      </c>
      <c r="H20779" s="287">
        <v>37868</v>
      </c>
      <c r="I20779" s="287">
        <v>38673557.170000002</v>
      </c>
      <c r="J20779" s="287">
        <v>8101646.4000000004</v>
      </c>
      <c r="K20779" s="287">
        <v>7488737.6299999999</v>
      </c>
      <c r="L20779" s="287">
        <v>57368895.689999998</v>
      </c>
    </row>
    <row r="20780" spans="1:12">
      <c r="A20780" s="287">
        <v>2023</v>
      </c>
      <c r="B20780" s="287" t="s">
        <v>195</v>
      </c>
      <c r="C20780" s="287" t="s">
        <v>62</v>
      </c>
      <c r="D20780" s="287" t="s">
        <v>205</v>
      </c>
      <c r="E20780" s="287">
        <v>85</v>
      </c>
      <c r="F20780" s="287">
        <v>19645</v>
      </c>
      <c r="G20780" s="287">
        <v>7573</v>
      </c>
      <c r="H20780" s="287">
        <v>27744</v>
      </c>
      <c r="I20780" s="287">
        <v>24973294.809999999</v>
      </c>
      <c r="J20780" s="287">
        <v>4254308.32</v>
      </c>
      <c r="K20780" s="287">
        <v>3879410.35</v>
      </c>
      <c r="L20780" s="287">
        <v>34605491.960000001</v>
      </c>
    </row>
    <row r="20781" spans="1:12">
      <c r="A20781" s="287">
        <v>2023</v>
      </c>
      <c r="B20781" s="287" t="s">
        <v>195</v>
      </c>
      <c r="C20781" s="287" t="s">
        <v>62</v>
      </c>
      <c r="D20781" s="287" t="s">
        <v>205</v>
      </c>
      <c r="E20781" s="287">
        <v>90</v>
      </c>
      <c r="F20781" s="287">
        <v>7843</v>
      </c>
      <c r="G20781" s="287">
        <v>2576</v>
      </c>
      <c r="H20781" s="287">
        <v>12792</v>
      </c>
      <c r="I20781" s="287">
        <v>10555472.630000001</v>
      </c>
      <c r="J20781" s="287">
        <v>1725518.53</v>
      </c>
      <c r="K20781" s="287">
        <v>1209869.6000000001</v>
      </c>
      <c r="L20781" s="287">
        <v>13948655.140000001</v>
      </c>
    </row>
    <row r="20782" spans="1:12">
      <c r="A20782" s="287">
        <v>2023</v>
      </c>
      <c r="B20782" s="287" t="s">
        <v>195</v>
      </c>
      <c r="C20782" s="287" t="s">
        <v>62</v>
      </c>
      <c r="D20782" s="287" t="s">
        <v>205</v>
      </c>
      <c r="E20782" s="287">
        <v>95</v>
      </c>
      <c r="F20782" s="287">
        <v>1901</v>
      </c>
      <c r="G20782" s="287">
        <v>452</v>
      </c>
      <c r="H20782" s="287">
        <v>2707</v>
      </c>
      <c r="I20782" s="287">
        <v>2206419.1</v>
      </c>
      <c r="J20782" s="287">
        <v>294996.5</v>
      </c>
      <c r="K20782" s="287">
        <v>166906</v>
      </c>
      <c r="L20782" s="287">
        <v>2744410.5</v>
      </c>
    </row>
    <row r="20783" spans="1:12">
      <c r="A20783" s="287">
        <v>2023</v>
      </c>
      <c r="B20783" s="287" t="s">
        <v>195</v>
      </c>
      <c r="C20783" s="287" t="s">
        <v>62</v>
      </c>
      <c r="D20783" s="287" t="s">
        <v>206</v>
      </c>
      <c r="E20783" s="287">
        <v>0</v>
      </c>
      <c r="F20783" s="287">
        <v>63766</v>
      </c>
      <c r="G20783" s="287">
        <v>1768</v>
      </c>
      <c r="H20783" s="287">
        <v>5268</v>
      </c>
      <c r="I20783" s="287">
        <v>4486440.38</v>
      </c>
      <c r="J20783" s="287">
        <v>630285.81999999995</v>
      </c>
      <c r="K20783" s="287">
        <v>38484</v>
      </c>
      <c r="L20783" s="287">
        <v>5684093.9000000004</v>
      </c>
    </row>
    <row r="20784" spans="1:12">
      <c r="A20784" s="287">
        <v>2023</v>
      </c>
      <c r="B20784" s="287" t="s">
        <v>195</v>
      </c>
      <c r="C20784" s="287" t="s">
        <v>62</v>
      </c>
      <c r="D20784" s="287" t="s">
        <v>206</v>
      </c>
      <c r="E20784" s="287">
        <v>5</v>
      </c>
      <c r="F20784" s="287">
        <v>81165</v>
      </c>
      <c r="G20784" s="287">
        <v>1280</v>
      </c>
      <c r="H20784" s="287">
        <v>1619</v>
      </c>
      <c r="I20784" s="287">
        <v>1954571.62</v>
      </c>
      <c r="J20784" s="287">
        <v>429230.54</v>
      </c>
      <c r="K20784" s="287">
        <v>109715</v>
      </c>
      <c r="L20784" s="287">
        <v>2963224.69</v>
      </c>
    </row>
    <row r="20785" spans="1:12">
      <c r="A20785" s="287">
        <v>2023</v>
      </c>
      <c r="B20785" s="287" t="s">
        <v>195</v>
      </c>
      <c r="C20785" s="287" t="s">
        <v>62</v>
      </c>
      <c r="D20785" s="287" t="s">
        <v>206</v>
      </c>
      <c r="E20785" s="287">
        <v>10</v>
      </c>
      <c r="F20785" s="287">
        <v>86753</v>
      </c>
      <c r="G20785" s="287">
        <v>1226</v>
      </c>
      <c r="H20785" s="287">
        <v>2395</v>
      </c>
      <c r="I20785" s="287">
        <v>2249103.41</v>
      </c>
      <c r="J20785" s="287">
        <v>508794.46</v>
      </c>
      <c r="K20785" s="287">
        <v>597179</v>
      </c>
      <c r="L20785" s="287">
        <v>3750108.91</v>
      </c>
    </row>
    <row r="20786" spans="1:12">
      <c r="A20786" s="287">
        <v>2023</v>
      </c>
      <c r="B20786" s="287" t="s">
        <v>195</v>
      </c>
      <c r="C20786" s="287" t="s">
        <v>62</v>
      </c>
      <c r="D20786" s="287" t="s">
        <v>206</v>
      </c>
      <c r="E20786" s="287">
        <v>15</v>
      </c>
      <c r="F20786" s="287">
        <v>83697</v>
      </c>
      <c r="G20786" s="287">
        <v>3108</v>
      </c>
      <c r="H20786" s="287">
        <v>6263</v>
      </c>
      <c r="I20786" s="287">
        <v>6754431.71</v>
      </c>
      <c r="J20786" s="287">
        <v>1310126.72</v>
      </c>
      <c r="K20786" s="287">
        <v>1092308</v>
      </c>
      <c r="L20786" s="287">
        <v>10733187.99</v>
      </c>
    </row>
    <row r="20787" spans="1:12">
      <c r="A20787" s="287">
        <v>2023</v>
      </c>
      <c r="B20787" s="287" t="s">
        <v>195</v>
      </c>
      <c r="C20787" s="287" t="s">
        <v>62</v>
      </c>
      <c r="D20787" s="287" t="s">
        <v>206</v>
      </c>
      <c r="E20787" s="287">
        <v>20</v>
      </c>
      <c r="F20787" s="287">
        <v>64686</v>
      </c>
      <c r="G20787" s="287">
        <v>4055</v>
      </c>
      <c r="H20787" s="287">
        <v>9091</v>
      </c>
      <c r="I20787" s="287">
        <v>9290609.5899999999</v>
      </c>
      <c r="J20787" s="287">
        <v>1714977.96</v>
      </c>
      <c r="K20787" s="287">
        <v>934529</v>
      </c>
      <c r="L20787" s="287">
        <v>13741653.18</v>
      </c>
    </row>
    <row r="20788" spans="1:12">
      <c r="A20788" s="287">
        <v>2023</v>
      </c>
      <c r="B20788" s="287" t="s">
        <v>195</v>
      </c>
      <c r="C20788" s="287" t="s">
        <v>62</v>
      </c>
      <c r="D20788" s="287" t="s">
        <v>206</v>
      </c>
      <c r="E20788" s="287">
        <v>25</v>
      </c>
      <c r="F20788" s="287">
        <v>61573</v>
      </c>
      <c r="G20788" s="287">
        <v>3804</v>
      </c>
      <c r="H20788" s="287">
        <v>10186</v>
      </c>
      <c r="I20788" s="287">
        <v>11136337.99</v>
      </c>
      <c r="J20788" s="287">
        <v>2262427.11</v>
      </c>
      <c r="K20788" s="287">
        <v>987284</v>
      </c>
      <c r="L20788" s="287">
        <v>16879232.920000002</v>
      </c>
    </row>
    <row r="20789" spans="1:12">
      <c r="A20789" s="287">
        <v>2023</v>
      </c>
      <c r="B20789" s="287" t="s">
        <v>195</v>
      </c>
      <c r="C20789" s="287" t="s">
        <v>62</v>
      </c>
      <c r="D20789" s="287" t="s">
        <v>206</v>
      </c>
      <c r="E20789" s="287">
        <v>30</v>
      </c>
      <c r="F20789" s="287">
        <v>101400</v>
      </c>
      <c r="G20789" s="287">
        <v>7136</v>
      </c>
      <c r="H20789" s="287">
        <v>18443</v>
      </c>
      <c r="I20789" s="287">
        <v>22930335.23</v>
      </c>
      <c r="J20789" s="287">
        <v>5281442.92</v>
      </c>
      <c r="K20789" s="287">
        <v>1574172</v>
      </c>
      <c r="L20789" s="287">
        <v>34178750.18</v>
      </c>
    </row>
    <row r="20790" spans="1:12">
      <c r="A20790" s="287">
        <v>2023</v>
      </c>
      <c r="B20790" s="287" t="s">
        <v>195</v>
      </c>
      <c r="C20790" s="287" t="s">
        <v>62</v>
      </c>
      <c r="D20790" s="287" t="s">
        <v>206</v>
      </c>
      <c r="E20790" s="287">
        <v>35</v>
      </c>
      <c r="F20790" s="287">
        <v>120149</v>
      </c>
      <c r="G20790" s="287">
        <v>9173</v>
      </c>
      <c r="H20790" s="287">
        <v>21000</v>
      </c>
      <c r="I20790" s="287">
        <v>25919718.34</v>
      </c>
      <c r="J20790" s="287">
        <v>6113831.4299999997</v>
      </c>
      <c r="K20790" s="287">
        <v>2085367</v>
      </c>
      <c r="L20790" s="287">
        <v>39555749.649999999</v>
      </c>
    </row>
    <row r="20791" spans="1:12">
      <c r="A20791" s="287">
        <v>2023</v>
      </c>
      <c r="B20791" s="287" t="s">
        <v>195</v>
      </c>
      <c r="C20791" s="287" t="s">
        <v>62</v>
      </c>
      <c r="D20791" s="287" t="s">
        <v>206</v>
      </c>
      <c r="E20791" s="287">
        <v>40</v>
      </c>
      <c r="F20791" s="287">
        <v>115368</v>
      </c>
      <c r="G20791" s="287">
        <v>8000</v>
      </c>
      <c r="H20791" s="287">
        <v>15857</v>
      </c>
      <c r="I20791" s="287">
        <v>18788969.100000001</v>
      </c>
      <c r="J20791" s="287">
        <v>4809129.4000000004</v>
      </c>
      <c r="K20791" s="287">
        <v>2018501.65</v>
      </c>
      <c r="L20791" s="287">
        <v>30422014.32</v>
      </c>
    </row>
    <row r="20792" spans="1:12">
      <c r="A20792" s="287">
        <v>2023</v>
      </c>
      <c r="B20792" s="287" t="s">
        <v>195</v>
      </c>
      <c r="C20792" s="287" t="s">
        <v>62</v>
      </c>
      <c r="D20792" s="287" t="s">
        <v>206</v>
      </c>
      <c r="E20792" s="287">
        <v>45</v>
      </c>
      <c r="F20792" s="287">
        <v>102969</v>
      </c>
      <c r="G20792" s="287">
        <v>7980</v>
      </c>
      <c r="H20792" s="287">
        <v>14724</v>
      </c>
      <c r="I20792" s="287">
        <v>16878652.440000001</v>
      </c>
      <c r="J20792" s="287">
        <v>4519293.57</v>
      </c>
      <c r="K20792" s="287">
        <v>2368445.71</v>
      </c>
      <c r="L20792" s="287">
        <v>28604480.48</v>
      </c>
    </row>
    <row r="20793" spans="1:12">
      <c r="A20793" s="287">
        <v>2023</v>
      </c>
      <c r="B20793" s="287" t="s">
        <v>195</v>
      </c>
      <c r="C20793" s="287" t="s">
        <v>62</v>
      </c>
      <c r="D20793" s="287" t="s">
        <v>206</v>
      </c>
      <c r="E20793" s="287">
        <v>50</v>
      </c>
      <c r="F20793" s="287">
        <v>107755</v>
      </c>
      <c r="G20793" s="287">
        <v>10270</v>
      </c>
      <c r="H20793" s="287">
        <v>19949</v>
      </c>
      <c r="I20793" s="287">
        <v>22946168.77</v>
      </c>
      <c r="J20793" s="287">
        <v>5957796.7699999996</v>
      </c>
      <c r="K20793" s="287">
        <v>3577909.2</v>
      </c>
      <c r="L20793" s="287">
        <v>38112869.369999997</v>
      </c>
    </row>
    <row r="20794" spans="1:12">
      <c r="A20794" s="287">
        <v>2023</v>
      </c>
      <c r="B20794" s="287" t="s">
        <v>195</v>
      </c>
      <c r="C20794" s="287" t="s">
        <v>62</v>
      </c>
      <c r="D20794" s="287" t="s">
        <v>206</v>
      </c>
      <c r="E20794" s="287">
        <v>55</v>
      </c>
      <c r="F20794" s="287">
        <v>98059</v>
      </c>
      <c r="G20794" s="287">
        <v>10626</v>
      </c>
      <c r="H20794" s="287">
        <v>20850</v>
      </c>
      <c r="I20794" s="287">
        <v>23909792.98</v>
      </c>
      <c r="J20794" s="287">
        <v>6060598.3700000001</v>
      </c>
      <c r="K20794" s="287">
        <v>4563542.8499999996</v>
      </c>
      <c r="L20794" s="287">
        <v>39828374.899999999</v>
      </c>
    </row>
    <row r="20795" spans="1:12">
      <c r="A20795" s="287">
        <v>2023</v>
      </c>
      <c r="B20795" s="287" t="s">
        <v>195</v>
      </c>
      <c r="C20795" s="287" t="s">
        <v>62</v>
      </c>
      <c r="D20795" s="287" t="s">
        <v>206</v>
      </c>
      <c r="E20795" s="287">
        <v>60</v>
      </c>
      <c r="F20795" s="287">
        <v>98003</v>
      </c>
      <c r="G20795" s="287">
        <v>13715</v>
      </c>
      <c r="H20795" s="287">
        <v>28901</v>
      </c>
      <c r="I20795" s="287">
        <v>32850659.149999999</v>
      </c>
      <c r="J20795" s="287">
        <v>7920714.0800000001</v>
      </c>
      <c r="K20795" s="287">
        <v>7395936.7000000002</v>
      </c>
      <c r="L20795" s="287">
        <v>54380001.670000002</v>
      </c>
    </row>
    <row r="20796" spans="1:12">
      <c r="A20796" s="287">
        <v>2023</v>
      </c>
      <c r="B20796" s="287" t="s">
        <v>195</v>
      </c>
      <c r="C20796" s="287" t="s">
        <v>62</v>
      </c>
      <c r="D20796" s="287" t="s">
        <v>206</v>
      </c>
      <c r="E20796" s="287">
        <v>65</v>
      </c>
      <c r="F20796" s="287">
        <v>91207</v>
      </c>
      <c r="G20796" s="287">
        <v>15126</v>
      </c>
      <c r="H20796" s="287">
        <v>32693</v>
      </c>
      <c r="I20796" s="287">
        <v>38315782.259999998</v>
      </c>
      <c r="J20796" s="287">
        <v>9365184.3200000003</v>
      </c>
      <c r="K20796" s="287">
        <v>9064234.1799999997</v>
      </c>
      <c r="L20796" s="287">
        <v>62973735.060000002</v>
      </c>
    </row>
    <row r="20797" spans="1:12">
      <c r="A20797" s="287">
        <v>2023</v>
      </c>
      <c r="B20797" s="287" t="s">
        <v>195</v>
      </c>
      <c r="C20797" s="287" t="s">
        <v>62</v>
      </c>
      <c r="D20797" s="287" t="s">
        <v>206</v>
      </c>
      <c r="E20797" s="287">
        <v>70</v>
      </c>
      <c r="F20797" s="287">
        <v>81916</v>
      </c>
      <c r="G20797" s="287">
        <v>17427</v>
      </c>
      <c r="H20797" s="287">
        <v>41133</v>
      </c>
      <c r="I20797" s="287">
        <v>48484622.829999998</v>
      </c>
      <c r="J20797" s="287">
        <v>10812942.41</v>
      </c>
      <c r="K20797" s="287">
        <v>11957804.869999999</v>
      </c>
      <c r="L20797" s="287">
        <v>77553343.799999997</v>
      </c>
    </row>
    <row r="20798" spans="1:12">
      <c r="A20798" s="287">
        <v>2023</v>
      </c>
      <c r="B20798" s="287" t="s">
        <v>195</v>
      </c>
      <c r="C20798" s="287" t="s">
        <v>62</v>
      </c>
      <c r="D20798" s="287" t="s">
        <v>206</v>
      </c>
      <c r="E20798" s="287">
        <v>75</v>
      </c>
      <c r="F20798" s="287">
        <v>67776</v>
      </c>
      <c r="G20798" s="287">
        <v>17416</v>
      </c>
      <c r="H20798" s="287">
        <v>46613</v>
      </c>
      <c r="I20798" s="287">
        <v>51092388.280000001</v>
      </c>
      <c r="J20798" s="287">
        <v>10501335.24</v>
      </c>
      <c r="K20798" s="287">
        <v>11098131.140000001</v>
      </c>
      <c r="L20798" s="287">
        <v>77955264.579999998</v>
      </c>
    </row>
    <row r="20799" spans="1:12">
      <c r="A20799" s="287">
        <v>2023</v>
      </c>
      <c r="B20799" s="287" t="s">
        <v>195</v>
      </c>
      <c r="C20799" s="287" t="s">
        <v>62</v>
      </c>
      <c r="D20799" s="287" t="s">
        <v>206</v>
      </c>
      <c r="E20799" s="287">
        <v>80</v>
      </c>
      <c r="F20799" s="287">
        <v>42649</v>
      </c>
      <c r="G20799" s="287">
        <v>11953</v>
      </c>
      <c r="H20799" s="287">
        <v>41067</v>
      </c>
      <c r="I20799" s="287">
        <v>40570760.380000003</v>
      </c>
      <c r="J20799" s="287">
        <v>7445387.3600000003</v>
      </c>
      <c r="K20799" s="287">
        <v>6457625.5300000003</v>
      </c>
      <c r="L20799" s="287">
        <v>57570700.090000004</v>
      </c>
    </row>
    <row r="20800" spans="1:12">
      <c r="A20800" s="287">
        <v>2023</v>
      </c>
      <c r="B20800" s="287" t="s">
        <v>195</v>
      </c>
      <c r="C20800" s="287" t="s">
        <v>62</v>
      </c>
      <c r="D20800" s="287" t="s">
        <v>206</v>
      </c>
      <c r="E20800" s="287">
        <v>85</v>
      </c>
      <c r="F20800" s="287">
        <v>25733</v>
      </c>
      <c r="G20800" s="287">
        <v>6798</v>
      </c>
      <c r="H20800" s="287">
        <v>32296</v>
      </c>
      <c r="I20800" s="287">
        <v>28187504.91</v>
      </c>
      <c r="J20800" s="287">
        <v>4429686.78</v>
      </c>
      <c r="K20800" s="287">
        <v>3072028.1</v>
      </c>
      <c r="L20800" s="287">
        <v>37234847.350000001</v>
      </c>
    </row>
    <row r="20801" spans="1:12">
      <c r="A20801" s="287">
        <v>2023</v>
      </c>
      <c r="B20801" s="287" t="s">
        <v>195</v>
      </c>
      <c r="C20801" s="287" t="s">
        <v>62</v>
      </c>
      <c r="D20801" s="287" t="s">
        <v>206</v>
      </c>
      <c r="E20801" s="287">
        <v>90</v>
      </c>
      <c r="F20801" s="287">
        <v>12470</v>
      </c>
      <c r="G20801" s="287">
        <v>2870</v>
      </c>
      <c r="H20801" s="287">
        <v>17606</v>
      </c>
      <c r="I20801" s="287">
        <v>14021930.68</v>
      </c>
      <c r="J20801" s="287">
        <v>1882764.69</v>
      </c>
      <c r="K20801" s="287">
        <v>1062643.8999999999</v>
      </c>
      <c r="L20801" s="287">
        <v>17499192.670000002</v>
      </c>
    </row>
    <row r="20802" spans="1:12">
      <c r="A20802" s="287">
        <v>2023</v>
      </c>
      <c r="B20802" s="287" t="s">
        <v>195</v>
      </c>
      <c r="C20802" s="287" t="s">
        <v>62</v>
      </c>
      <c r="D20802" s="287" t="s">
        <v>206</v>
      </c>
      <c r="E20802" s="287">
        <v>95</v>
      </c>
      <c r="F20802" s="287">
        <v>3817</v>
      </c>
      <c r="G20802" s="287">
        <v>676</v>
      </c>
      <c r="H20802" s="287">
        <v>4577</v>
      </c>
      <c r="I20802" s="287">
        <v>3675208.8</v>
      </c>
      <c r="J20802" s="287">
        <v>482503.54</v>
      </c>
      <c r="K20802" s="287">
        <v>180173</v>
      </c>
      <c r="L20802" s="287">
        <v>4444290.5199999996</v>
      </c>
    </row>
    <row r="20803" spans="1:12">
      <c r="A20803" s="287">
        <v>2023</v>
      </c>
      <c r="B20803" s="287" t="s">
        <v>195</v>
      </c>
      <c r="C20803" s="287" t="s">
        <v>63</v>
      </c>
      <c r="D20803" s="287" t="s">
        <v>205</v>
      </c>
      <c r="E20803" s="287">
        <v>0</v>
      </c>
      <c r="F20803" s="287">
        <v>49948</v>
      </c>
      <c r="G20803" s="287">
        <v>2531</v>
      </c>
      <c r="H20803" s="287">
        <v>5876</v>
      </c>
      <c r="I20803" s="287">
        <v>6303040.0199999996</v>
      </c>
      <c r="J20803" s="287">
        <v>869080.13</v>
      </c>
      <c r="K20803" s="287">
        <v>121867.4</v>
      </c>
      <c r="L20803" s="287">
        <v>8155675.2000000002</v>
      </c>
    </row>
    <row r="20804" spans="1:12">
      <c r="A20804" s="287">
        <v>2023</v>
      </c>
      <c r="B20804" s="287" t="s">
        <v>195</v>
      </c>
      <c r="C20804" s="287" t="s">
        <v>63</v>
      </c>
      <c r="D20804" s="287" t="s">
        <v>205</v>
      </c>
      <c r="E20804" s="287">
        <v>5</v>
      </c>
      <c r="F20804" s="287">
        <v>67664</v>
      </c>
      <c r="G20804" s="287">
        <v>1738</v>
      </c>
      <c r="H20804" s="287">
        <v>2474</v>
      </c>
      <c r="I20804" s="287">
        <v>2511703.62</v>
      </c>
      <c r="J20804" s="287">
        <v>521197.32</v>
      </c>
      <c r="K20804" s="287">
        <v>172236</v>
      </c>
      <c r="L20804" s="287">
        <v>3789463.1</v>
      </c>
    </row>
    <row r="20805" spans="1:12">
      <c r="A20805" s="287">
        <v>2023</v>
      </c>
      <c r="B20805" s="287" t="s">
        <v>195</v>
      </c>
      <c r="C20805" s="287" t="s">
        <v>63</v>
      </c>
      <c r="D20805" s="287" t="s">
        <v>205</v>
      </c>
      <c r="E20805" s="287">
        <v>10</v>
      </c>
      <c r="F20805" s="287">
        <v>76652</v>
      </c>
      <c r="G20805" s="287">
        <v>1537</v>
      </c>
      <c r="H20805" s="287">
        <v>2496</v>
      </c>
      <c r="I20805" s="287">
        <v>2501677.9500000002</v>
      </c>
      <c r="J20805" s="287">
        <v>484848.51</v>
      </c>
      <c r="K20805" s="287">
        <v>472981</v>
      </c>
      <c r="L20805" s="287">
        <v>4009789.93</v>
      </c>
    </row>
    <row r="20806" spans="1:12">
      <c r="A20806" s="287">
        <v>2023</v>
      </c>
      <c r="B20806" s="287" t="s">
        <v>195</v>
      </c>
      <c r="C20806" s="287" t="s">
        <v>63</v>
      </c>
      <c r="D20806" s="287" t="s">
        <v>205</v>
      </c>
      <c r="E20806" s="287">
        <v>15</v>
      </c>
      <c r="F20806" s="287">
        <v>75721</v>
      </c>
      <c r="G20806" s="287">
        <v>2204</v>
      </c>
      <c r="H20806" s="287">
        <v>3773</v>
      </c>
      <c r="I20806" s="287">
        <v>4592561.1900000004</v>
      </c>
      <c r="J20806" s="287">
        <v>966690.08</v>
      </c>
      <c r="K20806" s="287">
        <v>977381</v>
      </c>
      <c r="L20806" s="287">
        <v>7731216.6699999999</v>
      </c>
    </row>
    <row r="20807" spans="1:12">
      <c r="A20807" s="287">
        <v>2023</v>
      </c>
      <c r="B20807" s="287" t="s">
        <v>195</v>
      </c>
      <c r="C20807" s="287" t="s">
        <v>63</v>
      </c>
      <c r="D20807" s="287" t="s">
        <v>205</v>
      </c>
      <c r="E20807" s="287">
        <v>20</v>
      </c>
      <c r="F20807" s="287">
        <v>51907</v>
      </c>
      <c r="G20807" s="287">
        <v>1694</v>
      </c>
      <c r="H20807" s="287">
        <v>3623</v>
      </c>
      <c r="I20807" s="287">
        <v>4043042.22</v>
      </c>
      <c r="J20807" s="287">
        <v>713379.09</v>
      </c>
      <c r="K20807" s="287">
        <v>608353</v>
      </c>
      <c r="L20807" s="287">
        <v>6217088.04</v>
      </c>
    </row>
    <row r="20808" spans="1:12">
      <c r="A20808" s="287">
        <v>2023</v>
      </c>
      <c r="B20808" s="287" t="s">
        <v>195</v>
      </c>
      <c r="C20808" s="287" t="s">
        <v>63</v>
      </c>
      <c r="D20808" s="287" t="s">
        <v>205</v>
      </c>
      <c r="E20808" s="287">
        <v>25</v>
      </c>
      <c r="F20808" s="287">
        <v>39377</v>
      </c>
      <c r="G20808" s="287">
        <v>1229</v>
      </c>
      <c r="H20808" s="287">
        <v>2717</v>
      </c>
      <c r="I20808" s="287">
        <v>2890929.25</v>
      </c>
      <c r="J20808" s="287">
        <v>598596.23</v>
      </c>
      <c r="K20808" s="287">
        <v>555738</v>
      </c>
      <c r="L20808" s="287">
        <v>4999979.05</v>
      </c>
    </row>
    <row r="20809" spans="1:12">
      <c r="A20809" s="287">
        <v>2023</v>
      </c>
      <c r="B20809" s="287" t="s">
        <v>195</v>
      </c>
      <c r="C20809" s="287" t="s">
        <v>63</v>
      </c>
      <c r="D20809" s="287" t="s">
        <v>205</v>
      </c>
      <c r="E20809" s="287">
        <v>30</v>
      </c>
      <c r="F20809" s="287">
        <v>56544</v>
      </c>
      <c r="G20809" s="287">
        <v>1848</v>
      </c>
      <c r="H20809" s="287">
        <v>4218</v>
      </c>
      <c r="I20809" s="287">
        <v>4135590.76</v>
      </c>
      <c r="J20809" s="287">
        <v>919872.65</v>
      </c>
      <c r="K20809" s="287">
        <v>776533</v>
      </c>
      <c r="L20809" s="287">
        <v>7102122.7999999998</v>
      </c>
    </row>
    <row r="20810" spans="1:12">
      <c r="A20810" s="287">
        <v>2023</v>
      </c>
      <c r="B20810" s="287" t="s">
        <v>195</v>
      </c>
      <c r="C20810" s="287" t="s">
        <v>63</v>
      </c>
      <c r="D20810" s="287" t="s">
        <v>205</v>
      </c>
      <c r="E20810" s="287">
        <v>35</v>
      </c>
      <c r="F20810" s="287">
        <v>71905</v>
      </c>
      <c r="G20810" s="287">
        <v>2667</v>
      </c>
      <c r="H20810" s="287">
        <v>5597</v>
      </c>
      <c r="I20810" s="287">
        <v>5732342.9400000004</v>
      </c>
      <c r="J20810" s="287">
        <v>1411154.45</v>
      </c>
      <c r="K20810" s="287">
        <v>903980</v>
      </c>
      <c r="L20810" s="287">
        <v>9875552.1300000008</v>
      </c>
    </row>
    <row r="20811" spans="1:12">
      <c r="A20811" s="287">
        <v>2023</v>
      </c>
      <c r="B20811" s="287" t="s">
        <v>195</v>
      </c>
      <c r="C20811" s="287" t="s">
        <v>63</v>
      </c>
      <c r="D20811" s="287" t="s">
        <v>205</v>
      </c>
      <c r="E20811" s="287">
        <v>40</v>
      </c>
      <c r="F20811" s="287">
        <v>78464</v>
      </c>
      <c r="G20811" s="287">
        <v>3644</v>
      </c>
      <c r="H20811" s="287">
        <v>7259</v>
      </c>
      <c r="I20811" s="287">
        <v>7676996.8600000003</v>
      </c>
      <c r="J20811" s="287">
        <v>1923001.05</v>
      </c>
      <c r="K20811" s="287">
        <v>1509448.32</v>
      </c>
      <c r="L20811" s="287">
        <v>13555182.859999999</v>
      </c>
    </row>
    <row r="20812" spans="1:12">
      <c r="A20812" s="287">
        <v>2023</v>
      </c>
      <c r="B20812" s="287" t="s">
        <v>195</v>
      </c>
      <c r="C20812" s="287" t="s">
        <v>63</v>
      </c>
      <c r="D20812" s="287" t="s">
        <v>205</v>
      </c>
      <c r="E20812" s="287">
        <v>45</v>
      </c>
      <c r="F20812" s="287">
        <v>75440</v>
      </c>
      <c r="G20812" s="287">
        <v>4563</v>
      </c>
      <c r="H20812" s="287">
        <v>9090</v>
      </c>
      <c r="I20812" s="287">
        <v>10355119.189999999</v>
      </c>
      <c r="J20812" s="287">
        <v>2323854.69</v>
      </c>
      <c r="K20812" s="287">
        <v>1845548.08</v>
      </c>
      <c r="L20812" s="287">
        <v>17292265.469999999</v>
      </c>
    </row>
    <row r="20813" spans="1:12">
      <c r="A20813" s="287">
        <v>2023</v>
      </c>
      <c r="B20813" s="287" t="s">
        <v>195</v>
      </c>
      <c r="C20813" s="287" t="s">
        <v>63</v>
      </c>
      <c r="D20813" s="287" t="s">
        <v>205</v>
      </c>
      <c r="E20813" s="287">
        <v>50</v>
      </c>
      <c r="F20813" s="287">
        <v>79934</v>
      </c>
      <c r="G20813" s="287">
        <v>6407</v>
      </c>
      <c r="H20813" s="287">
        <v>13101</v>
      </c>
      <c r="I20813" s="287">
        <v>14891363</v>
      </c>
      <c r="J20813" s="287">
        <v>3444351.93</v>
      </c>
      <c r="K20813" s="287">
        <v>3095479.98</v>
      </c>
      <c r="L20813" s="287">
        <v>25249954.5</v>
      </c>
    </row>
    <row r="20814" spans="1:12">
      <c r="A20814" s="287">
        <v>2023</v>
      </c>
      <c r="B20814" s="287" t="s">
        <v>195</v>
      </c>
      <c r="C20814" s="287" t="s">
        <v>63</v>
      </c>
      <c r="D20814" s="287" t="s">
        <v>205</v>
      </c>
      <c r="E20814" s="287">
        <v>55</v>
      </c>
      <c r="F20814" s="287">
        <v>71417</v>
      </c>
      <c r="G20814" s="287">
        <v>8096</v>
      </c>
      <c r="H20814" s="287">
        <v>16282</v>
      </c>
      <c r="I20814" s="287">
        <v>20396338.010000002</v>
      </c>
      <c r="J20814" s="287">
        <v>4546426.08</v>
      </c>
      <c r="K20814" s="287">
        <v>5049174.7</v>
      </c>
      <c r="L20814" s="287">
        <v>34586129.270000003</v>
      </c>
    </row>
    <row r="20815" spans="1:12">
      <c r="A20815" s="287">
        <v>2023</v>
      </c>
      <c r="B20815" s="287" t="s">
        <v>195</v>
      </c>
      <c r="C20815" s="287" t="s">
        <v>63</v>
      </c>
      <c r="D20815" s="287" t="s">
        <v>205</v>
      </c>
      <c r="E20815" s="287">
        <v>60</v>
      </c>
      <c r="F20815" s="287">
        <v>72838</v>
      </c>
      <c r="G20815" s="287">
        <v>11671</v>
      </c>
      <c r="H20815" s="287">
        <v>23222</v>
      </c>
      <c r="I20815" s="287">
        <v>28708615.170000002</v>
      </c>
      <c r="J20815" s="287">
        <v>6504563.0599999996</v>
      </c>
      <c r="K20815" s="287">
        <v>6625736.1799999997</v>
      </c>
      <c r="L20815" s="287">
        <v>48189531.759999998</v>
      </c>
    </row>
    <row r="20816" spans="1:12">
      <c r="A20816" s="287">
        <v>2023</v>
      </c>
      <c r="B20816" s="287" t="s">
        <v>195</v>
      </c>
      <c r="C20816" s="287" t="s">
        <v>63</v>
      </c>
      <c r="D20816" s="287" t="s">
        <v>205</v>
      </c>
      <c r="E20816" s="287">
        <v>65</v>
      </c>
      <c r="F20816" s="287">
        <v>65257</v>
      </c>
      <c r="G20816" s="287">
        <v>14392</v>
      </c>
      <c r="H20816" s="287">
        <v>29539</v>
      </c>
      <c r="I20816" s="287">
        <v>36950933.049999997</v>
      </c>
      <c r="J20816" s="287">
        <v>7966204.2400000002</v>
      </c>
      <c r="K20816" s="287">
        <v>9120124.0500000007</v>
      </c>
      <c r="L20816" s="287">
        <v>61177600.560000002</v>
      </c>
    </row>
    <row r="20817" spans="1:12">
      <c r="A20817" s="287">
        <v>2023</v>
      </c>
      <c r="B20817" s="287" t="s">
        <v>195</v>
      </c>
      <c r="C20817" s="287" t="s">
        <v>63</v>
      </c>
      <c r="D20817" s="287" t="s">
        <v>205</v>
      </c>
      <c r="E20817" s="287">
        <v>70</v>
      </c>
      <c r="F20817" s="287">
        <v>57814</v>
      </c>
      <c r="G20817" s="287">
        <v>16745</v>
      </c>
      <c r="H20817" s="287">
        <v>36864</v>
      </c>
      <c r="I20817" s="287">
        <v>43856254.390000001</v>
      </c>
      <c r="J20817" s="287">
        <v>9434287.3499999996</v>
      </c>
      <c r="K20817" s="287">
        <v>9925241.6099999994</v>
      </c>
      <c r="L20817" s="287">
        <v>70134340.599999994</v>
      </c>
    </row>
    <row r="20818" spans="1:12">
      <c r="A20818" s="287">
        <v>2023</v>
      </c>
      <c r="B20818" s="287" t="s">
        <v>195</v>
      </c>
      <c r="C20818" s="287" t="s">
        <v>63</v>
      </c>
      <c r="D20818" s="287" t="s">
        <v>205</v>
      </c>
      <c r="E20818" s="287">
        <v>75</v>
      </c>
      <c r="F20818" s="287">
        <v>47058</v>
      </c>
      <c r="G20818" s="287">
        <v>17964</v>
      </c>
      <c r="H20818" s="287">
        <v>42428</v>
      </c>
      <c r="I20818" s="287">
        <v>46768241.539999999</v>
      </c>
      <c r="J20818" s="287">
        <v>9251995.2100000009</v>
      </c>
      <c r="K20818" s="287">
        <v>10164826.25</v>
      </c>
      <c r="L20818" s="287">
        <v>72010247.629999995</v>
      </c>
    </row>
    <row r="20819" spans="1:12">
      <c r="A20819" s="287">
        <v>2023</v>
      </c>
      <c r="B20819" s="287" t="s">
        <v>195</v>
      </c>
      <c r="C20819" s="287" t="s">
        <v>63</v>
      </c>
      <c r="D20819" s="287" t="s">
        <v>205</v>
      </c>
      <c r="E20819" s="287">
        <v>80</v>
      </c>
      <c r="F20819" s="287">
        <v>28520</v>
      </c>
      <c r="G20819" s="287">
        <v>12621</v>
      </c>
      <c r="H20819" s="287">
        <v>36796</v>
      </c>
      <c r="I20819" s="287">
        <v>35679558.909999996</v>
      </c>
      <c r="J20819" s="287">
        <v>6208389.8300000001</v>
      </c>
      <c r="K20819" s="287">
        <v>6293579.5199999996</v>
      </c>
      <c r="L20819" s="287">
        <v>51597150.939999998</v>
      </c>
    </row>
    <row r="20820" spans="1:12">
      <c r="A20820" s="287">
        <v>2023</v>
      </c>
      <c r="B20820" s="287" t="s">
        <v>195</v>
      </c>
      <c r="C20820" s="287" t="s">
        <v>63</v>
      </c>
      <c r="D20820" s="287" t="s">
        <v>205</v>
      </c>
      <c r="E20820" s="287">
        <v>85</v>
      </c>
      <c r="F20820" s="287">
        <v>14451</v>
      </c>
      <c r="G20820" s="287">
        <v>6716</v>
      </c>
      <c r="H20820" s="287">
        <v>24648</v>
      </c>
      <c r="I20820" s="287">
        <v>20695989.27</v>
      </c>
      <c r="J20820" s="287">
        <v>3179847.88</v>
      </c>
      <c r="K20820" s="287">
        <v>3092920.55</v>
      </c>
      <c r="L20820" s="287">
        <v>28573679.690000001</v>
      </c>
    </row>
    <row r="20821" spans="1:12">
      <c r="A20821" s="287">
        <v>2023</v>
      </c>
      <c r="B20821" s="287" t="s">
        <v>195</v>
      </c>
      <c r="C20821" s="287" t="s">
        <v>63</v>
      </c>
      <c r="D20821" s="287" t="s">
        <v>205</v>
      </c>
      <c r="E20821" s="287">
        <v>90</v>
      </c>
      <c r="F20821" s="287">
        <v>5415</v>
      </c>
      <c r="G20821" s="287">
        <v>2471</v>
      </c>
      <c r="H20821" s="287">
        <v>11117</v>
      </c>
      <c r="I20821" s="287">
        <v>8700664.1899999995</v>
      </c>
      <c r="J20821" s="287">
        <v>1042459.86</v>
      </c>
      <c r="K20821" s="287">
        <v>926374.6</v>
      </c>
      <c r="L20821" s="287">
        <v>11278173.42</v>
      </c>
    </row>
    <row r="20822" spans="1:12">
      <c r="A20822" s="287">
        <v>2023</v>
      </c>
      <c r="B20822" s="287" t="s">
        <v>195</v>
      </c>
      <c r="C20822" s="287" t="s">
        <v>63</v>
      </c>
      <c r="D20822" s="287" t="s">
        <v>205</v>
      </c>
      <c r="E20822" s="287">
        <v>95</v>
      </c>
      <c r="F20822" s="287">
        <v>1128</v>
      </c>
      <c r="G20822" s="287">
        <v>399</v>
      </c>
      <c r="H20822" s="287">
        <v>2713</v>
      </c>
      <c r="I20822" s="287">
        <v>2034506.87</v>
      </c>
      <c r="J20822" s="287">
        <v>207663.91</v>
      </c>
      <c r="K20822" s="287">
        <v>91035</v>
      </c>
      <c r="L20822" s="287">
        <v>2465148.7400000002</v>
      </c>
    </row>
    <row r="20823" spans="1:12">
      <c r="A20823" s="287">
        <v>2023</v>
      </c>
      <c r="B20823" s="287" t="s">
        <v>195</v>
      </c>
      <c r="C20823" s="287" t="s">
        <v>63</v>
      </c>
      <c r="D20823" s="287" t="s">
        <v>206</v>
      </c>
      <c r="E20823" s="287">
        <v>0</v>
      </c>
      <c r="F20823" s="287">
        <v>46786</v>
      </c>
      <c r="G20823" s="287">
        <v>1786</v>
      </c>
      <c r="H20823" s="287">
        <v>4425</v>
      </c>
      <c r="I20823" s="287">
        <v>4204771.7300000004</v>
      </c>
      <c r="J20823" s="287">
        <v>544120.59</v>
      </c>
      <c r="K20823" s="287">
        <v>64460</v>
      </c>
      <c r="L20823" s="287">
        <v>5405338.6200000001</v>
      </c>
    </row>
    <row r="20824" spans="1:12">
      <c r="A20824" s="287">
        <v>2023</v>
      </c>
      <c r="B20824" s="287" t="s">
        <v>195</v>
      </c>
      <c r="C20824" s="287" t="s">
        <v>63</v>
      </c>
      <c r="D20824" s="287" t="s">
        <v>206</v>
      </c>
      <c r="E20824" s="287">
        <v>5</v>
      </c>
      <c r="F20824" s="287">
        <v>63309</v>
      </c>
      <c r="G20824" s="287">
        <v>1429</v>
      </c>
      <c r="H20824" s="287">
        <v>1992</v>
      </c>
      <c r="I20824" s="287">
        <v>2024186.36</v>
      </c>
      <c r="J20824" s="287">
        <v>402804.07</v>
      </c>
      <c r="K20824" s="287">
        <v>190010</v>
      </c>
      <c r="L20824" s="287">
        <v>3062612.28</v>
      </c>
    </row>
    <row r="20825" spans="1:12">
      <c r="A20825" s="287">
        <v>2023</v>
      </c>
      <c r="B20825" s="287" t="s">
        <v>195</v>
      </c>
      <c r="C20825" s="287" t="s">
        <v>63</v>
      </c>
      <c r="D20825" s="287" t="s">
        <v>206</v>
      </c>
      <c r="E20825" s="287">
        <v>10</v>
      </c>
      <c r="F20825" s="287">
        <v>72617</v>
      </c>
      <c r="G20825" s="287">
        <v>1308</v>
      </c>
      <c r="H20825" s="287">
        <v>2442</v>
      </c>
      <c r="I20825" s="287">
        <v>2299913.4700000002</v>
      </c>
      <c r="J20825" s="287">
        <v>390702.92</v>
      </c>
      <c r="K20825" s="287">
        <v>622630</v>
      </c>
      <c r="L20825" s="287">
        <v>3806525.13</v>
      </c>
    </row>
    <row r="20826" spans="1:12">
      <c r="A20826" s="287">
        <v>2023</v>
      </c>
      <c r="B20826" s="287" t="s">
        <v>195</v>
      </c>
      <c r="C20826" s="287" t="s">
        <v>63</v>
      </c>
      <c r="D20826" s="287" t="s">
        <v>206</v>
      </c>
      <c r="E20826" s="287">
        <v>15</v>
      </c>
      <c r="F20826" s="287">
        <v>71479</v>
      </c>
      <c r="G20826" s="287">
        <v>2961</v>
      </c>
      <c r="H20826" s="287">
        <v>6082</v>
      </c>
      <c r="I20826" s="287">
        <v>6194170.1399999997</v>
      </c>
      <c r="J20826" s="287">
        <v>1112617.75</v>
      </c>
      <c r="K20826" s="287">
        <v>1013744.42</v>
      </c>
      <c r="L20826" s="287">
        <v>9763119.1799999997</v>
      </c>
    </row>
    <row r="20827" spans="1:12">
      <c r="A20827" s="287">
        <v>2023</v>
      </c>
      <c r="B20827" s="287" t="s">
        <v>195</v>
      </c>
      <c r="C20827" s="287" t="s">
        <v>63</v>
      </c>
      <c r="D20827" s="287" t="s">
        <v>206</v>
      </c>
      <c r="E20827" s="287">
        <v>20</v>
      </c>
      <c r="F20827" s="287">
        <v>53888</v>
      </c>
      <c r="G20827" s="287">
        <v>3459</v>
      </c>
      <c r="H20827" s="287">
        <v>8147</v>
      </c>
      <c r="I20827" s="287">
        <v>8497617.5</v>
      </c>
      <c r="J20827" s="287">
        <v>1437954.74</v>
      </c>
      <c r="K20827" s="287">
        <v>959534.96</v>
      </c>
      <c r="L20827" s="287">
        <v>12784007.93</v>
      </c>
    </row>
    <row r="20828" spans="1:12">
      <c r="A20828" s="287">
        <v>2023</v>
      </c>
      <c r="B20828" s="287" t="s">
        <v>195</v>
      </c>
      <c r="C20828" s="287" t="s">
        <v>63</v>
      </c>
      <c r="D20828" s="287" t="s">
        <v>206</v>
      </c>
      <c r="E20828" s="287">
        <v>25</v>
      </c>
      <c r="F20828" s="287">
        <v>47540</v>
      </c>
      <c r="G20828" s="287">
        <v>3537</v>
      </c>
      <c r="H20828" s="287">
        <v>10221</v>
      </c>
      <c r="I20828" s="287">
        <v>10572795.810000001</v>
      </c>
      <c r="J20828" s="287">
        <v>2184019.92</v>
      </c>
      <c r="K20828" s="287">
        <v>1015460</v>
      </c>
      <c r="L20828" s="287">
        <v>16152692.779999999</v>
      </c>
    </row>
    <row r="20829" spans="1:12">
      <c r="A20829" s="287">
        <v>2023</v>
      </c>
      <c r="B20829" s="287" t="s">
        <v>195</v>
      </c>
      <c r="C20829" s="287" t="s">
        <v>63</v>
      </c>
      <c r="D20829" s="287" t="s">
        <v>206</v>
      </c>
      <c r="E20829" s="287">
        <v>30</v>
      </c>
      <c r="F20829" s="287">
        <v>68543</v>
      </c>
      <c r="G20829" s="287">
        <v>5939</v>
      </c>
      <c r="H20829" s="287">
        <v>17506</v>
      </c>
      <c r="I20829" s="287">
        <v>19332358.379999999</v>
      </c>
      <c r="J20829" s="287">
        <v>4222917.82</v>
      </c>
      <c r="K20829" s="287">
        <v>1317881.04</v>
      </c>
      <c r="L20829" s="287">
        <v>29026316.440000001</v>
      </c>
    </row>
    <row r="20830" spans="1:12">
      <c r="A20830" s="287">
        <v>2023</v>
      </c>
      <c r="B20830" s="287" t="s">
        <v>195</v>
      </c>
      <c r="C20830" s="287" t="s">
        <v>63</v>
      </c>
      <c r="D20830" s="287" t="s">
        <v>206</v>
      </c>
      <c r="E20830" s="287">
        <v>35</v>
      </c>
      <c r="F20830" s="287">
        <v>83480</v>
      </c>
      <c r="G20830" s="287">
        <v>7050</v>
      </c>
      <c r="H20830" s="287">
        <v>17696</v>
      </c>
      <c r="I20830" s="287">
        <v>19690939.120000001</v>
      </c>
      <c r="J20830" s="287">
        <v>4631979.8499999996</v>
      </c>
      <c r="K20830" s="287">
        <v>1462980.55</v>
      </c>
      <c r="L20830" s="287">
        <v>30767405.07</v>
      </c>
    </row>
    <row r="20831" spans="1:12">
      <c r="A20831" s="287">
        <v>2023</v>
      </c>
      <c r="B20831" s="287" t="s">
        <v>195</v>
      </c>
      <c r="C20831" s="287" t="s">
        <v>63</v>
      </c>
      <c r="D20831" s="287" t="s">
        <v>206</v>
      </c>
      <c r="E20831" s="287">
        <v>40</v>
      </c>
      <c r="F20831" s="287">
        <v>86746</v>
      </c>
      <c r="G20831" s="287">
        <v>7321</v>
      </c>
      <c r="H20831" s="287">
        <v>15551</v>
      </c>
      <c r="I20831" s="287">
        <v>16992082.850000001</v>
      </c>
      <c r="J20831" s="287">
        <v>3726036.37</v>
      </c>
      <c r="K20831" s="287">
        <v>2156958.3199999998</v>
      </c>
      <c r="L20831" s="287">
        <v>28139070.98</v>
      </c>
    </row>
    <row r="20832" spans="1:12">
      <c r="A20832" s="287">
        <v>2023</v>
      </c>
      <c r="B20832" s="287" t="s">
        <v>195</v>
      </c>
      <c r="C20832" s="287" t="s">
        <v>63</v>
      </c>
      <c r="D20832" s="287" t="s">
        <v>206</v>
      </c>
      <c r="E20832" s="287">
        <v>45</v>
      </c>
      <c r="F20832" s="287">
        <v>81987</v>
      </c>
      <c r="G20832" s="287">
        <v>7525</v>
      </c>
      <c r="H20832" s="287">
        <v>14808</v>
      </c>
      <c r="I20832" s="287">
        <v>16922456.170000002</v>
      </c>
      <c r="J20832" s="287">
        <v>3678447.97</v>
      </c>
      <c r="K20832" s="287">
        <v>2699401.75</v>
      </c>
      <c r="L20832" s="287">
        <v>28318475.010000002</v>
      </c>
    </row>
    <row r="20833" spans="1:12">
      <c r="A20833" s="287">
        <v>2023</v>
      </c>
      <c r="B20833" s="287" t="s">
        <v>195</v>
      </c>
      <c r="C20833" s="287" t="s">
        <v>63</v>
      </c>
      <c r="D20833" s="287" t="s">
        <v>206</v>
      </c>
      <c r="E20833" s="287">
        <v>50</v>
      </c>
      <c r="F20833" s="287">
        <v>87306</v>
      </c>
      <c r="G20833" s="287">
        <v>9785</v>
      </c>
      <c r="H20833" s="287">
        <v>20055</v>
      </c>
      <c r="I20833" s="287">
        <v>22798461.43</v>
      </c>
      <c r="J20833" s="287">
        <v>4886801.1399999997</v>
      </c>
      <c r="K20833" s="287">
        <v>4043769.98</v>
      </c>
      <c r="L20833" s="287">
        <v>37792499.719999999</v>
      </c>
    </row>
    <row r="20834" spans="1:12">
      <c r="A20834" s="287">
        <v>2023</v>
      </c>
      <c r="B20834" s="287" t="s">
        <v>195</v>
      </c>
      <c r="C20834" s="287" t="s">
        <v>63</v>
      </c>
      <c r="D20834" s="287" t="s">
        <v>206</v>
      </c>
      <c r="E20834" s="287">
        <v>55</v>
      </c>
      <c r="F20834" s="287">
        <v>77621</v>
      </c>
      <c r="G20834" s="287">
        <v>10060</v>
      </c>
      <c r="H20834" s="287">
        <v>21000</v>
      </c>
      <c r="I20834" s="287">
        <v>23166499.449999999</v>
      </c>
      <c r="J20834" s="287">
        <v>5079770.7300000004</v>
      </c>
      <c r="K20834" s="287">
        <v>4633877.54</v>
      </c>
      <c r="L20834" s="287">
        <v>38563627.899999999</v>
      </c>
    </row>
    <row r="20835" spans="1:12">
      <c r="A20835" s="287">
        <v>2023</v>
      </c>
      <c r="B20835" s="287" t="s">
        <v>195</v>
      </c>
      <c r="C20835" s="287" t="s">
        <v>63</v>
      </c>
      <c r="D20835" s="287" t="s">
        <v>206</v>
      </c>
      <c r="E20835" s="287">
        <v>60</v>
      </c>
      <c r="F20835" s="287">
        <v>79721</v>
      </c>
      <c r="G20835" s="287">
        <v>12589</v>
      </c>
      <c r="H20835" s="287">
        <v>25475</v>
      </c>
      <c r="I20835" s="287">
        <v>29374969.359999999</v>
      </c>
      <c r="J20835" s="287">
        <v>6374827.7699999996</v>
      </c>
      <c r="K20835" s="287">
        <v>6666138.0999999996</v>
      </c>
      <c r="L20835" s="287">
        <v>48745567.18</v>
      </c>
    </row>
    <row r="20836" spans="1:12">
      <c r="A20836" s="287">
        <v>2023</v>
      </c>
      <c r="B20836" s="287" t="s">
        <v>195</v>
      </c>
      <c r="C20836" s="287" t="s">
        <v>63</v>
      </c>
      <c r="D20836" s="287" t="s">
        <v>206</v>
      </c>
      <c r="E20836" s="287">
        <v>65</v>
      </c>
      <c r="F20836" s="287">
        <v>72789</v>
      </c>
      <c r="G20836" s="287">
        <v>14757</v>
      </c>
      <c r="H20836" s="287">
        <v>31255</v>
      </c>
      <c r="I20836" s="287">
        <v>35952180.93</v>
      </c>
      <c r="J20836" s="287">
        <v>7714572.6799999997</v>
      </c>
      <c r="K20836" s="287">
        <v>7462087.1799999997</v>
      </c>
      <c r="L20836" s="287">
        <v>57799635.649999999</v>
      </c>
    </row>
    <row r="20837" spans="1:12">
      <c r="A20837" s="287">
        <v>2023</v>
      </c>
      <c r="B20837" s="287" t="s">
        <v>195</v>
      </c>
      <c r="C20837" s="287" t="s">
        <v>63</v>
      </c>
      <c r="D20837" s="287" t="s">
        <v>206</v>
      </c>
      <c r="E20837" s="287">
        <v>70</v>
      </c>
      <c r="F20837" s="287">
        <v>65792</v>
      </c>
      <c r="G20837" s="287">
        <v>16552</v>
      </c>
      <c r="H20837" s="287">
        <v>36748</v>
      </c>
      <c r="I20837" s="287">
        <v>42025135.909999996</v>
      </c>
      <c r="J20837" s="287">
        <v>8768512.9000000004</v>
      </c>
      <c r="K20837" s="287">
        <v>9448895.0399999991</v>
      </c>
      <c r="L20837" s="287">
        <v>66925456.25</v>
      </c>
    </row>
    <row r="20838" spans="1:12">
      <c r="A20838" s="287">
        <v>2023</v>
      </c>
      <c r="B20838" s="287" t="s">
        <v>195</v>
      </c>
      <c r="C20838" s="287" t="s">
        <v>63</v>
      </c>
      <c r="D20838" s="287" t="s">
        <v>206</v>
      </c>
      <c r="E20838" s="287">
        <v>75</v>
      </c>
      <c r="F20838" s="287">
        <v>54084</v>
      </c>
      <c r="G20838" s="287">
        <v>16504</v>
      </c>
      <c r="H20838" s="287">
        <v>42970</v>
      </c>
      <c r="I20838" s="287">
        <v>45571242.460000001</v>
      </c>
      <c r="J20838" s="287">
        <v>8848692.5800000001</v>
      </c>
      <c r="K20838" s="287">
        <v>9805019.7799999993</v>
      </c>
      <c r="L20838" s="287">
        <v>69691543.209999993</v>
      </c>
    </row>
    <row r="20839" spans="1:12">
      <c r="A20839" s="287">
        <v>2023</v>
      </c>
      <c r="B20839" s="287" t="s">
        <v>195</v>
      </c>
      <c r="C20839" s="287" t="s">
        <v>63</v>
      </c>
      <c r="D20839" s="287" t="s">
        <v>206</v>
      </c>
      <c r="E20839" s="287">
        <v>80</v>
      </c>
      <c r="F20839" s="287">
        <v>33190</v>
      </c>
      <c r="G20839" s="287">
        <v>10902</v>
      </c>
      <c r="H20839" s="287">
        <v>38229</v>
      </c>
      <c r="I20839" s="287">
        <v>36309678.770000003</v>
      </c>
      <c r="J20839" s="287">
        <v>5763210.8600000003</v>
      </c>
      <c r="K20839" s="287">
        <v>5554305.7300000004</v>
      </c>
      <c r="L20839" s="287">
        <v>50985220.409999996</v>
      </c>
    </row>
    <row r="20840" spans="1:12">
      <c r="A20840" s="287">
        <v>2023</v>
      </c>
      <c r="B20840" s="287" t="s">
        <v>195</v>
      </c>
      <c r="C20840" s="287" t="s">
        <v>63</v>
      </c>
      <c r="D20840" s="287" t="s">
        <v>206</v>
      </c>
      <c r="E20840" s="287">
        <v>85</v>
      </c>
      <c r="F20840" s="287">
        <v>18577</v>
      </c>
      <c r="G20840" s="287">
        <v>5585</v>
      </c>
      <c r="H20840" s="287">
        <v>27735</v>
      </c>
      <c r="I20840" s="287">
        <v>22851962.710000001</v>
      </c>
      <c r="J20840" s="287">
        <v>3018514.99</v>
      </c>
      <c r="K20840" s="287">
        <v>2365565.91</v>
      </c>
      <c r="L20840" s="287">
        <v>29791089.809999999</v>
      </c>
    </row>
    <row r="20841" spans="1:12">
      <c r="A20841" s="287">
        <v>2023</v>
      </c>
      <c r="B20841" s="287" t="s">
        <v>195</v>
      </c>
      <c r="C20841" s="287" t="s">
        <v>63</v>
      </c>
      <c r="D20841" s="287" t="s">
        <v>206</v>
      </c>
      <c r="E20841" s="287">
        <v>90</v>
      </c>
      <c r="F20841" s="287">
        <v>8333</v>
      </c>
      <c r="G20841" s="287">
        <v>2319</v>
      </c>
      <c r="H20841" s="287">
        <v>14513</v>
      </c>
      <c r="I20841" s="287">
        <v>10965854.359999999</v>
      </c>
      <c r="J20841" s="287">
        <v>1189580.2</v>
      </c>
      <c r="K20841" s="287">
        <v>867943.94</v>
      </c>
      <c r="L20841" s="287">
        <v>13533316.060000001</v>
      </c>
    </row>
    <row r="20842" spans="1:12">
      <c r="A20842" s="287">
        <v>2023</v>
      </c>
      <c r="B20842" s="287" t="s">
        <v>195</v>
      </c>
      <c r="C20842" s="287" t="s">
        <v>63</v>
      </c>
      <c r="D20842" s="287" t="s">
        <v>206</v>
      </c>
      <c r="E20842" s="287">
        <v>95</v>
      </c>
      <c r="F20842" s="287">
        <v>2339</v>
      </c>
      <c r="G20842" s="287">
        <v>515</v>
      </c>
      <c r="H20842" s="287">
        <v>3642</v>
      </c>
      <c r="I20842" s="287">
        <v>2598088.48</v>
      </c>
      <c r="J20842" s="287">
        <v>268301.96000000002</v>
      </c>
      <c r="K20842" s="287">
        <v>121160</v>
      </c>
      <c r="L20842" s="287">
        <v>3172437.79</v>
      </c>
    </row>
    <row r="20843" spans="1:12">
      <c r="A20843" s="287">
        <v>2023</v>
      </c>
      <c r="B20843" s="287" t="s">
        <v>195</v>
      </c>
      <c r="C20843" s="287" t="s">
        <v>64</v>
      </c>
      <c r="D20843" s="287" t="s">
        <v>205</v>
      </c>
      <c r="E20843" s="287">
        <v>0</v>
      </c>
      <c r="F20843" s="287">
        <v>17766</v>
      </c>
      <c r="G20843" s="287">
        <v>890</v>
      </c>
      <c r="H20843" s="287">
        <v>1973</v>
      </c>
      <c r="I20843" s="287">
        <v>1669485.99</v>
      </c>
      <c r="J20843" s="287">
        <v>339669.52</v>
      </c>
      <c r="K20843" s="287">
        <v>19732</v>
      </c>
      <c r="L20843" s="287">
        <v>2174616.81</v>
      </c>
    </row>
    <row r="20844" spans="1:12">
      <c r="A20844" s="287">
        <v>2023</v>
      </c>
      <c r="B20844" s="287" t="s">
        <v>195</v>
      </c>
      <c r="C20844" s="287" t="s">
        <v>64</v>
      </c>
      <c r="D20844" s="287" t="s">
        <v>205</v>
      </c>
      <c r="E20844" s="287">
        <v>5</v>
      </c>
      <c r="F20844" s="287">
        <v>22412</v>
      </c>
      <c r="G20844" s="287">
        <v>521</v>
      </c>
      <c r="H20844" s="287">
        <v>652</v>
      </c>
      <c r="I20844" s="287">
        <v>678051.65</v>
      </c>
      <c r="J20844" s="287">
        <v>175287.82</v>
      </c>
      <c r="K20844" s="287">
        <v>47838</v>
      </c>
      <c r="L20844" s="287">
        <v>996168.66</v>
      </c>
    </row>
    <row r="20845" spans="1:12">
      <c r="A20845" s="287">
        <v>2023</v>
      </c>
      <c r="B20845" s="287" t="s">
        <v>195</v>
      </c>
      <c r="C20845" s="287" t="s">
        <v>64</v>
      </c>
      <c r="D20845" s="287" t="s">
        <v>205</v>
      </c>
      <c r="E20845" s="287">
        <v>10</v>
      </c>
      <c r="F20845" s="287">
        <v>24466</v>
      </c>
      <c r="G20845" s="287">
        <v>376</v>
      </c>
      <c r="H20845" s="287">
        <v>497</v>
      </c>
      <c r="I20845" s="287">
        <v>467476.94</v>
      </c>
      <c r="J20845" s="287">
        <v>137996.76999999999</v>
      </c>
      <c r="K20845" s="287">
        <v>114270</v>
      </c>
      <c r="L20845" s="287">
        <v>789787.25</v>
      </c>
    </row>
    <row r="20846" spans="1:12">
      <c r="A20846" s="287">
        <v>2023</v>
      </c>
      <c r="B20846" s="287" t="s">
        <v>195</v>
      </c>
      <c r="C20846" s="287" t="s">
        <v>64</v>
      </c>
      <c r="D20846" s="287" t="s">
        <v>205</v>
      </c>
      <c r="E20846" s="287">
        <v>15</v>
      </c>
      <c r="F20846" s="287">
        <v>23666</v>
      </c>
      <c r="G20846" s="287">
        <v>656</v>
      </c>
      <c r="H20846" s="287">
        <v>939</v>
      </c>
      <c r="I20846" s="287">
        <v>1194437.99</v>
      </c>
      <c r="J20846" s="287">
        <v>356898.35</v>
      </c>
      <c r="K20846" s="287">
        <v>448133.6</v>
      </c>
      <c r="L20846" s="287">
        <v>2226901.35</v>
      </c>
    </row>
    <row r="20847" spans="1:12">
      <c r="A20847" s="287">
        <v>2023</v>
      </c>
      <c r="B20847" s="287" t="s">
        <v>195</v>
      </c>
      <c r="C20847" s="287" t="s">
        <v>64</v>
      </c>
      <c r="D20847" s="287" t="s">
        <v>205</v>
      </c>
      <c r="E20847" s="287">
        <v>20</v>
      </c>
      <c r="F20847" s="287">
        <v>19205</v>
      </c>
      <c r="G20847" s="287">
        <v>618</v>
      </c>
      <c r="H20847" s="287">
        <v>1029</v>
      </c>
      <c r="I20847" s="287">
        <v>1360798.68</v>
      </c>
      <c r="J20847" s="287">
        <v>387564.6</v>
      </c>
      <c r="K20847" s="287">
        <v>400826</v>
      </c>
      <c r="L20847" s="287">
        <v>2363736.31</v>
      </c>
    </row>
    <row r="20848" spans="1:12">
      <c r="A20848" s="287">
        <v>2023</v>
      </c>
      <c r="B20848" s="287" t="s">
        <v>195</v>
      </c>
      <c r="C20848" s="287" t="s">
        <v>64</v>
      </c>
      <c r="D20848" s="287" t="s">
        <v>205</v>
      </c>
      <c r="E20848" s="287">
        <v>25</v>
      </c>
      <c r="F20848" s="287">
        <v>16539</v>
      </c>
      <c r="G20848" s="287">
        <v>525</v>
      </c>
      <c r="H20848" s="287">
        <v>856</v>
      </c>
      <c r="I20848" s="287">
        <v>1015378.75</v>
      </c>
      <c r="J20848" s="287">
        <v>347548.1</v>
      </c>
      <c r="K20848" s="287">
        <v>358386</v>
      </c>
      <c r="L20848" s="287">
        <v>2031849.88</v>
      </c>
    </row>
    <row r="20849" spans="1:12">
      <c r="A20849" s="287">
        <v>2023</v>
      </c>
      <c r="B20849" s="287" t="s">
        <v>195</v>
      </c>
      <c r="C20849" s="287" t="s">
        <v>64</v>
      </c>
      <c r="D20849" s="287" t="s">
        <v>205</v>
      </c>
      <c r="E20849" s="287">
        <v>30</v>
      </c>
      <c r="F20849" s="287">
        <v>21436</v>
      </c>
      <c r="G20849" s="287">
        <v>682</v>
      </c>
      <c r="H20849" s="287">
        <v>1257</v>
      </c>
      <c r="I20849" s="287">
        <v>1335505.6000000001</v>
      </c>
      <c r="J20849" s="287">
        <v>416875.85</v>
      </c>
      <c r="K20849" s="287">
        <v>308406.59999999998</v>
      </c>
      <c r="L20849" s="287">
        <v>2471259.0499999998</v>
      </c>
    </row>
    <row r="20850" spans="1:12">
      <c r="A20850" s="287">
        <v>2023</v>
      </c>
      <c r="B20850" s="287" t="s">
        <v>195</v>
      </c>
      <c r="C20850" s="287" t="s">
        <v>64</v>
      </c>
      <c r="D20850" s="287" t="s">
        <v>205</v>
      </c>
      <c r="E20850" s="287">
        <v>35</v>
      </c>
      <c r="F20850" s="287">
        <v>25110</v>
      </c>
      <c r="G20850" s="287">
        <v>953</v>
      </c>
      <c r="H20850" s="287">
        <v>1601</v>
      </c>
      <c r="I20850" s="287">
        <v>1653464.87</v>
      </c>
      <c r="J20850" s="287">
        <v>541123.79</v>
      </c>
      <c r="K20850" s="287">
        <v>233548.62</v>
      </c>
      <c r="L20850" s="287">
        <v>2903352.34</v>
      </c>
    </row>
    <row r="20851" spans="1:12">
      <c r="A20851" s="287">
        <v>2023</v>
      </c>
      <c r="B20851" s="287" t="s">
        <v>195</v>
      </c>
      <c r="C20851" s="287" t="s">
        <v>64</v>
      </c>
      <c r="D20851" s="287" t="s">
        <v>205</v>
      </c>
      <c r="E20851" s="287">
        <v>40</v>
      </c>
      <c r="F20851" s="287">
        <v>25466</v>
      </c>
      <c r="G20851" s="287">
        <v>1127</v>
      </c>
      <c r="H20851" s="287">
        <v>1780</v>
      </c>
      <c r="I20851" s="287">
        <v>2044556.77</v>
      </c>
      <c r="J20851" s="287">
        <v>675141.39</v>
      </c>
      <c r="K20851" s="287">
        <v>495607</v>
      </c>
      <c r="L20851" s="287">
        <v>3714389.66</v>
      </c>
    </row>
    <row r="20852" spans="1:12">
      <c r="A20852" s="287">
        <v>2023</v>
      </c>
      <c r="B20852" s="287" t="s">
        <v>195</v>
      </c>
      <c r="C20852" s="287" t="s">
        <v>64</v>
      </c>
      <c r="D20852" s="287" t="s">
        <v>205</v>
      </c>
      <c r="E20852" s="287">
        <v>45</v>
      </c>
      <c r="F20852" s="287">
        <v>24271</v>
      </c>
      <c r="G20852" s="287">
        <v>1369</v>
      </c>
      <c r="H20852" s="287">
        <v>2328</v>
      </c>
      <c r="I20852" s="287">
        <v>2686718.85</v>
      </c>
      <c r="J20852" s="287">
        <v>760346.8</v>
      </c>
      <c r="K20852" s="287">
        <v>579558.6</v>
      </c>
      <c r="L20852" s="287">
        <v>4570679.1500000004</v>
      </c>
    </row>
    <row r="20853" spans="1:12">
      <c r="A20853" s="287">
        <v>2023</v>
      </c>
      <c r="B20853" s="287" t="s">
        <v>195</v>
      </c>
      <c r="C20853" s="287" t="s">
        <v>64</v>
      </c>
      <c r="D20853" s="287" t="s">
        <v>205</v>
      </c>
      <c r="E20853" s="287">
        <v>50</v>
      </c>
      <c r="F20853" s="287">
        <v>26285</v>
      </c>
      <c r="G20853" s="287">
        <v>1872</v>
      </c>
      <c r="H20853" s="287">
        <v>3599</v>
      </c>
      <c r="I20853" s="287">
        <v>4267167.49</v>
      </c>
      <c r="J20853" s="287">
        <v>1218787.75</v>
      </c>
      <c r="K20853" s="287">
        <v>1150906</v>
      </c>
      <c r="L20853" s="287">
        <v>7406152.7400000002</v>
      </c>
    </row>
    <row r="20854" spans="1:12">
      <c r="A20854" s="287">
        <v>2023</v>
      </c>
      <c r="B20854" s="287" t="s">
        <v>195</v>
      </c>
      <c r="C20854" s="287" t="s">
        <v>64</v>
      </c>
      <c r="D20854" s="287" t="s">
        <v>205</v>
      </c>
      <c r="E20854" s="287">
        <v>55</v>
      </c>
      <c r="F20854" s="287">
        <v>25538</v>
      </c>
      <c r="G20854" s="287">
        <v>2486</v>
      </c>
      <c r="H20854" s="287">
        <v>4379</v>
      </c>
      <c r="I20854" s="287">
        <v>5465227.3700000001</v>
      </c>
      <c r="J20854" s="287">
        <v>1519341.06</v>
      </c>
      <c r="K20854" s="287">
        <v>1601996.04</v>
      </c>
      <c r="L20854" s="287">
        <v>9456733.1199999992</v>
      </c>
    </row>
    <row r="20855" spans="1:12">
      <c r="A20855" s="287">
        <v>2023</v>
      </c>
      <c r="B20855" s="287" t="s">
        <v>195</v>
      </c>
      <c r="C20855" s="287" t="s">
        <v>64</v>
      </c>
      <c r="D20855" s="287" t="s">
        <v>205</v>
      </c>
      <c r="E20855" s="287">
        <v>60</v>
      </c>
      <c r="F20855" s="287">
        <v>28036</v>
      </c>
      <c r="G20855" s="287">
        <v>3742</v>
      </c>
      <c r="H20855" s="287">
        <v>8328</v>
      </c>
      <c r="I20855" s="287">
        <v>9376005.1699999999</v>
      </c>
      <c r="J20855" s="287">
        <v>2417616.65</v>
      </c>
      <c r="K20855" s="287">
        <v>2299154.65</v>
      </c>
      <c r="L20855" s="287">
        <v>15479031.07</v>
      </c>
    </row>
    <row r="20856" spans="1:12">
      <c r="A20856" s="287">
        <v>2023</v>
      </c>
      <c r="B20856" s="287" t="s">
        <v>195</v>
      </c>
      <c r="C20856" s="287" t="s">
        <v>64</v>
      </c>
      <c r="D20856" s="287" t="s">
        <v>205</v>
      </c>
      <c r="E20856" s="287">
        <v>65</v>
      </c>
      <c r="F20856" s="287">
        <v>27333</v>
      </c>
      <c r="G20856" s="287">
        <v>5189</v>
      </c>
      <c r="H20856" s="287">
        <v>10269</v>
      </c>
      <c r="I20856" s="287">
        <v>12555898.359999999</v>
      </c>
      <c r="J20856" s="287">
        <v>3339894.08</v>
      </c>
      <c r="K20856" s="287">
        <v>3840936.4</v>
      </c>
      <c r="L20856" s="287">
        <v>21301869.66</v>
      </c>
    </row>
    <row r="20857" spans="1:12">
      <c r="A20857" s="287">
        <v>2023</v>
      </c>
      <c r="B20857" s="287" t="s">
        <v>195</v>
      </c>
      <c r="C20857" s="287" t="s">
        <v>64</v>
      </c>
      <c r="D20857" s="287" t="s">
        <v>205</v>
      </c>
      <c r="E20857" s="287">
        <v>70</v>
      </c>
      <c r="F20857" s="287">
        <v>25556</v>
      </c>
      <c r="G20857" s="287">
        <v>6462</v>
      </c>
      <c r="H20857" s="287">
        <v>13910</v>
      </c>
      <c r="I20857" s="287">
        <v>15202191.859999999</v>
      </c>
      <c r="J20857" s="287">
        <v>3766431.35</v>
      </c>
      <c r="K20857" s="287">
        <v>4131268.57</v>
      </c>
      <c r="L20857" s="287">
        <v>24638271.170000002</v>
      </c>
    </row>
    <row r="20858" spans="1:12">
      <c r="A20858" s="287">
        <v>2023</v>
      </c>
      <c r="B20858" s="287" t="s">
        <v>195</v>
      </c>
      <c r="C20858" s="287" t="s">
        <v>64</v>
      </c>
      <c r="D20858" s="287" t="s">
        <v>205</v>
      </c>
      <c r="E20858" s="287">
        <v>75</v>
      </c>
      <c r="F20858" s="287">
        <v>21479</v>
      </c>
      <c r="G20858" s="287">
        <v>7112</v>
      </c>
      <c r="H20858" s="287">
        <v>16780</v>
      </c>
      <c r="I20858" s="287">
        <v>16113808.68</v>
      </c>
      <c r="J20858" s="287">
        <v>3777129.07</v>
      </c>
      <c r="K20858" s="287">
        <v>3890124.94</v>
      </c>
      <c r="L20858" s="287">
        <v>25013416.940000001</v>
      </c>
    </row>
    <row r="20859" spans="1:12">
      <c r="A20859" s="287">
        <v>2023</v>
      </c>
      <c r="B20859" s="287" t="s">
        <v>195</v>
      </c>
      <c r="C20859" s="287" t="s">
        <v>64</v>
      </c>
      <c r="D20859" s="287" t="s">
        <v>205</v>
      </c>
      <c r="E20859" s="287">
        <v>80</v>
      </c>
      <c r="F20859" s="287">
        <v>13040</v>
      </c>
      <c r="G20859" s="287">
        <v>4718</v>
      </c>
      <c r="H20859" s="287">
        <v>12992</v>
      </c>
      <c r="I20859" s="287">
        <v>10844987.07</v>
      </c>
      <c r="J20859" s="287">
        <v>2230059.13</v>
      </c>
      <c r="K20859" s="287">
        <v>2526481.6</v>
      </c>
      <c r="L20859" s="287">
        <v>16299914.59</v>
      </c>
    </row>
    <row r="20860" spans="1:12">
      <c r="A20860" s="287">
        <v>2023</v>
      </c>
      <c r="B20860" s="287" t="s">
        <v>195</v>
      </c>
      <c r="C20860" s="287" t="s">
        <v>64</v>
      </c>
      <c r="D20860" s="287" t="s">
        <v>205</v>
      </c>
      <c r="E20860" s="287">
        <v>85</v>
      </c>
      <c r="F20860" s="287">
        <v>7017</v>
      </c>
      <c r="G20860" s="287">
        <v>2557</v>
      </c>
      <c r="H20860" s="287">
        <v>9822</v>
      </c>
      <c r="I20860" s="287">
        <v>6978969.9400000004</v>
      </c>
      <c r="J20860" s="287">
        <v>1186362.8899999999</v>
      </c>
      <c r="K20860" s="287">
        <v>1549608.08</v>
      </c>
      <c r="L20860" s="287">
        <v>10013124.74</v>
      </c>
    </row>
    <row r="20861" spans="1:12">
      <c r="A20861" s="287">
        <v>2023</v>
      </c>
      <c r="B20861" s="287" t="s">
        <v>195</v>
      </c>
      <c r="C20861" s="287" t="s">
        <v>64</v>
      </c>
      <c r="D20861" s="287" t="s">
        <v>205</v>
      </c>
      <c r="E20861" s="287">
        <v>90</v>
      </c>
      <c r="F20861" s="287">
        <v>2790</v>
      </c>
      <c r="G20861" s="287">
        <v>994</v>
      </c>
      <c r="H20861" s="287">
        <v>4888</v>
      </c>
      <c r="I20861" s="287">
        <v>3001759.1</v>
      </c>
      <c r="J20861" s="287">
        <v>453905.84</v>
      </c>
      <c r="K20861" s="287">
        <v>487955</v>
      </c>
      <c r="L20861" s="287">
        <v>4039834.52</v>
      </c>
    </row>
    <row r="20862" spans="1:12">
      <c r="A20862" s="287">
        <v>2023</v>
      </c>
      <c r="B20862" s="287" t="s">
        <v>195</v>
      </c>
      <c r="C20862" s="287" t="s">
        <v>64</v>
      </c>
      <c r="D20862" s="287" t="s">
        <v>205</v>
      </c>
      <c r="E20862" s="287">
        <v>95</v>
      </c>
      <c r="F20862" s="287">
        <v>640</v>
      </c>
      <c r="G20862" s="287">
        <v>200</v>
      </c>
      <c r="H20862" s="287">
        <v>1133</v>
      </c>
      <c r="I20862" s="287">
        <v>622806.94999999995</v>
      </c>
      <c r="J20862" s="287">
        <v>72555.59</v>
      </c>
      <c r="K20862" s="287">
        <v>32563</v>
      </c>
      <c r="L20862" s="287">
        <v>745130.95</v>
      </c>
    </row>
    <row r="20863" spans="1:12">
      <c r="A20863" s="287">
        <v>2023</v>
      </c>
      <c r="B20863" s="287" t="s">
        <v>195</v>
      </c>
      <c r="C20863" s="287" t="s">
        <v>64</v>
      </c>
      <c r="D20863" s="287" t="s">
        <v>206</v>
      </c>
      <c r="E20863" s="287">
        <v>0</v>
      </c>
      <c r="F20863" s="287">
        <v>16662</v>
      </c>
      <c r="G20863" s="287">
        <v>666</v>
      </c>
      <c r="H20863" s="287">
        <v>1845</v>
      </c>
      <c r="I20863" s="287">
        <v>1418995.3</v>
      </c>
      <c r="J20863" s="287">
        <v>223892.49</v>
      </c>
      <c r="K20863" s="287">
        <v>21595</v>
      </c>
      <c r="L20863" s="287">
        <v>1788466.89</v>
      </c>
    </row>
    <row r="20864" spans="1:12">
      <c r="A20864" s="287">
        <v>2023</v>
      </c>
      <c r="B20864" s="287" t="s">
        <v>195</v>
      </c>
      <c r="C20864" s="287" t="s">
        <v>64</v>
      </c>
      <c r="D20864" s="287" t="s">
        <v>206</v>
      </c>
      <c r="E20864" s="287">
        <v>5</v>
      </c>
      <c r="F20864" s="287">
        <v>20960</v>
      </c>
      <c r="G20864" s="287">
        <v>382</v>
      </c>
      <c r="H20864" s="287">
        <v>443</v>
      </c>
      <c r="I20864" s="287">
        <v>478314.15</v>
      </c>
      <c r="J20864" s="287">
        <v>140820.25</v>
      </c>
      <c r="K20864" s="287">
        <v>12192.4</v>
      </c>
      <c r="L20864" s="287">
        <v>706772.53</v>
      </c>
    </row>
    <row r="20865" spans="1:12">
      <c r="A20865" s="287">
        <v>2023</v>
      </c>
      <c r="B20865" s="287" t="s">
        <v>195</v>
      </c>
      <c r="C20865" s="287" t="s">
        <v>64</v>
      </c>
      <c r="D20865" s="287" t="s">
        <v>206</v>
      </c>
      <c r="E20865" s="287">
        <v>10</v>
      </c>
      <c r="F20865" s="287">
        <v>22787</v>
      </c>
      <c r="G20865" s="287">
        <v>349</v>
      </c>
      <c r="H20865" s="287">
        <v>559</v>
      </c>
      <c r="I20865" s="287">
        <v>489763.55</v>
      </c>
      <c r="J20865" s="287">
        <v>128527.84</v>
      </c>
      <c r="K20865" s="287">
        <v>134563</v>
      </c>
      <c r="L20865" s="287">
        <v>825664.94</v>
      </c>
    </row>
    <row r="20866" spans="1:12">
      <c r="A20866" s="287">
        <v>2023</v>
      </c>
      <c r="B20866" s="287" t="s">
        <v>195</v>
      </c>
      <c r="C20866" s="287" t="s">
        <v>64</v>
      </c>
      <c r="D20866" s="287" t="s">
        <v>206</v>
      </c>
      <c r="E20866" s="287">
        <v>15</v>
      </c>
      <c r="F20866" s="287">
        <v>22913</v>
      </c>
      <c r="G20866" s="287">
        <v>831</v>
      </c>
      <c r="H20866" s="287">
        <v>1709</v>
      </c>
      <c r="I20866" s="287">
        <v>1561795.1</v>
      </c>
      <c r="J20866" s="287">
        <v>408412.55</v>
      </c>
      <c r="K20866" s="287">
        <v>262747</v>
      </c>
      <c r="L20866" s="287">
        <v>2525346.69</v>
      </c>
    </row>
    <row r="20867" spans="1:12">
      <c r="A20867" s="287">
        <v>2023</v>
      </c>
      <c r="B20867" s="287" t="s">
        <v>195</v>
      </c>
      <c r="C20867" s="287" t="s">
        <v>64</v>
      </c>
      <c r="D20867" s="287" t="s">
        <v>206</v>
      </c>
      <c r="E20867" s="287">
        <v>20</v>
      </c>
      <c r="F20867" s="287">
        <v>19509</v>
      </c>
      <c r="G20867" s="287">
        <v>1083</v>
      </c>
      <c r="H20867" s="287">
        <v>1693</v>
      </c>
      <c r="I20867" s="287">
        <v>2114091.1</v>
      </c>
      <c r="J20867" s="287">
        <v>590792.26</v>
      </c>
      <c r="K20867" s="287">
        <v>311721</v>
      </c>
      <c r="L20867" s="287">
        <v>3529983.78</v>
      </c>
    </row>
    <row r="20868" spans="1:12">
      <c r="A20868" s="287">
        <v>2023</v>
      </c>
      <c r="B20868" s="287" t="s">
        <v>195</v>
      </c>
      <c r="C20868" s="287" t="s">
        <v>64</v>
      </c>
      <c r="D20868" s="287" t="s">
        <v>206</v>
      </c>
      <c r="E20868" s="287">
        <v>25</v>
      </c>
      <c r="F20868" s="287">
        <v>18758</v>
      </c>
      <c r="G20868" s="287">
        <v>1057</v>
      </c>
      <c r="H20868" s="287">
        <v>2275</v>
      </c>
      <c r="I20868" s="287">
        <v>2436671.25</v>
      </c>
      <c r="J20868" s="287">
        <v>765953.93</v>
      </c>
      <c r="K20868" s="287">
        <v>326985</v>
      </c>
      <c r="L20868" s="287">
        <v>4190785.64</v>
      </c>
    </row>
    <row r="20869" spans="1:12">
      <c r="A20869" s="287">
        <v>2023</v>
      </c>
      <c r="B20869" s="287" t="s">
        <v>195</v>
      </c>
      <c r="C20869" s="287" t="s">
        <v>64</v>
      </c>
      <c r="D20869" s="287" t="s">
        <v>206</v>
      </c>
      <c r="E20869" s="287">
        <v>30</v>
      </c>
      <c r="F20869" s="287">
        <v>24529</v>
      </c>
      <c r="G20869" s="287">
        <v>2055</v>
      </c>
      <c r="H20869" s="287">
        <v>4711</v>
      </c>
      <c r="I20869" s="287">
        <v>5263286.9000000004</v>
      </c>
      <c r="J20869" s="287">
        <v>1564099.68</v>
      </c>
      <c r="K20869" s="287">
        <v>422769</v>
      </c>
      <c r="L20869" s="287">
        <v>8288830.4900000002</v>
      </c>
    </row>
    <row r="20870" spans="1:12">
      <c r="A20870" s="287">
        <v>2023</v>
      </c>
      <c r="B20870" s="287" t="s">
        <v>195</v>
      </c>
      <c r="C20870" s="287" t="s">
        <v>64</v>
      </c>
      <c r="D20870" s="287" t="s">
        <v>206</v>
      </c>
      <c r="E20870" s="287">
        <v>35</v>
      </c>
      <c r="F20870" s="287">
        <v>28779</v>
      </c>
      <c r="G20870" s="287">
        <v>2496</v>
      </c>
      <c r="H20870" s="287">
        <v>5037</v>
      </c>
      <c r="I20870" s="287">
        <v>5672037.5499999998</v>
      </c>
      <c r="J20870" s="287">
        <v>1634995.42</v>
      </c>
      <c r="K20870" s="287">
        <v>656361.77</v>
      </c>
      <c r="L20870" s="287">
        <v>9178584.3599999994</v>
      </c>
    </row>
    <row r="20871" spans="1:12">
      <c r="A20871" s="287">
        <v>2023</v>
      </c>
      <c r="B20871" s="287" t="s">
        <v>195</v>
      </c>
      <c r="C20871" s="287" t="s">
        <v>64</v>
      </c>
      <c r="D20871" s="287" t="s">
        <v>206</v>
      </c>
      <c r="E20871" s="287">
        <v>40</v>
      </c>
      <c r="F20871" s="287">
        <v>28638</v>
      </c>
      <c r="G20871" s="287">
        <v>2194</v>
      </c>
      <c r="H20871" s="287">
        <v>3713</v>
      </c>
      <c r="I20871" s="287">
        <v>4459383.4000000004</v>
      </c>
      <c r="J20871" s="287">
        <v>1345123.06</v>
      </c>
      <c r="K20871" s="287">
        <v>657427</v>
      </c>
      <c r="L20871" s="287">
        <v>7519793.3300000001</v>
      </c>
    </row>
    <row r="20872" spans="1:12">
      <c r="A20872" s="287">
        <v>2023</v>
      </c>
      <c r="B20872" s="287" t="s">
        <v>195</v>
      </c>
      <c r="C20872" s="287" t="s">
        <v>64</v>
      </c>
      <c r="D20872" s="287" t="s">
        <v>206</v>
      </c>
      <c r="E20872" s="287">
        <v>45</v>
      </c>
      <c r="F20872" s="287">
        <v>26346</v>
      </c>
      <c r="G20872" s="287">
        <v>2300</v>
      </c>
      <c r="H20872" s="287">
        <v>3941</v>
      </c>
      <c r="I20872" s="287">
        <v>4645042.07</v>
      </c>
      <c r="J20872" s="287">
        <v>1371065.63</v>
      </c>
      <c r="K20872" s="287">
        <v>882925</v>
      </c>
      <c r="L20872" s="287">
        <v>7907276.0099999998</v>
      </c>
    </row>
    <row r="20873" spans="1:12">
      <c r="A20873" s="287">
        <v>2023</v>
      </c>
      <c r="B20873" s="287" t="s">
        <v>195</v>
      </c>
      <c r="C20873" s="287" t="s">
        <v>64</v>
      </c>
      <c r="D20873" s="287" t="s">
        <v>206</v>
      </c>
      <c r="E20873" s="287">
        <v>50</v>
      </c>
      <c r="F20873" s="287">
        <v>29075</v>
      </c>
      <c r="G20873" s="287">
        <v>2778</v>
      </c>
      <c r="H20873" s="287">
        <v>5551</v>
      </c>
      <c r="I20873" s="287">
        <v>6544087.6699999999</v>
      </c>
      <c r="J20873" s="287">
        <v>1755652.19</v>
      </c>
      <c r="K20873" s="287">
        <v>1546562</v>
      </c>
      <c r="L20873" s="287">
        <v>10992389.84</v>
      </c>
    </row>
    <row r="20874" spans="1:12">
      <c r="A20874" s="287">
        <v>2023</v>
      </c>
      <c r="B20874" s="287" t="s">
        <v>195</v>
      </c>
      <c r="C20874" s="287" t="s">
        <v>64</v>
      </c>
      <c r="D20874" s="287" t="s">
        <v>206</v>
      </c>
      <c r="E20874" s="287">
        <v>55</v>
      </c>
      <c r="F20874" s="287">
        <v>28683</v>
      </c>
      <c r="G20874" s="287">
        <v>3282</v>
      </c>
      <c r="H20874" s="287">
        <v>6494</v>
      </c>
      <c r="I20874" s="287">
        <v>7873310.9000000004</v>
      </c>
      <c r="J20874" s="287">
        <v>2076084.75</v>
      </c>
      <c r="K20874" s="287">
        <v>1963711.65</v>
      </c>
      <c r="L20874" s="287">
        <v>13147976.65</v>
      </c>
    </row>
    <row r="20875" spans="1:12">
      <c r="A20875" s="287">
        <v>2023</v>
      </c>
      <c r="B20875" s="287" t="s">
        <v>195</v>
      </c>
      <c r="C20875" s="287" t="s">
        <v>64</v>
      </c>
      <c r="D20875" s="287" t="s">
        <v>206</v>
      </c>
      <c r="E20875" s="287">
        <v>60</v>
      </c>
      <c r="F20875" s="287">
        <v>31569</v>
      </c>
      <c r="G20875" s="287">
        <v>4477</v>
      </c>
      <c r="H20875" s="287">
        <v>9140</v>
      </c>
      <c r="I20875" s="287">
        <v>10244648.18</v>
      </c>
      <c r="J20875" s="287">
        <v>2750883.23</v>
      </c>
      <c r="K20875" s="287">
        <v>3129325.85</v>
      </c>
      <c r="L20875" s="287">
        <v>17518196.289999999</v>
      </c>
    </row>
    <row r="20876" spans="1:12">
      <c r="A20876" s="287">
        <v>2023</v>
      </c>
      <c r="B20876" s="287" t="s">
        <v>195</v>
      </c>
      <c r="C20876" s="287" t="s">
        <v>64</v>
      </c>
      <c r="D20876" s="287" t="s">
        <v>206</v>
      </c>
      <c r="E20876" s="287">
        <v>65</v>
      </c>
      <c r="F20876" s="287">
        <v>31228</v>
      </c>
      <c r="G20876" s="287">
        <v>5706</v>
      </c>
      <c r="H20876" s="287">
        <v>12189</v>
      </c>
      <c r="I20876" s="287">
        <v>13428770.140000001</v>
      </c>
      <c r="J20876" s="287">
        <v>3452701.02</v>
      </c>
      <c r="K20876" s="287">
        <v>3528115.61</v>
      </c>
      <c r="L20876" s="287">
        <v>21994844.300000001</v>
      </c>
    </row>
    <row r="20877" spans="1:12">
      <c r="A20877" s="287">
        <v>2023</v>
      </c>
      <c r="B20877" s="287" t="s">
        <v>195</v>
      </c>
      <c r="C20877" s="287" t="s">
        <v>64</v>
      </c>
      <c r="D20877" s="287" t="s">
        <v>206</v>
      </c>
      <c r="E20877" s="287">
        <v>70</v>
      </c>
      <c r="F20877" s="287">
        <v>29683</v>
      </c>
      <c r="G20877" s="287">
        <v>6556</v>
      </c>
      <c r="H20877" s="287">
        <v>14394</v>
      </c>
      <c r="I20877" s="287">
        <v>15680346.470000001</v>
      </c>
      <c r="J20877" s="287">
        <v>3923472.12</v>
      </c>
      <c r="K20877" s="287">
        <v>4610584.6500000004</v>
      </c>
      <c r="L20877" s="287">
        <v>25742157.539999999</v>
      </c>
    </row>
    <row r="20878" spans="1:12">
      <c r="A20878" s="287">
        <v>2023</v>
      </c>
      <c r="B20878" s="287" t="s">
        <v>195</v>
      </c>
      <c r="C20878" s="287" t="s">
        <v>64</v>
      </c>
      <c r="D20878" s="287" t="s">
        <v>206</v>
      </c>
      <c r="E20878" s="287">
        <v>75</v>
      </c>
      <c r="F20878" s="287">
        <v>25152</v>
      </c>
      <c r="G20878" s="287">
        <v>6529</v>
      </c>
      <c r="H20878" s="287">
        <v>16604</v>
      </c>
      <c r="I20878" s="287">
        <v>16237360.32</v>
      </c>
      <c r="J20878" s="287">
        <v>3852222.59</v>
      </c>
      <c r="K20878" s="287">
        <v>5273909.45</v>
      </c>
      <c r="L20878" s="287">
        <v>26666985.510000002</v>
      </c>
    </row>
    <row r="20879" spans="1:12">
      <c r="A20879" s="287">
        <v>2023</v>
      </c>
      <c r="B20879" s="287" t="s">
        <v>195</v>
      </c>
      <c r="C20879" s="287" t="s">
        <v>64</v>
      </c>
      <c r="D20879" s="287" t="s">
        <v>206</v>
      </c>
      <c r="E20879" s="287">
        <v>80</v>
      </c>
      <c r="F20879" s="287">
        <v>15341</v>
      </c>
      <c r="G20879" s="287">
        <v>4304</v>
      </c>
      <c r="H20879" s="287">
        <v>14065</v>
      </c>
      <c r="I20879" s="287">
        <v>11951585.789999999</v>
      </c>
      <c r="J20879" s="287">
        <v>2422129.16</v>
      </c>
      <c r="K20879" s="287">
        <v>2605360.2799999998</v>
      </c>
      <c r="L20879" s="287">
        <v>17917965.329999998</v>
      </c>
    </row>
    <row r="20880" spans="1:12">
      <c r="A20880" s="287">
        <v>2023</v>
      </c>
      <c r="B20880" s="287" t="s">
        <v>195</v>
      </c>
      <c r="C20880" s="287" t="s">
        <v>64</v>
      </c>
      <c r="D20880" s="287" t="s">
        <v>206</v>
      </c>
      <c r="E20880" s="287">
        <v>85</v>
      </c>
      <c r="F20880" s="287">
        <v>9074</v>
      </c>
      <c r="G20880" s="287">
        <v>2384</v>
      </c>
      <c r="H20880" s="287">
        <v>10724</v>
      </c>
      <c r="I20880" s="287">
        <v>7591045.04</v>
      </c>
      <c r="J20880" s="287">
        <v>1249626.21</v>
      </c>
      <c r="K20880" s="287">
        <v>1280540.2</v>
      </c>
      <c r="L20880" s="287">
        <v>10495092.119999999</v>
      </c>
    </row>
    <row r="20881" spans="1:12">
      <c r="A20881" s="287">
        <v>2023</v>
      </c>
      <c r="B20881" s="287" t="s">
        <v>195</v>
      </c>
      <c r="C20881" s="287" t="s">
        <v>64</v>
      </c>
      <c r="D20881" s="287" t="s">
        <v>206</v>
      </c>
      <c r="E20881" s="287">
        <v>90</v>
      </c>
      <c r="F20881" s="287">
        <v>4259</v>
      </c>
      <c r="G20881" s="287">
        <v>1078</v>
      </c>
      <c r="H20881" s="287">
        <v>6314</v>
      </c>
      <c r="I20881" s="287">
        <v>3641251.89</v>
      </c>
      <c r="J20881" s="287">
        <v>477822.19</v>
      </c>
      <c r="K20881" s="287">
        <v>407003</v>
      </c>
      <c r="L20881" s="287">
        <v>4671366.9000000004</v>
      </c>
    </row>
    <row r="20882" spans="1:12">
      <c r="A20882" s="287">
        <v>2023</v>
      </c>
      <c r="B20882" s="287" t="s">
        <v>195</v>
      </c>
      <c r="C20882" s="287" t="s">
        <v>64</v>
      </c>
      <c r="D20882" s="287" t="s">
        <v>206</v>
      </c>
      <c r="E20882" s="287">
        <v>95</v>
      </c>
      <c r="F20882" s="287">
        <v>1369</v>
      </c>
      <c r="G20882" s="287">
        <v>279</v>
      </c>
      <c r="H20882" s="287">
        <v>1980</v>
      </c>
      <c r="I20882" s="287">
        <v>982971.79</v>
      </c>
      <c r="J20882" s="287">
        <v>100524.49</v>
      </c>
      <c r="K20882" s="287">
        <v>68582</v>
      </c>
      <c r="L20882" s="287">
        <v>1207613.06</v>
      </c>
    </row>
    <row r="20883" spans="1:12">
      <c r="A20883" s="287">
        <v>2023</v>
      </c>
      <c r="B20883" s="287" t="s">
        <v>195</v>
      </c>
      <c r="C20883" s="287" t="s">
        <v>65</v>
      </c>
      <c r="D20883" s="287" t="s">
        <v>205</v>
      </c>
      <c r="E20883" s="287">
        <v>0</v>
      </c>
      <c r="F20883" s="287">
        <v>40774</v>
      </c>
      <c r="G20883" s="287">
        <v>1759</v>
      </c>
      <c r="H20883" s="287">
        <v>3672</v>
      </c>
      <c r="I20883" s="287">
        <v>3489797.47</v>
      </c>
      <c r="J20883" s="287">
        <v>608005.05000000005</v>
      </c>
      <c r="K20883" s="287">
        <v>74185.649999999994</v>
      </c>
      <c r="L20883" s="287">
        <v>4679874.49</v>
      </c>
    </row>
    <row r="20884" spans="1:12">
      <c r="A20884" s="287">
        <v>2023</v>
      </c>
      <c r="B20884" s="287" t="s">
        <v>195</v>
      </c>
      <c r="C20884" s="287" t="s">
        <v>65</v>
      </c>
      <c r="D20884" s="287" t="s">
        <v>205</v>
      </c>
      <c r="E20884" s="287">
        <v>5</v>
      </c>
      <c r="F20884" s="287">
        <v>52944</v>
      </c>
      <c r="G20884" s="287">
        <v>1033</v>
      </c>
      <c r="H20884" s="287">
        <v>1393</v>
      </c>
      <c r="I20884" s="287">
        <v>1685968.4</v>
      </c>
      <c r="J20884" s="287">
        <v>364281.13</v>
      </c>
      <c r="K20884" s="287">
        <v>86231</v>
      </c>
      <c r="L20884" s="287">
        <v>2409763.4700000002</v>
      </c>
    </row>
    <row r="20885" spans="1:12">
      <c r="A20885" s="287">
        <v>2023</v>
      </c>
      <c r="B20885" s="287" t="s">
        <v>195</v>
      </c>
      <c r="C20885" s="287" t="s">
        <v>65</v>
      </c>
      <c r="D20885" s="287" t="s">
        <v>205</v>
      </c>
      <c r="E20885" s="287">
        <v>10</v>
      </c>
      <c r="F20885" s="287">
        <v>54011</v>
      </c>
      <c r="G20885" s="287">
        <v>820</v>
      </c>
      <c r="H20885" s="287">
        <v>1265</v>
      </c>
      <c r="I20885" s="287">
        <v>1352539</v>
      </c>
      <c r="J20885" s="287">
        <v>303970.39</v>
      </c>
      <c r="K20885" s="287">
        <v>233973</v>
      </c>
      <c r="L20885" s="287">
        <v>2071639.77</v>
      </c>
    </row>
    <row r="20886" spans="1:12">
      <c r="A20886" s="287">
        <v>2023</v>
      </c>
      <c r="B20886" s="287" t="s">
        <v>195</v>
      </c>
      <c r="C20886" s="287" t="s">
        <v>65</v>
      </c>
      <c r="D20886" s="287" t="s">
        <v>205</v>
      </c>
      <c r="E20886" s="287">
        <v>15</v>
      </c>
      <c r="F20886" s="287">
        <v>50758</v>
      </c>
      <c r="G20886" s="287">
        <v>1226</v>
      </c>
      <c r="H20886" s="287">
        <v>1836</v>
      </c>
      <c r="I20886" s="287">
        <v>2597162.2999999998</v>
      </c>
      <c r="J20886" s="287">
        <v>551905.54</v>
      </c>
      <c r="K20886" s="287">
        <v>666197</v>
      </c>
      <c r="L20886" s="287">
        <v>4213911.83</v>
      </c>
    </row>
    <row r="20887" spans="1:12">
      <c r="A20887" s="287">
        <v>2023</v>
      </c>
      <c r="B20887" s="287" t="s">
        <v>195</v>
      </c>
      <c r="C20887" s="287" t="s">
        <v>65</v>
      </c>
      <c r="D20887" s="287" t="s">
        <v>205</v>
      </c>
      <c r="E20887" s="287">
        <v>20</v>
      </c>
      <c r="F20887" s="287">
        <v>39598</v>
      </c>
      <c r="G20887" s="287">
        <v>980</v>
      </c>
      <c r="H20887" s="287">
        <v>2018</v>
      </c>
      <c r="I20887" s="287">
        <v>2493753.0499999998</v>
      </c>
      <c r="J20887" s="287">
        <v>522312.47</v>
      </c>
      <c r="K20887" s="287">
        <v>563877</v>
      </c>
      <c r="L20887" s="287">
        <v>3950074.95</v>
      </c>
    </row>
    <row r="20888" spans="1:12">
      <c r="A20888" s="287">
        <v>2023</v>
      </c>
      <c r="B20888" s="287" t="s">
        <v>195</v>
      </c>
      <c r="C20888" s="287" t="s">
        <v>65</v>
      </c>
      <c r="D20888" s="287" t="s">
        <v>205</v>
      </c>
      <c r="E20888" s="287">
        <v>25</v>
      </c>
      <c r="F20888" s="287">
        <v>34279</v>
      </c>
      <c r="G20888" s="287">
        <v>740</v>
      </c>
      <c r="H20888" s="287">
        <v>1307</v>
      </c>
      <c r="I20888" s="287">
        <v>1838662.3</v>
      </c>
      <c r="J20888" s="287">
        <v>507709.26</v>
      </c>
      <c r="K20888" s="287">
        <v>446022</v>
      </c>
      <c r="L20888" s="287">
        <v>3306914.71</v>
      </c>
    </row>
    <row r="20889" spans="1:12">
      <c r="A20889" s="287">
        <v>2023</v>
      </c>
      <c r="B20889" s="287" t="s">
        <v>195</v>
      </c>
      <c r="C20889" s="287" t="s">
        <v>65</v>
      </c>
      <c r="D20889" s="287" t="s">
        <v>205</v>
      </c>
      <c r="E20889" s="287">
        <v>30</v>
      </c>
      <c r="F20889" s="287">
        <v>48212</v>
      </c>
      <c r="G20889" s="287">
        <v>1212</v>
      </c>
      <c r="H20889" s="287">
        <v>2123</v>
      </c>
      <c r="I20889" s="287">
        <v>2815421.95</v>
      </c>
      <c r="J20889" s="287">
        <v>743843.94</v>
      </c>
      <c r="K20889" s="287">
        <v>588071</v>
      </c>
      <c r="L20889" s="287">
        <v>4944272.79</v>
      </c>
    </row>
    <row r="20890" spans="1:12">
      <c r="A20890" s="287">
        <v>2023</v>
      </c>
      <c r="B20890" s="287" t="s">
        <v>195</v>
      </c>
      <c r="C20890" s="287" t="s">
        <v>65</v>
      </c>
      <c r="D20890" s="287" t="s">
        <v>205</v>
      </c>
      <c r="E20890" s="287">
        <v>35</v>
      </c>
      <c r="F20890" s="287">
        <v>60182</v>
      </c>
      <c r="G20890" s="287">
        <v>1769</v>
      </c>
      <c r="H20890" s="287">
        <v>3080</v>
      </c>
      <c r="I20890" s="287">
        <v>3891722.81</v>
      </c>
      <c r="J20890" s="287">
        <v>1067129.77</v>
      </c>
      <c r="K20890" s="287">
        <v>844473</v>
      </c>
      <c r="L20890" s="287">
        <v>6871137.79</v>
      </c>
    </row>
    <row r="20891" spans="1:12">
      <c r="A20891" s="287">
        <v>2023</v>
      </c>
      <c r="B20891" s="287" t="s">
        <v>195</v>
      </c>
      <c r="C20891" s="287" t="s">
        <v>65</v>
      </c>
      <c r="D20891" s="287" t="s">
        <v>205</v>
      </c>
      <c r="E20891" s="287">
        <v>40</v>
      </c>
      <c r="F20891" s="287">
        <v>59923</v>
      </c>
      <c r="G20891" s="287">
        <v>2220</v>
      </c>
      <c r="H20891" s="287">
        <v>3772</v>
      </c>
      <c r="I20891" s="287">
        <v>5157808.55</v>
      </c>
      <c r="J20891" s="287">
        <v>1320394.01</v>
      </c>
      <c r="K20891" s="287">
        <v>924897.5</v>
      </c>
      <c r="L20891" s="287">
        <v>8512776.0800000001</v>
      </c>
    </row>
    <row r="20892" spans="1:12">
      <c r="A20892" s="287">
        <v>2023</v>
      </c>
      <c r="B20892" s="287" t="s">
        <v>195</v>
      </c>
      <c r="C20892" s="287" t="s">
        <v>65</v>
      </c>
      <c r="D20892" s="287" t="s">
        <v>205</v>
      </c>
      <c r="E20892" s="287">
        <v>45</v>
      </c>
      <c r="F20892" s="287">
        <v>54102</v>
      </c>
      <c r="G20892" s="287">
        <v>2364</v>
      </c>
      <c r="H20892" s="287">
        <v>4318</v>
      </c>
      <c r="I20892" s="287">
        <v>5990774.4900000002</v>
      </c>
      <c r="J20892" s="287">
        <v>1501297.78</v>
      </c>
      <c r="K20892" s="287">
        <v>1214254</v>
      </c>
      <c r="L20892" s="287">
        <v>9721306.0500000007</v>
      </c>
    </row>
    <row r="20893" spans="1:12">
      <c r="A20893" s="287">
        <v>2023</v>
      </c>
      <c r="B20893" s="287" t="s">
        <v>195</v>
      </c>
      <c r="C20893" s="287" t="s">
        <v>65</v>
      </c>
      <c r="D20893" s="287" t="s">
        <v>205</v>
      </c>
      <c r="E20893" s="287">
        <v>50</v>
      </c>
      <c r="F20893" s="287">
        <v>55796</v>
      </c>
      <c r="G20893" s="287">
        <v>3311</v>
      </c>
      <c r="H20893" s="287">
        <v>6101</v>
      </c>
      <c r="I20893" s="287">
        <v>9430299.75</v>
      </c>
      <c r="J20893" s="287">
        <v>2385825.19</v>
      </c>
      <c r="K20893" s="287">
        <v>1981086.7</v>
      </c>
      <c r="L20893" s="287">
        <v>15281203.949999999</v>
      </c>
    </row>
    <row r="20894" spans="1:12">
      <c r="A20894" s="287">
        <v>2023</v>
      </c>
      <c r="B20894" s="287" t="s">
        <v>195</v>
      </c>
      <c r="C20894" s="287" t="s">
        <v>65</v>
      </c>
      <c r="D20894" s="287" t="s">
        <v>205</v>
      </c>
      <c r="E20894" s="287">
        <v>55</v>
      </c>
      <c r="F20894" s="287">
        <v>49741</v>
      </c>
      <c r="G20894" s="287">
        <v>3821</v>
      </c>
      <c r="H20894" s="287">
        <v>7100</v>
      </c>
      <c r="I20894" s="287">
        <v>10940703.76</v>
      </c>
      <c r="J20894" s="287">
        <v>2757026.4</v>
      </c>
      <c r="K20894" s="287">
        <v>2613662</v>
      </c>
      <c r="L20894" s="287">
        <v>17987369.260000002</v>
      </c>
    </row>
    <row r="20895" spans="1:12">
      <c r="A20895" s="287">
        <v>2023</v>
      </c>
      <c r="B20895" s="287" t="s">
        <v>195</v>
      </c>
      <c r="C20895" s="287" t="s">
        <v>65</v>
      </c>
      <c r="D20895" s="287" t="s">
        <v>205</v>
      </c>
      <c r="E20895" s="287">
        <v>60</v>
      </c>
      <c r="F20895" s="287">
        <v>47945</v>
      </c>
      <c r="G20895" s="287">
        <v>5052</v>
      </c>
      <c r="H20895" s="287">
        <v>9168</v>
      </c>
      <c r="I20895" s="287">
        <v>15003450.789999999</v>
      </c>
      <c r="J20895" s="287">
        <v>3782476.61</v>
      </c>
      <c r="K20895" s="287">
        <v>3721866.6</v>
      </c>
      <c r="L20895" s="287">
        <v>24521404.920000002</v>
      </c>
    </row>
    <row r="20896" spans="1:12">
      <c r="A20896" s="287">
        <v>2023</v>
      </c>
      <c r="B20896" s="287" t="s">
        <v>195</v>
      </c>
      <c r="C20896" s="287" t="s">
        <v>65</v>
      </c>
      <c r="D20896" s="287" t="s">
        <v>205</v>
      </c>
      <c r="E20896" s="287">
        <v>65</v>
      </c>
      <c r="F20896" s="287">
        <v>41090</v>
      </c>
      <c r="G20896" s="287">
        <v>6037</v>
      </c>
      <c r="H20896" s="287">
        <v>12377</v>
      </c>
      <c r="I20896" s="287">
        <v>19793302.609999999</v>
      </c>
      <c r="J20896" s="287">
        <v>4535416.46</v>
      </c>
      <c r="K20896" s="287">
        <v>4763939.18</v>
      </c>
      <c r="L20896" s="287">
        <v>31240690.219999999</v>
      </c>
    </row>
    <row r="20897" spans="1:12">
      <c r="A20897" s="287">
        <v>2023</v>
      </c>
      <c r="B20897" s="287" t="s">
        <v>195</v>
      </c>
      <c r="C20897" s="287" t="s">
        <v>65</v>
      </c>
      <c r="D20897" s="287" t="s">
        <v>205</v>
      </c>
      <c r="E20897" s="287">
        <v>70</v>
      </c>
      <c r="F20897" s="287">
        <v>34531</v>
      </c>
      <c r="G20897" s="287">
        <v>6465</v>
      </c>
      <c r="H20897" s="287">
        <v>13443</v>
      </c>
      <c r="I20897" s="287">
        <v>20614642.620000001</v>
      </c>
      <c r="J20897" s="287">
        <v>5042112.82</v>
      </c>
      <c r="K20897" s="287">
        <v>5099074.05</v>
      </c>
      <c r="L20897" s="287">
        <v>32567857.300000001</v>
      </c>
    </row>
    <row r="20898" spans="1:12">
      <c r="A20898" s="287">
        <v>2023</v>
      </c>
      <c r="B20898" s="287" t="s">
        <v>195</v>
      </c>
      <c r="C20898" s="287" t="s">
        <v>65</v>
      </c>
      <c r="D20898" s="287" t="s">
        <v>205</v>
      </c>
      <c r="E20898" s="287">
        <v>75</v>
      </c>
      <c r="F20898" s="287">
        <v>26642</v>
      </c>
      <c r="G20898" s="287">
        <v>6232</v>
      </c>
      <c r="H20898" s="287">
        <v>14920</v>
      </c>
      <c r="I20898" s="287">
        <v>20985195.25</v>
      </c>
      <c r="J20898" s="287">
        <v>4754540.99</v>
      </c>
      <c r="K20898" s="287">
        <v>4868153.75</v>
      </c>
      <c r="L20898" s="287">
        <v>31879354.640000001</v>
      </c>
    </row>
    <row r="20899" spans="1:12">
      <c r="A20899" s="287">
        <v>2023</v>
      </c>
      <c r="B20899" s="287" t="s">
        <v>195</v>
      </c>
      <c r="C20899" s="287" t="s">
        <v>65</v>
      </c>
      <c r="D20899" s="287" t="s">
        <v>205</v>
      </c>
      <c r="E20899" s="287">
        <v>80</v>
      </c>
      <c r="F20899" s="287">
        <v>15978</v>
      </c>
      <c r="G20899" s="287">
        <v>4299</v>
      </c>
      <c r="H20899" s="287">
        <v>13027</v>
      </c>
      <c r="I20899" s="287">
        <v>16115559.07</v>
      </c>
      <c r="J20899" s="287">
        <v>3037343.33</v>
      </c>
      <c r="K20899" s="287">
        <v>3361587.8</v>
      </c>
      <c r="L20899" s="287">
        <v>23185832.949999999</v>
      </c>
    </row>
    <row r="20900" spans="1:12">
      <c r="A20900" s="287">
        <v>2023</v>
      </c>
      <c r="B20900" s="287" t="s">
        <v>195</v>
      </c>
      <c r="C20900" s="287" t="s">
        <v>65</v>
      </c>
      <c r="D20900" s="287" t="s">
        <v>205</v>
      </c>
      <c r="E20900" s="287">
        <v>85</v>
      </c>
      <c r="F20900" s="287">
        <v>8314</v>
      </c>
      <c r="G20900" s="287">
        <v>2079</v>
      </c>
      <c r="H20900" s="287">
        <v>8743</v>
      </c>
      <c r="I20900" s="287">
        <v>9065376.8699999992</v>
      </c>
      <c r="J20900" s="287">
        <v>1428060.67</v>
      </c>
      <c r="K20900" s="287">
        <v>1382159</v>
      </c>
      <c r="L20900" s="287">
        <v>12156417.18</v>
      </c>
    </row>
    <row r="20901" spans="1:12">
      <c r="A20901" s="287">
        <v>2023</v>
      </c>
      <c r="B20901" s="287" t="s">
        <v>195</v>
      </c>
      <c r="C20901" s="287" t="s">
        <v>65</v>
      </c>
      <c r="D20901" s="287" t="s">
        <v>205</v>
      </c>
      <c r="E20901" s="287">
        <v>90</v>
      </c>
      <c r="F20901" s="287">
        <v>3152</v>
      </c>
      <c r="G20901" s="287">
        <v>853</v>
      </c>
      <c r="H20901" s="287">
        <v>4925</v>
      </c>
      <c r="I20901" s="287">
        <v>4751331.83</v>
      </c>
      <c r="J20901" s="287">
        <v>599719.99</v>
      </c>
      <c r="K20901" s="287">
        <v>663294</v>
      </c>
      <c r="L20901" s="287">
        <v>6093330.0599999996</v>
      </c>
    </row>
    <row r="20902" spans="1:12">
      <c r="A20902" s="287">
        <v>2023</v>
      </c>
      <c r="B20902" s="287" t="s">
        <v>195</v>
      </c>
      <c r="C20902" s="287" t="s">
        <v>65</v>
      </c>
      <c r="D20902" s="287" t="s">
        <v>205</v>
      </c>
      <c r="E20902" s="287">
        <v>95</v>
      </c>
      <c r="F20902" s="287">
        <v>662</v>
      </c>
      <c r="G20902" s="287">
        <v>172</v>
      </c>
      <c r="H20902" s="287">
        <v>1125</v>
      </c>
      <c r="I20902" s="287">
        <v>845018.3</v>
      </c>
      <c r="J20902" s="287">
        <v>96416.88</v>
      </c>
      <c r="K20902" s="287">
        <v>63816</v>
      </c>
      <c r="L20902" s="287">
        <v>1017565.86</v>
      </c>
    </row>
    <row r="20903" spans="1:12">
      <c r="A20903" s="287">
        <v>2023</v>
      </c>
      <c r="B20903" s="287" t="s">
        <v>195</v>
      </c>
      <c r="C20903" s="287" t="s">
        <v>65</v>
      </c>
      <c r="D20903" s="287" t="s">
        <v>206</v>
      </c>
      <c r="E20903" s="287">
        <v>0</v>
      </c>
      <c r="F20903" s="287">
        <v>38114</v>
      </c>
      <c r="G20903" s="287">
        <v>1288</v>
      </c>
      <c r="H20903" s="287">
        <v>3021</v>
      </c>
      <c r="I20903" s="287">
        <v>2598168.4</v>
      </c>
      <c r="J20903" s="287">
        <v>385146.15</v>
      </c>
      <c r="K20903" s="287">
        <v>28745.95</v>
      </c>
      <c r="L20903" s="287">
        <v>3307676.16</v>
      </c>
    </row>
    <row r="20904" spans="1:12">
      <c r="A20904" s="287">
        <v>2023</v>
      </c>
      <c r="B20904" s="287" t="s">
        <v>195</v>
      </c>
      <c r="C20904" s="287" t="s">
        <v>65</v>
      </c>
      <c r="D20904" s="287" t="s">
        <v>206</v>
      </c>
      <c r="E20904" s="287">
        <v>5</v>
      </c>
      <c r="F20904" s="287">
        <v>48852</v>
      </c>
      <c r="G20904" s="287">
        <v>846</v>
      </c>
      <c r="H20904" s="287">
        <v>1193</v>
      </c>
      <c r="I20904" s="287">
        <v>1369876.35</v>
      </c>
      <c r="J20904" s="287">
        <v>293245.59999999998</v>
      </c>
      <c r="K20904" s="287">
        <v>96134</v>
      </c>
      <c r="L20904" s="287">
        <v>1945333.53</v>
      </c>
    </row>
    <row r="20905" spans="1:12">
      <c r="A20905" s="287">
        <v>2023</v>
      </c>
      <c r="B20905" s="287" t="s">
        <v>195</v>
      </c>
      <c r="C20905" s="287" t="s">
        <v>65</v>
      </c>
      <c r="D20905" s="287" t="s">
        <v>206</v>
      </c>
      <c r="E20905" s="287">
        <v>10</v>
      </c>
      <c r="F20905" s="287">
        <v>51523</v>
      </c>
      <c r="G20905" s="287">
        <v>747</v>
      </c>
      <c r="H20905" s="287">
        <v>1568</v>
      </c>
      <c r="I20905" s="287">
        <v>1348605.05</v>
      </c>
      <c r="J20905" s="287">
        <v>266800.07</v>
      </c>
      <c r="K20905" s="287">
        <v>338782</v>
      </c>
      <c r="L20905" s="287">
        <v>2160267.96</v>
      </c>
    </row>
    <row r="20906" spans="1:12">
      <c r="A20906" s="287">
        <v>2023</v>
      </c>
      <c r="B20906" s="287" t="s">
        <v>195</v>
      </c>
      <c r="C20906" s="287" t="s">
        <v>65</v>
      </c>
      <c r="D20906" s="287" t="s">
        <v>206</v>
      </c>
      <c r="E20906" s="287">
        <v>15</v>
      </c>
      <c r="F20906" s="287">
        <v>48422</v>
      </c>
      <c r="G20906" s="287">
        <v>1590</v>
      </c>
      <c r="H20906" s="287">
        <v>3096</v>
      </c>
      <c r="I20906" s="287">
        <v>3371069.5</v>
      </c>
      <c r="J20906" s="287">
        <v>631222.12</v>
      </c>
      <c r="K20906" s="287">
        <v>746383.63</v>
      </c>
      <c r="L20906" s="287">
        <v>5276976.5599999996</v>
      </c>
    </row>
    <row r="20907" spans="1:12">
      <c r="A20907" s="287">
        <v>2023</v>
      </c>
      <c r="B20907" s="287" t="s">
        <v>195</v>
      </c>
      <c r="C20907" s="287" t="s">
        <v>65</v>
      </c>
      <c r="D20907" s="287" t="s">
        <v>206</v>
      </c>
      <c r="E20907" s="287">
        <v>20</v>
      </c>
      <c r="F20907" s="287">
        <v>39700</v>
      </c>
      <c r="G20907" s="287">
        <v>1856</v>
      </c>
      <c r="H20907" s="287">
        <v>4012</v>
      </c>
      <c r="I20907" s="287">
        <v>4892767.1500000004</v>
      </c>
      <c r="J20907" s="287">
        <v>818053.66</v>
      </c>
      <c r="K20907" s="287">
        <v>677692</v>
      </c>
      <c r="L20907" s="287">
        <v>7213037.3200000003</v>
      </c>
    </row>
    <row r="20908" spans="1:12">
      <c r="A20908" s="287">
        <v>2023</v>
      </c>
      <c r="B20908" s="287" t="s">
        <v>195</v>
      </c>
      <c r="C20908" s="287" t="s">
        <v>65</v>
      </c>
      <c r="D20908" s="287" t="s">
        <v>206</v>
      </c>
      <c r="E20908" s="287">
        <v>25</v>
      </c>
      <c r="F20908" s="287">
        <v>37682</v>
      </c>
      <c r="G20908" s="287">
        <v>1859</v>
      </c>
      <c r="H20908" s="287">
        <v>4738</v>
      </c>
      <c r="I20908" s="287">
        <v>5741228.0999999996</v>
      </c>
      <c r="J20908" s="287">
        <v>1177357.47</v>
      </c>
      <c r="K20908" s="287">
        <v>605027</v>
      </c>
      <c r="L20908" s="287">
        <v>8634378.5899999999</v>
      </c>
    </row>
    <row r="20909" spans="1:12">
      <c r="A20909" s="287">
        <v>2023</v>
      </c>
      <c r="B20909" s="287" t="s">
        <v>195</v>
      </c>
      <c r="C20909" s="287" t="s">
        <v>65</v>
      </c>
      <c r="D20909" s="287" t="s">
        <v>206</v>
      </c>
      <c r="E20909" s="287">
        <v>30</v>
      </c>
      <c r="F20909" s="287">
        <v>53925</v>
      </c>
      <c r="G20909" s="287">
        <v>3290</v>
      </c>
      <c r="H20909" s="287">
        <v>8380</v>
      </c>
      <c r="I20909" s="287">
        <v>12199857.550000001</v>
      </c>
      <c r="J20909" s="287">
        <v>2654827.08</v>
      </c>
      <c r="K20909" s="287">
        <v>960263</v>
      </c>
      <c r="L20909" s="287">
        <v>17880059.25</v>
      </c>
    </row>
    <row r="20910" spans="1:12">
      <c r="A20910" s="287">
        <v>2023</v>
      </c>
      <c r="B20910" s="287" t="s">
        <v>195</v>
      </c>
      <c r="C20910" s="287" t="s">
        <v>65</v>
      </c>
      <c r="D20910" s="287" t="s">
        <v>206</v>
      </c>
      <c r="E20910" s="287">
        <v>35</v>
      </c>
      <c r="F20910" s="287">
        <v>64855</v>
      </c>
      <c r="G20910" s="287">
        <v>4074</v>
      </c>
      <c r="H20910" s="287">
        <v>8755</v>
      </c>
      <c r="I20910" s="287">
        <v>12931101.949999999</v>
      </c>
      <c r="J20910" s="287">
        <v>2975500.11</v>
      </c>
      <c r="K20910" s="287">
        <v>1233997.55</v>
      </c>
      <c r="L20910" s="287">
        <v>19683388.940000001</v>
      </c>
    </row>
    <row r="20911" spans="1:12">
      <c r="A20911" s="287">
        <v>2023</v>
      </c>
      <c r="B20911" s="287" t="s">
        <v>195</v>
      </c>
      <c r="C20911" s="287" t="s">
        <v>65</v>
      </c>
      <c r="D20911" s="287" t="s">
        <v>206</v>
      </c>
      <c r="E20911" s="287">
        <v>40</v>
      </c>
      <c r="F20911" s="287">
        <v>62172</v>
      </c>
      <c r="G20911" s="287">
        <v>3697</v>
      </c>
      <c r="H20911" s="287">
        <v>7106</v>
      </c>
      <c r="I20911" s="287">
        <v>10278640.619999999</v>
      </c>
      <c r="J20911" s="287">
        <v>2493048.7200000002</v>
      </c>
      <c r="K20911" s="287">
        <v>1325748</v>
      </c>
      <c r="L20911" s="287">
        <v>16424907.359999999</v>
      </c>
    </row>
    <row r="20912" spans="1:12">
      <c r="A20912" s="287">
        <v>2023</v>
      </c>
      <c r="B20912" s="287" t="s">
        <v>195</v>
      </c>
      <c r="C20912" s="287" t="s">
        <v>65</v>
      </c>
      <c r="D20912" s="287" t="s">
        <v>206</v>
      </c>
      <c r="E20912" s="287">
        <v>45</v>
      </c>
      <c r="F20912" s="287">
        <v>54998</v>
      </c>
      <c r="G20912" s="287">
        <v>3545</v>
      </c>
      <c r="H20912" s="287">
        <v>6686</v>
      </c>
      <c r="I20912" s="287">
        <v>9840438.25</v>
      </c>
      <c r="J20912" s="287">
        <v>2373801.2799999998</v>
      </c>
      <c r="K20912" s="287">
        <v>1687929</v>
      </c>
      <c r="L20912" s="287">
        <v>16136698.91</v>
      </c>
    </row>
    <row r="20913" spans="1:12">
      <c r="A20913" s="287">
        <v>2023</v>
      </c>
      <c r="B20913" s="287" t="s">
        <v>195</v>
      </c>
      <c r="C20913" s="287" t="s">
        <v>65</v>
      </c>
      <c r="D20913" s="287" t="s">
        <v>206</v>
      </c>
      <c r="E20913" s="287">
        <v>50</v>
      </c>
      <c r="F20913" s="287">
        <v>56863</v>
      </c>
      <c r="G20913" s="287">
        <v>4246</v>
      </c>
      <c r="H20913" s="287">
        <v>8143</v>
      </c>
      <c r="I20913" s="287">
        <v>12112497.85</v>
      </c>
      <c r="J20913" s="287">
        <v>2914601.5</v>
      </c>
      <c r="K20913" s="287">
        <v>2341306</v>
      </c>
      <c r="L20913" s="287">
        <v>19841560.960000001</v>
      </c>
    </row>
    <row r="20914" spans="1:12">
      <c r="A20914" s="287">
        <v>2023</v>
      </c>
      <c r="B20914" s="287" t="s">
        <v>195</v>
      </c>
      <c r="C20914" s="287" t="s">
        <v>65</v>
      </c>
      <c r="D20914" s="287" t="s">
        <v>206</v>
      </c>
      <c r="E20914" s="287">
        <v>55</v>
      </c>
      <c r="F20914" s="287">
        <v>51087</v>
      </c>
      <c r="G20914" s="287">
        <v>4650</v>
      </c>
      <c r="H20914" s="287">
        <v>8816</v>
      </c>
      <c r="I20914" s="287">
        <v>12500583</v>
      </c>
      <c r="J20914" s="287">
        <v>3038469.27</v>
      </c>
      <c r="K20914" s="287">
        <v>2242817.6</v>
      </c>
      <c r="L20914" s="287">
        <v>20008122.710000001</v>
      </c>
    </row>
    <row r="20915" spans="1:12">
      <c r="A20915" s="287">
        <v>2023</v>
      </c>
      <c r="B20915" s="287" t="s">
        <v>195</v>
      </c>
      <c r="C20915" s="287" t="s">
        <v>65</v>
      </c>
      <c r="D20915" s="287" t="s">
        <v>206</v>
      </c>
      <c r="E20915" s="287">
        <v>60</v>
      </c>
      <c r="F20915" s="287">
        <v>49577</v>
      </c>
      <c r="G20915" s="287">
        <v>5483</v>
      </c>
      <c r="H20915" s="287">
        <v>10731</v>
      </c>
      <c r="I20915" s="287">
        <v>15567400.779999999</v>
      </c>
      <c r="J20915" s="287">
        <v>3767761.2</v>
      </c>
      <c r="K20915" s="287">
        <v>3118836</v>
      </c>
      <c r="L20915" s="287">
        <v>24459284.59</v>
      </c>
    </row>
    <row r="20916" spans="1:12">
      <c r="A20916" s="287">
        <v>2023</v>
      </c>
      <c r="B20916" s="287" t="s">
        <v>195</v>
      </c>
      <c r="C20916" s="287" t="s">
        <v>65</v>
      </c>
      <c r="D20916" s="287" t="s">
        <v>206</v>
      </c>
      <c r="E20916" s="287">
        <v>65</v>
      </c>
      <c r="F20916" s="287">
        <v>44200</v>
      </c>
      <c r="G20916" s="287">
        <v>6164</v>
      </c>
      <c r="H20916" s="287">
        <v>11969</v>
      </c>
      <c r="I20916" s="287">
        <v>18450799.969999999</v>
      </c>
      <c r="J20916" s="287">
        <v>4514495.1399999997</v>
      </c>
      <c r="K20916" s="287">
        <v>4427613.8</v>
      </c>
      <c r="L20916" s="287">
        <v>29369844.309999999</v>
      </c>
    </row>
    <row r="20917" spans="1:12">
      <c r="A20917" s="287">
        <v>2023</v>
      </c>
      <c r="B20917" s="287" t="s">
        <v>195</v>
      </c>
      <c r="C20917" s="287" t="s">
        <v>65</v>
      </c>
      <c r="D20917" s="287" t="s">
        <v>206</v>
      </c>
      <c r="E20917" s="287">
        <v>70</v>
      </c>
      <c r="F20917" s="287">
        <v>37714</v>
      </c>
      <c r="G20917" s="287">
        <v>6387</v>
      </c>
      <c r="H20917" s="287">
        <v>14185</v>
      </c>
      <c r="I20917" s="287">
        <v>20579323.57</v>
      </c>
      <c r="J20917" s="287">
        <v>4860568.82</v>
      </c>
      <c r="K20917" s="287">
        <v>4836817</v>
      </c>
      <c r="L20917" s="287">
        <v>31848101.870000001</v>
      </c>
    </row>
    <row r="20918" spans="1:12">
      <c r="A20918" s="287">
        <v>2023</v>
      </c>
      <c r="B20918" s="287" t="s">
        <v>195</v>
      </c>
      <c r="C20918" s="287" t="s">
        <v>65</v>
      </c>
      <c r="D20918" s="287" t="s">
        <v>206</v>
      </c>
      <c r="E20918" s="287">
        <v>75</v>
      </c>
      <c r="F20918" s="287">
        <v>29457</v>
      </c>
      <c r="G20918" s="287">
        <v>5704</v>
      </c>
      <c r="H20918" s="287">
        <v>15404</v>
      </c>
      <c r="I20918" s="287">
        <v>20125490.809999999</v>
      </c>
      <c r="J20918" s="287">
        <v>4556339.5999999996</v>
      </c>
      <c r="K20918" s="287">
        <v>4631730.4000000004</v>
      </c>
      <c r="L20918" s="287">
        <v>30423222.579999998</v>
      </c>
    </row>
    <row r="20919" spans="1:12">
      <c r="A20919" s="287">
        <v>2023</v>
      </c>
      <c r="B20919" s="287" t="s">
        <v>195</v>
      </c>
      <c r="C20919" s="287" t="s">
        <v>65</v>
      </c>
      <c r="D20919" s="287" t="s">
        <v>206</v>
      </c>
      <c r="E20919" s="287">
        <v>80</v>
      </c>
      <c r="F20919" s="287">
        <v>17993</v>
      </c>
      <c r="G20919" s="287">
        <v>3552</v>
      </c>
      <c r="H20919" s="287">
        <v>12788</v>
      </c>
      <c r="I20919" s="287">
        <v>15053052.35</v>
      </c>
      <c r="J20919" s="287">
        <v>2796599.38</v>
      </c>
      <c r="K20919" s="287">
        <v>2806203</v>
      </c>
      <c r="L20919" s="287">
        <v>21201068.59</v>
      </c>
    </row>
    <row r="20920" spans="1:12">
      <c r="A20920" s="287">
        <v>2023</v>
      </c>
      <c r="B20920" s="287" t="s">
        <v>195</v>
      </c>
      <c r="C20920" s="287" t="s">
        <v>65</v>
      </c>
      <c r="D20920" s="287" t="s">
        <v>206</v>
      </c>
      <c r="E20920" s="287">
        <v>85</v>
      </c>
      <c r="F20920" s="287">
        <v>10606</v>
      </c>
      <c r="G20920" s="287">
        <v>2174</v>
      </c>
      <c r="H20920" s="287">
        <v>11585</v>
      </c>
      <c r="I20920" s="287">
        <v>9896975.8000000007</v>
      </c>
      <c r="J20920" s="287">
        <v>1512442.63</v>
      </c>
      <c r="K20920" s="287">
        <v>1240745.23</v>
      </c>
      <c r="L20920" s="287">
        <v>12909311.23</v>
      </c>
    </row>
    <row r="20921" spans="1:12">
      <c r="A20921" s="287">
        <v>2023</v>
      </c>
      <c r="B20921" s="287" t="s">
        <v>195</v>
      </c>
      <c r="C20921" s="287" t="s">
        <v>65</v>
      </c>
      <c r="D20921" s="287" t="s">
        <v>206</v>
      </c>
      <c r="E20921" s="287">
        <v>90</v>
      </c>
      <c r="F20921" s="287">
        <v>4731</v>
      </c>
      <c r="G20921" s="287">
        <v>920</v>
      </c>
      <c r="H20921" s="287">
        <v>5856</v>
      </c>
      <c r="I20921" s="287">
        <v>4545542.0999999996</v>
      </c>
      <c r="J20921" s="287">
        <v>539900.67000000004</v>
      </c>
      <c r="K20921" s="287">
        <v>376287</v>
      </c>
      <c r="L20921" s="287">
        <v>5552759.0700000003</v>
      </c>
    </row>
    <row r="20922" spans="1:12">
      <c r="A20922" s="287">
        <v>2023</v>
      </c>
      <c r="B20922" s="287" t="s">
        <v>195</v>
      </c>
      <c r="C20922" s="287" t="s">
        <v>65</v>
      </c>
      <c r="D20922" s="287" t="s">
        <v>206</v>
      </c>
      <c r="E20922" s="287">
        <v>95</v>
      </c>
      <c r="F20922" s="287">
        <v>1374</v>
      </c>
      <c r="G20922" s="287">
        <v>215</v>
      </c>
      <c r="H20922" s="287">
        <v>1988</v>
      </c>
      <c r="I20922" s="287">
        <v>1447748.05</v>
      </c>
      <c r="J20922" s="287">
        <v>151603.85999999999</v>
      </c>
      <c r="K20922" s="287">
        <v>104070</v>
      </c>
      <c r="L20922" s="287">
        <v>1721264.92</v>
      </c>
    </row>
    <row r="20923" spans="1:12">
      <c r="A20923" s="287">
        <v>2023</v>
      </c>
      <c r="B20923" s="287" t="s">
        <v>195</v>
      </c>
      <c r="C20923" s="287" t="s">
        <v>66</v>
      </c>
      <c r="D20923" s="287" t="s">
        <v>205</v>
      </c>
      <c r="E20923" s="287">
        <v>0</v>
      </c>
      <c r="F20923" s="287">
        <v>4373</v>
      </c>
      <c r="G20923" s="287">
        <v>138</v>
      </c>
      <c r="H20923" s="287">
        <v>386</v>
      </c>
      <c r="I20923" s="287">
        <v>357384.86</v>
      </c>
      <c r="J20923" s="287">
        <v>51026.44</v>
      </c>
      <c r="K20923" s="287">
        <v>1961</v>
      </c>
      <c r="L20923" s="287">
        <v>448936.21</v>
      </c>
    </row>
    <row r="20924" spans="1:12">
      <c r="A20924" s="287">
        <v>2023</v>
      </c>
      <c r="B20924" s="287" t="s">
        <v>195</v>
      </c>
      <c r="C20924" s="287" t="s">
        <v>66</v>
      </c>
      <c r="D20924" s="287" t="s">
        <v>205</v>
      </c>
      <c r="E20924" s="287">
        <v>5</v>
      </c>
      <c r="F20924" s="287">
        <v>5886</v>
      </c>
      <c r="G20924" s="287">
        <v>104</v>
      </c>
      <c r="H20924" s="287">
        <v>144</v>
      </c>
      <c r="I20924" s="287">
        <v>161944.29999999999</v>
      </c>
      <c r="J20924" s="287">
        <v>35995.35</v>
      </c>
      <c r="K20924" s="287">
        <v>21883</v>
      </c>
      <c r="L20924" s="287">
        <v>251705.15</v>
      </c>
    </row>
    <row r="20925" spans="1:12">
      <c r="A20925" s="287">
        <v>2023</v>
      </c>
      <c r="B20925" s="287" t="s">
        <v>195</v>
      </c>
      <c r="C20925" s="287" t="s">
        <v>66</v>
      </c>
      <c r="D20925" s="287" t="s">
        <v>205</v>
      </c>
      <c r="E20925" s="287">
        <v>10</v>
      </c>
      <c r="F20925" s="287">
        <v>6598</v>
      </c>
      <c r="G20925" s="287">
        <v>84</v>
      </c>
      <c r="H20925" s="287">
        <v>93</v>
      </c>
      <c r="I20925" s="287">
        <v>116170.3</v>
      </c>
      <c r="J20925" s="287">
        <v>37276.53</v>
      </c>
      <c r="K20925" s="287">
        <v>23988</v>
      </c>
      <c r="L20925" s="287">
        <v>196854.81</v>
      </c>
    </row>
    <row r="20926" spans="1:12">
      <c r="A20926" s="287">
        <v>2023</v>
      </c>
      <c r="B20926" s="287" t="s">
        <v>195</v>
      </c>
      <c r="C20926" s="287" t="s">
        <v>66</v>
      </c>
      <c r="D20926" s="287" t="s">
        <v>205</v>
      </c>
      <c r="E20926" s="287">
        <v>15</v>
      </c>
      <c r="F20926" s="287">
        <v>6742</v>
      </c>
      <c r="G20926" s="287">
        <v>198</v>
      </c>
      <c r="H20926" s="287">
        <v>311</v>
      </c>
      <c r="I20926" s="287">
        <v>422821.18</v>
      </c>
      <c r="J20926" s="287">
        <v>101206.42</v>
      </c>
      <c r="K20926" s="287">
        <v>72373</v>
      </c>
      <c r="L20926" s="287">
        <v>671180.82</v>
      </c>
    </row>
    <row r="20927" spans="1:12">
      <c r="A20927" s="287">
        <v>2023</v>
      </c>
      <c r="B20927" s="287" t="s">
        <v>195</v>
      </c>
      <c r="C20927" s="287" t="s">
        <v>66</v>
      </c>
      <c r="D20927" s="287" t="s">
        <v>205</v>
      </c>
      <c r="E20927" s="287">
        <v>20</v>
      </c>
      <c r="F20927" s="287">
        <v>5220</v>
      </c>
      <c r="G20927" s="287">
        <v>171</v>
      </c>
      <c r="H20927" s="287">
        <v>317</v>
      </c>
      <c r="I20927" s="287">
        <v>330797.08</v>
      </c>
      <c r="J20927" s="287">
        <v>74678.94</v>
      </c>
      <c r="K20927" s="287">
        <v>104310</v>
      </c>
      <c r="L20927" s="287">
        <v>555950.06000000006</v>
      </c>
    </row>
    <row r="20928" spans="1:12">
      <c r="A20928" s="287">
        <v>2023</v>
      </c>
      <c r="B20928" s="287" t="s">
        <v>195</v>
      </c>
      <c r="C20928" s="287" t="s">
        <v>66</v>
      </c>
      <c r="D20928" s="287" t="s">
        <v>205</v>
      </c>
      <c r="E20928" s="287">
        <v>25</v>
      </c>
      <c r="F20928" s="287">
        <v>3671</v>
      </c>
      <c r="G20928" s="287">
        <v>133</v>
      </c>
      <c r="H20928" s="287">
        <v>223</v>
      </c>
      <c r="I20928" s="287">
        <v>255357.24</v>
      </c>
      <c r="J20928" s="287">
        <v>75590.75</v>
      </c>
      <c r="K20928" s="287">
        <v>117911</v>
      </c>
      <c r="L20928" s="287">
        <v>530547.62</v>
      </c>
    </row>
    <row r="20929" spans="1:12">
      <c r="A20929" s="287">
        <v>2023</v>
      </c>
      <c r="B20929" s="287" t="s">
        <v>195</v>
      </c>
      <c r="C20929" s="287" t="s">
        <v>66</v>
      </c>
      <c r="D20929" s="287" t="s">
        <v>205</v>
      </c>
      <c r="E20929" s="287">
        <v>30</v>
      </c>
      <c r="F20929" s="287">
        <v>5555</v>
      </c>
      <c r="G20929" s="287">
        <v>155</v>
      </c>
      <c r="H20929" s="287">
        <v>251</v>
      </c>
      <c r="I20929" s="287">
        <v>271219.38</v>
      </c>
      <c r="J20929" s="287">
        <v>76146.16</v>
      </c>
      <c r="K20929" s="287">
        <v>33893</v>
      </c>
      <c r="L20929" s="287">
        <v>456819.81</v>
      </c>
    </row>
    <row r="20930" spans="1:12">
      <c r="A20930" s="287">
        <v>2023</v>
      </c>
      <c r="B20930" s="287" t="s">
        <v>195</v>
      </c>
      <c r="C20930" s="287" t="s">
        <v>66</v>
      </c>
      <c r="D20930" s="287" t="s">
        <v>205</v>
      </c>
      <c r="E20930" s="287">
        <v>35</v>
      </c>
      <c r="F20930" s="287">
        <v>6369</v>
      </c>
      <c r="G20930" s="287">
        <v>253</v>
      </c>
      <c r="H20930" s="287">
        <v>381</v>
      </c>
      <c r="I20930" s="287">
        <v>446630.09</v>
      </c>
      <c r="J20930" s="287">
        <v>143590.81</v>
      </c>
      <c r="K20930" s="287">
        <v>103987</v>
      </c>
      <c r="L20930" s="287">
        <v>861379.15</v>
      </c>
    </row>
    <row r="20931" spans="1:12">
      <c r="A20931" s="287">
        <v>2023</v>
      </c>
      <c r="B20931" s="287" t="s">
        <v>195</v>
      </c>
      <c r="C20931" s="287" t="s">
        <v>66</v>
      </c>
      <c r="D20931" s="287" t="s">
        <v>205</v>
      </c>
      <c r="E20931" s="287">
        <v>40</v>
      </c>
      <c r="F20931" s="287">
        <v>6681</v>
      </c>
      <c r="G20931" s="287">
        <v>256</v>
      </c>
      <c r="H20931" s="287">
        <v>548</v>
      </c>
      <c r="I20931" s="287">
        <v>602072.59</v>
      </c>
      <c r="J20931" s="287">
        <v>177953.6</v>
      </c>
      <c r="K20931" s="287">
        <v>129652</v>
      </c>
      <c r="L20931" s="287">
        <v>1085426.6299999999</v>
      </c>
    </row>
    <row r="20932" spans="1:12">
      <c r="A20932" s="287">
        <v>2023</v>
      </c>
      <c r="B20932" s="287" t="s">
        <v>195</v>
      </c>
      <c r="C20932" s="287" t="s">
        <v>66</v>
      </c>
      <c r="D20932" s="287" t="s">
        <v>205</v>
      </c>
      <c r="E20932" s="287">
        <v>45</v>
      </c>
      <c r="F20932" s="287">
        <v>6373</v>
      </c>
      <c r="G20932" s="287">
        <v>384</v>
      </c>
      <c r="H20932" s="287">
        <v>617</v>
      </c>
      <c r="I20932" s="287">
        <v>746352.24</v>
      </c>
      <c r="J20932" s="287">
        <v>205472.5</v>
      </c>
      <c r="K20932" s="287">
        <v>215751</v>
      </c>
      <c r="L20932" s="287">
        <v>1361068.76</v>
      </c>
    </row>
    <row r="20933" spans="1:12">
      <c r="A20933" s="287">
        <v>2023</v>
      </c>
      <c r="B20933" s="287" t="s">
        <v>195</v>
      </c>
      <c r="C20933" s="287" t="s">
        <v>66</v>
      </c>
      <c r="D20933" s="287" t="s">
        <v>205</v>
      </c>
      <c r="E20933" s="287">
        <v>50</v>
      </c>
      <c r="F20933" s="287">
        <v>7470</v>
      </c>
      <c r="G20933" s="287">
        <v>417</v>
      </c>
      <c r="H20933" s="287">
        <v>875</v>
      </c>
      <c r="I20933" s="287">
        <v>1118379.3700000001</v>
      </c>
      <c r="J20933" s="287">
        <v>327800.09000000003</v>
      </c>
      <c r="K20933" s="287">
        <v>284069</v>
      </c>
      <c r="L20933" s="287">
        <v>1938183.03</v>
      </c>
    </row>
    <row r="20934" spans="1:12">
      <c r="A20934" s="287">
        <v>2023</v>
      </c>
      <c r="B20934" s="287" t="s">
        <v>195</v>
      </c>
      <c r="C20934" s="287" t="s">
        <v>66</v>
      </c>
      <c r="D20934" s="287" t="s">
        <v>205</v>
      </c>
      <c r="E20934" s="287">
        <v>55</v>
      </c>
      <c r="F20934" s="287">
        <v>7601</v>
      </c>
      <c r="G20934" s="287">
        <v>706</v>
      </c>
      <c r="H20934" s="287">
        <v>1249</v>
      </c>
      <c r="I20934" s="287">
        <v>1653621.91</v>
      </c>
      <c r="J20934" s="287">
        <v>482840.32000000001</v>
      </c>
      <c r="K20934" s="287">
        <v>581637</v>
      </c>
      <c r="L20934" s="287">
        <v>3030871.51</v>
      </c>
    </row>
    <row r="20935" spans="1:12">
      <c r="A20935" s="287">
        <v>2023</v>
      </c>
      <c r="B20935" s="287" t="s">
        <v>195</v>
      </c>
      <c r="C20935" s="287" t="s">
        <v>66</v>
      </c>
      <c r="D20935" s="287" t="s">
        <v>205</v>
      </c>
      <c r="E20935" s="287">
        <v>60</v>
      </c>
      <c r="F20935" s="287">
        <v>9282</v>
      </c>
      <c r="G20935" s="287">
        <v>1148</v>
      </c>
      <c r="H20935" s="287">
        <v>1823</v>
      </c>
      <c r="I20935" s="287">
        <v>2347391.4500000002</v>
      </c>
      <c r="J20935" s="287">
        <v>704688.04</v>
      </c>
      <c r="K20935" s="287">
        <v>670926</v>
      </c>
      <c r="L20935" s="287">
        <v>4128514.06</v>
      </c>
    </row>
    <row r="20936" spans="1:12">
      <c r="A20936" s="287">
        <v>2023</v>
      </c>
      <c r="B20936" s="287" t="s">
        <v>195</v>
      </c>
      <c r="C20936" s="287" t="s">
        <v>66</v>
      </c>
      <c r="D20936" s="287" t="s">
        <v>205</v>
      </c>
      <c r="E20936" s="287">
        <v>65</v>
      </c>
      <c r="F20936" s="287">
        <v>9159</v>
      </c>
      <c r="G20936" s="287">
        <v>1799</v>
      </c>
      <c r="H20936" s="287">
        <v>3169</v>
      </c>
      <c r="I20936" s="287">
        <v>3765064.45</v>
      </c>
      <c r="J20936" s="287">
        <v>1020962.39</v>
      </c>
      <c r="K20936" s="287">
        <v>1051523</v>
      </c>
      <c r="L20936" s="287">
        <v>6309538.4199999999</v>
      </c>
    </row>
    <row r="20937" spans="1:12">
      <c r="A20937" s="287">
        <v>2023</v>
      </c>
      <c r="B20937" s="287" t="s">
        <v>195</v>
      </c>
      <c r="C20937" s="287" t="s">
        <v>66</v>
      </c>
      <c r="D20937" s="287" t="s">
        <v>205</v>
      </c>
      <c r="E20937" s="287">
        <v>70</v>
      </c>
      <c r="F20937" s="287">
        <v>8331</v>
      </c>
      <c r="G20937" s="287">
        <v>2063</v>
      </c>
      <c r="H20937" s="287">
        <v>3963</v>
      </c>
      <c r="I20937" s="287">
        <v>4676152.08</v>
      </c>
      <c r="J20937" s="287">
        <v>1179406.1299999999</v>
      </c>
      <c r="K20937" s="287">
        <v>1197744.03</v>
      </c>
      <c r="L20937" s="287">
        <v>7485625.2300000004</v>
      </c>
    </row>
    <row r="20938" spans="1:12">
      <c r="A20938" s="287">
        <v>2023</v>
      </c>
      <c r="B20938" s="287" t="s">
        <v>195</v>
      </c>
      <c r="C20938" s="287" t="s">
        <v>66</v>
      </c>
      <c r="D20938" s="287" t="s">
        <v>205</v>
      </c>
      <c r="E20938" s="287">
        <v>75</v>
      </c>
      <c r="F20938" s="287">
        <v>6735</v>
      </c>
      <c r="G20938" s="287">
        <v>2036</v>
      </c>
      <c r="H20938" s="287">
        <v>3814</v>
      </c>
      <c r="I20938" s="287">
        <v>4264033.42</v>
      </c>
      <c r="J20938" s="287">
        <v>1082264.26</v>
      </c>
      <c r="K20938" s="287">
        <v>1312615</v>
      </c>
      <c r="L20938" s="287">
        <v>6990648.7199999997</v>
      </c>
    </row>
    <row r="20939" spans="1:12">
      <c r="A20939" s="287">
        <v>2023</v>
      </c>
      <c r="B20939" s="287" t="s">
        <v>195</v>
      </c>
      <c r="C20939" s="287" t="s">
        <v>66</v>
      </c>
      <c r="D20939" s="287" t="s">
        <v>205</v>
      </c>
      <c r="E20939" s="287">
        <v>80</v>
      </c>
      <c r="F20939" s="287">
        <v>4115</v>
      </c>
      <c r="G20939" s="287">
        <v>1459</v>
      </c>
      <c r="H20939" s="287">
        <v>3263</v>
      </c>
      <c r="I20939" s="287">
        <v>2851065.9</v>
      </c>
      <c r="J20939" s="287">
        <v>627069.80000000005</v>
      </c>
      <c r="K20939" s="287">
        <v>690901.3</v>
      </c>
      <c r="L20939" s="287">
        <v>4339811.46</v>
      </c>
    </row>
    <row r="20940" spans="1:12">
      <c r="A20940" s="287">
        <v>2023</v>
      </c>
      <c r="B20940" s="287" t="s">
        <v>195</v>
      </c>
      <c r="C20940" s="287" t="s">
        <v>66</v>
      </c>
      <c r="D20940" s="287" t="s">
        <v>205</v>
      </c>
      <c r="E20940" s="287">
        <v>85</v>
      </c>
      <c r="F20940" s="287">
        <v>2037</v>
      </c>
      <c r="G20940" s="287">
        <v>735</v>
      </c>
      <c r="H20940" s="287">
        <v>2062</v>
      </c>
      <c r="I20940" s="287">
        <v>1617437.01</v>
      </c>
      <c r="J20940" s="287">
        <v>327563.58</v>
      </c>
      <c r="K20940" s="287">
        <v>268881</v>
      </c>
      <c r="L20940" s="287">
        <v>2285923.35</v>
      </c>
    </row>
    <row r="20941" spans="1:12">
      <c r="A20941" s="287">
        <v>2023</v>
      </c>
      <c r="B20941" s="287" t="s">
        <v>195</v>
      </c>
      <c r="C20941" s="287" t="s">
        <v>66</v>
      </c>
      <c r="D20941" s="287" t="s">
        <v>205</v>
      </c>
      <c r="E20941" s="287">
        <v>90</v>
      </c>
      <c r="F20941" s="287">
        <v>780</v>
      </c>
      <c r="G20941" s="287">
        <v>202</v>
      </c>
      <c r="H20941" s="287">
        <v>762</v>
      </c>
      <c r="I20941" s="287">
        <v>539733.77</v>
      </c>
      <c r="J20941" s="287">
        <v>88163.86</v>
      </c>
      <c r="K20941" s="287">
        <v>68958</v>
      </c>
      <c r="L20941" s="287">
        <v>718958.11</v>
      </c>
    </row>
    <row r="20942" spans="1:12">
      <c r="A20942" s="287">
        <v>2023</v>
      </c>
      <c r="B20942" s="287" t="s">
        <v>195</v>
      </c>
      <c r="C20942" s="287" t="s">
        <v>66</v>
      </c>
      <c r="D20942" s="287" t="s">
        <v>205</v>
      </c>
      <c r="E20942" s="287">
        <v>95</v>
      </c>
      <c r="F20942" s="287">
        <v>136</v>
      </c>
      <c r="G20942" s="287">
        <v>31</v>
      </c>
      <c r="H20942" s="287">
        <v>146</v>
      </c>
      <c r="I20942" s="287">
        <v>73739</v>
      </c>
      <c r="J20942" s="287">
        <v>7532.88</v>
      </c>
      <c r="K20942" s="287">
        <v>3568</v>
      </c>
      <c r="L20942" s="287">
        <v>89882.4</v>
      </c>
    </row>
    <row r="20943" spans="1:12">
      <c r="A20943" s="287">
        <v>2023</v>
      </c>
      <c r="B20943" s="287" t="s">
        <v>195</v>
      </c>
      <c r="C20943" s="287" t="s">
        <v>66</v>
      </c>
      <c r="D20943" s="287" t="s">
        <v>206</v>
      </c>
      <c r="E20943" s="287">
        <v>0</v>
      </c>
      <c r="F20943" s="287">
        <v>4040</v>
      </c>
      <c r="G20943" s="287">
        <v>81</v>
      </c>
      <c r="H20943" s="287">
        <v>247</v>
      </c>
      <c r="I20943" s="287">
        <v>213522.62</v>
      </c>
      <c r="J20943" s="287">
        <v>39695.300000000003</v>
      </c>
      <c r="K20943" s="287">
        <v>720</v>
      </c>
      <c r="L20943" s="287">
        <v>285857.31</v>
      </c>
    </row>
    <row r="20944" spans="1:12">
      <c r="A20944" s="287">
        <v>2023</v>
      </c>
      <c r="B20944" s="287" t="s">
        <v>195</v>
      </c>
      <c r="C20944" s="287" t="s">
        <v>66</v>
      </c>
      <c r="D20944" s="287" t="s">
        <v>206</v>
      </c>
      <c r="E20944" s="287">
        <v>5</v>
      </c>
      <c r="F20944" s="287">
        <v>5489</v>
      </c>
      <c r="G20944" s="287">
        <v>65</v>
      </c>
      <c r="H20944" s="287">
        <v>102</v>
      </c>
      <c r="I20944" s="287">
        <v>119620.86</v>
      </c>
      <c r="J20944" s="287">
        <v>29109.16</v>
      </c>
      <c r="K20944" s="287">
        <v>9661</v>
      </c>
      <c r="L20944" s="287">
        <v>178722.84</v>
      </c>
    </row>
    <row r="20945" spans="1:12">
      <c r="A20945" s="287">
        <v>2023</v>
      </c>
      <c r="B20945" s="287" t="s">
        <v>195</v>
      </c>
      <c r="C20945" s="287" t="s">
        <v>66</v>
      </c>
      <c r="D20945" s="287" t="s">
        <v>206</v>
      </c>
      <c r="E20945" s="287">
        <v>10</v>
      </c>
      <c r="F20945" s="287">
        <v>6164</v>
      </c>
      <c r="G20945" s="287">
        <v>102</v>
      </c>
      <c r="H20945" s="287">
        <v>142</v>
      </c>
      <c r="I20945" s="287">
        <v>188585.99</v>
      </c>
      <c r="J20945" s="287">
        <v>39705.379999999997</v>
      </c>
      <c r="K20945" s="287">
        <v>84758.9</v>
      </c>
      <c r="L20945" s="287">
        <v>342749.93</v>
      </c>
    </row>
    <row r="20946" spans="1:12">
      <c r="A20946" s="287">
        <v>2023</v>
      </c>
      <c r="B20946" s="287" t="s">
        <v>195</v>
      </c>
      <c r="C20946" s="287" t="s">
        <v>66</v>
      </c>
      <c r="D20946" s="287" t="s">
        <v>206</v>
      </c>
      <c r="E20946" s="287">
        <v>15</v>
      </c>
      <c r="F20946" s="287">
        <v>6430</v>
      </c>
      <c r="G20946" s="287">
        <v>231</v>
      </c>
      <c r="H20946" s="287">
        <v>414</v>
      </c>
      <c r="I20946" s="287">
        <v>479764.79</v>
      </c>
      <c r="J20946" s="287">
        <v>115381.7</v>
      </c>
      <c r="K20946" s="287">
        <v>167636</v>
      </c>
      <c r="L20946" s="287">
        <v>880192.37</v>
      </c>
    </row>
    <row r="20947" spans="1:12">
      <c r="A20947" s="287">
        <v>2023</v>
      </c>
      <c r="B20947" s="287" t="s">
        <v>195</v>
      </c>
      <c r="C20947" s="287" t="s">
        <v>66</v>
      </c>
      <c r="D20947" s="287" t="s">
        <v>206</v>
      </c>
      <c r="E20947" s="287">
        <v>20</v>
      </c>
      <c r="F20947" s="287">
        <v>5317</v>
      </c>
      <c r="G20947" s="287">
        <v>309</v>
      </c>
      <c r="H20947" s="287">
        <v>742</v>
      </c>
      <c r="I20947" s="287">
        <v>810021.19</v>
      </c>
      <c r="J20947" s="287">
        <v>158239.41</v>
      </c>
      <c r="K20947" s="287">
        <v>90017</v>
      </c>
      <c r="L20947" s="287">
        <v>1207965.1599999999</v>
      </c>
    </row>
    <row r="20948" spans="1:12">
      <c r="A20948" s="287">
        <v>2023</v>
      </c>
      <c r="B20948" s="287" t="s">
        <v>195</v>
      </c>
      <c r="C20948" s="287" t="s">
        <v>66</v>
      </c>
      <c r="D20948" s="287" t="s">
        <v>206</v>
      </c>
      <c r="E20948" s="287">
        <v>25</v>
      </c>
      <c r="F20948" s="287">
        <v>4588</v>
      </c>
      <c r="G20948" s="287">
        <v>333</v>
      </c>
      <c r="H20948" s="287">
        <v>931</v>
      </c>
      <c r="I20948" s="287">
        <v>1039184.85</v>
      </c>
      <c r="J20948" s="287">
        <v>253136.26</v>
      </c>
      <c r="K20948" s="287">
        <v>263219</v>
      </c>
      <c r="L20948" s="287">
        <v>1761752.46</v>
      </c>
    </row>
    <row r="20949" spans="1:12">
      <c r="A20949" s="287">
        <v>2023</v>
      </c>
      <c r="B20949" s="287" t="s">
        <v>195</v>
      </c>
      <c r="C20949" s="287" t="s">
        <v>66</v>
      </c>
      <c r="D20949" s="287" t="s">
        <v>206</v>
      </c>
      <c r="E20949" s="287">
        <v>30</v>
      </c>
      <c r="F20949" s="287">
        <v>6690</v>
      </c>
      <c r="G20949" s="287">
        <v>542</v>
      </c>
      <c r="H20949" s="287">
        <v>1534</v>
      </c>
      <c r="I20949" s="287">
        <v>1713803.93</v>
      </c>
      <c r="J20949" s="287">
        <v>411887.26</v>
      </c>
      <c r="K20949" s="287">
        <v>158137</v>
      </c>
      <c r="L20949" s="287">
        <v>2621257.4500000002</v>
      </c>
    </row>
    <row r="20950" spans="1:12">
      <c r="A20950" s="287">
        <v>2023</v>
      </c>
      <c r="B20950" s="287" t="s">
        <v>195</v>
      </c>
      <c r="C20950" s="287" t="s">
        <v>66</v>
      </c>
      <c r="D20950" s="287" t="s">
        <v>206</v>
      </c>
      <c r="E20950" s="287">
        <v>35</v>
      </c>
      <c r="F20950" s="287">
        <v>7608</v>
      </c>
      <c r="G20950" s="287">
        <v>683</v>
      </c>
      <c r="H20950" s="287">
        <v>1553</v>
      </c>
      <c r="I20950" s="287">
        <v>1794753.83</v>
      </c>
      <c r="J20950" s="287">
        <v>443367.53</v>
      </c>
      <c r="K20950" s="287">
        <v>282514</v>
      </c>
      <c r="L20950" s="287">
        <v>2912630.37</v>
      </c>
    </row>
    <row r="20951" spans="1:12">
      <c r="A20951" s="287">
        <v>2023</v>
      </c>
      <c r="B20951" s="287" t="s">
        <v>195</v>
      </c>
      <c r="C20951" s="287" t="s">
        <v>66</v>
      </c>
      <c r="D20951" s="287" t="s">
        <v>206</v>
      </c>
      <c r="E20951" s="287">
        <v>40</v>
      </c>
      <c r="F20951" s="287">
        <v>7625</v>
      </c>
      <c r="G20951" s="287">
        <v>592</v>
      </c>
      <c r="H20951" s="287">
        <v>1170</v>
      </c>
      <c r="I20951" s="287">
        <v>1407107.23</v>
      </c>
      <c r="J20951" s="287">
        <v>348055.75</v>
      </c>
      <c r="K20951" s="287">
        <v>366031</v>
      </c>
      <c r="L20951" s="287">
        <v>2494114.66</v>
      </c>
    </row>
    <row r="20952" spans="1:12">
      <c r="A20952" s="287">
        <v>2023</v>
      </c>
      <c r="B20952" s="287" t="s">
        <v>195</v>
      </c>
      <c r="C20952" s="287" t="s">
        <v>66</v>
      </c>
      <c r="D20952" s="287" t="s">
        <v>206</v>
      </c>
      <c r="E20952" s="287">
        <v>45</v>
      </c>
      <c r="F20952" s="287">
        <v>7441</v>
      </c>
      <c r="G20952" s="287">
        <v>656</v>
      </c>
      <c r="H20952" s="287">
        <v>1382</v>
      </c>
      <c r="I20952" s="287">
        <v>1561280</v>
      </c>
      <c r="J20952" s="287">
        <v>373155.76</v>
      </c>
      <c r="K20952" s="287">
        <v>358707</v>
      </c>
      <c r="L20952" s="287">
        <v>2644634.5699999998</v>
      </c>
    </row>
    <row r="20953" spans="1:12">
      <c r="A20953" s="287">
        <v>2023</v>
      </c>
      <c r="B20953" s="287" t="s">
        <v>195</v>
      </c>
      <c r="C20953" s="287" t="s">
        <v>66</v>
      </c>
      <c r="D20953" s="287" t="s">
        <v>206</v>
      </c>
      <c r="E20953" s="287">
        <v>50</v>
      </c>
      <c r="F20953" s="287">
        <v>8831</v>
      </c>
      <c r="G20953" s="287">
        <v>873</v>
      </c>
      <c r="H20953" s="287">
        <v>1542</v>
      </c>
      <c r="I20953" s="287">
        <v>1959165.59</v>
      </c>
      <c r="J20953" s="287">
        <v>534020.99</v>
      </c>
      <c r="K20953" s="287">
        <v>513347</v>
      </c>
      <c r="L20953" s="287">
        <v>3400043.31</v>
      </c>
    </row>
    <row r="20954" spans="1:12">
      <c r="A20954" s="287">
        <v>2023</v>
      </c>
      <c r="B20954" s="287" t="s">
        <v>195</v>
      </c>
      <c r="C20954" s="287" t="s">
        <v>66</v>
      </c>
      <c r="D20954" s="287" t="s">
        <v>206</v>
      </c>
      <c r="E20954" s="287">
        <v>55</v>
      </c>
      <c r="F20954" s="287">
        <v>9037</v>
      </c>
      <c r="G20954" s="287">
        <v>1151</v>
      </c>
      <c r="H20954" s="287">
        <v>2203</v>
      </c>
      <c r="I20954" s="287">
        <v>2509843.0299999998</v>
      </c>
      <c r="J20954" s="287">
        <v>583834.19999999995</v>
      </c>
      <c r="K20954" s="287">
        <v>681478</v>
      </c>
      <c r="L20954" s="287">
        <v>4204148.6500000004</v>
      </c>
    </row>
    <row r="20955" spans="1:12">
      <c r="A20955" s="287">
        <v>2023</v>
      </c>
      <c r="B20955" s="287" t="s">
        <v>195</v>
      </c>
      <c r="C20955" s="287" t="s">
        <v>66</v>
      </c>
      <c r="D20955" s="287" t="s">
        <v>206</v>
      </c>
      <c r="E20955" s="287">
        <v>60</v>
      </c>
      <c r="F20955" s="287">
        <v>10716</v>
      </c>
      <c r="G20955" s="287">
        <v>1359</v>
      </c>
      <c r="H20955" s="287">
        <v>2623</v>
      </c>
      <c r="I20955" s="287">
        <v>3473643.24</v>
      </c>
      <c r="J20955" s="287">
        <v>883004.17</v>
      </c>
      <c r="K20955" s="287">
        <v>1163765.5</v>
      </c>
      <c r="L20955" s="287">
        <v>6010698.6600000001</v>
      </c>
    </row>
    <row r="20956" spans="1:12">
      <c r="A20956" s="287">
        <v>2023</v>
      </c>
      <c r="B20956" s="287" t="s">
        <v>195</v>
      </c>
      <c r="C20956" s="287" t="s">
        <v>66</v>
      </c>
      <c r="D20956" s="287" t="s">
        <v>206</v>
      </c>
      <c r="E20956" s="287">
        <v>65</v>
      </c>
      <c r="F20956" s="287">
        <v>10297</v>
      </c>
      <c r="G20956" s="287">
        <v>1593</v>
      </c>
      <c r="H20956" s="287">
        <v>2988</v>
      </c>
      <c r="I20956" s="287">
        <v>3824268.35</v>
      </c>
      <c r="J20956" s="287">
        <v>1077453.3899999999</v>
      </c>
      <c r="K20956" s="287">
        <v>1292149.3899999999</v>
      </c>
      <c r="L20956" s="287">
        <v>6688352.8499999996</v>
      </c>
    </row>
    <row r="20957" spans="1:12">
      <c r="A20957" s="287">
        <v>2023</v>
      </c>
      <c r="B20957" s="287" t="s">
        <v>195</v>
      </c>
      <c r="C20957" s="287" t="s">
        <v>66</v>
      </c>
      <c r="D20957" s="287" t="s">
        <v>206</v>
      </c>
      <c r="E20957" s="287">
        <v>70</v>
      </c>
      <c r="F20957" s="287">
        <v>9504</v>
      </c>
      <c r="G20957" s="287">
        <v>1776</v>
      </c>
      <c r="H20957" s="287">
        <v>3646</v>
      </c>
      <c r="I20957" s="287">
        <v>4210460.3</v>
      </c>
      <c r="J20957" s="287">
        <v>1119102.53</v>
      </c>
      <c r="K20957" s="287">
        <v>1289010.99</v>
      </c>
      <c r="L20957" s="287">
        <v>7057649.04</v>
      </c>
    </row>
    <row r="20958" spans="1:12">
      <c r="A20958" s="287">
        <v>2023</v>
      </c>
      <c r="B20958" s="287" t="s">
        <v>195</v>
      </c>
      <c r="C20958" s="287" t="s">
        <v>66</v>
      </c>
      <c r="D20958" s="287" t="s">
        <v>206</v>
      </c>
      <c r="E20958" s="287">
        <v>75</v>
      </c>
      <c r="F20958" s="287">
        <v>7644</v>
      </c>
      <c r="G20958" s="287">
        <v>1677</v>
      </c>
      <c r="H20958" s="287">
        <v>3980</v>
      </c>
      <c r="I20958" s="287">
        <v>4246537.5</v>
      </c>
      <c r="J20958" s="287">
        <v>985456.56</v>
      </c>
      <c r="K20958" s="287">
        <v>1052717.6499999999</v>
      </c>
      <c r="L20958" s="287">
        <v>6598850.8099999996</v>
      </c>
    </row>
    <row r="20959" spans="1:12">
      <c r="A20959" s="287">
        <v>2023</v>
      </c>
      <c r="B20959" s="287" t="s">
        <v>195</v>
      </c>
      <c r="C20959" s="287" t="s">
        <v>66</v>
      </c>
      <c r="D20959" s="287" t="s">
        <v>206</v>
      </c>
      <c r="E20959" s="287">
        <v>80</v>
      </c>
      <c r="F20959" s="287">
        <v>4669</v>
      </c>
      <c r="G20959" s="287">
        <v>1276</v>
      </c>
      <c r="H20959" s="287">
        <v>3697</v>
      </c>
      <c r="I20959" s="287">
        <v>3008900.02</v>
      </c>
      <c r="J20959" s="287">
        <v>603203.62</v>
      </c>
      <c r="K20959" s="287">
        <v>447398</v>
      </c>
      <c r="L20959" s="287">
        <v>4233226.3099999996</v>
      </c>
    </row>
    <row r="20960" spans="1:12">
      <c r="A20960" s="287">
        <v>2023</v>
      </c>
      <c r="B20960" s="287" t="s">
        <v>195</v>
      </c>
      <c r="C20960" s="287" t="s">
        <v>66</v>
      </c>
      <c r="D20960" s="287" t="s">
        <v>206</v>
      </c>
      <c r="E20960" s="287">
        <v>85</v>
      </c>
      <c r="F20960" s="287">
        <v>2648</v>
      </c>
      <c r="G20960" s="287">
        <v>752</v>
      </c>
      <c r="H20960" s="287">
        <v>2595</v>
      </c>
      <c r="I20960" s="287">
        <v>2075231.82</v>
      </c>
      <c r="J20960" s="287">
        <v>340830.55</v>
      </c>
      <c r="K20960" s="287">
        <v>358583</v>
      </c>
      <c r="L20960" s="287">
        <v>2850662.48</v>
      </c>
    </row>
    <row r="20961" spans="1:12">
      <c r="A20961" s="287">
        <v>2023</v>
      </c>
      <c r="B20961" s="287" t="s">
        <v>195</v>
      </c>
      <c r="C20961" s="287" t="s">
        <v>66</v>
      </c>
      <c r="D20961" s="287" t="s">
        <v>206</v>
      </c>
      <c r="E20961" s="287">
        <v>90</v>
      </c>
      <c r="F20961" s="287">
        <v>1159</v>
      </c>
      <c r="G20961" s="287">
        <v>363</v>
      </c>
      <c r="H20961" s="287">
        <v>1346</v>
      </c>
      <c r="I20961" s="287">
        <v>1000413.51</v>
      </c>
      <c r="J20961" s="287">
        <v>140138.42000000001</v>
      </c>
      <c r="K20961" s="287">
        <v>118007</v>
      </c>
      <c r="L20961" s="287">
        <v>1274192.3500000001</v>
      </c>
    </row>
    <row r="20962" spans="1:12">
      <c r="A20962" s="287">
        <v>2023</v>
      </c>
      <c r="B20962" s="287" t="s">
        <v>195</v>
      </c>
      <c r="C20962" s="287" t="s">
        <v>66</v>
      </c>
      <c r="D20962" s="287" t="s">
        <v>206</v>
      </c>
      <c r="E20962" s="287">
        <v>95</v>
      </c>
      <c r="F20962" s="287">
        <v>276</v>
      </c>
      <c r="G20962" s="287">
        <v>84</v>
      </c>
      <c r="H20962" s="287">
        <v>323</v>
      </c>
      <c r="I20962" s="287">
        <v>189557.19</v>
      </c>
      <c r="J20962" s="287">
        <v>23527.77</v>
      </c>
      <c r="K20962" s="287">
        <v>20317</v>
      </c>
      <c r="L20962" s="287">
        <v>241348.11</v>
      </c>
    </row>
    <row r="20963" spans="1:12">
      <c r="A20963" s="287">
        <v>2023</v>
      </c>
      <c r="B20963" s="287" t="s">
        <v>195</v>
      </c>
      <c r="C20963" s="287" t="s">
        <v>68</v>
      </c>
      <c r="D20963" s="287" t="s">
        <v>205</v>
      </c>
      <c r="E20963" s="287">
        <v>0</v>
      </c>
      <c r="F20963" s="287">
        <v>6175</v>
      </c>
      <c r="G20963" s="287">
        <v>206</v>
      </c>
      <c r="H20963" s="287">
        <v>451</v>
      </c>
      <c r="I20963" s="287">
        <v>449798.15</v>
      </c>
      <c r="J20963" s="287">
        <v>73612.36</v>
      </c>
      <c r="K20963" s="287">
        <v>4507</v>
      </c>
      <c r="L20963" s="287">
        <v>680902.26</v>
      </c>
    </row>
    <row r="20964" spans="1:12">
      <c r="A20964" s="287">
        <v>2023</v>
      </c>
      <c r="B20964" s="287" t="s">
        <v>195</v>
      </c>
      <c r="C20964" s="287" t="s">
        <v>68</v>
      </c>
      <c r="D20964" s="287" t="s">
        <v>205</v>
      </c>
      <c r="E20964" s="287">
        <v>5</v>
      </c>
      <c r="F20964" s="287">
        <v>8540</v>
      </c>
      <c r="G20964" s="287">
        <v>148</v>
      </c>
      <c r="H20964" s="287">
        <v>186</v>
      </c>
      <c r="I20964" s="287">
        <v>251356.34</v>
      </c>
      <c r="J20964" s="287">
        <v>47095.61</v>
      </c>
      <c r="K20964" s="287">
        <v>12339</v>
      </c>
      <c r="L20964" s="287">
        <v>411573.91</v>
      </c>
    </row>
    <row r="20965" spans="1:12">
      <c r="A20965" s="287">
        <v>2023</v>
      </c>
      <c r="B20965" s="287" t="s">
        <v>195</v>
      </c>
      <c r="C20965" s="287" t="s">
        <v>68</v>
      </c>
      <c r="D20965" s="287" t="s">
        <v>205</v>
      </c>
      <c r="E20965" s="287">
        <v>10</v>
      </c>
      <c r="F20965" s="287">
        <v>9260</v>
      </c>
      <c r="G20965" s="287">
        <v>86</v>
      </c>
      <c r="H20965" s="287">
        <v>89</v>
      </c>
      <c r="I20965" s="287">
        <v>143824.82999999999</v>
      </c>
      <c r="J20965" s="287">
        <v>33717.449999999997</v>
      </c>
      <c r="K20965" s="287">
        <v>31900</v>
      </c>
      <c r="L20965" s="287">
        <v>259969</v>
      </c>
    </row>
    <row r="20966" spans="1:12">
      <c r="A20966" s="287">
        <v>2023</v>
      </c>
      <c r="B20966" s="287" t="s">
        <v>195</v>
      </c>
      <c r="C20966" s="287" t="s">
        <v>68</v>
      </c>
      <c r="D20966" s="287" t="s">
        <v>205</v>
      </c>
      <c r="E20966" s="287">
        <v>15</v>
      </c>
      <c r="F20966" s="287">
        <v>8118</v>
      </c>
      <c r="G20966" s="287">
        <v>169</v>
      </c>
      <c r="H20966" s="287">
        <v>250</v>
      </c>
      <c r="I20966" s="287">
        <v>398786.02</v>
      </c>
      <c r="J20966" s="287">
        <v>85247.69</v>
      </c>
      <c r="K20966" s="287">
        <v>78497</v>
      </c>
      <c r="L20966" s="287">
        <v>717851.84</v>
      </c>
    </row>
    <row r="20967" spans="1:12">
      <c r="A20967" s="287">
        <v>2023</v>
      </c>
      <c r="B20967" s="287" t="s">
        <v>195</v>
      </c>
      <c r="C20967" s="287" t="s">
        <v>68</v>
      </c>
      <c r="D20967" s="287" t="s">
        <v>205</v>
      </c>
      <c r="E20967" s="287">
        <v>20</v>
      </c>
      <c r="F20967" s="287">
        <v>5485</v>
      </c>
      <c r="G20967" s="287">
        <v>137</v>
      </c>
      <c r="H20967" s="287">
        <v>275</v>
      </c>
      <c r="I20967" s="287">
        <v>318719.07</v>
      </c>
      <c r="J20967" s="287">
        <v>63497.18</v>
      </c>
      <c r="K20967" s="287">
        <v>88075</v>
      </c>
      <c r="L20967" s="287">
        <v>603750.05000000005</v>
      </c>
    </row>
    <row r="20968" spans="1:12">
      <c r="A20968" s="287">
        <v>2023</v>
      </c>
      <c r="B20968" s="287" t="s">
        <v>195</v>
      </c>
      <c r="C20968" s="287" t="s">
        <v>68</v>
      </c>
      <c r="D20968" s="287" t="s">
        <v>205</v>
      </c>
      <c r="E20968" s="287">
        <v>25</v>
      </c>
      <c r="F20968" s="287">
        <v>5100</v>
      </c>
      <c r="G20968" s="287">
        <v>109</v>
      </c>
      <c r="H20968" s="287">
        <v>316</v>
      </c>
      <c r="I20968" s="287">
        <v>322348.95</v>
      </c>
      <c r="J20968" s="287">
        <v>47123.6</v>
      </c>
      <c r="K20968" s="287">
        <v>87110</v>
      </c>
      <c r="L20968" s="287">
        <v>577193.22</v>
      </c>
    </row>
    <row r="20969" spans="1:12">
      <c r="A20969" s="287">
        <v>2023</v>
      </c>
      <c r="B20969" s="287" t="s">
        <v>195</v>
      </c>
      <c r="C20969" s="287" t="s">
        <v>68</v>
      </c>
      <c r="D20969" s="287" t="s">
        <v>205</v>
      </c>
      <c r="E20969" s="287">
        <v>30</v>
      </c>
      <c r="F20969" s="287">
        <v>8093</v>
      </c>
      <c r="G20969" s="287">
        <v>134</v>
      </c>
      <c r="H20969" s="287">
        <v>182</v>
      </c>
      <c r="I20969" s="287">
        <v>243725.07</v>
      </c>
      <c r="J20969" s="287">
        <v>71919.460000000006</v>
      </c>
      <c r="K20969" s="287">
        <v>48790</v>
      </c>
      <c r="L20969" s="287">
        <v>558075.43999999994</v>
      </c>
    </row>
    <row r="20970" spans="1:12">
      <c r="A20970" s="287">
        <v>2023</v>
      </c>
      <c r="B20970" s="287" t="s">
        <v>195</v>
      </c>
      <c r="C20970" s="287" t="s">
        <v>68</v>
      </c>
      <c r="D20970" s="287" t="s">
        <v>205</v>
      </c>
      <c r="E20970" s="287">
        <v>35</v>
      </c>
      <c r="F20970" s="287">
        <v>9664</v>
      </c>
      <c r="G20970" s="287">
        <v>246</v>
      </c>
      <c r="H20970" s="287">
        <v>421</v>
      </c>
      <c r="I20970" s="287">
        <v>443221.33</v>
      </c>
      <c r="J20970" s="287">
        <v>111481.63</v>
      </c>
      <c r="K20970" s="287">
        <v>123583</v>
      </c>
      <c r="L20970" s="287">
        <v>926160.4</v>
      </c>
    </row>
    <row r="20971" spans="1:12">
      <c r="A20971" s="287">
        <v>2023</v>
      </c>
      <c r="B20971" s="287" t="s">
        <v>195</v>
      </c>
      <c r="C20971" s="287" t="s">
        <v>68</v>
      </c>
      <c r="D20971" s="287" t="s">
        <v>205</v>
      </c>
      <c r="E20971" s="287">
        <v>40</v>
      </c>
      <c r="F20971" s="287">
        <v>10275</v>
      </c>
      <c r="G20971" s="287">
        <v>205</v>
      </c>
      <c r="H20971" s="287">
        <v>488</v>
      </c>
      <c r="I20971" s="287">
        <v>536569.68000000005</v>
      </c>
      <c r="J20971" s="287">
        <v>123930.1</v>
      </c>
      <c r="K20971" s="287">
        <v>84500</v>
      </c>
      <c r="L20971" s="287">
        <v>993713.23</v>
      </c>
    </row>
    <row r="20972" spans="1:12">
      <c r="A20972" s="287">
        <v>2023</v>
      </c>
      <c r="B20972" s="287" t="s">
        <v>195</v>
      </c>
      <c r="C20972" s="287" t="s">
        <v>68</v>
      </c>
      <c r="D20972" s="287" t="s">
        <v>205</v>
      </c>
      <c r="E20972" s="287">
        <v>45</v>
      </c>
      <c r="F20972" s="287">
        <v>8866</v>
      </c>
      <c r="G20972" s="287">
        <v>322</v>
      </c>
      <c r="H20972" s="287">
        <v>686</v>
      </c>
      <c r="I20972" s="287">
        <v>803846</v>
      </c>
      <c r="J20972" s="287">
        <v>156224.93</v>
      </c>
      <c r="K20972" s="287">
        <v>124070</v>
      </c>
      <c r="L20972" s="287">
        <v>1361941.15</v>
      </c>
    </row>
    <row r="20973" spans="1:12">
      <c r="A20973" s="287">
        <v>2023</v>
      </c>
      <c r="B20973" s="287" t="s">
        <v>195</v>
      </c>
      <c r="C20973" s="287" t="s">
        <v>68</v>
      </c>
      <c r="D20973" s="287" t="s">
        <v>205</v>
      </c>
      <c r="E20973" s="287">
        <v>50</v>
      </c>
      <c r="F20973" s="287">
        <v>8534</v>
      </c>
      <c r="G20973" s="287">
        <v>559</v>
      </c>
      <c r="H20973" s="287">
        <v>795</v>
      </c>
      <c r="I20973" s="287">
        <v>1182924.83</v>
      </c>
      <c r="J20973" s="287">
        <v>246810.48</v>
      </c>
      <c r="K20973" s="287">
        <v>397043</v>
      </c>
      <c r="L20973" s="287">
        <v>2272085.44</v>
      </c>
    </row>
    <row r="20974" spans="1:12">
      <c r="A20974" s="287">
        <v>2023</v>
      </c>
      <c r="B20974" s="287" t="s">
        <v>195</v>
      </c>
      <c r="C20974" s="287" t="s">
        <v>68</v>
      </c>
      <c r="D20974" s="287" t="s">
        <v>205</v>
      </c>
      <c r="E20974" s="287">
        <v>55</v>
      </c>
      <c r="F20974" s="287">
        <v>7266</v>
      </c>
      <c r="G20974" s="287">
        <v>557</v>
      </c>
      <c r="H20974" s="287">
        <v>896</v>
      </c>
      <c r="I20974" s="287">
        <v>1196307.1299999999</v>
      </c>
      <c r="J20974" s="287">
        <v>247305.89</v>
      </c>
      <c r="K20974" s="287">
        <v>393552</v>
      </c>
      <c r="L20974" s="287">
        <v>2342868.42</v>
      </c>
    </row>
    <row r="20975" spans="1:12">
      <c r="A20975" s="287">
        <v>2023</v>
      </c>
      <c r="B20975" s="287" t="s">
        <v>195</v>
      </c>
      <c r="C20975" s="287" t="s">
        <v>68</v>
      </c>
      <c r="D20975" s="287" t="s">
        <v>205</v>
      </c>
      <c r="E20975" s="287">
        <v>60</v>
      </c>
      <c r="F20975" s="287">
        <v>6805</v>
      </c>
      <c r="G20975" s="287">
        <v>638</v>
      </c>
      <c r="H20975" s="287">
        <v>1141</v>
      </c>
      <c r="I20975" s="287">
        <v>1771375.91</v>
      </c>
      <c r="J20975" s="287">
        <v>313890.65000000002</v>
      </c>
      <c r="K20975" s="287">
        <v>480261.58</v>
      </c>
      <c r="L20975" s="287">
        <v>3192586.54</v>
      </c>
    </row>
    <row r="20976" spans="1:12">
      <c r="A20976" s="287">
        <v>2023</v>
      </c>
      <c r="B20976" s="287" t="s">
        <v>195</v>
      </c>
      <c r="C20976" s="287" t="s">
        <v>68</v>
      </c>
      <c r="D20976" s="287" t="s">
        <v>205</v>
      </c>
      <c r="E20976" s="287">
        <v>65</v>
      </c>
      <c r="F20976" s="287">
        <v>5778</v>
      </c>
      <c r="G20976" s="287">
        <v>849</v>
      </c>
      <c r="H20976" s="287">
        <v>1575</v>
      </c>
      <c r="I20976" s="287">
        <v>2479585.85</v>
      </c>
      <c r="J20976" s="287">
        <v>374604.71</v>
      </c>
      <c r="K20976" s="287">
        <v>756829.7</v>
      </c>
      <c r="L20976" s="287">
        <v>4340466.54</v>
      </c>
    </row>
    <row r="20977" spans="1:12">
      <c r="A20977" s="287">
        <v>2023</v>
      </c>
      <c r="B20977" s="287" t="s">
        <v>195</v>
      </c>
      <c r="C20977" s="287" t="s">
        <v>68</v>
      </c>
      <c r="D20977" s="287" t="s">
        <v>205</v>
      </c>
      <c r="E20977" s="287">
        <v>70</v>
      </c>
      <c r="F20977" s="287">
        <v>5251</v>
      </c>
      <c r="G20977" s="287">
        <v>992</v>
      </c>
      <c r="H20977" s="287">
        <v>1719</v>
      </c>
      <c r="I20977" s="287">
        <v>2852852.69</v>
      </c>
      <c r="J20977" s="287">
        <v>458170.59</v>
      </c>
      <c r="K20977" s="287">
        <v>931932.1</v>
      </c>
      <c r="L20977" s="287">
        <v>5066875.54</v>
      </c>
    </row>
    <row r="20978" spans="1:12">
      <c r="A20978" s="287">
        <v>2023</v>
      </c>
      <c r="B20978" s="287" t="s">
        <v>195</v>
      </c>
      <c r="C20978" s="287" t="s">
        <v>68</v>
      </c>
      <c r="D20978" s="287" t="s">
        <v>205</v>
      </c>
      <c r="E20978" s="287">
        <v>75</v>
      </c>
      <c r="F20978" s="287">
        <v>4003</v>
      </c>
      <c r="G20978" s="287">
        <v>1019</v>
      </c>
      <c r="H20978" s="287">
        <v>2112</v>
      </c>
      <c r="I20978" s="287">
        <v>2863533.06</v>
      </c>
      <c r="J20978" s="287">
        <v>462300.59</v>
      </c>
      <c r="K20978" s="287">
        <v>650235.69999999995</v>
      </c>
      <c r="L20978" s="287">
        <v>4610350.08</v>
      </c>
    </row>
    <row r="20979" spans="1:12">
      <c r="A20979" s="287">
        <v>2023</v>
      </c>
      <c r="B20979" s="287" t="s">
        <v>195</v>
      </c>
      <c r="C20979" s="287" t="s">
        <v>68</v>
      </c>
      <c r="D20979" s="287" t="s">
        <v>205</v>
      </c>
      <c r="E20979" s="287">
        <v>80</v>
      </c>
      <c r="F20979" s="287">
        <v>2312</v>
      </c>
      <c r="G20979" s="287">
        <v>551</v>
      </c>
      <c r="H20979" s="287">
        <v>1429</v>
      </c>
      <c r="I20979" s="287">
        <v>1811298.35</v>
      </c>
      <c r="J20979" s="287">
        <v>271449.57</v>
      </c>
      <c r="K20979" s="287">
        <v>407400.58</v>
      </c>
      <c r="L20979" s="287">
        <v>2827822.7</v>
      </c>
    </row>
    <row r="20980" spans="1:12">
      <c r="A20980" s="287">
        <v>2023</v>
      </c>
      <c r="B20980" s="287" t="s">
        <v>195</v>
      </c>
      <c r="C20980" s="287" t="s">
        <v>68</v>
      </c>
      <c r="D20980" s="287" t="s">
        <v>205</v>
      </c>
      <c r="E20980" s="287">
        <v>85</v>
      </c>
      <c r="F20980" s="287">
        <v>1174</v>
      </c>
      <c r="G20980" s="287">
        <v>316</v>
      </c>
      <c r="H20980" s="287">
        <v>1542</v>
      </c>
      <c r="I20980" s="287">
        <v>1314464.51</v>
      </c>
      <c r="J20980" s="287">
        <v>155633.44</v>
      </c>
      <c r="K20980" s="287">
        <v>212041.60000000001</v>
      </c>
      <c r="L20980" s="287">
        <v>1847454.26</v>
      </c>
    </row>
    <row r="20981" spans="1:12">
      <c r="A20981" s="287">
        <v>2023</v>
      </c>
      <c r="B20981" s="287" t="s">
        <v>195</v>
      </c>
      <c r="C20981" s="287" t="s">
        <v>68</v>
      </c>
      <c r="D20981" s="287" t="s">
        <v>205</v>
      </c>
      <c r="E20981" s="287">
        <v>90</v>
      </c>
      <c r="F20981" s="287">
        <v>478</v>
      </c>
      <c r="G20981" s="287">
        <v>116</v>
      </c>
      <c r="H20981" s="287">
        <v>538</v>
      </c>
      <c r="I20981" s="287">
        <v>414553.46</v>
      </c>
      <c r="J20981" s="287">
        <v>33998.78</v>
      </c>
      <c r="K20981" s="287">
        <v>62270</v>
      </c>
      <c r="L20981" s="287">
        <v>562913.49</v>
      </c>
    </row>
    <row r="20982" spans="1:12">
      <c r="A20982" s="287">
        <v>2023</v>
      </c>
      <c r="B20982" s="287" t="s">
        <v>195</v>
      </c>
      <c r="C20982" s="287" t="s">
        <v>68</v>
      </c>
      <c r="D20982" s="287" t="s">
        <v>205</v>
      </c>
      <c r="E20982" s="287">
        <v>95</v>
      </c>
      <c r="F20982" s="287">
        <v>98</v>
      </c>
      <c r="G20982" s="287">
        <v>10</v>
      </c>
      <c r="H20982" s="287">
        <v>98</v>
      </c>
      <c r="I20982" s="287">
        <v>50371.7</v>
      </c>
      <c r="J20982" s="287">
        <v>5557.83</v>
      </c>
      <c r="K20982" s="287">
        <v>569</v>
      </c>
      <c r="L20982" s="287">
        <v>57206.23</v>
      </c>
    </row>
    <row r="20983" spans="1:12">
      <c r="A20983" s="287">
        <v>2023</v>
      </c>
      <c r="B20983" s="287" t="s">
        <v>195</v>
      </c>
      <c r="C20983" s="287" t="s">
        <v>68</v>
      </c>
      <c r="D20983" s="287" t="s">
        <v>206</v>
      </c>
      <c r="E20983" s="287">
        <v>0</v>
      </c>
      <c r="F20983" s="287">
        <v>5696</v>
      </c>
      <c r="G20983" s="287">
        <v>130</v>
      </c>
      <c r="H20983" s="287">
        <v>257</v>
      </c>
      <c r="I20983" s="287">
        <v>269955.03999999998</v>
      </c>
      <c r="J20983" s="287">
        <v>31422.28</v>
      </c>
      <c r="K20983" s="287">
        <v>2054</v>
      </c>
      <c r="L20983" s="287">
        <v>393465.18</v>
      </c>
    </row>
    <row r="20984" spans="1:12">
      <c r="A20984" s="287">
        <v>2023</v>
      </c>
      <c r="B20984" s="287" t="s">
        <v>195</v>
      </c>
      <c r="C20984" s="287" t="s">
        <v>68</v>
      </c>
      <c r="D20984" s="287" t="s">
        <v>206</v>
      </c>
      <c r="E20984" s="287">
        <v>5</v>
      </c>
      <c r="F20984" s="287">
        <v>8080</v>
      </c>
      <c r="G20984" s="287">
        <v>132</v>
      </c>
      <c r="H20984" s="287">
        <v>156</v>
      </c>
      <c r="I20984" s="287">
        <v>199795.65</v>
      </c>
      <c r="J20984" s="287">
        <v>34026.18</v>
      </c>
      <c r="K20984" s="287">
        <v>582</v>
      </c>
      <c r="L20984" s="287">
        <v>328294.84000000003</v>
      </c>
    </row>
    <row r="20985" spans="1:12">
      <c r="A20985" s="287">
        <v>2023</v>
      </c>
      <c r="B20985" s="287" t="s">
        <v>195</v>
      </c>
      <c r="C20985" s="287" t="s">
        <v>68</v>
      </c>
      <c r="D20985" s="287" t="s">
        <v>206</v>
      </c>
      <c r="E20985" s="287">
        <v>10</v>
      </c>
      <c r="F20985" s="287">
        <v>8622</v>
      </c>
      <c r="G20985" s="287">
        <v>108</v>
      </c>
      <c r="H20985" s="287">
        <v>147</v>
      </c>
      <c r="I20985" s="287">
        <v>213747.61</v>
      </c>
      <c r="J20985" s="287">
        <v>42495.81</v>
      </c>
      <c r="K20985" s="287">
        <v>79695</v>
      </c>
      <c r="L20985" s="287">
        <v>391422.23</v>
      </c>
    </row>
    <row r="20986" spans="1:12">
      <c r="A20986" s="287">
        <v>2023</v>
      </c>
      <c r="B20986" s="287" t="s">
        <v>195</v>
      </c>
      <c r="C20986" s="287" t="s">
        <v>68</v>
      </c>
      <c r="D20986" s="287" t="s">
        <v>206</v>
      </c>
      <c r="E20986" s="287">
        <v>15</v>
      </c>
      <c r="F20986" s="287">
        <v>7850</v>
      </c>
      <c r="G20986" s="287">
        <v>215</v>
      </c>
      <c r="H20986" s="287">
        <v>465</v>
      </c>
      <c r="I20986" s="287">
        <v>533800.28</v>
      </c>
      <c r="J20986" s="287">
        <v>89368.51</v>
      </c>
      <c r="K20986" s="287">
        <v>33401</v>
      </c>
      <c r="L20986" s="287">
        <v>828382.04</v>
      </c>
    </row>
    <row r="20987" spans="1:12">
      <c r="A20987" s="287">
        <v>2023</v>
      </c>
      <c r="B20987" s="287" t="s">
        <v>195</v>
      </c>
      <c r="C20987" s="287" t="s">
        <v>68</v>
      </c>
      <c r="D20987" s="287" t="s">
        <v>206</v>
      </c>
      <c r="E20987" s="287">
        <v>20</v>
      </c>
      <c r="F20987" s="287">
        <v>5764</v>
      </c>
      <c r="G20987" s="287">
        <v>280</v>
      </c>
      <c r="H20987" s="287">
        <v>1050</v>
      </c>
      <c r="I20987" s="287">
        <v>965744.35</v>
      </c>
      <c r="J20987" s="287">
        <v>117956.08</v>
      </c>
      <c r="K20987" s="287">
        <v>111194</v>
      </c>
      <c r="L20987" s="287">
        <v>1455161.41</v>
      </c>
    </row>
    <row r="20988" spans="1:12">
      <c r="A20988" s="287">
        <v>2023</v>
      </c>
      <c r="B20988" s="287" t="s">
        <v>195</v>
      </c>
      <c r="C20988" s="287" t="s">
        <v>68</v>
      </c>
      <c r="D20988" s="287" t="s">
        <v>206</v>
      </c>
      <c r="E20988" s="287">
        <v>25</v>
      </c>
      <c r="F20988" s="287">
        <v>6236</v>
      </c>
      <c r="G20988" s="287">
        <v>223</v>
      </c>
      <c r="H20988" s="287">
        <v>601</v>
      </c>
      <c r="I20988" s="287">
        <v>626272.88</v>
      </c>
      <c r="J20988" s="287">
        <v>126509.51</v>
      </c>
      <c r="K20988" s="287">
        <v>110743</v>
      </c>
      <c r="L20988" s="287">
        <v>1186571.8799999999</v>
      </c>
    </row>
    <row r="20989" spans="1:12">
      <c r="A20989" s="287">
        <v>2023</v>
      </c>
      <c r="B20989" s="287" t="s">
        <v>195</v>
      </c>
      <c r="C20989" s="287" t="s">
        <v>68</v>
      </c>
      <c r="D20989" s="287" t="s">
        <v>206</v>
      </c>
      <c r="E20989" s="287">
        <v>30</v>
      </c>
      <c r="F20989" s="287">
        <v>9590</v>
      </c>
      <c r="G20989" s="287">
        <v>433</v>
      </c>
      <c r="H20989" s="287">
        <v>1174</v>
      </c>
      <c r="I20989" s="287">
        <v>1271499.78</v>
      </c>
      <c r="J20989" s="287">
        <v>266875.15000000002</v>
      </c>
      <c r="K20989" s="287">
        <v>204985</v>
      </c>
      <c r="L20989" s="287">
        <v>2284396.64</v>
      </c>
    </row>
    <row r="20990" spans="1:12">
      <c r="A20990" s="287">
        <v>2023</v>
      </c>
      <c r="B20990" s="287" t="s">
        <v>195</v>
      </c>
      <c r="C20990" s="287" t="s">
        <v>68</v>
      </c>
      <c r="D20990" s="287" t="s">
        <v>206</v>
      </c>
      <c r="E20990" s="287">
        <v>35</v>
      </c>
      <c r="F20990" s="287">
        <v>11417</v>
      </c>
      <c r="G20990" s="287">
        <v>558</v>
      </c>
      <c r="H20990" s="287">
        <v>1397</v>
      </c>
      <c r="I20990" s="287">
        <v>1403369.97</v>
      </c>
      <c r="J20990" s="287">
        <v>305077.78999999998</v>
      </c>
      <c r="K20990" s="287">
        <v>158308.15</v>
      </c>
      <c r="L20990" s="287">
        <v>2588433.9700000002</v>
      </c>
    </row>
    <row r="20991" spans="1:12">
      <c r="A20991" s="287">
        <v>2023</v>
      </c>
      <c r="B20991" s="287" t="s">
        <v>195</v>
      </c>
      <c r="C20991" s="287" t="s">
        <v>68</v>
      </c>
      <c r="D20991" s="287" t="s">
        <v>206</v>
      </c>
      <c r="E20991" s="287">
        <v>40</v>
      </c>
      <c r="F20991" s="287">
        <v>11470</v>
      </c>
      <c r="G20991" s="287">
        <v>594</v>
      </c>
      <c r="H20991" s="287">
        <v>1385</v>
      </c>
      <c r="I20991" s="287">
        <v>1477406.42</v>
      </c>
      <c r="J20991" s="287">
        <v>256252.03</v>
      </c>
      <c r="K20991" s="287">
        <v>174544.05</v>
      </c>
      <c r="L20991" s="287">
        <v>2558856.83</v>
      </c>
    </row>
    <row r="20992" spans="1:12">
      <c r="A20992" s="287">
        <v>2023</v>
      </c>
      <c r="B20992" s="287" t="s">
        <v>195</v>
      </c>
      <c r="C20992" s="287" t="s">
        <v>68</v>
      </c>
      <c r="D20992" s="287" t="s">
        <v>206</v>
      </c>
      <c r="E20992" s="287">
        <v>45</v>
      </c>
      <c r="F20992" s="287">
        <v>9710</v>
      </c>
      <c r="G20992" s="287">
        <v>586</v>
      </c>
      <c r="H20992" s="287">
        <v>1044</v>
      </c>
      <c r="I20992" s="287">
        <v>1387003.06</v>
      </c>
      <c r="J20992" s="287">
        <v>239566.83</v>
      </c>
      <c r="K20992" s="287">
        <v>267560.38</v>
      </c>
      <c r="L20992" s="287">
        <v>2461026.04</v>
      </c>
    </row>
    <row r="20993" spans="1:12">
      <c r="A20993" s="287">
        <v>2023</v>
      </c>
      <c r="B20993" s="287" t="s">
        <v>195</v>
      </c>
      <c r="C20993" s="287" t="s">
        <v>68</v>
      </c>
      <c r="D20993" s="287" t="s">
        <v>206</v>
      </c>
      <c r="E20993" s="287">
        <v>50</v>
      </c>
      <c r="F20993" s="287">
        <v>9523</v>
      </c>
      <c r="G20993" s="287">
        <v>748</v>
      </c>
      <c r="H20993" s="287">
        <v>1257</v>
      </c>
      <c r="I20993" s="287">
        <v>1446887.34</v>
      </c>
      <c r="J20993" s="287">
        <v>294104.45</v>
      </c>
      <c r="K20993" s="287">
        <v>327115</v>
      </c>
      <c r="L20993" s="287">
        <v>2764821.86</v>
      </c>
    </row>
    <row r="20994" spans="1:12">
      <c r="A20994" s="287">
        <v>2023</v>
      </c>
      <c r="B20994" s="287" t="s">
        <v>195</v>
      </c>
      <c r="C20994" s="287" t="s">
        <v>68</v>
      </c>
      <c r="D20994" s="287" t="s">
        <v>206</v>
      </c>
      <c r="E20994" s="287">
        <v>55</v>
      </c>
      <c r="F20994" s="287">
        <v>7916</v>
      </c>
      <c r="G20994" s="287">
        <v>724</v>
      </c>
      <c r="H20994" s="287">
        <v>1166</v>
      </c>
      <c r="I20994" s="287">
        <v>1506998.04</v>
      </c>
      <c r="J20994" s="287">
        <v>289628.73</v>
      </c>
      <c r="K20994" s="287">
        <v>402268.05</v>
      </c>
      <c r="L20994" s="287">
        <v>2868083.19</v>
      </c>
    </row>
    <row r="20995" spans="1:12">
      <c r="A20995" s="287">
        <v>2023</v>
      </c>
      <c r="B20995" s="287" t="s">
        <v>195</v>
      </c>
      <c r="C20995" s="287" t="s">
        <v>68</v>
      </c>
      <c r="D20995" s="287" t="s">
        <v>206</v>
      </c>
      <c r="E20995" s="287">
        <v>60</v>
      </c>
      <c r="F20995" s="287">
        <v>7364</v>
      </c>
      <c r="G20995" s="287">
        <v>723</v>
      </c>
      <c r="H20995" s="287">
        <v>1445</v>
      </c>
      <c r="I20995" s="287">
        <v>1811847.85</v>
      </c>
      <c r="J20995" s="287">
        <v>335332.53000000003</v>
      </c>
      <c r="K20995" s="287">
        <v>663363</v>
      </c>
      <c r="L20995" s="287">
        <v>3417738.83</v>
      </c>
    </row>
    <row r="20996" spans="1:12">
      <c r="A20996" s="287">
        <v>2023</v>
      </c>
      <c r="B20996" s="287" t="s">
        <v>195</v>
      </c>
      <c r="C20996" s="287" t="s">
        <v>68</v>
      </c>
      <c r="D20996" s="287" t="s">
        <v>206</v>
      </c>
      <c r="E20996" s="287">
        <v>65</v>
      </c>
      <c r="F20996" s="287">
        <v>6551</v>
      </c>
      <c r="G20996" s="287">
        <v>890</v>
      </c>
      <c r="H20996" s="287">
        <v>1920</v>
      </c>
      <c r="I20996" s="287">
        <v>2170606.71</v>
      </c>
      <c r="J20996" s="287">
        <v>380359.24</v>
      </c>
      <c r="K20996" s="287">
        <v>587590.94999999995</v>
      </c>
      <c r="L20996" s="287">
        <v>3894396.84</v>
      </c>
    </row>
    <row r="20997" spans="1:12">
      <c r="A20997" s="287">
        <v>2023</v>
      </c>
      <c r="B20997" s="287" t="s">
        <v>195</v>
      </c>
      <c r="C20997" s="287" t="s">
        <v>68</v>
      </c>
      <c r="D20997" s="287" t="s">
        <v>206</v>
      </c>
      <c r="E20997" s="287">
        <v>70</v>
      </c>
      <c r="F20997" s="287">
        <v>6008</v>
      </c>
      <c r="G20997" s="287">
        <v>1034</v>
      </c>
      <c r="H20997" s="287">
        <v>1986</v>
      </c>
      <c r="I20997" s="287">
        <v>2566393.02</v>
      </c>
      <c r="J20997" s="287">
        <v>426593.26</v>
      </c>
      <c r="K20997" s="287">
        <v>994678</v>
      </c>
      <c r="L20997" s="287">
        <v>4749893.5599999996</v>
      </c>
    </row>
    <row r="20998" spans="1:12">
      <c r="A20998" s="287">
        <v>2023</v>
      </c>
      <c r="B20998" s="287" t="s">
        <v>195</v>
      </c>
      <c r="C20998" s="287" t="s">
        <v>68</v>
      </c>
      <c r="D20998" s="287" t="s">
        <v>206</v>
      </c>
      <c r="E20998" s="287">
        <v>75</v>
      </c>
      <c r="F20998" s="287">
        <v>4929</v>
      </c>
      <c r="G20998" s="287">
        <v>1030</v>
      </c>
      <c r="H20998" s="287">
        <v>2381</v>
      </c>
      <c r="I20998" s="287">
        <v>2872616.4</v>
      </c>
      <c r="J20998" s="287">
        <v>455086.94</v>
      </c>
      <c r="K20998" s="287">
        <v>793926.1</v>
      </c>
      <c r="L20998" s="287">
        <v>4842828.82</v>
      </c>
    </row>
    <row r="20999" spans="1:12">
      <c r="A20999" s="287">
        <v>2023</v>
      </c>
      <c r="B20999" s="287" t="s">
        <v>195</v>
      </c>
      <c r="C20999" s="287" t="s">
        <v>68</v>
      </c>
      <c r="D20999" s="287" t="s">
        <v>206</v>
      </c>
      <c r="E20999" s="287">
        <v>80</v>
      </c>
      <c r="F20999" s="287">
        <v>2878</v>
      </c>
      <c r="G20999" s="287">
        <v>616</v>
      </c>
      <c r="H20999" s="287">
        <v>1498</v>
      </c>
      <c r="I20999" s="287">
        <v>1726402.41</v>
      </c>
      <c r="J20999" s="287">
        <v>240256.29</v>
      </c>
      <c r="K20999" s="287">
        <v>478528</v>
      </c>
      <c r="L20999" s="287">
        <v>2738224.97</v>
      </c>
    </row>
    <row r="21000" spans="1:12">
      <c r="A21000" s="287">
        <v>2023</v>
      </c>
      <c r="B21000" s="287" t="s">
        <v>195</v>
      </c>
      <c r="C21000" s="287" t="s">
        <v>68</v>
      </c>
      <c r="D21000" s="287" t="s">
        <v>206</v>
      </c>
      <c r="E21000" s="287">
        <v>85</v>
      </c>
      <c r="F21000" s="287">
        <v>1531</v>
      </c>
      <c r="G21000" s="287">
        <v>277</v>
      </c>
      <c r="H21000" s="287">
        <v>1223</v>
      </c>
      <c r="I21000" s="287">
        <v>1082865.47</v>
      </c>
      <c r="J21000" s="287">
        <v>125729.33</v>
      </c>
      <c r="K21000" s="287">
        <v>277662</v>
      </c>
      <c r="L21000" s="287">
        <v>1604865.97</v>
      </c>
    </row>
    <row r="21001" spans="1:12">
      <c r="A21001" s="287">
        <v>2023</v>
      </c>
      <c r="B21001" s="287" t="s">
        <v>195</v>
      </c>
      <c r="C21001" s="287" t="s">
        <v>68</v>
      </c>
      <c r="D21001" s="287" t="s">
        <v>206</v>
      </c>
      <c r="E21001" s="287">
        <v>90</v>
      </c>
      <c r="F21001" s="287">
        <v>644</v>
      </c>
      <c r="G21001" s="287">
        <v>137</v>
      </c>
      <c r="H21001" s="287">
        <v>842</v>
      </c>
      <c r="I21001" s="287">
        <v>535891.15</v>
      </c>
      <c r="J21001" s="287">
        <v>47215.43</v>
      </c>
      <c r="K21001" s="287">
        <v>21783</v>
      </c>
      <c r="L21001" s="287">
        <v>658519.16</v>
      </c>
    </row>
    <row r="21002" spans="1:12">
      <c r="A21002" s="287">
        <v>2023</v>
      </c>
      <c r="B21002" s="287" t="s">
        <v>195</v>
      </c>
      <c r="C21002" s="287" t="s">
        <v>68</v>
      </c>
      <c r="D21002" s="287" t="s">
        <v>206</v>
      </c>
      <c r="E21002" s="287">
        <v>95</v>
      </c>
      <c r="F21002" s="287">
        <v>198</v>
      </c>
      <c r="G21002" s="287">
        <v>13</v>
      </c>
      <c r="H21002" s="287">
        <v>97</v>
      </c>
      <c r="I21002" s="287">
        <v>37590</v>
      </c>
      <c r="J21002" s="287">
        <v>6281.13</v>
      </c>
      <c r="K21002" s="287">
        <v>0</v>
      </c>
      <c r="L21002" s="287">
        <v>42830.59</v>
      </c>
    </row>
    <row r="21003" spans="1:12">
      <c r="A21003" s="287">
        <v>2023</v>
      </c>
      <c r="B21003" s="287" t="s">
        <v>195</v>
      </c>
      <c r="C21003" s="287" t="s">
        <v>67</v>
      </c>
      <c r="D21003" s="287" t="s">
        <v>205</v>
      </c>
      <c r="E21003" s="287">
        <v>0</v>
      </c>
      <c r="F21003" s="287">
        <v>2764</v>
      </c>
      <c r="G21003" s="287">
        <v>64</v>
      </c>
      <c r="H21003" s="287">
        <v>101</v>
      </c>
      <c r="I21003" s="287">
        <v>111621</v>
      </c>
      <c r="J21003" s="287">
        <v>15133.66</v>
      </c>
      <c r="K21003" s="287">
        <v>635</v>
      </c>
      <c r="L21003" s="287">
        <v>141800.19</v>
      </c>
    </row>
    <row r="21004" spans="1:12">
      <c r="A21004" s="287">
        <v>2023</v>
      </c>
      <c r="B21004" s="287" t="s">
        <v>195</v>
      </c>
      <c r="C21004" s="287" t="s">
        <v>67</v>
      </c>
      <c r="D21004" s="287" t="s">
        <v>205</v>
      </c>
      <c r="E21004" s="287">
        <v>5</v>
      </c>
      <c r="F21004" s="287">
        <v>3580</v>
      </c>
      <c r="G21004" s="287">
        <v>38</v>
      </c>
      <c r="H21004" s="287">
        <v>44</v>
      </c>
      <c r="I21004" s="287">
        <v>55121</v>
      </c>
      <c r="J21004" s="287">
        <v>9282.5300000000007</v>
      </c>
      <c r="K21004" s="287">
        <v>35413</v>
      </c>
      <c r="L21004" s="287">
        <v>105363.83</v>
      </c>
    </row>
    <row r="21005" spans="1:12">
      <c r="A21005" s="287">
        <v>2023</v>
      </c>
      <c r="B21005" s="287" t="s">
        <v>195</v>
      </c>
      <c r="C21005" s="287" t="s">
        <v>67</v>
      </c>
      <c r="D21005" s="287" t="s">
        <v>205</v>
      </c>
      <c r="E21005" s="287">
        <v>10</v>
      </c>
      <c r="F21005" s="287">
        <v>3726</v>
      </c>
      <c r="G21005" s="287">
        <v>26</v>
      </c>
      <c r="H21005" s="287">
        <v>33</v>
      </c>
      <c r="I21005" s="287">
        <v>31700</v>
      </c>
      <c r="J21005" s="287">
        <v>9008.4599999999991</v>
      </c>
      <c r="K21005" s="287">
        <v>1776</v>
      </c>
      <c r="L21005" s="287">
        <v>44246.25</v>
      </c>
    </row>
    <row r="21006" spans="1:12">
      <c r="A21006" s="287">
        <v>2023</v>
      </c>
      <c r="B21006" s="287" t="s">
        <v>195</v>
      </c>
      <c r="C21006" s="287" t="s">
        <v>67</v>
      </c>
      <c r="D21006" s="287" t="s">
        <v>205</v>
      </c>
      <c r="E21006" s="287">
        <v>15</v>
      </c>
      <c r="F21006" s="287">
        <v>3312</v>
      </c>
      <c r="G21006" s="287">
        <v>48</v>
      </c>
      <c r="H21006" s="287">
        <v>87</v>
      </c>
      <c r="I21006" s="287">
        <v>140873</v>
      </c>
      <c r="J21006" s="287">
        <v>31297.9</v>
      </c>
      <c r="K21006" s="287">
        <v>67756</v>
      </c>
      <c r="L21006" s="287">
        <v>271320.59999999998</v>
      </c>
    </row>
    <row r="21007" spans="1:12">
      <c r="A21007" s="287">
        <v>2023</v>
      </c>
      <c r="B21007" s="287" t="s">
        <v>195</v>
      </c>
      <c r="C21007" s="287" t="s">
        <v>67</v>
      </c>
      <c r="D21007" s="287" t="s">
        <v>205</v>
      </c>
      <c r="E21007" s="287">
        <v>20</v>
      </c>
      <c r="F21007" s="287">
        <v>2191</v>
      </c>
      <c r="G21007" s="287">
        <v>39</v>
      </c>
      <c r="H21007" s="287">
        <v>98</v>
      </c>
      <c r="I21007" s="287">
        <v>162691.45000000001</v>
      </c>
      <c r="J21007" s="287">
        <v>21780.59</v>
      </c>
      <c r="K21007" s="287">
        <v>20342</v>
      </c>
      <c r="L21007" s="287">
        <v>238192.1</v>
      </c>
    </row>
    <row r="21008" spans="1:12">
      <c r="A21008" s="287">
        <v>2023</v>
      </c>
      <c r="B21008" s="287" t="s">
        <v>195</v>
      </c>
      <c r="C21008" s="287" t="s">
        <v>67</v>
      </c>
      <c r="D21008" s="287" t="s">
        <v>205</v>
      </c>
      <c r="E21008" s="287">
        <v>25</v>
      </c>
      <c r="F21008" s="287">
        <v>2334</v>
      </c>
      <c r="G21008" s="287">
        <v>48</v>
      </c>
      <c r="H21008" s="287">
        <v>89</v>
      </c>
      <c r="I21008" s="287">
        <v>99975.95</v>
      </c>
      <c r="J21008" s="287">
        <v>19299.62</v>
      </c>
      <c r="K21008" s="287">
        <v>11849</v>
      </c>
      <c r="L21008" s="287">
        <v>158045.44</v>
      </c>
    </row>
    <row r="21009" spans="1:12">
      <c r="A21009" s="287">
        <v>2023</v>
      </c>
      <c r="B21009" s="287" t="s">
        <v>195</v>
      </c>
      <c r="C21009" s="287" t="s">
        <v>67</v>
      </c>
      <c r="D21009" s="287" t="s">
        <v>205</v>
      </c>
      <c r="E21009" s="287">
        <v>30</v>
      </c>
      <c r="F21009" s="287">
        <v>3546</v>
      </c>
      <c r="G21009" s="287">
        <v>61</v>
      </c>
      <c r="H21009" s="287">
        <v>233</v>
      </c>
      <c r="I21009" s="287">
        <v>184630</v>
      </c>
      <c r="J21009" s="287">
        <v>34424.370000000003</v>
      </c>
      <c r="K21009" s="287">
        <v>21249</v>
      </c>
      <c r="L21009" s="287">
        <v>290745.33</v>
      </c>
    </row>
    <row r="21010" spans="1:12">
      <c r="A21010" s="287">
        <v>2023</v>
      </c>
      <c r="B21010" s="287" t="s">
        <v>195</v>
      </c>
      <c r="C21010" s="287" t="s">
        <v>67</v>
      </c>
      <c r="D21010" s="287" t="s">
        <v>205</v>
      </c>
      <c r="E21010" s="287">
        <v>35</v>
      </c>
      <c r="F21010" s="287">
        <v>4175</v>
      </c>
      <c r="G21010" s="287">
        <v>110</v>
      </c>
      <c r="H21010" s="287">
        <v>240</v>
      </c>
      <c r="I21010" s="287">
        <v>202645.7</v>
      </c>
      <c r="J21010" s="287">
        <v>47429.29</v>
      </c>
      <c r="K21010" s="287">
        <v>60324</v>
      </c>
      <c r="L21010" s="287">
        <v>403049.6</v>
      </c>
    </row>
    <row r="21011" spans="1:12">
      <c r="A21011" s="287">
        <v>2023</v>
      </c>
      <c r="B21011" s="287" t="s">
        <v>195</v>
      </c>
      <c r="C21011" s="287" t="s">
        <v>67</v>
      </c>
      <c r="D21011" s="287" t="s">
        <v>205</v>
      </c>
      <c r="E21011" s="287">
        <v>40</v>
      </c>
      <c r="F21011" s="287">
        <v>4042</v>
      </c>
      <c r="G21011" s="287">
        <v>98</v>
      </c>
      <c r="H21011" s="287">
        <v>226</v>
      </c>
      <c r="I21011" s="287">
        <v>315756.71000000002</v>
      </c>
      <c r="J21011" s="287">
        <v>66848.240000000005</v>
      </c>
      <c r="K21011" s="287">
        <v>69600</v>
      </c>
      <c r="L21011" s="287">
        <v>523503.85</v>
      </c>
    </row>
    <row r="21012" spans="1:12">
      <c r="A21012" s="287">
        <v>2023</v>
      </c>
      <c r="B21012" s="287" t="s">
        <v>195</v>
      </c>
      <c r="C21012" s="287" t="s">
        <v>67</v>
      </c>
      <c r="D21012" s="287" t="s">
        <v>205</v>
      </c>
      <c r="E21012" s="287">
        <v>45</v>
      </c>
      <c r="F21012" s="287">
        <v>3546</v>
      </c>
      <c r="G21012" s="287">
        <v>132</v>
      </c>
      <c r="H21012" s="287">
        <v>450</v>
      </c>
      <c r="I21012" s="287">
        <v>481576.12</v>
      </c>
      <c r="J21012" s="287">
        <v>73287.66</v>
      </c>
      <c r="K21012" s="287">
        <v>53674</v>
      </c>
      <c r="L21012" s="287">
        <v>709221.83</v>
      </c>
    </row>
    <row r="21013" spans="1:12">
      <c r="A21013" s="287">
        <v>2023</v>
      </c>
      <c r="B21013" s="287" t="s">
        <v>195</v>
      </c>
      <c r="C21013" s="287" t="s">
        <v>67</v>
      </c>
      <c r="D21013" s="287" t="s">
        <v>205</v>
      </c>
      <c r="E21013" s="287">
        <v>50</v>
      </c>
      <c r="F21013" s="287">
        <v>3658</v>
      </c>
      <c r="G21013" s="287">
        <v>166</v>
      </c>
      <c r="H21013" s="287">
        <v>270</v>
      </c>
      <c r="I21013" s="287">
        <v>304110.40000000002</v>
      </c>
      <c r="J21013" s="287">
        <v>86802.92</v>
      </c>
      <c r="K21013" s="287">
        <v>102070</v>
      </c>
      <c r="L21013" s="287">
        <v>578599.22</v>
      </c>
    </row>
    <row r="21014" spans="1:12">
      <c r="A21014" s="287">
        <v>2023</v>
      </c>
      <c r="B21014" s="287" t="s">
        <v>195</v>
      </c>
      <c r="C21014" s="287" t="s">
        <v>67</v>
      </c>
      <c r="D21014" s="287" t="s">
        <v>205</v>
      </c>
      <c r="E21014" s="287">
        <v>55</v>
      </c>
      <c r="F21014" s="287">
        <v>3326</v>
      </c>
      <c r="G21014" s="287">
        <v>203</v>
      </c>
      <c r="H21014" s="287">
        <v>643</v>
      </c>
      <c r="I21014" s="287">
        <v>827063.2</v>
      </c>
      <c r="J21014" s="287">
        <v>134649.95000000001</v>
      </c>
      <c r="K21014" s="287">
        <v>190328</v>
      </c>
      <c r="L21014" s="287">
        <v>1303450.1499999999</v>
      </c>
    </row>
    <row r="21015" spans="1:12">
      <c r="A21015" s="287">
        <v>2023</v>
      </c>
      <c r="B21015" s="287" t="s">
        <v>195</v>
      </c>
      <c r="C21015" s="287" t="s">
        <v>67</v>
      </c>
      <c r="D21015" s="287" t="s">
        <v>205</v>
      </c>
      <c r="E21015" s="287">
        <v>60</v>
      </c>
      <c r="F21015" s="287">
        <v>3160</v>
      </c>
      <c r="G21015" s="287">
        <v>321</v>
      </c>
      <c r="H21015" s="287">
        <v>636</v>
      </c>
      <c r="I21015" s="287">
        <v>835195.33</v>
      </c>
      <c r="J21015" s="287">
        <v>177308</v>
      </c>
      <c r="K21015" s="287">
        <v>200728</v>
      </c>
      <c r="L21015" s="287">
        <v>1360830.76</v>
      </c>
    </row>
    <row r="21016" spans="1:12">
      <c r="A21016" s="287">
        <v>2023</v>
      </c>
      <c r="B21016" s="287" t="s">
        <v>195</v>
      </c>
      <c r="C21016" s="287" t="s">
        <v>67</v>
      </c>
      <c r="D21016" s="287" t="s">
        <v>205</v>
      </c>
      <c r="E21016" s="287">
        <v>65</v>
      </c>
      <c r="F21016" s="287">
        <v>2372</v>
      </c>
      <c r="G21016" s="287">
        <v>357</v>
      </c>
      <c r="H21016" s="287">
        <v>835</v>
      </c>
      <c r="I21016" s="287">
        <v>974261.05</v>
      </c>
      <c r="J21016" s="287">
        <v>198314.51</v>
      </c>
      <c r="K21016" s="287">
        <v>290137</v>
      </c>
      <c r="L21016" s="287">
        <v>1609584.48</v>
      </c>
    </row>
    <row r="21017" spans="1:12">
      <c r="A21017" s="287">
        <v>2023</v>
      </c>
      <c r="B21017" s="287" t="s">
        <v>195</v>
      </c>
      <c r="C21017" s="287" t="s">
        <v>67</v>
      </c>
      <c r="D21017" s="287" t="s">
        <v>205</v>
      </c>
      <c r="E21017" s="287">
        <v>70</v>
      </c>
      <c r="F21017" s="287">
        <v>1683</v>
      </c>
      <c r="G21017" s="287">
        <v>272</v>
      </c>
      <c r="H21017" s="287">
        <v>851</v>
      </c>
      <c r="I21017" s="287">
        <v>752786.17</v>
      </c>
      <c r="J21017" s="287">
        <v>171878.74</v>
      </c>
      <c r="K21017" s="287">
        <v>178262</v>
      </c>
      <c r="L21017" s="287">
        <v>1199574.99</v>
      </c>
    </row>
    <row r="21018" spans="1:12">
      <c r="A21018" s="287">
        <v>2023</v>
      </c>
      <c r="B21018" s="287" t="s">
        <v>195</v>
      </c>
      <c r="C21018" s="287" t="s">
        <v>67</v>
      </c>
      <c r="D21018" s="287" t="s">
        <v>205</v>
      </c>
      <c r="E21018" s="287">
        <v>75</v>
      </c>
      <c r="F21018" s="287">
        <v>1099</v>
      </c>
      <c r="G21018" s="287">
        <v>322</v>
      </c>
      <c r="H21018" s="287">
        <v>816</v>
      </c>
      <c r="I21018" s="287">
        <v>668025.31000000006</v>
      </c>
      <c r="J21018" s="287">
        <v>153729.81</v>
      </c>
      <c r="K21018" s="287">
        <v>167245</v>
      </c>
      <c r="L21018" s="287">
        <v>1059979.22</v>
      </c>
    </row>
    <row r="21019" spans="1:12">
      <c r="A21019" s="287">
        <v>2023</v>
      </c>
      <c r="B21019" s="287" t="s">
        <v>195</v>
      </c>
      <c r="C21019" s="287" t="s">
        <v>67</v>
      </c>
      <c r="D21019" s="287" t="s">
        <v>205</v>
      </c>
      <c r="E21019" s="287">
        <v>80</v>
      </c>
      <c r="F21019" s="287">
        <v>562</v>
      </c>
      <c r="G21019" s="287">
        <v>83</v>
      </c>
      <c r="H21019" s="287">
        <v>221</v>
      </c>
      <c r="I21019" s="287">
        <v>242703.1</v>
      </c>
      <c r="J21019" s="287">
        <v>48047.47</v>
      </c>
      <c r="K21019" s="287">
        <v>61964</v>
      </c>
      <c r="L21019" s="287">
        <v>373421.82</v>
      </c>
    </row>
    <row r="21020" spans="1:12">
      <c r="A21020" s="287">
        <v>2023</v>
      </c>
      <c r="B21020" s="287" t="s">
        <v>195</v>
      </c>
      <c r="C21020" s="287" t="s">
        <v>67</v>
      </c>
      <c r="D21020" s="287" t="s">
        <v>205</v>
      </c>
      <c r="E21020" s="287">
        <v>85</v>
      </c>
      <c r="F21020" s="287">
        <v>197</v>
      </c>
      <c r="G21020" s="287">
        <v>34</v>
      </c>
      <c r="H21020" s="287">
        <v>141</v>
      </c>
      <c r="I21020" s="287">
        <v>114631</v>
      </c>
      <c r="J21020" s="287">
        <v>14645.46</v>
      </c>
      <c r="K21020" s="287">
        <v>28494</v>
      </c>
      <c r="L21020" s="287">
        <v>168436.86</v>
      </c>
    </row>
    <row r="21021" spans="1:12">
      <c r="A21021" s="287">
        <v>2023</v>
      </c>
      <c r="B21021" s="287" t="s">
        <v>195</v>
      </c>
      <c r="C21021" s="287" t="s">
        <v>67</v>
      </c>
      <c r="D21021" s="287" t="s">
        <v>205</v>
      </c>
      <c r="E21021" s="287">
        <v>90</v>
      </c>
      <c r="F21021" s="287">
        <v>51</v>
      </c>
      <c r="G21021" s="287">
        <v>5</v>
      </c>
      <c r="H21021" s="287">
        <v>12</v>
      </c>
      <c r="I21021" s="287">
        <v>12731</v>
      </c>
      <c r="J21021" s="287">
        <v>5610.58</v>
      </c>
      <c r="K21021" s="287">
        <v>0</v>
      </c>
      <c r="L21021" s="287">
        <v>18947.68</v>
      </c>
    </row>
    <row r="21022" spans="1:12">
      <c r="A21022" s="287">
        <v>2023</v>
      </c>
      <c r="B21022" s="287" t="s">
        <v>195</v>
      </c>
      <c r="C21022" s="287" t="s">
        <v>67</v>
      </c>
      <c r="D21022" s="287" t="s">
        <v>205</v>
      </c>
      <c r="E21022" s="287">
        <v>95</v>
      </c>
      <c r="F21022" s="287">
        <v>11</v>
      </c>
      <c r="G21022" s="287">
        <v>0</v>
      </c>
      <c r="H21022" s="287">
        <v>0</v>
      </c>
      <c r="I21022" s="287">
        <v>0</v>
      </c>
      <c r="J21022" s="287">
        <v>8.6</v>
      </c>
      <c r="K21022" s="287">
        <v>0</v>
      </c>
      <c r="L21022" s="287">
        <v>8.6</v>
      </c>
    </row>
    <row r="21023" spans="1:12">
      <c r="A21023" s="287">
        <v>2023</v>
      </c>
      <c r="B21023" s="287" t="s">
        <v>195</v>
      </c>
      <c r="C21023" s="287" t="s">
        <v>67</v>
      </c>
      <c r="D21023" s="287" t="s">
        <v>206</v>
      </c>
      <c r="E21023" s="287">
        <v>0</v>
      </c>
      <c r="F21023" s="287">
        <v>2577</v>
      </c>
      <c r="G21023" s="287">
        <v>51</v>
      </c>
      <c r="H21023" s="287">
        <v>82</v>
      </c>
      <c r="I21023" s="287">
        <v>88366</v>
      </c>
      <c r="J21023" s="287">
        <v>13907</v>
      </c>
      <c r="K21023" s="287">
        <v>10489</v>
      </c>
      <c r="L21023" s="287">
        <v>122383.18</v>
      </c>
    </row>
    <row r="21024" spans="1:12">
      <c r="A21024" s="287">
        <v>2023</v>
      </c>
      <c r="B21024" s="287" t="s">
        <v>195</v>
      </c>
      <c r="C21024" s="287" t="s">
        <v>67</v>
      </c>
      <c r="D21024" s="287" t="s">
        <v>206</v>
      </c>
      <c r="E21024" s="287">
        <v>5</v>
      </c>
      <c r="F21024" s="287">
        <v>3386</v>
      </c>
      <c r="G21024" s="287">
        <v>49</v>
      </c>
      <c r="H21024" s="287">
        <v>125</v>
      </c>
      <c r="I21024" s="287">
        <v>108354.7</v>
      </c>
      <c r="J21024" s="287">
        <v>14920.15</v>
      </c>
      <c r="K21024" s="287">
        <v>10849</v>
      </c>
      <c r="L21024" s="287">
        <v>142943.65</v>
      </c>
    </row>
    <row r="21025" spans="1:12">
      <c r="A21025" s="287">
        <v>2023</v>
      </c>
      <c r="B21025" s="287" t="s">
        <v>195</v>
      </c>
      <c r="C21025" s="287" t="s">
        <v>67</v>
      </c>
      <c r="D21025" s="287" t="s">
        <v>206</v>
      </c>
      <c r="E21025" s="287">
        <v>10</v>
      </c>
      <c r="F21025" s="287">
        <v>3521</v>
      </c>
      <c r="G21025" s="287">
        <v>33</v>
      </c>
      <c r="H21025" s="287">
        <v>46</v>
      </c>
      <c r="I21025" s="287">
        <v>51204</v>
      </c>
      <c r="J21025" s="287">
        <v>12818.31</v>
      </c>
      <c r="K21025" s="287">
        <v>1816</v>
      </c>
      <c r="L21025" s="287">
        <v>73204.289999999994</v>
      </c>
    </row>
    <row r="21026" spans="1:12">
      <c r="A21026" s="287">
        <v>2023</v>
      </c>
      <c r="B21026" s="287" t="s">
        <v>195</v>
      </c>
      <c r="C21026" s="287" t="s">
        <v>67</v>
      </c>
      <c r="D21026" s="287" t="s">
        <v>206</v>
      </c>
      <c r="E21026" s="287">
        <v>15</v>
      </c>
      <c r="F21026" s="287">
        <v>3166</v>
      </c>
      <c r="G21026" s="287">
        <v>53</v>
      </c>
      <c r="H21026" s="287">
        <v>94</v>
      </c>
      <c r="I21026" s="287">
        <v>86930.7</v>
      </c>
      <c r="J21026" s="287">
        <v>24647.11</v>
      </c>
      <c r="K21026" s="287">
        <v>1540</v>
      </c>
      <c r="L21026" s="287">
        <v>122051.21</v>
      </c>
    </row>
    <row r="21027" spans="1:12">
      <c r="A21027" s="287">
        <v>2023</v>
      </c>
      <c r="B21027" s="287" t="s">
        <v>195</v>
      </c>
      <c r="C21027" s="287" t="s">
        <v>67</v>
      </c>
      <c r="D21027" s="287" t="s">
        <v>206</v>
      </c>
      <c r="E21027" s="287">
        <v>20</v>
      </c>
      <c r="F21027" s="287">
        <v>2415</v>
      </c>
      <c r="G21027" s="287">
        <v>97</v>
      </c>
      <c r="H21027" s="287">
        <v>273</v>
      </c>
      <c r="I21027" s="287">
        <v>240249.1</v>
      </c>
      <c r="J21027" s="287">
        <v>41510.31</v>
      </c>
      <c r="K21027" s="287">
        <v>64629</v>
      </c>
      <c r="L21027" s="287">
        <v>390054.68</v>
      </c>
    </row>
    <row r="21028" spans="1:12">
      <c r="A21028" s="287">
        <v>2023</v>
      </c>
      <c r="B21028" s="287" t="s">
        <v>195</v>
      </c>
      <c r="C21028" s="287" t="s">
        <v>67</v>
      </c>
      <c r="D21028" s="287" t="s">
        <v>206</v>
      </c>
      <c r="E21028" s="287">
        <v>25</v>
      </c>
      <c r="F21028" s="287">
        <v>2946</v>
      </c>
      <c r="G21028" s="287">
        <v>102</v>
      </c>
      <c r="H21028" s="287">
        <v>298</v>
      </c>
      <c r="I21028" s="287">
        <v>316436.73</v>
      </c>
      <c r="J21028" s="287">
        <v>35031.01</v>
      </c>
      <c r="K21028" s="287">
        <v>24941</v>
      </c>
      <c r="L21028" s="287">
        <v>463666.44</v>
      </c>
    </row>
    <row r="21029" spans="1:12">
      <c r="A21029" s="287">
        <v>2023</v>
      </c>
      <c r="B21029" s="287" t="s">
        <v>195</v>
      </c>
      <c r="C21029" s="287" t="s">
        <v>67</v>
      </c>
      <c r="D21029" s="287" t="s">
        <v>206</v>
      </c>
      <c r="E21029" s="287">
        <v>30</v>
      </c>
      <c r="F21029" s="287">
        <v>4315</v>
      </c>
      <c r="G21029" s="287">
        <v>142</v>
      </c>
      <c r="H21029" s="287">
        <v>410</v>
      </c>
      <c r="I21029" s="287">
        <v>437411.61</v>
      </c>
      <c r="J21029" s="287">
        <v>61561.7</v>
      </c>
      <c r="K21029" s="287">
        <v>112466</v>
      </c>
      <c r="L21029" s="287">
        <v>692924.47</v>
      </c>
    </row>
    <row r="21030" spans="1:12">
      <c r="A21030" s="287">
        <v>2023</v>
      </c>
      <c r="B21030" s="287" t="s">
        <v>195</v>
      </c>
      <c r="C21030" s="287" t="s">
        <v>67</v>
      </c>
      <c r="D21030" s="287" t="s">
        <v>206</v>
      </c>
      <c r="E21030" s="287">
        <v>35</v>
      </c>
      <c r="F21030" s="287">
        <v>4822</v>
      </c>
      <c r="G21030" s="287">
        <v>200</v>
      </c>
      <c r="H21030" s="287">
        <v>565</v>
      </c>
      <c r="I21030" s="287">
        <v>596395.55000000005</v>
      </c>
      <c r="J21030" s="287">
        <v>98143.75</v>
      </c>
      <c r="K21030" s="287">
        <v>51494</v>
      </c>
      <c r="L21030" s="287">
        <v>914856.43</v>
      </c>
    </row>
    <row r="21031" spans="1:12">
      <c r="A21031" s="287">
        <v>2023</v>
      </c>
      <c r="B21031" s="287" t="s">
        <v>195</v>
      </c>
      <c r="C21031" s="287" t="s">
        <v>67</v>
      </c>
      <c r="D21031" s="287" t="s">
        <v>206</v>
      </c>
      <c r="E21031" s="287">
        <v>40</v>
      </c>
      <c r="F21031" s="287">
        <v>4419</v>
      </c>
      <c r="G21031" s="287">
        <v>210</v>
      </c>
      <c r="H21031" s="287">
        <v>458</v>
      </c>
      <c r="I21031" s="287">
        <v>433962.8</v>
      </c>
      <c r="J21031" s="287">
        <v>86104.41</v>
      </c>
      <c r="K21031" s="287">
        <v>50917</v>
      </c>
      <c r="L21031" s="287">
        <v>690231.31</v>
      </c>
    </row>
    <row r="21032" spans="1:12">
      <c r="A21032" s="287">
        <v>2023</v>
      </c>
      <c r="B21032" s="287" t="s">
        <v>195</v>
      </c>
      <c r="C21032" s="287" t="s">
        <v>67</v>
      </c>
      <c r="D21032" s="287" t="s">
        <v>206</v>
      </c>
      <c r="E21032" s="287">
        <v>45</v>
      </c>
      <c r="F21032" s="287">
        <v>3833</v>
      </c>
      <c r="G21032" s="287">
        <v>201</v>
      </c>
      <c r="H21032" s="287">
        <v>567</v>
      </c>
      <c r="I21032" s="287">
        <v>579876.85</v>
      </c>
      <c r="J21032" s="287">
        <v>114219.41</v>
      </c>
      <c r="K21032" s="287">
        <v>130513</v>
      </c>
      <c r="L21032" s="287">
        <v>1034851.82</v>
      </c>
    </row>
    <row r="21033" spans="1:12">
      <c r="A21033" s="287">
        <v>2023</v>
      </c>
      <c r="B21033" s="287" t="s">
        <v>195</v>
      </c>
      <c r="C21033" s="287" t="s">
        <v>67</v>
      </c>
      <c r="D21033" s="287" t="s">
        <v>206</v>
      </c>
      <c r="E21033" s="287">
        <v>50</v>
      </c>
      <c r="F21033" s="287">
        <v>3787</v>
      </c>
      <c r="G21033" s="287">
        <v>227</v>
      </c>
      <c r="H21033" s="287">
        <v>476</v>
      </c>
      <c r="I21033" s="287">
        <v>515011.3</v>
      </c>
      <c r="J21033" s="287">
        <v>112772.01</v>
      </c>
      <c r="K21033" s="287">
        <v>99393</v>
      </c>
      <c r="L21033" s="287">
        <v>869603.56</v>
      </c>
    </row>
    <row r="21034" spans="1:12">
      <c r="A21034" s="287">
        <v>2023</v>
      </c>
      <c r="B21034" s="287" t="s">
        <v>195</v>
      </c>
      <c r="C21034" s="287" t="s">
        <v>67</v>
      </c>
      <c r="D21034" s="287" t="s">
        <v>206</v>
      </c>
      <c r="E21034" s="287">
        <v>55</v>
      </c>
      <c r="F21034" s="287">
        <v>3369</v>
      </c>
      <c r="G21034" s="287">
        <v>265</v>
      </c>
      <c r="H21034" s="287">
        <v>539</v>
      </c>
      <c r="I21034" s="287">
        <v>635354.75</v>
      </c>
      <c r="J21034" s="287">
        <v>130157.55</v>
      </c>
      <c r="K21034" s="287">
        <v>185550</v>
      </c>
      <c r="L21034" s="287">
        <v>1108135.18</v>
      </c>
    </row>
    <row r="21035" spans="1:12">
      <c r="A21035" s="287">
        <v>2023</v>
      </c>
      <c r="B21035" s="287" t="s">
        <v>195</v>
      </c>
      <c r="C21035" s="287" t="s">
        <v>67</v>
      </c>
      <c r="D21035" s="287" t="s">
        <v>206</v>
      </c>
      <c r="E21035" s="287">
        <v>60</v>
      </c>
      <c r="F21035" s="287">
        <v>3110</v>
      </c>
      <c r="G21035" s="287">
        <v>291</v>
      </c>
      <c r="H21035" s="287">
        <v>570</v>
      </c>
      <c r="I21035" s="287">
        <v>592683.02</v>
      </c>
      <c r="J21035" s="287">
        <v>156161.91</v>
      </c>
      <c r="K21035" s="287">
        <v>226560.2</v>
      </c>
      <c r="L21035" s="287">
        <v>1127714.43</v>
      </c>
    </row>
    <row r="21036" spans="1:12">
      <c r="A21036" s="287">
        <v>2023</v>
      </c>
      <c r="B21036" s="287" t="s">
        <v>195</v>
      </c>
      <c r="C21036" s="287" t="s">
        <v>67</v>
      </c>
      <c r="D21036" s="287" t="s">
        <v>206</v>
      </c>
      <c r="E21036" s="287">
        <v>65</v>
      </c>
      <c r="F21036" s="287">
        <v>2300</v>
      </c>
      <c r="G21036" s="287">
        <v>236</v>
      </c>
      <c r="H21036" s="287">
        <v>535</v>
      </c>
      <c r="I21036" s="287">
        <v>643187.65</v>
      </c>
      <c r="J21036" s="287">
        <v>141815.41</v>
      </c>
      <c r="K21036" s="287">
        <v>214726</v>
      </c>
      <c r="L21036" s="287">
        <v>1135054.97</v>
      </c>
    </row>
    <row r="21037" spans="1:12">
      <c r="A21037" s="287">
        <v>2023</v>
      </c>
      <c r="B21037" s="287" t="s">
        <v>195</v>
      </c>
      <c r="C21037" s="287" t="s">
        <v>67</v>
      </c>
      <c r="D21037" s="287" t="s">
        <v>206</v>
      </c>
      <c r="E21037" s="287">
        <v>70</v>
      </c>
      <c r="F21037" s="287">
        <v>1635</v>
      </c>
      <c r="G21037" s="287">
        <v>239</v>
      </c>
      <c r="H21037" s="287">
        <v>680</v>
      </c>
      <c r="I21037" s="287">
        <v>568713.30000000005</v>
      </c>
      <c r="J21037" s="287">
        <v>107360.6</v>
      </c>
      <c r="K21037" s="287">
        <v>147443</v>
      </c>
      <c r="L21037" s="287">
        <v>899560.74</v>
      </c>
    </row>
    <row r="21038" spans="1:12">
      <c r="A21038" s="287">
        <v>2023</v>
      </c>
      <c r="B21038" s="287" t="s">
        <v>195</v>
      </c>
      <c r="C21038" s="287" t="s">
        <v>67</v>
      </c>
      <c r="D21038" s="287" t="s">
        <v>206</v>
      </c>
      <c r="E21038" s="287">
        <v>75</v>
      </c>
      <c r="F21038" s="287">
        <v>1087</v>
      </c>
      <c r="G21038" s="287">
        <v>138</v>
      </c>
      <c r="H21038" s="287">
        <v>564</v>
      </c>
      <c r="I21038" s="287">
        <v>527711.6</v>
      </c>
      <c r="J21038" s="287">
        <v>84164.17</v>
      </c>
      <c r="K21038" s="287">
        <v>204293</v>
      </c>
      <c r="L21038" s="287">
        <v>860163.23</v>
      </c>
    </row>
    <row r="21039" spans="1:12">
      <c r="A21039" s="287">
        <v>2023</v>
      </c>
      <c r="B21039" s="287" t="s">
        <v>195</v>
      </c>
      <c r="C21039" s="287" t="s">
        <v>67</v>
      </c>
      <c r="D21039" s="287" t="s">
        <v>206</v>
      </c>
      <c r="E21039" s="287">
        <v>80</v>
      </c>
      <c r="F21039" s="287">
        <v>503</v>
      </c>
      <c r="G21039" s="287">
        <v>61</v>
      </c>
      <c r="H21039" s="287">
        <v>420</v>
      </c>
      <c r="I21039" s="287">
        <v>251293.02</v>
      </c>
      <c r="J21039" s="287">
        <v>39866.589999999997</v>
      </c>
      <c r="K21039" s="287">
        <v>70479</v>
      </c>
      <c r="L21039" s="287">
        <v>381915.7</v>
      </c>
    </row>
    <row r="21040" spans="1:12">
      <c r="A21040" s="287">
        <v>2023</v>
      </c>
      <c r="B21040" s="287" t="s">
        <v>195</v>
      </c>
      <c r="C21040" s="287" t="s">
        <v>67</v>
      </c>
      <c r="D21040" s="287" t="s">
        <v>206</v>
      </c>
      <c r="E21040" s="287">
        <v>85</v>
      </c>
      <c r="F21040" s="287">
        <v>209</v>
      </c>
      <c r="G21040" s="287">
        <v>21</v>
      </c>
      <c r="H21040" s="287">
        <v>383</v>
      </c>
      <c r="I21040" s="287">
        <v>121049.73</v>
      </c>
      <c r="J21040" s="287">
        <v>12692.56</v>
      </c>
      <c r="K21040" s="287">
        <v>316</v>
      </c>
      <c r="L21040" s="287">
        <v>136257.85999999999</v>
      </c>
    </row>
    <row r="21041" spans="1:12">
      <c r="A21041" s="287">
        <v>2023</v>
      </c>
      <c r="B21041" s="287" t="s">
        <v>195</v>
      </c>
      <c r="C21041" s="287" t="s">
        <v>67</v>
      </c>
      <c r="D21041" s="287" t="s">
        <v>206</v>
      </c>
      <c r="E21041" s="287">
        <v>90</v>
      </c>
      <c r="F21041" s="287">
        <v>64</v>
      </c>
      <c r="G21041" s="287">
        <v>1</v>
      </c>
      <c r="H21041" s="287">
        <v>5</v>
      </c>
      <c r="I21041" s="287">
        <v>2105</v>
      </c>
      <c r="J21041" s="287">
        <v>1387.9</v>
      </c>
      <c r="K21041" s="287">
        <v>0</v>
      </c>
      <c r="L21041" s="287">
        <v>3492.9</v>
      </c>
    </row>
    <row r="21042" spans="1:12">
      <c r="A21042" s="287">
        <v>2023</v>
      </c>
      <c r="B21042" s="287" t="s">
        <v>195</v>
      </c>
      <c r="C21042" s="287" t="s">
        <v>67</v>
      </c>
      <c r="D21042" s="287" t="s">
        <v>206</v>
      </c>
      <c r="E21042" s="287">
        <v>95</v>
      </c>
      <c r="F21042" s="287">
        <v>23</v>
      </c>
      <c r="G21042" s="287">
        <v>4</v>
      </c>
      <c r="H21042" s="287">
        <v>25</v>
      </c>
      <c r="I21042" s="287">
        <v>18860</v>
      </c>
      <c r="J21042" s="287">
        <v>981.55</v>
      </c>
      <c r="K21042" s="287">
        <v>0</v>
      </c>
      <c r="L21042" s="287">
        <v>20391.55</v>
      </c>
    </row>
  </sheetData>
  <pageMargins left="0.7" right="0.7" top="0.75" bottom="0.75" header="0.3" footer="0.3"/>
  <pageSetup paperSize="9" orientation="portrait" r:id="rId1"/>
  <headerFooter>
    <oddHeader>&amp;C&amp;B&amp;"Arial"&amp;12&amp;Kff0000​‌OFFICIAL: Sensitive‌​</oddHead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pageSetUpPr fitToPage="1"/>
  </sheetPr>
  <dimension ref="A1:Q424"/>
  <sheetViews>
    <sheetView zoomScaleNormal="100" zoomScaleSheetLayoutView="100" workbookViewId="0"/>
  </sheetViews>
  <sheetFormatPr defaultColWidth="9.140625" defaultRowHeight="15"/>
  <cols>
    <col min="1" max="1" width="9.42578125" style="127" customWidth="1"/>
    <col min="2" max="2" width="9.140625" style="127" customWidth="1"/>
    <col min="3" max="3" width="9.140625" style="3"/>
    <col min="4" max="4" width="9.140625" style="127"/>
    <col min="5" max="5" width="9.140625" style="127" customWidth="1"/>
    <col min="6" max="16384" width="9.140625" style="127"/>
  </cols>
  <sheetData>
    <row r="1" spans="1:17" ht="20.65">
      <c r="A1" s="306" t="s">
        <v>23</v>
      </c>
      <c r="B1" s="129"/>
      <c r="C1" s="129"/>
      <c r="D1" s="129"/>
      <c r="E1" s="129"/>
      <c r="F1" s="129"/>
      <c r="G1" s="129"/>
      <c r="H1" s="129"/>
      <c r="I1" s="129"/>
      <c r="J1" s="129"/>
      <c r="K1" s="129"/>
      <c r="L1" s="129"/>
      <c r="M1" s="129"/>
      <c r="N1" s="129"/>
      <c r="O1" s="129"/>
      <c r="P1" s="129"/>
      <c r="Q1" s="129"/>
    </row>
    <row r="2" spans="1:17">
      <c r="B2" s="129"/>
      <c r="C2" s="129"/>
      <c r="D2" s="129"/>
      <c r="E2" s="129"/>
      <c r="F2" s="129"/>
      <c r="G2" s="129"/>
      <c r="H2" s="129"/>
      <c r="I2" s="129"/>
      <c r="J2" s="129"/>
      <c r="K2" s="129"/>
      <c r="L2" s="129"/>
      <c r="M2" s="129"/>
      <c r="N2" s="129"/>
      <c r="O2" s="129"/>
      <c r="P2" s="129"/>
      <c r="Q2" s="129"/>
    </row>
    <row r="3" spans="1:17">
      <c r="B3" s="128"/>
      <c r="C3" s="129"/>
      <c r="D3" s="130"/>
      <c r="F3" s="130"/>
      <c r="L3" s="131"/>
    </row>
    <row r="4" spans="1:17" s="125" customFormat="1">
      <c r="B4" s="224" t="s">
        <v>24</v>
      </c>
      <c r="C4" s="129"/>
      <c r="D4" s="225"/>
      <c r="F4" s="307"/>
      <c r="L4" s="220"/>
    </row>
    <row r="5" spans="1:17">
      <c r="B5" s="132"/>
      <c r="C5" s="129"/>
      <c r="D5" s="130"/>
      <c r="F5" s="130"/>
      <c r="L5" s="130"/>
    </row>
    <row r="6" spans="1:17">
      <c r="B6" s="132" t="s">
        <v>25</v>
      </c>
      <c r="C6" s="129"/>
      <c r="D6" s="132"/>
      <c r="F6" s="130"/>
      <c r="L6" s="130"/>
    </row>
    <row r="7" spans="1:17">
      <c r="B7" s="132" t="s">
        <v>26</v>
      </c>
      <c r="D7" s="132"/>
      <c r="F7" s="130"/>
      <c r="L7" s="130"/>
    </row>
    <row r="8" spans="1:17" s="125" customFormat="1" ht="15.75" customHeight="1">
      <c r="B8" s="226" t="s">
        <v>27</v>
      </c>
      <c r="D8" s="225"/>
      <c r="F8" s="308"/>
      <c r="L8" s="220"/>
    </row>
    <row r="9" spans="1:17" s="125" customFormat="1" ht="15.75" customHeight="1">
      <c r="B9" s="226" t="s">
        <v>28</v>
      </c>
      <c r="D9" s="225"/>
      <c r="F9" s="308"/>
      <c r="L9" s="220"/>
    </row>
    <row r="10" spans="1:17" s="125" customFormat="1" ht="13.15">
      <c r="B10" s="226" t="s">
        <v>29</v>
      </c>
      <c r="D10" s="225"/>
      <c r="F10" s="308"/>
      <c r="L10" s="220"/>
    </row>
    <row r="11" spans="1:17" s="125" customFormat="1" ht="13.15">
      <c r="B11" s="226" t="s">
        <v>30</v>
      </c>
      <c r="D11" s="225"/>
      <c r="F11" s="308"/>
      <c r="L11" s="220"/>
    </row>
    <row r="12" spans="1:17" s="125" customFormat="1" ht="13.15">
      <c r="B12" s="226" t="s">
        <v>31</v>
      </c>
      <c r="D12" s="225"/>
      <c r="F12" s="308"/>
      <c r="L12" s="220"/>
    </row>
    <row r="13" spans="1:17" s="125" customFormat="1" ht="13.15">
      <c r="B13" s="226" t="s">
        <v>32</v>
      </c>
      <c r="D13" s="225"/>
      <c r="F13" s="308"/>
      <c r="L13" s="220"/>
    </row>
    <row r="14" spans="1:17" s="125" customFormat="1" ht="13.15">
      <c r="B14" s="226" t="s">
        <v>33</v>
      </c>
      <c r="D14" s="225"/>
      <c r="F14" s="308"/>
      <c r="L14" s="220"/>
    </row>
    <row r="15" spans="1:17" s="125" customFormat="1" ht="13.15">
      <c r="B15" s="226" t="s">
        <v>34</v>
      </c>
      <c r="D15" s="225"/>
      <c r="F15" s="308"/>
      <c r="L15" s="220"/>
    </row>
    <row r="16" spans="1:17" s="125" customFormat="1" ht="13.15">
      <c r="B16" s="226" t="s">
        <v>35</v>
      </c>
      <c r="D16" s="225"/>
      <c r="F16" s="308"/>
      <c r="L16" s="220"/>
    </row>
    <row r="17" spans="2:12">
      <c r="B17" s="134"/>
      <c r="C17" s="308"/>
      <c r="D17" s="132"/>
      <c r="F17" s="130"/>
      <c r="L17" s="130"/>
    </row>
    <row r="18" spans="2:12">
      <c r="B18" s="132" t="s">
        <v>36</v>
      </c>
      <c r="D18" s="132"/>
      <c r="F18" s="130"/>
      <c r="L18" s="130"/>
    </row>
    <row r="19" spans="2:12" s="125" customFormat="1" ht="13.15">
      <c r="B19" s="226" t="s">
        <v>37</v>
      </c>
      <c r="D19" s="225"/>
      <c r="F19" s="308"/>
      <c r="L19" s="220"/>
    </row>
    <row r="20" spans="2:12" s="125" customFormat="1" ht="13.15">
      <c r="B20" s="226" t="s">
        <v>38</v>
      </c>
      <c r="D20" s="225"/>
      <c r="F20" s="308"/>
      <c r="L20" s="220"/>
    </row>
    <row r="21" spans="2:12" s="125" customFormat="1" ht="13.15">
      <c r="B21" s="226" t="s">
        <v>39</v>
      </c>
      <c r="D21" s="225"/>
      <c r="F21" s="308"/>
      <c r="L21" s="220"/>
    </row>
    <row r="22" spans="2:12" s="125" customFormat="1" ht="13.15">
      <c r="B22" s="226" t="s">
        <v>40</v>
      </c>
      <c r="D22" s="225"/>
      <c r="F22" s="308"/>
      <c r="L22" s="220"/>
    </row>
    <row r="23" spans="2:12" s="125" customFormat="1" ht="13.15">
      <c r="B23" s="226" t="s">
        <v>41</v>
      </c>
      <c r="D23" s="225"/>
      <c r="F23" s="308"/>
      <c r="L23" s="220"/>
    </row>
    <row r="24" spans="2:12" s="125" customFormat="1" ht="13.15">
      <c r="B24" s="226" t="s">
        <v>42</v>
      </c>
      <c r="D24" s="225"/>
      <c r="F24" s="308"/>
      <c r="L24" s="220"/>
    </row>
    <row r="25" spans="2:12" s="125" customFormat="1" ht="13.15">
      <c r="B25" s="226" t="s">
        <v>43</v>
      </c>
      <c r="D25" s="225"/>
      <c r="F25" s="308"/>
      <c r="L25" s="220"/>
    </row>
    <row r="26" spans="2:12" s="125" customFormat="1" ht="13.15">
      <c r="B26" s="226" t="s">
        <v>44</v>
      </c>
      <c r="D26" s="225"/>
      <c r="F26" s="308"/>
      <c r="L26" s="220"/>
    </row>
    <row r="27" spans="2:12" s="125" customFormat="1" ht="13.15">
      <c r="B27" s="226" t="s">
        <v>45</v>
      </c>
      <c r="D27" s="225"/>
      <c r="F27" s="308"/>
      <c r="L27" s="220"/>
    </row>
    <row r="28" spans="2:12" s="125" customFormat="1" ht="13.15">
      <c r="B28" s="227"/>
      <c r="D28" s="225"/>
      <c r="F28" s="308"/>
      <c r="L28" s="308"/>
    </row>
    <row r="29" spans="2:12" s="125" customFormat="1" ht="13.15">
      <c r="B29" s="226" t="s">
        <v>46</v>
      </c>
      <c r="D29" s="225"/>
      <c r="F29" s="308"/>
      <c r="L29" s="220"/>
    </row>
    <row r="30" spans="2:12" s="125" customFormat="1" ht="13.15">
      <c r="B30" s="226" t="s">
        <v>47</v>
      </c>
      <c r="D30" s="225"/>
      <c r="F30" s="308"/>
    </row>
    <row r="31" spans="2:12" s="125" customFormat="1" ht="12.75">
      <c r="B31" s="226" t="s">
        <v>48</v>
      </c>
      <c r="L31" s="220"/>
    </row>
    <row r="32" spans="2:12" s="125" customFormat="1" ht="13.15">
      <c r="B32" s="227"/>
      <c r="L32" s="220"/>
    </row>
    <row r="33" spans="2:12" s="125" customFormat="1" ht="12.75">
      <c r="B33" s="226" t="s">
        <v>49</v>
      </c>
      <c r="L33" s="220"/>
    </row>
    <row r="34" spans="2:12" s="125" customFormat="1" ht="12.75">
      <c r="B34" s="226" t="s">
        <v>50</v>
      </c>
      <c r="L34" s="220"/>
    </row>
    <row r="35" spans="2:12" s="125" customFormat="1" ht="13.15">
      <c r="B35" s="309" t="s">
        <v>51</v>
      </c>
      <c r="I35" s="227"/>
      <c r="L35" s="220"/>
    </row>
    <row r="36" spans="2:12" s="125" customFormat="1" ht="13.15">
      <c r="B36" s="279"/>
      <c r="I36" s="227"/>
      <c r="L36" s="220"/>
    </row>
    <row r="37" spans="2:12" s="125" customFormat="1" ht="13.15">
      <c r="B37" s="226" t="s">
        <v>52</v>
      </c>
      <c r="I37" s="227"/>
      <c r="L37" s="220"/>
    </row>
    <row r="38" spans="2:12" s="125" customFormat="1" ht="13.15">
      <c r="B38" s="226" t="s">
        <v>53</v>
      </c>
      <c r="I38" s="227"/>
      <c r="L38" s="220"/>
    </row>
    <row r="39" spans="2:12" s="125" customFormat="1" ht="12.75">
      <c r="B39" s="226" t="s">
        <v>54</v>
      </c>
      <c r="L39" s="220"/>
    </row>
    <row r="40" spans="2:12" s="125" customFormat="1" ht="13.15">
      <c r="I40" s="227"/>
      <c r="L40" s="220"/>
    </row>
    <row r="41" spans="2:12" s="125" customFormat="1" ht="13.15">
      <c r="B41" s="224" t="s">
        <v>55</v>
      </c>
      <c r="D41" s="225"/>
      <c r="F41" s="308"/>
      <c r="L41" s="220"/>
    </row>
    <row r="42" spans="2:12" s="125" customFormat="1" ht="12.75">
      <c r="B42" s="224" t="s">
        <v>56</v>
      </c>
      <c r="D42" s="308"/>
      <c r="F42" s="308"/>
      <c r="L42" s="220"/>
    </row>
    <row r="43" spans="2:12" s="125" customFormat="1" ht="12.75">
      <c r="B43" s="224" t="s">
        <v>57</v>
      </c>
      <c r="L43" s="220"/>
    </row>
    <row r="44" spans="2:12">
      <c r="B44" s="128"/>
      <c r="C44" s="127"/>
      <c r="L44" s="131"/>
    </row>
    <row r="45" spans="2:12">
      <c r="C45" s="127"/>
    </row>
    <row r="46" spans="2:12">
      <c r="C46" s="127"/>
    </row>
    <row r="47" spans="2:12">
      <c r="C47" s="127"/>
    </row>
    <row r="48" spans="2:12">
      <c r="C48" s="127"/>
    </row>
    <row r="49" s="127" customFormat="1"/>
    <row r="50" s="127" customFormat="1"/>
    <row r="51" s="127" customFormat="1"/>
    <row r="52" s="127" customFormat="1"/>
    <row r="53" s="127" customFormat="1"/>
    <row r="54" s="127" customFormat="1"/>
    <row r="55" s="127" customFormat="1"/>
    <row r="56" s="127" customFormat="1"/>
    <row r="57" s="127" customFormat="1"/>
    <row r="58" s="127" customFormat="1"/>
    <row r="59" s="127" customFormat="1"/>
    <row r="60" s="127" customFormat="1"/>
    <row r="61" s="127" customFormat="1"/>
    <row r="62" s="127" customFormat="1"/>
    <row r="63" s="127" customFormat="1"/>
    <row r="64" s="127" customFormat="1"/>
    <row r="65" s="127" customFormat="1"/>
    <row r="66" s="127" customFormat="1"/>
    <row r="67" s="127" customFormat="1"/>
    <row r="68" s="127" customFormat="1"/>
    <row r="69" s="127" customFormat="1"/>
    <row r="70" s="127" customFormat="1"/>
    <row r="71" s="127" customFormat="1"/>
    <row r="72" s="127" customFormat="1"/>
    <row r="73" s="127" customFormat="1"/>
    <row r="74" s="127" customFormat="1"/>
    <row r="75" s="127" customFormat="1"/>
    <row r="76" s="127" customFormat="1"/>
    <row r="77" s="127" customFormat="1"/>
    <row r="78" s="127" customFormat="1"/>
    <row r="79" s="127" customFormat="1"/>
    <row r="80" s="127" customFormat="1"/>
    <row r="81" s="127" customFormat="1"/>
    <row r="82" s="127" customFormat="1"/>
    <row r="83" s="127" customFormat="1"/>
    <row r="84" s="127" customFormat="1"/>
    <row r="85" s="127" customFormat="1"/>
    <row r="86" s="127" customFormat="1"/>
    <row r="87" s="127" customFormat="1"/>
    <row r="88" s="127" customFormat="1"/>
    <row r="89" s="127" customFormat="1"/>
    <row r="90" s="127" customFormat="1"/>
    <row r="91" s="127" customFormat="1"/>
    <row r="92" s="127" customFormat="1"/>
    <row r="93" s="127" customFormat="1"/>
    <row r="94" s="127" customFormat="1"/>
    <row r="95" s="127" customFormat="1"/>
    <row r="96" s="127" customFormat="1"/>
    <row r="97" s="127" customFormat="1"/>
    <row r="98" s="127" customFormat="1"/>
    <row r="99" s="127" customFormat="1"/>
    <row r="100" s="127" customFormat="1"/>
    <row r="101" s="127" customFormat="1"/>
    <row r="102" s="127" customFormat="1"/>
    <row r="103" s="127" customFormat="1"/>
    <row r="104" s="127" customFormat="1"/>
    <row r="105" s="127" customFormat="1"/>
    <row r="106" s="127" customFormat="1"/>
    <row r="107" s="127" customFormat="1"/>
    <row r="108" s="127" customFormat="1"/>
    <row r="109" s="127" customFormat="1"/>
    <row r="110" s="127" customFormat="1"/>
    <row r="111" s="127" customFormat="1"/>
    <row r="112" s="127" customFormat="1"/>
    <row r="113" s="127" customFormat="1"/>
    <row r="114" s="127" customFormat="1"/>
    <row r="115" s="127" customFormat="1"/>
    <row r="116" s="127" customFormat="1"/>
    <row r="117" s="127" customFormat="1"/>
    <row r="118" s="127" customFormat="1"/>
    <row r="119" s="127" customFormat="1"/>
    <row r="120" s="127" customFormat="1"/>
    <row r="121" s="127" customFormat="1"/>
    <row r="122" s="127" customFormat="1"/>
    <row r="123" s="127" customFormat="1"/>
    <row r="124" s="127" customFormat="1"/>
    <row r="125" s="127" customFormat="1"/>
    <row r="126" s="127" customFormat="1"/>
    <row r="127" s="127" customFormat="1"/>
    <row r="128" s="127" customFormat="1"/>
    <row r="129" s="127" customFormat="1"/>
    <row r="130" s="127" customFormat="1"/>
    <row r="131" s="127" customFormat="1"/>
    <row r="132" s="127" customFormat="1"/>
    <row r="133" s="127" customFormat="1"/>
    <row r="134" s="127" customFormat="1"/>
    <row r="135" s="127" customFormat="1"/>
    <row r="136" s="127" customFormat="1"/>
    <row r="137" s="127" customFormat="1"/>
    <row r="138" s="127" customFormat="1"/>
    <row r="139" s="127" customFormat="1"/>
    <row r="140" s="127" customFormat="1"/>
    <row r="141" s="127" customFormat="1"/>
    <row r="142" s="127" customFormat="1"/>
    <row r="143" s="127" customFormat="1"/>
    <row r="144" s="127" customFormat="1"/>
    <row r="145" s="127" customFormat="1"/>
    <row r="146" s="127" customFormat="1"/>
    <row r="147" s="127" customFormat="1"/>
    <row r="148" s="127" customFormat="1"/>
    <row r="149" s="127" customFormat="1"/>
    <row r="150" s="127" customFormat="1"/>
    <row r="151" s="127" customFormat="1"/>
    <row r="152" s="127" customFormat="1"/>
    <row r="153" s="127" customFormat="1"/>
    <row r="154" s="127" customFormat="1"/>
    <row r="155" s="127" customFormat="1"/>
    <row r="156" s="127" customFormat="1"/>
    <row r="157" s="127" customFormat="1"/>
    <row r="158" s="127" customFormat="1"/>
    <row r="159" s="127" customFormat="1"/>
    <row r="160" s="127" customFormat="1"/>
    <row r="161" s="127" customFormat="1"/>
    <row r="162" s="127" customFormat="1"/>
    <row r="163" s="127" customFormat="1"/>
    <row r="164" s="127" customFormat="1"/>
    <row r="165" s="127" customFormat="1"/>
    <row r="166" s="127" customFormat="1"/>
    <row r="167" s="127" customFormat="1"/>
    <row r="168" s="127" customFormat="1"/>
    <row r="169" s="127" customFormat="1"/>
    <row r="170" s="127" customFormat="1"/>
    <row r="171" s="127" customFormat="1"/>
    <row r="172" s="127" customFormat="1"/>
    <row r="173" s="127" customFormat="1"/>
    <row r="174" s="127" customFormat="1"/>
    <row r="175" s="127" customFormat="1"/>
    <row r="176" s="127" customFormat="1"/>
    <row r="177" s="127" customFormat="1"/>
    <row r="178" s="127" customFormat="1"/>
    <row r="179" s="127" customFormat="1"/>
    <row r="180" s="127" customFormat="1"/>
    <row r="181" s="127" customFormat="1"/>
    <row r="182" s="127" customFormat="1"/>
    <row r="183" s="127" customFormat="1"/>
    <row r="184" s="127" customFormat="1"/>
    <row r="185" s="127" customFormat="1"/>
    <row r="186" s="127" customFormat="1"/>
    <row r="187" s="127" customFormat="1"/>
    <row r="188" s="127" customFormat="1"/>
    <row r="189" s="127" customFormat="1"/>
    <row r="190" s="127" customFormat="1"/>
    <row r="191" s="127" customFormat="1"/>
    <row r="192" s="127" customFormat="1"/>
    <row r="193" s="127" customFormat="1"/>
    <row r="194" s="127" customFormat="1"/>
    <row r="195" s="127" customFormat="1"/>
    <row r="196" s="127" customFormat="1"/>
    <row r="197" s="127" customFormat="1"/>
    <row r="198" s="127" customFormat="1"/>
    <row r="199" s="127" customFormat="1"/>
    <row r="200" s="127" customFormat="1"/>
    <row r="201" s="127" customFormat="1"/>
    <row r="202" s="127" customFormat="1"/>
    <row r="203" s="127" customFormat="1"/>
    <row r="204" s="127" customFormat="1"/>
    <row r="205" s="127" customFormat="1"/>
    <row r="206" s="127" customFormat="1"/>
    <row r="207" s="127" customFormat="1"/>
    <row r="208" s="127" customFormat="1"/>
    <row r="209" s="127" customFormat="1"/>
    <row r="210" s="127" customFormat="1"/>
    <row r="211" s="127" customFormat="1"/>
    <row r="212" s="127" customFormat="1"/>
    <row r="213" s="127" customFormat="1"/>
    <row r="214" s="127" customFormat="1"/>
    <row r="215" s="127" customFormat="1"/>
    <row r="216" s="127" customFormat="1"/>
    <row r="217" s="127" customFormat="1"/>
    <row r="218" s="127" customFormat="1"/>
    <row r="219" s="127" customFormat="1"/>
    <row r="220" s="127" customFormat="1"/>
    <row r="221" s="127" customFormat="1"/>
    <row r="222" s="127" customFormat="1"/>
    <row r="223" s="127" customFormat="1"/>
    <row r="224" s="127" customFormat="1"/>
    <row r="225" s="127" customFormat="1"/>
    <row r="226" s="127" customFormat="1"/>
    <row r="227" s="127" customFormat="1"/>
    <row r="228" s="127" customFormat="1"/>
    <row r="229" s="127" customFormat="1"/>
    <row r="230" s="127" customFormat="1"/>
    <row r="231" s="127" customFormat="1"/>
    <row r="232" s="127" customFormat="1"/>
    <row r="233" s="127" customFormat="1"/>
    <row r="234" s="127" customFormat="1"/>
    <row r="235" s="127" customFormat="1"/>
    <row r="236" s="127" customFormat="1"/>
    <row r="237" s="127" customFormat="1"/>
    <row r="238" s="127" customFormat="1"/>
    <row r="239" s="127" customFormat="1"/>
    <row r="240" s="127" customFormat="1"/>
    <row r="241" s="127" customFormat="1"/>
    <row r="242" s="127" customFormat="1"/>
    <row r="243" s="127" customFormat="1"/>
    <row r="244" s="127" customFormat="1"/>
    <row r="245" s="127" customFormat="1"/>
    <row r="246" s="127" customFormat="1"/>
    <row r="247" s="127" customFormat="1"/>
    <row r="248" s="127" customFormat="1"/>
    <row r="249" s="127" customFormat="1"/>
    <row r="250" s="127" customFormat="1"/>
    <row r="251" s="127" customFormat="1"/>
    <row r="252" s="127" customFormat="1"/>
    <row r="253" s="127" customFormat="1"/>
    <row r="254" s="127" customFormat="1"/>
    <row r="255" s="127" customFormat="1"/>
    <row r="256" s="127" customFormat="1"/>
    <row r="257" s="127" customFormat="1"/>
    <row r="258" s="127" customFormat="1"/>
    <row r="259" s="127" customFormat="1"/>
    <row r="260" s="127" customFormat="1"/>
    <row r="261" s="127" customFormat="1"/>
    <row r="262" s="127" customFormat="1"/>
    <row r="263" s="127" customFormat="1"/>
    <row r="264" s="127" customFormat="1"/>
    <row r="265" s="127" customFormat="1"/>
    <row r="266" s="127" customFormat="1"/>
    <row r="267" s="127" customFormat="1"/>
    <row r="268" s="127" customFormat="1"/>
    <row r="269" s="127" customFormat="1"/>
    <row r="270" s="127" customFormat="1"/>
    <row r="271" s="127" customFormat="1"/>
    <row r="272" s="127" customFormat="1"/>
    <row r="273" s="127" customFormat="1"/>
    <row r="274" s="127" customFormat="1"/>
    <row r="275" s="127" customFormat="1"/>
    <row r="276" s="127" customFormat="1"/>
    <row r="277" s="127" customFormat="1"/>
    <row r="278" s="127" customFormat="1"/>
    <row r="279" s="127" customFormat="1"/>
    <row r="280" s="127" customFormat="1"/>
    <row r="281" s="127" customFormat="1"/>
    <row r="282" s="127" customFormat="1"/>
    <row r="283" s="127" customFormat="1"/>
    <row r="284" s="127" customFormat="1"/>
    <row r="285" s="127" customFormat="1"/>
    <row r="286" s="127" customFormat="1"/>
    <row r="287" s="127" customFormat="1"/>
    <row r="288" s="127" customFormat="1"/>
    <row r="289" s="127" customFormat="1"/>
    <row r="290" s="127" customFormat="1"/>
    <row r="291" s="127" customFormat="1"/>
    <row r="292" s="127" customFormat="1"/>
    <row r="293" s="127" customFormat="1"/>
    <row r="294" s="127" customFormat="1"/>
    <row r="295" s="127" customFormat="1"/>
    <row r="296" s="127" customFormat="1"/>
    <row r="297" s="127" customFormat="1"/>
    <row r="298" s="127" customFormat="1"/>
    <row r="299" s="127" customFormat="1"/>
    <row r="300" s="127" customFormat="1"/>
    <row r="301" s="127" customFormat="1"/>
    <row r="302" s="127" customFormat="1"/>
    <row r="303" s="127" customFormat="1"/>
    <row r="304" s="127" customFormat="1"/>
    <row r="305" s="127" customFormat="1"/>
    <row r="306" s="127" customFormat="1"/>
    <row r="307" s="127" customFormat="1"/>
    <row r="308" s="127" customFormat="1"/>
    <row r="309" s="127" customFormat="1"/>
    <row r="310" s="127" customFormat="1"/>
    <row r="311" s="127" customFormat="1"/>
    <row r="312" s="127" customFormat="1"/>
    <row r="313" s="127" customFormat="1"/>
    <row r="314" s="127" customFormat="1"/>
    <row r="315" s="127" customFormat="1"/>
    <row r="316" s="127" customFormat="1"/>
    <row r="317" s="127" customFormat="1"/>
    <row r="318" s="127" customFormat="1"/>
    <row r="319" s="127" customFormat="1"/>
    <row r="320" s="127" customFormat="1"/>
    <row r="321" s="127" customFormat="1"/>
    <row r="322" s="127" customFormat="1"/>
    <row r="323" s="127" customFormat="1"/>
    <row r="324" s="127" customFormat="1"/>
    <row r="325" s="127" customFormat="1"/>
    <row r="326" s="127" customFormat="1"/>
    <row r="327" s="127" customFormat="1"/>
    <row r="328" s="127" customFormat="1"/>
    <row r="329" s="127" customFormat="1"/>
    <row r="330" s="127" customFormat="1"/>
    <row r="331" s="127" customFormat="1"/>
    <row r="332" s="127" customFormat="1"/>
    <row r="333" s="127" customFormat="1"/>
    <row r="334" s="127" customFormat="1"/>
    <row r="335" s="127" customFormat="1"/>
    <row r="336" s="127" customFormat="1"/>
    <row r="337" s="127" customFormat="1"/>
    <row r="338" s="127" customFormat="1"/>
    <row r="339" s="127" customFormat="1"/>
    <row r="340" s="127" customFormat="1"/>
    <row r="341" s="127" customFormat="1"/>
    <row r="342" s="127" customFormat="1"/>
    <row r="343" s="127" customFormat="1"/>
    <row r="344" s="127" customFormat="1"/>
    <row r="345" s="127" customFormat="1"/>
    <row r="346" s="127" customFormat="1"/>
    <row r="347" s="127" customFormat="1"/>
    <row r="348" s="127" customFormat="1"/>
    <row r="349" s="127" customFormat="1"/>
    <row r="350" s="127" customFormat="1"/>
    <row r="351" s="127" customFormat="1"/>
    <row r="352" s="127" customFormat="1"/>
    <row r="353" s="127" customFormat="1"/>
    <row r="354" s="127" customFormat="1"/>
    <row r="355" s="127" customFormat="1"/>
    <row r="356" s="127" customFormat="1"/>
    <row r="357" s="127" customFormat="1"/>
    <row r="358" s="127" customFormat="1"/>
    <row r="359" s="127" customFormat="1"/>
    <row r="360" s="127" customFormat="1"/>
    <row r="361" s="127" customFormat="1"/>
    <row r="362" s="127" customFormat="1"/>
    <row r="363" s="127" customFormat="1"/>
    <row r="364" s="127" customFormat="1"/>
    <row r="365" s="127" customFormat="1"/>
    <row r="366" s="127" customFormat="1"/>
    <row r="367" s="127" customFormat="1"/>
    <row r="368" s="127" customFormat="1"/>
    <row r="369" s="127" customFormat="1"/>
    <row r="370" s="127" customFormat="1"/>
    <row r="371" s="127" customFormat="1"/>
    <row r="372" s="127" customFormat="1"/>
    <row r="373" s="127" customFormat="1"/>
    <row r="374" s="127" customFormat="1"/>
    <row r="375" s="127" customFormat="1"/>
    <row r="376" s="127" customFormat="1"/>
    <row r="377" s="127" customFormat="1"/>
    <row r="378" s="127" customFormat="1"/>
    <row r="379" s="127" customFormat="1"/>
    <row r="380" s="127" customFormat="1"/>
    <row r="381" s="127" customFormat="1"/>
    <row r="382" s="127" customFormat="1"/>
    <row r="383" s="127" customFormat="1"/>
    <row r="384" s="127" customFormat="1"/>
    <row r="385" s="127" customFormat="1"/>
    <row r="386" s="127" customFormat="1"/>
    <row r="387" s="127" customFormat="1"/>
    <row r="388" s="127" customFormat="1"/>
    <row r="389" s="127" customFormat="1"/>
    <row r="390" s="127" customFormat="1"/>
    <row r="391" s="127" customFormat="1"/>
    <row r="392" s="127" customFormat="1"/>
    <row r="393" s="127" customFormat="1"/>
    <row r="394" s="127" customFormat="1"/>
    <row r="395" s="127" customFormat="1"/>
    <row r="396" s="127" customFormat="1"/>
    <row r="397" s="127" customFormat="1"/>
    <row r="398" s="127" customFormat="1"/>
    <row r="399" s="127" customFormat="1"/>
    <row r="400" s="127" customFormat="1"/>
    <row r="401" s="127" customFormat="1"/>
    <row r="402" s="127" customFormat="1"/>
    <row r="403" s="127" customFormat="1"/>
    <row r="404" s="127" customFormat="1"/>
    <row r="405" s="127" customFormat="1"/>
    <row r="406" s="127" customFormat="1"/>
    <row r="407" s="127" customFormat="1"/>
    <row r="408" s="127" customFormat="1"/>
    <row r="409" s="127" customFormat="1"/>
    <row r="410" s="127" customFormat="1"/>
    <row r="411" s="127" customFormat="1"/>
    <row r="412" s="127" customFormat="1"/>
    <row r="413" s="127" customFormat="1"/>
    <row r="414" s="127" customFormat="1"/>
    <row r="415" s="127" customFormat="1"/>
    <row r="416" s="127" customFormat="1"/>
    <row r="417" s="127" customFormat="1"/>
    <row r="418" s="127" customFormat="1"/>
    <row r="419" s="127" customFormat="1"/>
    <row r="420" s="127" customFormat="1"/>
    <row r="421" s="127" customFormat="1"/>
    <row r="422" s="127" customFormat="1"/>
    <row r="423" s="127" customFormat="1"/>
    <row r="424" s="127" customFormat="1"/>
  </sheetData>
  <hyperlinks>
    <hyperlink ref="B4" location="'Key Stats'!A1" display="Key statistics" xr:uid="{00000000-0004-0000-0200-000001000000}"/>
    <hyperlink ref="B8" location="Australia" display="Australia" xr:uid="{00000000-0004-0000-0200-000002000000}"/>
    <hyperlink ref="B9" location="ACT!A1" display="Australian Capital Territory" xr:uid="{00000000-0004-0000-0200-000003000000}"/>
    <hyperlink ref="B10" location="NSW!A1" display="New South Wales" xr:uid="{00000000-0004-0000-0200-000004000000}"/>
    <hyperlink ref="B11" location="Vic!A1" display="Victoria" xr:uid="{00000000-0004-0000-0200-000005000000}"/>
    <hyperlink ref="B12" location="Qld!A1" display="Queensland" xr:uid="{00000000-0004-0000-0200-000006000000}"/>
    <hyperlink ref="B13" location="SA!A1" display="South Australia" xr:uid="{00000000-0004-0000-0200-000007000000}"/>
    <hyperlink ref="B14" location="WA!A1" display="Western Australia" xr:uid="{00000000-0004-0000-0200-000008000000}"/>
    <hyperlink ref="B15" location="Tas!A1" display="Tasmania" xr:uid="{00000000-0004-0000-0200-000009000000}"/>
    <hyperlink ref="B16" location="NT!A1" display="Northern Territory" xr:uid="{00000000-0004-0000-0200-00000A000000}"/>
    <hyperlink ref="B19" location="Australia_by_age_chart" display="Insured people by age and gender, selected years, Australia" xr:uid="{00000000-0004-0000-0200-00000B000000}"/>
    <hyperlink ref="B20" location="ACT_by_age_chart" display="Insured people by age and gender, selected years, Australian Capital Territory" xr:uid="{00000000-0004-0000-0200-00000C000000}"/>
    <hyperlink ref="B21" location="NSW_by_age_chart" display="Insured people by age and gender, selected years, New South Wales" xr:uid="{00000000-0004-0000-0200-00000D000000}"/>
    <hyperlink ref="B22" location="Vic_by_age_chart" display="Insured people by age and gender, selected years, Victoria" xr:uid="{00000000-0004-0000-0200-00000E000000}"/>
    <hyperlink ref="B23" location="Qld_by_age_chart" display="Insured people by age and gender, selected years, Queensland" xr:uid="{00000000-0004-0000-0200-00000F000000}"/>
    <hyperlink ref="B24" location="SSA_by_age_chart" display="Insured people by age and gender, selected years, South Australia" xr:uid="{00000000-0004-0000-0200-000010000000}"/>
    <hyperlink ref="B25" location="WA_by_age_chart" display="Insured people by age and gender, selected years, Western Australia" xr:uid="{00000000-0004-0000-0200-000011000000}"/>
    <hyperlink ref="B26" location="Tas_by_age_chart" display="Insured people by age and gender, selected years, Tasmania" xr:uid="{00000000-0004-0000-0200-000012000000}"/>
    <hyperlink ref="B27" location="NT_by_age_chart" display="Insured people by age and gender, selected years, Northern Territory" xr:uid="{00000000-0004-0000-0200-000013000000}"/>
    <hyperlink ref="B29" location="ChartPersonsAustralia" display="Total Privately Insured People  by State, at 31 December, trends from 1999" xr:uid="{00000000-0004-0000-0200-000014000000}"/>
    <hyperlink ref="B30" location="ChartPercentAustralia" display="Total Privately Insured People  by State, percent of the population at 31 December, trends from 1999" xr:uid="{00000000-0004-0000-0200-000015000000}"/>
    <hyperlink ref="B31" location="ChartTotalpersonsPercent" display="Total privately insured people and percent of population, Australia, trends from 1999" xr:uid="{00000000-0004-0000-0200-000016000000}"/>
    <hyperlink ref="B33" location="AnnPercchangxagechart" display="Annual percent change in number of people with hospital treatment insurance  by age cohort - Australia" xr:uid="{00000000-0004-0000-0200-000017000000}"/>
    <hyperlink ref="B34" location="AnnNumcchangxagechart" display="Annual change in number of insured people with hospital treatment insurance  by age cohort - Australia" xr:uid="{00000000-0004-0000-0200-000018000000}"/>
    <hyperlink ref="B41" location="Explanatory_notes" display="Explanatory notes" xr:uid="{00000000-0004-0000-0200-000019000000}"/>
    <hyperlink ref="B42" location="DefnsAbbrvtns!Print_Area" display="Definitions" xr:uid="{00000000-0004-0000-0200-00001A000000}"/>
    <hyperlink ref="B43" location="RelatedPublications!Print_Area" display="Related Publications" xr:uid="{00000000-0004-0000-0200-00001B000000}"/>
    <hyperlink ref="B35" location="Insured_Persons_by_Age_Category___All_Private_Health_Insurers___As_at_31_December" display="Annual change in number of people with hospital treatment insurance by Age Cohort - Australia (net of movements between age groups)" xr:uid="{BBB46542-A0B5-4E19-BDF5-102FD1890F7D}"/>
    <hyperlink ref="B37" location="Annual_per_cent_change_in_number_of_people_with_hospital_treatment_insurance_by_age_cohort" display="Annual per cent change in number of people with hospital treatment insurance by age cohort " xr:uid="{E79641D4-F365-4792-B058-907A85803D1A}"/>
    <hyperlink ref="B38" location="Insured_persons_by_age_and_by_gender_cohort" display="Insured persons by age and by gender cohort " xr:uid="{C816F022-B564-4386-A6FB-717855176DCB}"/>
    <hyperlink ref="B39" location="Proportion_of_population_with_hospital_treatment_insurance_by_state" display="Proportion of population with hospital treatment insurance by state " xr:uid="{24CCAA47-B0CB-4A38-8842-232F3EF56FB2}"/>
  </hyperlinks>
  <pageMargins left="0.70866141732283472" right="0.70866141732283472" top="0.74803149606299213" bottom="0.74803149606299213" header="0.31496062992125984" footer="0.31496062992125984"/>
  <pageSetup paperSize="9" scale="64" orientation="portrait" r:id="rId1"/>
  <headerFooter>
    <oddHeader>&amp;C&amp;B&amp;"Arial"&amp;12&amp;Kff0000​‌OFFICIAL: Sensitive‌​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AA61"/>
  <sheetViews>
    <sheetView zoomScaleNormal="100" zoomScaleSheetLayoutView="100" workbookViewId="0"/>
  </sheetViews>
  <sheetFormatPr defaultColWidth="9" defaultRowHeight="12.75"/>
  <cols>
    <col min="1" max="1" width="9" style="355"/>
    <col min="2" max="20" width="8.7109375" style="126" customWidth="1"/>
    <col min="21" max="24" width="9" style="126"/>
    <col min="25" max="25" width="9.85546875" style="126" bestFit="1" customWidth="1"/>
    <col min="26" max="27" width="8.85546875" style="126" customWidth="1"/>
    <col min="28" max="16384" width="9" style="126"/>
  </cols>
  <sheetData>
    <row r="1" spans="1:27" ht="17.649999999999999">
      <c r="A1" s="356" t="s">
        <v>58</v>
      </c>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row>
    <row r="2" spans="1:27" ht="17.649999999999999">
      <c r="A2" s="356" t="s">
        <v>59</v>
      </c>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row>
    <row r="3" spans="1:27" ht="17.649999999999999">
      <c r="A3" s="357"/>
      <c r="B3" s="125"/>
      <c r="C3" s="125"/>
      <c r="D3" s="125"/>
      <c r="E3" s="125"/>
      <c r="F3" s="125"/>
      <c r="G3" s="125"/>
      <c r="H3" s="125"/>
      <c r="I3" s="125"/>
      <c r="J3" s="125"/>
      <c r="K3" s="125"/>
      <c r="L3" s="125"/>
      <c r="M3" s="125"/>
      <c r="N3" s="125"/>
      <c r="O3" s="125"/>
      <c r="P3" s="125"/>
      <c r="Q3" s="125"/>
      <c r="R3" s="125"/>
      <c r="S3" s="125"/>
      <c r="T3" s="125"/>
      <c r="U3" s="125"/>
      <c r="V3" s="125"/>
      <c r="W3" s="125"/>
    </row>
    <row r="4" spans="1:27" ht="13.15">
      <c r="A4" s="358" t="s">
        <v>60</v>
      </c>
      <c r="B4" s="125"/>
      <c r="C4" s="204"/>
      <c r="D4" s="204"/>
      <c r="E4" s="204"/>
      <c r="F4" s="204"/>
      <c r="G4" s="204"/>
      <c r="H4" s="204"/>
      <c r="I4" s="204"/>
      <c r="J4" s="204"/>
      <c r="K4" s="204"/>
      <c r="L4" s="204"/>
      <c r="M4" s="204"/>
      <c r="N4" s="204"/>
      <c r="O4" s="204"/>
      <c r="P4" s="204"/>
      <c r="Q4" s="204"/>
      <c r="R4" s="204"/>
      <c r="S4" s="204"/>
      <c r="T4" s="204"/>
      <c r="U4" s="125"/>
      <c r="V4" s="125"/>
      <c r="W4" s="125"/>
    </row>
    <row r="5" spans="1:27" ht="13.15">
      <c r="A5" s="353"/>
      <c r="B5" s="365">
        <v>34698</v>
      </c>
      <c r="C5" s="365">
        <v>35063</v>
      </c>
      <c r="D5" s="365">
        <v>35419</v>
      </c>
      <c r="E5" s="365">
        <v>35794</v>
      </c>
      <c r="F5" s="365">
        <v>36159</v>
      </c>
      <c r="G5" s="365">
        <v>36524</v>
      </c>
      <c r="H5" s="365">
        <v>36890</v>
      </c>
      <c r="I5" s="365">
        <v>37255</v>
      </c>
      <c r="J5" s="365">
        <v>37620</v>
      </c>
      <c r="K5" s="365">
        <v>37985</v>
      </c>
      <c r="L5" s="365">
        <v>38351</v>
      </c>
      <c r="M5" s="365">
        <v>38716</v>
      </c>
      <c r="N5" s="365">
        <v>39081</v>
      </c>
      <c r="O5" s="365">
        <v>39446</v>
      </c>
      <c r="P5" s="365">
        <v>39812</v>
      </c>
      <c r="Q5" s="365">
        <v>40177</v>
      </c>
      <c r="R5" s="365">
        <v>40542</v>
      </c>
      <c r="S5" s="365">
        <v>40907</v>
      </c>
      <c r="T5" s="365">
        <v>41273</v>
      </c>
      <c r="U5" s="365">
        <v>41638</v>
      </c>
      <c r="V5" s="365">
        <v>42003</v>
      </c>
      <c r="W5" s="365">
        <v>42368</v>
      </c>
      <c r="X5" s="365">
        <v>42734</v>
      </c>
      <c r="Y5" s="365">
        <v>43099</v>
      </c>
      <c r="Z5" s="365">
        <v>43464</v>
      </c>
      <c r="AA5" s="365">
        <v>43829</v>
      </c>
    </row>
    <row r="6" spans="1:27">
      <c r="A6" s="353" t="s">
        <v>61</v>
      </c>
      <c r="B6" s="206">
        <v>1900</v>
      </c>
      <c r="C6" s="206">
        <v>2026</v>
      </c>
      <c r="D6" s="206">
        <v>2972.4850000000001</v>
      </c>
      <c r="E6" s="206">
        <v>2972.3829999999998</v>
      </c>
      <c r="F6" s="206">
        <v>2978.59</v>
      </c>
      <c r="G6" s="206">
        <v>2970.681</v>
      </c>
      <c r="H6" s="206">
        <v>2971.6550000000002</v>
      </c>
      <c r="I6" s="206">
        <v>2995.393</v>
      </c>
      <c r="J6" s="206">
        <v>3034.58</v>
      </c>
      <c r="K6" s="206">
        <f>'Charts  2'!N$13</f>
        <v>3135.6129999999998</v>
      </c>
      <c r="L6" s="206">
        <f>'Charts  2'!N$14</f>
        <v>3189.4940000000001</v>
      </c>
      <c r="M6" s="206">
        <f>'Charts  2'!N$15</f>
        <v>3247.252</v>
      </c>
      <c r="N6" s="206">
        <f>'Charts  2'!N$16</f>
        <v>3319.049</v>
      </c>
      <c r="O6" s="206">
        <f>'Charts  2'!N$17</f>
        <v>3402.873</v>
      </c>
      <c r="P6" s="206">
        <f>'Charts  2'!N$18</f>
        <v>3485.9639999999999</v>
      </c>
      <c r="Q6" s="206">
        <f>'Charts  2'!N$19</f>
        <v>3556.8119999999999</v>
      </c>
      <c r="R6" s="206">
        <f>'Charts  2'!N$20</f>
        <v>3628.848</v>
      </c>
      <c r="S6" s="206">
        <f>'Charts  2'!$N$21</f>
        <v>3682.03</v>
      </c>
      <c r="T6" s="206">
        <f>'Charts  2'!$N$22</f>
        <v>3704.6950000000002</v>
      </c>
      <c r="U6" s="206">
        <f>'Charts  2'!$N$23</f>
        <v>3711.46</v>
      </c>
      <c r="V6" s="206">
        <f>'Charts  2'!$N$24</f>
        <v>3696.5140000000001</v>
      </c>
      <c r="W6" s="206">
        <f>'Charts  2'!$N$25</f>
        <v>3695.732</v>
      </c>
      <c r="X6" s="206">
        <f>'Charts  2'!$N$26</f>
        <v>3725.3670000000002</v>
      </c>
      <c r="Y6" s="206">
        <f>'Charts  2'!$N27</f>
        <v>3787.2482</v>
      </c>
      <c r="Z6" s="206">
        <f>'Charts  2'!$N28</f>
        <v>3844.694</v>
      </c>
      <c r="AA6" s="206">
        <f>'Charts  2'!$N29</f>
        <v>3911.1109999999999</v>
      </c>
    </row>
    <row r="7" spans="1:27">
      <c r="A7" s="359" t="s">
        <v>62</v>
      </c>
      <c r="B7" s="207">
        <v>1367</v>
      </c>
      <c r="C7" s="207">
        <v>1439</v>
      </c>
      <c r="D7" s="207">
        <v>2164.8719999999998</v>
      </c>
      <c r="E7" s="207">
        <v>2156.4659999999999</v>
      </c>
      <c r="F7" s="207">
        <v>2133.6729999999998</v>
      </c>
      <c r="G7" s="207">
        <v>2116.0259999999998</v>
      </c>
      <c r="H7" s="207">
        <v>2115.306</v>
      </c>
      <c r="I7" s="207">
        <v>2127.1350000000002</v>
      </c>
      <c r="J7" s="207">
        <v>2170.3000000000002</v>
      </c>
      <c r="K7" s="207">
        <f>'Charts  2'!O$13</f>
        <v>2260.2950000000001</v>
      </c>
      <c r="L7" s="207">
        <f>'Charts  2'!O$14</f>
        <v>2312.9549999999999</v>
      </c>
      <c r="M7" s="207">
        <f>'Charts  2'!O$15</f>
        <v>2361.085</v>
      </c>
      <c r="N7" s="207">
        <f>'Charts  2'!O$16</f>
        <v>2415.7849999999999</v>
      </c>
      <c r="O7" s="207">
        <f>'Charts  2'!O$17</f>
        <v>2475.8910000000001</v>
      </c>
      <c r="P7" s="207">
        <f>'Charts  2'!O$18</f>
        <v>2535.3130000000001</v>
      </c>
      <c r="Q7" s="207">
        <f>'Charts  2'!O$19</f>
        <v>2591.2890000000002</v>
      </c>
      <c r="R7" s="207">
        <f>'Charts  2'!O$20</f>
        <v>2644.6210000000001</v>
      </c>
      <c r="S7" s="207">
        <f>'Charts  2'!$O$21</f>
        <v>2681.335</v>
      </c>
      <c r="T7" s="207">
        <f>'Charts  2'!$O$22</f>
        <v>2692.5929999999998</v>
      </c>
      <c r="U7" s="207">
        <f>'Charts  2'!$O$23</f>
        <v>2694.8649999999998</v>
      </c>
      <c r="V7" s="207">
        <f>'Charts  2'!$O$24</f>
        <v>2689.4769999999999</v>
      </c>
      <c r="W7" s="207">
        <f>'Charts  2'!$O$25</f>
        <v>2693.306</v>
      </c>
      <c r="X7" s="207">
        <f>'Charts  2'!$O$26</f>
        <v>2707.5790000000002</v>
      </c>
      <c r="Y7" s="207">
        <f>'Charts  2'!$O$27</f>
        <v>2766.8502000000003</v>
      </c>
      <c r="Z7" s="207">
        <f>'Charts  2'!$O$28</f>
        <v>2833.1579999999999</v>
      </c>
      <c r="AA7" s="207">
        <f>'Charts  2'!$O$29</f>
        <v>2909.0239999999999</v>
      </c>
    </row>
    <row r="8" spans="1:27">
      <c r="A8" s="353" t="s">
        <v>63</v>
      </c>
      <c r="B8" s="125">
        <v>987</v>
      </c>
      <c r="C8" s="125">
        <v>1036</v>
      </c>
      <c r="D8" s="206">
        <v>1530.405</v>
      </c>
      <c r="E8" s="206">
        <v>1552.75</v>
      </c>
      <c r="F8" s="206">
        <v>1555.655</v>
      </c>
      <c r="G8" s="206">
        <v>1558.761</v>
      </c>
      <c r="H8" s="206">
        <v>1574.896</v>
      </c>
      <c r="I8" s="206">
        <v>1609.7840000000001</v>
      </c>
      <c r="J8" s="206">
        <v>1665.557</v>
      </c>
      <c r="K8" s="206">
        <f>'Charts  2'!P$13</f>
        <v>1763.614</v>
      </c>
      <c r="L8" s="206">
        <f>'Charts  2'!P$14</f>
        <v>1843.1379999999999</v>
      </c>
      <c r="M8" s="206">
        <f>'Charts  2'!P$15</f>
        <v>1889.9290000000001</v>
      </c>
      <c r="N8" s="206">
        <f>'Charts  2'!P$16</f>
        <v>1941.76</v>
      </c>
      <c r="O8" s="206">
        <f>'Charts  2'!P$17</f>
        <v>2006.876</v>
      </c>
      <c r="P8" s="206">
        <f>'Charts  2'!P$18</f>
        <v>2076.0360000000001</v>
      </c>
      <c r="Q8" s="206">
        <f>'Charts  2'!P$19</f>
        <v>2125.3580000000002</v>
      </c>
      <c r="R8" s="206">
        <f>'Charts  2'!P$20</f>
        <v>2158.6489999999999</v>
      </c>
      <c r="S8" s="206">
        <f>'Charts  2'!$P$21</f>
        <v>2159.7080000000001</v>
      </c>
      <c r="T8" s="206">
        <f>'Charts  2'!$P$22</f>
        <v>2142.5619999999999</v>
      </c>
      <c r="U8" s="206">
        <f>'Charts  2'!$P$23</f>
        <v>2125.2950000000001</v>
      </c>
      <c r="V8" s="206">
        <f>'Charts  2'!$P$24</f>
        <v>2102.636</v>
      </c>
      <c r="W8" s="206">
        <f>'Charts  2'!$P$25</f>
        <v>2092.4580000000001</v>
      </c>
      <c r="X8" s="206">
        <f>'Charts  2'!$P$26</f>
        <v>2112.9569999999999</v>
      </c>
      <c r="Y8" s="206">
        <f>'Charts  2'!$P$27</f>
        <v>2150.5022000000004</v>
      </c>
      <c r="Z8" s="206">
        <f>'Charts  2'!$P$28</f>
        <v>2205.8510000000001</v>
      </c>
      <c r="AA8" s="206">
        <f>'Charts  2'!$P$29</f>
        <v>2263.5810000000001</v>
      </c>
    </row>
    <row r="9" spans="1:27">
      <c r="A9" s="359" t="s">
        <v>64</v>
      </c>
      <c r="B9" s="207">
        <v>486</v>
      </c>
      <c r="C9" s="207">
        <v>480</v>
      </c>
      <c r="D9" s="207">
        <v>695.65</v>
      </c>
      <c r="E9" s="207">
        <v>695.59400000000005</v>
      </c>
      <c r="F9" s="207">
        <v>689.03800000000001</v>
      </c>
      <c r="G9" s="207">
        <v>681.33600000000001</v>
      </c>
      <c r="H9" s="207">
        <v>676.89499999999998</v>
      </c>
      <c r="I9" s="207">
        <v>679.84400000000005</v>
      </c>
      <c r="J9" s="207">
        <v>687.48500000000001</v>
      </c>
      <c r="K9" s="207">
        <f>'Charts  2'!Q$13</f>
        <v>707.03399999999999</v>
      </c>
      <c r="L9" s="207">
        <f>'Charts  2'!Q$14</f>
        <v>720.77200000000005</v>
      </c>
      <c r="M9" s="207">
        <f>'Charts  2'!Q$15</f>
        <v>730.46</v>
      </c>
      <c r="N9" s="207">
        <f>'Charts  2'!Q$16</f>
        <v>740.48299999999995</v>
      </c>
      <c r="O9" s="207">
        <f>'Charts  2'!Q$17</f>
        <v>750.59299999999996</v>
      </c>
      <c r="P9" s="207">
        <f>'Charts  2'!Q$18</f>
        <v>762.20899999999995</v>
      </c>
      <c r="Q9" s="207">
        <f>'Charts  2'!Q$19</f>
        <v>771.55399999999997</v>
      </c>
      <c r="R9" s="207">
        <f>'Charts  2'!Q$20</f>
        <v>781.21199999999999</v>
      </c>
      <c r="S9" s="207">
        <f>'Charts  2'!$Q$21</f>
        <v>786.03</v>
      </c>
      <c r="T9" s="207">
        <f>'Charts  2'!$Q$22</f>
        <v>785.61699999999996</v>
      </c>
      <c r="U9" s="207">
        <f>'Charts  2'!$Q$23</f>
        <v>783.33199999999999</v>
      </c>
      <c r="V9" s="207">
        <f>'Charts  2'!$Q$24</f>
        <v>779.20299999999997</v>
      </c>
      <c r="W9" s="207">
        <f>'Charts  2'!$Q$25</f>
        <v>778.19500000000005</v>
      </c>
      <c r="X9" s="207">
        <f>'Charts  2'!$Q$26</f>
        <v>785.14200000000005</v>
      </c>
      <c r="Y9" s="207">
        <f>'Charts  2'!$Q$27</f>
        <v>799.90819999999997</v>
      </c>
      <c r="Z9" s="207">
        <f>'Charts  2'!$Q$28</f>
        <v>816.61699999999996</v>
      </c>
      <c r="AA9" s="207">
        <f>'Charts  2'!$Q$29</f>
        <v>833.36500000000001</v>
      </c>
    </row>
    <row r="10" spans="1:27">
      <c r="A10" s="353" t="s">
        <v>65</v>
      </c>
      <c r="B10" s="125">
        <v>628</v>
      </c>
      <c r="C10" s="125">
        <v>670</v>
      </c>
      <c r="D10" s="206">
        <v>915.37800000000004</v>
      </c>
      <c r="E10" s="206">
        <v>918.43499999999995</v>
      </c>
      <c r="F10" s="206">
        <v>911.59299999999996</v>
      </c>
      <c r="G10" s="206">
        <v>909.98599999999999</v>
      </c>
      <c r="H10" s="206">
        <v>921.76300000000003</v>
      </c>
      <c r="I10" s="206">
        <v>947.90200000000004</v>
      </c>
      <c r="J10" s="206">
        <v>985.95699999999999</v>
      </c>
      <c r="K10" s="206">
        <f>'Charts  2'!R$13</f>
        <v>1049.395</v>
      </c>
      <c r="L10" s="206">
        <f>'Charts  2'!R$14</f>
        <v>1107.3820000000001</v>
      </c>
      <c r="M10" s="206">
        <f>'Charts  2'!R$15</f>
        <v>1145.088</v>
      </c>
      <c r="N10" s="206">
        <f>'Charts  2'!R$16</f>
        <v>1195.06</v>
      </c>
      <c r="O10" s="206">
        <f>'Charts  2'!R$17</f>
        <v>1248.559</v>
      </c>
      <c r="P10" s="206">
        <f>'Charts  2'!R$18</f>
        <v>1317.1</v>
      </c>
      <c r="Q10" s="206">
        <f>'Charts  2'!R$19</f>
        <v>1368.0340000000001</v>
      </c>
      <c r="R10" s="206">
        <f>'Charts  2'!R$20</f>
        <v>1413.146</v>
      </c>
      <c r="S10" s="206">
        <f>'Charts  2'!$R$21</f>
        <v>1438.39</v>
      </c>
      <c r="T10" s="206">
        <f>'Charts  2'!$R$22</f>
        <v>1439.758</v>
      </c>
      <c r="U10" s="206">
        <f>'Charts  2'!$R$23</f>
        <v>1431.021</v>
      </c>
      <c r="V10" s="206">
        <f>'Charts  2'!$R$24</f>
        <v>1417.89</v>
      </c>
      <c r="W10" s="206">
        <f>'Charts  2'!$R$25</f>
        <v>1419.31</v>
      </c>
      <c r="X10" s="206">
        <f>'Charts  2'!$R$26</f>
        <v>1445.2429999999999</v>
      </c>
      <c r="Y10" s="206">
        <f>'Charts  2'!$R$27</f>
        <v>1488.4932000000001</v>
      </c>
      <c r="Z10" s="206">
        <f>'Charts  2'!$R$28</f>
        <v>1532.4449999999999</v>
      </c>
      <c r="AA10" s="206">
        <f>'Charts  2'!$R$29</f>
        <v>1582.479</v>
      </c>
    </row>
    <row r="11" spans="1:27">
      <c r="A11" s="359" t="s">
        <v>66</v>
      </c>
      <c r="B11" s="207">
        <v>158</v>
      </c>
      <c r="C11" s="207">
        <v>160</v>
      </c>
      <c r="D11" s="207">
        <v>214.107</v>
      </c>
      <c r="E11" s="207">
        <v>214.59399999999999</v>
      </c>
      <c r="F11" s="207">
        <v>212.214</v>
      </c>
      <c r="G11" s="207">
        <v>208.31</v>
      </c>
      <c r="H11" s="207">
        <v>207.39699999999999</v>
      </c>
      <c r="I11" s="207">
        <v>207.30699999999999</v>
      </c>
      <c r="J11" s="207">
        <v>208.43299999999999</v>
      </c>
      <c r="K11" s="207">
        <f>'Charts  2'!S$13</f>
        <v>212.99700000000001</v>
      </c>
      <c r="L11" s="207">
        <f>'Charts  2'!S$14</f>
        <v>215.732</v>
      </c>
      <c r="M11" s="207">
        <f>'Charts  2'!S$15</f>
        <v>218.1</v>
      </c>
      <c r="N11" s="207">
        <f>'Charts  2'!S$16</f>
        <v>221.035</v>
      </c>
      <c r="O11" s="207">
        <f>'Charts  2'!S$17</f>
        <v>224.81100000000001</v>
      </c>
      <c r="P11" s="207">
        <f>'Charts  2'!S$18</f>
        <v>228.148</v>
      </c>
      <c r="Q11" s="207">
        <f>'Charts  2'!S$19</f>
        <v>230.702</v>
      </c>
      <c r="R11" s="207">
        <f>'Charts  2'!S$20</f>
        <v>232.74</v>
      </c>
      <c r="S11" s="207">
        <f>'Charts  2'!$S$21</f>
        <v>233.18100000000001</v>
      </c>
      <c r="T11" s="207">
        <f>'Charts  2'!$S$22</f>
        <v>231.75899999999999</v>
      </c>
      <c r="U11" s="207">
        <f>'Charts  2'!$S$23</f>
        <v>230.15100000000001</v>
      </c>
      <c r="V11" s="207">
        <f>'Charts  2'!$S$24</f>
        <v>227.833</v>
      </c>
      <c r="W11" s="207">
        <f>'Charts  2'!$S$25</f>
        <v>226.84899999999999</v>
      </c>
      <c r="X11" s="207">
        <f>'Charts  2'!$S$26</f>
        <v>228.054</v>
      </c>
      <c r="Y11" s="207">
        <f>'Charts  2'!$S$27</f>
        <v>232.27120000000002</v>
      </c>
      <c r="Z11" s="207">
        <f>'Charts  2'!$S$28</f>
        <v>236.20400000000001</v>
      </c>
      <c r="AA11" s="207">
        <f>'Charts  2'!$S$29</f>
        <v>239.28700000000001</v>
      </c>
    </row>
    <row r="12" spans="1:27">
      <c r="A12" s="353" t="s">
        <v>67</v>
      </c>
      <c r="B12" s="125">
        <v>46</v>
      </c>
      <c r="C12" s="125">
        <v>49</v>
      </c>
      <c r="D12" s="206">
        <v>74.125</v>
      </c>
      <c r="E12" s="206">
        <v>70.962999999999994</v>
      </c>
      <c r="F12" s="206">
        <v>68.66</v>
      </c>
      <c r="G12" s="206">
        <v>66.772999999999996</v>
      </c>
      <c r="H12" s="206">
        <v>66.805999999999997</v>
      </c>
      <c r="I12" s="206">
        <v>66.873000000000005</v>
      </c>
      <c r="J12" s="206">
        <v>68.031999999999996</v>
      </c>
      <c r="K12" s="206">
        <f>'Charts  2'!T$13</f>
        <v>72.363</v>
      </c>
      <c r="L12" s="206">
        <f>'Charts  2'!T$14</f>
        <v>75.840999999999994</v>
      </c>
      <c r="M12" s="206">
        <f>'Charts  2'!T$15</f>
        <v>79.272999999999996</v>
      </c>
      <c r="N12" s="206">
        <f>'Charts  2'!T$16</f>
        <v>82.739000000000004</v>
      </c>
      <c r="O12" s="206">
        <f>'Charts  2'!T$17</f>
        <v>86.028000000000006</v>
      </c>
      <c r="P12" s="206">
        <f>'Charts  2'!T$18</f>
        <v>90.590999999999994</v>
      </c>
      <c r="Q12" s="206">
        <f>'Charts  2'!T$19</f>
        <v>93.929000000000002</v>
      </c>
      <c r="R12" s="206">
        <f>'Charts  2'!T$20</f>
        <v>96.436000000000007</v>
      </c>
      <c r="S12" s="206">
        <f>'Charts  2'!$T$21</f>
        <v>99.088999999999999</v>
      </c>
      <c r="T12" s="206">
        <f>'Charts  2'!$T$22</f>
        <v>100.39100000000001</v>
      </c>
      <c r="U12" s="206">
        <f>'Charts  2'!$T$23</f>
        <v>99.69</v>
      </c>
      <c r="V12" s="206">
        <f>'Charts  2'!$T$24</f>
        <v>97.606999999999999</v>
      </c>
      <c r="W12" s="206">
        <f>'Charts  2'!$T$25</f>
        <v>95.522000000000006</v>
      </c>
      <c r="X12" s="206">
        <f>'Charts  2'!$T$26</f>
        <v>96.158000000000001</v>
      </c>
      <c r="Y12" s="206">
        <f>'Charts  2'!$T$27</f>
        <v>97.541200000000018</v>
      </c>
      <c r="Z12" s="206">
        <f>'Charts  2'!$T$28</f>
        <v>99.003</v>
      </c>
      <c r="AA12" s="206">
        <f>'Charts  2'!$T$29</f>
        <v>100.822</v>
      </c>
    </row>
    <row r="13" spans="1:27">
      <c r="A13" s="359" t="s">
        <v>68</v>
      </c>
      <c r="B13" s="207">
        <v>104</v>
      </c>
      <c r="C13" s="207">
        <v>109</v>
      </c>
      <c r="D13" s="207">
        <v>175.84800000000001</v>
      </c>
      <c r="E13" s="207">
        <v>177.422</v>
      </c>
      <c r="F13" s="207">
        <v>167.67500000000001</v>
      </c>
      <c r="G13" s="207">
        <v>167.82499999999999</v>
      </c>
      <c r="H13" s="207">
        <v>168.81299999999999</v>
      </c>
      <c r="I13" s="207">
        <v>171.10300000000001</v>
      </c>
      <c r="J13" s="207">
        <v>178.45500000000001</v>
      </c>
      <c r="K13" s="207">
        <f>'Charts  2'!U$13</f>
        <v>190.178</v>
      </c>
      <c r="L13" s="207">
        <f>'Charts  2'!U$14</f>
        <v>191.53399999999999</v>
      </c>
      <c r="M13" s="207">
        <f>'Charts  2'!U$15</f>
        <v>195.01400000000001</v>
      </c>
      <c r="N13" s="207">
        <f>'Charts  2'!U$16</f>
        <v>201.61099999999999</v>
      </c>
      <c r="O13" s="207">
        <f>'Charts  2'!U$17</f>
        <v>208.04900000000001</v>
      </c>
      <c r="P13" s="207">
        <f>'Charts  2'!U$18</f>
        <v>214.958</v>
      </c>
      <c r="Q13" s="207">
        <f>'Charts  2'!U$19</f>
        <v>220.75</v>
      </c>
      <c r="R13" s="207">
        <f>'Charts  2'!U$20</f>
        <v>225.059</v>
      </c>
      <c r="S13" s="207">
        <f>'Charts  2'!$U$21</f>
        <v>228.702</v>
      </c>
      <c r="T13" s="207">
        <f>'Charts  2'!$U$22</f>
        <v>230.137</v>
      </c>
      <c r="U13" s="207">
        <f>'Charts  2'!$U$23</f>
        <v>230.48</v>
      </c>
      <c r="V13" s="207">
        <f>'Charts  2'!$U$24</f>
        <v>230.477</v>
      </c>
      <c r="W13" s="207">
        <f>'Charts  2'!$U$25</f>
        <v>231.751</v>
      </c>
      <c r="X13" s="207">
        <f>'Charts  2'!$U$26</f>
        <v>235.80199999999999</v>
      </c>
      <c r="Y13" s="207">
        <f>'Charts  2'!$U$27</f>
        <v>241.9932</v>
      </c>
      <c r="Z13" s="207">
        <f>'Charts  2'!$U$28</f>
        <v>247.51</v>
      </c>
      <c r="AA13" s="207">
        <f>'Charts  2'!$U$29</f>
        <v>253.25200000000001</v>
      </c>
    </row>
    <row r="14" spans="1:27" ht="13.15">
      <c r="A14" s="360" t="s">
        <v>69</v>
      </c>
      <c r="B14" s="202">
        <v>5676</v>
      </c>
      <c r="C14" s="202">
        <v>5970</v>
      </c>
      <c r="D14" s="208">
        <v>8742.8700000000008</v>
      </c>
      <c r="E14" s="208">
        <v>8758.607</v>
      </c>
      <c r="F14" s="208">
        <v>8717.098</v>
      </c>
      <c r="G14" s="208">
        <v>8679.6980000000003</v>
      </c>
      <c r="H14" s="208">
        <v>8703.5310000000009</v>
      </c>
      <c r="I14" s="208">
        <v>8805.3410000000003</v>
      </c>
      <c r="J14" s="208">
        <v>8998.7990000000009</v>
      </c>
      <c r="K14" s="208">
        <f>'Charts  2'!V$13</f>
        <v>9391.4889999999996</v>
      </c>
      <c r="L14" s="208">
        <f>'Charts  2'!V$14</f>
        <v>9656.848</v>
      </c>
      <c r="M14" s="208">
        <f>'Charts  2'!V$15</f>
        <v>9866.2009999999991</v>
      </c>
      <c r="N14" s="208">
        <f>'Charts  2'!V$16</f>
        <v>10117.522000000001</v>
      </c>
      <c r="O14" s="208">
        <f>'Charts  2'!V$17</f>
        <v>10403.68</v>
      </c>
      <c r="P14" s="208">
        <f>'Charts  2'!V$18</f>
        <v>10710.319</v>
      </c>
      <c r="Q14" s="208">
        <f>'Charts  2'!V$19</f>
        <v>10958.428</v>
      </c>
      <c r="R14" s="208">
        <f>'Charts  2'!V$20</f>
        <v>11180.710999999999</v>
      </c>
      <c r="S14" s="208">
        <f>'Charts  2'!$V$21</f>
        <v>11308.465</v>
      </c>
      <c r="T14" s="208">
        <f>'Charts  2'!$V$22</f>
        <v>11327.512000000001</v>
      </c>
      <c r="U14" s="208">
        <f>'Charts  2'!$V$23</f>
        <v>11306.294</v>
      </c>
      <c r="V14" s="208">
        <f>'Charts  2'!$V$24</f>
        <v>11241.637000000001</v>
      </c>
      <c r="W14" s="208">
        <f>'Charts  2'!$V$25</f>
        <v>11233.123</v>
      </c>
      <c r="X14" s="208">
        <f>'Charts  2'!$V$26</f>
        <v>11336.302</v>
      </c>
      <c r="Y14" s="208">
        <f>'Charts  2'!$V$27</f>
        <v>11564.807599999996</v>
      </c>
      <c r="Z14" s="208">
        <f>'Charts  2'!$V$28</f>
        <v>11815.482</v>
      </c>
      <c r="AA14" s="208">
        <f>'Charts  2'!$V$29</f>
        <v>12092.921</v>
      </c>
    </row>
    <row r="15" spans="1:27" ht="13.15">
      <c r="A15" s="358"/>
      <c r="B15" s="125"/>
      <c r="C15" s="125"/>
      <c r="D15" s="206"/>
      <c r="E15" s="206"/>
      <c r="F15" s="206"/>
      <c r="G15" s="206"/>
      <c r="H15" s="206"/>
      <c r="I15" s="206"/>
      <c r="J15" s="206"/>
      <c r="K15" s="206"/>
      <c r="L15" s="206"/>
      <c r="M15" s="206"/>
      <c r="N15" s="206"/>
      <c r="O15" s="206"/>
      <c r="P15" s="206"/>
      <c r="Q15" s="206"/>
      <c r="R15" s="206"/>
      <c r="S15" s="206"/>
      <c r="T15" s="206"/>
      <c r="U15" s="206"/>
      <c r="V15" s="206"/>
      <c r="W15" s="206"/>
    </row>
    <row r="16" spans="1:27" ht="13.15">
      <c r="A16" s="358" t="s">
        <v>70</v>
      </c>
      <c r="B16" s="125"/>
      <c r="C16" s="204"/>
      <c r="D16" s="204"/>
      <c r="E16" s="204"/>
      <c r="F16" s="204"/>
      <c r="G16" s="204"/>
      <c r="H16" s="204"/>
      <c r="I16" s="204"/>
      <c r="J16" s="204"/>
      <c r="K16" s="204"/>
      <c r="L16" s="204"/>
      <c r="M16" s="204"/>
      <c r="N16" s="204"/>
      <c r="O16" s="204"/>
      <c r="P16" s="204"/>
      <c r="Q16" s="204"/>
      <c r="R16" s="204"/>
      <c r="S16" s="204"/>
      <c r="T16" s="204"/>
      <c r="U16" s="125"/>
      <c r="V16" s="125"/>
      <c r="W16" s="125"/>
    </row>
    <row r="17" spans="1:27" ht="13.15">
      <c r="A17" s="358"/>
      <c r="B17" s="365">
        <v>34698</v>
      </c>
      <c r="C17" s="365">
        <v>35063</v>
      </c>
      <c r="D17" s="365">
        <v>35419</v>
      </c>
      <c r="E17" s="365">
        <v>35794</v>
      </c>
      <c r="F17" s="365">
        <v>36159</v>
      </c>
      <c r="G17" s="365">
        <v>36524</v>
      </c>
      <c r="H17" s="365">
        <v>36890</v>
      </c>
      <c r="I17" s="365">
        <v>37255</v>
      </c>
      <c r="J17" s="365">
        <v>37620</v>
      </c>
      <c r="K17" s="365">
        <v>37985</v>
      </c>
      <c r="L17" s="365">
        <v>38351</v>
      </c>
      <c r="M17" s="365">
        <v>38716</v>
      </c>
      <c r="N17" s="365">
        <v>39081</v>
      </c>
      <c r="O17" s="365">
        <v>39446</v>
      </c>
      <c r="P17" s="365">
        <v>39812</v>
      </c>
      <c r="Q17" s="365">
        <v>40177</v>
      </c>
      <c r="R17" s="365">
        <v>40542</v>
      </c>
      <c r="S17" s="365">
        <v>40907</v>
      </c>
      <c r="T17" s="365">
        <v>41273</v>
      </c>
      <c r="U17" s="365">
        <v>41638</v>
      </c>
      <c r="V17" s="365">
        <f>V5</f>
        <v>42003</v>
      </c>
      <c r="W17" s="365">
        <f>W5</f>
        <v>42368</v>
      </c>
      <c r="X17" s="365">
        <v>42734</v>
      </c>
      <c r="Y17" s="365">
        <v>43099</v>
      </c>
      <c r="Z17" s="365">
        <v>43464</v>
      </c>
      <c r="AA17" s="365">
        <v>43829</v>
      </c>
    </row>
    <row r="18" spans="1:27">
      <c r="A18" s="353" t="s">
        <v>61</v>
      </c>
      <c r="B18" s="158">
        <v>0.29810571079541193</v>
      </c>
      <c r="C18" s="158">
        <v>0.31420663754542894</v>
      </c>
      <c r="D18" s="158">
        <v>0.45538722357013439</v>
      </c>
      <c r="E18" s="158">
        <v>0.4498067079148213</v>
      </c>
      <c r="F18" s="158">
        <v>0.44741658339977664</v>
      </c>
      <c r="G18" s="158">
        <v>0.44336457764951842</v>
      </c>
      <c r="H18" s="158">
        <v>0.44078666711759101</v>
      </c>
      <c r="I18" s="158">
        <v>0.44033248605563985</v>
      </c>
      <c r="J18" s="158">
        <v>0.4425636933724566</v>
      </c>
      <c r="K18" s="158">
        <f>'Charts  2'!N$42</f>
        <v>0.45550267495582414</v>
      </c>
      <c r="L18" s="158">
        <f>'Charts  2'!N$43</f>
        <v>0.45552603608624204</v>
      </c>
      <c r="M18" s="158">
        <f>'Charts  2'!N$44</f>
        <v>0.45726257423779526</v>
      </c>
      <c r="N18" s="158">
        <f>'Charts  2'!N$45</f>
        <v>0.46227010967158139</v>
      </c>
      <c r="O18" s="158">
        <f>'Charts  2'!N$46</f>
        <v>0.4687978131687644</v>
      </c>
      <c r="P18" s="158">
        <f>'Charts  2'!N$47</f>
        <v>0.47407512577196098</v>
      </c>
      <c r="Q18" s="158">
        <f>'Charts  2'!N$48</f>
        <v>0.47710819325392106</v>
      </c>
      <c r="R18" s="158">
        <f>'Charts  2'!N$49</f>
        <v>0.47986854568615284</v>
      </c>
      <c r="S18" s="158">
        <f>'Charts  2'!$N$50</f>
        <v>0.47996839169272992</v>
      </c>
      <c r="T18" s="158">
        <f>'Charts  2'!$N$51</f>
        <v>0.47522745129479677</v>
      </c>
      <c r="U18" s="158">
        <f>'Charts  2'!$N$52</f>
        <v>0.46974881235740634</v>
      </c>
      <c r="V18" s="158">
        <f>'Charts  2'!$N$53</f>
        <v>0.46185849204179535</v>
      </c>
      <c r="W18" s="158">
        <f>'Charts  2'!$N$54</f>
        <v>0.45691976409064827</v>
      </c>
      <c r="X18" s="158">
        <f>'Charts  2'!$N$55</f>
        <v>0.46024572847559392</v>
      </c>
      <c r="Y18" s="158">
        <f>'Charts  2'!$N$56</f>
        <v>0.46749092081528926</v>
      </c>
      <c r="Z18" s="158">
        <f>'Charts  2'!$N$57</f>
        <v>0.46606334238259151</v>
      </c>
      <c r="AA18" s="158">
        <f>'Charts  2'!$N$58</f>
        <v>0.46318193047233741</v>
      </c>
    </row>
    <row r="19" spans="1:27">
      <c r="A19" s="359" t="s">
        <v>62</v>
      </c>
      <c r="B19" s="210">
        <v>0.29323808422647246</v>
      </c>
      <c r="C19" s="210">
        <v>0.30531338647497769</v>
      </c>
      <c r="D19" s="210">
        <v>0.45384757618486371</v>
      </c>
      <c r="E19" s="210">
        <v>0.44642633859627184</v>
      </c>
      <c r="F19" s="210">
        <v>0.4369113130685171</v>
      </c>
      <c r="G19" s="210">
        <v>0.42862429698680415</v>
      </c>
      <c r="H19" s="210">
        <v>0.42374308737620581</v>
      </c>
      <c r="I19" s="210">
        <v>0.42072689160314469</v>
      </c>
      <c r="J19" s="210">
        <v>0.42334169112785008</v>
      </c>
      <c r="K19" s="210">
        <f>'Charts  2'!O$42</f>
        <v>0.43471366397903799</v>
      </c>
      <c r="L19" s="210">
        <f>'Charts  2'!O$43</f>
        <v>0.43531544044785853</v>
      </c>
      <c r="M19" s="210">
        <f>'Charts  2'!O$44</f>
        <v>0.43568490763203538</v>
      </c>
      <c r="N19" s="210">
        <f>'Charts  2'!O$45</f>
        <v>0.43957642605297115</v>
      </c>
      <c r="O19" s="210">
        <f>'Charts  2'!O$46</f>
        <v>0.44277031190929317</v>
      </c>
      <c r="P19" s="210">
        <f>'Charts  2'!O$47</f>
        <v>0.44404497979363128</v>
      </c>
      <c r="Q19" s="210">
        <f>'Charts  2'!O$48</f>
        <v>0.44427796594477403</v>
      </c>
      <c r="R19" s="210">
        <f>'Charts  2'!O$49</f>
        <v>0.44391366731615478</v>
      </c>
      <c r="S19" s="210">
        <f>'Charts  2'!$O$50</f>
        <v>0.4400645719409117</v>
      </c>
      <c r="T19" s="210">
        <f>'Charts  2'!$O$51</f>
        <v>0.43179723598375247</v>
      </c>
      <c r="U19" s="210">
        <f>'Charts  2'!$O$52</f>
        <v>0.42384020030794833</v>
      </c>
      <c r="V19" s="210">
        <f>'Charts  2'!$O$53</f>
        <v>0.41506228302412385</v>
      </c>
      <c r="W19" s="210">
        <f>'Charts  2'!$O$54</f>
        <v>0.40869280202729874</v>
      </c>
      <c r="X19" s="210">
        <f>'Charts  2'!$O$55</f>
        <v>0.41228850369145426</v>
      </c>
      <c r="Y19" s="210">
        <f>'Charts  2'!$O$56</f>
        <v>0.42138462269489985</v>
      </c>
      <c r="Z19" s="210">
        <f>'Charts  2'!$O$57</f>
        <v>0.42163308002530553</v>
      </c>
      <c r="AA19" s="210">
        <f>'Charts  2'!$O$58</f>
        <v>0.42123273488563096</v>
      </c>
    </row>
    <row r="20" spans="1:27">
      <c r="A20" s="353" t="s">
        <v>63</v>
      </c>
      <c r="B20" s="158">
        <v>0.284202242577412</v>
      </c>
      <c r="C20" s="158">
        <v>0.29341659265167036</v>
      </c>
      <c r="D20" s="158">
        <v>0.42600675918866349</v>
      </c>
      <c r="E20" s="158">
        <v>0.42322549203455689</v>
      </c>
      <c r="F20" s="158">
        <v>0.41388289092671793</v>
      </c>
      <c r="G20" s="158">
        <v>0.40524823635392254</v>
      </c>
      <c r="H20" s="158">
        <v>0.40067276764100607</v>
      </c>
      <c r="I20" s="158">
        <v>0.4008178777804558</v>
      </c>
      <c r="J20" s="158">
        <v>0.40701727431186768</v>
      </c>
      <c r="K20" s="158">
        <f>'Charts  2'!P$42</f>
        <v>0.4239466921795485</v>
      </c>
      <c r="L20" s="158">
        <f>'Charts  2'!P$43</f>
        <v>0.43108782938152301</v>
      </c>
      <c r="M20" s="158">
        <f>'Charts  2'!P$44</f>
        <v>0.43273014438160079</v>
      </c>
      <c r="N20" s="158">
        <f>'Charts  2'!P$45</f>
        <v>0.43764066747774677</v>
      </c>
      <c r="O20" s="158">
        <f>'Charts  2'!P$46</f>
        <v>0.44413186330693089</v>
      </c>
      <c r="P20" s="158">
        <f>'Charts  2'!P$47</f>
        <v>0.45020584199176633</v>
      </c>
      <c r="Q20" s="158">
        <f>'Charts  2'!P$48</f>
        <v>0.45360914953753534</v>
      </c>
      <c r="R20" s="158">
        <f>'Charts  2'!P$49</f>
        <v>0.45471443229498765</v>
      </c>
      <c r="S20" s="158">
        <f>'Charts  2'!$P$50</f>
        <v>0.4494772351664425</v>
      </c>
      <c r="T20" s="158">
        <f>'Charts  2'!$P$51</f>
        <v>0.43878532990070118</v>
      </c>
      <c r="U20" s="158">
        <f>'Charts  2'!$P$52</f>
        <v>0.42840354648742734</v>
      </c>
      <c r="V20" s="158">
        <f>'Charts  2'!$P$53</f>
        <v>0.41665778250542856</v>
      </c>
      <c r="W20" s="158">
        <f>'Charts  2'!$P$54</f>
        <v>0.40790714384995264</v>
      </c>
      <c r="X20" s="158">
        <f>'Charts  2'!$P$55</f>
        <v>0.40756614790457935</v>
      </c>
      <c r="Y20" s="158">
        <f>'Charts  2'!$P$56</f>
        <v>0.40876207847463569</v>
      </c>
      <c r="Z20" s="158">
        <f>'Charts  2'!$P$57</f>
        <v>0.40948324031161443</v>
      </c>
      <c r="AA20" s="158">
        <f>'Charts  2'!$P$58</f>
        <v>0.40945395069580259</v>
      </c>
    </row>
    <row r="21" spans="1:27">
      <c r="A21" s="359" t="s">
        <v>64</v>
      </c>
      <c r="B21" s="210">
        <v>0.32538374862163827</v>
      </c>
      <c r="C21" s="210">
        <v>0.31948286373789625</v>
      </c>
      <c r="D21" s="210">
        <v>0.46129780083658922</v>
      </c>
      <c r="E21" s="210">
        <v>0.45897950740437465</v>
      </c>
      <c r="F21" s="210">
        <v>0.45265246944764337</v>
      </c>
      <c r="G21" s="210">
        <v>0.44532987180040234</v>
      </c>
      <c r="H21" s="210">
        <v>0.44054889061433233</v>
      </c>
      <c r="I21" s="210">
        <v>0.4393320878426365</v>
      </c>
      <c r="J21" s="210">
        <v>0.44034416898260731</v>
      </c>
      <c r="K21" s="210">
        <f>'Charts  2'!Q$42</f>
        <v>0.44791823066236131</v>
      </c>
      <c r="L21" s="210">
        <f>'Charts  2'!Q$43</f>
        <v>0.45108018124014321</v>
      </c>
      <c r="M21" s="210">
        <f>'Charts  2'!Q$44</f>
        <v>0.45129737337341791</v>
      </c>
      <c r="N21" s="210">
        <f>'Charts  2'!Q$45</f>
        <v>0.45359336274458156</v>
      </c>
      <c r="O21" s="210">
        <f>'Charts  2'!Q$46</f>
        <v>0.45568282334142596</v>
      </c>
      <c r="P21" s="210">
        <f>'Charts  2'!Q$47</f>
        <v>0.45831113559042791</v>
      </c>
      <c r="Q21" s="210">
        <f>'Charts  2'!Q$48</f>
        <v>0.45979147249310509</v>
      </c>
      <c r="R21" s="210">
        <f>'Charts  2'!Q$49</f>
        <v>0.46140734165058678</v>
      </c>
      <c r="S21" s="210">
        <f>'Charts  2'!$Q$50</f>
        <v>0.46076144664193341</v>
      </c>
      <c r="T21" s="210">
        <f>'Charts  2'!$Q$51</f>
        <v>0.4568656299794136</v>
      </c>
      <c r="U21" s="210">
        <f>'Charts  2'!$Q$52</f>
        <v>0.45131806224051568</v>
      </c>
      <c r="V21" s="210">
        <f>'Charts  2'!$Q$53</f>
        <v>0.4438095021116753</v>
      </c>
      <c r="W21" s="210">
        <f>'Charts  2'!$Q$54</f>
        <v>0.43745165627838789</v>
      </c>
      <c r="X21" s="210">
        <f>'Charts  2'!$Q$55</f>
        <v>0.4375234743222956</v>
      </c>
      <c r="Y21" s="210">
        <f>'Charts  2'!$Q$56</f>
        <v>0.44298254503849682</v>
      </c>
      <c r="Z21" s="210">
        <f>'Charts  2'!$Q$57</f>
        <v>0.44475724580849801</v>
      </c>
      <c r="AA21" s="210">
        <f>'Charts  2'!$Q$58</f>
        <v>0.44652894094146872</v>
      </c>
    </row>
    <row r="22" spans="1:27">
      <c r="A22" s="353" t="s">
        <v>65</v>
      </c>
      <c r="B22" s="158">
        <v>0.34203060520354905</v>
      </c>
      <c r="C22" s="158">
        <v>0.35985925743310782</v>
      </c>
      <c r="D22" s="158">
        <v>0.48492788418241023</v>
      </c>
      <c r="E22" s="158">
        <v>0.48003342962556833</v>
      </c>
      <c r="F22" s="158">
        <v>0.47104274037780847</v>
      </c>
      <c r="G22" s="158">
        <v>0.46329643027154171</v>
      </c>
      <c r="H22" s="158">
        <v>0.46239051143406512</v>
      </c>
      <c r="I22" s="158">
        <v>0.46672860815313433</v>
      </c>
      <c r="J22" s="158">
        <v>0.47601628332504331</v>
      </c>
      <c r="K22" s="158">
        <f>'Charts  2'!R$42</f>
        <v>0.49151852500648713</v>
      </c>
      <c r="L22" s="158">
        <f>'Charts  2'!R$43</f>
        <v>0.50132100276695302</v>
      </c>
      <c r="M22" s="158">
        <f>'Charts  2'!R$44</f>
        <v>0.50583744561560984</v>
      </c>
      <c r="N22" s="158">
        <f>'Charts  2'!R$45</f>
        <v>0.51532019613093738</v>
      </c>
      <c r="O22" s="158">
        <f>'Charts  2'!R$46</f>
        <v>0.52329703886968149</v>
      </c>
      <c r="P22" s="158">
        <f>'Charts  2'!R$47</f>
        <v>0.53595356886643242</v>
      </c>
      <c r="Q22" s="158">
        <f>'Charts  2'!R$48</f>
        <v>0.54673509744271809</v>
      </c>
      <c r="R22" s="158">
        <f>'Charts  2'!R$49</f>
        <v>0.55886078527449168</v>
      </c>
      <c r="S22" s="158">
        <f>'Charts  2'!$R$50</f>
        <v>0.56457377013790622</v>
      </c>
      <c r="T22" s="158">
        <f>'Charts  2'!$R$51</f>
        <v>0.56030301921773218</v>
      </c>
      <c r="U22" s="158">
        <f>'Charts  2'!$R$52</f>
        <v>0.55040793437356728</v>
      </c>
      <c r="V22" s="158">
        <f>'Charts  2'!$R$53</f>
        <v>0.53781211073871837</v>
      </c>
      <c r="W22" s="158">
        <f>'Charts  2'!$R$54</f>
        <v>0.52786020821935742</v>
      </c>
      <c r="X22" s="158">
        <f>'Charts  2'!$R$55</f>
        <v>0.52974484520305976</v>
      </c>
      <c r="Y22" s="158">
        <f>'Charts  2'!$R$56</f>
        <v>0.53872063669578352</v>
      </c>
      <c r="Z22" s="158">
        <f>'Charts  2'!$R$57</f>
        <v>0.54071338621517739</v>
      </c>
      <c r="AA22" s="158">
        <f>'Charts  2'!$R$58</f>
        <v>0.54048481362675072</v>
      </c>
    </row>
    <row r="23" spans="1:27">
      <c r="A23" s="359" t="s">
        <v>66</v>
      </c>
      <c r="B23" s="210">
        <v>0.33480960352609607</v>
      </c>
      <c r="C23" s="210">
        <v>0.33924898755380278</v>
      </c>
      <c r="D23" s="210">
        <v>0.45417847506236531</v>
      </c>
      <c r="E23" s="210">
        <v>0.45446728845290435</v>
      </c>
      <c r="F23" s="210">
        <v>0.447136262212736</v>
      </c>
      <c r="G23" s="210">
        <v>0.43367469089410143</v>
      </c>
      <c r="H23" s="210">
        <v>0.4284822954091404</v>
      </c>
      <c r="I23" s="210">
        <v>0.42510647809227348</v>
      </c>
      <c r="J23" s="210">
        <v>0.42484477174507207</v>
      </c>
      <c r="K23" s="210">
        <f>'Charts  2'!S$42</f>
        <v>0.42955241218251999</v>
      </c>
      <c r="L23" s="210">
        <f>'Charts  2'!S$43</f>
        <v>0.42993857792552026</v>
      </c>
      <c r="M23" s="210">
        <f>'Charts  2'!S$44</f>
        <v>0.4306353302623499</v>
      </c>
      <c r="N23" s="210">
        <f>'Charts  2'!S$45</f>
        <v>0.43321593276612591</v>
      </c>
      <c r="O23" s="210">
        <f>'Charts  2'!S$46</f>
        <v>0.4393079284557167</v>
      </c>
      <c r="P23" s="210">
        <f>'Charts  2'!S$47</f>
        <v>0.44576437097142901</v>
      </c>
      <c r="Q23" s="210">
        <f>'Charts  2'!S$48</f>
        <v>0.44969835190004193</v>
      </c>
      <c r="R23" s="210">
        <f>'Charts  2'!S$49</f>
        <v>0.45276632168702824</v>
      </c>
      <c r="S23" s="210">
        <f>'Charts  2'!$S$50</f>
        <v>0.45216930970691921</v>
      </c>
      <c r="T23" s="210">
        <f>'Charts  2'!$S$51</f>
        <v>0.44399891950090137</v>
      </c>
      <c r="U23" s="210">
        <f>'Charts  2'!$S$52</f>
        <v>0.43297194489437713</v>
      </c>
      <c r="V23" s="210">
        <f>'Charts  2'!$S$53</f>
        <v>0.41963836758901291</v>
      </c>
      <c r="W23" s="210">
        <f>'Charts  2'!$S$54</f>
        <v>0.40996313297430154</v>
      </c>
      <c r="X23" s="210">
        <f>'Charts  2'!$S$55</f>
        <v>0.40587597729768404</v>
      </c>
      <c r="Y23" s="210">
        <f>'Charts  2'!$S$56</f>
        <v>0.40847654353988899</v>
      </c>
      <c r="Z23" s="210">
        <f>'Charts  2'!$S$57</f>
        <v>0.412690092810019</v>
      </c>
      <c r="AA23" s="210">
        <f>'Charts  2'!$S$58</f>
        <v>0.41636491765340478</v>
      </c>
    </row>
    <row r="24" spans="1:27">
      <c r="A24" s="353" t="s">
        <v>67</v>
      </c>
      <c r="B24" s="158">
        <v>0.2405216181876173</v>
      </c>
      <c r="C24" s="158">
        <v>0.25215359756285832</v>
      </c>
      <c r="D24" s="158">
        <v>0.37769353449813253</v>
      </c>
      <c r="E24" s="158">
        <v>0.35845330100520278</v>
      </c>
      <c r="F24" s="158">
        <v>0.34648768671780378</v>
      </c>
      <c r="G24" s="158">
        <v>0.33603579121122451</v>
      </c>
      <c r="H24" s="158">
        <v>0.33207573430362319</v>
      </c>
      <c r="I24" s="158">
        <v>0.32590769530678887</v>
      </c>
      <c r="J24" s="158">
        <v>0.32664506061697274</v>
      </c>
      <c r="K24" s="158">
        <f>'Charts  2'!T$42</f>
        <v>0.33405811151427861</v>
      </c>
      <c r="L24" s="158">
        <f>'Charts  2'!T$43</f>
        <v>0.34081860097247063</v>
      </c>
      <c r="M24" s="158">
        <f>'Charts  2'!T$44</f>
        <v>0.34801982588691871</v>
      </c>
      <c r="N24" s="158">
        <f>'Charts  2'!T$45</f>
        <v>0.35926773455377575</v>
      </c>
      <c r="O24" s="158">
        <f>'Charts  2'!T$46</f>
        <v>0.36929496205226831</v>
      </c>
      <c r="P24" s="158">
        <f>'Charts  2'!T$47</f>
        <v>0.37947371066653263</v>
      </c>
      <c r="Q24" s="158">
        <f>'Charts  2'!T$48</f>
        <v>0.38764939910195456</v>
      </c>
      <c r="R24" s="158">
        <f>'Charts  2'!T$49</f>
        <v>0.39725976609969804</v>
      </c>
      <c r="S24" s="158">
        <f>'Charts  2'!$T$50</f>
        <v>0.40595272235650787</v>
      </c>
      <c r="T24" s="158">
        <f>'Charts  2'!$T$51</f>
        <v>0.40798569483673014</v>
      </c>
      <c r="U24" s="158">
        <f>'Charts  2'!$T$52</f>
        <v>0.40382885984882244</v>
      </c>
      <c r="V24" s="158">
        <f>'Charts  2'!$T$53</f>
        <v>0.39690549772283668</v>
      </c>
      <c r="W24" s="158">
        <f>'Charts  2'!$T$54</f>
        <v>0.38796489218684632</v>
      </c>
      <c r="X24" s="158">
        <f>'Charts  2'!$T$55</f>
        <v>0.38801706083875731</v>
      </c>
      <c r="Y24" s="158">
        <f>'Charts  2'!$T$56</f>
        <v>0.39311314861460961</v>
      </c>
      <c r="Z24" s="158">
        <f>'Charts  2'!$T$57</f>
        <v>0.39404492772081767</v>
      </c>
      <c r="AA24" s="158">
        <f>'Charts  2'!$T$58</f>
        <v>0.39750979758234306</v>
      </c>
    </row>
    <row r="25" spans="1:27">
      <c r="A25" s="359" t="s">
        <v>68</v>
      </c>
      <c r="B25" s="210">
        <v>0.33489402536178214</v>
      </c>
      <c r="C25" s="210">
        <v>0.34886413657154886</v>
      </c>
      <c r="D25" s="210">
        <v>0.55504772486238074</v>
      </c>
      <c r="E25" s="210">
        <v>0.55308351024199853</v>
      </c>
      <c r="F25" s="210">
        <v>0.51728233573759974</v>
      </c>
      <c r="G25" s="210">
        <v>0.51476271685520081</v>
      </c>
      <c r="H25" s="210">
        <v>0.51443068062348585</v>
      </c>
      <c r="I25" s="210">
        <v>0.5147812744449124</v>
      </c>
      <c r="J25" s="210">
        <v>0.52941909415356136</v>
      </c>
      <c r="K25" s="210">
        <f>'Charts  2'!U$42</f>
        <v>0.55256031797684901</v>
      </c>
      <c r="L25" s="210">
        <f>'Charts  2'!U$43</f>
        <v>0.54552393755642958</v>
      </c>
      <c r="M25" s="210">
        <f>'Charts  2'!U$44</f>
        <v>0.54494647333167534</v>
      </c>
      <c r="N25" s="210">
        <f>'Charts  2'!U$45</f>
        <v>0.55261174290702875</v>
      </c>
      <c r="O25" s="210">
        <f>'Charts  2'!U$46</f>
        <v>0.55916628591394091</v>
      </c>
      <c r="P25" s="210">
        <f>'Charts  2'!U$47</f>
        <v>0.56595894811117076</v>
      </c>
      <c r="Q25" s="210">
        <f>'Charts  2'!U$48</f>
        <v>0.57142043601385384</v>
      </c>
      <c r="R25" s="210">
        <f>'Charts  2'!U$49</f>
        <v>0.57415793112421265</v>
      </c>
      <c r="S25" s="210">
        <f>'Charts  2'!$U$50</f>
        <v>0.57336903383023208</v>
      </c>
      <c r="T25" s="210">
        <f>'Charts  2'!$U$51</f>
        <v>0.5628500432891963</v>
      </c>
      <c r="U25" s="210">
        <f>'Charts  2'!$U$52</f>
        <v>0.54846677740073202</v>
      </c>
      <c r="V25" s="210">
        <f>'Charts  2'!$U$53</f>
        <v>0.53504984237089037</v>
      </c>
      <c r="W25" s="210">
        <f>'Charts  2'!$U$54</f>
        <v>0.52638739673879709</v>
      </c>
      <c r="X25" s="210">
        <f>'Charts  2'!$U$55</f>
        <v>0.52675527756059426</v>
      </c>
      <c r="Y25" s="210">
        <f>'Charts  2'!$U$56</f>
        <v>0.53459076148187423</v>
      </c>
      <c r="Z25" s="210">
        <f>'Charts  2'!$U$57</f>
        <v>0.53675134345059705</v>
      </c>
      <c r="AA25" s="210">
        <f>'Charts  2'!$U$58</f>
        <v>0.53672141570414322</v>
      </c>
    </row>
    <row r="26" spans="1:27" ht="13.15">
      <c r="A26" s="360" t="s">
        <v>69</v>
      </c>
      <c r="B26" s="211">
        <v>0.30168580497065101</v>
      </c>
      <c r="C26" s="211">
        <v>0.31357779234721017</v>
      </c>
      <c r="D26" s="211">
        <v>0.4536414412054724</v>
      </c>
      <c r="E26" s="211">
        <v>0.4484860522720916</v>
      </c>
      <c r="F26" s="211">
        <v>0.44126382369812689</v>
      </c>
      <c r="G26" s="211">
        <v>0.43436470850111342</v>
      </c>
      <c r="H26" s="211">
        <v>0.43073155114819356</v>
      </c>
      <c r="I26" s="211">
        <v>0.43002759835151239</v>
      </c>
      <c r="J26" s="211">
        <v>0.43388723019681646</v>
      </c>
      <c r="K26" s="211">
        <f>'Charts  2'!V$42</f>
        <v>0.44687071415319696</v>
      </c>
      <c r="L26" s="211">
        <f>'Charts  2'!V$43</f>
        <v>0.44966551613748146</v>
      </c>
      <c r="M26" s="211">
        <f>'Charts  2'!V$44</f>
        <v>0.45128142147549916</v>
      </c>
      <c r="N26" s="211">
        <f>'Charts  2'!V$45</f>
        <v>0.45637370102366415</v>
      </c>
      <c r="O26" s="211">
        <f>'Charts  2'!V$46</f>
        <v>0.4619940068599605</v>
      </c>
      <c r="P26" s="211">
        <f>'Charts  2'!V$47</f>
        <v>0.46718942632199439</v>
      </c>
      <c r="Q26" s="211">
        <f>'Charts  2'!V$48</f>
        <v>0.47042299798680731</v>
      </c>
      <c r="R26" s="211">
        <f>'Charts  2'!V$49</f>
        <v>0.47300842062209258</v>
      </c>
      <c r="S26" s="211">
        <f>'Charts  2'!$V$50</f>
        <v>0.4715451429407303</v>
      </c>
      <c r="T26" s="211">
        <f>'Charts  2'!$V$51</f>
        <v>0.46461446269152895</v>
      </c>
      <c r="U26" s="211">
        <f>'Charts  2'!$V$52</f>
        <v>0.45673964723455496</v>
      </c>
      <c r="V26" s="211">
        <f>'Charts  2'!$V$53</f>
        <v>0.44713617374867931</v>
      </c>
      <c r="W26" s="211">
        <f>'Charts  2'!$V$54</f>
        <v>0.44024359277792074</v>
      </c>
      <c r="X26" s="211">
        <f>'Charts  2'!$V$55</f>
        <v>0.44237716760891094</v>
      </c>
      <c r="Y26" s="211">
        <f>'Charts  2'!$V$56</f>
        <v>0.4488311760488366</v>
      </c>
      <c r="Z26" s="211">
        <f>'Charts  2'!$V$57</f>
        <v>0.44907627657029181</v>
      </c>
      <c r="AA26" s="211">
        <f>'Charts  2'!$V$58</f>
        <v>0.44833976583186735</v>
      </c>
    </row>
    <row r="27" spans="1:27" ht="13.15">
      <c r="A27" s="358"/>
      <c r="B27" s="158"/>
      <c r="C27" s="158"/>
      <c r="D27" s="158"/>
      <c r="E27" s="158"/>
      <c r="F27" s="158"/>
      <c r="G27" s="158"/>
      <c r="H27" s="158"/>
      <c r="I27" s="158"/>
      <c r="J27" s="158"/>
      <c r="K27" s="158"/>
      <c r="L27" s="158"/>
      <c r="M27" s="158"/>
      <c r="N27" s="158"/>
      <c r="O27" s="158"/>
      <c r="P27" s="158"/>
      <c r="Q27" s="158"/>
      <c r="R27" s="158"/>
      <c r="S27" s="158"/>
      <c r="T27" s="158"/>
      <c r="U27" s="158"/>
      <c r="V27" s="158"/>
      <c r="W27" s="158"/>
    </row>
    <row r="28" spans="1:27" ht="13.15">
      <c r="A28" s="358" t="s">
        <v>71</v>
      </c>
      <c r="B28" s="125"/>
      <c r="C28" s="125"/>
      <c r="D28" s="203"/>
      <c r="E28" s="203"/>
      <c r="F28" s="203"/>
      <c r="G28" s="203"/>
      <c r="H28" s="203"/>
      <c r="I28" s="203"/>
      <c r="J28" s="203"/>
      <c r="K28" s="203"/>
      <c r="L28" s="203"/>
      <c r="M28" s="203"/>
      <c r="N28" s="203"/>
      <c r="O28" s="203"/>
      <c r="P28" s="203"/>
      <c r="Q28" s="203"/>
      <c r="R28" s="203"/>
      <c r="S28" s="203"/>
      <c r="T28" s="203"/>
      <c r="U28" s="125"/>
      <c r="V28" s="125"/>
      <c r="W28" s="125"/>
    </row>
    <row r="29" spans="1:27" ht="13.15">
      <c r="A29" s="358"/>
      <c r="B29" s="205"/>
      <c r="C29" s="365">
        <v>35063</v>
      </c>
      <c r="D29" s="365">
        <v>35419</v>
      </c>
      <c r="E29" s="365">
        <v>35794</v>
      </c>
      <c r="F29" s="365">
        <v>36159</v>
      </c>
      <c r="G29" s="365">
        <v>36524</v>
      </c>
      <c r="H29" s="365">
        <v>36890</v>
      </c>
      <c r="I29" s="365">
        <v>37255</v>
      </c>
      <c r="J29" s="365">
        <v>37620</v>
      </c>
      <c r="K29" s="365">
        <v>37985</v>
      </c>
      <c r="L29" s="365">
        <v>38351</v>
      </c>
      <c r="M29" s="365">
        <v>38716</v>
      </c>
      <c r="N29" s="365">
        <v>39081</v>
      </c>
      <c r="O29" s="365">
        <v>39446</v>
      </c>
      <c r="P29" s="365">
        <v>39812</v>
      </c>
      <c r="Q29" s="365">
        <v>40177</v>
      </c>
      <c r="R29" s="365">
        <v>40542</v>
      </c>
      <c r="S29" s="365">
        <v>40907</v>
      </c>
      <c r="T29" s="365">
        <v>41273</v>
      </c>
      <c r="U29" s="365">
        <v>41638</v>
      </c>
      <c r="V29" s="365">
        <f>V17</f>
        <v>42003</v>
      </c>
      <c r="W29" s="365">
        <f>W17</f>
        <v>42368</v>
      </c>
      <c r="X29" s="365">
        <v>42734</v>
      </c>
      <c r="Y29" s="365">
        <v>43099</v>
      </c>
      <c r="Z29" s="365">
        <v>43464</v>
      </c>
      <c r="AA29" s="365">
        <v>43829</v>
      </c>
    </row>
    <row r="30" spans="1:27">
      <c r="A30" s="353" t="s">
        <v>61</v>
      </c>
      <c r="B30" s="125"/>
      <c r="C30" s="206">
        <v>126</v>
      </c>
      <c r="D30" s="206">
        <v>946.48500000000001</v>
      </c>
      <c r="E30" s="206">
        <v>-0.1020000000003165</v>
      </c>
      <c r="F30" s="206">
        <v>6.2070000000003347</v>
      </c>
      <c r="G30" s="206">
        <v>-7.9090000000001055</v>
      </c>
      <c r="H30" s="206">
        <v>0.97400000000016007</v>
      </c>
      <c r="I30" s="206">
        <v>23.737999999999829</v>
      </c>
      <c r="J30" s="206">
        <v>39.186999999999898</v>
      </c>
      <c r="K30" s="206">
        <f>'Charts  2'!N$99</f>
        <v>101.0329999999999</v>
      </c>
      <c r="L30" s="206">
        <f>'Charts  2'!N$100</f>
        <v>53.881000000000313</v>
      </c>
      <c r="M30" s="206">
        <f>'Charts  2'!N$101</f>
        <v>57.757999999999811</v>
      </c>
      <c r="N30" s="206">
        <f>'Charts  2'!N$102</f>
        <v>71.797000000000025</v>
      </c>
      <c r="O30" s="206">
        <f>'Charts  2'!N$103</f>
        <v>83.824000000000069</v>
      </c>
      <c r="P30" s="206">
        <f>'Charts  2'!N$104</f>
        <v>83.090999999999894</v>
      </c>
      <c r="Q30" s="206">
        <f>'Charts  2'!N$105</f>
        <v>70.847999999999956</v>
      </c>
      <c r="R30" s="206">
        <f>'Charts  2'!N$106</f>
        <v>72.036000000000058</v>
      </c>
      <c r="S30" s="206">
        <f>'Charts  2'!$N$107</f>
        <v>53.182000000000244</v>
      </c>
      <c r="T30" s="206">
        <f>'Charts  2'!$N$108</f>
        <v>22.664999999999964</v>
      </c>
      <c r="U30" s="206">
        <f>'Charts  2'!$N$109</f>
        <v>6.7649999999998727</v>
      </c>
      <c r="V30" s="206">
        <f>'Charts  2'!$N$110</f>
        <v>-14.945999999999913</v>
      </c>
      <c r="W30" s="206">
        <f>'Charts  2'!$N$111</f>
        <v>-0.7820000000001528</v>
      </c>
      <c r="X30" s="206">
        <f>'Charts  2'!$N$112</f>
        <v>29.635000000000218</v>
      </c>
      <c r="Y30" s="206">
        <f>'Charts  2'!$N$113</f>
        <v>61.881199999999808</v>
      </c>
      <c r="Z30" s="206">
        <f>'Charts  2'!$N$114</f>
        <v>57.445799999999963</v>
      </c>
      <c r="AA30" s="206">
        <f>'Charts  2'!$N$115</f>
        <v>66.416999999999916</v>
      </c>
    </row>
    <row r="31" spans="1:27" ht="13.15">
      <c r="A31" s="359" t="s">
        <v>62</v>
      </c>
      <c r="B31" s="212"/>
      <c r="C31" s="207">
        <v>72</v>
      </c>
      <c r="D31" s="207">
        <v>725.87199999999984</v>
      </c>
      <c r="E31" s="207">
        <v>-8.4059999999999491</v>
      </c>
      <c r="F31" s="207">
        <v>-22.79300000000012</v>
      </c>
      <c r="G31" s="207">
        <v>-17.646999999999935</v>
      </c>
      <c r="H31" s="207">
        <v>-0.71999999999979991</v>
      </c>
      <c r="I31" s="207">
        <v>11.829000000000178</v>
      </c>
      <c r="J31" s="207">
        <v>43.164999999999999</v>
      </c>
      <c r="K31" s="207">
        <f>'Charts  2'!O$99</f>
        <v>89.994999999999891</v>
      </c>
      <c r="L31" s="207">
        <f>'Charts  2'!O$100</f>
        <v>52.659999999999854</v>
      </c>
      <c r="M31" s="207">
        <f>'Charts  2'!O$101</f>
        <v>48.130000000000109</v>
      </c>
      <c r="N31" s="207">
        <f>'Charts  2'!O$102</f>
        <v>54.699999999999818</v>
      </c>
      <c r="O31" s="207">
        <f>'Charts  2'!O$103</f>
        <v>60.106000000000222</v>
      </c>
      <c r="P31" s="207">
        <f>'Charts  2'!O$104</f>
        <v>59.422000000000025</v>
      </c>
      <c r="Q31" s="207">
        <f>'Charts  2'!O$105</f>
        <v>55.976000000000113</v>
      </c>
      <c r="R31" s="207">
        <f>'Charts  2'!O$106</f>
        <v>53.33199999999988</v>
      </c>
      <c r="S31" s="207">
        <f>'Charts  2'!$O$107</f>
        <v>36.713999999999942</v>
      </c>
      <c r="T31" s="207">
        <f>'Charts  2'!$O$108</f>
        <v>11.257999999999811</v>
      </c>
      <c r="U31" s="207">
        <f>'Charts  2'!$O$109</f>
        <v>2.2719999999999345</v>
      </c>
      <c r="V31" s="207">
        <f>'Charts  2'!$O$110</f>
        <v>-5.38799999999992</v>
      </c>
      <c r="W31" s="207">
        <f>'Charts  2'!$O$111</f>
        <v>3.8290000000001783</v>
      </c>
      <c r="X31" s="207">
        <f>'Charts  2'!$O$112</f>
        <v>14.273000000000138</v>
      </c>
      <c r="Y31" s="207">
        <f>'Charts  2'!$O$113</f>
        <v>59.271200000000135</v>
      </c>
      <c r="Z31" s="207">
        <f>'Charts  2'!$O$114</f>
        <v>66.307799999999588</v>
      </c>
      <c r="AA31" s="207">
        <f>'Charts  2'!$O$115</f>
        <v>75.865999999999985</v>
      </c>
    </row>
    <row r="32" spans="1:27">
      <c r="A32" s="353" t="s">
        <v>63</v>
      </c>
      <c r="B32" s="125"/>
      <c r="C32" s="206">
        <v>49</v>
      </c>
      <c r="D32" s="206">
        <v>494.40499999999997</v>
      </c>
      <c r="E32" s="206">
        <v>22.344999999999999</v>
      </c>
      <c r="F32" s="206">
        <v>2.9049999999999727</v>
      </c>
      <c r="G32" s="206">
        <v>3.1059999999999945</v>
      </c>
      <c r="H32" s="206">
        <v>16.135000000000002</v>
      </c>
      <c r="I32" s="206">
        <v>34.888000000000147</v>
      </c>
      <c r="J32" s="206">
        <v>55.772999999999911</v>
      </c>
      <c r="K32" s="206">
        <f>'Charts  2'!P$99</f>
        <v>98.057000000000016</v>
      </c>
      <c r="L32" s="206">
        <f>'Charts  2'!P$100</f>
        <v>79.523999999999887</v>
      </c>
      <c r="M32" s="206">
        <f>'Charts  2'!P$101</f>
        <v>46.791000000000167</v>
      </c>
      <c r="N32" s="206">
        <f>'Charts  2'!P$102</f>
        <v>51.830999999999904</v>
      </c>
      <c r="O32" s="206">
        <f>'Charts  2'!P$103</f>
        <v>65.115999999999985</v>
      </c>
      <c r="P32" s="206">
        <f>'Charts  2'!P$104</f>
        <v>69.160000000000082</v>
      </c>
      <c r="Q32" s="206">
        <f>'Charts  2'!P$105</f>
        <v>49.322000000000116</v>
      </c>
      <c r="R32" s="206">
        <f>'Charts  2'!P$106</f>
        <v>33.290999999999713</v>
      </c>
      <c r="S32" s="206">
        <f>'Charts  2'!$P$107</f>
        <v>1.0590000000001965</v>
      </c>
      <c r="T32" s="206">
        <f>'Charts  2'!$P$108</f>
        <v>-17.146000000000186</v>
      </c>
      <c r="U32" s="206">
        <f>'Charts  2'!$P$109</f>
        <v>-17.266999999999825</v>
      </c>
      <c r="V32" s="206">
        <f>'Charts  2'!$P$110</f>
        <v>-22.659000000000106</v>
      </c>
      <c r="W32" s="206">
        <f>'Charts  2'!$P$111</f>
        <v>-10.177999999999884</v>
      </c>
      <c r="X32" s="206">
        <f>'Charts  2'!$P$112</f>
        <v>20.498999999999796</v>
      </c>
      <c r="Y32" s="206">
        <f>'Charts  2'!$P$113</f>
        <v>37.545200000000477</v>
      </c>
      <c r="Z32" s="206">
        <f>'Charts  2'!$P$114</f>
        <v>55.348799999999756</v>
      </c>
      <c r="AA32" s="206">
        <f>'Charts  2'!$P$115</f>
        <v>57.730000000000018</v>
      </c>
    </row>
    <row r="33" spans="1:27" ht="13.15">
      <c r="A33" s="359" t="s">
        <v>64</v>
      </c>
      <c r="B33" s="212"/>
      <c r="C33" s="207">
        <v>-6</v>
      </c>
      <c r="D33" s="207">
        <v>215.65</v>
      </c>
      <c r="E33" s="207">
        <v>-5.5999999999926331E-2</v>
      </c>
      <c r="F33" s="207">
        <v>-6.55600000000004</v>
      </c>
      <c r="G33" s="207">
        <v>-7.7019999999999982</v>
      </c>
      <c r="H33" s="207">
        <v>-4.4410000000000309</v>
      </c>
      <c r="I33" s="207">
        <v>2.9490000000000691</v>
      </c>
      <c r="J33" s="207">
        <v>7.6409999999999627</v>
      </c>
      <c r="K33" s="207">
        <f>'Charts  2'!Q$99</f>
        <v>19.548999999999978</v>
      </c>
      <c r="L33" s="207">
        <f>'Charts  2'!Q$100</f>
        <v>13.738000000000056</v>
      </c>
      <c r="M33" s="207">
        <f>'Charts  2'!Q$101</f>
        <v>9.6879999999999882</v>
      </c>
      <c r="N33" s="207">
        <f>'Charts  2'!Q$102</f>
        <v>10.022999999999911</v>
      </c>
      <c r="O33" s="207">
        <f>'Charts  2'!Q$103</f>
        <v>10.110000000000014</v>
      </c>
      <c r="P33" s="207">
        <f>'Charts  2'!Q$104</f>
        <v>11.615999999999985</v>
      </c>
      <c r="Q33" s="207">
        <f>'Charts  2'!Q$105</f>
        <v>9.3450000000000273</v>
      </c>
      <c r="R33" s="207">
        <f>'Charts  2'!Q$106</f>
        <v>9.6580000000000155</v>
      </c>
      <c r="S33" s="207">
        <f>'Charts  2'!$Q$107</f>
        <v>4.8179999999999836</v>
      </c>
      <c r="T33" s="207">
        <f>'Charts  2'!$Q$108</f>
        <v>-0.41300000000001091</v>
      </c>
      <c r="U33" s="207">
        <f>'Charts  2'!$Q$109</f>
        <v>-2.2849999999999682</v>
      </c>
      <c r="V33" s="207">
        <f>'Charts  2'!$Q$110</f>
        <v>-4.1290000000000191</v>
      </c>
      <c r="W33" s="207">
        <f>'Charts  2'!$Q$111</f>
        <v>-1.0079999999999245</v>
      </c>
      <c r="X33" s="207">
        <f>'Charts  2'!$Q$112</f>
        <v>6.9470000000000027</v>
      </c>
      <c r="Y33" s="207">
        <f>'Charts  2'!$Q$113</f>
        <v>14.766199999999913</v>
      </c>
      <c r="Z33" s="207">
        <f>'Charts  2'!$Q$114</f>
        <v>16.708799999999997</v>
      </c>
      <c r="AA33" s="207">
        <f>'Charts  2'!$Q$115</f>
        <v>16.748000000000047</v>
      </c>
    </row>
    <row r="34" spans="1:27">
      <c r="A34" s="353" t="s">
        <v>65</v>
      </c>
      <c r="B34" s="125"/>
      <c r="C34" s="206">
        <v>42</v>
      </c>
      <c r="D34" s="206">
        <v>245.37800000000004</v>
      </c>
      <c r="E34" s="206">
        <v>3.0569999999999027</v>
      </c>
      <c r="F34" s="206">
        <v>-6.8419999999999845</v>
      </c>
      <c r="G34" s="206">
        <v>-1.6069999999999709</v>
      </c>
      <c r="H34" s="206">
        <v>11.777000000000044</v>
      </c>
      <c r="I34" s="206">
        <v>26.13900000000001</v>
      </c>
      <c r="J34" s="206">
        <v>38.05499999999995</v>
      </c>
      <c r="K34" s="206">
        <f>'Charts  2'!R$99</f>
        <v>63.437999999999988</v>
      </c>
      <c r="L34" s="206">
        <f>'Charts  2'!R$100</f>
        <v>57.98700000000008</v>
      </c>
      <c r="M34" s="206">
        <f>'Charts  2'!R$101</f>
        <v>37.705999999999904</v>
      </c>
      <c r="N34" s="206">
        <f>'Charts  2'!R$102</f>
        <v>49.97199999999998</v>
      </c>
      <c r="O34" s="206">
        <f>'Charts  2'!R$103</f>
        <v>53.499000000000024</v>
      </c>
      <c r="P34" s="206">
        <f>'Charts  2'!R$104</f>
        <v>68.54099999999994</v>
      </c>
      <c r="Q34" s="206">
        <f>'Charts  2'!R$105</f>
        <v>50.934000000000196</v>
      </c>
      <c r="R34" s="206">
        <f>'Charts  2'!R$106</f>
        <v>45.111999999999853</v>
      </c>
      <c r="S34" s="206">
        <f>'Charts  2'!$R$107</f>
        <v>25.244000000000142</v>
      </c>
      <c r="T34" s="206">
        <f>'Charts  2'!$R$108</f>
        <v>1.3679999999999382</v>
      </c>
      <c r="U34" s="206">
        <f>'Charts  2'!$R$109</f>
        <v>-8.73700000000008</v>
      </c>
      <c r="V34" s="206">
        <f>'Charts  2'!$R$110</f>
        <v>-13.130999999999858</v>
      </c>
      <c r="W34" s="206">
        <f>'Charts  2'!$R$111</f>
        <v>1.4199999999998454</v>
      </c>
      <c r="X34" s="206">
        <f>'Charts  2'!$R$112</f>
        <v>25.932999999999993</v>
      </c>
      <c r="Y34" s="206">
        <f>'Charts  2'!$R$113</f>
        <v>43.250200000000177</v>
      </c>
      <c r="Z34" s="206">
        <f>'Charts  2'!$R$114</f>
        <v>43.951799999999821</v>
      </c>
      <c r="AA34" s="206">
        <f>'Charts  2'!$R$115</f>
        <v>50.034000000000106</v>
      </c>
    </row>
    <row r="35" spans="1:27" ht="13.15">
      <c r="A35" s="359" t="s">
        <v>66</v>
      </c>
      <c r="B35" s="212"/>
      <c r="C35" s="207">
        <v>2</v>
      </c>
      <c r="D35" s="207">
        <v>54.106999999999999</v>
      </c>
      <c r="E35" s="207">
        <v>0.48699999999999477</v>
      </c>
      <c r="F35" s="207">
        <v>-2.38</v>
      </c>
      <c r="G35" s="207">
        <v>-3.9039999999999964</v>
      </c>
      <c r="H35" s="207">
        <v>-0.91300000000001091</v>
      </c>
      <c r="I35" s="207">
        <v>-9.0000000000003411E-2</v>
      </c>
      <c r="J35" s="207">
        <v>1.1260000000000048</v>
      </c>
      <c r="K35" s="207">
        <f>'Charts  2'!S$99</f>
        <v>4.5640000000000214</v>
      </c>
      <c r="L35" s="207">
        <f>'Charts  2'!S$100</f>
        <v>2.7349999999999852</v>
      </c>
      <c r="M35" s="207">
        <f>'Charts  2'!S$101</f>
        <v>2.367999999999995</v>
      </c>
      <c r="N35" s="207">
        <f>'Charts  2'!S$102</f>
        <v>2.9350000000000023</v>
      </c>
      <c r="O35" s="207">
        <f>'Charts  2'!S$103</f>
        <v>3.7760000000000105</v>
      </c>
      <c r="P35" s="207">
        <f>'Charts  2'!S$104</f>
        <v>3.3369999999999891</v>
      </c>
      <c r="Q35" s="207">
        <f>'Charts  2'!S$105</f>
        <v>2.554000000000002</v>
      </c>
      <c r="R35" s="207">
        <f>'Charts  2'!S$106</f>
        <v>2.0380000000000109</v>
      </c>
      <c r="S35" s="207">
        <f>'Charts  2'!$S$107</f>
        <v>0.4410000000000025</v>
      </c>
      <c r="T35" s="207">
        <f>'Charts  2'!$S$108</f>
        <v>-1.4220000000000255</v>
      </c>
      <c r="U35" s="207">
        <f>'Charts  2'!$S$109</f>
        <v>-1.6079999999999757</v>
      </c>
      <c r="V35" s="207">
        <f>'Charts  2'!$S$110</f>
        <v>-2.3180000000000121</v>
      </c>
      <c r="W35" s="207">
        <f>'Charts  2'!$S$111</f>
        <v>-0.98400000000000887</v>
      </c>
      <c r="X35" s="207">
        <f>'Charts  2'!$S$112</f>
        <v>1.2050000000000125</v>
      </c>
      <c r="Y35" s="207">
        <f>'Charts  2'!$S$113</f>
        <v>4.2172000000000196</v>
      </c>
      <c r="Z35" s="207">
        <f>'Charts  2'!$S$114</f>
        <v>3.9327999999999861</v>
      </c>
      <c r="AA35" s="207">
        <f>'Charts  2'!$S$115</f>
        <v>3.0829999999999984</v>
      </c>
    </row>
    <row r="36" spans="1:27">
      <c r="A36" s="353" t="s">
        <v>67</v>
      </c>
      <c r="B36" s="125"/>
      <c r="C36" s="206">
        <v>3</v>
      </c>
      <c r="D36" s="206">
        <v>25.125</v>
      </c>
      <c r="E36" s="206">
        <v>-3.1620000000000061</v>
      </c>
      <c r="F36" s="206">
        <v>-2.3029999999999973</v>
      </c>
      <c r="G36" s="206">
        <v>-1.8870000000000005</v>
      </c>
      <c r="H36" s="206">
        <v>3.3000000000001251E-2</v>
      </c>
      <c r="I36" s="206">
        <v>6.7000000000007276E-2</v>
      </c>
      <c r="J36" s="206">
        <v>1.1589999999999918</v>
      </c>
      <c r="K36" s="206">
        <f>'Charts  2'!T$99</f>
        <v>4.3310000000000031</v>
      </c>
      <c r="L36" s="206">
        <f>'Charts  2'!T$100</f>
        <v>3.4779999999999944</v>
      </c>
      <c r="M36" s="206">
        <f>'Charts  2'!T$101</f>
        <v>3.4320000000000022</v>
      </c>
      <c r="N36" s="206">
        <f>'Charts  2'!T$102</f>
        <v>3.4660000000000082</v>
      </c>
      <c r="O36" s="206">
        <f>'Charts  2'!T$103</f>
        <v>3.2890000000000015</v>
      </c>
      <c r="P36" s="206">
        <f>'Charts  2'!T$104</f>
        <v>4.5629999999999882</v>
      </c>
      <c r="Q36" s="206">
        <f>'Charts  2'!T$105</f>
        <v>3.3380000000000081</v>
      </c>
      <c r="R36" s="206">
        <f>'Charts  2'!T$106</f>
        <v>2.507000000000005</v>
      </c>
      <c r="S36" s="206">
        <f>'Charts  2'!$T$107</f>
        <v>2.6529999999999916</v>
      </c>
      <c r="T36" s="206">
        <f>'Charts  2'!$T$108</f>
        <v>1.3020000000000067</v>
      </c>
      <c r="U36" s="206">
        <f>'Charts  2'!$T$109</f>
        <v>-0.70100000000000762</v>
      </c>
      <c r="V36" s="206">
        <f>'Charts  2'!$T$110</f>
        <v>-2.0829999999999984</v>
      </c>
      <c r="W36" s="206">
        <f>'Charts  2'!$T$111</f>
        <v>-2.0849999999999937</v>
      </c>
      <c r="X36" s="206">
        <f>'Charts  2'!$T$112</f>
        <v>0.63599999999999568</v>
      </c>
      <c r="Y36" s="206">
        <f>'Charts  2'!$T$113</f>
        <v>1.3832000000000164</v>
      </c>
      <c r="Z36" s="206">
        <f>'Charts  2'!$T$114</f>
        <v>1.4617999999999824</v>
      </c>
      <c r="AA36" s="206">
        <f>'Charts  2'!$T$115</f>
        <v>1.8190000000000026</v>
      </c>
    </row>
    <row r="37" spans="1:27" ht="13.15">
      <c r="A37" s="359" t="s">
        <v>68</v>
      </c>
      <c r="B37" s="212"/>
      <c r="C37" s="207">
        <v>5</v>
      </c>
      <c r="D37" s="207">
        <v>66.848000000000013</v>
      </c>
      <c r="E37" s="207">
        <v>1.5739999999999839</v>
      </c>
      <c r="F37" s="207">
        <v>-9.7469999999999857</v>
      </c>
      <c r="G37" s="207">
        <v>0.14999999999997726</v>
      </c>
      <c r="H37" s="207">
        <v>0.98799999999999955</v>
      </c>
      <c r="I37" s="207">
        <v>2.2900000000000205</v>
      </c>
      <c r="J37" s="207">
        <v>7.3520000000000039</v>
      </c>
      <c r="K37" s="207">
        <f>'Charts  2'!U$99</f>
        <v>11.722999999999985</v>
      </c>
      <c r="L37" s="207">
        <f>'Charts  2'!U$100</f>
        <v>1.3559999999999945</v>
      </c>
      <c r="M37" s="207">
        <f>'Charts  2'!U$101</f>
        <v>3.4800000000000182</v>
      </c>
      <c r="N37" s="207">
        <f>'Charts  2'!U$102</f>
        <v>6.59699999999998</v>
      </c>
      <c r="O37" s="207">
        <f>'Charts  2'!U$103</f>
        <v>6.4380000000000166</v>
      </c>
      <c r="P37" s="207">
        <f>'Charts  2'!U$104</f>
        <v>6.9089999999999918</v>
      </c>
      <c r="Q37" s="207">
        <f>'Charts  2'!U$105</f>
        <v>5.7920000000000016</v>
      </c>
      <c r="R37" s="207">
        <f>'Charts  2'!U$106</f>
        <v>4.3089999999999975</v>
      </c>
      <c r="S37" s="207">
        <f>'Charts  2'!$U$107</f>
        <v>3.6430000000000007</v>
      </c>
      <c r="T37" s="207">
        <f>'Charts  2'!$U$108</f>
        <v>1.4350000000000023</v>
      </c>
      <c r="U37" s="207">
        <f>'Charts  2'!$U$109</f>
        <v>0.34299999999998931</v>
      </c>
      <c r="V37" s="207">
        <f>'Charts  2'!$U$110</f>
        <v>-2.9999999999859028E-3</v>
      </c>
      <c r="W37" s="207">
        <f>'Charts  2'!$U$111</f>
        <v>1.2740000000000009</v>
      </c>
      <c r="X37" s="207">
        <f>'Charts  2'!$U$112</f>
        <v>4.0509999999999877</v>
      </c>
      <c r="Y37" s="207">
        <f>'Charts  2'!$U$113</f>
        <v>6.1912000000000091</v>
      </c>
      <c r="Z37" s="207">
        <f>'Charts  2'!$U$114</f>
        <v>5.5167999999999893</v>
      </c>
      <c r="AA37" s="207">
        <f>'Charts  2'!$U$115</f>
        <v>5.7420000000000186</v>
      </c>
    </row>
    <row r="38" spans="1:27" ht="13.15">
      <c r="A38" s="360" t="s">
        <v>69</v>
      </c>
      <c r="B38" s="202"/>
      <c r="C38" s="208">
        <v>294</v>
      </c>
      <c r="D38" s="208">
        <v>2772.87</v>
      </c>
      <c r="E38" s="208">
        <v>15.736999999999171</v>
      </c>
      <c r="F38" s="208">
        <v>-41.509000000000015</v>
      </c>
      <c r="G38" s="208">
        <v>-37.399999999999636</v>
      </c>
      <c r="H38" s="208">
        <v>23.833000000000538</v>
      </c>
      <c r="I38" s="208">
        <v>101.80999999999949</v>
      </c>
      <c r="J38" s="208">
        <v>193.45800000000054</v>
      </c>
      <c r="K38" s="208">
        <f>'Charts  2'!V$99</f>
        <v>392.68999999999869</v>
      </c>
      <c r="L38" s="208">
        <f>'Charts  2'!V$100</f>
        <v>265.35900000000038</v>
      </c>
      <c r="M38" s="208">
        <f>'Charts  2'!V$101</f>
        <v>209.35299999999916</v>
      </c>
      <c r="N38" s="208">
        <f>'Charts  2'!V$102</f>
        <v>251.32100000000173</v>
      </c>
      <c r="O38" s="208">
        <f>'Charts  2'!V$103</f>
        <v>286.15799999999945</v>
      </c>
      <c r="P38" s="208">
        <f>'Charts  2'!V$104</f>
        <v>306.63899999999921</v>
      </c>
      <c r="Q38" s="208">
        <f>'Charts  2'!V$105</f>
        <v>248.10900000000038</v>
      </c>
      <c r="R38" s="208">
        <f>'Charts  2'!V$106</f>
        <v>222.28299999999945</v>
      </c>
      <c r="S38" s="208">
        <f>'Charts  2'!$V$107</f>
        <v>127.75400000000081</v>
      </c>
      <c r="T38" s="208">
        <f>'Charts  2'!$V$108</f>
        <v>19.04700000000048</v>
      </c>
      <c r="U38" s="208">
        <f>'Charts  2'!$V$109</f>
        <v>-21.218000000000757</v>
      </c>
      <c r="V38" s="208">
        <f>'Charts  2'!$V$110</f>
        <v>-64.656999999999243</v>
      </c>
      <c r="W38" s="208">
        <f>'Charts  2'!$V$111</f>
        <v>-8.5140000000010332</v>
      </c>
      <c r="X38" s="208">
        <f>'Charts  2'!$V$112</f>
        <v>103.17900000000009</v>
      </c>
      <c r="Y38" s="208">
        <f>'Charts  2'!$V$113</f>
        <v>228.50559999999678</v>
      </c>
      <c r="Z38" s="208">
        <f>'Charts  2'!$V$114</f>
        <v>250.67440000000352</v>
      </c>
      <c r="AA38" s="208">
        <f>'Charts  2'!$V$115</f>
        <v>277.43900000000031</v>
      </c>
    </row>
    <row r="39" spans="1:27" ht="13.15">
      <c r="A39" s="358"/>
      <c r="B39" s="125"/>
      <c r="C39" s="206"/>
      <c r="D39" s="206"/>
      <c r="E39" s="206"/>
      <c r="F39" s="206"/>
      <c r="G39" s="206"/>
      <c r="H39" s="206"/>
      <c r="I39" s="206"/>
      <c r="J39" s="206"/>
      <c r="K39" s="206"/>
      <c r="L39" s="206"/>
      <c r="M39" s="206"/>
      <c r="N39" s="206"/>
      <c r="O39" s="206"/>
      <c r="P39" s="206"/>
      <c r="Q39" s="206"/>
      <c r="R39" s="206"/>
      <c r="S39" s="206"/>
      <c r="T39" s="206"/>
      <c r="U39" s="206"/>
      <c r="V39" s="206"/>
      <c r="W39" s="206"/>
    </row>
    <row r="40" spans="1:27" ht="13.15">
      <c r="A40" s="358" t="s">
        <v>72</v>
      </c>
      <c r="B40" s="125"/>
      <c r="C40" s="125"/>
      <c r="D40" s="203"/>
      <c r="E40" s="203"/>
      <c r="F40" s="203"/>
      <c r="G40" s="203"/>
      <c r="H40" s="203"/>
      <c r="I40" s="203"/>
      <c r="J40" s="203"/>
      <c r="K40" s="203"/>
      <c r="L40" s="203"/>
      <c r="M40" s="203"/>
      <c r="N40" s="203"/>
      <c r="O40" s="203"/>
      <c r="P40" s="203"/>
      <c r="Q40" s="203"/>
      <c r="R40" s="203"/>
      <c r="S40" s="203"/>
      <c r="T40" s="203"/>
      <c r="U40" s="125"/>
      <c r="V40" s="125"/>
      <c r="W40" s="125"/>
    </row>
    <row r="41" spans="1:27" ht="13.15">
      <c r="A41" s="358"/>
      <c r="B41" s="205"/>
      <c r="C41" s="365">
        <v>35063</v>
      </c>
      <c r="D41" s="365">
        <v>35419</v>
      </c>
      <c r="E41" s="365">
        <v>35794</v>
      </c>
      <c r="F41" s="365">
        <v>36159</v>
      </c>
      <c r="G41" s="365">
        <v>36524</v>
      </c>
      <c r="H41" s="365">
        <v>36890</v>
      </c>
      <c r="I41" s="365">
        <v>37255</v>
      </c>
      <c r="J41" s="365">
        <v>37620</v>
      </c>
      <c r="K41" s="365">
        <v>37985</v>
      </c>
      <c r="L41" s="365">
        <v>38351</v>
      </c>
      <c r="M41" s="365">
        <v>38716</v>
      </c>
      <c r="N41" s="365">
        <v>39081</v>
      </c>
      <c r="O41" s="365">
        <v>39446</v>
      </c>
      <c r="P41" s="365">
        <v>39812</v>
      </c>
      <c r="Q41" s="365">
        <v>40177</v>
      </c>
      <c r="R41" s="365">
        <v>40542</v>
      </c>
      <c r="S41" s="365">
        <v>40907</v>
      </c>
      <c r="T41" s="365">
        <v>41273</v>
      </c>
      <c r="U41" s="365">
        <v>41638</v>
      </c>
      <c r="V41" s="365">
        <f>V29</f>
        <v>42003</v>
      </c>
      <c r="W41" s="365">
        <f>W29</f>
        <v>42368</v>
      </c>
      <c r="X41" s="365">
        <v>42734</v>
      </c>
      <c r="Y41" s="365">
        <v>43099</v>
      </c>
      <c r="Z41" s="365">
        <v>43464</v>
      </c>
      <c r="AA41" s="365">
        <v>43829</v>
      </c>
    </row>
    <row r="42" spans="1:27">
      <c r="A42" s="353" t="s">
        <v>61</v>
      </c>
      <c r="B42" s="125"/>
      <c r="C42" s="158">
        <v>6.6315789473684217E-2</v>
      </c>
      <c r="D42" s="158">
        <v>0.46716929911154992</v>
      </c>
      <c r="E42" s="158">
        <v>-3.431472320308311E-5</v>
      </c>
      <c r="F42" s="158">
        <v>2.088223489368744E-3</v>
      </c>
      <c r="G42" s="158">
        <v>-2.655283204469264E-3</v>
      </c>
      <c r="H42" s="158">
        <v>3.2787094945575107E-4</v>
      </c>
      <c r="I42" s="158">
        <v>7.988141288271966E-3</v>
      </c>
      <c r="J42" s="158">
        <v>1.3082423575136851E-2</v>
      </c>
      <c r="K42" s="158">
        <f>'Charts  2'!N$127</f>
        <v>3.3293898990964119E-2</v>
      </c>
      <c r="L42" s="158">
        <f>'Charts  2'!N$128</f>
        <v>1.7183561874504386E-2</v>
      </c>
      <c r="M42" s="158">
        <f>'Charts  2'!N$129</f>
        <v>1.8108828547725692E-2</v>
      </c>
      <c r="N42" s="158">
        <f>'Charts  2'!N$130</f>
        <v>2.2110079538021694E-2</v>
      </c>
      <c r="O42" s="158">
        <f>'Charts  2'!N$131</f>
        <v>2.5255427081673113E-2</v>
      </c>
      <c r="P42" s="158">
        <f>'Charts  2'!N$132</f>
        <v>2.441789628940013E-2</v>
      </c>
      <c r="Q42" s="158">
        <f>'Charts  2'!N$133</f>
        <v>2.0323789918656635E-2</v>
      </c>
      <c r="R42" s="158">
        <f>'Charts  2'!N$134</f>
        <v>2.0252968107395065E-2</v>
      </c>
      <c r="S42" s="158">
        <f>'Charts  2'!$N$135</f>
        <v>1.465533965600109E-2</v>
      </c>
      <c r="T42" s="158">
        <f>'Charts  2'!$N$136</f>
        <v>6.155571790561175E-3</v>
      </c>
      <c r="U42" s="158">
        <f>'Charts  2'!$N$137</f>
        <v>1.8260612547051436E-3</v>
      </c>
      <c r="V42" s="158">
        <f>'Charts  2'!$N$138</f>
        <v>-4.0269866844853276E-3</v>
      </c>
      <c r="W42" s="158">
        <f>'Charts  2'!$N$139</f>
        <v>-2.1155066638464044E-4</v>
      </c>
      <c r="X42" s="158">
        <f>'Charts  2'!$N$140</f>
        <v>8.0187091488236207E-3</v>
      </c>
      <c r="Y42" s="158">
        <f>'Charts  2'!$N$141</f>
        <v>1.6610766133913733E-2</v>
      </c>
      <c r="Z42" s="158">
        <f>'Charts  2'!$N$142</f>
        <v>1.4941579225810939E-2</v>
      </c>
      <c r="AA42" s="158">
        <f>'Charts  2'!$N$143</f>
        <v>1.6981619800614179E-2</v>
      </c>
    </row>
    <row r="43" spans="1:27" ht="13.15">
      <c r="A43" s="359" t="s">
        <v>62</v>
      </c>
      <c r="B43" s="212"/>
      <c r="C43" s="210">
        <v>5.267008046817849E-2</v>
      </c>
      <c r="D43" s="210">
        <v>0.5044280750521194</v>
      </c>
      <c r="E43" s="210">
        <v>-3.8829085507133677E-3</v>
      </c>
      <c r="F43" s="210">
        <v>-1.0569607867687281E-2</v>
      </c>
      <c r="G43" s="210">
        <v>-8.2707143971920416E-3</v>
      </c>
      <c r="H43" s="210">
        <v>-3.4026046938922296E-4</v>
      </c>
      <c r="I43" s="210">
        <v>5.5920987318147722E-3</v>
      </c>
      <c r="J43" s="210">
        <v>2.029255312897393E-2</v>
      </c>
      <c r="K43" s="210">
        <f>'Charts  2'!O$127</f>
        <v>4.1466617518315388E-2</v>
      </c>
      <c r="L43" s="210">
        <f>'Charts  2'!O$128</f>
        <v>2.3297843865513066E-2</v>
      </c>
      <c r="M43" s="210">
        <f>'Charts  2'!O$129</f>
        <v>2.0808878685491118E-2</v>
      </c>
      <c r="N43" s="210">
        <f>'Charts  2'!O$130</f>
        <v>2.3167315026777865E-2</v>
      </c>
      <c r="O43" s="210">
        <f>'Charts  2'!O$131</f>
        <v>2.4880525377879333E-2</v>
      </c>
      <c r="P43" s="210">
        <f>'Charts  2'!O$132</f>
        <v>2.4000248799321142E-2</v>
      </c>
      <c r="Q43" s="210">
        <f>'Charts  2'!O$133</f>
        <v>2.2078536259625581E-2</v>
      </c>
      <c r="R43" s="210">
        <f>'Charts  2'!O$134</f>
        <v>2.058126283868757E-2</v>
      </c>
      <c r="S43" s="210">
        <f>'Charts  2'!$O$135</f>
        <v>1.3882518515885619E-2</v>
      </c>
      <c r="T43" s="210">
        <f>'Charts  2'!$O$136</f>
        <v>4.1986547745805018E-3</v>
      </c>
      <c r="U43" s="210">
        <f>'Charts  2'!$O$137</f>
        <v>8.4379629598678105E-4</v>
      </c>
      <c r="V43" s="210">
        <f>'Charts  2'!$O$138</f>
        <v>-1.999358038343264E-3</v>
      </c>
      <c r="W43" s="210">
        <f>'Charts  2'!$O$139</f>
        <v>1.4236968748943303E-3</v>
      </c>
      <c r="X43" s="210">
        <f>'Charts  2'!$O$140</f>
        <v>5.2994349695133555E-3</v>
      </c>
      <c r="Y43" s="210">
        <f>'Charts  2'!$O$141</f>
        <v>2.1890847875537568E-2</v>
      </c>
      <c r="Z43" s="210">
        <f>'Charts  2'!$O$142</f>
        <v>2.3404201248218275E-2</v>
      </c>
      <c r="AA43" s="210">
        <f>'Charts  2'!$O$143</f>
        <v>2.6079537329358572E-2</v>
      </c>
    </row>
    <row r="44" spans="1:27">
      <c r="A44" s="353" t="s">
        <v>63</v>
      </c>
      <c r="B44" s="125"/>
      <c r="C44" s="158">
        <v>4.9645390070921988E-2</v>
      </c>
      <c r="D44" s="158">
        <v>0.47722490347490343</v>
      </c>
      <c r="E44" s="158">
        <v>1.4600710269503842E-2</v>
      </c>
      <c r="F44" s="158">
        <v>1.8708742553533878E-3</v>
      </c>
      <c r="G44" s="158">
        <v>1.9965866467822201E-3</v>
      </c>
      <c r="H44" s="158">
        <v>1.035116993560911E-2</v>
      </c>
      <c r="I44" s="158">
        <v>2.2152573884243878E-2</v>
      </c>
      <c r="J44" s="158">
        <v>3.4646263101136492E-2</v>
      </c>
      <c r="K44" s="158">
        <f>'Charts  2'!P$127</f>
        <v>5.8873397908327373E-2</v>
      </c>
      <c r="L44" s="158">
        <f>'Charts  2'!P$128</f>
        <v>4.5091499613861018E-2</v>
      </c>
      <c r="M44" s="158">
        <f>'Charts  2'!P$129</f>
        <v>2.5386596120312299E-2</v>
      </c>
      <c r="N44" s="158">
        <f>'Charts  2'!P$130</f>
        <v>2.7424839769112967E-2</v>
      </c>
      <c r="O44" s="158">
        <f>'Charts  2'!P$131</f>
        <v>3.3534525379037568E-2</v>
      </c>
      <c r="P44" s="158">
        <f>'Charts  2'!P$132</f>
        <v>3.4461521289805688E-2</v>
      </c>
      <c r="Q44" s="158">
        <f>'Charts  2'!P$133</f>
        <v>2.3757776840093388E-2</v>
      </c>
      <c r="R44" s="158">
        <f>'Charts  2'!P$134</f>
        <v>1.5663714066053675E-2</v>
      </c>
      <c r="S44" s="158">
        <f>'Charts  2'!$P$135</f>
        <v>4.9058462028805819E-4</v>
      </c>
      <c r="T44" s="158">
        <f>'Charts  2'!$P$136</f>
        <v>-7.9390362030423486E-3</v>
      </c>
      <c r="U44" s="158">
        <f>'Charts  2'!$P$137</f>
        <v>-8.0590433322348786E-3</v>
      </c>
      <c r="V44" s="158">
        <f>'Charts  2'!$P$138</f>
        <v>-1.0661578745538905E-2</v>
      </c>
      <c r="W44" s="158">
        <f>'Charts  2'!$P$139</f>
        <v>-4.8405905729759615E-3</v>
      </c>
      <c r="X44" s="158">
        <f>'Charts  2'!$P$140</f>
        <v>9.7966124051234466E-3</v>
      </c>
      <c r="Y44" s="158">
        <f>'Charts  2'!$P$141</f>
        <v>1.7769031740825999E-2</v>
      </c>
      <c r="Z44" s="158">
        <f>'Charts  2'!$P$142</f>
        <v>2.5091812638296854E-2</v>
      </c>
      <c r="AA44" s="158">
        <f>'Charts  2'!$P$143</f>
        <v>2.5503836619939827E-2</v>
      </c>
    </row>
    <row r="45" spans="1:27" ht="13.15">
      <c r="A45" s="359" t="s">
        <v>64</v>
      </c>
      <c r="B45" s="212"/>
      <c r="C45" s="210">
        <v>-1.2345679012345678E-2</v>
      </c>
      <c r="D45" s="210">
        <v>0.44927083333333329</v>
      </c>
      <c r="E45" s="210">
        <v>-8.0500251563180245E-5</v>
      </c>
      <c r="F45" s="210">
        <v>-9.4250381688169241E-3</v>
      </c>
      <c r="G45" s="210">
        <v>-1.11779031054891E-2</v>
      </c>
      <c r="H45" s="210">
        <v>-6.5180762501908466E-3</v>
      </c>
      <c r="I45" s="210">
        <v>4.3566579750183845E-3</v>
      </c>
      <c r="J45" s="210">
        <v>1.1239343143426965E-2</v>
      </c>
      <c r="K45" s="210">
        <f>'Charts  2'!Q$127</f>
        <v>2.8435529502461841E-2</v>
      </c>
      <c r="L45" s="210">
        <f>'Charts  2'!Q$128</f>
        <v>1.9430465861613525E-2</v>
      </c>
      <c r="M45" s="210">
        <f>'Charts  2'!Q$129</f>
        <v>1.3441143662628387E-2</v>
      </c>
      <c r="N45" s="210">
        <f>'Charts  2'!Q$130</f>
        <v>1.3721490567587424E-2</v>
      </c>
      <c r="O45" s="210">
        <f>'Charts  2'!Q$131</f>
        <v>1.3653250648563186E-2</v>
      </c>
      <c r="P45" s="210">
        <f>'Charts  2'!Q$132</f>
        <v>1.5475763829398871E-2</v>
      </c>
      <c r="Q45" s="210">
        <f>'Charts  2'!Q$133</f>
        <v>1.2260416762331628E-2</v>
      </c>
      <c r="R45" s="210">
        <f>'Charts  2'!Q$134</f>
        <v>1.251759436150939E-2</v>
      </c>
      <c r="S45" s="210">
        <f>'Charts  2'!$Q$135</f>
        <v>6.1673399794165782E-3</v>
      </c>
      <c r="T45" s="210">
        <f>'Charts  2'!$Q$136</f>
        <v>-5.2542523822247359E-4</v>
      </c>
      <c r="U45" s="210">
        <f>'Charts  2'!$Q$137</f>
        <v>-2.9085419485575903E-3</v>
      </c>
      <c r="V45" s="210">
        <f>'Charts  2'!$Q$138</f>
        <v>-5.2710728018260699E-3</v>
      </c>
      <c r="W45" s="210">
        <f>'Charts  2'!$Q$139</f>
        <v>-1.293629516313367E-3</v>
      </c>
      <c r="X45" s="210">
        <f>'Charts  2'!$Q$140</f>
        <v>8.927068408303835E-3</v>
      </c>
      <c r="Y45" s="210">
        <f>'Charts  2'!$Q$141</f>
        <v>1.8807043821372327E-2</v>
      </c>
      <c r="Z45" s="210">
        <f>'Charts  2'!$Q$142</f>
        <v>2.0460999464865411E-2</v>
      </c>
      <c r="AA45" s="210">
        <f>'Charts  2'!$Q$143</f>
        <v>2.0096836320219889E-2</v>
      </c>
    </row>
    <row r="46" spans="1:27">
      <c r="A46" s="353" t="s">
        <v>65</v>
      </c>
      <c r="B46" s="125"/>
      <c r="C46" s="158">
        <v>6.6878980891719744E-2</v>
      </c>
      <c r="D46" s="158">
        <v>0.36623582089552248</v>
      </c>
      <c r="E46" s="158">
        <v>3.3396039668857048E-3</v>
      </c>
      <c r="F46" s="158">
        <v>-7.4496289884422792E-3</v>
      </c>
      <c r="G46" s="158">
        <v>-1.7628481131381779E-3</v>
      </c>
      <c r="H46" s="158">
        <v>1.2941957348794424E-2</v>
      </c>
      <c r="I46" s="158">
        <v>2.8357614701392884E-2</v>
      </c>
      <c r="J46" s="158">
        <v>4.0146555234612809E-2</v>
      </c>
      <c r="K46" s="158">
        <f>'Charts  2'!R$127</f>
        <v>6.4341548363671022E-2</v>
      </c>
      <c r="L46" s="158">
        <f>'Charts  2'!R$128</f>
        <v>5.5257553161583657E-2</v>
      </c>
      <c r="M46" s="158">
        <f>'Charts  2'!R$129</f>
        <v>3.4049677527718439E-2</v>
      </c>
      <c r="N46" s="158">
        <f>'Charts  2'!R$130</f>
        <v>4.3640314106863386E-2</v>
      </c>
      <c r="O46" s="158">
        <f>'Charts  2'!R$131</f>
        <v>4.4766789951968963E-2</v>
      </c>
      <c r="P46" s="158">
        <f>'Charts  2'!R$132</f>
        <v>5.4896084205872483E-2</v>
      </c>
      <c r="Q46" s="158">
        <f>'Charts  2'!R$133</f>
        <v>3.8671323361931666E-2</v>
      </c>
      <c r="R46" s="158">
        <f>'Charts  2'!R$134</f>
        <v>3.2975788613440783E-2</v>
      </c>
      <c r="S46" s="158">
        <f>'Charts  2'!$R$135</f>
        <v>1.786368853607493E-2</v>
      </c>
      <c r="T46" s="158">
        <f>'Charts  2'!$R$136</f>
        <v>9.5106334165277707E-4</v>
      </c>
      <c r="U46" s="158">
        <f>'Charts  2'!$R$137</f>
        <v>-6.068380936240729E-3</v>
      </c>
      <c r="V46" s="158">
        <f>'Charts  2'!$R$138</f>
        <v>-9.175965971149171E-3</v>
      </c>
      <c r="W46" s="158">
        <f>'Charts  2'!$R$139</f>
        <v>1.0014881267234026E-3</v>
      </c>
      <c r="X46" s="158">
        <f>'Charts  2'!$R$140</f>
        <v>1.8271554487744042E-2</v>
      </c>
      <c r="Y46" s="158">
        <f>'Charts  2'!$R$141</f>
        <v>2.9925901734172162E-2</v>
      </c>
      <c r="Z46" s="158">
        <f>'Charts  2'!$R$142</f>
        <v>2.8680833569883307E-2</v>
      </c>
      <c r="AA46" s="158">
        <f>'Charts  2'!$R$143</f>
        <v>3.1617481179845107E-2</v>
      </c>
    </row>
    <row r="47" spans="1:27" ht="13.15">
      <c r="A47" s="359" t="s">
        <v>66</v>
      </c>
      <c r="B47" s="212"/>
      <c r="C47" s="210">
        <v>1.2658227848101266E-2</v>
      </c>
      <c r="D47" s="210">
        <v>0.33816875000000002</v>
      </c>
      <c r="E47" s="210">
        <v>2.2745636527530381E-3</v>
      </c>
      <c r="F47" s="210">
        <v>-1.1090710830684901E-2</v>
      </c>
      <c r="G47" s="210">
        <v>-1.8396524263243688E-2</v>
      </c>
      <c r="H47" s="210">
        <v>-4.3828908837790356E-3</v>
      </c>
      <c r="I47" s="210">
        <v>-4.3395034643704301E-4</v>
      </c>
      <c r="J47" s="210">
        <v>5.4315580274665346E-3</v>
      </c>
      <c r="K47" s="210">
        <f>'Charts  2'!S$127</f>
        <v>2.189672460694814E-2</v>
      </c>
      <c r="L47" s="210">
        <f>'Charts  2'!S$128</f>
        <v>1.2840556439761992E-2</v>
      </c>
      <c r="M47" s="210">
        <f>'Charts  2'!S$129</f>
        <v>1.0976582055513299E-2</v>
      </c>
      <c r="N47" s="210">
        <f>'Charts  2'!S$130</f>
        <v>1.3457129756992215E-2</v>
      </c>
      <c r="O47" s="210">
        <f>'Charts  2'!S$131</f>
        <v>1.7083267355848669E-2</v>
      </c>
      <c r="P47" s="210">
        <f>'Charts  2'!S$132</f>
        <v>1.4843579718074245E-2</v>
      </c>
      <c r="Q47" s="210">
        <f>'Charts  2'!S$133</f>
        <v>1.1194487788628443E-2</v>
      </c>
      <c r="R47" s="210">
        <f>'Charts  2'!S$134</f>
        <v>8.8339069448899916E-3</v>
      </c>
      <c r="S47" s="210">
        <f>'Charts  2'!$S$135</f>
        <v>1.8948182521268475E-3</v>
      </c>
      <c r="T47" s="210">
        <f>'Charts  2'!$S$136</f>
        <v>-6.098267011463307E-3</v>
      </c>
      <c r="U47" s="210">
        <f>'Charts  2'!$S$137</f>
        <v>-6.9382418805741123E-3</v>
      </c>
      <c r="V47" s="210">
        <f>'Charts  2'!$S$138</f>
        <v>-1.0071648613301754E-2</v>
      </c>
      <c r="W47" s="210">
        <f>'Charts  2'!$S$139</f>
        <v>-4.3189529172683889E-3</v>
      </c>
      <c r="X47" s="210">
        <f>'Charts  2'!$S$140</f>
        <v>5.3119035129095236E-3</v>
      </c>
      <c r="Y47" s="210">
        <f>'Charts  2'!$S$141</f>
        <v>1.8492111517447708E-2</v>
      </c>
      <c r="Z47" s="210">
        <f>'Charts  2'!$S$142</f>
        <v>1.665001439433704E-2</v>
      </c>
      <c r="AA47" s="210">
        <f>'Charts  2'!$S$143</f>
        <v>1.2884109876424538E-2</v>
      </c>
    </row>
    <row r="48" spans="1:27">
      <c r="A48" s="353" t="s">
        <v>67</v>
      </c>
      <c r="B48" s="125"/>
      <c r="C48" s="158">
        <v>6.5217391304347824E-2</v>
      </c>
      <c r="D48" s="158">
        <v>0.51275510204081631</v>
      </c>
      <c r="E48" s="158">
        <v>-4.2657672849915763E-2</v>
      </c>
      <c r="F48" s="158">
        <v>-3.2453532122373598E-2</v>
      </c>
      <c r="G48" s="158">
        <v>-2.7483250801048652E-2</v>
      </c>
      <c r="H48" s="158">
        <v>4.9421173228702099E-4</v>
      </c>
      <c r="I48" s="158">
        <v>1.002903930784769E-3</v>
      </c>
      <c r="J48" s="158">
        <v>1.7331359442525261E-2</v>
      </c>
      <c r="K48" s="158">
        <f>'Charts  2'!T$127</f>
        <v>6.3661218250235227E-2</v>
      </c>
      <c r="L48" s="158">
        <f>'Charts  2'!T$128</f>
        <v>4.8063236737006403E-2</v>
      </c>
      <c r="M48" s="158">
        <f>'Charts  2'!T$129</f>
        <v>4.5252567872259099E-2</v>
      </c>
      <c r="N48" s="158">
        <f>'Charts  2'!T$130</f>
        <v>4.3722326643371744E-2</v>
      </c>
      <c r="O48" s="158">
        <f>'Charts  2'!T$131</f>
        <v>3.9751507753296528E-2</v>
      </c>
      <c r="P48" s="158">
        <f>'Charts  2'!T$132</f>
        <v>5.3040870414283584E-2</v>
      </c>
      <c r="Q48" s="158">
        <f>'Charts  2'!T$133</f>
        <v>3.6846927398969082E-2</v>
      </c>
      <c r="R48" s="158">
        <f>'Charts  2'!T$134</f>
        <v>2.6690372515410628E-2</v>
      </c>
      <c r="S48" s="158">
        <f>'Charts  2'!$T$135</f>
        <v>2.7510473267244508E-2</v>
      </c>
      <c r="T48" s="158">
        <f>'Charts  2'!$T$136</f>
        <v>1.3139702691519813E-2</v>
      </c>
      <c r="U48" s="158">
        <f>'Charts  2'!$T$137</f>
        <v>-6.9826976521800517E-3</v>
      </c>
      <c r="V48" s="158">
        <f>'Charts  2'!$T$138</f>
        <v>-2.0894773798776189E-2</v>
      </c>
      <c r="W48" s="158">
        <f>'Charts  2'!$T$139</f>
        <v>-2.1361172866700071E-2</v>
      </c>
      <c r="X48" s="158">
        <f>'Charts  2'!$T$140</f>
        <v>6.6581520487426528E-3</v>
      </c>
      <c r="Y48" s="158">
        <f>'Charts  2'!$T$141</f>
        <v>1.4384658582749395E-2</v>
      </c>
      <c r="Z48" s="158">
        <f>'Charts  2'!$T$142</f>
        <v>1.4765209135076538E-2</v>
      </c>
      <c r="AA48" s="158">
        <f>'Charts  2'!$T$143</f>
        <v>1.8041697248616397E-2</v>
      </c>
    </row>
    <row r="49" spans="1:27" ht="13.15">
      <c r="A49" s="359" t="s">
        <v>68</v>
      </c>
      <c r="B49" s="212"/>
      <c r="C49" s="210">
        <v>4.807692307692308E-2</v>
      </c>
      <c r="D49" s="210">
        <v>0.61328440366972492</v>
      </c>
      <c r="E49" s="210">
        <v>8.9509121514033917E-3</v>
      </c>
      <c r="F49" s="210">
        <v>-5.4936817305632817E-2</v>
      </c>
      <c r="G49" s="210">
        <v>8.9458774414776952E-4</v>
      </c>
      <c r="H49" s="210">
        <v>5.8870847609116617E-3</v>
      </c>
      <c r="I49" s="210">
        <v>1.3565305989467757E-2</v>
      </c>
      <c r="J49" s="210">
        <v>4.2968270573864882E-2</v>
      </c>
      <c r="K49" s="210">
        <f>'Charts  2'!U$127</f>
        <v>6.569163094337499E-2</v>
      </c>
      <c r="L49" s="210">
        <f>'Charts  2'!U$128</f>
        <v>7.130162269032141E-3</v>
      </c>
      <c r="M49" s="210">
        <f>'Charts  2'!U$129</f>
        <v>1.8169097914730641E-2</v>
      </c>
      <c r="N49" s="210">
        <f>'Charts  2'!U$130</f>
        <v>3.3828340529397788E-2</v>
      </c>
      <c r="O49" s="210">
        <f>'Charts  2'!U$131</f>
        <v>3.1932781445456929E-2</v>
      </c>
      <c r="P49" s="210">
        <f>'Charts  2'!U$132</f>
        <v>3.320852299217969E-2</v>
      </c>
      <c r="Q49" s="210">
        <f>'Charts  2'!U$133</f>
        <v>2.694479851878042E-2</v>
      </c>
      <c r="R49" s="210">
        <f>'Charts  2'!U$134</f>
        <v>1.9519818799546989E-2</v>
      </c>
      <c r="S49" s="210">
        <f>'Charts  2'!$U$135</f>
        <v>1.6186866554992251E-2</v>
      </c>
      <c r="T49" s="210">
        <f>'Charts  2'!$U$136</f>
        <v>6.2745406686430475E-3</v>
      </c>
      <c r="U49" s="210">
        <f>'Charts  2'!$U$137</f>
        <v>1.4904165779513476E-3</v>
      </c>
      <c r="V49" s="210">
        <f>'Charts  2'!$U$138</f>
        <v>-1.3016313779876358E-5</v>
      </c>
      <c r="W49" s="210">
        <f>'Charts  2'!$U$139</f>
        <v>5.5276665350555629E-3</v>
      </c>
      <c r="X49" s="210">
        <f>'Charts  2'!$U$140</f>
        <v>1.7479967723979563E-2</v>
      </c>
      <c r="Y49" s="210">
        <f>'Charts  2'!$U$141</f>
        <v>2.6255926582471775E-2</v>
      </c>
      <c r="Z49" s="210">
        <f>'Charts  2'!$U$142</f>
        <v>2.2289200436345965E-2</v>
      </c>
      <c r="AA49" s="210">
        <f>'Charts  2'!$U$143</f>
        <v>2.2673068722063473E-2</v>
      </c>
    </row>
    <row r="50" spans="1:27" ht="13.15">
      <c r="A50" s="360" t="s">
        <v>69</v>
      </c>
      <c r="B50" s="202"/>
      <c r="C50" s="211">
        <v>5.1797040169133189E-2</v>
      </c>
      <c r="D50" s="211">
        <v>0.46446733668341722</v>
      </c>
      <c r="E50" s="211">
        <v>1.7999810130997222E-3</v>
      </c>
      <c r="F50" s="211">
        <v>-4.7392239428027784E-3</v>
      </c>
      <c r="G50" s="211">
        <v>-4.290418669148797E-3</v>
      </c>
      <c r="H50" s="211">
        <v>2.7458328619268248E-3</v>
      </c>
      <c r="I50" s="211">
        <v>1.1697551258219162E-2</v>
      </c>
      <c r="J50" s="211">
        <f>'Charts  2'!V$126</f>
        <v>2.1970529023237206E-2</v>
      </c>
      <c r="K50" s="211">
        <f>'Charts  2'!V$127</f>
        <v>4.3638045476957384E-2</v>
      </c>
      <c r="L50" s="211">
        <f>'Charts  2'!V$128</f>
        <v>2.8255263888399423E-2</v>
      </c>
      <c r="M50" s="211">
        <f>'Charts  2'!V$129</f>
        <v>2.1679227010718109E-2</v>
      </c>
      <c r="N50" s="211">
        <f>'Charts  2'!V$130</f>
        <v>2.5472925191773587E-2</v>
      </c>
      <c r="O50" s="211">
        <f>'Charts  2'!V$131</f>
        <v>2.8283407735609511E-2</v>
      </c>
      <c r="P50" s="211">
        <f>'Charts  2'!V$132</f>
        <v>2.9474089937406689E-2</v>
      </c>
      <c r="Q50" s="211">
        <f>'Charts  2'!V$133</f>
        <v>2.3165416454916085E-2</v>
      </c>
      <c r="R50" s="211">
        <f>'Charts  2'!V$134</f>
        <v>2.0284204997286056E-2</v>
      </c>
      <c r="S50" s="211">
        <f>'Charts  2'!$V$135</f>
        <v>1.1426285859638159E-2</v>
      </c>
      <c r="T50" s="211">
        <f>'Charts  2'!$V$136</f>
        <v>1.6843134766743745E-3</v>
      </c>
      <c r="U50" s="211">
        <f>'Charts  2'!$V$137</f>
        <v>-1.8731386027223591E-3</v>
      </c>
      <c r="V50" s="211">
        <f>'Charts  2'!$V$138</f>
        <v>-5.7186731567390025E-3</v>
      </c>
      <c r="W50" s="211">
        <f>'Charts  2'!$V$139</f>
        <v>-7.5736300682907945E-4</v>
      </c>
      <c r="X50" s="211">
        <f>'Charts  2'!$V$140</f>
        <v>9.1852461688526066E-3</v>
      </c>
      <c r="Y50" s="211">
        <f>'Charts  2'!$V$141</f>
        <v>2.0156978880767007E-2</v>
      </c>
      <c r="Z50" s="211">
        <f>'Charts  2'!$V$142</f>
        <v>2.1215757427416292E-2</v>
      </c>
      <c r="AA50" s="211">
        <f>'Charts  2'!$V$143</f>
        <v>2.2942265148345905E-2</v>
      </c>
    </row>
    <row r="51" spans="1:27">
      <c r="A51" s="354"/>
      <c r="B51" s="200"/>
      <c r="C51" s="200"/>
      <c r="D51" s="200"/>
      <c r="E51" s="200"/>
      <c r="F51" s="200"/>
      <c r="G51" s="200"/>
      <c r="H51" s="200"/>
      <c r="I51" s="200"/>
      <c r="J51" s="200"/>
      <c r="K51" s="200"/>
      <c r="L51" s="200"/>
      <c r="M51" s="200"/>
      <c r="N51" s="200"/>
      <c r="O51" s="200"/>
      <c r="P51" s="200"/>
      <c r="Q51" s="200"/>
      <c r="R51" s="200"/>
      <c r="S51" s="200"/>
      <c r="T51" s="200"/>
      <c r="U51" s="200"/>
      <c r="V51" s="200"/>
      <c r="W51" s="200"/>
    </row>
    <row r="52" spans="1:27" ht="13.15">
      <c r="A52" s="358"/>
      <c r="B52" s="205"/>
      <c r="C52" s="205"/>
      <c r="D52" s="205"/>
      <c r="E52" s="205"/>
      <c r="F52" s="205"/>
      <c r="G52" s="205"/>
      <c r="H52" s="205"/>
      <c r="I52" s="205"/>
      <c r="J52" s="205"/>
      <c r="K52" s="205"/>
      <c r="L52" s="205"/>
      <c r="M52" s="205"/>
      <c r="N52" s="205"/>
      <c r="O52" s="205"/>
      <c r="P52" s="205"/>
      <c r="Q52" s="205"/>
      <c r="R52" s="205"/>
      <c r="S52" s="205"/>
      <c r="T52" s="205"/>
      <c r="U52" s="205"/>
      <c r="V52" s="205"/>
      <c r="W52" s="205"/>
    </row>
    <row r="53" spans="1:27">
      <c r="A53" s="353"/>
      <c r="B53" s="125"/>
      <c r="C53" s="158"/>
      <c r="D53" s="158"/>
      <c r="E53" s="158"/>
      <c r="F53" s="158"/>
      <c r="G53" s="158"/>
      <c r="H53" s="158"/>
      <c r="I53" s="158"/>
      <c r="J53" s="158"/>
      <c r="K53" s="158"/>
      <c r="L53" s="158"/>
      <c r="M53" s="158"/>
      <c r="N53" s="158"/>
      <c r="O53" s="158"/>
      <c r="P53" s="158"/>
      <c r="Q53" s="158"/>
      <c r="R53" s="158"/>
      <c r="S53" s="158"/>
      <c r="T53" s="158"/>
      <c r="U53" s="158"/>
      <c r="V53" s="158"/>
      <c r="W53" s="158"/>
    </row>
    <row r="54" spans="1:27" ht="13.15">
      <c r="A54" s="353"/>
      <c r="B54" s="209"/>
      <c r="C54" s="158"/>
      <c r="D54" s="158"/>
      <c r="E54" s="158"/>
      <c r="F54" s="158"/>
      <c r="G54" s="158"/>
      <c r="H54" s="158"/>
      <c r="I54" s="158"/>
      <c r="J54" s="158"/>
      <c r="K54" s="158"/>
      <c r="L54" s="158"/>
      <c r="M54" s="158"/>
      <c r="N54" s="158"/>
      <c r="O54" s="158"/>
      <c r="P54" s="158"/>
      <c r="Q54" s="158"/>
      <c r="R54" s="158"/>
      <c r="S54" s="158"/>
      <c r="T54" s="158"/>
      <c r="U54" s="158"/>
      <c r="V54" s="158"/>
      <c r="W54" s="158"/>
    </row>
    <row r="55" spans="1:27">
      <c r="A55" s="353"/>
      <c r="B55" s="125"/>
      <c r="C55" s="158"/>
      <c r="D55" s="158"/>
      <c r="E55" s="158"/>
      <c r="F55" s="158"/>
      <c r="G55" s="158"/>
      <c r="H55" s="158"/>
      <c r="I55" s="158"/>
      <c r="J55" s="158"/>
      <c r="K55" s="158"/>
      <c r="L55" s="158"/>
      <c r="M55" s="158"/>
      <c r="N55" s="158"/>
      <c r="O55" s="158"/>
      <c r="P55" s="158"/>
      <c r="Q55" s="158"/>
      <c r="R55" s="158"/>
      <c r="S55" s="158"/>
      <c r="T55" s="158"/>
      <c r="U55" s="158"/>
      <c r="V55" s="158"/>
      <c r="W55" s="158"/>
    </row>
    <row r="56" spans="1:27" ht="13.15">
      <c r="A56" s="353"/>
      <c r="B56" s="209"/>
      <c r="C56" s="158"/>
      <c r="D56" s="158"/>
      <c r="E56" s="158"/>
      <c r="F56" s="158"/>
      <c r="G56" s="158"/>
      <c r="H56" s="158"/>
      <c r="I56" s="158"/>
      <c r="J56" s="158"/>
      <c r="K56" s="158"/>
      <c r="L56" s="158"/>
      <c r="M56" s="158"/>
      <c r="N56" s="158"/>
      <c r="O56" s="158"/>
      <c r="P56" s="158"/>
      <c r="Q56" s="158"/>
      <c r="R56" s="158"/>
      <c r="S56" s="158"/>
      <c r="T56" s="158"/>
      <c r="U56" s="158"/>
      <c r="V56" s="158"/>
      <c r="W56" s="158"/>
    </row>
    <row r="57" spans="1:27">
      <c r="A57" s="353"/>
      <c r="B57" s="125"/>
      <c r="C57" s="158"/>
      <c r="D57" s="158"/>
      <c r="E57" s="158"/>
      <c r="F57" s="158"/>
      <c r="G57" s="158"/>
      <c r="H57" s="158"/>
      <c r="I57" s="158"/>
      <c r="J57" s="158"/>
      <c r="K57" s="158"/>
      <c r="L57" s="158"/>
      <c r="M57" s="158"/>
      <c r="N57" s="158"/>
      <c r="O57" s="158"/>
      <c r="P57" s="158"/>
      <c r="Q57" s="158"/>
      <c r="R57" s="158"/>
      <c r="S57" s="158"/>
      <c r="T57" s="158"/>
      <c r="U57" s="158"/>
      <c r="V57" s="158"/>
      <c r="W57" s="158"/>
    </row>
    <row r="58" spans="1:27" ht="13.15">
      <c r="A58" s="353"/>
      <c r="B58" s="209"/>
      <c r="C58" s="158"/>
      <c r="D58" s="158"/>
      <c r="E58" s="158"/>
      <c r="F58" s="158"/>
      <c r="G58" s="158"/>
      <c r="H58" s="158"/>
      <c r="I58" s="158"/>
      <c r="J58" s="158"/>
      <c r="K58" s="158"/>
      <c r="L58" s="158"/>
      <c r="M58" s="158"/>
      <c r="N58" s="158"/>
      <c r="O58" s="158"/>
      <c r="P58" s="158"/>
      <c r="Q58" s="158"/>
      <c r="R58" s="158"/>
      <c r="S58" s="158"/>
      <c r="T58" s="158"/>
      <c r="U58" s="158"/>
      <c r="V58" s="158"/>
      <c r="W58" s="158"/>
    </row>
    <row r="59" spans="1:27">
      <c r="A59" s="353"/>
      <c r="B59" s="125"/>
      <c r="C59" s="158"/>
      <c r="D59" s="158"/>
      <c r="E59" s="158"/>
      <c r="F59" s="158"/>
      <c r="G59" s="158"/>
      <c r="H59" s="158"/>
      <c r="I59" s="158"/>
      <c r="J59" s="158"/>
      <c r="K59" s="158"/>
      <c r="L59" s="158"/>
      <c r="M59" s="158"/>
      <c r="N59" s="158"/>
      <c r="O59" s="158"/>
      <c r="P59" s="158"/>
      <c r="Q59" s="158"/>
      <c r="R59" s="158"/>
      <c r="S59" s="158"/>
      <c r="T59" s="158"/>
      <c r="U59" s="158"/>
      <c r="V59" s="158"/>
      <c r="W59" s="158"/>
    </row>
    <row r="60" spans="1:27" ht="13.15">
      <c r="A60" s="353"/>
      <c r="B60" s="209"/>
      <c r="C60" s="158"/>
      <c r="D60" s="158"/>
      <c r="E60" s="158"/>
      <c r="F60" s="158"/>
      <c r="G60" s="158"/>
      <c r="H60" s="158"/>
      <c r="I60" s="158"/>
      <c r="J60" s="158"/>
      <c r="K60" s="158"/>
      <c r="L60" s="158"/>
      <c r="M60" s="158"/>
      <c r="N60" s="158"/>
      <c r="O60" s="158"/>
      <c r="P60" s="158"/>
      <c r="Q60" s="158"/>
      <c r="R60" s="158"/>
      <c r="S60" s="158"/>
      <c r="T60" s="158"/>
      <c r="U60" s="158"/>
      <c r="V60" s="158"/>
      <c r="W60" s="158"/>
    </row>
    <row r="61" spans="1:27" ht="13.15">
      <c r="A61" s="358"/>
      <c r="B61" s="239"/>
      <c r="C61" s="229"/>
      <c r="D61" s="229"/>
      <c r="E61" s="229"/>
      <c r="F61" s="229"/>
      <c r="G61" s="229"/>
      <c r="H61" s="229"/>
      <c r="I61" s="229"/>
      <c r="J61" s="229"/>
      <c r="K61" s="229"/>
      <c r="L61" s="229"/>
      <c r="M61" s="229"/>
      <c r="N61" s="229"/>
      <c r="O61" s="229"/>
      <c r="P61" s="229"/>
      <c r="Q61" s="229"/>
      <c r="R61" s="229"/>
      <c r="S61" s="229"/>
      <c r="T61" s="229"/>
      <c r="U61" s="229"/>
      <c r="V61" s="229"/>
      <c r="W61" s="229"/>
    </row>
  </sheetData>
  <pageMargins left="0.70866141732283472" right="0.70866141732283472" top="0.74803149606299213" bottom="0.74803149606299213" header="0.31496062992125984" footer="0.31496062992125984"/>
  <pageSetup paperSize="9" scale="69" orientation="landscape" r:id="rId1"/>
  <headerFooter>
    <oddHeader>&amp;C&amp;B&amp;"Arial"&amp;12&amp;Kff0000​‌OFFICIAL: Sensitive‌​</oddHeader>
    <oddFooter>&amp;RAustralian Prudential Regulation Authority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BU102"/>
  <sheetViews>
    <sheetView showGridLines="0" zoomScaleNormal="100" zoomScaleSheetLayoutView="100" workbookViewId="0">
      <selection sqref="A1:BR1"/>
    </sheetView>
  </sheetViews>
  <sheetFormatPr defaultColWidth="10.7109375" defaultRowHeight="12.75" outlineLevelCol="1"/>
  <cols>
    <col min="1" max="1" width="11" style="3" customWidth="1"/>
    <col min="2" max="2" width="10.85546875" style="3" hidden="1" customWidth="1" outlineLevel="1"/>
    <col min="3" max="26" width="11" style="3" hidden="1" customWidth="1" outlineLevel="1"/>
    <col min="27" max="28" width="10.7109375" style="3" hidden="1" customWidth="1" outlineLevel="1"/>
    <col min="29" max="29" width="11" style="3" hidden="1" customWidth="1" outlineLevel="1"/>
    <col min="30" max="31" width="10.7109375" style="3" hidden="1" customWidth="1" outlineLevel="1"/>
    <col min="32" max="32" width="11" style="3" hidden="1" customWidth="1" outlineLevel="1"/>
    <col min="33" max="34" width="10.7109375" style="3" hidden="1" customWidth="1" outlineLevel="1"/>
    <col min="35" max="35" width="11" style="3" hidden="1" customWidth="1" outlineLevel="1"/>
    <col min="36" max="37" width="10.7109375" style="3" hidden="1" customWidth="1" outlineLevel="1"/>
    <col min="38" max="38" width="11" style="3" hidden="1" customWidth="1" outlineLevel="1"/>
    <col min="39" max="40" width="10.7109375" style="3" hidden="1" customWidth="1" outlineLevel="1"/>
    <col min="41" max="41" width="11" style="3" hidden="1" customWidth="1" outlineLevel="1"/>
    <col min="42" max="46" width="10.7109375" style="3" hidden="1" customWidth="1" outlineLevel="1"/>
    <col min="47" max="47" width="11" style="3" hidden="1" customWidth="1" outlineLevel="1"/>
    <col min="48" max="49" width="10.7109375" style="3" hidden="1" customWidth="1" outlineLevel="1"/>
    <col min="50" max="50" width="11" style="3" hidden="1" customWidth="1" outlineLevel="1"/>
    <col min="51" max="55" width="10.7109375" style="3" hidden="1" customWidth="1" outlineLevel="1"/>
    <col min="56" max="56" width="10.7109375" style="3" collapsed="1"/>
    <col min="57" max="57" width="10.7109375" style="3" customWidth="1"/>
    <col min="58" max="66" width="10.7109375" style="3"/>
    <col min="67" max="67" width="10.7109375" style="3" customWidth="1"/>
    <col min="68" max="16384" width="10.7109375" style="3"/>
  </cols>
  <sheetData>
    <row r="1" spans="1:73" s="36" customFormat="1" ht="17.649999999999999" customHeight="1">
      <c r="A1" s="376" t="s">
        <v>73</v>
      </c>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280"/>
      <c r="BT1" s="280"/>
      <c r="BU1" s="280"/>
    </row>
    <row r="2" spans="1:73" ht="13.15">
      <c r="A2" s="4" t="s">
        <v>74</v>
      </c>
      <c r="C2" s="11"/>
      <c r="D2" s="47"/>
      <c r="E2" s="12"/>
      <c r="F2" s="47"/>
      <c r="G2" s="47"/>
      <c r="H2" s="47"/>
      <c r="I2" s="47"/>
      <c r="K2" s="47"/>
      <c r="L2" s="47"/>
      <c r="M2" s="47"/>
      <c r="N2" s="47"/>
      <c r="O2" s="47"/>
      <c r="P2" s="47"/>
      <c r="Q2" s="47"/>
      <c r="T2" s="47"/>
      <c r="W2" s="47"/>
      <c r="Z2" s="47"/>
      <c r="AC2" s="47"/>
      <c r="AF2" s="47"/>
      <c r="AI2" s="112"/>
      <c r="AL2" s="112"/>
      <c r="AO2" s="112"/>
      <c r="AU2" s="112"/>
      <c r="AX2" s="112"/>
      <c r="BA2" s="112"/>
      <c r="BD2" s="112"/>
      <c r="BG2" s="112"/>
      <c r="BI2" s="112"/>
    </row>
    <row r="3" spans="1:73" ht="15.4" customHeight="1">
      <c r="A3" s="55" t="s">
        <v>75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row>
    <row r="4" spans="1:73" ht="6.95" customHeight="1" thickBot="1">
      <c r="A4" s="14" t="s">
        <v>76</v>
      </c>
      <c r="B4" s="3" t="s">
        <v>76</v>
      </c>
      <c r="C4" s="15"/>
      <c r="Q4" s="100"/>
      <c r="R4" s="100"/>
      <c r="T4" s="100"/>
      <c r="U4" s="100"/>
      <c r="W4" s="100"/>
      <c r="X4" s="100"/>
      <c r="Z4" s="100"/>
      <c r="AA4" s="100"/>
      <c r="AC4" s="100"/>
      <c r="AD4" s="100"/>
      <c r="AF4" s="100"/>
      <c r="AG4" s="100"/>
      <c r="AI4" s="100"/>
      <c r="AJ4" s="100"/>
      <c r="AL4" s="100"/>
      <c r="AM4" s="100"/>
      <c r="AO4" s="100"/>
      <c r="AP4" s="100"/>
      <c r="AU4" s="100"/>
      <c r="AV4" s="100"/>
      <c r="AX4" s="100"/>
      <c r="AY4" s="100"/>
      <c r="BA4" s="100"/>
      <c r="BB4" s="100"/>
      <c r="BD4" s="100"/>
      <c r="BE4" s="100"/>
      <c r="BG4" s="100"/>
      <c r="BH4" s="100"/>
    </row>
    <row r="5" spans="1:73" ht="14.1" customHeight="1" thickTop="1">
      <c r="A5" s="16" t="s">
        <v>76</v>
      </c>
      <c r="B5" s="370">
        <v>35429</v>
      </c>
      <c r="C5" s="371"/>
      <c r="D5" s="372"/>
      <c r="E5" s="370">
        <v>35794</v>
      </c>
      <c r="F5" s="371"/>
      <c r="G5" s="372"/>
      <c r="H5" s="371">
        <v>36159</v>
      </c>
      <c r="I5" s="371"/>
      <c r="J5" s="372"/>
      <c r="K5" s="371">
        <v>36524</v>
      </c>
      <c r="L5" s="371"/>
      <c r="M5" s="372"/>
      <c r="N5" s="371">
        <v>36890</v>
      </c>
      <c r="O5" s="371"/>
      <c r="P5" s="372"/>
      <c r="Q5" s="371">
        <v>37255</v>
      </c>
      <c r="R5" s="371"/>
      <c r="S5" s="372"/>
      <c r="T5" s="371">
        <v>37620</v>
      </c>
      <c r="U5" s="371"/>
      <c r="V5" s="372"/>
      <c r="W5" s="371">
        <v>37985</v>
      </c>
      <c r="X5" s="371"/>
      <c r="Y5" s="372"/>
      <c r="Z5" s="371">
        <v>38351</v>
      </c>
      <c r="AA5" s="371"/>
      <c r="AB5" s="372"/>
      <c r="AC5" s="371">
        <v>38716</v>
      </c>
      <c r="AD5" s="371"/>
      <c r="AE5" s="372"/>
      <c r="AF5" s="371">
        <v>39081</v>
      </c>
      <c r="AG5" s="371"/>
      <c r="AH5" s="372"/>
      <c r="AI5" s="369">
        <v>39446</v>
      </c>
      <c r="AJ5" s="367"/>
      <c r="AK5" s="368"/>
      <c r="AL5" s="369">
        <v>39812</v>
      </c>
      <c r="AM5" s="367"/>
      <c r="AN5" s="368"/>
      <c r="AO5" s="367">
        <v>40177</v>
      </c>
      <c r="AP5" s="367"/>
      <c r="AQ5" s="368"/>
      <c r="AR5" s="367">
        <v>40542</v>
      </c>
      <c r="AS5" s="367"/>
      <c r="AT5" s="368"/>
      <c r="AU5" s="367">
        <v>40907</v>
      </c>
      <c r="AV5" s="367"/>
      <c r="AW5" s="368"/>
      <c r="AX5" s="367">
        <v>41273</v>
      </c>
      <c r="AY5" s="367"/>
      <c r="AZ5" s="368"/>
      <c r="BA5" s="367">
        <v>41638</v>
      </c>
      <c r="BB5" s="367"/>
      <c r="BC5" s="368"/>
      <c r="BD5" s="367">
        <v>42003</v>
      </c>
      <c r="BE5" s="367"/>
      <c r="BF5" s="368"/>
      <c r="BG5" s="367">
        <v>42368</v>
      </c>
      <c r="BH5" s="367"/>
      <c r="BI5" s="368"/>
      <c r="BJ5" s="367">
        <v>42734</v>
      </c>
      <c r="BK5" s="367"/>
      <c r="BL5" s="368"/>
      <c r="BM5" s="367">
        <v>43099</v>
      </c>
      <c r="BN5" s="367"/>
      <c r="BO5" s="368"/>
      <c r="BP5" s="367">
        <v>43464</v>
      </c>
      <c r="BQ5" s="367"/>
      <c r="BR5" s="368"/>
      <c r="BS5" s="367">
        <v>43829</v>
      </c>
      <c r="BT5" s="367"/>
      <c r="BU5" s="368"/>
    </row>
    <row r="6" spans="1:73" ht="13.15">
      <c r="A6" s="17" t="s">
        <v>77</v>
      </c>
      <c r="B6" s="20" t="s">
        <v>78</v>
      </c>
      <c r="C6" s="18" t="s">
        <v>79</v>
      </c>
      <c r="D6" s="19" t="s">
        <v>80</v>
      </c>
      <c r="E6" s="59" t="s">
        <v>78</v>
      </c>
      <c r="F6" s="53" t="s">
        <v>79</v>
      </c>
      <c r="G6" s="58" t="s">
        <v>80</v>
      </c>
      <c r="H6" s="53" t="s">
        <v>78</v>
      </c>
      <c r="I6" s="53" t="s">
        <v>79</v>
      </c>
      <c r="J6" s="58" t="s">
        <v>80</v>
      </c>
      <c r="K6" s="53" t="s">
        <v>78</v>
      </c>
      <c r="L6" s="53" t="s">
        <v>79</v>
      </c>
      <c r="M6" s="58" t="s">
        <v>80</v>
      </c>
      <c r="N6" s="53" t="s">
        <v>78</v>
      </c>
      <c r="O6" s="53" t="s">
        <v>79</v>
      </c>
      <c r="P6" s="58" t="s">
        <v>80</v>
      </c>
      <c r="Q6" s="53" t="s">
        <v>78</v>
      </c>
      <c r="R6" s="53" t="s">
        <v>79</v>
      </c>
      <c r="S6" s="58" t="s">
        <v>80</v>
      </c>
      <c r="T6" s="53" t="s">
        <v>78</v>
      </c>
      <c r="U6" s="53" t="s">
        <v>79</v>
      </c>
      <c r="V6" s="58" t="s">
        <v>80</v>
      </c>
      <c r="W6" s="53" t="s">
        <v>78</v>
      </c>
      <c r="X6" s="53" t="s">
        <v>79</v>
      </c>
      <c r="Y6" s="58" t="s">
        <v>80</v>
      </c>
      <c r="Z6" s="53" t="s">
        <v>78</v>
      </c>
      <c r="AA6" s="53" t="s">
        <v>79</v>
      </c>
      <c r="AB6" s="58" t="s">
        <v>80</v>
      </c>
      <c r="AC6" s="53" t="s">
        <v>78</v>
      </c>
      <c r="AD6" s="53" t="s">
        <v>79</v>
      </c>
      <c r="AE6" s="58" t="s">
        <v>80</v>
      </c>
      <c r="AF6" s="53" t="s">
        <v>78</v>
      </c>
      <c r="AG6" s="53" t="s">
        <v>79</v>
      </c>
      <c r="AH6" s="58" t="s">
        <v>80</v>
      </c>
      <c r="AI6" s="53" t="s">
        <v>78</v>
      </c>
      <c r="AJ6" s="53" t="s">
        <v>79</v>
      </c>
      <c r="AK6" s="58" t="s">
        <v>80</v>
      </c>
      <c r="AL6" s="53" t="s">
        <v>78</v>
      </c>
      <c r="AM6" s="53" t="s">
        <v>79</v>
      </c>
      <c r="AN6" s="58" t="s">
        <v>80</v>
      </c>
      <c r="AO6" s="53" t="s">
        <v>78</v>
      </c>
      <c r="AP6" s="53" t="s">
        <v>79</v>
      </c>
      <c r="AQ6" s="58" t="s">
        <v>80</v>
      </c>
      <c r="AR6" s="53" t="s">
        <v>78</v>
      </c>
      <c r="AS6" s="53" t="s">
        <v>79</v>
      </c>
      <c r="AT6" s="58" t="s">
        <v>80</v>
      </c>
      <c r="AU6" s="53" t="s">
        <v>78</v>
      </c>
      <c r="AV6" s="53" t="s">
        <v>79</v>
      </c>
      <c r="AW6" s="58" t="s">
        <v>80</v>
      </c>
      <c r="AX6" s="53" t="s">
        <v>78</v>
      </c>
      <c r="AY6" s="53" t="s">
        <v>79</v>
      </c>
      <c r="AZ6" s="58" t="s">
        <v>80</v>
      </c>
      <c r="BA6" s="53" t="s">
        <v>78</v>
      </c>
      <c r="BB6" s="53" t="s">
        <v>79</v>
      </c>
      <c r="BC6" s="58" t="s">
        <v>80</v>
      </c>
      <c r="BD6" s="53" t="s">
        <v>78</v>
      </c>
      <c r="BE6" s="53" t="s">
        <v>79</v>
      </c>
      <c r="BF6" s="58" t="s">
        <v>80</v>
      </c>
      <c r="BG6" s="53" t="s">
        <v>78</v>
      </c>
      <c r="BH6" s="53" t="s">
        <v>79</v>
      </c>
      <c r="BI6" s="58" t="s">
        <v>80</v>
      </c>
      <c r="BJ6" s="53" t="s">
        <v>78</v>
      </c>
      <c r="BK6" s="53" t="s">
        <v>79</v>
      </c>
      <c r="BL6" s="58" t="s">
        <v>80</v>
      </c>
      <c r="BM6" s="53" t="s">
        <v>78</v>
      </c>
      <c r="BN6" s="53" t="s">
        <v>79</v>
      </c>
      <c r="BO6" s="58" t="s">
        <v>80</v>
      </c>
      <c r="BP6" s="53" t="s">
        <v>78</v>
      </c>
      <c r="BQ6" s="53" t="s">
        <v>79</v>
      </c>
      <c r="BR6" s="58" t="s">
        <v>80</v>
      </c>
      <c r="BS6" s="53" t="s">
        <v>78</v>
      </c>
      <c r="BT6" s="53" t="s">
        <v>79</v>
      </c>
      <c r="BU6" s="58" t="s">
        <v>80</v>
      </c>
    </row>
    <row r="7" spans="1:73" s="54" customFormat="1" ht="14.1" customHeight="1">
      <c r="A7" s="68" t="s">
        <v>81</v>
      </c>
      <c r="B7" s="61">
        <v>259067</v>
      </c>
      <c r="C7" s="30">
        <v>241756</v>
      </c>
      <c r="D7" s="63">
        <v>500823</v>
      </c>
      <c r="E7" s="60">
        <v>251453</v>
      </c>
      <c r="F7" s="30">
        <v>235327</v>
      </c>
      <c r="G7" s="62">
        <v>486780</v>
      </c>
      <c r="H7" s="61">
        <v>247327</v>
      </c>
      <c r="I7" s="30">
        <v>230873</v>
      </c>
      <c r="J7" s="62">
        <v>478200</v>
      </c>
      <c r="K7" s="61">
        <v>245533</v>
      </c>
      <c r="L7" s="30">
        <v>229160</v>
      </c>
      <c r="M7" s="62">
        <v>474693</v>
      </c>
      <c r="N7" s="61">
        <v>245326</v>
      </c>
      <c r="O7" s="30">
        <v>229290</v>
      </c>
      <c r="P7" s="62">
        <v>474616</v>
      </c>
      <c r="Q7" s="61">
        <v>248730</v>
      </c>
      <c r="R7" s="30">
        <v>233197</v>
      </c>
      <c r="S7" s="62">
        <v>481927</v>
      </c>
      <c r="T7" s="137">
        <v>256561</v>
      </c>
      <c r="U7" s="30">
        <v>240387</v>
      </c>
      <c r="V7" s="62">
        <f>T7+U7</f>
        <v>496948</v>
      </c>
      <c r="W7" s="137">
        <v>273195</v>
      </c>
      <c r="X7" s="30">
        <v>257142</v>
      </c>
      <c r="Y7" s="62">
        <v>530337</v>
      </c>
      <c r="Z7" s="137">
        <v>285631</v>
      </c>
      <c r="AA7" s="30">
        <v>269176</v>
      </c>
      <c r="AB7" s="62">
        <f>AA7+Z7</f>
        <v>554807</v>
      </c>
      <c r="AC7" s="137">
        <v>295491</v>
      </c>
      <c r="AD7" s="30">
        <v>278685</v>
      </c>
      <c r="AE7" s="62">
        <f>AD7+AC7</f>
        <v>574176</v>
      </c>
      <c r="AF7" s="137">
        <v>303267</v>
      </c>
      <c r="AG7" s="30">
        <v>285615</v>
      </c>
      <c r="AH7" s="62">
        <f>AG7+AF7</f>
        <v>588882</v>
      </c>
      <c r="AI7" s="137">
        <v>313290</v>
      </c>
      <c r="AJ7" s="30">
        <v>295487</v>
      </c>
      <c r="AK7" s="62">
        <f>AJ7+AI7</f>
        <v>608777</v>
      </c>
      <c r="AL7" s="137">
        <v>321705</v>
      </c>
      <c r="AM7" s="30">
        <v>303024</v>
      </c>
      <c r="AN7" s="62">
        <f>AM7+AL7</f>
        <v>624729</v>
      </c>
      <c r="AO7" s="137">
        <v>325818</v>
      </c>
      <c r="AP7" s="30">
        <v>306361</v>
      </c>
      <c r="AQ7" s="62">
        <f>AP7+AO7</f>
        <v>632179</v>
      </c>
      <c r="AR7" s="137">
        <f>SUM(NSW:NT!AR7)</f>
        <v>329171</v>
      </c>
      <c r="AS7" s="137">
        <f>SUM(NSW:NT!AS7)</f>
        <v>309119</v>
      </c>
      <c r="AT7" s="62">
        <f>AS7+AR7</f>
        <v>638290</v>
      </c>
      <c r="AU7" s="137">
        <f>SUM(NSW:NT!AU7)</f>
        <v>329033</v>
      </c>
      <c r="AV7" s="137">
        <f>SUM(NSW:NT!AV7)</f>
        <v>308300</v>
      </c>
      <c r="AW7" s="62">
        <f>AV7+AU7</f>
        <v>637333</v>
      </c>
      <c r="AX7" s="137">
        <f>SUM(NSW:NT!AX7)</f>
        <v>323302</v>
      </c>
      <c r="AY7" s="137">
        <f>SUM(NSW:NT!AY7)</f>
        <v>302448</v>
      </c>
      <c r="AZ7" s="62">
        <f>AY7+AX7</f>
        <v>625750</v>
      </c>
      <c r="BA7" s="137">
        <f>SUM(NSW:NT!BA7)</f>
        <v>313229</v>
      </c>
      <c r="BB7" s="137">
        <f>SUM(NSW:NT!BB7)</f>
        <v>292884</v>
      </c>
      <c r="BC7" s="62">
        <f>BB7+BA7</f>
        <v>606113</v>
      </c>
      <c r="BD7" s="137">
        <f>SUM(NSW:NT!BD7)</f>
        <v>301252</v>
      </c>
      <c r="BE7" s="137">
        <f>SUM(NSW:NT!BE7)</f>
        <v>281127</v>
      </c>
      <c r="BF7" s="62">
        <f>BE7+BD7</f>
        <v>582379</v>
      </c>
      <c r="BG7" s="137">
        <f>SUM(NSW:NT!BG7)</f>
        <v>291872</v>
      </c>
      <c r="BH7" s="137">
        <f>SUM(NSW:NT!BH7)</f>
        <v>271207</v>
      </c>
      <c r="BI7" s="62">
        <f>BH7+BG7</f>
        <v>563079</v>
      </c>
      <c r="BJ7" s="137">
        <f>SUM(NSW:NT!BJ7)</f>
        <v>283621</v>
      </c>
      <c r="BK7" s="137">
        <f>SUM(NSW:NT!BK7)</f>
        <v>264805</v>
      </c>
      <c r="BL7" s="62">
        <f>BK7+BJ7</f>
        <v>548426</v>
      </c>
      <c r="BM7" s="137">
        <f>SUM(NSW:NT!BM7)</f>
        <v>281763</v>
      </c>
      <c r="BN7" s="137">
        <f>SUM(NSW:NT!BN7)</f>
        <v>263289</v>
      </c>
      <c r="BO7" s="62">
        <f>BN7+BM7</f>
        <v>545052</v>
      </c>
      <c r="BP7" s="137">
        <f>SUM(NSW:NT!BP7)</f>
        <v>282637</v>
      </c>
      <c r="BQ7" s="137">
        <f>SUM(NSW:NT!BQ7)</f>
        <v>264611</v>
      </c>
      <c r="BR7" s="62">
        <f>BQ7+BP7</f>
        <v>547248</v>
      </c>
      <c r="BS7" s="137">
        <f>SUM(NSW:NT!BS7)</f>
        <v>284238</v>
      </c>
      <c r="BT7" s="137">
        <f>SUM(NSW:NT!BT7)</f>
        <v>265774</v>
      </c>
      <c r="BU7" s="62">
        <f>BT7+BS7</f>
        <v>550012</v>
      </c>
    </row>
    <row r="8" spans="1:73" s="54" customFormat="1" ht="14.1" customHeight="1">
      <c r="A8" s="69" t="s">
        <v>82</v>
      </c>
      <c r="B8" s="61">
        <v>307072</v>
      </c>
      <c r="C8" s="30">
        <v>290860</v>
      </c>
      <c r="D8" s="63">
        <v>597932</v>
      </c>
      <c r="E8" s="60">
        <v>296120</v>
      </c>
      <c r="F8" s="30">
        <v>280652</v>
      </c>
      <c r="G8" s="62">
        <v>576772</v>
      </c>
      <c r="H8" s="61">
        <v>285222</v>
      </c>
      <c r="I8" s="30">
        <v>270132</v>
      </c>
      <c r="J8" s="62">
        <v>555354</v>
      </c>
      <c r="K8" s="61">
        <v>276628</v>
      </c>
      <c r="L8" s="30">
        <v>262162</v>
      </c>
      <c r="M8" s="62">
        <v>538790</v>
      </c>
      <c r="N8" s="61">
        <v>271016</v>
      </c>
      <c r="O8" s="30">
        <v>256076</v>
      </c>
      <c r="P8" s="62">
        <v>527092</v>
      </c>
      <c r="Q8" s="61">
        <v>268324</v>
      </c>
      <c r="R8" s="30">
        <v>253176</v>
      </c>
      <c r="S8" s="62">
        <v>521500</v>
      </c>
      <c r="T8" s="137">
        <v>270736</v>
      </c>
      <c r="U8" s="30">
        <v>255905</v>
      </c>
      <c r="V8" s="62">
        <f t="shared" ref="V8:V27" si="0">T8+U8</f>
        <v>526641</v>
      </c>
      <c r="W8" s="137">
        <v>281980</v>
      </c>
      <c r="X8" s="30">
        <v>266259</v>
      </c>
      <c r="Y8" s="62">
        <v>548239</v>
      </c>
      <c r="Z8" s="137">
        <v>290198</v>
      </c>
      <c r="AA8" s="30">
        <v>273826</v>
      </c>
      <c r="AB8" s="62">
        <f t="shared" ref="AB8:AB27" si="1">AA8+Z8</f>
        <v>564024</v>
      </c>
      <c r="AC8" s="137">
        <v>296881</v>
      </c>
      <c r="AD8" s="30">
        <v>279568</v>
      </c>
      <c r="AE8" s="62">
        <f t="shared" ref="AE8:AE27" si="2">AD8+AC8</f>
        <v>576449</v>
      </c>
      <c r="AF8" s="137">
        <v>305929</v>
      </c>
      <c r="AG8" s="30">
        <v>289050</v>
      </c>
      <c r="AH8" s="62">
        <f t="shared" ref="AH8:AH27" si="3">AG8+AF8</f>
        <v>594979</v>
      </c>
      <c r="AI8" s="137">
        <v>319666</v>
      </c>
      <c r="AJ8" s="30">
        <v>301247</v>
      </c>
      <c r="AK8" s="62">
        <f t="shared" ref="AK8:AK27" si="4">AJ8+AI8</f>
        <v>620913</v>
      </c>
      <c r="AL8" s="137">
        <v>335865</v>
      </c>
      <c r="AM8" s="30">
        <v>317341</v>
      </c>
      <c r="AN8" s="62">
        <f t="shared" ref="AN8:AN27" si="5">AM8+AL8</f>
        <v>653206</v>
      </c>
      <c r="AO8" s="137">
        <v>349143</v>
      </c>
      <c r="AP8" s="30">
        <v>329953</v>
      </c>
      <c r="AQ8" s="62">
        <f t="shared" ref="AQ8:AQ27" si="6">AP8+AO8</f>
        <v>679096</v>
      </c>
      <c r="AR8" s="137">
        <f>SUM(NSW:NT!AR8)</f>
        <v>361576</v>
      </c>
      <c r="AS8" s="137">
        <f>SUM(NSW:NT!AS8)</f>
        <v>342043</v>
      </c>
      <c r="AT8" s="62">
        <f t="shared" ref="AT8:AT27" si="7">AS8+AR8</f>
        <v>703619</v>
      </c>
      <c r="AU8" s="137">
        <f>SUM(NSW:NT!AU8)</f>
        <v>368022</v>
      </c>
      <c r="AV8" s="137">
        <f>SUM(NSW:NT!AV8)</f>
        <v>347750</v>
      </c>
      <c r="AW8" s="62">
        <f t="shared" ref="AW8:AW27" si="8">AV8+AU8</f>
        <v>715772</v>
      </c>
      <c r="AX8" s="137">
        <f>SUM(NSW:NT!AX8)</f>
        <v>368320</v>
      </c>
      <c r="AY8" s="137">
        <f>SUM(NSW:NT!AY8)</f>
        <v>348364</v>
      </c>
      <c r="AZ8" s="62">
        <f t="shared" ref="AZ8:AZ27" si="9">AY8+AX8</f>
        <v>716684</v>
      </c>
      <c r="BA8" s="137">
        <f>SUM(NSW:NT!BA8)</f>
        <v>367685</v>
      </c>
      <c r="BB8" s="137">
        <f>SUM(NSW:NT!BB8)</f>
        <v>346314</v>
      </c>
      <c r="BC8" s="62">
        <f t="shared" ref="BC8:BC27" si="10">BB8+BA8</f>
        <v>713999</v>
      </c>
      <c r="BD8" s="137">
        <f>SUM(NSW:NT!BD8)</f>
        <v>362930</v>
      </c>
      <c r="BE8" s="137">
        <f>SUM(NSW:NT!BE8)</f>
        <v>341894</v>
      </c>
      <c r="BF8" s="62">
        <f t="shared" ref="BF8:BF27" si="11">BE8+BD8</f>
        <v>704824</v>
      </c>
      <c r="BG8" s="137">
        <f>SUM(NSW:NT!BG8)</f>
        <v>360427</v>
      </c>
      <c r="BH8" s="137">
        <f>SUM(NSW:NT!BH8)</f>
        <v>339527</v>
      </c>
      <c r="BI8" s="62">
        <f t="shared" ref="BI8:BI27" si="12">BH8+BG8</f>
        <v>699954</v>
      </c>
      <c r="BJ8" s="137">
        <f>SUM(NSW:NT!BJ8)</f>
        <v>361346</v>
      </c>
      <c r="BK8" s="137">
        <f>SUM(NSW:NT!BK8)</f>
        <v>339967</v>
      </c>
      <c r="BL8" s="62">
        <f t="shared" ref="BL8:BL27" si="13">BK8+BJ8</f>
        <v>701313</v>
      </c>
      <c r="BM8" s="137">
        <f>SUM(NSW:NT!BM8)</f>
        <v>366803</v>
      </c>
      <c r="BN8" s="137">
        <f>SUM(NSW:NT!BN8)</f>
        <v>344634</v>
      </c>
      <c r="BO8" s="62">
        <f t="shared" ref="BO8:BO27" si="14">BN8+BM8</f>
        <v>711437</v>
      </c>
      <c r="BP8" s="137">
        <f>SUM(NSW:NT!BP8)</f>
        <v>366986</v>
      </c>
      <c r="BQ8" s="137">
        <f>SUM(NSW:NT!BQ8)</f>
        <v>344672</v>
      </c>
      <c r="BR8" s="62">
        <f t="shared" ref="BR8:BR27" si="15">BQ8+BP8</f>
        <v>711658</v>
      </c>
      <c r="BS8" s="137">
        <f>SUM(NSW:NT!BS8)</f>
        <v>367887</v>
      </c>
      <c r="BT8" s="137">
        <f>SUM(NSW:NT!BT8)</f>
        <v>344997</v>
      </c>
      <c r="BU8" s="62">
        <f t="shared" ref="BU8:BU27" si="16">BT8+BS8</f>
        <v>712884</v>
      </c>
    </row>
    <row r="9" spans="1:73" s="54" customFormat="1" ht="14.1" customHeight="1">
      <c r="A9" s="68" t="s">
        <v>83</v>
      </c>
      <c r="B9" s="61">
        <v>334534</v>
      </c>
      <c r="C9" s="30">
        <v>319009</v>
      </c>
      <c r="D9" s="63">
        <v>653543</v>
      </c>
      <c r="E9" s="60">
        <v>326015</v>
      </c>
      <c r="F9" s="30">
        <v>310671</v>
      </c>
      <c r="G9" s="62">
        <v>636686</v>
      </c>
      <c r="H9" s="61">
        <v>318951</v>
      </c>
      <c r="I9" s="30">
        <v>303337</v>
      </c>
      <c r="J9" s="62">
        <v>622288</v>
      </c>
      <c r="K9" s="61">
        <v>310483</v>
      </c>
      <c r="L9" s="30">
        <v>294388</v>
      </c>
      <c r="M9" s="62">
        <v>604871</v>
      </c>
      <c r="N9" s="61">
        <v>304492</v>
      </c>
      <c r="O9" s="30">
        <v>288689</v>
      </c>
      <c r="P9" s="62">
        <v>593181</v>
      </c>
      <c r="Q9" s="61">
        <v>299054</v>
      </c>
      <c r="R9" s="30">
        <v>283427</v>
      </c>
      <c r="S9" s="62">
        <v>582481</v>
      </c>
      <c r="T9" s="137">
        <v>297291</v>
      </c>
      <c r="U9" s="30">
        <v>281897</v>
      </c>
      <c r="V9" s="62">
        <f t="shared" si="0"/>
        <v>579188</v>
      </c>
      <c r="W9" s="137">
        <v>303064</v>
      </c>
      <c r="X9" s="30">
        <v>287242</v>
      </c>
      <c r="Y9" s="62">
        <v>590306</v>
      </c>
      <c r="Z9" s="137">
        <v>305449</v>
      </c>
      <c r="AA9" s="30">
        <v>289600</v>
      </c>
      <c r="AB9" s="62">
        <f t="shared" si="1"/>
        <v>595049</v>
      </c>
      <c r="AC9" s="137">
        <v>307460</v>
      </c>
      <c r="AD9" s="30">
        <v>291299</v>
      </c>
      <c r="AE9" s="62">
        <f t="shared" si="2"/>
        <v>598759</v>
      </c>
      <c r="AF9" s="137">
        <v>310927</v>
      </c>
      <c r="AG9" s="30">
        <v>294088</v>
      </c>
      <c r="AH9" s="62">
        <f t="shared" si="3"/>
        <v>605015</v>
      </c>
      <c r="AI9" s="137">
        <v>316759</v>
      </c>
      <c r="AJ9" s="30">
        <v>299655</v>
      </c>
      <c r="AK9" s="62">
        <f t="shared" si="4"/>
        <v>616414</v>
      </c>
      <c r="AL9" s="137">
        <v>324546</v>
      </c>
      <c r="AM9" s="30">
        <v>306656</v>
      </c>
      <c r="AN9" s="62">
        <f t="shared" si="5"/>
        <v>631202</v>
      </c>
      <c r="AO9" s="137">
        <v>331412</v>
      </c>
      <c r="AP9" s="30">
        <v>312831</v>
      </c>
      <c r="AQ9" s="62">
        <f t="shared" si="6"/>
        <v>644243</v>
      </c>
      <c r="AR9" s="137">
        <f>SUM(NSW:NT!AR9)</f>
        <v>337930</v>
      </c>
      <c r="AS9" s="137">
        <f>SUM(NSW:NT!AS9)</f>
        <v>318923</v>
      </c>
      <c r="AT9" s="62">
        <f t="shared" si="7"/>
        <v>656853</v>
      </c>
      <c r="AU9" s="137">
        <f>SUM(NSW:NT!AU9)</f>
        <v>343207</v>
      </c>
      <c r="AV9" s="137">
        <f>SUM(NSW:NT!AV9)</f>
        <v>324873</v>
      </c>
      <c r="AW9" s="62">
        <f t="shared" si="8"/>
        <v>668080</v>
      </c>
      <c r="AX9" s="137">
        <f>SUM(NSW:NT!AX9)</f>
        <v>351155</v>
      </c>
      <c r="AY9" s="137">
        <f>SUM(NSW:NT!AY9)</f>
        <v>329814</v>
      </c>
      <c r="AZ9" s="62">
        <f t="shared" si="9"/>
        <v>680969</v>
      </c>
      <c r="BA9" s="137">
        <f>SUM(NSW:NT!BA9)</f>
        <v>355627</v>
      </c>
      <c r="BB9" s="137">
        <f>SUM(NSW:NT!BB9)</f>
        <v>336157</v>
      </c>
      <c r="BC9" s="62">
        <f t="shared" si="10"/>
        <v>691784</v>
      </c>
      <c r="BD9" s="137">
        <f>SUM(NSW:NT!BD9)</f>
        <v>360303</v>
      </c>
      <c r="BE9" s="137">
        <f>SUM(NSW:NT!BE9)</f>
        <v>340713</v>
      </c>
      <c r="BF9" s="62">
        <f t="shared" si="11"/>
        <v>701016</v>
      </c>
      <c r="BG9" s="137">
        <f>SUM(NSW:NT!BG9)</f>
        <v>365618</v>
      </c>
      <c r="BH9" s="137">
        <f>SUM(NSW:NT!BH9)</f>
        <v>345780</v>
      </c>
      <c r="BI9" s="62">
        <f t="shared" si="12"/>
        <v>711398</v>
      </c>
      <c r="BJ9" s="137">
        <f>SUM(NSW:NT!BJ9)</f>
        <v>372341</v>
      </c>
      <c r="BK9" s="137">
        <f>SUM(NSW:NT!BK9)</f>
        <v>352360</v>
      </c>
      <c r="BL9" s="62">
        <f t="shared" si="13"/>
        <v>724701</v>
      </c>
      <c r="BM9" s="137">
        <f>SUM(NSW:NT!BM9)</f>
        <v>380948</v>
      </c>
      <c r="BN9" s="137">
        <f>SUM(NSW:NT!BN9)</f>
        <v>361131</v>
      </c>
      <c r="BO9" s="62">
        <f t="shared" si="14"/>
        <v>742079</v>
      </c>
      <c r="BP9" s="137">
        <f>SUM(NSW:NT!BP9)</f>
        <v>389934</v>
      </c>
      <c r="BQ9" s="137">
        <f>SUM(NSW:NT!BQ9)</f>
        <v>368189</v>
      </c>
      <c r="BR9" s="62">
        <f t="shared" si="15"/>
        <v>758123</v>
      </c>
      <c r="BS9" s="137">
        <f>SUM(NSW:NT!BS9)</f>
        <v>396790</v>
      </c>
      <c r="BT9" s="137">
        <f>SUM(NSW:NT!BT9)</f>
        <v>374887</v>
      </c>
      <c r="BU9" s="62">
        <f t="shared" si="16"/>
        <v>771677</v>
      </c>
    </row>
    <row r="10" spans="1:73" s="54" customFormat="1" ht="14.1" customHeight="1">
      <c r="A10" s="68" t="s">
        <v>84</v>
      </c>
      <c r="B10" s="61">
        <v>314886</v>
      </c>
      <c r="C10" s="30">
        <v>307018</v>
      </c>
      <c r="D10" s="63">
        <v>621904</v>
      </c>
      <c r="E10" s="60">
        <v>327770</v>
      </c>
      <c r="F10" s="30">
        <v>315903</v>
      </c>
      <c r="G10" s="62">
        <v>643673</v>
      </c>
      <c r="H10" s="61">
        <v>325931</v>
      </c>
      <c r="I10" s="30">
        <v>312654</v>
      </c>
      <c r="J10" s="62">
        <v>638585</v>
      </c>
      <c r="K10" s="61">
        <v>321434</v>
      </c>
      <c r="L10" s="30">
        <v>309010</v>
      </c>
      <c r="M10" s="62">
        <v>630444</v>
      </c>
      <c r="N10" s="61">
        <v>317416</v>
      </c>
      <c r="O10" s="30">
        <v>304256</v>
      </c>
      <c r="P10" s="62">
        <v>621672</v>
      </c>
      <c r="Q10" s="61">
        <v>316842</v>
      </c>
      <c r="R10" s="30">
        <v>302877</v>
      </c>
      <c r="S10" s="62">
        <v>619719</v>
      </c>
      <c r="T10" s="137">
        <v>317404</v>
      </c>
      <c r="U10" s="30">
        <v>303231</v>
      </c>
      <c r="V10" s="62">
        <f t="shared" si="0"/>
        <v>620635</v>
      </c>
      <c r="W10" s="137">
        <v>324903</v>
      </c>
      <c r="X10" s="30">
        <v>309954</v>
      </c>
      <c r="Y10" s="62">
        <v>634857</v>
      </c>
      <c r="Z10" s="137">
        <v>327781</v>
      </c>
      <c r="AA10" s="30">
        <v>311764</v>
      </c>
      <c r="AB10" s="62">
        <f t="shared" si="1"/>
        <v>639545</v>
      </c>
      <c r="AC10" s="137">
        <v>329973</v>
      </c>
      <c r="AD10" s="30">
        <v>312912</v>
      </c>
      <c r="AE10" s="62">
        <f t="shared" si="2"/>
        <v>642885</v>
      </c>
      <c r="AF10" s="137">
        <v>331102</v>
      </c>
      <c r="AG10" s="30">
        <v>313785</v>
      </c>
      <c r="AH10" s="62">
        <f t="shared" si="3"/>
        <v>644887</v>
      </c>
      <c r="AI10" s="137">
        <v>332916</v>
      </c>
      <c r="AJ10" s="30">
        <v>316127</v>
      </c>
      <c r="AK10" s="62">
        <f t="shared" si="4"/>
        <v>649043</v>
      </c>
      <c r="AL10" s="137">
        <v>335258</v>
      </c>
      <c r="AM10" s="30">
        <v>318696</v>
      </c>
      <c r="AN10" s="62">
        <f t="shared" si="5"/>
        <v>653954</v>
      </c>
      <c r="AO10" s="137">
        <v>337072</v>
      </c>
      <c r="AP10" s="30">
        <v>321135</v>
      </c>
      <c r="AQ10" s="62">
        <f t="shared" si="6"/>
        <v>658207</v>
      </c>
      <c r="AR10" s="137">
        <f>SUM(NSW:NT!AR10)</f>
        <v>339304</v>
      </c>
      <c r="AS10" s="137">
        <f>SUM(NSW:NT!AS10)</f>
        <v>322964</v>
      </c>
      <c r="AT10" s="62">
        <f t="shared" si="7"/>
        <v>662268</v>
      </c>
      <c r="AU10" s="137">
        <f>SUM(NSW:NT!AU10)</f>
        <v>339541</v>
      </c>
      <c r="AV10" s="137">
        <f>SUM(NSW:NT!AV10)</f>
        <v>322597</v>
      </c>
      <c r="AW10" s="62">
        <f t="shared" si="8"/>
        <v>662138</v>
      </c>
      <c r="AX10" s="137">
        <f>SUM(NSW:NT!AX10)</f>
        <v>336579</v>
      </c>
      <c r="AY10" s="137">
        <f>SUM(NSW:NT!AY10)</f>
        <v>320838</v>
      </c>
      <c r="AZ10" s="62">
        <f t="shared" si="9"/>
        <v>657417</v>
      </c>
      <c r="BA10" s="137">
        <f>SUM(NSW:NT!BA10)</f>
        <v>336647</v>
      </c>
      <c r="BB10" s="137">
        <f>SUM(NSW:NT!BB10)</f>
        <v>318651</v>
      </c>
      <c r="BC10" s="62">
        <f t="shared" si="10"/>
        <v>655298</v>
      </c>
      <c r="BD10" s="137">
        <f>SUM(NSW:NT!BD10)</f>
        <v>335561</v>
      </c>
      <c r="BE10" s="137">
        <f>SUM(NSW:NT!BE10)</f>
        <v>316683</v>
      </c>
      <c r="BF10" s="62">
        <f t="shared" si="11"/>
        <v>652244</v>
      </c>
      <c r="BG10" s="137">
        <f>SUM(NSW:NT!BG10)</f>
        <v>335885</v>
      </c>
      <c r="BH10" s="137">
        <f>SUM(NSW:NT!BH10)</f>
        <v>316502</v>
      </c>
      <c r="BI10" s="62">
        <f t="shared" si="12"/>
        <v>652387</v>
      </c>
      <c r="BJ10" s="137">
        <f>SUM(NSW:NT!BJ10)</f>
        <v>340342</v>
      </c>
      <c r="BK10" s="137">
        <f>SUM(NSW:NT!BK10)</f>
        <v>322376</v>
      </c>
      <c r="BL10" s="62">
        <f t="shared" si="13"/>
        <v>662718</v>
      </c>
      <c r="BM10" s="137">
        <f>SUM(NSW:NT!BM10)</f>
        <v>352493</v>
      </c>
      <c r="BN10" s="137">
        <f>SUM(NSW:NT!BN10)</f>
        <v>333806</v>
      </c>
      <c r="BO10" s="62">
        <f t="shared" si="14"/>
        <v>686299</v>
      </c>
      <c r="BP10" s="137">
        <f>SUM(NSW:NT!BP10)</f>
        <v>366281</v>
      </c>
      <c r="BQ10" s="137">
        <f>SUM(NSW:NT!BQ10)</f>
        <v>347224</v>
      </c>
      <c r="BR10" s="62">
        <f t="shared" si="15"/>
        <v>713505</v>
      </c>
      <c r="BS10" s="137">
        <f>SUM(NSW:NT!BS10)</f>
        <v>380210</v>
      </c>
      <c r="BT10" s="137">
        <f>SUM(NSW:NT!BT10)</f>
        <v>360378</v>
      </c>
      <c r="BU10" s="62">
        <f t="shared" si="16"/>
        <v>740588</v>
      </c>
    </row>
    <row r="11" spans="1:73" s="54" customFormat="1" ht="14.1" customHeight="1">
      <c r="A11" s="68" t="s">
        <v>85</v>
      </c>
      <c r="B11" s="61">
        <v>168109</v>
      </c>
      <c r="C11" s="30">
        <v>189706</v>
      </c>
      <c r="D11" s="63">
        <v>357815</v>
      </c>
      <c r="E11" s="60">
        <v>189544</v>
      </c>
      <c r="F11" s="30">
        <v>208968</v>
      </c>
      <c r="G11" s="62">
        <v>398512</v>
      </c>
      <c r="H11" s="61">
        <v>201384</v>
      </c>
      <c r="I11" s="30">
        <v>219054</v>
      </c>
      <c r="J11" s="62">
        <v>420438</v>
      </c>
      <c r="K11" s="61">
        <v>201412</v>
      </c>
      <c r="L11" s="30">
        <v>217908</v>
      </c>
      <c r="M11" s="62">
        <v>419320</v>
      </c>
      <c r="N11" s="61">
        <v>209063</v>
      </c>
      <c r="O11" s="30">
        <v>223367</v>
      </c>
      <c r="P11" s="62">
        <v>432430</v>
      </c>
      <c r="Q11" s="61">
        <v>217539</v>
      </c>
      <c r="R11" s="30">
        <v>230810</v>
      </c>
      <c r="S11" s="62">
        <v>448349</v>
      </c>
      <c r="T11" s="137">
        <v>229978</v>
      </c>
      <c r="U11" s="30">
        <v>241698</v>
      </c>
      <c r="V11" s="62">
        <f t="shared" si="0"/>
        <v>471676</v>
      </c>
      <c r="W11" s="137">
        <v>240053</v>
      </c>
      <c r="X11" s="30">
        <v>253814</v>
      </c>
      <c r="Y11" s="62">
        <v>493867</v>
      </c>
      <c r="Z11" s="137">
        <v>249848</v>
      </c>
      <c r="AA11" s="30">
        <v>263694</v>
      </c>
      <c r="AB11" s="62">
        <f t="shared" si="1"/>
        <v>513542</v>
      </c>
      <c r="AC11" s="137">
        <v>253801</v>
      </c>
      <c r="AD11" s="30">
        <v>266522</v>
      </c>
      <c r="AE11" s="62">
        <f t="shared" si="2"/>
        <v>520323</v>
      </c>
      <c r="AF11" s="137">
        <v>261490</v>
      </c>
      <c r="AG11" s="30">
        <v>271551</v>
      </c>
      <c r="AH11" s="62">
        <f t="shared" si="3"/>
        <v>533041</v>
      </c>
      <c r="AI11" s="137">
        <v>268267</v>
      </c>
      <c r="AJ11" s="30">
        <v>276923</v>
      </c>
      <c r="AK11" s="62">
        <f t="shared" si="4"/>
        <v>545190</v>
      </c>
      <c r="AL11" s="137">
        <v>276474</v>
      </c>
      <c r="AM11" s="30">
        <v>285397</v>
      </c>
      <c r="AN11" s="62">
        <f t="shared" si="5"/>
        <v>561871</v>
      </c>
      <c r="AO11" s="137">
        <v>282721</v>
      </c>
      <c r="AP11" s="30">
        <v>290033</v>
      </c>
      <c r="AQ11" s="62">
        <f t="shared" si="6"/>
        <v>572754</v>
      </c>
      <c r="AR11" s="137">
        <f>SUM(NSW:NT!AR11)</f>
        <v>285224</v>
      </c>
      <c r="AS11" s="137">
        <f>SUM(NSW:NT!AS11)</f>
        <v>292227</v>
      </c>
      <c r="AT11" s="62">
        <f t="shared" si="7"/>
        <v>577451</v>
      </c>
      <c r="AU11" s="137">
        <f>SUM(NSW:NT!AU11)</f>
        <v>280787</v>
      </c>
      <c r="AV11" s="137">
        <f>SUM(NSW:NT!AV11)</f>
        <v>287568</v>
      </c>
      <c r="AW11" s="62">
        <f t="shared" si="8"/>
        <v>568355</v>
      </c>
      <c r="AX11" s="137">
        <f>SUM(NSW:NT!AX11)</f>
        <v>275002</v>
      </c>
      <c r="AY11" s="137">
        <f>SUM(NSW:NT!AY11)</f>
        <v>281315</v>
      </c>
      <c r="AZ11" s="62">
        <f t="shared" si="9"/>
        <v>556317</v>
      </c>
      <c r="BA11" s="137">
        <f>SUM(NSW:NT!BA11)</f>
        <v>267872</v>
      </c>
      <c r="BB11" s="137">
        <f>SUM(NSW:NT!BB11)</f>
        <v>273264</v>
      </c>
      <c r="BC11" s="62">
        <f t="shared" si="10"/>
        <v>541136</v>
      </c>
      <c r="BD11" s="137">
        <f>SUM(NSW:NT!BD11)</f>
        <v>259993</v>
      </c>
      <c r="BE11" s="137">
        <f>SUM(NSW:NT!BE11)</f>
        <v>265136</v>
      </c>
      <c r="BF11" s="62">
        <f t="shared" si="11"/>
        <v>525129</v>
      </c>
      <c r="BG11" s="137">
        <f>SUM(NSW:NT!BG11)</f>
        <v>259369</v>
      </c>
      <c r="BH11" s="137">
        <f>SUM(NSW:NT!BH11)</f>
        <v>262917</v>
      </c>
      <c r="BI11" s="62">
        <f t="shared" si="12"/>
        <v>522286</v>
      </c>
      <c r="BJ11" s="137">
        <f>SUM(NSW:NT!BJ11)</f>
        <v>263811</v>
      </c>
      <c r="BK11" s="137">
        <f>SUM(NSW:NT!BK11)</f>
        <v>268147</v>
      </c>
      <c r="BL11" s="62">
        <f t="shared" si="13"/>
        <v>531958</v>
      </c>
      <c r="BM11" s="137">
        <f>SUM(NSW:NT!BM11)</f>
        <v>265678</v>
      </c>
      <c r="BN11" s="137">
        <f>SUM(NSW:NT!BN11)</f>
        <v>270985</v>
      </c>
      <c r="BO11" s="62">
        <f t="shared" si="14"/>
        <v>536663</v>
      </c>
      <c r="BP11" s="137">
        <f>SUM(NSW:NT!BP11)</f>
        <v>273226</v>
      </c>
      <c r="BQ11" s="137">
        <f>SUM(NSW:NT!BQ11)</f>
        <v>276811</v>
      </c>
      <c r="BR11" s="62">
        <f t="shared" si="15"/>
        <v>550037</v>
      </c>
      <c r="BS11" s="137">
        <f>SUM(NSW:NT!BS11)</f>
        <v>280045</v>
      </c>
      <c r="BT11" s="137">
        <f>SUM(NSW:NT!BT11)</f>
        <v>282714</v>
      </c>
      <c r="BU11" s="62">
        <f t="shared" si="16"/>
        <v>562759</v>
      </c>
    </row>
    <row r="12" spans="1:73" s="54" customFormat="1" ht="14.1" customHeight="1">
      <c r="A12" s="68" t="s">
        <v>86</v>
      </c>
      <c r="B12" s="61">
        <v>161868</v>
      </c>
      <c r="C12" s="30">
        <v>216801</v>
      </c>
      <c r="D12" s="63">
        <v>378669</v>
      </c>
      <c r="E12" s="60">
        <v>159702</v>
      </c>
      <c r="F12" s="30">
        <v>209402</v>
      </c>
      <c r="G12" s="62">
        <v>369104</v>
      </c>
      <c r="H12" s="61">
        <v>155805</v>
      </c>
      <c r="I12" s="30">
        <v>201073</v>
      </c>
      <c r="J12" s="62">
        <v>356878</v>
      </c>
      <c r="K12" s="61">
        <v>156901</v>
      </c>
      <c r="L12" s="30">
        <v>199412</v>
      </c>
      <c r="M12" s="62">
        <v>356313</v>
      </c>
      <c r="N12" s="61">
        <v>156602</v>
      </c>
      <c r="O12" s="30">
        <v>197814</v>
      </c>
      <c r="P12" s="62">
        <v>354416</v>
      </c>
      <c r="Q12" s="61">
        <v>162421</v>
      </c>
      <c r="R12" s="30">
        <v>203844</v>
      </c>
      <c r="S12" s="62">
        <v>366265</v>
      </c>
      <c r="T12" s="137">
        <v>175694</v>
      </c>
      <c r="U12" s="30">
        <v>217519</v>
      </c>
      <c r="V12" s="62">
        <f t="shared" si="0"/>
        <v>393213</v>
      </c>
      <c r="W12" s="137">
        <v>201145</v>
      </c>
      <c r="X12" s="30">
        <v>245383</v>
      </c>
      <c r="Y12" s="62">
        <v>446528</v>
      </c>
      <c r="Z12" s="137">
        <v>215591</v>
      </c>
      <c r="AA12" s="30">
        <v>261834</v>
      </c>
      <c r="AB12" s="62">
        <f t="shared" si="1"/>
        <v>477425</v>
      </c>
      <c r="AC12" s="137">
        <v>223170</v>
      </c>
      <c r="AD12" s="30">
        <v>270811</v>
      </c>
      <c r="AE12" s="62">
        <f t="shared" si="2"/>
        <v>493981</v>
      </c>
      <c r="AF12" s="137">
        <v>232246</v>
      </c>
      <c r="AG12" s="30">
        <v>280063</v>
      </c>
      <c r="AH12" s="62">
        <f t="shared" si="3"/>
        <v>512309</v>
      </c>
      <c r="AI12" s="137">
        <v>241077</v>
      </c>
      <c r="AJ12" s="30">
        <v>287657</v>
      </c>
      <c r="AK12" s="62">
        <f t="shared" si="4"/>
        <v>528734</v>
      </c>
      <c r="AL12" s="137">
        <v>249045</v>
      </c>
      <c r="AM12" s="30">
        <v>294140</v>
      </c>
      <c r="AN12" s="62">
        <f t="shared" si="5"/>
        <v>543185</v>
      </c>
      <c r="AO12" s="137">
        <v>253213</v>
      </c>
      <c r="AP12" s="30">
        <v>298127</v>
      </c>
      <c r="AQ12" s="62">
        <f t="shared" si="6"/>
        <v>551340</v>
      </c>
      <c r="AR12" s="137">
        <f>SUM(NSW:NT!AR12)</f>
        <v>252731</v>
      </c>
      <c r="AS12" s="137">
        <f>SUM(NSW:NT!AS12)</f>
        <v>297770</v>
      </c>
      <c r="AT12" s="62">
        <f t="shared" si="7"/>
        <v>550501</v>
      </c>
      <c r="AU12" s="137">
        <f>SUM(NSW:NT!AU12)</f>
        <v>248518</v>
      </c>
      <c r="AV12" s="137">
        <f>SUM(NSW:NT!AV12)</f>
        <v>293104</v>
      </c>
      <c r="AW12" s="62">
        <f t="shared" si="8"/>
        <v>541622</v>
      </c>
      <c r="AX12" s="137">
        <f>SUM(NSW:NT!AX12)</f>
        <v>236821</v>
      </c>
      <c r="AY12" s="137">
        <f>SUM(NSW:NT!AY12)</f>
        <v>280385</v>
      </c>
      <c r="AZ12" s="62">
        <f t="shared" si="9"/>
        <v>517206</v>
      </c>
      <c r="BA12" s="137">
        <f>SUM(NSW:NT!BA12)</f>
        <v>223667</v>
      </c>
      <c r="BB12" s="137">
        <f>SUM(NSW:NT!BB12)</f>
        <v>266003</v>
      </c>
      <c r="BC12" s="62">
        <f t="shared" si="10"/>
        <v>489670</v>
      </c>
      <c r="BD12" s="137">
        <f>SUM(NSW:NT!BD12)</f>
        <v>208735</v>
      </c>
      <c r="BE12" s="137">
        <f>SUM(NSW:NT!BE12)</f>
        <v>246960</v>
      </c>
      <c r="BF12" s="62">
        <f t="shared" si="11"/>
        <v>455695</v>
      </c>
      <c r="BG12" s="137">
        <f>SUM(NSW:NT!BG12)</f>
        <v>199018</v>
      </c>
      <c r="BH12" s="137">
        <f>SUM(NSW:NT!BH12)</f>
        <v>235252</v>
      </c>
      <c r="BI12" s="62">
        <f t="shared" si="12"/>
        <v>434270</v>
      </c>
      <c r="BJ12" s="137">
        <f>SUM(NSW:NT!BJ12)</f>
        <v>193549</v>
      </c>
      <c r="BK12" s="137">
        <f>SUM(NSW:NT!BK12)</f>
        <v>231415</v>
      </c>
      <c r="BL12" s="62">
        <f t="shared" si="13"/>
        <v>424964</v>
      </c>
      <c r="BM12" s="137">
        <f>SUM(NSW:NT!BM12)</f>
        <v>196648</v>
      </c>
      <c r="BN12" s="137">
        <f>SUM(NSW:NT!BN12)</f>
        <v>236159</v>
      </c>
      <c r="BO12" s="62">
        <f t="shared" si="14"/>
        <v>432807</v>
      </c>
      <c r="BP12" s="137">
        <f>SUM(NSW:NT!BP12)</f>
        <v>210058</v>
      </c>
      <c r="BQ12" s="137">
        <f>SUM(NSW:NT!BQ12)</f>
        <v>247631</v>
      </c>
      <c r="BR12" s="62">
        <f t="shared" si="15"/>
        <v>457689</v>
      </c>
      <c r="BS12" s="137">
        <f>SUM(NSW:NT!BS12)</f>
        <v>230351</v>
      </c>
      <c r="BT12" s="137">
        <f>SUM(NSW:NT!BT12)</f>
        <v>265675</v>
      </c>
      <c r="BU12" s="62">
        <f t="shared" si="16"/>
        <v>496026</v>
      </c>
    </row>
    <row r="13" spans="1:73" s="54" customFormat="1" ht="14.1" customHeight="1">
      <c r="A13" s="68" t="s">
        <v>87</v>
      </c>
      <c r="B13" s="61">
        <v>299912</v>
      </c>
      <c r="C13" s="30">
        <v>348281</v>
      </c>
      <c r="D13" s="63">
        <v>648193</v>
      </c>
      <c r="E13" s="60">
        <v>288718</v>
      </c>
      <c r="F13" s="30">
        <v>342212</v>
      </c>
      <c r="G13" s="62">
        <v>630930</v>
      </c>
      <c r="H13" s="61">
        <v>279790</v>
      </c>
      <c r="I13" s="30">
        <v>334770</v>
      </c>
      <c r="J13" s="62">
        <v>614560</v>
      </c>
      <c r="K13" s="61">
        <v>271019</v>
      </c>
      <c r="L13" s="30">
        <v>325777</v>
      </c>
      <c r="M13" s="62">
        <v>596796</v>
      </c>
      <c r="N13" s="61">
        <v>264248</v>
      </c>
      <c r="O13" s="30">
        <v>316933</v>
      </c>
      <c r="P13" s="62">
        <v>581181</v>
      </c>
      <c r="Q13" s="61">
        <v>261796</v>
      </c>
      <c r="R13" s="30">
        <v>311002</v>
      </c>
      <c r="S13" s="62">
        <v>572798</v>
      </c>
      <c r="T13" s="137">
        <v>263173</v>
      </c>
      <c r="U13" s="30">
        <v>309179</v>
      </c>
      <c r="V13" s="62">
        <f t="shared" si="0"/>
        <v>572352</v>
      </c>
      <c r="W13" s="137">
        <v>282201</v>
      </c>
      <c r="X13" s="30">
        <v>324320</v>
      </c>
      <c r="Y13" s="62">
        <v>606521</v>
      </c>
      <c r="Z13" s="137">
        <v>292750</v>
      </c>
      <c r="AA13" s="30">
        <v>333451</v>
      </c>
      <c r="AB13" s="62">
        <f t="shared" si="1"/>
        <v>626201</v>
      </c>
      <c r="AC13" s="137">
        <v>297904</v>
      </c>
      <c r="AD13" s="30">
        <v>339494</v>
      </c>
      <c r="AE13" s="62">
        <f t="shared" si="2"/>
        <v>637398</v>
      </c>
      <c r="AF13" s="137">
        <v>309449</v>
      </c>
      <c r="AG13" s="30">
        <v>351171</v>
      </c>
      <c r="AH13" s="62">
        <f t="shared" si="3"/>
        <v>660620</v>
      </c>
      <c r="AI13" s="137">
        <v>326492</v>
      </c>
      <c r="AJ13" s="30">
        <v>367866</v>
      </c>
      <c r="AK13" s="62">
        <f t="shared" si="4"/>
        <v>694358</v>
      </c>
      <c r="AL13" s="137">
        <v>343936</v>
      </c>
      <c r="AM13" s="30">
        <v>386945</v>
      </c>
      <c r="AN13" s="62">
        <f t="shared" si="5"/>
        <v>730881</v>
      </c>
      <c r="AO13" s="137">
        <v>358106</v>
      </c>
      <c r="AP13" s="30">
        <v>403690</v>
      </c>
      <c r="AQ13" s="62">
        <f t="shared" si="6"/>
        <v>761796</v>
      </c>
      <c r="AR13" s="137">
        <f>SUM(NSW:NT!AR13)</f>
        <v>372097</v>
      </c>
      <c r="AS13" s="137">
        <f>SUM(NSW:NT!AS13)</f>
        <v>419162</v>
      </c>
      <c r="AT13" s="62">
        <f t="shared" si="7"/>
        <v>791259</v>
      </c>
      <c r="AU13" s="137">
        <f>SUM(NSW:NT!AU13)</f>
        <v>378465</v>
      </c>
      <c r="AV13" s="137">
        <f>SUM(NSW:NT!AV13)</f>
        <v>429257</v>
      </c>
      <c r="AW13" s="62">
        <f t="shared" si="8"/>
        <v>807722</v>
      </c>
      <c r="AX13" s="137">
        <f>SUM(NSW:NT!AX13)</f>
        <v>371590</v>
      </c>
      <c r="AY13" s="137">
        <f>SUM(NSW:NT!AY13)</f>
        <v>425000</v>
      </c>
      <c r="AZ13" s="62">
        <f t="shared" si="9"/>
        <v>796590</v>
      </c>
      <c r="BA13" s="137">
        <f>SUM(NSW:NT!BA13)</f>
        <v>361071</v>
      </c>
      <c r="BB13" s="137">
        <f>SUM(NSW:NT!BB13)</f>
        <v>416479</v>
      </c>
      <c r="BC13" s="62">
        <f t="shared" si="10"/>
        <v>777550</v>
      </c>
      <c r="BD13" s="137">
        <f>SUM(NSW:NT!BD13)</f>
        <v>346391</v>
      </c>
      <c r="BE13" s="137">
        <f>SUM(NSW:NT!BE13)</f>
        <v>403449</v>
      </c>
      <c r="BF13" s="62">
        <f t="shared" si="11"/>
        <v>749840</v>
      </c>
      <c r="BG13" s="137">
        <f>SUM(NSW:NT!BG13)</f>
        <v>334214</v>
      </c>
      <c r="BH13" s="137">
        <f>SUM(NSW:NT!BH13)</f>
        <v>392829</v>
      </c>
      <c r="BI13" s="62">
        <f t="shared" si="12"/>
        <v>727043</v>
      </c>
      <c r="BJ13" s="137">
        <f>SUM(NSW:NT!BJ13)</f>
        <v>329638</v>
      </c>
      <c r="BK13" s="137">
        <f>SUM(NSW:NT!BK13)</f>
        <v>390243</v>
      </c>
      <c r="BL13" s="62">
        <f t="shared" si="13"/>
        <v>719881</v>
      </c>
      <c r="BM13" s="137">
        <f>SUM(NSW:NT!BM13)</f>
        <v>329862</v>
      </c>
      <c r="BN13" s="137">
        <f>SUM(NSW:NT!BN13)</f>
        <v>392575</v>
      </c>
      <c r="BO13" s="62">
        <f t="shared" si="14"/>
        <v>722437</v>
      </c>
      <c r="BP13" s="137">
        <f>SUM(NSW:NT!BP13)</f>
        <v>332035</v>
      </c>
      <c r="BQ13" s="137">
        <f>SUM(NSW:NT!BQ13)</f>
        <v>395342</v>
      </c>
      <c r="BR13" s="62">
        <f t="shared" si="15"/>
        <v>727377</v>
      </c>
      <c r="BS13" s="137">
        <f>SUM(NSW:NT!BS13)</f>
        <v>339052</v>
      </c>
      <c r="BT13" s="137">
        <f>SUM(NSW:NT!BT13)</f>
        <v>399244</v>
      </c>
      <c r="BU13" s="62">
        <f t="shared" si="16"/>
        <v>738296</v>
      </c>
    </row>
    <row r="14" spans="1:73" s="54" customFormat="1" ht="14.1" customHeight="1">
      <c r="A14" s="68" t="s">
        <v>88</v>
      </c>
      <c r="B14" s="61">
        <v>353084</v>
      </c>
      <c r="C14" s="30">
        <v>386354</v>
      </c>
      <c r="D14" s="63">
        <v>739438</v>
      </c>
      <c r="E14" s="60">
        <v>334003</v>
      </c>
      <c r="F14" s="30">
        <v>368846</v>
      </c>
      <c r="G14" s="62">
        <v>702849</v>
      </c>
      <c r="H14" s="61">
        <v>317685</v>
      </c>
      <c r="I14" s="30">
        <v>354450</v>
      </c>
      <c r="J14" s="62">
        <v>672135</v>
      </c>
      <c r="K14" s="61">
        <v>305981</v>
      </c>
      <c r="L14" s="30">
        <v>343950</v>
      </c>
      <c r="M14" s="62">
        <v>649931</v>
      </c>
      <c r="N14" s="61">
        <v>302276</v>
      </c>
      <c r="O14" s="30">
        <v>341131</v>
      </c>
      <c r="P14" s="62">
        <v>643407</v>
      </c>
      <c r="Q14" s="61">
        <v>304629</v>
      </c>
      <c r="R14" s="30">
        <v>345561</v>
      </c>
      <c r="S14" s="62">
        <v>650190</v>
      </c>
      <c r="T14" s="137">
        <v>314918</v>
      </c>
      <c r="U14" s="30">
        <v>357284</v>
      </c>
      <c r="V14" s="62">
        <f t="shared" si="0"/>
        <v>672202</v>
      </c>
      <c r="W14" s="137">
        <v>334354</v>
      </c>
      <c r="X14" s="30">
        <v>376367</v>
      </c>
      <c r="Y14" s="62">
        <v>710721</v>
      </c>
      <c r="Z14" s="137">
        <v>342648</v>
      </c>
      <c r="AA14" s="30">
        <v>384269</v>
      </c>
      <c r="AB14" s="62">
        <f t="shared" si="1"/>
        <v>726917</v>
      </c>
      <c r="AC14" s="137">
        <v>346955</v>
      </c>
      <c r="AD14" s="30">
        <v>388332</v>
      </c>
      <c r="AE14" s="62">
        <f t="shared" si="2"/>
        <v>735287</v>
      </c>
      <c r="AF14" s="137">
        <v>350984</v>
      </c>
      <c r="AG14" s="30">
        <v>388945</v>
      </c>
      <c r="AH14" s="62">
        <f t="shared" si="3"/>
        <v>739929</v>
      </c>
      <c r="AI14" s="137">
        <v>354589</v>
      </c>
      <c r="AJ14" s="30">
        <v>388754</v>
      </c>
      <c r="AK14" s="62">
        <f t="shared" si="4"/>
        <v>743343</v>
      </c>
      <c r="AL14" s="137">
        <v>360888</v>
      </c>
      <c r="AM14" s="30">
        <v>391737</v>
      </c>
      <c r="AN14" s="62">
        <f t="shared" si="5"/>
        <v>752625</v>
      </c>
      <c r="AO14" s="137">
        <v>367278</v>
      </c>
      <c r="AP14" s="30">
        <v>397624</v>
      </c>
      <c r="AQ14" s="62">
        <f t="shared" si="6"/>
        <v>764902</v>
      </c>
      <c r="AR14" s="137">
        <f>SUM(NSW:NT!AR14)</f>
        <v>373895</v>
      </c>
      <c r="AS14" s="137">
        <f>SUM(NSW:NT!AS14)</f>
        <v>404180</v>
      </c>
      <c r="AT14" s="62">
        <f t="shared" si="7"/>
        <v>778075</v>
      </c>
      <c r="AU14" s="137">
        <f>SUM(NSW:NT!AU14)</f>
        <v>381174</v>
      </c>
      <c r="AV14" s="137">
        <f>SUM(NSW:NT!AV14)</f>
        <v>412381</v>
      </c>
      <c r="AW14" s="62">
        <f t="shared" si="8"/>
        <v>793555</v>
      </c>
      <c r="AX14" s="137">
        <f>SUM(NSW:NT!AX14)</f>
        <v>387049</v>
      </c>
      <c r="AY14" s="137">
        <f>SUM(NSW:NT!AY14)</f>
        <v>420564</v>
      </c>
      <c r="AZ14" s="62">
        <f t="shared" si="9"/>
        <v>807613</v>
      </c>
      <c r="BA14" s="137">
        <f>SUM(NSW:NT!BA14)</f>
        <v>391991</v>
      </c>
      <c r="BB14" s="137">
        <f>SUM(NSW:NT!BB14)</f>
        <v>428519</v>
      </c>
      <c r="BC14" s="62">
        <f t="shared" si="10"/>
        <v>820510</v>
      </c>
      <c r="BD14" s="137">
        <f>SUM(NSW:NT!BD14)</f>
        <v>395714</v>
      </c>
      <c r="BE14" s="137">
        <f>SUM(NSW:NT!BE14)</f>
        <v>435013</v>
      </c>
      <c r="BF14" s="62">
        <f t="shared" si="11"/>
        <v>830727</v>
      </c>
      <c r="BG14" s="137">
        <f>SUM(NSW:NT!BG14)</f>
        <v>398579</v>
      </c>
      <c r="BH14" s="137">
        <f>SUM(NSW:NT!BH14)</f>
        <v>441143</v>
      </c>
      <c r="BI14" s="62">
        <f t="shared" si="12"/>
        <v>839722</v>
      </c>
      <c r="BJ14" s="137">
        <f>SUM(NSW:NT!BJ14)</f>
        <v>403100</v>
      </c>
      <c r="BK14" s="137">
        <f>SUM(NSW:NT!BK14)</f>
        <v>450782</v>
      </c>
      <c r="BL14" s="62">
        <f t="shared" si="13"/>
        <v>853882</v>
      </c>
      <c r="BM14" s="137">
        <f>SUM(NSW:NT!BM14)</f>
        <v>409325</v>
      </c>
      <c r="BN14" s="137">
        <f>SUM(NSW:NT!BN14)</f>
        <v>461197</v>
      </c>
      <c r="BO14" s="62">
        <f t="shared" si="14"/>
        <v>870522</v>
      </c>
      <c r="BP14" s="137">
        <f>SUM(NSW:NT!BP14)</f>
        <v>413838</v>
      </c>
      <c r="BQ14" s="137">
        <f>SUM(NSW:NT!BQ14)</f>
        <v>468476</v>
      </c>
      <c r="BR14" s="62">
        <f t="shared" si="15"/>
        <v>882314</v>
      </c>
      <c r="BS14" s="137">
        <f>SUM(NSW:NT!BS14)</f>
        <v>418970</v>
      </c>
      <c r="BT14" s="137">
        <f>SUM(NSW:NT!BT14)</f>
        <v>476997</v>
      </c>
      <c r="BU14" s="62">
        <f t="shared" si="16"/>
        <v>895967</v>
      </c>
    </row>
    <row r="15" spans="1:73" s="54" customFormat="1" ht="14.1" customHeight="1">
      <c r="A15" s="68" t="s">
        <v>89</v>
      </c>
      <c r="B15" s="61">
        <v>378829</v>
      </c>
      <c r="C15" s="30">
        <v>406448</v>
      </c>
      <c r="D15" s="63">
        <v>785277</v>
      </c>
      <c r="E15" s="60">
        <v>371019</v>
      </c>
      <c r="F15" s="30">
        <v>399934</v>
      </c>
      <c r="G15" s="62">
        <v>770953</v>
      </c>
      <c r="H15" s="61">
        <v>362718</v>
      </c>
      <c r="I15" s="30">
        <v>391463</v>
      </c>
      <c r="J15" s="62">
        <v>754181</v>
      </c>
      <c r="K15" s="61">
        <v>354984</v>
      </c>
      <c r="L15" s="30">
        <v>384209</v>
      </c>
      <c r="M15" s="62">
        <v>739193</v>
      </c>
      <c r="N15" s="61">
        <v>346241</v>
      </c>
      <c r="O15" s="30">
        <v>376619</v>
      </c>
      <c r="P15" s="62">
        <v>722860</v>
      </c>
      <c r="Q15" s="61">
        <v>337948</v>
      </c>
      <c r="R15" s="30">
        <v>369031</v>
      </c>
      <c r="S15" s="62">
        <v>706979</v>
      </c>
      <c r="T15" s="137">
        <v>332650</v>
      </c>
      <c r="U15" s="30">
        <v>363254</v>
      </c>
      <c r="V15" s="62">
        <f t="shared" si="0"/>
        <v>695904</v>
      </c>
      <c r="W15" s="137">
        <v>337065</v>
      </c>
      <c r="X15" s="30">
        <v>367978</v>
      </c>
      <c r="Y15" s="62">
        <v>705043</v>
      </c>
      <c r="Z15" s="137">
        <v>338539</v>
      </c>
      <c r="AA15" s="30">
        <v>370795</v>
      </c>
      <c r="AB15" s="62">
        <f t="shared" si="1"/>
        <v>709334</v>
      </c>
      <c r="AC15" s="137">
        <v>343895</v>
      </c>
      <c r="AD15" s="30">
        <v>377012</v>
      </c>
      <c r="AE15" s="62">
        <f t="shared" si="2"/>
        <v>720907</v>
      </c>
      <c r="AF15" s="137">
        <v>355232</v>
      </c>
      <c r="AG15" s="30">
        <v>389656</v>
      </c>
      <c r="AH15" s="62">
        <f t="shared" si="3"/>
        <v>744888</v>
      </c>
      <c r="AI15" s="137">
        <v>372180</v>
      </c>
      <c r="AJ15" s="30">
        <v>407164</v>
      </c>
      <c r="AK15" s="62">
        <f t="shared" si="4"/>
        <v>779344</v>
      </c>
      <c r="AL15" s="137">
        <v>387739</v>
      </c>
      <c r="AM15" s="30">
        <v>423118</v>
      </c>
      <c r="AN15" s="62">
        <f t="shared" si="5"/>
        <v>810857</v>
      </c>
      <c r="AO15" s="137">
        <v>395219</v>
      </c>
      <c r="AP15" s="30">
        <v>430181</v>
      </c>
      <c r="AQ15" s="62">
        <f t="shared" si="6"/>
        <v>825400</v>
      </c>
      <c r="AR15" s="137">
        <f>SUM(NSW:NT!AR15)</f>
        <v>400271</v>
      </c>
      <c r="AS15" s="137">
        <f>SUM(NSW:NT!AS15)</f>
        <v>433926</v>
      </c>
      <c r="AT15" s="62">
        <f t="shared" si="7"/>
        <v>834197</v>
      </c>
      <c r="AU15" s="137">
        <f>SUM(NSW:NT!AU15)</f>
        <v>398181</v>
      </c>
      <c r="AV15" s="137">
        <f>SUM(NSW:NT!AV15)</f>
        <v>429465</v>
      </c>
      <c r="AW15" s="62">
        <f t="shared" si="8"/>
        <v>827646</v>
      </c>
      <c r="AX15" s="137">
        <f>SUM(NSW:NT!AX15)</f>
        <v>388743</v>
      </c>
      <c r="AY15" s="137">
        <f>SUM(NSW:NT!AY15)</f>
        <v>418607</v>
      </c>
      <c r="AZ15" s="62">
        <f t="shared" si="9"/>
        <v>807350</v>
      </c>
      <c r="BA15" s="137">
        <f>SUM(NSW:NT!BA15)</f>
        <v>381535</v>
      </c>
      <c r="BB15" s="137">
        <f>SUM(NSW:NT!BB15)</f>
        <v>409990</v>
      </c>
      <c r="BC15" s="62">
        <f t="shared" si="10"/>
        <v>791525</v>
      </c>
      <c r="BD15" s="137">
        <f>SUM(NSW:NT!BD15)</f>
        <v>377198</v>
      </c>
      <c r="BE15" s="137">
        <f>SUM(NSW:NT!BE15)</f>
        <v>405798</v>
      </c>
      <c r="BF15" s="62">
        <f t="shared" si="11"/>
        <v>782996</v>
      </c>
      <c r="BG15" s="137">
        <f>SUM(NSW:NT!BG15)</f>
        <v>375465</v>
      </c>
      <c r="BH15" s="137">
        <f>SUM(NSW:NT!BH15)</f>
        <v>404339</v>
      </c>
      <c r="BI15" s="62">
        <f t="shared" si="12"/>
        <v>779804</v>
      </c>
      <c r="BJ15" s="137">
        <f>SUM(NSW:NT!BJ15)</f>
        <v>381983</v>
      </c>
      <c r="BK15" s="137">
        <f>SUM(NSW:NT!BK15)</f>
        <v>412897</v>
      </c>
      <c r="BL15" s="62">
        <f t="shared" si="13"/>
        <v>794880</v>
      </c>
      <c r="BM15" s="137">
        <f>SUM(NSW:NT!BM15)</f>
        <v>398092</v>
      </c>
      <c r="BN15" s="137">
        <f>SUM(NSW:NT!BN15)</f>
        <v>430004</v>
      </c>
      <c r="BO15" s="62">
        <f t="shared" si="14"/>
        <v>828096</v>
      </c>
      <c r="BP15" s="137">
        <f>SUM(NSW:NT!BP15)</f>
        <v>415473</v>
      </c>
      <c r="BQ15" s="137">
        <f>SUM(NSW:NT!BQ15)</f>
        <v>449341</v>
      </c>
      <c r="BR15" s="62">
        <f t="shared" si="15"/>
        <v>864814</v>
      </c>
      <c r="BS15" s="137">
        <f>SUM(NSW:NT!BS15)</f>
        <v>433941</v>
      </c>
      <c r="BT15" s="137">
        <f>SUM(NSW:NT!BT15)</f>
        <v>469760</v>
      </c>
      <c r="BU15" s="62">
        <f t="shared" si="16"/>
        <v>903701</v>
      </c>
    </row>
    <row r="16" spans="1:73" s="54" customFormat="1" ht="14.1" customHeight="1">
      <c r="A16" s="68" t="s">
        <v>90</v>
      </c>
      <c r="B16" s="61">
        <v>378017</v>
      </c>
      <c r="C16" s="30">
        <v>402267</v>
      </c>
      <c r="D16" s="63">
        <v>780284</v>
      </c>
      <c r="E16" s="60">
        <v>372741</v>
      </c>
      <c r="F16" s="30">
        <v>399795</v>
      </c>
      <c r="G16" s="62">
        <v>772536</v>
      </c>
      <c r="H16" s="61">
        <v>365815</v>
      </c>
      <c r="I16" s="30">
        <v>393613</v>
      </c>
      <c r="J16" s="62">
        <v>759428</v>
      </c>
      <c r="K16" s="61">
        <v>360659</v>
      </c>
      <c r="L16" s="30">
        <v>388575</v>
      </c>
      <c r="M16" s="62">
        <v>749234</v>
      </c>
      <c r="N16" s="61">
        <v>359183</v>
      </c>
      <c r="O16" s="30">
        <v>387533</v>
      </c>
      <c r="P16" s="62">
        <v>746716</v>
      </c>
      <c r="Q16" s="61">
        <v>359397</v>
      </c>
      <c r="R16" s="30">
        <v>387481</v>
      </c>
      <c r="S16" s="62">
        <v>746878</v>
      </c>
      <c r="T16" s="137">
        <v>362390</v>
      </c>
      <c r="U16" s="30">
        <v>391350</v>
      </c>
      <c r="V16" s="62">
        <f t="shared" si="0"/>
        <v>753740</v>
      </c>
      <c r="W16" s="137">
        <v>371490</v>
      </c>
      <c r="X16" s="30">
        <v>400121</v>
      </c>
      <c r="Y16" s="62">
        <v>771611</v>
      </c>
      <c r="Z16" s="137">
        <v>375389</v>
      </c>
      <c r="AA16" s="30">
        <v>404650</v>
      </c>
      <c r="AB16" s="62">
        <f t="shared" si="1"/>
        <v>780039</v>
      </c>
      <c r="AC16" s="137">
        <v>374775</v>
      </c>
      <c r="AD16" s="30">
        <v>404843</v>
      </c>
      <c r="AE16" s="62">
        <f t="shared" si="2"/>
        <v>779618</v>
      </c>
      <c r="AF16" s="137">
        <v>373879</v>
      </c>
      <c r="AG16" s="30">
        <v>403676</v>
      </c>
      <c r="AH16" s="62">
        <f t="shared" si="3"/>
        <v>777555</v>
      </c>
      <c r="AI16" s="137">
        <v>373197</v>
      </c>
      <c r="AJ16" s="30">
        <v>401656</v>
      </c>
      <c r="AK16" s="62">
        <f t="shared" si="4"/>
        <v>774853</v>
      </c>
      <c r="AL16" s="137">
        <v>373535</v>
      </c>
      <c r="AM16" s="30">
        <v>402503</v>
      </c>
      <c r="AN16" s="62">
        <f t="shared" si="5"/>
        <v>776038</v>
      </c>
      <c r="AO16" s="137">
        <v>374504</v>
      </c>
      <c r="AP16" s="30">
        <v>404111</v>
      </c>
      <c r="AQ16" s="62">
        <f t="shared" si="6"/>
        <v>778615</v>
      </c>
      <c r="AR16" s="137">
        <f>SUM(NSW:NT!AR16)</f>
        <v>380743</v>
      </c>
      <c r="AS16" s="137">
        <f>SUM(NSW:NT!AS16)</f>
        <v>410924</v>
      </c>
      <c r="AT16" s="62">
        <f t="shared" si="7"/>
        <v>791667</v>
      </c>
      <c r="AU16" s="137">
        <f>SUM(NSW:NT!AU16)</f>
        <v>387623</v>
      </c>
      <c r="AV16" s="137">
        <f>SUM(NSW:NT!AV16)</f>
        <v>419680</v>
      </c>
      <c r="AW16" s="62">
        <f t="shared" si="8"/>
        <v>807303</v>
      </c>
      <c r="AX16" s="137">
        <f>SUM(NSW:NT!AX16)</f>
        <v>395345</v>
      </c>
      <c r="AY16" s="137">
        <f>SUM(NSW:NT!AY16)</f>
        <v>429729</v>
      </c>
      <c r="AZ16" s="62">
        <f t="shared" si="9"/>
        <v>825074</v>
      </c>
      <c r="BA16" s="137">
        <f>SUM(NSW:NT!BA16)</f>
        <v>400028</v>
      </c>
      <c r="BB16" s="137">
        <f>SUM(NSW:NT!BB16)</f>
        <v>435133</v>
      </c>
      <c r="BC16" s="62">
        <f t="shared" si="10"/>
        <v>835161</v>
      </c>
      <c r="BD16" s="137">
        <f>SUM(NSW:NT!BD16)</f>
        <v>397517</v>
      </c>
      <c r="BE16" s="137">
        <f>SUM(NSW:NT!BE16)</f>
        <v>432513</v>
      </c>
      <c r="BF16" s="62">
        <f t="shared" si="11"/>
        <v>830030</v>
      </c>
      <c r="BG16" s="137">
        <f>SUM(NSW:NT!BG16)</f>
        <v>394956</v>
      </c>
      <c r="BH16" s="137">
        <f>SUM(NSW:NT!BH16)</f>
        <v>428394</v>
      </c>
      <c r="BI16" s="62">
        <f t="shared" si="12"/>
        <v>823350</v>
      </c>
      <c r="BJ16" s="137">
        <f>SUM(NSW:NT!BJ16)</f>
        <v>391958</v>
      </c>
      <c r="BK16" s="137">
        <f>SUM(NSW:NT!BK16)</f>
        <v>423591</v>
      </c>
      <c r="BL16" s="62">
        <f t="shared" si="13"/>
        <v>815549</v>
      </c>
      <c r="BM16" s="137">
        <f>SUM(NSW:NT!BM16)</f>
        <v>391027</v>
      </c>
      <c r="BN16" s="137">
        <f>SUM(NSW:NT!BN16)</f>
        <v>420934</v>
      </c>
      <c r="BO16" s="62">
        <f t="shared" si="14"/>
        <v>811961</v>
      </c>
      <c r="BP16" s="137">
        <f>SUM(NSW:NT!BP16)</f>
        <v>392506</v>
      </c>
      <c r="BQ16" s="137">
        <f>SUM(NSW:NT!BQ16)</f>
        <v>420593</v>
      </c>
      <c r="BR16" s="62">
        <f t="shared" si="15"/>
        <v>813099</v>
      </c>
      <c r="BS16" s="137">
        <f>SUM(NSW:NT!BS16)</f>
        <v>399372</v>
      </c>
      <c r="BT16" s="137">
        <f>SUM(NSW:NT!BT16)</f>
        <v>426381</v>
      </c>
      <c r="BU16" s="62">
        <f t="shared" si="16"/>
        <v>825753</v>
      </c>
    </row>
    <row r="17" spans="1:73" s="54" customFormat="1" ht="14.1" customHeight="1">
      <c r="A17" s="68" t="s">
        <v>91</v>
      </c>
      <c r="B17" s="61">
        <v>380036</v>
      </c>
      <c r="C17" s="30">
        <v>387028</v>
      </c>
      <c r="D17" s="63">
        <v>767064</v>
      </c>
      <c r="E17" s="60">
        <v>373953</v>
      </c>
      <c r="F17" s="30">
        <v>385811</v>
      </c>
      <c r="G17" s="62">
        <v>759764</v>
      </c>
      <c r="H17" s="61">
        <v>365967</v>
      </c>
      <c r="I17" s="30">
        <v>383046</v>
      </c>
      <c r="J17" s="62">
        <v>749013</v>
      </c>
      <c r="K17" s="61">
        <v>361605</v>
      </c>
      <c r="L17" s="30">
        <v>381574</v>
      </c>
      <c r="M17" s="62">
        <v>743179</v>
      </c>
      <c r="N17" s="61">
        <v>358119</v>
      </c>
      <c r="O17" s="30">
        <v>380661</v>
      </c>
      <c r="P17" s="62">
        <v>738780</v>
      </c>
      <c r="Q17" s="61">
        <v>356335</v>
      </c>
      <c r="R17" s="30">
        <v>381382</v>
      </c>
      <c r="S17" s="62">
        <v>737717</v>
      </c>
      <c r="T17" s="137">
        <v>358219</v>
      </c>
      <c r="U17" s="30">
        <v>385398</v>
      </c>
      <c r="V17" s="62">
        <f t="shared" si="0"/>
        <v>743617</v>
      </c>
      <c r="W17" s="137">
        <v>364978</v>
      </c>
      <c r="X17" s="30">
        <v>393157</v>
      </c>
      <c r="Y17" s="62">
        <v>758135</v>
      </c>
      <c r="Z17" s="137">
        <v>368906</v>
      </c>
      <c r="AA17" s="30">
        <v>397946</v>
      </c>
      <c r="AB17" s="62">
        <f t="shared" si="1"/>
        <v>766852</v>
      </c>
      <c r="AC17" s="137">
        <v>373617</v>
      </c>
      <c r="AD17" s="30">
        <v>403993</v>
      </c>
      <c r="AE17" s="62">
        <f t="shared" si="2"/>
        <v>777610</v>
      </c>
      <c r="AF17" s="137">
        <v>380457</v>
      </c>
      <c r="AG17" s="30">
        <v>410593</v>
      </c>
      <c r="AH17" s="62">
        <f t="shared" si="3"/>
        <v>791050</v>
      </c>
      <c r="AI17" s="137">
        <v>388205</v>
      </c>
      <c r="AJ17" s="30">
        <v>418840</v>
      </c>
      <c r="AK17" s="62">
        <f t="shared" si="4"/>
        <v>807045</v>
      </c>
      <c r="AL17" s="137">
        <v>396007</v>
      </c>
      <c r="AM17" s="30">
        <v>425624</v>
      </c>
      <c r="AN17" s="62">
        <f t="shared" si="5"/>
        <v>821631</v>
      </c>
      <c r="AO17" s="137">
        <v>400758</v>
      </c>
      <c r="AP17" s="30">
        <v>430218</v>
      </c>
      <c r="AQ17" s="62">
        <f t="shared" si="6"/>
        <v>830976</v>
      </c>
      <c r="AR17" s="137">
        <f>SUM(NSW:NT!AR17)</f>
        <v>401091</v>
      </c>
      <c r="AS17" s="137">
        <f>SUM(NSW:NT!AS17)</f>
        <v>430855</v>
      </c>
      <c r="AT17" s="62">
        <f t="shared" si="7"/>
        <v>831946</v>
      </c>
      <c r="AU17" s="137">
        <f>SUM(NSW:NT!AU17)</f>
        <v>395211</v>
      </c>
      <c r="AV17" s="137">
        <f>SUM(NSW:NT!AV17)</f>
        <v>425467</v>
      </c>
      <c r="AW17" s="62">
        <f t="shared" si="8"/>
        <v>820678</v>
      </c>
      <c r="AX17" s="137">
        <f>SUM(NSW:NT!AX17)</f>
        <v>385893</v>
      </c>
      <c r="AY17" s="137">
        <f>SUM(NSW:NT!AY17)</f>
        <v>415317</v>
      </c>
      <c r="AZ17" s="62">
        <f t="shared" si="9"/>
        <v>801210</v>
      </c>
      <c r="BA17" s="137">
        <f>SUM(NSW:NT!BA17)</f>
        <v>376372</v>
      </c>
      <c r="BB17" s="137">
        <f>SUM(NSW:NT!BB17)</f>
        <v>406661</v>
      </c>
      <c r="BC17" s="62">
        <f t="shared" si="10"/>
        <v>783033</v>
      </c>
      <c r="BD17" s="137">
        <f>SUM(NSW:NT!BD17)</f>
        <v>369341</v>
      </c>
      <c r="BE17" s="137">
        <f>SUM(NSW:NT!BE17)</f>
        <v>400172</v>
      </c>
      <c r="BF17" s="62">
        <f t="shared" si="11"/>
        <v>769513</v>
      </c>
      <c r="BG17" s="137">
        <f>SUM(NSW:NT!BG17)</f>
        <v>368785</v>
      </c>
      <c r="BH17" s="137">
        <f>SUM(NSW:NT!BH17)</f>
        <v>400259</v>
      </c>
      <c r="BI17" s="62">
        <f t="shared" si="12"/>
        <v>769044</v>
      </c>
      <c r="BJ17" s="137">
        <f>SUM(NSW:NT!BJ17)</f>
        <v>374858</v>
      </c>
      <c r="BK17" s="137">
        <f>SUM(NSW:NT!BK17)</f>
        <v>407971</v>
      </c>
      <c r="BL17" s="62">
        <f t="shared" si="13"/>
        <v>782829</v>
      </c>
      <c r="BM17" s="137">
        <f>SUM(NSW:NT!BM17)</f>
        <v>389459.1</v>
      </c>
      <c r="BN17" s="137">
        <f>SUM(NSW:NT!BN17)</f>
        <v>424799</v>
      </c>
      <c r="BO17" s="62">
        <f t="shared" si="14"/>
        <v>814258.1</v>
      </c>
      <c r="BP17" s="137">
        <f>SUM(NSW:NT!BP17)</f>
        <v>402179</v>
      </c>
      <c r="BQ17" s="137">
        <f>SUM(NSW:NT!BQ17)</f>
        <v>438274</v>
      </c>
      <c r="BR17" s="62">
        <f t="shared" si="15"/>
        <v>840453</v>
      </c>
      <c r="BS17" s="137">
        <f>SUM(NSW:NT!BS17)</f>
        <v>409417</v>
      </c>
      <c r="BT17" s="137">
        <f>SUM(NSW:NT!BT17)</f>
        <v>444901</v>
      </c>
      <c r="BU17" s="62">
        <f t="shared" si="16"/>
        <v>854318</v>
      </c>
    </row>
    <row r="18" spans="1:73" s="54" customFormat="1" ht="14.1" customHeight="1">
      <c r="A18" s="68" t="s">
        <v>92</v>
      </c>
      <c r="B18" s="61">
        <v>287301</v>
      </c>
      <c r="C18" s="30">
        <v>279140</v>
      </c>
      <c r="D18" s="63">
        <v>566441</v>
      </c>
      <c r="E18" s="60">
        <v>306082</v>
      </c>
      <c r="F18" s="30">
        <v>301246</v>
      </c>
      <c r="G18" s="62">
        <v>607328</v>
      </c>
      <c r="H18" s="61">
        <v>324126</v>
      </c>
      <c r="I18" s="30">
        <v>321553</v>
      </c>
      <c r="J18" s="62">
        <v>645679</v>
      </c>
      <c r="K18" s="61">
        <v>335228</v>
      </c>
      <c r="L18" s="30">
        <v>336332</v>
      </c>
      <c r="M18" s="62">
        <v>671560</v>
      </c>
      <c r="N18" s="61">
        <v>343438</v>
      </c>
      <c r="O18" s="30">
        <v>349077</v>
      </c>
      <c r="P18" s="62">
        <v>692515</v>
      </c>
      <c r="Q18" s="61">
        <v>353050</v>
      </c>
      <c r="R18" s="30">
        <v>362626</v>
      </c>
      <c r="S18" s="62">
        <v>715676</v>
      </c>
      <c r="T18" s="137">
        <v>354240</v>
      </c>
      <c r="U18" s="30">
        <v>366553</v>
      </c>
      <c r="V18" s="62">
        <f t="shared" si="0"/>
        <v>720793</v>
      </c>
      <c r="W18" s="137">
        <v>356363</v>
      </c>
      <c r="X18" s="30">
        <v>373641</v>
      </c>
      <c r="Y18" s="62">
        <v>730004</v>
      </c>
      <c r="Z18" s="137">
        <v>358401</v>
      </c>
      <c r="AA18" s="30">
        <v>379702</v>
      </c>
      <c r="AB18" s="62">
        <f t="shared" si="1"/>
        <v>738103</v>
      </c>
      <c r="AC18" s="137">
        <v>360076</v>
      </c>
      <c r="AD18" s="30">
        <v>385006</v>
      </c>
      <c r="AE18" s="62">
        <f t="shared" si="2"/>
        <v>745082</v>
      </c>
      <c r="AF18" s="137">
        <v>363816</v>
      </c>
      <c r="AG18" s="30">
        <v>390597</v>
      </c>
      <c r="AH18" s="62">
        <f t="shared" si="3"/>
        <v>754413</v>
      </c>
      <c r="AI18" s="137">
        <v>369244</v>
      </c>
      <c r="AJ18" s="30">
        <v>397791</v>
      </c>
      <c r="AK18" s="62">
        <f t="shared" si="4"/>
        <v>767035</v>
      </c>
      <c r="AL18" s="137">
        <v>374739</v>
      </c>
      <c r="AM18" s="30">
        <v>404339</v>
      </c>
      <c r="AN18" s="62">
        <f t="shared" si="5"/>
        <v>779078</v>
      </c>
      <c r="AO18" s="137">
        <v>379809</v>
      </c>
      <c r="AP18" s="30">
        <v>410305</v>
      </c>
      <c r="AQ18" s="62">
        <f t="shared" si="6"/>
        <v>790114</v>
      </c>
      <c r="AR18" s="137">
        <f>SUM(NSW:NT!AR18)</f>
        <v>385412</v>
      </c>
      <c r="AS18" s="137">
        <f>SUM(NSW:NT!AS18)</f>
        <v>416664</v>
      </c>
      <c r="AT18" s="62">
        <f t="shared" si="7"/>
        <v>802076</v>
      </c>
      <c r="AU18" s="137">
        <f>SUM(NSW:NT!AU18)</f>
        <v>389041</v>
      </c>
      <c r="AV18" s="137">
        <f>SUM(NSW:NT!AV18)</f>
        <v>420194</v>
      </c>
      <c r="AW18" s="62">
        <f t="shared" si="8"/>
        <v>809235</v>
      </c>
      <c r="AX18" s="137">
        <f>SUM(NSW:NT!AX18)</f>
        <v>389543</v>
      </c>
      <c r="AY18" s="137">
        <f>SUM(NSW:NT!AY18)</f>
        <v>422219</v>
      </c>
      <c r="AZ18" s="62">
        <f t="shared" si="9"/>
        <v>811762</v>
      </c>
      <c r="BA18" s="137">
        <f>SUM(NSW:NT!BA18)</f>
        <v>388932</v>
      </c>
      <c r="BB18" s="137">
        <f>SUM(NSW:NT!BB18)</f>
        <v>421350</v>
      </c>
      <c r="BC18" s="62">
        <f t="shared" si="10"/>
        <v>810282</v>
      </c>
      <c r="BD18" s="137">
        <f>SUM(NSW:NT!BD18)</f>
        <v>386490</v>
      </c>
      <c r="BE18" s="137">
        <f>SUM(NSW:NT!BE18)</f>
        <v>418107</v>
      </c>
      <c r="BF18" s="62">
        <f t="shared" si="11"/>
        <v>804597</v>
      </c>
      <c r="BG18" s="137">
        <f>SUM(NSW:NT!BG18)</f>
        <v>381318</v>
      </c>
      <c r="BH18" s="137">
        <f>SUM(NSW:NT!BH18)</f>
        <v>412749</v>
      </c>
      <c r="BI18" s="62">
        <f t="shared" si="12"/>
        <v>794067</v>
      </c>
      <c r="BJ18" s="137">
        <f>SUM(NSW:NT!BJ18)</f>
        <v>374427</v>
      </c>
      <c r="BK18" s="137">
        <f>SUM(NSW:NT!BK18)</f>
        <v>406667</v>
      </c>
      <c r="BL18" s="62">
        <f t="shared" si="13"/>
        <v>781094</v>
      </c>
      <c r="BM18" s="137">
        <f>SUM(NSW:NT!BM18)</f>
        <v>371686</v>
      </c>
      <c r="BN18" s="137">
        <f>SUM(NSW:NT!BN18)</f>
        <v>402465</v>
      </c>
      <c r="BO18" s="62">
        <f t="shared" si="14"/>
        <v>774151</v>
      </c>
      <c r="BP18" s="137">
        <f>SUM(NSW:NT!BP18)</f>
        <v>369311</v>
      </c>
      <c r="BQ18" s="137">
        <f>SUM(NSW:NT!BQ18)</f>
        <v>400473</v>
      </c>
      <c r="BR18" s="62">
        <f t="shared" si="15"/>
        <v>769784</v>
      </c>
      <c r="BS18" s="137">
        <f>SUM(NSW:NT!BS18)</f>
        <v>370257</v>
      </c>
      <c r="BT18" s="137">
        <f>SUM(NSW:NT!BT18)</f>
        <v>402158</v>
      </c>
      <c r="BU18" s="62">
        <f t="shared" si="16"/>
        <v>772415</v>
      </c>
    </row>
    <row r="19" spans="1:73" s="54" customFormat="1" ht="14.1" customHeight="1">
      <c r="A19" s="68" t="s">
        <v>93</v>
      </c>
      <c r="B19" s="61">
        <v>209732</v>
      </c>
      <c r="C19" s="30">
        <v>201585</v>
      </c>
      <c r="D19" s="63">
        <v>411317</v>
      </c>
      <c r="E19" s="60">
        <v>218257</v>
      </c>
      <c r="F19" s="30">
        <v>210240</v>
      </c>
      <c r="G19" s="62">
        <v>428497</v>
      </c>
      <c r="H19" s="61">
        <v>226286</v>
      </c>
      <c r="I19" s="30">
        <v>218714</v>
      </c>
      <c r="J19" s="62">
        <v>445000</v>
      </c>
      <c r="K19" s="61">
        <v>236291</v>
      </c>
      <c r="L19" s="30">
        <v>229578</v>
      </c>
      <c r="M19" s="62">
        <v>465869</v>
      </c>
      <c r="N19" s="61">
        <v>249121</v>
      </c>
      <c r="O19" s="30">
        <v>243645</v>
      </c>
      <c r="P19" s="62">
        <v>492766</v>
      </c>
      <c r="Q19" s="61">
        <v>261287</v>
      </c>
      <c r="R19" s="30">
        <v>259398</v>
      </c>
      <c r="S19" s="62">
        <v>520685</v>
      </c>
      <c r="T19" s="137">
        <v>281586</v>
      </c>
      <c r="U19" s="30">
        <v>282211</v>
      </c>
      <c r="V19" s="62">
        <f t="shared" si="0"/>
        <v>563797</v>
      </c>
      <c r="W19" s="137">
        <v>305069</v>
      </c>
      <c r="X19" s="30">
        <v>308583</v>
      </c>
      <c r="Y19" s="62">
        <v>613652</v>
      </c>
      <c r="Z19" s="137">
        <v>320752</v>
      </c>
      <c r="AA19" s="30">
        <v>328140</v>
      </c>
      <c r="AB19" s="62">
        <f t="shared" si="1"/>
        <v>648892</v>
      </c>
      <c r="AC19" s="137">
        <v>331897</v>
      </c>
      <c r="AD19" s="30">
        <v>344328</v>
      </c>
      <c r="AE19" s="62">
        <f t="shared" si="2"/>
        <v>676225</v>
      </c>
      <c r="AF19" s="137">
        <v>345159</v>
      </c>
      <c r="AG19" s="30">
        <v>360911</v>
      </c>
      <c r="AH19" s="62">
        <f t="shared" si="3"/>
        <v>706070</v>
      </c>
      <c r="AI19" s="137">
        <v>348513</v>
      </c>
      <c r="AJ19" s="30">
        <v>366630</v>
      </c>
      <c r="AK19" s="62">
        <f t="shared" si="4"/>
        <v>715143</v>
      </c>
      <c r="AL19" s="137">
        <v>350996</v>
      </c>
      <c r="AM19" s="30">
        <v>372585</v>
      </c>
      <c r="AN19" s="62">
        <f t="shared" si="5"/>
        <v>723581</v>
      </c>
      <c r="AO19" s="137">
        <v>353522</v>
      </c>
      <c r="AP19" s="30">
        <v>379002</v>
      </c>
      <c r="AQ19" s="62">
        <f t="shared" si="6"/>
        <v>732524</v>
      </c>
      <c r="AR19" s="137">
        <f>SUM(NSW:NT!AR19)</f>
        <v>356551</v>
      </c>
      <c r="AS19" s="137">
        <f>SUM(NSW:NT!AS19)</f>
        <v>384348</v>
      </c>
      <c r="AT19" s="62">
        <f t="shared" si="7"/>
        <v>740899</v>
      </c>
      <c r="AU19" s="137">
        <f>SUM(NSW:NT!AU19)</f>
        <v>357895</v>
      </c>
      <c r="AV19" s="137">
        <f>SUM(NSW:NT!AV19)</f>
        <v>388038</v>
      </c>
      <c r="AW19" s="62">
        <f t="shared" si="8"/>
        <v>745933</v>
      </c>
      <c r="AX19" s="137">
        <f>SUM(NSW:NT!AX19)</f>
        <v>359228</v>
      </c>
      <c r="AY19" s="137">
        <f>SUM(NSW:NT!AY19)</f>
        <v>390804</v>
      </c>
      <c r="AZ19" s="62">
        <f t="shared" si="9"/>
        <v>750032</v>
      </c>
      <c r="BA19" s="137">
        <f>SUM(NSW:NT!BA19)</f>
        <v>358999</v>
      </c>
      <c r="BB19" s="137">
        <f>SUM(NSW:NT!BB19)</f>
        <v>391758</v>
      </c>
      <c r="BC19" s="62">
        <f t="shared" si="10"/>
        <v>750757</v>
      </c>
      <c r="BD19" s="137">
        <f>SUM(NSW:NT!BD19)</f>
        <v>358510</v>
      </c>
      <c r="BE19" s="137">
        <f>SUM(NSW:NT!BE19)</f>
        <v>391661</v>
      </c>
      <c r="BF19" s="62">
        <f t="shared" si="11"/>
        <v>750171</v>
      </c>
      <c r="BG19" s="137">
        <f>SUM(NSW:NT!BG19)</f>
        <v>359690</v>
      </c>
      <c r="BH19" s="137">
        <f>SUM(NSW:NT!BH19)</f>
        <v>393296</v>
      </c>
      <c r="BI19" s="62">
        <f t="shared" si="12"/>
        <v>752986</v>
      </c>
      <c r="BJ19" s="137">
        <f>SUM(NSW:NT!BJ19)</f>
        <v>362076</v>
      </c>
      <c r="BK19" s="137">
        <f>SUM(NSW:NT!BK19)</f>
        <v>395404</v>
      </c>
      <c r="BL19" s="62">
        <f t="shared" si="13"/>
        <v>757480</v>
      </c>
      <c r="BM19" s="137">
        <f>SUM(NSW:NT!BM19)</f>
        <v>367416.59999999986</v>
      </c>
      <c r="BN19" s="137">
        <f>SUM(NSW:NT!BN19)</f>
        <v>402307.59999999986</v>
      </c>
      <c r="BO19" s="62">
        <f t="shared" si="14"/>
        <v>769724.19999999972</v>
      </c>
      <c r="BP19" s="137">
        <f>SUM(NSW:NT!BP19)</f>
        <v>372700</v>
      </c>
      <c r="BQ19" s="137">
        <f>SUM(NSW:NT!BQ19)</f>
        <v>406920</v>
      </c>
      <c r="BR19" s="62">
        <f t="shared" si="15"/>
        <v>779620</v>
      </c>
      <c r="BS19" s="137">
        <f>SUM(NSW:NT!BS19)</f>
        <v>377428</v>
      </c>
      <c r="BT19" s="137">
        <f>SUM(NSW:NT!BT19)</f>
        <v>410947</v>
      </c>
      <c r="BU19" s="62">
        <f t="shared" si="16"/>
        <v>788375</v>
      </c>
    </row>
    <row r="20" spans="1:73" s="54" customFormat="1" ht="14.1" customHeight="1">
      <c r="A20" s="68" t="s">
        <v>94</v>
      </c>
      <c r="B20" s="61">
        <v>146974</v>
      </c>
      <c r="C20" s="30">
        <v>149017</v>
      </c>
      <c r="D20" s="63">
        <v>295991</v>
      </c>
      <c r="E20" s="60">
        <v>153615</v>
      </c>
      <c r="F20" s="30">
        <v>155944</v>
      </c>
      <c r="G20" s="62">
        <v>309559</v>
      </c>
      <c r="H20" s="61">
        <v>160156</v>
      </c>
      <c r="I20" s="30">
        <v>162391</v>
      </c>
      <c r="J20" s="62">
        <v>322547</v>
      </c>
      <c r="K20" s="61">
        <v>168223</v>
      </c>
      <c r="L20" s="30">
        <v>169742</v>
      </c>
      <c r="M20" s="62">
        <v>337965</v>
      </c>
      <c r="N20" s="61">
        <v>177513</v>
      </c>
      <c r="O20" s="30">
        <v>178485</v>
      </c>
      <c r="P20" s="62">
        <v>355998</v>
      </c>
      <c r="Q20" s="61">
        <v>188324</v>
      </c>
      <c r="R20" s="30">
        <v>188252</v>
      </c>
      <c r="S20" s="62">
        <v>376576</v>
      </c>
      <c r="T20" s="137">
        <v>198060</v>
      </c>
      <c r="U20" s="30">
        <v>198234</v>
      </c>
      <c r="V20" s="62">
        <f t="shared" si="0"/>
        <v>396294</v>
      </c>
      <c r="W20" s="137">
        <v>209786</v>
      </c>
      <c r="X20" s="30">
        <v>209858</v>
      </c>
      <c r="Y20" s="62">
        <v>419644</v>
      </c>
      <c r="Z20" s="137">
        <v>222180</v>
      </c>
      <c r="AA20" s="30">
        <v>223333</v>
      </c>
      <c r="AB20" s="62">
        <f t="shared" si="1"/>
        <v>445513</v>
      </c>
      <c r="AC20" s="137">
        <v>236508</v>
      </c>
      <c r="AD20" s="30">
        <v>238807</v>
      </c>
      <c r="AE20" s="62">
        <f t="shared" si="2"/>
        <v>475315</v>
      </c>
      <c r="AF20" s="137">
        <v>249368</v>
      </c>
      <c r="AG20" s="30">
        <v>255423</v>
      </c>
      <c r="AH20" s="62">
        <f t="shared" si="3"/>
        <v>504791</v>
      </c>
      <c r="AI20" s="137">
        <v>270379</v>
      </c>
      <c r="AJ20" s="30">
        <v>278804</v>
      </c>
      <c r="AK20" s="62">
        <f t="shared" si="4"/>
        <v>549183</v>
      </c>
      <c r="AL20" s="137">
        <v>290605</v>
      </c>
      <c r="AM20" s="30">
        <v>303437</v>
      </c>
      <c r="AN20" s="62">
        <f t="shared" si="5"/>
        <v>594042</v>
      </c>
      <c r="AO20" s="137">
        <v>305109</v>
      </c>
      <c r="AP20" s="30">
        <v>321873</v>
      </c>
      <c r="AQ20" s="62">
        <f t="shared" si="6"/>
        <v>626982</v>
      </c>
      <c r="AR20" s="137">
        <f>SUM(NSW:NT!AR20)</f>
        <v>315474</v>
      </c>
      <c r="AS20" s="137">
        <f>SUM(NSW:NT!AS20)</f>
        <v>337010</v>
      </c>
      <c r="AT20" s="62">
        <f t="shared" si="7"/>
        <v>652484</v>
      </c>
      <c r="AU20" s="137">
        <f>SUM(NSW:NT!AU20)</f>
        <v>327600</v>
      </c>
      <c r="AV20" s="137">
        <f>SUM(NSW:NT!AV20)</f>
        <v>351019</v>
      </c>
      <c r="AW20" s="62">
        <f t="shared" si="8"/>
        <v>678619</v>
      </c>
      <c r="AX20" s="137">
        <f>SUM(NSW:NT!AX20)</f>
        <v>327278</v>
      </c>
      <c r="AY20" s="137">
        <f>SUM(NSW:NT!AY20)</f>
        <v>353772</v>
      </c>
      <c r="AZ20" s="62">
        <f t="shared" si="9"/>
        <v>681050</v>
      </c>
      <c r="BA20" s="137">
        <f>SUM(NSW:NT!BA20)</f>
        <v>325464</v>
      </c>
      <c r="BB20" s="137">
        <f>SUM(NSW:NT!BB20)</f>
        <v>354977</v>
      </c>
      <c r="BC20" s="62">
        <f t="shared" si="10"/>
        <v>680441</v>
      </c>
      <c r="BD20" s="137">
        <f>SUM(NSW:NT!BD20)</f>
        <v>324661</v>
      </c>
      <c r="BE20" s="137">
        <f>SUM(NSW:NT!BE20)</f>
        <v>356576</v>
      </c>
      <c r="BF20" s="62">
        <f t="shared" si="11"/>
        <v>681237</v>
      </c>
      <c r="BG20" s="137">
        <f>SUM(NSW:NT!BG20)</f>
        <v>324482</v>
      </c>
      <c r="BH20" s="137">
        <f>SUM(NSW:NT!BH20)</f>
        <v>357721</v>
      </c>
      <c r="BI20" s="62">
        <f t="shared" si="12"/>
        <v>682203</v>
      </c>
      <c r="BJ20" s="137">
        <f>SUM(NSW:NT!BJ20)</f>
        <v>325324</v>
      </c>
      <c r="BK20" s="137">
        <f>SUM(NSW:NT!BK20)</f>
        <v>360569</v>
      </c>
      <c r="BL20" s="62">
        <f t="shared" si="13"/>
        <v>685893</v>
      </c>
      <c r="BM20" s="137">
        <f>SUM(NSW:NT!BM20)</f>
        <v>330525.09999999998</v>
      </c>
      <c r="BN20" s="137">
        <f>SUM(NSW:NT!BN20)</f>
        <v>366613</v>
      </c>
      <c r="BO20" s="62">
        <f t="shared" si="14"/>
        <v>697138.1</v>
      </c>
      <c r="BP20" s="137">
        <f>SUM(NSW:NT!BP20)</f>
        <v>335502</v>
      </c>
      <c r="BQ20" s="137">
        <f>SUM(NSW:NT!BQ20)</f>
        <v>372416</v>
      </c>
      <c r="BR20" s="62">
        <f t="shared" si="15"/>
        <v>707918</v>
      </c>
      <c r="BS20" s="137">
        <f>SUM(NSW:NT!BS20)</f>
        <v>340971</v>
      </c>
      <c r="BT20" s="137">
        <f>SUM(NSW:NT!BT20)</f>
        <v>378333</v>
      </c>
      <c r="BU20" s="62">
        <f t="shared" si="16"/>
        <v>719304</v>
      </c>
    </row>
    <row r="21" spans="1:73" s="54" customFormat="1" ht="14.1" customHeight="1">
      <c r="A21" s="68" t="s">
        <v>95</v>
      </c>
      <c r="B21" s="61">
        <v>125340</v>
      </c>
      <c r="C21" s="30">
        <v>139829</v>
      </c>
      <c r="D21" s="63">
        <v>265169</v>
      </c>
      <c r="E21" s="60">
        <v>129076</v>
      </c>
      <c r="F21" s="30">
        <v>141202</v>
      </c>
      <c r="G21" s="62">
        <v>270278</v>
      </c>
      <c r="H21" s="61">
        <v>129194</v>
      </c>
      <c r="I21" s="30">
        <v>140835</v>
      </c>
      <c r="J21" s="62">
        <v>270029</v>
      </c>
      <c r="K21" s="61">
        <v>128966</v>
      </c>
      <c r="L21" s="30">
        <v>140279</v>
      </c>
      <c r="M21" s="62">
        <v>269245</v>
      </c>
      <c r="N21" s="61">
        <v>130632</v>
      </c>
      <c r="O21" s="30">
        <v>141534</v>
      </c>
      <c r="P21" s="62">
        <v>272166</v>
      </c>
      <c r="Q21" s="61">
        <v>133615</v>
      </c>
      <c r="R21" s="30">
        <v>143748</v>
      </c>
      <c r="S21" s="62">
        <v>277363</v>
      </c>
      <c r="T21" s="137">
        <v>139577</v>
      </c>
      <c r="U21" s="30">
        <v>149159</v>
      </c>
      <c r="V21" s="62">
        <f t="shared" si="0"/>
        <v>288736</v>
      </c>
      <c r="W21" s="137">
        <v>147834</v>
      </c>
      <c r="X21" s="30">
        <v>157218</v>
      </c>
      <c r="Y21" s="62">
        <v>305052</v>
      </c>
      <c r="Z21" s="137">
        <v>156780</v>
      </c>
      <c r="AA21" s="30">
        <v>165605</v>
      </c>
      <c r="AB21" s="62">
        <f t="shared" si="1"/>
        <v>322385</v>
      </c>
      <c r="AC21" s="137">
        <v>166044</v>
      </c>
      <c r="AD21" s="30">
        <v>175178</v>
      </c>
      <c r="AE21" s="62">
        <f t="shared" si="2"/>
        <v>341222</v>
      </c>
      <c r="AF21" s="137">
        <v>176716</v>
      </c>
      <c r="AG21" s="30">
        <v>185046</v>
      </c>
      <c r="AH21" s="62">
        <f t="shared" si="3"/>
        <v>361762</v>
      </c>
      <c r="AI21" s="137">
        <v>185886</v>
      </c>
      <c r="AJ21" s="30">
        <v>194581</v>
      </c>
      <c r="AK21" s="62">
        <f t="shared" si="4"/>
        <v>380467</v>
      </c>
      <c r="AL21" s="137">
        <v>195638</v>
      </c>
      <c r="AM21" s="30">
        <v>204708</v>
      </c>
      <c r="AN21" s="62">
        <f t="shared" si="5"/>
        <v>400346</v>
      </c>
      <c r="AO21" s="137">
        <v>207472</v>
      </c>
      <c r="AP21" s="30">
        <v>217243</v>
      </c>
      <c r="AQ21" s="62">
        <f t="shared" si="6"/>
        <v>424715</v>
      </c>
      <c r="AR21" s="137">
        <f>SUM(NSW:NT!AR21)</f>
        <v>220581</v>
      </c>
      <c r="AS21" s="137">
        <f>SUM(NSW:NT!AS21)</f>
        <v>231646</v>
      </c>
      <c r="AT21" s="62">
        <f t="shared" si="7"/>
        <v>452227</v>
      </c>
      <c r="AU21" s="137">
        <f>SUM(NSW:NT!AU21)</f>
        <v>230276</v>
      </c>
      <c r="AV21" s="137">
        <f>SUM(NSW:NT!AV21)</f>
        <v>245880</v>
      </c>
      <c r="AW21" s="62">
        <f t="shared" si="8"/>
        <v>476156</v>
      </c>
      <c r="AX21" s="137">
        <f>SUM(NSW:NT!AX21)</f>
        <v>246490</v>
      </c>
      <c r="AY21" s="137">
        <f>SUM(NSW:NT!AY21)</f>
        <v>266310</v>
      </c>
      <c r="AZ21" s="62">
        <f t="shared" si="9"/>
        <v>512800</v>
      </c>
      <c r="BA21" s="137">
        <f>SUM(NSW:NT!BA21)</f>
        <v>262466</v>
      </c>
      <c r="BB21" s="137">
        <f>SUM(NSW:NT!BB21)</f>
        <v>286616</v>
      </c>
      <c r="BC21" s="62">
        <f t="shared" si="10"/>
        <v>549082</v>
      </c>
      <c r="BD21" s="137">
        <f>SUM(NSW:NT!BD21)</f>
        <v>272821</v>
      </c>
      <c r="BE21" s="137">
        <f>SUM(NSW:NT!BE21)</f>
        <v>300641</v>
      </c>
      <c r="BF21" s="62">
        <f t="shared" si="11"/>
        <v>573462</v>
      </c>
      <c r="BG21" s="137">
        <f>SUM(NSW:NT!BG21)</f>
        <v>279515</v>
      </c>
      <c r="BH21" s="137">
        <f>SUM(NSW:NT!BH21)</f>
        <v>311912</v>
      </c>
      <c r="BI21" s="62">
        <f t="shared" si="12"/>
        <v>591427</v>
      </c>
      <c r="BJ21" s="137">
        <f>SUM(NSW:NT!BJ21)</f>
        <v>290398</v>
      </c>
      <c r="BK21" s="137">
        <f>SUM(NSW:NT!BK21)</f>
        <v>324406</v>
      </c>
      <c r="BL21" s="62">
        <f t="shared" si="13"/>
        <v>614804</v>
      </c>
      <c r="BM21" s="137">
        <f>SUM(NSW:NT!BM21)</f>
        <v>293484</v>
      </c>
      <c r="BN21" s="137">
        <f>SUM(NSW:NT!BN21)</f>
        <v>328878.09999999998</v>
      </c>
      <c r="BO21" s="62">
        <f t="shared" si="14"/>
        <v>622362.1</v>
      </c>
      <c r="BP21" s="137">
        <f>SUM(NSW:NT!BP21)</f>
        <v>296098</v>
      </c>
      <c r="BQ21" s="137">
        <f>SUM(NSW:NT!BQ21)</f>
        <v>333379</v>
      </c>
      <c r="BR21" s="62">
        <f t="shared" si="15"/>
        <v>629477</v>
      </c>
      <c r="BS21" s="137">
        <f>SUM(NSW:NT!BS21)</f>
        <v>300015</v>
      </c>
      <c r="BT21" s="137">
        <f>SUM(NSW:NT!BT21)</f>
        <v>339196</v>
      </c>
      <c r="BU21" s="62">
        <f t="shared" si="16"/>
        <v>639211</v>
      </c>
    </row>
    <row r="22" spans="1:73" s="54" customFormat="1" ht="14.1" customHeight="1">
      <c r="A22" s="68" t="s">
        <v>96</v>
      </c>
      <c r="B22" s="61">
        <v>62946</v>
      </c>
      <c r="C22" s="30">
        <v>113572</v>
      </c>
      <c r="D22" s="63">
        <v>176518</v>
      </c>
      <c r="E22" s="60">
        <v>72027</v>
      </c>
      <c r="F22" s="30">
        <v>116877</v>
      </c>
      <c r="G22" s="62">
        <v>188904</v>
      </c>
      <c r="H22" s="61">
        <v>82139</v>
      </c>
      <c r="I22" s="30">
        <v>118838</v>
      </c>
      <c r="J22" s="62">
        <v>200977</v>
      </c>
      <c r="K22" s="61">
        <v>92105</v>
      </c>
      <c r="L22" s="30">
        <v>121598</v>
      </c>
      <c r="M22" s="62">
        <v>213703</v>
      </c>
      <c r="N22" s="61">
        <v>100984</v>
      </c>
      <c r="O22" s="30">
        <v>124153</v>
      </c>
      <c r="P22" s="62">
        <v>225137</v>
      </c>
      <c r="Q22" s="61">
        <v>109086</v>
      </c>
      <c r="R22" s="30">
        <v>128255</v>
      </c>
      <c r="S22" s="62">
        <v>237341</v>
      </c>
      <c r="T22" s="137">
        <v>112976</v>
      </c>
      <c r="U22" s="30">
        <v>130275</v>
      </c>
      <c r="V22" s="62">
        <f t="shared" si="0"/>
        <v>243251</v>
      </c>
      <c r="W22" s="137">
        <v>115555</v>
      </c>
      <c r="X22" s="30">
        <v>132106</v>
      </c>
      <c r="Y22" s="62">
        <v>247661</v>
      </c>
      <c r="Z22" s="137">
        <v>116769</v>
      </c>
      <c r="AA22" s="30">
        <v>133546</v>
      </c>
      <c r="AB22" s="62">
        <f t="shared" si="1"/>
        <v>250315</v>
      </c>
      <c r="AC22" s="137">
        <v>119036</v>
      </c>
      <c r="AD22" s="30">
        <v>135661</v>
      </c>
      <c r="AE22" s="62">
        <f t="shared" si="2"/>
        <v>254697</v>
      </c>
      <c r="AF22" s="137">
        <v>121603</v>
      </c>
      <c r="AG22" s="30">
        <v>137852</v>
      </c>
      <c r="AH22" s="62">
        <f t="shared" si="3"/>
        <v>259455</v>
      </c>
      <c r="AI22" s="137">
        <v>126661</v>
      </c>
      <c r="AJ22" s="30">
        <v>142840</v>
      </c>
      <c r="AK22" s="62">
        <f t="shared" si="4"/>
        <v>269501</v>
      </c>
      <c r="AL22" s="137">
        <v>133441</v>
      </c>
      <c r="AM22" s="30">
        <v>149678</v>
      </c>
      <c r="AN22" s="62">
        <f t="shared" si="5"/>
        <v>283119</v>
      </c>
      <c r="AO22" s="137">
        <v>141072</v>
      </c>
      <c r="AP22" s="30">
        <v>156998</v>
      </c>
      <c r="AQ22" s="62">
        <f t="shared" si="6"/>
        <v>298070</v>
      </c>
      <c r="AR22" s="137">
        <f>SUM(NSW:NT!AR22)</f>
        <v>149205</v>
      </c>
      <c r="AS22" s="137">
        <f>SUM(NSW:NT!AS22)</f>
        <v>165083</v>
      </c>
      <c r="AT22" s="62">
        <f t="shared" si="7"/>
        <v>314288</v>
      </c>
      <c r="AU22" s="137">
        <f>SUM(NSW:NT!AU22)</f>
        <v>157943</v>
      </c>
      <c r="AV22" s="137">
        <f>SUM(NSW:NT!AV22)</f>
        <v>173050</v>
      </c>
      <c r="AW22" s="62">
        <f t="shared" si="8"/>
        <v>330993</v>
      </c>
      <c r="AX22" s="137">
        <f>SUM(NSW:NT!AX22)</f>
        <v>165228</v>
      </c>
      <c r="AY22" s="137">
        <f>SUM(NSW:NT!AY22)</f>
        <v>180765</v>
      </c>
      <c r="AZ22" s="62">
        <f t="shared" si="9"/>
        <v>345993</v>
      </c>
      <c r="BA22" s="137">
        <f>SUM(NSW:NT!BA22)</f>
        <v>172412</v>
      </c>
      <c r="BB22" s="137">
        <f>SUM(NSW:NT!BB22)</f>
        <v>187982</v>
      </c>
      <c r="BC22" s="62">
        <f t="shared" si="10"/>
        <v>360394</v>
      </c>
      <c r="BD22" s="137">
        <f>SUM(NSW:NT!BD22)</f>
        <v>181288</v>
      </c>
      <c r="BE22" s="137">
        <f>SUM(NSW:NT!BE22)</f>
        <v>197907</v>
      </c>
      <c r="BF22" s="62">
        <f t="shared" si="11"/>
        <v>379195</v>
      </c>
      <c r="BG22" s="137">
        <f>SUM(NSW:NT!BG22)</f>
        <v>191806</v>
      </c>
      <c r="BH22" s="137">
        <f>SUM(NSW:NT!BH22)</f>
        <v>209648</v>
      </c>
      <c r="BI22" s="62">
        <f t="shared" si="12"/>
        <v>401454</v>
      </c>
      <c r="BJ22" s="137">
        <f>SUM(NSW:NT!BJ22)</f>
        <v>200003</v>
      </c>
      <c r="BK22" s="137">
        <f>SUM(NSW:NT!BK22)</f>
        <v>222436</v>
      </c>
      <c r="BL22" s="62">
        <f t="shared" si="13"/>
        <v>422439</v>
      </c>
      <c r="BM22" s="137">
        <f>SUM(NSW:NT!BM22)</f>
        <v>216121</v>
      </c>
      <c r="BN22" s="137">
        <f>SUM(NSW:NT!BN22)</f>
        <v>242510.1</v>
      </c>
      <c r="BO22" s="62">
        <f t="shared" si="14"/>
        <v>458631.1</v>
      </c>
      <c r="BP22" s="137">
        <f>SUM(NSW:NT!BP22)</f>
        <v>232403</v>
      </c>
      <c r="BQ22" s="137">
        <f>SUM(NSW:NT!BQ22)</f>
        <v>263174</v>
      </c>
      <c r="BR22" s="62">
        <f t="shared" si="15"/>
        <v>495577</v>
      </c>
      <c r="BS22" s="137">
        <f>SUM(NSW:NT!BS22)</f>
        <v>244252</v>
      </c>
      <c r="BT22" s="137">
        <f>SUM(NSW:NT!BT22)</f>
        <v>278835</v>
      </c>
      <c r="BU22" s="62">
        <f t="shared" si="16"/>
        <v>523087</v>
      </c>
    </row>
    <row r="23" spans="1:73" s="54" customFormat="1" ht="14.1" customHeight="1">
      <c r="A23" s="68" t="s">
        <v>97</v>
      </c>
      <c r="B23" s="61">
        <v>32496</v>
      </c>
      <c r="C23" s="30">
        <v>73556</v>
      </c>
      <c r="D23" s="63">
        <v>106052</v>
      </c>
      <c r="E23" s="60">
        <v>34120</v>
      </c>
      <c r="F23" s="30">
        <v>77092</v>
      </c>
      <c r="G23" s="62">
        <v>111212</v>
      </c>
      <c r="H23" s="61">
        <v>35756</v>
      </c>
      <c r="I23" s="30">
        <v>80377</v>
      </c>
      <c r="J23" s="62">
        <v>116133</v>
      </c>
      <c r="K23" s="61">
        <v>37917</v>
      </c>
      <c r="L23" s="30">
        <v>83814</v>
      </c>
      <c r="M23" s="62">
        <v>121731</v>
      </c>
      <c r="N23" s="61">
        <v>41870</v>
      </c>
      <c r="O23" s="30">
        <v>88199</v>
      </c>
      <c r="P23" s="62">
        <v>130069</v>
      </c>
      <c r="Q23" s="61">
        <v>47174</v>
      </c>
      <c r="R23" s="30">
        <v>91579</v>
      </c>
      <c r="S23" s="62">
        <v>138753</v>
      </c>
      <c r="T23" s="137">
        <v>55215</v>
      </c>
      <c r="U23" s="30">
        <v>94766</v>
      </c>
      <c r="V23" s="62">
        <f t="shared" si="0"/>
        <v>149981</v>
      </c>
      <c r="W23" s="137">
        <v>64752</v>
      </c>
      <c r="X23" s="30">
        <v>98550</v>
      </c>
      <c r="Y23" s="62">
        <v>163302</v>
      </c>
      <c r="Z23" s="137">
        <v>74147</v>
      </c>
      <c r="AA23" s="30">
        <v>102395</v>
      </c>
      <c r="AB23" s="62">
        <f t="shared" si="1"/>
        <v>176542</v>
      </c>
      <c r="AC23" s="137">
        <v>81890</v>
      </c>
      <c r="AD23" s="30">
        <v>105757</v>
      </c>
      <c r="AE23" s="62">
        <f t="shared" si="2"/>
        <v>187647</v>
      </c>
      <c r="AF23" s="137">
        <v>88972</v>
      </c>
      <c r="AG23" s="30">
        <v>110265</v>
      </c>
      <c r="AH23" s="62">
        <f t="shared" si="3"/>
        <v>199237</v>
      </c>
      <c r="AI23" s="137">
        <v>92088</v>
      </c>
      <c r="AJ23" s="30">
        <v>112857</v>
      </c>
      <c r="AK23" s="62">
        <f t="shared" si="4"/>
        <v>204945</v>
      </c>
      <c r="AL23" s="137">
        <v>93952</v>
      </c>
      <c r="AM23" s="30">
        <v>114771</v>
      </c>
      <c r="AN23" s="62">
        <f t="shared" si="5"/>
        <v>208723</v>
      </c>
      <c r="AO23" s="137">
        <v>95425</v>
      </c>
      <c r="AP23" s="30">
        <v>116886</v>
      </c>
      <c r="AQ23" s="62">
        <f t="shared" si="6"/>
        <v>212311</v>
      </c>
      <c r="AR23" s="137">
        <f>SUM(NSW:NT!AR23)</f>
        <v>97457</v>
      </c>
      <c r="AS23" s="137">
        <f>SUM(NSW:NT!AS23)</f>
        <v>118883</v>
      </c>
      <c r="AT23" s="62">
        <f t="shared" si="7"/>
        <v>216340</v>
      </c>
      <c r="AU23" s="137">
        <f>SUM(NSW:NT!AU23)</f>
        <v>99138</v>
      </c>
      <c r="AV23" s="137">
        <f>SUM(NSW:NT!AV23)</f>
        <v>120090</v>
      </c>
      <c r="AW23" s="62">
        <f t="shared" si="8"/>
        <v>219228</v>
      </c>
      <c r="AX23" s="137">
        <f>SUM(NSW:NT!AX23)</f>
        <v>102988</v>
      </c>
      <c r="AY23" s="137">
        <f>SUM(NSW:NT!AY23)</f>
        <v>123569</v>
      </c>
      <c r="AZ23" s="62">
        <f t="shared" si="9"/>
        <v>226557</v>
      </c>
      <c r="BA23" s="137">
        <f>SUM(NSW:NT!BA23)</f>
        <v>107553</v>
      </c>
      <c r="BB23" s="137">
        <f>SUM(NSW:NT!BB23)</f>
        <v>128348</v>
      </c>
      <c r="BC23" s="62">
        <f t="shared" si="10"/>
        <v>235901</v>
      </c>
      <c r="BD23" s="137">
        <f>SUM(NSW:NT!BD23)</f>
        <v>113190</v>
      </c>
      <c r="BE23" s="137">
        <f>SUM(NSW:NT!BE23)</f>
        <v>133677</v>
      </c>
      <c r="BF23" s="62">
        <f t="shared" si="11"/>
        <v>246867</v>
      </c>
      <c r="BG23" s="137">
        <f>SUM(NSW:NT!BG23)</f>
        <v>119430</v>
      </c>
      <c r="BH23" s="137">
        <f>SUM(NSW:NT!BH23)</f>
        <v>139755</v>
      </c>
      <c r="BI23" s="62">
        <f t="shared" si="12"/>
        <v>259185</v>
      </c>
      <c r="BJ23" s="137">
        <f>SUM(NSW:NT!BJ23)</f>
        <v>127098</v>
      </c>
      <c r="BK23" s="137">
        <f>SUM(NSW:NT!BK23)</f>
        <v>146782</v>
      </c>
      <c r="BL23" s="62">
        <f t="shared" si="13"/>
        <v>273880</v>
      </c>
      <c r="BM23" s="137">
        <f>SUM(NSW:NT!BM23)</f>
        <v>134076</v>
      </c>
      <c r="BN23" s="137">
        <f>SUM(NSW:NT!BN23)</f>
        <v>154763</v>
      </c>
      <c r="BO23" s="62">
        <f t="shared" si="14"/>
        <v>288839</v>
      </c>
      <c r="BP23" s="137">
        <f>SUM(NSW:NT!BP23)</f>
        <v>141084</v>
      </c>
      <c r="BQ23" s="137">
        <f>SUM(NSW:NT!BQ23)</f>
        <v>162130</v>
      </c>
      <c r="BR23" s="62">
        <f t="shared" si="15"/>
        <v>303214</v>
      </c>
      <c r="BS23" s="137">
        <f>SUM(NSW:NT!BS23)</f>
        <v>149730</v>
      </c>
      <c r="BT23" s="137">
        <f>SUM(NSW:NT!BT23)</f>
        <v>171996</v>
      </c>
      <c r="BU23" s="62">
        <f t="shared" si="16"/>
        <v>321726</v>
      </c>
    </row>
    <row r="24" spans="1:73" s="54" customFormat="1" ht="14.1" customHeight="1">
      <c r="A24" s="68" t="s">
        <v>98</v>
      </c>
      <c r="B24" s="61">
        <v>17440</v>
      </c>
      <c r="C24" s="30">
        <v>44478</v>
      </c>
      <c r="D24" s="63">
        <v>61918</v>
      </c>
      <c r="E24" s="60">
        <v>17968</v>
      </c>
      <c r="F24" s="30">
        <v>46108</v>
      </c>
      <c r="G24" s="62">
        <v>64076</v>
      </c>
      <c r="H24" s="61">
        <v>17976</v>
      </c>
      <c r="I24" s="30">
        <v>46275</v>
      </c>
      <c r="J24" s="62">
        <v>64251</v>
      </c>
      <c r="K24" s="61">
        <v>17731</v>
      </c>
      <c r="L24" s="30">
        <v>46506</v>
      </c>
      <c r="M24" s="62">
        <v>64237</v>
      </c>
      <c r="N24" s="61">
        <v>17768</v>
      </c>
      <c r="O24" s="30">
        <v>46516</v>
      </c>
      <c r="P24" s="62">
        <v>64284</v>
      </c>
      <c r="Q24" s="61">
        <v>19222</v>
      </c>
      <c r="R24" s="30">
        <v>49115</v>
      </c>
      <c r="S24" s="62">
        <v>68337</v>
      </c>
      <c r="T24" s="137">
        <v>20521</v>
      </c>
      <c r="U24" s="30">
        <v>51744</v>
      </c>
      <c r="V24" s="62">
        <f t="shared" si="0"/>
        <v>72265</v>
      </c>
      <c r="W24" s="137">
        <v>22155</v>
      </c>
      <c r="X24" s="30">
        <v>55041</v>
      </c>
      <c r="Y24" s="62">
        <v>77196</v>
      </c>
      <c r="Z24" s="137">
        <v>23912</v>
      </c>
      <c r="AA24" s="30">
        <v>58045</v>
      </c>
      <c r="AB24" s="62">
        <f t="shared" si="1"/>
        <v>81957</v>
      </c>
      <c r="AC24" s="137">
        <v>26862</v>
      </c>
      <c r="AD24" s="30">
        <v>61588</v>
      </c>
      <c r="AE24" s="62">
        <f t="shared" si="2"/>
        <v>88450</v>
      </c>
      <c r="AF24" s="137">
        <v>30900</v>
      </c>
      <c r="AG24" s="30">
        <v>64557</v>
      </c>
      <c r="AH24" s="62">
        <f t="shared" si="3"/>
        <v>95457</v>
      </c>
      <c r="AI24" s="137">
        <v>36776</v>
      </c>
      <c r="AJ24" s="30">
        <v>66942</v>
      </c>
      <c r="AK24" s="62">
        <f t="shared" si="4"/>
        <v>103718</v>
      </c>
      <c r="AL24" s="137">
        <v>43328</v>
      </c>
      <c r="AM24" s="30">
        <v>69792</v>
      </c>
      <c r="AN24" s="62">
        <f t="shared" si="5"/>
        <v>113120</v>
      </c>
      <c r="AO24" s="137">
        <v>49908</v>
      </c>
      <c r="AP24" s="30">
        <v>73195</v>
      </c>
      <c r="AQ24" s="62">
        <f t="shared" si="6"/>
        <v>123103</v>
      </c>
      <c r="AR24" s="137">
        <f>SUM(NSW:NT!AR24)</f>
        <v>55255</v>
      </c>
      <c r="AS24" s="137">
        <f>SUM(NSW:NT!AS24)</f>
        <v>76268</v>
      </c>
      <c r="AT24" s="62">
        <f t="shared" si="7"/>
        <v>131523</v>
      </c>
      <c r="AU24" s="137">
        <f>SUM(NSW:NT!AU24)</f>
        <v>59582</v>
      </c>
      <c r="AV24" s="137">
        <f>SUM(NSW:NT!AV24)</f>
        <v>79683</v>
      </c>
      <c r="AW24" s="62">
        <f t="shared" si="8"/>
        <v>139265</v>
      </c>
      <c r="AX24" s="137">
        <f>SUM(NSW:NT!AX24)</f>
        <v>61563</v>
      </c>
      <c r="AY24" s="137">
        <f>SUM(NSW:NT!AY24)</f>
        <v>81901</v>
      </c>
      <c r="AZ24" s="62">
        <f t="shared" si="9"/>
        <v>143464</v>
      </c>
      <c r="BA24" s="137">
        <f>SUM(NSW:NT!BA24)</f>
        <v>62479</v>
      </c>
      <c r="BB24" s="137">
        <f>SUM(NSW:NT!BB24)</f>
        <v>82881</v>
      </c>
      <c r="BC24" s="62">
        <f t="shared" si="10"/>
        <v>145360</v>
      </c>
      <c r="BD24" s="137">
        <f>SUM(NSW:NT!BD24)</f>
        <v>63272</v>
      </c>
      <c r="BE24" s="137">
        <f>SUM(NSW:NT!BE24)</f>
        <v>84416</v>
      </c>
      <c r="BF24" s="62">
        <f t="shared" si="11"/>
        <v>147688</v>
      </c>
      <c r="BG24" s="137">
        <f>SUM(NSW:NT!BG24)</f>
        <v>64610</v>
      </c>
      <c r="BH24" s="137">
        <f>SUM(NSW:NT!BH24)</f>
        <v>85634</v>
      </c>
      <c r="BI24" s="62">
        <f t="shared" si="12"/>
        <v>150244</v>
      </c>
      <c r="BJ24" s="137">
        <f>SUM(NSW:NT!BJ24)</f>
        <v>66216</v>
      </c>
      <c r="BK24" s="137">
        <f>SUM(NSW:NT!BK24)</f>
        <v>87463</v>
      </c>
      <c r="BL24" s="62">
        <f t="shared" si="13"/>
        <v>153679</v>
      </c>
      <c r="BM24" s="137">
        <f>SUM(NSW:NT!BM24)</f>
        <v>70073</v>
      </c>
      <c r="BN24" s="137">
        <f>SUM(NSW:NT!BN24)</f>
        <v>91123</v>
      </c>
      <c r="BO24" s="62">
        <f t="shared" si="14"/>
        <v>161196</v>
      </c>
      <c r="BP24" s="137">
        <f>SUM(NSW:NT!BP24)</f>
        <v>73875</v>
      </c>
      <c r="BQ24" s="137">
        <f>SUM(NSW:NT!BQ24)</f>
        <v>95560</v>
      </c>
      <c r="BR24" s="62">
        <f t="shared" si="15"/>
        <v>169435</v>
      </c>
      <c r="BS24" s="137">
        <f>SUM(NSW:NT!BS24)</f>
        <v>78519</v>
      </c>
      <c r="BT24" s="137">
        <f>SUM(NSW:NT!BT24)</f>
        <v>100615</v>
      </c>
      <c r="BU24" s="62">
        <f t="shared" si="16"/>
        <v>179134</v>
      </c>
    </row>
    <row r="25" spans="1:73" s="54" customFormat="1" ht="14.1" customHeight="1">
      <c r="A25" s="68" t="s">
        <v>99</v>
      </c>
      <c r="B25" s="61">
        <v>5454</v>
      </c>
      <c r="C25" s="30">
        <v>16986</v>
      </c>
      <c r="D25" s="63">
        <v>22440</v>
      </c>
      <c r="E25" s="60">
        <v>5878</v>
      </c>
      <c r="F25" s="30">
        <v>18144</v>
      </c>
      <c r="G25" s="62">
        <v>24022</v>
      </c>
      <c r="H25" s="61">
        <v>6163</v>
      </c>
      <c r="I25" s="30">
        <v>18979</v>
      </c>
      <c r="J25" s="62">
        <v>25142</v>
      </c>
      <c r="K25" s="61">
        <v>6501</v>
      </c>
      <c r="L25" s="30">
        <v>19704</v>
      </c>
      <c r="M25" s="62">
        <v>26205</v>
      </c>
      <c r="N25" s="61">
        <v>6756</v>
      </c>
      <c r="O25" s="30">
        <v>20851</v>
      </c>
      <c r="P25" s="62">
        <v>27607</v>
      </c>
      <c r="Q25" s="61">
        <v>7057</v>
      </c>
      <c r="R25" s="30">
        <v>21637</v>
      </c>
      <c r="S25" s="62">
        <v>28694</v>
      </c>
      <c r="T25" s="137">
        <v>7376</v>
      </c>
      <c r="U25" s="30">
        <v>22549</v>
      </c>
      <c r="V25" s="62">
        <f t="shared" si="0"/>
        <v>29925</v>
      </c>
      <c r="W25" s="137">
        <v>7630</v>
      </c>
      <c r="X25" s="30">
        <v>23082</v>
      </c>
      <c r="Y25" s="62">
        <v>30712</v>
      </c>
      <c r="Z25" s="137">
        <v>7598</v>
      </c>
      <c r="AA25" s="30">
        <v>23305</v>
      </c>
      <c r="AB25" s="62">
        <f t="shared" si="1"/>
        <v>30903</v>
      </c>
      <c r="AC25" s="137">
        <v>7680</v>
      </c>
      <c r="AD25" s="30">
        <v>23405</v>
      </c>
      <c r="AE25" s="62">
        <f t="shared" si="2"/>
        <v>31085</v>
      </c>
      <c r="AF25" s="137">
        <v>8514</v>
      </c>
      <c r="AG25" s="30">
        <v>25149</v>
      </c>
      <c r="AH25" s="62">
        <f t="shared" si="3"/>
        <v>33663</v>
      </c>
      <c r="AI25" s="137">
        <v>9243</v>
      </c>
      <c r="AJ25" s="30">
        <v>26648</v>
      </c>
      <c r="AK25" s="62">
        <f t="shared" si="4"/>
        <v>35891</v>
      </c>
      <c r="AL25" s="137">
        <v>10028</v>
      </c>
      <c r="AM25" s="30">
        <v>28092</v>
      </c>
      <c r="AN25" s="62">
        <f t="shared" si="5"/>
        <v>38120</v>
      </c>
      <c r="AO25" s="137">
        <v>11003</v>
      </c>
      <c r="AP25" s="30">
        <v>29746</v>
      </c>
      <c r="AQ25" s="62">
        <f t="shared" si="6"/>
        <v>40749</v>
      </c>
      <c r="AR25" s="137">
        <f>SUM(NSW:NT!AR25)</f>
        <v>12556</v>
      </c>
      <c r="AS25" s="137">
        <f>SUM(NSW:NT!AS25)</f>
        <v>31749</v>
      </c>
      <c r="AT25" s="62">
        <f t="shared" si="7"/>
        <v>44305</v>
      </c>
      <c r="AU25" s="137">
        <f>SUM(NSW:NT!AU25)</f>
        <v>14579</v>
      </c>
      <c r="AV25" s="137">
        <f>SUM(NSW:NT!AV25)</f>
        <v>33173</v>
      </c>
      <c r="AW25" s="62">
        <f t="shared" si="8"/>
        <v>47752</v>
      </c>
      <c r="AX25" s="137">
        <f>SUM(NSW:NT!AX25)</f>
        <v>17495</v>
      </c>
      <c r="AY25" s="137">
        <f>SUM(NSW:NT!AY25)</f>
        <v>34247</v>
      </c>
      <c r="AZ25" s="62">
        <f t="shared" si="9"/>
        <v>51742</v>
      </c>
      <c r="BA25" s="137">
        <f>SUM(NSW:NT!BA25)</f>
        <v>20329</v>
      </c>
      <c r="BB25" s="137">
        <f>SUM(NSW:NT!BB25)</f>
        <v>35671</v>
      </c>
      <c r="BC25" s="62">
        <f t="shared" si="10"/>
        <v>56000</v>
      </c>
      <c r="BD25" s="137">
        <f>SUM(NSW:NT!BD25)</f>
        <v>23299</v>
      </c>
      <c r="BE25" s="137">
        <f>SUM(NSW:NT!BE25)</f>
        <v>37627</v>
      </c>
      <c r="BF25" s="62">
        <f t="shared" si="11"/>
        <v>60926</v>
      </c>
      <c r="BG25" s="137">
        <f>SUM(NSW:NT!BG25)</f>
        <v>25661</v>
      </c>
      <c r="BH25" s="137">
        <f>SUM(NSW:NT!BH25)</f>
        <v>39424</v>
      </c>
      <c r="BI25" s="62">
        <f t="shared" si="12"/>
        <v>65085</v>
      </c>
      <c r="BJ25" s="137">
        <f>SUM(NSW:NT!BJ25)</f>
        <v>28202</v>
      </c>
      <c r="BK25" s="137">
        <f>SUM(NSW:NT!BK25)</f>
        <v>42109</v>
      </c>
      <c r="BL25" s="62">
        <f t="shared" si="13"/>
        <v>70311</v>
      </c>
      <c r="BM25" s="137">
        <f>SUM(NSW:NT!BM25)</f>
        <v>29364</v>
      </c>
      <c r="BN25" s="137">
        <f>SUM(NSW:NT!BN25)</f>
        <v>44354</v>
      </c>
      <c r="BO25" s="62">
        <f t="shared" si="14"/>
        <v>73718</v>
      </c>
      <c r="BP25" s="137">
        <f>SUM(NSW:NT!BP25)</f>
        <v>30014</v>
      </c>
      <c r="BQ25" s="137">
        <f>SUM(NSW:NT!BQ25)</f>
        <v>45329</v>
      </c>
      <c r="BR25" s="62">
        <f t="shared" si="15"/>
        <v>75343</v>
      </c>
      <c r="BS25" s="137">
        <f>SUM(NSW:NT!BS25)</f>
        <v>30519</v>
      </c>
      <c r="BT25" s="137">
        <f>SUM(NSW:NT!BT25)</f>
        <v>46468</v>
      </c>
      <c r="BU25" s="62">
        <f t="shared" si="16"/>
        <v>76987</v>
      </c>
    </row>
    <row r="26" spans="1:73" s="54" customFormat="1" ht="14.1" customHeight="1" thickBot="1">
      <c r="A26" s="68" t="s">
        <v>100</v>
      </c>
      <c r="B26" s="74">
        <v>1565</v>
      </c>
      <c r="C26" s="72">
        <v>4517</v>
      </c>
      <c r="D26" s="75">
        <v>6082</v>
      </c>
      <c r="E26" s="71">
        <v>1451</v>
      </c>
      <c r="F26" s="72">
        <v>4721</v>
      </c>
      <c r="G26" s="73">
        <v>6172</v>
      </c>
      <c r="H26" s="74">
        <v>1352</v>
      </c>
      <c r="I26" s="72">
        <v>4928</v>
      </c>
      <c r="J26" s="73">
        <v>6280</v>
      </c>
      <c r="K26" s="74">
        <v>1408</v>
      </c>
      <c r="L26" s="72">
        <v>5011</v>
      </c>
      <c r="M26" s="73">
        <v>6419</v>
      </c>
      <c r="N26" s="74">
        <v>1434</v>
      </c>
      <c r="O26" s="72">
        <v>5204</v>
      </c>
      <c r="P26" s="73">
        <v>6638</v>
      </c>
      <c r="Q26" s="74">
        <v>1424</v>
      </c>
      <c r="R26" s="72">
        <v>5689</v>
      </c>
      <c r="S26" s="73">
        <v>7113</v>
      </c>
      <c r="T26" s="137">
        <v>1534</v>
      </c>
      <c r="U26" s="72">
        <v>6107</v>
      </c>
      <c r="V26" s="104">
        <f t="shared" si="0"/>
        <v>7641</v>
      </c>
      <c r="W26" s="137">
        <v>1627</v>
      </c>
      <c r="X26" s="72">
        <v>6474</v>
      </c>
      <c r="Y26" s="104">
        <v>8101</v>
      </c>
      <c r="Z26" s="137">
        <v>1695</v>
      </c>
      <c r="AA26" s="72">
        <v>6808</v>
      </c>
      <c r="AB26" s="104">
        <f t="shared" si="1"/>
        <v>8503</v>
      </c>
      <c r="AC26" s="137">
        <v>1839</v>
      </c>
      <c r="AD26" s="72">
        <v>7246</v>
      </c>
      <c r="AE26" s="104">
        <f t="shared" si="2"/>
        <v>9085</v>
      </c>
      <c r="AF26" s="137">
        <v>1949</v>
      </c>
      <c r="AG26" s="72">
        <v>7570</v>
      </c>
      <c r="AH26" s="104">
        <f t="shared" si="3"/>
        <v>9519</v>
      </c>
      <c r="AI26" s="137">
        <v>2009</v>
      </c>
      <c r="AJ26" s="72">
        <v>7774</v>
      </c>
      <c r="AK26" s="104">
        <f t="shared" si="4"/>
        <v>9783</v>
      </c>
      <c r="AL26" s="137">
        <v>2064</v>
      </c>
      <c r="AM26" s="72">
        <v>7947</v>
      </c>
      <c r="AN26" s="104">
        <f t="shared" si="5"/>
        <v>10011</v>
      </c>
      <c r="AO26" s="137">
        <v>2113</v>
      </c>
      <c r="AP26" s="30">
        <v>8239</v>
      </c>
      <c r="AQ26" s="104">
        <f t="shared" si="6"/>
        <v>10352</v>
      </c>
      <c r="AR26" s="137">
        <f>SUM(NSW:NT!AR26)</f>
        <v>2194</v>
      </c>
      <c r="AS26" s="137">
        <f>SUM(NSW:NT!AS26)</f>
        <v>8249</v>
      </c>
      <c r="AT26" s="104">
        <f t="shared" si="7"/>
        <v>10443</v>
      </c>
      <c r="AU26" s="137">
        <f>SUM(NSW:NT!AU26)</f>
        <v>2412</v>
      </c>
      <c r="AV26" s="137">
        <f>SUM(NSW:NT!AV26)</f>
        <v>8668</v>
      </c>
      <c r="AW26" s="104">
        <f t="shared" si="8"/>
        <v>11080</v>
      </c>
      <c r="AX26" s="137">
        <f>SUM(NSW:NT!AX26)</f>
        <v>2662</v>
      </c>
      <c r="AY26" s="137">
        <f>SUM(NSW:NT!AY26)</f>
        <v>9270</v>
      </c>
      <c r="AZ26" s="104">
        <f t="shared" si="9"/>
        <v>11932</v>
      </c>
      <c r="BA26" s="137">
        <f>SUM(NSW:NT!BA26)</f>
        <v>2835</v>
      </c>
      <c r="BB26" s="137">
        <f>SUM(NSW:NT!BB26)</f>
        <v>9463</v>
      </c>
      <c r="BC26" s="104">
        <f t="shared" si="10"/>
        <v>12298</v>
      </c>
      <c r="BD26" s="137">
        <f>SUM(NSW:NT!BD26)</f>
        <v>3110</v>
      </c>
      <c r="BE26" s="137">
        <f>SUM(NSW:NT!BE26)</f>
        <v>9991</v>
      </c>
      <c r="BF26" s="104">
        <f t="shared" si="11"/>
        <v>13101</v>
      </c>
      <c r="BG26" s="137">
        <f>SUM(NSW:NT!BG26)</f>
        <v>3509</v>
      </c>
      <c r="BH26" s="137">
        <f>SUM(NSW:NT!BH26)</f>
        <v>10626</v>
      </c>
      <c r="BI26" s="104">
        <f t="shared" si="12"/>
        <v>14135</v>
      </c>
      <c r="BJ26" s="137">
        <f>SUM(NSW:NT!BJ26)</f>
        <v>4195</v>
      </c>
      <c r="BK26" s="137">
        <f>SUM(NSW:NT!BK26)</f>
        <v>11426</v>
      </c>
      <c r="BL26" s="104">
        <f t="shared" si="13"/>
        <v>15621</v>
      </c>
      <c r="BM26" s="137">
        <f>SUM(NSW:NT!BM26)</f>
        <v>5254</v>
      </c>
      <c r="BN26" s="137">
        <f>SUM(NSW:NT!BN26)</f>
        <v>12183</v>
      </c>
      <c r="BO26" s="104">
        <f t="shared" si="14"/>
        <v>17437</v>
      </c>
      <c r="BP26" s="137">
        <f>SUM(NSW:NT!BP26)</f>
        <v>6029</v>
      </c>
      <c r="BQ26" s="137">
        <f>SUM(NSW:NT!BQ26)</f>
        <v>12768</v>
      </c>
      <c r="BR26" s="104">
        <f t="shared" si="15"/>
        <v>18797</v>
      </c>
      <c r="BS26" s="137">
        <f>SUM(NSW:NT!BS26)</f>
        <v>6884</v>
      </c>
      <c r="BT26" s="137">
        <f>SUM(NSW:NT!BT26)</f>
        <v>13817</v>
      </c>
      <c r="BU26" s="104">
        <f t="shared" si="16"/>
        <v>20701</v>
      </c>
    </row>
    <row r="27" spans="1:73" ht="13.9" thickTop="1" thickBot="1">
      <c r="A27" s="70" t="s">
        <v>80</v>
      </c>
      <c r="B27" s="81">
        <v>4224662</v>
      </c>
      <c r="C27" s="22">
        <v>4518208</v>
      </c>
      <c r="D27" s="82">
        <v>8742870</v>
      </c>
      <c r="E27" s="79">
        <v>4229512</v>
      </c>
      <c r="F27" s="22">
        <v>4529095</v>
      </c>
      <c r="G27" s="80">
        <v>8758607</v>
      </c>
      <c r="H27" s="81">
        <v>4209743</v>
      </c>
      <c r="I27" s="22">
        <v>4507355</v>
      </c>
      <c r="J27" s="83">
        <v>8717098</v>
      </c>
      <c r="K27" s="81">
        <v>4191009</v>
      </c>
      <c r="L27" s="22">
        <v>4488689</v>
      </c>
      <c r="M27" s="83">
        <v>8679698</v>
      </c>
      <c r="N27" s="81">
        <v>4203498</v>
      </c>
      <c r="O27" s="22">
        <v>4500033</v>
      </c>
      <c r="P27" s="83">
        <v>8703531</v>
      </c>
      <c r="Q27" s="81">
        <v>4253254</v>
      </c>
      <c r="R27" s="22">
        <v>4552087</v>
      </c>
      <c r="S27" s="83">
        <v>8805341</v>
      </c>
      <c r="T27" s="105">
        <f>SUM(T7:T26)</f>
        <v>4350099</v>
      </c>
      <c r="U27" s="22">
        <f>SUM(U7:U26)</f>
        <v>4648700</v>
      </c>
      <c r="V27" s="138">
        <f t="shared" si="0"/>
        <v>8998799</v>
      </c>
      <c r="W27" s="105">
        <v>4545199</v>
      </c>
      <c r="X27" s="22">
        <v>4846290</v>
      </c>
      <c r="Y27" s="138">
        <v>9391489</v>
      </c>
      <c r="Z27" s="105">
        <f>SUM(Z7:Z26)</f>
        <v>4674964</v>
      </c>
      <c r="AA27" s="22">
        <f>SUM(AA7:AA26)</f>
        <v>4981884</v>
      </c>
      <c r="AB27" s="138">
        <f t="shared" si="1"/>
        <v>9656848</v>
      </c>
      <c r="AC27" s="105">
        <f>SUM(AC7:AC26)</f>
        <v>4775754</v>
      </c>
      <c r="AD27" s="22">
        <f>SUM(AD7:AD26)</f>
        <v>5090447</v>
      </c>
      <c r="AE27" s="138">
        <f t="shared" si="2"/>
        <v>9866201</v>
      </c>
      <c r="AF27" s="105">
        <f>SUM(AF7:AF26)</f>
        <v>4901959</v>
      </c>
      <c r="AG27" s="22">
        <f>SUM(AG7:AG26)</f>
        <v>5215563</v>
      </c>
      <c r="AH27" s="138">
        <f t="shared" si="3"/>
        <v>10117522</v>
      </c>
      <c r="AI27" s="105">
        <f>SUM(AI7:AI26)</f>
        <v>5047437</v>
      </c>
      <c r="AJ27" s="22">
        <f>SUM(AJ7:AJ26)</f>
        <v>5356243</v>
      </c>
      <c r="AK27" s="138">
        <f t="shared" si="4"/>
        <v>10403680</v>
      </c>
      <c r="AL27" s="105">
        <f>SUM(AL7:AL26)</f>
        <v>5199789</v>
      </c>
      <c r="AM27" s="22">
        <f>SUM(AM7:AM26)</f>
        <v>5510530</v>
      </c>
      <c r="AN27" s="138">
        <f t="shared" si="5"/>
        <v>10710319</v>
      </c>
      <c r="AO27" s="105">
        <f>SUM(AO7:AO26)</f>
        <v>5320677</v>
      </c>
      <c r="AP27" s="22">
        <f>SUM(AP7:AP26)</f>
        <v>5637751</v>
      </c>
      <c r="AQ27" s="138">
        <f t="shared" si="6"/>
        <v>10958428</v>
      </c>
      <c r="AR27" s="105">
        <f>SUM(AR7:AR26)</f>
        <v>5428718</v>
      </c>
      <c r="AS27" s="22">
        <f>SUM(AS7:AS26)</f>
        <v>5751993</v>
      </c>
      <c r="AT27" s="138">
        <f t="shared" si="7"/>
        <v>11180711</v>
      </c>
      <c r="AU27" s="105">
        <f>SUM(AU7:AU26)</f>
        <v>5488228</v>
      </c>
      <c r="AV27" s="22">
        <f>SUM(AV7:AV26)</f>
        <v>5820237</v>
      </c>
      <c r="AW27" s="138">
        <f t="shared" si="8"/>
        <v>11308465</v>
      </c>
      <c r="AX27" s="105">
        <f>SUM(AX7:AX26)</f>
        <v>5492274</v>
      </c>
      <c r="AY27" s="22">
        <f>SUM(AY7:AY26)</f>
        <v>5835238</v>
      </c>
      <c r="AZ27" s="138">
        <f t="shared" si="9"/>
        <v>11327512</v>
      </c>
      <c r="BA27" s="105">
        <f>SUM(BA7:BA26)</f>
        <v>5477193</v>
      </c>
      <c r="BB27" s="22">
        <f>SUM(BB7:BB26)</f>
        <v>5829101</v>
      </c>
      <c r="BC27" s="138">
        <f t="shared" si="10"/>
        <v>11306294</v>
      </c>
      <c r="BD27" s="105">
        <f>SUM(BD7:BD26)</f>
        <v>5441576</v>
      </c>
      <c r="BE27" s="22">
        <f>SUM(BE7:BE26)</f>
        <v>5800061</v>
      </c>
      <c r="BF27" s="138">
        <f t="shared" si="11"/>
        <v>11241637</v>
      </c>
      <c r="BG27" s="105">
        <f>SUM(BG7:BG26)</f>
        <v>5434209</v>
      </c>
      <c r="BH27" s="22">
        <f>SUM(BH7:BH26)</f>
        <v>5798914</v>
      </c>
      <c r="BI27" s="138">
        <f t="shared" si="12"/>
        <v>11233123</v>
      </c>
      <c r="BJ27" s="105">
        <f>SUM(BJ7:BJ26)</f>
        <v>5474486</v>
      </c>
      <c r="BK27" s="22">
        <f>SUM(BK7:BK26)</f>
        <v>5861816</v>
      </c>
      <c r="BL27" s="138">
        <f t="shared" si="13"/>
        <v>11336302</v>
      </c>
      <c r="BM27" s="105">
        <f>SUM(BM7:BM26)</f>
        <v>5580097.7999999998</v>
      </c>
      <c r="BN27" s="22">
        <f>SUM(BN7:BN26)</f>
        <v>5984709.7999999989</v>
      </c>
      <c r="BO27" s="138">
        <f t="shared" si="14"/>
        <v>11564807.599999998</v>
      </c>
      <c r="BP27" s="105">
        <f>SUM(BP7:BP26)</f>
        <v>5702169</v>
      </c>
      <c r="BQ27" s="22">
        <f>SUM(BQ7:BQ26)</f>
        <v>6113313</v>
      </c>
      <c r="BR27" s="138">
        <f t="shared" si="15"/>
        <v>11815482</v>
      </c>
      <c r="BS27" s="105">
        <f>SUM(BS7:BS26)</f>
        <v>5838848</v>
      </c>
      <c r="BT27" s="22">
        <f>SUM(BT7:BT26)</f>
        <v>6254073</v>
      </c>
      <c r="BU27" s="138">
        <f t="shared" si="16"/>
        <v>12092921</v>
      </c>
    </row>
    <row r="28" spans="1:73" ht="6.95" customHeight="1" thickTop="1">
      <c r="A28" s="23"/>
      <c r="B28" s="24"/>
      <c r="C28" s="24"/>
      <c r="D28" s="25"/>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row>
    <row r="29" spans="1:73" ht="13.15">
      <c r="A29" s="55" t="s">
        <v>101</v>
      </c>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row>
    <row r="30" spans="1:73" ht="6.95" customHeight="1" thickBot="1">
      <c r="A30" s="56"/>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row>
    <row r="31" spans="1:73" ht="13.5" thickTop="1">
      <c r="A31" s="16"/>
      <c r="B31" s="370">
        <v>35429</v>
      </c>
      <c r="C31" s="371"/>
      <c r="D31" s="372"/>
      <c r="E31" s="370">
        <v>35794</v>
      </c>
      <c r="F31" s="371"/>
      <c r="G31" s="372"/>
      <c r="H31" s="371">
        <v>36159</v>
      </c>
      <c r="I31" s="371"/>
      <c r="J31" s="372"/>
      <c r="K31" s="371">
        <v>36524</v>
      </c>
      <c r="L31" s="371"/>
      <c r="M31" s="372"/>
      <c r="N31" s="371">
        <v>36890</v>
      </c>
      <c r="O31" s="371"/>
      <c r="P31" s="372"/>
      <c r="Q31" s="371">
        <v>37255</v>
      </c>
      <c r="R31" s="371"/>
      <c r="S31" s="371"/>
      <c r="T31" s="370">
        <v>37620</v>
      </c>
      <c r="U31" s="371"/>
      <c r="V31" s="372"/>
      <c r="W31" s="370">
        <v>37985</v>
      </c>
      <c r="X31" s="371"/>
      <c r="Y31" s="372"/>
      <c r="Z31" s="370">
        <v>38351</v>
      </c>
      <c r="AA31" s="371"/>
      <c r="AB31" s="372"/>
      <c r="AC31" s="370">
        <v>38716</v>
      </c>
      <c r="AD31" s="371"/>
      <c r="AE31" s="372"/>
      <c r="AF31" s="370">
        <v>39081</v>
      </c>
      <c r="AG31" s="371"/>
      <c r="AH31" s="372"/>
      <c r="AI31" s="369">
        <v>39446</v>
      </c>
      <c r="AJ31" s="367"/>
      <c r="AK31" s="368"/>
      <c r="AL31" s="369">
        <v>39812</v>
      </c>
      <c r="AM31" s="367"/>
      <c r="AN31" s="368"/>
      <c r="AO31" s="369">
        <v>40177</v>
      </c>
      <c r="AP31" s="367"/>
      <c r="AQ31" s="368"/>
      <c r="AR31" s="369">
        <v>40542</v>
      </c>
      <c r="AS31" s="367"/>
      <c r="AT31" s="368"/>
      <c r="AU31" s="369">
        <v>40907</v>
      </c>
      <c r="AV31" s="367"/>
      <c r="AW31" s="368"/>
      <c r="AX31" s="369">
        <v>41273</v>
      </c>
      <c r="AY31" s="367"/>
      <c r="AZ31" s="368"/>
      <c r="BA31" s="369">
        <v>41638</v>
      </c>
      <c r="BB31" s="367"/>
      <c r="BC31" s="368"/>
      <c r="BD31" s="369">
        <f>BD5</f>
        <v>42003</v>
      </c>
      <c r="BE31" s="367"/>
      <c r="BF31" s="368"/>
      <c r="BG31" s="369">
        <f>BG5</f>
        <v>42368</v>
      </c>
      <c r="BH31" s="367"/>
      <c r="BI31" s="368"/>
      <c r="BJ31" s="369">
        <f>BJ5</f>
        <v>42734</v>
      </c>
      <c r="BK31" s="367"/>
      <c r="BL31" s="368"/>
      <c r="BM31" s="369">
        <f>BM5</f>
        <v>43099</v>
      </c>
      <c r="BN31" s="367"/>
      <c r="BO31" s="368"/>
      <c r="BP31" s="369">
        <f>BP5</f>
        <v>43464</v>
      </c>
      <c r="BQ31" s="367"/>
      <c r="BR31" s="368"/>
      <c r="BS31" s="369">
        <f>BS5</f>
        <v>43829</v>
      </c>
      <c r="BT31" s="367"/>
      <c r="BU31" s="368"/>
    </row>
    <row r="32" spans="1:73" ht="13.15">
      <c r="A32" s="17" t="s">
        <v>77</v>
      </c>
      <c r="B32" s="20" t="s">
        <v>78</v>
      </c>
      <c r="C32" s="18" t="s">
        <v>79</v>
      </c>
      <c r="D32" s="19" t="s">
        <v>80</v>
      </c>
      <c r="E32" s="20" t="s">
        <v>78</v>
      </c>
      <c r="F32" s="18" t="s">
        <v>79</v>
      </c>
      <c r="G32" s="19" t="s">
        <v>80</v>
      </c>
      <c r="H32" s="53" t="s">
        <v>78</v>
      </c>
      <c r="I32" s="53" t="s">
        <v>79</v>
      </c>
      <c r="J32" s="58" t="s">
        <v>80</v>
      </c>
      <c r="K32" s="53" t="s">
        <v>78</v>
      </c>
      <c r="L32" s="53" t="s">
        <v>79</v>
      </c>
      <c r="M32" s="58" t="s">
        <v>80</v>
      </c>
      <c r="N32" s="53" t="s">
        <v>78</v>
      </c>
      <c r="O32" s="53" t="s">
        <v>79</v>
      </c>
      <c r="P32" s="58" t="s">
        <v>80</v>
      </c>
      <c r="Q32" s="53" t="s">
        <v>78</v>
      </c>
      <c r="R32" s="53" t="s">
        <v>79</v>
      </c>
      <c r="S32" s="53" t="s">
        <v>80</v>
      </c>
      <c r="T32" s="59" t="s">
        <v>78</v>
      </c>
      <c r="U32" s="53" t="s">
        <v>79</v>
      </c>
      <c r="V32" s="58" t="s">
        <v>80</v>
      </c>
      <c r="W32" s="59" t="s">
        <v>78</v>
      </c>
      <c r="X32" s="53" t="s">
        <v>79</v>
      </c>
      <c r="Y32" s="58" t="s">
        <v>80</v>
      </c>
      <c r="Z32" s="59" t="s">
        <v>78</v>
      </c>
      <c r="AA32" s="53" t="s">
        <v>79</v>
      </c>
      <c r="AB32" s="58" t="s">
        <v>80</v>
      </c>
      <c r="AC32" s="59" t="s">
        <v>78</v>
      </c>
      <c r="AD32" s="53" t="s">
        <v>79</v>
      </c>
      <c r="AE32" s="58" t="s">
        <v>80</v>
      </c>
      <c r="AF32" s="59" t="s">
        <v>78</v>
      </c>
      <c r="AG32" s="53" t="s">
        <v>79</v>
      </c>
      <c r="AH32" s="58" t="s">
        <v>80</v>
      </c>
      <c r="AI32" s="59" t="s">
        <v>78</v>
      </c>
      <c r="AJ32" s="53" t="s">
        <v>79</v>
      </c>
      <c r="AK32" s="58" t="s">
        <v>80</v>
      </c>
      <c r="AL32" s="59" t="s">
        <v>78</v>
      </c>
      <c r="AM32" s="53" t="s">
        <v>79</v>
      </c>
      <c r="AN32" s="58" t="s">
        <v>80</v>
      </c>
      <c r="AO32" s="59" t="s">
        <v>78</v>
      </c>
      <c r="AP32" s="53" t="s">
        <v>79</v>
      </c>
      <c r="AQ32" s="58" t="s">
        <v>80</v>
      </c>
      <c r="AR32" s="59" t="s">
        <v>78</v>
      </c>
      <c r="AS32" s="53" t="s">
        <v>79</v>
      </c>
      <c r="AT32" s="58" t="s">
        <v>80</v>
      </c>
      <c r="AU32" s="59" t="s">
        <v>78</v>
      </c>
      <c r="AV32" s="53" t="s">
        <v>79</v>
      </c>
      <c r="AW32" s="58" t="s">
        <v>80</v>
      </c>
      <c r="AX32" s="59" t="s">
        <v>78</v>
      </c>
      <c r="AY32" s="53" t="s">
        <v>79</v>
      </c>
      <c r="AZ32" s="58" t="s">
        <v>80</v>
      </c>
      <c r="BA32" s="59" t="s">
        <v>78</v>
      </c>
      <c r="BB32" s="53" t="s">
        <v>79</v>
      </c>
      <c r="BC32" s="58" t="s">
        <v>80</v>
      </c>
      <c r="BD32" s="59" t="s">
        <v>78</v>
      </c>
      <c r="BE32" s="53" t="s">
        <v>79</v>
      </c>
      <c r="BF32" s="58" t="s">
        <v>80</v>
      </c>
      <c r="BG32" s="59" t="s">
        <v>78</v>
      </c>
      <c r="BH32" s="53" t="s">
        <v>79</v>
      </c>
      <c r="BI32" s="58" t="s">
        <v>80</v>
      </c>
      <c r="BJ32" s="59" t="s">
        <v>78</v>
      </c>
      <c r="BK32" s="53" t="s">
        <v>79</v>
      </c>
      <c r="BL32" s="58" t="s">
        <v>80</v>
      </c>
      <c r="BM32" s="59" t="s">
        <v>78</v>
      </c>
      <c r="BN32" s="53" t="s">
        <v>79</v>
      </c>
      <c r="BO32" s="58" t="s">
        <v>80</v>
      </c>
      <c r="BP32" s="59" t="s">
        <v>78</v>
      </c>
      <c r="BQ32" s="53" t="s">
        <v>79</v>
      </c>
      <c r="BR32" s="58" t="s">
        <v>80</v>
      </c>
      <c r="BS32" s="59" t="s">
        <v>78</v>
      </c>
      <c r="BT32" s="53" t="s">
        <v>79</v>
      </c>
      <c r="BU32" s="58" t="s">
        <v>80</v>
      </c>
    </row>
    <row r="33" spans="1:73">
      <c r="A33" s="98" t="s">
        <v>81</v>
      </c>
      <c r="B33" s="84">
        <v>0.51324474129410524</v>
      </c>
      <c r="C33" s="33">
        <v>0.51562522085570417</v>
      </c>
      <c r="D33" s="84">
        <v>0.51439290600884258</v>
      </c>
      <c r="E33" s="35">
        <v>-2.939008055831116E-2</v>
      </c>
      <c r="F33" s="33">
        <v>-2.6592928407154326E-2</v>
      </c>
      <c r="G33" s="34">
        <v>-2.8039846412804548E-2</v>
      </c>
      <c r="H33" s="84">
        <v>-1.6408633024859509E-2</v>
      </c>
      <c r="I33" s="33">
        <v>-1.8926854972017626E-2</v>
      </c>
      <c r="J33" s="85">
        <v>-1.7626032293849403E-2</v>
      </c>
      <c r="K33" s="84">
        <v>-7.2535550101687774E-3</v>
      </c>
      <c r="L33" s="33">
        <v>-7.4196636245901226E-3</v>
      </c>
      <c r="M33" s="85">
        <v>-7.3337515683814525E-3</v>
      </c>
      <c r="N33" s="84">
        <v>-8.430638651423239E-4</v>
      </c>
      <c r="O33" s="33">
        <v>5.6728923023219302E-4</v>
      </c>
      <c r="P33" s="85">
        <v>-1.6221010210815123E-4</v>
      </c>
      <c r="Q33" s="84">
        <v>1.3875414754245474E-2</v>
      </c>
      <c r="R33" s="33">
        <v>1.7039556893017505E-2</v>
      </c>
      <c r="S33" s="84">
        <v>1.5404031891044445E-2</v>
      </c>
      <c r="T33" s="35">
        <f t="shared" ref="T33:Y33" si="17">T7/Q7-1</f>
        <v>3.148393840710817E-2</v>
      </c>
      <c r="U33" s="33">
        <f t="shared" si="17"/>
        <v>3.0832300587057215E-2</v>
      </c>
      <c r="V33" s="34">
        <f t="shared" si="17"/>
        <v>3.1168620973715866E-2</v>
      </c>
      <c r="W33" s="35">
        <f t="shared" si="17"/>
        <v>6.4834483806969878E-2</v>
      </c>
      <c r="X33" s="33">
        <f t="shared" si="17"/>
        <v>6.9700108574922925E-2</v>
      </c>
      <c r="Y33" s="34">
        <f t="shared" si="17"/>
        <v>6.7188116261661213E-2</v>
      </c>
      <c r="Z33" s="35">
        <f>Z7/W7-1</f>
        <v>4.5520598839656756E-2</v>
      </c>
      <c r="AA33" s="33">
        <f t="shared" ref="AA33:AA53" si="18">AA7/X7-1</f>
        <v>4.6799044885705188E-2</v>
      </c>
      <c r="AB33" s="34">
        <f t="shared" ref="AB33:AB53" si="19">AB7/Y7-1</f>
        <v>4.6140472944561584E-2</v>
      </c>
      <c r="AC33" s="35">
        <f t="shared" ref="AC33:AC53" si="20">AC7/Z7-1</f>
        <v>3.4520062598247359E-2</v>
      </c>
      <c r="AD33" s="33">
        <f t="shared" ref="AD33:AD53" si="21">AD7/AA7-1</f>
        <v>3.5326329241834431E-2</v>
      </c>
      <c r="AE33" s="34">
        <f t="shared" ref="AE33:AE53" si="22">AE7/AB7-1</f>
        <v>3.4911239403973005E-2</v>
      </c>
      <c r="AF33" s="35">
        <f t="shared" ref="AF33:AF53" si="23">AF7/AC7-1</f>
        <v>2.6315522300171645E-2</v>
      </c>
      <c r="AG33" s="33">
        <f t="shared" ref="AG33:AG53" si="24">AG7/AD7-1</f>
        <v>2.4866785079928899E-2</v>
      </c>
      <c r="AH33" s="34">
        <f t="shared" ref="AH33:AH53" si="25">AH7/AE7-1</f>
        <v>2.5612355793345642E-2</v>
      </c>
      <c r="AI33" s="35">
        <f>AI7/AF7-1</f>
        <v>3.3050084578935435E-2</v>
      </c>
      <c r="AJ33" s="33">
        <f t="shared" ref="AJ33:AJ53" si="26">AJ7/AG7-1</f>
        <v>3.4564010993820338E-2</v>
      </c>
      <c r="AK33" s="34">
        <f t="shared" ref="AK33:AK52" si="27">AK7/AH7-1</f>
        <v>3.3784357477389282E-2</v>
      </c>
      <c r="AL33" s="35">
        <f t="shared" ref="AL33:AQ33" si="28">AL7/AI7-1</f>
        <v>2.6860097673082395E-2</v>
      </c>
      <c r="AM33" s="33">
        <f t="shared" si="28"/>
        <v>2.5507044303133553E-2</v>
      </c>
      <c r="AN33" s="34">
        <f t="shared" si="28"/>
        <v>2.6203355251594562E-2</v>
      </c>
      <c r="AO33" s="35">
        <f t="shared" si="28"/>
        <v>1.2785004895789598E-2</v>
      </c>
      <c r="AP33" s="33">
        <f t="shared" si="28"/>
        <v>1.1012329056444337E-2</v>
      </c>
      <c r="AQ33" s="34">
        <f t="shared" si="28"/>
        <v>1.1925170754038872E-2</v>
      </c>
      <c r="AR33" s="35">
        <f t="shared" ref="AR33:AR53" si="29">AR7/AO7-1</f>
        <v>1.0291021367757391E-2</v>
      </c>
      <c r="AS33" s="33">
        <f t="shared" ref="AS33:AS53" si="30">AS7/AP7-1</f>
        <v>9.0024513564064268E-3</v>
      </c>
      <c r="AT33" s="34">
        <f t="shared" ref="AT33:AT49" si="31">AT7/AQ7-1</f>
        <v>9.6665659567938267E-3</v>
      </c>
      <c r="AU33" s="35">
        <f t="shared" ref="AU33:AU53" si="32">AU7/AR7-1</f>
        <v>-4.1923498728624331E-4</v>
      </c>
      <c r="AV33" s="33">
        <f t="shared" ref="AV33:AV53" si="33">AV7/AS7-1</f>
        <v>-2.6494650927312291E-3</v>
      </c>
      <c r="AW33" s="34">
        <f t="shared" ref="AW33:AW49" si="34">AW7/AT7-1</f>
        <v>-1.4993184915946811E-3</v>
      </c>
      <c r="AX33" s="35">
        <f t="shared" ref="AX33:BC33" si="35">AX7/AU7-1</f>
        <v>-1.7417705822820206E-2</v>
      </c>
      <c r="AY33" s="33">
        <f t="shared" si="35"/>
        <v>-1.8981511514758354E-2</v>
      </c>
      <c r="AZ33" s="34">
        <f t="shared" si="35"/>
        <v>-1.81741726852368E-2</v>
      </c>
      <c r="BA33" s="35">
        <f t="shared" si="35"/>
        <v>-3.1156627549473903E-2</v>
      </c>
      <c r="BB33" s="33">
        <f t="shared" si="35"/>
        <v>-3.1621964767497235E-2</v>
      </c>
      <c r="BC33" s="34">
        <f t="shared" si="35"/>
        <v>-3.1381542149420683E-2</v>
      </c>
      <c r="BD33" s="35">
        <f t="shared" ref="BD33:BD53" si="36">BD7/BA7-1</f>
        <v>-3.8237200259235271E-2</v>
      </c>
      <c r="BE33" s="33">
        <f t="shared" ref="BE33:BE53" si="37">BE7/BB7-1</f>
        <v>-4.014217232761097E-2</v>
      </c>
      <c r="BF33" s="34">
        <f t="shared" ref="BF33:BF49" si="38">BF7/BC7-1</f>
        <v>-3.915771481555419E-2</v>
      </c>
      <c r="BG33" s="35">
        <f t="shared" ref="BG33:BG53" si="39">BG7/BD7-1</f>
        <v>-3.1136722743749456E-2</v>
      </c>
      <c r="BH33" s="33">
        <f t="shared" ref="BH33:BH53" si="40">BH7/BE7-1</f>
        <v>-3.5286543092623579E-2</v>
      </c>
      <c r="BI33" s="34">
        <f t="shared" ref="BI33:BI49" si="41">BI7/BF7-1</f>
        <v>-3.3139931213179041E-2</v>
      </c>
      <c r="BJ33" s="35">
        <f>BJ7/BG7-1</f>
        <v>-2.8269241311259741E-2</v>
      </c>
      <c r="BK33" s="33">
        <f t="shared" ref="BK33:BK53" si="42">BK7/BH7-1</f>
        <v>-2.3605585401556772E-2</v>
      </c>
      <c r="BL33" s="34">
        <f t="shared" ref="BL33:BL49" si="43">BL7/BI7-1</f>
        <v>-2.602299144525011E-2</v>
      </c>
      <c r="BM33" s="35">
        <f>BM7/BJ7-1</f>
        <v>-6.5509958712507421E-3</v>
      </c>
      <c r="BN33" s="33">
        <f t="shared" ref="BN33:BN53" si="44">BN7/BK7-1</f>
        <v>-5.7249674288627483E-3</v>
      </c>
      <c r="BO33" s="34">
        <f t="shared" ref="BO33:BO49" si="45">BO7/BL7-1</f>
        <v>-6.1521517944079784E-3</v>
      </c>
      <c r="BP33" s="35">
        <f t="shared" ref="BP33:BU33" si="46">BP7/BM7-1</f>
        <v>3.1018976941614707E-3</v>
      </c>
      <c r="BQ33" s="33">
        <f t="shared" si="46"/>
        <v>5.0210984887328891E-3</v>
      </c>
      <c r="BR33" s="34">
        <f t="shared" si="46"/>
        <v>4.0289733823561935E-3</v>
      </c>
      <c r="BS33" s="35">
        <f t="shared" si="46"/>
        <v>5.6645096006537887E-3</v>
      </c>
      <c r="BT33" s="33">
        <f t="shared" si="46"/>
        <v>4.395130965832772E-3</v>
      </c>
      <c r="BU33" s="34">
        <f t="shared" si="46"/>
        <v>5.050726544455264E-3</v>
      </c>
    </row>
    <row r="34" spans="1:73">
      <c r="A34" s="99" t="s">
        <v>82</v>
      </c>
      <c r="B34" s="84">
        <v>0.59592433606334527</v>
      </c>
      <c r="C34" s="33">
        <v>0.60771101889747192</v>
      </c>
      <c r="D34" s="84">
        <v>0.60163622421907204</v>
      </c>
      <c r="E34" s="35">
        <v>-3.5665902459358079E-2</v>
      </c>
      <c r="F34" s="33">
        <v>-3.5095922436911176E-2</v>
      </c>
      <c r="G34" s="34">
        <v>-3.5388639510847364E-2</v>
      </c>
      <c r="H34" s="84">
        <v>-3.6802647575307268E-2</v>
      </c>
      <c r="I34" s="33">
        <v>-3.7484144064535485E-2</v>
      </c>
      <c r="J34" s="85">
        <v>-3.7134257557579042E-2</v>
      </c>
      <c r="K34" s="84">
        <v>-3.0130915567522787E-2</v>
      </c>
      <c r="L34" s="33">
        <v>-2.9504094294641181E-2</v>
      </c>
      <c r="M34" s="85">
        <v>-2.9826020880375448E-2</v>
      </c>
      <c r="N34" s="84">
        <v>-2.0287172665095388E-2</v>
      </c>
      <c r="O34" s="33">
        <v>-2.3214653534837204E-2</v>
      </c>
      <c r="P34" s="85">
        <v>-2.1711613058891244E-2</v>
      </c>
      <c r="Q34" s="84">
        <v>-9.9329928860288907E-3</v>
      </c>
      <c r="R34" s="33">
        <v>-1.1324762960995938E-2</v>
      </c>
      <c r="S34" s="84">
        <v>-1.0609153620240841E-2</v>
      </c>
      <c r="T34" s="35">
        <f t="shared" ref="T34:T53" si="47">T8/Q8-1</f>
        <v>8.9891325412561063E-3</v>
      </c>
      <c r="U34" s="33">
        <f t="shared" ref="U34:U53" si="48">U8/R8-1</f>
        <v>1.0779062786361981E-2</v>
      </c>
      <c r="V34" s="34">
        <f t="shared" ref="V34:V53" si="49">V8/S8-1</f>
        <v>9.8581016299137403E-3</v>
      </c>
      <c r="W34" s="35">
        <f t="shared" ref="W34:W53" si="50">W8/T8-1</f>
        <v>4.1531233378641952E-2</v>
      </c>
      <c r="X34" s="33">
        <f t="shared" ref="X34:X53" si="51">X8/U8-1</f>
        <v>4.0460327074500313E-2</v>
      </c>
      <c r="Y34" s="34">
        <f t="shared" ref="Y34:Y53" si="52">Y8/V8-1</f>
        <v>4.1010859389982945E-2</v>
      </c>
      <c r="Z34" s="35">
        <f t="shared" ref="Z34:Z53" si="53">Z8/W8-1</f>
        <v>2.9143910915667703E-2</v>
      </c>
      <c r="AA34" s="33">
        <f t="shared" si="18"/>
        <v>2.8419696611194256E-2</v>
      </c>
      <c r="AB34" s="34">
        <f t="shared" si="19"/>
        <v>2.8792187348948284E-2</v>
      </c>
      <c r="AC34" s="35">
        <f t="shared" si="20"/>
        <v>2.3029104266742095E-2</v>
      </c>
      <c r="AD34" s="33">
        <f t="shared" si="21"/>
        <v>2.0969520790575125E-2</v>
      </c>
      <c r="AE34" s="34">
        <f t="shared" si="22"/>
        <v>2.202920443101708E-2</v>
      </c>
      <c r="AF34" s="35">
        <f t="shared" si="23"/>
        <v>3.0476857730875384E-2</v>
      </c>
      <c r="AG34" s="33">
        <f t="shared" si="24"/>
        <v>3.3916614204773099E-2</v>
      </c>
      <c r="AH34" s="34">
        <f t="shared" si="25"/>
        <v>3.2145081351515836E-2</v>
      </c>
      <c r="AI34" s="35">
        <f t="shared" ref="AI34:AI53" si="54">AI8/AF8-1</f>
        <v>4.4902575434169423E-2</v>
      </c>
      <c r="AJ34" s="33">
        <f t="shared" si="26"/>
        <v>4.2196851755751608E-2</v>
      </c>
      <c r="AK34" s="34">
        <f t="shared" si="27"/>
        <v>4.3588093025132002E-2</v>
      </c>
      <c r="AL34" s="35">
        <f t="shared" ref="AL34:AQ34" si="55">AL8/AI8-1</f>
        <v>5.0674766787834891E-2</v>
      </c>
      <c r="AM34" s="33">
        <f t="shared" si="55"/>
        <v>5.3424598419237412E-2</v>
      </c>
      <c r="AN34" s="34">
        <f t="shared" si="55"/>
        <v>5.2008896576493102E-2</v>
      </c>
      <c r="AO34" s="35">
        <f t="shared" si="55"/>
        <v>3.9533741235317832E-2</v>
      </c>
      <c r="AP34" s="33">
        <f t="shared" si="55"/>
        <v>3.9742737307817189E-2</v>
      </c>
      <c r="AQ34" s="34">
        <f t="shared" si="55"/>
        <v>3.9635275854783991E-2</v>
      </c>
      <c r="AR34" s="35">
        <f t="shared" si="29"/>
        <v>3.5610050896051293E-2</v>
      </c>
      <c r="AS34" s="33">
        <f t="shared" si="30"/>
        <v>3.6641582285962038E-2</v>
      </c>
      <c r="AT34" s="34">
        <f t="shared" si="31"/>
        <v>3.6111242004076116E-2</v>
      </c>
      <c r="AU34" s="35">
        <f t="shared" si="32"/>
        <v>1.7827510675487268E-2</v>
      </c>
      <c r="AV34" s="33">
        <f t="shared" si="33"/>
        <v>1.6685036676675091E-2</v>
      </c>
      <c r="AW34" s="34">
        <f t="shared" si="34"/>
        <v>1.7272131650793998E-2</v>
      </c>
      <c r="AX34" s="35">
        <f t="shared" ref="AX34:AX53" si="56">AX8/AU8-1</f>
        <v>8.0973420067276258E-4</v>
      </c>
      <c r="AY34" s="33">
        <f t="shared" ref="AY34:AY53" si="57">AY8/AV8-1</f>
        <v>1.7656362329259156E-3</v>
      </c>
      <c r="AZ34" s="34">
        <f t="shared" ref="AZ34:AZ49" si="58">AZ8/AW8-1</f>
        <v>1.2741487512784033E-3</v>
      </c>
      <c r="BA34" s="35">
        <f t="shared" ref="BA34:BA53" si="59">BA8/AX8-1</f>
        <v>-1.7240443092962909E-3</v>
      </c>
      <c r="BB34" s="33">
        <f t="shared" ref="BB34:BB53" si="60">BB8/AY8-1</f>
        <v>-5.8846493897187768E-3</v>
      </c>
      <c r="BC34" s="34">
        <f t="shared" ref="BC34:BC49" si="61">BC8/AZ8-1</f>
        <v>-3.7464210167940104E-3</v>
      </c>
      <c r="BD34" s="35">
        <f t="shared" si="36"/>
        <v>-1.293226539021175E-2</v>
      </c>
      <c r="BE34" s="33">
        <f t="shared" si="37"/>
        <v>-1.2762983881679624E-2</v>
      </c>
      <c r="BF34" s="34">
        <f t="shared" si="38"/>
        <v>-1.2850158053442695E-2</v>
      </c>
      <c r="BG34" s="35">
        <f t="shared" si="39"/>
        <v>-6.8966467362852057E-3</v>
      </c>
      <c r="BH34" s="33">
        <f t="shared" si="40"/>
        <v>-6.9231984182231976E-3</v>
      </c>
      <c r="BI34" s="34">
        <f t="shared" si="41"/>
        <v>-6.9095263498405446E-3</v>
      </c>
      <c r="BJ34" s="35">
        <f t="shared" ref="BJ34:BJ53" si="62">BJ8/BG8-1</f>
        <v>2.5497534868363925E-3</v>
      </c>
      <c r="BK34" s="33">
        <f t="shared" si="42"/>
        <v>1.2959205011677799E-3</v>
      </c>
      <c r="BL34" s="34">
        <f t="shared" si="43"/>
        <v>1.9415561594047226E-3</v>
      </c>
      <c r="BM34" s="35">
        <f t="shared" ref="BM34:BM53" si="63">BM8/BJ8-1</f>
        <v>1.5101869122669198E-2</v>
      </c>
      <c r="BN34" s="33">
        <f t="shared" si="44"/>
        <v>1.3727802992643312E-2</v>
      </c>
      <c r="BO34" s="34">
        <f t="shared" si="45"/>
        <v>1.4435779744564892E-2</v>
      </c>
      <c r="BP34" s="35">
        <f t="shared" ref="BP34:BP52" si="64">BP8/BM8-1</f>
        <v>4.989054069894916E-4</v>
      </c>
      <c r="BQ34" s="33">
        <f t="shared" ref="BQ34:BQ52" si="65">BQ8/BN8-1</f>
        <v>1.1026190103113898E-4</v>
      </c>
      <c r="BR34" s="34">
        <f>BR8/BO8-1</f>
        <v>3.1063889002114209E-4</v>
      </c>
      <c r="BS34" s="35">
        <f t="shared" ref="BS34:BS52" si="66">BS8/BP8-1</f>
        <v>2.4551345282926018E-3</v>
      </c>
      <c r="BT34" s="33">
        <f t="shared" ref="BT34:BT52" si="67">BT8/BQ8-1</f>
        <v>9.429254479620397E-4</v>
      </c>
      <c r="BU34" s="34">
        <f>BU8/BR8-1</f>
        <v>1.7227376071089484E-3</v>
      </c>
    </row>
    <row r="35" spans="1:73">
      <c r="A35" s="98" t="s">
        <v>83</v>
      </c>
      <c r="B35" s="84">
        <v>0.58670905043341026</v>
      </c>
      <c r="C35" s="33">
        <v>0.58098948914996162</v>
      </c>
      <c r="D35" s="84">
        <v>0.58391204336163849</v>
      </c>
      <c r="E35" s="35">
        <v>-2.5465274082753897E-2</v>
      </c>
      <c r="F35" s="33">
        <v>-2.6137193621496579E-2</v>
      </c>
      <c r="G35" s="34">
        <v>-2.5793253083576717E-2</v>
      </c>
      <c r="H35" s="84">
        <v>-2.1667714675705052E-2</v>
      </c>
      <c r="I35" s="33">
        <v>-2.3606966855612477E-2</v>
      </c>
      <c r="J35" s="85">
        <v>-2.2613972978831054E-2</v>
      </c>
      <c r="K35" s="84">
        <v>-2.6549532686839017E-2</v>
      </c>
      <c r="L35" s="33">
        <v>-2.9501841186535094E-2</v>
      </c>
      <c r="M35" s="85">
        <v>-2.7988648342889499E-2</v>
      </c>
      <c r="N35" s="84">
        <v>-1.9295742440004759E-2</v>
      </c>
      <c r="O35" s="33">
        <v>-1.935880538608914E-2</v>
      </c>
      <c r="P35" s="85">
        <v>-1.9326434892729227E-2</v>
      </c>
      <c r="Q35" s="84">
        <v>-1.7859254101914024E-2</v>
      </c>
      <c r="R35" s="33">
        <v>-1.8227227223759801E-2</v>
      </c>
      <c r="S35" s="84">
        <v>-1.8038339056712926E-2</v>
      </c>
      <c r="T35" s="35">
        <f t="shared" si="47"/>
        <v>-5.8952563751027975E-3</v>
      </c>
      <c r="U35" s="33">
        <f t="shared" si="48"/>
        <v>-5.398215413492724E-3</v>
      </c>
      <c r="V35" s="34">
        <f t="shared" si="49"/>
        <v>-5.6534032869741679E-3</v>
      </c>
      <c r="W35" s="35">
        <f t="shared" si="50"/>
        <v>1.9418684050307666E-2</v>
      </c>
      <c r="X35" s="33">
        <f t="shared" si="51"/>
        <v>1.8960826117340623E-2</v>
      </c>
      <c r="Y35" s="34">
        <f t="shared" si="52"/>
        <v>1.9195839692811356E-2</v>
      </c>
      <c r="Z35" s="35">
        <f t="shared" si="53"/>
        <v>7.8696248977114802E-3</v>
      </c>
      <c r="AA35" s="33">
        <f t="shared" si="18"/>
        <v>8.2091059106954578E-3</v>
      </c>
      <c r="AB35" s="34">
        <f t="shared" si="19"/>
        <v>8.0348158412755222E-3</v>
      </c>
      <c r="AC35" s="35">
        <f t="shared" si="20"/>
        <v>6.5837504788033296E-3</v>
      </c>
      <c r="AD35" s="33">
        <f t="shared" si="21"/>
        <v>5.8667127071823089E-3</v>
      </c>
      <c r="AE35" s="34">
        <f t="shared" si="22"/>
        <v>6.2347806651217308E-3</v>
      </c>
      <c r="AF35" s="35">
        <f t="shared" si="23"/>
        <v>1.1276263579002244E-2</v>
      </c>
      <c r="AG35" s="33">
        <f t="shared" si="24"/>
        <v>9.5743548724849248E-3</v>
      </c>
      <c r="AH35" s="34">
        <f t="shared" si="25"/>
        <v>1.0448277186647648E-2</v>
      </c>
      <c r="AI35" s="35">
        <f t="shared" si="54"/>
        <v>1.8756814300462832E-2</v>
      </c>
      <c r="AJ35" s="33">
        <f t="shared" si="26"/>
        <v>1.8929708114578059E-2</v>
      </c>
      <c r="AK35" s="34">
        <f t="shared" si="27"/>
        <v>1.8840855185408678E-2</v>
      </c>
      <c r="AL35" s="35">
        <f t="shared" ref="AL35:AQ35" si="68">AL9/AI9-1</f>
        <v>2.4583358326045968E-2</v>
      </c>
      <c r="AM35" s="33">
        <f t="shared" si="68"/>
        <v>2.3363534731608127E-2</v>
      </c>
      <c r="AN35" s="34">
        <f t="shared" si="68"/>
        <v>2.3990370108401216E-2</v>
      </c>
      <c r="AO35" s="35">
        <f t="shared" si="68"/>
        <v>2.1155706741109226E-2</v>
      </c>
      <c r="AP35" s="33">
        <f t="shared" si="68"/>
        <v>2.0136569967651008E-2</v>
      </c>
      <c r="AQ35" s="34">
        <f t="shared" si="68"/>
        <v>2.0660580923381078E-2</v>
      </c>
      <c r="AR35" s="35">
        <f t="shared" si="29"/>
        <v>1.9667362678478684E-2</v>
      </c>
      <c r="AS35" s="33">
        <f t="shared" si="30"/>
        <v>1.9473773379236725E-2</v>
      </c>
      <c r="AT35" s="34">
        <f t="shared" si="31"/>
        <v>1.9573359741588137E-2</v>
      </c>
      <c r="AU35" s="35">
        <f t="shared" si="32"/>
        <v>1.5615660047938906E-2</v>
      </c>
      <c r="AV35" s="33">
        <f t="shared" si="33"/>
        <v>1.8656540920535702E-2</v>
      </c>
      <c r="AW35" s="34">
        <f t="shared" si="34"/>
        <v>1.709210432166719E-2</v>
      </c>
      <c r="AX35" s="35">
        <f t="shared" si="56"/>
        <v>2.3158035820947775E-2</v>
      </c>
      <c r="AY35" s="33">
        <f t="shared" si="57"/>
        <v>1.5209020140177776E-2</v>
      </c>
      <c r="AZ35" s="34">
        <f t="shared" si="58"/>
        <v>1.929259968866015E-2</v>
      </c>
      <c r="BA35" s="35">
        <f t="shared" si="59"/>
        <v>1.273511697113805E-2</v>
      </c>
      <c r="BB35" s="33">
        <f t="shared" si="60"/>
        <v>1.92320520050695E-2</v>
      </c>
      <c r="BC35" s="34">
        <f t="shared" si="61"/>
        <v>1.5881780227881226E-2</v>
      </c>
      <c r="BD35" s="35">
        <f t="shared" si="36"/>
        <v>1.3148607951589675E-2</v>
      </c>
      <c r="BE35" s="33">
        <f t="shared" si="37"/>
        <v>1.3553190919719071E-2</v>
      </c>
      <c r="BF35" s="34">
        <f t="shared" si="38"/>
        <v>1.3345206018063438E-2</v>
      </c>
      <c r="BG35" s="35">
        <f t="shared" si="39"/>
        <v>1.4751473065725218E-2</v>
      </c>
      <c r="BH35" s="33">
        <f t="shared" si="40"/>
        <v>1.4871754233034773E-2</v>
      </c>
      <c r="BI35" s="34">
        <f t="shared" si="41"/>
        <v>1.4809933011514786E-2</v>
      </c>
      <c r="BJ35" s="35">
        <f t="shared" si="62"/>
        <v>1.8388044352302124E-2</v>
      </c>
      <c r="BK35" s="33">
        <f t="shared" si="42"/>
        <v>1.9029440684828591E-2</v>
      </c>
      <c r="BL35" s="34">
        <f t="shared" si="43"/>
        <v>1.86997995496192E-2</v>
      </c>
      <c r="BM35" s="35">
        <f t="shared" si="63"/>
        <v>2.3115907192600371E-2</v>
      </c>
      <c r="BN35" s="33">
        <f t="shared" si="44"/>
        <v>2.4892155749801415E-2</v>
      </c>
      <c r="BO35" s="34">
        <f t="shared" si="45"/>
        <v>2.3979544667386943E-2</v>
      </c>
      <c r="BP35" s="35">
        <f t="shared" si="64"/>
        <v>2.3588521267994489E-2</v>
      </c>
      <c r="BQ35" s="33">
        <f t="shared" si="65"/>
        <v>1.9544154337345798E-2</v>
      </c>
      <c r="BR35" s="34">
        <f t="shared" ref="BR35:BR49" si="69">BR9/BO9-1</f>
        <v>2.1620339613437345E-2</v>
      </c>
      <c r="BS35" s="35">
        <f t="shared" si="66"/>
        <v>1.7582462673170429E-2</v>
      </c>
      <c r="BT35" s="33">
        <f t="shared" si="67"/>
        <v>1.8191743914131031E-2</v>
      </c>
      <c r="BU35" s="34">
        <f t="shared" ref="BU35:BU49" si="70">BU9/BR9-1</f>
        <v>1.7878365383981132E-2</v>
      </c>
    </row>
    <row r="36" spans="1:73">
      <c r="A36" s="98" t="s">
        <v>84</v>
      </c>
      <c r="B36" s="84">
        <v>0.53003637055678166</v>
      </c>
      <c r="C36" s="33">
        <v>0.52483571148636599</v>
      </c>
      <c r="D36" s="84">
        <v>0.52746451278757878</v>
      </c>
      <c r="E36" s="35">
        <v>4.0916395139828365E-2</v>
      </c>
      <c r="F36" s="33">
        <v>2.8939671289631264E-2</v>
      </c>
      <c r="G36" s="34">
        <v>3.5003794797910937E-2</v>
      </c>
      <c r="H36" s="84">
        <v>-5.6106416084449329E-3</v>
      </c>
      <c r="I36" s="33">
        <v>-1.0284802613460431E-2</v>
      </c>
      <c r="J36" s="85">
        <v>-7.904634806804034E-3</v>
      </c>
      <c r="K36" s="84">
        <v>-1.3797398835949992E-2</v>
      </c>
      <c r="L36" s="33">
        <v>-1.1655056388211849E-2</v>
      </c>
      <c r="M36" s="85">
        <v>-1.274849863369798E-2</v>
      </c>
      <c r="N36" s="84">
        <v>-1.2500233329392652E-2</v>
      </c>
      <c r="O36" s="33">
        <v>-1.538461538461533E-2</v>
      </c>
      <c r="P36" s="85">
        <v>-1.3914003464225222E-2</v>
      </c>
      <c r="Q36" s="84">
        <v>-1.8083524460014155E-3</v>
      </c>
      <c r="R36" s="33">
        <v>-4.5323674800168412E-3</v>
      </c>
      <c r="S36" s="84">
        <v>-3.1415280083387787E-3</v>
      </c>
      <c r="T36" s="35">
        <f t="shared" si="47"/>
        <v>1.7737547421112776E-3</v>
      </c>
      <c r="U36" s="33">
        <f t="shared" si="48"/>
        <v>1.1687912915143706E-3</v>
      </c>
      <c r="V36" s="34">
        <f t="shared" si="49"/>
        <v>1.4780892630370523E-3</v>
      </c>
      <c r="W36" s="35">
        <f t="shared" si="50"/>
        <v>2.3626041259719566E-2</v>
      </c>
      <c r="X36" s="33">
        <f t="shared" si="51"/>
        <v>2.2171216003640692E-2</v>
      </c>
      <c r="Y36" s="34">
        <f t="shared" si="52"/>
        <v>2.2915240036414319E-2</v>
      </c>
      <c r="Z36" s="35">
        <f t="shared" si="53"/>
        <v>8.85802839616745E-3</v>
      </c>
      <c r="AA36" s="33">
        <f t="shared" si="18"/>
        <v>5.8395761951772762E-3</v>
      </c>
      <c r="AB36" s="34">
        <f t="shared" si="19"/>
        <v>7.3843400954860527E-3</v>
      </c>
      <c r="AC36" s="35">
        <f t="shared" si="20"/>
        <v>6.6873918866561244E-3</v>
      </c>
      <c r="AD36" s="33">
        <f t="shared" si="21"/>
        <v>3.6822724881642177E-3</v>
      </c>
      <c r="AE36" s="34">
        <f t="shared" si="22"/>
        <v>5.2224628446786436E-3</v>
      </c>
      <c r="AF36" s="35">
        <f t="shared" si="23"/>
        <v>3.4214920614716871E-3</v>
      </c>
      <c r="AG36" s="33">
        <f t="shared" si="24"/>
        <v>2.7899217671421006E-3</v>
      </c>
      <c r="AH36" s="34">
        <f t="shared" si="25"/>
        <v>3.1140872784400919E-3</v>
      </c>
      <c r="AI36" s="35">
        <f t="shared" si="54"/>
        <v>5.4786742453987181E-3</v>
      </c>
      <c r="AJ36" s="33">
        <f t="shared" si="26"/>
        <v>7.4637092276559347E-3</v>
      </c>
      <c r="AK36" s="34">
        <f t="shared" si="27"/>
        <v>6.4445398961368028E-3</v>
      </c>
      <c r="AL36" s="35">
        <f t="shared" ref="AL36:AQ36" si="71">AL10/AI10-1</f>
        <v>7.0348075790889197E-3</v>
      </c>
      <c r="AM36" s="33">
        <f t="shared" si="71"/>
        <v>8.1264808130909749E-3</v>
      </c>
      <c r="AN36" s="34">
        <f t="shared" si="71"/>
        <v>7.5665248681520136E-3</v>
      </c>
      <c r="AO36" s="35">
        <f t="shared" si="71"/>
        <v>5.4107582816815825E-3</v>
      </c>
      <c r="AP36" s="33">
        <f t="shared" si="71"/>
        <v>7.6530612244898322E-3</v>
      </c>
      <c r="AQ36" s="34">
        <f t="shared" si="71"/>
        <v>6.503515537790161E-3</v>
      </c>
      <c r="AR36" s="35">
        <f t="shared" si="29"/>
        <v>6.6217306688185484E-3</v>
      </c>
      <c r="AS36" s="33">
        <f t="shared" si="30"/>
        <v>5.6954240428479519E-3</v>
      </c>
      <c r="AT36" s="34">
        <f t="shared" si="31"/>
        <v>6.1697915701290906E-3</v>
      </c>
      <c r="AU36" s="35">
        <f t="shared" si="32"/>
        <v>6.9848867092625611E-4</v>
      </c>
      <c r="AV36" s="33">
        <f t="shared" si="33"/>
        <v>-1.1363495621803388E-3</v>
      </c>
      <c r="AW36" s="34">
        <f t="shared" si="34"/>
        <v>-1.9629515543551079E-4</v>
      </c>
      <c r="AX36" s="35">
        <f t="shared" si="56"/>
        <v>-8.7235414868896966E-3</v>
      </c>
      <c r="AY36" s="33">
        <f t="shared" si="57"/>
        <v>-5.4526235519859467E-3</v>
      </c>
      <c r="AZ36" s="34">
        <f t="shared" si="58"/>
        <v>-7.1299336392112167E-3</v>
      </c>
      <c r="BA36" s="35">
        <f t="shared" si="59"/>
        <v>2.0203280656239109E-4</v>
      </c>
      <c r="BB36" s="33">
        <f t="shared" si="60"/>
        <v>-6.816524227180043E-3</v>
      </c>
      <c r="BC36" s="34">
        <f t="shared" si="61"/>
        <v>-3.2232205738519371E-3</v>
      </c>
      <c r="BD36" s="35">
        <f t="shared" si="36"/>
        <v>-3.2259310197327862E-3</v>
      </c>
      <c r="BE36" s="33">
        <f t="shared" si="37"/>
        <v>-6.1760358511349089E-3</v>
      </c>
      <c r="BF36" s="34">
        <f t="shared" si="38"/>
        <v>-4.6604750815659735E-3</v>
      </c>
      <c r="BG36" s="35">
        <f t="shared" si="39"/>
        <v>9.6554724774322587E-4</v>
      </c>
      <c r="BH36" s="33">
        <f t="shared" si="40"/>
        <v>-5.7154946744852886E-4</v>
      </c>
      <c r="BI36" s="34">
        <f t="shared" si="41"/>
        <v>2.1924310534093827E-4</v>
      </c>
      <c r="BJ36" s="35">
        <f t="shared" si="62"/>
        <v>1.3269422570225009E-2</v>
      </c>
      <c r="BK36" s="33">
        <f t="shared" si="42"/>
        <v>1.8559124428913609E-2</v>
      </c>
      <c r="BL36" s="34">
        <f t="shared" si="43"/>
        <v>1.583569261803186E-2</v>
      </c>
      <c r="BM36" s="35">
        <f t="shared" si="63"/>
        <v>3.5702322957495758E-2</v>
      </c>
      <c r="BN36" s="33">
        <f t="shared" si="44"/>
        <v>3.5455492964736823E-2</v>
      </c>
      <c r="BO36" s="34">
        <f t="shared" si="45"/>
        <v>3.5582253688597465E-2</v>
      </c>
      <c r="BP36" s="35">
        <f t="shared" si="64"/>
        <v>3.9115670382106948E-2</v>
      </c>
      <c r="BQ36" s="33">
        <f t="shared" si="65"/>
        <v>4.0197000653073856E-2</v>
      </c>
      <c r="BR36" s="34">
        <f t="shared" si="69"/>
        <v>3.9641613932120068E-2</v>
      </c>
      <c r="BS36" s="35">
        <f t="shared" si="66"/>
        <v>3.8028180549905644E-2</v>
      </c>
      <c r="BT36" s="33">
        <f t="shared" si="67"/>
        <v>3.7883326037370768E-2</v>
      </c>
      <c r="BU36" s="34">
        <f t="shared" si="70"/>
        <v>3.7957687752713687E-2</v>
      </c>
    </row>
    <row r="37" spans="1:73">
      <c r="A37" s="98" t="s">
        <v>85</v>
      </c>
      <c r="B37" s="84">
        <v>0.38548771718162755</v>
      </c>
      <c r="C37" s="33">
        <v>0.41988277962315323</v>
      </c>
      <c r="D37" s="84">
        <v>0.4035130204505073</v>
      </c>
      <c r="E37" s="35">
        <v>0.12750655824494816</v>
      </c>
      <c r="F37" s="33">
        <v>0.10153606106290791</v>
      </c>
      <c r="G37" s="34">
        <v>0.11373754593854368</v>
      </c>
      <c r="H37" s="84">
        <v>6.246570717089428E-2</v>
      </c>
      <c r="I37" s="33">
        <v>4.8265763179051291E-2</v>
      </c>
      <c r="J37" s="85">
        <v>5.5019673184245388E-2</v>
      </c>
      <c r="K37" s="84">
        <v>1.3903785802238389E-4</v>
      </c>
      <c r="L37" s="33">
        <v>-5.2315867320387177E-3</v>
      </c>
      <c r="M37" s="85">
        <v>-2.6591316674515753E-3</v>
      </c>
      <c r="N37" s="84">
        <v>3.7986813099517347E-2</v>
      </c>
      <c r="O37" s="33">
        <v>2.5051856746884038E-2</v>
      </c>
      <c r="P37" s="85">
        <v>3.1264905084422479E-2</v>
      </c>
      <c r="Q37" s="84">
        <v>4.0542802887167939E-2</v>
      </c>
      <c r="R37" s="33">
        <v>3.3321842528215795E-2</v>
      </c>
      <c r="S37" s="84">
        <v>3.6812894572531896E-2</v>
      </c>
      <c r="T37" s="35">
        <f t="shared" si="47"/>
        <v>5.7180551533288382E-2</v>
      </c>
      <c r="U37" s="33">
        <f t="shared" si="48"/>
        <v>4.7172999436766228E-2</v>
      </c>
      <c r="V37" s="34">
        <f t="shared" si="49"/>
        <v>5.2028665169321142E-2</v>
      </c>
      <c r="W37" s="35">
        <f t="shared" si="50"/>
        <v>4.3808538208002457E-2</v>
      </c>
      <c r="X37" s="33">
        <f t="shared" si="51"/>
        <v>5.0128672972056032E-2</v>
      </c>
      <c r="Y37" s="34">
        <f t="shared" si="52"/>
        <v>4.7047125569246617E-2</v>
      </c>
      <c r="Z37" s="35">
        <f t="shared" si="53"/>
        <v>4.0803489229461753E-2</v>
      </c>
      <c r="AA37" s="33">
        <f t="shared" si="18"/>
        <v>3.8926142765962402E-2</v>
      </c>
      <c r="AB37" s="34">
        <f t="shared" si="19"/>
        <v>3.9838661016022625E-2</v>
      </c>
      <c r="AC37" s="35">
        <f t="shared" si="20"/>
        <v>1.5821619544683196E-2</v>
      </c>
      <c r="AD37" s="33">
        <f t="shared" si="21"/>
        <v>1.0724551942782101E-2</v>
      </c>
      <c r="AE37" s="34">
        <f t="shared" si="22"/>
        <v>1.3204372767952721E-2</v>
      </c>
      <c r="AF37" s="35">
        <f t="shared" si="23"/>
        <v>3.0295388907057186E-2</v>
      </c>
      <c r="AG37" s="33">
        <f t="shared" si="24"/>
        <v>1.8868986425135681E-2</v>
      </c>
      <c r="AH37" s="34">
        <f t="shared" si="25"/>
        <v>2.4442509748752173E-2</v>
      </c>
      <c r="AI37" s="35">
        <f t="shared" si="54"/>
        <v>2.5916861065432784E-2</v>
      </c>
      <c r="AJ37" s="33">
        <f t="shared" si="26"/>
        <v>1.9782655928352266E-2</v>
      </c>
      <c r="AK37" s="34">
        <f t="shared" si="27"/>
        <v>2.2791867792533838E-2</v>
      </c>
      <c r="AL37" s="35">
        <f t="shared" ref="AL37:AQ37" si="72">AL11/AI11-1</f>
        <v>3.0592655824234871E-2</v>
      </c>
      <c r="AM37" s="33">
        <f t="shared" si="72"/>
        <v>3.060056405571232E-2</v>
      </c>
      <c r="AN37" s="34">
        <f t="shared" si="72"/>
        <v>3.0596672719602314E-2</v>
      </c>
      <c r="AO37" s="35">
        <f t="shared" si="72"/>
        <v>2.2595253079855659E-2</v>
      </c>
      <c r="AP37" s="33">
        <f t="shared" si="72"/>
        <v>1.6244039005315347E-2</v>
      </c>
      <c r="AQ37" s="34">
        <f t="shared" si="72"/>
        <v>1.9369214641794974E-2</v>
      </c>
      <c r="AR37" s="35">
        <f t="shared" si="29"/>
        <v>8.8532510849919088E-3</v>
      </c>
      <c r="AS37" s="33">
        <f t="shared" si="30"/>
        <v>7.5646564356470769E-3</v>
      </c>
      <c r="AT37" s="34">
        <f t="shared" si="31"/>
        <v>8.2007284104519407E-3</v>
      </c>
      <c r="AU37" s="35">
        <f t="shared" si="32"/>
        <v>-1.555619442964129E-2</v>
      </c>
      <c r="AV37" s="33">
        <f t="shared" si="33"/>
        <v>-1.5943085341190266E-2</v>
      </c>
      <c r="AW37" s="34">
        <f t="shared" si="34"/>
        <v>-1.5751985882784814E-2</v>
      </c>
      <c r="AX37" s="35">
        <f t="shared" si="56"/>
        <v>-2.0602805685448367E-2</v>
      </c>
      <c r="AY37" s="33">
        <f t="shared" si="57"/>
        <v>-2.1744422188838763E-2</v>
      </c>
      <c r="AZ37" s="34">
        <f t="shared" si="58"/>
        <v>-2.1180424206701742E-2</v>
      </c>
      <c r="BA37" s="35">
        <f t="shared" si="59"/>
        <v>-2.5927084166660563E-2</v>
      </c>
      <c r="BB37" s="33">
        <f t="shared" si="60"/>
        <v>-2.8619163571085848E-2</v>
      </c>
      <c r="BC37" s="34">
        <f t="shared" si="61"/>
        <v>-2.7288398520987189E-2</v>
      </c>
      <c r="BD37" s="35">
        <f t="shared" si="36"/>
        <v>-2.9413301875522602E-2</v>
      </c>
      <c r="BE37" s="33">
        <f t="shared" si="37"/>
        <v>-2.9744130218396836E-2</v>
      </c>
      <c r="BF37" s="34">
        <f t="shared" si="38"/>
        <v>-2.9580364270719417E-2</v>
      </c>
      <c r="BG37" s="35">
        <f t="shared" si="39"/>
        <v>-2.4000646171242757E-3</v>
      </c>
      <c r="BH37" s="33">
        <f t="shared" si="40"/>
        <v>-8.3692897230100982E-3</v>
      </c>
      <c r="BI37" s="34">
        <f t="shared" si="41"/>
        <v>-5.4139078207450231E-3</v>
      </c>
      <c r="BJ37" s="35">
        <f t="shared" si="62"/>
        <v>1.7126179304388645E-2</v>
      </c>
      <c r="BK37" s="33">
        <f t="shared" si="42"/>
        <v>1.9892209328419286E-2</v>
      </c>
      <c r="BL37" s="34">
        <f t="shared" si="43"/>
        <v>1.8518589431843813E-2</v>
      </c>
      <c r="BM37" s="35">
        <f t="shared" si="63"/>
        <v>7.0770362115302188E-3</v>
      </c>
      <c r="BN37" s="33">
        <f t="shared" si="44"/>
        <v>1.0583746974607289E-2</v>
      </c>
      <c r="BO37" s="34">
        <f t="shared" si="45"/>
        <v>8.8446832268713749E-3</v>
      </c>
      <c r="BP37" s="35">
        <f t="shared" si="64"/>
        <v>2.8410331303307057E-2</v>
      </c>
      <c r="BQ37" s="33">
        <f t="shared" si="65"/>
        <v>2.1499344982194524E-2</v>
      </c>
      <c r="BR37" s="34">
        <f t="shared" si="69"/>
        <v>2.4920667159837651E-2</v>
      </c>
      <c r="BS37" s="35">
        <f t="shared" si="66"/>
        <v>2.4957361305293135E-2</v>
      </c>
      <c r="BT37" s="33">
        <f t="shared" si="67"/>
        <v>2.1325019598209538E-2</v>
      </c>
      <c r="BU37" s="34">
        <f t="shared" si="70"/>
        <v>2.3129353116244866E-2</v>
      </c>
    </row>
    <row r="38" spans="1:73">
      <c r="A38" s="98" t="s">
        <v>86</v>
      </c>
      <c r="B38" s="84">
        <v>0.37065211264437159</v>
      </c>
      <c r="C38" s="33">
        <v>0.40869054591998077</v>
      </c>
      <c r="D38" s="84">
        <v>0.39217509298279407</v>
      </c>
      <c r="E38" s="35">
        <v>-1.3381273630365453E-2</v>
      </c>
      <c r="F38" s="33">
        <v>-3.4128071364984525E-2</v>
      </c>
      <c r="G38" s="34">
        <v>-2.5259527450094965E-2</v>
      </c>
      <c r="H38" s="84">
        <v>-2.4401698162828223E-2</v>
      </c>
      <c r="I38" s="33">
        <v>-3.9775169291601853E-2</v>
      </c>
      <c r="J38" s="85">
        <v>-3.3123455719797135E-2</v>
      </c>
      <c r="K38" s="84">
        <v>7.0344340682262363E-3</v>
      </c>
      <c r="L38" s="33">
        <v>-8.2606814440526755E-3</v>
      </c>
      <c r="M38" s="85">
        <v>-1.5831740818991191E-3</v>
      </c>
      <c r="N38" s="84">
        <v>-1.9056602571048131E-3</v>
      </c>
      <c r="O38" s="33">
        <v>-8.0135598660060481E-3</v>
      </c>
      <c r="P38" s="85">
        <v>-5.3239707785008861E-3</v>
      </c>
      <c r="Q38" s="84">
        <v>3.715789070382236E-2</v>
      </c>
      <c r="R38" s="33">
        <v>3.0483181170190221E-2</v>
      </c>
      <c r="S38" s="84">
        <v>3.343246354566376E-2</v>
      </c>
      <c r="T38" s="35">
        <f t="shared" si="47"/>
        <v>8.1719728360248878E-2</v>
      </c>
      <c r="U38" s="33">
        <f t="shared" si="48"/>
        <v>6.7085614489511558E-2</v>
      </c>
      <c r="V38" s="34">
        <f t="shared" si="49"/>
        <v>7.3575143680122412E-2</v>
      </c>
      <c r="W38" s="35">
        <f t="shared" si="50"/>
        <v>0.14485981308411211</v>
      </c>
      <c r="X38" s="33">
        <f t="shared" si="51"/>
        <v>0.12809915455661347</v>
      </c>
      <c r="Y38" s="34">
        <f t="shared" si="52"/>
        <v>0.13558809093290414</v>
      </c>
      <c r="Z38" s="35">
        <f t="shared" si="53"/>
        <v>7.1818837157274551E-2</v>
      </c>
      <c r="AA38" s="33">
        <f t="shared" si="18"/>
        <v>6.7042134133171505E-2</v>
      </c>
      <c r="AB38" s="34">
        <f t="shared" si="19"/>
        <v>6.9193869141464859E-2</v>
      </c>
      <c r="AC38" s="35">
        <f t="shared" si="20"/>
        <v>3.5154528714092859E-2</v>
      </c>
      <c r="AD38" s="33">
        <f t="shared" si="21"/>
        <v>3.4285081387444016E-2</v>
      </c>
      <c r="AE38" s="34">
        <f t="shared" si="22"/>
        <v>3.4677698067759444E-2</v>
      </c>
      <c r="AF38" s="35">
        <f t="shared" si="23"/>
        <v>4.0668548640050206E-2</v>
      </c>
      <c r="AG38" s="33">
        <f t="shared" si="24"/>
        <v>3.416404798918804E-2</v>
      </c>
      <c r="AH38" s="34">
        <f t="shared" si="25"/>
        <v>3.7102641599575659E-2</v>
      </c>
      <c r="AI38" s="35">
        <f t="shared" si="54"/>
        <v>3.8024336264133707E-2</v>
      </c>
      <c r="AJ38" s="33">
        <f t="shared" si="26"/>
        <v>2.7115327622713403E-2</v>
      </c>
      <c r="AK38" s="34">
        <f t="shared" si="27"/>
        <v>3.2060728974115271E-2</v>
      </c>
      <c r="AL38" s="35">
        <f t="shared" ref="AL38:AQ38" si="73">AL12/AI12-1</f>
        <v>3.3051680583382037E-2</v>
      </c>
      <c r="AM38" s="33">
        <f t="shared" si="73"/>
        <v>2.2537257914808206E-2</v>
      </c>
      <c r="AN38" s="34">
        <f t="shared" si="73"/>
        <v>2.7331323501042171E-2</v>
      </c>
      <c r="AO38" s="35">
        <f t="shared" si="73"/>
        <v>1.6735931257403358E-2</v>
      </c>
      <c r="AP38" s="33">
        <f t="shared" si="73"/>
        <v>1.3554769837492264E-2</v>
      </c>
      <c r="AQ38" s="34">
        <f t="shared" si="73"/>
        <v>1.5013301177315252E-2</v>
      </c>
      <c r="AR38" s="35">
        <f t="shared" si="29"/>
        <v>-1.9035357584326063E-3</v>
      </c>
      <c r="AS38" s="33">
        <f t="shared" si="30"/>
        <v>-1.1974762433459851E-3</v>
      </c>
      <c r="AT38" s="34">
        <f t="shared" si="31"/>
        <v>-1.5217470163600977E-3</v>
      </c>
      <c r="AU38" s="35">
        <f t="shared" si="32"/>
        <v>-1.6669898033877972E-2</v>
      </c>
      <c r="AV38" s="33">
        <f t="shared" si="33"/>
        <v>-1.5669812271215999E-2</v>
      </c>
      <c r="AW38" s="34">
        <f t="shared" si="34"/>
        <v>-1.6128944361590625E-2</v>
      </c>
      <c r="AX38" s="35">
        <f t="shared" si="56"/>
        <v>-4.7067013254573076E-2</v>
      </c>
      <c r="AY38" s="33">
        <f t="shared" si="57"/>
        <v>-4.339415361100496E-2</v>
      </c>
      <c r="AZ38" s="34">
        <f t="shared" si="58"/>
        <v>-4.5079409625162992E-2</v>
      </c>
      <c r="BA38" s="35">
        <f t="shared" si="59"/>
        <v>-5.5544060704076026E-2</v>
      </c>
      <c r="BB38" s="33">
        <f t="shared" si="60"/>
        <v>-5.1293756798687529E-2</v>
      </c>
      <c r="BC38" s="34">
        <f t="shared" si="61"/>
        <v>-5.32399082763928E-2</v>
      </c>
      <c r="BD38" s="35">
        <f t="shared" si="36"/>
        <v>-6.6759960119284423E-2</v>
      </c>
      <c r="BE38" s="33">
        <f t="shared" si="37"/>
        <v>-7.1589418164456742E-2</v>
      </c>
      <c r="BF38" s="34">
        <f t="shared" si="38"/>
        <v>-6.9383462331774504E-2</v>
      </c>
      <c r="BG38" s="35">
        <f t="shared" si="39"/>
        <v>-4.6551848036984644E-2</v>
      </c>
      <c r="BH38" s="33">
        <f t="shared" si="40"/>
        <v>-4.7408487204405603E-2</v>
      </c>
      <c r="BI38" s="34">
        <f t="shared" si="41"/>
        <v>-4.7016096292476273E-2</v>
      </c>
      <c r="BJ38" s="35">
        <f t="shared" si="62"/>
        <v>-2.7479926438814584E-2</v>
      </c>
      <c r="BK38" s="33">
        <f t="shared" si="42"/>
        <v>-1.6310169520344142E-2</v>
      </c>
      <c r="BL38" s="34">
        <f t="shared" si="43"/>
        <v>-2.1429064867478753E-2</v>
      </c>
      <c r="BM38" s="35">
        <f t="shared" si="63"/>
        <v>1.6011449297077318E-2</v>
      </c>
      <c r="BN38" s="33">
        <f t="shared" si="44"/>
        <v>2.0499967590692059E-2</v>
      </c>
      <c r="BO38" s="34">
        <f t="shared" si="45"/>
        <v>1.845568095179817E-2</v>
      </c>
      <c r="BP38" s="35">
        <f t="shared" si="64"/>
        <v>6.8192913225662011E-2</v>
      </c>
      <c r="BQ38" s="33">
        <f t="shared" si="65"/>
        <v>4.8577441469518368E-2</v>
      </c>
      <c r="BR38" s="34">
        <f t="shared" si="69"/>
        <v>5.7489828029583689E-2</v>
      </c>
      <c r="BS38" s="35">
        <f t="shared" si="66"/>
        <v>9.660665149625336E-2</v>
      </c>
      <c r="BT38" s="33">
        <f t="shared" si="67"/>
        <v>7.286648279092689E-2</v>
      </c>
      <c r="BU38" s="34">
        <f t="shared" si="70"/>
        <v>8.3762117944717884E-2</v>
      </c>
    </row>
    <row r="39" spans="1:73">
      <c r="A39" s="98" t="s">
        <v>87</v>
      </c>
      <c r="B39" s="84">
        <v>0.87186332468866667</v>
      </c>
      <c r="C39" s="33">
        <v>0.72349987400053117</v>
      </c>
      <c r="D39" s="84">
        <v>0.7891113280238613</v>
      </c>
      <c r="E39" s="35">
        <v>-3.7324281789324898E-2</v>
      </c>
      <c r="F39" s="33">
        <v>-1.7425584513654169E-2</v>
      </c>
      <c r="G39" s="34">
        <v>-2.663249988815064E-2</v>
      </c>
      <c r="H39" s="84">
        <v>-3.0922907473728722E-2</v>
      </c>
      <c r="I39" s="33">
        <v>-2.1746753474454428E-2</v>
      </c>
      <c r="J39" s="85">
        <v>-2.5945826002884642E-2</v>
      </c>
      <c r="K39" s="84">
        <v>-3.1348511383537669E-2</v>
      </c>
      <c r="L39" s="33">
        <v>-2.6863219523852178E-2</v>
      </c>
      <c r="M39" s="85">
        <v>-2.8905233012236353E-2</v>
      </c>
      <c r="N39" s="84">
        <v>-2.4983488242521723E-2</v>
      </c>
      <c r="O39" s="33">
        <v>-2.7147404512902984E-2</v>
      </c>
      <c r="P39" s="85">
        <v>-2.6164719602678299E-2</v>
      </c>
      <c r="Q39" s="84">
        <v>-9.2791619993339847E-3</v>
      </c>
      <c r="R39" s="33">
        <v>-1.8713734448605912E-2</v>
      </c>
      <c r="S39" s="84">
        <v>-1.4424077869028773E-2</v>
      </c>
      <c r="T39" s="35">
        <f t="shared" si="47"/>
        <v>5.259820623691791E-3</v>
      </c>
      <c r="U39" s="33">
        <f t="shared" si="48"/>
        <v>-5.8616986385939818E-3</v>
      </c>
      <c r="V39" s="34">
        <f t="shared" si="49"/>
        <v>-7.7863400361033452E-4</v>
      </c>
      <c r="W39" s="35">
        <f t="shared" si="50"/>
        <v>7.2302249850858535E-2</v>
      </c>
      <c r="X39" s="33">
        <f t="shared" si="51"/>
        <v>4.8971631320367859E-2</v>
      </c>
      <c r="Y39" s="34">
        <f t="shared" si="52"/>
        <v>5.9699275970032328E-2</v>
      </c>
      <c r="Z39" s="35">
        <f t="shared" si="53"/>
        <v>3.7381157401993548E-2</v>
      </c>
      <c r="AA39" s="33">
        <f t="shared" si="18"/>
        <v>2.8154292057227526E-2</v>
      </c>
      <c r="AB39" s="34">
        <f t="shared" si="19"/>
        <v>3.2447351369532029E-2</v>
      </c>
      <c r="AC39" s="35">
        <f t="shared" si="20"/>
        <v>1.7605465414175958E-2</v>
      </c>
      <c r="AD39" s="33">
        <f t="shared" si="21"/>
        <v>1.8122602721239334E-2</v>
      </c>
      <c r="AE39" s="34">
        <f t="shared" si="22"/>
        <v>1.788084017751479E-2</v>
      </c>
      <c r="AF39" s="35">
        <f t="shared" si="23"/>
        <v>3.8754095279015965E-2</v>
      </c>
      <c r="AG39" s="33">
        <f t="shared" si="24"/>
        <v>3.4395305955333466E-2</v>
      </c>
      <c r="AH39" s="34">
        <f t="shared" si="25"/>
        <v>3.6432495866005166E-2</v>
      </c>
      <c r="AI39" s="35">
        <f t="shared" si="54"/>
        <v>5.507531127907983E-2</v>
      </c>
      <c r="AJ39" s="33">
        <f t="shared" si="26"/>
        <v>4.7540941592557395E-2</v>
      </c>
      <c r="AK39" s="34">
        <f t="shared" si="27"/>
        <v>5.1070206775453375E-2</v>
      </c>
      <c r="AL39" s="35">
        <f t="shared" ref="AL39:AQ39" si="74">AL13/AI13-1</f>
        <v>5.3428567928157422E-2</v>
      </c>
      <c r="AM39" s="33">
        <f t="shared" si="74"/>
        <v>5.1863993954320398E-2</v>
      </c>
      <c r="AN39" s="34">
        <f t="shared" si="74"/>
        <v>5.2599667606623601E-2</v>
      </c>
      <c r="AO39" s="35">
        <f t="shared" si="74"/>
        <v>4.1199525493115008E-2</v>
      </c>
      <c r="AP39" s="33">
        <f t="shared" si="74"/>
        <v>4.3274884027445726E-2</v>
      </c>
      <c r="AQ39" s="34">
        <f t="shared" si="74"/>
        <v>4.2298267433412473E-2</v>
      </c>
      <c r="AR39" s="35">
        <f t="shared" si="29"/>
        <v>3.9069437540839802E-2</v>
      </c>
      <c r="AS39" s="33">
        <f t="shared" si="30"/>
        <v>3.8326438603879298E-2</v>
      </c>
      <c r="AT39" s="34">
        <f t="shared" si="31"/>
        <v>3.867570845738233E-2</v>
      </c>
      <c r="AU39" s="35">
        <f t="shared" si="32"/>
        <v>1.7113817096079842E-2</v>
      </c>
      <c r="AV39" s="33">
        <f t="shared" si="33"/>
        <v>2.4083767135379741E-2</v>
      </c>
      <c r="AW39" s="34">
        <f t="shared" si="34"/>
        <v>2.0806082458461717E-2</v>
      </c>
      <c r="AX39" s="35">
        <f t="shared" si="56"/>
        <v>-1.8165484258782172E-2</v>
      </c>
      <c r="AY39" s="33">
        <f t="shared" si="57"/>
        <v>-9.9171358882906846E-3</v>
      </c>
      <c r="AZ39" s="34">
        <f t="shared" si="58"/>
        <v>-1.3781969539024552E-2</v>
      </c>
      <c r="BA39" s="35">
        <f t="shared" si="59"/>
        <v>-2.8308081487661174E-2</v>
      </c>
      <c r="BB39" s="33">
        <f t="shared" si="60"/>
        <v>-2.0049411764705871E-2</v>
      </c>
      <c r="BC39" s="34">
        <f t="shared" si="61"/>
        <v>-2.3901881771049127E-2</v>
      </c>
      <c r="BD39" s="35">
        <f t="shared" si="36"/>
        <v>-4.0656823727189373E-2</v>
      </c>
      <c r="BE39" s="33">
        <f t="shared" si="37"/>
        <v>-3.1286091255501525E-2</v>
      </c>
      <c r="BF39" s="34">
        <f t="shared" si="38"/>
        <v>-3.5637579576876077E-2</v>
      </c>
      <c r="BG39" s="35">
        <f t="shared" si="39"/>
        <v>-3.5153915661781054E-2</v>
      </c>
      <c r="BH39" s="33">
        <f t="shared" si="40"/>
        <v>-2.6323029676613374E-2</v>
      </c>
      <c r="BI39" s="34">
        <f t="shared" si="41"/>
        <v>-3.0402485863650908E-2</v>
      </c>
      <c r="BJ39" s="35">
        <f t="shared" si="62"/>
        <v>-1.3691826195192269E-2</v>
      </c>
      <c r="BK39" s="33">
        <f t="shared" si="42"/>
        <v>-6.5830170379478359E-3</v>
      </c>
      <c r="BL39" s="34">
        <f t="shared" si="43"/>
        <v>-9.8508616409208605E-3</v>
      </c>
      <c r="BM39" s="35">
        <f t="shared" si="63"/>
        <v>6.7953330623282682E-4</v>
      </c>
      <c r="BN39" s="33">
        <f t="shared" si="44"/>
        <v>5.9757638189539275E-3</v>
      </c>
      <c r="BO39" s="34">
        <f t="shared" si="45"/>
        <v>3.5505868331016099E-3</v>
      </c>
      <c r="BP39" s="35">
        <f t="shared" si="64"/>
        <v>6.5876033007743473E-3</v>
      </c>
      <c r="BQ39" s="33">
        <f t="shared" si="65"/>
        <v>7.0483347131120588E-3</v>
      </c>
      <c r="BR39" s="34">
        <f t="shared" si="69"/>
        <v>6.837966493964176E-3</v>
      </c>
      <c r="BS39" s="35">
        <f t="shared" si="66"/>
        <v>2.113331425903886E-2</v>
      </c>
      <c r="BT39" s="33">
        <f t="shared" si="67"/>
        <v>9.8699353977063087E-3</v>
      </c>
      <c r="BU39" s="34">
        <f t="shared" si="70"/>
        <v>1.5011472730097397E-2</v>
      </c>
    </row>
    <row r="40" spans="1:73">
      <c r="A40" s="98" t="s">
        <v>88</v>
      </c>
      <c r="B40" s="84">
        <v>0.73566615936602386</v>
      </c>
      <c r="C40" s="33">
        <v>0.63599146133440776</v>
      </c>
      <c r="D40" s="84">
        <v>0.68211806518960927</v>
      </c>
      <c r="E40" s="35">
        <v>-5.4040964756261967E-2</v>
      </c>
      <c r="F40" s="33">
        <v>-4.5315953762611438E-2</v>
      </c>
      <c r="G40" s="34">
        <v>-4.9482174299941284E-2</v>
      </c>
      <c r="H40" s="84">
        <v>-4.8855848600162233E-2</v>
      </c>
      <c r="I40" s="33">
        <v>-3.9029839011403111E-2</v>
      </c>
      <c r="J40" s="85">
        <v>-4.3699286760029543E-2</v>
      </c>
      <c r="K40" s="84">
        <v>-3.6841525410390763E-2</v>
      </c>
      <c r="L40" s="33">
        <v>-2.9623360135421106E-2</v>
      </c>
      <c r="M40" s="85">
        <v>-3.3035030165071033E-2</v>
      </c>
      <c r="N40" s="84">
        <v>-1.2108594978119558E-2</v>
      </c>
      <c r="O40" s="33">
        <v>-8.1959587149295077E-3</v>
      </c>
      <c r="P40" s="85">
        <v>-1.0037988648025742E-2</v>
      </c>
      <c r="Q40" s="84">
        <v>7.7842766213658265E-3</v>
      </c>
      <c r="R40" s="33">
        <v>1.2986213507420796E-2</v>
      </c>
      <c r="S40" s="84">
        <v>1.0542316138929086E-2</v>
      </c>
      <c r="T40" s="35">
        <f t="shared" si="47"/>
        <v>3.3775510539049147E-2</v>
      </c>
      <c r="U40" s="33">
        <f t="shared" si="48"/>
        <v>3.392454588336058E-2</v>
      </c>
      <c r="V40" s="34">
        <f t="shared" si="49"/>
        <v>3.3854719389716958E-2</v>
      </c>
      <c r="W40" s="35">
        <f t="shared" si="50"/>
        <v>6.171765348439906E-2</v>
      </c>
      <c r="X40" s="33">
        <f t="shared" si="51"/>
        <v>5.3411291857457854E-2</v>
      </c>
      <c r="Y40" s="34">
        <f t="shared" si="52"/>
        <v>5.7302715552765449E-2</v>
      </c>
      <c r="Z40" s="35">
        <f t="shared" si="53"/>
        <v>2.4806043893597751E-2</v>
      </c>
      <c r="AA40" s="33">
        <f t="shared" si="18"/>
        <v>2.0995464533287933E-2</v>
      </c>
      <c r="AB40" s="34">
        <f t="shared" si="19"/>
        <v>2.2788126423730182E-2</v>
      </c>
      <c r="AC40" s="35">
        <f t="shared" si="20"/>
        <v>1.2569750881370911E-2</v>
      </c>
      <c r="AD40" s="33">
        <f t="shared" si="21"/>
        <v>1.0573322334094026E-2</v>
      </c>
      <c r="AE40" s="34">
        <f t="shared" si="22"/>
        <v>1.1514381972081988E-2</v>
      </c>
      <c r="AF40" s="35">
        <f t="shared" si="23"/>
        <v>1.1612456946866301E-2</v>
      </c>
      <c r="AG40" s="33">
        <f t="shared" si="24"/>
        <v>1.578546192433361E-3</v>
      </c>
      <c r="AH40" s="34">
        <f t="shared" si="25"/>
        <v>6.3131811115930692E-3</v>
      </c>
      <c r="AI40" s="35">
        <f t="shared" si="54"/>
        <v>1.0271123470015686E-2</v>
      </c>
      <c r="AJ40" s="33">
        <f t="shared" si="26"/>
        <v>-4.9107200246822913E-4</v>
      </c>
      <c r="AK40" s="34">
        <f t="shared" si="27"/>
        <v>4.6139562039060333E-3</v>
      </c>
      <c r="AL40" s="35">
        <f t="shared" ref="AL40:AQ40" si="75">AL14/AI14-1</f>
        <v>1.7764228444762775E-2</v>
      </c>
      <c r="AM40" s="33">
        <f t="shared" si="75"/>
        <v>7.6732329442268377E-3</v>
      </c>
      <c r="AN40" s="34">
        <f t="shared" si="75"/>
        <v>1.2486833130869623E-2</v>
      </c>
      <c r="AO40" s="35">
        <f t="shared" si="75"/>
        <v>1.77063243998139E-2</v>
      </c>
      <c r="AP40" s="33">
        <f t="shared" si="75"/>
        <v>1.5027939663600831E-2</v>
      </c>
      <c r="AQ40" s="34">
        <f t="shared" si="75"/>
        <v>1.6312240491612728E-2</v>
      </c>
      <c r="AR40" s="35">
        <f t="shared" si="29"/>
        <v>1.8016325508198205E-2</v>
      </c>
      <c r="AS40" s="33">
        <f t="shared" si="30"/>
        <v>1.6487938353821674E-2</v>
      </c>
      <c r="AT40" s="34">
        <f t="shared" si="31"/>
        <v>1.7221814036307848E-2</v>
      </c>
      <c r="AU40" s="35">
        <f t="shared" si="32"/>
        <v>1.9468032469008634E-2</v>
      </c>
      <c r="AV40" s="33">
        <f t="shared" si="33"/>
        <v>2.0290464644465267E-2</v>
      </c>
      <c r="AW40" s="34">
        <f t="shared" si="34"/>
        <v>1.9895254313530231E-2</v>
      </c>
      <c r="AX40" s="35">
        <f t="shared" si="56"/>
        <v>1.5412908540456627E-2</v>
      </c>
      <c r="AY40" s="33">
        <f t="shared" si="57"/>
        <v>1.9843300249041462E-2</v>
      </c>
      <c r="AZ40" s="34">
        <f t="shared" si="58"/>
        <v>1.7715218226840079E-2</v>
      </c>
      <c r="BA40" s="35">
        <f t="shared" si="59"/>
        <v>1.2768409167831507E-2</v>
      </c>
      <c r="BB40" s="33">
        <f t="shared" si="60"/>
        <v>1.8915075945634907E-2</v>
      </c>
      <c r="BC40" s="34">
        <f t="shared" si="61"/>
        <v>1.5969282317149336E-2</v>
      </c>
      <c r="BD40" s="35">
        <f t="shared" si="36"/>
        <v>9.497667038273816E-3</v>
      </c>
      <c r="BE40" s="33">
        <f t="shared" si="37"/>
        <v>1.5154520569683028E-2</v>
      </c>
      <c r="BF40" s="34">
        <f t="shared" si="38"/>
        <v>1.245201155378961E-2</v>
      </c>
      <c r="BG40" s="35">
        <f t="shared" si="39"/>
        <v>7.24007742965882E-3</v>
      </c>
      <c r="BH40" s="33">
        <f t="shared" si="40"/>
        <v>1.409153289671794E-2</v>
      </c>
      <c r="BI40" s="34">
        <f t="shared" si="41"/>
        <v>1.0827865231297418E-2</v>
      </c>
      <c r="BJ40" s="35">
        <f t="shared" si="62"/>
        <v>1.1342795280232965E-2</v>
      </c>
      <c r="BK40" s="33">
        <f t="shared" si="42"/>
        <v>2.1850057691043423E-2</v>
      </c>
      <c r="BL40" s="34">
        <f t="shared" si="43"/>
        <v>1.686272361567287E-2</v>
      </c>
      <c r="BM40" s="35">
        <f t="shared" si="63"/>
        <v>1.5442818159265626E-2</v>
      </c>
      <c r="BN40" s="33">
        <f t="shared" si="44"/>
        <v>2.3104294315212215E-2</v>
      </c>
      <c r="BO40" s="34">
        <f t="shared" si="45"/>
        <v>1.9487470165666876E-2</v>
      </c>
      <c r="BP40" s="35">
        <f t="shared" si="64"/>
        <v>1.1025468759543244E-2</v>
      </c>
      <c r="BQ40" s="33">
        <f t="shared" si="65"/>
        <v>1.5782843340264474E-2</v>
      </c>
      <c r="BR40" s="34">
        <f t="shared" si="69"/>
        <v>1.3545895451235079E-2</v>
      </c>
      <c r="BS40" s="35">
        <f t="shared" si="66"/>
        <v>1.2400987826154175E-2</v>
      </c>
      <c r="BT40" s="33">
        <f t="shared" si="67"/>
        <v>1.8188765272927565E-2</v>
      </c>
      <c r="BU40" s="34">
        <f t="shared" si="70"/>
        <v>1.5474082922859678E-2</v>
      </c>
    </row>
    <row r="41" spans="1:73">
      <c r="A41" s="98" t="s">
        <v>89</v>
      </c>
      <c r="B41" s="84">
        <v>0.67883527399471477</v>
      </c>
      <c r="C41" s="33">
        <v>0.59469720150164629</v>
      </c>
      <c r="D41" s="84">
        <v>0.63420765863648421</v>
      </c>
      <c r="E41" s="35">
        <v>-2.0616161909463138E-2</v>
      </c>
      <c r="F41" s="33">
        <v>-1.6026650395622566E-2</v>
      </c>
      <c r="G41" s="34">
        <v>-1.8240697231677538E-2</v>
      </c>
      <c r="H41" s="84">
        <v>-2.2373517259223874E-2</v>
      </c>
      <c r="I41" s="33">
        <v>-2.1180994864152591E-2</v>
      </c>
      <c r="J41" s="85">
        <v>-2.1754892970129225E-2</v>
      </c>
      <c r="K41" s="84">
        <v>-2.1322349593899448E-2</v>
      </c>
      <c r="L41" s="33">
        <v>-1.8530486917026634E-2</v>
      </c>
      <c r="M41" s="85">
        <v>-1.9873213459368544E-2</v>
      </c>
      <c r="N41" s="84">
        <v>-2.4629279066098797E-2</v>
      </c>
      <c r="O41" s="33">
        <v>-1.9754872998810513E-2</v>
      </c>
      <c r="P41" s="85">
        <v>-2.2095717897761435E-2</v>
      </c>
      <c r="Q41" s="84">
        <v>-2.3951525093793058E-2</v>
      </c>
      <c r="R41" s="33">
        <v>-2.0147682405826539E-2</v>
      </c>
      <c r="S41" s="84">
        <v>-2.1969676009185757E-2</v>
      </c>
      <c r="T41" s="35">
        <f t="shared" si="47"/>
        <v>-1.567696805425689E-2</v>
      </c>
      <c r="U41" s="33">
        <f t="shared" si="48"/>
        <v>-1.5654511409610605E-2</v>
      </c>
      <c r="V41" s="34">
        <f t="shared" si="49"/>
        <v>-1.5665246068129357E-2</v>
      </c>
      <c r="W41" s="35">
        <f t="shared" si="50"/>
        <v>1.3272208026454235E-2</v>
      </c>
      <c r="X41" s="33">
        <f t="shared" si="51"/>
        <v>1.3004674415147521E-2</v>
      </c>
      <c r="Y41" s="34">
        <f t="shared" si="52"/>
        <v>1.3132558513818005E-2</v>
      </c>
      <c r="Z41" s="35">
        <f t="shared" si="53"/>
        <v>4.3730437749396334E-3</v>
      </c>
      <c r="AA41" s="33">
        <f t="shared" si="18"/>
        <v>7.6553489610791114E-3</v>
      </c>
      <c r="AB41" s="34">
        <f t="shared" si="19"/>
        <v>6.0861536104890313E-3</v>
      </c>
      <c r="AC41" s="35">
        <f t="shared" si="20"/>
        <v>1.5820924620206345E-2</v>
      </c>
      <c r="AD41" s="33">
        <f t="shared" si="21"/>
        <v>1.6766677004814046E-2</v>
      </c>
      <c r="AE41" s="34">
        <f t="shared" si="22"/>
        <v>1.6315304214939541E-2</v>
      </c>
      <c r="AF41" s="35">
        <f t="shared" si="23"/>
        <v>3.2966457785079673E-2</v>
      </c>
      <c r="AG41" s="33">
        <f t="shared" si="24"/>
        <v>3.3537394035203061E-2</v>
      </c>
      <c r="AH41" s="34">
        <f t="shared" si="25"/>
        <v>3.3265039734667656E-2</v>
      </c>
      <c r="AI41" s="35">
        <f t="shared" si="54"/>
        <v>4.7709665795874212E-2</v>
      </c>
      <c r="AJ41" s="33">
        <f t="shared" si="26"/>
        <v>4.4931939967561174E-2</v>
      </c>
      <c r="AK41" s="34">
        <f t="shared" si="27"/>
        <v>4.6256618444652009E-2</v>
      </c>
      <c r="AL41" s="35">
        <f t="shared" ref="AL41:AQ41" si="76">AL15/AI15-1</f>
        <v>4.1805040571766261E-2</v>
      </c>
      <c r="AM41" s="33">
        <f t="shared" si="76"/>
        <v>3.9183228379719326E-2</v>
      </c>
      <c r="AN41" s="34">
        <f t="shared" si="76"/>
        <v>4.0435289166273147E-2</v>
      </c>
      <c r="AO41" s="35">
        <f t="shared" si="76"/>
        <v>1.9291327413543558E-2</v>
      </c>
      <c r="AP41" s="33">
        <f t="shared" si="76"/>
        <v>1.6692742922778114E-2</v>
      </c>
      <c r="AQ41" s="34">
        <f t="shared" si="76"/>
        <v>1.7935344949849386E-2</v>
      </c>
      <c r="AR41" s="35">
        <f t="shared" si="29"/>
        <v>1.2782786252685252E-2</v>
      </c>
      <c r="AS41" s="33">
        <f t="shared" si="30"/>
        <v>8.7056378594125849E-3</v>
      </c>
      <c r="AT41" s="34">
        <f t="shared" si="31"/>
        <v>1.0657862854373645E-2</v>
      </c>
      <c r="AU41" s="35">
        <f t="shared" si="32"/>
        <v>-5.2214624591838676E-3</v>
      </c>
      <c r="AV41" s="33">
        <f t="shared" si="33"/>
        <v>-1.0280554748966386E-2</v>
      </c>
      <c r="AW41" s="34">
        <f t="shared" si="34"/>
        <v>-7.853061087488955E-3</v>
      </c>
      <c r="AX41" s="35">
        <f t="shared" si="56"/>
        <v>-2.3702788430387201E-2</v>
      </c>
      <c r="AY41" s="33">
        <f t="shared" si="57"/>
        <v>-2.5282619072567014E-2</v>
      </c>
      <c r="AZ41" s="34">
        <f t="shared" si="58"/>
        <v>-2.4522561578259272E-2</v>
      </c>
      <c r="BA41" s="35">
        <f t="shared" si="59"/>
        <v>-1.8541812971551885E-2</v>
      </c>
      <c r="BB41" s="33">
        <f t="shared" si="60"/>
        <v>-2.0584940051169731E-2</v>
      </c>
      <c r="BC41" s="34">
        <f t="shared" si="61"/>
        <v>-1.9601164302966545E-2</v>
      </c>
      <c r="BD41" s="35">
        <f t="shared" si="36"/>
        <v>-1.1367240226977882E-2</v>
      </c>
      <c r="BE41" s="33">
        <f t="shared" si="37"/>
        <v>-1.0224639625356691E-2</v>
      </c>
      <c r="BF41" s="34">
        <f t="shared" si="38"/>
        <v>-1.0775401914026705E-2</v>
      </c>
      <c r="BG41" s="35">
        <f t="shared" si="39"/>
        <v>-4.5944040000212016E-3</v>
      </c>
      <c r="BH41" s="33">
        <f t="shared" si="40"/>
        <v>-3.5953848959334733E-3</v>
      </c>
      <c r="BI41" s="34">
        <f t="shared" si="41"/>
        <v>-4.0766491782844305E-3</v>
      </c>
      <c r="BJ41" s="35">
        <f t="shared" si="62"/>
        <v>1.7359807172439456E-2</v>
      </c>
      <c r="BK41" s="33">
        <f t="shared" si="42"/>
        <v>2.1165408234179672E-2</v>
      </c>
      <c r="BL41" s="34">
        <f t="shared" si="43"/>
        <v>1.9333063179978627E-2</v>
      </c>
      <c r="BM41" s="35">
        <f t="shared" si="63"/>
        <v>4.2172033833966394E-2</v>
      </c>
      <c r="BN41" s="33">
        <f t="shared" si="44"/>
        <v>4.1431640336451858E-2</v>
      </c>
      <c r="BO41" s="34">
        <f t="shared" si="45"/>
        <v>4.1787439613526489E-2</v>
      </c>
      <c r="BP41" s="35">
        <f t="shared" si="64"/>
        <v>4.3660761833947959E-2</v>
      </c>
      <c r="BQ41" s="33">
        <f t="shared" si="65"/>
        <v>4.4969349122333746E-2</v>
      </c>
      <c r="BR41" s="34">
        <f t="shared" si="69"/>
        <v>4.4340269727181303E-2</v>
      </c>
      <c r="BS41" s="35">
        <f t="shared" si="66"/>
        <v>4.4450541912470776E-2</v>
      </c>
      <c r="BT41" s="33">
        <f t="shared" si="67"/>
        <v>4.5442102990824296E-2</v>
      </c>
      <c r="BU41" s="34">
        <f t="shared" si="70"/>
        <v>4.4965738297483515E-2</v>
      </c>
    </row>
    <row r="42" spans="1:73">
      <c r="A42" s="98" t="s">
        <v>90</v>
      </c>
      <c r="B42" s="84">
        <v>0.54639040036123565</v>
      </c>
      <c r="C42" s="33">
        <v>0.5033858400401392</v>
      </c>
      <c r="D42" s="84">
        <v>0.52391708738256537</v>
      </c>
      <c r="E42" s="35">
        <v>-1.3957044259914286E-2</v>
      </c>
      <c r="F42" s="33">
        <v>-6.1451722363504713E-3</v>
      </c>
      <c r="G42" s="34">
        <v>-9.9297178975860101E-3</v>
      </c>
      <c r="H42" s="84">
        <v>-1.8581266885048908E-2</v>
      </c>
      <c r="I42" s="33">
        <v>-1.5462924748933848E-2</v>
      </c>
      <c r="J42" s="85">
        <v>-1.6967494071473688E-2</v>
      </c>
      <c r="K42" s="84">
        <v>-1.4094555991416402E-2</v>
      </c>
      <c r="L42" s="33">
        <v>-1.2799374004415554E-2</v>
      </c>
      <c r="M42" s="85">
        <v>-1.3423260664605419E-2</v>
      </c>
      <c r="N42" s="84">
        <v>-4.0925084359464403E-3</v>
      </c>
      <c r="O42" s="33">
        <v>-2.6815930000643196E-3</v>
      </c>
      <c r="P42" s="85">
        <v>-3.3607657954657366E-3</v>
      </c>
      <c r="Q42" s="84">
        <v>5.9579657166408673E-4</v>
      </c>
      <c r="R42" s="33">
        <v>-1.3418212126448115E-4</v>
      </c>
      <c r="S42" s="84">
        <v>2.1694995152099494E-4</v>
      </c>
      <c r="T42" s="35">
        <f t="shared" si="47"/>
        <v>8.327838017568423E-3</v>
      </c>
      <c r="U42" s="33">
        <f t="shared" si="48"/>
        <v>9.9850057164092565E-3</v>
      </c>
      <c r="V42" s="34">
        <f t="shared" si="49"/>
        <v>9.187578158681875E-3</v>
      </c>
      <c r="W42" s="35">
        <f t="shared" si="50"/>
        <v>2.5111068186208119E-2</v>
      </c>
      <c r="X42" s="33">
        <f t="shared" si="51"/>
        <v>2.2412163025424814E-2</v>
      </c>
      <c r="Y42" s="34">
        <f t="shared" si="52"/>
        <v>2.3709767293761841E-2</v>
      </c>
      <c r="Z42" s="35">
        <f t="shared" si="53"/>
        <v>1.0495571886188104E-2</v>
      </c>
      <c r="AA42" s="33">
        <f t="shared" si="18"/>
        <v>1.1319075979516091E-2</v>
      </c>
      <c r="AB42" s="34">
        <f t="shared" si="19"/>
        <v>1.0922602192037223E-2</v>
      </c>
      <c r="AC42" s="35">
        <f t="shared" si="20"/>
        <v>-1.6356366329327576E-3</v>
      </c>
      <c r="AD42" s="33">
        <f t="shared" si="21"/>
        <v>4.7695539354997152E-4</v>
      </c>
      <c r="AE42" s="34">
        <f t="shared" si="22"/>
        <v>-5.3971660391338716E-4</v>
      </c>
      <c r="AF42" s="35">
        <f t="shared" si="23"/>
        <v>-2.3907677940097072E-3</v>
      </c>
      <c r="AG42" s="33">
        <f t="shared" si="24"/>
        <v>-2.8825989334136937E-3</v>
      </c>
      <c r="AH42" s="34">
        <f t="shared" si="25"/>
        <v>-2.6461677385591909E-3</v>
      </c>
      <c r="AI42" s="35">
        <f t="shared" si="54"/>
        <v>-1.8241195680955835E-3</v>
      </c>
      <c r="AJ42" s="33">
        <f t="shared" si="26"/>
        <v>-5.0040131194324378E-3</v>
      </c>
      <c r="AK42" s="34">
        <f t="shared" si="27"/>
        <v>-3.4749953379503706E-3</v>
      </c>
      <c r="AL42" s="35">
        <f t="shared" ref="AL42:AQ42" si="77">AL16/AI16-1</f>
        <v>9.0568788066347494E-4</v>
      </c>
      <c r="AM42" s="33">
        <f t="shared" si="77"/>
        <v>2.1087696934689593E-3</v>
      </c>
      <c r="AN42" s="34">
        <f t="shared" si="77"/>
        <v>1.5293223359784669E-3</v>
      </c>
      <c r="AO42" s="35">
        <f t="shared" si="77"/>
        <v>2.5941344184614579E-3</v>
      </c>
      <c r="AP42" s="33">
        <f t="shared" si="77"/>
        <v>3.995001279493593E-3</v>
      </c>
      <c r="AQ42" s="34">
        <f t="shared" si="77"/>
        <v>3.3207136763921952E-3</v>
      </c>
      <c r="AR42" s="35">
        <f t="shared" si="29"/>
        <v>1.6659368124239071E-2</v>
      </c>
      <c r="AS42" s="33">
        <f t="shared" si="30"/>
        <v>1.6859229271165566E-2</v>
      </c>
      <c r="AT42" s="34">
        <f t="shared" si="31"/>
        <v>1.6763098578886915E-2</v>
      </c>
      <c r="AU42" s="35">
        <f t="shared" si="32"/>
        <v>1.8069931686202967E-2</v>
      </c>
      <c r="AV42" s="33">
        <f t="shared" si="33"/>
        <v>2.1308076432625001E-2</v>
      </c>
      <c r="AW42" s="34">
        <f t="shared" si="34"/>
        <v>1.9750728526009009E-2</v>
      </c>
      <c r="AX42" s="35">
        <f t="shared" si="56"/>
        <v>1.9921418491678722E-2</v>
      </c>
      <c r="AY42" s="33">
        <f t="shared" si="57"/>
        <v>2.3944433854365288E-2</v>
      </c>
      <c r="AZ42" s="34">
        <f t="shared" si="58"/>
        <v>2.2012800646102004E-2</v>
      </c>
      <c r="BA42" s="35">
        <f t="shared" si="59"/>
        <v>1.184535026369371E-2</v>
      </c>
      <c r="BB42" s="33">
        <f t="shared" si="60"/>
        <v>1.2575367266346893E-2</v>
      </c>
      <c r="BC42" s="34">
        <f t="shared" si="61"/>
        <v>1.2225570070078629E-2</v>
      </c>
      <c r="BD42" s="35">
        <f t="shared" si="36"/>
        <v>-6.2770606057576117E-3</v>
      </c>
      <c r="BE42" s="33">
        <f t="shared" si="37"/>
        <v>-6.021147557183637E-3</v>
      </c>
      <c r="BF42" s="34">
        <f t="shared" si="38"/>
        <v>-6.1437255810555813E-3</v>
      </c>
      <c r="BG42" s="35">
        <f t="shared" si="39"/>
        <v>-6.4424917676476623E-3</v>
      </c>
      <c r="BH42" s="33">
        <f t="shared" si="40"/>
        <v>-9.5234131690838941E-3</v>
      </c>
      <c r="BI42" s="34">
        <f t="shared" si="41"/>
        <v>-8.0479018830644788E-3</v>
      </c>
      <c r="BJ42" s="35">
        <f t="shared" si="62"/>
        <v>-7.5907189661633678E-3</v>
      </c>
      <c r="BK42" s="33">
        <f t="shared" si="42"/>
        <v>-1.1211641619630508E-2</v>
      </c>
      <c r="BL42" s="34">
        <f t="shared" si="43"/>
        <v>-9.4747069897370695E-3</v>
      </c>
      <c r="BM42" s="35">
        <f t="shared" si="63"/>
        <v>-2.3752544915526252E-3</v>
      </c>
      <c r="BN42" s="33">
        <f t="shared" si="44"/>
        <v>-6.2725600874428133E-3</v>
      </c>
      <c r="BO42" s="34">
        <f t="shared" si="45"/>
        <v>-4.3994904046231742E-3</v>
      </c>
      <c r="BP42" s="35">
        <f t="shared" si="64"/>
        <v>3.7823475105298598E-3</v>
      </c>
      <c r="BQ42" s="33">
        <f t="shared" si="65"/>
        <v>-8.1010324658969957E-4</v>
      </c>
      <c r="BR42" s="34">
        <f t="shared" si="69"/>
        <v>1.4015451481044217E-3</v>
      </c>
      <c r="BS42" s="35">
        <f t="shared" si="66"/>
        <v>1.7492726225841082E-2</v>
      </c>
      <c r="BT42" s="33">
        <f t="shared" si="67"/>
        <v>1.3761522421913863E-2</v>
      </c>
      <c r="BU42" s="34">
        <f t="shared" si="70"/>
        <v>1.5562680559193964E-2</v>
      </c>
    </row>
    <row r="43" spans="1:73">
      <c r="A43" s="98" t="s">
        <v>91</v>
      </c>
      <c r="B43" s="84">
        <v>0.47380829218636178</v>
      </c>
      <c r="C43" s="33">
        <v>0.44264588780017955</v>
      </c>
      <c r="D43" s="84">
        <v>0.45791860744743196</v>
      </c>
      <c r="E43" s="35">
        <v>-1.6006378343104366E-2</v>
      </c>
      <c r="F43" s="33">
        <v>-3.1444753351178578E-3</v>
      </c>
      <c r="G43" s="34">
        <v>-9.5168069417936874E-3</v>
      </c>
      <c r="H43" s="84">
        <v>-2.1355624904733972E-2</v>
      </c>
      <c r="I43" s="33">
        <v>-7.1667215294535236E-3</v>
      </c>
      <c r="J43" s="85">
        <v>-1.4150446717664966E-2</v>
      </c>
      <c r="K43" s="84">
        <v>-1.1919107460508727E-2</v>
      </c>
      <c r="L43" s="33">
        <v>-3.842880489549505E-3</v>
      </c>
      <c r="M43" s="85">
        <v>-7.7889168812824705E-3</v>
      </c>
      <c r="N43" s="84">
        <v>-9.6403534243165723E-3</v>
      </c>
      <c r="O43" s="33">
        <v>-2.3927206780336441E-3</v>
      </c>
      <c r="P43" s="85">
        <v>-5.9191661766546666E-3</v>
      </c>
      <c r="Q43" s="84">
        <v>-4.9815843336991072E-3</v>
      </c>
      <c r="R43" s="33">
        <v>1.894073729644008E-3</v>
      </c>
      <c r="S43" s="84">
        <v>-1.4388586588700569E-3</v>
      </c>
      <c r="T43" s="35">
        <f t="shared" si="47"/>
        <v>5.2871595549133232E-3</v>
      </c>
      <c r="U43" s="33">
        <f t="shared" si="48"/>
        <v>1.0530124651923822E-2</v>
      </c>
      <c r="V43" s="34">
        <f t="shared" si="49"/>
        <v>7.9976467940958695E-3</v>
      </c>
      <c r="W43" s="35">
        <f t="shared" si="50"/>
        <v>1.8868345900133754E-2</v>
      </c>
      <c r="X43" s="33">
        <f t="shared" si="51"/>
        <v>2.0132434522234233E-2</v>
      </c>
      <c r="Y43" s="34">
        <f t="shared" si="52"/>
        <v>1.952349125961339E-2</v>
      </c>
      <c r="Z43" s="35">
        <f t="shared" si="53"/>
        <v>1.076229252174099E-2</v>
      </c>
      <c r="AA43" s="33">
        <f t="shared" si="18"/>
        <v>1.2180884481263199E-2</v>
      </c>
      <c r="AB43" s="34">
        <f t="shared" si="19"/>
        <v>1.1497952211677376E-2</v>
      </c>
      <c r="AC43" s="35">
        <f t="shared" si="20"/>
        <v>1.2770190780307278E-2</v>
      </c>
      <c r="AD43" s="33">
        <f t="shared" si="21"/>
        <v>1.5195529041628797E-2</v>
      </c>
      <c r="AE43" s="34">
        <f t="shared" si="22"/>
        <v>1.4028782607334866E-2</v>
      </c>
      <c r="AF43" s="35">
        <f t="shared" si="23"/>
        <v>1.830751812685194E-2</v>
      </c>
      <c r="AG43" s="33">
        <f t="shared" si="24"/>
        <v>1.6336916728755257E-2</v>
      </c>
      <c r="AH43" s="34">
        <f t="shared" si="25"/>
        <v>1.728372834711478E-2</v>
      </c>
      <c r="AI43" s="35">
        <f t="shared" si="54"/>
        <v>2.0364982113616037E-2</v>
      </c>
      <c r="AJ43" s="33">
        <f t="shared" si="26"/>
        <v>2.0085583534059204E-2</v>
      </c>
      <c r="AK43" s="34">
        <f t="shared" si="27"/>
        <v>2.0219960811579618E-2</v>
      </c>
      <c r="AL43" s="35">
        <f t="shared" ref="AL43:AQ43" si="78">AL17/AI17-1</f>
        <v>2.0097628830128444E-2</v>
      </c>
      <c r="AM43" s="33">
        <f t="shared" si="78"/>
        <v>1.6197115843759047E-2</v>
      </c>
      <c r="AN43" s="34">
        <f t="shared" si="78"/>
        <v>1.8073341635224782E-2</v>
      </c>
      <c r="AO43" s="35">
        <f t="shared" si="78"/>
        <v>1.1997262674649622E-2</v>
      </c>
      <c r="AP43" s="33">
        <f t="shared" si="78"/>
        <v>1.0793564272691292E-2</v>
      </c>
      <c r="AQ43" s="34">
        <f t="shared" si="78"/>
        <v>1.1373718859196025E-2</v>
      </c>
      <c r="AR43" s="35">
        <f t="shared" si="29"/>
        <v>8.3092539637386054E-4</v>
      </c>
      <c r="AS43" s="33">
        <f t="shared" si="30"/>
        <v>1.4806446964097386E-3</v>
      </c>
      <c r="AT43" s="34">
        <f t="shared" si="31"/>
        <v>1.167302064078779E-3</v>
      </c>
      <c r="AU43" s="35">
        <f t="shared" si="32"/>
        <v>-1.466001480960677E-2</v>
      </c>
      <c r="AV43" s="33">
        <f t="shared" si="33"/>
        <v>-1.2505367234916576E-2</v>
      </c>
      <c r="AW43" s="34">
        <f t="shared" si="34"/>
        <v>-1.35441482980867E-2</v>
      </c>
      <c r="AX43" s="35">
        <f t="shared" si="56"/>
        <v>-2.3577278972498283E-2</v>
      </c>
      <c r="AY43" s="33">
        <f t="shared" si="57"/>
        <v>-2.3856139254043174E-2</v>
      </c>
      <c r="AZ43" s="34">
        <f t="shared" si="58"/>
        <v>-2.372184949517353E-2</v>
      </c>
      <c r="BA43" s="35">
        <f t="shared" si="59"/>
        <v>-2.4672642416421087E-2</v>
      </c>
      <c r="BB43" s="33">
        <f t="shared" si="60"/>
        <v>-2.0841911118494982E-2</v>
      </c>
      <c r="BC43" s="34">
        <f t="shared" si="61"/>
        <v>-2.2686936009285952E-2</v>
      </c>
      <c r="BD43" s="35">
        <f t="shared" si="36"/>
        <v>-1.868098583316502E-2</v>
      </c>
      <c r="BE43" s="33">
        <f t="shared" si="37"/>
        <v>-1.5956779725619152E-2</v>
      </c>
      <c r="BF43" s="34">
        <f t="shared" si="38"/>
        <v>-1.7266194400491375E-2</v>
      </c>
      <c r="BG43" s="35">
        <f t="shared" si="39"/>
        <v>-1.5053839135108493E-3</v>
      </c>
      <c r="BH43" s="33">
        <f t="shared" si="40"/>
        <v>2.1740651519852605E-4</v>
      </c>
      <c r="BI43" s="34">
        <f t="shared" si="41"/>
        <v>-6.0947638311503738E-4</v>
      </c>
      <c r="BJ43" s="35">
        <f t="shared" si="62"/>
        <v>1.6467589516927283E-2</v>
      </c>
      <c r="BK43" s="33">
        <f t="shared" si="42"/>
        <v>1.9267524278030024E-2</v>
      </c>
      <c r="BL43" s="34">
        <f t="shared" si="43"/>
        <v>1.792485215410311E-2</v>
      </c>
      <c r="BM43" s="35">
        <f t="shared" si="63"/>
        <v>3.8951016118103254E-2</v>
      </c>
      <c r="BN43" s="33">
        <f t="shared" si="44"/>
        <v>4.1248029884477067E-2</v>
      </c>
      <c r="BO43" s="34">
        <f t="shared" si="45"/>
        <v>4.0148103864317664E-2</v>
      </c>
      <c r="BP43" s="35">
        <f t="shared" si="64"/>
        <v>3.2660425703238127E-2</v>
      </c>
      <c r="BQ43" s="33">
        <f t="shared" si="65"/>
        <v>3.1720884465358923E-2</v>
      </c>
      <c r="BR43" s="34">
        <f t="shared" si="69"/>
        <v>3.2170266405701087E-2</v>
      </c>
      <c r="BS43" s="35">
        <f t="shared" si="66"/>
        <v>1.7996961551945745E-2</v>
      </c>
      <c r="BT43" s="33">
        <f t="shared" si="67"/>
        <v>1.5120677932069837E-2</v>
      </c>
      <c r="BU43" s="34">
        <f t="shared" si="70"/>
        <v>1.6497055754456147E-2</v>
      </c>
    </row>
    <row r="44" spans="1:73">
      <c r="A44" s="98" t="s">
        <v>92</v>
      </c>
      <c r="B44" s="84">
        <v>0.39904470789347313</v>
      </c>
      <c r="C44" s="33">
        <v>0.35588266733039853</v>
      </c>
      <c r="D44" s="84">
        <v>0.37743649557993053</v>
      </c>
      <c r="E44" s="35">
        <v>6.5370465121945331E-2</v>
      </c>
      <c r="F44" s="33">
        <v>7.9193236368847231E-2</v>
      </c>
      <c r="G44" s="34">
        <v>7.2182274941255953E-2</v>
      </c>
      <c r="H44" s="84">
        <v>5.8951522794545186E-2</v>
      </c>
      <c r="I44" s="33">
        <v>6.7410023701559574E-2</v>
      </c>
      <c r="J44" s="85">
        <v>6.3147096791190238E-2</v>
      </c>
      <c r="K44" s="84">
        <v>3.4252111833052545E-2</v>
      </c>
      <c r="L44" s="33">
        <v>4.5961318973855025E-2</v>
      </c>
      <c r="M44" s="85">
        <v>4.0083385087636536E-2</v>
      </c>
      <c r="N44" s="84">
        <v>2.4490794325056298E-2</v>
      </c>
      <c r="O44" s="33">
        <v>3.7894104634706105E-2</v>
      </c>
      <c r="P44" s="85">
        <v>3.1203466555482784E-2</v>
      </c>
      <c r="Q44" s="84">
        <v>2.7987584367484164E-2</v>
      </c>
      <c r="R44" s="33">
        <v>3.8813786070122092E-2</v>
      </c>
      <c r="S44" s="84">
        <v>3.3444762929322858E-2</v>
      </c>
      <c r="T44" s="35">
        <f t="shared" si="47"/>
        <v>3.3706273898881367E-3</v>
      </c>
      <c r="U44" s="33">
        <f t="shared" si="48"/>
        <v>1.0829339319298636E-2</v>
      </c>
      <c r="V44" s="34">
        <f t="shared" si="49"/>
        <v>7.1498834668202171E-3</v>
      </c>
      <c r="W44" s="35">
        <f t="shared" si="50"/>
        <v>5.9931120144534056E-3</v>
      </c>
      <c r="X44" s="33">
        <f t="shared" si="51"/>
        <v>1.9336903531003813E-2</v>
      </c>
      <c r="Y44" s="34">
        <f t="shared" si="52"/>
        <v>1.2778980927950156E-2</v>
      </c>
      <c r="Z44" s="35">
        <f t="shared" si="53"/>
        <v>5.7188877633200796E-3</v>
      </c>
      <c r="AA44" s="33">
        <f t="shared" si="18"/>
        <v>1.6221453213111081E-2</v>
      </c>
      <c r="AB44" s="34">
        <f t="shared" si="19"/>
        <v>1.10944597563849E-2</v>
      </c>
      <c r="AC44" s="35">
        <f t="shared" si="20"/>
        <v>4.6735360671426029E-3</v>
      </c>
      <c r="AD44" s="33">
        <f t="shared" si="21"/>
        <v>1.3968849255468818E-2</v>
      </c>
      <c r="AE44" s="34">
        <f t="shared" si="22"/>
        <v>9.4553199214744144E-3</v>
      </c>
      <c r="AF44" s="35">
        <f t="shared" si="23"/>
        <v>1.0386696141925666E-2</v>
      </c>
      <c r="AG44" s="33">
        <f t="shared" si="24"/>
        <v>1.4521851607507408E-2</v>
      </c>
      <c r="AH44" s="34">
        <f t="shared" si="25"/>
        <v>1.2523453794347494E-2</v>
      </c>
      <c r="AI44" s="35">
        <f t="shared" si="54"/>
        <v>1.4919629702926818E-2</v>
      </c>
      <c r="AJ44" s="33">
        <f t="shared" si="26"/>
        <v>1.8417960199387018E-2</v>
      </c>
      <c r="AK44" s="34">
        <f t="shared" si="27"/>
        <v>1.6730888783729858E-2</v>
      </c>
      <c r="AL44" s="35">
        <f t="shared" ref="AL44:AQ44" si="79">AL18/AI18-1</f>
        <v>1.488175840365713E-2</v>
      </c>
      <c r="AM44" s="33">
        <f t="shared" si="79"/>
        <v>1.6460905349794164E-2</v>
      </c>
      <c r="AN44" s="34">
        <f t="shared" si="79"/>
        <v>1.5700717698670763E-2</v>
      </c>
      <c r="AO44" s="35">
        <f t="shared" si="79"/>
        <v>1.3529416473865741E-2</v>
      </c>
      <c r="AP44" s="33">
        <f t="shared" si="79"/>
        <v>1.4754945726234592E-2</v>
      </c>
      <c r="AQ44" s="34">
        <f t="shared" si="79"/>
        <v>1.4165462251533256E-2</v>
      </c>
      <c r="AR44" s="35">
        <f t="shared" si="29"/>
        <v>1.47521517394269E-2</v>
      </c>
      <c r="AS44" s="33">
        <f t="shared" si="30"/>
        <v>1.5498226928748027E-2</v>
      </c>
      <c r="AT44" s="34">
        <f t="shared" si="31"/>
        <v>1.5139587451937331E-2</v>
      </c>
      <c r="AU44" s="35">
        <f t="shared" si="32"/>
        <v>9.4158977924923004E-3</v>
      </c>
      <c r="AV44" s="33">
        <f t="shared" si="33"/>
        <v>8.4720542211469407E-3</v>
      </c>
      <c r="AW44" s="34">
        <f t="shared" si="34"/>
        <v>8.9255880988834413E-3</v>
      </c>
      <c r="AX44" s="35">
        <f t="shared" si="56"/>
        <v>1.2903524307206204E-3</v>
      </c>
      <c r="AY44" s="33">
        <f t="shared" si="57"/>
        <v>4.8192025588180698E-3</v>
      </c>
      <c r="AZ44" s="34">
        <f t="shared" si="58"/>
        <v>3.1227023052635694E-3</v>
      </c>
      <c r="BA44" s="35">
        <f t="shared" si="59"/>
        <v>-1.568504632351253E-3</v>
      </c>
      <c r="BB44" s="33">
        <f t="shared" si="60"/>
        <v>-2.058173601851121E-3</v>
      </c>
      <c r="BC44" s="34">
        <f t="shared" si="61"/>
        <v>-1.8231944831120783E-3</v>
      </c>
      <c r="BD44" s="35">
        <f t="shared" si="36"/>
        <v>-6.2787325290796225E-3</v>
      </c>
      <c r="BE44" s="33">
        <f t="shared" si="37"/>
        <v>-7.6966892132431797E-3</v>
      </c>
      <c r="BF44" s="34">
        <f t="shared" si="38"/>
        <v>-7.0160758846919968E-3</v>
      </c>
      <c r="BG44" s="35">
        <f t="shared" si="39"/>
        <v>-1.3381976247768379E-2</v>
      </c>
      <c r="BH44" s="33">
        <f t="shared" si="40"/>
        <v>-1.2814901448672256E-2</v>
      </c>
      <c r="BI44" s="34">
        <f t="shared" si="41"/>
        <v>-1.3087297118930308E-2</v>
      </c>
      <c r="BJ44" s="35">
        <f t="shared" si="62"/>
        <v>-1.8071530848268402E-2</v>
      </c>
      <c r="BK44" s="33">
        <f t="shared" si="42"/>
        <v>-1.4735347632580553E-2</v>
      </c>
      <c r="BL44" s="34">
        <f t="shared" si="43"/>
        <v>-1.63374123342237E-2</v>
      </c>
      <c r="BM44" s="35">
        <f t="shared" si="63"/>
        <v>-7.3205190864975567E-3</v>
      </c>
      <c r="BN44" s="33">
        <f t="shared" si="44"/>
        <v>-1.0332778415755417E-2</v>
      </c>
      <c r="BO44" s="34">
        <f t="shared" si="45"/>
        <v>-8.8888149185629706E-3</v>
      </c>
      <c r="BP44" s="35">
        <f t="shared" si="64"/>
        <v>-6.3898021448212106E-3</v>
      </c>
      <c r="BQ44" s="33">
        <f t="shared" si="65"/>
        <v>-4.9494987141739388E-3</v>
      </c>
      <c r="BR44" s="34">
        <f t="shared" si="69"/>
        <v>-5.64101835430042E-3</v>
      </c>
      <c r="BS44" s="35">
        <f t="shared" si="66"/>
        <v>2.5615267349199389E-3</v>
      </c>
      <c r="BT44" s="33">
        <f t="shared" si="67"/>
        <v>4.2075246021580082E-3</v>
      </c>
      <c r="BU44" s="34">
        <f t="shared" si="70"/>
        <v>3.4178418881141148E-3</v>
      </c>
    </row>
    <row r="45" spans="1:73" ht="15" customHeight="1">
      <c r="A45" s="98" t="s">
        <v>93</v>
      </c>
      <c r="B45" s="84">
        <v>0.28791501034031564</v>
      </c>
      <c r="C45" s="33">
        <v>0.239071330035173</v>
      </c>
      <c r="D45" s="84">
        <v>0.26350485516361233</v>
      </c>
      <c r="E45" s="35">
        <v>4.0647111551885162E-2</v>
      </c>
      <c r="F45" s="33">
        <v>4.2934742168316165E-2</v>
      </c>
      <c r="G45" s="34">
        <v>4.1768271187429651E-2</v>
      </c>
      <c r="H45" s="84">
        <v>3.678690717823474E-2</v>
      </c>
      <c r="I45" s="33">
        <v>4.0306316590563274E-2</v>
      </c>
      <c r="J45" s="85">
        <v>3.8513688543910352E-2</v>
      </c>
      <c r="K45" s="84">
        <v>4.4213959325808849E-2</v>
      </c>
      <c r="L45" s="33">
        <v>4.9672174620737586E-2</v>
      </c>
      <c r="M45" s="85">
        <v>4.6896629213483143E-2</v>
      </c>
      <c r="N45" s="84">
        <v>5.4297455256442362E-2</v>
      </c>
      <c r="O45" s="33">
        <v>6.1273292737108909E-2</v>
      </c>
      <c r="P45" s="85">
        <v>5.7735114377647001E-2</v>
      </c>
      <c r="Q45" s="84">
        <v>4.8835706343503649E-2</v>
      </c>
      <c r="R45" s="33">
        <v>6.4655543926614545E-2</v>
      </c>
      <c r="S45" s="84">
        <v>5.6657723950110261E-2</v>
      </c>
      <c r="T45" s="35">
        <f t="shared" si="47"/>
        <v>7.7688518755238523E-2</v>
      </c>
      <c r="U45" s="33">
        <f t="shared" si="48"/>
        <v>8.7945936360342092E-2</v>
      </c>
      <c r="V45" s="34">
        <f t="shared" si="49"/>
        <v>8.2798621047274201E-2</v>
      </c>
      <c r="W45" s="35">
        <f t="shared" si="50"/>
        <v>8.3395481309440189E-2</v>
      </c>
      <c r="X45" s="33">
        <f t="shared" si="51"/>
        <v>9.3447810326316105E-2</v>
      </c>
      <c r="Y45" s="34">
        <f t="shared" si="52"/>
        <v>8.8427217597823349E-2</v>
      </c>
      <c r="Z45" s="35">
        <f t="shared" si="53"/>
        <v>5.1408042115062447E-2</v>
      </c>
      <c r="AA45" s="33">
        <f t="shared" si="18"/>
        <v>6.3376790037040331E-2</v>
      </c>
      <c r="AB45" s="34">
        <f t="shared" si="19"/>
        <v>5.7426684831141994E-2</v>
      </c>
      <c r="AC45" s="35">
        <f t="shared" si="20"/>
        <v>3.4746470793634909E-2</v>
      </c>
      <c r="AD45" s="33">
        <f t="shared" si="21"/>
        <v>4.9332601938197218E-2</v>
      </c>
      <c r="AE45" s="34">
        <f t="shared" si="22"/>
        <v>4.2122572015065751E-2</v>
      </c>
      <c r="AF45" s="35">
        <f t="shared" si="23"/>
        <v>3.9958179796744098E-2</v>
      </c>
      <c r="AG45" s="33">
        <f t="shared" si="24"/>
        <v>4.816047489602937E-2</v>
      </c>
      <c r="AH45" s="34">
        <f t="shared" si="25"/>
        <v>4.413471847388073E-2</v>
      </c>
      <c r="AI45" s="35">
        <f t="shared" si="54"/>
        <v>9.7172607407021161E-3</v>
      </c>
      <c r="AJ45" s="33">
        <f t="shared" si="26"/>
        <v>1.5846011897669987E-2</v>
      </c>
      <c r="AK45" s="34">
        <f t="shared" si="27"/>
        <v>1.2850000708145126E-2</v>
      </c>
      <c r="AL45" s="35">
        <f t="shared" ref="AL45:AQ45" si="80">AL19/AI19-1</f>
        <v>7.1245548946523574E-3</v>
      </c>
      <c r="AM45" s="33">
        <f t="shared" si="80"/>
        <v>1.6242533344243526E-2</v>
      </c>
      <c r="AN45" s="34">
        <f t="shared" si="80"/>
        <v>1.1799038793639971E-2</v>
      </c>
      <c r="AO45" s="35">
        <f t="shared" si="80"/>
        <v>7.1966632098372507E-3</v>
      </c>
      <c r="AP45" s="33">
        <f t="shared" si="80"/>
        <v>1.7222915576311504E-2</v>
      </c>
      <c r="AQ45" s="34">
        <f t="shared" si="80"/>
        <v>1.2359362669832397E-2</v>
      </c>
      <c r="AR45" s="35">
        <f t="shared" si="29"/>
        <v>8.5680664852541E-3</v>
      </c>
      <c r="AS45" s="33">
        <f t="shared" si="30"/>
        <v>1.4105466461918459E-2</v>
      </c>
      <c r="AT45" s="34">
        <f t="shared" si="31"/>
        <v>1.1433072500013575E-2</v>
      </c>
      <c r="AU45" s="35">
        <f t="shared" si="32"/>
        <v>3.7694467271160992E-3</v>
      </c>
      <c r="AV45" s="33">
        <f t="shared" si="33"/>
        <v>9.600674388835051E-3</v>
      </c>
      <c r="AW45" s="34">
        <f t="shared" si="34"/>
        <v>6.7944483661066535E-3</v>
      </c>
      <c r="AX45" s="35">
        <f t="shared" si="56"/>
        <v>3.724556084885311E-3</v>
      </c>
      <c r="AY45" s="33">
        <f t="shared" si="57"/>
        <v>7.1281678598487108E-3</v>
      </c>
      <c r="AZ45" s="34">
        <f t="shared" si="58"/>
        <v>5.4951316002911366E-3</v>
      </c>
      <c r="BA45" s="35">
        <f t="shared" si="59"/>
        <v>-6.3747814758319254E-4</v>
      </c>
      <c r="BB45" s="33">
        <f t="shared" si="60"/>
        <v>2.4411213805386467E-3</v>
      </c>
      <c r="BC45" s="34">
        <f t="shared" si="61"/>
        <v>9.6662542398195939E-4</v>
      </c>
      <c r="BD45" s="35">
        <f t="shared" si="36"/>
        <v>-1.3621207858517392E-3</v>
      </c>
      <c r="BE45" s="33">
        <f t="shared" si="37"/>
        <v>-2.4760183582717143E-4</v>
      </c>
      <c r="BF45" s="34">
        <f t="shared" si="38"/>
        <v>-7.8054550273920498E-4</v>
      </c>
      <c r="BG45" s="35">
        <f t="shared" si="39"/>
        <v>3.2914005188140472E-3</v>
      </c>
      <c r="BH45" s="33">
        <f t="shared" si="40"/>
        <v>4.1745284825398521E-3</v>
      </c>
      <c r="BI45" s="34">
        <f t="shared" si="41"/>
        <v>3.7524777684021515E-3</v>
      </c>
      <c r="BJ45" s="35">
        <f t="shared" si="62"/>
        <v>6.633489949678939E-3</v>
      </c>
      <c r="BK45" s="33">
        <f t="shared" si="42"/>
        <v>5.359830763597806E-3</v>
      </c>
      <c r="BL45" s="34">
        <f t="shared" si="43"/>
        <v>5.9682384533046307E-3</v>
      </c>
      <c r="BM45" s="35">
        <f t="shared" si="63"/>
        <v>1.4749942001126559E-2</v>
      </c>
      <c r="BN45" s="33">
        <f t="shared" si="44"/>
        <v>1.7459610929580593E-2</v>
      </c>
      <c r="BO45" s="34">
        <f t="shared" si="45"/>
        <v>1.6164387178539075E-2</v>
      </c>
      <c r="BP45" s="35">
        <f t="shared" si="64"/>
        <v>1.437986198772756E-2</v>
      </c>
      <c r="BQ45" s="33">
        <f t="shared" si="65"/>
        <v>1.1464859227119151E-2</v>
      </c>
      <c r="BR45" s="34">
        <f t="shared" si="69"/>
        <v>1.2856293202162972E-2</v>
      </c>
      <c r="BS45" s="35">
        <f t="shared" si="66"/>
        <v>1.2685806278508238E-2</v>
      </c>
      <c r="BT45" s="33">
        <f t="shared" si="67"/>
        <v>9.8962941118647674E-3</v>
      </c>
      <c r="BU45" s="34">
        <f t="shared" si="70"/>
        <v>1.1229829917139167E-2</v>
      </c>
    </row>
    <row r="46" spans="1:73">
      <c r="A46" s="98" t="s">
        <v>94</v>
      </c>
      <c r="B46" s="84">
        <v>0.10697489544628858</v>
      </c>
      <c r="C46" s="33">
        <v>8.2027967802316804E-2</v>
      </c>
      <c r="D46" s="84">
        <v>9.4273201192368594E-2</v>
      </c>
      <c r="E46" s="35">
        <v>4.5184862628764311E-2</v>
      </c>
      <c r="F46" s="33">
        <v>4.6484629270485911E-2</v>
      </c>
      <c r="G46" s="34">
        <v>4.583923159825809E-2</v>
      </c>
      <c r="H46" s="84">
        <v>4.2580477166943353E-2</v>
      </c>
      <c r="I46" s="33">
        <v>4.1341763710049717E-2</v>
      </c>
      <c r="J46" s="85">
        <v>4.1956460642397664E-2</v>
      </c>
      <c r="K46" s="84">
        <v>5.0369639601388627E-2</v>
      </c>
      <c r="L46" s="33">
        <v>4.526728698018978E-2</v>
      </c>
      <c r="M46" s="85">
        <v>4.7800785621940456E-2</v>
      </c>
      <c r="N46" s="84">
        <v>5.522431534332406E-2</v>
      </c>
      <c r="O46" s="33">
        <v>5.1507582095179805E-2</v>
      </c>
      <c r="P46" s="85">
        <v>5.3357596200789947E-2</v>
      </c>
      <c r="Q46" s="84">
        <v>6.090258178274266E-2</v>
      </c>
      <c r="R46" s="33">
        <v>5.4721685295683109E-2</v>
      </c>
      <c r="S46" s="84">
        <v>5.7803695526379428E-2</v>
      </c>
      <c r="T46" s="35">
        <f t="shared" si="47"/>
        <v>5.1698137252819576E-2</v>
      </c>
      <c r="U46" s="33">
        <f t="shared" si="48"/>
        <v>5.3024669060620866E-2</v>
      </c>
      <c r="V46" s="34">
        <f t="shared" si="49"/>
        <v>5.2361276342623997E-2</v>
      </c>
      <c r="W46" s="35">
        <f t="shared" si="50"/>
        <v>5.9204281530849334E-2</v>
      </c>
      <c r="X46" s="33">
        <f t="shared" si="51"/>
        <v>5.8637771522544124E-2</v>
      </c>
      <c r="Y46" s="34">
        <f t="shared" si="52"/>
        <v>5.8920902158498434E-2</v>
      </c>
      <c r="Z46" s="35">
        <f t="shared" si="53"/>
        <v>5.9079252190327392E-2</v>
      </c>
      <c r="AA46" s="33">
        <f t="shared" si="18"/>
        <v>6.4210084914561261E-2</v>
      </c>
      <c r="AB46" s="34">
        <f t="shared" si="19"/>
        <v>6.164510871119333E-2</v>
      </c>
      <c r="AC46" s="35">
        <f t="shared" si="20"/>
        <v>6.4488252768025944E-2</v>
      </c>
      <c r="AD46" s="33">
        <f t="shared" si="21"/>
        <v>6.9286670577120235E-2</v>
      </c>
      <c r="AE46" s="34">
        <f t="shared" si="22"/>
        <v>6.6893670891758461E-2</v>
      </c>
      <c r="AF46" s="35">
        <f t="shared" si="23"/>
        <v>5.4374482047118811E-2</v>
      </c>
      <c r="AG46" s="33">
        <f t="shared" si="24"/>
        <v>6.9579199939700187E-2</v>
      </c>
      <c r="AH46" s="34">
        <f t="shared" si="25"/>
        <v>6.2013612025709319E-2</v>
      </c>
      <c r="AI46" s="35">
        <f t="shared" si="54"/>
        <v>8.4257001700298373E-2</v>
      </c>
      <c r="AJ46" s="33">
        <f t="shared" si="26"/>
        <v>9.1538350109426236E-2</v>
      </c>
      <c r="AK46" s="34">
        <f t="shared" si="27"/>
        <v>8.7941346022413214E-2</v>
      </c>
      <c r="AL46" s="35">
        <f t="shared" ref="AL46:AQ46" si="81">AL20/AI20-1</f>
        <v>7.4806105503755882E-2</v>
      </c>
      <c r="AM46" s="33">
        <f t="shared" si="81"/>
        <v>8.8352390926959457E-2</v>
      </c>
      <c r="AN46" s="34">
        <f t="shared" si="81"/>
        <v>8.1683154795396007E-2</v>
      </c>
      <c r="AO46" s="35">
        <f t="shared" si="81"/>
        <v>4.9909671203179684E-2</v>
      </c>
      <c r="AP46" s="33">
        <f t="shared" si="81"/>
        <v>6.0757257684461718E-2</v>
      </c>
      <c r="AQ46" s="34">
        <f t="shared" si="81"/>
        <v>5.5450624703303752E-2</v>
      </c>
      <c r="AR46" s="35">
        <f t="shared" si="29"/>
        <v>3.39714659351249E-2</v>
      </c>
      <c r="AS46" s="33">
        <f t="shared" si="30"/>
        <v>4.7027865027510884E-2</v>
      </c>
      <c r="AT46" s="34">
        <f t="shared" si="31"/>
        <v>4.0674213932776482E-2</v>
      </c>
      <c r="AU46" s="35">
        <f t="shared" si="32"/>
        <v>3.8437398961562508E-2</v>
      </c>
      <c r="AV46" s="33">
        <f t="shared" si="33"/>
        <v>4.1568499451054786E-2</v>
      </c>
      <c r="AW46" s="34">
        <f t="shared" si="34"/>
        <v>4.0054622029045861E-2</v>
      </c>
      <c r="AX46" s="35">
        <f t="shared" si="56"/>
        <v>-9.8290598290595721E-4</v>
      </c>
      <c r="AY46" s="33">
        <f t="shared" si="57"/>
        <v>7.8428802999268576E-3</v>
      </c>
      <c r="AZ46" s="34">
        <f t="shared" si="58"/>
        <v>3.5822751794452046E-3</v>
      </c>
      <c r="BA46" s="35">
        <f t="shared" si="59"/>
        <v>-5.5426884789078201E-3</v>
      </c>
      <c r="BB46" s="33">
        <f t="shared" si="60"/>
        <v>3.4061485928791324E-3</v>
      </c>
      <c r="BC46" s="34">
        <f t="shared" si="61"/>
        <v>-8.9420747375379417E-4</v>
      </c>
      <c r="BD46" s="35">
        <f t="shared" si="36"/>
        <v>-2.4672467615466376E-3</v>
      </c>
      <c r="BE46" s="33">
        <f t="shared" si="37"/>
        <v>4.5045171940716333E-3</v>
      </c>
      <c r="BF46" s="34">
        <f t="shared" si="38"/>
        <v>1.1698295664135383E-3</v>
      </c>
      <c r="BG46" s="35">
        <f t="shared" si="39"/>
        <v>-5.5134432531167565E-4</v>
      </c>
      <c r="BH46" s="33">
        <f t="shared" si="40"/>
        <v>3.2110966526071039E-3</v>
      </c>
      <c r="BI46" s="34">
        <f t="shared" si="41"/>
        <v>1.4180087106250294E-3</v>
      </c>
      <c r="BJ46" s="35">
        <f t="shared" si="62"/>
        <v>2.5949051102989174E-3</v>
      </c>
      <c r="BK46" s="33">
        <f t="shared" si="42"/>
        <v>7.9615119045288729E-3</v>
      </c>
      <c r="BL46" s="34">
        <f t="shared" si="43"/>
        <v>5.4089471902059039E-3</v>
      </c>
      <c r="BM46" s="35">
        <f t="shared" si="63"/>
        <v>1.5987446361166002E-2</v>
      </c>
      <c r="BN46" s="33">
        <f t="shared" si="44"/>
        <v>1.6762394992359209E-2</v>
      </c>
      <c r="BO46" s="34">
        <f t="shared" si="45"/>
        <v>1.6394831263768506E-2</v>
      </c>
      <c r="BP46" s="35">
        <f t="shared" si="64"/>
        <v>1.5057555386867927E-2</v>
      </c>
      <c r="BQ46" s="33">
        <f t="shared" si="65"/>
        <v>1.5828680379582849E-2</v>
      </c>
      <c r="BR46" s="34">
        <f t="shared" si="69"/>
        <v>1.5463076827962885E-2</v>
      </c>
      <c r="BS46" s="35">
        <f t="shared" si="66"/>
        <v>1.6300946045030962E-2</v>
      </c>
      <c r="BT46" s="33">
        <f t="shared" si="67"/>
        <v>1.5888146588761032E-2</v>
      </c>
      <c r="BU46" s="34">
        <f t="shared" si="70"/>
        <v>1.6083783715063138E-2</v>
      </c>
    </row>
    <row r="47" spans="1:73">
      <c r="A47" s="98" t="s">
        <v>95</v>
      </c>
      <c r="B47" s="84">
        <v>0.11298497770534155</v>
      </c>
      <c r="C47" s="33">
        <v>6.3093722910035899E-2</v>
      </c>
      <c r="D47" s="84">
        <v>8.6106794819900134E-2</v>
      </c>
      <c r="E47" s="35">
        <v>2.9806925163555098E-2</v>
      </c>
      <c r="F47" s="33">
        <v>9.8191362306818686E-3</v>
      </c>
      <c r="G47" s="34">
        <v>1.9266958053166139E-2</v>
      </c>
      <c r="H47" s="84">
        <v>9.1419008955972991E-4</v>
      </c>
      <c r="I47" s="33">
        <v>-2.5991133270066857E-3</v>
      </c>
      <c r="J47" s="85">
        <v>-9.212736515735731E-4</v>
      </c>
      <c r="K47" s="84">
        <v>-1.7647878384444704E-3</v>
      </c>
      <c r="L47" s="33">
        <v>-3.9478822735825592E-3</v>
      </c>
      <c r="M47" s="85">
        <v>-2.9033918579115525E-3</v>
      </c>
      <c r="N47" s="84">
        <v>1.2918133461532477E-2</v>
      </c>
      <c r="O47" s="33">
        <v>8.946456704139516E-3</v>
      </c>
      <c r="P47" s="85">
        <v>1.0848855131943003E-2</v>
      </c>
      <c r="Q47" s="84">
        <v>2.2835139935084792E-2</v>
      </c>
      <c r="R47" s="33">
        <v>1.5642884395268952E-2</v>
      </c>
      <c r="S47" s="84">
        <v>1.9094964102790213E-2</v>
      </c>
      <c r="T47" s="35">
        <f t="shared" si="47"/>
        <v>4.4620738689518324E-2</v>
      </c>
      <c r="U47" s="33">
        <f t="shared" si="48"/>
        <v>3.7642262848874397E-2</v>
      </c>
      <c r="V47" s="34">
        <f t="shared" si="49"/>
        <v>4.1004027213435101E-2</v>
      </c>
      <c r="W47" s="35">
        <f t="shared" si="50"/>
        <v>5.9157311018291026E-2</v>
      </c>
      <c r="X47" s="33">
        <f t="shared" si="51"/>
        <v>5.4029592582412134E-2</v>
      </c>
      <c r="Y47" s="34">
        <f t="shared" si="52"/>
        <v>5.6508367505264223E-2</v>
      </c>
      <c r="Z47" s="35">
        <f t="shared" si="53"/>
        <v>6.0513819554365078E-2</v>
      </c>
      <c r="AA47" s="33">
        <f t="shared" si="18"/>
        <v>5.3346308946812693E-2</v>
      </c>
      <c r="AB47" s="34">
        <f t="shared" si="19"/>
        <v>5.6819820882997085E-2</v>
      </c>
      <c r="AC47" s="35">
        <f t="shared" si="20"/>
        <v>5.9089169536930664E-2</v>
      </c>
      <c r="AD47" s="33">
        <f t="shared" si="21"/>
        <v>5.7806225657437871E-2</v>
      </c>
      <c r="AE47" s="34">
        <f t="shared" si="22"/>
        <v>5.8430137878623389E-2</v>
      </c>
      <c r="AF47" s="35">
        <f t="shared" si="23"/>
        <v>6.4272120642721253E-2</v>
      </c>
      <c r="AG47" s="33">
        <f t="shared" si="24"/>
        <v>5.633127447510522E-2</v>
      </c>
      <c r="AH47" s="34">
        <f t="shared" si="25"/>
        <v>6.0195415301475208E-2</v>
      </c>
      <c r="AI47" s="35">
        <f t="shared" si="54"/>
        <v>5.189117001290211E-2</v>
      </c>
      <c r="AJ47" s="33">
        <f t="shared" si="26"/>
        <v>5.1527728240545523E-2</v>
      </c>
      <c r="AK47" s="34">
        <f t="shared" si="27"/>
        <v>5.1705264787346383E-2</v>
      </c>
      <c r="AL47" s="35">
        <f t="shared" ref="AL47:AQ47" si="82">AL21/AI21-1</f>
        <v>5.2462261816382139E-2</v>
      </c>
      <c r="AM47" s="33">
        <f t="shared" si="82"/>
        <v>5.2045163710742637E-2</v>
      </c>
      <c r="AN47" s="34">
        <f t="shared" si="82"/>
        <v>5.2248946689200437E-2</v>
      </c>
      <c r="AO47" s="35">
        <f t="shared" si="82"/>
        <v>6.0489271000521372E-2</v>
      </c>
      <c r="AP47" s="33">
        <f t="shared" si="82"/>
        <v>6.1233561951657967E-2</v>
      </c>
      <c r="AQ47" s="34">
        <f t="shared" si="82"/>
        <v>6.0869847581841663E-2</v>
      </c>
      <c r="AR47" s="35">
        <f t="shared" si="29"/>
        <v>6.3184429706177214E-2</v>
      </c>
      <c r="AS47" s="33">
        <f t="shared" si="30"/>
        <v>6.6299029197718573E-2</v>
      </c>
      <c r="AT47" s="34">
        <f t="shared" si="31"/>
        <v>6.4777556714502582E-2</v>
      </c>
      <c r="AU47" s="35">
        <f t="shared" si="32"/>
        <v>4.3952108295818748E-2</v>
      </c>
      <c r="AV47" s="33">
        <f t="shared" si="33"/>
        <v>6.144720824015959E-2</v>
      </c>
      <c r="AW47" s="34">
        <f t="shared" si="34"/>
        <v>5.2913691575248611E-2</v>
      </c>
      <c r="AX47" s="35">
        <f t="shared" si="56"/>
        <v>7.0411158783372896E-2</v>
      </c>
      <c r="AY47" s="33">
        <f t="shared" si="57"/>
        <v>8.3089311859443571E-2</v>
      </c>
      <c r="AZ47" s="34">
        <f t="shared" si="58"/>
        <v>7.695797175715513E-2</v>
      </c>
      <c r="BA47" s="35">
        <f t="shared" si="59"/>
        <v>6.481398839709529E-2</v>
      </c>
      <c r="BB47" s="33">
        <f t="shared" si="60"/>
        <v>7.6249483684427855E-2</v>
      </c>
      <c r="BC47" s="34">
        <f t="shared" si="61"/>
        <v>7.0752730109204354E-2</v>
      </c>
      <c r="BD47" s="35">
        <f t="shared" si="36"/>
        <v>3.9452729115390106E-2</v>
      </c>
      <c r="BE47" s="33">
        <f t="shared" si="37"/>
        <v>4.8933067239791184E-2</v>
      </c>
      <c r="BF47" s="34">
        <f t="shared" si="38"/>
        <v>4.440138267144067E-2</v>
      </c>
      <c r="BG47" s="35">
        <f t="shared" si="39"/>
        <v>2.453623438078445E-2</v>
      </c>
      <c r="BH47" s="33">
        <f t="shared" si="40"/>
        <v>3.7489896587624472E-2</v>
      </c>
      <c r="BI47" s="34">
        <f t="shared" si="41"/>
        <v>3.1327271902933385E-2</v>
      </c>
      <c r="BJ47" s="35">
        <f t="shared" si="62"/>
        <v>3.8935298642291061E-2</v>
      </c>
      <c r="BK47" s="33">
        <f t="shared" si="42"/>
        <v>4.0056169688886589E-2</v>
      </c>
      <c r="BL47" s="34">
        <f t="shared" si="43"/>
        <v>3.9526433524340376E-2</v>
      </c>
      <c r="BM47" s="35">
        <f t="shared" si="63"/>
        <v>1.0626794950378438E-2</v>
      </c>
      <c r="BN47" s="33">
        <f t="shared" si="44"/>
        <v>1.378550335073947E-2</v>
      </c>
      <c r="BO47" s="34">
        <f t="shared" si="45"/>
        <v>1.2293511428032255E-2</v>
      </c>
      <c r="BP47" s="35">
        <f t="shared" si="64"/>
        <v>8.9067887857601225E-3</v>
      </c>
      <c r="BQ47" s="33">
        <f t="shared" si="65"/>
        <v>1.3685617862667199E-2</v>
      </c>
      <c r="BR47" s="34">
        <f t="shared" si="69"/>
        <v>1.1432090739458722E-2</v>
      </c>
      <c r="BS47" s="35">
        <f t="shared" si="66"/>
        <v>1.3228728326432515E-2</v>
      </c>
      <c r="BT47" s="33">
        <f t="shared" si="67"/>
        <v>1.7448609540492876E-2</v>
      </c>
      <c r="BU47" s="34">
        <f t="shared" si="70"/>
        <v>1.5463630919001048E-2</v>
      </c>
    </row>
    <row r="48" spans="1:73">
      <c r="A48" s="98" t="s">
        <v>96</v>
      </c>
      <c r="B48" s="84">
        <v>0.12350379422908464</v>
      </c>
      <c r="C48" s="33">
        <v>6.3346403317906752E-2</v>
      </c>
      <c r="D48" s="84">
        <v>8.4044999826639266E-2</v>
      </c>
      <c r="E48" s="35">
        <v>0.14426651415498992</v>
      </c>
      <c r="F48" s="33">
        <v>2.9100482513295445E-2</v>
      </c>
      <c r="G48" s="34">
        <v>7.0168481401330141E-2</v>
      </c>
      <c r="H48" s="84">
        <v>0.14039179752037434</v>
      </c>
      <c r="I48" s="33">
        <v>1.6778322509989119E-2</v>
      </c>
      <c r="J48" s="85">
        <v>6.3910769491381858E-2</v>
      </c>
      <c r="K48" s="84">
        <v>0.12133091466903667</v>
      </c>
      <c r="L48" s="33">
        <v>2.3224894394048956E-2</v>
      </c>
      <c r="M48" s="85">
        <v>6.3320678485597748E-2</v>
      </c>
      <c r="N48" s="84">
        <v>9.6400846859562517E-2</v>
      </c>
      <c r="O48" s="33">
        <v>2.1011858747676859E-2</v>
      </c>
      <c r="P48" s="85">
        <v>5.3504162318732007E-2</v>
      </c>
      <c r="Q48" s="84">
        <v>8.0230531569357444E-2</v>
      </c>
      <c r="R48" s="33">
        <v>3.303987821478338E-2</v>
      </c>
      <c r="S48" s="84">
        <v>5.4206993963675343E-2</v>
      </c>
      <c r="T48" s="35">
        <f t="shared" si="47"/>
        <v>3.565993803054468E-2</v>
      </c>
      <c r="U48" s="33">
        <f t="shared" si="48"/>
        <v>1.5749873299286676E-2</v>
      </c>
      <c r="V48" s="34">
        <f t="shared" si="49"/>
        <v>2.4900881010866183E-2</v>
      </c>
      <c r="W48" s="35">
        <f t="shared" si="50"/>
        <v>2.282785724401637E-2</v>
      </c>
      <c r="X48" s="33">
        <f t="shared" si="51"/>
        <v>1.4054883899443427E-2</v>
      </c>
      <c r="Y48" s="34">
        <f t="shared" si="52"/>
        <v>1.8129421872880247E-2</v>
      </c>
      <c r="Z48" s="35">
        <f t="shared" si="53"/>
        <v>1.050581973951803E-2</v>
      </c>
      <c r="AA48" s="33">
        <f t="shared" si="18"/>
        <v>1.0900337607678612E-2</v>
      </c>
      <c r="AB48" s="34">
        <f t="shared" si="19"/>
        <v>1.0716261341107369E-2</v>
      </c>
      <c r="AC48" s="35">
        <f t="shared" si="20"/>
        <v>1.9414399369695801E-2</v>
      </c>
      <c r="AD48" s="33">
        <f t="shared" si="21"/>
        <v>1.5837239602833453E-2</v>
      </c>
      <c r="AE48" s="34">
        <f t="shared" si="22"/>
        <v>1.7505942512434425E-2</v>
      </c>
      <c r="AF48" s="35">
        <f t="shared" si="23"/>
        <v>2.1564904734702184E-2</v>
      </c>
      <c r="AG48" s="33">
        <f t="shared" si="24"/>
        <v>1.6150551742947439E-2</v>
      </c>
      <c r="AH48" s="34">
        <f t="shared" si="25"/>
        <v>1.8681020977867835E-2</v>
      </c>
      <c r="AI48" s="35">
        <f t="shared" si="54"/>
        <v>4.1594368559986217E-2</v>
      </c>
      <c r="AJ48" s="33">
        <f t="shared" si="26"/>
        <v>3.6183733279169017E-2</v>
      </c>
      <c r="AK48" s="34">
        <f t="shared" si="27"/>
        <v>3.8719623826867888E-2</v>
      </c>
      <c r="AL48" s="35">
        <f t="shared" ref="AL48:AQ48" si="83">AL22/AI22-1</f>
        <v>5.3528710494943121E-2</v>
      </c>
      <c r="AM48" s="33">
        <f t="shared" si="83"/>
        <v>4.7871744609353062E-2</v>
      </c>
      <c r="AN48" s="34">
        <f t="shared" si="83"/>
        <v>5.0530424747960101E-2</v>
      </c>
      <c r="AO48" s="35">
        <f t="shared" si="83"/>
        <v>5.7186322044948668E-2</v>
      </c>
      <c r="AP48" s="33">
        <f t="shared" si="83"/>
        <v>4.8904982696187815E-2</v>
      </c>
      <c r="AQ48" s="34">
        <f t="shared" si="83"/>
        <v>5.280818313147484E-2</v>
      </c>
      <c r="AR48" s="35">
        <f t="shared" si="29"/>
        <v>5.7651412044913197E-2</v>
      </c>
      <c r="AS48" s="33">
        <f t="shared" si="30"/>
        <v>5.149747130536686E-2</v>
      </c>
      <c r="AT48" s="34">
        <f t="shared" si="31"/>
        <v>5.4410037910557874E-2</v>
      </c>
      <c r="AU48" s="35">
        <f t="shared" si="32"/>
        <v>5.8563721054924356E-2</v>
      </c>
      <c r="AV48" s="33">
        <f t="shared" si="33"/>
        <v>4.8260571954713782E-2</v>
      </c>
      <c r="AW48" s="34">
        <f t="shared" si="34"/>
        <v>5.3151886168100626E-2</v>
      </c>
      <c r="AX48" s="35">
        <f t="shared" si="56"/>
        <v>4.6124234692262345E-2</v>
      </c>
      <c r="AY48" s="33">
        <f t="shared" si="57"/>
        <v>4.458249060965036E-2</v>
      </c>
      <c r="AZ48" s="34">
        <f t="shared" si="58"/>
        <v>4.5318178934297793E-2</v>
      </c>
      <c r="BA48" s="35">
        <f t="shared" si="59"/>
        <v>4.3479313433558486E-2</v>
      </c>
      <c r="BB48" s="33">
        <f t="shared" si="60"/>
        <v>3.9924764196608953E-2</v>
      </c>
      <c r="BC48" s="34">
        <f t="shared" si="61"/>
        <v>4.162222935146076E-2</v>
      </c>
      <c r="BD48" s="35">
        <f t="shared" si="36"/>
        <v>5.1481335405888284E-2</v>
      </c>
      <c r="BE48" s="33">
        <f t="shared" si="37"/>
        <v>5.2797608281643926E-2</v>
      </c>
      <c r="BF48" s="34">
        <f t="shared" si="38"/>
        <v>5.2167905126056402E-2</v>
      </c>
      <c r="BG48" s="35">
        <f t="shared" si="39"/>
        <v>5.8018181015842218E-2</v>
      </c>
      <c r="BH48" s="33">
        <f t="shared" si="40"/>
        <v>5.932584496758575E-2</v>
      </c>
      <c r="BI48" s="34">
        <f t="shared" si="41"/>
        <v>5.8700668521473043E-2</v>
      </c>
      <c r="BJ48" s="35">
        <f t="shared" si="62"/>
        <v>4.2735889388236137E-2</v>
      </c>
      <c r="BK48" s="33">
        <f t="shared" si="42"/>
        <v>6.0997481492787831E-2</v>
      </c>
      <c r="BL48" s="34">
        <f t="shared" si="43"/>
        <v>5.2272489500664987E-2</v>
      </c>
      <c r="BM48" s="35">
        <f t="shared" si="63"/>
        <v>8.0588791168132445E-2</v>
      </c>
      <c r="BN48" s="33">
        <f t="shared" si="44"/>
        <v>9.0246632739304777E-2</v>
      </c>
      <c r="BO48" s="34">
        <f t="shared" si="45"/>
        <v>8.5674144669407815E-2</v>
      </c>
      <c r="BP48" s="35">
        <f t="shared" si="64"/>
        <v>7.5337426719291445E-2</v>
      </c>
      <c r="BQ48" s="33">
        <f t="shared" si="65"/>
        <v>8.5208409876537106E-2</v>
      </c>
      <c r="BR48" s="34">
        <f t="shared" si="69"/>
        <v>8.0556900742230653E-2</v>
      </c>
      <c r="BS48" s="35">
        <f t="shared" si="66"/>
        <v>5.0984711901309376E-2</v>
      </c>
      <c r="BT48" s="33">
        <f t="shared" si="67"/>
        <v>5.9508158100724184E-2</v>
      </c>
      <c r="BU48" s="34">
        <f t="shared" si="70"/>
        <v>5.551105075497853E-2</v>
      </c>
    </row>
    <row r="49" spans="1:73">
      <c r="A49" s="98" t="s">
        <v>97</v>
      </c>
      <c r="B49" s="84">
        <v>6.7467925902723547E-2</v>
      </c>
      <c r="C49" s="33">
        <v>7.3281355551468641E-2</v>
      </c>
      <c r="D49" s="84">
        <v>7.1493311994486053E-2</v>
      </c>
      <c r="E49" s="35">
        <v>4.9975381585425804E-2</v>
      </c>
      <c r="F49" s="33">
        <v>4.8072217086301494E-2</v>
      </c>
      <c r="G49" s="34">
        <v>4.8655376607701806E-2</v>
      </c>
      <c r="H49" s="84">
        <v>4.7948417350527572E-2</v>
      </c>
      <c r="I49" s="33">
        <v>4.2611425310019158E-2</v>
      </c>
      <c r="J49" s="85">
        <v>4.4248822069560934E-2</v>
      </c>
      <c r="K49" s="84">
        <v>6.0437409106163908E-2</v>
      </c>
      <c r="L49" s="33">
        <v>4.2760988840091052E-2</v>
      </c>
      <c r="M49" s="85">
        <v>4.8203353052103992E-2</v>
      </c>
      <c r="N49" s="84">
        <v>0.10425402853601295</v>
      </c>
      <c r="O49" s="33">
        <v>5.2318228458252847E-2</v>
      </c>
      <c r="P49" s="85">
        <v>6.8495288792501441E-2</v>
      </c>
      <c r="Q49" s="84">
        <v>0.12667781227609276</v>
      </c>
      <c r="R49" s="33">
        <v>3.8322429959523285E-2</v>
      </c>
      <c r="S49" s="84">
        <v>6.6764563424028811E-2</v>
      </c>
      <c r="T49" s="35">
        <f t="shared" si="47"/>
        <v>0.1704540636791454</v>
      </c>
      <c r="U49" s="33">
        <f t="shared" si="48"/>
        <v>3.4800554712324905E-2</v>
      </c>
      <c r="V49" s="34">
        <f t="shared" si="49"/>
        <v>8.0920772884189862E-2</v>
      </c>
      <c r="W49" s="35">
        <f t="shared" si="50"/>
        <v>0.17272480304265136</v>
      </c>
      <c r="X49" s="33">
        <f t="shared" si="51"/>
        <v>3.9929932676276314E-2</v>
      </c>
      <c r="Y49" s="34">
        <f t="shared" si="52"/>
        <v>8.8817916936145158E-2</v>
      </c>
      <c r="Z49" s="35">
        <f t="shared" si="53"/>
        <v>0.14509204348900417</v>
      </c>
      <c r="AA49" s="33">
        <f t="shared" si="18"/>
        <v>3.9015728056823962E-2</v>
      </c>
      <c r="AB49" s="34">
        <f t="shared" si="19"/>
        <v>8.1076777994145921E-2</v>
      </c>
      <c r="AC49" s="35">
        <f t="shared" si="20"/>
        <v>0.10442769093827131</v>
      </c>
      <c r="AD49" s="33">
        <f t="shared" si="21"/>
        <v>3.283363445480747E-2</v>
      </c>
      <c r="AE49" s="34">
        <f t="shared" si="22"/>
        <v>6.2902878635112236E-2</v>
      </c>
      <c r="AF49" s="35">
        <f t="shared" si="23"/>
        <v>8.6481865917694467E-2</v>
      </c>
      <c r="AG49" s="33">
        <f t="shared" si="24"/>
        <v>4.2626020027043188E-2</v>
      </c>
      <c r="AH49" s="34">
        <f t="shared" si="25"/>
        <v>6.1764909644172361E-2</v>
      </c>
      <c r="AI49" s="35">
        <f t="shared" si="54"/>
        <v>3.5022254192330182E-2</v>
      </c>
      <c r="AJ49" s="33">
        <f t="shared" si="26"/>
        <v>2.3507005849544349E-2</v>
      </c>
      <c r="AK49" s="34">
        <f t="shared" si="27"/>
        <v>2.8649297068315649E-2</v>
      </c>
      <c r="AL49" s="35">
        <f t="shared" ref="AL49:AQ49" si="84">AL23/AI23-1</f>
        <v>2.024150812266523E-2</v>
      </c>
      <c r="AM49" s="33">
        <f t="shared" si="84"/>
        <v>1.6959515138626813E-2</v>
      </c>
      <c r="AN49" s="34">
        <f t="shared" si="84"/>
        <v>1.8434214057430065E-2</v>
      </c>
      <c r="AO49" s="35">
        <f t="shared" si="84"/>
        <v>1.5678218664850085E-2</v>
      </c>
      <c r="AP49" s="33">
        <f t="shared" si="84"/>
        <v>1.842800010455603E-2</v>
      </c>
      <c r="AQ49" s="34">
        <f t="shared" si="84"/>
        <v>1.7190247361335453E-2</v>
      </c>
      <c r="AR49" s="35">
        <f t="shared" si="29"/>
        <v>2.1294210112653866E-2</v>
      </c>
      <c r="AS49" s="33">
        <f t="shared" si="30"/>
        <v>1.7085023013876821E-2</v>
      </c>
      <c r="AT49" s="34">
        <f t="shared" si="31"/>
        <v>1.8976878258780694E-2</v>
      </c>
      <c r="AU49" s="35">
        <f t="shared" si="32"/>
        <v>1.7248632730332281E-2</v>
      </c>
      <c r="AV49" s="33">
        <f t="shared" si="33"/>
        <v>1.0152839346247999E-2</v>
      </c>
      <c r="AW49" s="34">
        <f t="shared" si="34"/>
        <v>1.334935749283539E-2</v>
      </c>
      <c r="AX49" s="35">
        <f t="shared" si="56"/>
        <v>3.8834755593213588E-2</v>
      </c>
      <c r="AY49" s="33">
        <f t="shared" si="57"/>
        <v>2.8969939212257545E-2</v>
      </c>
      <c r="AZ49" s="34">
        <f t="shared" si="58"/>
        <v>3.3430948601456123E-2</v>
      </c>
      <c r="BA49" s="35">
        <f t="shared" si="59"/>
        <v>4.4325552491552456E-2</v>
      </c>
      <c r="BB49" s="33">
        <f t="shared" si="60"/>
        <v>3.8674748521069224E-2</v>
      </c>
      <c r="BC49" s="34">
        <f t="shared" si="61"/>
        <v>4.1243483979749085E-2</v>
      </c>
      <c r="BD49" s="35">
        <f t="shared" si="36"/>
        <v>5.2411369278402287E-2</v>
      </c>
      <c r="BE49" s="33">
        <f t="shared" si="37"/>
        <v>4.1519930189796384E-2</v>
      </c>
      <c r="BF49" s="34">
        <f t="shared" si="38"/>
        <v>4.648560201101315E-2</v>
      </c>
      <c r="BG49" s="35">
        <f t="shared" si="39"/>
        <v>5.5128544924463396E-2</v>
      </c>
      <c r="BH49" s="33">
        <f t="shared" si="40"/>
        <v>4.54678067281582E-2</v>
      </c>
      <c r="BI49" s="34">
        <f t="shared" si="41"/>
        <v>4.9897313128121512E-2</v>
      </c>
      <c r="BJ49" s="35">
        <f t="shared" si="62"/>
        <v>6.4204973624717443E-2</v>
      </c>
      <c r="BK49" s="33">
        <f t="shared" si="42"/>
        <v>5.028084862795601E-2</v>
      </c>
      <c r="BL49" s="34">
        <f t="shared" si="43"/>
        <v>5.6696953913228043E-2</v>
      </c>
      <c r="BM49" s="35">
        <f t="shared" si="63"/>
        <v>5.4902516168625848E-2</v>
      </c>
      <c r="BN49" s="33">
        <f t="shared" si="44"/>
        <v>5.4373152021365057E-2</v>
      </c>
      <c r="BO49" s="34">
        <f t="shared" si="45"/>
        <v>5.4618811158171354E-2</v>
      </c>
      <c r="BP49" s="35">
        <f t="shared" si="64"/>
        <v>5.226886243623019E-2</v>
      </c>
      <c r="BQ49" s="33">
        <f t="shared" si="65"/>
        <v>4.7601816971756916E-2</v>
      </c>
      <c r="BR49" s="34">
        <f t="shared" si="69"/>
        <v>4.9768209971644994E-2</v>
      </c>
      <c r="BS49" s="35">
        <f t="shared" si="66"/>
        <v>6.1282640129284749E-2</v>
      </c>
      <c r="BT49" s="33">
        <f t="shared" si="67"/>
        <v>6.085240239314138E-2</v>
      </c>
      <c r="BU49" s="34">
        <f t="shared" si="70"/>
        <v>6.1052589919990519E-2</v>
      </c>
    </row>
    <row r="50" spans="1:73">
      <c r="A50" s="98" t="s">
        <v>98</v>
      </c>
      <c r="B50" s="84">
        <v>4.0143999578653444E-2</v>
      </c>
      <c r="C50" s="33">
        <v>5.1839114114366369E-2</v>
      </c>
      <c r="D50" s="84">
        <v>4.8518513261219809E-2</v>
      </c>
      <c r="E50" s="35">
        <v>3.0275229357798139E-2</v>
      </c>
      <c r="F50" s="33">
        <v>3.6647331264894945E-2</v>
      </c>
      <c r="G50" s="34">
        <v>3.4852546916890104E-2</v>
      </c>
      <c r="H50" s="84">
        <v>4.4523597506684887E-4</v>
      </c>
      <c r="I50" s="33">
        <v>3.6219311182441594E-3</v>
      </c>
      <c r="J50" s="85">
        <v>2.7311317810101432E-3</v>
      </c>
      <c r="K50" s="84">
        <v>-1.3629283489096533E-2</v>
      </c>
      <c r="L50" s="33">
        <v>4.9918962722852456E-3</v>
      </c>
      <c r="M50" s="85">
        <v>-2.1789544131611827E-4</v>
      </c>
      <c r="N50" s="84">
        <v>2.0867407365630086E-3</v>
      </c>
      <c r="O50" s="33">
        <v>2.1502601814815669E-4</v>
      </c>
      <c r="P50" s="85">
        <v>7.3166555100634412E-4</v>
      </c>
      <c r="Q50" s="84">
        <v>8.1832507879333605E-2</v>
      </c>
      <c r="R50" s="33">
        <v>5.5873247914695945E-2</v>
      </c>
      <c r="S50" s="84">
        <v>6.3048347955945383E-2</v>
      </c>
      <c r="T50" s="35">
        <f t="shared" si="47"/>
        <v>6.7578815940068759E-2</v>
      </c>
      <c r="U50" s="33">
        <f t="shared" si="48"/>
        <v>5.3527435610302376E-2</v>
      </c>
      <c r="V50" s="34">
        <f t="shared" si="49"/>
        <v>5.7479842545034243E-2</v>
      </c>
      <c r="W50" s="35">
        <f t="shared" si="50"/>
        <v>7.9625749232493437E-2</v>
      </c>
      <c r="X50" s="33">
        <f t="shared" si="51"/>
        <v>6.3717532467532534E-2</v>
      </c>
      <c r="Y50" s="34">
        <f t="shared" si="52"/>
        <v>6.8234968518646744E-2</v>
      </c>
      <c r="Z50" s="35">
        <f t="shared" si="53"/>
        <v>7.9304897314375955E-2</v>
      </c>
      <c r="AA50" s="33">
        <f t="shared" si="18"/>
        <v>5.4577496775131351E-2</v>
      </c>
      <c r="AB50" s="34">
        <f t="shared" si="19"/>
        <v>6.1674180009327007E-2</v>
      </c>
      <c r="AC50" s="35">
        <f t="shared" si="20"/>
        <v>0.12336901973904313</v>
      </c>
      <c r="AD50" s="33">
        <f t="shared" si="21"/>
        <v>6.1038849168748355E-2</v>
      </c>
      <c r="AE50" s="34">
        <f t="shared" si="22"/>
        <v>7.9224471369132576E-2</v>
      </c>
      <c r="AF50" s="35">
        <f t="shared" si="23"/>
        <v>0.15032387759660493</v>
      </c>
      <c r="AG50" s="33">
        <f t="shared" si="24"/>
        <v>4.8207443008378315E-2</v>
      </c>
      <c r="AH50" s="34">
        <f t="shared" si="25"/>
        <v>7.9219898247597564E-2</v>
      </c>
      <c r="AI50" s="35">
        <f t="shared" si="54"/>
        <v>0.19016181229773466</v>
      </c>
      <c r="AJ50" s="33">
        <f t="shared" si="26"/>
        <v>3.6944095915237618E-2</v>
      </c>
      <c r="AK50" s="34">
        <f t="shared" si="27"/>
        <v>8.6541584168787988E-2</v>
      </c>
      <c r="AL50" s="35">
        <f t="shared" ref="AL50:AP50" si="85">AL24/AI24-1</f>
        <v>0.17815966934957572</v>
      </c>
      <c r="AM50" s="33">
        <f t="shared" si="85"/>
        <v>4.2574168683337854E-2</v>
      </c>
      <c r="AN50" s="34">
        <f t="shared" si="85"/>
        <v>9.0649646155922747E-2</v>
      </c>
      <c r="AO50" s="35">
        <f t="shared" si="85"/>
        <v>0.15186484490398811</v>
      </c>
      <c r="AP50" s="33">
        <f t="shared" si="85"/>
        <v>4.8759170105456162E-2</v>
      </c>
      <c r="AQ50" s="34">
        <f>AQ24/AN24-1</f>
        <v>8.8251414427156893E-2</v>
      </c>
      <c r="AR50" s="35">
        <f t="shared" si="29"/>
        <v>0.1071371323234751</v>
      </c>
      <c r="AS50" s="33">
        <f t="shared" si="30"/>
        <v>4.1983742058883777E-2</v>
      </c>
      <c r="AT50" s="34">
        <f>AT24/AQ24-1</f>
        <v>6.8398008172018576E-2</v>
      </c>
      <c r="AU50" s="35">
        <f t="shared" si="32"/>
        <v>7.8309655234820363E-2</v>
      </c>
      <c r="AV50" s="33">
        <f t="shared" si="33"/>
        <v>4.4776315099386288E-2</v>
      </c>
      <c r="AW50" s="34">
        <f>AW24/AT24-1</f>
        <v>5.8864229070200613E-2</v>
      </c>
      <c r="AX50" s="35">
        <f t="shared" si="56"/>
        <v>3.3248296465375526E-2</v>
      </c>
      <c r="AY50" s="33">
        <f t="shared" si="57"/>
        <v>2.7835297365812028E-2</v>
      </c>
      <c r="AZ50" s="34">
        <f>AZ24/AW24-1</f>
        <v>3.0151150683947803E-2</v>
      </c>
      <c r="BA50" s="35">
        <f t="shared" si="59"/>
        <v>1.4879066972044885E-2</v>
      </c>
      <c r="BB50" s="33">
        <f t="shared" si="60"/>
        <v>1.1965665864885677E-2</v>
      </c>
      <c r="BC50" s="34">
        <f>BC24/AZ24-1</f>
        <v>1.3215859030837107E-2</v>
      </c>
      <c r="BD50" s="35">
        <f t="shared" si="36"/>
        <v>1.2692264600906E-2</v>
      </c>
      <c r="BE50" s="33">
        <f t="shared" si="37"/>
        <v>1.8520529433766475E-2</v>
      </c>
      <c r="BF50" s="34">
        <f>BF24/BC24-1</f>
        <v>1.6015410016510634E-2</v>
      </c>
      <c r="BG50" s="35">
        <f t="shared" si="39"/>
        <v>2.1146794790744661E-2</v>
      </c>
      <c r="BH50" s="33">
        <f t="shared" si="40"/>
        <v>1.4428544351781758E-2</v>
      </c>
      <c r="BI50" s="34">
        <f>BI24/BF24-1</f>
        <v>1.7306754780347822E-2</v>
      </c>
      <c r="BJ50" s="35">
        <f t="shared" si="62"/>
        <v>2.4856833307537629E-2</v>
      </c>
      <c r="BK50" s="33">
        <f t="shared" si="42"/>
        <v>2.1358338977508939E-2</v>
      </c>
      <c r="BL50" s="34">
        <f>BL24/BI24-1</f>
        <v>2.2862809829344188E-2</v>
      </c>
      <c r="BM50" s="35">
        <f t="shared" si="63"/>
        <v>5.8248761628609369E-2</v>
      </c>
      <c r="BN50" s="33">
        <f t="shared" si="44"/>
        <v>4.1846266421229572E-2</v>
      </c>
      <c r="BO50" s="34">
        <f>BO24/BL24-1</f>
        <v>4.8913644674939416E-2</v>
      </c>
      <c r="BP50" s="35">
        <f t="shared" si="64"/>
        <v>5.4257702681489217E-2</v>
      </c>
      <c r="BQ50" s="33">
        <f t="shared" si="65"/>
        <v>4.8692426719928017E-2</v>
      </c>
      <c r="BR50" s="34">
        <f>BR24/BO24-1</f>
        <v>5.1111690116379949E-2</v>
      </c>
      <c r="BS50" s="35">
        <f t="shared" si="66"/>
        <v>6.2862944162436651E-2</v>
      </c>
      <c r="BT50" s="33">
        <f t="shared" si="67"/>
        <v>5.2898702385935525E-2</v>
      </c>
      <c r="BU50" s="34">
        <f>BU24/BR24-1</f>
        <v>5.7243190604066463E-2</v>
      </c>
    </row>
    <row r="51" spans="1:73">
      <c r="A51" s="98" t="s">
        <v>99</v>
      </c>
      <c r="B51" s="84">
        <v>6.7617691030132931E-2</v>
      </c>
      <c r="C51" s="33">
        <v>7.4092435720400918E-2</v>
      </c>
      <c r="D51" s="84">
        <v>7.2511547569428014E-2</v>
      </c>
      <c r="E51" s="35">
        <v>7.7741107444077695E-2</v>
      </c>
      <c r="F51" s="33">
        <v>6.8173790180148464E-2</v>
      </c>
      <c r="G51" s="34">
        <v>7.0499108734402904E-2</v>
      </c>
      <c r="H51" s="84">
        <v>4.8485879550867583E-2</v>
      </c>
      <c r="I51" s="33">
        <v>4.602072310405636E-2</v>
      </c>
      <c r="J51" s="85">
        <v>4.6623928065939513E-2</v>
      </c>
      <c r="K51" s="84">
        <v>5.4843420412136856E-2</v>
      </c>
      <c r="L51" s="33">
        <v>3.8200115917593092E-2</v>
      </c>
      <c r="M51" s="85">
        <v>4.2279850449447043E-2</v>
      </c>
      <c r="N51" s="84">
        <v>3.9224734656206683E-2</v>
      </c>
      <c r="O51" s="33">
        <v>5.8211530653674348E-2</v>
      </c>
      <c r="P51" s="85">
        <v>5.3501240221331736E-2</v>
      </c>
      <c r="Q51" s="84">
        <v>4.4552989934872667E-2</v>
      </c>
      <c r="R51" s="33">
        <v>3.7696033763368719E-2</v>
      </c>
      <c r="S51" s="84">
        <v>3.9374071793385701E-2</v>
      </c>
      <c r="T51" s="35">
        <f t="shared" si="47"/>
        <v>4.5203344197251027E-2</v>
      </c>
      <c r="U51" s="33">
        <f t="shared" si="48"/>
        <v>4.2150020797707688E-2</v>
      </c>
      <c r="V51" s="34">
        <f t="shared" si="49"/>
        <v>4.2900954903464239E-2</v>
      </c>
      <c r="W51" s="35">
        <f t="shared" si="50"/>
        <v>3.4436008676789642E-2</v>
      </c>
      <c r="X51" s="33">
        <f t="shared" si="51"/>
        <v>2.3637411858619117E-2</v>
      </c>
      <c r="Y51" s="34">
        <f t="shared" si="52"/>
        <v>2.6299081035923155E-2</v>
      </c>
      <c r="Z51" s="35">
        <f t="shared" si="53"/>
        <v>-4.1939711664482626E-3</v>
      </c>
      <c r="AA51" s="33">
        <f t="shared" si="18"/>
        <v>9.6612078676023838E-3</v>
      </c>
      <c r="AB51" s="34">
        <f t="shared" si="19"/>
        <v>6.2190674654858391E-3</v>
      </c>
      <c r="AC51" s="35">
        <f t="shared" si="20"/>
        <v>1.0792313766780692E-2</v>
      </c>
      <c r="AD51" s="33">
        <f t="shared" si="21"/>
        <v>4.290924694271725E-3</v>
      </c>
      <c r="AE51" s="34">
        <f t="shared" si="22"/>
        <v>5.8893958515353617E-3</v>
      </c>
      <c r="AF51" s="35">
        <f t="shared" si="23"/>
        <v>0.10859375000000004</v>
      </c>
      <c r="AG51" s="33">
        <f t="shared" si="24"/>
        <v>7.4513992736594759E-2</v>
      </c>
      <c r="AH51" s="34">
        <f t="shared" si="25"/>
        <v>8.293389094418524E-2</v>
      </c>
      <c r="AI51" s="35">
        <f t="shared" si="54"/>
        <v>8.5623678646934431E-2</v>
      </c>
      <c r="AJ51" s="33">
        <f t="shared" si="26"/>
        <v>5.9604755656288422E-2</v>
      </c>
      <c r="AK51" s="34">
        <f t="shared" si="27"/>
        <v>6.6185426135519698E-2</v>
      </c>
      <c r="AL51" s="35">
        <f t="shared" ref="AL51:AQ51" si="86">AL25/AI25-1</f>
        <v>8.4929135562046953E-2</v>
      </c>
      <c r="AM51" s="33">
        <f t="shared" si="86"/>
        <v>5.4187931552086566E-2</v>
      </c>
      <c r="AN51" s="34">
        <f t="shared" si="86"/>
        <v>6.2104705915131841E-2</v>
      </c>
      <c r="AO51" s="35">
        <f t="shared" si="86"/>
        <v>9.7227762265656104E-2</v>
      </c>
      <c r="AP51" s="33">
        <f t="shared" si="86"/>
        <v>5.8877972376477183E-2</v>
      </c>
      <c r="AQ51" s="34">
        <f t="shared" si="86"/>
        <v>6.8966421825813251E-2</v>
      </c>
      <c r="AR51" s="35">
        <f t="shared" si="29"/>
        <v>0.14114332454785061</v>
      </c>
      <c r="AS51" s="33">
        <f t="shared" si="30"/>
        <v>6.7336784777785264E-2</v>
      </c>
      <c r="AT51" s="34">
        <f t="shared" ref="AT51:AT53" si="87">AT25/AQ25-1</f>
        <v>8.7265945176568716E-2</v>
      </c>
      <c r="AU51" s="35">
        <f t="shared" si="32"/>
        <v>0.16111819050653065</v>
      </c>
      <c r="AV51" s="33">
        <f t="shared" si="33"/>
        <v>4.4851806356105639E-2</v>
      </c>
      <c r="AW51" s="34">
        <f t="shared" ref="AW51:AW53" si="88">AW25/AT25-1</f>
        <v>7.7801602527931335E-2</v>
      </c>
      <c r="AX51" s="35">
        <f t="shared" si="56"/>
        <v>0.20001371836202764</v>
      </c>
      <c r="AY51" s="33">
        <f t="shared" si="57"/>
        <v>3.2375727248063146E-2</v>
      </c>
      <c r="AZ51" s="34">
        <f t="shared" ref="AZ51:AZ53" si="89">AZ25/AW25-1</f>
        <v>8.3556709666610773E-2</v>
      </c>
      <c r="BA51" s="35">
        <f t="shared" si="59"/>
        <v>0.16198913975421547</v>
      </c>
      <c r="BB51" s="33">
        <f t="shared" si="60"/>
        <v>4.1580284404473478E-2</v>
      </c>
      <c r="BC51" s="34">
        <f t="shared" ref="BC51:BC53" si="90">BC25/AZ25-1</f>
        <v>8.2292914846739507E-2</v>
      </c>
      <c r="BD51" s="35">
        <f t="shared" si="36"/>
        <v>0.1460967091347336</v>
      </c>
      <c r="BE51" s="33">
        <f t="shared" si="37"/>
        <v>5.4834459364750066E-2</v>
      </c>
      <c r="BF51" s="34">
        <f t="shared" ref="BF51:BF53" si="91">BF25/BC25-1</f>
        <v>8.7964285714285717E-2</v>
      </c>
      <c r="BG51" s="35">
        <f t="shared" si="39"/>
        <v>0.10137774153397139</v>
      </c>
      <c r="BH51" s="33">
        <f t="shared" si="40"/>
        <v>4.7758258697212064E-2</v>
      </c>
      <c r="BI51" s="34">
        <f t="shared" ref="BI51:BI53" si="92">BI25/BF25-1</f>
        <v>6.8263138889800734E-2</v>
      </c>
      <c r="BJ51" s="35">
        <f t="shared" si="62"/>
        <v>9.9021861969525782E-2</v>
      </c>
      <c r="BK51" s="33">
        <f t="shared" si="42"/>
        <v>6.810572240259738E-2</v>
      </c>
      <c r="BL51" s="34">
        <f t="shared" ref="BL51:BL53" si="93">BL25/BI25-1</f>
        <v>8.029499884766067E-2</v>
      </c>
      <c r="BM51" s="35">
        <f t="shared" si="63"/>
        <v>4.1202751577902319E-2</v>
      </c>
      <c r="BN51" s="33">
        <f t="shared" si="44"/>
        <v>5.3314018380868688E-2</v>
      </c>
      <c r="BO51" s="34">
        <f t="shared" ref="BO51:BO53" si="94">BO25/BL25-1</f>
        <v>4.8456144842201176E-2</v>
      </c>
      <c r="BP51" s="35">
        <f t="shared" si="64"/>
        <v>2.2135948780820147E-2</v>
      </c>
      <c r="BQ51" s="33">
        <f t="shared" si="65"/>
        <v>2.1982233845876387E-2</v>
      </c>
      <c r="BR51" s="34">
        <f t="shared" ref="BR51:BR52" si="95">BR25/BO25-1</f>
        <v>2.2043462926286672E-2</v>
      </c>
      <c r="BS51" s="35">
        <f t="shared" si="66"/>
        <v>1.6825481441993695E-2</v>
      </c>
      <c r="BT51" s="33">
        <f t="shared" si="67"/>
        <v>2.5127401884003531E-2</v>
      </c>
      <c r="BU51" s="34">
        <f t="shared" ref="BU51:BU52" si="96">BU25/BR25-1</f>
        <v>2.1820208911245809E-2</v>
      </c>
    </row>
    <row r="52" spans="1:73" ht="15" customHeight="1">
      <c r="A52" s="98" t="s">
        <v>100</v>
      </c>
      <c r="B52" s="84">
        <v>0.3833470851544647</v>
      </c>
      <c r="C52" s="33">
        <v>0.16573335389084587</v>
      </c>
      <c r="D52" s="84">
        <v>0.21491097512037638</v>
      </c>
      <c r="E52" s="35">
        <v>-7.284345047923324E-2</v>
      </c>
      <c r="F52" s="33">
        <v>4.5162718618552145E-2</v>
      </c>
      <c r="G52" s="34">
        <v>1.4797763893455995E-2</v>
      </c>
      <c r="H52" s="84">
        <v>-6.8228807718814566E-2</v>
      </c>
      <c r="I52" s="33">
        <v>4.384664266045335E-2</v>
      </c>
      <c r="J52" s="85">
        <v>1.7498379779649964E-2</v>
      </c>
      <c r="K52" s="84">
        <v>4.1420118343195256E-2</v>
      </c>
      <c r="L52" s="33">
        <v>1.6842532467532534E-2</v>
      </c>
      <c r="M52" s="85">
        <v>2.2133757961783518E-2</v>
      </c>
      <c r="N52" s="84">
        <v>1.8465909090909172E-2</v>
      </c>
      <c r="O52" s="33">
        <v>3.8515266413889471E-2</v>
      </c>
      <c r="P52" s="85">
        <v>3.4117463779404833E-2</v>
      </c>
      <c r="Q52" s="84">
        <v>-6.9735006973500324E-3</v>
      </c>
      <c r="R52" s="33">
        <v>9.3197540353574082E-2</v>
      </c>
      <c r="S52" s="84">
        <v>7.1557698101837985E-2</v>
      </c>
      <c r="T52" s="35">
        <f t="shared" si="47"/>
        <v>7.7247191011236005E-2</v>
      </c>
      <c r="U52" s="33">
        <f t="shared" si="48"/>
        <v>7.3475127438917154E-2</v>
      </c>
      <c r="V52" s="34">
        <f t="shared" si="49"/>
        <v>7.4230282581189355E-2</v>
      </c>
      <c r="W52" s="35">
        <f t="shared" si="50"/>
        <v>6.0625814863102923E-2</v>
      </c>
      <c r="X52" s="33">
        <f t="shared" si="51"/>
        <v>6.0094972981824091E-2</v>
      </c>
      <c r="Y52" s="34">
        <f t="shared" si="52"/>
        <v>6.0201544300484189E-2</v>
      </c>
      <c r="Z52" s="35">
        <f t="shared" si="53"/>
        <v>4.1794714197910254E-2</v>
      </c>
      <c r="AA52" s="33">
        <f t="shared" si="18"/>
        <v>5.159097930182277E-2</v>
      </c>
      <c r="AB52" s="34">
        <f t="shared" si="19"/>
        <v>4.962350327120113E-2</v>
      </c>
      <c r="AC52" s="35">
        <f t="shared" si="20"/>
        <v>8.4955752212389379E-2</v>
      </c>
      <c r="AD52" s="33">
        <f t="shared" si="21"/>
        <v>6.4336075205640331E-2</v>
      </c>
      <c r="AE52" s="34">
        <f t="shared" si="22"/>
        <v>6.844643067152778E-2</v>
      </c>
      <c r="AF52" s="35">
        <f t="shared" si="23"/>
        <v>5.9815116911364763E-2</v>
      </c>
      <c r="AG52" s="33">
        <f t="shared" si="24"/>
        <v>4.4714325144907585E-2</v>
      </c>
      <c r="AH52" s="34">
        <f t="shared" si="25"/>
        <v>4.7771051183269186E-2</v>
      </c>
      <c r="AI52" s="35">
        <f t="shared" si="54"/>
        <v>3.0785017957927208E-2</v>
      </c>
      <c r="AJ52" s="33">
        <f t="shared" si="26"/>
        <v>2.6948480845442546E-2</v>
      </c>
      <c r="AK52" s="34">
        <f t="shared" si="27"/>
        <v>2.773400567286477E-2</v>
      </c>
      <c r="AL52" s="35">
        <f t="shared" ref="AL52:AQ52" si="97">AL26/AI26-1</f>
        <v>2.7376804380288666E-2</v>
      </c>
      <c r="AM52" s="33">
        <f t="shared" si="97"/>
        <v>2.2253666066375022E-2</v>
      </c>
      <c r="AN52" s="34">
        <f t="shared" si="97"/>
        <v>2.3305734437289116E-2</v>
      </c>
      <c r="AO52" s="35">
        <f t="shared" si="97"/>
        <v>2.3740310077519311E-2</v>
      </c>
      <c r="AP52" s="33">
        <f t="shared" si="97"/>
        <v>3.6743425191896328E-2</v>
      </c>
      <c r="AQ52" s="34">
        <f t="shared" si="97"/>
        <v>3.4062531215662828E-2</v>
      </c>
      <c r="AR52" s="35">
        <f t="shared" si="29"/>
        <v>3.8334122101277845E-2</v>
      </c>
      <c r="AS52" s="33">
        <f t="shared" si="30"/>
        <v>1.213739531496616E-3</v>
      </c>
      <c r="AT52" s="34">
        <f t="shared" si="87"/>
        <v>8.7905718701699609E-3</v>
      </c>
      <c r="AU52" s="35">
        <f t="shared" si="32"/>
        <v>9.9361896080218726E-2</v>
      </c>
      <c r="AV52" s="33">
        <f t="shared" si="33"/>
        <v>5.0794035640683743E-2</v>
      </c>
      <c r="AW52" s="34">
        <f t="shared" si="88"/>
        <v>6.0997797567748702E-2</v>
      </c>
      <c r="AX52" s="35">
        <f t="shared" si="56"/>
        <v>0.10364842454394685</v>
      </c>
      <c r="AY52" s="33">
        <f t="shared" si="57"/>
        <v>6.9450853714813077E-2</v>
      </c>
      <c r="AZ52" s="34">
        <f t="shared" si="89"/>
        <v>7.6895306859205759E-2</v>
      </c>
      <c r="BA52" s="35">
        <f t="shared" si="59"/>
        <v>6.4988730277986573E-2</v>
      </c>
      <c r="BB52" s="33">
        <f t="shared" si="60"/>
        <v>2.0819848975188737E-2</v>
      </c>
      <c r="BC52" s="34">
        <f t="shared" si="90"/>
        <v>3.0673818303721179E-2</v>
      </c>
      <c r="BD52" s="35">
        <f t="shared" si="36"/>
        <v>9.7001763668430385E-2</v>
      </c>
      <c r="BE52" s="33">
        <f t="shared" si="37"/>
        <v>5.5796259114445634E-2</v>
      </c>
      <c r="BF52" s="34">
        <f t="shared" si="91"/>
        <v>6.5295169946332665E-2</v>
      </c>
      <c r="BG52" s="35">
        <f t="shared" si="39"/>
        <v>0.12829581993569139</v>
      </c>
      <c r="BH52" s="33">
        <f t="shared" si="40"/>
        <v>6.3557201481333259E-2</v>
      </c>
      <c r="BI52" s="34">
        <f t="shared" si="92"/>
        <v>7.8925272879932784E-2</v>
      </c>
      <c r="BJ52" s="35">
        <f t="shared" si="62"/>
        <v>0.19549729267597615</v>
      </c>
      <c r="BK52" s="33">
        <f t="shared" si="42"/>
        <v>7.5287031808770832E-2</v>
      </c>
      <c r="BL52" s="34">
        <f t="shared" si="93"/>
        <v>0.10512911213300313</v>
      </c>
      <c r="BM52" s="35">
        <f t="shared" si="63"/>
        <v>0.25244338498212149</v>
      </c>
      <c r="BN52" s="33">
        <f t="shared" si="44"/>
        <v>6.6252406791527996E-2</v>
      </c>
      <c r="BO52" s="34">
        <f t="shared" si="94"/>
        <v>0.11625376096280648</v>
      </c>
      <c r="BP52" s="35">
        <f t="shared" si="64"/>
        <v>0.14750666159116865</v>
      </c>
      <c r="BQ52" s="33">
        <f t="shared" si="65"/>
        <v>4.8017729623245575E-2</v>
      </c>
      <c r="BR52" s="34">
        <f t="shared" si="95"/>
        <v>7.7995067958937847E-2</v>
      </c>
      <c r="BS52" s="35">
        <f t="shared" si="66"/>
        <v>0.14181456294576211</v>
      </c>
      <c r="BT52" s="33">
        <f t="shared" si="67"/>
        <v>8.215852130325807E-2</v>
      </c>
      <c r="BU52" s="34">
        <f t="shared" si="96"/>
        <v>0.10129275948289629</v>
      </c>
    </row>
    <row r="53" spans="1:73" ht="13.5" thickBot="1">
      <c r="A53" s="70" t="s">
        <v>80</v>
      </c>
      <c r="B53" s="86">
        <v>0.49052059919669899</v>
      </c>
      <c r="C53" s="93">
        <v>0.441146638053451</v>
      </c>
      <c r="D53" s="86">
        <v>0.46458967676505813</v>
      </c>
      <c r="E53" s="92">
        <v>1.148020835749719E-3</v>
      </c>
      <c r="F53" s="93">
        <v>2.4095836225335177E-3</v>
      </c>
      <c r="G53" s="94">
        <v>1.7999810130997496E-3</v>
      </c>
      <c r="H53" s="86">
        <v>-4.674061688440645E-3</v>
      </c>
      <c r="I53" s="93">
        <v>-4.8000759533637404E-3</v>
      </c>
      <c r="J53" s="87">
        <v>-4.7392239428027949E-3</v>
      </c>
      <c r="K53" s="86">
        <v>-4.4501528953192482E-3</v>
      </c>
      <c r="L53" s="93">
        <v>-4.1412313873657736E-3</v>
      </c>
      <c r="M53" s="87">
        <v>-4.29041866914881E-3</v>
      </c>
      <c r="N53" s="86">
        <v>2.9799506515018059E-3</v>
      </c>
      <c r="O53" s="93">
        <v>2.5272412501735619E-3</v>
      </c>
      <c r="P53" s="87">
        <v>2.7458328619267558E-3</v>
      </c>
      <c r="Q53" s="86">
        <v>1.1836808296328494E-2</v>
      </c>
      <c r="R53" s="93">
        <v>1.1567470727436913E-2</v>
      </c>
      <c r="S53" s="86">
        <v>1.1697551258219141E-2</v>
      </c>
      <c r="T53" s="92">
        <f t="shared" si="47"/>
        <v>2.2769625326867438E-2</v>
      </c>
      <c r="U53" s="93">
        <f t="shared" si="48"/>
        <v>2.1223891371144665E-2</v>
      </c>
      <c r="V53" s="94">
        <f t="shared" si="49"/>
        <v>2.197052902323704E-2</v>
      </c>
      <c r="W53" s="92">
        <f t="shared" si="50"/>
        <v>4.48495539986562E-2</v>
      </c>
      <c r="X53" s="93">
        <f t="shared" si="51"/>
        <v>4.2504356056531911E-2</v>
      </c>
      <c r="Y53" s="94">
        <f t="shared" si="52"/>
        <v>4.3638045476957599E-2</v>
      </c>
      <c r="Z53" s="92">
        <f t="shared" si="53"/>
        <v>2.8549905075663462E-2</v>
      </c>
      <c r="AA53" s="93">
        <f t="shared" si="18"/>
        <v>2.7978928211064513E-2</v>
      </c>
      <c r="AB53" s="94">
        <f t="shared" si="19"/>
        <v>2.8255263888399273E-2</v>
      </c>
      <c r="AC53" s="92">
        <f t="shared" si="20"/>
        <v>2.1559524308636391E-2</v>
      </c>
      <c r="AD53" s="93">
        <f t="shared" si="21"/>
        <v>2.1791555162665288E-2</v>
      </c>
      <c r="AE53" s="94">
        <f t="shared" si="22"/>
        <v>2.1679227010718227E-2</v>
      </c>
      <c r="AF53" s="92">
        <f t="shared" si="23"/>
        <v>2.642619364397758E-2</v>
      </c>
      <c r="AG53" s="93">
        <f t="shared" si="24"/>
        <v>2.457858808862956E-2</v>
      </c>
      <c r="AH53" s="94">
        <f t="shared" si="25"/>
        <v>2.5472925191773355E-2</v>
      </c>
      <c r="AI53" s="92">
        <f t="shared" si="54"/>
        <v>2.9677522802618261E-2</v>
      </c>
      <c r="AJ53" s="93">
        <f t="shared" si="26"/>
        <v>2.6973118721794753E-2</v>
      </c>
      <c r="AK53" s="94">
        <f>AK27/AH27-1</f>
        <v>2.8283407735609556E-2</v>
      </c>
      <c r="AL53" s="92">
        <f t="shared" ref="AL53:AQ53" si="98">AL27/AI27-1</f>
        <v>3.018403201466402E-2</v>
      </c>
      <c r="AM53" s="93">
        <f t="shared" si="98"/>
        <v>2.8805078485049984E-2</v>
      </c>
      <c r="AN53" s="94">
        <f t="shared" si="98"/>
        <v>2.9474089937406855E-2</v>
      </c>
      <c r="AO53" s="92">
        <f t="shared" si="98"/>
        <v>2.3248635665793271E-2</v>
      </c>
      <c r="AP53" s="93">
        <f t="shared" si="98"/>
        <v>2.3086890008765071E-2</v>
      </c>
      <c r="AQ53" s="94">
        <f t="shared" si="98"/>
        <v>2.3165416454915988E-2</v>
      </c>
      <c r="AR53" s="92">
        <f t="shared" si="29"/>
        <v>2.0305874609565677E-2</v>
      </c>
      <c r="AS53" s="93">
        <f t="shared" si="30"/>
        <v>2.0263754110459997E-2</v>
      </c>
      <c r="AT53" s="94">
        <f t="shared" si="87"/>
        <v>2.0284204997286004E-2</v>
      </c>
      <c r="AU53" s="92">
        <f t="shared" si="32"/>
        <v>1.0962072445096505E-2</v>
      </c>
      <c r="AV53" s="93">
        <f t="shared" si="33"/>
        <v>1.1864409431652678E-2</v>
      </c>
      <c r="AW53" s="94">
        <f t="shared" si="88"/>
        <v>1.1426285859638119E-2</v>
      </c>
      <c r="AX53" s="92">
        <f t="shared" si="56"/>
        <v>7.3721427025263964E-4</v>
      </c>
      <c r="AY53" s="93">
        <f t="shared" si="57"/>
        <v>2.5773864535070246E-3</v>
      </c>
      <c r="AZ53" s="94">
        <f t="shared" si="89"/>
        <v>1.684313476674415E-3</v>
      </c>
      <c r="BA53" s="92">
        <f t="shared" si="59"/>
        <v>-2.7458571804683807E-3</v>
      </c>
      <c r="BB53" s="93">
        <f t="shared" si="60"/>
        <v>-1.0517137432954904E-3</v>
      </c>
      <c r="BC53" s="94">
        <f t="shared" si="90"/>
        <v>-1.8731386027223129E-3</v>
      </c>
      <c r="BD53" s="92">
        <f t="shared" si="36"/>
        <v>-6.5027834513043947E-3</v>
      </c>
      <c r="BE53" s="93">
        <f t="shared" si="37"/>
        <v>-4.9819002964608394E-3</v>
      </c>
      <c r="BF53" s="94">
        <f t="shared" si="91"/>
        <v>-5.7186731567390181E-3</v>
      </c>
      <c r="BG53" s="92">
        <f t="shared" si="39"/>
        <v>-1.3538357270026502E-3</v>
      </c>
      <c r="BH53" s="93">
        <f t="shared" si="40"/>
        <v>-1.9775654083642458E-4</v>
      </c>
      <c r="BI53" s="94">
        <f t="shared" si="92"/>
        <v>-7.573630068289372E-4</v>
      </c>
      <c r="BJ53" s="92">
        <f t="shared" si="62"/>
        <v>7.4117502657700118E-3</v>
      </c>
      <c r="BK53" s="93">
        <f t="shared" si="42"/>
        <v>1.0847203459130483E-2</v>
      </c>
      <c r="BL53" s="94">
        <f t="shared" si="93"/>
        <v>9.1852461688526343E-3</v>
      </c>
      <c r="BM53" s="92">
        <f t="shared" si="63"/>
        <v>1.9291637607621981E-2</v>
      </c>
      <c r="BN53" s="93">
        <f t="shared" si="44"/>
        <v>2.0965141178092006E-2</v>
      </c>
      <c r="BO53" s="94">
        <f t="shared" si="94"/>
        <v>2.0156978880767173E-2</v>
      </c>
      <c r="BP53" s="92">
        <f t="shared" ref="BP53:BU53" si="99">BP27/BM27-1</f>
        <v>2.1876175718640756E-2</v>
      </c>
      <c r="BQ53" s="93">
        <f t="shared" si="99"/>
        <v>2.1488627568875707E-2</v>
      </c>
      <c r="BR53" s="94">
        <f t="shared" si="99"/>
        <v>2.1675622169451625E-2</v>
      </c>
      <c r="BS53" s="92">
        <f t="shared" si="99"/>
        <v>2.396965084689695E-2</v>
      </c>
      <c r="BT53" s="93">
        <f t="shared" si="99"/>
        <v>2.3025158371573706E-2</v>
      </c>
      <c r="BU53" s="94">
        <f t="shared" si="99"/>
        <v>2.3480971830010855E-2</v>
      </c>
    </row>
    <row r="54" spans="1:73" ht="13.15" thickTop="1">
      <c r="Q54" s="102"/>
      <c r="R54" s="102"/>
      <c r="S54" s="102"/>
    </row>
    <row r="55" spans="1:73">
      <c r="A55" s="373"/>
      <c r="B55" s="373"/>
      <c r="C55" s="373"/>
      <c r="D55" s="373"/>
      <c r="E55" s="125"/>
      <c r="F55" s="125"/>
      <c r="G55" s="125"/>
      <c r="H55" s="125"/>
      <c r="I55" s="125"/>
      <c r="J55" s="125"/>
      <c r="K55" s="125"/>
      <c r="L55" s="125"/>
      <c r="M55" s="125"/>
      <c r="N55" s="125"/>
      <c r="O55" s="125"/>
      <c r="P55" s="125"/>
      <c r="Q55" s="241"/>
      <c r="R55" s="241"/>
      <c r="S55" s="241"/>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row>
    <row r="56" spans="1:73" ht="13.15">
      <c r="A56" s="125"/>
      <c r="B56" s="374"/>
      <c r="C56" s="374"/>
      <c r="D56" s="374"/>
      <c r="E56" s="374"/>
      <c r="F56" s="374"/>
      <c r="G56" s="374"/>
      <c r="H56" s="374"/>
      <c r="I56" s="374"/>
      <c r="J56" s="374"/>
      <c r="K56" s="374"/>
      <c r="L56" s="374"/>
      <c r="M56" s="374"/>
      <c r="N56" s="374"/>
      <c r="O56" s="374"/>
      <c r="P56" s="374"/>
      <c r="Q56" s="374"/>
      <c r="R56" s="374"/>
      <c r="S56" s="374"/>
      <c r="T56" s="374"/>
      <c r="U56" s="374"/>
      <c r="V56" s="374"/>
      <c r="W56" s="374"/>
      <c r="X56" s="374"/>
      <c r="Y56" s="374"/>
      <c r="Z56" s="374"/>
      <c r="AA56" s="374"/>
      <c r="AB56" s="374"/>
      <c r="AC56" s="374"/>
      <c r="AD56" s="374"/>
      <c r="AE56" s="374"/>
      <c r="AF56" s="374"/>
      <c r="AG56" s="374"/>
      <c r="AH56" s="374"/>
      <c r="AI56" s="375"/>
      <c r="AJ56" s="375"/>
      <c r="AK56" s="375"/>
      <c r="AL56" s="375"/>
      <c r="AM56" s="375"/>
      <c r="AN56" s="375"/>
      <c r="AO56" s="375"/>
      <c r="AP56" s="375"/>
      <c r="AQ56" s="375"/>
      <c r="AR56" s="375"/>
      <c r="AS56" s="375"/>
      <c r="AT56" s="375"/>
      <c r="AU56" s="375"/>
      <c r="AV56" s="375"/>
      <c r="AW56" s="375"/>
      <c r="AX56" s="375"/>
      <c r="AY56" s="375"/>
      <c r="AZ56" s="375"/>
      <c r="BA56" s="375"/>
      <c r="BB56" s="375"/>
      <c r="BC56" s="375"/>
      <c r="BD56" s="375"/>
      <c r="BE56" s="375"/>
      <c r="BF56" s="375"/>
      <c r="BG56" s="375"/>
      <c r="BH56" s="375"/>
      <c r="BI56" s="375"/>
    </row>
    <row r="57" spans="1:73" ht="13.15">
      <c r="A57" s="243"/>
      <c r="B57" s="242"/>
      <c r="C57" s="242"/>
      <c r="D57" s="242"/>
      <c r="E57" s="242"/>
      <c r="F57" s="242"/>
      <c r="G57" s="242"/>
      <c r="H57" s="242"/>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2"/>
      <c r="AG57" s="242"/>
      <c r="AH57" s="242"/>
      <c r="AI57" s="242"/>
      <c r="AJ57" s="242"/>
      <c r="AK57" s="242"/>
      <c r="AL57" s="242"/>
      <c r="AM57" s="242"/>
      <c r="AN57" s="242"/>
      <c r="AO57" s="242"/>
      <c r="AP57" s="242"/>
      <c r="AQ57" s="242"/>
      <c r="AR57" s="242"/>
      <c r="AS57" s="242"/>
      <c r="AT57" s="242"/>
      <c r="AU57" s="242"/>
      <c r="AV57" s="242"/>
      <c r="AW57" s="242"/>
      <c r="AX57" s="242"/>
      <c r="AY57" s="242"/>
      <c r="AZ57" s="242"/>
      <c r="BA57" s="242"/>
      <c r="BB57" s="242"/>
      <c r="BC57" s="242"/>
      <c r="BD57" s="242"/>
      <c r="BE57" s="242"/>
      <c r="BF57" s="242"/>
      <c r="BG57" s="242"/>
      <c r="BH57" s="242"/>
      <c r="BI57" s="242"/>
    </row>
    <row r="58" spans="1:73">
      <c r="A58" s="244"/>
      <c r="B58" s="245"/>
      <c r="C58" s="245"/>
      <c r="D58" s="246"/>
      <c r="E58" s="245"/>
      <c r="F58" s="245"/>
      <c r="G58" s="246"/>
      <c r="H58" s="245"/>
      <c r="I58" s="245"/>
      <c r="J58" s="246"/>
      <c r="K58" s="245"/>
      <c r="L58" s="245"/>
      <c r="M58" s="246"/>
      <c r="N58" s="245"/>
      <c r="O58" s="245"/>
      <c r="P58" s="246"/>
      <c r="Q58" s="245"/>
      <c r="R58" s="245"/>
      <c r="S58" s="246"/>
      <c r="T58" s="247"/>
      <c r="U58" s="245"/>
      <c r="V58" s="246"/>
      <c r="W58" s="247"/>
      <c r="X58" s="245"/>
      <c r="Y58" s="246"/>
      <c r="Z58" s="247"/>
      <c r="AA58" s="245"/>
      <c r="AB58" s="246"/>
      <c r="AC58" s="247"/>
      <c r="AD58" s="245"/>
      <c r="AE58" s="246"/>
      <c r="AF58" s="247"/>
      <c r="AG58" s="245"/>
      <c r="AH58" s="246"/>
      <c r="AI58" s="247"/>
      <c r="AJ58" s="245"/>
      <c r="AK58" s="246"/>
      <c r="AL58" s="247"/>
      <c r="AM58" s="245"/>
      <c r="AN58" s="246"/>
      <c r="AO58" s="247"/>
      <c r="AP58" s="245"/>
      <c r="AQ58" s="246"/>
      <c r="AR58" s="247"/>
      <c r="AS58" s="247"/>
      <c r="AT58" s="246"/>
      <c r="AU58" s="247"/>
      <c r="AV58" s="247"/>
      <c r="AW58" s="246"/>
      <c r="AX58" s="247"/>
      <c r="AY58" s="247"/>
      <c r="AZ58" s="246"/>
      <c r="BA58" s="247"/>
      <c r="BB58" s="247"/>
      <c r="BC58" s="246"/>
      <c r="BD58" s="247"/>
      <c r="BE58" s="247"/>
      <c r="BF58" s="246"/>
      <c r="BG58" s="247"/>
      <c r="BH58" s="247"/>
      <c r="BI58" s="246"/>
    </row>
    <row r="59" spans="1:73">
      <c r="A59" s="248"/>
      <c r="B59" s="245"/>
      <c r="C59" s="245"/>
      <c r="D59" s="246"/>
      <c r="E59" s="245"/>
      <c r="F59" s="245"/>
      <c r="G59" s="246"/>
      <c r="H59" s="245"/>
      <c r="I59" s="245"/>
      <c r="J59" s="246"/>
      <c r="K59" s="245"/>
      <c r="L59" s="245"/>
      <c r="M59" s="246"/>
      <c r="N59" s="245"/>
      <c r="O59" s="245"/>
      <c r="P59" s="246"/>
      <c r="Q59" s="245"/>
      <c r="R59" s="245"/>
      <c r="S59" s="246"/>
      <c r="T59" s="247"/>
      <c r="U59" s="245"/>
      <c r="V59" s="246"/>
      <c r="W59" s="247"/>
      <c r="X59" s="245"/>
      <c r="Y59" s="246"/>
      <c r="Z59" s="247"/>
      <c r="AA59" s="245"/>
      <c r="AB59" s="246"/>
      <c r="AC59" s="247"/>
      <c r="AD59" s="245"/>
      <c r="AE59" s="246"/>
      <c r="AF59" s="247"/>
      <c r="AG59" s="245"/>
      <c r="AH59" s="246"/>
      <c r="AI59" s="247"/>
      <c r="AJ59" s="245"/>
      <c r="AK59" s="246"/>
      <c r="AL59" s="247"/>
      <c r="AM59" s="245"/>
      <c r="AN59" s="246"/>
      <c r="AO59" s="247"/>
      <c r="AP59" s="245"/>
      <c r="AQ59" s="246"/>
      <c r="AR59" s="247"/>
      <c r="AS59" s="247"/>
      <c r="AT59" s="246"/>
      <c r="AU59" s="247"/>
      <c r="AV59" s="247"/>
      <c r="AW59" s="246"/>
      <c r="AX59" s="247"/>
      <c r="AY59" s="247"/>
      <c r="AZ59" s="246"/>
      <c r="BA59" s="247"/>
      <c r="BB59" s="247"/>
      <c r="BC59" s="246"/>
      <c r="BD59" s="247"/>
      <c r="BE59" s="247"/>
      <c r="BF59" s="246"/>
      <c r="BG59" s="247"/>
      <c r="BH59" s="247"/>
      <c r="BI59" s="246"/>
    </row>
    <row r="60" spans="1:73">
      <c r="A60" s="244"/>
      <c r="B60" s="245"/>
      <c r="C60" s="245"/>
      <c r="D60" s="246"/>
      <c r="E60" s="245"/>
      <c r="F60" s="245"/>
      <c r="G60" s="246"/>
      <c r="H60" s="245"/>
      <c r="I60" s="245"/>
      <c r="J60" s="246"/>
      <c r="K60" s="245"/>
      <c r="L60" s="245"/>
      <c r="M60" s="246"/>
      <c r="N60" s="245"/>
      <c r="O60" s="245"/>
      <c r="P60" s="246"/>
      <c r="Q60" s="245"/>
      <c r="R60" s="245"/>
      <c r="S60" s="246"/>
      <c r="T60" s="247"/>
      <c r="U60" s="245"/>
      <c r="V60" s="246"/>
      <c r="W60" s="247"/>
      <c r="X60" s="245"/>
      <c r="Y60" s="246"/>
      <c r="Z60" s="247"/>
      <c r="AA60" s="245"/>
      <c r="AB60" s="246"/>
      <c r="AC60" s="247"/>
      <c r="AD60" s="245"/>
      <c r="AE60" s="246"/>
      <c r="AF60" s="247"/>
      <c r="AG60" s="245"/>
      <c r="AH60" s="246"/>
      <c r="AI60" s="247"/>
      <c r="AJ60" s="245"/>
      <c r="AK60" s="246"/>
      <c r="AL60" s="247"/>
      <c r="AM60" s="245"/>
      <c r="AN60" s="246"/>
      <c r="AO60" s="247"/>
      <c r="AP60" s="245"/>
      <c r="AQ60" s="246"/>
      <c r="AR60" s="247"/>
      <c r="AS60" s="247"/>
      <c r="AT60" s="246"/>
      <c r="AU60" s="247"/>
      <c r="AV60" s="247"/>
      <c r="AW60" s="246"/>
      <c r="AX60" s="247"/>
      <c r="AY60" s="247"/>
      <c r="AZ60" s="246"/>
      <c r="BA60" s="247"/>
      <c r="BB60" s="247"/>
      <c r="BC60" s="246"/>
      <c r="BD60" s="247"/>
      <c r="BE60" s="247"/>
      <c r="BF60" s="246"/>
      <c r="BG60" s="247"/>
      <c r="BH60" s="247"/>
      <c r="BI60" s="246"/>
    </row>
    <row r="61" spans="1:73">
      <c r="A61" s="244"/>
      <c r="B61" s="245"/>
      <c r="C61" s="245"/>
      <c r="D61" s="246"/>
      <c r="E61" s="245"/>
      <c r="F61" s="245"/>
      <c r="G61" s="246"/>
      <c r="H61" s="245"/>
      <c r="I61" s="245"/>
      <c r="J61" s="246"/>
      <c r="K61" s="245"/>
      <c r="L61" s="245"/>
      <c r="M61" s="246"/>
      <c r="N61" s="245"/>
      <c r="O61" s="245"/>
      <c r="P61" s="246"/>
      <c r="Q61" s="245"/>
      <c r="R61" s="245"/>
      <c r="S61" s="246"/>
      <c r="T61" s="247"/>
      <c r="U61" s="245"/>
      <c r="V61" s="246"/>
      <c r="W61" s="247"/>
      <c r="X61" s="245"/>
      <c r="Y61" s="246"/>
      <c r="Z61" s="247"/>
      <c r="AA61" s="245"/>
      <c r="AB61" s="246"/>
      <c r="AC61" s="247"/>
      <c r="AD61" s="245"/>
      <c r="AE61" s="246"/>
      <c r="AF61" s="247"/>
      <c r="AG61" s="245"/>
      <c r="AH61" s="246"/>
      <c r="AI61" s="247"/>
      <c r="AJ61" s="245"/>
      <c r="AK61" s="246"/>
      <c r="AL61" s="247"/>
      <c r="AM61" s="245"/>
      <c r="AN61" s="246"/>
      <c r="AO61" s="247"/>
      <c r="AP61" s="245"/>
      <c r="AQ61" s="246"/>
      <c r="AR61" s="247"/>
      <c r="AS61" s="247"/>
      <c r="AT61" s="246"/>
      <c r="AU61" s="247"/>
      <c r="AV61" s="247"/>
      <c r="AW61" s="246"/>
      <c r="AX61" s="247"/>
      <c r="AY61" s="247"/>
      <c r="AZ61" s="246"/>
      <c r="BA61" s="247"/>
      <c r="BB61" s="247"/>
      <c r="BC61" s="246"/>
      <c r="BD61" s="247"/>
      <c r="BE61" s="247"/>
      <c r="BF61" s="246"/>
      <c r="BG61" s="247"/>
      <c r="BH61" s="247"/>
      <c r="BI61" s="246"/>
    </row>
    <row r="62" spans="1:73">
      <c r="A62" s="244"/>
      <c r="B62" s="245"/>
      <c r="C62" s="245"/>
      <c r="D62" s="246"/>
      <c r="E62" s="245"/>
      <c r="F62" s="245"/>
      <c r="G62" s="246"/>
      <c r="H62" s="245"/>
      <c r="I62" s="245"/>
      <c r="J62" s="246"/>
      <c r="K62" s="245"/>
      <c r="L62" s="245"/>
      <c r="M62" s="246"/>
      <c r="N62" s="245"/>
      <c r="O62" s="245"/>
      <c r="P62" s="246"/>
      <c r="Q62" s="245"/>
      <c r="R62" s="245"/>
      <c r="S62" s="246"/>
      <c r="T62" s="247"/>
      <c r="U62" s="245"/>
      <c r="V62" s="246"/>
      <c r="W62" s="247"/>
      <c r="X62" s="245"/>
      <c r="Y62" s="246"/>
      <c r="Z62" s="247"/>
      <c r="AA62" s="245"/>
      <c r="AB62" s="246"/>
      <c r="AC62" s="247"/>
      <c r="AD62" s="245"/>
      <c r="AE62" s="246"/>
      <c r="AF62" s="247"/>
      <c r="AG62" s="245"/>
      <c r="AH62" s="246"/>
      <c r="AI62" s="247"/>
      <c r="AJ62" s="245"/>
      <c r="AK62" s="246"/>
      <c r="AL62" s="247"/>
      <c r="AM62" s="245"/>
      <c r="AN62" s="246"/>
      <c r="AO62" s="247"/>
      <c r="AP62" s="245"/>
      <c r="AQ62" s="246"/>
      <c r="AR62" s="247"/>
      <c r="AS62" s="247"/>
      <c r="AT62" s="246"/>
      <c r="AU62" s="247"/>
      <c r="AV62" s="247"/>
      <c r="AW62" s="246"/>
      <c r="AX62" s="247"/>
      <c r="AY62" s="247"/>
      <c r="AZ62" s="246"/>
      <c r="BA62" s="247"/>
      <c r="BB62" s="247"/>
      <c r="BC62" s="246"/>
      <c r="BD62" s="247"/>
      <c r="BE62" s="247"/>
      <c r="BF62" s="246"/>
      <c r="BG62" s="247"/>
      <c r="BH62" s="247"/>
      <c r="BI62" s="246"/>
    </row>
    <row r="63" spans="1:73">
      <c r="A63" s="244"/>
      <c r="B63" s="245"/>
      <c r="C63" s="245"/>
      <c r="D63" s="246"/>
      <c r="E63" s="245"/>
      <c r="F63" s="245"/>
      <c r="G63" s="246"/>
      <c r="H63" s="245"/>
      <c r="I63" s="245"/>
      <c r="J63" s="246"/>
      <c r="K63" s="245"/>
      <c r="L63" s="245"/>
      <c r="M63" s="246"/>
      <c r="N63" s="245"/>
      <c r="O63" s="245"/>
      <c r="P63" s="246"/>
      <c r="Q63" s="245"/>
      <c r="R63" s="245"/>
      <c r="S63" s="246"/>
      <c r="T63" s="247"/>
      <c r="U63" s="245"/>
      <c r="V63" s="246"/>
      <c r="W63" s="247"/>
      <c r="X63" s="245"/>
      <c r="Y63" s="246"/>
      <c r="Z63" s="247"/>
      <c r="AA63" s="245"/>
      <c r="AB63" s="246"/>
      <c r="AC63" s="247"/>
      <c r="AD63" s="245"/>
      <c r="AE63" s="246"/>
      <c r="AF63" s="247"/>
      <c r="AG63" s="245"/>
      <c r="AH63" s="246"/>
      <c r="AI63" s="247"/>
      <c r="AJ63" s="245"/>
      <c r="AK63" s="246"/>
      <c r="AL63" s="247"/>
      <c r="AM63" s="245"/>
      <c r="AN63" s="246"/>
      <c r="AO63" s="247"/>
      <c r="AP63" s="245"/>
      <c r="AQ63" s="246"/>
      <c r="AR63" s="247"/>
      <c r="AS63" s="247"/>
      <c r="AT63" s="246"/>
      <c r="AU63" s="247"/>
      <c r="AV63" s="247"/>
      <c r="AW63" s="246"/>
      <c r="AX63" s="247"/>
      <c r="AY63" s="247"/>
      <c r="AZ63" s="246"/>
      <c r="BA63" s="247"/>
      <c r="BB63" s="247"/>
      <c r="BC63" s="246"/>
      <c r="BD63" s="247"/>
      <c r="BE63" s="247"/>
      <c r="BF63" s="246"/>
      <c r="BG63" s="247"/>
      <c r="BH63" s="247"/>
      <c r="BI63" s="246"/>
    </row>
    <row r="64" spans="1:73">
      <c r="A64" s="244"/>
      <c r="B64" s="245"/>
      <c r="C64" s="245"/>
      <c r="D64" s="246"/>
      <c r="E64" s="245"/>
      <c r="F64" s="245"/>
      <c r="G64" s="246"/>
      <c r="H64" s="245"/>
      <c r="I64" s="245"/>
      <c r="J64" s="246"/>
      <c r="K64" s="245"/>
      <c r="L64" s="245"/>
      <c r="M64" s="246"/>
      <c r="N64" s="245"/>
      <c r="O64" s="245"/>
      <c r="P64" s="246"/>
      <c r="Q64" s="245"/>
      <c r="R64" s="245"/>
      <c r="S64" s="246"/>
      <c r="T64" s="247"/>
      <c r="U64" s="245"/>
      <c r="V64" s="246"/>
      <c r="W64" s="247"/>
      <c r="X64" s="245"/>
      <c r="Y64" s="246"/>
      <c r="Z64" s="247"/>
      <c r="AA64" s="245"/>
      <c r="AB64" s="246"/>
      <c r="AC64" s="247"/>
      <c r="AD64" s="245"/>
      <c r="AE64" s="246"/>
      <c r="AF64" s="247"/>
      <c r="AG64" s="245"/>
      <c r="AH64" s="246"/>
      <c r="AI64" s="247"/>
      <c r="AJ64" s="245"/>
      <c r="AK64" s="246"/>
      <c r="AL64" s="247"/>
      <c r="AM64" s="245"/>
      <c r="AN64" s="246"/>
      <c r="AO64" s="247"/>
      <c r="AP64" s="245"/>
      <c r="AQ64" s="246"/>
      <c r="AR64" s="247"/>
      <c r="AS64" s="247"/>
      <c r="AT64" s="246"/>
      <c r="AU64" s="247"/>
      <c r="AV64" s="247"/>
      <c r="AW64" s="246"/>
      <c r="AX64" s="247"/>
      <c r="AY64" s="247"/>
      <c r="AZ64" s="246"/>
      <c r="BA64" s="247"/>
      <c r="BB64" s="247"/>
      <c r="BC64" s="246"/>
      <c r="BD64" s="247"/>
      <c r="BE64" s="247"/>
      <c r="BF64" s="246"/>
      <c r="BG64" s="247"/>
      <c r="BH64" s="247"/>
      <c r="BI64" s="246"/>
    </row>
    <row r="65" spans="1:61">
      <c r="A65" s="244"/>
      <c r="B65" s="245"/>
      <c r="C65" s="245"/>
      <c r="D65" s="246"/>
      <c r="E65" s="245"/>
      <c r="F65" s="245"/>
      <c r="G65" s="246"/>
      <c r="H65" s="245"/>
      <c r="I65" s="245"/>
      <c r="J65" s="246"/>
      <c r="K65" s="245"/>
      <c r="L65" s="245"/>
      <c r="M65" s="246"/>
      <c r="N65" s="245"/>
      <c r="O65" s="245"/>
      <c r="P65" s="246"/>
      <c r="Q65" s="245"/>
      <c r="R65" s="245"/>
      <c r="S65" s="246"/>
      <c r="T65" s="247"/>
      <c r="U65" s="245"/>
      <c r="V65" s="246"/>
      <c r="W65" s="247"/>
      <c r="X65" s="245"/>
      <c r="Y65" s="246"/>
      <c r="Z65" s="247"/>
      <c r="AA65" s="245"/>
      <c r="AB65" s="246"/>
      <c r="AC65" s="247"/>
      <c r="AD65" s="245"/>
      <c r="AE65" s="246"/>
      <c r="AF65" s="247"/>
      <c r="AG65" s="245"/>
      <c r="AH65" s="246"/>
      <c r="AI65" s="247"/>
      <c r="AJ65" s="245"/>
      <c r="AK65" s="246"/>
      <c r="AL65" s="247"/>
      <c r="AM65" s="245"/>
      <c r="AN65" s="246"/>
      <c r="AO65" s="247"/>
      <c r="AP65" s="245"/>
      <c r="AQ65" s="246"/>
      <c r="AR65" s="247"/>
      <c r="AS65" s="247"/>
      <c r="AT65" s="246"/>
      <c r="AU65" s="247"/>
      <c r="AV65" s="247"/>
      <c r="AW65" s="246"/>
      <c r="AX65" s="247"/>
      <c r="AY65" s="247"/>
      <c r="AZ65" s="246"/>
      <c r="BA65" s="247"/>
      <c r="BB65" s="247"/>
      <c r="BC65" s="246"/>
      <c r="BD65" s="247"/>
      <c r="BE65" s="247"/>
      <c r="BF65" s="246"/>
      <c r="BG65" s="247"/>
      <c r="BH65" s="247"/>
      <c r="BI65" s="246"/>
    </row>
    <row r="66" spans="1:61">
      <c r="A66" s="244"/>
      <c r="B66" s="245"/>
      <c r="C66" s="245"/>
      <c r="D66" s="246"/>
      <c r="E66" s="245"/>
      <c r="F66" s="245"/>
      <c r="G66" s="246"/>
      <c r="H66" s="245"/>
      <c r="I66" s="245"/>
      <c r="J66" s="246"/>
      <c r="K66" s="245"/>
      <c r="L66" s="245"/>
      <c r="M66" s="246"/>
      <c r="N66" s="245"/>
      <c r="O66" s="245"/>
      <c r="P66" s="246"/>
      <c r="Q66" s="245"/>
      <c r="R66" s="245"/>
      <c r="S66" s="246"/>
      <c r="T66" s="247"/>
      <c r="U66" s="245"/>
      <c r="V66" s="246"/>
      <c r="W66" s="247"/>
      <c r="X66" s="245"/>
      <c r="Y66" s="246"/>
      <c r="Z66" s="247"/>
      <c r="AA66" s="245"/>
      <c r="AB66" s="246"/>
      <c r="AC66" s="247"/>
      <c r="AD66" s="245"/>
      <c r="AE66" s="246"/>
      <c r="AF66" s="247"/>
      <c r="AG66" s="245"/>
      <c r="AH66" s="246"/>
      <c r="AI66" s="247"/>
      <c r="AJ66" s="245"/>
      <c r="AK66" s="246"/>
      <c r="AL66" s="247"/>
      <c r="AM66" s="245"/>
      <c r="AN66" s="246"/>
      <c r="AO66" s="247"/>
      <c r="AP66" s="245"/>
      <c r="AQ66" s="246"/>
      <c r="AR66" s="247"/>
      <c r="AS66" s="247"/>
      <c r="AT66" s="246"/>
      <c r="AU66" s="247"/>
      <c r="AV66" s="247"/>
      <c r="AW66" s="246"/>
      <c r="AX66" s="247"/>
      <c r="AY66" s="247"/>
      <c r="AZ66" s="246"/>
      <c r="BA66" s="247"/>
      <c r="BB66" s="247"/>
      <c r="BC66" s="246"/>
      <c r="BD66" s="247"/>
      <c r="BE66" s="247"/>
      <c r="BF66" s="246"/>
      <c r="BG66" s="247"/>
      <c r="BH66" s="247"/>
      <c r="BI66" s="246"/>
    </row>
    <row r="67" spans="1:61">
      <c r="A67" s="244"/>
      <c r="B67" s="245"/>
      <c r="C67" s="245"/>
      <c r="D67" s="246"/>
      <c r="E67" s="245"/>
      <c r="F67" s="245"/>
      <c r="G67" s="246"/>
      <c r="H67" s="245"/>
      <c r="I67" s="245"/>
      <c r="J67" s="246"/>
      <c r="K67" s="245"/>
      <c r="L67" s="245"/>
      <c r="M67" s="246"/>
      <c r="N67" s="245"/>
      <c r="O67" s="245"/>
      <c r="P67" s="246"/>
      <c r="Q67" s="245"/>
      <c r="R67" s="245"/>
      <c r="S67" s="246"/>
      <c r="T67" s="247"/>
      <c r="U67" s="245"/>
      <c r="V67" s="246"/>
      <c r="W67" s="247"/>
      <c r="X67" s="245"/>
      <c r="Y67" s="246"/>
      <c r="Z67" s="247"/>
      <c r="AA67" s="245"/>
      <c r="AB67" s="246"/>
      <c r="AC67" s="247"/>
      <c r="AD67" s="245"/>
      <c r="AE67" s="246"/>
      <c r="AF67" s="247"/>
      <c r="AG67" s="245"/>
      <c r="AH67" s="246"/>
      <c r="AI67" s="247"/>
      <c r="AJ67" s="245"/>
      <c r="AK67" s="246"/>
      <c r="AL67" s="247"/>
      <c r="AM67" s="245"/>
      <c r="AN67" s="246"/>
      <c r="AO67" s="247"/>
      <c r="AP67" s="245"/>
      <c r="AQ67" s="246"/>
      <c r="AR67" s="247"/>
      <c r="AS67" s="247"/>
      <c r="AT67" s="246"/>
      <c r="AU67" s="247"/>
      <c r="AV67" s="247"/>
      <c r="AW67" s="246"/>
      <c r="AX67" s="247"/>
      <c r="AY67" s="247"/>
      <c r="AZ67" s="246"/>
      <c r="BA67" s="247"/>
      <c r="BB67" s="247"/>
      <c r="BC67" s="246"/>
      <c r="BD67" s="247"/>
      <c r="BE67" s="247"/>
      <c r="BF67" s="246"/>
      <c r="BG67" s="247"/>
      <c r="BH67" s="247"/>
      <c r="BI67" s="246"/>
    </row>
    <row r="68" spans="1:61">
      <c r="A68" s="244"/>
      <c r="B68" s="245"/>
      <c r="C68" s="245"/>
      <c r="D68" s="246"/>
      <c r="E68" s="245"/>
      <c r="F68" s="245"/>
      <c r="G68" s="246"/>
      <c r="H68" s="245"/>
      <c r="I68" s="245"/>
      <c r="J68" s="246"/>
      <c r="K68" s="245"/>
      <c r="L68" s="245"/>
      <c r="M68" s="246"/>
      <c r="N68" s="245"/>
      <c r="O68" s="245"/>
      <c r="P68" s="246"/>
      <c r="Q68" s="245"/>
      <c r="R68" s="245"/>
      <c r="S68" s="246"/>
      <c r="T68" s="247"/>
      <c r="U68" s="245"/>
      <c r="V68" s="246"/>
      <c r="W68" s="247"/>
      <c r="X68" s="245"/>
      <c r="Y68" s="246"/>
      <c r="Z68" s="247"/>
      <c r="AA68" s="245"/>
      <c r="AB68" s="246"/>
      <c r="AC68" s="247"/>
      <c r="AD68" s="245"/>
      <c r="AE68" s="246"/>
      <c r="AF68" s="247"/>
      <c r="AG68" s="245"/>
      <c r="AH68" s="246"/>
      <c r="AI68" s="247"/>
      <c r="AJ68" s="245"/>
      <c r="AK68" s="246"/>
      <c r="AL68" s="247"/>
      <c r="AM68" s="245"/>
      <c r="AN68" s="246"/>
      <c r="AO68" s="247"/>
      <c r="AP68" s="245"/>
      <c r="AQ68" s="246"/>
      <c r="AR68" s="247"/>
      <c r="AS68" s="247"/>
      <c r="AT68" s="246"/>
      <c r="AU68" s="247"/>
      <c r="AV68" s="247"/>
      <c r="AW68" s="246"/>
      <c r="AX68" s="247"/>
      <c r="AY68" s="247"/>
      <c r="AZ68" s="246"/>
      <c r="BA68" s="247"/>
      <c r="BB68" s="247"/>
      <c r="BC68" s="246"/>
      <c r="BD68" s="247"/>
      <c r="BE68" s="247"/>
      <c r="BF68" s="246"/>
      <c r="BG68" s="247"/>
      <c r="BH68" s="247"/>
      <c r="BI68" s="246"/>
    </row>
    <row r="69" spans="1:61">
      <c r="A69" s="244"/>
      <c r="B69" s="245"/>
      <c r="C69" s="245"/>
      <c r="D69" s="246"/>
      <c r="E69" s="245"/>
      <c r="F69" s="245"/>
      <c r="G69" s="246"/>
      <c r="H69" s="245"/>
      <c r="I69" s="245"/>
      <c r="J69" s="246"/>
      <c r="K69" s="245"/>
      <c r="L69" s="245"/>
      <c r="M69" s="246"/>
      <c r="N69" s="245"/>
      <c r="O69" s="245"/>
      <c r="P69" s="246"/>
      <c r="Q69" s="245"/>
      <c r="R69" s="245"/>
      <c r="S69" s="246"/>
      <c r="T69" s="247"/>
      <c r="U69" s="245"/>
      <c r="V69" s="246"/>
      <c r="W69" s="247"/>
      <c r="X69" s="245"/>
      <c r="Y69" s="246"/>
      <c r="Z69" s="247"/>
      <c r="AA69" s="245"/>
      <c r="AB69" s="246"/>
      <c r="AC69" s="247"/>
      <c r="AD69" s="245"/>
      <c r="AE69" s="246"/>
      <c r="AF69" s="247"/>
      <c r="AG69" s="245"/>
      <c r="AH69" s="246"/>
      <c r="AI69" s="247"/>
      <c r="AJ69" s="245"/>
      <c r="AK69" s="246"/>
      <c r="AL69" s="247"/>
      <c r="AM69" s="245"/>
      <c r="AN69" s="246"/>
      <c r="AO69" s="247"/>
      <c r="AP69" s="245"/>
      <c r="AQ69" s="246"/>
      <c r="AR69" s="247"/>
      <c r="AS69" s="247"/>
      <c r="AT69" s="246"/>
      <c r="AU69" s="247"/>
      <c r="AV69" s="247"/>
      <c r="AW69" s="246"/>
      <c r="AX69" s="247"/>
      <c r="AY69" s="247"/>
      <c r="AZ69" s="246"/>
      <c r="BA69" s="247"/>
      <c r="BB69" s="247"/>
      <c r="BC69" s="246"/>
      <c r="BD69" s="247"/>
      <c r="BE69" s="247"/>
      <c r="BF69" s="246"/>
      <c r="BG69" s="247"/>
      <c r="BH69" s="247"/>
      <c r="BI69" s="246"/>
    </row>
    <row r="70" spans="1:61">
      <c r="A70" s="244"/>
      <c r="B70" s="245"/>
      <c r="C70" s="245"/>
      <c r="D70" s="246"/>
      <c r="E70" s="245"/>
      <c r="F70" s="245"/>
      <c r="G70" s="246"/>
      <c r="H70" s="245"/>
      <c r="I70" s="245"/>
      <c r="J70" s="246"/>
      <c r="K70" s="245"/>
      <c r="L70" s="245"/>
      <c r="M70" s="246"/>
      <c r="N70" s="245"/>
      <c r="O70" s="245"/>
      <c r="P70" s="246"/>
      <c r="Q70" s="245"/>
      <c r="R70" s="245"/>
      <c r="S70" s="246"/>
      <c r="T70" s="247"/>
      <c r="U70" s="245"/>
      <c r="V70" s="246"/>
      <c r="W70" s="247"/>
      <c r="X70" s="245"/>
      <c r="Y70" s="246"/>
      <c r="Z70" s="247"/>
      <c r="AA70" s="245"/>
      <c r="AB70" s="246"/>
      <c r="AC70" s="247"/>
      <c r="AD70" s="245"/>
      <c r="AE70" s="246"/>
      <c r="AF70" s="247"/>
      <c r="AG70" s="245"/>
      <c r="AH70" s="246"/>
      <c r="AI70" s="247"/>
      <c r="AJ70" s="245"/>
      <c r="AK70" s="246"/>
      <c r="AL70" s="247"/>
      <c r="AM70" s="245"/>
      <c r="AN70" s="246"/>
      <c r="AO70" s="247"/>
      <c r="AP70" s="245"/>
      <c r="AQ70" s="246"/>
      <c r="AR70" s="247"/>
      <c r="AS70" s="247"/>
      <c r="AT70" s="246"/>
      <c r="AU70" s="247"/>
      <c r="AV70" s="247"/>
      <c r="AW70" s="246"/>
      <c r="AX70" s="247"/>
      <c r="AY70" s="247"/>
      <c r="AZ70" s="246"/>
      <c r="BA70" s="247"/>
      <c r="BB70" s="247"/>
      <c r="BC70" s="246"/>
      <c r="BD70" s="247"/>
      <c r="BE70" s="247"/>
      <c r="BF70" s="246"/>
      <c r="BG70" s="247"/>
      <c r="BH70" s="247"/>
      <c r="BI70" s="246"/>
    </row>
    <row r="71" spans="1:61">
      <c r="A71" s="244"/>
      <c r="B71" s="245"/>
      <c r="C71" s="245"/>
      <c r="D71" s="246"/>
      <c r="E71" s="245"/>
      <c r="F71" s="245"/>
      <c r="G71" s="246"/>
      <c r="H71" s="245"/>
      <c r="I71" s="245"/>
      <c r="J71" s="246"/>
      <c r="K71" s="245"/>
      <c r="L71" s="245"/>
      <c r="M71" s="246"/>
      <c r="N71" s="245"/>
      <c r="O71" s="245"/>
      <c r="P71" s="246"/>
      <c r="Q71" s="245"/>
      <c r="R71" s="245"/>
      <c r="S71" s="246"/>
      <c r="T71" s="247"/>
      <c r="U71" s="245"/>
      <c r="V71" s="246"/>
      <c r="W71" s="247"/>
      <c r="X71" s="245"/>
      <c r="Y71" s="246"/>
      <c r="Z71" s="247"/>
      <c r="AA71" s="245"/>
      <c r="AB71" s="246"/>
      <c r="AC71" s="247"/>
      <c r="AD71" s="245"/>
      <c r="AE71" s="246"/>
      <c r="AF71" s="247"/>
      <c r="AG71" s="245"/>
      <c r="AH71" s="246"/>
      <c r="AI71" s="247"/>
      <c r="AJ71" s="245"/>
      <c r="AK71" s="246"/>
      <c r="AL71" s="247"/>
      <c r="AM71" s="245"/>
      <c r="AN71" s="246"/>
      <c r="AO71" s="247"/>
      <c r="AP71" s="245"/>
      <c r="AQ71" s="246"/>
      <c r="AR71" s="247"/>
      <c r="AS71" s="247"/>
      <c r="AT71" s="246"/>
      <c r="AU71" s="247"/>
      <c r="AV71" s="247"/>
      <c r="AW71" s="246"/>
      <c r="AX71" s="247"/>
      <c r="AY71" s="247"/>
      <c r="AZ71" s="246"/>
      <c r="BA71" s="247"/>
      <c r="BB71" s="247"/>
      <c r="BC71" s="246"/>
      <c r="BD71" s="247"/>
      <c r="BE71" s="247"/>
      <c r="BF71" s="246"/>
      <c r="BG71" s="247"/>
      <c r="BH71" s="247"/>
      <c r="BI71" s="246"/>
    </row>
    <row r="72" spans="1:61">
      <c r="A72" s="244"/>
      <c r="B72" s="245"/>
      <c r="C72" s="245"/>
      <c r="D72" s="246"/>
      <c r="E72" s="245"/>
      <c r="F72" s="245"/>
      <c r="G72" s="246"/>
      <c r="H72" s="245"/>
      <c r="I72" s="245"/>
      <c r="J72" s="246"/>
      <c r="K72" s="245"/>
      <c r="L72" s="245"/>
      <c r="M72" s="246"/>
      <c r="N72" s="245"/>
      <c r="O72" s="245"/>
      <c r="P72" s="246"/>
      <c r="Q72" s="245"/>
      <c r="R72" s="245"/>
      <c r="S72" s="246"/>
      <c r="T72" s="247"/>
      <c r="U72" s="245"/>
      <c r="V72" s="246"/>
      <c r="W72" s="247"/>
      <c r="X72" s="245"/>
      <c r="Y72" s="246"/>
      <c r="Z72" s="247"/>
      <c r="AA72" s="245"/>
      <c r="AB72" s="246"/>
      <c r="AC72" s="247"/>
      <c r="AD72" s="245"/>
      <c r="AE72" s="246"/>
      <c r="AF72" s="247"/>
      <c r="AG72" s="245"/>
      <c r="AH72" s="246"/>
      <c r="AI72" s="247"/>
      <c r="AJ72" s="245"/>
      <c r="AK72" s="246"/>
      <c r="AL72" s="247"/>
      <c r="AM72" s="245"/>
      <c r="AN72" s="246"/>
      <c r="AO72" s="247"/>
      <c r="AP72" s="245"/>
      <c r="AQ72" s="246"/>
      <c r="AR72" s="247"/>
      <c r="AS72" s="247"/>
      <c r="AT72" s="246"/>
      <c r="AU72" s="247"/>
      <c r="AV72" s="247"/>
      <c r="AW72" s="246"/>
      <c r="AX72" s="247"/>
      <c r="AY72" s="247"/>
      <c r="AZ72" s="246"/>
      <c r="BA72" s="247"/>
      <c r="BB72" s="247"/>
      <c r="BC72" s="246"/>
      <c r="BD72" s="247"/>
      <c r="BE72" s="247"/>
      <c r="BF72" s="246"/>
      <c r="BG72" s="247"/>
      <c r="BH72" s="247"/>
      <c r="BI72" s="246"/>
    </row>
    <row r="73" spans="1:61">
      <c r="A73" s="244"/>
      <c r="B73" s="245"/>
      <c r="C73" s="245"/>
      <c r="D73" s="246"/>
      <c r="E73" s="245"/>
      <c r="F73" s="245"/>
      <c r="G73" s="246"/>
      <c r="H73" s="245"/>
      <c r="I73" s="245"/>
      <c r="J73" s="246"/>
      <c r="K73" s="245"/>
      <c r="L73" s="245"/>
      <c r="M73" s="246"/>
      <c r="N73" s="245"/>
      <c r="O73" s="245"/>
      <c r="P73" s="246"/>
      <c r="Q73" s="245"/>
      <c r="R73" s="245"/>
      <c r="S73" s="246"/>
      <c r="T73" s="247"/>
      <c r="U73" s="245"/>
      <c r="V73" s="246"/>
      <c r="W73" s="247"/>
      <c r="X73" s="245"/>
      <c r="Y73" s="246"/>
      <c r="Z73" s="247"/>
      <c r="AA73" s="245"/>
      <c r="AB73" s="246"/>
      <c r="AC73" s="247"/>
      <c r="AD73" s="245"/>
      <c r="AE73" s="246"/>
      <c r="AF73" s="247"/>
      <c r="AG73" s="245"/>
      <c r="AH73" s="246"/>
      <c r="AI73" s="247"/>
      <c r="AJ73" s="245"/>
      <c r="AK73" s="246"/>
      <c r="AL73" s="247"/>
      <c r="AM73" s="245"/>
      <c r="AN73" s="246"/>
      <c r="AO73" s="247"/>
      <c r="AP73" s="245"/>
      <c r="AQ73" s="246"/>
      <c r="AR73" s="247"/>
      <c r="AS73" s="247"/>
      <c r="AT73" s="246"/>
      <c r="AU73" s="247"/>
      <c r="AV73" s="247"/>
      <c r="AW73" s="246"/>
      <c r="AX73" s="247"/>
      <c r="AY73" s="247"/>
      <c r="AZ73" s="246"/>
      <c r="BA73" s="247"/>
      <c r="BB73" s="247"/>
      <c r="BC73" s="246"/>
      <c r="BD73" s="247"/>
      <c r="BE73" s="247"/>
      <c r="BF73" s="246"/>
      <c r="BG73" s="247"/>
      <c r="BH73" s="247"/>
      <c r="BI73" s="246"/>
    </row>
    <row r="74" spans="1:61">
      <c r="A74" s="244"/>
      <c r="B74" s="245"/>
      <c r="C74" s="245"/>
      <c r="D74" s="246"/>
      <c r="E74" s="245"/>
      <c r="F74" s="245"/>
      <c r="G74" s="246"/>
      <c r="H74" s="245"/>
      <c r="I74" s="245"/>
      <c r="J74" s="246"/>
      <c r="K74" s="245"/>
      <c r="L74" s="245"/>
      <c r="M74" s="246"/>
      <c r="N74" s="245"/>
      <c r="O74" s="245"/>
      <c r="P74" s="246"/>
      <c r="Q74" s="245"/>
      <c r="R74" s="245"/>
      <c r="S74" s="246"/>
      <c r="T74" s="247"/>
      <c r="U74" s="245"/>
      <c r="V74" s="246"/>
      <c r="W74" s="247"/>
      <c r="X74" s="245"/>
      <c r="Y74" s="246"/>
      <c r="Z74" s="247"/>
      <c r="AA74" s="245"/>
      <c r="AB74" s="246"/>
      <c r="AC74" s="247"/>
      <c r="AD74" s="245"/>
      <c r="AE74" s="246"/>
      <c r="AF74" s="247"/>
      <c r="AG74" s="245"/>
      <c r="AH74" s="246"/>
      <c r="AI74" s="247"/>
      <c r="AJ74" s="245"/>
      <c r="AK74" s="246"/>
      <c r="AL74" s="247"/>
      <c r="AM74" s="245"/>
      <c r="AN74" s="246"/>
      <c r="AO74" s="247"/>
      <c r="AP74" s="245"/>
      <c r="AQ74" s="246"/>
      <c r="AR74" s="247"/>
      <c r="AS74" s="247"/>
      <c r="AT74" s="246"/>
      <c r="AU74" s="247"/>
      <c r="AV74" s="247"/>
      <c r="AW74" s="246"/>
      <c r="AX74" s="247"/>
      <c r="AY74" s="247"/>
      <c r="AZ74" s="246"/>
      <c r="BA74" s="247"/>
      <c r="BB74" s="247"/>
      <c r="BC74" s="246"/>
      <c r="BD74" s="247"/>
      <c r="BE74" s="247"/>
      <c r="BF74" s="246"/>
      <c r="BG74" s="247"/>
      <c r="BH74" s="247"/>
      <c r="BI74" s="246"/>
    </row>
    <row r="75" spans="1:61">
      <c r="A75" s="244"/>
      <c r="B75" s="245"/>
      <c r="C75" s="245"/>
      <c r="D75" s="246"/>
      <c r="E75" s="245"/>
      <c r="F75" s="245"/>
      <c r="G75" s="246"/>
      <c r="H75" s="245"/>
      <c r="I75" s="245"/>
      <c r="J75" s="246"/>
      <c r="K75" s="245"/>
      <c r="L75" s="245"/>
      <c r="M75" s="246"/>
      <c r="N75" s="245"/>
      <c r="O75" s="245"/>
      <c r="P75" s="246"/>
      <c r="Q75" s="245"/>
      <c r="R75" s="245"/>
      <c r="S75" s="246"/>
      <c r="T75" s="247"/>
      <c r="U75" s="245"/>
      <c r="V75" s="246"/>
      <c r="W75" s="247"/>
      <c r="X75" s="245"/>
      <c r="Y75" s="246"/>
      <c r="Z75" s="247"/>
      <c r="AA75" s="245"/>
      <c r="AB75" s="246"/>
      <c r="AC75" s="247"/>
      <c r="AD75" s="245"/>
      <c r="AE75" s="246"/>
      <c r="AF75" s="247"/>
      <c r="AG75" s="245"/>
      <c r="AH75" s="246"/>
      <c r="AI75" s="247"/>
      <c r="AJ75" s="245"/>
      <c r="AK75" s="246"/>
      <c r="AL75" s="247"/>
      <c r="AM75" s="245"/>
      <c r="AN75" s="246"/>
      <c r="AO75" s="247"/>
      <c r="AP75" s="245"/>
      <c r="AQ75" s="246"/>
      <c r="AR75" s="247"/>
      <c r="AS75" s="247"/>
      <c r="AT75" s="246"/>
      <c r="AU75" s="247"/>
      <c r="AV75" s="247"/>
      <c r="AW75" s="246"/>
      <c r="AX75" s="247"/>
      <c r="AY75" s="247"/>
      <c r="AZ75" s="246"/>
      <c r="BA75" s="247"/>
      <c r="BB75" s="247"/>
      <c r="BC75" s="246"/>
      <c r="BD75" s="247"/>
      <c r="BE75" s="247"/>
      <c r="BF75" s="246"/>
      <c r="BG75" s="247"/>
      <c r="BH75" s="247"/>
      <c r="BI75" s="246"/>
    </row>
    <row r="76" spans="1:61">
      <c r="A76" s="244"/>
      <c r="B76" s="245"/>
      <c r="C76" s="245"/>
      <c r="D76" s="246"/>
      <c r="E76" s="245"/>
      <c r="F76" s="245"/>
      <c r="G76" s="246"/>
      <c r="H76" s="245"/>
      <c r="I76" s="245"/>
      <c r="J76" s="246"/>
      <c r="K76" s="245"/>
      <c r="L76" s="245"/>
      <c r="M76" s="246"/>
      <c r="N76" s="245"/>
      <c r="O76" s="245"/>
      <c r="P76" s="246"/>
      <c r="Q76" s="245"/>
      <c r="R76" s="245"/>
      <c r="S76" s="246"/>
      <c r="T76" s="247"/>
      <c r="U76" s="245"/>
      <c r="V76" s="246"/>
      <c r="W76" s="247"/>
      <c r="X76" s="245"/>
      <c r="Y76" s="246"/>
      <c r="Z76" s="247"/>
      <c r="AA76" s="245"/>
      <c r="AB76" s="246"/>
      <c r="AC76" s="247"/>
      <c r="AD76" s="245"/>
      <c r="AE76" s="246"/>
      <c r="AF76" s="247"/>
      <c r="AG76" s="245"/>
      <c r="AH76" s="246"/>
      <c r="AI76" s="247"/>
      <c r="AJ76" s="245"/>
      <c r="AK76" s="246"/>
      <c r="AL76" s="247"/>
      <c r="AM76" s="245"/>
      <c r="AN76" s="246"/>
      <c r="AO76" s="247"/>
      <c r="AP76" s="245"/>
      <c r="AQ76" s="246"/>
      <c r="AR76" s="247"/>
      <c r="AS76" s="247"/>
      <c r="AT76" s="246"/>
      <c r="AU76" s="247"/>
      <c r="AV76" s="247"/>
      <c r="AW76" s="246"/>
      <c r="AX76" s="247"/>
      <c r="AY76" s="247"/>
      <c r="AZ76" s="246"/>
      <c r="BA76" s="247"/>
      <c r="BB76" s="247"/>
      <c r="BC76" s="246"/>
      <c r="BD76" s="247"/>
      <c r="BE76" s="247"/>
      <c r="BF76" s="246"/>
      <c r="BG76" s="247"/>
      <c r="BH76" s="247"/>
      <c r="BI76" s="246"/>
    </row>
    <row r="77" spans="1:61">
      <c r="A77" s="244"/>
      <c r="B77" s="245"/>
      <c r="C77" s="245"/>
      <c r="D77" s="249"/>
      <c r="E77" s="245"/>
      <c r="F77" s="245"/>
      <c r="G77" s="249"/>
      <c r="H77" s="245"/>
      <c r="I77" s="245"/>
      <c r="J77" s="249"/>
      <c r="K77" s="245"/>
      <c r="L77" s="245"/>
      <c r="M77" s="249"/>
      <c r="N77" s="245"/>
      <c r="O77" s="245"/>
      <c r="P77" s="249"/>
      <c r="Q77" s="245"/>
      <c r="R77" s="245"/>
      <c r="S77" s="249"/>
      <c r="T77" s="247"/>
      <c r="U77" s="245"/>
      <c r="V77" s="246"/>
      <c r="W77" s="247"/>
      <c r="X77" s="245"/>
      <c r="Y77" s="246"/>
      <c r="Z77" s="247"/>
      <c r="AA77" s="245"/>
      <c r="AB77" s="246"/>
      <c r="AC77" s="247"/>
      <c r="AD77" s="245"/>
      <c r="AE77" s="246"/>
      <c r="AF77" s="247"/>
      <c r="AG77" s="245"/>
      <c r="AH77" s="246"/>
      <c r="AI77" s="247"/>
      <c r="AJ77" s="245"/>
      <c r="AK77" s="246"/>
      <c r="AL77" s="247"/>
      <c r="AM77" s="245"/>
      <c r="AN77" s="246"/>
      <c r="AO77" s="247"/>
      <c r="AP77" s="245"/>
      <c r="AQ77" s="246"/>
      <c r="AR77" s="247"/>
      <c r="AS77" s="247"/>
      <c r="AT77" s="246"/>
      <c r="AU77" s="247"/>
      <c r="AV77" s="247"/>
      <c r="AW77" s="246"/>
      <c r="AX77" s="247"/>
      <c r="AY77" s="247"/>
      <c r="AZ77" s="246"/>
      <c r="BA77" s="247"/>
      <c r="BB77" s="247"/>
      <c r="BC77" s="246"/>
      <c r="BD77" s="247"/>
      <c r="BE77" s="247"/>
      <c r="BF77" s="246"/>
      <c r="BG77" s="247"/>
      <c r="BH77" s="247"/>
      <c r="BI77" s="246"/>
    </row>
    <row r="78" spans="1:61" ht="13.15">
      <c r="A78" s="185"/>
      <c r="B78" s="250"/>
      <c r="C78" s="250"/>
      <c r="D78" s="251"/>
      <c r="E78" s="250"/>
      <c r="F78" s="250"/>
      <c r="G78" s="251"/>
      <c r="H78" s="250"/>
      <c r="I78" s="250"/>
      <c r="J78" s="250"/>
      <c r="K78" s="250"/>
      <c r="L78" s="250"/>
      <c r="M78" s="250"/>
      <c r="N78" s="250"/>
      <c r="O78" s="250"/>
      <c r="P78" s="250"/>
      <c r="Q78" s="250"/>
      <c r="R78" s="250"/>
      <c r="S78" s="250"/>
      <c r="T78" s="250"/>
      <c r="U78" s="250"/>
      <c r="V78" s="252"/>
      <c r="W78" s="250"/>
      <c r="X78" s="250"/>
      <c r="Y78" s="252"/>
      <c r="Z78" s="250"/>
      <c r="AA78" s="250"/>
      <c r="AB78" s="252"/>
      <c r="AC78" s="250"/>
      <c r="AD78" s="250"/>
      <c r="AE78" s="252"/>
      <c r="AF78" s="250"/>
      <c r="AG78" s="250"/>
      <c r="AH78" s="252"/>
      <c r="AI78" s="250"/>
      <c r="AJ78" s="250"/>
      <c r="AK78" s="252"/>
      <c r="AL78" s="250"/>
      <c r="AM78" s="250"/>
      <c r="AN78" s="252"/>
      <c r="AO78" s="250"/>
      <c r="AP78" s="250"/>
      <c r="AQ78" s="252"/>
      <c r="AR78" s="250"/>
      <c r="AS78" s="250"/>
      <c r="AT78" s="252"/>
      <c r="AU78" s="250"/>
      <c r="AV78" s="250"/>
      <c r="AW78" s="252"/>
      <c r="AX78" s="250"/>
      <c r="AY78" s="250"/>
      <c r="AZ78" s="252"/>
      <c r="BA78" s="250"/>
      <c r="BB78" s="250"/>
      <c r="BC78" s="252"/>
      <c r="BD78" s="250"/>
      <c r="BE78" s="250"/>
      <c r="BF78" s="252"/>
      <c r="BG78" s="250"/>
      <c r="BH78" s="250"/>
      <c r="BI78" s="252"/>
    </row>
    <row r="79" spans="1:61">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row>
    <row r="80" spans="1:61" ht="13.15">
      <c r="A80" s="125"/>
      <c r="B80" s="374"/>
      <c r="C80" s="374"/>
      <c r="D80" s="374"/>
      <c r="E80" s="374"/>
      <c r="F80" s="374"/>
      <c r="G80" s="374"/>
      <c r="H80" s="374"/>
      <c r="I80" s="374"/>
      <c r="J80" s="374"/>
      <c r="K80" s="374"/>
      <c r="L80" s="374"/>
      <c r="M80" s="374"/>
      <c r="N80" s="374"/>
      <c r="O80" s="374"/>
      <c r="P80" s="374"/>
      <c r="Q80" s="374"/>
      <c r="R80" s="374"/>
      <c r="S80" s="374"/>
      <c r="T80" s="374"/>
      <c r="U80" s="374"/>
      <c r="V80" s="374"/>
      <c r="W80" s="374"/>
      <c r="X80" s="374"/>
      <c r="Y80" s="374"/>
      <c r="Z80" s="374"/>
      <c r="AA80" s="374"/>
      <c r="AB80" s="374"/>
      <c r="AC80" s="374"/>
      <c r="AD80" s="374"/>
      <c r="AE80" s="374"/>
      <c r="AF80" s="374"/>
      <c r="AG80" s="374"/>
      <c r="AH80" s="374"/>
      <c r="AI80" s="375"/>
      <c r="AJ80" s="375"/>
      <c r="AK80" s="375"/>
      <c r="AL80" s="375"/>
      <c r="AM80" s="375"/>
      <c r="AN80" s="375"/>
      <c r="AO80" s="375"/>
      <c r="AP80" s="375"/>
      <c r="AQ80" s="375"/>
      <c r="AR80" s="375"/>
      <c r="AS80" s="375"/>
      <c r="AT80" s="375"/>
      <c r="AU80" s="375"/>
      <c r="AV80" s="375"/>
      <c r="AW80" s="375"/>
      <c r="AX80" s="375"/>
      <c r="AY80" s="375"/>
      <c r="AZ80" s="375"/>
      <c r="BA80" s="375"/>
      <c r="BB80" s="375"/>
      <c r="BC80" s="375"/>
      <c r="BD80" s="375"/>
      <c r="BE80" s="375"/>
      <c r="BF80" s="375"/>
      <c r="BG80" s="375"/>
      <c r="BH80" s="375"/>
      <c r="BI80" s="375"/>
    </row>
    <row r="81" spans="1:61" ht="13.15">
      <c r="A81" s="243"/>
      <c r="B81" s="242"/>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c r="AA81" s="242"/>
      <c r="AB81" s="242"/>
      <c r="AC81" s="242"/>
      <c r="AD81" s="242"/>
      <c r="AE81" s="242"/>
      <c r="AF81" s="242"/>
      <c r="AG81" s="242"/>
      <c r="AH81" s="242"/>
      <c r="AI81" s="242"/>
      <c r="AJ81" s="242"/>
      <c r="AK81" s="242"/>
      <c r="AL81" s="242"/>
      <c r="AM81" s="242"/>
      <c r="AN81" s="242"/>
      <c r="AO81" s="242"/>
      <c r="AP81" s="242"/>
      <c r="AQ81" s="242"/>
      <c r="AR81" s="242"/>
      <c r="AS81" s="242"/>
      <c r="AT81" s="242"/>
      <c r="AU81" s="242"/>
      <c r="AV81" s="242"/>
      <c r="AW81" s="242"/>
      <c r="AX81" s="242"/>
      <c r="AY81" s="242"/>
      <c r="AZ81" s="242"/>
      <c r="BA81" s="242"/>
      <c r="BB81" s="242"/>
      <c r="BC81" s="242"/>
      <c r="BD81" s="242"/>
      <c r="BE81" s="242"/>
      <c r="BF81" s="242"/>
      <c r="BG81" s="242"/>
      <c r="BH81" s="242"/>
      <c r="BI81" s="242"/>
    </row>
    <row r="82" spans="1:61">
      <c r="A82" s="185"/>
      <c r="B82" s="241"/>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1"/>
      <c r="AR82" s="241"/>
      <c r="AS82" s="241"/>
      <c r="AT82" s="241"/>
      <c r="AU82" s="241"/>
      <c r="AV82" s="241"/>
      <c r="AW82" s="241"/>
      <c r="AX82" s="241"/>
      <c r="AY82" s="241"/>
      <c r="AZ82" s="241"/>
      <c r="BA82" s="241"/>
      <c r="BB82" s="241"/>
      <c r="BC82" s="241"/>
      <c r="BD82" s="241"/>
      <c r="BE82" s="241"/>
      <c r="BF82" s="241"/>
      <c r="BG82" s="241"/>
      <c r="BH82" s="241"/>
      <c r="BI82" s="241"/>
    </row>
    <row r="83" spans="1:61">
      <c r="A83" s="253"/>
      <c r="B83" s="241"/>
      <c r="C83" s="241"/>
      <c r="D83" s="241"/>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c r="AQ83" s="241"/>
      <c r="AR83" s="241"/>
      <c r="AS83" s="241"/>
      <c r="AT83" s="241"/>
      <c r="AU83" s="241"/>
      <c r="AV83" s="241"/>
      <c r="AW83" s="241"/>
      <c r="AX83" s="241"/>
      <c r="AY83" s="241"/>
      <c r="AZ83" s="241"/>
      <c r="BA83" s="241"/>
      <c r="BB83" s="241"/>
      <c r="BC83" s="241"/>
      <c r="BD83" s="241"/>
      <c r="BE83" s="241"/>
      <c r="BF83" s="241"/>
      <c r="BG83" s="241"/>
      <c r="BH83" s="241"/>
      <c r="BI83" s="241"/>
    </row>
    <row r="84" spans="1:61">
      <c r="A84" s="185"/>
      <c r="B84" s="241"/>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41"/>
      <c r="AJ84" s="241"/>
      <c r="AK84" s="241"/>
      <c r="AL84" s="241"/>
      <c r="AM84" s="241"/>
      <c r="AN84" s="241"/>
      <c r="AO84" s="241"/>
      <c r="AP84" s="241"/>
      <c r="AQ84" s="241"/>
      <c r="AR84" s="241"/>
      <c r="AS84" s="241"/>
      <c r="AT84" s="241"/>
      <c r="AU84" s="241"/>
      <c r="AV84" s="241"/>
      <c r="AW84" s="241"/>
      <c r="AX84" s="241"/>
      <c r="AY84" s="241"/>
      <c r="AZ84" s="241"/>
      <c r="BA84" s="241"/>
      <c r="BB84" s="241"/>
      <c r="BC84" s="241"/>
      <c r="BD84" s="241"/>
      <c r="BE84" s="241"/>
      <c r="BF84" s="241"/>
      <c r="BG84" s="241"/>
      <c r="BH84" s="241"/>
      <c r="BI84" s="241"/>
    </row>
    <row r="85" spans="1:61">
      <c r="A85" s="185"/>
      <c r="B85" s="241"/>
      <c r="C85" s="241"/>
      <c r="D85" s="241"/>
      <c r="E85" s="241"/>
      <c r="F85" s="241"/>
      <c r="G85" s="241"/>
      <c r="H85" s="241"/>
      <c r="I85" s="241"/>
      <c r="J85" s="241"/>
      <c r="K85" s="241"/>
      <c r="L85" s="241"/>
      <c r="M85" s="241"/>
      <c r="N85" s="241"/>
      <c r="O85" s="241"/>
      <c r="P85" s="241"/>
      <c r="Q85" s="241"/>
      <c r="R85" s="241"/>
      <c r="S85" s="241"/>
      <c r="T85" s="241"/>
      <c r="U85" s="241"/>
      <c r="V85" s="241"/>
      <c r="W85" s="241"/>
      <c r="X85" s="241"/>
      <c r="Y85" s="241"/>
      <c r="Z85" s="241"/>
      <c r="AA85" s="241"/>
      <c r="AB85" s="241"/>
      <c r="AC85" s="241"/>
      <c r="AD85" s="241"/>
      <c r="AE85" s="241"/>
      <c r="AF85" s="241"/>
      <c r="AG85" s="241"/>
      <c r="AH85" s="241"/>
      <c r="AI85" s="241"/>
      <c r="AJ85" s="241"/>
      <c r="AK85" s="241"/>
      <c r="AL85" s="241"/>
      <c r="AM85" s="241"/>
      <c r="AN85" s="241"/>
      <c r="AO85" s="241"/>
      <c r="AP85" s="241"/>
      <c r="AQ85" s="241"/>
      <c r="AR85" s="241"/>
      <c r="AS85" s="241"/>
      <c r="AT85" s="241"/>
      <c r="AU85" s="241"/>
      <c r="AV85" s="241"/>
      <c r="AW85" s="241"/>
      <c r="AX85" s="241"/>
      <c r="AY85" s="241"/>
      <c r="AZ85" s="241"/>
      <c r="BA85" s="241"/>
      <c r="BB85" s="241"/>
      <c r="BC85" s="241"/>
      <c r="BD85" s="241"/>
      <c r="BE85" s="241"/>
      <c r="BF85" s="241"/>
      <c r="BG85" s="241"/>
      <c r="BH85" s="241"/>
      <c r="BI85" s="241"/>
    </row>
    <row r="86" spans="1:61">
      <c r="A86" s="185"/>
      <c r="B86" s="241"/>
      <c r="C86" s="241"/>
      <c r="D86" s="241"/>
      <c r="E86" s="241"/>
      <c r="F86" s="241"/>
      <c r="G86" s="24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241"/>
      <c r="AF86" s="241"/>
      <c r="AG86" s="241"/>
      <c r="AH86" s="241"/>
      <c r="AI86" s="241"/>
      <c r="AJ86" s="241"/>
      <c r="AK86" s="241"/>
      <c r="AL86" s="241"/>
      <c r="AM86" s="241"/>
      <c r="AN86" s="241"/>
      <c r="AO86" s="241"/>
      <c r="AP86" s="241"/>
      <c r="AQ86" s="241"/>
      <c r="AR86" s="241"/>
      <c r="AS86" s="241"/>
      <c r="AT86" s="241"/>
      <c r="AU86" s="241"/>
      <c r="AV86" s="241"/>
      <c r="AW86" s="241"/>
      <c r="AX86" s="241"/>
      <c r="AY86" s="241"/>
      <c r="AZ86" s="241"/>
      <c r="BA86" s="241"/>
      <c r="BB86" s="241"/>
      <c r="BC86" s="241"/>
      <c r="BD86" s="241"/>
      <c r="BE86" s="241"/>
      <c r="BF86" s="241"/>
      <c r="BG86" s="241"/>
      <c r="BH86" s="241"/>
      <c r="BI86" s="241"/>
    </row>
    <row r="87" spans="1:61">
      <c r="A87" s="185"/>
      <c r="B87" s="241"/>
      <c r="C87" s="241"/>
      <c r="D87" s="241"/>
      <c r="E87" s="241"/>
      <c r="F87" s="241"/>
      <c r="G87" s="241"/>
      <c r="H87" s="241"/>
      <c r="I87" s="241"/>
      <c r="J87" s="241"/>
      <c r="K87" s="241"/>
      <c r="L87" s="241"/>
      <c r="M87" s="241"/>
      <c r="N87" s="241"/>
      <c r="O87" s="241"/>
      <c r="P87" s="241"/>
      <c r="Q87" s="241"/>
      <c r="R87" s="241"/>
      <c r="S87" s="241"/>
      <c r="T87" s="241"/>
      <c r="U87" s="241"/>
      <c r="V87" s="241"/>
      <c r="W87" s="241"/>
      <c r="X87" s="241"/>
      <c r="Y87" s="241"/>
      <c r="Z87" s="241"/>
      <c r="AA87" s="241"/>
      <c r="AB87" s="241"/>
      <c r="AC87" s="241"/>
      <c r="AD87" s="241"/>
      <c r="AE87" s="241"/>
      <c r="AF87" s="241"/>
      <c r="AG87" s="241"/>
      <c r="AH87" s="241"/>
      <c r="AI87" s="241"/>
      <c r="AJ87" s="241"/>
      <c r="AK87" s="241"/>
      <c r="AL87" s="241"/>
      <c r="AM87" s="241"/>
      <c r="AN87" s="241"/>
      <c r="AO87" s="241"/>
      <c r="AP87" s="241"/>
      <c r="AQ87" s="241"/>
      <c r="AR87" s="241"/>
      <c r="AS87" s="241"/>
      <c r="AT87" s="241"/>
      <c r="AU87" s="241"/>
      <c r="AV87" s="241"/>
      <c r="AW87" s="241"/>
      <c r="AX87" s="241"/>
      <c r="AY87" s="241"/>
      <c r="AZ87" s="241"/>
      <c r="BA87" s="241"/>
      <c r="BB87" s="241"/>
      <c r="BC87" s="241"/>
      <c r="BD87" s="241"/>
      <c r="BE87" s="241"/>
      <c r="BF87" s="241"/>
      <c r="BG87" s="241"/>
      <c r="BH87" s="241"/>
      <c r="BI87" s="241"/>
    </row>
    <row r="88" spans="1:61">
      <c r="A88" s="185"/>
      <c r="B88" s="241"/>
      <c r="C88" s="241"/>
      <c r="D88" s="241"/>
      <c r="E88" s="241"/>
      <c r="F88" s="241"/>
      <c r="G88" s="241"/>
      <c r="H88" s="241"/>
      <c r="I88" s="241"/>
      <c r="J88" s="241"/>
      <c r="K88" s="241"/>
      <c r="L88" s="241"/>
      <c r="M88" s="241"/>
      <c r="N88" s="241"/>
      <c r="O88" s="241"/>
      <c r="P88" s="241"/>
      <c r="Q88" s="241"/>
      <c r="R88" s="241"/>
      <c r="S88" s="241"/>
      <c r="T88" s="241"/>
      <c r="U88" s="241"/>
      <c r="V88" s="241"/>
      <c r="W88" s="241"/>
      <c r="X88" s="241"/>
      <c r="Y88" s="241"/>
      <c r="Z88" s="241"/>
      <c r="AA88" s="241"/>
      <c r="AB88" s="241"/>
      <c r="AC88" s="241"/>
      <c r="AD88" s="241"/>
      <c r="AE88" s="241"/>
      <c r="AF88" s="241"/>
      <c r="AG88" s="241"/>
      <c r="AH88" s="241"/>
      <c r="AI88" s="241"/>
      <c r="AJ88" s="241"/>
      <c r="AK88" s="241"/>
      <c r="AL88" s="241"/>
      <c r="AM88" s="241"/>
      <c r="AN88" s="241"/>
      <c r="AO88" s="241"/>
      <c r="AP88" s="241"/>
      <c r="AQ88" s="241"/>
      <c r="AR88" s="241"/>
      <c r="AS88" s="241"/>
      <c r="AT88" s="241"/>
      <c r="AU88" s="241"/>
      <c r="AV88" s="241"/>
      <c r="AW88" s="241"/>
      <c r="AX88" s="241"/>
      <c r="AY88" s="241"/>
      <c r="AZ88" s="241"/>
      <c r="BA88" s="241"/>
      <c r="BB88" s="241"/>
      <c r="BC88" s="241"/>
      <c r="BD88" s="241"/>
      <c r="BE88" s="241"/>
      <c r="BF88" s="241"/>
      <c r="BG88" s="241"/>
      <c r="BH88" s="241"/>
      <c r="BI88" s="241"/>
    </row>
    <row r="89" spans="1:61">
      <c r="A89" s="185"/>
      <c r="B89" s="241"/>
      <c r="C89" s="241"/>
      <c r="D89" s="241"/>
      <c r="E89" s="241"/>
      <c r="F89" s="241"/>
      <c r="G89" s="241"/>
      <c r="H89" s="241"/>
      <c r="I89" s="241"/>
      <c r="J89" s="241"/>
      <c r="K89" s="241"/>
      <c r="L89" s="241"/>
      <c r="M89" s="241"/>
      <c r="N89" s="241"/>
      <c r="O89" s="241"/>
      <c r="P89" s="241"/>
      <c r="Q89" s="241"/>
      <c r="R89" s="241"/>
      <c r="S89" s="241"/>
      <c r="T89" s="241"/>
      <c r="U89" s="241"/>
      <c r="V89" s="241"/>
      <c r="W89" s="241"/>
      <c r="X89" s="241"/>
      <c r="Y89" s="241"/>
      <c r="Z89" s="241"/>
      <c r="AA89" s="241"/>
      <c r="AB89" s="241"/>
      <c r="AC89" s="241"/>
      <c r="AD89" s="241"/>
      <c r="AE89" s="241"/>
      <c r="AF89" s="241"/>
      <c r="AG89" s="241"/>
      <c r="AH89" s="241"/>
      <c r="AI89" s="241"/>
      <c r="AJ89" s="241"/>
      <c r="AK89" s="241"/>
      <c r="AL89" s="241"/>
      <c r="AM89" s="241"/>
      <c r="AN89" s="241"/>
      <c r="AO89" s="241"/>
      <c r="AP89" s="241"/>
      <c r="AQ89" s="241"/>
      <c r="AR89" s="241"/>
      <c r="AS89" s="241"/>
      <c r="AT89" s="241"/>
      <c r="AU89" s="241"/>
      <c r="AV89" s="241"/>
      <c r="AW89" s="241"/>
      <c r="AX89" s="241"/>
      <c r="AY89" s="241"/>
      <c r="AZ89" s="241"/>
      <c r="BA89" s="241"/>
      <c r="BB89" s="241"/>
      <c r="BC89" s="241"/>
      <c r="BD89" s="241"/>
      <c r="BE89" s="241"/>
      <c r="BF89" s="241"/>
      <c r="BG89" s="241"/>
      <c r="BH89" s="241"/>
      <c r="BI89" s="241"/>
    </row>
    <row r="90" spans="1:61">
      <c r="A90" s="185"/>
      <c r="B90" s="241"/>
      <c r="C90" s="241"/>
      <c r="D90" s="241"/>
      <c r="E90" s="241"/>
      <c r="F90" s="241"/>
      <c r="G90" s="24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41"/>
      <c r="AI90" s="241"/>
      <c r="AJ90" s="241"/>
      <c r="AK90" s="241"/>
      <c r="AL90" s="241"/>
      <c r="AM90" s="241"/>
      <c r="AN90" s="241"/>
      <c r="AO90" s="241"/>
      <c r="AP90" s="241"/>
      <c r="AQ90" s="241"/>
      <c r="AR90" s="241"/>
      <c r="AS90" s="241"/>
      <c r="AT90" s="241"/>
      <c r="AU90" s="241"/>
      <c r="AV90" s="241"/>
      <c r="AW90" s="241"/>
      <c r="AX90" s="241"/>
      <c r="AY90" s="241"/>
      <c r="AZ90" s="241"/>
      <c r="BA90" s="241"/>
      <c r="BB90" s="241"/>
      <c r="BC90" s="241"/>
      <c r="BD90" s="241"/>
      <c r="BE90" s="241"/>
      <c r="BF90" s="241"/>
      <c r="BG90" s="241"/>
      <c r="BH90" s="241"/>
      <c r="BI90" s="241"/>
    </row>
    <row r="91" spans="1:61">
      <c r="A91" s="185"/>
      <c r="B91" s="241"/>
      <c r="C91" s="241"/>
      <c r="D91" s="241"/>
      <c r="E91" s="241"/>
      <c r="F91" s="241"/>
      <c r="G91" s="241"/>
      <c r="H91" s="241"/>
      <c r="I91" s="241"/>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241"/>
      <c r="AI91" s="241"/>
      <c r="AJ91" s="241"/>
      <c r="AK91" s="241"/>
      <c r="AL91" s="241"/>
      <c r="AM91" s="241"/>
      <c r="AN91" s="241"/>
      <c r="AO91" s="241"/>
      <c r="AP91" s="241"/>
      <c r="AQ91" s="241"/>
      <c r="AR91" s="241"/>
      <c r="AS91" s="241"/>
      <c r="AT91" s="241"/>
      <c r="AU91" s="241"/>
      <c r="AV91" s="241"/>
      <c r="AW91" s="241"/>
      <c r="AX91" s="241"/>
      <c r="AY91" s="241"/>
      <c r="AZ91" s="241"/>
      <c r="BA91" s="241"/>
      <c r="BB91" s="241"/>
      <c r="BC91" s="241"/>
      <c r="BD91" s="241"/>
      <c r="BE91" s="241"/>
      <c r="BF91" s="241"/>
      <c r="BG91" s="241"/>
      <c r="BH91" s="241"/>
      <c r="BI91" s="241"/>
    </row>
    <row r="92" spans="1:61">
      <c r="A92" s="185"/>
      <c r="B92" s="241"/>
      <c r="C92" s="241"/>
      <c r="D92" s="241"/>
      <c r="E92" s="241"/>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241"/>
      <c r="AJ92" s="241"/>
      <c r="AK92" s="241"/>
      <c r="AL92" s="241"/>
      <c r="AM92" s="241"/>
      <c r="AN92" s="241"/>
      <c r="AO92" s="241"/>
      <c r="AP92" s="241"/>
      <c r="AQ92" s="241"/>
      <c r="AR92" s="241"/>
      <c r="AS92" s="241"/>
      <c r="AT92" s="241"/>
      <c r="AU92" s="241"/>
      <c r="AV92" s="241"/>
      <c r="AW92" s="241"/>
      <c r="AX92" s="241"/>
      <c r="AY92" s="241"/>
      <c r="AZ92" s="241"/>
      <c r="BA92" s="241"/>
      <c r="BB92" s="241"/>
      <c r="BC92" s="241"/>
      <c r="BD92" s="241"/>
      <c r="BE92" s="241"/>
      <c r="BF92" s="241"/>
      <c r="BG92" s="241"/>
      <c r="BH92" s="241"/>
      <c r="BI92" s="241"/>
    </row>
    <row r="93" spans="1:61">
      <c r="A93" s="185"/>
      <c r="B93" s="241"/>
      <c r="C93" s="241"/>
      <c r="D93" s="241"/>
      <c r="E93" s="241"/>
      <c r="F93" s="241"/>
      <c r="G93" s="241"/>
      <c r="H93" s="241"/>
      <c r="I93" s="241"/>
      <c r="J93" s="241"/>
      <c r="K93" s="241"/>
      <c r="L93" s="241"/>
      <c r="M93" s="241"/>
      <c r="N93" s="241"/>
      <c r="O93" s="241"/>
      <c r="P93" s="241"/>
      <c r="Q93" s="241"/>
      <c r="R93" s="241"/>
      <c r="S93" s="241"/>
      <c r="T93" s="241"/>
      <c r="U93" s="241"/>
      <c r="V93" s="241"/>
      <c r="W93" s="241"/>
      <c r="X93" s="241"/>
      <c r="Y93" s="241"/>
      <c r="Z93" s="241"/>
      <c r="AA93" s="241"/>
      <c r="AB93" s="241"/>
      <c r="AC93" s="241"/>
      <c r="AD93" s="241"/>
      <c r="AE93" s="241"/>
      <c r="AF93" s="241"/>
      <c r="AG93" s="241"/>
      <c r="AH93" s="241"/>
      <c r="AI93" s="241"/>
      <c r="AJ93" s="241"/>
      <c r="AK93" s="241"/>
      <c r="AL93" s="241"/>
      <c r="AM93" s="241"/>
      <c r="AN93" s="241"/>
      <c r="AO93" s="241"/>
      <c r="AP93" s="241"/>
      <c r="AQ93" s="241"/>
      <c r="AR93" s="241"/>
      <c r="AS93" s="241"/>
      <c r="AT93" s="241"/>
      <c r="AU93" s="241"/>
      <c r="AV93" s="241"/>
      <c r="AW93" s="241"/>
      <c r="AX93" s="241"/>
      <c r="AY93" s="241"/>
      <c r="AZ93" s="241"/>
      <c r="BA93" s="241"/>
      <c r="BB93" s="241"/>
      <c r="BC93" s="241"/>
      <c r="BD93" s="241"/>
      <c r="BE93" s="241"/>
      <c r="BF93" s="241"/>
      <c r="BG93" s="241"/>
      <c r="BH93" s="241"/>
      <c r="BI93" s="241"/>
    </row>
    <row r="94" spans="1:61">
      <c r="A94" s="185"/>
      <c r="B94" s="241"/>
      <c r="C94" s="241"/>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c r="AF94" s="241"/>
      <c r="AG94" s="241"/>
      <c r="AH94" s="241"/>
      <c r="AI94" s="241"/>
      <c r="AJ94" s="241"/>
      <c r="AK94" s="241"/>
      <c r="AL94" s="241"/>
      <c r="AM94" s="241"/>
      <c r="AN94" s="241"/>
      <c r="AO94" s="241"/>
      <c r="AP94" s="241"/>
      <c r="AQ94" s="241"/>
      <c r="AR94" s="241"/>
      <c r="AS94" s="241"/>
      <c r="AT94" s="241"/>
      <c r="AU94" s="241"/>
      <c r="AV94" s="241"/>
      <c r="AW94" s="241"/>
      <c r="AX94" s="241"/>
      <c r="AY94" s="241"/>
      <c r="AZ94" s="241"/>
      <c r="BA94" s="241"/>
      <c r="BB94" s="241"/>
      <c r="BC94" s="241"/>
      <c r="BD94" s="241"/>
      <c r="BE94" s="241"/>
      <c r="BF94" s="241"/>
      <c r="BG94" s="241"/>
      <c r="BH94" s="241"/>
      <c r="BI94" s="241"/>
    </row>
    <row r="95" spans="1:61">
      <c r="A95" s="185"/>
      <c r="B95" s="241"/>
      <c r="C95" s="241"/>
      <c r="D95" s="241"/>
      <c r="E95" s="241"/>
      <c r="F95" s="241"/>
      <c r="G95" s="241"/>
      <c r="H95" s="241"/>
      <c r="I95" s="241"/>
      <c r="J95" s="241"/>
      <c r="K95" s="241"/>
      <c r="L95" s="241"/>
      <c r="M95" s="241"/>
      <c r="N95" s="241"/>
      <c r="O95" s="241"/>
      <c r="P95" s="241"/>
      <c r="Q95" s="241"/>
      <c r="R95" s="241"/>
      <c r="S95" s="241"/>
      <c r="T95" s="241"/>
      <c r="U95" s="241"/>
      <c r="V95" s="241"/>
      <c r="W95" s="241"/>
      <c r="X95" s="241"/>
      <c r="Y95" s="241"/>
      <c r="Z95" s="241"/>
      <c r="AA95" s="241"/>
      <c r="AB95" s="241"/>
      <c r="AC95" s="241"/>
      <c r="AD95" s="241"/>
      <c r="AE95" s="241"/>
      <c r="AF95" s="241"/>
      <c r="AG95" s="241"/>
      <c r="AH95" s="241"/>
      <c r="AI95" s="241"/>
      <c r="AJ95" s="241"/>
      <c r="AK95" s="241"/>
      <c r="AL95" s="241"/>
      <c r="AM95" s="241"/>
      <c r="AN95" s="241"/>
      <c r="AO95" s="241"/>
      <c r="AP95" s="241"/>
      <c r="AQ95" s="241"/>
      <c r="AR95" s="241"/>
      <c r="AS95" s="241"/>
      <c r="AT95" s="241"/>
      <c r="AU95" s="241"/>
      <c r="AV95" s="241"/>
      <c r="AW95" s="241"/>
      <c r="AX95" s="241"/>
      <c r="AY95" s="241"/>
      <c r="AZ95" s="241"/>
      <c r="BA95" s="241"/>
      <c r="BB95" s="241"/>
      <c r="BC95" s="241"/>
      <c r="BD95" s="241"/>
      <c r="BE95" s="241"/>
      <c r="BF95" s="241"/>
      <c r="BG95" s="241"/>
      <c r="BH95" s="241"/>
      <c r="BI95" s="241"/>
    </row>
    <row r="96" spans="1:61">
      <c r="A96" s="185"/>
      <c r="B96" s="241"/>
      <c r="C96" s="241"/>
      <c r="D96" s="241"/>
      <c r="E96" s="241"/>
      <c r="F96" s="241"/>
      <c r="G96" s="241"/>
      <c r="H96" s="241"/>
      <c r="I96" s="241"/>
      <c r="J96" s="241"/>
      <c r="K96" s="241"/>
      <c r="L96" s="241"/>
      <c r="M96" s="241"/>
      <c r="N96" s="241"/>
      <c r="O96" s="241"/>
      <c r="P96" s="241"/>
      <c r="Q96" s="241"/>
      <c r="R96" s="241"/>
      <c r="S96" s="241"/>
      <c r="T96" s="241"/>
      <c r="U96" s="241"/>
      <c r="V96" s="241"/>
      <c r="W96" s="241"/>
      <c r="X96" s="241"/>
      <c r="Y96" s="241"/>
      <c r="Z96" s="241"/>
      <c r="AA96" s="241"/>
      <c r="AB96" s="241"/>
      <c r="AC96" s="241"/>
      <c r="AD96" s="241"/>
      <c r="AE96" s="241"/>
      <c r="AF96" s="241"/>
      <c r="AG96" s="241"/>
      <c r="AH96" s="241"/>
      <c r="AI96" s="241"/>
      <c r="AJ96" s="241"/>
      <c r="AK96" s="241"/>
      <c r="AL96" s="241"/>
      <c r="AM96" s="241"/>
      <c r="AN96" s="241"/>
      <c r="AO96" s="241"/>
      <c r="AP96" s="241"/>
      <c r="AQ96" s="241"/>
      <c r="AR96" s="241"/>
      <c r="AS96" s="241"/>
      <c r="AT96" s="241"/>
      <c r="AU96" s="241"/>
      <c r="AV96" s="241"/>
      <c r="AW96" s="241"/>
      <c r="AX96" s="241"/>
      <c r="AY96" s="241"/>
      <c r="AZ96" s="241"/>
      <c r="BA96" s="241"/>
      <c r="BB96" s="241"/>
      <c r="BC96" s="241"/>
      <c r="BD96" s="241"/>
      <c r="BE96" s="241"/>
      <c r="BF96" s="241"/>
      <c r="BG96" s="241"/>
      <c r="BH96" s="241"/>
      <c r="BI96" s="241"/>
    </row>
    <row r="97" spans="1:61">
      <c r="A97" s="185"/>
      <c r="B97" s="241"/>
      <c r="C97" s="241"/>
      <c r="D97" s="241"/>
      <c r="E97" s="241"/>
      <c r="F97" s="241"/>
      <c r="G97" s="241"/>
      <c r="H97" s="241"/>
      <c r="I97" s="241"/>
      <c r="J97" s="241"/>
      <c r="K97" s="241"/>
      <c r="L97" s="241"/>
      <c r="M97" s="241"/>
      <c r="N97" s="241"/>
      <c r="O97" s="241"/>
      <c r="P97" s="241"/>
      <c r="Q97" s="241"/>
      <c r="R97" s="241"/>
      <c r="S97" s="241"/>
      <c r="T97" s="241"/>
      <c r="U97" s="241"/>
      <c r="V97" s="241"/>
      <c r="W97" s="241"/>
      <c r="X97" s="241"/>
      <c r="Y97" s="241"/>
      <c r="Z97" s="241"/>
      <c r="AA97" s="241"/>
      <c r="AB97" s="241"/>
      <c r="AC97" s="241"/>
      <c r="AD97" s="241"/>
      <c r="AE97" s="241"/>
      <c r="AF97" s="241"/>
      <c r="AG97" s="241"/>
      <c r="AH97" s="241"/>
      <c r="AI97" s="241"/>
      <c r="AJ97" s="241"/>
      <c r="AK97" s="241"/>
      <c r="AL97" s="241"/>
      <c r="AM97" s="241"/>
      <c r="AN97" s="241"/>
      <c r="AO97" s="241"/>
      <c r="AP97" s="241"/>
      <c r="AQ97" s="241"/>
      <c r="AR97" s="241"/>
      <c r="AS97" s="241"/>
      <c r="AT97" s="241"/>
      <c r="AU97" s="241"/>
      <c r="AV97" s="241"/>
      <c r="AW97" s="241"/>
      <c r="AX97" s="241"/>
      <c r="AY97" s="241"/>
      <c r="AZ97" s="241"/>
      <c r="BA97" s="241"/>
      <c r="BB97" s="241"/>
      <c r="BC97" s="241"/>
      <c r="BD97" s="241"/>
      <c r="BE97" s="241"/>
      <c r="BF97" s="241"/>
      <c r="BG97" s="241"/>
      <c r="BH97" s="241"/>
      <c r="BI97" s="241"/>
    </row>
    <row r="98" spans="1:61">
      <c r="A98" s="185"/>
      <c r="B98" s="241"/>
      <c r="C98" s="241"/>
      <c r="D98" s="241"/>
      <c r="E98" s="241"/>
      <c r="F98" s="241"/>
      <c r="G98" s="241"/>
      <c r="H98" s="241"/>
      <c r="I98" s="241"/>
      <c r="J98" s="241"/>
      <c r="K98" s="241"/>
      <c r="L98" s="241"/>
      <c r="M98" s="241"/>
      <c r="N98" s="241"/>
      <c r="O98" s="241"/>
      <c r="P98" s="241"/>
      <c r="Q98" s="241"/>
      <c r="R98" s="241"/>
      <c r="S98" s="241"/>
      <c r="T98" s="241"/>
      <c r="U98" s="241"/>
      <c r="V98" s="241"/>
      <c r="W98" s="241"/>
      <c r="X98" s="241"/>
      <c r="Y98" s="241"/>
      <c r="Z98" s="241"/>
      <c r="AA98" s="241"/>
      <c r="AB98" s="241"/>
      <c r="AC98" s="241"/>
      <c r="AD98" s="241"/>
      <c r="AE98" s="241"/>
      <c r="AF98" s="241"/>
      <c r="AG98" s="241"/>
      <c r="AH98" s="241"/>
      <c r="AI98" s="241"/>
      <c r="AJ98" s="241"/>
      <c r="AK98" s="241"/>
      <c r="AL98" s="241"/>
      <c r="AM98" s="241"/>
      <c r="AN98" s="241"/>
      <c r="AO98" s="241"/>
      <c r="AP98" s="241"/>
      <c r="AQ98" s="241"/>
      <c r="AR98" s="241"/>
      <c r="AS98" s="241"/>
      <c r="AT98" s="241"/>
      <c r="AU98" s="241"/>
      <c r="AV98" s="241"/>
      <c r="AW98" s="241"/>
      <c r="AX98" s="241"/>
      <c r="AY98" s="241"/>
      <c r="AZ98" s="241"/>
      <c r="BA98" s="241"/>
      <c r="BB98" s="241"/>
      <c r="BC98" s="241"/>
      <c r="BD98" s="241"/>
      <c r="BE98" s="241"/>
      <c r="BF98" s="241"/>
      <c r="BG98" s="241"/>
      <c r="BH98" s="241"/>
      <c r="BI98" s="241"/>
    </row>
    <row r="99" spans="1:61">
      <c r="A99" s="185"/>
      <c r="B99" s="241"/>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241"/>
      <c r="AM99" s="241"/>
      <c r="AN99" s="241"/>
      <c r="AO99" s="241"/>
      <c r="AP99" s="241"/>
      <c r="AQ99" s="241"/>
      <c r="AR99" s="241"/>
      <c r="AS99" s="241"/>
      <c r="AT99" s="241"/>
      <c r="AU99" s="241"/>
      <c r="AV99" s="241"/>
      <c r="AW99" s="241"/>
      <c r="AX99" s="241"/>
      <c r="AY99" s="241"/>
      <c r="AZ99" s="241"/>
      <c r="BA99" s="241"/>
      <c r="BB99" s="241"/>
      <c r="BC99" s="241"/>
      <c r="BD99" s="241"/>
      <c r="BE99" s="241"/>
      <c r="BF99" s="241"/>
      <c r="BG99" s="241"/>
      <c r="BH99" s="241"/>
      <c r="BI99" s="241"/>
    </row>
    <row r="100" spans="1:61">
      <c r="A100" s="185"/>
      <c r="B100" s="241"/>
      <c r="C100" s="241"/>
      <c r="D100" s="241"/>
      <c r="E100" s="241"/>
      <c r="F100" s="241"/>
      <c r="G100" s="241"/>
      <c r="H100" s="241"/>
      <c r="I100" s="241"/>
      <c r="J100" s="241"/>
      <c r="K100" s="241"/>
      <c r="L100" s="241"/>
      <c r="M100" s="241"/>
      <c r="N100" s="241"/>
      <c r="O100" s="241"/>
      <c r="P100" s="241"/>
      <c r="Q100" s="241"/>
      <c r="R100" s="241"/>
      <c r="S100" s="241"/>
      <c r="T100" s="241"/>
      <c r="U100" s="241"/>
      <c r="V100" s="241"/>
      <c r="W100" s="241"/>
      <c r="X100" s="241"/>
      <c r="Y100" s="241"/>
      <c r="Z100" s="241"/>
      <c r="AA100" s="241"/>
      <c r="AB100" s="241"/>
      <c r="AC100" s="241"/>
      <c r="AD100" s="241"/>
      <c r="AE100" s="241"/>
      <c r="AF100" s="241"/>
      <c r="AG100" s="241"/>
      <c r="AH100" s="241"/>
      <c r="AI100" s="241"/>
      <c r="AJ100" s="241"/>
      <c r="AK100" s="241"/>
      <c r="AL100" s="241"/>
      <c r="AM100" s="241"/>
      <c r="AN100" s="241"/>
      <c r="AO100" s="241"/>
      <c r="AP100" s="241"/>
      <c r="AQ100" s="241"/>
      <c r="AR100" s="241"/>
      <c r="AS100" s="241"/>
      <c r="AT100" s="241"/>
      <c r="AU100" s="241"/>
      <c r="AV100" s="241"/>
      <c r="AW100" s="241"/>
      <c r="AX100" s="241"/>
      <c r="AY100" s="241"/>
      <c r="AZ100" s="241"/>
      <c r="BA100" s="241"/>
      <c r="BB100" s="241"/>
      <c r="BC100" s="241"/>
      <c r="BD100" s="241"/>
      <c r="BE100" s="241"/>
      <c r="BF100" s="241"/>
      <c r="BG100" s="241"/>
      <c r="BH100" s="241"/>
      <c r="BI100" s="241"/>
    </row>
    <row r="101" spans="1:61">
      <c r="A101" s="185"/>
      <c r="B101" s="241"/>
      <c r="C101" s="241"/>
      <c r="D101" s="241"/>
      <c r="E101" s="241"/>
      <c r="F101" s="241"/>
      <c r="G101" s="241"/>
      <c r="H101" s="241"/>
      <c r="I101" s="241"/>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241"/>
      <c r="AF101" s="241"/>
      <c r="AG101" s="241"/>
      <c r="AH101" s="241"/>
      <c r="AI101" s="241"/>
      <c r="AJ101" s="241"/>
      <c r="AK101" s="241"/>
      <c r="AL101" s="241"/>
      <c r="AM101" s="241"/>
      <c r="AN101" s="241"/>
      <c r="AO101" s="241"/>
      <c r="AP101" s="241"/>
      <c r="AQ101" s="241"/>
      <c r="AR101" s="241"/>
      <c r="AS101" s="241"/>
      <c r="AT101" s="241"/>
      <c r="AU101" s="241"/>
      <c r="AV101" s="241"/>
      <c r="AW101" s="241"/>
      <c r="AX101" s="241"/>
      <c r="AY101" s="241"/>
      <c r="AZ101" s="241"/>
      <c r="BA101" s="241"/>
      <c r="BB101" s="241"/>
      <c r="BC101" s="241"/>
      <c r="BD101" s="241"/>
      <c r="BE101" s="241"/>
      <c r="BF101" s="241"/>
      <c r="BG101" s="241"/>
      <c r="BH101" s="241"/>
      <c r="BI101" s="241"/>
    </row>
    <row r="102" spans="1:61" ht="13.15">
      <c r="A102" s="185"/>
      <c r="B102" s="254"/>
      <c r="C102" s="254"/>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c r="AF102" s="254"/>
      <c r="AG102" s="254"/>
      <c r="AH102" s="254"/>
      <c r="AI102" s="254"/>
      <c r="AJ102" s="254"/>
      <c r="AK102" s="254"/>
      <c r="AL102" s="254"/>
      <c r="AM102" s="254"/>
      <c r="AN102" s="254"/>
      <c r="AO102" s="254"/>
      <c r="AP102" s="254"/>
      <c r="AQ102" s="254"/>
      <c r="AR102" s="254"/>
      <c r="AS102" s="254"/>
      <c r="AT102" s="254"/>
      <c r="AU102" s="254"/>
      <c r="AV102" s="254"/>
      <c r="AW102" s="254"/>
      <c r="AX102" s="254"/>
      <c r="AY102" s="254"/>
      <c r="AZ102" s="254"/>
      <c r="BA102" s="254"/>
      <c r="BB102" s="254"/>
      <c r="BC102" s="254"/>
      <c r="BD102" s="254"/>
      <c r="BE102" s="254"/>
      <c r="BF102" s="254"/>
      <c r="BG102" s="254"/>
      <c r="BH102" s="254"/>
      <c r="BI102" s="254"/>
    </row>
  </sheetData>
  <mergeCells count="90">
    <mergeCell ref="A1:BR1"/>
    <mergeCell ref="AU80:AW80"/>
    <mergeCell ref="AX80:AZ80"/>
    <mergeCell ref="BA80:BC80"/>
    <mergeCell ref="BD80:BF80"/>
    <mergeCell ref="BG80:BI80"/>
    <mergeCell ref="BG56:BI56"/>
    <mergeCell ref="B80:D80"/>
    <mergeCell ref="E80:G80"/>
    <mergeCell ref="H80:J80"/>
    <mergeCell ref="K80:M80"/>
    <mergeCell ref="N80:P80"/>
    <mergeCell ref="Q80:S80"/>
    <mergeCell ref="T80:V80"/>
    <mergeCell ref="W80:Y80"/>
    <mergeCell ref="Z80:AB80"/>
    <mergeCell ref="AC80:AE80"/>
    <mergeCell ref="AF80:AH80"/>
    <mergeCell ref="AI80:AK80"/>
    <mergeCell ref="AL80:AN80"/>
    <mergeCell ref="AO80:AQ80"/>
    <mergeCell ref="AR80:AT80"/>
    <mergeCell ref="AR56:AT56"/>
    <mergeCell ref="AU56:AW56"/>
    <mergeCell ref="AX56:AZ56"/>
    <mergeCell ref="BA56:BC56"/>
    <mergeCell ref="BD56:BF56"/>
    <mergeCell ref="AC56:AE56"/>
    <mergeCell ref="AF56:AH56"/>
    <mergeCell ref="AI56:AK56"/>
    <mergeCell ref="AL56:AN56"/>
    <mergeCell ref="AO56:AQ56"/>
    <mergeCell ref="N56:P56"/>
    <mergeCell ref="Q56:S56"/>
    <mergeCell ref="T56:V56"/>
    <mergeCell ref="W56:Y56"/>
    <mergeCell ref="Z56:AB56"/>
    <mergeCell ref="A55:D55"/>
    <mergeCell ref="B56:D56"/>
    <mergeCell ref="E56:G56"/>
    <mergeCell ref="H56:J56"/>
    <mergeCell ref="K56:M56"/>
    <mergeCell ref="BJ5:BL5"/>
    <mergeCell ref="BJ31:BL31"/>
    <mergeCell ref="BA5:BC5"/>
    <mergeCell ref="BA31:BC31"/>
    <mergeCell ref="AR5:AT5"/>
    <mergeCell ref="AR31:AT31"/>
    <mergeCell ref="AX5:AZ5"/>
    <mergeCell ref="AX31:AZ31"/>
    <mergeCell ref="AU5:AW5"/>
    <mergeCell ref="AU31:AW31"/>
    <mergeCell ref="BG5:BI5"/>
    <mergeCell ref="BG31:BI31"/>
    <mergeCell ref="BD5:BF5"/>
    <mergeCell ref="BD31:BF31"/>
    <mergeCell ref="AO5:AQ5"/>
    <mergeCell ref="AO31:AQ31"/>
    <mergeCell ref="Q31:S31"/>
    <mergeCell ref="AC5:AE5"/>
    <mergeCell ref="AL5:AN5"/>
    <mergeCell ref="AL31:AN31"/>
    <mergeCell ref="AF5:AH5"/>
    <mergeCell ref="AF31:AH31"/>
    <mergeCell ref="AC31:AE31"/>
    <mergeCell ref="AI5:AK5"/>
    <mergeCell ref="AI31:AK31"/>
    <mergeCell ref="W31:Y31"/>
    <mergeCell ref="B5:D5"/>
    <mergeCell ref="E31:G31"/>
    <mergeCell ref="H5:J5"/>
    <mergeCell ref="N5:P5"/>
    <mergeCell ref="Z31:AB31"/>
    <mergeCell ref="H31:J31"/>
    <mergeCell ref="Q5:S5"/>
    <mergeCell ref="K5:M5"/>
    <mergeCell ref="B31:D31"/>
    <mergeCell ref="K31:M31"/>
    <mergeCell ref="E5:G5"/>
    <mergeCell ref="T5:V5"/>
    <mergeCell ref="T31:V31"/>
    <mergeCell ref="N31:P31"/>
    <mergeCell ref="Z5:AB5"/>
    <mergeCell ref="W5:Y5"/>
    <mergeCell ref="BS5:BU5"/>
    <mergeCell ref="BS31:BU31"/>
    <mergeCell ref="BM5:BO5"/>
    <mergeCell ref="BP5:BR5"/>
    <mergeCell ref="BM31:BO31"/>
    <mergeCell ref="BP31:BR31"/>
  </mergeCells>
  <phoneticPr fontId="9" type="noConversion"/>
  <pageMargins left="0.70866141732283472" right="0.70866141732283472" top="0.74803149606299213" bottom="0.74803149606299213" header="0.31496062992125984" footer="0.31496062992125984"/>
  <pageSetup paperSize="9" scale="69" orientation="landscape" r:id="rId1"/>
  <headerFooter>
    <oddHeader>&amp;C&amp;B&amp;"Arial"&amp;12&amp;Kff0000​‌OFFICIAL: Sensitive‌​</oddHeader>
    <oddFooter>&amp;RAustralian Prudential Regulation Authority          &amp;P</oddFooter>
  </headerFooter>
  <ignoredErrors>
    <ignoredError sqref="AR8:BF26 AR7:AT7 AV7:BF7 BH7:BH26 BG8:BG26 BG7 BI8:BT26 BI7:BT7" unlockedFormula="1"/>
    <ignoredError sqref="AT27:BF2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BW54"/>
  <sheetViews>
    <sheetView showGridLines="0" zoomScaleNormal="100" zoomScaleSheetLayoutView="100" workbookViewId="0">
      <selection activeCell="A2" sqref="A2"/>
    </sheetView>
  </sheetViews>
  <sheetFormatPr defaultColWidth="10.7109375" defaultRowHeight="12.75" outlineLevelCol="1"/>
  <cols>
    <col min="1" max="1" width="11" style="3" customWidth="1"/>
    <col min="2" max="26" width="11" style="3" hidden="1" customWidth="1" outlineLevel="1"/>
    <col min="27" max="28" width="10.7109375" style="3" hidden="1" customWidth="1" outlineLevel="1"/>
    <col min="29" max="29" width="11" style="3" hidden="1" customWidth="1" outlineLevel="1"/>
    <col min="30" max="31" width="10.7109375" style="3" hidden="1" customWidth="1" outlineLevel="1"/>
    <col min="32" max="32" width="11" style="3" hidden="1" customWidth="1" outlineLevel="1"/>
    <col min="33" max="34" width="10.7109375" style="3" hidden="1" customWidth="1" outlineLevel="1"/>
    <col min="35" max="35" width="11" style="3" hidden="1" customWidth="1" outlineLevel="1"/>
    <col min="36" max="37" width="10.7109375" style="3" hidden="1" customWidth="1" outlineLevel="1"/>
    <col min="38" max="38" width="11" style="3" hidden="1" customWidth="1" outlineLevel="1"/>
    <col min="39" max="40" width="10.7109375" style="3" hidden="1" customWidth="1" outlineLevel="1"/>
    <col min="41" max="41" width="11" style="3" hidden="1" customWidth="1" outlineLevel="1"/>
    <col min="42" max="46" width="10.7109375" style="3" hidden="1" customWidth="1" outlineLevel="1"/>
    <col min="47" max="47" width="11" style="3" hidden="1" customWidth="1" outlineLevel="1"/>
    <col min="48" max="49" width="10.7109375" style="3" hidden="1" customWidth="1" outlineLevel="1"/>
    <col min="50" max="55" width="10.7109375" hidden="1" customWidth="1" outlineLevel="1"/>
    <col min="56" max="56" width="10.7109375" collapsed="1"/>
    <col min="76" max="16384" width="10.7109375" style="3"/>
  </cols>
  <sheetData>
    <row r="1" spans="1:75" s="36" customFormat="1" ht="17.649999999999999" customHeight="1">
      <c r="A1" s="377" t="s">
        <v>102</v>
      </c>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c r="BI1" s="377"/>
      <c r="BJ1" s="377"/>
      <c r="BK1" s="377"/>
      <c r="BL1" s="377"/>
      <c r="BM1" s="377"/>
      <c r="BN1" s="377"/>
      <c r="BO1" s="377"/>
      <c r="BP1" s="377"/>
      <c r="BQ1" s="377"/>
      <c r="BR1" s="377"/>
      <c r="BS1" s="281"/>
      <c r="BT1" s="281"/>
      <c r="BU1" s="281"/>
      <c r="BV1"/>
      <c r="BW1"/>
    </row>
    <row r="2" spans="1:75" ht="13.15">
      <c r="A2" s="4" t="s">
        <v>103</v>
      </c>
      <c r="C2" s="11"/>
      <c r="D2" s="47"/>
      <c r="E2" s="12"/>
      <c r="F2" s="47"/>
      <c r="G2" s="47"/>
      <c r="H2" s="47"/>
      <c r="I2" s="47"/>
      <c r="J2" s="47"/>
      <c r="K2" s="47"/>
      <c r="L2" s="47"/>
      <c r="M2" s="47"/>
      <c r="N2" s="47"/>
      <c r="O2" s="47"/>
      <c r="P2" s="47"/>
      <c r="Q2" s="47"/>
      <c r="T2" s="47"/>
      <c r="W2" s="47"/>
      <c r="Z2" s="47"/>
      <c r="AC2" s="47"/>
      <c r="AF2" s="47"/>
      <c r="AI2" s="112"/>
      <c r="AL2" s="112"/>
      <c r="AO2" s="112"/>
      <c r="AU2" s="112"/>
      <c r="AX2" s="3"/>
      <c r="AY2" s="3"/>
      <c r="AZ2" s="3"/>
      <c r="BA2" s="3"/>
      <c r="BB2" s="3"/>
      <c r="BC2" s="3"/>
      <c r="BD2" s="3"/>
      <c r="BE2" s="3"/>
      <c r="BF2" s="3"/>
      <c r="BG2" s="3"/>
      <c r="BH2" s="3"/>
      <c r="BI2" s="3"/>
    </row>
    <row r="3" spans="1:75" ht="13.15">
      <c r="A3" s="55" t="s">
        <v>75</v>
      </c>
      <c r="AX3" s="3"/>
      <c r="AY3" s="3"/>
      <c r="AZ3" s="3"/>
      <c r="BA3" s="3"/>
      <c r="BB3" s="3"/>
      <c r="BC3" s="3"/>
      <c r="BD3" s="3"/>
      <c r="BE3" s="3"/>
      <c r="BF3" s="3"/>
      <c r="BG3" s="3"/>
      <c r="BH3" s="3"/>
      <c r="BI3" s="3"/>
    </row>
    <row r="4" spans="1:75" ht="6.95" customHeight="1" thickBot="1">
      <c r="A4" s="14" t="s">
        <v>76</v>
      </c>
      <c r="B4" s="3" t="s">
        <v>76</v>
      </c>
      <c r="C4" s="15"/>
      <c r="Q4" s="100"/>
      <c r="R4" s="100"/>
      <c r="T4" s="100"/>
      <c r="U4" s="100"/>
      <c r="W4" s="100"/>
      <c r="X4" s="100"/>
      <c r="Z4" s="100"/>
      <c r="AA4" s="100"/>
      <c r="AC4" s="100"/>
      <c r="AD4" s="100"/>
      <c r="AF4" s="100"/>
      <c r="AG4" s="100"/>
      <c r="AI4" s="100"/>
      <c r="AJ4" s="100"/>
      <c r="AL4" s="100"/>
      <c r="AM4" s="100"/>
      <c r="AO4" s="100"/>
      <c r="AP4" s="100"/>
      <c r="AU4" s="100"/>
      <c r="AV4" s="100"/>
      <c r="AX4" s="3"/>
      <c r="AY4" s="3"/>
      <c r="AZ4" s="3"/>
      <c r="BA4" s="3"/>
      <c r="BB4" s="3"/>
      <c r="BC4" s="3"/>
      <c r="BD4" s="3"/>
      <c r="BE4" s="3"/>
      <c r="BF4" s="3"/>
      <c r="BG4" s="3"/>
      <c r="BH4" s="3"/>
      <c r="BI4" s="3"/>
    </row>
    <row r="5" spans="1:75" ht="14.1" customHeight="1" thickTop="1">
      <c r="A5" s="16" t="s">
        <v>76</v>
      </c>
      <c r="B5" s="370">
        <v>35429</v>
      </c>
      <c r="C5" s="371"/>
      <c r="D5" s="372"/>
      <c r="E5" s="370">
        <v>35794</v>
      </c>
      <c r="F5" s="371"/>
      <c r="G5" s="372"/>
      <c r="H5" s="371">
        <v>36159</v>
      </c>
      <c r="I5" s="371"/>
      <c r="J5" s="372"/>
      <c r="K5" s="371">
        <v>36524</v>
      </c>
      <c r="L5" s="371"/>
      <c r="M5" s="372"/>
      <c r="N5" s="371">
        <v>36890</v>
      </c>
      <c r="O5" s="371"/>
      <c r="P5" s="372"/>
      <c r="Q5" s="371">
        <v>37255</v>
      </c>
      <c r="R5" s="371"/>
      <c r="S5" s="372"/>
      <c r="T5" s="371">
        <v>37620</v>
      </c>
      <c r="U5" s="371"/>
      <c r="V5" s="372"/>
      <c r="W5" s="371">
        <v>37985</v>
      </c>
      <c r="X5" s="371"/>
      <c r="Y5" s="372"/>
      <c r="Z5" s="371">
        <v>38351</v>
      </c>
      <c r="AA5" s="371"/>
      <c r="AB5" s="372"/>
      <c r="AC5" s="371">
        <v>38716</v>
      </c>
      <c r="AD5" s="371"/>
      <c r="AE5" s="372"/>
      <c r="AF5" s="371">
        <v>39081</v>
      </c>
      <c r="AG5" s="371"/>
      <c r="AH5" s="372"/>
      <c r="AI5" s="367">
        <v>39446</v>
      </c>
      <c r="AJ5" s="367"/>
      <c r="AK5" s="368"/>
      <c r="AL5" s="367">
        <v>39812</v>
      </c>
      <c r="AM5" s="367"/>
      <c r="AN5" s="368"/>
      <c r="AO5" s="367">
        <v>40177</v>
      </c>
      <c r="AP5" s="367"/>
      <c r="AQ5" s="368"/>
      <c r="AR5" s="367">
        <v>40542</v>
      </c>
      <c r="AS5" s="367"/>
      <c r="AT5" s="368"/>
      <c r="AU5" s="367">
        <v>40907</v>
      </c>
      <c r="AV5" s="367"/>
      <c r="AW5" s="368"/>
      <c r="AX5" s="367">
        <v>41273</v>
      </c>
      <c r="AY5" s="367"/>
      <c r="AZ5" s="368"/>
      <c r="BA5" s="367">
        <v>41638</v>
      </c>
      <c r="BB5" s="367"/>
      <c r="BC5" s="368"/>
      <c r="BD5" s="367">
        <v>42003</v>
      </c>
      <c r="BE5" s="367"/>
      <c r="BF5" s="368"/>
      <c r="BG5" s="367">
        <v>42368</v>
      </c>
      <c r="BH5" s="367"/>
      <c r="BI5" s="368"/>
      <c r="BJ5" s="367">
        <v>42734</v>
      </c>
      <c r="BK5" s="367"/>
      <c r="BL5" s="368"/>
      <c r="BM5" s="367">
        <v>43099</v>
      </c>
      <c r="BN5" s="367"/>
      <c r="BO5" s="368"/>
      <c r="BP5" s="367">
        <v>43464</v>
      </c>
      <c r="BQ5" s="367"/>
      <c r="BR5" s="368"/>
      <c r="BS5" s="367">
        <v>43829</v>
      </c>
      <c r="BT5" s="367"/>
      <c r="BU5" s="368"/>
      <c r="BV5" s="3"/>
      <c r="BW5" s="3"/>
    </row>
    <row r="6" spans="1:75" ht="13.15">
      <c r="A6" s="17" t="s">
        <v>77</v>
      </c>
      <c r="B6" s="20" t="s">
        <v>78</v>
      </c>
      <c r="C6" s="18" t="s">
        <v>79</v>
      </c>
      <c r="D6" s="19" t="s">
        <v>80</v>
      </c>
      <c r="E6" s="59" t="s">
        <v>78</v>
      </c>
      <c r="F6" s="53" t="s">
        <v>79</v>
      </c>
      <c r="G6" s="58" t="s">
        <v>80</v>
      </c>
      <c r="H6" s="53" t="s">
        <v>78</v>
      </c>
      <c r="I6" s="53" t="s">
        <v>79</v>
      </c>
      <c r="J6" s="58" t="s">
        <v>80</v>
      </c>
      <c r="K6" s="53" t="s">
        <v>78</v>
      </c>
      <c r="L6" s="53" t="s">
        <v>79</v>
      </c>
      <c r="M6" s="58" t="s">
        <v>80</v>
      </c>
      <c r="N6" s="53" t="s">
        <v>78</v>
      </c>
      <c r="O6" s="53" t="s">
        <v>79</v>
      </c>
      <c r="P6" s="58" t="s">
        <v>80</v>
      </c>
      <c r="Q6" s="53" t="s">
        <v>78</v>
      </c>
      <c r="R6" s="53" t="s">
        <v>79</v>
      </c>
      <c r="S6" s="58" t="s">
        <v>80</v>
      </c>
      <c r="T6" s="53" t="s">
        <v>78</v>
      </c>
      <c r="U6" s="53" t="s">
        <v>79</v>
      </c>
      <c r="V6" s="58" t="s">
        <v>80</v>
      </c>
      <c r="W6" s="53" t="s">
        <v>78</v>
      </c>
      <c r="X6" s="53" t="s">
        <v>79</v>
      </c>
      <c r="Y6" s="58" t="s">
        <v>80</v>
      </c>
      <c r="Z6" s="53" t="s">
        <v>78</v>
      </c>
      <c r="AA6" s="53" t="s">
        <v>79</v>
      </c>
      <c r="AB6" s="58" t="s">
        <v>80</v>
      </c>
      <c r="AC6" s="53" t="s">
        <v>78</v>
      </c>
      <c r="AD6" s="53" t="s">
        <v>79</v>
      </c>
      <c r="AE6" s="58" t="s">
        <v>80</v>
      </c>
      <c r="AF6" s="53" t="s">
        <v>78</v>
      </c>
      <c r="AG6" s="53" t="s">
        <v>79</v>
      </c>
      <c r="AH6" s="58" t="s">
        <v>80</v>
      </c>
      <c r="AI6" s="53" t="s">
        <v>78</v>
      </c>
      <c r="AJ6" s="53" t="s">
        <v>79</v>
      </c>
      <c r="AK6" s="58" t="s">
        <v>80</v>
      </c>
      <c r="AL6" s="53" t="s">
        <v>78</v>
      </c>
      <c r="AM6" s="53" t="s">
        <v>79</v>
      </c>
      <c r="AN6" s="58" t="s">
        <v>80</v>
      </c>
      <c r="AO6" s="53" t="s">
        <v>78</v>
      </c>
      <c r="AP6" s="53" t="s">
        <v>79</v>
      </c>
      <c r="AQ6" s="58" t="s">
        <v>80</v>
      </c>
      <c r="AR6" s="53" t="s">
        <v>78</v>
      </c>
      <c r="AS6" s="53" t="s">
        <v>79</v>
      </c>
      <c r="AT6" s="58" t="s">
        <v>80</v>
      </c>
      <c r="AU6" s="53" t="s">
        <v>78</v>
      </c>
      <c r="AV6" s="53" t="s">
        <v>79</v>
      </c>
      <c r="AW6" s="58" t="s">
        <v>80</v>
      </c>
      <c r="AX6" s="53" t="s">
        <v>78</v>
      </c>
      <c r="AY6" s="53" t="s">
        <v>79</v>
      </c>
      <c r="AZ6" s="58" t="s">
        <v>80</v>
      </c>
      <c r="BA6" s="53" t="s">
        <v>78</v>
      </c>
      <c r="BB6" s="53" t="s">
        <v>79</v>
      </c>
      <c r="BC6" s="58" t="s">
        <v>80</v>
      </c>
      <c r="BD6" s="53" t="s">
        <v>78</v>
      </c>
      <c r="BE6" s="53" t="s">
        <v>79</v>
      </c>
      <c r="BF6" s="58" t="s">
        <v>80</v>
      </c>
      <c r="BG6" s="53" t="s">
        <v>78</v>
      </c>
      <c r="BH6" s="53" t="s">
        <v>79</v>
      </c>
      <c r="BI6" s="58" t="s">
        <v>80</v>
      </c>
      <c r="BJ6" s="53" t="s">
        <v>78</v>
      </c>
      <c r="BK6" s="53" t="s">
        <v>79</v>
      </c>
      <c r="BL6" s="58" t="s">
        <v>80</v>
      </c>
      <c r="BM6" s="53" t="s">
        <v>78</v>
      </c>
      <c r="BN6" s="53" t="s">
        <v>79</v>
      </c>
      <c r="BO6" s="58" t="s">
        <v>80</v>
      </c>
      <c r="BP6" s="53" t="s">
        <v>78</v>
      </c>
      <c r="BQ6" s="53" t="s">
        <v>79</v>
      </c>
      <c r="BR6" s="58" t="s">
        <v>80</v>
      </c>
      <c r="BS6" s="53" t="s">
        <v>78</v>
      </c>
      <c r="BT6" s="53" t="s">
        <v>79</v>
      </c>
      <c r="BU6" s="58" t="s">
        <v>80</v>
      </c>
      <c r="BV6" s="3"/>
      <c r="BW6" s="3"/>
    </row>
    <row r="7" spans="1:75" s="54" customFormat="1" ht="14.1" customHeight="1">
      <c r="A7" s="68" t="s">
        <v>81</v>
      </c>
      <c r="B7" s="67">
        <v>91111</v>
      </c>
      <c r="C7" s="21">
        <v>84512</v>
      </c>
      <c r="D7" s="65">
        <v>175623</v>
      </c>
      <c r="E7" s="66">
        <v>88237</v>
      </c>
      <c r="F7" s="21">
        <v>81974</v>
      </c>
      <c r="G7" s="64">
        <v>170211</v>
      </c>
      <c r="H7" s="67">
        <v>86784</v>
      </c>
      <c r="I7" s="21">
        <v>80565</v>
      </c>
      <c r="J7" s="64">
        <v>167349</v>
      </c>
      <c r="K7" s="67">
        <v>86130</v>
      </c>
      <c r="L7" s="21">
        <v>79687</v>
      </c>
      <c r="M7" s="64">
        <v>165817</v>
      </c>
      <c r="N7" s="67">
        <v>86289</v>
      </c>
      <c r="O7" s="21">
        <v>80001</v>
      </c>
      <c r="P7" s="64">
        <v>166290</v>
      </c>
      <c r="Q7" s="67">
        <v>86992</v>
      </c>
      <c r="R7" s="21">
        <v>80827</v>
      </c>
      <c r="S7" s="64">
        <v>167819</v>
      </c>
      <c r="T7" s="67">
        <v>88730</v>
      </c>
      <c r="U7" s="21">
        <v>82304</v>
      </c>
      <c r="V7" s="64">
        <f>U7+T7</f>
        <v>171034</v>
      </c>
      <c r="W7" s="67">
        <v>92926</v>
      </c>
      <c r="X7" s="21">
        <v>87027</v>
      </c>
      <c r="Y7" s="64">
        <v>179953</v>
      </c>
      <c r="Z7" s="67">
        <v>95683</v>
      </c>
      <c r="AA7" s="21">
        <v>89652</v>
      </c>
      <c r="AB7" s="64">
        <v>185335</v>
      </c>
      <c r="AC7" s="13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0)</f>
        <v>99012</v>
      </c>
      <c r="AD7" s="13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0)</f>
        <v>93060</v>
      </c>
      <c r="AE7" s="64">
        <f>AD7+AC7</f>
        <v>192072</v>
      </c>
      <c r="AF7" s="13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0)</f>
        <v>101992</v>
      </c>
      <c r="AG7" s="13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0)</f>
        <v>95716</v>
      </c>
      <c r="AH7" s="64">
        <f>AG7+AF7</f>
        <v>197708</v>
      </c>
      <c r="AI7" s="13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0)</f>
        <v>104867</v>
      </c>
      <c r="AJ7" s="13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0)</f>
        <v>98852</v>
      </c>
      <c r="AK7" s="64">
        <f>AJ7+AI7</f>
        <v>203719</v>
      </c>
      <c r="AL7" s="13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0)</f>
        <v>107502</v>
      </c>
      <c r="AM7" s="13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0)</f>
        <v>100953</v>
      </c>
      <c r="AN7" s="64">
        <f>AM7+AL7</f>
        <v>208455</v>
      </c>
      <c r="AO7" s="13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0)</f>
        <v>108475</v>
      </c>
      <c r="AP7" s="13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0)</f>
        <v>101390</v>
      </c>
      <c r="AQ7" s="64">
        <f>AP7+AO7</f>
        <v>209865</v>
      </c>
      <c r="AR7" s="13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0)</f>
        <v>109578</v>
      </c>
      <c r="AS7" s="13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0)</f>
        <v>102108</v>
      </c>
      <c r="AT7" s="64">
        <f>AS7+AR7</f>
        <v>211686</v>
      </c>
      <c r="AU7" s="13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0)</f>
        <v>109856</v>
      </c>
      <c r="AV7" s="13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0)</f>
        <v>102496</v>
      </c>
      <c r="AW7" s="64">
        <f>AV7+AU7</f>
        <v>212352</v>
      </c>
      <c r="AX7" s="13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0)</f>
        <v>108700</v>
      </c>
      <c r="AY7" s="13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0)</f>
        <v>101170</v>
      </c>
      <c r="AZ7" s="64">
        <f>AY7+AX7</f>
        <v>209870</v>
      </c>
      <c r="BA7" s="13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0)</f>
        <v>105678</v>
      </c>
      <c r="BB7" s="13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0)</f>
        <v>98754</v>
      </c>
      <c r="BC7" s="64">
        <f>BB7+BA7</f>
        <v>204432</v>
      </c>
      <c r="BD7" s="13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0)</f>
        <v>102218</v>
      </c>
      <c r="BE7" s="13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0)</f>
        <v>95321</v>
      </c>
      <c r="BF7" s="64">
        <f>BE7+BD7</f>
        <v>197539</v>
      </c>
      <c r="BG7" s="13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0)</f>
        <v>99191</v>
      </c>
      <c r="BH7" s="13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0)</f>
        <v>92150</v>
      </c>
      <c r="BI7" s="64">
        <f>BH7+BG7</f>
        <v>191341</v>
      </c>
      <c r="BJ7" s="13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0)</f>
        <v>96334</v>
      </c>
      <c r="BK7" s="13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0)</f>
        <v>90095</v>
      </c>
      <c r="BL7" s="64">
        <f>BK7+BJ7</f>
        <v>186429</v>
      </c>
      <c r="BM7" s="13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0)</f>
        <v>95290</v>
      </c>
      <c r="BN7" s="13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0)</f>
        <v>89011</v>
      </c>
      <c r="BO7" s="64">
        <f>BN7+BM7</f>
        <v>184301</v>
      </c>
      <c r="BP7" s="13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0)</f>
        <v>94794</v>
      </c>
      <c r="BQ7" s="13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0)</f>
        <v>88607</v>
      </c>
      <c r="BR7" s="64">
        <f>BQ7+BP7</f>
        <v>183401</v>
      </c>
      <c r="BS7" s="13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0)</f>
        <v>94638</v>
      </c>
      <c r="BT7" s="13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0)</f>
        <v>88133</v>
      </c>
      <c r="BU7" s="64">
        <f>BT7+BS7</f>
        <v>182771</v>
      </c>
    </row>
    <row r="8" spans="1:75" s="54" customFormat="1" ht="14.1" customHeight="1">
      <c r="A8" s="69" t="s">
        <v>82</v>
      </c>
      <c r="B8" s="67">
        <v>106240</v>
      </c>
      <c r="C8" s="21">
        <v>100442</v>
      </c>
      <c r="D8" s="65">
        <v>206682</v>
      </c>
      <c r="E8" s="66">
        <v>102204</v>
      </c>
      <c r="F8" s="21">
        <v>96903</v>
      </c>
      <c r="G8" s="64">
        <v>199107</v>
      </c>
      <c r="H8" s="67">
        <v>99229</v>
      </c>
      <c r="I8" s="21">
        <v>94006</v>
      </c>
      <c r="J8" s="64">
        <v>193235</v>
      </c>
      <c r="K8" s="67">
        <v>96305</v>
      </c>
      <c r="L8" s="21">
        <v>91401</v>
      </c>
      <c r="M8" s="64">
        <v>187706</v>
      </c>
      <c r="N8" s="67">
        <v>94430</v>
      </c>
      <c r="O8" s="21">
        <v>89213</v>
      </c>
      <c r="P8" s="64">
        <v>183643</v>
      </c>
      <c r="Q8" s="67">
        <v>93701</v>
      </c>
      <c r="R8" s="21">
        <v>87948</v>
      </c>
      <c r="S8" s="64">
        <v>181649</v>
      </c>
      <c r="T8" s="67">
        <v>93642</v>
      </c>
      <c r="U8" s="21">
        <v>88004</v>
      </c>
      <c r="V8" s="64">
        <f t="shared" ref="V8:V27" si="0">U8+T8</f>
        <v>181646</v>
      </c>
      <c r="W8" s="67">
        <v>96528</v>
      </c>
      <c r="X8" s="21">
        <v>90651</v>
      </c>
      <c r="Y8" s="64">
        <v>187179</v>
      </c>
      <c r="Z8" s="67">
        <v>98470</v>
      </c>
      <c r="AA8" s="21">
        <v>92103</v>
      </c>
      <c r="AB8" s="64">
        <v>190573</v>
      </c>
      <c r="AC8" s="13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5)</f>
        <v>100148</v>
      </c>
      <c r="AD8" s="13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5)</f>
        <v>93632</v>
      </c>
      <c r="AE8" s="64">
        <f t="shared" ref="AE8:AE27" si="1">AD8+AC8</f>
        <v>193780</v>
      </c>
      <c r="AF8" s="13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5)</f>
        <v>102740</v>
      </c>
      <c r="AG8" s="13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5)</f>
        <v>96559</v>
      </c>
      <c r="AH8" s="64">
        <f t="shared" ref="AH8:AH27" si="2">AG8+AF8</f>
        <v>199299</v>
      </c>
      <c r="AI8" s="13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5)</f>
        <v>107001</v>
      </c>
      <c r="AJ8" s="13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5)</f>
        <v>100473</v>
      </c>
      <c r="AK8" s="64">
        <f t="shared" ref="AK8:AK27" si="3">AJ8+AI8</f>
        <v>207474</v>
      </c>
      <c r="AL8" s="13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5)</f>
        <v>111734</v>
      </c>
      <c r="AM8" s="13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5)</f>
        <v>105149</v>
      </c>
      <c r="AN8" s="64">
        <f t="shared" ref="AN8:AN27" si="4">AM8+AL8</f>
        <v>216883</v>
      </c>
      <c r="AO8" s="13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5)</f>
        <v>115567</v>
      </c>
      <c r="AP8" s="13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5)</f>
        <v>108783</v>
      </c>
      <c r="AQ8" s="64">
        <f t="shared" ref="AQ8:AQ27" si="5">AP8+AO8</f>
        <v>224350</v>
      </c>
      <c r="AR8" s="13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5)</f>
        <v>119792</v>
      </c>
      <c r="AS8" s="13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5)</f>
        <v>113093</v>
      </c>
      <c r="AT8" s="64">
        <f t="shared" ref="AT8:AT27" si="6">AS8+AR8</f>
        <v>232885</v>
      </c>
      <c r="AU8" s="13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5)</f>
        <v>122263</v>
      </c>
      <c r="AV8" s="13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5)</f>
        <v>115696</v>
      </c>
      <c r="AW8" s="64">
        <f t="shared" ref="AW8:AW27" si="7">AV8+AU8</f>
        <v>237959</v>
      </c>
      <c r="AX8" s="13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5)</f>
        <v>123424</v>
      </c>
      <c r="AY8" s="13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5)</f>
        <v>116734</v>
      </c>
      <c r="AZ8" s="64">
        <f t="shared" ref="AZ8:AZ27" si="8">AY8+AX8</f>
        <v>240158</v>
      </c>
      <c r="BA8" s="13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5)</f>
        <v>124035</v>
      </c>
      <c r="BB8" s="13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5)</f>
        <v>116646</v>
      </c>
      <c r="BC8" s="64">
        <f t="shared" ref="BC8:BC27" si="9">BB8+BA8</f>
        <v>240681</v>
      </c>
      <c r="BD8" s="13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5)</f>
        <v>122644</v>
      </c>
      <c r="BE8" s="13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5)</f>
        <v>115198</v>
      </c>
      <c r="BF8" s="64">
        <f t="shared" ref="BF8:BF27" si="10">BE8+BD8</f>
        <v>237842</v>
      </c>
      <c r="BG8" s="13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5)</f>
        <v>121865</v>
      </c>
      <c r="BH8" s="13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5)</f>
        <v>114367</v>
      </c>
      <c r="BI8" s="64">
        <f t="shared" ref="BI8:BI27" si="11">BH8+BG8</f>
        <v>236232</v>
      </c>
      <c r="BJ8" s="13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5)</f>
        <v>121972</v>
      </c>
      <c r="BK8" s="13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5)</f>
        <v>114306</v>
      </c>
      <c r="BL8" s="64">
        <f t="shared" ref="BL8:BL27" si="12">BK8+BJ8</f>
        <v>236278</v>
      </c>
      <c r="BM8" s="13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5)</f>
        <v>123253</v>
      </c>
      <c r="BN8" s="13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5)</f>
        <v>115424</v>
      </c>
      <c r="BO8" s="64">
        <f t="shared" ref="BO8:BO26" si="13">BN8+BM8</f>
        <v>238677</v>
      </c>
      <c r="BP8" s="13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5)</f>
        <v>121637</v>
      </c>
      <c r="BQ8" s="13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5)</f>
        <v>114466</v>
      </c>
      <c r="BR8" s="64">
        <f t="shared" ref="BR8:BR27" si="14">BQ8+BP8</f>
        <v>236103</v>
      </c>
      <c r="BS8" s="13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5)</f>
        <v>121045</v>
      </c>
      <c r="BT8" s="13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5)</f>
        <v>113756</v>
      </c>
      <c r="BU8" s="64">
        <f t="shared" ref="BU8:BU27" si="15">BT8+BS8</f>
        <v>234801</v>
      </c>
    </row>
    <row r="9" spans="1:75" s="54" customFormat="1" ht="14.1" customHeight="1">
      <c r="A9" s="68" t="s">
        <v>83</v>
      </c>
      <c r="B9" s="67">
        <v>114098</v>
      </c>
      <c r="C9" s="21">
        <v>109102</v>
      </c>
      <c r="D9" s="65">
        <v>223200</v>
      </c>
      <c r="E9" s="66">
        <v>111405</v>
      </c>
      <c r="F9" s="21">
        <v>106401</v>
      </c>
      <c r="G9" s="64">
        <v>217806</v>
      </c>
      <c r="H9" s="67">
        <v>110005</v>
      </c>
      <c r="I9" s="21">
        <v>104533</v>
      </c>
      <c r="J9" s="64">
        <v>214538</v>
      </c>
      <c r="K9" s="67">
        <v>107066</v>
      </c>
      <c r="L9" s="21">
        <v>101400</v>
      </c>
      <c r="M9" s="64">
        <v>208466</v>
      </c>
      <c r="N9" s="67">
        <v>104876</v>
      </c>
      <c r="O9" s="21">
        <v>99471</v>
      </c>
      <c r="P9" s="64">
        <v>204347</v>
      </c>
      <c r="Q9" s="67">
        <v>102376</v>
      </c>
      <c r="R9" s="21">
        <v>97136</v>
      </c>
      <c r="S9" s="64">
        <v>199512</v>
      </c>
      <c r="T9" s="67">
        <v>100903</v>
      </c>
      <c r="U9" s="21">
        <v>95703</v>
      </c>
      <c r="V9" s="64">
        <f t="shared" si="0"/>
        <v>196606</v>
      </c>
      <c r="W9" s="67">
        <v>101394</v>
      </c>
      <c r="X9" s="21">
        <v>96212</v>
      </c>
      <c r="Y9" s="64">
        <v>197606</v>
      </c>
      <c r="Z9" s="67">
        <v>100966</v>
      </c>
      <c r="AA9" s="21">
        <v>95838</v>
      </c>
      <c r="AB9" s="64">
        <v>196804</v>
      </c>
      <c r="AC9" s="13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10)</f>
        <v>101218</v>
      </c>
      <c r="AD9" s="13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10)</f>
        <v>96089</v>
      </c>
      <c r="AE9" s="64">
        <f t="shared" si="1"/>
        <v>197307</v>
      </c>
      <c r="AF9" s="13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10)</f>
        <v>102732</v>
      </c>
      <c r="AG9" s="13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10)</f>
        <v>96832</v>
      </c>
      <c r="AH9" s="64">
        <f t="shared" si="2"/>
        <v>199564</v>
      </c>
      <c r="AI9" s="13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10)</f>
        <v>104328</v>
      </c>
      <c r="AJ9" s="13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10)</f>
        <v>98294</v>
      </c>
      <c r="AK9" s="64">
        <f t="shared" si="3"/>
        <v>202622</v>
      </c>
      <c r="AL9" s="13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10)</f>
        <v>106596</v>
      </c>
      <c r="AM9" s="13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10)</f>
        <v>100232</v>
      </c>
      <c r="AN9" s="64">
        <f t="shared" si="4"/>
        <v>206828</v>
      </c>
      <c r="AO9" s="13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10)</f>
        <v>109219</v>
      </c>
      <c r="AP9" s="13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10)</f>
        <v>102529</v>
      </c>
      <c r="AQ9" s="64">
        <f t="shared" si="5"/>
        <v>211748</v>
      </c>
      <c r="AR9" s="13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10)</f>
        <v>111088</v>
      </c>
      <c r="AS9" s="13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10)</f>
        <v>104491</v>
      </c>
      <c r="AT9" s="64">
        <f t="shared" si="6"/>
        <v>215579</v>
      </c>
      <c r="AU9" s="13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10)</f>
        <v>113054</v>
      </c>
      <c r="AV9" s="13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10)</f>
        <v>106597</v>
      </c>
      <c r="AW9" s="64">
        <f t="shared" si="7"/>
        <v>219651</v>
      </c>
      <c r="AX9" s="13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10)</f>
        <v>115601</v>
      </c>
      <c r="AY9" s="13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10)</f>
        <v>108698</v>
      </c>
      <c r="AZ9" s="64">
        <f t="shared" si="8"/>
        <v>224299</v>
      </c>
      <c r="BA9" s="13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10)</f>
        <v>117942</v>
      </c>
      <c r="BB9" s="13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10)</f>
        <v>110948</v>
      </c>
      <c r="BC9" s="64">
        <f t="shared" si="9"/>
        <v>228890</v>
      </c>
      <c r="BD9" s="13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10)</f>
        <v>119576</v>
      </c>
      <c r="BE9" s="13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10)</f>
        <v>112574</v>
      </c>
      <c r="BF9" s="64">
        <f t="shared" si="10"/>
        <v>232150</v>
      </c>
      <c r="BG9" s="13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10)</f>
        <v>121825</v>
      </c>
      <c r="BH9" s="13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10)</f>
        <v>115004</v>
      </c>
      <c r="BI9" s="64">
        <f t="shared" si="11"/>
        <v>236829</v>
      </c>
      <c r="BJ9" s="13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10)</f>
        <v>124119</v>
      </c>
      <c r="BK9" s="13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10)</f>
        <v>117140</v>
      </c>
      <c r="BL9" s="64">
        <f t="shared" si="12"/>
        <v>241259</v>
      </c>
      <c r="BM9" s="13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10)</f>
        <v>126674</v>
      </c>
      <c r="BN9" s="13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10)</f>
        <v>119844</v>
      </c>
      <c r="BO9" s="64">
        <f t="shared" si="13"/>
        <v>246518</v>
      </c>
      <c r="BP9" s="13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10)</f>
        <v>129244</v>
      </c>
      <c r="BQ9" s="13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10)</f>
        <v>121747</v>
      </c>
      <c r="BR9" s="64">
        <f t="shared" si="14"/>
        <v>250991</v>
      </c>
      <c r="BS9" s="13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10)</f>
        <v>130417</v>
      </c>
      <c r="BT9" s="13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10)</f>
        <v>122900</v>
      </c>
      <c r="BU9" s="64">
        <f t="shared" si="15"/>
        <v>253317</v>
      </c>
    </row>
    <row r="10" spans="1:75" s="54" customFormat="1" ht="14.1" customHeight="1">
      <c r="A10" s="68" t="s">
        <v>84</v>
      </c>
      <c r="B10" s="67">
        <v>105468</v>
      </c>
      <c r="C10" s="21">
        <v>102620</v>
      </c>
      <c r="D10" s="65">
        <v>208088</v>
      </c>
      <c r="E10" s="66">
        <v>110668</v>
      </c>
      <c r="F10" s="21">
        <v>106151</v>
      </c>
      <c r="G10" s="64">
        <v>216819</v>
      </c>
      <c r="H10" s="67">
        <v>111121</v>
      </c>
      <c r="I10" s="21">
        <v>106331</v>
      </c>
      <c r="J10" s="64">
        <v>217452</v>
      </c>
      <c r="K10" s="67">
        <v>110477</v>
      </c>
      <c r="L10" s="21">
        <v>105886</v>
      </c>
      <c r="M10" s="64">
        <v>216363</v>
      </c>
      <c r="N10" s="67">
        <v>108874</v>
      </c>
      <c r="O10" s="21">
        <v>104225</v>
      </c>
      <c r="P10" s="64">
        <v>213099</v>
      </c>
      <c r="Q10" s="67">
        <v>108561</v>
      </c>
      <c r="R10" s="21">
        <v>103988</v>
      </c>
      <c r="S10" s="64">
        <v>212549</v>
      </c>
      <c r="T10" s="67">
        <v>108300</v>
      </c>
      <c r="U10" s="21">
        <v>103301</v>
      </c>
      <c r="V10" s="64">
        <f t="shared" si="0"/>
        <v>211601</v>
      </c>
      <c r="W10" s="67">
        <v>110083</v>
      </c>
      <c r="X10" s="21">
        <v>104436</v>
      </c>
      <c r="Y10" s="64">
        <v>214519</v>
      </c>
      <c r="Z10" s="67">
        <v>109012</v>
      </c>
      <c r="AA10" s="21">
        <v>103337</v>
      </c>
      <c r="AB10" s="64">
        <v>212349</v>
      </c>
      <c r="AC10" s="13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15)</f>
        <v>109040</v>
      </c>
      <c r="AD10" s="13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15)</f>
        <v>102782</v>
      </c>
      <c r="AE10" s="64">
        <f t="shared" si="1"/>
        <v>211822</v>
      </c>
      <c r="AF10" s="13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15)</f>
        <v>108293</v>
      </c>
      <c r="AG10" s="13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15)</f>
        <v>102391</v>
      </c>
      <c r="AH10" s="64">
        <f t="shared" si="2"/>
        <v>210684</v>
      </c>
      <c r="AI10" s="13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15)</f>
        <v>108168</v>
      </c>
      <c r="AJ10" s="13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15)</f>
        <v>102593</v>
      </c>
      <c r="AK10" s="64">
        <f t="shared" si="3"/>
        <v>210761</v>
      </c>
      <c r="AL10" s="13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15)</f>
        <v>108207</v>
      </c>
      <c r="AM10" s="13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15)</f>
        <v>102996</v>
      </c>
      <c r="AN10" s="64">
        <f t="shared" si="4"/>
        <v>211203</v>
      </c>
      <c r="AO10" s="13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15)</f>
        <v>108424</v>
      </c>
      <c r="AP10" s="13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15)</f>
        <v>103188</v>
      </c>
      <c r="AQ10" s="64">
        <f t="shared" si="5"/>
        <v>211612</v>
      </c>
      <c r="AR10" s="13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15)</f>
        <v>109158</v>
      </c>
      <c r="AS10" s="13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15)</f>
        <v>103737</v>
      </c>
      <c r="AT10" s="64">
        <f t="shared" si="6"/>
        <v>212895</v>
      </c>
      <c r="AU10" s="13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15)</f>
        <v>110023</v>
      </c>
      <c r="AV10" s="13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15)</f>
        <v>103932</v>
      </c>
      <c r="AW10" s="64">
        <f t="shared" si="7"/>
        <v>213955</v>
      </c>
      <c r="AX10" s="13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15)</f>
        <v>110184</v>
      </c>
      <c r="AY10" s="13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15)</f>
        <v>103761</v>
      </c>
      <c r="AZ10" s="64">
        <f t="shared" si="8"/>
        <v>213945</v>
      </c>
      <c r="BA10" s="13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15)</f>
        <v>110510</v>
      </c>
      <c r="BB10" s="13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15)</f>
        <v>103923</v>
      </c>
      <c r="BC10" s="64">
        <f t="shared" si="9"/>
        <v>214433</v>
      </c>
      <c r="BD10" s="13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15)</f>
        <v>110960</v>
      </c>
      <c r="BE10" s="13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15)</f>
        <v>103686</v>
      </c>
      <c r="BF10" s="64">
        <f t="shared" si="10"/>
        <v>214646</v>
      </c>
      <c r="BG10" s="13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15)</f>
        <v>111086</v>
      </c>
      <c r="BH10" s="13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15)</f>
        <v>103688</v>
      </c>
      <c r="BI10" s="64">
        <f t="shared" si="11"/>
        <v>214774</v>
      </c>
      <c r="BJ10" s="13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15)</f>
        <v>112253</v>
      </c>
      <c r="BK10" s="13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15)</f>
        <v>105785</v>
      </c>
      <c r="BL10" s="64">
        <f t="shared" si="12"/>
        <v>218038</v>
      </c>
      <c r="BM10" s="13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15)</f>
        <v>115955</v>
      </c>
      <c r="BN10" s="13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15)</f>
        <v>109376</v>
      </c>
      <c r="BO10" s="64">
        <f t="shared" si="13"/>
        <v>225331</v>
      </c>
      <c r="BP10" s="13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15)</f>
        <v>119950</v>
      </c>
      <c r="BQ10" s="13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15)</f>
        <v>112872</v>
      </c>
      <c r="BR10" s="64">
        <f t="shared" si="14"/>
        <v>232822</v>
      </c>
      <c r="BS10" s="13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15)</f>
        <v>123813</v>
      </c>
      <c r="BT10" s="13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15)</f>
        <v>116421</v>
      </c>
      <c r="BU10" s="64">
        <f t="shared" si="15"/>
        <v>240234</v>
      </c>
    </row>
    <row r="11" spans="1:75" s="54" customFormat="1" ht="14.1" customHeight="1">
      <c r="A11" s="68" t="s">
        <v>85</v>
      </c>
      <c r="B11" s="67">
        <v>55844</v>
      </c>
      <c r="C11" s="21">
        <v>63815</v>
      </c>
      <c r="D11" s="65">
        <v>119659</v>
      </c>
      <c r="E11" s="66">
        <v>63013</v>
      </c>
      <c r="F11" s="21">
        <v>69770</v>
      </c>
      <c r="G11" s="64">
        <v>132783</v>
      </c>
      <c r="H11" s="67">
        <v>68262</v>
      </c>
      <c r="I11" s="21">
        <v>73757</v>
      </c>
      <c r="J11" s="64">
        <v>142019</v>
      </c>
      <c r="K11" s="67">
        <v>69442</v>
      </c>
      <c r="L11" s="21">
        <v>74449</v>
      </c>
      <c r="M11" s="64">
        <v>143891</v>
      </c>
      <c r="N11" s="67">
        <v>71201</v>
      </c>
      <c r="O11" s="21">
        <v>75518</v>
      </c>
      <c r="P11" s="64">
        <v>146719</v>
      </c>
      <c r="Q11" s="67">
        <v>73482</v>
      </c>
      <c r="R11" s="21">
        <v>77416</v>
      </c>
      <c r="S11" s="64">
        <v>150898</v>
      </c>
      <c r="T11" s="67">
        <v>76168</v>
      </c>
      <c r="U11" s="21">
        <v>79788</v>
      </c>
      <c r="V11" s="64">
        <f t="shared" si="0"/>
        <v>155956</v>
      </c>
      <c r="W11" s="67">
        <v>77718</v>
      </c>
      <c r="X11" s="21">
        <v>82151</v>
      </c>
      <c r="Y11" s="64">
        <v>159869</v>
      </c>
      <c r="Z11" s="67">
        <v>80435</v>
      </c>
      <c r="AA11" s="21">
        <v>84935</v>
      </c>
      <c r="AB11" s="64">
        <v>165370</v>
      </c>
      <c r="AC11" s="13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20)</f>
        <v>81802</v>
      </c>
      <c r="AD11" s="13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20)</f>
        <v>85759</v>
      </c>
      <c r="AE11" s="64">
        <f t="shared" si="1"/>
        <v>167561</v>
      </c>
      <c r="AF11" s="13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20)</f>
        <v>83809</v>
      </c>
      <c r="AG11" s="13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20)</f>
        <v>87144</v>
      </c>
      <c r="AH11" s="64">
        <f t="shared" si="2"/>
        <v>170953</v>
      </c>
      <c r="AI11" s="13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20)</f>
        <v>86178</v>
      </c>
      <c r="AJ11" s="13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20)</f>
        <v>89042</v>
      </c>
      <c r="AK11" s="64">
        <f t="shared" si="3"/>
        <v>175220</v>
      </c>
      <c r="AL11" s="13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20)</f>
        <v>88610</v>
      </c>
      <c r="AM11" s="13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20)</f>
        <v>91211</v>
      </c>
      <c r="AN11" s="64">
        <f t="shared" si="4"/>
        <v>179821</v>
      </c>
      <c r="AO11" s="13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20)</f>
        <v>90260</v>
      </c>
      <c r="AP11" s="13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20)</f>
        <v>92243</v>
      </c>
      <c r="AQ11" s="64">
        <f t="shared" si="5"/>
        <v>182503</v>
      </c>
      <c r="AR11" s="13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20)</f>
        <v>91229</v>
      </c>
      <c r="AS11" s="13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20)</f>
        <v>93269</v>
      </c>
      <c r="AT11" s="64">
        <f t="shared" si="6"/>
        <v>184498</v>
      </c>
      <c r="AU11" s="13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20)</f>
        <v>90466</v>
      </c>
      <c r="AV11" s="13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20)</f>
        <v>92387</v>
      </c>
      <c r="AW11" s="64">
        <f t="shared" si="7"/>
        <v>182853</v>
      </c>
      <c r="AX11" s="13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20)</f>
        <v>89367</v>
      </c>
      <c r="AY11" s="13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20)</f>
        <v>91104</v>
      </c>
      <c r="AZ11" s="64">
        <f t="shared" si="8"/>
        <v>180471</v>
      </c>
      <c r="BA11" s="13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20)</f>
        <v>87375</v>
      </c>
      <c r="BB11" s="13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20)</f>
        <v>89154</v>
      </c>
      <c r="BC11" s="64">
        <f t="shared" si="9"/>
        <v>176529</v>
      </c>
      <c r="BD11" s="13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20)</f>
        <v>85122</v>
      </c>
      <c r="BE11" s="13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20)</f>
        <v>86456</v>
      </c>
      <c r="BF11" s="64">
        <f t="shared" si="10"/>
        <v>171578</v>
      </c>
      <c r="BG11" s="13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20)</f>
        <v>84925</v>
      </c>
      <c r="BH11" s="13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20)</f>
        <v>85762</v>
      </c>
      <c r="BI11" s="64">
        <f t="shared" si="11"/>
        <v>170687</v>
      </c>
      <c r="BJ11" s="13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20)</f>
        <v>86940</v>
      </c>
      <c r="BK11" s="13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20)</f>
        <v>87132</v>
      </c>
      <c r="BL11" s="64">
        <f t="shared" si="12"/>
        <v>174072</v>
      </c>
      <c r="BM11" s="13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20)</f>
        <v>87515</v>
      </c>
      <c r="BN11" s="13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20)</f>
        <v>88215</v>
      </c>
      <c r="BO11" s="64">
        <f t="shared" si="13"/>
        <v>175730</v>
      </c>
      <c r="BP11" s="13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20)</f>
        <v>89552</v>
      </c>
      <c r="BQ11" s="13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20)</f>
        <v>89714</v>
      </c>
      <c r="BR11" s="64">
        <f t="shared" si="14"/>
        <v>179266</v>
      </c>
      <c r="BS11" s="13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20)</f>
        <v>91940</v>
      </c>
      <c r="BT11" s="13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20)</f>
        <v>91435</v>
      </c>
      <c r="BU11" s="64">
        <f t="shared" si="15"/>
        <v>183375</v>
      </c>
    </row>
    <row r="12" spans="1:75" s="54" customFormat="1" ht="14.1" customHeight="1">
      <c r="A12" s="68" t="s">
        <v>86</v>
      </c>
      <c r="B12" s="67">
        <v>60048</v>
      </c>
      <c r="C12" s="21">
        <v>78739</v>
      </c>
      <c r="D12" s="65">
        <v>138787</v>
      </c>
      <c r="E12" s="66">
        <v>58638</v>
      </c>
      <c r="F12" s="21">
        <v>75511</v>
      </c>
      <c r="G12" s="64">
        <v>134149</v>
      </c>
      <c r="H12" s="67">
        <v>57622</v>
      </c>
      <c r="I12" s="21">
        <v>73032</v>
      </c>
      <c r="J12" s="64">
        <v>130654</v>
      </c>
      <c r="K12" s="67">
        <v>57571</v>
      </c>
      <c r="L12" s="21">
        <v>72287</v>
      </c>
      <c r="M12" s="64">
        <v>129858</v>
      </c>
      <c r="N12" s="67">
        <v>56897</v>
      </c>
      <c r="O12" s="21">
        <v>71065</v>
      </c>
      <c r="P12" s="64">
        <v>127962</v>
      </c>
      <c r="Q12" s="67">
        <v>58250</v>
      </c>
      <c r="R12" s="21">
        <v>72479</v>
      </c>
      <c r="S12" s="64">
        <v>130729</v>
      </c>
      <c r="T12" s="67">
        <v>61346</v>
      </c>
      <c r="U12" s="21">
        <v>75667</v>
      </c>
      <c r="V12" s="64">
        <f t="shared" si="0"/>
        <v>137013</v>
      </c>
      <c r="W12" s="67">
        <v>67995</v>
      </c>
      <c r="X12" s="21">
        <v>83085</v>
      </c>
      <c r="Y12" s="64">
        <v>151080</v>
      </c>
      <c r="Z12" s="67">
        <v>71054</v>
      </c>
      <c r="AA12" s="21">
        <v>86932</v>
      </c>
      <c r="AB12" s="64">
        <v>157986</v>
      </c>
      <c r="AC12" s="13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25)</f>
        <v>72614</v>
      </c>
      <c r="AD12" s="13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25)</f>
        <v>89084</v>
      </c>
      <c r="AE12" s="64">
        <f t="shared" si="1"/>
        <v>161698</v>
      </c>
      <c r="AF12" s="13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25)</f>
        <v>74599</v>
      </c>
      <c r="AG12" s="13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25)</f>
        <v>91203</v>
      </c>
      <c r="AH12" s="64">
        <f t="shared" si="2"/>
        <v>165802</v>
      </c>
      <c r="AI12" s="13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25)</f>
        <v>76335</v>
      </c>
      <c r="AJ12" s="13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25)</f>
        <v>92798</v>
      </c>
      <c r="AK12" s="64">
        <f t="shared" si="3"/>
        <v>169133</v>
      </c>
      <c r="AL12" s="13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25)</f>
        <v>77604</v>
      </c>
      <c r="AM12" s="13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25)</f>
        <v>93874</v>
      </c>
      <c r="AN12" s="64">
        <f t="shared" si="4"/>
        <v>171478</v>
      </c>
      <c r="AO12" s="13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25)</f>
        <v>78613</v>
      </c>
      <c r="AP12" s="13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25)</f>
        <v>94543</v>
      </c>
      <c r="AQ12" s="64">
        <f t="shared" si="5"/>
        <v>173156</v>
      </c>
      <c r="AR12" s="13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25)</f>
        <v>78557</v>
      </c>
      <c r="AS12" s="13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25)</f>
        <v>94670</v>
      </c>
      <c r="AT12" s="64">
        <f t="shared" si="6"/>
        <v>173227</v>
      </c>
      <c r="AU12" s="13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25)</f>
        <v>78114</v>
      </c>
      <c r="AV12" s="13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25)</f>
        <v>94291</v>
      </c>
      <c r="AW12" s="64">
        <f t="shared" si="7"/>
        <v>172405</v>
      </c>
      <c r="AX12" s="13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25)</f>
        <v>75801</v>
      </c>
      <c r="AY12" s="13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25)</f>
        <v>91528</v>
      </c>
      <c r="AZ12" s="64">
        <f t="shared" si="8"/>
        <v>167329</v>
      </c>
      <c r="BA12" s="13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25)</f>
        <v>72845</v>
      </c>
      <c r="BB12" s="13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25)</f>
        <v>87782</v>
      </c>
      <c r="BC12" s="64">
        <f t="shared" si="9"/>
        <v>160627</v>
      </c>
      <c r="BD12" s="13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25)</f>
        <v>69122</v>
      </c>
      <c r="BE12" s="13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25)</f>
        <v>82396</v>
      </c>
      <c r="BF12" s="64">
        <f t="shared" si="10"/>
        <v>151518</v>
      </c>
      <c r="BG12" s="13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25)</f>
        <v>66481</v>
      </c>
      <c r="BH12" s="13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25)</f>
        <v>78704</v>
      </c>
      <c r="BI12" s="64">
        <f t="shared" si="11"/>
        <v>145185</v>
      </c>
      <c r="BJ12" s="13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25)</f>
        <v>64648</v>
      </c>
      <c r="BK12" s="13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25)</f>
        <v>76930</v>
      </c>
      <c r="BL12" s="64">
        <f t="shared" si="12"/>
        <v>141578</v>
      </c>
      <c r="BM12" s="13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25)</f>
        <v>65473</v>
      </c>
      <c r="BN12" s="13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25)</f>
        <v>77948</v>
      </c>
      <c r="BO12" s="64">
        <f t="shared" si="13"/>
        <v>143421</v>
      </c>
      <c r="BP12" s="13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25)</f>
        <v>69156</v>
      </c>
      <c r="BQ12" s="13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25)</f>
        <v>81132</v>
      </c>
      <c r="BR12" s="64">
        <f t="shared" si="14"/>
        <v>150288</v>
      </c>
      <c r="BS12" s="13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25)</f>
        <v>75195</v>
      </c>
      <c r="BT12" s="13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25)</f>
        <v>86352</v>
      </c>
      <c r="BU12" s="64">
        <f t="shared" si="15"/>
        <v>161547</v>
      </c>
    </row>
    <row r="13" spans="1:75" s="54" customFormat="1" ht="14.1" customHeight="1">
      <c r="A13" s="68" t="s">
        <v>87</v>
      </c>
      <c r="B13" s="67">
        <v>106629</v>
      </c>
      <c r="C13" s="21">
        <v>121642</v>
      </c>
      <c r="D13" s="65">
        <v>228271</v>
      </c>
      <c r="E13" s="66">
        <v>102460</v>
      </c>
      <c r="F13" s="21">
        <v>119661</v>
      </c>
      <c r="G13" s="64">
        <v>222121</v>
      </c>
      <c r="H13" s="67">
        <v>100257</v>
      </c>
      <c r="I13" s="21">
        <v>118176</v>
      </c>
      <c r="J13" s="64">
        <v>218433</v>
      </c>
      <c r="K13" s="67">
        <v>97958</v>
      </c>
      <c r="L13" s="21">
        <v>115793</v>
      </c>
      <c r="M13" s="64">
        <v>213751</v>
      </c>
      <c r="N13" s="67">
        <v>96205</v>
      </c>
      <c r="O13" s="21">
        <v>113372</v>
      </c>
      <c r="P13" s="64">
        <v>209577</v>
      </c>
      <c r="Q13" s="67">
        <v>95393</v>
      </c>
      <c r="R13" s="21">
        <v>111503</v>
      </c>
      <c r="S13" s="64">
        <v>206896</v>
      </c>
      <c r="T13" s="67">
        <v>94345</v>
      </c>
      <c r="U13" s="21">
        <v>109568</v>
      </c>
      <c r="V13" s="64">
        <f t="shared" si="0"/>
        <v>203913</v>
      </c>
      <c r="W13" s="67">
        <v>98504</v>
      </c>
      <c r="X13" s="21">
        <v>113127</v>
      </c>
      <c r="Y13" s="64">
        <v>211631</v>
      </c>
      <c r="Z13" s="67">
        <v>99673</v>
      </c>
      <c r="AA13" s="21">
        <v>114440</v>
      </c>
      <c r="AB13" s="64">
        <v>214113</v>
      </c>
      <c r="AC13" s="13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30)</f>
        <v>100370</v>
      </c>
      <c r="AD13" s="13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30)</f>
        <v>115426</v>
      </c>
      <c r="AE13" s="64">
        <f t="shared" si="1"/>
        <v>215796</v>
      </c>
      <c r="AF13" s="13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30)</f>
        <v>103797</v>
      </c>
      <c r="AG13" s="13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30)</f>
        <v>118891</v>
      </c>
      <c r="AH13" s="64">
        <f t="shared" si="2"/>
        <v>222688</v>
      </c>
      <c r="AI13" s="13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30)</f>
        <v>108849</v>
      </c>
      <c r="AJ13" s="13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30)</f>
        <v>123812</v>
      </c>
      <c r="AK13" s="64">
        <f t="shared" si="3"/>
        <v>232661</v>
      </c>
      <c r="AL13" s="13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30)</f>
        <v>113427</v>
      </c>
      <c r="AM13" s="13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30)</f>
        <v>128471</v>
      </c>
      <c r="AN13" s="64">
        <f t="shared" si="4"/>
        <v>241898</v>
      </c>
      <c r="AO13" s="13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30)</f>
        <v>116665</v>
      </c>
      <c r="AP13" s="13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30)</f>
        <v>132889</v>
      </c>
      <c r="AQ13" s="64">
        <f t="shared" si="5"/>
        <v>249554</v>
      </c>
      <c r="AR13" s="13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30)</f>
        <v>120676</v>
      </c>
      <c r="AS13" s="13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30)</f>
        <v>137859</v>
      </c>
      <c r="AT13" s="64">
        <f t="shared" si="6"/>
        <v>258535</v>
      </c>
      <c r="AU13" s="13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30)</f>
        <v>123030</v>
      </c>
      <c r="AV13" s="13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30)</f>
        <v>141426</v>
      </c>
      <c r="AW13" s="64">
        <f t="shared" si="7"/>
        <v>264456</v>
      </c>
      <c r="AX13" s="13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30)</f>
        <v>121533</v>
      </c>
      <c r="AY13" s="13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30)</f>
        <v>140712</v>
      </c>
      <c r="AZ13" s="64">
        <f t="shared" si="8"/>
        <v>262245</v>
      </c>
      <c r="BA13" s="13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30)</f>
        <v>118906</v>
      </c>
      <c r="BB13" s="13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30)</f>
        <v>138881</v>
      </c>
      <c r="BC13" s="64">
        <f t="shared" si="9"/>
        <v>257787</v>
      </c>
      <c r="BD13" s="13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30)</f>
        <v>115034</v>
      </c>
      <c r="BE13" s="13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30)</f>
        <v>135024</v>
      </c>
      <c r="BF13" s="64">
        <f t="shared" si="10"/>
        <v>250058</v>
      </c>
      <c r="BG13" s="13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30)</f>
        <v>111070</v>
      </c>
      <c r="BH13" s="13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30)</f>
        <v>132028</v>
      </c>
      <c r="BI13" s="64">
        <f t="shared" si="11"/>
        <v>243098</v>
      </c>
      <c r="BJ13" s="13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30)</f>
        <v>109649</v>
      </c>
      <c r="BK13" s="13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30)</f>
        <v>130995</v>
      </c>
      <c r="BL13" s="64">
        <f t="shared" si="12"/>
        <v>240644</v>
      </c>
      <c r="BM13" s="13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30)</f>
        <v>109715</v>
      </c>
      <c r="BN13" s="13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30)</f>
        <v>131720</v>
      </c>
      <c r="BO13" s="64">
        <f t="shared" si="13"/>
        <v>241435</v>
      </c>
      <c r="BP13" s="13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30)</f>
        <v>109181</v>
      </c>
      <c r="BQ13" s="13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30)</f>
        <v>130799</v>
      </c>
      <c r="BR13" s="64">
        <f t="shared" si="14"/>
        <v>239980</v>
      </c>
      <c r="BS13" s="13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30)</f>
        <v>110140</v>
      </c>
      <c r="BT13" s="13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30)</f>
        <v>130252</v>
      </c>
      <c r="BU13" s="64">
        <f t="shared" si="15"/>
        <v>240392</v>
      </c>
    </row>
    <row r="14" spans="1:75" s="54" customFormat="1" ht="14.1" customHeight="1">
      <c r="A14" s="68" t="s">
        <v>88</v>
      </c>
      <c r="B14" s="67">
        <v>124610</v>
      </c>
      <c r="C14" s="21">
        <v>133720</v>
      </c>
      <c r="D14" s="65">
        <v>258330</v>
      </c>
      <c r="E14" s="66">
        <v>117770</v>
      </c>
      <c r="F14" s="21">
        <v>127354</v>
      </c>
      <c r="G14" s="64">
        <v>245124</v>
      </c>
      <c r="H14" s="67">
        <v>112236</v>
      </c>
      <c r="I14" s="21">
        <v>122963</v>
      </c>
      <c r="J14" s="64">
        <v>235199</v>
      </c>
      <c r="K14" s="67">
        <v>107757</v>
      </c>
      <c r="L14" s="21">
        <v>119351</v>
      </c>
      <c r="M14" s="64">
        <v>227108</v>
      </c>
      <c r="N14" s="67">
        <v>106157</v>
      </c>
      <c r="O14" s="21">
        <v>117916</v>
      </c>
      <c r="P14" s="64">
        <v>224073</v>
      </c>
      <c r="Q14" s="67">
        <v>106021</v>
      </c>
      <c r="R14" s="21">
        <v>118946</v>
      </c>
      <c r="S14" s="64">
        <v>224967</v>
      </c>
      <c r="T14" s="67">
        <v>108440</v>
      </c>
      <c r="U14" s="21">
        <v>122202</v>
      </c>
      <c r="V14" s="64">
        <f t="shared" si="0"/>
        <v>230642</v>
      </c>
      <c r="W14" s="67">
        <v>114226</v>
      </c>
      <c r="X14" s="21">
        <v>128116</v>
      </c>
      <c r="Y14" s="64">
        <v>242342</v>
      </c>
      <c r="Z14" s="67">
        <v>115959</v>
      </c>
      <c r="AA14" s="21">
        <v>129302</v>
      </c>
      <c r="AB14" s="64">
        <v>245261</v>
      </c>
      <c r="AC14" s="13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35)</f>
        <v>117629</v>
      </c>
      <c r="AD14" s="13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35)</f>
        <v>130866</v>
      </c>
      <c r="AE14" s="64">
        <f t="shared" si="1"/>
        <v>248495</v>
      </c>
      <c r="AF14" s="13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35)</f>
        <v>119413</v>
      </c>
      <c r="AG14" s="13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35)</f>
        <v>131394</v>
      </c>
      <c r="AH14" s="64">
        <f t="shared" si="2"/>
        <v>250807</v>
      </c>
      <c r="AI14" s="13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35)</f>
        <v>120131</v>
      </c>
      <c r="AJ14" s="13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35)</f>
        <v>131368</v>
      </c>
      <c r="AK14" s="64">
        <f t="shared" si="3"/>
        <v>251499</v>
      </c>
      <c r="AL14" s="13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35)</f>
        <v>121419</v>
      </c>
      <c r="AM14" s="13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35)</f>
        <v>131454</v>
      </c>
      <c r="AN14" s="64">
        <f t="shared" si="4"/>
        <v>252873</v>
      </c>
      <c r="AO14" s="13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35)</f>
        <v>122439</v>
      </c>
      <c r="AP14" s="13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35)</f>
        <v>133317</v>
      </c>
      <c r="AQ14" s="64">
        <f t="shared" si="5"/>
        <v>255756</v>
      </c>
      <c r="AR14" s="13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35)</f>
        <v>124157</v>
      </c>
      <c r="AS14" s="13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35)</f>
        <v>135099</v>
      </c>
      <c r="AT14" s="64">
        <f t="shared" si="6"/>
        <v>259256</v>
      </c>
      <c r="AU14" s="13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35)</f>
        <v>127206</v>
      </c>
      <c r="AV14" s="13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35)</f>
        <v>137907</v>
      </c>
      <c r="AW14" s="64">
        <f t="shared" si="7"/>
        <v>265113</v>
      </c>
      <c r="AX14" s="13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35)</f>
        <v>130038</v>
      </c>
      <c r="AY14" s="13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35)</f>
        <v>141161</v>
      </c>
      <c r="AZ14" s="64">
        <f t="shared" si="8"/>
        <v>271199</v>
      </c>
      <c r="BA14" s="13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35)</f>
        <v>132232</v>
      </c>
      <c r="BB14" s="13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35)</f>
        <v>143973</v>
      </c>
      <c r="BC14" s="64">
        <f t="shared" si="9"/>
        <v>276205</v>
      </c>
      <c r="BD14" s="13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35)</f>
        <v>133272</v>
      </c>
      <c r="BE14" s="13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35)</f>
        <v>146080</v>
      </c>
      <c r="BF14" s="64">
        <f t="shared" si="10"/>
        <v>279352</v>
      </c>
      <c r="BG14" s="13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35)</f>
        <v>134645</v>
      </c>
      <c r="BH14" s="13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35)</f>
        <v>148131</v>
      </c>
      <c r="BI14" s="64">
        <f t="shared" si="11"/>
        <v>282776</v>
      </c>
      <c r="BJ14" s="13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35)</f>
        <v>135735</v>
      </c>
      <c r="BK14" s="13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35)</f>
        <v>151365</v>
      </c>
      <c r="BL14" s="64">
        <f t="shared" si="12"/>
        <v>287100</v>
      </c>
      <c r="BM14" s="13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35)</f>
        <v>136547</v>
      </c>
      <c r="BN14" s="13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35)</f>
        <v>153871</v>
      </c>
      <c r="BO14" s="64">
        <f t="shared" si="13"/>
        <v>290418</v>
      </c>
      <c r="BP14" s="13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35)</f>
        <v>136409</v>
      </c>
      <c r="BQ14" s="13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35)</f>
        <v>154473</v>
      </c>
      <c r="BR14" s="64">
        <f t="shared" si="14"/>
        <v>290882</v>
      </c>
      <c r="BS14" s="13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35)</f>
        <v>136461</v>
      </c>
      <c r="BT14" s="13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35)</f>
        <v>155887</v>
      </c>
      <c r="BU14" s="64">
        <f t="shared" si="15"/>
        <v>292348</v>
      </c>
    </row>
    <row r="15" spans="1:75" s="54" customFormat="1" ht="14.1" customHeight="1">
      <c r="A15" s="68" t="s">
        <v>89</v>
      </c>
      <c r="B15" s="67">
        <v>129694</v>
      </c>
      <c r="C15" s="21">
        <v>137637</v>
      </c>
      <c r="D15" s="65">
        <v>267331</v>
      </c>
      <c r="E15" s="66">
        <v>127247</v>
      </c>
      <c r="F15" s="21">
        <v>135584</v>
      </c>
      <c r="G15" s="64">
        <v>262831</v>
      </c>
      <c r="H15" s="67">
        <v>125340</v>
      </c>
      <c r="I15" s="21">
        <v>133711</v>
      </c>
      <c r="J15" s="64">
        <v>259051</v>
      </c>
      <c r="K15" s="67">
        <v>123182</v>
      </c>
      <c r="L15" s="21">
        <v>131205</v>
      </c>
      <c r="M15" s="64">
        <v>254387</v>
      </c>
      <c r="N15" s="67">
        <v>120485</v>
      </c>
      <c r="O15" s="21">
        <v>129361</v>
      </c>
      <c r="P15" s="64">
        <v>249846</v>
      </c>
      <c r="Q15" s="67">
        <v>117370</v>
      </c>
      <c r="R15" s="21">
        <v>126273</v>
      </c>
      <c r="S15" s="64">
        <v>243643</v>
      </c>
      <c r="T15" s="67">
        <v>114329</v>
      </c>
      <c r="U15" s="21">
        <v>123066</v>
      </c>
      <c r="V15" s="64">
        <f t="shared" si="0"/>
        <v>237395</v>
      </c>
      <c r="W15" s="67">
        <v>113887</v>
      </c>
      <c r="X15" s="21">
        <v>123080</v>
      </c>
      <c r="Y15" s="64">
        <v>236967</v>
      </c>
      <c r="Z15" s="67">
        <v>111998</v>
      </c>
      <c r="AA15" s="21">
        <v>122123</v>
      </c>
      <c r="AB15" s="64">
        <v>234121</v>
      </c>
      <c r="AC15" s="13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40)</f>
        <v>113051</v>
      </c>
      <c r="AD15" s="13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40)</f>
        <v>123335</v>
      </c>
      <c r="AE15" s="64">
        <f t="shared" si="1"/>
        <v>236386</v>
      </c>
      <c r="AF15" s="13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40)</f>
        <v>115680</v>
      </c>
      <c r="AG15" s="13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40)</f>
        <v>127363</v>
      </c>
      <c r="AH15" s="64">
        <f t="shared" si="2"/>
        <v>243043</v>
      </c>
      <c r="AI15" s="13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40)</f>
        <v>121194</v>
      </c>
      <c r="AJ15" s="13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40)</f>
        <v>132842</v>
      </c>
      <c r="AK15" s="64">
        <f t="shared" si="3"/>
        <v>254036</v>
      </c>
      <c r="AL15" s="13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40)</f>
        <v>126057</v>
      </c>
      <c r="AM15" s="13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40)</f>
        <v>137927</v>
      </c>
      <c r="AN15" s="64">
        <f t="shared" si="4"/>
        <v>263984</v>
      </c>
      <c r="AO15" s="13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40)</f>
        <v>129349</v>
      </c>
      <c r="AP15" s="13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40)</f>
        <v>140492</v>
      </c>
      <c r="AQ15" s="64">
        <f t="shared" si="5"/>
        <v>269841</v>
      </c>
      <c r="AR15" s="13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40)</f>
        <v>131995</v>
      </c>
      <c r="AS15" s="13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40)</f>
        <v>142556</v>
      </c>
      <c r="AT15" s="64">
        <f t="shared" si="6"/>
        <v>274551</v>
      </c>
      <c r="AU15" s="13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40)</f>
        <v>132565</v>
      </c>
      <c r="AV15" s="13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40)</f>
        <v>142266</v>
      </c>
      <c r="AW15" s="64">
        <f t="shared" si="7"/>
        <v>274831</v>
      </c>
      <c r="AX15" s="13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40)</f>
        <v>130162</v>
      </c>
      <c r="AY15" s="13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40)</f>
        <v>139556</v>
      </c>
      <c r="AZ15" s="64">
        <f t="shared" si="8"/>
        <v>269718</v>
      </c>
      <c r="BA15" s="13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40)</f>
        <v>128362</v>
      </c>
      <c r="BB15" s="13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40)</f>
        <v>137136</v>
      </c>
      <c r="BC15" s="64">
        <f t="shared" si="9"/>
        <v>265498</v>
      </c>
      <c r="BD15" s="13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40)</f>
        <v>126821</v>
      </c>
      <c r="BE15" s="13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40)</f>
        <v>135990</v>
      </c>
      <c r="BF15" s="64">
        <f t="shared" si="10"/>
        <v>262811</v>
      </c>
      <c r="BG15" s="13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40)</f>
        <v>126129</v>
      </c>
      <c r="BH15" s="13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40)</f>
        <v>135374</v>
      </c>
      <c r="BI15" s="64">
        <f t="shared" si="11"/>
        <v>261503</v>
      </c>
      <c r="BJ15" s="13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40)</f>
        <v>128460</v>
      </c>
      <c r="BK15" s="13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40)</f>
        <v>137905</v>
      </c>
      <c r="BL15" s="64">
        <f t="shared" si="12"/>
        <v>266365</v>
      </c>
      <c r="BM15" s="13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40)</f>
        <v>133337</v>
      </c>
      <c r="BN15" s="13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40)</f>
        <v>142938</v>
      </c>
      <c r="BO15" s="64">
        <f t="shared" si="13"/>
        <v>276275</v>
      </c>
      <c r="BP15" s="13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40)</f>
        <v>138216</v>
      </c>
      <c r="BQ15" s="13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40)</f>
        <v>148106</v>
      </c>
      <c r="BR15" s="64">
        <f t="shared" si="14"/>
        <v>286322</v>
      </c>
      <c r="BS15" s="13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40)</f>
        <v>142871</v>
      </c>
      <c r="BT15" s="13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40)</f>
        <v>153322</v>
      </c>
      <c r="BU15" s="64">
        <f t="shared" si="15"/>
        <v>296193</v>
      </c>
    </row>
    <row r="16" spans="1:75" s="54" customFormat="1" ht="14.1" customHeight="1">
      <c r="A16" s="68" t="s">
        <v>90</v>
      </c>
      <c r="B16" s="67">
        <v>126891</v>
      </c>
      <c r="C16" s="21">
        <v>133970</v>
      </c>
      <c r="D16" s="65">
        <v>260861</v>
      </c>
      <c r="E16" s="66">
        <v>125226</v>
      </c>
      <c r="F16" s="21">
        <v>133253</v>
      </c>
      <c r="G16" s="64">
        <v>258479</v>
      </c>
      <c r="H16" s="67">
        <v>124045</v>
      </c>
      <c r="I16" s="21">
        <v>132146</v>
      </c>
      <c r="J16" s="64">
        <v>256191</v>
      </c>
      <c r="K16" s="67">
        <v>122368</v>
      </c>
      <c r="L16" s="21">
        <v>130618</v>
      </c>
      <c r="M16" s="64">
        <v>252986</v>
      </c>
      <c r="N16" s="67">
        <v>121686</v>
      </c>
      <c r="O16" s="21">
        <v>130106</v>
      </c>
      <c r="P16" s="64">
        <v>251792</v>
      </c>
      <c r="Q16" s="67">
        <v>121507</v>
      </c>
      <c r="R16" s="21">
        <v>129924</v>
      </c>
      <c r="S16" s="64">
        <v>251431</v>
      </c>
      <c r="T16" s="67">
        <v>121970</v>
      </c>
      <c r="U16" s="21">
        <v>130686</v>
      </c>
      <c r="V16" s="64">
        <f t="shared" si="0"/>
        <v>252656</v>
      </c>
      <c r="W16" s="67">
        <v>123990</v>
      </c>
      <c r="X16" s="21">
        <v>132928</v>
      </c>
      <c r="Y16" s="64">
        <v>256918</v>
      </c>
      <c r="Z16" s="67">
        <v>123704</v>
      </c>
      <c r="AA16" s="21">
        <v>132929</v>
      </c>
      <c r="AB16" s="64">
        <v>256633</v>
      </c>
      <c r="AC16" s="13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45)</f>
        <v>123302</v>
      </c>
      <c r="AD16" s="13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45)</f>
        <v>132762</v>
      </c>
      <c r="AE16" s="64">
        <f t="shared" si="1"/>
        <v>256064</v>
      </c>
      <c r="AF16" s="13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45)</f>
        <v>122754</v>
      </c>
      <c r="AG16" s="13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45)</f>
        <v>131685</v>
      </c>
      <c r="AH16" s="64">
        <f t="shared" si="2"/>
        <v>254439</v>
      </c>
      <c r="AI16" s="13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45)</f>
        <v>121681</v>
      </c>
      <c r="AJ16" s="13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45)</f>
        <v>130430</v>
      </c>
      <c r="AK16" s="64">
        <f t="shared" si="3"/>
        <v>252111</v>
      </c>
      <c r="AL16" s="13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45)</f>
        <v>120645</v>
      </c>
      <c r="AM16" s="13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45)</f>
        <v>129731</v>
      </c>
      <c r="AN16" s="64">
        <f t="shared" si="4"/>
        <v>250376</v>
      </c>
      <c r="AO16" s="13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45)</f>
        <v>119770</v>
      </c>
      <c r="AP16" s="13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45)</f>
        <v>129249</v>
      </c>
      <c r="AQ16" s="64">
        <f t="shared" si="5"/>
        <v>249019</v>
      </c>
      <c r="AR16" s="13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45)</f>
        <v>121542</v>
      </c>
      <c r="AS16" s="13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45)</f>
        <v>131130</v>
      </c>
      <c r="AT16" s="64">
        <f t="shared" si="6"/>
        <v>252672</v>
      </c>
      <c r="AU16" s="13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45)</f>
        <v>123401</v>
      </c>
      <c r="AV16" s="13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45)</f>
        <v>134211</v>
      </c>
      <c r="AW16" s="64">
        <f t="shared" si="7"/>
        <v>257612</v>
      </c>
      <c r="AX16" s="13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45)</f>
        <v>126975</v>
      </c>
      <c r="AY16" s="13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45)</f>
        <v>138346</v>
      </c>
      <c r="AZ16" s="64">
        <f t="shared" si="8"/>
        <v>265321</v>
      </c>
      <c r="BA16" s="13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45)</f>
        <v>129566</v>
      </c>
      <c r="BB16" s="13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45)</f>
        <v>141200</v>
      </c>
      <c r="BC16" s="64">
        <f t="shared" si="9"/>
        <v>270766</v>
      </c>
      <c r="BD16" s="13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45)</f>
        <v>130103</v>
      </c>
      <c r="BE16" s="13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45)</f>
        <v>141075</v>
      </c>
      <c r="BF16" s="64">
        <f t="shared" si="10"/>
        <v>271178</v>
      </c>
      <c r="BG16" s="13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45)</f>
        <v>130345</v>
      </c>
      <c r="BH16" s="13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45)</f>
        <v>140580</v>
      </c>
      <c r="BI16" s="64">
        <f t="shared" si="11"/>
        <v>270925</v>
      </c>
      <c r="BJ16" s="13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45)</f>
        <v>130172</v>
      </c>
      <c r="BK16" s="13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45)</f>
        <v>139480</v>
      </c>
      <c r="BL16" s="64">
        <f t="shared" si="12"/>
        <v>269652</v>
      </c>
      <c r="BM16" s="13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45)</f>
        <v>129438</v>
      </c>
      <c r="BN16" s="13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45)</f>
        <v>138469</v>
      </c>
      <c r="BO16" s="64">
        <f t="shared" si="13"/>
        <v>267907</v>
      </c>
      <c r="BP16" s="13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45)</f>
        <v>129384</v>
      </c>
      <c r="BQ16" s="13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45)</f>
        <v>137824</v>
      </c>
      <c r="BR16" s="64">
        <f t="shared" si="14"/>
        <v>267208</v>
      </c>
      <c r="BS16" s="13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45)</f>
        <v>130768</v>
      </c>
      <c r="BT16" s="13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45)</f>
        <v>139097</v>
      </c>
      <c r="BU16" s="64">
        <f t="shared" si="15"/>
        <v>269865</v>
      </c>
    </row>
    <row r="17" spans="1:75" s="54" customFormat="1" ht="14.1" customHeight="1">
      <c r="A17" s="68" t="s">
        <v>91</v>
      </c>
      <c r="B17" s="67">
        <v>128004</v>
      </c>
      <c r="C17" s="21">
        <v>128790</v>
      </c>
      <c r="D17" s="65">
        <v>256794</v>
      </c>
      <c r="E17" s="66">
        <v>125497</v>
      </c>
      <c r="F17" s="21">
        <v>127604</v>
      </c>
      <c r="G17" s="64">
        <v>253101</v>
      </c>
      <c r="H17" s="67">
        <v>122888</v>
      </c>
      <c r="I17" s="21">
        <v>127136</v>
      </c>
      <c r="J17" s="64">
        <v>250024</v>
      </c>
      <c r="K17" s="67">
        <v>121000</v>
      </c>
      <c r="L17" s="21">
        <v>126685</v>
      </c>
      <c r="M17" s="64">
        <v>247685</v>
      </c>
      <c r="N17" s="67">
        <v>119406</v>
      </c>
      <c r="O17" s="21">
        <v>126026</v>
      </c>
      <c r="P17" s="64">
        <v>245432</v>
      </c>
      <c r="Q17" s="67">
        <v>118431</v>
      </c>
      <c r="R17" s="21">
        <v>125579</v>
      </c>
      <c r="S17" s="64">
        <v>244010</v>
      </c>
      <c r="T17" s="67">
        <v>118634</v>
      </c>
      <c r="U17" s="21">
        <v>126610</v>
      </c>
      <c r="V17" s="64">
        <f t="shared" si="0"/>
        <v>245244</v>
      </c>
      <c r="W17" s="67">
        <v>120295</v>
      </c>
      <c r="X17" s="21">
        <v>128906</v>
      </c>
      <c r="Y17" s="64">
        <v>249201</v>
      </c>
      <c r="Z17" s="67">
        <v>120659</v>
      </c>
      <c r="AA17" s="21">
        <v>129429</v>
      </c>
      <c r="AB17" s="64">
        <v>250088</v>
      </c>
      <c r="AC17" s="13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50)</f>
        <v>121432</v>
      </c>
      <c r="AD17" s="13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50)</f>
        <v>130945</v>
      </c>
      <c r="AE17" s="64">
        <f t="shared" si="1"/>
        <v>252377</v>
      </c>
      <c r="AF17" s="13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50)</f>
        <v>123153</v>
      </c>
      <c r="AG17" s="13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50)</f>
        <v>132763</v>
      </c>
      <c r="AH17" s="64">
        <f t="shared" si="2"/>
        <v>255916</v>
      </c>
      <c r="AI17" s="13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50)</f>
        <v>125673</v>
      </c>
      <c r="AJ17" s="13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50)</f>
        <v>135334</v>
      </c>
      <c r="AK17" s="64">
        <f t="shared" si="3"/>
        <v>261007</v>
      </c>
      <c r="AL17" s="13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50)</f>
        <v>127398</v>
      </c>
      <c r="AM17" s="13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50)</f>
        <v>136910</v>
      </c>
      <c r="AN17" s="64">
        <f t="shared" si="4"/>
        <v>264308</v>
      </c>
      <c r="AO17" s="13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50)</f>
        <v>128687</v>
      </c>
      <c r="AP17" s="13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50)</f>
        <v>138403</v>
      </c>
      <c r="AQ17" s="64">
        <f t="shared" si="5"/>
        <v>267090</v>
      </c>
      <c r="AR17" s="13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50)</f>
        <v>128955</v>
      </c>
      <c r="AS17" s="13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50)</f>
        <v>138752</v>
      </c>
      <c r="AT17" s="64">
        <f t="shared" si="6"/>
        <v>267707</v>
      </c>
      <c r="AU17" s="13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50)</f>
        <v>127479</v>
      </c>
      <c r="AV17" s="13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50)</f>
        <v>137003</v>
      </c>
      <c r="AW17" s="64">
        <f t="shared" si="7"/>
        <v>264482</v>
      </c>
      <c r="AX17" s="13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50)</f>
        <v>124431</v>
      </c>
      <c r="AY17" s="13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50)</f>
        <v>133559</v>
      </c>
      <c r="AZ17" s="64">
        <f t="shared" si="8"/>
        <v>257990</v>
      </c>
      <c r="BA17" s="13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50)</f>
        <v>121192</v>
      </c>
      <c r="BB17" s="13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50)</f>
        <v>130658</v>
      </c>
      <c r="BC17" s="64">
        <f t="shared" si="9"/>
        <v>251850</v>
      </c>
      <c r="BD17" s="13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50)</f>
        <v>118294</v>
      </c>
      <c r="BE17" s="13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50)</f>
        <v>128049</v>
      </c>
      <c r="BF17" s="64">
        <f t="shared" si="10"/>
        <v>246343</v>
      </c>
      <c r="BG17" s="13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50)</f>
        <v>117918</v>
      </c>
      <c r="BH17" s="13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50)</f>
        <v>127719</v>
      </c>
      <c r="BI17" s="64">
        <f t="shared" si="11"/>
        <v>245637</v>
      </c>
      <c r="BJ17" s="13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50)</f>
        <v>119139</v>
      </c>
      <c r="BK17" s="13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50)</f>
        <v>130153</v>
      </c>
      <c r="BL17" s="64">
        <f t="shared" si="12"/>
        <v>249292</v>
      </c>
      <c r="BM17" s="13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50)</f>
        <v>123689.1</v>
      </c>
      <c r="BN17" s="13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50)</f>
        <v>135320</v>
      </c>
      <c r="BO17" s="64">
        <f t="shared" si="13"/>
        <v>259009.1</v>
      </c>
      <c r="BP17" s="13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50)</f>
        <v>127715</v>
      </c>
      <c r="BQ17" s="13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50)</f>
        <v>139676</v>
      </c>
      <c r="BR17" s="64">
        <f t="shared" si="14"/>
        <v>267391</v>
      </c>
      <c r="BS17" s="13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50)</f>
        <v>130483</v>
      </c>
      <c r="BT17" s="13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50)</f>
        <v>141761</v>
      </c>
      <c r="BU17" s="64">
        <f t="shared" si="15"/>
        <v>272244</v>
      </c>
    </row>
    <row r="18" spans="1:75" s="54" customFormat="1" ht="14.1" customHeight="1">
      <c r="A18" s="68" t="s">
        <v>92</v>
      </c>
      <c r="B18" s="67">
        <v>97310</v>
      </c>
      <c r="C18" s="21">
        <v>94332</v>
      </c>
      <c r="D18" s="65">
        <v>191642</v>
      </c>
      <c r="E18" s="66">
        <v>103172</v>
      </c>
      <c r="F18" s="21">
        <v>101327</v>
      </c>
      <c r="G18" s="64">
        <v>204499</v>
      </c>
      <c r="H18" s="67">
        <v>109936</v>
      </c>
      <c r="I18" s="21">
        <v>108670</v>
      </c>
      <c r="J18" s="64">
        <v>218606</v>
      </c>
      <c r="K18" s="67">
        <v>113491</v>
      </c>
      <c r="L18" s="21">
        <v>113133</v>
      </c>
      <c r="M18" s="64">
        <v>226624</v>
      </c>
      <c r="N18" s="67">
        <v>115126</v>
      </c>
      <c r="O18" s="21">
        <v>115826</v>
      </c>
      <c r="P18" s="64">
        <v>230952</v>
      </c>
      <c r="Q18" s="67">
        <v>117601</v>
      </c>
      <c r="R18" s="21">
        <v>119544</v>
      </c>
      <c r="S18" s="64">
        <v>237145</v>
      </c>
      <c r="T18" s="67">
        <v>117081</v>
      </c>
      <c r="U18" s="21">
        <v>119600</v>
      </c>
      <c r="V18" s="64">
        <f t="shared" si="0"/>
        <v>236681</v>
      </c>
      <c r="W18" s="67">
        <v>116717</v>
      </c>
      <c r="X18" s="21">
        <v>121318</v>
      </c>
      <c r="Y18" s="64">
        <v>238035</v>
      </c>
      <c r="Z18" s="67">
        <v>116315</v>
      </c>
      <c r="AA18" s="21">
        <v>122915</v>
      </c>
      <c r="AB18" s="64">
        <v>239230</v>
      </c>
      <c r="AC18" s="13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55)</f>
        <v>116385</v>
      </c>
      <c r="AD18" s="13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55)</f>
        <v>124254</v>
      </c>
      <c r="AE18" s="64">
        <f t="shared" si="1"/>
        <v>240639</v>
      </c>
      <c r="AF18" s="13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55)</f>
        <v>117085</v>
      </c>
      <c r="AG18" s="13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55)</f>
        <v>125317</v>
      </c>
      <c r="AH18" s="64">
        <f t="shared" si="2"/>
        <v>242402</v>
      </c>
      <c r="AI18" s="13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55)</f>
        <v>118592</v>
      </c>
      <c r="AJ18" s="13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55)</f>
        <v>127828</v>
      </c>
      <c r="AK18" s="64">
        <f t="shared" si="3"/>
        <v>246420</v>
      </c>
      <c r="AL18" s="13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55)</f>
        <v>120436</v>
      </c>
      <c r="AM18" s="13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55)</f>
        <v>129944</v>
      </c>
      <c r="AN18" s="64">
        <f t="shared" si="4"/>
        <v>250380</v>
      </c>
      <c r="AO18" s="13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55)</f>
        <v>121914</v>
      </c>
      <c r="AP18" s="13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55)</f>
        <v>131654</v>
      </c>
      <c r="AQ18" s="64">
        <f t="shared" si="5"/>
        <v>253568</v>
      </c>
      <c r="AR18" s="13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55)</f>
        <v>123348</v>
      </c>
      <c r="AS18" s="13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55)</f>
        <v>133623</v>
      </c>
      <c r="AT18" s="64">
        <f t="shared" si="6"/>
        <v>256971</v>
      </c>
      <c r="AU18" s="13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55)</f>
        <v>124743</v>
      </c>
      <c r="AV18" s="13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55)</f>
        <v>135055</v>
      </c>
      <c r="AW18" s="64">
        <f t="shared" si="7"/>
        <v>259798</v>
      </c>
      <c r="AX18" s="13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55)</f>
        <v>125361</v>
      </c>
      <c r="AY18" s="13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55)</f>
        <v>136096</v>
      </c>
      <c r="AZ18" s="64">
        <f t="shared" si="8"/>
        <v>261457</v>
      </c>
      <c r="BA18" s="13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55)</f>
        <v>125386</v>
      </c>
      <c r="BB18" s="13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55)</f>
        <v>136003</v>
      </c>
      <c r="BC18" s="64">
        <f t="shared" si="9"/>
        <v>261389</v>
      </c>
      <c r="BD18" s="13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55)</f>
        <v>124705</v>
      </c>
      <c r="BE18" s="13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55)</f>
        <v>135039</v>
      </c>
      <c r="BF18" s="64">
        <f t="shared" si="10"/>
        <v>259744</v>
      </c>
      <c r="BG18" s="13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55)</f>
        <v>123093</v>
      </c>
      <c r="BH18" s="13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55)</f>
        <v>133360</v>
      </c>
      <c r="BI18" s="64">
        <f t="shared" si="11"/>
        <v>256453</v>
      </c>
      <c r="BJ18" s="13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55)</f>
        <v>120759</v>
      </c>
      <c r="BK18" s="13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55)</f>
        <v>130892</v>
      </c>
      <c r="BL18" s="64">
        <f t="shared" si="12"/>
        <v>251651</v>
      </c>
      <c r="BM18" s="13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55)</f>
        <v>119034</v>
      </c>
      <c r="BN18" s="13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55)</f>
        <v>128562</v>
      </c>
      <c r="BO18" s="64">
        <f t="shared" si="13"/>
        <v>247596</v>
      </c>
      <c r="BP18" s="13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55)</f>
        <v>117181</v>
      </c>
      <c r="BQ18" s="13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55)</f>
        <v>126969</v>
      </c>
      <c r="BR18" s="64">
        <f t="shared" si="14"/>
        <v>244150</v>
      </c>
      <c r="BS18" s="13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55)</f>
        <v>116172</v>
      </c>
      <c r="BT18" s="13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55)</f>
        <v>126386</v>
      </c>
      <c r="BU18" s="64">
        <f t="shared" si="15"/>
        <v>242558</v>
      </c>
    </row>
    <row r="19" spans="1:75" s="54" customFormat="1" ht="14.1" customHeight="1">
      <c r="A19" s="68" t="s">
        <v>93</v>
      </c>
      <c r="B19" s="67">
        <v>71288</v>
      </c>
      <c r="C19" s="21">
        <v>67120</v>
      </c>
      <c r="D19" s="65">
        <v>138408</v>
      </c>
      <c r="E19" s="66">
        <v>73578</v>
      </c>
      <c r="F19" s="21">
        <v>69636</v>
      </c>
      <c r="G19" s="64">
        <v>143214</v>
      </c>
      <c r="H19" s="67">
        <v>76671</v>
      </c>
      <c r="I19" s="21">
        <v>72982</v>
      </c>
      <c r="J19" s="64">
        <v>149653</v>
      </c>
      <c r="K19" s="67">
        <v>80085</v>
      </c>
      <c r="L19" s="21">
        <v>76878</v>
      </c>
      <c r="M19" s="64">
        <v>156963</v>
      </c>
      <c r="N19" s="67">
        <v>84084</v>
      </c>
      <c r="O19" s="21">
        <v>81649</v>
      </c>
      <c r="P19" s="64">
        <v>165733</v>
      </c>
      <c r="Q19" s="67">
        <v>87494</v>
      </c>
      <c r="R19" s="21">
        <v>86626</v>
      </c>
      <c r="S19" s="64">
        <v>174120</v>
      </c>
      <c r="T19" s="67">
        <v>93787</v>
      </c>
      <c r="U19" s="21">
        <v>94027</v>
      </c>
      <c r="V19" s="64">
        <f t="shared" si="0"/>
        <v>187814</v>
      </c>
      <c r="W19" s="67">
        <v>101132</v>
      </c>
      <c r="X19" s="21">
        <v>102159</v>
      </c>
      <c r="Y19" s="64">
        <v>203291</v>
      </c>
      <c r="Z19" s="67">
        <v>105579</v>
      </c>
      <c r="AA19" s="21">
        <v>107542</v>
      </c>
      <c r="AB19" s="64">
        <v>213121</v>
      </c>
      <c r="AC19" s="13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60)</f>
        <v>108652</v>
      </c>
      <c r="AD19" s="13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60)</f>
        <v>111995</v>
      </c>
      <c r="AE19" s="64">
        <f t="shared" si="1"/>
        <v>220647</v>
      </c>
      <c r="AF19" s="13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60)</f>
        <v>112214</v>
      </c>
      <c r="AG19" s="13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60)</f>
        <v>116585</v>
      </c>
      <c r="AH19" s="64">
        <f t="shared" si="2"/>
        <v>228799</v>
      </c>
      <c r="AI19" s="13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60)</f>
        <v>112994</v>
      </c>
      <c r="AJ19" s="13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60)</f>
        <v>117840</v>
      </c>
      <c r="AK19" s="64">
        <f t="shared" si="3"/>
        <v>230834</v>
      </c>
      <c r="AL19" s="13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60)</f>
        <v>112757</v>
      </c>
      <c r="AM19" s="13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60)</f>
        <v>119257</v>
      </c>
      <c r="AN19" s="64">
        <f t="shared" si="4"/>
        <v>232014</v>
      </c>
      <c r="AO19" s="13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60)</f>
        <v>113215</v>
      </c>
      <c r="AP19" s="13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60)</f>
        <v>121522</v>
      </c>
      <c r="AQ19" s="64">
        <f t="shared" si="5"/>
        <v>234737</v>
      </c>
      <c r="AR19" s="13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60)</f>
        <v>114162</v>
      </c>
      <c r="AS19" s="13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60)</f>
        <v>123146</v>
      </c>
      <c r="AT19" s="64">
        <f t="shared" si="6"/>
        <v>237308</v>
      </c>
      <c r="AU19" s="13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60)</f>
        <v>114793</v>
      </c>
      <c r="AV19" s="13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60)</f>
        <v>124450</v>
      </c>
      <c r="AW19" s="64">
        <f t="shared" si="7"/>
        <v>239243</v>
      </c>
      <c r="AX19" s="13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60)</f>
        <v>115468</v>
      </c>
      <c r="AY19" s="13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60)</f>
        <v>125734</v>
      </c>
      <c r="AZ19" s="64">
        <f t="shared" si="8"/>
        <v>241202</v>
      </c>
      <c r="BA19" s="13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60)</f>
        <v>115812</v>
      </c>
      <c r="BB19" s="13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60)</f>
        <v>126463</v>
      </c>
      <c r="BC19" s="64">
        <f t="shared" si="9"/>
        <v>242275</v>
      </c>
      <c r="BD19" s="13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60)</f>
        <v>115480</v>
      </c>
      <c r="BE19" s="13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60)</f>
        <v>126150</v>
      </c>
      <c r="BF19" s="64">
        <f t="shared" si="10"/>
        <v>241630</v>
      </c>
      <c r="BG19" s="13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60)</f>
        <v>115442</v>
      </c>
      <c r="BH19" s="13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60)</f>
        <v>126603</v>
      </c>
      <c r="BI19" s="64">
        <f t="shared" si="11"/>
        <v>242045</v>
      </c>
      <c r="BJ19" s="13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60)</f>
        <v>116046</v>
      </c>
      <c r="BK19" s="13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60)</f>
        <v>126871</v>
      </c>
      <c r="BL19" s="64">
        <f t="shared" si="12"/>
        <v>242917</v>
      </c>
      <c r="BM19" s="13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60)</f>
        <v>117511</v>
      </c>
      <c r="BN19" s="13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60)</f>
        <v>128828</v>
      </c>
      <c r="BO19" s="64">
        <f t="shared" si="13"/>
        <v>246339</v>
      </c>
      <c r="BP19" s="13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60)</f>
        <v>118806</v>
      </c>
      <c r="BQ19" s="13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60)</f>
        <v>129749</v>
      </c>
      <c r="BR19" s="64">
        <f t="shared" si="14"/>
        <v>248555</v>
      </c>
      <c r="BS19" s="13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60)</f>
        <v>120027</v>
      </c>
      <c r="BT19" s="13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60)</f>
        <v>130887</v>
      </c>
      <c r="BU19" s="64">
        <f t="shared" si="15"/>
        <v>250914</v>
      </c>
    </row>
    <row r="20" spans="1:75" s="54" customFormat="1" ht="14.1" customHeight="1">
      <c r="A20" s="68" t="s">
        <v>94</v>
      </c>
      <c r="B20" s="67">
        <v>49192</v>
      </c>
      <c r="C20" s="21">
        <v>48537</v>
      </c>
      <c r="D20" s="65">
        <v>97729</v>
      </c>
      <c r="E20" s="66">
        <v>51375</v>
      </c>
      <c r="F20" s="21">
        <v>50950</v>
      </c>
      <c r="G20" s="64">
        <v>102325</v>
      </c>
      <c r="H20" s="67">
        <v>54158</v>
      </c>
      <c r="I20" s="21">
        <v>53538</v>
      </c>
      <c r="J20" s="64">
        <v>107696</v>
      </c>
      <c r="K20" s="67">
        <v>56943</v>
      </c>
      <c r="L20" s="21">
        <v>56372</v>
      </c>
      <c r="M20" s="64">
        <v>113315</v>
      </c>
      <c r="N20" s="67">
        <v>59616</v>
      </c>
      <c r="O20" s="21">
        <v>58892</v>
      </c>
      <c r="P20" s="64">
        <v>118508</v>
      </c>
      <c r="Q20" s="67">
        <v>63211</v>
      </c>
      <c r="R20" s="21">
        <v>62097</v>
      </c>
      <c r="S20" s="64">
        <v>125308</v>
      </c>
      <c r="T20" s="67">
        <v>65832</v>
      </c>
      <c r="U20" s="21">
        <v>64932</v>
      </c>
      <c r="V20" s="64">
        <f t="shared" si="0"/>
        <v>130764</v>
      </c>
      <c r="W20" s="67">
        <v>69464</v>
      </c>
      <c r="X20" s="21">
        <v>68622</v>
      </c>
      <c r="Y20" s="64">
        <v>138086</v>
      </c>
      <c r="Z20" s="67">
        <v>73521</v>
      </c>
      <c r="AA20" s="21">
        <v>73117</v>
      </c>
      <c r="AB20" s="64">
        <v>146638</v>
      </c>
      <c r="AC20" s="13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65)</f>
        <v>78425</v>
      </c>
      <c r="AD20" s="13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65)</f>
        <v>78621</v>
      </c>
      <c r="AE20" s="64">
        <f t="shared" si="1"/>
        <v>157046</v>
      </c>
      <c r="AF20" s="13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65)</f>
        <v>82159</v>
      </c>
      <c r="AG20" s="13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65)</f>
        <v>83944</v>
      </c>
      <c r="AH20" s="64">
        <f t="shared" si="2"/>
        <v>166103</v>
      </c>
      <c r="AI20" s="13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65)</f>
        <v>88744</v>
      </c>
      <c r="AJ20" s="13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65)</f>
        <v>91361</v>
      </c>
      <c r="AK20" s="64">
        <f t="shared" si="3"/>
        <v>180105</v>
      </c>
      <c r="AL20" s="13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65)</f>
        <v>95149</v>
      </c>
      <c r="AM20" s="13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65)</f>
        <v>99192</v>
      </c>
      <c r="AN20" s="64">
        <f t="shared" si="4"/>
        <v>194341</v>
      </c>
      <c r="AO20" s="13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65)</f>
        <v>99705</v>
      </c>
      <c r="AP20" s="13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65)</f>
        <v>104585</v>
      </c>
      <c r="AQ20" s="64">
        <f t="shared" si="5"/>
        <v>204290</v>
      </c>
      <c r="AR20" s="13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65)</f>
        <v>102526</v>
      </c>
      <c r="AS20" s="13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65)</f>
        <v>108682</v>
      </c>
      <c r="AT20" s="64">
        <f t="shared" si="6"/>
        <v>211208</v>
      </c>
      <c r="AU20" s="13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65)</f>
        <v>106137</v>
      </c>
      <c r="AV20" s="13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65)</f>
        <v>112829</v>
      </c>
      <c r="AW20" s="64">
        <f t="shared" si="7"/>
        <v>218966</v>
      </c>
      <c r="AX20" s="13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65)</f>
        <v>105973</v>
      </c>
      <c r="AY20" s="13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65)</f>
        <v>113208</v>
      </c>
      <c r="AZ20" s="64">
        <f t="shared" si="8"/>
        <v>219181</v>
      </c>
      <c r="BA20" s="13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65)</f>
        <v>104859</v>
      </c>
      <c r="BB20" s="13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65)</f>
        <v>113352</v>
      </c>
      <c r="BC20" s="64">
        <f t="shared" si="9"/>
        <v>218211</v>
      </c>
      <c r="BD20" s="13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65)</f>
        <v>104362</v>
      </c>
      <c r="BE20" s="13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65)</f>
        <v>114118</v>
      </c>
      <c r="BF20" s="64">
        <f t="shared" si="10"/>
        <v>218480</v>
      </c>
      <c r="BG20" s="13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65)</f>
        <v>104084</v>
      </c>
      <c r="BH20" s="13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65)</f>
        <v>114175</v>
      </c>
      <c r="BI20" s="64">
        <f t="shared" si="11"/>
        <v>218259</v>
      </c>
      <c r="BJ20" s="13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65)</f>
        <v>104229</v>
      </c>
      <c r="BK20" s="13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65)</f>
        <v>115111</v>
      </c>
      <c r="BL20" s="64">
        <f t="shared" si="12"/>
        <v>219340</v>
      </c>
      <c r="BM20" s="13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65)</f>
        <v>105464</v>
      </c>
      <c r="BN20" s="13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65)</f>
        <v>116865</v>
      </c>
      <c r="BO20" s="64">
        <f t="shared" si="13"/>
        <v>222329</v>
      </c>
      <c r="BP20" s="13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65)</f>
        <v>107028</v>
      </c>
      <c r="BQ20" s="13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65)</f>
        <v>118575</v>
      </c>
      <c r="BR20" s="64">
        <f t="shared" si="14"/>
        <v>225603</v>
      </c>
      <c r="BS20" s="13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65)</f>
        <v>108226</v>
      </c>
      <c r="BT20" s="13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65)</f>
        <v>119761</v>
      </c>
      <c r="BU20" s="64">
        <f t="shared" si="15"/>
        <v>227987</v>
      </c>
    </row>
    <row r="21" spans="1:75" s="54" customFormat="1" ht="14.1" customHeight="1">
      <c r="A21" s="68" t="s">
        <v>95</v>
      </c>
      <c r="B21" s="67">
        <v>41291</v>
      </c>
      <c r="C21" s="21">
        <v>44747</v>
      </c>
      <c r="D21" s="65">
        <v>86038</v>
      </c>
      <c r="E21" s="66">
        <v>42502</v>
      </c>
      <c r="F21" s="21">
        <v>45303</v>
      </c>
      <c r="G21" s="64">
        <v>87805</v>
      </c>
      <c r="H21" s="67">
        <v>42956</v>
      </c>
      <c r="I21" s="21">
        <v>45762</v>
      </c>
      <c r="J21" s="64">
        <v>88718</v>
      </c>
      <c r="K21" s="67">
        <v>42802</v>
      </c>
      <c r="L21" s="21">
        <v>45490</v>
      </c>
      <c r="M21" s="64">
        <v>88292</v>
      </c>
      <c r="N21" s="67">
        <v>43367</v>
      </c>
      <c r="O21" s="21">
        <v>46009</v>
      </c>
      <c r="P21" s="64">
        <v>89376</v>
      </c>
      <c r="Q21" s="67">
        <v>44439</v>
      </c>
      <c r="R21" s="21">
        <v>46783</v>
      </c>
      <c r="S21" s="64">
        <v>91222</v>
      </c>
      <c r="T21" s="67">
        <v>46469</v>
      </c>
      <c r="U21" s="21">
        <v>48607</v>
      </c>
      <c r="V21" s="64">
        <f t="shared" si="0"/>
        <v>95076</v>
      </c>
      <c r="W21" s="67">
        <v>49224</v>
      </c>
      <c r="X21" s="21">
        <v>51138</v>
      </c>
      <c r="Y21" s="64">
        <v>100362</v>
      </c>
      <c r="Z21" s="67">
        <v>52145</v>
      </c>
      <c r="AA21" s="21">
        <v>54079</v>
      </c>
      <c r="AB21" s="64">
        <v>106224</v>
      </c>
      <c r="AC21" s="13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70)</f>
        <v>55012</v>
      </c>
      <c r="AD21" s="13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70)</f>
        <v>57111</v>
      </c>
      <c r="AE21" s="64">
        <f t="shared" si="1"/>
        <v>112123</v>
      </c>
      <c r="AF21" s="13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70)</f>
        <v>58558</v>
      </c>
      <c r="AG21" s="13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70)</f>
        <v>60163</v>
      </c>
      <c r="AH21" s="64">
        <f t="shared" si="2"/>
        <v>118721</v>
      </c>
      <c r="AI21" s="13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70)</f>
        <v>61168</v>
      </c>
      <c r="AJ21" s="13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70)</f>
        <v>63085</v>
      </c>
      <c r="AK21" s="64">
        <f t="shared" si="3"/>
        <v>124253</v>
      </c>
      <c r="AL21" s="13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70)</f>
        <v>64190</v>
      </c>
      <c r="AM21" s="13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70)</f>
        <v>66301</v>
      </c>
      <c r="AN21" s="64">
        <f t="shared" si="4"/>
        <v>130491</v>
      </c>
      <c r="AO21" s="13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70)</f>
        <v>68185</v>
      </c>
      <c r="AP21" s="13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70)</f>
        <v>70414</v>
      </c>
      <c r="AQ21" s="64">
        <f t="shared" si="5"/>
        <v>138599</v>
      </c>
      <c r="AR21" s="13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70)</f>
        <v>72736</v>
      </c>
      <c r="AS21" s="13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70)</f>
        <v>75594</v>
      </c>
      <c r="AT21" s="64">
        <f t="shared" si="6"/>
        <v>148330</v>
      </c>
      <c r="AU21" s="13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70)</f>
        <v>75674</v>
      </c>
      <c r="AV21" s="13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70)</f>
        <v>80347</v>
      </c>
      <c r="AW21" s="64">
        <f t="shared" si="7"/>
        <v>156021</v>
      </c>
      <c r="AX21" s="13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70)</f>
        <v>80906</v>
      </c>
      <c r="AY21" s="13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70)</f>
        <v>86915</v>
      </c>
      <c r="AZ21" s="64">
        <f t="shared" si="8"/>
        <v>167821</v>
      </c>
      <c r="BA21" s="13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70)</f>
        <v>86049</v>
      </c>
      <c r="BB21" s="13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70)</f>
        <v>93363</v>
      </c>
      <c r="BC21" s="64">
        <f t="shared" si="9"/>
        <v>179412</v>
      </c>
      <c r="BD21" s="13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70)</f>
        <v>89208</v>
      </c>
      <c r="BE21" s="13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70)</f>
        <v>97169</v>
      </c>
      <c r="BF21" s="64">
        <f t="shared" si="10"/>
        <v>186377</v>
      </c>
      <c r="BG21" s="13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70)</f>
        <v>90819</v>
      </c>
      <c r="BH21" s="13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70)</f>
        <v>99859</v>
      </c>
      <c r="BI21" s="64">
        <f t="shared" si="11"/>
        <v>190678</v>
      </c>
      <c r="BJ21" s="13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70)</f>
        <v>93765</v>
      </c>
      <c r="BK21" s="13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70)</f>
        <v>103296</v>
      </c>
      <c r="BL21" s="64">
        <f t="shared" si="12"/>
        <v>197061</v>
      </c>
      <c r="BM21" s="13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70)</f>
        <v>94492</v>
      </c>
      <c r="BN21" s="13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70)</f>
        <v>104036.1</v>
      </c>
      <c r="BO21" s="64">
        <f t="shared" si="13"/>
        <v>198528.1</v>
      </c>
      <c r="BP21" s="13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70)</f>
        <v>94504</v>
      </c>
      <c r="BQ21" s="13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70)</f>
        <v>104964</v>
      </c>
      <c r="BR21" s="64">
        <f t="shared" si="14"/>
        <v>199468</v>
      </c>
      <c r="BS21" s="13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70)</f>
        <v>95257</v>
      </c>
      <c r="BT21" s="13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70)</f>
        <v>106944</v>
      </c>
      <c r="BU21" s="64">
        <f t="shared" si="15"/>
        <v>202201</v>
      </c>
    </row>
    <row r="22" spans="1:75" s="54" customFormat="1" ht="14.1" customHeight="1">
      <c r="A22" s="68" t="s">
        <v>96</v>
      </c>
      <c r="B22" s="67">
        <v>20156</v>
      </c>
      <c r="C22" s="21">
        <v>35793</v>
      </c>
      <c r="D22" s="65">
        <v>55949</v>
      </c>
      <c r="E22" s="66">
        <v>23156</v>
      </c>
      <c r="F22" s="21">
        <v>36632</v>
      </c>
      <c r="G22" s="64">
        <v>59788</v>
      </c>
      <c r="H22" s="67">
        <v>26865</v>
      </c>
      <c r="I22" s="21">
        <v>37846</v>
      </c>
      <c r="J22" s="64">
        <v>64711</v>
      </c>
      <c r="K22" s="67">
        <v>30513</v>
      </c>
      <c r="L22" s="21">
        <v>38962</v>
      </c>
      <c r="M22" s="64">
        <v>69475</v>
      </c>
      <c r="N22" s="67">
        <v>33308</v>
      </c>
      <c r="O22" s="21">
        <v>39739</v>
      </c>
      <c r="P22" s="64">
        <v>73047</v>
      </c>
      <c r="Q22" s="67">
        <v>36025</v>
      </c>
      <c r="R22" s="21">
        <v>41245</v>
      </c>
      <c r="S22" s="64">
        <v>77270</v>
      </c>
      <c r="T22" s="67">
        <v>37305</v>
      </c>
      <c r="U22" s="21">
        <v>41912</v>
      </c>
      <c r="V22" s="64">
        <f t="shared" si="0"/>
        <v>79217</v>
      </c>
      <c r="W22" s="67">
        <v>37957</v>
      </c>
      <c r="X22" s="21">
        <v>42568</v>
      </c>
      <c r="Y22" s="64">
        <v>80525</v>
      </c>
      <c r="Z22" s="67">
        <v>38178</v>
      </c>
      <c r="AA22" s="21">
        <v>42884</v>
      </c>
      <c r="AB22" s="64">
        <v>81062</v>
      </c>
      <c r="AC22" s="13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75)</f>
        <v>39149</v>
      </c>
      <c r="AD22" s="13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75)</f>
        <v>43504</v>
      </c>
      <c r="AE22" s="64">
        <f t="shared" si="1"/>
        <v>82653</v>
      </c>
      <c r="AF22" s="13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75)</f>
        <v>39967</v>
      </c>
      <c r="AG22" s="13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75)</f>
        <v>44267</v>
      </c>
      <c r="AH22" s="64">
        <f t="shared" si="2"/>
        <v>84234</v>
      </c>
      <c r="AI22" s="13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75)</f>
        <v>41647</v>
      </c>
      <c r="AJ22" s="13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75)</f>
        <v>46051</v>
      </c>
      <c r="AK22" s="64">
        <f t="shared" si="3"/>
        <v>87698</v>
      </c>
      <c r="AL22" s="13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75)</f>
        <v>43985</v>
      </c>
      <c r="AM22" s="13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75)</f>
        <v>48208</v>
      </c>
      <c r="AN22" s="64">
        <f t="shared" si="4"/>
        <v>92193</v>
      </c>
      <c r="AO22" s="13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75)</f>
        <v>46492</v>
      </c>
      <c r="AP22" s="13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75)</f>
        <v>50862</v>
      </c>
      <c r="AQ22" s="64">
        <f t="shared" si="5"/>
        <v>97354</v>
      </c>
      <c r="AR22" s="13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75)</f>
        <v>49018</v>
      </c>
      <c r="AS22" s="13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75)</f>
        <v>53374</v>
      </c>
      <c r="AT22" s="64">
        <f t="shared" si="6"/>
        <v>102392</v>
      </c>
      <c r="AU22" s="13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75)</f>
        <v>52001</v>
      </c>
      <c r="AV22" s="13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75)</f>
        <v>55991</v>
      </c>
      <c r="AW22" s="64">
        <f t="shared" si="7"/>
        <v>107992</v>
      </c>
      <c r="AX22" s="13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75)</f>
        <v>54158</v>
      </c>
      <c r="AY22" s="13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75)</f>
        <v>58428</v>
      </c>
      <c r="AZ22" s="64">
        <f t="shared" si="8"/>
        <v>112586</v>
      </c>
      <c r="BA22" s="13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75)</f>
        <v>56490</v>
      </c>
      <c r="BB22" s="13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75)</f>
        <v>60705</v>
      </c>
      <c r="BC22" s="64">
        <f t="shared" si="9"/>
        <v>117195</v>
      </c>
      <c r="BD22" s="13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75)</f>
        <v>59476</v>
      </c>
      <c r="BE22" s="13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75)</f>
        <v>63966</v>
      </c>
      <c r="BF22" s="64">
        <f t="shared" si="10"/>
        <v>123442</v>
      </c>
      <c r="BG22" s="13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75)</f>
        <v>63061</v>
      </c>
      <c r="BH22" s="13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75)</f>
        <v>68169</v>
      </c>
      <c r="BI22" s="64">
        <f t="shared" si="11"/>
        <v>131230</v>
      </c>
      <c r="BJ22" s="13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75)</f>
        <v>65392</v>
      </c>
      <c r="BK22" s="13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75)</f>
        <v>72070</v>
      </c>
      <c r="BL22" s="64">
        <f t="shared" si="12"/>
        <v>137462</v>
      </c>
      <c r="BM22" s="13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75)</f>
        <v>70265</v>
      </c>
      <c r="BN22" s="13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75)</f>
        <v>78221</v>
      </c>
      <c r="BO22" s="64">
        <f t="shared" si="13"/>
        <v>148486</v>
      </c>
      <c r="BP22" s="13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75)</f>
        <v>75205</v>
      </c>
      <c r="BQ22" s="13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75)</f>
        <v>84462</v>
      </c>
      <c r="BR22" s="64">
        <f t="shared" si="14"/>
        <v>159667</v>
      </c>
      <c r="BS22" s="13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75)</f>
        <v>78898</v>
      </c>
      <c r="BT22" s="13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75)</f>
        <v>88706</v>
      </c>
      <c r="BU22" s="64">
        <f t="shared" si="15"/>
        <v>167604</v>
      </c>
    </row>
    <row r="23" spans="1:75" s="54" customFormat="1" ht="14.1" customHeight="1">
      <c r="A23" s="68" t="s">
        <v>97</v>
      </c>
      <c r="B23" s="67">
        <v>10052</v>
      </c>
      <c r="C23" s="21">
        <v>22457</v>
      </c>
      <c r="D23" s="65">
        <v>32509</v>
      </c>
      <c r="E23" s="66">
        <v>10620</v>
      </c>
      <c r="F23" s="21">
        <v>23781</v>
      </c>
      <c r="G23" s="64">
        <v>34401</v>
      </c>
      <c r="H23" s="67">
        <v>11356</v>
      </c>
      <c r="I23" s="21">
        <v>24911</v>
      </c>
      <c r="J23" s="64">
        <v>36267</v>
      </c>
      <c r="K23" s="67">
        <v>12166</v>
      </c>
      <c r="L23" s="21">
        <v>26295</v>
      </c>
      <c r="M23" s="64">
        <v>38461</v>
      </c>
      <c r="N23" s="67">
        <v>13529</v>
      </c>
      <c r="O23" s="21">
        <v>27775</v>
      </c>
      <c r="P23" s="64">
        <v>41304</v>
      </c>
      <c r="Q23" s="67">
        <v>15393</v>
      </c>
      <c r="R23" s="21">
        <v>29019</v>
      </c>
      <c r="S23" s="64">
        <v>44412</v>
      </c>
      <c r="T23" s="67">
        <v>17887</v>
      </c>
      <c r="U23" s="21">
        <v>29712</v>
      </c>
      <c r="V23" s="64">
        <f t="shared" si="0"/>
        <v>47599</v>
      </c>
      <c r="W23" s="67">
        <v>21234</v>
      </c>
      <c r="X23" s="21">
        <v>31106</v>
      </c>
      <c r="Y23" s="64">
        <v>52340</v>
      </c>
      <c r="Z23" s="67">
        <v>24446</v>
      </c>
      <c r="AA23" s="21">
        <v>32435</v>
      </c>
      <c r="AB23" s="64">
        <v>56881</v>
      </c>
      <c r="AC23" s="13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80)</f>
        <v>26917</v>
      </c>
      <c r="AD23" s="13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80)</f>
        <v>33570</v>
      </c>
      <c r="AE23" s="64">
        <f t="shared" si="1"/>
        <v>60487</v>
      </c>
      <c r="AF23" s="13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80)</f>
        <v>29197</v>
      </c>
      <c r="AG23" s="13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80)</f>
        <v>34998</v>
      </c>
      <c r="AH23" s="64">
        <f t="shared" si="2"/>
        <v>64195</v>
      </c>
      <c r="AI23" s="13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80)</f>
        <v>30237</v>
      </c>
      <c r="AJ23" s="13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80)</f>
        <v>35984</v>
      </c>
      <c r="AK23" s="64">
        <f t="shared" si="3"/>
        <v>66221</v>
      </c>
      <c r="AL23" s="13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80)</f>
        <v>30757</v>
      </c>
      <c r="AM23" s="13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80)</f>
        <v>36641</v>
      </c>
      <c r="AN23" s="64">
        <f t="shared" si="4"/>
        <v>67398</v>
      </c>
      <c r="AO23" s="13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80)</f>
        <v>31037</v>
      </c>
      <c r="AP23" s="13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80)</f>
        <v>37247</v>
      </c>
      <c r="AQ23" s="64">
        <f t="shared" si="5"/>
        <v>68284</v>
      </c>
      <c r="AR23" s="13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80)</f>
        <v>31816</v>
      </c>
      <c r="AS23" s="13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80)</f>
        <v>37883</v>
      </c>
      <c r="AT23" s="64">
        <f t="shared" si="6"/>
        <v>69699</v>
      </c>
      <c r="AU23" s="13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80)</f>
        <v>32525</v>
      </c>
      <c r="AV23" s="13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80)</f>
        <v>38408</v>
      </c>
      <c r="AW23" s="64">
        <f t="shared" si="7"/>
        <v>70933</v>
      </c>
      <c r="AX23" s="13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80)</f>
        <v>33717</v>
      </c>
      <c r="AY23" s="13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80)</f>
        <v>39651</v>
      </c>
      <c r="AZ23" s="64">
        <f t="shared" si="8"/>
        <v>73368</v>
      </c>
      <c r="BA23" s="13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80)</f>
        <v>35337</v>
      </c>
      <c r="BB23" s="13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80)</f>
        <v>41229</v>
      </c>
      <c r="BC23" s="64">
        <f t="shared" si="9"/>
        <v>76566</v>
      </c>
      <c r="BD23" s="13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80)</f>
        <v>37211</v>
      </c>
      <c r="BE23" s="13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80)</f>
        <v>43173</v>
      </c>
      <c r="BF23" s="64">
        <f t="shared" si="10"/>
        <v>80384</v>
      </c>
      <c r="BG23" s="13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80)</f>
        <v>39162</v>
      </c>
      <c r="BH23" s="13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80)</f>
        <v>44945</v>
      </c>
      <c r="BI23" s="64">
        <f t="shared" si="11"/>
        <v>84107</v>
      </c>
      <c r="BJ23" s="13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80)</f>
        <v>41706</v>
      </c>
      <c r="BK23" s="13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80)</f>
        <v>47149</v>
      </c>
      <c r="BL23" s="64">
        <f t="shared" si="12"/>
        <v>88855</v>
      </c>
      <c r="BM23" s="13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80)</f>
        <v>43750</v>
      </c>
      <c r="BN23" s="13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80)</f>
        <v>49623</v>
      </c>
      <c r="BO23" s="64">
        <f t="shared" si="13"/>
        <v>93373</v>
      </c>
      <c r="BP23" s="13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80)</f>
        <v>45833</v>
      </c>
      <c r="BQ23" s="13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80)</f>
        <v>51757</v>
      </c>
      <c r="BR23" s="64">
        <f t="shared" si="14"/>
        <v>97590</v>
      </c>
      <c r="BS23" s="13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80)</f>
        <v>48519</v>
      </c>
      <c r="BT23" s="13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80)</f>
        <v>54773</v>
      </c>
      <c r="BU23" s="64">
        <f t="shared" si="15"/>
        <v>103292</v>
      </c>
    </row>
    <row r="24" spans="1:75" s="54" customFormat="1" ht="14.1" customHeight="1">
      <c r="A24" s="68" t="s">
        <v>98</v>
      </c>
      <c r="B24" s="67">
        <v>5320</v>
      </c>
      <c r="C24" s="21">
        <v>13111</v>
      </c>
      <c r="D24" s="65">
        <v>18431</v>
      </c>
      <c r="E24" s="66">
        <v>5454</v>
      </c>
      <c r="F24" s="21">
        <v>13671</v>
      </c>
      <c r="G24" s="64">
        <v>19125</v>
      </c>
      <c r="H24" s="67">
        <v>5535</v>
      </c>
      <c r="I24" s="21">
        <v>13967</v>
      </c>
      <c r="J24" s="64">
        <v>19502</v>
      </c>
      <c r="K24" s="67">
        <v>5558</v>
      </c>
      <c r="L24" s="21">
        <v>14226</v>
      </c>
      <c r="M24" s="64">
        <v>19784</v>
      </c>
      <c r="N24" s="67">
        <v>5595</v>
      </c>
      <c r="O24" s="21">
        <v>14182</v>
      </c>
      <c r="P24" s="64">
        <v>19777</v>
      </c>
      <c r="Q24" s="67">
        <v>6045</v>
      </c>
      <c r="R24" s="21">
        <v>15011</v>
      </c>
      <c r="S24" s="64">
        <v>21056</v>
      </c>
      <c r="T24" s="67">
        <v>6529</v>
      </c>
      <c r="U24" s="21">
        <v>15950</v>
      </c>
      <c r="V24" s="64">
        <f t="shared" si="0"/>
        <v>22479</v>
      </c>
      <c r="W24" s="67">
        <v>7091</v>
      </c>
      <c r="X24" s="21">
        <v>16932</v>
      </c>
      <c r="Y24" s="64">
        <v>24023</v>
      </c>
      <c r="Z24" s="67">
        <v>7694</v>
      </c>
      <c r="AA24" s="21">
        <v>18049</v>
      </c>
      <c r="AB24" s="64">
        <v>25743</v>
      </c>
      <c r="AC24" s="13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85)</f>
        <v>8752</v>
      </c>
      <c r="AD24" s="13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85)</f>
        <v>19253</v>
      </c>
      <c r="AE24" s="64">
        <f t="shared" si="1"/>
        <v>28005</v>
      </c>
      <c r="AF24" s="13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85)</f>
        <v>10098</v>
      </c>
      <c r="AG24" s="13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85)</f>
        <v>20348</v>
      </c>
      <c r="AH24" s="64">
        <f t="shared" si="2"/>
        <v>30446</v>
      </c>
      <c r="AI24" s="13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85)</f>
        <v>11939</v>
      </c>
      <c r="AJ24" s="13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85)</f>
        <v>21008</v>
      </c>
      <c r="AK24" s="64">
        <f t="shared" si="3"/>
        <v>32947</v>
      </c>
      <c r="AL24" s="13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85)</f>
        <v>14100</v>
      </c>
      <c r="AM24" s="13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85)</f>
        <v>21963</v>
      </c>
      <c r="AN24" s="64">
        <f t="shared" si="4"/>
        <v>36063</v>
      </c>
      <c r="AO24" s="13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85)</f>
        <v>16399</v>
      </c>
      <c r="AP24" s="13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85)</f>
        <v>23023</v>
      </c>
      <c r="AQ24" s="64">
        <f t="shared" si="5"/>
        <v>39422</v>
      </c>
      <c r="AR24" s="13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85)</f>
        <v>18115</v>
      </c>
      <c r="AS24" s="13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85)</f>
        <v>24000</v>
      </c>
      <c r="AT24" s="64">
        <f t="shared" si="6"/>
        <v>42115</v>
      </c>
      <c r="AU24" s="13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85)</f>
        <v>19557</v>
      </c>
      <c r="AV24" s="13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85)</f>
        <v>25100</v>
      </c>
      <c r="AW24" s="64">
        <f t="shared" si="7"/>
        <v>44657</v>
      </c>
      <c r="AX24" s="13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85)</f>
        <v>20213</v>
      </c>
      <c r="AY24" s="13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85)</f>
        <v>25966</v>
      </c>
      <c r="AZ24" s="64">
        <f t="shared" si="8"/>
        <v>46179</v>
      </c>
      <c r="BA24" s="13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85)</f>
        <v>20450</v>
      </c>
      <c r="BB24" s="13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85)</f>
        <v>26407</v>
      </c>
      <c r="BC24" s="64">
        <f t="shared" si="9"/>
        <v>46857</v>
      </c>
      <c r="BD24" s="13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85)</f>
        <v>20629</v>
      </c>
      <c r="BE24" s="13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85)</f>
        <v>26904</v>
      </c>
      <c r="BF24" s="64">
        <f t="shared" si="10"/>
        <v>47533</v>
      </c>
      <c r="BG24" s="13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85)</f>
        <v>21171</v>
      </c>
      <c r="BH24" s="13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85)</f>
        <v>27346</v>
      </c>
      <c r="BI24" s="64">
        <f t="shared" si="11"/>
        <v>48517</v>
      </c>
      <c r="BJ24" s="13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85)</f>
        <v>21699</v>
      </c>
      <c r="BK24" s="13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85)</f>
        <v>27958</v>
      </c>
      <c r="BL24" s="64">
        <f t="shared" si="12"/>
        <v>49657</v>
      </c>
      <c r="BM24" s="13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85)</f>
        <v>22964</v>
      </c>
      <c r="BN24" s="13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85)</f>
        <v>29160</v>
      </c>
      <c r="BO24" s="64">
        <f t="shared" si="13"/>
        <v>52124</v>
      </c>
      <c r="BP24" s="13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85)</f>
        <v>24226</v>
      </c>
      <c r="BQ24" s="13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85)</f>
        <v>30495</v>
      </c>
      <c r="BR24" s="64">
        <f t="shared" si="14"/>
        <v>54721</v>
      </c>
      <c r="BS24" s="13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85)</f>
        <v>25684</v>
      </c>
      <c r="BT24" s="13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85)</f>
        <v>32237</v>
      </c>
      <c r="BU24" s="64">
        <f t="shared" si="15"/>
        <v>57921</v>
      </c>
    </row>
    <row r="25" spans="1:75" s="54" customFormat="1" ht="14.1" customHeight="1">
      <c r="A25" s="68" t="s">
        <v>99</v>
      </c>
      <c r="B25" s="67">
        <v>1606</v>
      </c>
      <c r="C25" s="21">
        <v>4848</v>
      </c>
      <c r="D25" s="65">
        <v>6454</v>
      </c>
      <c r="E25" s="66">
        <v>1746</v>
      </c>
      <c r="F25" s="21">
        <v>5237</v>
      </c>
      <c r="G25" s="64">
        <v>6983</v>
      </c>
      <c r="H25" s="67">
        <v>1860</v>
      </c>
      <c r="I25" s="21">
        <v>5619</v>
      </c>
      <c r="J25" s="64">
        <v>7479</v>
      </c>
      <c r="K25" s="67">
        <v>1996</v>
      </c>
      <c r="L25" s="21">
        <v>5854</v>
      </c>
      <c r="M25" s="64">
        <v>7850</v>
      </c>
      <c r="N25" s="67">
        <v>2083</v>
      </c>
      <c r="O25" s="21">
        <v>6177</v>
      </c>
      <c r="P25" s="64">
        <v>8260</v>
      </c>
      <c r="Q25" s="67">
        <v>2199</v>
      </c>
      <c r="R25" s="21">
        <v>6450</v>
      </c>
      <c r="S25" s="64">
        <v>8649</v>
      </c>
      <c r="T25" s="67">
        <v>2257</v>
      </c>
      <c r="U25" s="21">
        <v>6738</v>
      </c>
      <c r="V25" s="64">
        <f t="shared" si="0"/>
        <v>8995</v>
      </c>
      <c r="W25" s="67">
        <v>2362</v>
      </c>
      <c r="X25" s="21">
        <v>6910</v>
      </c>
      <c r="Y25" s="64">
        <v>9272</v>
      </c>
      <c r="Z25" s="67">
        <v>2383</v>
      </c>
      <c r="AA25" s="21">
        <v>7065</v>
      </c>
      <c r="AB25" s="64">
        <v>9448</v>
      </c>
      <c r="AC25" s="13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90)</f>
        <v>2433</v>
      </c>
      <c r="AD25" s="13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90)</f>
        <v>7140</v>
      </c>
      <c r="AE25" s="64">
        <f t="shared" si="1"/>
        <v>9573</v>
      </c>
      <c r="AF25" s="13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90)</f>
        <v>2690</v>
      </c>
      <c r="AG25" s="13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90)</f>
        <v>7682</v>
      </c>
      <c r="AH25" s="64">
        <f t="shared" si="2"/>
        <v>10372</v>
      </c>
      <c r="AI25" s="13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90)</f>
        <v>2953</v>
      </c>
      <c r="AJ25" s="13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90)</f>
        <v>8237</v>
      </c>
      <c r="AK25" s="64">
        <f t="shared" si="3"/>
        <v>11190</v>
      </c>
      <c r="AL25" s="13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90)</f>
        <v>3265</v>
      </c>
      <c r="AM25" s="13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90)</f>
        <v>8667</v>
      </c>
      <c r="AN25" s="64">
        <f t="shared" si="4"/>
        <v>11932</v>
      </c>
      <c r="AO25" s="13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90)</f>
        <v>3535</v>
      </c>
      <c r="AP25" s="13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90)</f>
        <v>9261</v>
      </c>
      <c r="AQ25" s="64">
        <f t="shared" si="5"/>
        <v>12796</v>
      </c>
      <c r="AR25" s="13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90)</f>
        <v>4087</v>
      </c>
      <c r="AS25" s="13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90)</f>
        <v>9953</v>
      </c>
      <c r="AT25" s="64">
        <f t="shared" si="6"/>
        <v>14040</v>
      </c>
      <c r="AU25" s="13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90)</f>
        <v>4786</v>
      </c>
      <c r="AV25" s="13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90)</f>
        <v>10479</v>
      </c>
      <c r="AW25" s="64">
        <f t="shared" si="7"/>
        <v>15265</v>
      </c>
      <c r="AX25" s="13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90)</f>
        <v>5738</v>
      </c>
      <c r="AY25" s="13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90)</f>
        <v>10808</v>
      </c>
      <c r="AZ25" s="64">
        <f t="shared" si="8"/>
        <v>16546</v>
      </c>
      <c r="BA25" s="13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90)</f>
        <v>6677</v>
      </c>
      <c r="BB25" s="13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90)</f>
        <v>11251</v>
      </c>
      <c r="BC25" s="64">
        <f t="shared" si="9"/>
        <v>17928</v>
      </c>
      <c r="BD25" s="13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90)</f>
        <v>7745</v>
      </c>
      <c r="BE25" s="13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90)</f>
        <v>11879</v>
      </c>
      <c r="BF25" s="64">
        <f t="shared" si="10"/>
        <v>19624</v>
      </c>
      <c r="BG25" s="13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90)</f>
        <v>8461</v>
      </c>
      <c r="BH25" s="13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90)</f>
        <v>12395</v>
      </c>
      <c r="BI25" s="64">
        <f t="shared" si="11"/>
        <v>20856</v>
      </c>
      <c r="BJ25" s="13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90)</f>
        <v>9333</v>
      </c>
      <c r="BK25" s="13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90)</f>
        <v>13324</v>
      </c>
      <c r="BL25" s="64">
        <f t="shared" si="12"/>
        <v>22657</v>
      </c>
      <c r="BM25" s="13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90)</f>
        <v>9667</v>
      </c>
      <c r="BN25" s="13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90)</f>
        <v>14147</v>
      </c>
      <c r="BO25" s="64">
        <f t="shared" si="13"/>
        <v>23814</v>
      </c>
      <c r="BP25" s="13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90)</f>
        <v>9858</v>
      </c>
      <c r="BQ25" s="13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90)</f>
        <v>14430</v>
      </c>
      <c r="BR25" s="64">
        <f t="shared" si="14"/>
        <v>24288</v>
      </c>
      <c r="BS25" s="13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90)</f>
        <v>10010</v>
      </c>
      <c r="BT25" s="13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90)</f>
        <v>14808</v>
      </c>
      <c r="BU25" s="64">
        <f t="shared" si="15"/>
        <v>24818</v>
      </c>
    </row>
    <row r="26" spans="1:75" s="54" customFormat="1" ht="14.1" customHeight="1" thickBot="1">
      <c r="A26" s="68" t="s">
        <v>100</v>
      </c>
      <c r="B26" s="78">
        <v>465</v>
      </c>
      <c r="C26" s="77">
        <v>1234</v>
      </c>
      <c r="D26" s="75">
        <v>1699</v>
      </c>
      <c r="E26" s="76">
        <v>419</v>
      </c>
      <c r="F26" s="77">
        <v>1293</v>
      </c>
      <c r="G26" s="73">
        <v>1712</v>
      </c>
      <c r="H26" s="78">
        <v>415</v>
      </c>
      <c r="I26" s="77">
        <v>1398</v>
      </c>
      <c r="J26" s="73">
        <v>1813</v>
      </c>
      <c r="K26" s="78">
        <v>423</v>
      </c>
      <c r="L26" s="77">
        <v>1476</v>
      </c>
      <c r="M26" s="73">
        <v>1899</v>
      </c>
      <c r="N26" s="78">
        <v>421</v>
      </c>
      <c r="O26" s="77">
        <v>1497</v>
      </c>
      <c r="P26" s="73">
        <v>1918</v>
      </c>
      <c r="Q26" s="78">
        <v>430</v>
      </c>
      <c r="R26" s="77">
        <v>1678</v>
      </c>
      <c r="S26" s="73">
        <v>2108</v>
      </c>
      <c r="T26" s="78">
        <v>458</v>
      </c>
      <c r="U26" s="77">
        <v>1791</v>
      </c>
      <c r="V26" s="73">
        <f t="shared" si="0"/>
        <v>2249</v>
      </c>
      <c r="W26" s="78">
        <v>488</v>
      </c>
      <c r="X26" s="77">
        <v>1926</v>
      </c>
      <c r="Y26" s="73">
        <v>2414</v>
      </c>
      <c r="Z26" s="78">
        <v>505</v>
      </c>
      <c r="AA26" s="77">
        <v>2009</v>
      </c>
      <c r="AB26" s="73">
        <v>2514</v>
      </c>
      <c r="AC26" s="13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95)</f>
        <v>576</v>
      </c>
      <c r="AD26" s="13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95)</f>
        <v>2145</v>
      </c>
      <c r="AE26" s="73">
        <f t="shared" si="1"/>
        <v>2721</v>
      </c>
      <c r="AF26" s="13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95)</f>
        <v>608</v>
      </c>
      <c r="AG26" s="13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95)</f>
        <v>2266</v>
      </c>
      <c r="AH26" s="73">
        <f t="shared" si="2"/>
        <v>2874</v>
      </c>
      <c r="AI26" s="13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95)</f>
        <v>636</v>
      </c>
      <c r="AJ26" s="13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95)</f>
        <v>2326</v>
      </c>
      <c r="AK26" s="73">
        <f t="shared" si="3"/>
        <v>2962</v>
      </c>
      <c r="AL26" s="13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95)</f>
        <v>645</v>
      </c>
      <c r="AM26" s="13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95)</f>
        <v>2400</v>
      </c>
      <c r="AN26" s="73">
        <f t="shared" si="4"/>
        <v>3045</v>
      </c>
      <c r="AO26" s="13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95)</f>
        <v>708</v>
      </c>
      <c r="AP26" s="13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95)</f>
        <v>2560</v>
      </c>
      <c r="AQ26" s="73">
        <f t="shared" si="5"/>
        <v>3268</v>
      </c>
      <c r="AR26" s="13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95)</f>
        <v>732</v>
      </c>
      <c r="AS26" s="13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95)</f>
        <v>2562</v>
      </c>
      <c r="AT26" s="73">
        <f t="shared" si="6"/>
        <v>3294</v>
      </c>
      <c r="AU26" s="13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95)</f>
        <v>812</v>
      </c>
      <c r="AV26" s="13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95)</f>
        <v>2674</v>
      </c>
      <c r="AW26" s="73">
        <f t="shared" si="7"/>
        <v>3486</v>
      </c>
      <c r="AX26" s="13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95)</f>
        <v>911</v>
      </c>
      <c r="AY26" s="13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95)</f>
        <v>2899</v>
      </c>
      <c r="AZ26" s="73">
        <f t="shared" si="8"/>
        <v>3810</v>
      </c>
      <c r="BA26" s="13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95)</f>
        <v>945</v>
      </c>
      <c r="BB26" s="13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95)</f>
        <v>2984</v>
      </c>
      <c r="BC26" s="73">
        <f t="shared" si="9"/>
        <v>3929</v>
      </c>
      <c r="BD26" s="13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95)</f>
        <v>1055</v>
      </c>
      <c r="BE26" s="13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95)</f>
        <v>3230</v>
      </c>
      <c r="BF26" s="73">
        <f t="shared" si="10"/>
        <v>4285</v>
      </c>
      <c r="BG26" s="13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95)</f>
        <v>1197</v>
      </c>
      <c r="BH26" s="13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95)</f>
        <v>3403</v>
      </c>
      <c r="BI26" s="73">
        <f t="shared" si="11"/>
        <v>4600</v>
      </c>
      <c r="BJ26" s="137">
        <f>SUMIFS(Table_phiac_sql_ReturnsDB_vw_AgeCohort_HT[InsuredPersons],Table_phiac_sql_ReturnsDB_vw_AgeCohort_HT[Year],YEAR(BJ$5),Table_phiac_sql_ReturnsDB_vw_AgeCohort_HT[MonthEnd],TEXT(BJ$5,"mmm")&amp;"*",Table_phiac_sql_ReturnsDB_vw_AgeCohort_HT[State],"NSW",Table_phiac_sql_ReturnsDB_vw_AgeCohort_HT[Gender],"M*",Table_phiac_sql_ReturnsDB_vw_AgeCohort_HT[Age],95)</f>
        <v>1404</v>
      </c>
      <c r="BK26" s="137">
        <f>SUMIFS(Table_phiac_sql_ReturnsDB_vw_AgeCohort_HT[InsuredPersons],Table_phiac_sql_ReturnsDB_vw_AgeCohort_HT[Year],YEAR(BJ$5),Table_phiac_sql_ReturnsDB_vw_AgeCohort_HT[MonthEnd],TEXT(BJ$5,"mmm")&amp;"*",Table_phiac_sql_ReturnsDB_vw_AgeCohort_HT[State],"NSW",Table_phiac_sql_ReturnsDB_vw_AgeCohort_HT[Gender],"F*",Table_phiac_sql_ReturnsDB_vw_AgeCohort_HT[Age],95)</f>
        <v>3656</v>
      </c>
      <c r="BL26" s="73">
        <f t="shared" si="12"/>
        <v>5060</v>
      </c>
      <c r="BM26" s="137">
        <f>SUMIFS(Table_phiac_sql_ReturnsDB_vw_AgeCohort_HT[InsuredPersons],Table_phiac_sql_ReturnsDB_vw_AgeCohort_HT[Year],YEAR(BM$5),Table_phiac_sql_ReturnsDB_vw_AgeCohort_HT[MonthEnd],TEXT(BM$5,"mmm")&amp;"*",Table_phiac_sql_ReturnsDB_vw_AgeCohort_HT[State],"NSW",Table_phiac_sql_ReturnsDB_vw_AgeCohort_HT[Gender],"M*",Table_phiac_sql_ReturnsDB_vw_AgeCohort_HT[Age],95)</f>
        <v>1705</v>
      </c>
      <c r="BN26" s="137">
        <f>SUMIFS(Table_phiac_sql_ReturnsDB_vw_AgeCohort_HT[InsuredPersons],Table_phiac_sql_ReturnsDB_vw_AgeCohort_HT[Year],YEAR(BM$5),Table_phiac_sql_ReturnsDB_vw_AgeCohort_HT[MonthEnd],TEXT(BM$5,"mmm")&amp;"*",Table_phiac_sql_ReturnsDB_vw_AgeCohort_HT[State],"NSW",Table_phiac_sql_ReturnsDB_vw_AgeCohort_HT[Gender],"F*",Table_phiac_sql_ReturnsDB_vw_AgeCohort_HT[Age],95)</f>
        <v>3932</v>
      </c>
      <c r="BO26" s="73">
        <f t="shared" si="13"/>
        <v>5637</v>
      </c>
      <c r="BP26" s="137">
        <f>SUMIFS(Table_phiac_sql_ReturnsDB_vw_AgeCohort_HT[InsuredPersons],Table_phiac_sql_ReturnsDB_vw_AgeCohort_HT[Year],YEAR(BP$5),Table_phiac_sql_ReturnsDB_vw_AgeCohort_HT[MonthEnd],TEXT(BP$5,"mmm")&amp;"*",Table_phiac_sql_ReturnsDB_vw_AgeCohort_HT[State],"NSW",Table_phiac_sql_ReturnsDB_vw_AgeCohort_HT[Gender],"M*",Table_phiac_sql_ReturnsDB_vw_AgeCohort_HT[Age],95)</f>
        <v>1962</v>
      </c>
      <c r="BQ26" s="137">
        <f>SUMIFS(Table_phiac_sql_ReturnsDB_vw_AgeCohort_HT[InsuredPersons],Table_phiac_sql_ReturnsDB_vw_AgeCohort_HT[Year],YEAR(BP$5),Table_phiac_sql_ReturnsDB_vw_AgeCohort_HT[MonthEnd],TEXT(BP$5,"mmm")&amp;"*",Table_phiac_sql_ReturnsDB_vw_AgeCohort_HT[State],"NSW",Table_phiac_sql_ReturnsDB_vw_AgeCohort_HT[Gender],"F*",Table_phiac_sql_ReturnsDB_vw_AgeCohort_HT[Age],95)</f>
        <v>4036</v>
      </c>
      <c r="BR26" s="73">
        <f t="shared" si="14"/>
        <v>5998</v>
      </c>
      <c r="BS26" s="137">
        <f>SUMIFS(Table_phiac_sql_ReturnsDB_vw_AgeCohort_HT[InsuredPersons],Table_phiac_sql_ReturnsDB_vw_AgeCohort_HT[Year],YEAR(BS$5),Table_phiac_sql_ReturnsDB_vw_AgeCohort_HT[MonthEnd],TEXT(BS$5,"mmm")&amp;"*",Table_phiac_sql_ReturnsDB_vw_AgeCohort_HT[State],"NSW",Table_phiac_sql_ReturnsDB_vw_AgeCohort_HT[Gender],"M*",Table_phiac_sql_ReturnsDB_vw_AgeCohort_HT[Age],95)</f>
        <v>2308</v>
      </c>
      <c r="BT26" s="137">
        <f>SUMIFS(Table_phiac_sql_ReturnsDB_vw_AgeCohort_HT[InsuredPersons],Table_phiac_sql_ReturnsDB_vw_AgeCohort_HT[Year],YEAR(BS$5),Table_phiac_sql_ReturnsDB_vw_AgeCohort_HT[MonthEnd],TEXT(BS$5,"mmm")&amp;"*",Table_phiac_sql_ReturnsDB_vw_AgeCohort_HT[State],"NSW",Table_phiac_sql_ReturnsDB_vw_AgeCohort_HT[Gender],"F*",Table_phiac_sql_ReturnsDB_vw_AgeCohort_HT[Age],95)</f>
        <v>4421</v>
      </c>
      <c r="BU26" s="73">
        <f t="shared" si="15"/>
        <v>6729</v>
      </c>
    </row>
    <row r="27" spans="1:75" ht="13.9" thickTop="1" thickBot="1">
      <c r="A27" s="70" t="s">
        <v>80</v>
      </c>
      <c r="B27" s="81">
        <v>1445317</v>
      </c>
      <c r="C27" s="22">
        <v>1527168</v>
      </c>
      <c r="D27" s="82">
        <v>2972485</v>
      </c>
      <c r="E27" s="79">
        <v>1444387</v>
      </c>
      <c r="F27" s="22">
        <v>1527996</v>
      </c>
      <c r="G27" s="80">
        <v>2972383</v>
      </c>
      <c r="H27" s="81">
        <v>1447541</v>
      </c>
      <c r="I27" s="22">
        <v>1531049</v>
      </c>
      <c r="J27" s="80">
        <v>2978590</v>
      </c>
      <c r="K27" s="81">
        <v>1443233</v>
      </c>
      <c r="L27" s="22">
        <v>1527448</v>
      </c>
      <c r="M27" s="80">
        <v>2970681</v>
      </c>
      <c r="N27" s="81">
        <v>1443635</v>
      </c>
      <c r="O27" s="22">
        <v>1528020</v>
      </c>
      <c r="P27" s="80">
        <v>2971655</v>
      </c>
      <c r="Q27" s="81">
        <v>1454921</v>
      </c>
      <c r="R27" s="22">
        <v>1540472</v>
      </c>
      <c r="S27" s="82">
        <v>2995393</v>
      </c>
      <c r="T27" s="105">
        <f>SUM(T7:T26)</f>
        <v>1474412</v>
      </c>
      <c r="U27" s="22">
        <f>SUM(U7:U26)</f>
        <v>1560168</v>
      </c>
      <c r="V27" s="139">
        <f t="shared" si="0"/>
        <v>3034580</v>
      </c>
      <c r="W27" s="105">
        <v>1523215</v>
      </c>
      <c r="X27" s="22">
        <v>1612398</v>
      </c>
      <c r="Y27" s="139">
        <v>3135613</v>
      </c>
      <c r="Z27" s="105">
        <f>SUM(Z7:Z26)</f>
        <v>1548379</v>
      </c>
      <c r="AA27" s="22">
        <f>SUM(AA7:AA26)</f>
        <v>1641115</v>
      </c>
      <c r="AB27" s="139">
        <f t="shared" ref="AB27" si="16">AA27+Z27</f>
        <v>3189494</v>
      </c>
      <c r="AC27" s="105">
        <f>SUM(AC7:AC26)</f>
        <v>1575919</v>
      </c>
      <c r="AD27" s="22">
        <f>SUM(AD7:AD26)</f>
        <v>1671333</v>
      </c>
      <c r="AE27" s="139">
        <f t="shared" si="1"/>
        <v>3247252</v>
      </c>
      <c r="AF27" s="105">
        <f>SUM(AF7:AF26)</f>
        <v>1611538</v>
      </c>
      <c r="AG27" s="22">
        <f>SUM(AG7:AG26)</f>
        <v>1707511</v>
      </c>
      <c r="AH27" s="139">
        <f t="shared" si="2"/>
        <v>3319049</v>
      </c>
      <c r="AI27" s="105">
        <f>SUM(AI7:AI26)</f>
        <v>1653315</v>
      </c>
      <c r="AJ27" s="22">
        <f>SUM(AJ7:AJ26)</f>
        <v>1749558</v>
      </c>
      <c r="AK27" s="139">
        <f t="shared" si="3"/>
        <v>3402873</v>
      </c>
      <c r="AL27" s="105">
        <f>SUM(AL7:AL26)</f>
        <v>1694483</v>
      </c>
      <c r="AM27" s="22">
        <f>SUM(AM7:AM26)</f>
        <v>1791481</v>
      </c>
      <c r="AN27" s="139">
        <f t="shared" si="4"/>
        <v>3485964</v>
      </c>
      <c r="AO27" s="105">
        <f>SUM(AO7:AO26)</f>
        <v>1728658</v>
      </c>
      <c r="AP27" s="22">
        <f>SUM(AP7:AP26)</f>
        <v>1828154</v>
      </c>
      <c r="AQ27" s="139">
        <f t="shared" si="5"/>
        <v>3556812</v>
      </c>
      <c r="AR27" s="105">
        <f>SUM(AR7:AR26)</f>
        <v>1763267</v>
      </c>
      <c r="AS27" s="22">
        <f>SUM(AS7:AS26)</f>
        <v>1865581</v>
      </c>
      <c r="AT27" s="139">
        <f t="shared" si="6"/>
        <v>3628848</v>
      </c>
      <c r="AU27" s="105">
        <f>SUM(AU7:AU26)</f>
        <v>1788485</v>
      </c>
      <c r="AV27" s="22">
        <f>SUM(AV7:AV26)</f>
        <v>1893545</v>
      </c>
      <c r="AW27" s="139">
        <f t="shared" si="7"/>
        <v>3682030</v>
      </c>
      <c r="AX27" s="105">
        <f>SUM(AX7:AX26)</f>
        <v>1798661</v>
      </c>
      <c r="AY27" s="22">
        <f>SUM(AY7:AY26)</f>
        <v>1906034</v>
      </c>
      <c r="AZ27" s="139">
        <f t="shared" si="8"/>
        <v>3704695</v>
      </c>
      <c r="BA27" s="105">
        <f>SUM(BA7:BA26)</f>
        <v>1800648</v>
      </c>
      <c r="BB27" s="22">
        <f>SUM(BB7:BB26)</f>
        <v>1910812</v>
      </c>
      <c r="BC27" s="139">
        <f t="shared" si="9"/>
        <v>3711460</v>
      </c>
      <c r="BD27" s="105">
        <f>SUM(BD7:BD26)</f>
        <v>1793037</v>
      </c>
      <c r="BE27" s="22">
        <f>SUM(BE7:BE26)</f>
        <v>1903477</v>
      </c>
      <c r="BF27" s="139">
        <f t="shared" si="10"/>
        <v>3696514</v>
      </c>
      <c r="BG27" s="105">
        <f>SUM(BG7:BG26)</f>
        <v>1791970</v>
      </c>
      <c r="BH27" s="22">
        <f>SUM(BH7:BH26)</f>
        <v>1903762</v>
      </c>
      <c r="BI27" s="139">
        <f t="shared" si="11"/>
        <v>3695732</v>
      </c>
      <c r="BJ27" s="105">
        <f>SUM(BJ7:BJ26)</f>
        <v>1803754</v>
      </c>
      <c r="BK27" s="22">
        <f>SUM(BK7:BK26)</f>
        <v>1921613</v>
      </c>
      <c r="BL27" s="139">
        <f t="shared" si="12"/>
        <v>3725367</v>
      </c>
      <c r="BM27" s="105">
        <f>SUM(BM7:BM26)</f>
        <v>1831738.1</v>
      </c>
      <c r="BN27" s="22">
        <f>SUM(BN7:BN26)</f>
        <v>1955510.1</v>
      </c>
      <c r="BO27" s="139">
        <f t="shared" ref="BO27" si="17">BN27+BM27</f>
        <v>3787248.2</v>
      </c>
      <c r="BP27" s="105">
        <f>SUM(BP7:BP26)</f>
        <v>1859841</v>
      </c>
      <c r="BQ27" s="22">
        <f>SUM(BQ7:BQ26)</f>
        <v>1984853</v>
      </c>
      <c r="BR27" s="139">
        <f t="shared" si="14"/>
        <v>3844694</v>
      </c>
      <c r="BS27" s="105">
        <f>SUM(BS7:BS26)</f>
        <v>1892872</v>
      </c>
      <c r="BT27" s="22">
        <f>SUM(BT7:BT26)</f>
        <v>2018239</v>
      </c>
      <c r="BU27" s="139">
        <f t="shared" si="15"/>
        <v>3911111</v>
      </c>
      <c r="BV27" s="3"/>
      <c r="BW27" s="3"/>
    </row>
    <row r="28" spans="1:75" ht="6.95" customHeight="1" thickTop="1">
      <c r="A28" s="23"/>
      <c r="B28" s="24"/>
      <c r="C28" s="24"/>
      <c r="D28" s="25"/>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3"/>
      <c r="AY28" s="3"/>
      <c r="AZ28" s="3"/>
      <c r="BA28" s="3"/>
      <c r="BB28" s="3"/>
      <c r="BC28" s="3"/>
      <c r="BD28" s="3"/>
      <c r="BE28" s="3"/>
      <c r="BF28" s="3"/>
      <c r="BG28" s="3"/>
      <c r="BH28" s="3"/>
      <c r="BI28" s="3"/>
    </row>
    <row r="29" spans="1:75" ht="13.15">
      <c r="A29" s="55" t="s">
        <v>104</v>
      </c>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3"/>
      <c r="AY29" s="3"/>
      <c r="AZ29" s="3"/>
      <c r="BA29" s="3"/>
      <c r="BB29" s="3"/>
      <c r="BC29" s="3"/>
      <c r="BD29" s="3"/>
      <c r="BE29" s="3"/>
      <c r="BF29" s="3"/>
      <c r="BG29" s="3"/>
      <c r="BH29" s="3"/>
      <c r="BI29" s="3"/>
    </row>
    <row r="30" spans="1:75" ht="6.95" customHeight="1" thickBot="1">
      <c r="A30" s="14"/>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3"/>
      <c r="AY30" s="3"/>
      <c r="AZ30" s="3"/>
      <c r="BA30" s="3"/>
      <c r="BB30" s="3"/>
      <c r="BC30" s="3"/>
      <c r="BD30" s="3"/>
      <c r="BE30" s="3"/>
      <c r="BF30" s="3"/>
      <c r="BG30" s="3"/>
      <c r="BH30" s="3"/>
      <c r="BI30" s="3"/>
    </row>
    <row r="31" spans="1:75" ht="13.5" thickTop="1">
      <c r="A31" s="16" t="s">
        <v>76</v>
      </c>
      <c r="B31" s="370">
        <v>35429</v>
      </c>
      <c r="C31" s="371"/>
      <c r="D31" s="372"/>
      <c r="E31" s="370">
        <v>35794</v>
      </c>
      <c r="F31" s="371"/>
      <c r="G31" s="372"/>
      <c r="H31" s="371">
        <v>36159</v>
      </c>
      <c r="I31" s="371"/>
      <c r="J31" s="372"/>
      <c r="K31" s="371">
        <v>36524</v>
      </c>
      <c r="L31" s="371"/>
      <c r="M31" s="372"/>
      <c r="N31" s="371">
        <v>36890</v>
      </c>
      <c r="O31" s="371"/>
      <c r="P31" s="372"/>
      <c r="Q31" s="371">
        <v>37255</v>
      </c>
      <c r="R31" s="371"/>
      <c r="S31" s="371"/>
      <c r="T31" s="370">
        <v>37620</v>
      </c>
      <c r="U31" s="371"/>
      <c r="V31" s="372"/>
      <c r="W31" s="370">
        <v>37985</v>
      </c>
      <c r="X31" s="371"/>
      <c r="Y31" s="372"/>
      <c r="Z31" s="370">
        <v>38351</v>
      </c>
      <c r="AA31" s="371"/>
      <c r="AB31" s="372"/>
      <c r="AC31" s="370">
        <v>38716</v>
      </c>
      <c r="AD31" s="371"/>
      <c r="AE31" s="372"/>
      <c r="AF31" s="370">
        <v>39081</v>
      </c>
      <c r="AG31" s="371"/>
      <c r="AH31" s="372"/>
      <c r="AI31" s="369">
        <v>39446</v>
      </c>
      <c r="AJ31" s="367"/>
      <c r="AK31" s="368"/>
      <c r="AL31" s="369">
        <v>39812</v>
      </c>
      <c r="AM31" s="367"/>
      <c r="AN31" s="368"/>
      <c r="AO31" s="369">
        <f>AO5</f>
        <v>40177</v>
      </c>
      <c r="AP31" s="367"/>
      <c r="AQ31" s="368"/>
      <c r="AR31" s="369">
        <f>AR5</f>
        <v>40542</v>
      </c>
      <c r="AS31" s="367"/>
      <c r="AT31" s="368"/>
      <c r="AU31" s="369">
        <f>AU5</f>
        <v>40907</v>
      </c>
      <c r="AV31" s="367"/>
      <c r="AW31" s="368"/>
      <c r="AX31" s="369">
        <f>AX5</f>
        <v>41273</v>
      </c>
      <c r="AY31" s="367"/>
      <c r="AZ31" s="368"/>
      <c r="BA31" s="369">
        <f>BA5</f>
        <v>41638</v>
      </c>
      <c r="BB31" s="367"/>
      <c r="BC31" s="368"/>
      <c r="BD31" s="369">
        <f>BD5</f>
        <v>42003</v>
      </c>
      <c r="BE31" s="367"/>
      <c r="BF31" s="368"/>
      <c r="BG31" s="369">
        <f>BG5</f>
        <v>42368</v>
      </c>
      <c r="BH31" s="367"/>
      <c r="BI31" s="368"/>
      <c r="BJ31" s="369">
        <f>BJ5</f>
        <v>42734</v>
      </c>
      <c r="BK31" s="367"/>
      <c r="BL31" s="368"/>
      <c r="BM31" s="369">
        <f>BM5</f>
        <v>43099</v>
      </c>
      <c r="BN31" s="367"/>
      <c r="BO31" s="368"/>
      <c r="BP31" s="369">
        <f>BP5</f>
        <v>43464</v>
      </c>
      <c r="BQ31" s="367"/>
      <c r="BR31" s="368"/>
      <c r="BS31" s="369">
        <f>BS5</f>
        <v>43829</v>
      </c>
      <c r="BT31" s="367"/>
      <c r="BU31" s="368"/>
    </row>
    <row r="32" spans="1:75" ht="13.15">
      <c r="A32" s="17" t="s">
        <v>77</v>
      </c>
      <c r="B32" s="20" t="s">
        <v>78</v>
      </c>
      <c r="C32" s="18" t="s">
        <v>79</v>
      </c>
      <c r="D32" s="19" t="s">
        <v>80</v>
      </c>
      <c r="E32" s="20" t="s">
        <v>78</v>
      </c>
      <c r="F32" s="18" t="s">
        <v>79</v>
      </c>
      <c r="G32" s="19" t="s">
        <v>80</v>
      </c>
      <c r="H32" s="53" t="s">
        <v>78</v>
      </c>
      <c r="I32" s="53" t="s">
        <v>79</v>
      </c>
      <c r="J32" s="58" t="s">
        <v>80</v>
      </c>
      <c r="K32" s="53" t="s">
        <v>78</v>
      </c>
      <c r="L32" s="53" t="s">
        <v>79</v>
      </c>
      <c r="M32" s="58" t="s">
        <v>80</v>
      </c>
      <c r="N32" s="53" t="s">
        <v>78</v>
      </c>
      <c r="O32" s="53" t="s">
        <v>79</v>
      </c>
      <c r="P32" s="58" t="s">
        <v>80</v>
      </c>
      <c r="Q32" s="53" t="s">
        <v>78</v>
      </c>
      <c r="R32" s="53" t="s">
        <v>79</v>
      </c>
      <c r="S32" s="53" t="s">
        <v>80</v>
      </c>
      <c r="T32" s="20" t="s">
        <v>78</v>
      </c>
      <c r="U32" s="18" t="s">
        <v>79</v>
      </c>
      <c r="V32" s="19" t="s">
        <v>80</v>
      </c>
      <c r="W32" s="20" t="s">
        <v>78</v>
      </c>
      <c r="X32" s="18" t="s">
        <v>79</v>
      </c>
      <c r="Y32" s="19" t="s">
        <v>80</v>
      </c>
      <c r="Z32" s="20" t="s">
        <v>78</v>
      </c>
      <c r="AA32" s="18" t="s">
        <v>79</v>
      </c>
      <c r="AB32" s="19" t="s">
        <v>80</v>
      </c>
      <c r="AC32" s="20" t="s">
        <v>78</v>
      </c>
      <c r="AD32" s="18" t="s">
        <v>79</v>
      </c>
      <c r="AE32" s="19" t="s">
        <v>80</v>
      </c>
      <c r="AF32" s="20" t="s">
        <v>78</v>
      </c>
      <c r="AG32" s="18" t="s">
        <v>79</v>
      </c>
      <c r="AH32" s="19" t="s">
        <v>80</v>
      </c>
      <c r="AI32" s="20" t="s">
        <v>78</v>
      </c>
      <c r="AJ32" s="18" t="s">
        <v>79</v>
      </c>
      <c r="AK32" s="19" t="s">
        <v>80</v>
      </c>
      <c r="AL32" s="20" t="s">
        <v>78</v>
      </c>
      <c r="AM32" s="18" t="s">
        <v>79</v>
      </c>
      <c r="AN32" s="19" t="s">
        <v>80</v>
      </c>
      <c r="AO32" s="20" t="s">
        <v>78</v>
      </c>
      <c r="AP32" s="18" t="s">
        <v>79</v>
      </c>
      <c r="AQ32" s="19" t="s">
        <v>80</v>
      </c>
      <c r="AR32" s="20" t="s">
        <v>78</v>
      </c>
      <c r="AS32" s="18" t="s">
        <v>79</v>
      </c>
      <c r="AT32" s="19" t="s">
        <v>80</v>
      </c>
      <c r="AU32" s="20" t="s">
        <v>78</v>
      </c>
      <c r="AV32" s="18" t="s">
        <v>79</v>
      </c>
      <c r="AW32" s="19" t="s">
        <v>80</v>
      </c>
      <c r="AX32" s="20" t="s">
        <v>78</v>
      </c>
      <c r="AY32" s="18" t="s">
        <v>79</v>
      </c>
      <c r="AZ32" s="19" t="s">
        <v>80</v>
      </c>
      <c r="BA32" s="20" t="s">
        <v>78</v>
      </c>
      <c r="BB32" s="18" t="s">
        <v>79</v>
      </c>
      <c r="BC32" s="19" t="s">
        <v>80</v>
      </c>
      <c r="BD32" s="20" t="s">
        <v>78</v>
      </c>
      <c r="BE32" s="18" t="s">
        <v>79</v>
      </c>
      <c r="BF32" s="19" t="s">
        <v>80</v>
      </c>
      <c r="BG32" s="20" t="s">
        <v>78</v>
      </c>
      <c r="BH32" s="18" t="s">
        <v>79</v>
      </c>
      <c r="BI32" s="19" t="s">
        <v>80</v>
      </c>
      <c r="BJ32" s="20" t="s">
        <v>78</v>
      </c>
      <c r="BK32" s="18" t="s">
        <v>79</v>
      </c>
      <c r="BL32" s="19" t="s">
        <v>80</v>
      </c>
      <c r="BM32" s="20" t="s">
        <v>78</v>
      </c>
      <c r="BN32" s="18" t="s">
        <v>79</v>
      </c>
      <c r="BO32" s="19" t="s">
        <v>80</v>
      </c>
      <c r="BP32" s="20" t="s">
        <v>78</v>
      </c>
      <c r="BQ32" s="18" t="s">
        <v>79</v>
      </c>
      <c r="BR32" s="19" t="s">
        <v>80</v>
      </c>
      <c r="BS32" s="20" t="s">
        <v>78</v>
      </c>
      <c r="BT32" s="18" t="s">
        <v>79</v>
      </c>
      <c r="BU32" s="19" t="s">
        <v>80</v>
      </c>
    </row>
    <row r="33" spans="1:73">
      <c r="A33" s="68" t="s">
        <v>81</v>
      </c>
      <c r="B33" s="88">
        <v>0.55866362843206785</v>
      </c>
      <c r="C33" s="27">
        <v>0.55264621528496183</v>
      </c>
      <c r="D33" s="88">
        <v>0.55576216224118236</v>
      </c>
      <c r="E33" s="29">
        <v>-3.1543940907244994E-2</v>
      </c>
      <c r="F33" s="27">
        <v>-3.0031238167360863E-2</v>
      </c>
      <c r="G33" s="28">
        <v>-3.0816009292632507E-2</v>
      </c>
      <c r="H33" s="88">
        <v>-1.6467014971043858E-2</v>
      </c>
      <c r="I33" s="27">
        <v>-1.7188376802400707E-2</v>
      </c>
      <c r="J33" s="89">
        <v>-1.6814424449653642E-2</v>
      </c>
      <c r="K33" s="88">
        <v>-7.5359513274336765E-3</v>
      </c>
      <c r="L33" s="27">
        <v>-1.0898032644448552E-2</v>
      </c>
      <c r="M33" s="89">
        <v>-9.1545213894316246E-3</v>
      </c>
      <c r="N33" s="88">
        <v>1.8460466736329728E-3</v>
      </c>
      <c r="O33" s="27">
        <v>3.9404168810470708E-3</v>
      </c>
      <c r="P33" s="89">
        <v>2.8525422604437356E-3</v>
      </c>
      <c r="Q33" s="88">
        <v>8.1470407583816851E-3</v>
      </c>
      <c r="R33" s="27">
        <v>1.0324870939113273E-2</v>
      </c>
      <c r="S33" s="88">
        <v>9.1947802032592563E-3</v>
      </c>
      <c r="T33" s="29">
        <f>T7/Q7-1</f>
        <v>1.9978848629758961E-2</v>
      </c>
      <c r="U33" s="27">
        <f>U7/R7-1</f>
        <v>1.8273596694174055E-2</v>
      </c>
      <c r="V33" s="28">
        <f>V7/S7-1</f>
        <v>1.9157544735697307E-2</v>
      </c>
      <c r="W33" s="29">
        <f>W7/T7-1</f>
        <v>4.728953003493741E-2</v>
      </c>
      <c r="X33" s="27">
        <f t="shared" ref="X33:X53" si="18">X7/U7-1</f>
        <v>5.7384817262830401E-2</v>
      </c>
      <c r="Y33" s="28">
        <f t="shared" ref="Y33:Y53" si="19">Y7/V7-1</f>
        <v>5.2147526222856344E-2</v>
      </c>
      <c r="Z33" s="29">
        <f>Z7/W7-1</f>
        <v>2.966876869767332E-2</v>
      </c>
      <c r="AA33" s="27">
        <f t="shared" ref="AA33:AA53" si="20">AA7/X7-1</f>
        <v>3.016305284566867E-2</v>
      </c>
      <c r="AB33" s="28">
        <f t="shared" ref="AB33:AB53" si="21">AB7/Y7-1</f>
        <v>2.9907809261307206E-2</v>
      </c>
      <c r="AC33" s="29">
        <f>AC7/Z7-1</f>
        <v>3.4791969315343341E-2</v>
      </c>
      <c r="AD33" s="27">
        <f t="shared" ref="AD33:AD53" si="22">AD7/AA7-1</f>
        <v>3.8013652790791053E-2</v>
      </c>
      <c r="AE33" s="28">
        <f t="shared" ref="AE33:AH53" si="23">AE7/AB7-1</f>
        <v>3.6350392532441322E-2</v>
      </c>
      <c r="AF33" s="35">
        <f>AF7/AC7-1</f>
        <v>3.0097361935927047E-2</v>
      </c>
      <c r="AG33" s="33">
        <f>AG7/AD7-1</f>
        <v>2.8540726413066819E-2</v>
      </c>
      <c r="AH33" s="34">
        <f>AH7/AE7-1</f>
        <v>2.9343162980548954E-2</v>
      </c>
      <c r="AI33" s="35">
        <f t="shared" ref="AI33:AI53" si="24">AI7/AF7-1</f>
        <v>2.8188485371401617E-2</v>
      </c>
      <c r="AJ33" s="33">
        <f t="shared" ref="AJ33:AJ53" si="25">AJ7/AG7-1</f>
        <v>3.2763592293869381E-2</v>
      </c>
      <c r="AK33" s="34">
        <f t="shared" ref="AK33:AN53" si="26">AK7/AH7-1</f>
        <v>3.0403423230218385E-2</v>
      </c>
      <c r="AL33" s="35">
        <f t="shared" ref="AL33:AW33" si="27">AL7/AI7-1</f>
        <v>2.512706571180634E-2</v>
      </c>
      <c r="AM33" s="33">
        <f t="shared" si="27"/>
        <v>2.125399587261767E-2</v>
      </c>
      <c r="AN33" s="34">
        <f t="shared" si="27"/>
        <v>2.3247708853862514E-2</v>
      </c>
      <c r="AO33" s="35">
        <f t="shared" si="27"/>
        <v>9.0509944001042619E-3</v>
      </c>
      <c r="AP33" s="33">
        <f t="shared" si="27"/>
        <v>4.3287470407020745E-3</v>
      </c>
      <c r="AQ33" s="34">
        <f t="shared" si="27"/>
        <v>6.7640497949197353E-3</v>
      </c>
      <c r="AR33" s="35">
        <f t="shared" si="27"/>
        <v>1.0168241530306599E-2</v>
      </c>
      <c r="AS33" s="33">
        <f t="shared" si="27"/>
        <v>7.0815662294112514E-3</v>
      </c>
      <c r="AT33" s="34">
        <f t="shared" si="27"/>
        <v>8.6770066471302254E-3</v>
      </c>
      <c r="AU33" s="35">
        <f t="shared" si="27"/>
        <v>2.5370056033144905E-3</v>
      </c>
      <c r="AV33" s="33">
        <f t="shared" si="27"/>
        <v>3.7998981470599436E-3</v>
      </c>
      <c r="AW33" s="34">
        <f t="shared" si="27"/>
        <v>3.1461693262662127E-3</v>
      </c>
      <c r="AX33" s="35">
        <f t="shared" ref="AX33:AX53" si="28">AX7/AU7-1</f>
        <v>-1.052286629769883E-2</v>
      </c>
      <c r="AY33" s="33">
        <f t="shared" ref="AY33:AY53" si="29">AY7/AV7-1</f>
        <v>-1.2937090227911341E-2</v>
      </c>
      <c r="AZ33" s="34">
        <f t="shared" ref="AZ33:AZ46" si="30">AZ7/AW7-1</f>
        <v>-1.168814044605182E-2</v>
      </c>
      <c r="BA33" s="35">
        <f t="shared" ref="BA33:BA53" si="31">BA7/AX7-1</f>
        <v>-2.7801287948482023E-2</v>
      </c>
      <c r="BB33" s="33">
        <f t="shared" ref="BB33:BB53" si="32">BB7/AY7-1</f>
        <v>-2.3880597014925398E-2</v>
      </c>
      <c r="BC33" s="34">
        <f t="shared" ref="BC33:BC46" si="33">BC7/AZ7-1</f>
        <v>-2.5911278410444605E-2</v>
      </c>
      <c r="BD33" s="35">
        <f t="shared" ref="BD33:BD53" si="34">BD7/BA7-1</f>
        <v>-3.2740967845720004E-2</v>
      </c>
      <c r="BE33" s="33">
        <f t="shared" ref="BE33:BE53" si="35">BE7/BB7-1</f>
        <v>-3.476314883447762E-2</v>
      </c>
      <c r="BF33" s="34">
        <f t="shared" ref="BF33:BF46" si="36">BF7/BC7-1</f>
        <v>-3.3717813258198337E-2</v>
      </c>
      <c r="BG33" s="35">
        <f>BG7/BD7-1</f>
        <v>-2.9613179674812695E-2</v>
      </c>
      <c r="BH33" s="33">
        <f t="shared" ref="BH33:BH53" si="37">BH7/BE7-1</f>
        <v>-3.326654147564545E-2</v>
      </c>
      <c r="BI33" s="34">
        <f t="shared" ref="BI33:BI46" si="38">BI7/BF7-1</f>
        <v>-3.1376082697593843E-2</v>
      </c>
      <c r="BJ33" s="35">
        <f>BJ7/BG7-1</f>
        <v>-2.8803016402697779E-2</v>
      </c>
      <c r="BK33" s="33">
        <f t="shared" ref="BK33:BK53" si="39">BK7/BH7-1</f>
        <v>-2.2300596852957155E-2</v>
      </c>
      <c r="BL33" s="34">
        <f t="shared" ref="BL33:BL46" si="40">BL7/BI7-1</f>
        <v>-2.5671445220836087E-2</v>
      </c>
      <c r="BM33" s="35">
        <f>BM7/BJ7-1</f>
        <v>-1.0837295243631528E-2</v>
      </c>
      <c r="BN33" s="33">
        <f t="shared" ref="BN33:BN53" si="41">BN7/BK7-1</f>
        <v>-1.203174426993725E-2</v>
      </c>
      <c r="BO33" s="34">
        <f t="shared" ref="BO33:BO46" si="42">BO7/BL7-1</f>
        <v>-1.1414533146667072E-2</v>
      </c>
      <c r="BP33" s="35">
        <f>BP7/BM7-1</f>
        <v>-5.2051631860635661E-3</v>
      </c>
      <c r="BQ33" s="33">
        <f t="shared" ref="BQ33:BQ53" si="43">BQ7/BN7-1</f>
        <v>-4.5387648717574169E-3</v>
      </c>
      <c r="BR33" s="34">
        <f t="shared" ref="BR33:BR46" si="44">BR7/BO7-1</f>
        <v>-4.8833158800006826E-3</v>
      </c>
      <c r="BS33" s="35">
        <f>BS7/BP7-1</f>
        <v>-1.6456737768213436E-3</v>
      </c>
      <c r="BT33" s="33">
        <f>BT7/BQ7-1</f>
        <v>-5.3494644892615462E-3</v>
      </c>
      <c r="BU33" s="34">
        <f>BU7/BR7-1</f>
        <v>-3.435095773741681E-3</v>
      </c>
    </row>
    <row r="34" spans="1:73">
      <c r="A34" s="69" t="s">
        <v>82</v>
      </c>
      <c r="B34" s="88">
        <v>0.60233896539319876</v>
      </c>
      <c r="C34" s="27">
        <v>0.61653936851673641</v>
      </c>
      <c r="D34" s="88">
        <v>0.60920869199821648</v>
      </c>
      <c r="E34" s="29">
        <v>-3.7989457831325346E-2</v>
      </c>
      <c r="F34" s="27">
        <v>-3.5234264550686012E-2</v>
      </c>
      <c r="G34" s="28">
        <v>-3.6650506575318653E-2</v>
      </c>
      <c r="H34" s="88">
        <v>-2.9108449767132449E-2</v>
      </c>
      <c r="I34" s="27">
        <v>-2.9895875256700011E-2</v>
      </c>
      <c r="J34" s="89">
        <v>-2.9491680352775163E-2</v>
      </c>
      <c r="K34" s="88">
        <v>-2.9467192050711022E-2</v>
      </c>
      <c r="L34" s="27">
        <v>-2.7710997170393381E-2</v>
      </c>
      <c r="M34" s="89">
        <v>-2.861282893885686E-2</v>
      </c>
      <c r="N34" s="88">
        <v>-1.9469394112455185E-2</v>
      </c>
      <c r="O34" s="27">
        <v>-2.3938468944541103E-2</v>
      </c>
      <c r="P34" s="89">
        <v>-2.1645552086773989E-2</v>
      </c>
      <c r="Q34" s="88">
        <v>-7.7200042359419907E-3</v>
      </c>
      <c r="R34" s="27">
        <v>-1.417954782374764E-2</v>
      </c>
      <c r="S34" s="88">
        <v>-1.0858023447667509E-2</v>
      </c>
      <c r="T34" s="29">
        <f t="shared" ref="T34:T53" si="45">T8/Q8-1</f>
        <v>-6.2966243690032453E-4</v>
      </c>
      <c r="U34" s="27">
        <f t="shared" ref="U34:U53" si="46">U8/R8-1</f>
        <v>6.3673989175416779E-4</v>
      </c>
      <c r="V34" s="28">
        <f t="shared" ref="V34:V53" si="47">V8/S8-1</f>
        <v>-1.6515367549541082E-5</v>
      </c>
      <c r="W34" s="29">
        <f t="shared" ref="W34:W53" si="48">W8/T8-1</f>
        <v>3.0819504068687165E-2</v>
      </c>
      <c r="X34" s="27">
        <f t="shared" si="18"/>
        <v>3.0078178264624444E-2</v>
      </c>
      <c r="Y34" s="28">
        <f t="shared" si="19"/>
        <v>3.0460345947612488E-2</v>
      </c>
      <c r="Z34" s="29">
        <f t="shared" ref="Z34:Z53" si="49">Z8/W8-1</f>
        <v>2.0118514835073764E-2</v>
      </c>
      <c r="AA34" s="27">
        <f t="shared" si="20"/>
        <v>1.6017473607571997E-2</v>
      </c>
      <c r="AB34" s="28">
        <f t="shared" si="21"/>
        <v>1.8132375960978608E-2</v>
      </c>
      <c r="AC34" s="29">
        <f t="shared" ref="AC34:AC53" si="50">AC8/Z8-1</f>
        <v>1.7040723062861751E-2</v>
      </c>
      <c r="AD34" s="27">
        <f t="shared" si="22"/>
        <v>1.6600979338349475E-2</v>
      </c>
      <c r="AE34" s="28">
        <f t="shared" si="23"/>
        <v>1.6828197068839756E-2</v>
      </c>
      <c r="AF34" s="35">
        <f t="shared" si="23"/>
        <v>2.5881695091265033E-2</v>
      </c>
      <c r="AG34" s="33">
        <f t="shared" si="23"/>
        <v>3.1260680109364225E-2</v>
      </c>
      <c r="AH34" s="34">
        <f t="shared" si="23"/>
        <v>2.8480751367530255E-2</v>
      </c>
      <c r="AI34" s="35">
        <f t="shared" si="24"/>
        <v>4.1473622737006055E-2</v>
      </c>
      <c r="AJ34" s="33">
        <f t="shared" si="25"/>
        <v>4.0534802555950211E-2</v>
      </c>
      <c r="AK34" s="34">
        <f t="shared" si="26"/>
        <v>4.1018770791624748E-2</v>
      </c>
      <c r="AL34" s="35">
        <f t="shared" si="26"/>
        <v>4.4233231465126588E-2</v>
      </c>
      <c r="AM34" s="33">
        <f t="shared" si="26"/>
        <v>4.6539866431777765E-2</v>
      </c>
      <c r="AN34" s="34">
        <f t="shared" si="26"/>
        <v>4.5350260755564475E-2</v>
      </c>
      <c r="AO34" s="35">
        <f t="shared" ref="AO34:AO53" si="51">AO8/AL8-1</f>
        <v>3.4304687919523236E-2</v>
      </c>
      <c r="AP34" s="33">
        <f t="shared" ref="AP34:AP53" si="52">AP8/AM8-1</f>
        <v>3.4560480841472563E-2</v>
      </c>
      <c r="AQ34" s="34">
        <f t="shared" ref="AQ34:AQ46" si="53">AQ8/AN8-1</f>
        <v>3.4428701189120448E-2</v>
      </c>
      <c r="AR34" s="35">
        <f t="shared" ref="AR34:AR53" si="54">AR8/AO8-1</f>
        <v>3.6558879264842137E-2</v>
      </c>
      <c r="AS34" s="33">
        <f t="shared" ref="AS34:AS53" si="55">AS8/AP8-1</f>
        <v>3.9620161238428819E-2</v>
      </c>
      <c r="AT34" s="34">
        <f t="shared" ref="AT34:AT46" si="56">AT8/AQ8-1</f>
        <v>3.8043236015154802E-2</v>
      </c>
      <c r="AU34" s="35">
        <f t="shared" ref="AU34:AU53" si="57">AU8/AR8-1</f>
        <v>2.0627420862828982E-2</v>
      </c>
      <c r="AV34" s="33">
        <f t="shared" ref="AV34:AV53" si="58">AV8/AS8-1</f>
        <v>2.3016455483540144E-2</v>
      </c>
      <c r="AW34" s="34">
        <f t="shared" ref="AW34:AW46" si="59">AW8/AT8-1</f>
        <v>2.1787577559739812E-2</v>
      </c>
      <c r="AX34" s="35">
        <f t="shared" si="28"/>
        <v>9.4959227239639343E-3</v>
      </c>
      <c r="AY34" s="33">
        <f t="shared" si="29"/>
        <v>8.9717881344213435E-3</v>
      </c>
      <c r="AZ34" s="34">
        <f t="shared" si="30"/>
        <v>9.2410877504107702E-3</v>
      </c>
      <c r="BA34" s="35">
        <f t="shared" si="31"/>
        <v>4.9504148301788842E-3</v>
      </c>
      <c r="BB34" s="33">
        <f t="shared" si="32"/>
        <v>-7.5385063477650949E-4</v>
      </c>
      <c r="BC34" s="34">
        <f t="shared" si="33"/>
        <v>2.1777329924466127E-3</v>
      </c>
      <c r="BD34" s="35">
        <f t="shared" si="34"/>
        <v>-1.1214576530817921E-2</v>
      </c>
      <c r="BE34" s="33">
        <f t="shared" si="35"/>
        <v>-1.2413627556881468E-2</v>
      </c>
      <c r="BF34" s="34">
        <f t="shared" si="36"/>
        <v>-1.1795696378193554E-2</v>
      </c>
      <c r="BG34" s="35">
        <f t="shared" ref="BG34:BG53" si="60">BG8/BD8-1</f>
        <v>-6.3517171651283899E-3</v>
      </c>
      <c r="BH34" s="33">
        <f t="shared" si="37"/>
        <v>-7.2136669039393198E-3</v>
      </c>
      <c r="BI34" s="34">
        <f t="shared" si="38"/>
        <v>-6.7691997208230159E-3</v>
      </c>
      <c r="BJ34" s="35">
        <f t="shared" ref="BJ34:BJ53" si="61">BJ8/BG8-1</f>
        <v>8.780207606777779E-4</v>
      </c>
      <c r="BK34" s="33">
        <f t="shared" si="39"/>
        <v>-5.3337064013225799E-4</v>
      </c>
      <c r="BL34" s="34">
        <f t="shared" si="40"/>
        <v>1.9472383081042821E-4</v>
      </c>
      <c r="BM34" s="35">
        <f t="shared" ref="BM34:BM53" si="62">BM8/BJ8-1</f>
        <v>1.050241038926969E-2</v>
      </c>
      <c r="BN34" s="33">
        <f t="shared" si="41"/>
        <v>9.7807639144051883E-3</v>
      </c>
      <c r="BO34" s="34">
        <f t="shared" si="42"/>
        <v>1.0153294001134183E-2</v>
      </c>
      <c r="BP34" s="35">
        <f t="shared" ref="BP34:BP53" si="63">BP8/BM8-1</f>
        <v>-1.3111242728371719E-2</v>
      </c>
      <c r="BQ34" s="33">
        <f t="shared" si="43"/>
        <v>-8.2998336567784436E-3</v>
      </c>
      <c r="BR34" s="34">
        <f t="shared" si="44"/>
        <v>-1.0784449276637464E-2</v>
      </c>
      <c r="BS34" s="35">
        <f t="shared" ref="BS34:BS52" si="64">BS8/BP8-1</f>
        <v>-4.866940158011146E-3</v>
      </c>
      <c r="BT34" s="33">
        <f t="shared" ref="BT34:BT52" si="65">BT8/BQ8-1</f>
        <v>-6.2027152167455357E-3</v>
      </c>
      <c r="BU34" s="34">
        <f t="shared" ref="BU34:BU46" si="66">BU8/BR8-1</f>
        <v>-5.5145423819265016E-3</v>
      </c>
    </row>
    <row r="35" spans="1:73">
      <c r="A35" s="68" t="s">
        <v>83</v>
      </c>
      <c r="B35" s="88">
        <v>0.57342222021278655</v>
      </c>
      <c r="C35" s="27">
        <v>0.56935056222683778</v>
      </c>
      <c r="D35" s="88">
        <v>0.57142932392530521</v>
      </c>
      <c r="E35" s="29">
        <v>-2.3602517134393208E-2</v>
      </c>
      <c r="F35" s="27">
        <v>-2.475664974060976E-2</v>
      </c>
      <c r="G35" s="28">
        <v>-2.416666666666667E-2</v>
      </c>
      <c r="H35" s="88">
        <v>-1.2566760917373521E-2</v>
      </c>
      <c r="I35" s="27">
        <v>-1.7556225975319806E-2</v>
      </c>
      <c r="J35" s="89">
        <v>-1.500417802998999E-2</v>
      </c>
      <c r="K35" s="88">
        <v>-2.6716967410572279E-2</v>
      </c>
      <c r="L35" s="27">
        <v>-2.9971396592463617E-2</v>
      </c>
      <c r="M35" s="89">
        <v>-2.8302678313399054E-2</v>
      </c>
      <c r="N35" s="88">
        <v>-2.0454672818635222E-2</v>
      </c>
      <c r="O35" s="27">
        <v>-1.9023668639053248E-2</v>
      </c>
      <c r="P35" s="89">
        <v>-1.9758617712240856E-2</v>
      </c>
      <c r="Q35" s="88">
        <v>-2.3837674968534284E-2</v>
      </c>
      <c r="R35" s="27">
        <v>-2.3474178403755874E-2</v>
      </c>
      <c r="S35" s="88">
        <v>-2.3660733947647894E-2</v>
      </c>
      <c r="T35" s="29">
        <f t="shared" si="45"/>
        <v>-1.4388137844807414E-2</v>
      </c>
      <c r="U35" s="27">
        <f t="shared" si="46"/>
        <v>-1.4752511942019431E-2</v>
      </c>
      <c r="V35" s="28">
        <f t="shared" si="47"/>
        <v>-1.4565539917398507E-2</v>
      </c>
      <c r="W35" s="29">
        <f t="shared" si="48"/>
        <v>4.8660594828697779E-3</v>
      </c>
      <c r="X35" s="27">
        <f t="shared" si="18"/>
        <v>5.3185375589062112E-3</v>
      </c>
      <c r="Y35" s="28">
        <f t="shared" si="19"/>
        <v>5.0863147615027859E-3</v>
      </c>
      <c r="Z35" s="29">
        <f t="shared" si="49"/>
        <v>-4.2211570704381307E-3</v>
      </c>
      <c r="AA35" s="27">
        <f t="shared" si="20"/>
        <v>-3.8872489918096997E-3</v>
      </c>
      <c r="AB35" s="28">
        <f t="shared" si="21"/>
        <v>-4.0585812171695101E-3</v>
      </c>
      <c r="AC35" s="29">
        <f t="shared" si="50"/>
        <v>2.4958897054454532E-3</v>
      </c>
      <c r="AD35" s="27">
        <f t="shared" si="22"/>
        <v>2.6190029007282511E-3</v>
      </c>
      <c r="AE35" s="28">
        <f t="shared" si="23"/>
        <v>2.5558423609275405E-3</v>
      </c>
      <c r="AF35" s="35">
        <f t="shared" si="23"/>
        <v>1.4957813827580102E-2</v>
      </c>
      <c r="AG35" s="33">
        <f t="shared" si="23"/>
        <v>7.7324147405009036E-3</v>
      </c>
      <c r="AH35" s="34">
        <f t="shared" si="23"/>
        <v>1.1439026491710802E-2</v>
      </c>
      <c r="AI35" s="35">
        <f t="shared" si="24"/>
        <v>1.5535568274734235E-2</v>
      </c>
      <c r="AJ35" s="33">
        <f t="shared" si="25"/>
        <v>1.5098314606741603E-2</v>
      </c>
      <c r="AK35" s="34">
        <f t="shared" si="26"/>
        <v>1.5323405022950043E-2</v>
      </c>
      <c r="AL35" s="35">
        <f t="shared" si="26"/>
        <v>2.1739130434782705E-2</v>
      </c>
      <c r="AM35" s="33">
        <f t="shared" si="26"/>
        <v>1.9716361120719395E-2</v>
      </c>
      <c r="AN35" s="34">
        <f t="shared" si="26"/>
        <v>2.0757864397745518E-2</v>
      </c>
      <c r="AO35" s="35">
        <f t="shared" si="51"/>
        <v>2.4606927089196651E-2</v>
      </c>
      <c r="AP35" s="33">
        <f t="shared" si="52"/>
        <v>2.2916832947561749E-2</v>
      </c>
      <c r="AQ35" s="34">
        <f t="shared" si="53"/>
        <v>2.3787881718142501E-2</v>
      </c>
      <c r="AR35" s="35">
        <f t="shared" si="54"/>
        <v>1.7112407181900657E-2</v>
      </c>
      <c r="AS35" s="33">
        <f t="shared" si="55"/>
        <v>1.9136049312877379E-2</v>
      </c>
      <c r="AT35" s="34">
        <f t="shared" si="56"/>
        <v>1.8092260611670463E-2</v>
      </c>
      <c r="AU35" s="35">
        <f t="shared" si="57"/>
        <v>1.7697681117672559E-2</v>
      </c>
      <c r="AV35" s="33">
        <f t="shared" si="58"/>
        <v>2.0154845871893201E-2</v>
      </c>
      <c r="AW35" s="34">
        <f t="shared" si="59"/>
        <v>1.8888667263508907E-2</v>
      </c>
      <c r="AX35" s="35">
        <f t="shared" si="28"/>
        <v>2.2529056910856715E-2</v>
      </c>
      <c r="AY35" s="33">
        <f t="shared" si="29"/>
        <v>1.9709747929116173E-2</v>
      </c>
      <c r="AZ35" s="34">
        <f t="shared" si="30"/>
        <v>2.116084151676989E-2</v>
      </c>
      <c r="BA35" s="35">
        <f t="shared" si="31"/>
        <v>2.0250689872924887E-2</v>
      </c>
      <c r="BB35" s="33">
        <f t="shared" si="32"/>
        <v>2.0699552889657635E-2</v>
      </c>
      <c r="BC35" s="34">
        <f t="shared" si="33"/>
        <v>2.0468214303229093E-2</v>
      </c>
      <c r="BD35" s="35">
        <f t="shared" si="34"/>
        <v>1.3854267351749217E-2</v>
      </c>
      <c r="BE35" s="33">
        <f t="shared" si="35"/>
        <v>1.4655514294985128E-2</v>
      </c>
      <c r="BF35" s="34">
        <f t="shared" si="36"/>
        <v>1.4242649307527611E-2</v>
      </c>
      <c r="BG35" s="35">
        <f t="shared" si="60"/>
        <v>1.8808122031176877E-2</v>
      </c>
      <c r="BH35" s="33">
        <f t="shared" si="37"/>
        <v>2.1585801339563337E-2</v>
      </c>
      <c r="BI35" s="34">
        <f t="shared" si="38"/>
        <v>2.0155072151626152E-2</v>
      </c>
      <c r="BJ35" s="35">
        <f t="shared" si="61"/>
        <v>1.8830289349476725E-2</v>
      </c>
      <c r="BK35" s="33">
        <f t="shared" si="39"/>
        <v>1.8573267016799511E-2</v>
      </c>
      <c r="BL35" s="34">
        <f t="shared" si="40"/>
        <v>1.8705479480975784E-2</v>
      </c>
      <c r="BM35" s="35">
        <f t="shared" si="62"/>
        <v>2.058508366970413E-2</v>
      </c>
      <c r="BN35" s="33">
        <f t="shared" si="41"/>
        <v>2.3083489841215554E-2</v>
      </c>
      <c r="BO35" s="34">
        <f t="shared" si="42"/>
        <v>2.1798150535316863E-2</v>
      </c>
      <c r="BP35" s="35">
        <f t="shared" si="63"/>
        <v>2.0288299098473184E-2</v>
      </c>
      <c r="BQ35" s="33">
        <f t="shared" si="43"/>
        <v>1.5878976002136058E-2</v>
      </c>
      <c r="BR35" s="34">
        <f t="shared" si="44"/>
        <v>1.8144719655359909E-2</v>
      </c>
      <c r="BS35" s="35">
        <f t="shared" si="64"/>
        <v>9.0758565194515306E-3</v>
      </c>
      <c r="BT35" s="33">
        <f t="shared" si="65"/>
        <v>9.4704592310281832E-3</v>
      </c>
      <c r="BU35" s="34">
        <f t="shared" si="66"/>
        <v>9.2672645632712047E-3</v>
      </c>
    </row>
    <row r="36" spans="1:73">
      <c r="A36" s="68" t="s">
        <v>84</v>
      </c>
      <c r="B36" s="88">
        <v>0.51137060061201978</v>
      </c>
      <c r="C36" s="27">
        <v>0.50361210922052879</v>
      </c>
      <c r="D36" s="88">
        <v>0.50753446728801888</v>
      </c>
      <c r="E36" s="29">
        <v>4.930405431031204E-2</v>
      </c>
      <c r="F36" s="27">
        <v>3.4408497368934032E-2</v>
      </c>
      <c r="G36" s="28">
        <v>4.1958209988081974E-2</v>
      </c>
      <c r="H36" s="88">
        <v>4.0933241768170703E-3</v>
      </c>
      <c r="I36" s="27">
        <v>1.6956976382700439E-3</v>
      </c>
      <c r="J36" s="89">
        <v>2.9194858384182787E-3</v>
      </c>
      <c r="K36" s="88">
        <v>-5.7954842019060093E-3</v>
      </c>
      <c r="L36" s="27">
        <v>-4.1850448128956108E-3</v>
      </c>
      <c r="M36" s="89">
        <v>-5.0080017659069886E-3</v>
      </c>
      <c r="N36" s="88">
        <v>-1.4509807471238312E-2</v>
      </c>
      <c r="O36" s="27">
        <v>-1.5686681903178901E-2</v>
      </c>
      <c r="P36" s="89">
        <v>-1.5085758655592696E-2</v>
      </c>
      <c r="Q36" s="88">
        <v>-2.8748828921505432E-3</v>
      </c>
      <c r="R36" s="27">
        <v>-2.273926601103371E-3</v>
      </c>
      <c r="S36" s="88">
        <v>-2.5809600232755692E-3</v>
      </c>
      <c r="T36" s="29">
        <f t="shared" si="45"/>
        <v>-2.4041782960732005E-3</v>
      </c>
      <c r="U36" s="27">
        <f t="shared" si="46"/>
        <v>-6.6065315228680532E-3</v>
      </c>
      <c r="V36" s="28">
        <f t="shared" si="47"/>
        <v>-4.4601480129288218E-3</v>
      </c>
      <c r="W36" s="29">
        <f t="shared" si="48"/>
        <v>1.6463527239150455E-2</v>
      </c>
      <c r="X36" s="27">
        <f t="shared" si="18"/>
        <v>1.098730893214972E-2</v>
      </c>
      <c r="Y36" s="28">
        <f t="shared" si="19"/>
        <v>1.3790104961696859E-2</v>
      </c>
      <c r="Z36" s="29">
        <f t="shared" si="49"/>
        <v>-9.729022646548513E-3</v>
      </c>
      <c r="AA36" s="27">
        <f t="shared" si="20"/>
        <v>-1.0523191236738283E-2</v>
      </c>
      <c r="AB36" s="28">
        <f t="shared" si="21"/>
        <v>-1.011565409124604E-2</v>
      </c>
      <c r="AC36" s="29">
        <f t="shared" si="50"/>
        <v>2.5685245661022371E-4</v>
      </c>
      <c r="AD36" s="27">
        <f t="shared" si="22"/>
        <v>-5.3707771659715631E-3</v>
      </c>
      <c r="AE36" s="28">
        <f t="shared" si="23"/>
        <v>-2.4817635119543935E-3</v>
      </c>
      <c r="AF36" s="35">
        <f t="shared" si="23"/>
        <v>-6.850696991929528E-3</v>
      </c>
      <c r="AG36" s="33">
        <f t="shared" si="23"/>
        <v>-3.8041680449883986E-3</v>
      </c>
      <c r="AH36" s="34">
        <f t="shared" si="23"/>
        <v>-5.372435346658988E-3</v>
      </c>
      <c r="AI36" s="35">
        <f t="shared" si="24"/>
        <v>-1.1542758996426761E-3</v>
      </c>
      <c r="AJ36" s="33">
        <f t="shared" si="25"/>
        <v>1.9728296432304226E-3</v>
      </c>
      <c r="AK36" s="34">
        <f t="shared" si="26"/>
        <v>3.6547625828253771E-4</v>
      </c>
      <c r="AL36" s="35">
        <f t="shared" si="26"/>
        <v>3.6055025515868699E-4</v>
      </c>
      <c r="AM36" s="33">
        <f t="shared" si="26"/>
        <v>3.928143245640614E-3</v>
      </c>
      <c r="AN36" s="34">
        <f t="shared" si="26"/>
        <v>2.0971621884504632E-3</v>
      </c>
      <c r="AO36" s="35">
        <f t="shared" si="51"/>
        <v>2.0054155461290968E-3</v>
      </c>
      <c r="AP36" s="33">
        <f t="shared" si="52"/>
        <v>1.8641500640801389E-3</v>
      </c>
      <c r="AQ36" s="34">
        <f t="shared" si="53"/>
        <v>1.9365255228382949E-3</v>
      </c>
      <c r="AR36" s="35">
        <f t="shared" si="54"/>
        <v>6.7697188814284104E-3</v>
      </c>
      <c r="AS36" s="33">
        <f t="shared" si="55"/>
        <v>5.3203860914059486E-3</v>
      </c>
      <c r="AT36" s="34">
        <f t="shared" si="56"/>
        <v>6.06298319566001E-3</v>
      </c>
      <c r="AU36" s="35">
        <f t="shared" si="57"/>
        <v>7.9242932263323684E-3</v>
      </c>
      <c r="AV36" s="33">
        <f t="shared" si="58"/>
        <v>1.8797536076808896E-3</v>
      </c>
      <c r="AW36" s="34">
        <f t="shared" si="59"/>
        <v>4.9789802484792034E-3</v>
      </c>
      <c r="AX36" s="35">
        <f t="shared" si="28"/>
        <v>1.46333039455393E-3</v>
      </c>
      <c r="AY36" s="33">
        <f t="shared" si="29"/>
        <v>-1.6453065465881211E-3</v>
      </c>
      <c r="AZ36" s="34">
        <f t="shared" si="30"/>
        <v>-4.673880021499599E-5</v>
      </c>
      <c r="BA36" s="35">
        <f t="shared" si="31"/>
        <v>2.9586872867204406E-3</v>
      </c>
      <c r="BB36" s="33">
        <f t="shared" si="32"/>
        <v>1.5612802498048417E-3</v>
      </c>
      <c r="BC36" s="34">
        <f t="shared" si="33"/>
        <v>2.280960059828363E-3</v>
      </c>
      <c r="BD36" s="35">
        <f t="shared" si="34"/>
        <v>4.0720296805718537E-3</v>
      </c>
      <c r="BE36" s="33">
        <f t="shared" si="35"/>
        <v>-2.280534626598496E-3</v>
      </c>
      <c r="BF36" s="34">
        <f t="shared" si="36"/>
        <v>9.9331725993656583E-4</v>
      </c>
      <c r="BG36" s="35">
        <f t="shared" si="60"/>
        <v>1.1355443403027188E-3</v>
      </c>
      <c r="BH36" s="33">
        <f t="shared" si="37"/>
        <v>1.9289007194833729E-5</v>
      </c>
      <c r="BI36" s="34">
        <f t="shared" si="38"/>
        <v>5.9633070264530907E-4</v>
      </c>
      <c r="BJ36" s="35">
        <f t="shared" si="61"/>
        <v>1.0505374214572427E-2</v>
      </c>
      <c r="BK36" s="33">
        <f t="shared" si="39"/>
        <v>2.022413394028244E-2</v>
      </c>
      <c r="BL36" s="34">
        <f t="shared" si="40"/>
        <v>1.5197370258969833E-2</v>
      </c>
      <c r="BM36" s="35">
        <f t="shared" si="62"/>
        <v>3.297907405592726E-2</v>
      </c>
      <c r="BN36" s="33">
        <f t="shared" si="41"/>
        <v>3.3946211655716763E-2</v>
      </c>
      <c r="BO36" s="34">
        <f t="shared" si="42"/>
        <v>3.3448298003100341E-2</v>
      </c>
      <c r="BP36" s="35">
        <f t="shared" si="63"/>
        <v>3.4453020568324E-2</v>
      </c>
      <c r="BQ36" s="33">
        <f t="shared" si="43"/>
        <v>3.1963136337039177E-2</v>
      </c>
      <c r="BR36" s="34">
        <f t="shared" si="44"/>
        <v>3.3244427087262718E-2</v>
      </c>
      <c r="BS36" s="35">
        <f t="shared" si="64"/>
        <v>3.2205085452271742E-2</v>
      </c>
      <c r="BT36" s="33">
        <f t="shared" si="65"/>
        <v>3.1442696151392724E-2</v>
      </c>
      <c r="BU36" s="34">
        <f t="shared" si="66"/>
        <v>3.1835479464999095E-2</v>
      </c>
    </row>
    <row r="37" spans="1:73">
      <c r="A37" s="68" t="s">
        <v>85</v>
      </c>
      <c r="B37" s="88">
        <v>0.41156508690179949</v>
      </c>
      <c r="C37" s="27">
        <v>0.44301115498427102</v>
      </c>
      <c r="D37" s="88">
        <v>0.42816293648918258</v>
      </c>
      <c r="E37" s="29">
        <v>0.12837547453620801</v>
      </c>
      <c r="F37" s="27">
        <v>9.3316618349917668E-2</v>
      </c>
      <c r="G37" s="28">
        <v>0.10967833593795695</v>
      </c>
      <c r="H37" s="88">
        <v>8.3300271372573897E-2</v>
      </c>
      <c r="I37" s="27">
        <v>5.7144904686828202E-2</v>
      </c>
      <c r="J37" s="89">
        <v>6.9557096917526984E-2</v>
      </c>
      <c r="K37" s="88">
        <v>1.7286337933257068E-2</v>
      </c>
      <c r="L37" s="27">
        <v>9.3821603373238638E-3</v>
      </c>
      <c r="M37" s="89">
        <v>1.318133489181017E-2</v>
      </c>
      <c r="N37" s="88">
        <v>2.5330491633305474E-2</v>
      </c>
      <c r="O37" s="27">
        <v>1.4358822818305139E-2</v>
      </c>
      <c r="P37" s="89">
        <v>1.9653765697646097E-2</v>
      </c>
      <c r="Q37" s="88">
        <v>3.20360669091726E-2</v>
      </c>
      <c r="R37" s="27">
        <v>2.5133080854895518E-2</v>
      </c>
      <c r="S37" s="88">
        <v>2.848301855928681E-2</v>
      </c>
      <c r="T37" s="29">
        <f t="shared" si="45"/>
        <v>3.6553169483683146E-2</v>
      </c>
      <c r="U37" s="27">
        <f t="shared" si="46"/>
        <v>3.0639661051979017E-2</v>
      </c>
      <c r="V37" s="28">
        <f t="shared" si="47"/>
        <v>3.351933093877979E-2</v>
      </c>
      <c r="W37" s="29">
        <f t="shared" si="48"/>
        <v>2.0349753177187235E-2</v>
      </c>
      <c r="X37" s="27">
        <f t="shared" si="18"/>
        <v>2.9615982353236037E-2</v>
      </c>
      <c r="Y37" s="28">
        <f t="shared" si="19"/>
        <v>2.50904101156737E-2</v>
      </c>
      <c r="Z37" s="29">
        <f t="shared" si="49"/>
        <v>3.4959726189557117E-2</v>
      </c>
      <c r="AA37" s="27">
        <f t="shared" si="20"/>
        <v>3.3888814500127706E-2</v>
      </c>
      <c r="AB37" s="28">
        <f t="shared" si="21"/>
        <v>3.4409422714847704E-2</v>
      </c>
      <c r="AC37" s="29">
        <f t="shared" si="50"/>
        <v>1.6995089202461511E-2</v>
      </c>
      <c r="AD37" s="27">
        <f t="shared" si="22"/>
        <v>9.7015364690646866E-3</v>
      </c>
      <c r="AE37" s="28">
        <f t="shared" si="23"/>
        <v>1.3249077825482347E-2</v>
      </c>
      <c r="AF37" s="35">
        <f t="shared" si="23"/>
        <v>2.4534852448595323E-2</v>
      </c>
      <c r="AG37" s="33">
        <f t="shared" si="23"/>
        <v>1.6149908464417662E-2</v>
      </c>
      <c r="AH37" s="34">
        <f t="shared" si="23"/>
        <v>2.0243374054821794E-2</v>
      </c>
      <c r="AI37" s="35">
        <f t="shared" si="24"/>
        <v>2.8266653939314379E-2</v>
      </c>
      <c r="AJ37" s="33">
        <f t="shared" si="25"/>
        <v>2.1780042228954466E-2</v>
      </c>
      <c r="AK37" s="34">
        <f t="shared" si="26"/>
        <v>2.4960076746240123E-2</v>
      </c>
      <c r="AL37" s="35">
        <f t="shared" si="26"/>
        <v>2.8220659565086237E-2</v>
      </c>
      <c r="AM37" s="33">
        <f t="shared" si="26"/>
        <v>2.4359291121043958E-2</v>
      </c>
      <c r="AN37" s="34">
        <f t="shared" si="26"/>
        <v>2.625841798881412E-2</v>
      </c>
      <c r="AO37" s="35">
        <f t="shared" si="51"/>
        <v>1.8620923146371648E-2</v>
      </c>
      <c r="AP37" s="33">
        <f t="shared" si="52"/>
        <v>1.1314424795255018E-2</v>
      </c>
      <c r="AQ37" s="34">
        <f t="shared" si="53"/>
        <v>1.4914831971794218E-2</v>
      </c>
      <c r="AR37" s="35">
        <f t="shared" si="54"/>
        <v>1.0735652559273223E-2</v>
      </c>
      <c r="AS37" s="33">
        <f t="shared" si="55"/>
        <v>1.112279522565407E-2</v>
      </c>
      <c r="AT37" s="34">
        <f t="shared" si="56"/>
        <v>1.093132715626588E-2</v>
      </c>
      <c r="AU37" s="35">
        <f t="shared" si="57"/>
        <v>-8.3635686020891997E-3</v>
      </c>
      <c r="AV37" s="33">
        <f t="shared" si="58"/>
        <v>-9.4565182429316996E-3</v>
      </c>
      <c r="AW37" s="34">
        <f t="shared" si="59"/>
        <v>-8.9160858112282693E-3</v>
      </c>
      <c r="AX37" s="35">
        <f t="shared" si="28"/>
        <v>-1.2148210377379343E-2</v>
      </c>
      <c r="AY37" s="33">
        <f t="shared" si="29"/>
        <v>-1.3887235217076022E-2</v>
      </c>
      <c r="AZ37" s="34">
        <f t="shared" si="30"/>
        <v>-1.3026857639743428E-2</v>
      </c>
      <c r="BA37" s="35">
        <f t="shared" si="31"/>
        <v>-2.2290107086508471E-2</v>
      </c>
      <c r="BB37" s="33">
        <f t="shared" si="32"/>
        <v>-2.1404109589041043E-2</v>
      </c>
      <c r="BC37" s="34">
        <f t="shared" si="33"/>
        <v>-2.1842844556743235E-2</v>
      </c>
      <c r="BD37" s="35">
        <f t="shared" si="34"/>
        <v>-2.5785407725321896E-2</v>
      </c>
      <c r="BE37" s="33">
        <f t="shared" si="35"/>
        <v>-3.0262242860668032E-2</v>
      </c>
      <c r="BF37" s="34">
        <f t="shared" si="36"/>
        <v>-2.8046383313789836E-2</v>
      </c>
      <c r="BG37" s="35">
        <f t="shared" si="60"/>
        <v>-2.3143253213034898E-3</v>
      </c>
      <c r="BH37" s="33">
        <f t="shared" si="37"/>
        <v>-8.027204589617809E-3</v>
      </c>
      <c r="BI37" s="34">
        <f t="shared" si="38"/>
        <v>-5.1929734581356302E-3</v>
      </c>
      <c r="BJ37" s="35">
        <f t="shared" si="61"/>
        <v>2.3726817780394427E-2</v>
      </c>
      <c r="BK37" s="33">
        <f t="shared" si="39"/>
        <v>1.5974440894568787E-2</v>
      </c>
      <c r="BL37" s="34">
        <f t="shared" si="40"/>
        <v>1.9831621623205065E-2</v>
      </c>
      <c r="BM37" s="35">
        <f t="shared" si="62"/>
        <v>6.6137566137565162E-3</v>
      </c>
      <c r="BN37" s="33">
        <f t="shared" si="41"/>
        <v>1.2429417435614987E-2</v>
      </c>
      <c r="BO37" s="34">
        <f t="shared" si="42"/>
        <v>9.5247943379750399E-3</v>
      </c>
      <c r="BP37" s="35">
        <f t="shared" si="63"/>
        <v>2.3276009826886712E-2</v>
      </c>
      <c r="BQ37" s="33">
        <f t="shared" si="43"/>
        <v>1.6992574958907269E-2</v>
      </c>
      <c r="BR37" s="34">
        <f t="shared" si="44"/>
        <v>2.0121777727195145E-2</v>
      </c>
      <c r="BS37" s="35">
        <f t="shared" si="64"/>
        <v>2.6666071109523015E-2</v>
      </c>
      <c r="BT37" s="33">
        <f t="shared" si="65"/>
        <v>1.918318211204495E-2</v>
      </c>
      <c r="BU37" s="34">
        <f t="shared" si="66"/>
        <v>2.2921245523412237E-2</v>
      </c>
    </row>
    <row r="38" spans="1:73">
      <c r="A38" s="68" t="s">
        <v>86</v>
      </c>
      <c r="B38" s="88">
        <v>0.39660012257345945</v>
      </c>
      <c r="C38" s="27">
        <v>0.45699235011723816</v>
      </c>
      <c r="D38" s="88">
        <v>0.4302336069976882</v>
      </c>
      <c r="E38" s="29">
        <v>-2.348121502797762E-2</v>
      </c>
      <c r="F38" s="27">
        <v>-4.0996202644178914E-2</v>
      </c>
      <c r="G38" s="28">
        <v>-3.3418115529552428E-2</v>
      </c>
      <c r="H38" s="88">
        <v>-1.7326648248575993E-2</v>
      </c>
      <c r="I38" s="27">
        <v>-3.2829653957701543E-2</v>
      </c>
      <c r="J38" s="89">
        <v>-2.6053120038166511E-2</v>
      </c>
      <c r="K38" s="88">
        <v>-8.8507861580644498E-4</v>
      </c>
      <c r="L38" s="27">
        <v>-1.0201007777412618E-2</v>
      </c>
      <c r="M38" s="89">
        <v>-6.0924273271388829E-3</v>
      </c>
      <c r="N38" s="88">
        <v>-1.170728318076808E-2</v>
      </c>
      <c r="O38" s="27">
        <v>-1.6904837660990268E-2</v>
      </c>
      <c r="P38" s="89">
        <v>-1.4600563692648838E-2</v>
      </c>
      <c r="Q38" s="88">
        <v>2.3779812643900389E-2</v>
      </c>
      <c r="R38" s="27">
        <v>1.9897277140645819E-2</v>
      </c>
      <c r="S38" s="88">
        <v>2.1623607008330659E-2</v>
      </c>
      <c r="T38" s="29">
        <f t="shared" si="45"/>
        <v>5.3150214592274647E-2</v>
      </c>
      <c r="U38" s="27">
        <f t="shared" si="46"/>
        <v>4.3985154320561826E-2</v>
      </c>
      <c r="V38" s="28">
        <f t="shared" si="47"/>
        <v>4.8068905904581127E-2</v>
      </c>
      <c r="W38" s="29">
        <f t="shared" si="48"/>
        <v>0.10838522479053236</v>
      </c>
      <c r="X38" s="27">
        <f t="shared" si="18"/>
        <v>9.803481041933737E-2</v>
      </c>
      <c r="Y38" s="28">
        <f t="shared" si="19"/>
        <v>0.10266908979439915</v>
      </c>
      <c r="Z38" s="29">
        <f t="shared" si="49"/>
        <v>4.4988602103095854E-2</v>
      </c>
      <c r="AA38" s="27">
        <f t="shared" si="20"/>
        <v>4.6301979900102319E-2</v>
      </c>
      <c r="AB38" s="28">
        <f t="shared" si="21"/>
        <v>4.5710881652104796E-2</v>
      </c>
      <c r="AC38" s="29">
        <f t="shared" si="50"/>
        <v>2.1955132715962611E-2</v>
      </c>
      <c r="AD38" s="27">
        <f t="shared" si="22"/>
        <v>2.4754980904615032E-2</v>
      </c>
      <c r="AE38" s="28">
        <f t="shared" si="23"/>
        <v>2.3495752788221802E-2</v>
      </c>
      <c r="AF38" s="35">
        <f t="shared" si="23"/>
        <v>2.7336326328256222E-2</v>
      </c>
      <c r="AG38" s="33">
        <f t="shared" si="23"/>
        <v>2.3786538547887481E-2</v>
      </c>
      <c r="AH38" s="34">
        <f t="shared" si="23"/>
        <v>2.5380647874432505E-2</v>
      </c>
      <c r="AI38" s="35">
        <f t="shared" si="24"/>
        <v>2.3271089424791169E-2</v>
      </c>
      <c r="AJ38" s="33">
        <f t="shared" si="25"/>
        <v>1.748845980943603E-2</v>
      </c>
      <c r="AK38" s="34">
        <f t="shared" si="26"/>
        <v>2.0090228103400332E-2</v>
      </c>
      <c r="AL38" s="35">
        <f t="shared" si="26"/>
        <v>1.662409117704855E-2</v>
      </c>
      <c r="AM38" s="33">
        <f t="shared" si="26"/>
        <v>1.1595077480118121E-2</v>
      </c>
      <c r="AN38" s="34">
        <f t="shared" si="26"/>
        <v>1.3864828271242136E-2</v>
      </c>
      <c r="AO38" s="35">
        <f t="shared" si="51"/>
        <v>1.3001907118189715E-2</v>
      </c>
      <c r="AP38" s="33">
        <f t="shared" si="52"/>
        <v>7.1265739182309051E-3</v>
      </c>
      <c r="AQ38" s="34">
        <f t="shared" si="53"/>
        <v>9.7855118440850486E-3</v>
      </c>
      <c r="AR38" s="35">
        <f t="shared" si="54"/>
        <v>-7.123503746199189E-4</v>
      </c>
      <c r="AS38" s="33">
        <f t="shared" si="55"/>
        <v>1.3433041050103789E-3</v>
      </c>
      <c r="AT38" s="34">
        <f t="shared" si="56"/>
        <v>4.1003488184054859E-4</v>
      </c>
      <c r="AU38" s="35">
        <f t="shared" si="57"/>
        <v>-5.6392173835558834E-3</v>
      </c>
      <c r="AV38" s="33">
        <f t="shared" si="58"/>
        <v>-4.0033801626703225E-3</v>
      </c>
      <c r="AW38" s="34">
        <f t="shared" si="59"/>
        <v>-4.7452187014725977E-3</v>
      </c>
      <c r="AX38" s="35">
        <f t="shared" si="28"/>
        <v>-2.9610569168138867E-2</v>
      </c>
      <c r="AY38" s="33">
        <f t="shared" si="29"/>
        <v>-2.9302902716059842E-2</v>
      </c>
      <c r="AZ38" s="34">
        <f t="shared" si="30"/>
        <v>-2.944230155737948E-2</v>
      </c>
      <c r="BA38" s="35">
        <f t="shared" si="31"/>
        <v>-3.8996847007295443E-2</v>
      </c>
      <c r="BB38" s="33">
        <f t="shared" si="32"/>
        <v>-4.092736648894324E-2</v>
      </c>
      <c r="BC38" s="34">
        <f t="shared" si="33"/>
        <v>-4.0052830053367905E-2</v>
      </c>
      <c r="BD38" s="35">
        <f t="shared" si="34"/>
        <v>-5.1108518086347754E-2</v>
      </c>
      <c r="BE38" s="33">
        <f t="shared" si="35"/>
        <v>-6.1356542343532827E-2</v>
      </c>
      <c r="BF38" s="34">
        <f t="shared" si="36"/>
        <v>-5.6709021521911041E-2</v>
      </c>
      <c r="BG38" s="35">
        <f t="shared" si="60"/>
        <v>-3.8207806487080775E-2</v>
      </c>
      <c r="BH38" s="33">
        <f t="shared" si="37"/>
        <v>-4.4808000388368407E-2</v>
      </c>
      <c r="BI38" s="34">
        <f t="shared" si="38"/>
        <v>-4.1797014216132689E-2</v>
      </c>
      <c r="BJ38" s="35">
        <f t="shared" si="61"/>
        <v>-2.7571787427986938E-2</v>
      </c>
      <c r="BK38" s="33">
        <f t="shared" si="39"/>
        <v>-2.2540150437080686E-2</v>
      </c>
      <c r="BL38" s="34">
        <f t="shared" si="40"/>
        <v>-2.4844164342046393E-2</v>
      </c>
      <c r="BM38" s="35">
        <f t="shared" si="62"/>
        <v>1.2761415666378007E-2</v>
      </c>
      <c r="BN38" s="33">
        <f t="shared" si="41"/>
        <v>1.3232809047185823E-2</v>
      </c>
      <c r="BO38" s="34">
        <f t="shared" si="42"/>
        <v>1.3017559225303454E-2</v>
      </c>
      <c r="BP38" s="35">
        <f t="shared" si="63"/>
        <v>5.6252195561529161E-2</v>
      </c>
      <c r="BQ38" s="33">
        <f t="shared" si="43"/>
        <v>4.0847744650279738E-2</v>
      </c>
      <c r="BR38" s="34">
        <f t="shared" si="44"/>
        <v>4.7880017570648636E-2</v>
      </c>
      <c r="BS38" s="35">
        <f t="shared" si="64"/>
        <v>8.7324310255075588E-2</v>
      </c>
      <c r="BT38" s="33">
        <f t="shared" si="65"/>
        <v>6.4339594734506678E-2</v>
      </c>
      <c r="BU38" s="34">
        <f t="shared" si="66"/>
        <v>7.4916160970935897E-2</v>
      </c>
    </row>
    <row r="39" spans="1:73">
      <c r="A39" s="68" t="s">
        <v>87</v>
      </c>
      <c r="B39" s="88">
        <v>0.86178531709101769</v>
      </c>
      <c r="C39" s="27">
        <v>0.74943177850641574</v>
      </c>
      <c r="D39" s="88">
        <v>0.8001772170549295</v>
      </c>
      <c r="E39" s="29">
        <v>-3.9098181545358157E-2</v>
      </c>
      <c r="F39" s="27">
        <v>-1.6285493497311787E-2</v>
      </c>
      <c r="G39" s="28">
        <v>-2.6941661446263421E-2</v>
      </c>
      <c r="H39" s="88">
        <v>-2.1501073589693553E-2</v>
      </c>
      <c r="I39" s="27">
        <v>-1.2410058415022407E-2</v>
      </c>
      <c r="J39" s="89">
        <v>-1.660356292291143E-2</v>
      </c>
      <c r="K39" s="88">
        <v>-2.2931067157405449E-2</v>
      </c>
      <c r="L39" s="27">
        <v>-2.0164838884375813E-2</v>
      </c>
      <c r="M39" s="89">
        <v>-2.1434490209812584E-2</v>
      </c>
      <c r="N39" s="88">
        <v>-1.7895424569713603E-2</v>
      </c>
      <c r="O39" s="27">
        <v>-2.0907999620011553E-2</v>
      </c>
      <c r="P39" s="89">
        <v>-1.952739402388759E-2</v>
      </c>
      <c r="Q39" s="88">
        <v>-8.4403097552102624E-3</v>
      </c>
      <c r="R39" s="27">
        <v>-1.6485551988145275E-2</v>
      </c>
      <c r="S39" s="88">
        <v>-1.2792434284296439E-2</v>
      </c>
      <c r="T39" s="29">
        <f t="shared" si="45"/>
        <v>-1.0986131057834414E-2</v>
      </c>
      <c r="U39" s="27">
        <f t="shared" si="46"/>
        <v>-1.7353793171484222E-2</v>
      </c>
      <c r="V39" s="28">
        <f t="shared" si="47"/>
        <v>-1.4417871780991409E-2</v>
      </c>
      <c r="W39" s="29">
        <f t="shared" si="48"/>
        <v>4.4082887275425309E-2</v>
      </c>
      <c r="X39" s="27">
        <f t="shared" si="18"/>
        <v>3.2482111565420579E-2</v>
      </c>
      <c r="Y39" s="28">
        <f t="shared" si="19"/>
        <v>3.7849475021209944E-2</v>
      </c>
      <c r="Z39" s="29">
        <f t="shared" si="49"/>
        <v>1.1867538374076281E-2</v>
      </c>
      <c r="AA39" s="27">
        <f t="shared" si="20"/>
        <v>1.1606424637796486E-2</v>
      </c>
      <c r="AB39" s="28">
        <f t="shared" si="21"/>
        <v>1.1727960459479103E-2</v>
      </c>
      <c r="AC39" s="29">
        <f t="shared" si="50"/>
        <v>6.9928666740239898E-3</v>
      </c>
      <c r="AD39" s="27">
        <f t="shared" si="22"/>
        <v>8.6158685774204713E-3</v>
      </c>
      <c r="AE39" s="28">
        <f t="shared" si="23"/>
        <v>7.8603354303568018E-3</v>
      </c>
      <c r="AF39" s="35">
        <f t="shared" si="23"/>
        <v>3.4143668426820817E-2</v>
      </c>
      <c r="AG39" s="33">
        <f t="shared" si="23"/>
        <v>3.0019233101727494E-2</v>
      </c>
      <c r="AH39" s="34">
        <f t="shared" si="23"/>
        <v>3.1937570668594484E-2</v>
      </c>
      <c r="AI39" s="35">
        <f t="shared" si="24"/>
        <v>4.8671926934304555E-2</v>
      </c>
      <c r="AJ39" s="33">
        <f t="shared" si="25"/>
        <v>4.1390853807268924E-2</v>
      </c>
      <c r="AK39" s="34">
        <f t="shared" si="26"/>
        <v>4.4784631412559284E-2</v>
      </c>
      <c r="AL39" s="35">
        <f t="shared" si="26"/>
        <v>4.2058264200865336E-2</v>
      </c>
      <c r="AM39" s="33">
        <f t="shared" si="26"/>
        <v>3.7629632022744053E-2</v>
      </c>
      <c r="AN39" s="34">
        <f t="shared" si="26"/>
        <v>3.9701540008854064E-2</v>
      </c>
      <c r="AO39" s="35">
        <f t="shared" si="51"/>
        <v>2.8546994983557727E-2</v>
      </c>
      <c r="AP39" s="33">
        <f t="shared" si="52"/>
        <v>3.4389083917771401E-2</v>
      </c>
      <c r="AQ39" s="34">
        <f t="shared" si="53"/>
        <v>3.1649703594076817E-2</v>
      </c>
      <c r="AR39" s="35">
        <f t="shared" si="54"/>
        <v>3.4380491149873516E-2</v>
      </c>
      <c r="AS39" s="33">
        <f t="shared" si="55"/>
        <v>3.7399634281242156E-2</v>
      </c>
      <c r="AT39" s="34">
        <f t="shared" si="56"/>
        <v>3.5988202954070125E-2</v>
      </c>
      <c r="AU39" s="35">
        <f t="shared" si="57"/>
        <v>1.9506778481222398E-2</v>
      </c>
      <c r="AV39" s="33">
        <f t="shared" si="58"/>
        <v>2.5874262833764927E-2</v>
      </c>
      <c r="AW39" s="34">
        <f t="shared" si="59"/>
        <v>2.2902121569613465E-2</v>
      </c>
      <c r="AX39" s="35">
        <f t="shared" si="28"/>
        <v>-1.2167763960009736E-2</v>
      </c>
      <c r="AY39" s="33">
        <f t="shared" si="29"/>
        <v>-5.0485766407873944E-3</v>
      </c>
      <c r="AZ39" s="34">
        <f t="shared" si="30"/>
        <v>-8.360559034395143E-3</v>
      </c>
      <c r="BA39" s="35">
        <f t="shared" si="31"/>
        <v>-2.161552829272706E-2</v>
      </c>
      <c r="BB39" s="33">
        <f t="shared" si="32"/>
        <v>-1.3012394109955139E-2</v>
      </c>
      <c r="BC39" s="34">
        <f t="shared" si="33"/>
        <v>-1.6999370817365467E-2</v>
      </c>
      <c r="BD39" s="35">
        <f t="shared" si="34"/>
        <v>-3.2563537584310298E-2</v>
      </c>
      <c r="BE39" s="33">
        <f t="shared" si="35"/>
        <v>-2.7771977448319052E-2</v>
      </c>
      <c r="BF39" s="34">
        <f t="shared" si="36"/>
        <v>-2.9982117019089372E-2</v>
      </c>
      <c r="BG39" s="35">
        <f t="shared" si="60"/>
        <v>-3.4459377227602284E-2</v>
      </c>
      <c r="BH39" s="33">
        <f t="shared" si="37"/>
        <v>-2.2188647944069162E-2</v>
      </c>
      <c r="BI39" s="34">
        <f t="shared" si="38"/>
        <v>-2.783354261811255E-2</v>
      </c>
      <c r="BJ39" s="35">
        <f t="shared" si="61"/>
        <v>-1.2793733681462194E-2</v>
      </c>
      <c r="BK39" s="33">
        <f t="shared" si="39"/>
        <v>-7.8240979186233739E-3</v>
      </c>
      <c r="BL39" s="34">
        <f t="shared" si="40"/>
        <v>-1.0094694320808895E-2</v>
      </c>
      <c r="BM39" s="35">
        <f t="shared" si="62"/>
        <v>6.0192067415121286E-4</v>
      </c>
      <c r="BN39" s="33">
        <f t="shared" si="41"/>
        <v>5.5345623878773065E-3</v>
      </c>
      <c r="BO39" s="34">
        <f t="shared" si="42"/>
        <v>3.2870131812967607E-3</v>
      </c>
      <c r="BP39" s="35">
        <f t="shared" si="63"/>
        <v>-4.8671558127876269E-3</v>
      </c>
      <c r="BQ39" s="33">
        <f t="shared" si="43"/>
        <v>-6.992104464014548E-3</v>
      </c>
      <c r="BR39" s="34">
        <f t="shared" si="44"/>
        <v>-6.026466750885362E-3</v>
      </c>
      <c r="BS39" s="35">
        <f t="shared" si="64"/>
        <v>8.7835795605462064E-3</v>
      </c>
      <c r="BT39" s="33">
        <f t="shared" si="65"/>
        <v>-4.1819891589385261E-3</v>
      </c>
      <c r="BU39" s="34">
        <f t="shared" si="66"/>
        <v>1.7168097341444533E-3</v>
      </c>
    </row>
    <row r="40" spans="1:73">
      <c r="A40" s="68" t="s">
        <v>88</v>
      </c>
      <c r="B40" s="88">
        <v>0.75089748699795766</v>
      </c>
      <c r="C40" s="27">
        <v>0.65370738108226223</v>
      </c>
      <c r="D40" s="88">
        <v>0.69920462288377827</v>
      </c>
      <c r="E40" s="29">
        <v>-5.4891260733488489E-2</v>
      </c>
      <c r="F40" s="27">
        <v>-4.7606939874364373E-2</v>
      </c>
      <c r="G40" s="28">
        <v>-5.1120659621414433E-2</v>
      </c>
      <c r="H40" s="88">
        <v>-4.6989895559140682E-2</v>
      </c>
      <c r="I40" s="27">
        <v>-3.4478697174804118E-2</v>
      </c>
      <c r="J40" s="89">
        <v>-4.0489711329775968E-2</v>
      </c>
      <c r="K40" s="88">
        <v>-3.9906981717096168E-2</v>
      </c>
      <c r="L40" s="27">
        <v>-2.9374689947382571E-2</v>
      </c>
      <c r="M40" s="89">
        <v>-3.4400656465376156E-2</v>
      </c>
      <c r="N40" s="88">
        <v>-1.4848223317278642E-2</v>
      </c>
      <c r="O40" s="27">
        <v>-1.2023359670216394E-2</v>
      </c>
      <c r="P40" s="89">
        <v>-1.3363685999612573E-2</v>
      </c>
      <c r="Q40" s="88">
        <v>-1.2811213579886349E-3</v>
      </c>
      <c r="R40" s="27">
        <v>8.7350317174939018E-3</v>
      </c>
      <c r="S40" s="88">
        <v>3.9897711906387023E-3</v>
      </c>
      <c r="T40" s="29">
        <f t="shared" si="45"/>
        <v>2.2816234519576373E-2</v>
      </c>
      <c r="U40" s="27">
        <f t="shared" si="46"/>
        <v>2.737376624686827E-2</v>
      </c>
      <c r="V40" s="28">
        <f t="shared" si="47"/>
        <v>2.5225922024119107E-2</v>
      </c>
      <c r="W40" s="29">
        <f t="shared" si="48"/>
        <v>5.3356694946514294E-2</v>
      </c>
      <c r="X40" s="27">
        <f t="shared" si="18"/>
        <v>4.8395279946318315E-2</v>
      </c>
      <c r="Y40" s="28">
        <f t="shared" si="19"/>
        <v>5.0727968019701475E-2</v>
      </c>
      <c r="Z40" s="29">
        <f t="shared" si="49"/>
        <v>1.5171677201337719E-2</v>
      </c>
      <c r="AA40" s="27">
        <f t="shared" si="20"/>
        <v>9.2572356302100811E-3</v>
      </c>
      <c r="AB40" s="28">
        <f t="shared" si="21"/>
        <v>1.2044961253105058E-2</v>
      </c>
      <c r="AC40" s="29">
        <f t="shared" si="50"/>
        <v>1.4401641959658207E-2</v>
      </c>
      <c r="AD40" s="27">
        <f t="shared" si="22"/>
        <v>1.2095713910071026E-2</v>
      </c>
      <c r="AE40" s="28">
        <f t="shared" si="23"/>
        <v>1.3185952923620237E-2</v>
      </c>
      <c r="AF40" s="35">
        <f t="shared" si="23"/>
        <v>1.516632803135276E-2</v>
      </c>
      <c r="AG40" s="33">
        <f t="shared" si="23"/>
        <v>4.034661409380691E-3</v>
      </c>
      <c r="AH40" s="34">
        <f t="shared" si="23"/>
        <v>9.3040101410490905E-3</v>
      </c>
      <c r="AI40" s="35">
        <f t="shared" si="24"/>
        <v>6.0127456809559998E-3</v>
      </c>
      <c r="AJ40" s="33">
        <f t="shared" si="25"/>
        <v>-1.9787813751004357E-4</v>
      </c>
      <c r="AK40" s="34">
        <f t="shared" si="26"/>
        <v>2.7590936457115856E-3</v>
      </c>
      <c r="AL40" s="35">
        <f t="shared" si="26"/>
        <v>1.0721628888463508E-2</v>
      </c>
      <c r="AM40" s="33">
        <f t="shared" si="26"/>
        <v>6.5464953413307825E-4</v>
      </c>
      <c r="AN40" s="34">
        <f t="shared" si="26"/>
        <v>5.4632423985780942E-3</v>
      </c>
      <c r="AO40" s="35">
        <f t="shared" si="51"/>
        <v>8.4006621698415884E-3</v>
      </c>
      <c r="AP40" s="33">
        <f t="shared" si="52"/>
        <v>1.4172257976174274E-2</v>
      </c>
      <c r="AQ40" s="34">
        <f t="shared" si="53"/>
        <v>1.1400979938546163E-2</v>
      </c>
      <c r="AR40" s="35">
        <f t="shared" si="54"/>
        <v>1.4031476898700657E-2</v>
      </c>
      <c r="AS40" s="33">
        <f t="shared" si="55"/>
        <v>1.3366637413083193E-2</v>
      </c>
      <c r="AT40" s="34">
        <f t="shared" si="56"/>
        <v>1.3684918437886218E-2</v>
      </c>
      <c r="AU40" s="35">
        <f t="shared" si="57"/>
        <v>2.4557616566121876E-2</v>
      </c>
      <c r="AV40" s="33">
        <f t="shared" si="58"/>
        <v>2.0784757844247492E-2</v>
      </c>
      <c r="AW40" s="34">
        <f t="shared" si="59"/>
        <v>2.2591569722590688E-2</v>
      </c>
      <c r="AX40" s="35">
        <f t="shared" si="28"/>
        <v>2.2263100797132118E-2</v>
      </c>
      <c r="AY40" s="33">
        <f t="shared" si="29"/>
        <v>2.3595611535309979E-2</v>
      </c>
      <c r="AZ40" s="34">
        <f t="shared" si="30"/>
        <v>2.2956248844832272E-2</v>
      </c>
      <c r="BA40" s="35">
        <f t="shared" si="31"/>
        <v>1.6871991264092001E-2</v>
      </c>
      <c r="BB40" s="33">
        <f t="shared" si="32"/>
        <v>1.9920516289910095E-2</v>
      </c>
      <c r="BC40" s="34">
        <f t="shared" si="33"/>
        <v>1.8458770128208402E-2</v>
      </c>
      <c r="BD40" s="35">
        <f t="shared" si="34"/>
        <v>7.864964607659175E-3</v>
      </c>
      <c r="BE40" s="33">
        <f t="shared" si="35"/>
        <v>1.4634688448528443E-2</v>
      </c>
      <c r="BF40" s="34">
        <f t="shared" si="36"/>
        <v>1.1393711192773548E-2</v>
      </c>
      <c r="BG40" s="35">
        <f t="shared" si="60"/>
        <v>1.0302239029953864E-2</v>
      </c>
      <c r="BH40" s="33">
        <f t="shared" si="37"/>
        <v>1.4040251916757951E-2</v>
      </c>
      <c r="BI40" s="34">
        <f t="shared" si="38"/>
        <v>1.2256937483891228E-2</v>
      </c>
      <c r="BJ40" s="35">
        <f t="shared" si="61"/>
        <v>8.0953618775299052E-3</v>
      </c>
      <c r="BK40" s="33">
        <f t="shared" si="39"/>
        <v>2.1832027057131942E-2</v>
      </c>
      <c r="BL40" s="34">
        <f t="shared" si="40"/>
        <v>1.5291255269188397E-2</v>
      </c>
      <c r="BM40" s="35">
        <f t="shared" si="62"/>
        <v>5.9822448152651031E-3</v>
      </c>
      <c r="BN40" s="33">
        <f t="shared" si="41"/>
        <v>1.6556007002940021E-2</v>
      </c>
      <c r="BO40" s="34">
        <f t="shared" si="42"/>
        <v>1.1556948798328026E-2</v>
      </c>
      <c r="BP40" s="35">
        <f t="shared" si="63"/>
        <v>-1.0106410247021635E-3</v>
      </c>
      <c r="BQ40" s="33">
        <f t="shared" si="43"/>
        <v>3.9123681525432552E-3</v>
      </c>
      <c r="BR40" s="34">
        <f t="shared" si="44"/>
        <v>1.5976971124378458E-3</v>
      </c>
      <c r="BS40" s="35">
        <f t="shared" si="64"/>
        <v>3.8120651863149391E-4</v>
      </c>
      <c r="BT40" s="33">
        <f t="shared" si="65"/>
        <v>9.1537032361641568E-3</v>
      </c>
      <c r="BU40" s="34">
        <f t="shared" si="66"/>
        <v>5.0398443355037514E-3</v>
      </c>
    </row>
    <row r="41" spans="1:73">
      <c r="A41" s="68" t="s">
        <v>89</v>
      </c>
      <c r="B41" s="88">
        <v>0.67627133086263003</v>
      </c>
      <c r="C41" s="27">
        <v>0.59171088935195248</v>
      </c>
      <c r="D41" s="88">
        <v>0.63164265717349077</v>
      </c>
      <c r="E41" s="29">
        <v>-1.8867488087344064E-2</v>
      </c>
      <c r="F41" s="27">
        <v>-1.4916047283797251E-2</v>
      </c>
      <c r="G41" s="28">
        <v>-1.6833064627746142E-2</v>
      </c>
      <c r="H41" s="88">
        <v>-1.4986600862888722E-2</v>
      </c>
      <c r="I41" s="27">
        <v>-1.3814314373377434E-2</v>
      </c>
      <c r="J41" s="89">
        <v>-1.438186515289297E-2</v>
      </c>
      <c r="K41" s="88">
        <v>-1.7217169299505342E-2</v>
      </c>
      <c r="L41" s="27">
        <v>-1.8741913529926491E-2</v>
      </c>
      <c r="M41" s="89">
        <v>-1.8004176783722126E-2</v>
      </c>
      <c r="N41" s="88">
        <v>-2.1894432628143723E-2</v>
      </c>
      <c r="O41" s="27">
        <v>-1.4054342441217949E-2</v>
      </c>
      <c r="P41" s="89">
        <v>-1.7850754952100534E-2</v>
      </c>
      <c r="Q41" s="88">
        <v>-2.5853840727061428E-2</v>
      </c>
      <c r="R41" s="27">
        <v>-2.387118219556128E-2</v>
      </c>
      <c r="S41" s="88">
        <v>-2.4827293612865509E-2</v>
      </c>
      <c r="T41" s="29">
        <f t="shared" si="45"/>
        <v>-2.5909516912328567E-2</v>
      </c>
      <c r="U41" s="27">
        <f t="shared" si="46"/>
        <v>-2.5397353353448504E-2</v>
      </c>
      <c r="V41" s="28">
        <f t="shared" si="47"/>
        <v>-2.5644077605348814E-2</v>
      </c>
      <c r="W41" s="29">
        <f t="shared" si="48"/>
        <v>-3.8660357389638245E-3</v>
      </c>
      <c r="X41" s="27">
        <f t="shared" si="18"/>
        <v>1.137600962084484E-4</v>
      </c>
      <c r="Y41" s="28">
        <f t="shared" si="19"/>
        <v>-1.8029023357695184E-3</v>
      </c>
      <c r="Z41" s="29">
        <f t="shared" si="49"/>
        <v>-1.6586616558518563E-2</v>
      </c>
      <c r="AA41" s="27">
        <f t="shared" si="20"/>
        <v>-7.7754306142346907E-3</v>
      </c>
      <c r="AB41" s="28">
        <f t="shared" si="21"/>
        <v>-1.2010111112517818E-2</v>
      </c>
      <c r="AC41" s="29">
        <f t="shared" si="50"/>
        <v>9.4019536063143505E-3</v>
      </c>
      <c r="AD41" s="27">
        <f t="shared" si="22"/>
        <v>9.9244204613382347E-3</v>
      </c>
      <c r="AE41" s="28">
        <f t="shared" si="23"/>
        <v>9.6744845614020747E-3</v>
      </c>
      <c r="AF41" s="35">
        <f t="shared" si="23"/>
        <v>2.3254991110206902E-2</v>
      </c>
      <c r="AG41" s="33">
        <f t="shared" si="23"/>
        <v>3.2659018121376837E-2</v>
      </c>
      <c r="AH41" s="34">
        <f t="shared" si="23"/>
        <v>2.8161566251808434E-2</v>
      </c>
      <c r="AI41" s="35">
        <f t="shared" si="24"/>
        <v>4.7665975103734493E-2</v>
      </c>
      <c r="AJ41" s="33">
        <f t="shared" si="25"/>
        <v>4.3018773113070452E-2</v>
      </c>
      <c r="AK41" s="34">
        <f t="shared" si="26"/>
        <v>4.5230679344807401E-2</v>
      </c>
      <c r="AL41" s="35">
        <f t="shared" si="26"/>
        <v>4.0125748799445526E-2</v>
      </c>
      <c r="AM41" s="33">
        <f t="shared" si="26"/>
        <v>3.8278556480631165E-2</v>
      </c>
      <c r="AN41" s="34">
        <f t="shared" si="26"/>
        <v>3.9159804122250286E-2</v>
      </c>
      <c r="AO41" s="35">
        <f t="shared" si="51"/>
        <v>2.6115170121453035E-2</v>
      </c>
      <c r="AP41" s="33">
        <f t="shared" si="52"/>
        <v>1.8596793956223268E-2</v>
      </c>
      <c r="AQ41" s="34">
        <f t="shared" si="53"/>
        <v>2.2186950724286225E-2</v>
      </c>
      <c r="AR41" s="35">
        <f t="shared" si="54"/>
        <v>2.0456284934556868E-2</v>
      </c>
      <c r="AS41" s="33">
        <f t="shared" si="55"/>
        <v>1.4691227970275778E-2</v>
      </c>
      <c r="AT41" s="34">
        <f t="shared" si="56"/>
        <v>1.7454723337076317E-2</v>
      </c>
      <c r="AU41" s="35">
        <f t="shared" si="57"/>
        <v>4.3183453918709258E-3</v>
      </c>
      <c r="AV41" s="33">
        <f t="shared" si="58"/>
        <v>-2.0342882796935413E-3</v>
      </c>
      <c r="AW41" s="34">
        <f t="shared" si="59"/>
        <v>1.0198469501112584E-3</v>
      </c>
      <c r="AX41" s="35">
        <f t="shared" si="28"/>
        <v>-1.8126956587334542E-2</v>
      </c>
      <c r="AY41" s="33">
        <f t="shared" si="29"/>
        <v>-1.9048824033852108E-2</v>
      </c>
      <c r="AZ41" s="34">
        <f t="shared" si="30"/>
        <v>-1.8604160374921297E-2</v>
      </c>
      <c r="BA41" s="35">
        <f t="shared" si="31"/>
        <v>-1.3828920883207085E-2</v>
      </c>
      <c r="BB41" s="33">
        <f t="shared" si="32"/>
        <v>-1.7340709106021923E-2</v>
      </c>
      <c r="BC41" s="34">
        <f t="shared" si="33"/>
        <v>-1.5645970977094636E-2</v>
      </c>
      <c r="BD41" s="35">
        <f t="shared" si="34"/>
        <v>-1.2005110546735032E-2</v>
      </c>
      <c r="BE41" s="33">
        <f t="shared" si="35"/>
        <v>-8.3566678333916178E-3</v>
      </c>
      <c r="BF41" s="34">
        <f t="shared" si="36"/>
        <v>-1.0120603545036078E-2</v>
      </c>
      <c r="BG41" s="35">
        <f t="shared" si="60"/>
        <v>-5.4565095686045506E-3</v>
      </c>
      <c r="BH41" s="33">
        <f t="shared" si="37"/>
        <v>-4.5297448341790059E-3</v>
      </c>
      <c r="BI41" s="34">
        <f t="shared" si="38"/>
        <v>-4.9769606295018143E-3</v>
      </c>
      <c r="BJ41" s="35">
        <f t="shared" si="61"/>
        <v>1.8481078895416614E-2</v>
      </c>
      <c r="BK41" s="33">
        <f t="shared" si="39"/>
        <v>1.8696352327625787E-2</v>
      </c>
      <c r="BL41" s="34">
        <f t="shared" si="40"/>
        <v>1.8592520927102285E-2</v>
      </c>
      <c r="BM41" s="35">
        <f t="shared" si="62"/>
        <v>3.7965125330842175E-2</v>
      </c>
      <c r="BN41" s="33">
        <f t="shared" si="41"/>
        <v>3.6496138646169518E-2</v>
      </c>
      <c r="BO41" s="34">
        <f t="shared" si="42"/>
        <v>3.7204587689824153E-2</v>
      </c>
      <c r="BP41" s="35">
        <f t="shared" si="63"/>
        <v>3.6591493733922231E-2</v>
      </c>
      <c r="BQ41" s="33">
        <f t="shared" si="43"/>
        <v>3.6155535966642782E-2</v>
      </c>
      <c r="BR41" s="34">
        <f t="shared" si="44"/>
        <v>3.6365939733960628E-2</v>
      </c>
      <c r="BS41" s="35">
        <f t="shared" si="64"/>
        <v>3.3679168837182472E-2</v>
      </c>
      <c r="BT41" s="33">
        <f t="shared" si="65"/>
        <v>3.5218019526555233E-2</v>
      </c>
      <c r="BU41" s="34">
        <f t="shared" si="66"/>
        <v>3.4475171310622388E-2</v>
      </c>
    </row>
    <row r="42" spans="1:73">
      <c r="A42" s="68" t="s">
        <v>90</v>
      </c>
      <c r="B42" s="88">
        <v>0.52798792633240321</v>
      </c>
      <c r="C42" s="27">
        <v>0.48386485575780047</v>
      </c>
      <c r="D42" s="88">
        <v>0.50500487494392976</v>
      </c>
      <c r="E42" s="29">
        <v>-1.3121497978580088E-2</v>
      </c>
      <c r="F42" s="27">
        <v>-5.3519444651787262E-3</v>
      </c>
      <c r="G42" s="28">
        <v>-9.1312998110104626E-3</v>
      </c>
      <c r="H42" s="88">
        <v>-9.4309488444891398E-3</v>
      </c>
      <c r="I42" s="27">
        <v>-8.3075052719263631E-3</v>
      </c>
      <c r="J42" s="89">
        <v>-8.8517829301413276E-3</v>
      </c>
      <c r="K42" s="88">
        <v>-1.3519287355395204E-2</v>
      </c>
      <c r="L42" s="27">
        <v>-1.1562968232106896E-2</v>
      </c>
      <c r="M42" s="89">
        <v>-1.2510197469856488E-2</v>
      </c>
      <c r="N42" s="88">
        <v>-5.5733525104602055E-3</v>
      </c>
      <c r="O42" s="27">
        <v>-3.9198272826103109E-3</v>
      </c>
      <c r="P42" s="89">
        <v>-4.719628754160321E-3</v>
      </c>
      <c r="Q42" s="88">
        <v>-1.4709991289055813E-3</v>
      </c>
      <c r="R42" s="27">
        <v>-1.3988593915730263E-3</v>
      </c>
      <c r="S42" s="88">
        <v>-1.4337230730125938E-3</v>
      </c>
      <c r="T42" s="29">
        <f t="shared" si="45"/>
        <v>3.8104800546470141E-3</v>
      </c>
      <c r="U42" s="27">
        <f t="shared" si="46"/>
        <v>5.8649672116006801E-3</v>
      </c>
      <c r="V42" s="28">
        <f t="shared" si="47"/>
        <v>4.8721120307360088E-3</v>
      </c>
      <c r="W42" s="29">
        <f t="shared" si="48"/>
        <v>1.6561449536771411E-2</v>
      </c>
      <c r="X42" s="27">
        <f t="shared" si="18"/>
        <v>1.7155624933045566E-2</v>
      </c>
      <c r="Y42" s="28">
        <f t="shared" si="19"/>
        <v>1.6868786017351756E-2</v>
      </c>
      <c r="Z42" s="29">
        <f t="shared" si="49"/>
        <v>-2.3066376320670656E-3</v>
      </c>
      <c r="AA42" s="27">
        <f t="shared" si="20"/>
        <v>7.5228695233242604E-6</v>
      </c>
      <c r="AB42" s="28">
        <f t="shared" si="21"/>
        <v>-1.1093033574914868E-3</v>
      </c>
      <c r="AC42" s="29">
        <f t="shared" si="50"/>
        <v>-3.2496928151070081E-3</v>
      </c>
      <c r="AD42" s="27">
        <f t="shared" si="22"/>
        <v>-1.2563097593452088E-3</v>
      </c>
      <c r="AE42" s="28">
        <f t="shared" si="23"/>
        <v>-2.2171739409974078E-3</v>
      </c>
      <c r="AF42" s="35">
        <f t="shared" si="23"/>
        <v>-4.4443723540574798E-3</v>
      </c>
      <c r="AG42" s="33">
        <f t="shared" si="23"/>
        <v>-8.1122610385502281E-3</v>
      </c>
      <c r="AH42" s="34">
        <f t="shared" si="23"/>
        <v>-6.3460697325669058E-3</v>
      </c>
      <c r="AI42" s="35">
        <f t="shared" si="24"/>
        <v>-8.7410593544813286E-3</v>
      </c>
      <c r="AJ42" s="33">
        <f t="shared" si="25"/>
        <v>-9.5303185632380494E-3</v>
      </c>
      <c r="AK42" s="34">
        <f t="shared" si="26"/>
        <v>-9.1495407543654705E-3</v>
      </c>
      <c r="AL42" s="35">
        <f t="shared" si="26"/>
        <v>-8.5140654662601012E-3</v>
      </c>
      <c r="AM42" s="33">
        <f t="shared" si="26"/>
        <v>-5.3591965038718437E-3</v>
      </c>
      <c r="AN42" s="34">
        <f t="shared" si="26"/>
        <v>-6.88188932652678E-3</v>
      </c>
      <c r="AO42" s="35">
        <f t="shared" si="51"/>
        <v>-7.2526834928923201E-3</v>
      </c>
      <c r="AP42" s="33">
        <f t="shared" si="52"/>
        <v>-3.7153802869013264E-3</v>
      </c>
      <c r="AQ42" s="34">
        <f t="shared" si="53"/>
        <v>-5.4198485477841007E-3</v>
      </c>
      <c r="AR42" s="35">
        <f t="shared" si="54"/>
        <v>1.4795023795608264E-2</v>
      </c>
      <c r="AS42" s="33">
        <f t="shared" si="55"/>
        <v>1.4553304087459029E-2</v>
      </c>
      <c r="AT42" s="34">
        <f t="shared" si="56"/>
        <v>1.4669563366650706E-2</v>
      </c>
      <c r="AU42" s="35">
        <f t="shared" si="57"/>
        <v>1.5295124319165465E-2</v>
      </c>
      <c r="AV42" s="33">
        <f t="shared" si="58"/>
        <v>2.3495767558910918E-2</v>
      </c>
      <c r="AW42" s="34">
        <f t="shared" si="59"/>
        <v>1.9551038500506657E-2</v>
      </c>
      <c r="AX42" s="35">
        <f t="shared" si="28"/>
        <v>2.8962488148394305E-2</v>
      </c>
      <c r="AY42" s="33">
        <f t="shared" si="29"/>
        <v>3.0809695181468033E-2</v>
      </c>
      <c r="AZ42" s="34">
        <f t="shared" si="30"/>
        <v>2.9924848221356104E-2</v>
      </c>
      <c r="BA42" s="35">
        <f t="shared" si="31"/>
        <v>2.0405591651899924E-2</v>
      </c>
      <c r="BB42" s="33">
        <f t="shared" si="32"/>
        <v>2.0629436340768859E-2</v>
      </c>
      <c r="BC42" s="34">
        <f t="shared" si="33"/>
        <v>2.0522310710422431E-2</v>
      </c>
      <c r="BD42" s="35">
        <f t="shared" si="34"/>
        <v>4.1446058379512873E-3</v>
      </c>
      <c r="BE42" s="33">
        <f t="shared" si="35"/>
        <v>-8.8526912181308148E-4</v>
      </c>
      <c r="BF42" s="34">
        <f t="shared" si="36"/>
        <v>1.5216090646537062E-3</v>
      </c>
      <c r="BG42" s="35">
        <f t="shared" si="60"/>
        <v>1.8600647179543017E-3</v>
      </c>
      <c r="BH42" s="33">
        <f t="shared" si="37"/>
        <v>-3.5087719298245723E-3</v>
      </c>
      <c r="BI42" s="34">
        <f t="shared" si="38"/>
        <v>-9.3296653858354617E-4</v>
      </c>
      <c r="BJ42" s="35">
        <f t="shared" si="61"/>
        <v>-1.3272469216311089E-3</v>
      </c>
      <c r="BK42" s="33">
        <f t="shared" si="39"/>
        <v>-7.8247261345852914E-3</v>
      </c>
      <c r="BL42" s="34">
        <f t="shared" si="40"/>
        <v>-4.6987173572021756E-3</v>
      </c>
      <c r="BM42" s="35">
        <f t="shared" si="62"/>
        <v>-5.6386934210121975E-3</v>
      </c>
      <c r="BN42" s="33">
        <f t="shared" si="41"/>
        <v>-7.2483510180670896E-3</v>
      </c>
      <c r="BO42" s="34">
        <f t="shared" si="42"/>
        <v>-6.4713037544686935E-3</v>
      </c>
      <c r="BP42" s="35">
        <f t="shared" si="63"/>
        <v>-4.1718815185654012E-4</v>
      </c>
      <c r="BQ42" s="33">
        <f t="shared" si="43"/>
        <v>-4.6580823144530825E-3</v>
      </c>
      <c r="BR42" s="34">
        <f t="shared" si="44"/>
        <v>-2.6091143568477415E-3</v>
      </c>
      <c r="BS42" s="35">
        <f t="shared" si="64"/>
        <v>1.0696840413034092E-2</v>
      </c>
      <c r="BT42" s="33">
        <f t="shared" si="65"/>
        <v>9.2364174599488535E-3</v>
      </c>
      <c r="BU42" s="34">
        <f t="shared" si="66"/>
        <v>9.9435645639351922E-3</v>
      </c>
    </row>
    <row r="43" spans="1:73">
      <c r="A43" s="68" t="s">
        <v>91</v>
      </c>
      <c r="B43" s="88">
        <v>0.45508340233824907</v>
      </c>
      <c r="C43" s="27">
        <v>0.42235579601292117</v>
      </c>
      <c r="D43" s="88">
        <v>0.43848340106022077</v>
      </c>
      <c r="E43" s="29">
        <v>-1.9585325458579383E-2</v>
      </c>
      <c r="F43" s="27">
        <v>-9.2087895022905375E-3</v>
      </c>
      <c r="G43" s="28">
        <v>-1.4381177130306733E-2</v>
      </c>
      <c r="H43" s="88">
        <v>-2.0789341577886367E-2</v>
      </c>
      <c r="I43" s="27">
        <v>-3.6675966270649507E-3</v>
      </c>
      <c r="J43" s="89">
        <v>-1.2157202065578576E-2</v>
      </c>
      <c r="K43" s="88">
        <v>-1.5363583100058587E-2</v>
      </c>
      <c r="L43" s="27">
        <v>-3.5473823307324848E-3</v>
      </c>
      <c r="M43" s="89">
        <v>-9.3551019102166011E-3</v>
      </c>
      <c r="N43" s="88">
        <v>-1.3173553719008302E-2</v>
      </c>
      <c r="O43" s="27">
        <v>-5.2018786754548518E-3</v>
      </c>
      <c r="P43" s="89">
        <v>-9.0962310999859186E-3</v>
      </c>
      <c r="Q43" s="88">
        <v>-8.1654188231746749E-3</v>
      </c>
      <c r="R43" s="27">
        <v>-3.5468871502706278E-3</v>
      </c>
      <c r="S43" s="88">
        <v>-5.7938655106098969E-3</v>
      </c>
      <c r="T43" s="29">
        <f t="shared" si="45"/>
        <v>1.7140782396500853E-3</v>
      </c>
      <c r="U43" s="27">
        <f t="shared" si="46"/>
        <v>8.2099714124177492E-3</v>
      </c>
      <c r="V43" s="28">
        <f t="shared" si="47"/>
        <v>5.0571697881234279E-3</v>
      </c>
      <c r="W43" s="29">
        <f t="shared" si="48"/>
        <v>1.4001045231552434E-2</v>
      </c>
      <c r="X43" s="27">
        <f t="shared" si="18"/>
        <v>1.8134428560145244E-2</v>
      </c>
      <c r="Y43" s="28">
        <f t="shared" si="19"/>
        <v>1.6134951313793611E-2</v>
      </c>
      <c r="Z43" s="29">
        <f t="shared" si="49"/>
        <v>3.0258946755892246E-3</v>
      </c>
      <c r="AA43" s="27">
        <f t="shared" si="20"/>
        <v>4.0572199897599415E-3</v>
      </c>
      <c r="AB43" s="28">
        <f t="shared" si="21"/>
        <v>3.5593757649448055E-3</v>
      </c>
      <c r="AC43" s="29">
        <f t="shared" si="50"/>
        <v>6.4064843898921087E-3</v>
      </c>
      <c r="AD43" s="27">
        <f t="shared" si="22"/>
        <v>1.1712985497840611E-2</v>
      </c>
      <c r="AE43" s="28">
        <f t="shared" si="23"/>
        <v>9.1527782220657272E-3</v>
      </c>
      <c r="AF43" s="35">
        <f t="shared" si="23"/>
        <v>1.4172541010606832E-2</v>
      </c>
      <c r="AG43" s="33">
        <f t="shared" si="23"/>
        <v>1.3883691626255246E-2</v>
      </c>
      <c r="AH43" s="34">
        <f t="shared" si="23"/>
        <v>1.4022672430530569E-2</v>
      </c>
      <c r="AI43" s="35">
        <f t="shared" si="24"/>
        <v>2.0462351708850024E-2</v>
      </c>
      <c r="AJ43" s="33">
        <f t="shared" si="25"/>
        <v>1.9365335221409596E-2</v>
      </c>
      <c r="AK43" s="34">
        <f t="shared" si="26"/>
        <v>1.9893246221416305E-2</v>
      </c>
      <c r="AL43" s="35">
        <f t="shared" si="26"/>
        <v>1.3726098684681665E-2</v>
      </c>
      <c r="AM43" s="33">
        <f t="shared" si="26"/>
        <v>1.1645262831217584E-2</v>
      </c>
      <c r="AN43" s="34">
        <f t="shared" si="26"/>
        <v>1.2647170382403594E-2</v>
      </c>
      <c r="AO43" s="35">
        <f t="shared" si="51"/>
        <v>1.011789824016085E-2</v>
      </c>
      <c r="AP43" s="33">
        <f t="shared" si="52"/>
        <v>1.0904974070557349E-2</v>
      </c>
      <c r="AQ43" s="34">
        <f t="shared" si="53"/>
        <v>1.0525598922469293E-2</v>
      </c>
      <c r="AR43" s="35">
        <f t="shared" si="54"/>
        <v>2.0825724432149695E-3</v>
      </c>
      <c r="AS43" s="33">
        <f t="shared" si="55"/>
        <v>2.5216216411494408E-3</v>
      </c>
      <c r="AT43" s="34">
        <f t="shared" si="56"/>
        <v>2.3100827436444149E-3</v>
      </c>
      <c r="AU43" s="35">
        <f t="shared" si="57"/>
        <v>-1.1445853204606227E-2</v>
      </c>
      <c r="AV43" s="33">
        <f t="shared" si="58"/>
        <v>-1.2605223708487046E-2</v>
      </c>
      <c r="AW43" s="34">
        <f t="shared" si="59"/>
        <v>-1.2046752606394318E-2</v>
      </c>
      <c r="AX43" s="35">
        <f t="shared" si="28"/>
        <v>-2.3909820441013863E-2</v>
      </c>
      <c r="AY43" s="33">
        <f t="shared" si="29"/>
        <v>-2.5138135661262884E-2</v>
      </c>
      <c r="AZ43" s="34">
        <f t="shared" si="30"/>
        <v>-2.4546093874063257E-2</v>
      </c>
      <c r="BA43" s="35">
        <f t="shared" si="31"/>
        <v>-2.6030490794094696E-2</v>
      </c>
      <c r="BB43" s="33">
        <f t="shared" si="32"/>
        <v>-2.1720737651524824E-2</v>
      </c>
      <c r="BC43" s="34">
        <f t="shared" si="33"/>
        <v>-2.3799372068684876E-2</v>
      </c>
      <c r="BD43" s="35">
        <f t="shared" si="34"/>
        <v>-2.3912469469931974E-2</v>
      </c>
      <c r="BE43" s="33">
        <f t="shared" si="35"/>
        <v>-1.9968161153545938E-2</v>
      </c>
      <c r="BF43" s="34">
        <f t="shared" si="36"/>
        <v>-2.1866190192574964E-2</v>
      </c>
      <c r="BG43" s="35">
        <f t="shared" si="60"/>
        <v>-3.1785213113091348E-3</v>
      </c>
      <c r="BH43" s="33">
        <f t="shared" si="37"/>
        <v>-2.5771384391912733E-3</v>
      </c>
      <c r="BI43" s="34">
        <f t="shared" si="38"/>
        <v>-2.8659227175117374E-3</v>
      </c>
      <c r="BJ43" s="35">
        <f t="shared" si="61"/>
        <v>1.0354653233602962E-2</v>
      </c>
      <c r="BK43" s="33">
        <f t="shared" si="39"/>
        <v>1.9057462084732801E-2</v>
      </c>
      <c r="BL43" s="34">
        <f t="shared" si="40"/>
        <v>1.4879680178474741E-2</v>
      </c>
      <c r="BM43" s="35">
        <f t="shared" si="62"/>
        <v>3.8191524186034886E-2</v>
      </c>
      <c r="BN43" s="33">
        <f t="shared" si="41"/>
        <v>3.9699430670057545E-2</v>
      </c>
      <c r="BO43" s="34">
        <f t="shared" si="42"/>
        <v>3.8978787927410385E-2</v>
      </c>
      <c r="BP43" s="35">
        <f t="shared" si="63"/>
        <v>3.2548543080999082E-2</v>
      </c>
      <c r="BQ43" s="33">
        <f t="shared" si="43"/>
        <v>3.2190363582619064E-2</v>
      </c>
      <c r="BR43" s="34">
        <f t="shared" si="44"/>
        <v>3.2361411239991256E-2</v>
      </c>
      <c r="BS43" s="35">
        <f t="shared" si="64"/>
        <v>2.1673256860979428E-2</v>
      </c>
      <c r="BT43" s="33">
        <f t="shared" si="65"/>
        <v>1.4927403419341845E-2</v>
      </c>
      <c r="BU43" s="34">
        <f t="shared" si="66"/>
        <v>1.8149451552221363E-2</v>
      </c>
    </row>
    <row r="44" spans="1:73">
      <c r="A44" s="68" t="s">
        <v>92</v>
      </c>
      <c r="B44" s="88">
        <v>0.36505611871438104</v>
      </c>
      <c r="C44" s="27">
        <v>0.34612004275314723</v>
      </c>
      <c r="D44" s="88">
        <v>0.35566908802795139</v>
      </c>
      <c r="E44" s="29">
        <v>6.0240468605487596E-2</v>
      </c>
      <c r="F44" s="27">
        <v>7.4152991561718284E-2</v>
      </c>
      <c r="G44" s="28">
        <v>6.7088634015508131E-2</v>
      </c>
      <c r="H44" s="88">
        <v>6.5560423370681908E-2</v>
      </c>
      <c r="I44" s="27">
        <v>7.246834506103994E-2</v>
      </c>
      <c r="J44" s="89">
        <v>6.8983222411845624E-2</v>
      </c>
      <c r="K44" s="88">
        <v>3.2336996070440938E-2</v>
      </c>
      <c r="L44" s="27">
        <v>4.106929235299539E-2</v>
      </c>
      <c r="M44" s="89">
        <v>3.6677858796190455E-2</v>
      </c>
      <c r="N44" s="88">
        <v>1.4406428703597651E-2</v>
      </c>
      <c r="O44" s="27">
        <v>2.3803841496292E-2</v>
      </c>
      <c r="P44" s="89">
        <v>1.9097712510590226E-2</v>
      </c>
      <c r="Q44" s="88">
        <v>2.1498184597745107E-2</v>
      </c>
      <c r="R44" s="27">
        <v>3.2099873948854274E-2</v>
      </c>
      <c r="S44" s="88">
        <v>2.6815095777477538E-2</v>
      </c>
      <c r="T44" s="29">
        <f t="shared" si="45"/>
        <v>-4.4217311077286992E-3</v>
      </c>
      <c r="U44" s="27">
        <f t="shared" si="46"/>
        <v>4.6844676437118871E-4</v>
      </c>
      <c r="V44" s="28">
        <f t="shared" si="47"/>
        <v>-1.9566088258238246E-3</v>
      </c>
      <c r="W44" s="29">
        <f t="shared" si="48"/>
        <v>-3.1089587550499065E-3</v>
      </c>
      <c r="X44" s="27">
        <f t="shared" si="18"/>
        <v>1.4364548494983254E-2</v>
      </c>
      <c r="Y44" s="28">
        <f t="shared" si="19"/>
        <v>5.7207802907710548E-3</v>
      </c>
      <c r="Z44" s="29">
        <f t="shared" si="49"/>
        <v>-3.4442283471988189E-3</v>
      </c>
      <c r="AA44" s="27">
        <f t="shared" si="20"/>
        <v>1.3163751463096895E-2</v>
      </c>
      <c r="AB44" s="28">
        <f t="shared" si="21"/>
        <v>5.0202701283423856E-3</v>
      </c>
      <c r="AC44" s="29">
        <f t="shared" si="50"/>
        <v>6.0181403946191203E-4</v>
      </c>
      <c r="AD44" s="27">
        <f t="shared" si="22"/>
        <v>1.0893707033315714E-2</v>
      </c>
      <c r="AE44" s="28">
        <f t="shared" si="23"/>
        <v>5.8897295489697132E-3</v>
      </c>
      <c r="AF44" s="35">
        <f t="shared" si="23"/>
        <v>6.0145207715771587E-3</v>
      </c>
      <c r="AG44" s="33">
        <f t="shared" si="23"/>
        <v>8.5550565776555398E-3</v>
      </c>
      <c r="AH44" s="34">
        <f t="shared" si="23"/>
        <v>7.3263269877286152E-3</v>
      </c>
      <c r="AI44" s="35">
        <f t="shared" si="24"/>
        <v>1.2870991160268241E-2</v>
      </c>
      <c r="AJ44" s="33">
        <f t="shared" si="25"/>
        <v>2.0037185697072246E-2</v>
      </c>
      <c r="AK44" s="34">
        <f t="shared" si="26"/>
        <v>1.6575770826973368E-2</v>
      </c>
      <c r="AL44" s="35">
        <f t="shared" si="26"/>
        <v>1.5549109552077667E-2</v>
      </c>
      <c r="AM44" s="33">
        <f t="shared" si="26"/>
        <v>1.6553493757236248E-2</v>
      </c>
      <c r="AN44" s="34">
        <f t="shared" si="26"/>
        <v>1.6070124178232392E-2</v>
      </c>
      <c r="AO44" s="35">
        <f t="shared" si="51"/>
        <v>1.2272078116177809E-2</v>
      </c>
      <c r="AP44" s="33">
        <f t="shared" si="52"/>
        <v>1.315951486794309E-2</v>
      </c>
      <c r="AQ44" s="34">
        <f t="shared" si="53"/>
        <v>1.2732646377506152E-2</v>
      </c>
      <c r="AR44" s="35">
        <f t="shared" si="54"/>
        <v>1.1762389881391888E-2</v>
      </c>
      <c r="AS44" s="33">
        <f t="shared" si="55"/>
        <v>1.4955869172224245E-2</v>
      </c>
      <c r="AT44" s="34">
        <f t="shared" si="56"/>
        <v>1.3420463149924178E-2</v>
      </c>
      <c r="AU44" s="35">
        <f t="shared" si="57"/>
        <v>1.1309465901352178E-2</v>
      </c>
      <c r="AV44" s="33">
        <f t="shared" si="58"/>
        <v>1.0716717930296493E-2</v>
      </c>
      <c r="AW44" s="34">
        <f t="shared" si="59"/>
        <v>1.1001241385214744E-2</v>
      </c>
      <c r="AX44" s="35">
        <f t="shared" si="28"/>
        <v>4.9541858060171418E-3</v>
      </c>
      <c r="AY44" s="33">
        <f t="shared" si="29"/>
        <v>7.7079708267002722E-3</v>
      </c>
      <c r="AZ44" s="34">
        <f t="shared" si="30"/>
        <v>6.3857304521204306E-3</v>
      </c>
      <c r="BA44" s="35">
        <f t="shared" si="31"/>
        <v>1.9942406330519802E-4</v>
      </c>
      <c r="BB44" s="33">
        <f t="shared" si="32"/>
        <v>-6.8334117093815649E-4</v>
      </c>
      <c r="BC44" s="34">
        <f t="shared" si="33"/>
        <v>-2.6008100758445618E-4</v>
      </c>
      <c r="BD44" s="35">
        <f t="shared" si="34"/>
        <v>-5.4312283668033201E-3</v>
      </c>
      <c r="BE44" s="33">
        <f t="shared" si="35"/>
        <v>-7.088078939435194E-3</v>
      </c>
      <c r="BF44" s="34">
        <f t="shared" si="36"/>
        <v>-6.293302319531402E-3</v>
      </c>
      <c r="BG44" s="35">
        <f t="shared" si="60"/>
        <v>-1.2926506555470896E-2</v>
      </c>
      <c r="BH44" s="33">
        <f t="shared" si="37"/>
        <v>-1.2433445152881806E-2</v>
      </c>
      <c r="BI44" s="34">
        <f t="shared" si="38"/>
        <v>-1.2670167549587275E-2</v>
      </c>
      <c r="BJ44" s="35">
        <f t="shared" si="61"/>
        <v>-1.8961273183690341E-2</v>
      </c>
      <c r="BK44" s="33">
        <f t="shared" si="39"/>
        <v>-1.8506298740252003E-2</v>
      </c>
      <c r="BL44" s="34">
        <f t="shared" si="40"/>
        <v>-1.872467859607807E-2</v>
      </c>
      <c r="BM44" s="35">
        <f t="shared" si="62"/>
        <v>-1.4284649591334797E-2</v>
      </c>
      <c r="BN44" s="33">
        <f t="shared" si="41"/>
        <v>-1.780093512208536E-2</v>
      </c>
      <c r="BO44" s="34">
        <f t="shared" si="42"/>
        <v>-1.6113585878856029E-2</v>
      </c>
      <c r="BP44" s="35">
        <f t="shared" si="63"/>
        <v>-1.5566980862610658E-2</v>
      </c>
      <c r="BQ44" s="33">
        <f t="shared" si="43"/>
        <v>-1.2390908666635503E-2</v>
      </c>
      <c r="BR44" s="34">
        <f t="shared" si="44"/>
        <v>-1.3917833890692899E-2</v>
      </c>
      <c r="BS44" s="35">
        <f t="shared" si="64"/>
        <v>-8.6106109352198645E-3</v>
      </c>
      <c r="BT44" s="33">
        <f t="shared" si="65"/>
        <v>-4.591671982924983E-3</v>
      </c>
      <c r="BU44" s="34">
        <f t="shared" si="66"/>
        <v>-6.5205816096661762E-3</v>
      </c>
    </row>
    <row r="45" spans="1:73" ht="15" customHeight="1">
      <c r="A45" s="68" t="s">
        <v>93</v>
      </c>
      <c r="B45" s="88">
        <v>0.27819123242629429</v>
      </c>
      <c r="C45" s="27">
        <v>0.23148276329823947</v>
      </c>
      <c r="D45" s="88">
        <v>0.2551057805201169</v>
      </c>
      <c r="E45" s="29">
        <v>3.2123218493996131E-2</v>
      </c>
      <c r="F45" s="27">
        <v>3.7485101311084623E-2</v>
      </c>
      <c r="G45" s="28">
        <v>3.4723426391538137E-2</v>
      </c>
      <c r="H45" s="88">
        <v>4.203702193590475E-2</v>
      </c>
      <c r="I45" s="27">
        <v>4.8049859268194606E-2</v>
      </c>
      <c r="J45" s="89">
        <v>4.4960688200874177E-2</v>
      </c>
      <c r="K45" s="88">
        <v>4.4527917987244203E-2</v>
      </c>
      <c r="L45" s="27">
        <v>5.3383025951604601E-2</v>
      </c>
      <c r="M45" s="89">
        <v>4.8846331179461799E-2</v>
      </c>
      <c r="N45" s="88">
        <v>4.9934444652556698E-2</v>
      </c>
      <c r="O45" s="27">
        <v>6.2059366788938419E-2</v>
      </c>
      <c r="P45" s="89">
        <v>5.5873040143218367E-2</v>
      </c>
      <c r="Q45" s="88">
        <v>4.055468341182622E-2</v>
      </c>
      <c r="R45" s="27">
        <v>6.0956043552278683E-2</v>
      </c>
      <c r="S45" s="88">
        <v>5.060549196599351E-2</v>
      </c>
      <c r="T45" s="29">
        <f t="shared" si="45"/>
        <v>7.1924931995336783E-2</v>
      </c>
      <c r="U45" s="27">
        <f t="shared" si="46"/>
        <v>8.5436243160252223E-2</v>
      </c>
      <c r="V45" s="28">
        <f t="shared" si="47"/>
        <v>7.8646910176889406E-2</v>
      </c>
      <c r="W45" s="29">
        <f t="shared" si="48"/>
        <v>7.8315758047490691E-2</v>
      </c>
      <c r="X45" s="27">
        <f t="shared" si="18"/>
        <v>8.6485796632882028E-2</v>
      </c>
      <c r="Y45" s="28">
        <f t="shared" si="19"/>
        <v>8.2405997422982269E-2</v>
      </c>
      <c r="Z45" s="29">
        <f t="shared" si="49"/>
        <v>4.3972234307637637E-2</v>
      </c>
      <c r="AA45" s="27">
        <f t="shared" si="20"/>
        <v>5.2692371695102658E-2</v>
      </c>
      <c r="AB45" s="28">
        <f t="shared" si="21"/>
        <v>4.8354329507946714E-2</v>
      </c>
      <c r="AC45" s="29">
        <f t="shared" si="50"/>
        <v>2.9106166946078371E-2</v>
      </c>
      <c r="AD45" s="27">
        <f t="shared" si="22"/>
        <v>4.140707816480993E-2</v>
      </c>
      <c r="AE45" s="28">
        <f t="shared" si="23"/>
        <v>3.5313272741775759E-2</v>
      </c>
      <c r="AF45" s="35">
        <f t="shared" si="23"/>
        <v>3.2783565880057486E-2</v>
      </c>
      <c r="AG45" s="33">
        <f t="shared" si="23"/>
        <v>4.098397249877217E-2</v>
      </c>
      <c r="AH45" s="34">
        <f t="shared" si="23"/>
        <v>3.6945890947984728E-2</v>
      </c>
      <c r="AI45" s="35">
        <f t="shared" si="24"/>
        <v>6.9510043310103686E-3</v>
      </c>
      <c r="AJ45" s="33">
        <f t="shared" si="25"/>
        <v>1.0764678131835126E-2</v>
      </c>
      <c r="AK45" s="34">
        <f t="shared" si="26"/>
        <v>8.894269642786945E-3</v>
      </c>
      <c r="AL45" s="35">
        <f t="shared" si="26"/>
        <v>-2.0974565021151248E-3</v>
      </c>
      <c r="AM45" s="33">
        <f t="shared" si="26"/>
        <v>1.2024779361846649E-2</v>
      </c>
      <c r="AN45" s="34">
        <f t="shared" si="26"/>
        <v>5.1118985937945727E-3</v>
      </c>
      <c r="AO45" s="35">
        <f t="shared" si="51"/>
        <v>4.061832081378558E-3</v>
      </c>
      <c r="AP45" s="33">
        <f t="shared" si="52"/>
        <v>1.8992595822467484E-2</v>
      </c>
      <c r="AQ45" s="34">
        <f t="shared" si="53"/>
        <v>1.1736360736852136E-2</v>
      </c>
      <c r="AR45" s="35">
        <f t="shared" si="54"/>
        <v>8.3646159961134892E-3</v>
      </c>
      <c r="AS45" s="33">
        <f t="shared" si="55"/>
        <v>1.3363835354915254E-2</v>
      </c>
      <c r="AT45" s="34">
        <f t="shared" si="56"/>
        <v>1.0952683215683878E-2</v>
      </c>
      <c r="AU45" s="35">
        <f t="shared" si="57"/>
        <v>5.5272332299713955E-3</v>
      </c>
      <c r="AV45" s="33">
        <f t="shared" si="58"/>
        <v>1.0589056891819437E-2</v>
      </c>
      <c r="AW45" s="34">
        <f t="shared" si="59"/>
        <v>8.1539602541844669E-3</v>
      </c>
      <c r="AX45" s="35">
        <f t="shared" si="28"/>
        <v>5.880149486466868E-3</v>
      </c>
      <c r="AY45" s="33">
        <f t="shared" si="29"/>
        <v>1.0317396544797131E-2</v>
      </c>
      <c r="AZ45" s="34">
        <f t="shared" si="30"/>
        <v>8.1883273491805131E-3</v>
      </c>
      <c r="BA45" s="35">
        <f t="shared" si="31"/>
        <v>2.9791803789793736E-3</v>
      </c>
      <c r="BB45" s="33">
        <f t="shared" si="32"/>
        <v>5.7979544116946169E-3</v>
      </c>
      <c r="BC45" s="34">
        <f t="shared" si="33"/>
        <v>4.4485534945812866E-3</v>
      </c>
      <c r="BD45" s="35">
        <f t="shared" si="34"/>
        <v>-2.8667150208959713E-3</v>
      </c>
      <c r="BE45" s="33">
        <f t="shared" si="35"/>
        <v>-2.4750322228636046E-3</v>
      </c>
      <c r="BF45" s="34">
        <f t="shared" si="36"/>
        <v>-2.6622639562480233E-3</v>
      </c>
      <c r="BG45" s="35">
        <f t="shared" si="60"/>
        <v>-3.2906130931764643E-4</v>
      </c>
      <c r="BH45" s="33">
        <f t="shared" si="37"/>
        <v>3.5909631391199959E-3</v>
      </c>
      <c r="BI45" s="34">
        <f t="shared" si="38"/>
        <v>1.7175019658155488E-3</v>
      </c>
      <c r="BJ45" s="35">
        <f t="shared" si="61"/>
        <v>5.2320645865455706E-3</v>
      </c>
      <c r="BK45" s="33">
        <f t="shared" si="39"/>
        <v>2.1168534710866993E-3</v>
      </c>
      <c r="BL45" s="34">
        <f t="shared" si="40"/>
        <v>3.6026358734946307E-3</v>
      </c>
      <c r="BM45" s="35">
        <f t="shared" si="62"/>
        <v>1.2624304155248733E-2</v>
      </c>
      <c r="BN45" s="33">
        <f t="shared" si="41"/>
        <v>1.5425116850974696E-2</v>
      </c>
      <c r="BO45" s="34">
        <f t="shared" si="42"/>
        <v>1.408711617548386E-2</v>
      </c>
      <c r="BP45" s="35">
        <f t="shared" si="63"/>
        <v>1.1020244913242161E-2</v>
      </c>
      <c r="BQ45" s="33">
        <f t="shared" si="43"/>
        <v>7.1490669730183143E-3</v>
      </c>
      <c r="BR45" s="34">
        <f t="shared" si="44"/>
        <v>8.9957335216916956E-3</v>
      </c>
      <c r="BS45" s="35">
        <f t="shared" si="64"/>
        <v>1.0277258724306959E-2</v>
      </c>
      <c r="BT45" s="33">
        <f t="shared" si="65"/>
        <v>8.7707805069787703E-3</v>
      </c>
      <c r="BU45" s="34">
        <f t="shared" si="66"/>
        <v>9.4908571543521614E-3</v>
      </c>
    </row>
    <row r="46" spans="1:73">
      <c r="A46" s="68" t="s">
        <v>94</v>
      </c>
      <c r="B46" s="88">
        <v>9.7919046365550377E-2</v>
      </c>
      <c r="C46" s="27">
        <v>7.1811623738422981E-2</v>
      </c>
      <c r="D46" s="88">
        <v>8.4795748503488033E-2</v>
      </c>
      <c r="E46" s="29">
        <v>4.4377134493413628E-2</v>
      </c>
      <c r="F46" s="27">
        <v>4.9714650678863492E-2</v>
      </c>
      <c r="G46" s="28">
        <v>4.7028006016637924E-2</v>
      </c>
      <c r="H46" s="88">
        <v>5.4170316301703103E-2</v>
      </c>
      <c r="I46" s="27">
        <v>5.0794896957801816E-2</v>
      </c>
      <c r="J46" s="89">
        <v>5.2489616418275098E-2</v>
      </c>
      <c r="K46" s="88">
        <v>5.1423612393367568E-2</v>
      </c>
      <c r="L46" s="27">
        <v>5.2934364376704401E-2</v>
      </c>
      <c r="M46" s="89">
        <v>5.217463972663805E-2</v>
      </c>
      <c r="N46" s="88">
        <v>4.6941678520625807E-2</v>
      </c>
      <c r="O46" s="27">
        <v>4.4703044064429154E-2</v>
      </c>
      <c r="P46" s="89">
        <v>4.5828001588492207E-2</v>
      </c>
      <c r="Q46" s="88">
        <v>6.0302603327965665E-2</v>
      </c>
      <c r="R46" s="27">
        <v>5.4421653195680264E-2</v>
      </c>
      <c r="S46" s="88">
        <v>5.7380092483207967E-2</v>
      </c>
      <c r="T46" s="29">
        <f t="shared" si="45"/>
        <v>4.1464302099318173E-2</v>
      </c>
      <c r="U46" s="27">
        <f t="shared" si="46"/>
        <v>4.5654379438620163E-2</v>
      </c>
      <c r="V46" s="28">
        <f t="shared" si="47"/>
        <v>4.3540715676573027E-2</v>
      </c>
      <c r="W46" s="29">
        <f t="shared" si="48"/>
        <v>5.5170737635192646E-2</v>
      </c>
      <c r="X46" s="27">
        <f t="shared" si="18"/>
        <v>5.6828682313805112E-2</v>
      </c>
      <c r="Y46" s="28">
        <f t="shared" si="19"/>
        <v>5.5994004466060954E-2</v>
      </c>
      <c r="Z46" s="29">
        <f t="shared" si="49"/>
        <v>5.8404353334101211E-2</v>
      </c>
      <c r="AA46" s="27">
        <f t="shared" si="20"/>
        <v>6.5503774299787265E-2</v>
      </c>
      <c r="AB46" s="28">
        <f t="shared" si="21"/>
        <v>6.1932418927335142E-2</v>
      </c>
      <c r="AC46" s="29">
        <f t="shared" si="50"/>
        <v>6.6702030712313398E-2</v>
      </c>
      <c r="AD46" s="27">
        <f t="shared" si="22"/>
        <v>7.5276611458347631E-2</v>
      </c>
      <c r="AE46" s="28">
        <f t="shared" si="23"/>
        <v>7.0977509240442549E-2</v>
      </c>
      <c r="AF46" s="35">
        <f t="shared" si="23"/>
        <v>4.7612368504940994E-2</v>
      </c>
      <c r="AG46" s="33">
        <f t="shared" si="23"/>
        <v>6.7704557306571989E-2</v>
      </c>
      <c r="AH46" s="34">
        <f t="shared" si="23"/>
        <v>5.7671000853253274E-2</v>
      </c>
      <c r="AI46" s="35">
        <f t="shared" si="24"/>
        <v>8.0149466278800929E-2</v>
      </c>
      <c r="AJ46" s="33">
        <f t="shared" si="25"/>
        <v>8.835652339654998E-2</v>
      </c>
      <c r="AK46" s="34">
        <f t="shared" si="26"/>
        <v>8.4297092767740445E-2</v>
      </c>
      <c r="AL46" s="35">
        <f t="shared" si="26"/>
        <v>7.2173893446317416E-2</v>
      </c>
      <c r="AM46" s="33">
        <f t="shared" si="26"/>
        <v>8.5714911176541397E-2</v>
      </c>
      <c r="AN46" s="34">
        <f t="shared" si="26"/>
        <v>7.904278060020542E-2</v>
      </c>
      <c r="AO46" s="35">
        <f t="shared" si="51"/>
        <v>4.7882794354118241E-2</v>
      </c>
      <c r="AP46" s="33">
        <f t="shared" si="52"/>
        <v>5.4369303976127048E-2</v>
      </c>
      <c r="AQ46" s="34">
        <f t="shared" si="53"/>
        <v>5.1193520667280668E-2</v>
      </c>
      <c r="AR46" s="35">
        <f t="shared" si="54"/>
        <v>2.8293465723885358E-2</v>
      </c>
      <c r="AS46" s="33">
        <f t="shared" si="55"/>
        <v>3.9173877707128213E-2</v>
      </c>
      <c r="AT46" s="34">
        <f t="shared" si="56"/>
        <v>3.386362523863129E-2</v>
      </c>
      <c r="AU46" s="35">
        <f t="shared" si="57"/>
        <v>3.5220334354212568E-2</v>
      </c>
      <c r="AV46" s="33">
        <f t="shared" si="58"/>
        <v>3.8157192543383456E-2</v>
      </c>
      <c r="AW46" s="34">
        <f t="shared" si="59"/>
        <v>3.6731563198363792E-2</v>
      </c>
      <c r="AX46" s="35">
        <f t="shared" si="28"/>
        <v>-1.5451727484289135E-3</v>
      </c>
      <c r="AY46" s="33">
        <f t="shared" si="29"/>
        <v>3.3590654884825266E-3</v>
      </c>
      <c r="AZ46" s="34">
        <f t="shared" si="30"/>
        <v>9.8188759898798494E-4</v>
      </c>
      <c r="BA46" s="35">
        <f t="shared" si="31"/>
        <v>-1.0512111575589955E-2</v>
      </c>
      <c r="BB46" s="33">
        <f t="shared" si="32"/>
        <v>1.2719949120203466E-3</v>
      </c>
      <c r="BC46" s="34">
        <f t="shared" si="33"/>
        <v>-4.4255660846514999E-3</v>
      </c>
      <c r="BD46" s="35">
        <f t="shared" si="34"/>
        <v>-4.7396980707425929E-3</v>
      </c>
      <c r="BE46" s="33">
        <f t="shared" si="35"/>
        <v>6.757710494742053E-3</v>
      </c>
      <c r="BF46" s="34">
        <f t="shared" si="36"/>
        <v>1.2327517861152604E-3</v>
      </c>
      <c r="BG46" s="35">
        <f t="shared" si="60"/>
        <v>-2.6638048331768527E-3</v>
      </c>
      <c r="BH46" s="33">
        <f t="shared" si="37"/>
        <v>4.9948299128965701E-4</v>
      </c>
      <c r="BI46" s="34">
        <f t="shared" si="38"/>
        <v>-1.0115342365434321E-3</v>
      </c>
      <c r="BJ46" s="35">
        <f t="shared" si="61"/>
        <v>1.3931055685791893E-3</v>
      </c>
      <c r="BK46" s="33">
        <f t="shared" si="39"/>
        <v>8.1979417560762435E-3</v>
      </c>
      <c r="BL46" s="34">
        <f t="shared" si="40"/>
        <v>4.952831269271929E-3</v>
      </c>
      <c r="BM46" s="35">
        <f t="shared" si="62"/>
        <v>1.1848909612487857E-2</v>
      </c>
      <c r="BN46" s="33">
        <f t="shared" si="41"/>
        <v>1.5237466445430892E-2</v>
      </c>
      <c r="BO46" s="34">
        <f t="shared" si="42"/>
        <v>1.3627245372481056E-2</v>
      </c>
      <c r="BP46" s="35">
        <f t="shared" si="63"/>
        <v>1.4829704923006837E-2</v>
      </c>
      <c r="BQ46" s="33">
        <f t="shared" si="43"/>
        <v>1.4632268001540272E-2</v>
      </c>
      <c r="BR46" s="34">
        <f t="shared" si="44"/>
        <v>1.4725924193425E-2</v>
      </c>
      <c r="BS46" s="35">
        <f t="shared" si="64"/>
        <v>1.1193332585865301E-2</v>
      </c>
      <c r="BT46" s="33">
        <f t="shared" si="65"/>
        <v>1.0002108370229745E-2</v>
      </c>
      <c r="BU46" s="34">
        <f t="shared" si="66"/>
        <v>1.0567235364777883E-2</v>
      </c>
    </row>
    <row r="47" spans="1:73">
      <c r="A47" s="68" t="s">
        <v>95</v>
      </c>
      <c r="B47" s="88">
        <v>0.10486850226754885</v>
      </c>
      <c r="C47" s="27">
        <v>5.1450341829050839E-2</v>
      </c>
      <c r="D47" s="88">
        <v>7.6426628033383404E-2</v>
      </c>
      <c r="E47" s="29">
        <v>2.9328425080526133E-2</v>
      </c>
      <c r="F47" s="27">
        <v>1.2425413994234358E-2</v>
      </c>
      <c r="G47" s="28">
        <v>2.0537436946465482E-2</v>
      </c>
      <c r="H47" s="88">
        <v>1.0681850265869874E-2</v>
      </c>
      <c r="I47" s="27">
        <v>1.0131779352360759E-2</v>
      </c>
      <c r="J47" s="89">
        <v>1.0398041113831802E-2</v>
      </c>
      <c r="K47" s="88">
        <v>-3.5850637861998269E-3</v>
      </c>
      <c r="L47" s="27">
        <v>-5.9437961627550884E-3</v>
      </c>
      <c r="M47" s="89">
        <v>-4.801731328479053E-3</v>
      </c>
      <c r="N47" s="88">
        <v>1.3200317742161571E-2</v>
      </c>
      <c r="O47" s="27">
        <v>1.1409100901297098E-2</v>
      </c>
      <c r="P47" s="89">
        <v>1.2277443029946156E-2</v>
      </c>
      <c r="Q47" s="88">
        <v>2.4719256577582005E-2</v>
      </c>
      <c r="R47" s="27">
        <v>1.6822795540003099E-2</v>
      </c>
      <c r="S47" s="88">
        <v>2.0654314357321901E-2</v>
      </c>
      <c r="T47" s="29">
        <f t="shared" si="45"/>
        <v>4.5680595872994445E-2</v>
      </c>
      <c r="U47" s="27">
        <f t="shared" si="46"/>
        <v>3.8988521471474691E-2</v>
      </c>
      <c r="V47" s="28">
        <f t="shared" si="47"/>
        <v>4.2248580386310408E-2</v>
      </c>
      <c r="W47" s="29">
        <f t="shared" si="48"/>
        <v>5.9286836385547437E-2</v>
      </c>
      <c r="X47" s="27">
        <f t="shared" si="18"/>
        <v>5.2070689406875648E-2</v>
      </c>
      <c r="Y47" s="28">
        <f t="shared" si="19"/>
        <v>5.5597627161428687E-2</v>
      </c>
      <c r="Z47" s="29">
        <f t="shared" si="49"/>
        <v>5.9340971883633964E-2</v>
      </c>
      <c r="AA47" s="27">
        <f t="shared" si="20"/>
        <v>5.751104853533584E-2</v>
      </c>
      <c r="AB47" s="28">
        <f t="shared" si="21"/>
        <v>5.8408561009146931E-2</v>
      </c>
      <c r="AC47" s="29">
        <f t="shared" si="50"/>
        <v>5.4981302138268351E-2</v>
      </c>
      <c r="AD47" s="27">
        <f t="shared" si="22"/>
        <v>5.6066125483089646E-2</v>
      </c>
      <c r="AE47" s="28">
        <f t="shared" si="23"/>
        <v>5.5533589395993399E-2</v>
      </c>
      <c r="AF47" s="35">
        <f t="shared" si="23"/>
        <v>6.4458663564313179E-2</v>
      </c>
      <c r="AG47" s="33">
        <f t="shared" si="23"/>
        <v>5.3439792684421672E-2</v>
      </c>
      <c r="AH47" s="34">
        <f t="shared" si="23"/>
        <v>5.8846088670478025E-2</v>
      </c>
      <c r="AI47" s="35">
        <f t="shared" si="24"/>
        <v>4.4571194371392453E-2</v>
      </c>
      <c r="AJ47" s="33">
        <f t="shared" si="25"/>
        <v>4.8568056779083379E-2</v>
      </c>
      <c r="AK47" s="34">
        <f t="shared" si="26"/>
        <v>4.6596642548496048E-2</v>
      </c>
      <c r="AL47" s="35">
        <f t="shared" si="26"/>
        <v>4.9404917603975917E-2</v>
      </c>
      <c r="AM47" s="33">
        <f t="shared" si="26"/>
        <v>5.0978838075612209E-2</v>
      </c>
      <c r="AN47" s="34">
        <f>AN21/AK21-1</f>
        <v>5.0204019218851759E-2</v>
      </c>
      <c r="AO47" s="35">
        <f t="shared" si="51"/>
        <v>6.2237108583891532E-2</v>
      </c>
      <c r="AP47" s="33">
        <f t="shared" si="52"/>
        <v>6.2035263419857989E-2</v>
      </c>
      <c r="AQ47" s="34">
        <f>AQ21/AN21-1</f>
        <v>6.2134553340843501E-2</v>
      </c>
      <c r="AR47" s="35">
        <f t="shared" si="54"/>
        <v>6.6744885238688934E-2</v>
      </c>
      <c r="AS47" s="33">
        <f t="shared" si="55"/>
        <v>7.3564916067827335E-2</v>
      </c>
      <c r="AT47" s="34">
        <f>AT21/AQ21-1</f>
        <v>7.0209741773028744E-2</v>
      </c>
      <c r="AU47" s="35">
        <f t="shared" si="57"/>
        <v>4.0392652881654278E-2</v>
      </c>
      <c r="AV47" s="33">
        <f t="shared" si="58"/>
        <v>6.2875360478344744E-2</v>
      </c>
      <c r="AW47" s="34">
        <f>AW21/AT21-1</f>
        <v>5.1850603384345773E-2</v>
      </c>
      <c r="AX47" s="35">
        <f t="shared" si="28"/>
        <v>6.9138673784919558E-2</v>
      </c>
      <c r="AY47" s="33">
        <f t="shared" si="29"/>
        <v>8.1745429200841269E-2</v>
      </c>
      <c r="AZ47" s="34">
        <f>AZ21/AW21-1</f>
        <v>7.5630844565795607E-2</v>
      </c>
      <c r="BA47" s="35">
        <f t="shared" si="31"/>
        <v>6.3567596964378303E-2</v>
      </c>
      <c r="BB47" s="33">
        <f t="shared" si="32"/>
        <v>7.4187424495196552E-2</v>
      </c>
      <c r="BC47" s="34">
        <f>BC21/AZ21-1</f>
        <v>6.9067637542381544E-2</v>
      </c>
      <c r="BD47" s="35">
        <f t="shared" si="34"/>
        <v>3.6711641041732079E-2</v>
      </c>
      <c r="BE47" s="33">
        <f t="shared" si="35"/>
        <v>4.076561378704624E-2</v>
      </c>
      <c r="BF47" s="34">
        <f>BF21/BC21-1</f>
        <v>3.8821260562281301E-2</v>
      </c>
      <c r="BG47" s="35">
        <f t="shared" si="60"/>
        <v>1.8058918482647401E-2</v>
      </c>
      <c r="BH47" s="33">
        <f t="shared" si="37"/>
        <v>2.7683726291306998E-2</v>
      </c>
      <c r="BI47" s="34">
        <f>BI21/BF21-1</f>
        <v>2.3076881804085181E-2</v>
      </c>
      <c r="BJ47" s="35">
        <f t="shared" si="61"/>
        <v>3.2438146202887097E-2</v>
      </c>
      <c r="BK47" s="33">
        <f t="shared" si="39"/>
        <v>3.4418530127479752E-2</v>
      </c>
      <c r="BL47" s="34">
        <f>BL21/BI21-1</f>
        <v>3.3475282937727391E-2</v>
      </c>
      <c r="BM47" s="35">
        <f t="shared" si="62"/>
        <v>7.7534261184877273E-3</v>
      </c>
      <c r="BN47" s="33">
        <f t="shared" si="41"/>
        <v>7.1648466542750811E-3</v>
      </c>
      <c r="BO47" s="34">
        <f>BO21/BL21-1</f>
        <v>7.4449028473417833E-3</v>
      </c>
      <c r="BP47" s="35">
        <f t="shared" si="63"/>
        <v>1.2699487787326547E-4</v>
      </c>
      <c r="BQ47" s="33">
        <f t="shared" si="43"/>
        <v>8.9190194557464686E-3</v>
      </c>
      <c r="BR47" s="34">
        <f>BR21/BO21-1</f>
        <v>4.7343423928400963E-3</v>
      </c>
      <c r="BS47" s="35">
        <f t="shared" si="64"/>
        <v>7.9679167019386377E-3</v>
      </c>
      <c r="BT47" s="33">
        <f t="shared" si="65"/>
        <v>1.8863610380702056E-2</v>
      </c>
      <c r="BU47" s="34">
        <f>BU21/BR21-1</f>
        <v>1.3701445845950122E-2</v>
      </c>
    </row>
    <row r="48" spans="1:73">
      <c r="A48" s="68" t="s">
        <v>96</v>
      </c>
      <c r="B48" s="88">
        <v>0.12383658130713715</v>
      </c>
      <c r="C48" s="27">
        <v>5.8179307614550479E-2</v>
      </c>
      <c r="D48" s="88">
        <v>8.0929713933136638E-2</v>
      </c>
      <c r="E48" s="29">
        <v>0.14883905536812869</v>
      </c>
      <c r="F48" s="27">
        <v>2.3440337496158481E-2</v>
      </c>
      <c r="G48" s="28">
        <v>6.8616061055604138E-2</v>
      </c>
      <c r="H48" s="88">
        <v>0.16017446882017627</v>
      </c>
      <c r="I48" s="27">
        <v>3.3140423673291064E-2</v>
      </c>
      <c r="J48" s="89">
        <v>8.2340937980865725E-2</v>
      </c>
      <c r="K48" s="88">
        <v>0.13579006141820216</v>
      </c>
      <c r="L48" s="27">
        <v>2.9487924747661598E-2</v>
      </c>
      <c r="M48" s="89">
        <v>7.361963190184051E-2</v>
      </c>
      <c r="N48" s="88">
        <v>9.1600301510831539E-2</v>
      </c>
      <c r="O48" s="27">
        <v>1.9942508084800581E-2</v>
      </c>
      <c r="P48" s="89">
        <v>5.1414177761784918E-2</v>
      </c>
      <c r="Q48" s="88">
        <v>8.1571994715984086E-2</v>
      </c>
      <c r="R48" s="27">
        <v>3.789727975037116E-2</v>
      </c>
      <c r="S48" s="88">
        <v>5.781209358358308E-2</v>
      </c>
      <c r="T48" s="29">
        <f t="shared" si="45"/>
        <v>3.5530881332408004E-2</v>
      </c>
      <c r="U48" s="27">
        <f t="shared" si="46"/>
        <v>1.6171657170566123E-2</v>
      </c>
      <c r="V48" s="28">
        <f t="shared" si="47"/>
        <v>2.519735990682026E-2</v>
      </c>
      <c r="W48" s="29">
        <f t="shared" si="48"/>
        <v>1.7477549926283364E-2</v>
      </c>
      <c r="X48" s="27">
        <f t="shared" si="18"/>
        <v>1.5651841954571477E-2</v>
      </c>
      <c r="Y48" s="28">
        <f t="shared" si="19"/>
        <v>1.651160735700663E-2</v>
      </c>
      <c r="Z48" s="29">
        <f t="shared" si="49"/>
        <v>5.8223779540005349E-3</v>
      </c>
      <c r="AA48" s="27">
        <f t="shared" si="20"/>
        <v>7.4234166510054322E-3</v>
      </c>
      <c r="AB48" s="28">
        <f t="shared" si="21"/>
        <v>6.6687364172617336E-3</v>
      </c>
      <c r="AC48" s="29">
        <f t="shared" si="50"/>
        <v>2.5433495730525335E-2</v>
      </c>
      <c r="AD48" s="27">
        <f t="shared" si="22"/>
        <v>1.4457606566551595E-2</v>
      </c>
      <c r="AE48" s="28">
        <f t="shared" si="23"/>
        <v>1.9626952209419901E-2</v>
      </c>
      <c r="AF48" s="35">
        <f t="shared" si="23"/>
        <v>2.0894531150220885E-2</v>
      </c>
      <c r="AG48" s="33">
        <f t="shared" si="23"/>
        <v>1.7538617138654011E-2</v>
      </c>
      <c r="AH48" s="34">
        <f t="shared" si="23"/>
        <v>1.9128162317157305E-2</v>
      </c>
      <c r="AI48" s="35">
        <f t="shared" si="24"/>
        <v>4.2034678609853104E-2</v>
      </c>
      <c r="AJ48" s="33">
        <f t="shared" si="25"/>
        <v>4.0300901348634399E-2</v>
      </c>
      <c r="AK48" s="34">
        <f t="shared" si="26"/>
        <v>4.112353681411296E-2</v>
      </c>
      <c r="AL48" s="35">
        <f t="shared" si="26"/>
        <v>5.6138497370759044E-2</v>
      </c>
      <c r="AM48" s="33">
        <f t="shared" si="26"/>
        <v>4.6839373737812329E-2</v>
      </c>
      <c r="AN48" s="34">
        <f t="shared" si="26"/>
        <v>5.1255444822002838E-2</v>
      </c>
      <c r="AO48" s="35">
        <f t="shared" si="51"/>
        <v>5.6996703421620998E-2</v>
      </c>
      <c r="AP48" s="33">
        <f t="shared" si="52"/>
        <v>5.5053103219382615E-2</v>
      </c>
      <c r="AQ48" s="34">
        <f t="shared" ref="AQ48:AQ53" si="67">AQ22/AN22-1</f>
        <v>5.5980388966624384E-2</v>
      </c>
      <c r="AR48" s="35">
        <f t="shared" si="54"/>
        <v>5.4331928073647173E-2</v>
      </c>
      <c r="AS48" s="33">
        <f t="shared" si="55"/>
        <v>4.9388541543785136E-2</v>
      </c>
      <c r="AT48" s="34">
        <f t="shared" ref="AT48:AT53" si="68">AT22/AQ22-1</f>
        <v>5.174928611048335E-2</v>
      </c>
      <c r="AU48" s="35">
        <f t="shared" si="57"/>
        <v>6.0855196050430438E-2</v>
      </c>
      <c r="AV48" s="33">
        <f t="shared" si="58"/>
        <v>4.9031363585266163E-2</v>
      </c>
      <c r="AW48" s="34">
        <f t="shared" ref="AW48:AW53" si="69">AW22/AT22-1</f>
        <v>5.4691772794749571E-2</v>
      </c>
      <c r="AX48" s="35">
        <f t="shared" si="28"/>
        <v>4.1479971539008842E-2</v>
      </c>
      <c r="AY48" s="33">
        <f t="shared" si="29"/>
        <v>4.3524852208390641E-2</v>
      </c>
      <c r="AZ48" s="34">
        <f t="shared" ref="AZ48:AZ53" si="70">AZ22/AW22-1</f>
        <v>4.2540188162086157E-2</v>
      </c>
      <c r="BA48" s="35">
        <f t="shared" si="31"/>
        <v>4.3059197163853868E-2</v>
      </c>
      <c r="BB48" s="33">
        <f t="shared" si="32"/>
        <v>3.8971041281577357E-2</v>
      </c>
      <c r="BC48" s="34">
        <f t="shared" ref="BC48:BC53" si="71">BC22/AZ22-1</f>
        <v>4.0937594372302044E-2</v>
      </c>
      <c r="BD48" s="35">
        <f t="shared" si="34"/>
        <v>5.2858913081961445E-2</v>
      </c>
      <c r="BE48" s="33">
        <f t="shared" si="35"/>
        <v>5.3718804052384383E-2</v>
      </c>
      <c r="BF48" s="34">
        <f t="shared" ref="BF48:BF53" si="72">BF22/BC22-1</f>
        <v>5.3304321856734393E-2</v>
      </c>
      <c r="BG48" s="35">
        <f t="shared" si="60"/>
        <v>6.0276414015737467E-2</v>
      </c>
      <c r="BH48" s="33">
        <f t="shared" si="37"/>
        <v>6.5706781727792984E-2</v>
      </c>
      <c r="BI48" s="34">
        <f t="shared" ref="BI48:BI53" si="73">BI22/BF22-1</f>
        <v>6.3090358224915377E-2</v>
      </c>
      <c r="BJ48" s="35">
        <f t="shared" si="61"/>
        <v>3.696420925770294E-2</v>
      </c>
      <c r="BK48" s="33">
        <f t="shared" si="39"/>
        <v>5.7225425046575351E-2</v>
      </c>
      <c r="BL48" s="34">
        <f t="shared" ref="BL48:BL53" si="74">BL22/BI22-1</f>
        <v>4.7489141202468943E-2</v>
      </c>
      <c r="BM48" s="35">
        <f t="shared" si="62"/>
        <v>7.4519818938096449E-2</v>
      </c>
      <c r="BN48" s="33">
        <f t="shared" si="41"/>
        <v>8.5347578742888786E-2</v>
      </c>
      <c r="BO48" s="34">
        <f t="shared" ref="BO48:BO53" si="75">BO22/BL22-1</f>
        <v>8.0196708908643943E-2</v>
      </c>
      <c r="BP48" s="35">
        <f t="shared" si="63"/>
        <v>7.0305272895467175E-2</v>
      </c>
      <c r="BQ48" s="33">
        <f t="shared" si="43"/>
        <v>7.9786758031730631E-2</v>
      </c>
      <c r="BR48" s="34">
        <f t="shared" ref="BR48:BR53" si="76">BR22/BO22-1</f>
        <v>7.530002828549498E-2</v>
      </c>
      <c r="BS48" s="35">
        <f t="shared" si="64"/>
        <v>4.9105777541386786E-2</v>
      </c>
      <c r="BT48" s="33">
        <f t="shared" si="65"/>
        <v>5.0247448556747454E-2</v>
      </c>
      <c r="BU48" s="34">
        <f t="shared" ref="BU48:BU52" si="77">BU22/BR22-1</f>
        <v>4.9709708330462732E-2</v>
      </c>
    </row>
    <row r="49" spans="1:73">
      <c r="A49" s="68" t="s">
        <v>97</v>
      </c>
      <c r="B49" s="88">
        <v>6.2281372449665584E-2</v>
      </c>
      <c r="C49" s="27">
        <v>6.7704155813800959E-2</v>
      </c>
      <c r="D49" s="88">
        <v>6.6021491366151208E-2</v>
      </c>
      <c r="E49" s="29">
        <v>5.6506167926780648E-2</v>
      </c>
      <c r="F49" s="27">
        <v>5.8957118047824775E-2</v>
      </c>
      <c r="G49" s="28">
        <v>5.8199267895044482E-2</v>
      </c>
      <c r="H49" s="88">
        <v>6.9303201506591305E-2</v>
      </c>
      <c r="I49" s="27">
        <v>4.7516925276481325E-2</v>
      </c>
      <c r="J49" s="89">
        <v>5.4242609226476057E-2</v>
      </c>
      <c r="K49" s="88">
        <v>7.1327932370552904E-2</v>
      </c>
      <c r="L49" s="27">
        <v>5.5557785717152974E-2</v>
      </c>
      <c r="M49" s="89">
        <v>6.0495767502136921E-2</v>
      </c>
      <c r="N49" s="88">
        <v>0.11203353608416911</v>
      </c>
      <c r="O49" s="27">
        <v>5.6284464727134331E-2</v>
      </c>
      <c r="P49" s="89">
        <v>7.3919034866488209E-2</v>
      </c>
      <c r="Q49" s="88">
        <v>0.13777810629019149</v>
      </c>
      <c r="R49" s="27">
        <v>4.4788478847884727E-2</v>
      </c>
      <c r="S49" s="88">
        <v>7.5246949447995259E-2</v>
      </c>
      <c r="T49" s="29">
        <f t="shared" si="45"/>
        <v>0.16202169817449485</v>
      </c>
      <c r="U49" s="27">
        <f t="shared" si="46"/>
        <v>2.3880905613563597E-2</v>
      </c>
      <c r="V49" s="28">
        <f t="shared" si="47"/>
        <v>7.1759884715842492E-2</v>
      </c>
      <c r="W49" s="29">
        <f t="shared" si="48"/>
        <v>0.18711913680326497</v>
      </c>
      <c r="X49" s="27">
        <f t="shared" si="18"/>
        <v>4.691707054388794E-2</v>
      </c>
      <c r="Y49" s="28">
        <f t="shared" si="19"/>
        <v>9.9602932834723434E-2</v>
      </c>
      <c r="Z49" s="29">
        <f t="shared" si="49"/>
        <v>0.1512668362060845</v>
      </c>
      <c r="AA49" s="27">
        <f t="shared" si="20"/>
        <v>4.2724876229666364E-2</v>
      </c>
      <c r="AB49" s="28">
        <f t="shared" si="21"/>
        <v>8.6759648452426452E-2</v>
      </c>
      <c r="AC49" s="29">
        <f t="shared" si="50"/>
        <v>0.10107993127710047</v>
      </c>
      <c r="AD49" s="27">
        <f t="shared" si="22"/>
        <v>3.4993063049175266E-2</v>
      </c>
      <c r="AE49" s="28">
        <f t="shared" si="23"/>
        <v>6.3395509924227822E-2</v>
      </c>
      <c r="AF49" s="35">
        <f t="shared" si="23"/>
        <v>8.4704833376676447E-2</v>
      </c>
      <c r="AG49" s="33">
        <f t="shared" si="23"/>
        <v>4.2537980339588888E-2</v>
      </c>
      <c r="AH49" s="34">
        <f t="shared" si="23"/>
        <v>6.1302428621025973E-2</v>
      </c>
      <c r="AI49" s="35">
        <f t="shared" si="24"/>
        <v>3.5620097955269436E-2</v>
      </c>
      <c r="AJ49" s="33">
        <f t="shared" si="25"/>
        <v>2.8173038459340605E-2</v>
      </c>
      <c r="AK49" s="34">
        <f t="shared" si="26"/>
        <v>3.1560090349715741E-2</v>
      </c>
      <c r="AL49" s="35">
        <f t="shared" si="26"/>
        <v>1.7197473294308319E-2</v>
      </c>
      <c r="AM49" s="33">
        <f t="shared" si="26"/>
        <v>1.8258114717652374E-2</v>
      </c>
      <c r="AN49" s="34">
        <f t="shared" si="26"/>
        <v>1.7773817973150585E-2</v>
      </c>
      <c r="AO49" s="35">
        <f t="shared" si="51"/>
        <v>9.1036186884285719E-3</v>
      </c>
      <c r="AP49" s="33">
        <f t="shared" si="52"/>
        <v>1.6538849922218324E-2</v>
      </c>
      <c r="AQ49" s="34">
        <f t="shared" si="67"/>
        <v>1.3145790676281299E-2</v>
      </c>
      <c r="AR49" s="35">
        <f t="shared" si="54"/>
        <v>2.5099075297225992E-2</v>
      </c>
      <c r="AS49" s="33">
        <f t="shared" si="55"/>
        <v>1.7075200687303616E-2</v>
      </c>
      <c r="AT49" s="34">
        <f t="shared" si="68"/>
        <v>2.0722277546716628E-2</v>
      </c>
      <c r="AU49" s="35">
        <f t="shared" si="57"/>
        <v>2.2284385214986102E-2</v>
      </c>
      <c r="AV49" s="33">
        <f t="shared" si="58"/>
        <v>1.3858458939365992E-2</v>
      </c>
      <c r="AW49" s="34">
        <f t="shared" si="69"/>
        <v>1.7704701645647747E-2</v>
      </c>
      <c r="AX49" s="35">
        <f t="shared" si="28"/>
        <v>3.6648731744811647E-2</v>
      </c>
      <c r="AY49" s="33">
        <f t="shared" si="29"/>
        <v>3.236304936471579E-2</v>
      </c>
      <c r="AZ49" s="34">
        <f t="shared" si="70"/>
        <v>3.4328168835379813E-2</v>
      </c>
      <c r="BA49" s="35">
        <f t="shared" si="31"/>
        <v>4.8046979268618228E-2</v>
      </c>
      <c r="BB49" s="33">
        <f t="shared" si="32"/>
        <v>3.979723083907083E-2</v>
      </c>
      <c r="BC49" s="34">
        <f t="shared" si="71"/>
        <v>4.3588485443245117E-2</v>
      </c>
      <c r="BD49" s="35">
        <f t="shared" si="34"/>
        <v>5.3032232504174104E-2</v>
      </c>
      <c r="BE49" s="33">
        <f t="shared" si="35"/>
        <v>4.7151277013752546E-2</v>
      </c>
      <c r="BF49" s="34">
        <f t="shared" si="72"/>
        <v>4.9865475537444803E-2</v>
      </c>
      <c r="BG49" s="35">
        <f t="shared" si="60"/>
        <v>5.2430732847813744E-2</v>
      </c>
      <c r="BH49" s="33">
        <f t="shared" si="37"/>
        <v>4.1044171125471873E-2</v>
      </c>
      <c r="BI49" s="34">
        <f t="shared" si="73"/>
        <v>4.6315187101910738E-2</v>
      </c>
      <c r="BJ49" s="35">
        <f t="shared" si="61"/>
        <v>6.4960931515244402E-2</v>
      </c>
      <c r="BK49" s="33">
        <f t="shared" si="39"/>
        <v>4.9037712760040097E-2</v>
      </c>
      <c r="BL49" s="34">
        <f t="shared" si="74"/>
        <v>5.6451900555245071E-2</v>
      </c>
      <c r="BM49" s="35">
        <f t="shared" si="62"/>
        <v>4.9009734810339101E-2</v>
      </c>
      <c r="BN49" s="33">
        <f t="shared" si="41"/>
        <v>5.2471950624615626E-2</v>
      </c>
      <c r="BO49" s="34">
        <f t="shared" si="75"/>
        <v>5.0846885375049222E-2</v>
      </c>
      <c r="BP49" s="35">
        <f t="shared" si="63"/>
        <v>4.7611428571428638E-2</v>
      </c>
      <c r="BQ49" s="33">
        <f t="shared" si="43"/>
        <v>4.3004252060536485E-2</v>
      </c>
      <c r="BR49" s="34">
        <f t="shared" si="76"/>
        <v>4.5162948603986175E-2</v>
      </c>
      <c r="BS49" s="35">
        <f t="shared" si="64"/>
        <v>5.8604062575000615E-2</v>
      </c>
      <c r="BT49" s="33">
        <f t="shared" si="65"/>
        <v>5.8272310991750009E-2</v>
      </c>
      <c r="BU49" s="34">
        <f t="shared" si="77"/>
        <v>5.8428117635003662E-2</v>
      </c>
    </row>
    <row r="50" spans="1:73">
      <c r="A50" s="68" t="s">
        <v>98</v>
      </c>
      <c r="B50" s="88">
        <v>1.6609194493937274E-2</v>
      </c>
      <c r="C50" s="27">
        <v>4.1266512356809892E-2</v>
      </c>
      <c r="D50" s="88">
        <v>3.4027379087004705E-2</v>
      </c>
      <c r="E50" s="29">
        <v>2.5187969924812093E-2</v>
      </c>
      <c r="F50" s="27">
        <v>4.2712226374799878E-2</v>
      </c>
      <c r="G50" s="28">
        <v>3.765395257989268E-2</v>
      </c>
      <c r="H50" s="88">
        <v>1.4851485148514865E-2</v>
      </c>
      <c r="I50" s="27">
        <v>2.165167142125668E-2</v>
      </c>
      <c r="J50" s="89">
        <v>1.9712418300653622E-2</v>
      </c>
      <c r="K50" s="88">
        <v>4.155374887082175E-3</v>
      </c>
      <c r="L50" s="27">
        <v>1.8543710173981598E-2</v>
      </c>
      <c r="M50" s="89">
        <v>1.4460055378935577E-2</v>
      </c>
      <c r="N50" s="88">
        <v>6.657070888808958E-3</v>
      </c>
      <c r="O50" s="27">
        <v>-3.0929284408829361E-3</v>
      </c>
      <c r="P50" s="89">
        <v>-3.5382126971295058E-4</v>
      </c>
      <c r="Q50" s="88">
        <v>8.0428954423592547E-2</v>
      </c>
      <c r="R50" s="27">
        <v>5.8454378790015582E-2</v>
      </c>
      <c r="S50" s="88">
        <v>6.4671082570662897E-2</v>
      </c>
      <c r="T50" s="29">
        <f t="shared" si="45"/>
        <v>8.0066170388751079E-2</v>
      </c>
      <c r="U50" s="27">
        <f t="shared" si="46"/>
        <v>6.2554126973552782E-2</v>
      </c>
      <c r="V50" s="28">
        <f t="shared" si="47"/>
        <v>6.7581686930091145E-2</v>
      </c>
      <c r="W50" s="29">
        <f t="shared" si="48"/>
        <v>8.6077500382907068E-2</v>
      </c>
      <c r="X50" s="27">
        <f t="shared" si="18"/>
        <v>6.1567398119122263E-2</v>
      </c>
      <c r="Y50" s="28">
        <f t="shared" si="19"/>
        <v>6.8686329463054419E-2</v>
      </c>
      <c r="Z50" s="29">
        <f t="shared" si="49"/>
        <v>8.5037371315752397E-2</v>
      </c>
      <c r="AA50" s="27">
        <f t="shared" si="20"/>
        <v>6.5969761398535276E-2</v>
      </c>
      <c r="AB50" s="28">
        <f t="shared" si="21"/>
        <v>7.1598051866960777E-2</v>
      </c>
      <c r="AC50" s="29">
        <f t="shared" si="50"/>
        <v>0.13750974785547188</v>
      </c>
      <c r="AD50" s="27">
        <f t="shared" si="22"/>
        <v>6.670729680314702E-2</v>
      </c>
      <c r="AE50" s="28">
        <f t="shared" si="23"/>
        <v>8.7868546789418467E-2</v>
      </c>
      <c r="AF50" s="35">
        <f t="shared" si="23"/>
        <v>0.15379341864716634</v>
      </c>
      <c r="AG50" s="33">
        <f t="shared" si="23"/>
        <v>5.6874253363112137E-2</v>
      </c>
      <c r="AH50" s="34">
        <f t="shared" si="23"/>
        <v>8.7163006605963211E-2</v>
      </c>
      <c r="AI50" s="35">
        <f t="shared" si="24"/>
        <v>0.18231332937215283</v>
      </c>
      <c r="AJ50" s="33">
        <f t="shared" si="25"/>
        <v>3.2435620208374205E-2</v>
      </c>
      <c r="AK50" s="34">
        <f t="shared" si="26"/>
        <v>8.2145437824344691E-2</v>
      </c>
      <c r="AL50" s="35">
        <f t="shared" si="26"/>
        <v>0.18100343412346098</v>
      </c>
      <c r="AM50" s="33">
        <f t="shared" si="26"/>
        <v>4.5458872810357986E-2</v>
      </c>
      <c r="AN50" s="34">
        <f t="shared" si="26"/>
        <v>9.4576137432846652E-2</v>
      </c>
      <c r="AO50" s="35">
        <f t="shared" si="51"/>
        <v>0.16304964539007094</v>
      </c>
      <c r="AP50" s="33">
        <f t="shared" si="52"/>
        <v>4.8262987752128561E-2</v>
      </c>
      <c r="AQ50" s="34">
        <f t="shared" si="67"/>
        <v>9.3142556082411287E-2</v>
      </c>
      <c r="AR50" s="35">
        <f t="shared" si="54"/>
        <v>0.10464052686139391</v>
      </c>
      <c r="AS50" s="33">
        <f t="shared" si="55"/>
        <v>4.2435825044520703E-2</v>
      </c>
      <c r="AT50" s="34">
        <f t="shared" si="68"/>
        <v>6.8312109989346004E-2</v>
      </c>
      <c r="AU50" s="35">
        <f t="shared" si="57"/>
        <v>7.9602539332045197E-2</v>
      </c>
      <c r="AV50" s="33">
        <f t="shared" si="58"/>
        <v>4.5833333333333393E-2</v>
      </c>
      <c r="AW50" s="34">
        <f t="shared" si="69"/>
        <v>6.0358542087142419E-2</v>
      </c>
      <c r="AX50" s="35">
        <f t="shared" si="28"/>
        <v>3.3542976939203273E-2</v>
      </c>
      <c r="AY50" s="33">
        <f t="shared" si="29"/>
        <v>3.4501992031872541E-2</v>
      </c>
      <c r="AZ50" s="34">
        <f t="shared" si="70"/>
        <v>3.4082002821506086E-2</v>
      </c>
      <c r="BA50" s="35">
        <f t="shared" si="31"/>
        <v>1.1725127393261703E-2</v>
      </c>
      <c r="BB50" s="33">
        <f t="shared" si="32"/>
        <v>1.6983747978125185E-2</v>
      </c>
      <c r="BC50" s="34">
        <f t="shared" si="71"/>
        <v>1.4681998310920541E-2</v>
      </c>
      <c r="BD50" s="35">
        <f t="shared" si="34"/>
        <v>8.7530562347188923E-3</v>
      </c>
      <c r="BE50" s="33">
        <f t="shared" si="35"/>
        <v>1.8820767220812717E-2</v>
      </c>
      <c r="BF50" s="34">
        <f t="shared" si="72"/>
        <v>1.4426873252662453E-2</v>
      </c>
      <c r="BG50" s="35">
        <f t="shared" si="60"/>
        <v>2.6273692374812141E-2</v>
      </c>
      <c r="BH50" s="33">
        <f t="shared" si="37"/>
        <v>1.6428783823966731E-2</v>
      </c>
      <c r="BI50" s="34">
        <f t="shared" si="73"/>
        <v>2.0701407443249886E-2</v>
      </c>
      <c r="BJ50" s="35">
        <f t="shared" si="61"/>
        <v>2.4939776108828138E-2</v>
      </c>
      <c r="BK50" s="33">
        <f t="shared" si="39"/>
        <v>2.2379872741900009E-2</v>
      </c>
      <c r="BL50" s="34">
        <f t="shared" si="74"/>
        <v>2.349691860584957E-2</v>
      </c>
      <c r="BM50" s="35">
        <f t="shared" si="62"/>
        <v>5.8297617401723567E-2</v>
      </c>
      <c r="BN50" s="33">
        <f t="shared" si="41"/>
        <v>4.2993061020101475E-2</v>
      </c>
      <c r="BO50" s="34">
        <f t="shared" si="75"/>
        <v>4.9680810359063132E-2</v>
      </c>
      <c r="BP50" s="35">
        <f t="shared" si="63"/>
        <v>5.4955582651106116E-2</v>
      </c>
      <c r="BQ50" s="33">
        <f t="shared" si="43"/>
        <v>4.5781893004115171E-2</v>
      </c>
      <c r="BR50" s="34">
        <f t="shared" si="76"/>
        <v>4.9823497812907735E-2</v>
      </c>
      <c r="BS50" s="35">
        <f t="shared" si="64"/>
        <v>6.018327416824909E-2</v>
      </c>
      <c r="BT50" s="33">
        <f t="shared" si="65"/>
        <v>5.712411870798495E-2</v>
      </c>
      <c r="BU50" s="34">
        <f t="shared" si="77"/>
        <v>5.8478463478372156E-2</v>
      </c>
    </row>
    <row r="51" spans="1:73">
      <c r="A51" s="68" t="s">
        <v>99</v>
      </c>
      <c r="B51" s="88">
        <v>8.7887034400249364E-2</v>
      </c>
      <c r="C51" s="27">
        <v>7.5970800223260415E-2</v>
      </c>
      <c r="D51" s="88">
        <v>7.8911547135042781E-2</v>
      </c>
      <c r="E51" s="29">
        <v>8.7173100871730913E-2</v>
      </c>
      <c r="F51" s="27">
        <v>8.0239273927392718E-2</v>
      </c>
      <c r="G51" s="28">
        <v>8.1964673070963778E-2</v>
      </c>
      <c r="H51" s="88">
        <v>6.5292096219931262E-2</v>
      </c>
      <c r="I51" s="27">
        <v>7.2942524345999571E-2</v>
      </c>
      <c r="J51" s="89">
        <v>7.1029643419733723E-2</v>
      </c>
      <c r="K51" s="88">
        <v>7.3118279569892364E-2</v>
      </c>
      <c r="L51" s="27">
        <v>4.1822388325324811E-2</v>
      </c>
      <c r="M51" s="89">
        <v>4.9605562240941259E-2</v>
      </c>
      <c r="N51" s="88">
        <v>4.35871743486973E-2</v>
      </c>
      <c r="O51" s="27">
        <v>5.5175948069695835E-2</v>
      </c>
      <c r="P51" s="89">
        <v>5.2229299363057313E-2</v>
      </c>
      <c r="Q51" s="88">
        <v>5.5688910225636157E-2</v>
      </c>
      <c r="R51" s="27">
        <v>4.4196211753278369E-2</v>
      </c>
      <c r="S51" s="88">
        <v>4.7094430992736136E-2</v>
      </c>
      <c r="T51" s="29">
        <f t="shared" si="45"/>
        <v>2.6375625284219995E-2</v>
      </c>
      <c r="U51" s="27">
        <f t="shared" si="46"/>
        <v>4.4651162790697585E-2</v>
      </c>
      <c r="V51" s="28">
        <f t="shared" si="47"/>
        <v>4.0004624812117084E-2</v>
      </c>
      <c r="W51" s="29">
        <f t="shared" si="48"/>
        <v>4.6521931767833369E-2</v>
      </c>
      <c r="X51" s="27">
        <f t="shared" si="18"/>
        <v>2.5526862570495634E-2</v>
      </c>
      <c r="Y51" s="28">
        <f t="shared" si="19"/>
        <v>3.0794886047804226E-2</v>
      </c>
      <c r="Z51" s="29">
        <f t="shared" si="49"/>
        <v>8.8907705334462239E-3</v>
      </c>
      <c r="AA51" s="27">
        <f t="shared" si="20"/>
        <v>2.2431259044862539E-2</v>
      </c>
      <c r="AB51" s="28">
        <f t="shared" si="21"/>
        <v>1.8981880931837836E-2</v>
      </c>
      <c r="AC51" s="29">
        <f t="shared" si="50"/>
        <v>2.0981955518254214E-2</v>
      </c>
      <c r="AD51" s="27">
        <f t="shared" si="22"/>
        <v>1.0615711252653925E-2</v>
      </c>
      <c r="AE51" s="28">
        <f t="shared" si="23"/>
        <v>1.3230313293818741E-2</v>
      </c>
      <c r="AF51" s="35">
        <f t="shared" si="23"/>
        <v>0.10563090834360866</v>
      </c>
      <c r="AG51" s="33">
        <f t="shared" si="23"/>
        <v>7.5910364145658216E-2</v>
      </c>
      <c r="AH51" s="34">
        <f t="shared" si="23"/>
        <v>8.3463908910477391E-2</v>
      </c>
      <c r="AI51" s="35">
        <f t="shared" si="24"/>
        <v>9.776951672862455E-2</v>
      </c>
      <c r="AJ51" s="33">
        <f t="shared" si="25"/>
        <v>7.2246810726373401E-2</v>
      </c>
      <c r="AK51" s="34">
        <f t="shared" si="26"/>
        <v>7.8866178172001478E-2</v>
      </c>
      <c r="AL51" s="35">
        <f t="shared" si="26"/>
        <v>0.10565526583135787</v>
      </c>
      <c r="AM51" s="33">
        <f t="shared" si="26"/>
        <v>5.220347213791432E-2</v>
      </c>
      <c r="AN51" s="34">
        <f t="shared" si="26"/>
        <v>6.6309204647006181E-2</v>
      </c>
      <c r="AO51" s="35">
        <f t="shared" si="51"/>
        <v>8.2695252679938713E-2</v>
      </c>
      <c r="AP51" s="33">
        <f t="shared" si="52"/>
        <v>6.8535825545171347E-2</v>
      </c>
      <c r="AQ51" s="34">
        <f t="shared" si="67"/>
        <v>7.2410325175997325E-2</v>
      </c>
      <c r="AR51" s="35">
        <f t="shared" si="54"/>
        <v>0.15615275813295626</v>
      </c>
      <c r="AS51" s="33">
        <f t="shared" si="55"/>
        <v>7.4721952272972736E-2</v>
      </c>
      <c r="AT51" s="34">
        <f t="shared" si="68"/>
        <v>9.7217880587683547E-2</v>
      </c>
      <c r="AU51" s="35">
        <f t="shared" si="57"/>
        <v>0.17103009542451675</v>
      </c>
      <c r="AV51" s="33">
        <f t="shared" si="58"/>
        <v>5.2848387420878051E-2</v>
      </c>
      <c r="AW51" s="34">
        <f t="shared" si="69"/>
        <v>8.7250712250712237E-2</v>
      </c>
      <c r="AX51" s="35">
        <f t="shared" si="28"/>
        <v>0.1989134977016298</v>
      </c>
      <c r="AY51" s="33">
        <f t="shared" si="29"/>
        <v>3.1396125584502332E-2</v>
      </c>
      <c r="AZ51" s="34">
        <f t="shared" si="70"/>
        <v>8.3917458237798837E-2</v>
      </c>
      <c r="BA51" s="35">
        <f t="shared" si="31"/>
        <v>0.16364586964098993</v>
      </c>
      <c r="BB51" s="33">
        <f t="shared" si="32"/>
        <v>4.098815692079949E-2</v>
      </c>
      <c r="BC51" s="34">
        <f t="shared" si="71"/>
        <v>8.3524718965308775E-2</v>
      </c>
      <c r="BD51" s="35">
        <f t="shared" si="34"/>
        <v>0.15995207428485836</v>
      </c>
      <c r="BE51" s="33">
        <f t="shared" si="35"/>
        <v>5.5817260687938797E-2</v>
      </c>
      <c r="BF51" s="34">
        <f t="shared" si="72"/>
        <v>9.4600624721106641E-2</v>
      </c>
      <c r="BG51" s="35">
        <f t="shared" si="60"/>
        <v>9.2446739832149794E-2</v>
      </c>
      <c r="BH51" s="33">
        <f t="shared" si="37"/>
        <v>4.3437999831635654E-2</v>
      </c>
      <c r="BI51" s="34">
        <f t="shared" si="73"/>
        <v>6.2780269058295923E-2</v>
      </c>
      <c r="BJ51" s="35">
        <f t="shared" si="61"/>
        <v>0.10306110388842926</v>
      </c>
      <c r="BK51" s="33">
        <f t="shared" si="39"/>
        <v>7.4949576442113752E-2</v>
      </c>
      <c r="BL51" s="34">
        <f t="shared" si="74"/>
        <v>8.6354046797084694E-2</v>
      </c>
      <c r="BM51" s="35">
        <f t="shared" si="62"/>
        <v>3.5786992392585537E-2</v>
      </c>
      <c r="BN51" s="33">
        <f t="shared" si="41"/>
        <v>6.1768237766436584E-2</v>
      </c>
      <c r="BO51" s="34">
        <f t="shared" si="75"/>
        <v>5.1065895749657919E-2</v>
      </c>
      <c r="BP51" s="35">
        <f t="shared" si="63"/>
        <v>1.9757939381400691E-2</v>
      </c>
      <c r="BQ51" s="33">
        <f t="shared" si="43"/>
        <v>2.0004241181875937E-2</v>
      </c>
      <c r="BR51" s="34">
        <f t="shared" si="76"/>
        <v>1.9904257999496133E-2</v>
      </c>
      <c r="BS51" s="35">
        <f t="shared" si="64"/>
        <v>1.5418949076891897E-2</v>
      </c>
      <c r="BT51" s="33">
        <f t="shared" si="65"/>
        <v>2.6195426195426252E-2</v>
      </c>
      <c r="BU51" s="34">
        <f t="shared" si="77"/>
        <v>2.1821475625823483E-2</v>
      </c>
    </row>
    <row r="52" spans="1:73">
      <c r="A52" s="68" t="s">
        <v>100</v>
      </c>
      <c r="B52" s="88">
        <v>0.50974025974025983</v>
      </c>
      <c r="C52" s="27">
        <v>0.18653846153846154</v>
      </c>
      <c r="D52" s="88">
        <v>0.26038575667655794</v>
      </c>
      <c r="E52" s="29">
        <v>-9.8924731182795655E-2</v>
      </c>
      <c r="F52" s="27">
        <v>4.7811993517017815E-2</v>
      </c>
      <c r="G52" s="28">
        <v>7.6515597410240499E-3</v>
      </c>
      <c r="H52" s="88">
        <v>-9.5465393794749165E-3</v>
      </c>
      <c r="I52" s="27">
        <v>8.1206496519721671E-2</v>
      </c>
      <c r="J52" s="89">
        <v>5.8995327102803641E-2</v>
      </c>
      <c r="K52" s="88">
        <v>1.9277108433734869E-2</v>
      </c>
      <c r="L52" s="27">
        <v>5.579399141630903E-2</v>
      </c>
      <c r="M52" s="89">
        <v>4.7435190292333118E-2</v>
      </c>
      <c r="N52" s="88">
        <v>-4.7281323877068626E-3</v>
      </c>
      <c r="O52" s="27">
        <v>1.4227642276422703E-2</v>
      </c>
      <c r="P52" s="89">
        <v>1.0005265929436513E-2</v>
      </c>
      <c r="Q52" s="88">
        <v>2.1377672209026199E-2</v>
      </c>
      <c r="R52" s="27">
        <v>0.12090848363393447</v>
      </c>
      <c r="S52" s="88">
        <v>9.9061522419186643E-2</v>
      </c>
      <c r="T52" s="29">
        <f t="shared" si="45"/>
        <v>6.5116279069767469E-2</v>
      </c>
      <c r="U52" s="27">
        <f t="shared" si="46"/>
        <v>6.7342073897497023E-2</v>
      </c>
      <c r="V52" s="28">
        <f t="shared" si="47"/>
        <v>6.688804554079697E-2</v>
      </c>
      <c r="W52" s="29">
        <f t="shared" si="48"/>
        <v>6.5502183406113579E-2</v>
      </c>
      <c r="X52" s="27">
        <f t="shared" si="18"/>
        <v>7.5376884422110546E-2</v>
      </c>
      <c r="Y52" s="28">
        <f t="shared" si="19"/>
        <v>7.3365940417963627E-2</v>
      </c>
      <c r="Z52" s="29">
        <f t="shared" si="49"/>
        <v>3.4836065573770503E-2</v>
      </c>
      <c r="AA52" s="27">
        <f t="shared" si="20"/>
        <v>4.3094496365524426E-2</v>
      </c>
      <c r="AB52" s="28">
        <f t="shared" si="21"/>
        <v>4.1425020712510419E-2</v>
      </c>
      <c r="AC52" s="29">
        <f t="shared" si="50"/>
        <v>0.1405940594059405</v>
      </c>
      <c r="AD52" s="27">
        <f t="shared" si="22"/>
        <v>6.7695370831259316E-2</v>
      </c>
      <c r="AE52" s="28">
        <f t="shared" si="23"/>
        <v>8.233890214797146E-2</v>
      </c>
      <c r="AF52" s="35">
        <f t="shared" si="23"/>
        <v>5.555555555555558E-2</v>
      </c>
      <c r="AG52" s="33">
        <f t="shared" si="23"/>
        <v>5.6410256410256432E-2</v>
      </c>
      <c r="AH52" s="34">
        <f t="shared" si="23"/>
        <v>5.6229327453142242E-2</v>
      </c>
      <c r="AI52" s="35">
        <f t="shared" si="24"/>
        <v>4.6052631578947345E-2</v>
      </c>
      <c r="AJ52" s="33">
        <f t="shared" si="25"/>
        <v>2.6478375992939007E-2</v>
      </c>
      <c r="AK52" s="34">
        <f t="shared" si="26"/>
        <v>3.061934585942927E-2</v>
      </c>
      <c r="AL52" s="35">
        <f t="shared" si="26"/>
        <v>1.4150943396226356E-2</v>
      </c>
      <c r="AM52" s="33">
        <f t="shared" si="26"/>
        <v>3.1814273430782469E-2</v>
      </c>
      <c r="AN52" s="34">
        <f t="shared" si="26"/>
        <v>2.8021607022282291E-2</v>
      </c>
      <c r="AO52" s="35">
        <f t="shared" si="51"/>
        <v>9.7674418604651203E-2</v>
      </c>
      <c r="AP52" s="33">
        <f t="shared" si="52"/>
        <v>6.6666666666666652E-2</v>
      </c>
      <c r="AQ52" s="34">
        <f t="shared" si="67"/>
        <v>7.3234811165845626E-2</v>
      </c>
      <c r="AR52" s="35">
        <f t="shared" si="54"/>
        <v>3.3898305084745672E-2</v>
      </c>
      <c r="AS52" s="33">
        <f t="shared" si="55"/>
        <v>7.8124999999995559E-4</v>
      </c>
      <c r="AT52" s="34">
        <f t="shared" si="68"/>
        <v>7.9559363525092408E-3</v>
      </c>
      <c r="AU52" s="35">
        <f t="shared" si="57"/>
        <v>0.1092896174863387</v>
      </c>
      <c r="AV52" s="33">
        <f t="shared" si="58"/>
        <v>4.3715846994535568E-2</v>
      </c>
      <c r="AW52" s="34">
        <f t="shared" si="69"/>
        <v>5.8287795992713942E-2</v>
      </c>
      <c r="AX52" s="35">
        <f t="shared" si="28"/>
        <v>0.12192118226600979</v>
      </c>
      <c r="AY52" s="33">
        <f t="shared" si="29"/>
        <v>8.4143605086013373E-2</v>
      </c>
      <c r="AZ52" s="34">
        <f t="shared" si="70"/>
        <v>9.2943201376936235E-2</v>
      </c>
      <c r="BA52" s="35">
        <f t="shared" si="31"/>
        <v>3.7321624588364521E-2</v>
      </c>
      <c r="BB52" s="33">
        <f t="shared" si="32"/>
        <v>2.9320455329423956E-2</v>
      </c>
      <c r="BC52" s="34">
        <f t="shared" si="71"/>
        <v>3.1233595800524983E-2</v>
      </c>
      <c r="BD52" s="35">
        <f t="shared" si="34"/>
        <v>0.11640211640211651</v>
      </c>
      <c r="BE52" s="33">
        <f t="shared" si="35"/>
        <v>8.2439678284182305E-2</v>
      </c>
      <c r="BF52" s="34">
        <f t="shared" si="72"/>
        <v>9.0608297276660643E-2</v>
      </c>
      <c r="BG52" s="35">
        <f t="shared" si="60"/>
        <v>0.13459715639810432</v>
      </c>
      <c r="BH52" s="33">
        <f t="shared" si="37"/>
        <v>5.356037151702786E-2</v>
      </c>
      <c r="BI52" s="34">
        <f t="shared" si="73"/>
        <v>7.3512252042007065E-2</v>
      </c>
      <c r="BJ52" s="35">
        <f t="shared" si="61"/>
        <v>0.1729323308270676</v>
      </c>
      <c r="BK52" s="33">
        <f t="shared" si="39"/>
        <v>7.4346165148398535E-2</v>
      </c>
      <c r="BL52" s="34">
        <f t="shared" si="74"/>
        <v>0.10000000000000009</v>
      </c>
      <c r="BM52" s="35">
        <f t="shared" si="62"/>
        <v>0.21438746438746437</v>
      </c>
      <c r="BN52" s="33">
        <f t="shared" si="41"/>
        <v>7.5492341356673931E-2</v>
      </c>
      <c r="BO52" s="34">
        <f t="shared" si="75"/>
        <v>0.11403162055335958</v>
      </c>
      <c r="BP52" s="35">
        <f t="shared" si="63"/>
        <v>0.15073313782991193</v>
      </c>
      <c r="BQ52" s="33">
        <f t="shared" si="43"/>
        <v>2.6449643947100698E-2</v>
      </c>
      <c r="BR52" s="34">
        <f t="shared" si="76"/>
        <v>6.4041156643604769E-2</v>
      </c>
      <c r="BS52" s="35">
        <f t="shared" si="64"/>
        <v>0.17635066258919463</v>
      </c>
      <c r="BT52" s="33">
        <f t="shared" si="65"/>
        <v>9.5391476709613565E-2</v>
      </c>
      <c r="BU52" s="34">
        <f t="shared" si="77"/>
        <v>0.12187395798599532</v>
      </c>
    </row>
    <row r="53" spans="1:73" ht="13.5" thickBot="1">
      <c r="A53" s="70" t="s">
        <v>80</v>
      </c>
      <c r="B53" s="90">
        <v>0.48987682059736248</v>
      </c>
      <c r="C53" s="96">
        <v>0.44657420807696568</v>
      </c>
      <c r="D53" s="90">
        <v>0.4673104080656334</v>
      </c>
      <c r="E53" s="95">
        <v>-6.4345745604599269E-4</v>
      </c>
      <c r="F53" s="96">
        <v>5.4218003520234426E-4</v>
      </c>
      <c r="G53" s="97">
        <v>-3.4314723202921726E-5</v>
      </c>
      <c r="H53" s="90">
        <v>2.1836253026370489E-3</v>
      </c>
      <c r="I53" s="96">
        <v>1.9980418796907706E-3</v>
      </c>
      <c r="J53" s="91">
        <v>2.0882234893686569E-3</v>
      </c>
      <c r="K53" s="90">
        <v>-2.9760815064996393E-3</v>
      </c>
      <c r="L53" s="96">
        <v>-2.3519822030516613E-3</v>
      </c>
      <c r="M53" s="91">
        <v>-2.6552832044692831E-3</v>
      </c>
      <c r="N53" s="90">
        <v>2.7854130275573041E-4</v>
      </c>
      <c r="O53" s="96">
        <v>3.7448083339008953E-4</v>
      </c>
      <c r="P53" s="91">
        <v>3.2787094945563311E-4</v>
      </c>
      <c r="Q53" s="90">
        <v>7.817765570937274E-3</v>
      </c>
      <c r="R53" s="96">
        <v>8.1491079959685742E-3</v>
      </c>
      <c r="S53" s="90">
        <v>7.988141288272077E-3</v>
      </c>
      <c r="T53" s="95">
        <f t="shared" si="45"/>
        <v>1.3396603664391327E-2</v>
      </c>
      <c r="U53" s="96">
        <f t="shared" si="46"/>
        <v>1.2785691658141252E-2</v>
      </c>
      <c r="V53" s="97">
        <f t="shared" si="47"/>
        <v>1.3082423575136781E-2</v>
      </c>
      <c r="W53" s="95">
        <f t="shared" si="48"/>
        <v>3.3099974769603024E-2</v>
      </c>
      <c r="X53" s="96">
        <f t="shared" si="18"/>
        <v>3.347716399772338E-2</v>
      </c>
      <c r="Y53" s="97">
        <f t="shared" si="19"/>
        <v>3.3293898990964133E-2</v>
      </c>
      <c r="Z53" s="95">
        <f t="shared" si="49"/>
        <v>1.6520320506297592E-2</v>
      </c>
      <c r="AA53" s="96">
        <f t="shared" si="20"/>
        <v>1.7810118841625977E-2</v>
      </c>
      <c r="AB53" s="97">
        <f t="shared" si="21"/>
        <v>1.7183561874504205E-2</v>
      </c>
      <c r="AC53" s="95">
        <f t="shared" si="50"/>
        <v>1.7786343007752059E-2</v>
      </c>
      <c r="AD53" s="96">
        <f t="shared" si="22"/>
        <v>1.8413091099648726E-2</v>
      </c>
      <c r="AE53" s="97">
        <f t="shared" si="23"/>
        <v>1.8108828547725775E-2</v>
      </c>
      <c r="AF53" s="92">
        <f t="shared" si="23"/>
        <v>2.260204997845694E-2</v>
      </c>
      <c r="AG53" s="93">
        <f t="shared" si="23"/>
        <v>2.1646194983285794E-2</v>
      </c>
      <c r="AH53" s="94">
        <f t="shared" si="23"/>
        <v>2.2110079538021576E-2</v>
      </c>
      <c r="AI53" s="92">
        <f t="shared" si="24"/>
        <v>2.5923682842104778E-2</v>
      </c>
      <c r="AJ53" s="93">
        <f t="shared" si="25"/>
        <v>2.4624731553706036E-2</v>
      </c>
      <c r="AK53" s="94">
        <f t="shared" si="26"/>
        <v>2.5255427081673165E-2</v>
      </c>
      <c r="AL53" s="92">
        <f t="shared" si="26"/>
        <v>2.4900276111932795E-2</v>
      </c>
      <c r="AM53" s="93">
        <f t="shared" si="26"/>
        <v>2.3962052129737899E-2</v>
      </c>
      <c r="AN53" s="94">
        <f t="shared" si="26"/>
        <v>2.4417896289400165E-2</v>
      </c>
      <c r="AO53" s="92">
        <f t="shared" si="51"/>
        <v>2.0168393545405783E-2</v>
      </c>
      <c r="AP53" s="93">
        <f t="shared" si="52"/>
        <v>2.0470772506099744E-2</v>
      </c>
      <c r="AQ53" s="94">
        <f t="shared" si="67"/>
        <v>2.0323789918656576E-2</v>
      </c>
      <c r="AR53" s="92">
        <f t="shared" si="54"/>
        <v>2.0020732845941858E-2</v>
      </c>
      <c r="AS53" s="93">
        <f t="shared" si="55"/>
        <v>2.0472564127529846E-2</v>
      </c>
      <c r="AT53" s="94">
        <f t="shared" si="68"/>
        <v>2.0252968107395075E-2</v>
      </c>
      <c r="AU53" s="92">
        <f t="shared" si="57"/>
        <v>1.4301861260943571E-2</v>
      </c>
      <c r="AV53" s="93">
        <f t="shared" si="58"/>
        <v>1.4989432246576229E-2</v>
      </c>
      <c r="AW53" s="94">
        <f t="shared" si="69"/>
        <v>1.4655339656000965E-2</v>
      </c>
      <c r="AX53" s="92">
        <f t="shared" si="28"/>
        <v>5.6897318121202911E-3</v>
      </c>
      <c r="AY53" s="93">
        <f t="shared" si="29"/>
        <v>6.5955654605514002E-3</v>
      </c>
      <c r="AZ53" s="94">
        <f t="shared" si="70"/>
        <v>6.1555717905612539E-3</v>
      </c>
      <c r="BA53" s="92">
        <f t="shared" si="31"/>
        <v>1.1047106708823584E-3</v>
      </c>
      <c r="BB53" s="93">
        <f t="shared" si="32"/>
        <v>2.506775849748788E-3</v>
      </c>
      <c r="BC53" s="94">
        <f t="shared" si="71"/>
        <v>1.8260612547051913E-3</v>
      </c>
      <c r="BD53" s="92">
        <f t="shared" si="34"/>
        <v>-4.2268116811281509E-3</v>
      </c>
      <c r="BE53" s="93">
        <f t="shared" si="35"/>
        <v>-3.8386821937479443E-3</v>
      </c>
      <c r="BF53" s="94">
        <f t="shared" si="72"/>
        <v>-4.0269866844853119E-3</v>
      </c>
      <c r="BG53" s="92">
        <f t="shared" si="60"/>
        <v>-5.9507974458972157E-4</v>
      </c>
      <c r="BH53" s="93">
        <f t="shared" si="37"/>
        <v>1.497260014173829E-4</v>
      </c>
      <c r="BI53" s="94">
        <f t="shared" si="73"/>
        <v>-2.1155066638456343E-4</v>
      </c>
      <c r="BJ53" s="92">
        <f t="shared" si="61"/>
        <v>6.5760029464778658E-3</v>
      </c>
      <c r="BK53" s="93">
        <f t="shared" si="39"/>
        <v>9.376697297246217E-3</v>
      </c>
      <c r="BL53" s="94">
        <f t="shared" si="74"/>
        <v>8.0187091488235218E-3</v>
      </c>
      <c r="BM53" s="92">
        <f t="shared" si="62"/>
        <v>1.5514366149707914E-2</v>
      </c>
      <c r="BN53" s="93">
        <f t="shared" si="41"/>
        <v>1.7639920212862981E-2</v>
      </c>
      <c r="BO53" s="94">
        <f t="shared" si="75"/>
        <v>1.6610766133913879E-2</v>
      </c>
      <c r="BP53" s="92">
        <f t="shared" si="63"/>
        <v>1.5342204215766486E-2</v>
      </c>
      <c r="BQ53" s="93">
        <f t="shared" si="43"/>
        <v>1.5005240832046685E-2</v>
      </c>
      <c r="BR53" s="94">
        <f t="shared" si="76"/>
        <v>1.5168216331847395E-2</v>
      </c>
      <c r="BS53" s="92">
        <f>BS27/BP27-1</f>
        <v>1.7760120354374465E-2</v>
      </c>
      <c r="BT53" s="93">
        <f>BT27/BQ27-1</f>
        <v>1.6820389217740539E-2</v>
      </c>
      <c r="BU53" s="94">
        <f>BU27/BR27-1</f>
        <v>1.7274976890228499E-2</v>
      </c>
    </row>
    <row r="54" spans="1:73" ht="13.15" thickTop="1"/>
  </sheetData>
  <mergeCells count="49">
    <mergeCell ref="A1:BR1"/>
    <mergeCell ref="BM5:BO5"/>
    <mergeCell ref="BJ31:BL31"/>
    <mergeCell ref="BJ5:BL5"/>
    <mergeCell ref="AC5:AE5"/>
    <mergeCell ref="AC31:AE31"/>
    <mergeCell ref="AF5:AH5"/>
    <mergeCell ref="AF31:AH31"/>
    <mergeCell ref="BG5:BI5"/>
    <mergeCell ref="BG31:BI31"/>
    <mergeCell ref="BD5:BF5"/>
    <mergeCell ref="BD31:BF31"/>
    <mergeCell ref="BA5:BC5"/>
    <mergeCell ref="BA31:BC31"/>
    <mergeCell ref="AX5:AZ5"/>
    <mergeCell ref="AX31:AZ31"/>
    <mergeCell ref="B31:D31"/>
    <mergeCell ref="B5:D5"/>
    <mergeCell ref="E5:G5"/>
    <mergeCell ref="T5:V5"/>
    <mergeCell ref="T31:V31"/>
    <mergeCell ref="Q31:S31"/>
    <mergeCell ref="E31:G31"/>
    <mergeCell ref="H5:J5"/>
    <mergeCell ref="N5:P5"/>
    <mergeCell ref="N31:P31"/>
    <mergeCell ref="H31:J31"/>
    <mergeCell ref="K31:M31"/>
    <mergeCell ref="Q5:S5"/>
    <mergeCell ref="K5:M5"/>
    <mergeCell ref="W31:Y31"/>
    <mergeCell ref="AI5:AK5"/>
    <mergeCell ref="AI31:AK31"/>
    <mergeCell ref="AU5:AW5"/>
    <mergeCell ref="AU31:AW31"/>
    <mergeCell ref="AO5:AQ5"/>
    <mergeCell ref="AO31:AQ31"/>
    <mergeCell ref="AR5:AT5"/>
    <mergeCell ref="AR31:AT31"/>
    <mergeCell ref="Z5:AB5"/>
    <mergeCell ref="Z31:AB31"/>
    <mergeCell ref="AL31:AN31"/>
    <mergeCell ref="W5:Y5"/>
    <mergeCell ref="AL5:AN5"/>
    <mergeCell ref="BS5:BU5"/>
    <mergeCell ref="BS31:BU31"/>
    <mergeCell ref="BM31:BO31"/>
    <mergeCell ref="BP5:BR5"/>
    <mergeCell ref="BP31:BR31"/>
  </mergeCells>
  <phoneticPr fontId="9" type="noConversion"/>
  <conditionalFormatting sqref="M33:M52 P33:P52 S33:S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Header>&amp;C&amp;B&amp;"Arial"&amp;12&amp;Kff0000​‌OFFICIAL: Sensitive‌​</oddHeader>
    <oddFooter>&amp;RAustralian Prudential Regulation Authority          &amp;P</oddFooter>
  </headerFooter>
  <ignoredErrors>
    <ignoredError sqref="AO8:BF26 BG8:BG26 BH7:BH26 AO7:AT7 AV7:BC7 BE7:BF7 BJ7:BS26 BT7:BT26"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FA54"/>
  <sheetViews>
    <sheetView showGridLines="0" zoomScaleNormal="100" zoomScaleSheetLayoutView="100" workbookViewId="0">
      <selection sqref="A1:BR1"/>
    </sheetView>
  </sheetViews>
  <sheetFormatPr defaultColWidth="10.7109375" defaultRowHeight="12.75" outlineLevelCol="1"/>
  <cols>
    <col min="1" max="1" width="10.7109375" style="3" customWidth="1"/>
    <col min="2" max="27" width="11" style="3" hidden="1" customWidth="1" outlineLevel="1"/>
    <col min="28" max="28" width="10.7109375" style="3" hidden="1" customWidth="1" outlineLevel="1"/>
    <col min="29" max="30" width="11" style="3" hidden="1" customWidth="1" outlineLevel="1"/>
    <col min="31" max="31" width="10.7109375" style="3" hidden="1" customWidth="1" outlineLevel="1"/>
    <col min="32" max="33" width="11" style="3" hidden="1" customWidth="1" outlineLevel="1"/>
    <col min="34" max="34" width="10.7109375" style="3" hidden="1" customWidth="1" outlineLevel="1"/>
    <col min="35" max="36" width="11" style="3" hidden="1" customWidth="1" outlineLevel="1"/>
    <col min="37" max="37" width="10.7109375" style="3" hidden="1" customWidth="1" outlineLevel="1"/>
    <col min="38" max="39" width="11" style="3" hidden="1" customWidth="1" outlineLevel="1"/>
    <col min="40" max="40" width="10.7109375" style="3" hidden="1" customWidth="1" outlineLevel="1"/>
    <col min="41" max="42" width="11" style="3" hidden="1" customWidth="1" outlineLevel="1"/>
    <col min="43" max="46" width="10.7109375" style="3" hidden="1" customWidth="1" outlineLevel="1"/>
    <col min="47" max="48" width="11" style="3" hidden="1" customWidth="1" outlineLevel="1"/>
    <col min="49" max="49" width="10.7109375" style="3" hidden="1" customWidth="1" outlineLevel="1"/>
    <col min="50" max="55" width="10.7109375" hidden="1" customWidth="1" outlineLevel="1"/>
    <col min="56" max="56" width="10.7109375" collapsed="1"/>
    <col min="152" max="16384" width="10.7109375" style="3"/>
  </cols>
  <sheetData>
    <row r="1" spans="1:157" s="36" customFormat="1" ht="17.25">
      <c r="A1" s="377" t="s">
        <v>105</v>
      </c>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c r="BI1" s="377"/>
      <c r="BJ1" s="377"/>
      <c r="BK1" s="377"/>
      <c r="BL1" s="377"/>
      <c r="BM1" s="377"/>
      <c r="BN1" s="377"/>
      <c r="BO1" s="377"/>
      <c r="BP1" s="377"/>
      <c r="BQ1" s="377"/>
      <c r="BR1" s="377"/>
      <c r="BS1" s="281"/>
      <c r="BT1" s="281"/>
      <c r="BU1" s="281"/>
      <c r="BV1" s="366"/>
      <c r="BW1" s="366"/>
      <c r="BX1" s="366"/>
      <c r="BY1" s="366"/>
      <c r="BZ1" s="366"/>
      <c r="CA1" s="366"/>
      <c r="CB1" s="366"/>
      <c r="CC1" s="366"/>
      <c r="CD1" s="366"/>
      <c r="CE1" s="366"/>
      <c r="CF1" s="366"/>
      <c r="CG1" s="366"/>
      <c r="CH1" s="366"/>
      <c r="CI1" s="366"/>
      <c r="CJ1" s="366"/>
      <c r="CK1" s="366"/>
      <c r="CL1" s="366"/>
      <c r="CM1" s="366"/>
      <c r="CN1" s="366"/>
      <c r="CO1" s="366"/>
      <c r="CP1" s="366"/>
      <c r="CQ1" s="366"/>
      <c r="CR1" s="366"/>
      <c r="CS1" s="366"/>
      <c r="CT1" s="366"/>
      <c r="CU1" s="366"/>
      <c r="CV1" s="366"/>
      <c r="CW1" s="366"/>
      <c r="CX1" s="366"/>
      <c r="CY1" s="366"/>
      <c r="CZ1" s="366"/>
      <c r="DA1" s="366"/>
      <c r="DB1" s="366"/>
      <c r="DC1" s="366"/>
      <c r="DD1" s="366"/>
      <c r="DE1" s="366"/>
      <c r="DF1" s="366"/>
      <c r="DG1" s="366"/>
      <c r="DH1" s="366"/>
      <c r="DI1" s="366"/>
      <c r="DJ1" s="366"/>
      <c r="DK1" s="366"/>
      <c r="DL1" s="366"/>
      <c r="DM1" s="366"/>
      <c r="DN1" s="366"/>
      <c r="DO1" s="366"/>
      <c r="DP1" s="366"/>
      <c r="DQ1" s="366"/>
      <c r="DR1" s="366"/>
      <c r="DS1" s="366"/>
      <c r="DT1" s="366"/>
      <c r="DU1" s="366"/>
      <c r="DV1" s="366"/>
      <c r="DW1" s="366"/>
      <c r="DX1" s="366"/>
      <c r="DY1" s="366"/>
      <c r="DZ1" s="366"/>
      <c r="EA1" s="366"/>
      <c r="EB1" s="366"/>
      <c r="EC1" s="366"/>
      <c r="ED1" s="366"/>
      <c r="EE1" s="366"/>
      <c r="EF1" s="366"/>
      <c r="EG1" s="366"/>
      <c r="EH1" s="366"/>
      <c r="EI1" s="366"/>
      <c r="EJ1" s="366"/>
      <c r="EK1" s="366"/>
      <c r="EL1" s="366"/>
      <c r="EM1" s="366"/>
      <c r="EN1"/>
      <c r="EO1"/>
      <c r="EP1"/>
      <c r="EQ1"/>
      <c r="ER1"/>
      <c r="ES1"/>
      <c r="ET1"/>
      <c r="EU1"/>
    </row>
    <row r="2" spans="1:157" ht="13.15">
      <c r="A2" s="4" t="s">
        <v>106</v>
      </c>
      <c r="C2" s="11"/>
      <c r="D2" s="47"/>
      <c r="E2" s="12"/>
      <c r="F2" s="47"/>
      <c r="G2" s="47"/>
      <c r="H2" s="47"/>
      <c r="I2" s="47"/>
      <c r="J2" s="47"/>
      <c r="K2" s="47"/>
      <c r="L2" s="47"/>
      <c r="M2" s="47"/>
      <c r="N2" s="47"/>
      <c r="O2" s="47"/>
      <c r="P2" s="47"/>
      <c r="Q2" s="47"/>
      <c r="T2" s="47"/>
      <c r="W2" s="47"/>
      <c r="Z2" s="47"/>
      <c r="AC2" s="47"/>
      <c r="AF2" s="47"/>
      <c r="AI2" s="112"/>
      <c r="AL2" s="112"/>
      <c r="AO2" s="112"/>
      <c r="AU2" s="112"/>
      <c r="AX2" s="112"/>
      <c r="AY2" s="3"/>
      <c r="AZ2" s="3"/>
      <c r="BA2" s="112"/>
      <c r="BB2" s="3"/>
      <c r="BC2" s="3"/>
      <c r="BD2" s="112"/>
      <c r="BE2" s="3"/>
      <c r="BF2" s="3"/>
      <c r="BG2" s="112"/>
      <c r="BH2" s="3"/>
      <c r="BI2" s="3"/>
    </row>
    <row r="3" spans="1:157" ht="13.15">
      <c r="A3" s="55" t="s">
        <v>75</v>
      </c>
      <c r="AX3" s="3"/>
      <c r="AY3" s="3"/>
      <c r="AZ3" s="3"/>
      <c r="BA3" s="3"/>
      <c r="BB3" s="3"/>
      <c r="BC3" s="3"/>
      <c r="BD3" s="3"/>
      <c r="BE3" s="3"/>
      <c r="BF3" s="3"/>
      <c r="BG3" s="3"/>
      <c r="BH3" s="3"/>
      <c r="BI3" s="3"/>
    </row>
    <row r="4" spans="1:157" ht="6.95" customHeight="1" thickBot="1">
      <c r="A4" s="14" t="s">
        <v>76</v>
      </c>
      <c r="B4" s="3" t="s">
        <v>76</v>
      </c>
      <c r="C4" s="15"/>
      <c r="Q4" s="100"/>
      <c r="R4" s="100"/>
      <c r="T4" s="100"/>
      <c r="U4" s="100"/>
      <c r="W4" s="100"/>
      <c r="X4" s="100"/>
      <c r="Z4" s="100"/>
      <c r="AA4" s="100"/>
      <c r="AC4" s="100"/>
      <c r="AD4" s="100"/>
      <c r="AF4" s="100"/>
      <c r="AG4" s="100"/>
      <c r="AI4" s="100"/>
      <c r="AJ4" s="100"/>
      <c r="AL4" s="100"/>
      <c r="AM4" s="100"/>
      <c r="AO4" s="100"/>
      <c r="AP4" s="100"/>
      <c r="AU4" s="100"/>
      <c r="AV4" s="100"/>
      <c r="AX4" s="100"/>
      <c r="AY4" s="100"/>
      <c r="AZ4" s="3"/>
      <c r="BA4" s="100"/>
      <c r="BB4" s="100"/>
      <c r="BC4" s="3"/>
      <c r="BD4" s="100"/>
      <c r="BE4" s="100"/>
      <c r="BF4" s="3"/>
      <c r="BG4" s="100"/>
      <c r="BH4" s="100"/>
      <c r="BI4" s="3"/>
    </row>
    <row r="5" spans="1:157" ht="14.1" customHeight="1" thickTop="1">
      <c r="A5" s="16" t="s">
        <v>76</v>
      </c>
      <c r="B5" s="370">
        <v>35429</v>
      </c>
      <c r="C5" s="371"/>
      <c r="D5" s="372"/>
      <c r="E5" s="370">
        <v>35794</v>
      </c>
      <c r="F5" s="371"/>
      <c r="G5" s="372"/>
      <c r="H5" s="371">
        <v>36159</v>
      </c>
      <c r="I5" s="371"/>
      <c r="J5" s="372"/>
      <c r="K5" s="371">
        <v>36524</v>
      </c>
      <c r="L5" s="371"/>
      <c r="M5" s="372"/>
      <c r="N5" s="371">
        <v>36890</v>
      </c>
      <c r="O5" s="371"/>
      <c r="P5" s="372"/>
      <c r="Q5" s="371">
        <v>37255</v>
      </c>
      <c r="R5" s="371"/>
      <c r="S5" s="372"/>
      <c r="T5" s="371">
        <v>37620</v>
      </c>
      <c r="U5" s="371"/>
      <c r="V5" s="372"/>
      <c r="W5" s="371">
        <v>37985</v>
      </c>
      <c r="X5" s="371"/>
      <c r="Y5" s="372"/>
      <c r="Z5" s="371">
        <v>38351</v>
      </c>
      <c r="AA5" s="371"/>
      <c r="AB5" s="372"/>
      <c r="AC5" s="371">
        <v>38716</v>
      </c>
      <c r="AD5" s="371"/>
      <c r="AE5" s="372"/>
      <c r="AF5" s="371">
        <v>39081</v>
      </c>
      <c r="AG5" s="371"/>
      <c r="AH5" s="372"/>
      <c r="AI5" s="369">
        <v>39446</v>
      </c>
      <c r="AJ5" s="367"/>
      <c r="AK5" s="368"/>
      <c r="AL5" s="369">
        <v>39812</v>
      </c>
      <c r="AM5" s="367"/>
      <c r="AN5" s="368"/>
      <c r="AO5" s="369">
        <v>40177</v>
      </c>
      <c r="AP5" s="367"/>
      <c r="AQ5" s="368"/>
      <c r="AR5" s="369">
        <v>40542</v>
      </c>
      <c r="AS5" s="367"/>
      <c r="AT5" s="368"/>
      <c r="AU5" s="369">
        <v>40907</v>
      </c>
      <c r="AV5" s="367"/>
      <c r="AW5" s="368"/>
      <c r="AX5" s="369">
        <v>41273</v>
      </c>
      <c r="AY5" s="367"/>
      <c r="AZ5" s="368"/>
      <c r="BA5" s="369">
        <v>41638</v>
      </c>
      <c r="BB5" s="367"/>
      <c r="BC5" s="368"/>
      <c r="BD5" s="369">
        <v>42003</v>
      </c>
      <c r="BE5" s="367"/>
      <c r="BF5" s="368"/>
      <c r="BG5" s="369">
        <v>42368</v>
      </c>
      <c r="BH5" s="367"/>
      <c r="BI5" s="368"/>
      <c r="BJ5" s="367">
        <v>42734</v>
      </c>
      <c r="BK5" s="367"/>
      <c r="BL5" s="368"/>
      <c r="BM5" s="367">
        <v>43099</v>
      </c>
      <c r="BN5" s="367"/>
      <c r="BO5" s="368"/>
      <c r="BP5" s="367">
        <v>43464</v>
      </c>
      <c r="BQ5" s="367"/>
      <c r="BR5" s="368"/>
      <c r="BS5" s="367">
        <v>43829</v>
      </c>
      <c r="BT5" s="367"/>
      <c r="BU5" s="368"/>
      <c r="BV5" s="310"/>
      <c r="BW5" s="310"/>
      <c r="BX5" s="310"/>
      <c r="BY5" s="310"/>
      <c r="BZ5" s="310"/>
      <c r="CA5" s="310"/>
      <c r="CB5" s="310"/>
      <c r="CC5" s="310"/>
      <c r="CD5" s="310"/>
      <c r="CE5" s="310"/>
      <c r="CF5" s="310"/>
      <c r="CG5" s="310"/>
      <c r="CH5" s="310"/>
      <c r="CI5" s="310"/>
      <c r="CJ5" s="310"/>
      <c r="CK5" s="310"/>
      <c r="CL5" s="310"/>
      <c r="CM5" s="310"/>
      <c r="CN5" s="310"/>
      <c r="CO5" s="310"/>
      <c r="CP5" s="310"/>
      <c r="CQ5" s="310"/>
      <c r="CR5" s="310"/>
      <c r="CS5" s="310"/>
      <c r="CT5" s="310"/>
      <c r="CU5" s="310"/>
      <c r="CV5" s="310"/>
      <c r="CW5" s="310"/>
      <c r="CX5" s="310"/>
      <c r="CY5" s="310"/>
      <c r="CZ5" s="310"/>
      <c r="DA5" s="310"/>
      <c r="DB5" s="310"/>
      <c r="DC5" s="310"/>
      <c r="DD5" s="310"/>
      <c r="DE5" s="310"/>
      <c r="DF5" s="310"/>
      <c r="DG5" s="310"/>
      <c r="DH5" s="310"/>
      <c r="DI5" s="310"/>
      <c r="DJ5" s="310"/>
      <c r="DK5" s="310"/>
      <c r="DL5" s="310"/>
      <c r="DM5" s="310"/>
      <c r="DN5" s="310"/>
      <c r="DO5" s="310"/>
      <c r="DP5" s="310"/>
      <c r="DQ5" s="310"/>
      <c r="DR5" s="310"/>
      <c r="DS5" s="310"/>
      <c r="DT5" s="310"/>
      <c r="DU5" s="310"/>
      <c r="DV5" s="310"/>
      <c r="DW5" s="310"/>
      <c r="DX5" s="310"/>
      <c r="DY5" s="310"/>
      <c r="DZ5" s="310"/>
      <c r="EA5" s="310"/>
      <c r="EB5" s="310"/>
      <c r="EC5" s="310"/>
      <c r="ED5" s="310"/>
      <c r="EE5" s="310"/>
      <c r="EF5" s="310"/>
      <c r="EG5" s="310"/>
      <c r="EH5" s="310"/>
      <c r="EI5" s="310"/>
      <c r="EJ5" s="310"/>
      <c r="EK5" s="310"/>
      <c r="EL5" s="310"/>
      <c r="EM5" s="310"/>
    </row>
    <row r="6" spans="1:157" ht="13.15">
      <c r="A6" s="201" t="s">
        <v>77</v>
      </c>
      <c r="B6" s="20" t="s">
        <v>78</v>
      </c>
      <c r="C6" s="18" t="s">
        <v>79</v>
      </c>
      <c r="D6" s="19" t="s">
        <v>80</v>
      </c>
      <c r="E6" s="59" t="s">
        <v>78</v>
      </c>
      <c r="F6" s="53" t="s">
        <v>79</v>
      </c>
      <c r="G6" s="58" t="s">
        <v>80</v>
      </c>
      <c r="H6" s="53" t="s">
        <v>78</v>
      </c>
      <c r="I6" s="53" t="s">
        <v>79</v>
      </c>
      <c r="J6" s="58" t="s">
        <v>80</v>
      </c>
      <c r="K6" s="53" t="s">
        <v>78</v>
      </c>
      <c r="L6" s="53" t="s">
        <v>79</v>
      </c>
      <c r="M6" s="58" t="s">
        <v>80</v>
      </c>
      <c r="N6" s="53" t="s">
        <v>78</v>
      </c>
      <c r="O6" s="53" t="s">
        <v>79</v>
      </c>
      <c r="P6" s="58" t="s">
        <v>80</v>
      </c>
      <c r="Q6" s="53" t="s">
        <v>78</v>
      </c>
      <c r="R6" s="53" t="s">
        <v>79</v>
      </c>
      <c r="S6" s="58" t="s">
        <v>80</v>
      </c>
      <c r="T6" s="53" t="s">
        <v>78</v>
      </c>
      <c r="U6" s="53" t="s">
        <v>79</v>
      </c>
      <c r="V6" s="58" t="s">
        <v>80</v>
      </c>
      <c r="W6" s="53" t="s">
        <v>78</v>
      </c>
      <c r="X6" s="53" t="s">
        <v>79</v>
      </c>
      <c r="Y6" s="58" t="s">
        <v>80</v>
      </c>
      <c r="Z6" s="53" t="s">
        <v>78</v>
      </c>
      <c r="AA6" s="53" t="s">
        <v>79</v>
      </c>
      <c r="AB6" s="58" t="s">
        <v>80</v>
      </c>
      <c r="AC6" s="53" t="s">
        <v>78</v>
      </c>
      <c r="AD6" s="53" t="s">
        <v>79</v>
      </c>
      <c r="AE6" s="58" t="s">
        <v>80</v>
      </c>
      <c r="AF6" s="53" t="s">
        <v>78</v>
      </c>
      <c r="AG6" s="53" t="s">
        <v>79</v>
      </c>
      <c r="AH6" s="58" t="s">
        <v>80</v>
      </c>
      <c r="AI6" s="53" t="s">
        <v>78</v>
      </c>
      <c r="AJ6" s="53" t="s">
        <v>79</v>
      </c>
      <c r="AK6" s="58" t="s">
        <v>80</v>
      </c>
      <c r="AL6" s="53" t="s">
        <v>78</v>
      </c>
      <c r="AM6" s="53" t="s">
        <v>79</v>
      </c>
      <c r="AN6" s="58" t="s">
        <v>80</v>
      </c>
      <c r="AO6" s="53" t="s">
        <v>78</v>
      </c>
      <c r="AP6" s="53" t="s">
        <v>79</v>
      </c>
      <c r="AQ6" s="58" t="s">
        <v>80</v>
      </c>
      <c r="AR6" s="53" t="s">
        <v>78</v>
      </c>
      <c r="AS6" s="53" t="s">
        <v>79</v>
      </c>
      <c r="AT6" s="58" t="s">
        <v>80</v>
      </c>
      <c r="AU6" s="53" t="s">
        <v>78</v>
      </c>
      <c r="AV6" s="53" t="s">
        <v>79</v>
      </c>
      <c r="AW6" s="58" t="s">
        <v>80</v>
      </c>
      <c r="AX6" s="53" t="s">
        <v>78</v>
      </c>
      <c r="AY6" s="53" t="s">
        <v>79</v>
      </c>
      <c r="AZ6" s="58" t="s">
        <v>80</v>
      </c>
      <c r="BA6" s="53" t="s">
        <v>78</v>
      </c>
      <c r="BB6" s="53" t="s">
        <v>79</v>
      </c>
      <c r="BC6" s="58" t="s">
        <v>80</v>
      </c>
      <c r="BD6" s="53" t="s">
        <v>78</v>
      </c>
      <c r="BE6" s="53" t="s">
        <v>79</v>
      </c>
      <c r="BF6" s="58" t="s">
        <v>80</v>
      </c>
      <c r="BG6" s="53" t="s">
        <v>78</v>
      </c>
      <c r="BH6" s="53" t="s">
        <v>79</v>
      </c>
      <c r="BI6" s="58" t="s">
        <v>80</v>
      </c>
      <c r="BJ6" s="53" t="s">
        <v>78</v>
      </c>
      <c r="BK6" s="53" t="s">
        <v>79</v>
      </c>
      <c r="BL6" s="58" t="s">
        <v>80</v>
      </c>
      <c r="BM6" s="53" t="s">
        <v>78</v>
      </c>
      <c r="BN6" s="53" t="s">
        <v>79</v>
      </c>
      <c r="BO6" s="58" t="s">
        <v>80</v>
      </c>
      <c r="BP6" s="53" t="s">
        <v>78</v>
      </c>
      <c r="BQ6" s="53" t="s">
        <v>79</v>
      </c>
      <c r="BR6" s="58" t="s">
        <v>80</v>
      </c>
      <c r="BS6" s="53" t="s">
        <v>78</v>
      </c>
      <c r="BT6" s="53" t="s">
        <v>79</v>
      </c>
      <c r="BU6" s="58" t="s">
        <v>80</v>
      </c>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V6" s="53" t="s">
        <v>78</v>
      </c>
      <c r="EW6" s="53" t="s">
        <v>79</v>
      </c>
      <c r="EX6" s="58" t="s">
        <v>80</v>
      </c>
      <c r="EY6" s="53" t="s">
        <v>78</v>
      </c>
      <c r="EZ6" s="53" t="s">
        <v>79</v>
      </c>
      <c r="FA6" s="58" t="s">
        <v>80</v>
      </c>
    </row>
    <row r="7" spans="1:157" s="54" customFormat="1" ht="14.1" customHeight="1">
      <c r="A7" s="68" t="s">
        <v>81</v>
      </c>
      <c r="B7" s="67">
        <v>63519</v>
      </c>
      <c r="C7" s="21">
        <v>59236</v>
      </c>
      <c r="D7" s="65">
        <v>122755</v>
      </c>
      <c r="E7" s="66">
        <v>60893</v>
      </c>
      <c r="F7" s="21">
        <v>57366</v>
      </c>
      <c r="G7" s="64">
        <v>118259</v>
      </c>
      <c r="H7" s="67">
        <v>59867</v>
      </c>
      <c r="I7" s="21">
        <v>56095</v>
      </c>
      <c r="J7" s="64">
        <v>115962</v>
      </c>
      <c r="K7" s="67">
        <v>59616</v>
      </c>
      <c r="L7" s="21">
        <v>56258</v>
      </c>
      <c r="M7" s="64">
        <v>115874</v>
      </c>
      <c r="N7" s="67">
        <v>59474</v>
      </c>
      <c r="O7" s="21">
        <v>56243</v>
      </c>
      <c r="P7" s="64">
        <v>115717</v>
      </c>
      <c r="Q7" s="67">
        <v>59573</v>
      </c>
      <c r="R7" s="21">
        <v>56673</v>
      </c>
      <c r="S7" s="64">
        <v>116246</v>
      </c>
      <c r="T7" s="67">
        <v>61599</v>
      </c>
      <c r="U7" s="21">
        <v>58275</v>
      </c>
      <c r="V7" s="64">
        <f>U7+T7</f>
        <v>119874</v>
      </c>
      <c r="W7" s="137">
        <v>65010</v>
      </c>
      <c r="X7" s="30">
        <v>61863</v>
      </c>
      <c r="Y7" s="64">
        <v>126873</v>
      </c>
      <c r="Z7" s="13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0)</f>
        <v>67788</v>
      </c>
      <c r="AA7" s="13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0)</f>
        <v>64113</v>
      </c>
      <c r="AB7" s="64">
        <f>AA7+Z7</f>
        <v>131901</v>
      </c>
      <c r="AC7" s="13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0)</f>
        <v>70031</v>
      </c>
      <c r="AD7" s="13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0)</f>
        <v>66007</v>
      </c>
      <c r="AE7" s="64">
        <f>AD7+AC7</f>
        <v>136038</v>
      </c>
      <c r="AF7" s="13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0)</f>
        <v>71102</v>
      </c>
      <c r="AG7" s="13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0)</f>
        <v>66996</v>
      </c>
      <c r="AH7" s="64">
        <f>AG7+AF7</f>
        <v>138098</v>
      </c>
      <c r="AI7" s="13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0)</f>
        <v>72721</v>
      </c>
      <c r="AJ7" s="13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0)</f>
        <v>68812</v>
      </c>
      <c r="AK7" s="64">
        <f>AJ7+AI7</f>
        <v>141533</v>
      </c>
      <c r="AL7" s="13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0)</f>
        <v>74113</v>
      </c>
      <c r="AM7" s="13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0)</f>
        <v>70095</v>
      </c>
      <c r="AN7" s="64">
        <f>AM7+AL7</f>
        <v>144208</v>
      </c>
      <c r="AO7" s="13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0)</f>
        <v>75050</v>
      </c>
      <c r="AP7" s="13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0)</f>
        <v>71037</v>
      </c>
      <c r="AQ7" s="64">
        <f>AP7+AO7</f>
        <v>146087</v>
      </c>
      <c r="AR7" s="13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0)</f>
        <v>75905</v>
      </c>
      <c r="AS7" s="13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0)</f>
        <v>71838</v>
      </c>
      <c r="AT7" s="64">
        <f>AS7+AR7</f>
        <v>147743</v>
      </c>
      <c r="AU7" s="13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0)</f>
        <v>76253</v>
      </c>
      <c r="AV7" s="13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0)</f>
        <v>72004</v>
      </c>
      <c r="AW7" s="64">
        <f>AV7+AU7</f>
        <v>148257</v>
      </c>
      <c r="AX7" s="13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0)</f>
        <v>75152</v>
      </c>
      <c r="AY7" s="13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0)</f>
        <v>71281</v>
      </c>
      <c r="AZ7" s="64">
        <f>AY7+AX7</f>
        <v>146433</v>
      </c>
      <c r="BA7" s="13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0)</f>
        <v>73100</v>
      </c>
      <c r="BB7" s="13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0)</f>
        <v>69135</v>
      </c>
      <c r="BC7" s="64">
        <f>BB7+BA7</f>
        <v>142235</v>
      </c>
      <c r="BD7" s="13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0)</f>
        <v>70751</v>
      </c>
      <c r="BE7" s="13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0)</f>
        <v>66859</v>
      </c>
      <c r="BF7" s="64">
        <f>BE7+BD7</f>
        <v>137610</v>
      </c>
      <c r="BG7" s="13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0)</f>
        <v>68812</v>
      </c>
      <c r="BH7" s="13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0)</f>
        <v>64638</v>
      </c>
      <c r="BI7" s="64">
        <f>BH7+BG7</f>
        <v>133450</v>
      </c>
      <c r="BJ7" s="13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0)</f>
        <v>66337</v>
      </c>
      <c r="BK7" s="13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0)</f>
        <v>62565</v>
      </c>
      <c r="BL7" s="64">
        <f>BK7+BJ7</f>
        <v>128902</v>
      </c>
      <c r="BM7" s="13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0)</f>
        <v>66350</v>
      </c>
      <c r="BN7" s="13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0)</f>
        <v>62662</v>
      </c>
      <c r="BO7" s="64">
        <f>BN7+BM7</f>
        <v>129012</v>
      </c>
      <c r="BP7" s="13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0)</f>
        <v>66752</v>
      </c>
      <c r="BQ7" s="13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0)</f>
        <v>63335</v>
      </c>
      <c r="BR7" s="64">
        <f>BQ7+BP7</f>
        <v>130087</v>
      </c>
      <c r="BS7" s="13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0)</f>
        <v>67800</v>
      </c>
      <c r="BT7" s="13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0)</f>
        <v>63766</v>
      </c>
      <c r="BU7" s="64">
        <f>BT7+BS7</f>
        <v>131566</v>
      </c>
      <c r="BV7" s="312"/>
      <c r="BW7" s="312"/>
      <c r="BX7" s="312"/>
      <c r="BY7" s="312"/>
      <c r="BZ7" s="312"/>
      <c r="CA7" s="312"/>
      <c r="CB7" s="312"/>
      <c r="CC7" s="312"/>
      <c r="CD7" s="312"/>
      <c r="CE7" s="312"/>
      <c r="CF7" s="312"/>
      <c r="CG7" s="312"/>
      <c r="CH7" s="312"/>
      <c r="CI7" s="312"/>
      <c r="CJ7" s="312"/>
      <c r="CK7" s="312"/>
      <c r="CL7" s="312"/>
      <c r="CM7" s="312"/>
      <c r="CN7" s="312"/>
      <c r="CO7" s="312"/>
      <c r="CP7" s="312"/>
      <c r="CQ7" s="312"/>
      <c r="CR7" s="312"/>
      <c r="CS7" s="312"/>
      <c r="CT7" s="312"/>
      <c r="CU7" s="312"/>
      <c r="CV7" s="312"/>
      <c r="CW7" s="312"/>
      <c r="CX7" s="312"/>
      <c r="CY7" s="312"/>
      <c r="CZ7" s="312"/>
      <c r="DA7" s="312"/>
      <c r="DB7" s="312"/>
      <c r="DC7" s="312"/>
      <c r="DD7" s="312"/>
      <c r="DE7" s="312"/>
      <c r="DF7" s="312"/>
      <c r="DG7" s="312"/>
      <c r="DH7" s="312"/>
      <c r="DI7" s="312"/>
      <c r="DJ7" s="312"/>
      <c r="DK7" s="312"/>
      <c r="DL7" s="312"/>
      <c r="DM7" s="312"/>
      <c r="DN7" s="312"/>
      <c r="DO7" s="312"/>
      <c r="DP7" s="312"/>
      <c r="DQ7" s="312"/>
      <c r="DR7" s="312"/>
      <c r="DS7" s="312"/>
      <c r="DT7" s="312"/>
      <c r="DU7" s="312"/>
      <c r="DV7" s="312"/>
      <c r="DW7" s="312"/>
      <c r="DX7" s="312"/>
      <c r="DY7" s="312"/>
      <c r="DZ7" s="312"/>
      <c r="EA7" s="312"/>
      <c r="EB7" s="312"/>
      <c r="EC7" s="312"/>
      <c r="ED7" s="312"/>
      <c r="EE7" s="312"/>
      <c r="EF7" s="312"/>
      <c r="EG7" s="312"/>
      <c r="EH7" s="312"/>
      <c r="EI7" s="312"/>
      <c r="EJ7" s="312"/>
      <c r="EK7" s="312"/>
      <c r="EL7" s="312"/>
      <c r="EM7" s="312"/>
      <c r="EN7"/>
      <c r="EO7"/>
      <c r="EP7"/>
      <c r="EQ7"/>
      <c r="ER7"/>
      <c r="ES7"/>
      <c r="ET7"/>
      <c r="EU7"/>
      <c r="EV7" s="103">
        <f t="shared" ref="EV7:EV27" si="0">BH7-AL7</f>
        <v>-9475</v>
      </c>
      <c r="EW7" s="103">
        <f t="shared" ref="EW7:EW27" si="1">BI7-AM7</f>
        <v>63355</v>
      </c>
      <c r="EX7" s="103">
        <f t="shared" ref="EX7:EX27" si="2">BJ7-AN7</f>
        <v>-77871</v>
      </c>
      <c r="EY7" s="103">
        <f t="shared" ref="EY7:EY27" si="3">BK7-AO7</f>
        <v>-12485</v>
      </c>
      <c r="EZ7" s="103">
        <f t="shared" ref="EZ7:EZ27" si="4">BL7-AP7</f>
        <v>57865</v>
      </c>
      <c r="FA7" s="103">
        <f t="shared" ref="FA7:FA27" si="5">BM7-AQ7</f>
        <v>-79737</v>
      </c>
    </row>
    <row r="8" spans="1:157" s="54" customFormat="1" ht="14.1" customHeight="1">
      <c r="A8" s="69" t="s">
        <v>82</v>
      </c>
      <c r="B8" s="67">
        <v>75034</v>
      </c>
      <c r="C8" s="21">
        <v>70966</v>
      </c>
      <c r="D8" s="65">
        <v>146000</v>
      </c>
      <c r="E8" s="66">
        <v>71971</v>
      </c>
      <c r="F8" s="21">
        <v>67906</v>
      </c>
      <c r="G8" s="64">
        <v>139877</v>
      </c>
      <c r="H8" s="67">
        <v>68643</v>
      </c>
      <c r="I8" s="21">
        <v>64850</v>
      </c>
      <c r="J8" s="64">
        <v>133493</v>
      </c>
      <c r="K8" s="67">
        <v>66359</v>
      </c>
      <c r="L8" s="21">
        <v>62563</v>
      </c>
      <c r="M8" s="64">
        <v>128922</v>
      </c>
      <c r="N8" s="67">
        <v>64646</v>
      </c>
      <c r="O8" s="21">
        <v>60803</v>
      </c>
      <c r="P8" s="64">
        <v>125449</v>
      </c>
      <c r="Q8" s="67">
        <v>63234</v>
      </c>
      <c r="R8" s="21">
        <v>59665</v>
      </c>
      <c r="S8" s="64">
        <v>122899</v>
      </c>
      <c r="T8" s="67">
        <v>63194</v>
      </c>
      <c r="U8" s="21">
        <v>60057</v>
      </c>
      <c r="V8" s="64">
        <f t="shared" ref="V8:V26" si="6">U8+T8</f>
        <v>123251</v>
      </c>
      <c r="W8" s="137">
        <v>65707</v>
      </c>
      <c r="X8" s="30">
        <v>62128</v>
      </c>
      <c r="Y8" s="64">
        <v>127835</v>
      </c>
      <c r="Z8" s="13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5)</f>
        <v>66962</v>
      </c>
      <c r="AA8" s="13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5)</f>
        <v>63637</v>
      </c>
      <c r="AB8" s="64">
        <f t="shared" ref="AB8:AB26" si="7">AA8+Z8</f>
        <v>130599</v>
      </c>
      <c r="AC8" s="13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5)</f>
        <v>68551</v>
      </c>
      <c r="AD8" s="13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5)</f>
        <v>65102</v>
      </c>
      <c r="AE8" s="64">
        <f t="shared" ref="AE8:AE26" si="8">AD8+AC8</f>
        <v>133653</v>
      </c>
      <c r="AF8" s="13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5)</f>
        <v>70523</v>
      </c>
      <c r="AG8" s="13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5)</f>
        <v>67151</v>
      </c>
      <c r="AH8" s="64">
        <f t="shared" ref="AH8:AH26" si="9">AG8+AF8</f>
        <v>137674</v>
      </c>
      <c r="AI8" s="13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5)</f>
        <v>73873</v>
      </c>
      <c r="AJ8" s="13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5)</f>
        <v>69825</v>
      </c>
      <c r="AK8" s="64">
        <f t="shared" ref="AK8:AK26" si="10">AJ8+AI8</f>
        <v>143698</v>
      </c>
      <c r="AL8" s="13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5)</f>
        <v>76873</v>
      </c>
      <c r="AM8" s="13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5)</f>
        <v>72873</v>
      </c>
      <c r="AN8" s="64">
        <f t="shared" ref="AN8:AN26" si="11">AM8+AL8</f>
        <v>149746</v>
      </c>
      <c r="AO8" s="13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5)</f>
        <v>79669</v>
      </c>
      <c r="AP8" s="13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5)</f>
        <v>75466</v>
      </c>
      <c r="AQ8" s="64">
        <f t="shared" ref="AQ8:AQ26" si="12">AP8+AO8</f>
        <v>155135</v>
      </c>
      <c r="AR8" s="13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5)</f>
        <v>82373</v>
      </c>
      <c r="AS8" s="13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5)</f>
        <v>77767</v>
      </c>
      <c r="AT8" s="64">
        <f t="shared" ref="AT8:AT27" si="13">AS8+AR8</f>
        <v>160140</v>
      </c>
      <c r="AU8" s="13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5)</f>
        <v>84166</v>
      </c>
      <c r="AV8" s="13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5)</f>
        <v>79278</v>
      </c>
      <c r="AW8" s="64">
        <f t="shared" ref="AW8:AW27" si="14">AV8+AU8</f>
        <v>163444</v>
      </c>
      <c r="AX8" s="13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5)</f>
        <v>84042</v>
      </c>
      <c r="AY8" s="13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5)</f>
        <v>79402</v>
      </c>
      <c r="AZ8" s="64">
        <f t="shared" ref="AZ8:AZ27" si="15">AY8+AX8</f>
        <v>163444</v>
      </c>
      <c r="BA8" s="13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5)</f>
        <v>84531</v>
      </c>
      <c r="BB8" s="13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5)</f>
        <v>79509</v>
      </c>
      <c r="BC8" s="64">
        <f t="shared" ref="BC8:BC27" si="16">BB8+BA8</f>
        <v>164040</v>
      </c>
      <c r="BD8" s="13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5)</f>
        <v>83934</v>
      </c>
      <c r="BE8" s="13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5)</f>
        <v>79374</v>
      </c>
      <c r="BF8" s="64">
        <f t="shared" ref="BF8:BF27" si="17">BE8+BD8</f>
        <v>163308</v>
      </c>
      <c r="BG8" s="13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5)</f>
        <v>83942</v>
      </c>
      <c r="BH8" s="13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5)</f>
        <v>79176</v>
      </c>
      <c r="BI8" s="64">
        <f t="shared" ref="BI8:BI27" si="18">BH8+BG8</f>
        <v>163118</v>
      </c>
      <c r="BJ8" s="13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5)</f>
        <v>83586</v>
      </c>
      <c r="BK8" s="13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5)</f>
        <v>79046</v>
      </c>
      <c r="BL8" s="64">
        <f t="shared" ref="BL8:BL27" si="19">BK8+BJ8</f>
        <v>162632</v>
      </c>
      <c r="BM8" s="13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5)</f>
        <v>85180</v>
      </c>
      <c r="BN8" s="13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5)</f>
        <v>80445</v>
      </c>
      <c r="BO8" s="64">
        <f t="shared" ref="BO8:BO27" si="20">BN8+BM8</f>
        <v>165625</v>
      </c>
      <c r="BP8" s="13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5)</f>
        <v>85539</v>
      </c>
      <c r="BQ8" s="13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5)</f>
        <v>80607</v>
      </c>
      <c r="BR8" s="64">
        <f t="shared" ref="BR8:BR27" si="21">BQ8+BP8</f>
        <v>166146</v>
      </c>
      <c r="BS8" s="13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5)</f>
        <v>85816</v>
      </c>
      <c r="BT8" s="13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5)</f>
        <v>81165</v>
      </c>
      <c r="BU8" s="64">
        <f t="shared" ref="BU8:BU27" si="22">BT8+BS8</f>
        <v>166981</v>
      </c>
      <c r="BV8" s="312"/>
      <c r="BW8" s="312"/>
      <c r="BX8" s="312"/>
      <c r="BY8" s="312"/>
      <c r="BZ8" s="312"/>
      <c r="CA8" s="312"/>
      <c r="CB8" s="312"/>
      <c r="CC8" s="312"/>
      <c r="CD8" s="312"/>
      <c r="CE8" s="312"/>
      <c r="CF8" s="312"/>
      <c r="CG8" s="312"/>
      <c r="CH8" s="312"/>
      <c r="CI8" s="312"/>
      <c r="CJ8" s="312"/>
      <c r="CK8" s="312"/>
      <c r="CL8" s="312"/>
      <c r="CM8" s="312"/>
      <c r="CN8" s="312"/>
      <c r="CO8" s="312"/>
      <c r="CP8" s="312"/>
      <c r="CQ8" s="312"/>
      <c r="CR8" s="312"/>
      <c r="CS8" s="312"/>
      <c r="CT8" s="312"/>
      <c r="CU8" s="312"/>
      <c r="CV8" s="312"/>
      <c r="CW8" s="312"/>
      <c r="CX8" s="312"/>
      <c r="CY8" s="312"/>
      <c r="CZ8" s="312"/>
      <c r="DA8" s="312"/>
      <c r="DB8" s="312"/>
      <c r="DC8" s="312"/>
      <c r="DD8" s="312"/>
      <c r="DE8" s="312"/>
      <c r="DF8" s="312"/>
      <c r="DG8" s="312"/>
      <c r="DH8" s="312"/>
      <c r="DI8" s="312"/>
      <c r="DJ8" s="312"/>
      <c r="DK8" s="312"/>
      <c r="DL8" s="312"/>
      <c r="DM8" s="312"/>
      <c r="DN8" s="312"/>
      <c r="DO8" s="312"/>
      <c r="DP8" s="312"/>
      <c r="DQ8" s="312"/>
      <c r="DR8" s="312"/>
      <c r="DS8" s="312"/>
      <c r="DT8" s="312"/>
      <c r="DU8" s="312"/>
      <c r="DV8" s="312"/>
      <c r="DW8" s="312"/>
      <c r="DX8" s="312"/>
      <c r="DY8" s="312"/>
      <c r="DZ8" s="312"/>
      <c r="EA8" s="312"/>
      <c r="EB8" s="312"/>
      <c r="EC8" s="312"/>
      <c r="ED8" s="312"/>
      <c r="EE8" s="312"/>
      <c r="EF8" s="312"/>
      <c r="EG8" s="312"/>
      <c r="EH8" s="312"/>
      <c r="EI8" s="312"/>
      <c r="EJ8" s="312"/>
      <c r="EK8" s="312"/>
      <c r="EL8" s="312"/>
      <c r="EM8" s="312"/>
      <c r="EN8"/>
      <c r="EO8"/>
      <c r="EP8"/>
      <c r="EQ8"/>
      <c r="ER8"/>
      <c r="ES8"/>
      <c r="ET8"/>
      <c r="EU8"/>
      <c r="EV8" s="103">
        <f t="shared" si="0"/>
        <v>2303</v>
      </c>
      <c r="EW8" s="103">
        <f t="shared" si="1"/>
        <v>90245</v>
      </c>
      <c r="EX8" s="103">
        <f t="shared" si="2"/>
        <v>-66160</v>
      </c>
      <c r="EY8" s="103">
        <f t="shared" si="3"/>
        <v>-623</v>
      </c>
      <c r="EZ8" s="103">
        <f t="shared" si="4"/>
        <v>87166</v>
      </c>
      <c r="FA8" s="103">
        <f t="shared" si="5"/>
        <v>-69955</v>
      </c>
    </row>
    <row r="9" spans="1:157" s="54" customFormat="1" ht="14.1" customHeight="1">
      <c r="A9" s="68" t="s">
        <v>83</v>
      </c>
      <c r="B9" s="67">
        <v>80019</v>
      </c>
      <c r="C9" s="21">
        <v>77107</v>
      </c>
      <c r="D9" s="65">
        <v>157126</v>
      </c>
      <c r="E9" s="66">
        <v>77995</v>
      </c>
      <c r="F9" s="21">
        <v>74821</v>
      </c>
      <c r="G9" s="64">
        <v>152816</v>
      </c>
      <c r="H9" s="67">
        <v>76114</v>
      </c>
      <c r="I9" s="21">
        <v>72760</v>
      </c>
      <c r="J9" s="64">
        <v>148874</v>
      </c>
      <c r="K9" s="67">
        <v>73954</v>
      </c>
      <c r="L9" s="21">
        <v>70400</v>
      </c>
      <c r="M9" s="64">
        <v>144354</v>
      </c>
      <c r="N9" s="67">
        <v>72409</v>
      </c>
      <c r="O9" s="21">
        <v>68933</v>
      </c>
      <c r="P9" s="64">
        <v>141342</v>
      </c>
      <c r="Q9" s="67">
        <v>70665</v>
      </c>
      <c r="R9" s="21">
        <v>66831</v>
      </c>
      <c r="S9" s="64">
        <v>137496</v>
      </c>
      <c r="T9" s="67">
        <v>69827</v>
      </c>
      <c r="U9" s="21">
        <v>66153</v>
      </c>
      <c r="V9" s="64">
        <f t="shared" si="6"/>
        <v>135980</v>
      </c>
      <c r="W9" s="137">
        <v>70731</v>
      </c>
      <c r="X9" s="30">
        <v>67106</v>
      </c>
      <c r="Y9" s="64">
        <v>137837</v>
      </c>
      <c r="Z9" s="13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10)</f>
        <v>70826</v>
      </c>
      <c r="AA9" s="13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10)</f>
        <v>66741</v>
      </c>
      <c r="AB9" s="64">
        <f t="shared" si="7"/>
        <v>137567</v>
      </c>
      <c r="AC9" s="13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10)</f>
        <v>71011</v>
      </c>
      <c r="AD9" s="13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10)</f>
        <v>66750</v>
      </c>
      <c r="AE9" s="64">
        <f t="shared" si="8"/>
        <v>137761</v>
      </c>
      <c r="AF9" s="13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10)</f>
        <v>71270</v>
      </c>
      <c r="AG9" s="13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10)</f>
        <v>67261</v>
      </c>
      <c r="AH9" s="64">
        <f t="shared" si="9"/>
        <v>138531</v>
      </c>
      <c r="AI9" s="13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10)</f>
        <v>71950</v>
      </c>
      <c r="AJ9" s="13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10)</f>
        <v>68203</v>
      </c>
      <c r="AK9" s="64">
        <f t="shared" si="10"/>
        <v>140153</v>
      </c>
      <c r="AL9" s="13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10)</f>
        <v>73491</v>
      </c>
      <c r="AM9" s="13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10)</f>
        <v>69643</v>
      </c>
      <c r="AN9" s="64">
        <f t="shared" si="11"/>
        <v>143134</v>
      </c>
      <c r="AO9" s="13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10)</f>
        <v>74744</v>
      </c>
      <c r="AP9" s="13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10)</f>
        <v>70962</v>
      </c>
      <c r="AQ9" s="64">
        <f t="shared" si="12"/>
        <v>145706</v>
      </c>
      <c r="AR9" s="13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10)</f>
        <v>76395</v>
      </c>
      <c r="AS9" s="13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10)</f>
        <v>72431</v>
      </c>
      <c r="AT9" s="64">
        <f t="shared" si="13"/>
        <v>148826</v>
      </c>
      <c r="AU9" s="13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10)</f>
        <v>77731</v>
      </c>
      <c r="AV9" s="13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10)</f>
        <v>74161</v>
      </c>
      <c r="AW9" s="64">
        <f t="shared" si="14"/>
        <v>151892</v>
      </c>
      <c r="AX9" s="13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10)</f>
        <v>79952</v>
      </c>
      <c r="AY9" s="13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10)</f>
        <v>75596</v>
      </c>
      <c r="AZ9" s="64">
        <f t="shared" si="15"/>
        <v>155548</v>
      </c>
      <c r="BA9" s="13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10)</f>
        <v>81341</v>
      </c>
      <c r="BB9" s="13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10)</f>
        <v>77196</v>
      </c>
      <c r="BC9" s="64">
        <f t="shared" si="16"/>
        <v>158537</v>
      </c>
      <c r="BD9" s="13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10)</f>
        <v>83038</v>
      </c>
      <c r="BE9" s="13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10)</f>
        <v>78672</v>
      </c>
      <c r="BF9" s="64">
        <f t="shared" si="17"/>
        <v>161710</v>
      </c>
      <c r="BG9" s="13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10)</f>
        <v>84159</v>
      </c>
      <c r="BH9" s="13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10)</f>
        <v>79800</v>
      </c>
      <c r="BI9" s="64">
        <f t="shared" si="18"/>
        <v>163959</v>
      </c>
      <c r="BJ9" s="13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10)</f>
        <v>85518</v>
      </c>
      <c r="BK9" s="13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10)</f>
        <v>81010</v>
      </c>
      <c r="BL9" s="64">
        <f t="shared" si="19"/>
        <v>166528</v>
      </c>
      <c r="BM9" s="13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10)</f>
        <v>87333</v>
      </c>
      <c r="BN9" s="13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10)</f>
        <v>82919</v>
      </c>
      <c r="BO9" s="64">
        <f t="shared" si="20"/>
        <v>170252</v>
      </c>
      <c r="BP9" s="13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10)</f>
        <v>89853</v>
      </c>
      <c r="BQ9" s="13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10)</f>
        <v>84982</v>
      </c>
      <c r="BR9" s="64">
        <f t="shared" si="21"/>
        <v>174835</v>
      </c>
      <c r="BS9" s="13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10)</f>
        <v>91660</v>
      </c>
      <c r="BT9" s="13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10)</f>
        <v>86753</v>
      </c>
      <c r="BU9" s="64">
        <f t="shared" si="22"/>
        <v>178413</v>
      </c>
      <c r="BV9" s="312"/>
      <c r="BW9" s="312"/>
      <c r="BX9" s="312"/>
      <c r="BY9" s="312"/>
      <c r="BZ9" s="312"/>
      <c r="CA9" s="312"/>
      <c r="CB9" s="312"/>
      <c r="CC9" s="312"/>
      <c r="CD9" s="312"/>
      <c r="CE9" s="312"/>
      <c r="CF9" s="312"/>
      <c r="CG9" s="312"/>
      <c r="CH9" s="312"/>
      <c r="CI9" s="312"/>
      <c r="CJ9" s="312"/>
      <c r="CK9" s="312"/>
      <c r="CL9" s="312"/>
      <c r="CM9" s="312"/>
      <c r="CN9" s="312"/>
      <c r="CO9" s="312"/>
      <c r="CP9" s="312"/>
      <c r="CQ9" s="312"/>
      <c r="CR9" s="312"/>
      <c r="CS9" s="312"/>
      <c r="CT9" s="312"/>
      <c r="CU9" s="312"/>
      <c r="CV9" s="312"/>
      <c r="CW9" s="312"/>
      <c r="CX9" s="312"/>
      <c r="CY9" s="312"/>
      <c r="CZ9" s="312"/>
      <c r="DA9" s="312"/>
      <c r="DB9" s="312"/>
      <c r="DC9" s="312"/>
      <c r="DD9" s="312"/>
      <c r="DE9" s="312"/>
      <c r="DF9" s="312"/>
      <c r="DG9" s="312"/>
      <c r="DH9" s="312"/>
      <c r="DI9" s="312"/>
      <c r="DJ9" s="312"/>
      <c r="DK9" s="312"/>
      <c r="DL9" s="312"/>
      <c r="DM9" s="312"/>
      <c r="DN9" s="312"/>
      <c r="DO9" s="312"/>
      <c r="DP9" s="312"/>
      <c r="DQ9" s="312"/>
      <c r="DR9" s="312"/>
      <c r="DS9" s="312"/>
      <c r="DT9" s="312"/>
      <c r="DU9" s="312"/>
      <c r="DV9" s="312"/>
      <c r="DW9" s="312"/>
      <c r="DX9" s="312"/>
      <c r="DY9" s="312"/>
      <c r="DZ9" s="312"/>
      <c r="EA9" s="312"/>
      <c r="EB9" s="312"/>
      <c r="EC9" s="312"/>
      <c r="ED9" s="312"/>
      <c r="EE9" s="312"/>
      <c r="EF9" s="312"/>
      <c r="EG9" s="312"/>
      <c r="EH9" s="312"/>
      <c r="EI9" s="312"/>
      <c r="EJ9" s="312"/>
      <c r="EK9" s="312"/>
      <c r="EL9" s="312"/>
      <c r="EM9" s="312"/>
      <c r="EN9"/>
      <c r="EO9"/>
      <c r="EP9"/>
      <c r="EQ9"/>
      <c r="ER9"/>
      <c r="ES9"/>
      <c r="ET9"/>
      <c r="EU9"/>
      <c r="EV9" s="103">
        <f t="shared" si="0"/>
        <v>6309</v>
      </c>
      <c r="EW9" s="103">
        <f t="shared" si="1"/>
        <v>94316</v>
      </c>
      <c r="EX9" s="103">
        <f t="shared" si="2"/>
        <v>-57616</v>
      </c>
      <c r="EY9" s="103">
        <f t="shared" si="3"/>
        <v>6266</v>
      </c>
      <c r="EZ9" s="103">
        <f t="shared" si="4"/>
        <v>95566</v>
      </c>
      <c r="FA9" s="103">
        <f t="shared" si="5"/>
        <v>-58373</v>
      </c>
    </row>
    <row r="10" spans="1:157" s="54" customFormat="1" ht="14.1" customHeight="1">
      <c r="A10" s="68" t="s">
        <v>84</v>
      </c>
      <c r="B10" s="67">
        <v>75294</v>
      </c>
      <c r="C10" s="21">
        <v>74147</v>
      </c>
      <c r="D10" s="65">
        <v>149441</v>
      </c>
      <c r="E10" s="66">
        <v>76893</v>
      </c>
      <c r="F10" s="21">
        <v>74983</v>
      </c>
      <c r="G10" s="64">
        <v>151876</v>
      </c>
      <c r="H10" s="67">
        <v>76144</v>
      </c>
      <c r="I10" s="21">
        <v>74024</v>
      </c>
      <c r="J10" s="64">
        <v>150168</v>
      </c>
      <c r="K10" s="67">
        <v>75099</v>
      </c>
      <c r="L10" s="21">
        <v>73146</v>
      </c>
      <c r="M10" s="64">
        <v>148245</v>
      </c>
      <c r="N10" s="67">
        <v>74157</v>
      </c>
      <c r="O10" s="21">
        <v>71875</v>
      </c>
      <c r="P10" s="64">
        <v>146032</v>
      </c>
      <c r="Q10" s="67">
        <v>73814</v>
      </c>
      <c r="R10" s="21">
        <v>71248</v>
      </c>
      <c r="S10" s="64">
        <v>145062</v>
      </c>
      <c r="T10" s="67">
        <v>74117</v>
      </c>
      <c r="U10" s="21">
        <v>71217</v>
      </c>
      <c r="V10" s="64">
        <f t="shared" si="6"/>
        <v>145334</v>
      </c>
      <c r="W10" s="137">
        <v>75938</v>
      </c>
      <c r="X10" s="30">
        <v>72734</v>
      </c>
      <c r="Y10" s="64">
        <v>148672</v>
      </c>
      <c r="Z10" s="13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15)</f>
        <v>76204</v>
      </c>
      <c r="AA10" s="13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15)</f>
        <v>72908</v>
      </c>
      <c r="AB10" s="64">
        <f t="shared" si="7"/>
        <v>149112</v>
      </c>
      <c r="AC10" s="13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15)</f>
        <v>76699</v>
      </c>
      <c r="AD10" s="13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15)</f>
        <v>73263</v>
      </c>
      <c r="AE10" s="64">
        <f t="shared" si="8"/>
        <v>149962</v>
      </c>
      <c r="AF10" s="13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15)</f>
        <v>76940</v>
      </c>
      <c r="AG10" s="13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15)</f>
        <v>73141</v>
      </c>
      <c r="AH10" s="64">
        <f t="shared" si="9"/>
        <v>150081</v>
      </c>
      <c r="AI10" s="13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15)</f>
        <v>76997</v>
      </c>
      <c r="AJ10" s="13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15)</f>
        <v>73314</v>
      </c>
      <c r="AK10" s="64">
        <f t="shared" si="10"/>
        <v>150311</v>
      </c>
      <c r="AL10" s="13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15)</f>
        <v>76947</v>
      </c>
      <c r="AM10" s="13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15)</f>
        <v>73104</v>
      </c>
      <c r="AN10" s="64">
        <f t="shared" si="11"/>
        <v>150051</v>
      </c>
      <c r="AO10" s="13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15)</f>
        <v>77301</v>
      </c>
      <c r="AP10" s="13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15)</f>
        <v>73131</v>
      </c>
      <c r="AQ10" s="64">
        <f t="shared" si="12"/>
        <v>150432</v>
      </c>
      <c r="AR10" s="13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15)</f>
        <v>77502</v>
      </c>
      <c r="AS10" s="13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15)</f>
        <v>73261</v>
      </c>
      <c r="AT10" s="64">
        <f t="shared" si="13"/>
        <v>150763</v>
      </c>
      <c r="AU10" s="13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15)</f>
        <v>77589</v>
      </c>
      <c r="AV10" s="13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15)</f>
        <v>73244</v>
      </c>
      <c r="AW10" s="64">
        <f t="shared" si="14"/>
        <v>150833</v>
      </c>
      <c r="AX10" s="13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15)</f>
        <v>77052</v>
      </c>
      <c r="AY10" s="13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15)</f>
        <v>73044</v>
      </c>
      <c r="AZ10" s="64">
        <f t="shared" si="15"/>
        <v>150096</v>
      </c>
      <c r="BA10" s="13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15)</f>
        <v>77021</v>
      </c>
      <c r="BB10" s="13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15)</f>
        <v>72923</v>
      </c>
      <c r="BC10" s="64">
        <f t="shared" si="16"/>
        <v>149944</v>
      </c>
      <c r="BD10" s="13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15)</f>
        <v>76743</v>
      </c>
      <c r="BE10" s="13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15)</f>
        <v>72823</v>
      </c>
      <c r="BF10" s="64">
        <f t="shared" si="17"/>
        <v>149566</v>
      </c>
      <c r="BG10" s="13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15)</f>
        <v>77212</v>
      </c>
      <c r="BH10" s="13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15)</f>
        <v>73246</v>
      </c>
      <c r="BI10" s="64">
        <f t="shared" si="18"/>
        <v>150458</v>
      </c>
      <c r="BJ10" s="13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15)</f>
        <v>77981</v>
      </c>
      <c r="BK10" s="13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15)</f>
        <v>74250</v>
      </c>
      <c r="BL10" s="64">
        <f t="shared" si="19"/>
        <v>152231</v>
      </c>
      <c r="BM10" s="13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15)</f>
        <v>81404</v>
      </c>
      <c r="BN10" s="13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15)</f>
        <v>77391</v>
      </c>
      <c r="BO10" s="64">
        <f t="shared" si="20"/>
        <v>158795</v>
      </c>
      <c r="BP10" s="13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15)</f>
        <v>84478</v>
      </c>
      <c r="BQ10" s="13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15)</f>
        <v>80690</v>
      </c>
      <c r="BR10" s="64">
        <f t="shared" si="21"/>
        <v>165168</v>
      </c>
      <c r="BS10" s="13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15)</f>
        <v>88080</v>
      </c>
      <c r="BT10" s="13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15)</f>
        <v>83697</v>
      </c>
      <c r="BU10" s="64">
        <f t="shared" si="22"/>
        <v>171777</v>
      </c>
      <c r="BV10" s="312"/>
      <c r="BW10" s="312"/>
      <c r="BX10" s="312"/>
      <c r="BY10" s="312"/>
      <c r="BZ10" s="312"/>
      <c r="CA10" s="312"/>
      <c r="CB10" s="312"/>
      <c r="CC10" s="312"/>
      <c r="CD10" s="312"/>
      <c r="CE10" s="312"/>
      <c r="CF10" s="312"/>
      <c r="CG10" s="312"/>
      <c r="CH10" s="312"/>
      <c r="CI10" s="312"/>
      <c r="CJ10" s="312"/>
      <c r="CK10" s="312"/>
      <c r="CL10" s="312"/>
      <c r="CM10" s="312"/>
      <c r="CN10" s="312"/>
      <c r="CO10" s="312"/>
      <c r="CP10" s="312"/>
      <c r="CQ10" s="312"/>
      <c r="CR10" s="312"/>
      <c r="CS10" s="312"/>
      <c r="CT10" s="312"/>
      <c r="CU10" s="312"/>
      <c r="CV10" s="312"/>
      <c r="CW10" s="312"/>
      <c r="CX10" s="312"/>
      <c r="CY10" s="312"/>
      <c r="CZ10" s="312"/>
      <c r="DA10" s="312"/>
      <c r="DB10" s="312"/>
      <c r="DC10" s="312"/>
      <c r="DD10" s="312"/>
      <c r="DE10" s="312"/>
      <c r="DF10" s="312"/>
      <c r="DG10" s="312"/>
      <c r="DH10" s="312"/>
      <c r="DI10" s="312"/>
      <c r="DJ10" s="312"/>
      <c r="DK10" s="312"/>
      <c r="DL10" s="312"/>
      <c r="DM10" s="312"/>
      <c r="DN10" s="312"/>
      <c r="DO10" s="312"/>
      <c r="DP10" s="312"/>
      <c r="DQ10" s="312"/>
      <c r="DR10" s="312"/>
      <c r="DS10" s="312"/>
      <c r="DT10" s="312"/>
      <c r="DU10" s="312"/>
      <c r="DV10" s="312"/>
      <c r="DW10" s="312"/>
      <c r="DX10" s="312"/>
      <c r="DY10" s="312"/>
      <c r="DZ10" s="312"/>
      <c r="EA10" s="312"/>
      <c r="EB10" s="312"/>
      <c r="EC10" s="312"/>
      <c r="ED10" s="312"/>
      <c r="EE10" s="312"/>
      <c r="EF10" s="312"/>
      <c r="EG10" s="312"/>
      <c r="EH10" s="312"/>
      <c r="EI10" s="312"/>
      <c r="EJ10" s="312"/>
      <c r="EK10" s="312"/>
      <c r="EL10" s="312"/>
      <c r="EM10" s="312"/>
      <c r="EN10"/>
      <c r="EO10"/>
      <c r="EP10"/>
      <c r="EQ10"/>
      <c r="ER10"/>
      <c r="ES10"/>
      <c r="ET10"/>
      <c r="EU10"/>
      <c r="EV10" s="103">
        <f t="shared" si="0"/>
        <v>-3701</v>
      </c>
      <c r="EW10" s="103">
        <f t="shared" si="1"/>
        <v>77354</v>
      </c>
      <c r="EX10" s="103">
        <f t="shared" si="2"/>
        <v>-72070</v>
      </c>
      <c r="EY10" s="103">
        <f t="shared" si="3"/>
        <v>-3051</v>
      </c>
      <c r="EZ10" s="103">
        <f t="shared" si="4"/>
        <v>79100</v>
      </c>
      <c r="FA10" s="103">
        <f t="shared" si="5"/>
        <v>-69028</v>
      </c>
    </row>
    <row r="11" spans="1:157" s="54" customFormat="1" ht="14.1" customHeight="1">
      <c r="A11" s="68" t="s">
        <v>85</v>
      </c>
      <c r="B11" s="67">
        <v>42546</v>
      </c>
      <c r="C11" s="21">
        <v>46071</v>
      </c>
      <c r="D11" s="65">
        <v>88617</v>
      </c>
      <c r="E11" s="66">
        <v>47794</v>
      </c>
      <c r="F11" s="21">
        <v>51245</v>
      </c>
      <c r="G11" s="64">
        <v>99039</v>
      </c>
      <c r="H11" s="67">
        <v>49856</v>
      </c>
      <c r="I11" s="21">
        <v>53215</v>
      </c>
      <c r="J11" s="64">
        <v>103071</v>
      </c>
      <c r="K11" s="67">
        <v>48198</v>
      </c>
      <c r="L11" s="21">
        <v>51475</v>
      </c>
      <c r="M11" s="64">
        <v>99673</v>
      </c>
      <c r="N11" s="67">
        <v>49642</v>
      </c>
      <c r="O11" s="21">
        <v>52584</v>
      </c>
      <c r="P11" s="64">
        <v>102226</v>
      </c>
      <c r="Q11" s="67">
        <v>51560</v>
      </c>
      <c r="R11" s="21">
        <v>54296</v>
      </c>
      <c r="S11" s="64">
        <v>105856</v>
      </c>
      <c r="T11" s="67">
        <v>54968</v>
      </c>
      <c r="U11" s="21">
        <v>57097</v>
      </c>
      <c r="V11" s="64">
        <f t="shared" si="6"/>
        <v>112065</v>
      </c>
      <c r="W11" s="137">
        <v>57252</v>
      </c>
      <c r="X11" s="30">
        <v>59786</v>
      </c>
      <c r="Y11" s="64">
        <v>117038</v>
      </c>
      <c r="Z11" s="13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20)</f>
        <v>59258</v>
      </c>
      <c r="AA11" s="13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20)</f>
        <v>61821</v>
      </c>
      <c r="AB11" s="64">
        <f t="shared" si="7"/>
        <v>121079</v>
      </c>
      <c r="AC11" s="13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20)</f>
        <v>60262</v>
      </c>
      <c r="AD11" s="13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20)</f>
        <v>62596</v>
      </c>
      <c r="AE11" s="64">
        <f t="shared" si="8"/>
        <v>122858</v>
      </c>
      <c r="AF11" s="13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20)</f>
        <v>62227</v>
      </c>
      <c r="AG11" s="13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20)</f>
        <v>63925</v>
      </c>
      <c r="AH11" s="64">
        <f t="shared" si="9"/>
        <v>126152</v>
      </c>
      <c r="AI11" s="13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20)</f>
        <v>63725</v>
      </c>
      <c r="AJ11" s="13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20)</f>
        <v>64765</v>
      </c>
      <c r="AK11" s="64">
        <f t="shared" si="10"/>
        <v>128490</v>
      </c>
      <c r="AL11" s="13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20)</f>
        <v>64979</v>
      </c>
      <c r="AM11" s="13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20)</f>
        <v>66284</v>
      </c>
      <c r="AN11" s="64">
        <f t="shared" si="11"/>
        <v>131263</v>
      </c>
      <c r="AO11" s="13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20)</f>
        <v>66354</v>
      </c>
      <c r="AP11" s="13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20)</f>
        <v>67294</v>
      </c>
      <c r="AQ11" s="64">
        <f t="shared" si="12"/>
        <v>133648</v>
      </c>
      <c r="AR11" s="13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20)</f>
        <v>67236</v>
      </c>
      <c r="AS11" s="13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20)</f>
        <v>67926</v>
      </c>
      <c r="AT11" s="64">
        <f t="shared" si="13"/>
        <v>135162</v>
      </c>
      <c r="AU11" s="13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20)</f>
        <v>66106</v>
      </c>
      <c r="AV11" s="13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20)</f>
        <v>66481</v>
      </c>
      <c r="AW11" s="64">
        <f t="shared" si="14"/>
        <v>132587</v>
      </c>
      <c r="AX11" s="13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20)</f>
        <v>64965</v>
      </c>
      <c r="AY11" s="13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20)</f>
        <v>65246</v>
      </c>
      <c r="AZ11" s="64">
        <f t="shared" si="15"/>
        <v>130211</v>
      </c>
      <c r="BA11" s="13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20)</f>
        <v>63364</v>
      </c>
      <c r="BB11" s="13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20)</f>
        <v>63205</v>
      </c>
      <c r="BC11" s="64">
        <f t="shared" si="16"/>
        <v>126569</v>
      </c>
      <c r="BD11" s="13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20)</f>
        <v>61088</v>
      </c>
      <c r="BE11" s="13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20)</f>
        <v>60888</v>
      </c>
      <c r="BF11" s="64">
        <f t="shared" si="17"/>
        <v>121976</v>
      </c>
      <c r="BG11" s="13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20)</f>
        <v>60543</v>
      </c>
      <c r="BH11" s="13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20)</f>
        <v>60168</v>
      </c>
      <c r="BI11" s="64">
        <f t="shared" si="18"/>
        <v>120711</v>
      </c>
      <c r="BJ11" s="13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20)</f>
        <v>60791</v>
      </c>
      <c r="BK11" s="13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20)</f>
        <v>61000</v>
      </c>
      <c r="BL11" s="64">
        <f t="shared" si="19"/>
        <v>121791</v>
      </c>
      <c r="BM11" s="13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20)</f>
        <v>61011</v>
      </c>
      <c r="BN11" s="13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20)</f>
        <v>61796</v>
      </c>
      <c r="BO11" s="64">
        <f t="shared" si="20"/>
        <v>122807</v>
      </c>
      <c r="BP11" s="13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20)</f>
        <v>62704</v>
      </c>
      <c r="BQ11" s="13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20)</f>
        <v>63047</v>
      </c>
      <c r="BR11" s="64">
        <f t="shared" si="21"/>
        <v>125751</v>
      </c>
      <c r="BS11" s="13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20)</f>
        <v>64499</v>
      </c>
      <c r="BT11" s="13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20)</f>
        <v>64686</v>
      </c>
      <c r="BU11" s="64">
        <f t="shared" si="22"/>
        <v>129185</v>
      </c>
      <c r="BV11" s="312"/>
      <c r="BW11" s="312"/>
      <c r="BX11" s="312"/>
      <c r="BY11" s="312"/>
      <c r="BZ11" s="312"/>
      <c r="CA11" s="312"/>
      <c r="CB11" s="312"/>
      <c r="CC11" s="312"/>
      <c r="CD11" s="312"/>
      <c r="CE11" s="312"/>
      <c r="CF11" s="312"/>
      <c r="CG11" s="312"/>
      <c r="CH11" s="312"/>
      <c r="CI11" s="312"/>
      <c r="CJ11" s="312"/>
      <c r="CK11" s="312"/>
      <c r="CL11" s="312"/>
      <c r="CM11" s="312"/>
      <c r="CN11" s="312"/>
      <c r="CO11" s="312"/>
      <c r="CP11" s="312"/>
      <c r="CQ11" s="312"/>
      <c r="CR11" s="312"/>
      <c r="CS11" s="312"/>
      <c r="CT11" s="312"/>
      <c r="CU11" s="312"/>
      <c r="CV11" s="312"/>
      <c r="CW11" s="312"/>
      <c r="CX11" s="312"/>
      <c r="CY11" s="312"/>
      <c r="CZ11" s="312"/>
      <c r="DA11" s="312"/>
      <c r="DB11" s="312"/>
      <c r="DC11" s="312"/>
      <c r="DD11" s="312"/>
      <c r="DE11" s="312"/>
      <c r="DF11" s="312"/>
      <c r="DG11" s="312"/>
      <c r="DH11" s="312"/>
      <c r="DI11" s="312"/>
      <c r="DJ11" s="312"/>
      <c r="DK11" s="312"/>
      <c r="DL11" s="312"/>
      <c r="DM11" s="312"/>
      <c r="DN11" s="312"/>
      <c r="DO11" s="312"/>
      <c r="DP11" s="312"/>
      <c r="DQ11" s="312"/>
      <c r="DR11" s="312"/>
      <c r="DS11" s="312"/>
      <c r="DT11" s="312"/>
      <c r="DU11" s="312"/>
      <c r="DV11" s="312"/>
      <c r="DW11" s="312"/>
      <c r="DX11" s="312"/>
      <c r="DY11" s="312"/>
      <c r="DZ11" s="312"/>
      <c r="EA11" s="312"/>
      <c r="EB11" s="312"/>
      <c r="EC11" s="312"/>
      <c r="ED11" s="312"/>
      <c r="EE11" s="312"/>
      <c r="EF11" s="312"/>
      <c r="EG11" s="312"/>
      <c r="EH11" s="312"/>
      <c r="EI11" s="312"/>
      <c r="EJ11" s="312"/>
      <c r="EK11" s="312"/>
      <c r="EL11" s="312"/>
      <c r="EM11" s="312"/>
      <c r="EN11"/>
      <c r="EO11"/>
      <c r="EP11"/>
      <c r="EQ11"/>
      <c r="ER11"/>
      <c r="ES11"/>
      <c r="ET11"/>
      <c r="EU11"/>
      <c r="EV11" s="103">
        <f t="shared" si="0"/>
        <v>-4811</v>
      </c>
      <c r="EW11" s="103">
        <f t="shared" si="1"/>
        <v>54427</v>
      </c>
      <c r="EX11" s="103">
        <f t="shared" si="2"/>
        <v>-70472</v>
      </c>
      <c r="EY11" s="103">
        <f t="shared" si="3"/>
        <v>-5354</v>
      </c>
      <c r="EZ11" s="103">
        <f t="shared" si="4"/>
        <v>54497</v>
      </c>
      <c r="FA11" s="103">
        <f t="shared" si="5"/>
        <v>-72637</v>
      </c>
    </row>
    <row r="12" spans="1:157" s="54" customFormat="1" ht="14.1" customHeight="1">
      <c r="A12" s="68" t="s">
        <v>86</v>
      </c>
      <c r="B12" s="67">
        <v>36842</v>
      </c>
      <c r="C12" s="21">
        <v>49957</v>
      </c>
      <c r="D12" s="65">
        <v>86799</v>
      </c>
      <c r="E12" s="66">
        <v>36311</v>
      </c>
      <c r="F12" s="21">
        <v>47940</v>
      </c>
      <c r="G12" s="64">
        <v>84251</v>
      </c>
      <c r="H12" s="67">
        <v>35175</v>
      </c>
      <c r="I12" s="21">
        <v>45607</v>
      </c>
      <c r="J12" s="64">
        <v>80782</v>
      </c>
      <c r="K12" s="67">
        <v>35877</v>
      </c>
      <c r="L12" s="21">
        <v>45833</v>
      </c>
      <c r="M12" s="64">
        <v>81710</v>
      </c>
      <c r="N12" s="67">
        <v>35804</v>
      </c>
      <c r="O12" s="21">
        <v>45368</v>
      </c>
      <c r="P12" s="64">
        <v>81172</v>
      </c>
      <c r="Q12" s="67">
        <v>37030</v>
      </c>
      <c r="R12" s="21">
        <v>46501</v>
      </c>
      <c r="S12" s="64">
        <v>83531</v>
      </c>
      <c r="T12" s="67">
        <v>40074</v>
      </c>
      <c r="U12" s="21">
        <v>50009</v>
      </c>
      <c r="V12" s="64">
        <f t="shared" si="6"/>
        <v>90083</v>
      </c>
      <c r="W12" s="137">
        <v>45778</v>
      </c>
      <c r="X12" s="30">
        <v>56949</v>
      </c>
      <c r="Y12" s="64">
        <v>102727</v>
      </c>
      <c r="Z12" s="13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25)</f>
        <v>48317</v>
      </c>
      <c r="AA12" s="13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25)</f>
        <v>60047</v>
      </c>
      <c r="AB12" s="64">
        <f t="shared" si="7"/>
        <v>108364</v>
      </c>
      <c r="AC12" s="13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25)</f>
        <v>49602</v>
      </c>
      <c r="AD12" s="13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25)</f>
        <v>61836</v>
      </c>
      <c r="AE12" s="64">
        <f t="shared" si="8"/>
        <v>111438</v>
      </c>
      <c r="AF12" s="13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25)</f>
        <v>51172</v>
      </c>
      <c r="AG12" s="13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25)</f>
        <v>63636</v>
      </c>
      <c r="AH12" s="64">
        <f t="shared" si="9"/>
        <v>114808</v>
      </c>
      <c r="AI12" s="13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25)</f>
        <v>52985</v>
      </c>
      <c r="AJ12" s="13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25)</f>
        <v>65159</v>
      </c>
      <c r="AK12" s="64">
        <f t="shared" si="10"/>
        <v>118144</v>
      </c>
      <c r="AL12" s="13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25)</f>
        <v>54225</v>
      </c>
      <c r="AM12" s="13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25)</f>
        <v>65864</v>
      </c>
      <c r="AN12" s="64">
        <f t="shared" si="11"/>
        <v>120089</v>
      </c>
      <c r="AO12" s="13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25)</f>
        <v>55302</v>
      </c>
      <c r="AP12" s="13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25)</f>
        <v>67107</v>
      </c>
      <c r="AQ12" s="64">
        <f t="shared" si="12"/>
        <v>122409</v>
      </c>
      <c r="AR12" s="13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25)</f>
        <v>55752</v>
      </c>
      <c r="AS12" s="13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25)</f>
        <v>67042</v>
      </c>
      <c r="AT12" s="64">
        <f t="shared" si="13"/>
        <v>122794</v>
      </c>
      <c r="AU12" s="13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25)</f>
        <v>55400</v>
      </c>
      <c r="AV12" s="13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25)</f>
        <v>66328</v>
      </c>
      <c r="AW12" s="64">
        <f t="shared" si="14"/>
        <v>121728</v>
      </c>
      <c r="AX12" s="13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25)</f>
        <v>53472</v>
      </c>
      <c r="AY12" s="13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25)</f>
        <v>63500</v>
      </c>
      <c r="AZ12" s="64">
        <f t="shared" si="15"/>
        <v>116972</v>
      </c>
      <c r="BA12" s="13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25)</f>
        <v>50931</v>
      </c>
      <c r="BB12" s="13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25)</f>
        <v>60390</v>
      </c>
      <c r="BC12" s="64">
        <f t="shared" si="16"/>
        <v>111321</v>
      </c>
      <c r="BD12" s="13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25)</f>
        <v>48055</v>
      </c>
      <c r="BE12" s="13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25)</f>
        <v>56354</v>
      </c>
      <c r="BF12" s="64">
        <f t="shared" si="17"/>
        <v>104409</v>
      </c>
      <c r="BG12" s="13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25)</f>
        <v>46251</v>
      </c>
      <c r="BH12" s="13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25)</f>
        <v>53801</v>
      </c>
      <c r="BI12" s="64">
        <f t="shared" si="18"/>
        <v>100052</v>
      </c>
      <c r="BJ12" s="13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25)</f>
        <v>44335</v>
      </c>
      <c r="BK12" s="13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25)</f>
        <v>52625</v>
      </c>
      <c r="BL12" s="64">
        <f t="shared" si="19"/>
        <v>96960</v>
      </c>
      <c r="BM12" s="13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25)</f>
        <v>45171</v>
      </c>
      <c r="BN12" s="13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25)</f>
        <v>54093</v>
      </c>
      <c r="BO12" s="64">
        <f t="shared" si="20"/>
        <v>99264</v>
      </c>
      <c r="BP12" s="13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25)</f>
        <v>48687</v>
      </c>
      <c r="BQ12" s="13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25)</f>
        <v>56943</v>
      </c>
      <c r="BR12" s="64">
        <f t="shared" si="21"/>
        <v>105630</v>
      </c>
      <c r="BS12" s="13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25)</f>
        <v>53856</v>
      </c>
      <c r="BT12" s="13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25)</f>
        <v>61573</v>
      </c>
      <c r="BU12" s="64">
        <f t="shared" si="22"/>
        <v>115429</v>
      </c>
      <c r="BV12" s="312"/>
      <c r="BW12" s="312"/>
      <c r="BX12" s="312"/>
      <c r="BY12" s="312"/>
      <c r="BZ12" s="312"/>
      <c r="CA12" s="312"/>
      <c r="CB12" s="312"/>
      <c r="CC12" s="312"/>
      <c r="CD12" s="312"/>
      <c r="CE12" s="312"/>
      <c r="CF12" s="312"/>
      <c r="CG12" s="312"/>
      <c r="CH12" s="312"/>
      <c r="CI12" s="312"/>
      <c r="CJ12" s="312"/>
      <c r="CK12" s="312"/>
      <c r="CL12" s="312"/>
      <c r="CM12" s="312"/>
      <c r="CN12" s="312"/>
      <c r="CO12" s="312"/>
      <c r="CP12" s="312"/>
      <c r="CQ12" s="312"/>
      <c r="CR12" s="312"/>
      <c r="CS12" s="312"/>
      <c r="CT12" s="312"/>
      <c r="CU12" s="312"/>
      <c r="CV12" s="312"/>
      <c r="CW12" s="312"/>
      <c r="CX12" s="312"/>
      <c r="CY12" s="312"/>
      <c r="CZ12" s="312"/>
      <c r="DA12" s="312"/>
      <c r="DB12" s="312"/>
      <c r="DC12" s="312"/>
      <c r="DD12" s="312"/>
      <c r="DE12" s="312"/>
      <c r="DF12" s="312"/>
      <c r="DG12" s="312"/>
      <c r="DH12" s="312"/>
      <c r="DI12" s="312"/>
      <c r="DJ12" s="312"/>
      <c r="DK12" s="312"/>
      <c r="DL12" s="312"/>
      <c r="DM12" s="312"/>
      <c r="DN12" s="312"/>
      <c r="DO12" s="312"/>
      <c r="DP12" s="312"/>
      <c r="DQ12" s="312"/>
      <c r="DR12" s="312"/>
      <c r="DS12" s="312"/>
      <c r="DT12" s="312"/>
      <c r="DU12" s="312"/>
      <c r="DV12" s="312"/>
      <c r="DW12" s="312"/>
      <c r="DX12" s="312"/>
      <c r="DY12" s="312"/>
      <c r="DZ12" s="312"/>
      <c r="EA12" s="312"/>
      <c r="EB12" s="312"/>
      <c r="EC12" s="312"/>
      <c r="ED12" s="312"/>
      <c r="EE12" s="312"/>
      <c r="EF12" s="312"/>
      <c r="EG12" s="312"/>
      <c r="EH12" s="312"/>
      <c r="EI12" s="312"/>
      <c r="EJ12" s="312"/>
      <c r="EK12" s="312"/>
      <c r="EL12" s="312"/>
      <c r="EM12" s="312"/>
      <c r="EN12"/>
      <c r="EO12"/>
      <c r="EP12"/>
      <c r="EQ12"/>
      <c r="ER12"/>
      <c r="ES12"/>
      <c r="ET12"/>
      <c r="EU12"/>
      <c r="EV12" s="103">
        <f t="shared" si="0"/>
        <v>-424</v>
      </c>
      <c r="EW12" s="103">
        <f t="shared" si="1"/>
        <v>34188</v>
      </c>
      <c r="EX12" s="103">
        <f t="shared" si="2"/>
        <v>-75754</v>
      </c>
      <c r="EY12" s="103">
        <f t="shared" si="3"/>
        <v>-2677</v>
      </c>
      <c r="EZ12" s="103">
        <f t="shared" si="4"/>
        <v>29853</v>
      </c>
      <c r="FA12" s="103">
        <f t="shared" si="5"/>
        <v>-77238</v>
      </c>
    </row>
    <row r="13" spans="1:157" s="54" customFormat="1" ht="14.1" customHeight="1">
      <c r="A13" s="68" t="s">
        <v>87</v>
      </c>
      <c r="B13" s="67">
        <v>76112</v>
      </c>
      <c r="C13" s="21">
        <v>89662</v>
      </c>
      <c r="D13" s="65">
        <v>165774</v>
      </c>
      <c r="E13" s="66">
        <v>72543</v>
      </c>
      <c r="F13" s="21">
        <v>87357</v>
      </c>
      <c r="G13" s="64">
        <v>159900</v>
      </c>
      <c r="H13" s="67">
        <v>69381</v>
      </c>
      <c r="I13" s="21">
        <v>84393</v>
      </c>
      <c r="J13" s="64">
        <v>153774</v>
      </c>
      <c r="K13" s="67">
        <v>66386</v>
      </c>
      <c r="L13" s="21">
        <v>81393</v>
      </c>
      <c r="M13" s="64">
        <v>147779</v>
      </c>
      <c r="N13" s="67">
        <v>63870</v>
      </c>
      <c r="O13" s="21">
        <v>78694</v>
      </c>
      <c r="P13" s="64">
        <v>142564</v>
      </c>
      <c r="Q13" s="67">
        <v>62546</v>
      </c>
      <c r="R13" s="21">
        <v>76329</v>
      </c>
      <c r="S13" s="64">
        <v>138875</v>
      </c>
      <c r="T13" s="67">
        <v>63313</v>
      </c>
      <c r="U13" s="21">
        <v>75724</v>
      </c>
      <c r="V13" s="64">
        <f t="shared" si="6"/>
        <v>139037</v>
      </c>
      <c r="W13" s="137">
        <v>68533</v>
      </c>
      <c r="X13" s="30">
        <v>79721</v>
      </c>
      <c r="Y13" s="64">
        <v>148254</v>
      </c>
      <c r="Z13" s="13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30)</f>
        <v>70734</v>
      </c>
      <c r="AA13" s="13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30)</f>
        <v>81678</v>
      </c>
      <c r="AB13" s="64">
        <f t="shared" si="7"/>
        <v>152412</v>
      </c>
      <c r="AC13" s="13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30)</f>
        <v>72227</v>
      </c>
      <c r="AD13" s="13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30)</f>
        <v>83031</v>
      </c>
      <c r="AE13" s="64">
        <f t="shared" si="8"/>
        <v>155258</v>
      </c>
      <c r="AF13" s="13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30)</f>
        <v>74471</v>
      </c>
      <c r="AG13" s="13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30)</f>
        <v>85251</v>
      </c>
      <c r="AH13" s="64">
        <f t="shared" si="9"/>
        <v>159722</v>
      </c>
      <c r="AI13" s="13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30)</f>
        <v>77946</v>
      </c>
      <c r="AJ13" s="13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30)</f>
        <v>89299</v>
      </c>
      <c r="AK13" s="64">
        <f t="shared" si="10"/>
        <v>167245</v>
      </c>
      <c r="AL13" s="13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30)</f>
        <v>81079</v>
      </c>
      <c r="AM13" s="13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30)</f>
        <v>93695</v>
      </c>
      <c r="AN13" s="64">
        <f t="shared" si="11"/>
        <v>174774</v>
      </c>
      <c r="AO13" s="13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30)</f>
        <v>83912</v>
      </c>
      <c r="AP13" s="13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30)</f>
        <v>97251</v>
      </c>
      <c r="AQ13" s="64">
        <f t="shared" si="12"/>
        <v>181163</v>
      </c>
      <c r="AR13" s="13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30)</f>
        <v>87311</v>
      </c>
      <c r="AS13" s="13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30)</f>
        <v>101104</v>
      </c>
      <c r="AT13" s="64">
        <f t="shared" si="13"/>
        <v>188415</v>
      </c>
      <c r="AU13" s="13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30)</f>
        <v>89300</v>
      </c>
      <c r="AV13" s="13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30)</f>
        <v>103950</v>
      </c>
      <c r="AW13" s="64">
        <f t="shared" si="14"/>
        <v>193250</v>
      </c>
      <c r="AX13" s="13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30)</f>
        <v>88418</v>
      </c>
      <c r="AY13" s="13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30)</f>
        <v>103389</v>
      </c>
      <c r="AZ13" s="64">
        <f t="shared" si="15"/>
        <v>191807</v>
      </c>
      <c r="BA13" s="13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30)</f>
        <v>86765</v>
      </c>
      <c r="BB13" s="13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30)</f>
        <v>101564</v>
      </c>
      <c r="BC13" s="64">
        <f t="shared" si="16"/>
        <v>188329</v>
      </c>
      <c r="BD13" s="13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30)</f>
        <v>84204</v>
      </c>
      <c r="BE13" s="13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30)</f>
        <v>99569</v>
      </c>
      <c r="BF13" s="64">
        <f t="shared" si="17"/>
        <v>183773</v>
      </c>
      <c r="BG13" s="13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30)</f>
        <v>82277</v>
      </c>
      <c r="BH13" s="13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30)</f>
        <v>97311</v>
      </c>
      <c r="BI13" s="64">
        <f t="shared" si="18"/>
        <v>179588</v>
      </c>
      <c r="BJ13" s="13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30)</f>
        <v>81100</v>
      </c>
      <c r="BK13" s="13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30)</f>
        <v>96571</v>
      </c>
      <c r="BL13" s="64">
        <f t="shared" si="19"/>
        <v>177671</v>
      </c>
      <c r="BM13" s="13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30)</f>
        <v>81673</v>
      </c>
      <c r="BN13" s="13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30)</f>
        <v>97476</v>
      </c>
      <c r="BO13" s="64">
        <f t="shared" si="20"/>
        <v>179149</v>
      </c>
      <c r="BP13" s="13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30)</f>
        <v>82859</v>
      </c>
      <c r="BQ13" s="13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30)</f>
        <v>99159</v>
      </c>
      <c r="BR13" s="64">
        <f t="shared" si="21"/>
        <v>182018</v>
      </c>
      <c r="BS13" s="13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30)</f>
        <v>85526</v>
      </c>
      <c r="BT13" s="13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30)</f>
        <v>101400</v>
      </c>
      <c r="BU13" s="64">
        <f t="shared" si="22"/>
        <v>186926</v>
      </c>
      <c r="BV13" s="312"/>
      <c r="BW13" s="312"/>
      <c r="BX13" s="312"/>
      <c r="BY13" s="312"/>
      <c r="BZ13" s="312"/>
      <c r="CA13" s="312"/>
      <c r="CB13" s="312"/>
      <c r="CC13" s="312"/>
      <c r="CD13" s="312"/>
      <c r="CE13" s="312"/>
      <c r="CF13" s="312"/>
      <c r="CG13" s="312"/>
      <c r="CH13" s="312"/>
      <c r="CI13" s="312"/>
      <c r="CJ13" s="312"/>
      <c r="CK13" s="312"/>
      <c r="CL13" s="312"/>
      <c r="CM13" s="312"/>
      <c r="CN13" s="312"/>
      <c r="CO13" s="312"/>
      <c r="CP13" s="312"/>
      <c r="CQ13" s="312"/>
      <c r="CR13" s="312"/>
      <c r="CS13" s="312"/>
      <c r="CT13" s="312"/>
      <c r="CU13" s="312"/>
      <c r="CV13" s="312"/>
      <c r="CW13" s="312"/>
      <c r="CX13" s="312"/>
      <c r="CY13" s="312"/>
      <c r="CZ13" s="312"/>
      <c r="DA13" s="312"/>
      <c r="DB13" s="312"/>
      <c r="DC13" s="312"/>
      <c r="DD13" s="312"/>
      <c r="DE13" s="312"/>
      <c r="DF13" s="312"/>
      <c r="DG13" s="312"/>
      <c r="DH13" s="312"/>
      <c r="DI13" s="312"/>
      <c r="DJ13" s="312"/>
      <c r="DK13" s="312"/>
      <c r="DL13" s="312"/>
      <c r="DM13" s="312"/>
      <c r="DN13" s="312"/>
      <c r="DO13" s="312"/>
      <c r="DP13" s="312"/>
      <c r="DQ13" s="312"/>
      <c r="DR13" s="312"/>
      <c r="DS13" s="312"/>
      <c r="DT13" s="312"/>
      <c r="DU13" s="312"/>
      <c r="DV13" s="312"/>
      <c r="DW13" s="312"/>
      <c r="DX13" s="312"/>
      <c r="DY13" s="312"/>
      <c r="DZ13" s="312"/>
      <c r="EA13" s="312"/>
      <c r="EB13" s="312"/>
      <c r="EC13" s="312"/>
      <c r="ED13" s="312"/>
      <c r="EE13" s="312"/>
      <c r="EF13" s="312"/>
      <c r="EG13" s="312"/>
      <c r="EH13" s="312"/>
      <c r="EI13" s="312"/>
      <c r="EJ13" s="312"/>
      <c r="EK13" s="312"/>
      <c r="EL13" s="312"/>
      <c r="EM13" s="312"/>
      <c r="EN13"/>
      <c r="EO13"/>
      <c r="EP13"/>
      <c r="EQ13"/>
      <c r="ER13"/>
      <c r="ES13"/>
      <c r="ET13"/>
      <c r="EU13"/>
      <c r="EV13" s="103">
        <f t="shared" si="0"/>
        <v>16232</v>
      </c>
      <c r="EW13" s="103">
        <f t="shared" si="1"/>
        <v>85893</v>
      </c>
      <c r="EX13" s="103">
        <f t="shared" si="2"/>
        <v>-93674</v>
      </c>
      <c r="EY13" s="103">
        <f t="shared" si="3"/>
        <v>12659</v>
      </c>
      <c r="EZ13" s="103">
        <f t="shared" si="4"/>
        <v>80420</v>
      </c>
      <c r="FA13" s="103">
        <f t="shared" si="5"/>
        <v>-99490</v>
      </c>
    </row>
    <row r="14" spans="1:157" s="54" customFormat="1" ht="14.1" customHeight="1">
      <c r="A14" s="68" t="s">
        <v>88</v>
      </c>
      <c r="B14" s="67">
        <v>87724</v>
      </c>
      <c r="C14" s="21">
        <v>95971</v>
      </c>
      <c r="D14" s="65">
        <v>183695</v>
      </c>
      <c r="E14" s="66">
        <v>83099</v>
      </c>
      <c r="F14" s="21">
        <v>92171</v>
      </c>
      <c r="G14" s="64">
        <v>175270</v>
      </c>
      <c r="H14" s="67">
        <v>79176</v>
      </c>
      <c r="I14" s="21">
        <v>88758</v>
      </c>
      <c r="J14" s="64">
        <v>167934</v>
      </c>
      <c r="K14" s="67">
        <v>76615</v>
      </c>
      <c r="L14" s="21">
        <v>86524</v>
      </c>
      <c r="M14" s="64">
        <v>163139</v>
      </c>
      <c r="N14" s="67">
        <v>75861</v>
      </c>
      <c r="O14" s="21">
        <v>86156</v>
      </c>
      <c r="P14" s="64">
        <v>162017</v>
      </c>
      <c r="Q14" s="67">
        <v>76063</v>
      </c>
      <c r="R14" s="21">
        <v>87020</v>
      </c>
      <c r="S14" s="64">
        <v>163083</v>
      </c>
      <c r="T14" s="67">
        <v>78146</v>
      </c>
      <c r="U14" s="21">
        <v>89647</v>
      </c>
      <c r="V14" s="64">
        <f t="shared" si="6"/>
        <v>167793</v>
      </c>
      <c r="W14" s="137">
        <v>82140</v>
      </c>
      <c r="X14" s="30">
        <v>93623</v>
      </c>
      <c r="Y14" s="64">
        <v>175763</v>
      </c>
      <c r="Z14" s="13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35)</f>
        <v>83009</v>
      </c>
      <c r="AA14" s="13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35)</f>
        <v>94628</v>
      </c>
      <c r="AB14" s="64">
        <f t="shared" si="7"/>
        <v>177637</v>
      </c>
      <c r="AC14" s="13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35)</f>
        <v>83465</v>
      </c>
      <c r="AD14" s="13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35)</f>
        <v>95413</v>
      </c>
      <c r="AE14" s="64">
        <f t="shared" si="8"/>
        <v>178878</v>
      </c>
      <c r="AF14" s="13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35)</f>
        <v>83750</v>
      </c>
      <c r="AG14" s="13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35)</f>
        <v>94778</v>
      </c>
      <c r="AH14" s="64">
        <f t="shared" si="9"/>
        <v>178528</v>
      </c>
      <c r="AI14" s="13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35)</f>
        <v>84456</v>
      </c>
      <c r="AJ14" s="13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35)</f>
        <v>93883</v>
      </c>
      <c r="AK14" s="64">
        <f t="shared" si="10"/>
        <v>178339</v>
      </c>
      <c r="AL14" s="13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35)</f>
        <v>85677</v>
      </c>
      <c r="AM14" s="13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35)</f>
        <v>94142</v>
      </c>
      <c r="AN14" s="64">
        <f t="shared" si="11"/>
        <v>179819</v>
      </c>
      <c r="AO14" s="13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35)</f>
        <v>87423</v>
      </c>
      <c r="AP14" s="13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35)</f>
        <v>95633</v>
      </c>
      <c r="AQ14" s="64">
        <f t="shared" si="12"/>
        <v>183056</v>
      </c>
      <c r="AR14" s="13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35)</f>
        <v>89348</v>
      </c>
      <c r="AS14" s="13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35)</f>
        <v>97333</v>
      </c>
      <c r="AT14" s="64">
        <f t="shared" si="13"/>
        <v>186681</v>
      </c>
      <c r="AU14" s="13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35)</f>
        <v>91472</v>
      </c>
      <c r="AV14" s="13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35)</f>
        <v>99792</v>
      </c>
      <c r="AW14" s="64">
        <f t="shared" si="14"/>
        <v>191264</v>
      </c>
      <c r="AX14" s="13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35)</f>
        <v>93086</v>
      </c>
      <c r="AY14" s="13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35)</f>
        <v>102206</v>
      </c>
      <c r="AZ14" s="64">
        <f t="shared" si="15"/>
        <v>195292</v>
      </c>
      <c r="BA14" s="13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35)</f>
        <v>94720</v>
      </c>
      <c r="BB14" s="13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35)</f>
        <v>105028</v>
      </c>
      <c r="BC14" s="64">
        <f t="shared" si="16"/>
        <v>199748</v>
      </c>
      <c r="BD14" s="13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35)</f>
        <v>96264</v>
      </c>
      <c r="BE14" s="13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35)</f>
        <v>106899</v>
      </c>
      <c r="BF14" s="64">
        <f t="shared" si="17"/>
        <v>203163</v>
      </c>
      <c r="BG14" s="13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35)</f>
        <v>97278</v>
      </c>
      <c r="BH14" s="13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35)</f>
        <v>109360</v>
      </c>
      <c r="BI14" s="64">
        <f t="shared" si="18"/>
        <v>206638</v>
      </c>
      <c r="BJ14" s="13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35)</f>
        <v>98357</v>
      </c>
      <c r="BK14" s="13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35)</f>
        <v>111162</v>
      </c>
      <c r="BL14" s="64">
        <f t="shared" si="19"/>
        <v>209519</v>
      </c>
      <c r="BM14" s="13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35)</f>
        <v>100629</v>
      </c>
      <c r="BN14" s="13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35)</f>
        <v>114308</v>
      </c>
      <c r="BO14" s="64">
        <f t="shared" si="20"/>
        <v>214937</v>
      </c>
      <c r="BP14" s="13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35)</f>
        <v>102502</v>
      </c>
      <c r="BQ14" s="13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35)</f>
        <v>116885</v>
      </c>
      <c r="BR14" s="64">
        <f t="shared" si="21"/>
        <v>219387</v>
      </c>
      <c r="BS14" s="13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35)</f>
        <v>105104</v>
      </c>
      <c r="BT14" s="13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35)</f>
        <v>120149</v>
      </c>
      <c r="BU14" s="64">
        <f t="shared" si="22"/>
        <v>225253</v>
      </c>
      <c r="BV14" s="312"/>
      <c r="BW14" s="312"/>
      <c r="BX14" s="312"/>
      <c r="BY14" s="312"/>
      <c r="BZ14" s="312"/>
      <c r="CA14" s="312"/>
      <c r="CB14" s="312"/>
      <c r="CC14" s="312"/>
      <c r="CD14" s="312"/>
      <c r="CE14" s="312"/>
      <c r="CF14" s="312"/>
      <c r="CG14" s="312"/>
      <c r="CH14" s="312"/>
      <c r="CI14" s="312"/>
      <c r="CJ14" s="312"/>
      <c r="CK14" s="312"/>
      <c r="CL14" s="312"/>
      <c r="CM14" s="312"/>
      <c r="CN14" s="312"/>
      <c r="CO14" s="312"/>
      <c r="CP14" s="312"/>
      <c r="CQ14" s="312"/>
      <c r="CR14" s="312"/>
      <c r="CS14" s="312"/>
      <c r="CT14" s="312"/>
      <c r="CU14" s="312"/>
      <c r="CV14" s="312"/>
      <c r="CW14" s="312"/>
      <c r="CX14" s="312"/>
      <c r="CY14" s="312"/>
      <c r="CZ14" s="312"/>
      <c r="DA14" s="312"/>
      <c r="DB14" s="312"/>
      <c r="DC14" s="312"/>
      <c r="DD14" s="312"/>
      <c r="DE14" s="312"/>
      <c r="DF14" s="312"/>
      <c r="DG14" s="312"/>
      <c r="DH14" s="312"/>
      <c r="DI14" s="312"/>
      <c r="DJ14" s="312"/>
      <c r="DK14" s="312"/>
      <c r="DL14" s="312"/>
      <c r="DM14" s="312"/>
      <c r="DN14" s="312"/>
      <c r="DO14" s="312"/>
      <c r="DP14" s="312"/>
      <c r="DQ14" s="312"/>
      <c r="DR14" s="312"/>
      <c r="DS14" s="312"/>
      <c r="DT14" s="312"/>
      <c r="DU14" s="312"/>
      <c r="DV14" s="312"/>
      <c r="DW14" s="312"/>
      <c r="DX14" s="312"/>
      <c r="DY14" s="312"/>
      <c r="DZ14" s="312"/>
      <c r="EA14" s="312"/>
      <c r="EB14" s="312"/>
      <c r="EC14" s="312"/>
      <c r="ED14" s="312"/>
      <c r="EE14" s="312"/>
      <c r="EF14" s="312"/>
      <c r="EG14" s="312"/>
      <c r="EH14" s="312"/>
      <c r="EI14" s="312"/>
      <c r="EJ14" s="312"/>
      <c r="EK14" s="312"/>
      <c r="EL14" s="312"/>
      <c r="EM14" s="312"/>
      <c r="EN14"/>
      <c r="EO14"/>
      <c r="EP14"/>
      <c r="EQ14"/>
      <c r="ER14"/>
      <c r="ES14"/>
      <c r="ET14"/>
      <c r="EU14"/>
      <c r="EV14" s="103">
        <f t="shared" si="0"/>
        <v>23683</v>
      </c>
      <c r="EW14" s="103">
        <f t="shared" si="1"/>
        <v>112496</v>
      </c>
      <c r="EX14" s="103">
        <f t="shared" si="2"/>
        <v>-81462</v>
      </c>
      <c r="EY14" s="103">
        <f t="shared" si="3"/>
        <v>23739</v>
      </c>
      <c r="EZ14" s="103">
        <f t="shared" si="4"/>
        <v>113886</v>
      </c>
      <c r="FA14" s="103">
        <f t="shared" si="5"/>
        <v>-82427</v>
      </c>
    </row>
    <row r="15" spans="1:157" s="54" customFormat="1" ht="14.1" customHeight="1">
      <c r="A15" s="68" t="s">
        <v>89</v>
      </c>
      <c r="B15" s="67">
        <v>93125</v>
      </c>
      <c r="C15" s="21">
        <v>99450</v>
      </c>
      <c r="D15" s="65">
        <v>192575</v>
      </c>
      <c r="E15" s="66">
        <v>91095</v>
      </c>
      <c r="F15" s="21">
        <v>97305</v>
      </c>
      <c r="G15" s="64">
        <v>188400</v>
      </c>
      <c r="H15" s="67">
        <v>88676</v>
      </c>
      <c r="I15" s="21">
        <v>95098</v>
      </c>
      <c r="J15" s="64">
        <v>183774</v>
      </c>
      <c r="K15" s="67">
        <v>86403</v>
      </c>
      <c r="L15" s="21">
        <v>93120</v>
      </c>
      <c r="M15" s="64">
        <v>179523</v>
      </c>
      <c r="N15" s="67">
        <v>83993</v>
      </c>
      <c r="O15" s="21">
        <v>91144</v>
      </c>
      <c r="P15" s="64">
        <v>175137</v>
      </c>
      <c r="Q15" s="67">
        <v>81776</v>
      </c>
      <c r="R15" s="21">
        <v>89135</v>
      </c>
      <c r="S15" s="64">
        <v>170911</v>
      </c>
      <c r="T15" s="67">
        <v>80505</v>
      </c>
      <c r="U15" s="21">
        <v>88326</v>
      </c>
      <c r="V15" s="64">
        <f t="shared" si="6"/>
        <v>168831</v>
      </c>
      <c r="W15" s="137">
        <v>81907</v>
      </c>
      <c r="X15" s="30">
        <v>89801</v>
      </c>
      <c r="Y15" s="64">
        <v>171708</v>
      </c>
      <c r="Z15" s="13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40)</f>
        <v>82608</v>
      </c>
      <c r="AA15" s="13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40)</f>
        <v>91101</v>
      </c>
      <c r="AB15" s="64">
        <f t="shared" si="7"/>
        <v>173709</v>
      </c>
      <c r="AC15" s="13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40)</f>
        <v>84166</v>
      </c>
      <c r="AD15" s="13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40)</f>
        <v>92880</v>
      </c>
      <c r="AE15" s="64">
        <f t="shared" si="8"/>
        <v>177046</v>
      </c>
      <c r="AF15" s="13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40)</f>
        <v>86854</v>
      </c>
      <c r="AG15" s="13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40)</f>
        <v>96253</v>
      </c>
      <c r="AH15" s="64">
        <f t="shared" si="9"/>
        <v>183107</v>
      </c>
      <c r="AI15" s="13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40)</f>
        <v>89872</v>
      </c>
      <c r="AJ15" s="13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40)</f>
        <v>99782</v>
      </c>
      <c r="AK15" s="64">
        <f t="shared" si="10"/>
        <v>189654</v>
      </c>
      <c r="AL15" s="13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40)</f>
        <v>92404</v>
      </c>
      <c r="AM15" s="13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40)</f>
        <v>102632</v>
      </c>
      <c r="AN15" s="64">
        <f t="shared" si="11"/>
        <v>195036</v>
      </c>
      <c r="AO15" s="13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40)</f>
        <v>93142</v>
      </c>
      <c r="AP15" s="13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40)</f>
        <v>103598</v>
      </c>
      <c r="AQ15" s="64">
        <f t="shared" si="12"/>
        <v>196740</v>
      </c>
      <c r="AR15" s="13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40)</f>
        <v>93606</v>
      </c>
      <c r="AS15" s="13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40)</f>
        <v>104160</v>
      </c>
      <c r="AT15" s="64">
        <f t="shared" si="13"/>
        <v>197766</v>
      </c>
      <c r="AU15" s="13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40)</f>
        <v>93334</v>
      </c>
      <c r="AV15" s="13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40)</f>
        <v>102920</v>
      </c>
      <c r="AW15" s="64">
        <f t="shared" si="14"/>
        <v>196254</v>
      </c>
      <c r="AX15" s="13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40)</f>
        <v>91821</v>
      </c>
      <c r="AY15" s="13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40)</f>
        <v>100334</v>
      </c>
      <c r="AZ15" s="64">
        <f t="shared" si="15"/>
        <v>192155</v>
      </c>
      <c r="BA15" s="13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40)</f>
        <v>91061</v>
      </c>
      <c r="BB15" s="13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40)</f>
        <v>98529</v>
      </c>
      <c r="BC15" s="64">
        <f t="shared" si="16"/>
        <v>189590</v>
      </c>
      <c r="BD15" s="13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40)</f>
        <v>90976</v>
      </c>
      <c r="BE15" s="13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40)</f>
        <v>98334</v>
      </c>
      <c r="BF15" s="64">
        <f t="shared" si="17"/>
        <v>189310</v>
      </c>
      <c r="BG15" s="13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40)</f>
        <v>91305</v>
      </c>
      <c r="BH15" s="13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40)</f>
        <v>98073</v>
      </c>
      <c r="BI15" s="64">
        <f t="shared" si="18"/>
        <v>189378</v>
      </c>
      <c r="BJ15" s="13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40)</f>
        <v>92566</v>
      </c>
      <c r="BK15" s="13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40)</f>
        <v>99863</v>
      </c>
      <c r="BL15" s="64">
        <f t="shared" si="19"/>
        <v>192429</v>
      </c>
      <c r="BM15" s="13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40)</f>
        <v>96648</v>
      </c>
      <c r="BN15" s="13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40)</f>
        <v>104599</v>
      </c>
      <c r="BO15" s="64">
        <f t="shared" si="20"/>
        <v>201247</v>
      </c>
      <c r="BP15" s="13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40)</f>
        <v>101243</v>
      </c>
      <c r="BQ15" s="13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40)</f>
        <v>109983</v>
      </c>
      <c r="BR15" s="64">
        <f t="shared" si="21"/>
        <v>211226</v>
      </c>
      <c r="BS15" s="13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40)</f>
        <v>106219</v>
      </c>
      <c r="BT15" s="13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40)</f>
        <v>115368</v>
      </c>
      <c r="BU15" s="64">
        <f t="shared" si="22"/>
        <v>221587</v>
      </c>
      <c r="BV15" s="312"/>
      <c r="BW15" s="312"/>
      <c r="BX15" s="312"/>
      <c r="BY15" s="312"/>
      <c r="BZ15" s="312"/>
      <c r="CA15" s="312"/>
      <c r="CB15" s="312"/>
      <c r="CC15" s="312"/>
      <c r="CD15" s="312"/>
      <c r="CE15" s="312"/>
      <c r="CF15" s="312"/>
      <c r="CG15" s="312"/>
      <c r="CH15" s="312"/>
      <c r="CI15" s="312"/>
      <c r="CJ15" s="312"/>
      <c r="CK15" s="312"/>
      <c r="CL15" s="312"/>
      <c r="CM15" s="312"/>
      <c r="CN15" s="312"/>
      <c r="CO15" s="312"/>
      <c r="CP15" s="312"/>
      <c r="CQ15" s="312"/>
      <c r="CR15" s="31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c r="EO15"/>
      <c r="EP15"/>
      <c r="EQ15"/>
      <c r="ER15"/>
      <c r="ES15"/>
      <c r="ET15"/>
      <c r="EU15"/>
      <c r="EV15" s="103">
        <f t="shared" si="0"/>
        <v>5669</v>
      </c>
      <c r="EW15" s="103">
        <f t="shared" si="1"/>
        <v>86746</v>
      </c>
      <c r="EX15" s="103">
        <f t="shared" si="2"/>
        <v>-102470</v>
      </c>
      <c r="EY15" s="103">
        <f t="shared" si="3"/>
        <v>6721</v>
      </c>
      <c r="EZ15" s="103">
        <f t="shared" si="4"/>
        <v>88831</v>
      </c>
      <c r="FA15" s="103">
        <f t="shared" si="5"/>
        <v>-100092</v>
      </c>
    </row>
    <row r="16" spans="1:157" s="54" customFormat="1" ht="14.1" customHeight="1">
      <c r="A16" s="68" t="s">
        <v>90</v>
      </c>
      <c r="B16" s="67">
        <v>91459</v>
      </c>
      <c r="C16" s="21">
        <v>98102</v>
      </c>
      <c r="D16" s="65">
        <v>189561</v>
      </c>
      <c r="E16" s="66">
        <v>90311</v>
      </c>
      <c r="F16" s="21">
        <v>97084</v>
      </c>
      <c r="G16" s="64">
        <v>187395</v>
      </c>
      <c r="H16" s="67">
        <v>88331</v>
      </c>
      <c r="I16" s="21">
        <v>95049</v>
      </c>
      <c r="J16" s="64">
        <v>183380</v>
      </c>
      <c r="K16" s="67">
        <v>87028</v>
      </c>
      <c r="L16" s="21">
        <v>93491</v>
      </c>
      <c r="M16" s="64">
        <v>180519</v>
      </c>
      <c r="N16" s="67">
        <v>86743</v>
      </c>
      <c r="O16" s="21">
        <v>93028</v>
      </c>
      <c r="P16" s="64">
        <v>179771</v>
      </c>
      <c r="Q16" s="67">
        <v>86417</v>
      </c>
      <c r="R16" s="21">
        <v>92820</v>
      </c>
      <c r="S16" s="64">
        <v>179237</v>
      </c>
      <c r="T16" s="67">
        <v>86976</v>
      </c>
      <c r="U16" s="21">
        <v>93406</v>
      </c>
      <c r="V16" s="64">
        <f t="shared" si="6"/>
        <v>180382</v>
      </c>
      <c r="W16" s="137">
        <v>88908</v>
      </c>
      <c r="X16" s="30">
        <v>95555</v>
      </c>
      <c r="Y16" s="64">
        <v>184463</v>
      </c>
      <c r="Z16" s="13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45)</f>
        <v>89289</v>
      </c>
      <c r="AA16" s="13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45)</f>
        <v>96284</v>
      </c>
      <c r="AB16" s="64">
        <f t="shared" si="7"/>
        <v>185573</v>
      </c>
      <c r="AC16" s="13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45)</f>
        <v>89010</v>
      </c>
      <c r="AD16" s="13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45)</f>
        <v>96385</v>
      </c>
      <c r="AE16" s="64">
        <f t="shared" si="8"/>
        <v>185395</v>
      </c>
      <c r="AF16" s="13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45)</f>
        <v>88880</v>
      </c>
      <c r="AG16" s="13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45)</f>
        <v>96349</v>
      </c>
      <c r="AH16" s="64">
        <f t="shared" si="9"/>
        <v>185229</v>
      </c>
      <c r="AI16" s="13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45)</f>
        <v>88630</v>
      </c>
      <c r="AJ16" s="13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45)</f>
        <v>96333</v>
      </c>
      <c r="AK16" s="64">
        <f t="shared" si="10"/>
        <v>184963</v>
      </c>
      <c r="AL16" s="13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45)</f>
        <v>88629</v>
      </c>
      <c r="AM16" s="13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45)</f>
        <v>96621</v>
      </c>
      <c r="AN16" s="64">
        <f t="shared" si="11"/>
        <v>185250</v>
      </c>
      <c r="AO16" s="13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45)</f>
        <v>89518</v>
      </c>
      <c r="AP16" s="13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45)</f>
        <v>97841</v>
      </c>
      <c r="AQ16" s="64">
        <f t="shared" si="12"/>
        <v>187359</v>
      </c>
      <c r="AR16" s="13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45)</f>
        <v>91187</v>
      </c>
      <c r="AS16" s="13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45)</f>
        <v>99918</v>
      </c>
      <c r="AT16" s="64">
        <f t="shared" si="13"/>
        <v>191105</v>
      </c>
      <c r="AU16" s="13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45)</f>
        <v>93322</v>
      </c>
      <c r="AV16" s="13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45)</f>
        <v>102560</v>
      </c>
      <c r="AW16" s="64">
        <f t="shared" si="14"/>
        <v>195882</v>
      </c>
      <c r="AX16" s="13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45)</f>
        <v>94682</v>
      </c>
      <c r="AY16" s="13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45)</f>
        <v>104673</v>
      </c>
      <c r="AZ16" s="64">
        <f t="shared" si="15"/>
        <v>199355</v>
      </c>
      <c r="BA16" s="13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45)</f>
        <v>95612</v>
      </c>
      <c r="BB16" s="13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45)</f>
        <v>105961</v>
      </c>
      <c r="BC16" s="64">
        <f t="shared" si="16"/>
        <v>201573</v>
      </c>
      <c r="BD16" s="13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45)</f>
        <v>94716</v>
      </c>
      <c r="BE16" s="13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45)</f>
        <v>105009</v>
      </c>
      <c r="BF16" s="64">
        <f t="shared" si="17"/>
        <v>199725</v>
      </c>
      <c r="BG16" s="13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45)</f>
        <v>93828</v>
      </c>
      <c r="BH16" s="13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45)</f>
        <v>103868</v>
      </c>
      <c r="BI16" s="64">
        <f t="shared" si="18"/>
        <v>197696</v>
      </c>
      <c r="BJ16" s="13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45)</f>
        <v>92610</v>
      </c>
      <c r="BK16" s="13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45)</f>
        <v>101986</v>
      </c>
      <c r="BL16" s="64">
        <f t="shared" si="19"/>
        <v>194596</v>
      </c>
      <c r="BM16" s="13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45)</f>
        <v>92792</v>
      </c>
      <c r="BN16" s="13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45)</f>
        <v>101134</v>
      </c>
      <c r="BO16" s="64">
        <f t="shared" si="20"/>
        <v>193926</v>
      </c>
      <c r="BP16" s="13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45)</f>
        <v>93849</v>
      </c>
      <c r="BQ16" s="13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45)</f>
        <v>101291</v>
      </c>
      <c r="BR16" s="64">
        <f t="shared" si="21"/>
        <v>195140</v>
      </c>
      <c r="BS16" s="13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45)</f>
        <v>96006</v>
      </c>
      <c r="BT16" s="13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45)</f>
        <v>102969</v>
      </c>
      <c r="BU16" s="64">
        <f t="shared" si="22"/>
        <v>198975</v>
      </c>
      <c r="BV16" s="312"/>
      <c r="BW16" s="312"/>
      <c r="BX16" s="312"/>
      <c r="BY16" s="312"/>
      <c r="BZ16" s="312"/>
      <c r="CA16" s="312"/>
      <c r="CB16" s="312"/>
      <c r="CC16" s="312"/>
      <c r="CD16" s="312"/>
      <c r="CE16" s="312"/>
      <c r="CF16" s="312"/>
      <c r="CG16" s="312"/>
      <c r="CH16" s="312"/>
      <c r="CI16" s="312"/>
      <c r="CJ16" s="312"/>
      <c r="CK16" s="312"/>
      <c r="CL16" s="312"/>
      <c r="CM16" s="312"/>
      <c r="CN16" s="312"/>
      <c r="CO16" s="312"/>
      <c r="CP16" s="312"/>
      <c r="CQ16" s="312"/>
      <c r="CR16" s="312"/>
      <c r="CS16" s="312"/>
      <c r="CT16" s="312"/>
      <c r="CU16" s="312"/>
      <c r="CV16" s="312"/>
      <c r="CW16" s="312"/>
      <c r="CX16" s="312"/>
      <c r="CY16" s="312"/>
      <c r="CZ16" s="312"/>
      <c r="DA16" s="312"/>
      <c r="DB16" s="312"/>
      <c r="DC16" s="312"/>
      <c r="DD16" s="312"/>
      <c r="DE16" s="312"/>
      <c r="DF16" s="312"/>
      <c r="DG16" s="312"/>
      <c r="DH16" s="312"/>
      <c r="DI16" s="312"/>
      <c r="DJ16" s="312"/>
      <c r="DK16" s="312"/>
      <c r="DL16" s="312"/>
      <c r="DM16" s="312"/>
      <c r="DN16" s="312"/>
      <c r="DO16" s="312"/>
      <c r="DP16" s="312"/>
      <c r="DQ16" s="312"/>
      <c r="DR16" s="312"/>
      <c r="DS16" s="312"/>
      <c r="DT16" s="312"/>
      <c r="DU16" s="312"/>
      <c r="DV16" s="312"/>
      <c r="DW16" s="312"/>
      <c r="DX16" s="312"/>
      <c r="DY16" s="312"/>
      <c r="DZ16" s="312"/>
      <c r="EA16" s="312"/>
      <c r="EB16" s="312"/>
      <c r="EC16" s="312"/>
      <c r="ED16" s="312"/>
      <c r="EE16" s="312"/>
      <c r="EF16" s="312"/>
      <c r="EG16" s="312"/>
      <c r="EH16" s="312"/>
      <c r="EI16" s="312"/>
      <c r="EJ16" s="312"/>
      <c r="EK16" s="312"/>
      <c r="EL16" s="312"/>
      <c r="EM16" s="312"/>
      <c r="EN16"/>
      <c r="EO16"/>
      <c r="EP16"/>
      <c r="EQ16"/>
      <c r="ER16"/>
      <c r="ES16"/>
      <c r="ET16"/>
      <c r="EU16"/>
      <c r="EV16" s="103">
        <f t="shared" si="0"/>
        <v>15239</v>
      </c>
      <c r="EW16" s="103">
        <f t="shared" si="1"/>
        <v>101075</v>
      </c>
      <c r="EX16" s="103">
        <f t="shared" si="2"/>
        <v>-92640</v>
      </c>
      <c r="EY16" s="103">
        <f t="shared" si="3"/>
        <v>12468</v>
      </c>
      <c r="EZ16" s="103">
        <f t="shared" si="4"/>
        <v>96755</v>
      </c>
      <c r="FA16" s="103">
        <f t="shared" si="5"/>
        <v>-94567</v>
      </c>
    </row>
    <row r="17" spans="1:157" s="54" customFormat="1" ht="14.1" customHeight="1">
      <c r="A17" s="68" t="s">
        <v>91</v>
      </c>
      <c r="B17" s="67">
        <v>90462</v>
      </c>
      <c r="C17" s="21">
        <v>94633</v>
      </c>
      <c r="D17" s="65">
        <v>185095</v>
      </c>
      <c r="E17" s="66">
        <v>88426</v>
      </c>
      <c r="F17" s="21">
        <v>93631</v>
      </c>
      <c r="G17" s="64">
        <v>182057</v>
      </c>
      <c r="H17" s="67">
        <v>86425</v>
      </c>
      <c r="I17" s="21">
        <v>92548</v>
      </c>
      <c r="J17" s="64">
        <v>178973</v>
      </c>
      <c r="K17" s="67">
        <v>85760</v>
      </c>
      <c r="L17" s="21">
        <v>91773</v>
      </c>
      <c r="M17" s="64">
        <v>177533</v>
      </c>
      <c r="N17" s="67">
        <v>85240</v>
      </c>
      <c r="O17" s="21">
        <v>91580</v>
      </c>
      <c r="P17" s="64">
        <v>176820</v>
      </c>
      <c r="Q17" s="67">
        <v>84816</v>
      </c>
      <c r="R17" s="21">
        <v>91217</v>
      </c>
      <c r="S17" s="64">
        <v>176033</v>
      </c>
      <c r="T17" s="67">
        <v>85248</v>
      </c>
      <c r="U17" s="21">
        <v>92049</v>
      </c>
      <c r="V17" s="64">
        <f t="shared" si="6"/>
        <v>177297</v>
      </c>
      <c r="W17" s="137">
        <v>86845</v>
      </c>
      <c r="X17" s="30">
        <v>93544</v>
      </c>
      <c r="Y17" s="64">
        <v>180389</v>
      </c>
      <c r="Z17" s="13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50)</f>
        <v>87710</v>
      </c>
      <c r="AA17" s="13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50)</f>
        <v>94449</v>
      </c>
      <c r="AB17" s="64">
        <f t="shared" si="7"/>
        <v>182159</v>
      </c>
      <c r="AC17" s="13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50)</f>
        <v>89042</v>
      </c>
      <c r="AD17" s="13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50)</f>
        <v>95962</v>
      </c>
      <c r="AE17" s="64">
        <f t="shared" si="8"/>
        <v>185004</v>
      </c>
      <c r="AF17" s="13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50)</f>
        <v>90572</v>
      </c>
      <c r="AG17" s="13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50)</f>
        <v>97614</v>
      </c>
      <c r="AH17" s="64">
        <f t="shared" si="9"/>
        <v>188186</v>
      </c>
      <c r="AI17" s="13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50)</f>
        <v>92199</v>
      </c>
      <c r="AJ17" s="13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50)</f>
        <v>99336</v>
      </c>
      <c r="AK17" s="64">
        <f t="shared" si="10"/>
        <v>191535</v>
      </c>
      <c r="AL17" s="13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50)</f>
        <v>93550</v>
      </c>
      <c r="AM17" s="13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50)</f>
        <v>100766</v>
      </c>
      <c r="AN17" s="64">
        <f t="shared" si="11"/>
        <v>194316</v>
      </c>
      <c r="AO17" s="13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50)</f>
        <v>94112</v>
      </c>
      <c r="AP17" s="13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50)</f>
        <v>101632</v>
      </c>
      <c r="AQ17" s="64">
        <f t="shared" si="12"/>
        <v>195744</v>
      </c>
      <c r="AR17" s="13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50)</f>
        <v>94322</v>
      </c>
      <c r="AS17" s="13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50)</f>
        <v>101945</v>
      </c>
      <c r="AT17" s="64">
        <f t="shared" si="13"/>
        <v>196267</v>
      </c>
      <c r="AU17" s="13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50)</f>
        <v>93224</v>
      </c>
      <c r="AV17" s="13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50)</f>
        <v>101344</v>
      </c>
      <c r="AW17" s="64">
        <f t="shared" si="14"/>
        <v>194568</v>
      </c>
      <c r="AX17" s="13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50)</f>
        <v>91595</v>
      </c>
      <c r="AY17" s="13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50)</f>
        <v>99817</v>
      </c>
      <c r="AZ17" s="64">
        <f t="shared" si="15"/>
        <v>191412</v>
      </c>
      <c r="BA17" s="13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50)</f>
        <v>90031</v>
      </c>
      <c r="BB17" s="13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50)</f>
        <v>98165</v>
      </c>
      <c r="BC17" s="64">
        <f t="shared" si="16"/>
        <v>188196</v>
      </c>
      <c r="BD17" s="13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50)</f>
        <v>89346</v>
      </c>
      <c r="BE17" s="13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50)</f>
        <v>97762</v>
      </c>
      <c r="BF17" s="64">
        <f t="shared" si="17"/>
        <v>187108</v>
      </c>
      <c r="BG17" s="13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50)</f>
        <v>89514</v>
      </c>
      <c r="BH17" s="13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50)</f>
        <v>98274</v>
      </c>
      <c r="BI17" s="64">
        <f t="shared" si="18"/>
        <v>187788</v>
      </c>
      <c r="BJ17" s="13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50)</f>
        <v>90756</v>
      </c>
      <c r="BK17" s="13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50)</f>
        <v>100119</v>
      </c>
      <c r="BL17" s="64">
        <f t="shared" si="19"/>
        <v>190875</v>
      </c>
      <c r="BM17" s="13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50)</f>
        <v>93681</v>
      </c>
      <c r="BN17" s="13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50)</f>
        <v>103928</v>
      </c>
      <c r="BO17" s="64">
        <f t="shared" si="20"/>
        <v>197609</v>
      </c>
      <c r="BP17" s="13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50)</f>
        <v>96085</v>
      </c>
      <c r="BQ17" s="13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50)</f>
        <v>106739</v>
      </c>
      <c r="BR17" s="64">
        <f t="shared" si="21"/>
        <v>202824</v>
      </c>
      <c r="BS17" s="13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50)</f>
        <v>97257</v>
      </c>
      <c r="BT17" s="13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50)</f>
        <v>107755</v>
      </c>
      <c r="BU17" s="64">
        <f t="shared" si="22"/>
        <v>205012</v>
      </c>
      <c r="BV17" s="312"/>
      <c r="BW17" s="312"/>
      <c r="BX17" s="312"/>
      <c r="BY17" s="312"/>
      <c r="BZ17" s="312"/>
      <c r="CA17" s="312"/>
      <c r="CB17" s="312"/>
      <c r="CC17" s="312"/>
      <c r="CD17" s="312"/>
      <c r="CE17" s="312"/>
      <c r="CF17" s="312"/>
      <c r="CG17" s="312"/>
      <c r="CH17" s="312"/>
      <c r="CI17" s="312"/>
      <c r="CJ17" s="312"/>
      <c r="CK17" s="312"/>
      <c r="CL17" s="312"/>
      <c r="CM17" s="312"/>
      <c r="CN17" s="312"/>
      <c r="CO17" s="312"/>
      <c r="CP17" s="312"/>
      <c r="CQ17" s="312"/>
      <c r="CR17" s="312"/>
      <c r="CS17" s="312"/>
      <c r="CT17" s="312"/>
      <c r="CU17" s="312"/>
      <c r="CV17" s="312"/>
      <c r="CW17" s="312"/>
      <c r="CX17" s="312"/>
      <c r="CY17" s="312"/>
      <c r="CZ17" s="312"/>
      <c r="DA17" s="312"/>
      <c r="DB17" s="312"/>
      <c r="DC17" s="312"/>
      <c r="DD17" s="312"/>
      <c r="DE17" s="312"/>
      <c r="DF17" s="312"/>
      <c r="DG17" s="312"/>
      <c r="DH17" s="312"/>
      <c r="DI17" s="312"/>
      <c r="DJ17" s="312"/>
      <c r="DK17" s="312"/>
      <c r="DL17" s="312"/>
      <c r="DM17" s="312"/>
      <c r="DN17" s="312"/>
      <c r="DO17" s="312"/>
      <c r="DP17" s="312"/>
      <c r="DQ17" s="312"/>
      <c r="DR17" s="312"/>
      <c r="DS17" s="312"/>
      <c r="DT17" s="312"/>
      <c r="DU17" s="312"/>
      <c r="DV17" s="312"/>
      <c r="DW17" s="312"/>
      <c r="DX17" s="312"/>
      <c r="DY17" s="312"/>
      <c r="DZ17" s="312"/>
      <c r="EA17" s="312"/>
      <c r="EB17" s="312"/>
      <c r="EC17" s="312"/>
      <c r="ED17" s="312"/>
      <c r="EE17" s="312"/>
      <c r="EF17" s="312"/>
      <c r="EG17" s="312"/>
      <c r="EH17" s="312"/>
      <c r="EI17" s="312"/>
      <c r="EJ17" s="312"/>
      <c r="EK17" s="312"/>
      <c r="EL17" s="312"/>
      <c r="EM17" s="312"/>
      <c r="EN17"/>
      <c r="EO17"/>
      <c r="EP17"/>
      <c r="EQ17"/>
      <c r="ER17"/>
      <c r="ES17"/>
      <c r="ET17"/>
      <c r="EU17"/>
      <c r="EV17" s="103">
        <f t="shared" si="0"/>
        <v>4724</v>
      </c>
      <c r="EW17" s="103">
        <f t="shared" si="1"/>
        <v>87022</v>
      </c>
      <c r="EX17" s="103">
        <f t="shared" si="2"/>
        <v>-103560</v>
      </c>
      <c r="EY17" s="103">
        <f t="shared" si="3"/>
        <v>6007</v>
      </c>
      <c r="EZ17" s="103">
        <f t="shared" si="4"/>
        <v>89243</v>
      </c>
      <c r="FA17" s="103">
        <f t="shared" si="5"/>
        <v>-102063</v>
      </c>
    </row>
    <row r="18" spans="1:157" s="54" customFormat="1" ht="14.1" customHeight="1">
      <c r="A18" s="68" t="s">
        <v>92</v>
      </c>
      <c r="B18" s="67">
        <v>69463</v>
      </c>
      <c r="C18" s="21">
        <v>67925</v>
      </c>
      <c r="D18" s="65">
        <v>137388</v>
      </c>
      <c r="E18" s="66">
        <v>73651</v>
      </c>
      <c r="F18" s="21">
        <v>73254</v>
      </c>
      <c r="G18" s="64">
        <v>146905</v>
      </c>
      <c r="H18" s="67">
        <v>77204</v>
      </c>
      <c r="I18" s="21">
        <v>77773</v>
      </c>
      <c r="J18" s="64">
        <v>154977</v>
      </c>
      <c r="K18" s="67">
        <v>79316</v>
      </c>
      <c r="L18" s="21">
        <v>81070</v>
      </c>
      <c r="M18" s="64">
        <v>160386</v>
      </c>
      <c r="N18" s="67">
        <v>80971</v>
      </c>
      <c r="O18" s="21">
        <v>83850</v>
      </c>
      <c r="P18" s="64">
        <v>164821</v>
      </c>
      <c r="Q18" s="67">
        <v>82783</v>
      </c>
      <c r="R18" s="21">
        <v>87026</v>
      </c>
      <c r="S18" s="64">
        <v>169809</v>
      </c>
      <c r="T18" s="67">
        <v>82959</v>
      </c>
      <c r="U18" s="21">
        <v>87779</v>
      </c>
      <c r="V18" s="64">
        <f t="shared" si="6"/>
        <v>170738</v>
      </c>
      <c r="W18" s="137">
        <v>83537</v>
      </c>
      <c r="X18" s="30">
        <v>89316</v>
      </c>
      <c r="Y18" s="64">
        <v>172853</v>
      </c>
      <c r="Z18" s="13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55)</f>
        <v>84188</v>
      </c>
      <c r="AA18" s="13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55)</f>
        <v>90329</v>
      </c>
      <c r="AB18" s="64">
        <f t="shared" si="7"/>
        <v>174517</v>
      </c>
      <c r="AC18" s="13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55)</f>
        <v>84896</v>
      </c>
      <c r="AD18" s="13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55)</f>
        <v>92000</v>
      </c>
      <c r="AE18" s="64">
        <f t="shared" si="8"/>
        <v>176896</v>
      </c>
      <c r="AF18" s="13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55)</f>
        <v>86027</v>
      </c>
      <c r="AG18" s="13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55)</f>
        <v>93169</v>
      </c>
      <c r="AH18" s="64">
        <f t="shared" si="9"/>
        <v>179196</v>
      </c>
      <c r="AI18" s="13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55)</f>
        <v>87573</v>
      </c>
      <c r="AJ18" s="13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55)</f>
        <v>94834</v>
      </c>
      <c r="AK18" s="64">
        <f t="shared" si="10"/>
        <v>182407</v>
      </c>
      <c r="AL18" s="13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55)</f>
        <v>88655</v>
      </c>
      <c r="AM18" s="13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55)</f>
        <v>96025</v>
      </c>
      <c r="AN18" s="64">
        <f t="shared" si="11"/>
        <v>184680</v>
      </c>
      <c r="AO18" s="13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55)</f>
        <v>90151</v>
      </c>
      <c r="AP18" s="13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55)</f>
        <v>97678</v>
      </c>
      <c r="AQ18" s="64">
        <f t="shared" si="12"/>
        <v>187829</v>
      </c>
      <c r="AR18" s="13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55)</f>
        <v>91498</v>
      </c>
      <c r="AS18" s="13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55)</f>
        <v>99173</v>
      </c>
      <c r="AT18" s="64">
        <f t="shared" si="13"/>
        <v>190671</v>
      </c>
      <c r="AU18" s="13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55)</f>
        <v>92365</v>
      </c>
      <c r="AV18" s="13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55)</f>
        <v>100187</v>
      </c>
      <c r="AW18" s="64">
        <f t="shared" si="14"/>
        <v>192552</v>
      </c>
      <c r="AX18" s="13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55)</f>
        <v>92637</v>
      </c>
      <c r="AY18" s="13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55)</f>
        <v>100717</v>
      </c>
      <c r="AZ18" s="64">
        <f t="shared" si="15"/>
        <v>193354</v>
      </c>
      <c r="BA18" s="13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55)</f>
        <v>92497</v>
      </c>
      <c r="BB18" s="13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55)</f>
        <v>100673</v>
      </c>
      <c r="BC18" s="64">
        <f t="shared" si="16"/>
        <v>193170</v>
      </c>
      <c r="BD18" s="13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55)</f>
        <v>91778</v>
      </c>
      <c r="BE18" s="13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55)</f>
        <v>99890</v>
      </c>
      <c r="BF18" s="64">
        <f t="shared" si="17"/>
        <v>191668</v>
      </c>
      <c r="BG18" s="13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55)</f>
        <v>90669</v>
      </c>
      <c r="BH18" s="13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55)</f>
        <v>98725</v>
      </c>
      <c r="BI18" s="64">
        <f t="shared" si="18"/>
        <v>189394</v>
      </c>
      <c r="BJ18" s="13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55)</f>
        <v>88881</v>
      </c>
      <c r="BK18" s="13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55)</f>
        <v>97112</v>
      </c>
      <c r="BL18" s="64">
        <f t="shared" si="19"/>
        <v>185993</v>
      </c>
      <c r="BM18" s="13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55)</f>
        <v>88436</v>
      </c>
      <c r="BN18" s="13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55)</f>
        <v>96769</v>
      </c>
      <c r="BO18" s="64">
        <f t="shared" si="20"/>
        <v>185205</v>
      </c>
      <c r="BP18" s="13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55)</f>
        <v>88332</v>
      </c>
      <c r="BQ18" s="13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55)</f>
        <v>96745</v>
      </c>
      <c r="BR18" s="64">
        <f t="shared" si="21"/>
        <v>185077</v>
      </c>
      <c r="BS18" s="13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55)</f>
        <v>89196</v>
      </c>
      <c r="BT18" s="13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55)</f>
        <v>98059</v>
      </c>
      <c r="BU18" s="64">
        <f t="shared" si="22"/>
        <v>187255</v>
      </c>
      <c r="BV18" s="312"/>
      <c r="BW18" s="312"/>
      <c r="BX18" s="312"/>
      <c r="BY18" s="312"/>
      <c r="BZ18" s="312"/>
      <c r="CA18" s="312"/>
      <c r="CB18" s="312"/>
      <c r="CC18" s="312"/>
      <c r="CD18" s="312"/>
      <c r="CE18" s="312"/>
      <c r="CF18" s="312"/>
      <c r="CG18" s="312"/>
      <c r="CH18" s="312"/>
      <c r="CI18" s="312"/>
      <c r="CJ18" s="312"/>
      <c r="CK18" s="312"/>
      <c r="CL18" s="312"/>
      <c r="CM18" s="312"/>
      <c r="CN18" s="312"/>
      <c r="CO18" s="312"/>
      <c r="CP18" s="312"/>
      <c r="CQ18" s="312"/>
      <c r="CR18" s="312"/>
      <c r="CS18" s="312"/>
      <c r="CT18" s="312"/>
      <c r="CU18" s="312"/>
      <c r="CV18" s="312"/>
      <c r="CW18" s="312"/>
      <c r="CX18" s="312"/>
      <c r="CY18" s="312"/>
      <c r="CZ18" s="312"/>
      <c r="DA18" s="312"/>
      <c r="DB18" s="312"/>
      <c r="DC18" s="312"/>
      <c r="DD18" s="312"/>
      <c r="DE18" s="312"/>
      <c r="DF18" s="312"/>
      <c r="DG18" s="312"/>
      <c r="DH18" s="312"/>
      <c r="DI18" s="312"/>
      <c r="DJ18" s="312"/>
      <c r="DK18" s="312"/>
      <c r="DL18" s="312"/>
      <c r="DM18" s="312"/>
      <c r="DN18" s="312"/>
      <c r="DO18" s="312"/>
      <c r="DP18" s="312"/>
      <c r="DQ18" s="312"/>
      <c r="DR18" s="312"/>
      <c r="DS18" s="312"/>
      <c r="DT18" s="312"/>
      <c r="DU18" s="312"/>
      <c r="DV18" s="312"/>
      <c r="DW18" s="312"/>
      <c r="DX18" s="312"/>
      <c r="DY18" s="312"/>
      <c r="DZ18" s="312"/>
      <c r="EA18" s="312"/>
      <c r="EB18" s="312"/>
      <c r="EC18" s="312"/>
      <c r="ED18" s="312"/>
      <c r="EE18" s="312"/>
      <c r="EF18" s="312"/>
      <c r="EG18" s="312"/>
      <c r="EH18" s="312"/>
      <c r="EI18" s="312"/>
      <c r="EJ18" s="312"/>
      <c r="EK18" s="312"/>
      <c r="EL18" s="312"/>
      <c r="EM18" s="312"/>
      <c r="EN18"/>
      <c r="EO18"/>
      <c r="EP18"/>
      <c r="EQ18"/>
      <c r="ER18"/>
      <c r="ES18"/>
      <c r="ET18"/>
      <c r="EU18"/>
      <c r="EV18" s="103">
        <f t="shared" si="0"/>
        <v>10070</v>
      </c>
      <c r="EW18" s="103">
        <f t="shared" si="1"/>
        <v>93369</v>
      </c>
      <c r="EX18" s="103">
        <f t="shared" si="2"/>
        <v>-95799</v>
      </c>
      <c r="EY18" s="103">
        <f t="shared" si="3"/>
        <v>6961</v>
      </c>
      <c r="EZ18" s="103">
        <f t="shared" si="4"/>
        <v>88315</v>
      </c>
      <c r="FA18" s="103">
        <f t="shared" si="5"/>
        <v>-99393</v>
      </c>
    </row>
    <row r="19" spans="1:157" s="54" customFormat="1" ht="14.1" customHeight="1">
      <c r="A19" s="68" t="s">
        <v>93</v>
      </c>
      <c r="B19" s="67">
        <v>51629</v>
      </c>
      <c r="C19" s="21">
        <v>50532</v>
      </c>
      <c r="D19" s="65">
        <v>102161</v>
      </c>
      <c r="E19" s="66">
        <v>53381</v>
      </c>
      <c r="F19" s="21">
        <v>51905</v>
      </c>
      <c r="G19" s="64">
        <v>105286</v>
      </c>
      <c r="H19" s="67">
        <v>55136</v>
      </c>
      <c r="I19" s="21">
        <v>53611</v>
      </c>
      <c r="J19" s="64">
        <v>108747</v>
      </c>
      <c r="K19" s="67">
        <v>57114</v>
      </c>
      <c r="L19" s="21">
        <v>55859</v>
      </c>
      <c r="M19" s="64">
        <v>112973</v>
      </c>
      <c r="N19" s="67">
        <v>59529</v>
      </c>
      <c r="O19" s="21">
        <v>58749</v>
      </c>
      <c r="P19" s="64">
        <v>118278</v>
      </c>
      <c r="Q19" s="67">
        <v>62023</v>
      </c>
      <c r="R19" s="21">
        <v>61982</v>
      </c>
      <c r="S19" s="64">
        <v>124005</v>
      </c>
      <c r="T19" s="67">
        <v>66579</v>
      </c>
      <c r="U19" s="21">
        <v>67392</v>
      </c>
      <c r="V19" s="64">
        <f t="shared" si="6"/>
        <v>133971</v>
      </c>
      <c r="W19" s="137">
        <v>71795</v>
      </c>
      <c r="X19" s="30">
        <v>73728</v>
      </c>
      <c r="Y19" s="64">
        <v>145523</v>
      </c>
      <c r="Z19" s="13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60)</f>
        <v>75244</v>
      </c>
      <c r="AA19" s="13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60)</f>
        <v>78573</v>
      </c>
      <c r="AB19" s="64">
        <f t="shared" si="7"/>
        <v>153817</v>
      </c>
      <c r="AC19" s="13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60)</f>
        <v>77953</v>
      </c>
      <c r="AD19" s="13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60)</f>
        <v>82344</v>
      </c>
      <c r="AE19" s="64">
        <f t="shared" si="8"/>
        <v>160297</v>
      </c>
      <c r="AF19" s="13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60)</f>
        <v>81087</v>
      </c>
      <c r="AG19" s="13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60)</f>
        <v>86779</v>
      </c>
      <c r="AH19" s="64">
        <f t="shared" si="9"/>
        <v>167866</v>
      </c>
      <c r="AI19" s="13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60)</f>
        <v>81725</v>
      </c>
      <c r="AJ19" s="13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60)</f>
        <v>87846</v>
      </c>
      <c r="AK19" s="64">
        <f t="shared" si="10"/>
        <v>169571</v>
      </c>
      <c r="AL19" s="13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60)</f>
        <v>82251</v>
      </c>
      <c r="AM19" s="13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60)</f>
        <v>89314</v>
      </c>
      <c r="AN19" s="64">
        <f t="shared" si="11"/>
        <v>171565</v>
      </c>
      <c r="AO19" s="13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60)</f>
        <v>83116</v>
      </c>
      <c r="AP19" s="13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60)</f>
        <v>90666</v>
      </c>
      <c r="AQ19" s="64">
        <f t="shared" si="12"/>
        <v>173782</v>
      </c>
      <c r="AR19" s="13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60)</f>
        <v>84197</v>
      </c>
      <c r="AS19" s="13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60)</f>
        <v>92256</v>
      </c>
      <c r="AT19" s="64">
        <f t="shared" si="13"/>
        <v>176453</v>
      </c>
      <c r="AU19" s="13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60)</f>
        <v>84860</v>
      </c>
      <c r="AV19" s="13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60)</f>
        <v>93126</v>
      </c>
      <c r="AW19" s="64">
        <f t="shared" si="14"/>
        <v>177986</v>
      </c>
      <c r="AX19" s="13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60)</f>
        <v>85611</v>
      </c>
      <c r="AY19" s="13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60)</f>
        <v>93934</v>
      </c>
      <c r="AZ19" s="64">
        <f t="shared" si="15"/>
        <v>179545</v>
      </c>
      <c r="BA19" s="13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60)</f>
        <v>85669</v>
      </c>
      <c r="BB19" s="13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60)</f>
        <v>93959</v>
      </c>
      <c r="BC19" s="64">
        <f t="shared" si="16"/>
        <v>179628</v>
      </c>
      <c r="BD19" s="13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60)</f>
        <v>86039</v>
      </c>
      <c r="BE19" s="13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60)</f>
        <v>94087</v>
      </c>
      <c r="BF19" s="64">
        <f t="shared" si="17"/>
        <v>180126</v>
      </c>
      <c r="BG19" s="13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60)</f>
        <v>86440</v>
      </c>
      <c r="BH19" s="13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60)</f>
        <v>94372</v>
      </c>
      <c r="BI19" s="64">
        <f t="shared" si="18"/>
        <v>180812</v>
      </c>
      <c r="BJ19" s="13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60)</f>
        <v>86454</v>
      </c>
      <c r="BK19" s="13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60)</f>
        <v>94638</v>
      </c>
      <c r="BL19" s="64">
        <f t="shared" si="19"/>
        <v>181092</v>
      </c>
      <c r="BM19" s="13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60)</f>
        <v>87579</v>
      </c>
      <c r="BN19" s="13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60)</f>
        <v>96135</v>
      </c>
      <c r="BO19" s="64">
        <f t="shared" si="20"/>
        <v>183714</v>
      </c>
      <c r="BP19" s="13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60)</f>
        <v>88552</v>
      </c>
      <c r="BQ19" s="13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60)</f>
        <v>97338</v>
      </c>
      <c r="BR19" s="64">
        <f t="shared" si="21"/>
        <v>185890</v>
      </c>
      <c r="BS19" s="13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60)</f>
        <v>89335</v>
      </c>
      <c r="BT19" s="13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60)</f>
        <v>98003</v>
      </c>
      <c r="BU19" s="64">
        <f t="shared" si="22"/>
        <v>187338</v>
      </c>
      <c r="BV19" s="312"/>
      <c r="BW19" s="312"/>
      <c r="BX19" s="312"/>
      <c r="BY19" s="312"/>
      <c r="BZ19" s="312"/>
      <c r="CA19" s="312"/>
      <c r="CB19" s="312"/>
      <c r="CC19" s="312"/>
      <c r="CD19" s="312"/>
      <c r="CE19" s="312"/>
      <c r="CF19" s="312"/>
      <c r="CG19" s="312"/>
      <c r="CH19" s="312"/>
      <c r="CI19" s="312"/>
      <c r="CJ19" s="312"/>
      <c r="CK19" s="312"/>
      <c r="CL19" s="312"/>
      <c r="CM19" s="312"/>
      <c r="CN19" s="312"/>
      <c r="CO19" s="312"/>
      <c r="CP19" s="312"/>
      <c r="CQ19" s="312"/>
      <c r="CR19" s="312"/>
      <c r="CS19" s="312"/>
      <c r="CT19" s="312"/>
      <c r="CU19" s="312"/>
      <c r="CV19" s="312"/>
      <c r="CW19" s="312"/>
      <c r="CX19" s="312"/>
      <c r="CY19" s="312"/>
      <c r="CZ19" s="312"/>
      <c r="DA19" s="312"/>
      <c r="DB19" s="312"/>
      <c r="DC19" s="312"/>
      <c r="DD19" s="312"/>
      <c r="DE19" s="312"/>
      <c r="DF19" s="312"/>
      <c r="DG19" s="312"/>
      <c r="DH19" s="312"/>
      <c r="DI19" s="312"/>
      <c r="DJ19" s="312"/>
      <c r="DK19" s="312"/>
      <c r="DL19" s="312"/>
      <c r="DM19" s="312"/>
      <c r="DN19" s="312"/>
      <c r="DO19" s="312"/>
      <c r="DP19" s="312"/>
      <c r="DQ19" s="312"/>
      <c r="DR19" s="312"/>
      <c r="DS19" s="312"/>
      <c r="DT19" s="312"/>
      <c r="DU19" s="312"/>
      <c r="DV19" s="312"/>
      <c r="DW19" s="312"/>
      <c r="DX19" s="312"/>
      <c r="DY19" s="312"/>
      <c r="DZ19" s="312"/>
      <c r="EA19" s="312"/>
      <c r="EB19" s="312"/>
      <c r="EC19" s="312"/>
      <c r="ED19" s="312"/>
      <c r="EE19" s="312"/>
      <c r="EF19" s="312"/>
      <c r="EG19" s="312"/>
      <c r="EH19" s="312"/>
      <c r="EI19" s="312"/>
      <c r="EJ19" s="312"/>
      <c r="EK19" s="312"/>
      <c r="EL19" s="312"/>
      <c r="EM19" s="312"/>
      <c r="EN19"/>
      <c r="EO19"/>
      <c r="EP19"/>
      <c r="EQ19"/>
      <c r="ER19"/>
      <c r="ES19"/>
      <c r="ET19"/>
      <c r="EU19"/>
      <c r="EV19" s="103">
        <f t="shared" si="0"/>
        <v>12121</v>
      </c>
      <c r="EW19" s="103">
        <f t="shared" si="1"/>
        <v>91498</v>
      </c>
      <c r="EX19" s="103">
        <f t="shared" si="2"/>
        <v>-85111</v>
      </c>
      <c r="EY19" s="103">
        <f t="shared" si="3"/>
        <v>11522</v>
      </c>
      <c r="EZ19" s="103">
        <f t="shared" si="4"/>
        <v>90426</v>
      </c>
      <c r="FA19" s="103">
        <f t="shared" si="5"/>
        <v>-86203</v>
      </c>
    </row>
    <row r="20" spans="1:157" s="54" customFormat="1" ht="14.1" customHeight="1">
      <c r="A20" s="68" t="s">
        <v>94</v>
      </c>
      <c r="B20" s="67">
        <v>37439</v>
      </c>
      <c r="C20" s="21">
        <v>39096</v>
      </c>
      <c r="D20" s="65">
        <v>76535</v>
      </c>
      <c r="E20" s="66">
        <v>38608</v>
      </c>
      <c r="F20" s="21">
        <v>40236</v>
      </c>
      <c r="G20" s="64">
        <v>78844</v>
      </c>
      <c r="H20" s="67">
        <v>39708</v>
      </c>
      <c r="I20" s="21">
        <v>41383</v>
      </c>
      <c r="J20" s="64">
        <v>81091</v>
      </c>
      <c r="K20" s="67">
        <v>41168</v>
      </c>
      <c r="L20" s="21">
        <v>42760</v>
      </c>
      <c r="M20" s="64">
        <v>83928</v>
      </c>
      <c r="N20" s="67">
        <v>43215</v>
      </c>
      <c r="O20" s="21">
        <v>44561</v>
      </c>
      <c r="P20" s="64">
        <v>87776</v>
      </c>
      <c r="Q20" s="67">
        <v>45547</v>
      </c>
      <c r="R20" s="21">
        <v>46371</v>
      </c>
      <c r="S20" s="64">
        <v>91918</v>
      </c>
      <c r="T20" s="67">
        <v>47848</v>
      </c>
      <c r="U20" s="21">
        <v>48382</v>
      </c>
      <c r="V20" s="64">
        <f t="shared" si="6"/>
        <v>96230</v>
      </c>
      <c r="W20" s="137">
        <v>50747</v>
      </c>
      <c r="X20" s="30">
        <v>51103</v>
      </c>
      <c r="Y20" s="64">
        <v>101850</v>
      </c>
      <c r="Z20" s="13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65)</f>
        <v>53394</v>
      </c>
      <c r="AA20" s="13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65)</f>
        <v>54044</v>
      </c>
      <c r="AB20" s="64">
        <f t="shared" si="7"/>
        <v>107438</v>
      </c>
      <c r="AC20" s="13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65)</f>
        <v>56395</v>
      </c>
      <c r="AD20" s="13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65)</f>
        <v>57618</v>
      </c>
      <c r="AE20" s="64">
        <f t="shared" si="8"/>
        <v>114013</v>
      </c>
      <c r="AF20" s="13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65)</f>
        <v>59388</v>
      </c>
      <c r="AG20" s="13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65)</f>
        <v>61386</v>
      </c>
      <c r="AH20" s="64">
        <f t="shared" si="9"/>
        <v>120774</v>
      </c>
      <c r="AI20" s="13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65)</f>
        <v>64432</v>
      </c>
      <c r="AJ20" s="13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65)</f>
        <v>67300</v>
      </c>
      <c r="AK20" s="64">
        <f t="shared" si="10"/>
        <v>131732</v>
      </c>
      <c r="AL20" s="13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65)</f>
        <v>68879</v>
      </c>
      <c r="AM20" s="13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65)</f>
        <v>73094</v>
      </c>
      <c r="AN20" s="64">
        <f t="shared" si="11"/>
        <v>141973</v>
      </c>
      <c r="AO20" s="13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65)</f>
        <v>72261</v>
      </c>
      <c r="AP20" s="13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65)</f>
        <v>77679</v>
      </c>
      <c r="AQ20" s="64">
        <f t="shared" si="12"/>
        <v>149940</v>
      </c>
      <c r="AR20" s="13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65)</f>
        <v>74795</v>
      </c>
      <c r="AS20" s="13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65)</f>
        <v>81481</v>
      </c>
      <c r="AT20" s="64">
        <f t="shared" si="13"/>
        <v>156276</v>
      </c>
      <c r="AU20" s="13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65)</f>
        <v>77772</v>
      </c>
      <c r="AV20" s="13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65)</f>
        <v>85092</v>
      </c>
      <c r="AW20" s="64">
        <f t="shared" si="14"/>
        <v>162864</v>
      </c>
      <c r="AX20" s="13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65)</f>
        <v>77400</v>
      </c>
      <c r="AY20" s="13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65)</f>
        <v>85592</v>
      </c>
      <c r="AZ20" s="64">
        <f t="shared" si="15"/>
        <v>162992</v>
      </c>
      <c r="BA20" s="13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65)</f>
        <v>77102</v>
      </c>
      <c r="BB20" s="13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65)</f>
        <v>85993</v>
      </c>
      <c r="BC20" s="64">
        <f t="shared" si="16"/>
        <v>163095</v>
      </c>
      <c r="BD20" s="13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65)</f>
        <v>77028</v>
      </c>
      <c r="BE20" s="13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65)</f>
        <v>86119</v>
      </c>
      <c r="BF20" s="64">
        <f t="shared" si="17"/>
        <v>163147</v>
      </c>
      <c r="BG20" s="13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65)</f>
        <v>77292</v>
      </c>
      <c r="BH20" s="13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65)</f>
        <v>86670</v>
      </c>
      <c r="BI20" s="64">
        <f t="shared" si="18"/>
        <v>163962</v>
      </c>
      <c r="BJ20" s="13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65)</f>
        <v>77703</v>
      </c>
      <c r="BK20" s="13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65)</f>
        <v>86938</v>
      </c>
      <c r="BL20" s="64">
        <f t="shared" si="19"/>
        <v>164641</v>
      </c>
      <c r="BM20" s="13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65)</f>
        <v>79141.100000000006</v>
      </c>
      <c r="BN20" s="13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65)</f>
        <v>88296</v>
      </c>
      <c r="BO20" s="64">
        <f t="shared" si="20"/>
        <v>167437.1</v>
      </c>
      <c r="BP20" s="13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65)</f>
        <v>80224</v>
      </c>
      <c r="BQ20" s="13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65)</f>
        <v>89533</v>
      </c>
      <c r="BR20" s="64">
        <f t="shared" si="21"/>
        <v>169757</v>
      </c>
      <c r="BS20" s="13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65)</f>
        <v>81756</v>
      </c>
      <c r="BT20" s="13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65)</f>
        <v>91207</v>
      </c>
      <c r="BU20" s="64">
        <f t="shared" si="22"/>
        <v>172963</v>
      </c>
      <c r="BV20" s="312"/>
      <c r="BW20" s="312"/>
      <c r="BX20" s="312"/>
      <c r="BY20" s="312"/>
      <c r="BZ20" s="312"/>
      <c r="CA20" s="312"/>
      <c r="CB20" s="312"/>
      <c r="CC20" s="312"/>
      <c r="CD20" s="312"/>
      <c r="CE20" s="312"/>
      <c r="CF20" s="312"/>
      <c r="CG20" s="312"/>
      <c r="CH20" s="312"/>
      <c r="CI20" s="312"/>
      <c r="CJ20" s="312"/>
      <c r="CK20" s="312"/>
      <c r="CL20" s="312"/>
      <c r="CM20" s="312"/>
      <c r="CN20" s="312"/>
      <c r="CO20" s="312"/>
      <c r="CP20" s="312"/>
      <c r="CQ20" s="312"/>
      <c r="CR20" s="312"/>
      <c r="CS20" s="312"/>
      <c r="CT20" s="312"/>
      <c r="CU20" s="312"/>
      <c r="CV20" s="312"/>
      <c r="CW20" s="312"/>
      <c r="CX20" s="312"/>
      <c r="CY20" s="312"/>
      <c r="CZ20" s="312"/>
      <c r="DA20" s="312"/>
      <c r="DB20" s="312"/>
      <c r="DC20" s="312"/>
      <c r="DD20" s="312"/>
      <c r="DE20" s="312"/>
      <c r="DF20" s="312"/>
      <c r="DG20" s="312"/>
      <c r="DH20" s="312"/>
      <c r="DI20" s="312"/>
      <c r="DJ20" s="312"/>
      <c r="DK20" s="312"/>
      <c r="DL20" s="312"/>
      <c r="DM20" s="312"/>
      <c r="DN20" s="312"/>
      <c r="DO20" s="312"/>
      <c r="DP20" s="312"/>
      <c r="DQ20" s="312"/>
      <c r="DR20" s="312"/>
      <c r="DS20" s="312"/>
      <c r="DT20" s="312"/>
      <c r="DU20" s="312"/>
      <c r="DV20" s="312"/>
      <c r="DW20" s="312"/>
      <c r="DX20" s="312"/>
      <c r="DY20" s="312"/>
      <c r="DZ20" s="312"/>
      <c r="EA20" s="312"/>
      <c r="EB20" s="312"/>
      <c r="EC20" s="312"/>
      <c r="ED20" s="312"/>
      <c r="EE20" s="312"/>
      <c r="EF20" s="312"/>
      <c r="EG20" s="312"/>
      <c r="EH20" s="312"/>
      <c r="EI20" s="312"/>
      <c r="EJ20" s="312"/>
      <c r="EK20" s="312"/>
      <c r="EL20" s="312"/>
      <c r="EM20" s="312"/>
      <c r="EN20"/>
      <c r="EO20"/>
      <c r="EP20"/>
      <c r="EQ20"/>
      <c r="ER20"/>
      <c r="ES20"/>
      <c r="ET20"/>
      <c r="EU20"/>
      <c r="EV20" s="103">
        <f t="shared" si="0"/>
        <v>17791</v>
      </c>
      <c r="EW20" s="103">
        <f t="shared" si="1"/>
        <v>90868</v>
      </c>
      <c r="EX20" s="103">
        <f t="shared" si="2"/>
        <v>-64270</v>
      </c>
      <c r="EY20" s="103">
        <f t="shared" si="3"/>
        <v>14677</v>
      </c>
      <c r="EZ20" s="103">
        <f t="shared" si="4"/>
        <v>86962</v>
      </c>
      <c r="FA20" s="103">
        <f t="shared" si="5"/>
        <v>-70798.899999999994</v>
      </c>
    </row>
    <row r="21" spans="1:157" s="54" customFormat="1" ht="14.1" customHeight="1">
      <c r="A21" s="68" t="s">
        <v>95</v>
      </c>
      <c r="B21" s="67">
        <v>33613</v>
      </c>
      <c r="C21" s="21">
        <v>38475</v>
      </c>
      <c r="D21" s="65">
        <v>72088</v>
      </c>
      <c r="E21" s="66">
        <v>34143</v>
      </c>
      <c r="F21" s="21">
        <v>38280</v>
      </c>
      <c r="G21" s="64">
        <v>72423</v>
      </c>
      <c r="H21" s="67">
        <v>33729</v>
      </c>
      <c r="I21" s="21">
        <v>37682</v>
      </c>
      <c r="J21" s="64">
        <v>71411</v>
      </c>
      <c r="K21" s="67">
        <v>33359</v>
      </c>
      <c r="L21" s="21">
        <v>37073</v>
      </c>
      <c r="M21" s="64">
        <v>70432</v>
      </c>
      <c r="N21" s="67">
        <v>33351</v>
      </c>
      <c r="O21" s="21">
        <v>36899</v>
      </c>
      <c r="P21" s="64">
        <v>70250</v>
      </c>
      <c r="Q21" s="67">
        <v>33641</v>
      </c>
      <c r="R21" s="21">
        <v>37038</v>
      </c>
      <c r="S21" s="64">
        <v>70679</v>
      </c>
      <c r="T21" s="67">
        <v>34629</v>
      </c>
      <c r="U21" s="21">
        <v>37940</v>
      </c>
      <c r="V21" s="64">
        <f t="shared" si="6"/>
        <v>72569</v>
      </c>
      <c r="W21" s="137">
        <v>36358</v>
      </c>
      <c r="X21" s="30">
        <v>39663</v>
      </c>
      <c r="Y21" s="64">
        <v>76021</v>
      </c>
      <c r="Z21" s="13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70)</f>
        <v>38248</v>
      </c>
      <c r="AA21" s="13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70)</f>
        <v>41480</v>
      </c>
      <c r="AB21" s="64">
        <f t="shared" si="7"/>
        <v>79728</v>
      </c>
      <c r="AC21" s="13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70)</f>
        <v>40501</v>
      </c>
      <c r="AD21" s="13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70)</f>
        <v>43719</v>
      </c>
      <c r="AE21" s="64">
        <f t="shared" si="8"/>
        <v>84220</v>
      </c>
      <c r="AF21" s="13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70)</f>
        <v>43035</v>
      </c>
      <c r="AG21" s="13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70)</f>
        <v>45934</v>
      </c>
      <c r="AH21" s="64">
        <f t="shared" si="9"/>
        <v>88969</v>
      </c>
      <c r="AI21" s="13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70)</f>
        <v>45341</v>
      </c>
      <c r="AJ21" s="13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70)</f>
        <v>48038</v>
      </c>
      <c r="AK21" s="64">
        <f t="shared" si="10"/>
        <v>93379</v>
      </c>
      <c r="AL21" s="13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70)</f>
        <v>47784</v>
      </c>
      <c r="AM21" s="13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70)</f>
        <v>50291</v>
      </c>
      <c r="AN21" s="64">
        <f t="shared" si="11"/>
        <v>98075</v>
      </c>
      <c r="AO21" s="13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70)</f>
        <v>50440</v>
      </c>
      <c r="AP21" s="13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70)</f>
        <v>53266</v>
      </c>
      <c r="AQ21" s="64">
        <f t="shared" si="12"/>
        <v>103706</v>
      </c>
      <c r="AR21" s="13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70)</f>
        <v>53216</v>
      </c>
      <c r="AS21" s="13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70)</f>
        <v>56336</v>
      </c>
      <c r="AT21" s="64">
        <f t="shared" si="13"/>
        <v>109552</v>
      </c>
      <c r="AU21" s="13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70)</f>
        <v>55366</v>
      </c>
      <c r="AV21" s="13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70)</f>
        <v>59509</v>
      </c>
      <c r="AW21" s="64">
        <f t="shared" si="14"/>
        <v>114875</v>
      </c>
      <c r="AX21" s="13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70)</f>
        <v>59340</v>
      </c>
      <c r="AY21" s="13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70)</f>
        <v>64728</v>
      </c>
      <c r="AZ21" s="64">
        <f t="shared" si="15"/>
        <v>124068</v>
      </c>
      <c r="BA21" s="13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70)</f>
        <v>62950</v>
      </c>
      <c r="BB21" s="13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70)</f>
        <v>69538</v>
      </c>
      <c r="BC21" s="64">
        <f t="shared" si="16"/>
        <v>132488</v>
      </c>
      <c r="BD21" s="13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70)</f>
        <v>65276</v>
      </c>
      <c r="BE21" s="13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70)</f>
        <v>72916</v>
      </c>
      <c r="BF21" s="64">
        <f t="shared" si="17"/>
        <v>138192</v>
      </c>
      <c r="BG21" s="13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70)</f>
        <v>66850</v>
      </c>
      <c r="BH21" s="13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70)</f>
        <v>75616</v>
      </c>
      <c r="BI21" s="64">
        <f t="shared" si="18"/>
        <v>142466</v>
      </c>
      <c r="BJ21" s="13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70)</f>
        <v>69274</v>
      </c>
      <c r="BK21" s="13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70)</f>
        <v>78671</v>
      </c>
      <c r="BL21" s="64">
        <f t="shared" si="19"/>
        <v>147945</v>
      </c>
      <c r="BM21" s="13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70)</f>
        <v>69708</v>
      </c>
      <c r="BN21" s="13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70)</f>
        <v>79543</v>
      </c>
      <c r="BO21" s="64">
        <f t="shared" si="20"/>
        <v>149251</v>
      </c>
      <c r="BP21" s="13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70)</f>
        <v>70323</v>
      </c>
      <c r="BQ21" s="13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70)</f>
        <v>80672</v>
      </c>
      <c r="BR21" s="64">
        <f t="shared" si="21"/>
        <v>150995</v>
      </c>
      <c r="BS21" s="13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70)</f>
        <v>71592</v>
      </c>
      <c r="BT21" s="13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70)</f>
        <v>81916</v>
      </c>
      <c r="BU21" s="64">
        <f t="shared" si="22"/>
        <v>153508</v>
      </c>
      <c r="BV21" s="312"/>
      <c r="BW21" s="312"/>
      <c r="BX21" s="312"/>
      <c r="BY21" s="312"/>
      <c r="BZ21" s="312"/>
      <c r="CA21" s="312"/>
      <c r="CB21" s="312"/>
      <c r="CC21" s="312"/>
      <c r="CD21" s="312"/>
      <c r="CE21" s="312"/>
      <c r="CF21" s="312"/>
      <c r="CG21" s="312"/>
      <c r="CH21" s="312"/>
      <c r="CI21" s="312"/>
      <c r="CJ21" s="312"/>
      <c r="CK21" s="312"/>
      <c r="CL21" s="312"/>
      <c r="CM21" s="312"/>
      <c r="CN21" s="312"/>
      <c r="CO21" s="312"/>
      <c r="CP21" s="312"/>
      <c r="CQ21" s="312"/>
      <c r="CR21" s="312"/>
      <c r="CS21" s="312"/>
      <c r="CT21" s="312"/>
      <c r="CU21" s="312"/>
      <c r="CV21" s="312"/>
      <c r="CW21" s="312"/>
      <c r="CX21" s="312"/>
      <c r="CY21" s="312"/>
      <c r="CZ21" s="312"/>
      <c r="DA21" s="312"/>
      <c r="DB21" s="312"/>
      <c r="DC21" s="312"/>
      <c r="DD21" s="312"/>
      <c r="DE21" s="312"/>
      <c r="DF21" s="312"/>
      <c r="DG21" s="312"/>
      <c r="DH21" s="312"/>
      <c r="DI21" s="312"/>
      <c r="DJ21" s="312"/>
      <c r="DK21" s="312"/>
      <c r="DL21" s="312"/>
      <c r="DM21" s="312"/>
      <c r="DN21" s="312"/>
      <c r="DO21" s="312"/>
      <c r="DP21" s="312"/>
      <c r="DQ21" s="312"/>
      <c r="DR21" s="312"/>
      <c r="DS21" s="312"/>
      <c r="DT21" s="312"/>
      <c r="DU21" s="312"/>
      <c r="DV21" s="312"/>
      <c r="DW21" s="312"/>
      <c r="DX21" s="312"/>
      <c r="DY21" s="312"/>
      <c r="DZ21" s="312"/>
      <c r="EA21" s="312"/>
      <c r="EB21" s="312"/>
      <c r="EC21" s="312"/>
      <c r="ED21" s="312"/>
      <c r="EE21" s="312"/>
      <c r="EF21" s="312"/>
      <c r="EG21" s="312"/>
      <c r="EH21" s="312"/>
      <c r="EI21" s="312"/>
      <c r="EJ21" s="312"/>
      <c r="EK21" s="312"/>
      <c r="EL21" s="312"/>
      <c r="EM21" s="312"/>
      <c r="EN21"/>
      <c r="EO21"/>
      <c r="EP21"/>
      <c r="EQ21"/>
      <c r="ER21"/>
      <c r="ES21"/>
      <c r="ET21"/>
      <c r="EU21"/>
      <c r="EV21" s="103">
        <f t="shared" si="0"/>
        <v>27832</v>
      </c>
      <c r="EW21" s="103">
        <f t="shared" si="1"/>
        <v>92175</v>
      </c>
      <c r="EX21" s="103">
        <f t="shared" si="2"/>
        <v>-28801</v>
      </c>
      <c r="EY21" s="103">
        <f t="shared" si="3"/>
        <v>28231</v>
      </c>
      <c r="EZ21" s="103">
        <f t="shared" si="4"/>
        <v>94679</v>
      </c>
      <c r="FA21" s="103">
        <f t="shared" si="5"/>
        <v>-33998</v>
      </c>
    </row>
    <row r="22" spans="1:157" s="54" customFormat="1" ht="14.1" customHeight="1">
      <c r="A22" s="68" t="s">
        <v>96</v>
      </c>
      <c r="B22" s="67">
        <v>17691</v>
      </c>
      <c r="C22" s="21">
        <v>32188</v>
      </c>
      <c r="D22" s="65">
        <v>49879</v>
      </c>
      <c r="E22" s="66">
        <v>19951</v>
      </c>
      <c r="F22" s="21">
        <v>32928</v>
      </c>
      <c r="G22" s="64">
        <v>52879</v>
      </c>
      <c r="H22" s="67">
        <v>22312</v>
      </c>
      <c r="I22" s="21">
        <v>33057</v>
      </c>
      <c r="J22" s="64">
        <v>55369</v>
      </c>
      <c r="K22" s="67">
        <v>24654</v>
      </c>
      <c r="L22" s="21">
        <v>33438</v>
      </c>
      <c r="M22" s="64">
        <v>58092</v>
      </c>
      <c r="N22" s="67">
        <v>26845</v>
      </c>
      <c r="O22" s="21">
        <v>33815</v>
      </c>
      <c r="P22" s="64">
        <v>60660</v>
      </c>
      <c r="Q22" s="67">
        <v>28597</v>
      </c>
      <c r="R22" s="21">
        <v>34510</v>
      </c>
      <c r="S22" s="64">
        <v>63107</v>
      </c>
      <c r="T22" s="67">
        <v>29453</v>
      </c>
      <c r="U22" s="21">
        <v>34765</v>
      </c>
      <c r="V22" s="64">
        <f t="shared" si="6"/>
        <v>64218</v>
      </c>
      <c r="W22" s="137">
        <v>29973</v>
      </c>
      <c r="X22" s="30">
        <v>34976</v>
      </c>
      <c r="Y22" s="64">
        <v>64949</v>
      </c>
      <c r="Z22" s="13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75)</f>
        <v>30094</v>
      </c>
      <c r="AA22" s="13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75)</f>
        <v>35189</v>
      </c>
      <c r="AB22" s="64">
        <f t="shared" si="7"/>
        <v>65283</v>
      </c>
      <c r="AC22" s="13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75)</f>
        <v>30317</v>
      </c>
      <c r="AD22" s="13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75)</f>
        <v>35408</v>
      </c>
      <c r="AE22" s="64">
        <f t="shared" si="8"/>
        <v>65725</v>
      </c>
      <c r="AF22" s="13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75)</f>
        <v>30766</v>
      </c>
      <c r="AG22" s="13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75)</f>
        <v>35799</v>
      </c>
      <c r="AH22" s="64">
        <f t="shared" si="9"/>
        <v>66565</v>
      </c>
      <c r="AI22" s="13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75)</f>
        <v>31748</v>
      </c>
      <c r="AJ22" s="13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75)</f>
        <v>36705</v>
      </c>
      <c r="AK22" s="64">
        <f t="shared" si="10"/>
        <v>68453</v>
      </c>
      <c r="AL22" s="13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75)</f>
        <v>33178</v>
      </c>
      <c r="AM22" s="13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75)</f>
        <v>38202</v>
      </c>
      <c r="AN22" s="64">
        <f t="shared" si="11"/>
        <v>71380</v>
      </c>
      <c r="AO22" s="13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75)</f>
        <v>34816</v>
      </c>
      <c r="AP22" s="13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75)</f>
        <v>39767</v>
      </c>
      <c r="AQ22" s="64">
        <f t="shared" si="12"/>
        <v>74583</v>
      </c>
      <c r="AR22" s="13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75)</f>
        <v>36771</v>
      </c>
      <c r="AS22" s="13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75)</f>
        <v>41717</v>
      </c>
      <c r="AT22" s="64">
        <f t="shared" si="13"/>
        <v>78488</v>
      </c>
      <c r="AU22" s="13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75)</f>
        <v>38917</v>
      </c>
      <c r="AV22" s="13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75)</f>
        <v>43394</v>
      </c>
      <c r="AW22" s="64">
        <f t="shared" si="14"/>
        <v>82311</v>
      </c>
      <c r="AX22" s="13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75)</f>
        <v>40608</v>
      </c>
      <c r="AY22" s="13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75)</f>
        <v>44988</v>
      </c>
      <c r="AZ22" s="64">
        <f t="shared" si="15"/>
        <v>85596</v>
      </c>
      <c r="BA22" s="13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75)</f>
        <v>42377</v>
      </c>
      <c r="BB22" s="13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75)</f>
        <v>46440</v>
      </c>
      <c r="BC22" s="64">
        <f t="shared" si="16"/>
        <v>88817</v>
      </c>
      <c r="BD22" s="13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75)</f>
        <v>44257</v>
      </c>
      <c r="BE22" s="13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75)</f>
        <v>48700</v>
      </c>
      <c r="BF22" s="64">
        <f t="shared" si="17"/>
        <v>92957</v>
      </c>
      <c r="BG22" s="13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75)</f>
        <v>46363</v>
      </c>
      <c r="BH22" s="13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75)</f>
        <v>51181</v>
      </c>
      <c r="BI22" s="64">
        <f t="shared" si="18"/>
        <v>97544</v>
      </c>
      <c r="BJ22" s="13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75)</f>
        <v>48071</v>
      </c>
      <c r="BK22" s="13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75)</f>
        <v>53952</v>
      </c>
      <c r="BL22" s="64">
        <f t="shared" si="19"/>
        <v>102023</v>
      </c>
      <c r="BM22" s="13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75)</f>
        <v>51973</v>
      </c>
      <c r="BN22" s="13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75)</f>
        <v>59002.1</v>
      </c>
      <c r="BO22" s="64">
        <f t="shared" si="20"/>
        <v>110975.1</v>
      </c>
      <c r="BP22" s="13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75)</f>
        <v>55728</v>
      </c>
      <c r="BQ22" s="13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75)</f>
        <v>64059</v>
      </c>
      <c r="BR22" s="64">
        <f t="shared" si="21"/>
        <v>119787</v>
      </c>
      <c r="BS22" s="13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75)</f>
        <v>58338</v>
      </c>
      <c r="BT22" s="13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75)</f>
        <v>67776</v>
      </c>
      <c r="BU22" s="64">
        <f t="shared" si="22"/>
        <v>126114</v>
      </c>
      <c r="BV22" s="312"/>
      <c r="BW22" s="312"/>
      <c r="BX22" s="312"/>
      <c r="BY22" s="312"/>
      <c r="BZ22" s="312"/>
      <c r="CA22" s="312"/>
      <c r="CB22" s="312"/>
      <c r="CC22" s="312"/>
      <c r="CD22" s="312"/>
      <c r="CE22" s="312"/>
      <c r="CF22" s="312"/>
      <c r="CG22" s="312"/>
      <c r="CH22" s="312"/>
      <c r="CI22" s="312"/>
      <c r="CJ22" s="312"/>
      <c r="CK22" s="312"/>
      <c r="CL22" s="312"/>
      <c r="CM22" s="312"/>
      <c r="CN22" s="312"/>
      <c r="CO22" s="312"/>
      <c r="CP22" s="312"/>
      <c r="CQ22" s="312"/>
      <c r="CR22" s="312"/>
      <c r="CS22" s="312"/>
      <c r="CT22" s="312"/>
      <c r="CU22" s="312"/>
      <c r="CV22" s="312"/>
      <c r="CW22" s="312"/>
      <c r="CX22" s="312"/>
      <c r="CY22" s="312"/>
      <c r="CZ22" s="312"/>
      <c r="DA22" s="312"/>
      <c r="DB22" s="312"/>
      <c r="DC22" s="312"/>
      <c r="DD22" s="312"/>
      <c r="DE22" s="312"/>
      <c r="DF22" s="312"/>
      <c r="DG22" s="312"/>
      <c r="DH22" s="312"/>
      <c r="DI22" s="312"/>
      <c r="DJ22" s="312"/>
      <c r="DK22" s="312"/>
      <c r="DL22" s="312"/>
      <c r="DM22" s="312"/>
      <c r="DN22" s="312"/>
      <c r="DO22" s="312"/>
      <c r="DP22" s="312"/>
      <c r="DQ22" s="312"/>
      <c r="DR22" s="312"/>
      <c r="DS22" s="312"/>
      <c r="DT22" s="312"/>
      <c r="DU22" s="312"/>
      <c r="DV22" s="312"/>
      <c r="DW22" s="312"/>
      <c r="DX22" s="312"/>
      <c r="DY22" s="312"/>
      <c r="DZ22" s="312"/>
      <c r="EA22" s="312"/>
      <c r="EB22" s="312"/>
      <c r="EC22" s="312"/>
      <c r="ED22" s="312"/>
      <c r="EE22" s="312"/>
      <c r="EF22" s="312"/>
      <c r="EG22" s="312"/>
      <c r="EH22" s="312"/>
      <c r="EI22" s="312"/>
      <c r="EJ22" s="312"/>
      <c r="EK22" s="312"/>
      <c r="EL22" s="312"/>
      <c r="EM22" s="312"/>
      <c r="EN22"/>
      <c r="EO22"/>
      <c r="EP22"/>
      <c r="EQ22"/>
      <c r="ER22"/>
      <c r="ES22"/>
      <c r="ET22"/>
      <c r="EU22"/>
      <c r="EV22" s="103">
        <f t="shared" si="0"/>
        <v>18003</v>
      </c>
      <c r="EW22" s="103">
        <f t="shared" si="1"/>
        <v>59342</v>
      </c>
      <c r="EX22" s="103">
        <f t="shared" si="2"/>
        <v>-23309</v>
      </c>
      <c r="EY22" s="103">
        <f t="shared" si="3"/>
        <v>19136</v>
      </c>
      <c r="EZ22" s="103">
        <f t="shared" si="4"/>
        <v>62256</v>
      </c>
      <c r="FA22" s="103">
        <f t="shared" si="5"/>
        <v>-22610</v>
      </c>
    </row>
    <row r="23" spans="1:157" s="54" customFormat="1" ht="14.1" customHeight="1">
      <c r="A23" s="68" t="s">
        <v>97</v>
      </c>
      <c r="B23" s="67">
        <v>9602</v>
      </c>
      <c r="C23" s="21">
        <v>21520</v>
      </c>
      <c r="D23" s="65">
        <v>31122</v>
      </c>
      <c r="E23" s="66">
        <v>9905</v>
      </c>
      <c r="F23" s="21">
        <v>22009</v>
      </c>
      <c r="G23" s="64">
        <v>31914</v>
      </c>
      <c r="H23" s="67">
        <v>10172</v>
      </c>
      <c r="I23" s="21">
        <v>22842</v>
      </c>
      <c r="J23" s="64">
        <v>33014</v>
      </c>
      <c r="K23" s="67">
        <v>10667</v>
      </c>
      <c r="L23" s="21">
        <v>23604</v>
      </c>
      <c r="M23" s="64">
        <v>34271</v>
      </c>
      <c r="N23" s="67">
        <v>11661</v>
      </c>
      <c r="O23" s="21">
        <v>24727</v>
      </c>
      <c r="P23" s="64">
        <v>36388</v>
      </c>
      <c r="Q23" s="67">
        <v>12903</v>
      </c>
      <c r="R23" s="21">
        <v>25385</v>
      </c>
      <c r="S23" s="64">
        <v>38288</v>
      </c>
      <c r="T23" s="67">
        <v>14968</v>
      </c>
      <c r="U23" s="21">
        <v>26220</v>
      </c>
      <c r="V23" s="64">
        <f t="shared" si="6"/>
        <v>41188</v>
      </c>
      <c r="W23" s="137">
        <v>17362</v>
      </c>
      <c r="X23" s="30">
        <v>27104</v>
      </c>
      <c r="Y23" s="64">
        <v>44466</v>
      </c>
      <c r="Z23" s="13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80)</f>
        <v>19773</v>
      </c>
      <c r="AA23" s="13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80)</f>
        <v>27982</v>
      </c>
      <c r="AB23" s="64">
        <f t="shared" si="7"/>
        <v>47755</v>
      </c>
      <c r="AC23" s="13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80)</f>
        <v>21760</v>
      </c>
      <c r="AD23" s="13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80)</f>
        <v>28705</v>
      </c>
      <c r="AE23" s="64">
        <f t="shared" si="8"/>
        <v>50465</v>
      </c>
      <c r="AF23" s="13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80)</f>
        <v>23538</v>
      </c>
      <c r="AG23" s="13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80)</f>
        <v>29952</v>
      </c>
      <c r="AH23" s="64">
        <f t="shared" si="9"/>
        <v>53490</v>
      </c>
      <c r="AI23" s="13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80)</f>
        <v>24252</v>
      </c>
      <c r="AJ23" s="13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80)</f>
        <v>30485</v>
      </c>
      <c r="AK23" s="64">
        <f t="shared" si="10"/>
        <v>54737</v>
      </c>
      <c r="AL23" s="13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80)</f>
        <v>24461</v>
      </c>
      <c r="AM23" s="13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80)</f>
        <v>30770</v>
      </c>
      <c r="AN23" s="64">
        <f t="shared" si="11"/>
        <v>55231</v>
      </c>
      <c r="AO23" s="13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80)</f>
        <v>24760</v>
      </c>
      <c r="AP23" s="13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80)</f>
        <v>31185</v>
      </c>
      <c r="AQ23" s="64">
        <f t="shared" si="12"/>
        <v>55945</v>
      </c>
      <c r="AR23" s="13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80)</f>
        <v>24992</v>
      </c>
      <c r="AS23" s="13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80)</f>
        <v>31370</v>
      </c>
      <c r="AT23" s="64">
        <f t="shared" si="13"/>
        <v>56362</v>
      </c>
      <c r="AU23" s="13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80)</f>
        <v>25300</v>
      </c>
      <c r="AV23" s="13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80)</f>
        <v>31474</v>
      </c>
      <c r="AW23" s="64">
        <f t="shared" si="14"/>
        <v>56774</v>
      </c>
      <c r="AX23" s="13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80)</f>
        <v>26015</v>
      </c>
      <c r="AY23" s="13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80)</f>
        <v>32060</v>
      </c>
      <c r="AZ23" s="64">
        <f t="shared" si="15"/>
        <v>58075</v>
      </c>
      <c r="BA23" s="13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80)</f>
        <v>26929</v>
      </c>
      <c r="BB23" s="13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80)</f>
        <v>33006</v>
      </c>
      <c r="BC23" s="64">
        <f t="shared" si="16"/>
        <v>59935</v>
      </c>
      <c r="BD23" s="13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80)</f>
        <v>28165</v>
      </c>
      <c r="BE23" s="13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80)</f>
        <v>34113</v>
      </c>
      <c r="BF23" s="64">
        <f t="shared" si="17"/>
        <v>62278</v>
      </c>
      <c r="BG23" s="13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80)</f>
        <v>29610</v>
      </c>
      <c r="BH23" s="13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80)</f>
        <v>35512</v>
      </c>
      <c r="BI23" s="64">
        <f t="shared" si="18"/>
        <v>65122</v>
      </c>
      <c r="BJ23" s="13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80)</f>
        <v>31421</v>
      </c>
      <c r="BK23" s="13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80)</f>
        <v>37021</v>
      </c>
      <c r="BL23" s="64">
        <f t="shared" si="19"/>
        <v>68442</v>
      </c>
      <c r="BM23" s="13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80)</f>
        <v>32959</v>
      </c>
      <c r="BN23" s="13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80)</f>
        <v>38681</v>
      </c>
      <c r="BO23" s="64">
        <f t="shared" si="20"/>
        <v>71640</v>
      </c>
      <c r="BP23" s="13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80)</f>
        <v>34657</v>
      </c>
      <c r="BQ23" s="13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80)</f>
        <v>40342</v>
      </c>
      <c r="BR23" s="64">
        <f t="shared" si="21"/>
        <v>74999</v>
      </c>
      <c r="BS23" s="13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80)</f>
        <v>36684</v>
      </c>
      <c r="BT23" s="13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80)</f>
        <v>42649</v>
      </c>
      <c r="BU23" s="64">
        <f t="shared" si="22"/>
        <v>79333</v>
      </c>
      <c r="BV23" s="312"/>
      <c r="BW23" s="312"/>
      <c r="BX23" s="312"/>
      <c r="BY23" s="312"/>
      <c r="BZ23" s="312"/>
      <c r="CA23" s="312"/>
      <c r="CB23" s="312"/>
      <c r="CC23" s="312"/>
      <c r="CD23" s="312"/>
      <c r="CE23" s="312"/>
      <c r="CF23" s="312"/>
      <c r="CG23" s="312"/>
      <c r="CH23" s="312"/>
      <c r="CI23" s="312"/>
      <c r="CJ23" s="312"/>
      <c r="CK23" s="312"/>
      <c r="CL23" s="312"/>
      <c r="CM23" s="312"/>
      <c r="CN23" s="312"/>
      <c r="CO23" s="312"/>
      <c r="CP23" s="312"/>
      <c r="CQ23" s="312"/>
      <c r="CR23" s="312"/>
      <c r="CS23" s="312"/>
      <c r="CT23" s="312"/>
      <c r="CU23" s="312"/>
      <c r="CV23" s="312"/>
      <c r="CW23" s="312"/>
      <c r="CX23" s="312"/>
      <c r="CY23" s="312"/>
      <c r="CZ23" s="312"/>
      <c r="DA23" s="312"/>
      <c r="DB23" s="312"/>
      <c r="DC23" s="312"/>
      <c r="DD23" s="312"/>
      <c r="DE23" s="312"/>
      <c r="DF23" s="312"/>
      <c r="DG23" s="312"/>
      <c r="DH23" s="312"/>
      <c r="DI23" s="312"/>
      <c r="DJ23" s="312"/>
      <c r="DK23" s="312"/>
      <c r="DL23" s="312"/>
      <c r="DM23" s="312"/>
      <c r="DN23" s="312"/>
      <c r="DO23" s="312"/>
      <c r="DP23" s="312"/>
      <c r="DQ23" s="312"/>
      <c r="DR23" s="312"/>
      <c r="DS23" s="312"/>
      <c r="DT23" s="312"/>
      <c r="DU23" s="312"/>
      <c r="DV23" s="312"/>
      <c r="DW23" s="312"/>
      <c r="DX23" s="312"/>
      <c r="DY23" s="312"/>
      <c r="DZ23" s="312"/>
      <c r="EA23" s="312"/>
      <c r="EB23" s="312"/>
      <c r="EC23" s="312"/>
      <c r="ED23" s="312"/>
      <c r="EE23" s="312"/>
      <c r="EF23" s="312"/>
      <c r="EG23" s="312"/>
      <c r="EH23" s="312"/>
      <c r="EI23" s="312"/>
      <c r="EJ23" s="312"/>
      <c r="EK23" s="312"/>
      <c r="EL23" s="312"/>
      <c r="EM23" s="312"/>
      <c r="EN23"/>
      <c r="EO23"/>
      <c r="EP23"/>
      <c r="EQ23"/>
      <c r="ER23"/>
      <c r="ES23"/>
      <c r="ET23"/>
      <c r="EU23"/>
      <c r="EV23" s="103">
        <f t="shared" si="0"/>
        <v>11051</v>
      </c>
      <c r="EW23" s="103">
        <f t="shared" si="1"/>
        <v>34352</v>
      </c>
      <c r="EX23" s="103">
        <f t="shared" si="2"/>
        <v>-23810</v>
      </c>
      <c r="EY23" s="103">
        <f t="shared" si="3"/>
        <v>12261</v>
      </c>
      <c r="EZ23" s="103">
        <f t="shared" si="4"/>
        <v>37257</v>
      </c>
      <c r="FA23" s="103">
        <f t="shared" si="5"/>
        <v>-22986</v>
      </c>
    </row>
    <row r="24" spans="1:157" s="54" customFormat="1" ht="14.1" customHeight="1">
      <c r="A24" s="68" t="s">
        <v>98</v>
      </c>
      <c r="B24" s="67">
        <v>5379</v>
      </c>
      <c r="C24" s="21">
        <v>13665</v>
      </c>
      <c r="D24" s="65">
        <v>19044</v>
      </c>
      <c r="E24" s="66">
        <v>5533</v>
      </c>
      <c r="F24" s="21">
        <v>13946</v>
      </c>
      <c r="G24" s="64">
        <v>19479</v>
      </c>
      <c r="H24" s="67">
        <v>5433</v>
      </c>
      <c r="I24" s="21">
        <v>13682</v>
      </c>
      <c r="J24" s="64">
        <v>19115</v>
      </c>
      <c r="K24" s="67">
        <v>5243</v>
      </c>
      <c r="L24" s="21">
        <v>13558</v>
      </c>
      <c r="M24" s="64">
        <v>18801</v>
      </c>
      <c r="N24" s="67">
        <v>5140</v>
      </c>
      <c r="O24" s="21">
        <v>13413</v>
      </c>
      <c r="P24" s="64">
        <v>18553</v>
      </c>
      <c r="Q24" s="67">
        <v>5481</v>
      </c>
      <c r="R24" s="21">
        <v>13950</v>
      </c>
      <c r="S24" s="64">
        <v>19431</v>
      </c>
      <c r="T24" s="67">
        <v>5822</v>
      </c>
      <c r="U24" s="21">
        <v>14510</v>
      </c>
      <c r="V24" s="64">
        <f t="shared" si="6"/>
        <v>20332</v>
      </c>
      <c r="W24" s="137">
        <v>6223</v>
      </c>
      <c r="X24" s="30">
        <v>15463</v>
      </c>
      <c r="Y24" s="64">
        <v>21686</v>
      </c>
      <c r="Z24" s="13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85)</f>
        <v>6721</v>
      </c>
      <c r="AA24" s="13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85)</f>
        <v>16168</v>
      </c>
      <c r="AB24" s="64">
        <f t="shared" si="7"/>
        <v>22889</v>
      </c>
      <c r="AC24" s="13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85)</f>
        <v>7436</v>
      </c>
      <c r="AD24" s="13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85)</f>
        <v>17199</v>
      </c>
      <c r="AE24" s="64">
        <f t="shared" si="8"/>
        <v>24635</v>
      </c>
      <c r="AF24" s="13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85)</f>
        <v>8491</v>
      </c>
      <c r="AG24" s="13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85)</f>
        <v>17878</v>
      </c>
      <c r="AH24" s="64">
        <f t="shared" si="9"/>
        <v>26369</v>
      </c>
      <c r="AI24" s="13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85)</f>
        <v>10058</v>
      </c>
      <c r="AJ24" s="13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85)</f>
        <v>18546</v>
      </c>
      <c r="AK24" s="64">
        <f t="shared" si="10"/>
        <v>28604</v>
      </c>
      <c r="AL24" s="13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85)</f>
        <v>11819</v>
      </c>
      <c r="AM24" s="13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85)</f>
        <v>19322</v>
      </c>
      <c r="AN24" s="64">
        <f t="shared" si="11"/>
        <v>31141</v>
      </c>
      <c r="AO24" s="13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85)</f>
        <v>13521</v>
      </c>
      <c r="AP24" s="13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85)</f>
        <v>20161</v>
      </c>
      <c r="AQ24" s="64">
        <f t="shared" si="12"/>
        <v>33682</v>
      </c>
      <c r="AR24" s="13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85)</f>
        <v>14947</v>
      </c>
      <c r="AS24" s="13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85)</f>
        <v>20879</v>
      </c>
      <c r="AT24" s="64">
        <f t="shared" si="13"/>
        <v>35826</v>
      </c>
      <c r="AU24" s="13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85)</f>
        <v>15927</v>
      </c>
      <c r="AV24" s="13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85)</f>
        <v>21782</v>
      </c>
      <c r="AW24" s="64">
        <f t="shared" si="14"/>
        <v>37709</v>
      </c>
      <c r="AX24" s="13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85)</f>
        <v>16333</v>
      </c>
      <c r="AY24" s="13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85)</f>
        <v>22263</v>
      </c>
      <c r="AZ24" s="64">
        <f t="shared" si="15"/>
        <v>38596</v>
      </c>
      <c r="BA24" s="13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85)</f>
        <v>16366</v>
      </c>
      <c r="BB24" s="13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85)</f>
        <v>22333</v>
      </c>
      <c r="BC24" s="64">
        <f t="shared" si="16"/>
        <v>38699</v>
      </c>
      <c r="BD24" s="13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85)</f>
        <v>16495</v>
      </c>
      <c r="BE24" s="13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85)</f>
        <v>22626</v>
      </c>
      <c r="BF24" s="64">
        <f t="shared" si="17"/>
        <v>39121</v>
      </c>
      <c r="BG24" s="13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85)</f>
        <v>16649</v>
      </c>
      <c r="BH24" s="13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85)</f>
        <v>22678</v>
      </c>
      <c r="BI24" s="64">
        <f t="shared" si="18"/>
        <v>39327</v>
      </c>
      <c r="BJ24" s="13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85)</f>
        <v>16869</v>
      </c>
      <c r="BK24" s="13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85)</f>
        <v>23012</v>
      </c>
      <c r="BL24" s="64">
        <f t="shared" si="19"/>
        <v>39881</v>
      </c>
      <c r="BM24" s="13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85)</f>
        <v>17718</v>
      </c>
      <c r="BN24" s="13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85)</f>
        <v>23644</v>
      </c>
      <c r="BO24" s="64">
        <f t="shared" si="20"/>
        <v>41362</v>
      </c>
      <c r="BP24" s="13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85)</f>
        <v>18618</v>
      </c>
      <c r="BQ24" s="13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85)</f>
        <v>24560</v>
      </c>
      <c r="BR24" s="64">
        <f t="shared" si="21"/>
        <v>43178</v>
      </c>
      <c r="BS24" s="13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85)</f>
        <v>19645</v>
      </c>
      <c r="BT24" s="13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85)</f>
        <v>25733</v>
      </c>
      <c r="BU24" s="64">
        <f t="shared" si="22"/>
        <v>45378</v>
      </c>
      <c r="BV24" s="312"/>
      <c r="BW24" s="312"/>
      <c r="BX24" s="312"/>
      <c r="BY24" s="312"/>
      <c r="BZ24" s="312"/>
      <c r="CA24" s="312"/>
      <c r="CB24" s="312"/>
      <c r="CC24" s="312"/>
      <c r="CD24" s="312"/>
      <c r="CE24" s="312"/>
      <c r="CF24" s="312"/>
      <c r="CG24" s="312"/>
      <c r="CH24" s="312"/>
      <c r="CI24" s="312"/>
      <c r="CJ24" s="312"/>
      <c r="CK24" s="312"/>
      <c r="CL24" s="312"/>
      <c r="CM24" s="312"/>
      <c r="CN24" s="312"/>
      <c r="CO24" s="312"/>
      <c r="CP24" s="312"/>
      <c r="CQ24" s="312"/>
      <c r="CR24" s="312"/>
      <c r="CS24" s="312"/>
      <c r="CT24" s="312"/>
      <c r="CU24" s="312"/>
      <c r="CV24" s="312"/>
      <c r="CW24" s="312"/>
      <c r="CX24" s="312"/>
      <c r="CY24" s="312"/>
      <c r="CZ24" s="312"/>
      <c r="DA24" s="312"/>
      <c r="DB24" s="312"/>
      <c r="DC24" s="312"/>
      <c r="DD24" s="312"/>
      <c r="DE24" s="312"/>
      <c r="DF24" s="312"/>
      <c r="DG24" s="312"/>
      <c r="DH24" s="312"/>
      <c r="DI24" s="312"/>
      <c r="DJ24" s="312"/>
      <c r="DK24" s="312"/>
      <c r="DL24" s="312"/>
      <c r="DM24" s="312"/>
      <c r="DN24" s="312"/>
      <c r="DO24" s="312"/>
      <c r="DP24" s="312"/>
      <c r="DQ24" s="312"/>
      <c r="DR24" s="312"/>
      <c r="DS24" s="312"/>
      <c r="DT24" s="312"/>
      <c r="DU24" s="312"/>
      <c r="DV24" s="312"/>
      <c r="DW24" s="312"/>
      <c r="DX24" s="312"/>
      <c r="DY24" s="312"/>
      <c r="DZ24" s="312"/>
      <c r="EA24" s="312"/>
      <c r="EB24" s="312"/>
      <c r="EC24" s="312"/>
      <c r="ED24" s="312"/>
      <c r="EE24" s="312"/>
      <c r="EF24" s="312"/>
      <c r="EG24" s="312"/>
      <c r="EH24" s="312"/>
      <c r="EI24" s="312"/>
      <c r="EJ24" s="312"/>
      <c r="EK24" s="312"/>
      <c r="EL24" s="312"/>
      <c r="EM24" s="312"/>
      <c r="EN24"/>
      <c r="EO24"/>
      <c r="EP24"/>
      <c r="EQ24"/>
      <c r="ER24"/>
      <c r="ES24"/>
      <c r="ET24"/>
      <c r="EU24"/>
      <c r="EV24" s="103">
        <f t="shared" si="0"/>
        <v>10859</v>
      </c>
      <c r="EW24" s="103">
        <f t="shared" si="1"/>
        <v>20005</v>
      </c>
      <c r="EX24" s="103">
        <f t="shared" si="2"/>
        <v>-14272</v>
      </c>
      <c r="EY24" s="103">
        <f t="shared" si="3"/>
        <v>9491</v>
      </c>
      <c r="EZ24" s="103">
        <f t="shared" si="4"/>
        <v>19720</v>
      </c>
      <c r="FA24" s="103">
        <f t="shared" si="5"/>
        <v>-15964</v>
      </c>
    </row>
    <row r="25" spans="1:157" s="54" customFormat="1" ht="14.1" customHeight="1">
      <c r="A25" s="68" t="s">
        <v>99</v>
      </c>
      <c r="B25" s="67">
        <v>1709</v>
      </c>
      <c r="C25" s="21">
        <v>5444</v>
      </c>
      <c r="D25" s="65">
        <v>7153</v>
      </c>
      <c r="E25" s="66">
        <v>1832</v>
      </c>
      <c r="F25" s="21">
        <v>5736</v>
      </c>
      <c r="G25" s="64">
        <v>7568</v>
      </c>
      <c r="H25" s="67">
        <v>1916</v>
      </c>
      <c r="I25" s="21">
        <v>5854</v>
      </c>
      <c r="J25" s="64">
        <v>7770</v>
      </c>
      <c r="K25" s="67">
        <v>1998</v>
      </c>
      <c r="L25" s="21">
        <v>5861</v>
      </c>
      <c r="M25" s="64">
        <v>7859</v>
      </c>
      <c r="N25" s="67">
        <v>2049</v>
      </c>
      <c r="O25" s="21">
        <v>6214</v>
      </c>
      <c r="P25" s="64">
        <v>8263</v>
      </c>
      <c r="Q25" s="67">
        <v>2132</v>
      </c>
      <c r="R25" s="21">
        <v>6381</v>
      </c>
      <c r="S25" s="64">
        <v>8513</v>
      </c>
      <c r="T25" s="67">
        <v>2230</v>
      </c>
      <c r="U25" s="21">
        <v>6584</v>
      </c>
      <c r="V25" s="64">
        <f t="shared" si="6"/>
        <v>8814</v>
      </c>
      <c r="W25" s="137">
        <v>2277</v>
      </c>
      <c r="X25" s="30">
        <v>6693</v>
      </c>
      <c r="Y25" s="64">
        <v>8970</v>
      </c>
      <c r="Z25" s="13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90)</f>
        <v>2229</v>
      </c>
      <c r="AA25" s="13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90)</f>
        <v>6666</v>
      </c>
      <c r="AB25" s="64">
        <f t="shared" si="7"/>
        <v>8895</v>
      </c>
      <c r="AC25" s="13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90)</f>
        <v>2243</v>
      </c>
      <c r="AD25" s="13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90)</f>
        <v>6617</v>
      </c>
      <c r="AE25" s="64">
        <f t="shared" si="8"/>
        <v>8860</v>
      </c>
      <c r="AF25" s="13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90)</f>
        <v>2502</v>
      </c>
      <c r="AG25" s="13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90)</f>
        <v>7136</v>
      </c>
      <c r="AH25" s="64">
        <f t="shared" si="9"/>
        <v>9638</v>
      </c>
      <c r="AI25" s="13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90)</f>
        <v>2674</v>
      </c>
      <c r="AJ25" s="13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90)</f>
        <v>7425</v>
      </c>
      <c r="AK25" s="64">
        <f t="shared" si="10"/>
        <v>10099</v>
      </c>
      <c r="AL25" s="13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90)</f>
        <v>2840</v>
      </c>
      <c r="AM25" s="13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90)</f>
        <v>7863</v>
      </c>
      <c r="AN25" s="64">
        <f t="shared" si="11"/>
        <v>10703</v>
      </c>
      <c r="AO25" s="13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90)</f>
        <v>3146</v>
      </c>
      <c r="AP25" s="13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90)</f>
        <v>8267</v>
      </c>
      <c r="AQ25" s="64">
        <f t="shared" si="12"/>
        <v>11413</v>
      </c>
      <c r="AR25" s="13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90)</f>
        <v>3513</v>
      </c>
      <c r="AS25" s="13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90)</f>
        <v>8857</v>
      </c>
      <c r="AT25" s="64">
        <f t="shared" si="13"/>
        <v>12370</v>
      </c>
      <c r="AU25" s="13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90)</f>
        <v>4008</v>
      </c>
      <c r="AV25" s="13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90)</f>
        <v>9167</v>
      </c>
      <c r="AW25" s="64">
        <f t="shared" si="14"/>
        <v>13175</v>
      </c>
      <c r="AX25" s="13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90)</f>
        <v>4797</v>
      </c>
      <c r="AY25" s="13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90)</f>
        <v>9476</v>
      </c>
      <c r="AZ25" s="64">
        <f t="shared" si="15"/>
        <v>14273</v>
      </c>
      <c r="BA25" s="13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90)</f>
        <v>5643</v>
      </c>
      <c r="BB25" s="13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90)</f>
        <v>9875</v>
      </c>
      <c r="BC25" s="64">
        <f t="shared" si="16"/>
        <v>15518</v>
      </c>
      <c r="BD25" s="13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90)</f>
        <v>6366</v>
      </c>
      <c r="BE25" s="13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90)</f>
        <v>10366</v>
      </c>
      <c r="BF25" s="64">
        <f t="shared" si="17"/>
        <v>16732</v>
      </c>
      <c r="BG25" s="13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90)</f>
        <v>7038</v>
      </c>
      <c r="BH25" s="13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90)</f>
        <v>10867</v>
      </c>
      <c r="BI25" s="64">
        <f t="shared" si="18"/>
        <v>17905</v>
      </c>
      <c r="BJ25" s="13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90)</f>
        <v>7574</v>
      </c>
      <c r="BK25" s="13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90)</f>
        <v>11548</v>
      </c>
      <c r="BL25" s="64">
        <f t="shared" si="19"/>
        <v>19122</v>
      </c>
      <c r="BM25" s="13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90)</f>
        <v>7728</v>
      </c>
      <c r="BN25" s="13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90)</f>
        <v>12116</v>
      </c>
      <c r="BO25" s="64">
        <f t="shared" si="20"/>
        <v>19844</v>
      </c>
      <c r="BP25" s="13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90)</f>
        <v>7750</v>
      </c>
      <c r="BQ25" s="13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90)</f>
        <v>12267</v>
      </c>
      <c r="BR25" s="64">
        <f t="shared" si="21"/>
        <v>20017</v>
      </c>
      <c r="BS25" s="13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90)</f>
        <v>7843</v>
      </c>
      <c r="BT25" s="13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90)</f>
        <v>12470</v>
      </c>
      <c r="BU25" s="64">
        <f t="shared" si="22"/>
        <v>20313</v>
      </c>
      <c r="BV25" s="312"/>
      <c r="BW25" s="312"/>
      <c r="BX25" s="312"/>
      <c r="BY25" s="312"/>
      <c r="BZ25" s="312"/>
      <c r="CA25" s="312"/>
      <c r="CB25" s="312"/>
      <c r="CC25" s="312"/>
      <c r="CD25" s="312"/>
      <c r="CE25" s="312"/>
      <c r="CF25" s="312"/>
      <c r="CG25" s="312"/>
      <c r="CH25" s="312"/>
      <c r="CI25" s="312"/>
      <c r="CJ25" s="312"/>
      <c r="CK25" s="312"/>
      <c r="CL25" s="312"/>
      <c r="CM25" s="312"/>
      <c r="CN25" s="312"/>
      <c r="CO25" s="312"/>
      <c r="CP25" s="312"/>
      <c r="CQ25" s="312"/>
      <c r="CR25" s="312"/>
      <c r="CS25" s="312"/>
      <c r="CT25" s="312"/>
      <c r="CU25" s="312"/>
      <c r="CV25" s="312"/>
      <c r="CW25" s="312"/>
      <c r="CX25" s="312"/>
      <c r="CY25" s="312"/>
      <c r="CZ25" s="312"/>
      <c r="DA25" s="312"/>
      <c r="DB25" s="312"/>
      <c r="DC25" s="312"/>
      <c r="DD25" s="312"/>
      <c r="DE25" s="312"/>
      <c r="DF25" s="312"/>
      <c r="DG25" s="312"/>
      <c r="DH25" s="312"/>
      <c r="DI25" s="312"/>
      <c r="DJ25" s="312"/>
      <c r="DK25" s="312"/>
      <c r="DL25" s="312"/>
      <c r="DM25" s="312"/>
      <c r="DN25" s="312"/>
      <c r="DO25" s="312"/>
      <c r="DP25" s="312"/>
      <c r="DQ25" s="312"/>
      <c r="DR25" s="312"/>
      <c r="DS25" s="312"/>
      <c r="DT25" s="312"/>
      <c r="DU25" s="312"/>
      <c r="DV25" s="312"/>
      <c r="DW25" s="312"/>
      <c r="DX25" s="312"/>
      <c r="DY25" s="312"/>
      <c r="DZ25" s="312"/>
      <c r="EA25" s="312"/>
      <c r="EB25" s="312"/>
      <c r="EC25" s="312"/>
      <c r="ED25" s="312"/>
      <c r="EE25" s="312"/>
      <c r="EF25" s="312"/>
      <c r="EG25" s="312"/>
      <c r="EH25" s="312"/>
      <c r="EI25" s="312"/>
      <c r="EJ25" s="312"/>
      <c r="EK25" s="312"/>
      <c r="EL25" s="312"/>
      <c r="EM25" s="312"/>
      <c r="EN25"/>
      <c r="EO25"/>
      <c r="EP25"/>
      <c r="EQ25"/>
      <c r="ER25"/>
      <c r="ES25"/>
      <c r="ET25"/>
      <c r="EU25"/>
      <c r="EV25" s="103">
        <f t="shared" si="0"/>
        <v>8027</v>
      </c>
      <c r="EW25" s="103">
        <f t="shared" si="1"/>
        <v>10042</v>
      </c>
      <c r="EX25" s="103">
        <f t="shared" si="2"/>
        <v>-3129</v>
      </c>
      <c r="EY25" s="103">
        <f t="shared" si="3"/>
        <v>8402</v>
      </c>
      <c r="EZ25" s="103">
        <f t="shared" si="4"/>
        <v>10855</v>
      </c>
      <c r="FA25" s="103">
        <f t="shared" si="5"/>
        <v>-3685</v>
      </c>
    </row>
    <row r="26" spans="1:157" s="54" customFormat="1" ht="14.1" customHeight="1" thickBot="1">
      <c r="A26" s="68" t="s">
        <v>100</v>
      </c>
      <c r="B26" s="78">
        <v>520</v>
      </c>
      <c r="C26" s="77">
        <v>1544</v>
      </c>
      <c r="D26" s="75">
        <v>2064</v>
      </c>
      <c r="E26" s="76">
        <v>471</v>
      </c>
      <c r="F26" s="77">
        <v>1557</v>
      </c>
      <c r="G26" s="73">
        <v>2028</v>
      </c>
      <c r="H26" s="78">
        <v>411</v>
      </c>
      <c r="I26" s="77">
        <v>1583</v>
      </c>
      <c r="J26" s="73">
        <v>1994</v>
      </c>
      <c r="K26" s="78">
        <v>448</v>
      </c>
      <c r="L26" s="77">
        <v>1565</v>
      </c>
      <c r="M26" s="73">
        <v>2013</v>
      </c>
      <c r="N26" s="78">
        <v>451</v>
      </c>
      <c r="O26" s="77">
        <v>1619</v>
      </c>
      <c r="P26" s="73">
        <v>2070</v>
      </c>
      <c r="Q26" s="78">
        <v>427</v>
      </c>
      <c r="R26" s="77">
        <v>1729</v>
      </c>
      <c r="S26" s="73">
        <v>2156</v>
      </c>
      <c r="T26" s="78">
        <v>467</v>
      </c>
      <c r="U26" s="77">
        <v>1846</v>
      </c>
      <c r="V26" s="64">
        <f t="shared" si="6"/>
        <v>2313</v>
      </c>
      <c r="W26" s="137">
        <v>502</v>
      </c>
      <c r="X26" s="72">
        <v>1916</v>
      </c>
      <c r="Y26" s="64">
        <v>2418</v>
      </c>
      <c r="Z26" s="13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95)</f>
        <v>524</v>
      </c>
      <c r="AA26" s="13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95)</f>
        <v>1997</v>
      </c>
      <c r="AB26" s="73">
        <f t="shared" si="7"/>
        <v>2521</v>
      </c>
      <c r="AC26" s="13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95)</f>
        <v>557</v>
      </c>
      <c r="AD26" s="13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95)</f>
        <v>2126</v>
      </c>
      <c r="AE26" s="73">
        <f t="shared" si="8"/>
        <v>2683</v>
      </c>
      <c r="AF26" s="13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95)</f>
        <v>590</v>
      </c>
      <c r="AG26" s="13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95)</f>
        <v>2212</v>
      </c>
      <c r="AH26" s="73">
        <f t="shared" si="9"/>
        <v>2802</v>
      </c>
      <c r="AI26" s="13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95)</f>
        <v>569</v>
      </c>
      <c r="AJ26" s="13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95)</f>
        <v>2275</v>
      </c>
      <c r="AK26" s="73">
        <f t="shared" si="10"/>
        <v>2844</v>
      </c>
      <c r="AL26" s="13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95)</f>
        <v>598</v>
      </c>
      <c r="AM26" s="13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95)</f>
        <v>2281</v>
      </c>
      <c r="AN26" s="73">
        <f t="shared" si="11"/>
        <v>2879</v>
      </c>
      <c r="AO26" s="13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95)</f>
        <v>615</v>
      </c>
      <c r="AP26" s="13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95)</f>
        <v>2315</v>
      </c>
      <c r="AQ26" s="73">
        <f t="shared" si="12"/>
        <v>2930</v>
      </c>
      <c r="AR26" s="13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95)</f>
        <v>632</v>
      </c>
      <c r="AS26" s="13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95)</f>
        <v>2329</v>
      </c>
      <c r="AT26" s="73">
        <f t="shared" si="13"/>
        <v>2961</v>
      </c>
      <c r="AU26" s="13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95)</f>
        <v>685</v>
      </c>
      <c r="AV26" s="13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95)</f>
        <v>2445</v>
      </c>
      <c r="AW26" s="73">
        <f t="shared" si="14"/>
        <v>3130</v>
      </c>
      <c r="AX26" s="13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95)</f>
        <v>763</v>
      </c>
      <c r="AY26" s="13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95)</f>
        <v>2606</v>
      </c>
      <c r="AZ26" s="73">
        <f t="shared" si="15"/>
        <v>3369</v>
      </c>
      <c r="BA26" s="13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95)</f>
        <v>798</v>
      </c>
      <c r="BB26" s="13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95)</f>
        <v>2635</v>
      </c>
      <c r="BC26" s="73">
        <f t="shared" si="16"/>
        <v>3433</v>
      </c>
      <c r="BD26" s="13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95)</f>
        <v>873</v>
      </c>
      <c r="BE26" s="13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95)</f>
        <v>2725</v>
      </c>
      <c r="BF26" s="73">
        <f t="shared" si="17"/>
        <v>3598</v>
      </c>
      <c r="BG26" s="13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95)</f>
        <v>971</v>
      </c>
      <c r="BH26" s="13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95)</f>
        <v>2967</v>
      </c>
      <c r="BI26" s="73">
        <f t="shared" si="18"/>
        <v>3938</v>
      </c>
      <c r="BJ26" s="137">
        <f>SUMIFS(Table_phiac_sql_ReturnsDB_vw_AgeCohort_HT[InsuredPersons],Table_phiac_sql_ReturnsDB_vw_AgeCohort_HT[Year],YEAR(BJ$5),Table_phiac_sql_ReturnsDB_vw_AgeCohort_HT[MonthEnd],TEXT(BJ$5,"mmm")&amp;"*",Table_phiac_sql_ReturnsDB_vw_AgeCohort_HT[State],"VIC",Table_phiac_sql_ReturnsDB_vw_AgeCohort_HT[Gender],"M*",Table_phiac_sql_ReturnsDB_vw_AgeCohort_HT[Age],95)</f>
        <v>1172</v>
      </c>
      <c r="BK26" s="137">
        <f>SUMIFS(Table_phiac_sql_ReturnsDB_vw_AgeCohort_HT[InsuredPersons],Table_phiac_sql_ReturnsDB_vw_AgeCohort_HT[Year],YEAR(BJ$5),Table_phiac_sql_ReturnsDB_vw_AgeCohort_HT[MonthEnd],TEXT(BJ$5,"mmm")&amp;"*",Table_phiac_sql_ReturnsDB_vw_AgeCohort_HT[State],"VIC",Table_phiac_sql_ReturnsDB_vw_AgeCohort_HT[Gender],"F*",Table_phiac_sql_ReturnsDB_vw_AgeCohort_HT[Age],95)</f>
        <v>3134</v>
      </c>
      <c r="BL26" s="73">
        <f t="shared" si="19"/>
        <v>4306</v>
      </c>
      <c r="BM26" s="137">
        <f>SUMIFS(Table_phiac_sql_ReturnsDB_vw_AgeCohort_HT[InsuredPersons],Table_phiac_sql_ReturnsDB_vw_AgeCohort_HT[Year],YEAR(BM$5),Table_phiac_sql_ReturnsDB_vw_AgeCohort_HT[MonthEnd],TEXT(BM$5,"mmm")&amp;"*",Table_phiac_sql_ReturnsDB_vw_AgeCohort_HT[State],"VIC",Table_phiac_sql_ReturnsDB_vw_AgeCohort_HT[Gender],"M*",Table_phiac_sql_ReturnsDB_vw_AgeCohort_HT[Age],95)</f>
        <v>1485</v>
      </c>
      <c r="BN26" s="137">
        <f>SUMIFS(Table_phiac_sql_ReturnsDB_vw_AgeCohort_HT[InsuredPersons],Table_phiac_sql_ReturnsDB_vw_AgeCohort_HT[Year],YEAR(BM$5),Table_phiac_sql_ReturnsDB_vw_AgeCohort_HT[MonthEnd],TEXT(BM$5,"mmm")&amp;"*",Table_phiac_sql_ReturnsDB_vw_AgeCohort_HT[State],"VIC",Table_phiac_sql_ReturnsDB_vw_AgeCohort_HT[Gender],"F*",Table_phiac_sql_ReturnsDB_vw_AgeCohort_HT[Age],95)</f>
        <v>3314</v>
      </c>
      <c r="BO26" s="73">
        <f t="shared" si="20"/>
        <v>4799</v>
      </c>
      <c r="BP26" s="137">
        <f>SUMIFS(Table_phiac_sql_ReturnsDB_vw_AgeCohort_HT[InsuredPersons],Table_phiac_sql_ReturnsDB_vw_AgeCohort_HT[Year],YEAR(BP$5),Table_phiac_sql_ReturnsDB_vw_AgeCohort_HT[MonthEnd],TEXT(BP$5,"mmm")&amp;"*",Table_phiac_sql_ReturnsDB_vw_AgeCohort_HT[State],"VIC",Table_phiac_sql_ReturnsDB_vw_AgeCohort_HT[Gender],"M*",Table_phiac_sql_ReturnsDB_vw_AgeCohort_HT[Age],95)</f>
        <v>1690</v>
      </c>
      <c r="BQ26" s="137">
        <f>SUMIFS(Table_phiac_sql_ReturnsDB_vw_AgeCohort_HT[InsuredPersons],Table_phiac_sql_ReturnsDB_vw_AgeCohort_HT[Year],YEAR(BP$5),Table_phiac_sql_ReturnsDB_vw_AgeCohort_HT[MonthEnd],TEXT(BP$5,"mmm")&amp;"*",Table_phiac_sql_ReturnsDB_vw_AgeCohort_HT[State],"VIC",Table_phiac_sql_ReturnsDB_vw_AgeCohort_HT[Gender],"F*",Table_phiac_sql_ReturnsDB_vw_AgeCohort_HT[Age],95)</f>
        <v>3556</v>
      </c>
      <c r="BR26" s="73">
        <f t="shared" si="21"/>
        <v>5246</v>
      </c>
      <c r="BS26" s="137">
        <f>SUMIFS(Table_phiac_sql_ReturnsDB_vw_AgeCohort_HT[InsuredPersons],Table_phiac_sql_ReturnsDB_vw_AgeCohort_HT[Year],YEAR(BS$5),Table_phiac_sql_ReturnsDB_vw_AgeCohort_HT[MonthEnd],TEXT(BS$5,"mmm")&amp;"*",Table_phiac_sql_ReturnsDB_vw_AgeCohort_HT[State],"VIC",Table_phiac_sql_ReturnsDB_vw_AgeCohort_HT[Gender],"M*",Table_phiac_sql_ReturnsDB_vw_AgeCohort_HT[Age],95)</f>
        <v>1901</v>
      </c>
      <c r="BT26" s="137">
        <f>SUMIFS(Table_phiac_sql_ReturnsDB_vw_AgeCohort_HT[InsuredPersons],Table_phiac_sql_ReturnsDB_vw_AgeCohort_HT[Year],YEAR(BS$5),Table_phiac_sql_ReturnsDB_vw_AgeCohort_HT[MonthEnd],TEXT(BS$5,"mmm")&amp;"*",Table_phiac_sql_ReturnsDB_vw_AgeCohort_HT[State],"VIC",Table_phiac_sql_ReturnsDB_vw_AgeCohort_HT[Gender],"F*",Table_phiac_sql_ReturnsDB_vw_AgeCohort_HT[Age],95)</f>
        <v>3817</v>
      </c>
      <c r="BU26" s="73">
        <f t="shared" si="22"/>
        <v>5718</v>
      </c>
      <c r="BV26" s="312"/>
      <c r="BW26" s="312"/>
      <c r="BX26" s="312"/>
      <c r="BY26" s="312"/>
      <c r="BZ26" s="312"/>
      <c r="CA26" s="312"/>
      <c r="CB26" s="312"/>
      <c r="CC26" s="312"/>
      <c r="CD26" s="312"/>
      <c r="CE26" s="312"/>
      <c r="CF26" s="312"/>
      <c r="CG26" s="312"/>
      <c r="CH26" s="312"/>
      <c r="CI26" s="312"/>
      <c r="CJ26" s="312"/>
      <c r="CK26" s="312"/>
      <c r="CL26" s="312"/>
      <c r="CM26" s="312"/>
      <c r="CN26" s="312"/>
      <c r="CO26" s="312"/>
      <c r="CP26" s="312"/>
      <c r="CQ26" s="312"/>
      <c r="CR26" s="312"/>
      <c r="CS26" s="312"/>
      <c r="CT26" s="312"/>
      <c r="CU26" s="312"/>
      <c r="CV26" s="312"/>
      <c r="CW26" s="312"/>
      <c r="CX26" s="312"/>
      <c r="CY26" s="312"/>
      <c r="CZ26" s="312"/>
      <c r="DA26" s="312"/>
      <c r="DB26" s="312"/>
      <c r="DC26" s="312"/>
      <c r="DD26" s="312"/>
      <c r="DE26" s="312"/>
      <c r="DF26" s="312"/>
      <c r="DG26" s="312"/>
      <c r="DH26" s="312"/>
      <c r="DI26" s="312"/>
      <c r="DJ26" s="312"/>
      <c r="DK26" s="312"/>
      <c r="DL26" s="312"/>
      <c r="DM26" s="312"/>
      <c r="DN26" s="312"/>
      <c r="DO26" s="312"/>
      <c r="DP26" s="312"/>
      <c r="DQ26" s="312"/>
      <c r="DR26" s="312"/>
      <c r="DS26" s="312"/>
      <c r="DT26" s="312"/>
      <c r="DU26" s="312"/>
      <c r="DV26" s="312"/>
      <c r="DW26" s="312"/>
      <c r="DX26" s="312"/>
      <c r="DY26" s="312"/>
      <c r="DZ26" s="312"/>
      <c r="EA26" s="312"/>
      <c r="EB26" s="312"/>
      <c r="EC26" s="312"/>
      <c r="ED26" s="312"/>
      <c r="EE26" s="312"/>
      <c r="EF26" s="312"/>
      <c r="EG26" s="312"/>
      <c r="EH26" s="312"/>
      <c r="EI26" s="312"/>
      <c r="EJ26" s="312"/>
      <c r="EK26" s="312"/>
      <c r="EL26" s="312"/>
      <c r="EM26" s="312"/>
      <c r="EN26"/>
      <c r="EO26"/>
      <c r="EP26"/>
      <c r="EQ26"/>
      <c r="ER26"/>
      <c r="ES26"/>
      <c r="ET26"/>
      <c r="EU26"/>
      <c r="EV26" s="103">
        <f t="shared" si="0"/>
        <v>2369</v>
      </c>
      <c r="EW26" s="103">
        <f t="shared" si="1"/>
        <v>1657</v>
      </c>
      <c r="EX26" s="103">
        <f t="shared" si="2"/>
        <v>-1707</v>
      </c>
      <c r="EY26" s="103">
        <f t="shared" si="3"/>
        <v>2519</v>
      </c>
      <c r="EZ26" s="103">
        <f t="shared" si="4"/>
        <v>1991</v>
      </c>
      <c r="FA26" s="103">
        <f t="shared" si="5"/>
        <v>-1445</v>
      </c>
    </row>
    <row r="27" spans="1:157" ht="13.9" thickTop="1" thickBot="1">
      <c r="A27" s="70" t="s">
        <v>80</v>
      </c>
      <c r="B27" s="81">
        <v>1039181</v>
      </c>
      <c r="C27" s="22">
        <v>1125691</v>
      </c>
      <c r="D27" s="82">
        <v>2164872</v>
      </c>
      <c r="E27" s="79">
        <v>1034806</v>
      </c>
      <c r="F27" s="22">
        <v>1121660</v>
      </c>
      <c r="G27" s="80">
        <v>2156466</v>
      </c>
      <c r="H27" s="81">
        <v>1023809</v>
      </c>
      <c r="I27" s="22">
        <v>1109864</v>
      </c>
      <c r="J27" s="80">
        <v>2133673</v>
      </c>
      <c r="K27" s="81">
        <v>1015262</v>
      </c>
      <c r="L27" s="22">
        <v>1100764</v>
      </c>
      <c r="M27" s="80">
        <v>2116026</v>
      </c>
      <c r="N27" s="81">
        <v>1015051</v>
      </c>
      <c r="O27" s="22">
        <v>1100255</v>
      </c>
      <c r="P27" s="80">
        <v>2115306</v>
      </c>
      <c r="Q27" s="81">
        <v>1021028</v>
      </c>
      <c r="R27" s="22">
        <v>1106107</v>
      </c>
      <c r="S27" s="80">
        <v>2127135</v>
      </c>
      <c r="T27" s="105">
        <f>SUM(T7:T26)</f>
        <v>1042922</v>
      </c>
      <c r="U27" s="22">
        <f>SUM(U7:U26)</f>
        <v>1127378</v>
      </c>
      <c r="V27" s="106">
        <f>SUM(V7:V26)</f>
        <v>2170300</v>
      </c>
      <c r="W27" s="105">
        <v>1087523</v>
      </c>
      <c r="X27" s="22">
        <v>1172772</v>
      </c>
      <c r="Y27" s="106">
        <v>2260295</v>
      </c>
      <c r="Z27" s="105">
        <f>SUM(Z7:Z26)</f>
        <v>1113120</v>
      </c>
      <c r="AA27" s="22">
        <f>SUM(AA7:AA26)</f>
        <v>1199835</v>
      </c>
      <c r="AB27" s="106">
        <f t="shared" ref="AB27" si="23">AA27+Z27</f>
        <v>2312955</v>
      </c>
      <c r="AC27" s="105">
        <f>SUM(AC7:AC26)</f>
        <v>1136124</v>
      </c>
      <c r="AD27" s="22">
        <f>SUM(AD7:AD26)</f>
        <v>1224961</v>
      </c>
      <c r="AE27" s="106">
        <f t="shared" ref="AE27" si="24">AD27+AC27</f>
        <v>2361085</v>
      </c>
      <c r="AF27" s="105">
        <f>SUM(AF7:AF26)</f>
        <v>1163185</v>
      </c>
      <c r="AG27" s="22">
        <f>SUM(AG7:AG26)</f>
        <v>1252600</v>
      </c>
      <c r="AH27" s="106">
        <f t="shared" ref="AH27" si="25">AG27+AF27</f>
        <v>2415785</v>
      </c>
      <c r="AI27" s="105">
        <f>SUM(AI7:AI26)</f>
        <v>1193726</v>
      </c>
      <c r="AJ27" s="22">
        <f>SUM(AJ7:AJ26)</f>
        <v>1282165</v>
      </c>
      <c r="AK27" s="106">
        <f t="shared" ref="AK27" si="26">AJ27+AI27</f>
        <v>2475891</v>
      </c>
      <c r="AL27" s="105">
        <f>SUM(AL7:AL26)</f>
        <v>1222432</v>
      </c>
      <c r="AM27" s="22">
        <f>SUM(AM7:AM26)</f>
        <v>1312881</v>
      </c>
      <c r="AN27" s="106">
        <f t="shared" ref="AN27" si="27">AM27+AL27</f>
        <v>2535313</v>
      </c>
      <c r="AO27" s="105">
        <f>SUM(AO7:AO26)</f>
        <v>1249353</v>
      </c>
      <c r="AP27" s="22">
        <f>SUM(AP7:AP26)</f>
        <v>1341936</v>
      </c>
      <c r="AQ27" s="106">
        <f t="shared" ref="AQ27" si="28">AP27+AO27</f>
        <v>2591289</v>
      </c>
      <c r="AR27" s="105">
        <f>SUM(AR7:AR26)</f>
        <v>1275498</v>
      </c>
      <c r="AS27" s="22">
        <f>SUM(AS7:AS26)</f>
        <v>1369123</v>
      </c>
      <c r="AT27" s="106">
        <f t="shared" si="13"/>
        <v>2644621</v>
      </c>
      <c r="AU27" s="105">
        <f>SUM(AU7:AU26)</f>
        <v>1293097</v>
      </c>
      <c r="AV27" s="22">
        <f>SUM(AV7:AV26)</f>
        <v>1388238</v>
      </c>
      <c r="AW27" s="106">
        <f t="shared" si="14"/>
        <v>2681335</v>
      </c>
      <c r="AX27" s="105">
        <f>SUM(AX7:AX26)</f>
        <v>1297741</v>
      </c>
      <c r="AY27" s="22">
        <f>SUM(AY7:AY26)</f>
        <v>1394852</v>
      </c>
      <c r="AZ27" s="106">
        <f t="shared" si="15"/>
        <v>2692593</v>
      </c>
      <c r="BA27" s="105">
        <f>SUM(BA7:BA26)</f>
        <v>1298808</v>
      </c>
      <c r="BB27" s="22">
        <f>SUM(BB7:BB26)</f>
        <v>1396057</v>
      </c>
      <c r="BC27" s="106">
        <f t="shared" si="16"/>
        <v>2694865</v>
      </c>
      <c r="BD27" s="105">
        <f>SUM(BD7:BD26)</f>
        <v>1295392</v>
      </c>
      <c r="BE27" s="22">
        <f>SUM(BE7:BE26)</f>
        <v>1394085</v>
      </c>
      <c r="BF27" s="106">
        <f t="shared" si="17"/>
        <v>2689477</v>
      </c>
      <c r="BG27" s="105">
        <f>SUM(BG7:BG26)</f>
        <v>1297003</v>
      </c>
      <c r="BH27" s="22">
        <f>SUM(BH7:BH26)</f>
        <v>1396303</v>
      </c>
      <c r="BI27" s="106">
        <f t="shared" si="18"/>
        <v>2693306</v>
      </c>
      <c r="BJ27" s="105">
        <f>SUM(BJ7:BJ26)</f>
        <v>1301356</v>
      </c>
      <c r="BK27" s="22">
        <f>SUM(BK7:BK26)</f>
        <v>1406223</v>
      </c>
      <c r="BL27" s="139">
        <f t="shared" si="19"/>
        <v>2707579</v>
      </c>
      <c r="BM27" s="105">
        <f>SUM(BM7:BM26)</f>
        <v>1328599.1000000001</v>
      </c>
      <c r="BN27" s="22">
        <f>SUM(BN7:BN26)</f>
        <v>1438251.1</v>
      </c>
      <c r="BO27" s="139">
        <f t="shared" si="20"/>
        <v>2766850.2</v>
      </c>
      <c r="BP27" s="105">
        <f>SUM(BP7:BP26)</f>
        <v>1360425</v>
      </c>
      <c r="BQ27" s="22">
        <f>SUM(BQ7:BQ26)</f>
        <v>1472733</v>
      </c>
      <c r="BR27" s="139">
        <f t="shared" si="21"/>
        <v>2833158</v>
      </c>
      <c r="BS27" s="105">
        <f>SUM(BS7:BS26)</f>
        <v>1398113</v>
      </c>
      <c r="BT27" s="22">
        <f>SUM(BT7:BT26)</f>
        <v>1510911</v>
      </c>
      <c r="BU27" s="139">
        <f t="shared" si="22"/>
        <v>2909024</v>
      </c>
      <c r="BV27" s="313"/>
      <c r="BW27" s="313"/>
      <c r="BX27" s="313"/>
      <c r="BY27" s="313"/>
      <c r="BZ27" s="313"/>
      <c r="CA27" s="313"/>
      <c r="CB27" s="313"/>
      <c r="CC27" s="313"/>
      <c r="CD27" s="313"/>
      <c r="CE27" s="313"/>
      <c r="CF27" s="313"/>
      <c r="CG27" s="313"/>
      <c r="CH27" s="313"/>
      <c r="CI27" s="313"/>
      <c r="CJ27" s="313"/>
      <c r="CK27" s="313"/>
      <c r="CL27" s="313"/>
      <c r="CM27" s="313"/>
      <c r="CN27" s="313"/>
      <c r="CO27" s="313"/>
      <c r="CP27" s="313"/>
      <c r="CQ27" s="313"/>
      <c r="CR27" s="313"/>
      <c r="CS27" s="313"/>
      <c r="CT27" s="313"/>
      <c r="CU27" s="313"/>
      <c r="CV27" s="313"/>
      <c r="CW27" s="313"/>
      <c r="CX27" s="313"/>
      <c r="CY27" s="313"/>
      <c r="CZ27" s="313"/>
      <c r="DA27" s="313"/>
      <c r="DB27" s="313"/>
      <c r="DC27" s="313"/>
      <c r="DD27" s="313"/>
      <c r="DE27" s="313"/>
      <c r="DF27" s="313"/>
      <c r="DG27" s="313"/>
      <c r="DH27" s="313"/>
      <c r="DI27" s="313"/>
      <c r="DJ27" s="313"/>
      <c r="DK27" s="313"/>
      <c r="DL27" s="313"/>
      <c r="DM27" s="313"/>
      <c r="DN27" s="313"/>
      <c r="DO27" s="313"/>
      <c r="DP27" s="313"/>
      <c r="DQ27" s="313"/>
      <c r="DR27" s="313"/>
      <c r="DS27" s="313"/>
      <c r="DT27" s="313"/>
      <c r="DU27" s="313"/>
      <c r="DV27" s="313"/>
      <c r="DW27" s="313"/>
      <c r="DX27" s="313"/>
      <c r="DY27" s="313"/>
      <c r="DZ27" s="313"/>
      <c r="EA27" s="313"/>
      <c r="EB27" s="313"/>
      <c r="EC27" s="313"/>
      <c r="ED27" s="313"/>
      <c r="EE27" s="313"/>
      <c r="EF27" s="313"/>
      <c r="EG27" s="313"/>
      <c r="EH27" s="313"/>
      <c r="EI27" s="313"/>
      <c r="EJ27" s="313"/>
      <c r="EK27" s="313"/>
      <c r="EL27" s="313"/>
      <c r="EM27" s="313"/>
      <c r="EV27" s="103">
        <f t="shared" si="0"/>
        <v>173871</v>
      </c>
      <c r="EW27" s="103">
        <f t="shared" si="1"/>
        <v>1380425</v>
      </c>
      <c r="EX27" s="103">
        <f t="shared" si="2"/>
        <v>-1233957</v>
      </c>
      <c r="EY27" s="103">
        <f t="shared" si="3"/>
        <v>156870</v>
      </c>
      <c r="EZ27" s="103">
        <f t="shared" si="4"/>
        <v>1365643</v>
      </c>
      <c r="FA27" s="103">
        <f t="shared" si="5"/>
        <v>-1262689.8999999999</v>
      </c>
    </row>
    <row r="28" spans="1:157" ht="6.95" customHeight="1" thickTop="1">
      <c r="A28" s="23"/>
      <c r="B28" s="24"/>
      <c r="C28" s="24"/>
      <c r="D28" s="25"/>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row>
    <row r="29" spans="1:157" ht="13.15">
      <c r="A29" s="55" t="s">
        <v>104</v>
      </c>
      <c r="B29" s="26"/>
      <c r="C29" s="26"/>
      <c r="D29" s="26"/>
      <c r="E29" s="26"/>
      <c r="F29" s="26"/>
      <c r="G29" s="26"/>
      <c r="H29" s="26"/>
      <c r="I29" s="26"/>
      <c r="K29" s="26"/>
      <c r="L29" s="26"/>
      <c r="N29" s="26"/>
      <c r="O29" s="26"/>
      <c r="Q29" s="26"/>
      <c r="R29" s="26"/>
      <c r="T29" s="26"/>
      <c r="U29" s="26"/>
      <c r="W29" s="26"/>
      <c r="X29" s="26"/>
      <c r="Z29" s="26"/>
      <c r="AA29" s="26"/>
      <c r="AC29" s="26"/>
      <c r="AD29" s="26"/>
      <c r="AF29" s="26"/>
      <c r="AG29" s="26"/>
      <c r="AI29" s="26"/>
      <c r="AJ29" s="26"/>
      <c r="AL29" s="26"/>
      <c r="AM29" s="26"/>
      <c r="AO29" s="26"/>
      <c r="AP29" s="26"/>
      <c r="AR29" s="26"/>
      <c r="AS29" s="26"/>
      <c r="AU29" s="26"/>
      <c r="AV29" s="26"/>
      <c r="AX29" s="26"/>
      <c r="AY29" s="26"/>
      <c r="AZ29" s="3"/>
      <c r="BA29" s="26"/>
      <c r="BB29" s="26"/>
      <c r="BC29" s="3"/>
      <c r="BD29" s="26"/>
      <c r="BE29" s="26"/>
      <c r="BF29" s="3"/>
      <c r="BG29" s="26"/>
      <c r="BH29" s="26"/>
      <c r="BI29" s="3"/>
    </row>
    <row r="30" spans="1:157" ht="6.95" customHeight="1" thickBot="1">
      <c r="A30" s="14"/>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row>
    <row r="31" spans="1:157" ht="14.1" customHeight="1" thickTop="1">
      <c r="A31" s="16"/>
      <c r="B31" s="370">
        <v>35429</v>
      </c>
      <c r="C31" s="371"/>
      <c r="D31" s="372"/>
      <c r="E31" s="370">
        <v>35794</v>
      </c>
      <c r="F31" s="371"/>
      <c r="G31" s="372"/>
      <c r="H31" s="371">
        <v>36159</v>
      </c>
      <c r="I31" s="371"/>
      <c r="J31" s="372"/>
      <c r="K31" s="371">
        <v>36524</v>
      </c>
      <c r="L31" s="371"/>
      <c r="M31" s="372"/>
      <c r="N31" s="371">
        <v>36890</v>
      </c>
      <c r="O31" s="371"/>
      <c r="P31" s="372"/>
      <c r="Q31" s="371">
        <v>37255</v>
      </c>
      <c r="R31" s="371"/>
      <c r="S31" s="371"/>
      <c r="T31" s="370">
        <v>37620</v>
      </c>
      <c r="U31" s="371"/>
      <c r="V31" s="372"/>
      <c r="W31" s="370">
        <v>37985</v>
      </c>
      <c r="X31" s="371"/>
      <c r="Y31" s="372"/>
      <c r="Z31" s="370">
        <v>38351</v>
      </c>
      <c r="AA31" s="371"/>
      <c r="AB31" s="372"/>
      <c r="AC31" s="370">
        <v>38716</v>
      </c>
      <c r="AD31" s="371"/>
      <c r="AE31" s="372"/>
      <c r="AF31" s="370">
        <v>39081</v>
      </c>
      <c r="AG31" s="371"/>
      <c r="AH31" s="372"/>
      <c r="AI31" s="369">
        <v>39446</v>
      </c>
      <c r="AJ31" s="367"/>
      <c r="AK31" s="368"/>
      <c r="AL31" s="369">
        <v>39812</v>
      </c>
      <c r="AM31" s="367"/>
      <c r="AN31" s="368"/>
      <c r="AO31" s="369">
        <f>AO5</f>
        <v>40177</v>
      </c>
      <c r="AP31" s="367"/>
      <c r="AQ31" s="368"/>
      <c r="AR31" s="369">
        <f>AR5</f>
        <v>40542</v>
      </c>
      <c r="AS31" s="367"/>
      <c r="AT31" s="368"/>
      <c r="AU31" s="369">
        <f>AU5</f>
        <v>40907</v>
      </c>
      <c r="AV31" s="367"/>
      <c r="AW31" s="368"/>
      <c r="AX31" s="369">
        <f>AX5</f>
        <v>41273</v>
      </c>
      <c r="AY31" s="367"/>
      <c r="AZ31" s="368"/>
      <c r="BA31" s="369">
        <f>BA5</f>
        <v>41638</v>
      </c>
      <c r="BB31" s="367"/>
      <c r="BC31" s="368"/>
      <c r="BD31" s="369">
        <f>BD5</f>
        <v>42003</v>
      </c>
      <c r="BE31" s="367"/>
      <c r="BF31" s="368"/>
      <c r="BG31" s="369">
        <f>BG5</f>
        <v>42368</v>
      </c>
      <c r="BH31" s="367"/>
      <c r="BI31" s="368"/>
      <c r="BJ31" s="369">
        <f>BJ5</f>
        <v>42734</v>
      </c>
      <c r="BK31" s="367"/>
      <c r="BL31" s="368"/>
      <c r="BM31" s="369">
        <f>BM5</f>
        <v>43099</v>
      </c>
      <c r="BN31" s="367"/>
      <c r="BO31" s="368"/>
      <c r="BP31" s="369">
        <f>BP5</f>
        <v>43464</v>
      </c>
      <c r="BQ31" s="367"/>
      <c r="BR31" s="368"/>
      <c r="BS31" s="369">
        <f>BS5</f>
        <v>43829</v>
      </c>
      <c r="BT31" s="367"/>
      <c r="BU31" s="368"/>
      <c r="BV31" s="310"/>
      <c r="BW31" s="310"/>
      <c r="BX31" s="310"/>
      <c r="BY31" s="310"/>
      <c r="BZ31" s="310"/>
      <c r="CA31" s="310"/>
      <c r="CB31" s="310"/>
      <c r="CC31" s="310"/>
      <c r="CD31" s="310"/>
      <c r="CE31" s="310"/>
      <c r="CF31" s="310"/>
      <c r="CG31" s="310"/>
      <c r="CH31" s="310"/>
      <c r="CI31" s="310"/>
      <c r="CJ31" s="310"/>
      <c r="CK31" s="310"/>
      <c r="CL31" s="310"/>
      <c r="CM31" s="310"/>
      <c r="CN31" s="310"/>
      <c r="CO31" s="310"/>
      <c r="CP31" s="310"/>
      <c r="CQ31" s="310"/>
      <c r="CR31" s="310"/>
      <c r="CS31" s="310"/>
      <c r="CT31" s="310"/>
      <c r="CU31" s="310"/>
      <c r="CV31" s="310"/>
      <c r="CW31" s="310"/>
      <c r="CX31" s="310"/>
      <c r="CY31" s="310"/>
      <c r="CZ31" s="310"/>
      <c r="DA31" s="310"/>
      <c r="DB31" s="310"/>
      <c r="DC31" s="310"/>
      <c r="DD31" s="310"/>
      <c r="DE31" s="310"/>
      <c r="DF31" s="310"/>
      <c r="DG31" s="310"/>
      <c r="DH31" s="310"/>
      <c r="DI31" s="310"/>
      <c r="DJ31" s="310"/>
      <c r="DK31" s="310"/>
      <c r="DL31" s="310"/>
      <c r="DM31" s="310"/>
      <c r="DN31" s="310"/>
      <c r="DO31" s="310"/>
      <c r="DP31" s="310"/>
      <c r="DQ31" s="310"/>
      <c r="DR31" s="310"/>
      <c r="DS31" s="310"/>
      <c r="DT31" s="310"/>
      <c r="DU31" s="310"/>
      <c r="DV31" s="310"/>
      <c r="DW31" s="310"/>
      <c r="DX31" s="310"/>
      <c r="DY31" s="310"/>
      <c r="DZ31" s="310"/>
      <c r="EA31" s="310"/>
      <c r="EB31" s="310"/>
      <c r="EC31" s="310"/>
      <c r="ED31" s="310"/>
      <c r="EE31" s="310"/>
      <c r="EF31" s="310"/>
      <c r="EG31" s="310"/>
      <c r="EH31" s="310"/>
      <c r="EI31" s="310"/>
      <c r="EJ31" s="310"/>
      <c r="EK31" s="310"/>
      <c r="EL31" s="310"/>
      <c r="EM31" s="310"/>
    </row>
    <row r="32" spans="1:157" ht="13.15">
      <c r="A32" s="17" t="s">
        <v>77</v>
      </c>
      <c r="B32" s="20" t="s">
        <v>78</v>
      </c>
      <c r="C32" s="18" t="s">
        <v>79</v>
      </c>
      <c r="D32" s="19" t="s">
        <v>80</v>
      </c>
      <c r="E32" s="20" t="s">
        <v>78</v>
      </c>
      <c r="F32" s="18" t="s">
        <v>79</v>
      </c>
      <c r="G32" s="19" t="s">
        <v>80</v>
      </c>
      <c r="H32" s="53" t="s">
        <v>78</v>
      </c>
      <c r="I32" s="53" t="s">
        <v>79</v>
      </c>
      <c r="J32" s="58" t="s">
        <v>80</v>
      </c>
      <c r="K32" s="53" t="s">
        <v>78</v>
      </c>
      <c r="L32" s="53" t="s">
        <v>79</v>
      </c>
      <c r="M32" s="58" t="s">
        <v>80</v>
      </c>
      <c r="N32" s="53" t="s">
        <v>78</v>
      </c>
      <c r="O32" s="53" t="s">
        <v>79</v>
      </c>
      <c r="P32" s="58" t="s">
        <v>80</v>
      </c>
      <c r="Q32" s="53" t="s">
        <v>78</v>
      </c>
      <c r="R32" s="53" t="s">
        <v>79</v>
      </c>
      <c r="S32" s="53" t="s">
        <v>80</v>
      </c>
      <c r="T32" s="20" t="s">
        <v>78</v>
      </c>
      <c r="U32" s="18" t="s">
        <v>79</v>
      </c>
      <c r="V32" s="19" t="s">
        <v>80</v>
      </c>
      <c r="W32" s="20" t="s">
        <v>78</v>
      </c>
      <c r="X32" s="18" t="s">
        <v>79</v>
      </c>
      <c r="Y32" s="19" t="s">
        <v>80</v>
      </c>
      <c r="Z32" s="20" t="s">
        <v>78</v>
      </c>
      <c r="AA32" s="18" t="s">
        <v>79</v>
      </c>
      <c r="AB32" s="19" t="s">
        <v>80</v>
      </c>
      <c r="AC32" s="20" t="s">
        <v>78</v>
      </c>
      <c r="AD32" s="18" t="s">
        <v>79</v>
      </c>
      <c r="AE32" s="19" t="s">
        <v>80</v>
      </c>
      <c r="AF32" s="20" t="s">
        <v>78</v>
      </c>
      <c r="AG32" s="18" t="s">
        <v>79</v>
      </c>
      <c r="AH32" s="19" t="s">
        <v>80</v>
      </c>
      <c r="AI32" s="20" t="s">
        <v>78</v>
      </c>
      <c r="AJ32" s="18" t="s">
        <v>79</v>
      </c>
      <c r="AK32" s="19" t="s">
        <v>80</v>
      </c>
      <c r="AL32" s="20" t="s">
        <v>78</v>
      </c>
      <c r="AM32" s="18" t="s">
        <v>79</v>
      </c>
      <c r="AN32" s="19" t="s">
        <v>80</v>
      </c>
      <c r="AO32" s="20" t="s">
        <v>78</v>
      </c>
      <c r="AP32" s="18" t="s">
        <v>79</v>
      </c>
      <c r="AQ32" s="19" t="s">
        <v>80</v>
      </c>
      <c r="AR32" s="20" t="s">
        <v>78</v>
      </c>
      <c r="AS32" s="18" t="s">
        <v>79</v>
      </c>
      <c r="AT32" s="19" t="s">
        <v>80</v>
      </c>
      <c r="AU32" s="20" t="s">
        <v>78</v>
      </c>
      <c r="AV32" s="18" t="s">
        <v>79</v>
      </c>
      <c r="AW32" s="19" t="s">
        <v>80</v>
      </c>
      <c r="AX32" s="20" t="s">
        <v>78</v>
      </c>
      <c r="AY32" s="18" t="s">
        <v>79</v>
      </c>
      <c r="AZ32" s="19" t="s">
        <v>80</v>
      </c>
      <c r="BA32" s="20" t="s">
        <v>78</v>
      </c>
      <c r="BB32" s="18" t="s">
        <v>79</v>
      </c>
      <c r="BC32" s="19" t="s">
        <v>80</v>
      </c>
      <c r="BD32" s="20" t="s">
        <v>78</v>
      </c>
      <c r="BE32" s="18" t="s">
        <v>79</v>
      </c>
      <c r="BF32" s="19" t="s">
        <v>80</v>
      </c>
      <c r="BG32" s="20" t="s">
        <v>78</v>
      </c>
      <c r="BH32" s="18" t="s">
        <v>79</v>
      </c>
      <c r="BI32" s="19" t="s">
        <v>80</v>
      </c>
      <c r="BJ32" s="20" t="s">
        <v>78</v>
      </c>
      <c r="BK32" s="18" t="s">
        <v>79</v>
      </c>
      <c r="BL32" s="19" t="s">
        <v>80</v>
      </c>
      <c r="BM32" s="20" t="s">
        <v>78</v>
      </c>
      <c r="BN32" s="18" t="s">
        <v>79</v>
      </c>
      <c r="BO32" s="19" t="s">
        <v>80</v>
      </c>
      <c r="BP32" s="20" t="s">
        <v>78</v>
      </c>
      <c r="BQ32" s="18" t="s">
        <v>79</v>
      </c>
      <c r="BR32" s="19" t="s">
        <v>80</v>
      </c>
      <c r="BS32" s="20" t="s">
        <v>78</v>
      </c>
      <c r="BT32" s="18" t="s">
        <v>79</v>
      </c>
      <c r="BU32" s="19" t="s">
        <v>80</v>
      </c>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row>
    <row r="33" spans="1:143">
      <c r="A33" s="68" t="s">
        <v>81</v>
      </c>
      <c r="B33" s="88">
        <v>0.56046851569580247</v>
      </c>
      <c r="C33" s="27">
        <v>0.57720965364121746</v>
      </c>
      <c r="D33" s="88">
        <v>0.56850243154575431</v>
      </c>
      <c r="E33" s="29">
        <v>-4.1341960673184408E-2</v>
      </c>
      <c r="F33" s="27">
        <v>-3.1568640691471361E-2</v>
      </c>
      <c r="G33" s="28">
        <v>-3.6625799356441724E-2</v>
      </c>
      <c r="H33" s="88">
        <v>-1.6849227333191052E-2</v>
      </c>
      <c r="I33" s="27">
        <v>-2.2155980894606575E-2</v>
      </c>
      <c r="J33" s="89">
        <v>-1.9423468826896939E-2</v>
      </c>
      <c r="K33" s="88">
        <v>-4.1926269898274748E-3</v>
      </c>
      <c r="L33" s="27">
        <v>2.9057848293074784E-3</v>
      </c>
      <c r="M33" s="89">
        <v>-7.5886928476565085E-4</v>
      </c>
      <c r="N33" s="88">
        <v>-2.3819108964036051E-3</v>
      </c>
      <c r="O33" s="27">
        <v>-2.666287461339234E-4</v>
      </c>
      <c r="P33" s="89">
        <v>-1.3549199993095895E-3</v>
      </c>
      <c r="Q33" s="88">
        <v>1.6645929313650054E-3</v>
      </c>
      <c r="R33" s="27">
        <v>7.6453958714861603E-3</v>
      </c>
      <c r="S33" s="88">
        <v>4.5714977056092732E-3</v>
      </c>
      <c r="T33" s="29">
        <f t="shared" ref="T33:Y33" si="29">T7/Q7-1</f>
        <v>3.4008695214274853E-2</v>
      </c>
      <c r="U33" s="27">
        <f t="shared" si="29"/>
        <v>2.8267428934413141E-2</v>
      </c>
      <c r="V33" s="28">
        <f t="shared" si="29"/>
        <v>3.120967603186342E-2</v>
      </c>
      <c r="W33" s="29">
        <f t="shared" si="29"/>
        <v>5.5374275556421271E-2</v>
      </c>
      <c r="X33" s="27">
        <f t="shared" si="29"/>
        <v>6.1570141570141512E-2</v>
      </c>
      <c r="Y33" s="28">
        <f t="shared" si="29"/>
        <v>5.8386305620901968E-2</v>
      </c>
      <c r="Z33" s="29">
        <f t="shared" ref="Z33:Z53" si="30">Z7/W7-1</f>
        <v>4.2731887401938229E-2</v>
      </c>
      <c r="AA33" s="27">
        <f t="shared" ref="AA33:AA53" si="31">AA7/X7-1</f>
        <v>3.6370690073226353E-2</v>
      </c>
      <c r="AB33" s="28">
        <f t="shared" ref="AB33:AB53" si="32">AB7/Y7-1</f>
        <v>3.9630181362464878E-2</v>
      </c>
      <c r="AC33" s="29">
        <f t="shared" ref="AC33:AC53" si="33">AC7/Z7-1</f>
        <v>3.3088452233433596E-2</v>
      </c>
      <c r="AD33" s="27">
        <f t="shared" ref="AD33:AD53" si="34">AD7/AA7-1</f>
        <v>2.9541590629045489E-2</v>
      </c>
      <c r="AE33" s="28">
        <f t="shared" ref="AE33:AH53" si="35">AE7/AB7-1</f>
        <v>3.1364432415220467E-2</v>
      </c>
      <c r="AF33" s="35">
        <f>AF7/AC7-1</f>
        <v>1.5293227285059441E-2</v>
      </c>
      <c r="AG33" s="33">
        <f>AG7/AD7-1</f>
        <v>1.4983259351280864E-2</v>
      </c>
      <c r="AH33" s="34">
        <f>AH7/AE7-1</f>
        <v>1.5142827739308196E-2</v>
      </c>
      <c r="AI33" s="35">
        <f t="shared" ref="AI33:AI53" si="36">AI7/AF7-1</f>
        <v>2.2770104919692891E-2</v>
      </c>
      <c r="AJ33" s="33">
        <f t="shared" ref="AJ33:AJ53" si="37">AJ7/AG7-1</f>
        <v>2.7106095886321624E-2</v>
      </c>
      <c r="AK33" s="34">
        <f t="shared" ref="AK33:AN53" si="38">AK7/AH7-1</f>
        <v>2.4873640458225266E-2</v>
      </c>
      <c r="AL33" s="35">
        <f t="shared" ref="AL33:AT33" si="39">AL7/AI7-1</f>
        <v>1.914165096739584E-2</v>
      </c>
      <c r="AM33" s="33">
        <f t="shared" si="39"/>
        <v>1.8645003778410718E-2</v>
      </c>
      <c r="AN33" s="34">
        <f t="shared" si="39"/>
        <v>1.8900185822387616E-2</v>
      </c>
      <c r="AO33" s="35">
        <f t="shared" si="39"/>
        <v>1.2642856179077899E-2</v>
      </c>
      <c r="AP33" s="33">
        <f t="shared" si="39"/>
        <v>1.343890434410433E-2</v>
      </c>
      <c r="AQ33" s="34">
        <f t="shared" si="39"/>
        <v>1.302979030289575E-2</v>
      </c>
      <c r="AR33" s="35">
        <f t="shared" si="39"/>
        <v>1.13924050632912E-2</v>
      </c>
      <c r="AS33" s="33">
        <f t="shared" si="39"/>
        <v>1.1275814012416063E-2</v>
      </c>
      <c r="AT33" s="34">
        <f t="shared" si="39"/>
        <v>1.1335710911990704E-2</v>
      </c>
      <c r="AU33" s="35">
        <f t="shared" ref="AU33:AU53" si="40">AU7/AR7-1</f>
        <v>4.5846782161913513E-3</v>
      </c>
      <c r="AV33" s="33">
        <f t="shared" ref="AV33:AV53" si="41">AV7/AS7-1</f>
        <v>2.3107547537515316E-3</v>
      </c>
      <c r="AW33" s="34">
        <f t="shared" ref="AW33:AW53" si="42">AW7/AT7-1</f>
        <v>3.4790142341769581E-3</v>
      </c>
      <c r="AX33" s="35">
        <f t="shared" ref="AX33:AX53" si="43">AX7/AU7-1</f>
        <v>-1.4438776179297896E-2</v>
      </c>
      <c r="AY33" s="33">
        <f t="shared" ref="AY33:AY53" si="44">AY7/AV7-1</f>
        <v>-1.0041108827287371E-2</v>
      </c>
      <c r="AZ33" s="34">
        <f t="shared" ref="AZ33:AZ53" si="45">AZ7/AW7-1</f>
        <v>-1.2302960399846241E-2</v>
      </c>
      <c r="BA33" s="35">
        <f t="shared" ref="BA33:BA53" si="46">BA7/AX7-1</f>
        <v>-2.7304662550564185E-2</v>
      </c>
      <c r="BB33" s="33">
        <f t="shared" ref="BB33:BB53" si="47">BB7/AY7-1</f>
        <v>-3.0106199407976875E-2</v>
      </c>
      <c r="BC33" s="34">
        <f t="shared" ref="BC33:BC53" si="48">BC7/AZ7-1</f>
        <v>-2.866840124835246E-2</v>
      </c>
      <c r="BD33" s="35">
        <f t="shared" ref="BD33:BD53" si="49">BD7/BA7-1</f>
        <v>-3.2134062927496543E-2</v>
      </c>
      <c r="BE33" s="33">
        <f t="shared" ref="BE33:BE53" si="50">BE7/BB7-1</f>
        <v>-3.2921096405583272E-2</v>
      </c>
      <c r="BF33" s="34">
        <f t="shared" ref="BF33:BF53" si="51">BF7/BC7-1</f>
        <v>-3.2516609835835042E-2</v>
      </c>
      <c r="BG33" s="35">
        <f t="shared" ref="BG33:BG53" si="52">BG7/BD7-1</f>
        <v>-2.740597306045145E-2</v>
      </c>
      <c r="BH33" s="33">
        <f t="shared" ref="BH33:BH53" si="53">BH7/BE7-1</f>
        <v>-3.3219162715565576E-2</v>
      </c>
      <c r="BI33" s="34">
        <f t="shared" ref="BI33:BI53" si="54">BI7/BF7-1</f>
        <v>-3.0230361165612951E-2</v>
      </c>
      <c r="BJ33" s="35">
        <f t="shared" ref="BJ33:BJ51" si="55">BJ7/BG7-1</f>
        <v>-3.5967563797012159E-2</v>
      </c>
      <c r="BK33" s="33">
        <f t="shared" ref="BK33:BK53" si="56">BK7/BH7-1</f>
        <v>-3.2070918035830287E-2</v>
      </c>
      <c r="BL33" s="34">
        <f t="shared" ref="BL33:BL53" si="57">BL7/BI7-1</f>
        <v>-3.408017984263767E-2</v>
      </c>
      <c r="BM33" s="35">
        <f t="shared" ref="BM33:BM51" si="58">BM7/BJ7-1</f>
        <v>1.9596906703656103E-4</v>
      </c>
      <c r="BN33" s="33">
        <f t="shared" ref="BN33:BN53" si="59">BN7/BK7-1</f>
        <v>1.5503875968991832E-3</v>
      </c>
      <c r="BO33" s="34">
        <f t="shared" ref="BO33:BO53" si="60">BO7/BL7-1</f>
        <v>8.5336146840231386E-4</v>
      </c>
      <c r="BP33" s="35">
        <f t="shared" ref="BP33:BP51" si="61">BP7/BM7-1</f>
        <v>6.0587792012056774E-3</v>
      </c>
      <c r="BQ33" s="33">
        <f t="shared" ref="BQ33:BQ52" si="62">BQ7/BN7-1</f>
        <v>1.0740161501388457E-2</v>
      </c>
      <c r="BR33" s="34">
        <f t="shared" ref="BR33:BR52" si="63">BR7/BO7-1</f>
        <v>8.3325582116391406E-3</v>
      </c>
      <c r="BS33" s="35">
        <f t="shared" ref="BS33:BS51" si="64">BS7/BP7-1</f>
        <v>1.5699904122722819E-2</v>
      </c>
      <c r="BT33" s="33">
        <f>BT7/BQ7-1</f>
        <v>6.8050840767348575E-3</v>
      </c>
      <c r="BU33" s="34">
        <f>BU7/BR7-1</f>
        <v>1.1369314381913576E-2</v>
      </c>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row>
    <row r="34" spans="1:143">
      <c r="A34" s="69" t="s">
        <v>82</v>
      </c>
      <c r="B34" s="88">
        <v>0.68340139113471321</v>
      </c>
      <c r="C34" s="27">
        <v>0.68238458821598091</v>
      </c>
      <c r="D34" s="88">
        <v>0.68290700180219344</v>
      </c>
      <c r="E34" s="29">
        <v>-4.0821494255937285E-2</v>
      </c>
      <c r="F34" s="27">
        <v>-4.3119240199532172E-2</v>
      </c>
      <c r="G34" s="28">
        <v>-4.1938356164383572E-2</v>
      </c>
      <c r="H34" s="88">
        <v>-4.6240847007822605E-2</v>
      </c>
      <c r="I34" s="27">
        <v>-4.5003387035019049E-2</v>
      </c>
      <c r="J34" s="89">
        <v>-4.5640098086175751E-2</v>
      </c>
      <c r="K34" s="88">
        <v>-3.3273604009148805E-2</v>
      </c>
      <c r="L34" s="27">
        <v>-3.5265998457979952E-2</v>
      </c>
      <c r="M34" s="89">
        <v>-3.4241495808769007E-2</v>
      </c>
      <c r="N34" s="88">
        <v>-2.581413222019624E-2</v>
      </c>
      <c r="O34" s="27">
        <v>-2.8131643303550002E-2</v>
      </c>
      <c r="P34" s="89">
        <v>-2.6938769178262878E-2</v>
      </c>
      <c r="Q34" s="88">
        <v>-2.1842031989604882E-2</v>
      </c>
      <c r="R34" s="27">
        <v>-1.8716181767347018E-2</v>
      </c>
      <c r="S34" s="88">
        <v>-2.0326985468198222E-2</v>
      </c>
      <c r="T34" s="29">
        <f t="shared" ref="T34:T53" si="65">T8/Q8-1</f>
        <v>-6.3257108517567051E-4</v>
      </c>
      <c r="U34" s="27">
        <f t="shared" ref="U34:U53" si="66">U8/R8-1</f>
        <v>6.5700159222323862E-3</v>
      </c>
      <c r="V34" s="28">
        <f t="shared" ref="V34:V53" si="67">V8/S8-1</f>
        <v>2.8641404730713749E-3</v>
      </c>
      <c r="W34" s="29">
        <f t="shared" ref="W34:W53" si="68">W8/T8-1</f>
        <v>3.9766433522169908E-2</v>
      </c>
      <c r="X34" s="27">
        <f t="shared" ref="X34:X53" si="69">X8/U8-1</f>
        <v>3.4483906955059318E-2</v>
      </c>
      <c r="Y34" s="28">
        <f t="shared" ref="Y34:Y53" si="70">Y8/V8-1</f>
        <v>3.7192396004900541E-2</v>
      </c>
      <c r="Z34" s="29">
        <f t="shared" si="30"/>
        <v>1.9099943689409038E-2</v>
      </c>
      <c r="AA34" s="27">
        <f t="shared" si="31"/>
        <v>2.4288565542106566E-2</v>
      </c>
      <c r="AB34" s="28">
        <f t="shared" si="32"/>
        <v>2.1621621621621623E-2</v>
      </c>
      <c r="AC34" s="29">
        <f t="shared" si="33"/>
        <v>2.3729876646456205E-2</v>
      </c>
      <c r="AD34" s="27">
        <f t="shared" si="34"/>
        <v>2.302119835944505E-2</v>
      </c>
      <c r="AE34" s="28">
        <f t="shared" si="35"/>
        <v>2.3384558840420011E-2</v>
      </c>
      <c r="AF34" s="35">
        <f t="shared" si="35"/>
        <v>2.8766903473326444E-2</v>
      </c>
      <c r="AG34" s="33">
        <f t="shared" si="35"/>
        <v>3.1473687444318221E-2</v>
      </c>
      <c r="AH34" s="34">
        <f t="shared" si="35"/>
        <v>3.0085370324646643E-2</v>
      </c>
      <c r="AI34" s="35">
        <f t="shared" si="36"/>
        <v>4.7502233313954312E-2</v>
      </c>
      <c r="AJ34" s="33">
        <f t="shared" si="37"/>
        <v>3.9820702595642743E-2</v>
      </c>
      <c r="AK34" s="34">
        <f t="shared" si="38"/>
        <v>4.375553844589386E-2</v>
      </c>
      <c r="AL34" s="35">
        <f t="shared" si="38"/>
        <v>4.061023648694384E-2</v>
      </c>
      <c r="AM34" s="33">
        <f t="shared" si="38"/>
        <v>4.3651987110633783E-2</v>
      </c>
      <c r="AN34" s="34">
        <f t="shared" si="38"/>
        <v>4.2088268451892175E-2</v>
      </c>
      <c r="AO34" s="35">
        <f t="shared" ref="AO34:AO53" si="71">AO8/AL8-1</f>
        <v>3.6371677962353521E-2</v>
      </c>
      <c r="AP34" s="33">
        <f t="shared" ref="AP34:AP53" si="72">AP8/AM8-1</f>
        <v>3.5582451662481196E-2</v>
      </c>
      <c r="AQ34" s="34">
        <f t="shared" ref="AQ34:AQ46" si="73">AQ8/AN8-1</f>
        <v>3.5987605678949652E-2</v>
      </c>
      <c r="AR34" s="35">
        <f t="shared" ref="AR34:AR53" si="74">AR8/AO8-1</f>
        <v>3.3940428523014043E-2</v>
      </c>
      <c r="AS34" s="33">
        <f t="shared" ref="AS34:AS53" si="75">AS8/AP8-1</f>
        <v>3.049055203667872E-2</v>
      </c>
      <c r="AT34" s="34">
        <f t="shared" ref="AT34:AT46" si="76">AT8/AQ8-1</f>
        <v>3.2262223224933217E-2</v>
      </c>
      <c r="AU34" s="35">
        <f t="shared" si="40"/>
        <v>2.1766841076566346E-2</v>
      </c>
      <c r="AV34" s="33">
        <f t="shared" si="41"/>
        <v>1.9429835277174012E-2</v>
      </c>
      <c r="AW34" s="34">
        <f t="shared" si="42"/>
        <v>2.0631947046334531E-2</v>
      </c>
      <c r="AX34" s="35">
        <f t="shared" si="43"/>
        <v>-1.4732789962692561E-3</v>
      </c>
      <c r="AY34" s="33">
        <f t="shared" si="44"/>
        <v>1.5641161482378152E-3</v>
      </c>
      <c r="AZ34" s="34">
        <f t="shared" si="45"/>
        <v>0</v>
      </c>
      <c r="BA34" s="35">
        <f t="shared" si="46"/>
        <v>5.8185193117725742E-3</v>
      </c>
      <c r="BB34" s="33">
        <f t="shared" si="47"/>
        <v>1.347573108989808E-3</v>
      </c>
      <c r="BC34" s="34">
        <f t="shared" si="48"/>
        <v>3.6465088960133674E-3</v>
      </c>
      <c r="BD34" s="35">
        <f t="shared" si="49"/>
        <v>-7.0624977818788404E-3</v>
      </c>
      <c r="BE34" s="33">
        <f t="shared" si="50"/>
        <v>-1.6979209900765957E-3</v>
      </c>
      <c r="BF34" s="34">
        <f t="shared" si="51"/>
        <v>-4.4623262618873616E-3</v>
      </c>
      <c r="BG34" s="35">
        <f t="shared" si="52"/>
        <v>9.5312984011330926E-5</v>
      </c>
      <c r="BH34" s="33">
        <f t="shared" si="53"/>
        <v>-2.4945196159951166E-3</v>
      </c>
      <c r="BI34" s="34">
        <f t="shared" si="54"/>
        <v>-1.1634457589340119E-3</v>
      </c>
      <c r="BJ34" s="35">
        <f t="shared" si="55"/>
        <v>-4.2410235638893345E-3</v>
      </c>
      <c r="BK34" s="33">
        <f t="shared" si="56"/>
        <v>-1.6419116904112796E-3</v>
      </c>
      <c r="BL34" s="34">
        <f t="shared" si="57"/>
        <v>-2.9794381981143037E-3</v>
      </c>
      <c r="BM34" s="35">
        <f t="shared" si="58"/>
        <v>1.9070179216615246E-2</v>
      </c>
      <c r="BN34" s="33">
        <f t="shared" si="59"/>
        <v>1.7698555271614014E-2</v>
      </c>
      <c r="BO34" s="34">
        <f t="shared" si="60"/>
        <v>1.8403512223916563E-2</v>
      </c>
      <c r="BP34" s="35">
        <f t="shared" si="61"/>
        <v>4.2146043672224298E-3</v>
      </c>
      <c r="BQ34" s="33">
        <f t="shared" si="62"/>
        <v>2.0137982472496763E-3</v>
      </c>
      <c r="BR34" s="34">
        <f t="shared" si="63"/>
        <v>3.1456603773585279E-3</v>
      </c>
      <c r="BS34" s="35">
        <f t="shared" si="64"/>
        <v>3.2382889676054738E-3</v>
      </c>
      <c r="BT34" s="33">
        <f t="shared" ref="BT34:BT52" si="77">BT8/BQ8-1</f>
        <v>6.9224757155086358E-3</v>
      </c>
      <c r="BU34" s="34">
        <f t="shared" ref="BU34:BU52" si="78">BU8/BR8-1</f>
        <v>5.0257002876987755E-3</v>
      </c>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row>
    <row r="35" spans="1:143">
      <c r="A35" s="68" t="s">
        <v>83</v>
      </c>
      <c r="B35" s="88">
        <v>0.67633544715890115</v>
      </c>
      <c r="C35" s="27">
        <v>0.66827881460999849</v>
      </c>
      <c r="D35" s="88">
        <v>0.6723720865958589</v>
      </c>
      <c r="E35" s="29">
        <v>-2.5293992676739263E-2</v>
      </c>
      <c r="F35" s="27">
        <v>-2.9647113751021359E-2</v>
      </c>
      <c r="G35" s="28">
        <v>-2.7430215241271316E-2</v>
      </c>
      <c r="H35" s="88">
        <v>-2.411693057247255E-2</v>
      </c>
      <c r="I35" s="27">
        <v>-2.754574250544628E-2</v>
      </c>
      <c r="J35" s="89">
        <v>-2.57957281960004E-2</v>
      </c>
      <c r="K35" s="88">
        <v>-2.8378484904222567E-2</v>
      </c>
      <c r="L35" s="27">
        <v>-3.243540406816936E-2</v>
      </c>
      <c r="M35" s="89">
        <v>-3.0361245079731813E-2</v>
      </c>
      <c r="N35" s="88">
        <v>-2.0891364902506981E-2</v>
      </c>
      <c r="O35" s="27">
        <v>-2.0838068181818215E-2</v>
      </c>
      <c r="P35" s="89">
        <v>-2.0865372625628709E-2</v>
      </c>
      <c r="Q35" s="88">
        <v>-2.4085403748152823E-2</v>
      </c>
      <c r="R35" s="27">
        <v>-3.0493377627551443E-2</v>
      </c>
      <c r="S35" s="88">
        <v>-2.7210595576686369E-2</v>
      </c>
      <c r="T35" s="29">
        <f t="shared" si="65"/>
        <v>-1.1858770254015383E-2</v>
      </c>
      <c r="U35" s="27">
        <f t="shared" si="66"/>
        <v>-1.0144992593257629E-2</v>
      </c>
      <c r="V35" s="28">
        <f t="shared" si="67"/>
        <v>-1.102577529528137E-2</v>
      </c>
      <c r="W35" s="29">
        <f t="shared" si="68"/>
        <v>1.2946281524338632E-2</v>
      </c>
      <c r="X35" s="27">
        <f t="shared" si="69"/>
        <v>1.4405998216256322E-2</v>
      </c>
      <c r="Y35" s="28">
        <f t="shared" si="70"/>
        <v>1.36564200617737E-2</v>
      </c>
      <c r="Z35" s="29">
        <f t="shared" si="30"/>
        <v>1.3431168794446613E-3</v>
      </c>
      <c r="AA35" s="27">
        <f t="shared" si="31"/>
        <v>-5.439155962209008E-3</v>
      </c>
      <c r="AB35" s="28">
        <f t="shared" si="32"/>
        <v>-1.9588354360585702E-3</v>
      </c>
      <c r="AC35" s="29">
        <f t="shared" si="33"/>
        <v>2.6120351283427379E-3</v>
      </c>
      <c r="AD35" s="27">
        <f t="shared" si="34"/>
        <v>1.3484964264853794E-4</v>
      </c>
      <c r="AE35" s="28">
        <f t="shared" si="35"/>
        <v>1.4102219282241535E-3</v>
      </c>
      <c r="AF35" s="35">
        <f t="shared" si="35"/>
        <v>3.6473222458492938E-3</v>
      </c>
      <c r="AG35" s="33">
        <f t="shared" si="35"/>
        <v>7.6554307116105669E-3</v>
      </c>
      <c r="AH35" s="34">
        <f t="shared" si="35"/>
        <v>5.5893903209180973E-3</v>
      </c>
      <c r="AI35" s="35">
        <f t="shared" si="36"/>
        <v>9.5411814227586156E-3</v>
      </c>
      <c r="AJ35" s="33">
        <f t="shared" si="37"/>
        <v>1.4005144139991987E-2</v>
      </c>
      <c r="AK35" s="34">
        <f t="shared" si="38"/>
        <v>1.1708570644837657E-2</v>
      </c>
      <c r="AL35" s="35">
        <f t="shared" si="38"/>
        <v>2.1417651146629524E-2</v>
      </c>
      <c r="AM35" s="33">
        <f t="shared" si="38"/>
        <v>2.1113440757738022E-2</v>
      </c>
      <c r="AN35" s="34">
        <f t="shared" si="38"/>
        <v>2.1269612494916323E-2</v>
      </c>
      <c r="AO35" s="35">
        <f t="shared" si="71"/>
        <v>1.7049706766814943E-2</v>
      </c>
      <c r="AP35" s="33">
        <f t="shared" si="72"/>
        <v>1.8939448329336805E-2</v>
      </c>
      <c r="AQ35" s="34">
        <f t="shared" si="73"/>
        <v>1.7969175737420962E-2</v>
      </c>
      <c r="AR35" s="35">
        <f t="shared" si="74"/>
        <v>2.2088729530129525E-2</v>
      </c>
      <c r="AS35" s="33">
        <f t="shared" si="75"/>
        <v>2.0701220371466489E-2</v>
      </c>
      <c r="AT35" s="34">
        <f t="shared" si="76"/>
        <v>2.141298230683697E-2</v>
      </c>
      <c r="AU35" s="35">
        <f t="shared" si="40"/>
        <v>1.7488055501014399E-2</v>
      </c>
      <c r="AV35" s="33">
        <f t="shared" si="41"/>
        <v>2.3884800706879705E-2</v>
      </c>
      <c r="AW35" s="34">
        <f t="shared" si="42"/>
        <v>2.0601239030814567E-2</v>
      </c>
      <c r="AX35" s="35">
        <f t="shared" si="43"/>
        <v>2.857289884344727E-2</v>
      </c>
      <c r="AY35" s="33">
        <f t="shared" si="44"/>
        <v>1.9349793017893413E-2</v>
      </c>
      <c r="AZ35" s="34">
        <f t="shared" si="45"/>
        <v>2.4069733758196543E-2</v>
      </c>
      <c r="BA35" s="35">
        <f t="shared" si="46"/>
        <v>1.7372923754252589E-2</v>
      </c>
      <c r="BB35" s="33">
        <f t="shared" si="47"/>
        <v>2.116514101275202E-2</v>
      </c>
      <c r="BC35" s="34">
        <f t="shared" si="48"/>
        <v>1.9215933345333891E-2</v>
      </c>
      <c r="BD35" s="35">
        <f t="shared" si="49"/>
        <v>2.0862787524126736E-2</v>
      </c>
      <c r="BE35" s="33">
        <f t="shared" si="50"/>
        <v>1.912016166640762E-2</v>
      </c>
      <c r="BF35" s="34">
        <f t="shared" si="51"/>
        <v>2.0014255347332144E-2</v>
      </c>
      <c r="BG35" s="35">
        <f t="shared" si="52"/>
        <v>1.3499843445169635E-2</v>
      </c>
      <c r="BH35" s="33">
        <f t="shared" si="53"/>
        <v>1.433801098230636E-2</v>
      </c>
      <c r="BI35" s="34">
        <f t="shared" si="54"/>
        <v>1.3907612392554558E-2</v>
      </c>
      <c r="BJ35" s="35">
        <f t="shared" si="55"/>
        <v>1.6148005560902678E-2</v>
      </c>
      <c r="BK35" s="33">
        <f t="shared" si="56"/>
        <v>1.5162907268170489E-2</v>
      </c>
      <c r="BL35" s="34">
        <f t="shared" si="57"/>
        <v>1.5668551284162557E-2</v>
      </c>
      <c r="BM35" s="35">
        <f t="shared" si="58"/>
        <v>2.1223602048691559E-2</v>
      </c>
      <c r="BN35" s="33">
        <f t="shared" si="59"/>
        <v>2.3564991976299243E-2</v>
      </c>
      <c r="BO35" s="34">
        <f t="shared" si="60"/>
        <v>2.2362605687932469E-2</v>
      </c>
      <c r="BP35" s="35">
        <f t="shared" si="61"/>
        <v>2.8855071965923518E-2</v>
      </c>
      <c r="BQ35" s="33">
        <f t="shared" si="62"/>
        <v>2.4879701877736027E-2</v>
      </c>
      <c r="BR35" s="34">
        <f t="shared" si="63"/>
        <v>2.6918920188896411E-2</v>
      </c>
      <c r="BS35" s="35">
        <f t="shared" si="64"/>
        <v>2.0110625132160331E-2</v>
      </c>
      <c r="BT35" s="33">
        <f t="shared" si="77"/>
        <v>2.0839707232119808E-2</v>
      </c>
      <c r="BU35" s="34">
        <f t="shared" si="78"/>
        <v>2.0465009866445616E-2</v>
      </c>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row>
    <row r="36" spans="1:143">
      <c r="A36" s="68" t="s">
        <v>84</v>
      </c>
      <c r="B36" s="88">
        <v>0.58925909472125948</v>
      </c>
      <c r="C36" s="27">
        <v>0.5919180744135113</v>
      </c>
      <c r="D36" s="88">
        <v>0.59057726919560039</v>
      </c>
      <c r="E36" s="29">
        <v>2.1236751932424802E-2</v>
      </c>
      <c r="F36" s="27">
        <v>1.1274899861086762E-2</v>
      </c>
      <c r="G36" s="28">
        <v>1.6294055848127265E-2</v>
      </c>
      <c r="H36" s="88">
        <v>-9.7408086561845408E-3</v>
      </c>
      <c r="I36" s="27">
        <v>-1.2789565634877209E-2</v>
      </c>
      <c r="J36" s="89">
        <v>-1.1246016487134192E-2</v>
      </c>
      <c r="K36" s="88">
        <v>-1.3723996637949099E-2</v>
      </c>
      <c r="L36" s="27">
        <v>-1.1861018048200611E-2</v>
      </c>
      <c r="M36" s="89">
        <v>-1.2805657663417014E-2</v>
      </c>
      <c r="N36" s="88">
        <v>-1.2543442655694514E-2</v>
      </c>
      <c r="O36" s="27">
        <v>-1.7376206491127366E-2</v>
      </c>
      <c r="P36" s="89">
        <v>-1.4927990825997495E-2</v>
      </c>
      <c r="Q36" s="88">
        <v>-4.6253219520746569E-3</v>
      </c>
      <c r="R36" s="27">
        <v>-8.7234782608696104E-3</v>
      </c>
      <c r="S36" s="88">
        <v>-6.6423797523830208E-3</v>
      </c>
      <c r="T36" s="29">
        <f t="shared" si="65"/>
        <v>4.1049123472511884E-3</v>
      </c>
      <c r="U36" s="27">
        <f t="shared" si="66"/>
        <v>-4.3509993262969004E-4</v>
      </c>
      <c r="V36" s="28">
        <f t="shared" si="67"/>
        <v>1.8750603190360593E-3</v>
      </c>
      <c r="W36" s="29">
        <f t="shared" si="68"/>
        <v>2.4569262112605683E-2</v>
      </c>
      <c r="X36" s="27">
        <f t="shared" si="69"/>
        <v>2.1301093839954044E-2</v>
      </c>
      <c r="Y36" s="28">
        <f t="shared" si="70"/>
        <v>2.2967784551447101E-2</v>
      </c>
      <c r="Z36" s="29">
        <f t="shared" si="30"/>
        <v>3.5028575943532037E-3</v>
      </c>
      <c r="AA36" s="27">
        <f t="shared" si="31"/>
        <v>2.3922787142189872E-3</v>
      </c>
      <c r="AB36" s="28">
        <f t="shared" si="32"/>
        <v>2.9595350839430878E-3</v>
      </c>
      <c r="AC36" s="29">
        <f t="shared" si="33"/>
        <v>6.495722009343341E-3</v>
      </c>
      <c r="AD36" s="27">
        <f t="shared" si="34"/>
        <v>4.8691501618478572E-3</v>
      </c>
      <c r="AE36" s="28">
        <f t="shared" si="35"/>
        <v>5.7004131122915247E-3</v>
      </c>
      <c r="AF36" s="35">
        <f t="shared" si="35"/>
        <v>3.1421530919568674E-3</v>
      </c>
      <c r="AG36" s="33">
        <f t="shared" si="35"/>
        <v>-1.6652334739226671E-3</v>
      </c>
      <c r="AH36" s="34">
        <f t="shared" si="35"/>
        <v>7.9353436203843941E-4</v>
      </c>
      <c r="AI36" s="35">
        <f t="shared" si="36"/>
        <v>7.4083701585658801E-4</v>
      </c>
      <c r="AJ36" s="33">
        <f t="shared" si="37"/>
        <v>2.3652944313039548E-3</v>
      </c>
      <c r="AK36" s="34">
        <f t="shared" si="38"/>
        <v>1.5325057802120234E-3</v>
      </c>
      <c r="AL36" s="35">
        <f t="shared" si="38"/>
        <v>-6.4937594971237189E-4</v>
      </c>
      <c r="AM36" s="33">
        <f t="shared" si="38"/>
        <v>-2.8643915214010551E-3</v>
      </c>
      <c r="AN36" s="34">
        <f t="shared" si="38"/>
        <v>-1.7297469912381791E-3</v>
      </c>
      <c r="AO36" s="35">
        <f t="shared" si="71"/>
        <v>4.6005692229715844E-3</v>
      </c>
      <c r="AP36" s="33">
        <f t="shared" si="72"/>
        <v>3.6933683519380089E-4</v>
      </c>
      <c r="AQ36" s="34">
        <f t="shared" si="73"/>
        <v>2.5391366935241244E-3</v>
      </c>
      <c r="AR36" s="35">
        <f t="shared" si="74"/>
        <v>2.6002250941126182E-3</v>
      </c>
      <c r="AS36" s="33">
        <f t="shared" si="75"/>
        <v>1.777631920799605E-3</v>
      </c>
      <c r="AT36" s="34">
        <f t="shared" si="76"/>
        <v>2.2003297170813951E-3</v>
      </c>
      <c r="AU36" s="35">
        <f t="shared" si="40"/>
        <v>1.1225516760857701E-3</v>
      </c>
      <c r="AV36" s="33">
        <f t="shared" si="41"/>
        <v>-2.3204706460466795E-4</v>
      </c>
      <c r="AW36" s="34">
        <f t="shared" si="42"/>
        <v>4.6430490239646183E-4</v>
      </c>
      <c r="AX36" s="35">
        <f t="shared" si="43"/>
        <v>-6.9210841743030382E-3</v>
      </c>
      <c r="AY36" s="33">
        <f t="shared" si="44"/>
        <v>-2.7305990934410884E-3</v>
      </c>
      <c r="AZ36" s="34">
        <f t="shared" si="45"/>
        <v>-4.8861986435329019E-3</v>
      </c>
      <c r="BA36" s="35">
        <f t="shared" si="46"/>
        <v>-4.0232570212328511E-4</v>
      </c>
      <c r="BB36" s="33">
        <f t="shared" si="47"/>
        <v>-1.6565357866491492E-3</v>
      </c>
      <c r="BC36" s="34">
        <f t="shared" si="48"/>
        <v>-1.0126852147959164E-3</v>
      </c>
      <c r="BD36" s="35">
        <f t="shared" si="49"/>
        <v>-3.6094052271458121E-3</v>
      </c>
      <c r="BE36" s="33">
        <f t="shared" si="50"/>
        <v>-1.3713094634065781E-3</v>
      </c>
      <c r="BF36" s="34">
        <f t="shared" si="51"/>
        <v>-2.520941151363143E-3</v>
      </c>
      <c r="BG36" s="35">
        <f t="shared" si="52"/>
        <v>6.1113065686773105E-3</v>
      </c>
      <c r="BH36" s="33">
        <f t="shared" si="53"/>
        <v>5.8086044244263224E-3</v>
      </c>
      <c r="BI36" s="34">
        <f t="shared" si="54"/>
        <v>5.963922281801981E-3</v>
      </c>
      <c r="BJ36" s="35">
        <f t="shared" si="55"/>
        <v>9.9595917732995254E-3</v>
      </c>
      <c r="BK36" s="33">
        <f t="shared" si="56"/>
        <v>1.3707233159489851E-2</v>
      </c>
      <c r="BL36" s="34">
        <f t="shared" si="57"/>
        <v>1.1784019460580275E-2</v>
      </c>
      <c r="BM36" s="35">
        <f t="shared" si="58"/>
        <v>4.3895307831394836E-2</v>
      </c>
      <c r="BN36" s="33">
        <f t="shared" si="59"/>
        <v>4.2303030303030287E-2</v>
      </c>
      <c r="BO36" s="34">
        <f t="shared" si="60"/>
        <v>4.3118681477491538E-2</v>
      </c>
      <c r="BP36" s="35">
        <f t="shared" si="61"/>
        <v>3.7762272124219898E-2</v>
      </c>
      <c r="BQ36" s="33">
        <f t="shared" si="62"/>
        <v>4.26276957268934E-2</v>
      </c>
      <c r="BR36" s="34">
        <f t="shared" si="63"/>
        <v>4.0133505463018304E-2</v>
      </c>
      <c r="BS36" s="35">
        <f t="shared" si="64"/>
        <v>4.2638320035985666E-2</v>
      </c>
      <c r="BT36" s="33">
        <f t="shared" si="77"/>
        <v>3.7266080059486839E-2</v>
      </c>
      <c r="BU36" s="34">
        <f t="shared" si="78"/>
        <v>4.0013804126707297E-2</v>
      </c>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row>
    <row r="37" spans="1:143">
      <c r="A37" s="68" t="s">
        <v>85</v>
      </c>
      <c r="B37" s="88">
        <v>0.4160774396470035</v>
      </c>
      <c r="C37" s="27">
        <v>0.44761105086964381</v>
      </c>
      <c r="D37" s="88">
        <v>0.43229799799248592</v>
      </c>
      <c r="E37" s="29">
        <v>0.12334884595496631</v>
      </c>
      <c r="F37" s="27">
        <v>0.11230492066592856</v>
      </c>
      <c r="G37" s="28">
        <v>0.11760723111818283</v>
      </c>
      <c r="H37" s="88">
        <v>4.3143490814746555E-2</v>
      </c>
      <c r="I37" s="27">
        <v>3.8442774904868804E-2</v>
      </c>
      <c r="J37" s="89">
        <v>4.0711234968042964E-2</v>
      </c>
      <c r="K37" s="88">
        <v>-3.3255776636713752E-2</v>
      </c>
      <c r="L37" s="27">
        <v>-3.2697547683923744E-2</v>
      </c>
      <c r="M37" s="89">
        <v>-3.2967566046705699E-2</v>
      </c>
      <c r="N37" s="88">
        <v>2.99597493671937E-2</v>
      </c>
      <c r="O37" s="27">
        <v>2.1544439048081676E-2</v>
      </c>
      <c r="P37" s="89">
        <v>2.5613756985342073E-2</v>
      </c>
      <c r="Q37" s="88">
        <v>3.8636638330445949E-2</v>
      </c>
      <c r="R37" s="27">
        <v>3.2557431918454283E-2</v>
      </c>
      <c r="S37" s="88">
        <v>3.5509557255492652E-2</v>
      </c>
      <c r="T37" s="29">
        <f t="shared" si="65"/>
        <v>6.6097750193948812E-2</v>
      </c>
      <c r="U37" s="27">
        <f t="shared" si="66"/>
        <v>5.1587593929571129E-2</v>
      </c>
      <c r="V37" s="28">
        <f t="shared" si="67"/>
        <v>5.865515417170486E-2</v>
      </c>
      <c r="W37" s="29">
        <f t="shared" si="68"/>
        <v>4.1551448115267009E-2</v>
      </c>
      <c r="X37" s="27">
        <f t="shared" si="69"/>
        <v>4.7095293973413721E-2</v>
      </c>
      <c r="Y37" s="28">
        <f t="shared" si="70"/>
        <v>4.437603176727789E-2</v>
      </c>
      <c r="Z37" s="29">
        <f t="shared" si="30"/>
        <v>3.5038077272409707E-2</v>
      </c>
      <c r="AA37" s="27">
        <f t="shared" si="31"/>
        <v>3.4038069113170311E-2</v>
      </c>
      <c r="AB37" s="28">
        <f t="shared" si="32"/>
        <v>3.452724756062131E-2</v>
      </c>
      <c r="AC37" s="29">
        <f t="shared" si="33"/>
        <v>1.694286003577572E-2</v>
      </c>
      <c r="AD37" s="27">
        <f t="shared" si="34"/>
        <v>1.2536193202956847E-2</v>
      </c>
      <c r="AE37" s="28">
        <f t="shared" si="35"/>
        <v>1.4692886462557508E-2</v>
      </c>
      <c r="AF37" s="35">
        <f t="shared" si="35"/>
        <v>3.2607613421393289E-2</v>
      </c>
      <c r="AG37" s="33">
        <f t="shared" si="35"/>
        <v>2.1231388587130251E-2</v>
      </c>
      <c r="AH37" s="34">
        <f t="shared" si="35"/>
        <v>2.681144085041276E-2</v>
      </c>
      <c r="AI37" s="35">
        <f t="shared" si="36"/>
        <v>2.4073151525864978E-2</v>
      </c>
      <c r="AJ37" s="33">
        <f t="shared" si="37"/>
        <v>1.3140398904966766E-2</v>
      </c>
      <c r="AK37" s="34">
        <f t="shared" si="38"/>
        <v>1.8533198046800647E-2</v>
      </c>
      <c r="AL37" s="35">
        <f t="shared" si="38"/>
        <v>1.9678305217732506E-2</v>
      </c>
      <c r="AM37" s="33">
        <f t="shared" si="38"/>
        <v>2.3454026094340996E-2</v>
      </c>
      <c r="AN37" s="34">
        <f t="shared" si="38"/>
        <v>2.1581446026928131E-2</v>
      </c>
      <c r="AO37" s="35">
        <f t="shared" si="71"/>
        <v>2.1160682682097365E-2</v>
      </c>
      <c r="AP37" s="33">
        <f t="shared" si="72"/>
        <v>1.5237463037837129E-2</v>
      </c>
      <c r="AQ37" s="34">
        <f t="shared" si="73"/>
        <v>1.8169628912945823E-2</v>
      </c>
      <c r="AR37" s="35">
        <f t="shared" si="74"/>
        <v>1.3292341079663705E-2</v>
      </c>
      <c r="AS37" s="33">
        <f t="shared" si="75"/>
        <v>9.3916248105327949E-3</v>
      </c>
      <c r="AT37" s="34">
        <f t="shared" si="76"/>
        <v>1.1328265293906403E-2</v>
      </c>
      <c r="AU37" s="35">
        <f t="shared" si="40"/>
        <v>-1.6806472722945998E-2</v>
      </c>
      <c r="AV37" s="33">
        <f t="shared" si="41"/>
        <v>-2.1273150192856916E-2</v>
      </c>
      <c r="AW37" s="34">
        <f t="shared" si="42"/>
        <v>-1.905121261893139E-2</v>
      </c>
      <c r="AX37" s="35">
        <f t="shared" si="43"/>
        <v>-1.7260157928175923E-2</v>
      </c>
      <c r="AY37" s="33">
        <f t="shared" si="44"/>
        <v>-1.8576736210345834E-2</v>
      </c>
      <c r="AZ37" s="34">
        <f t="shared" si="45"/>
        <v>-1.7920308929231354E-2</v>
      </c>
      <c r="BA37" s="35">
        <f t="shared" si="46"/>
        <v>-2.4644039097975856E-2</v>
      </c>
      <c r="BB37" s="33">
        <f t="shared" si="47"/>
        <v>-3.1281611133249565E-2</v>
      </c>
      <c r="BC37" s="34">
        <f t="shared" si="48"/>
        <v>-2.7969987174662703E-2</v>
      </c>
      <c r="BD37" s="35">
        <f t="shared" si="49"/>
        <v>-3.5919449529701386E-2</v>
      </c>
      <c r="BE37" s="33">
        <f t="shared" si="50"/>
        <v>-3.6658492207894966E-2</v>
      </c>
      <c r="BF37" s="34">
        <f t="shared" si="51"/>
        <v>-3.6288506664349129E-2</v>
      </c>
      <c r="BG37" s="35">
        <f t="shared" si="52"/>
        <v>-8.9215557883708385E-3</v>
      </c>
      <c r="BH37" s="33">
        <f t="shared" si="53"/>
        <v>-1.1824990145841596E-2</v>
      </c>
      <c r="BI37" s="34">
        <f t="shared" si="54"/>
        <v>-1.0370892634616657E-2</v>
      </c>
      <c r="BJ37" s="35">
        <f t="shared" si="55"/>
        <v>4.0962621607782967E-3</v>
      </c>
      <c r="BK37" s="33">
        <f t="shared" si="56"/>
        <v>1.3827948411115454E-2</v>
      </c>
      <c r="BL37" s="34">
        <f t="shared" si="57"/>
        <v>8.9469890896438642E-3</v>
      </c>
      <c r="BM37" s="35">
        <f t="shared" si="58"/>
        <v>3.6189567534667955E-3</v>
      </c>
      <c r="BN37" s="33">
        <f t="shared" si="59"/>
        <v>1.3049180327868948E-2</v>
      </c>
      <c r="BO37" s="34">
        <f t="shared" si="60"/>
        <v>8.3421599297157645E-3</v>
      </c>
      <c r="BP37" s="35">
        <f t="shared" si="61"/>
        <v>2.7749094425595366E-2</v>
      </c>
      <c r="BQ37" s="33">
        <f t="shared" si="62"/>
        <v>2.0244028739724307E-2</v>
      </c>
      <c r="BR37" s="34">
        <f t="shared" si="63"/>
        <v>2.3972574853224904E-2</v>
      </c>
      <c r="BS37" s="35">
        <f t="shared" si="64"/>
        <v>2.8626562898698582E-2</v>
      </c>
      <c r="BT37" s="33">
        <f t="shared" si="77"/>
        <v>2.5996478817390312E-2</v>
      </c>
      <c r="BU37" s="34">
        <f t="shared" si="78"/>
        <v>2.7307933932930961E-2</v>
      </c>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row>
    <row r="38" spans="1:143">
      <c r="A38" s="68" t="s">
        <v>86</v>
      </c>
      <c r="B38" s="88">
        <v>0.41401196624612635</v>
      </c>
      <c r="C38" s="27">
        <v>0.42570018094550788</v>
      </c>
      <c r="D38" s="88">
        <v>0.42071557634249857</v>
      </c>
      <c r="E38" s="29">
        <v>-1.4412898322566647E-2</v>
      </c>
      <c r="F38" s="27">
        <v>-4.037472226114458E-2</v>
      </c>
      <c r="G38" s="28">
        <v>-2.9355176902959745E-2</v>
      </c>
      <c r="H38" s="88">
        <v>-3.128528545068987E-2</v>
      </c>
      <c r="I38" s="27">
        <v>-4.8664997914059205E-2</v>
      </c>
      <c r="J38" s="89">
        <v>-4.1174585464860969E-2</v>
      </c>
      <c r="K38" s="88">
        <v>1.995735607675897E-2</v>
      </c>
      <c r="L38" s="27">
        <v>4.955379656631731E-3</v>
      </c>
      <c r="M38" s="89">
        <v>1.1487707657646506E-2</v>
      </c>
      <c r="N38" s="88">
        <v>-2.0347297711625911E-3</v>
      </c>
      <c r="O38" s="27">
        <v>-1.014552833111515E-2</v>
      </c>
      <c r="P38" s="89">
        <v>-6.5842614123118315E-3</v>
      </c>
      <c r="Q38" s="88">
        <v>3.4241984135850778E-2</v>
      </c>
      <c r="R38" s="27">
        <v>2.4973549638511727E-2</v>
      </c>
      <c r="S38" s="88">
        <v>2.9061745429458385E-2</v>
      </c>
      <c r="T38" s="29">
        <f t="shared" si="65"/>
        <v>8.220361868755055E-2</v>
      </c>
      <c r="U38" s="27">
        <f t="shared" si="66"/>
        <v>7.5439237865852382E-2</v>
      </c>
      <c r="V38" s="28">
        <f t="shared" si="67"/>
        <v>7.8437945193999825E-2</v>
      </c>
      <c r="W38" s="29">
        <f t="shared" si="68"/>
        <v>0.1423366771472776</v>
      </c>
      <c r="X38" s="27">
        <f t="shared" si="69"/>
        <v>0.13877502049631074</v>
      </c>
      <c r="Y38" s="28">
        <f t="shared" si="70"/>
        <v>0.14035944628842301</v>
      </c>
      <c r="Z38" s="29">
        <f t="shared" si="30"/>
        <v>5.5463322993577702E-2</v>
      </c>
      <c r="AA38" s="27">
        <f t="shared" si="31"/>
        <v>5.4399550474986347E-2</v>
      </c>
      <c r="AB38" s="28">
        <f t="shared" si="32"/>
        <v>5.4873597009549524E-2</v>
      </c>
      <c r="AC38" s="29">
        <f t="shared" si="33"/>
        <v>2.6595194238052899E-2</v>
      </c>
      <c r="AD38" s="27">
        <f t="shared" si="34"/>
        <v>2.9793328559295285E-2</v>
      </c>
      <c r="AE38" s="28">
        <f t="shared" si="35"/>
        <v>2.8367354471964923E-2</v>
      </c>
      <c r="AF38" s="35">
        <f t="shared" si="35"/>
        <v>3.1651949518164635E-2</v>
      </c>
      <c r="AG38" s="33">
        <f t="shared" si="35"/>
        <v>2.9109256743644396E-2</v>
      </c>
      <c r="AH38" s="34">
        <f t="shared" si="35"/>
        <v>3.0241030887130149E-2</v>
      </c>
      <c r="AI38" s="35">
        <f t="shared" si="36"/>
        <v>3.5429531775189593E-2</v>
      </c>
      <c r="AJ38" s="33">
        <f t="shared" si="37"/>
        <v>2.393299390282233E-2</v>
      </c>
      <c r="AK38" s="34">
        <f t="shared" si="38"/>
        <v>2.9057208556894976E-2</v>
      </c>
      <c r="AL38" s="35">
        <f t="shared" si="38"/>
        <v>2.3402849863168873E-2</v>
      </c>
      <c r="AM38" s="33">
        <f t="shared" si="38"/>
        <v>1.0819687226630181E-2</v>
      </c>
      <c r="AN38" s="34">
        <f t="shared" si="38"/>
        <v>1.6462960455037923E-2</v>
      </c>
      <c r="AO38" s="35">
        <f t="shared" si="71"/>
        <v>1.9861687413554652E-2</v>
      </c>
      <c r="AP38" s="33">
        <f t="shared" si="72"/>
        <v>1.8872221547431067E-2</v>
      </c>
      <c r="AQ38" s="34">
        <f t="shared" si="73"/>
        <v>1.9319005071238848E-2</v>
      </c>
      <c r="AR38" s="35">
        <f t="shared" si="74"/>
        <v>8.1371378973635888E-3</v>
      </c>
      <c r="AS38" s="33">
        <f t="shared" si="75"/>
        <v>-9.6860238127172149E-4</v>
      </c>
      <c r="AT38" s="34">
        <f t="shared" si="76"/>
        <v>3.1451935723680879E-3</v>
      </c>
      <c r="AU38" s="35">
        <f t="shared" si="40"/>
        <v>-6.3136748457454095E-3</v>
      </c>
      <c r="AV38" s="33">
        <f t="shared" si="41"/>
        <v>-1.0650040273261552E-2</v>
      </c>
      <c r="AW38" s="34">
        <f t="shared" si="42"/>
        <v>-8.6812059221134108E-3</v>
      </c>
      <c r="AX38" s="35">
        <f t="shared" si="43"/>
        <v>-3.4801444043321306E-2</v>
      </c>
      <c r="AY38" s="33">
        <f t="shared" si="44"/>
        <v>-4.26365938969967E-2</v>
      </c>
      <c r="AZ38" s="34">
        <f t="shared" si="45"/>
        <v>-3.9070715036803372E-2</v>
      </c>
      <c r="BA38" s="35">
        <f t="shared" si="46"/>
        <v>-4.7520197486535021E-2</v>
      </c>
      <c r="BB38" s="33">
        <f t="shared" si="47"/>
        <v>-4.897637795275589E-2</v>
      </c>
      <c r="BC38" s="34">
        <f t="shared" si="48"/>
        <v>-4.8310706835823947E-2</v>
      </c>
      <c r="BD38" s="35">
        <f t="shared" si="49"/>
        <v>-5.6468555496652306E-2</v>
      </c>
      <c r="BE38" s="33">
        <f t="shared" si="50"/>
        <v>-6.6832256996191441E-2</v>
      </c>
      <c r="BF38" s="34">
        <f t="shared" si="51"/>
        <v>-6.2090710647586755E-2</v>
      </c>
      <c r="BG38" s="35">
        <f t="shared" si="52"/>
        <v>-3.754031838518368E-2</v>
      </c>
      <c r="BH38" s="33">
        <f t="shared" si="53"/>
        <v>-4.5302906625971584E-2</v>
      </c>
      <c r="BI38" s="34">
        <f t="shared" si="54"/>
        <v>-4.1730119051039627E-2</v>
      </c>
      <c r="BJ38" s="35">
        <f t="shared" si="55"/>
        <v>-4.1426131326890214E-2</v>
      </c>
      <c r="BK38" s="33">
        <f t="shared" si="56"/>
        <v>-2.1858329770822138E-2</v>
      </c>
      <c r="BL38" s="34">
        <f t="shared" si="57"/>
        <v>-3.090392995642266E-2</v>
      </c>
      <c r="BM38" s="35">
        <f t="shared" si="58"/>
        <v>1.885643396864789E-2</v>
      </c>
      <c r="BN38" s="33">
        <f t="shared" si="59"/>
        <v>2.7895486935866964E-2</v>
      </c>
      <c r="BO38" s="34">
        <f t="shared" si="60"/>
        <v>2.3762376237623783E-2</v>
      </c>
      <c r="BP38" s="35">
        <f t="shared" si="61"/>
        <v>7.7837550640897923E-2</v>
      </c>
      <c r="BQ38" s="33">
        <f t="shared" si="62"/>
        <v>5.2687038988408874E-2</v>
      </c>
      <c r="BR38" s="34">
        <f t="shared" si="63"/>
        <v>6.4132011605415817E-2</v>
      </c>
      <c r="BS38" s="35">
        <f>BS12/BP12-1</f>
        <v>0.10616797091626107</v>
      </c>
      <c r="BT38" s="33">
        <f t="shared" si="77"/>
        <v>8.1309379554993511E-2</v>
      </c>
      <c r="BU38" s="34">
        <f t="shared" si="78"/>
        <v>9.2767206286092918E-2</v>
      </c>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row>
    <row r="39" spans="1:143">
      <c r="A39" s="68" t="s">
        <v>87</v>
      </c>
      <c r="B39" s="88">
        <v>0.97919274750656071</v>
      </c>
      <c r="C39" s="27">
        <v>0.80144444910090806</v>
      </c>
      <c r="D39" s="88">
        <v>0.87891957103219953</v>
      </c>
      <c r="E39" s="29">
        <v>-4.6891423165860813E-2</v>
      </c>
      <c r="F39" s="27">
        <v>-2.5707657647609961E-2</v>
      </c>
      <c r="G39" s="28">
        <v>-3.5433783343588265E-2</v>
      </c>
      <c r="H39" s="88">
        <v>-4.3587940945370329E-2</v>
      </c>
      <c r="I39" s="27">
        <v>-3.3929736598097504E-2</v>
      </c>
      <c r="J39" s="89">
        <v>-3.8311444652908033E-2</v>
      </c>
      <c r="K39" s="88">
        <v>-4.3167437771147732E-2</v>
      </c>
      <c r="L39" s="27">
        <v>-3.5547971988198035E-2</v>
      </c>
      <c r="M39" s="89">
        <v>-3.8985784332852158E-2</v>
      </c>
      <c r="N39" s="88">
        <v>-3.7899557135540607E-2</v>
      </c>
      <c r="O39" s="27">
        <v>-3.3160099762878925E-2</v>
      </c>
      <c r="P39" s="89">
        <v>-3.5289181818797033E-2</v>
      </c>
      <c r="Q39" s="88">
        <v>-2.0729607014247642E-2</v>
      </c>
      <c r="R39" s="27">
        <v>-3.0053117137265883E-2</v>
      </c>
      <c r="S39" s="88">
        <v>-2.5876097752588256E-2</v>
      </c>
      <c r="T39" s="29">
        <f t="shared" si="65"/>
        <v>1.2262974450804265E-2</v>
      </c>
      <c r="U39" s="27">
        <f t="shared" si="66"/>
        <v>-7.9262141518950946E-3</v>
      </c>
      <c r="V39" s="28">
        <f t="shared" si="67"/>
        <v>1.1665166516652281E-3</v>
      </c>
      <c r="W39" s="29">
        <f t="shared" si="68"/>
        <v>8.244752262568511E-2</v>
      </c>
      <c r="X39" s="27">
        <f t="shared" si="69"/>
        <v>5.2783793777402055E-2</v>
      </c>
      <c r="Y39" s="28">
        <f t="shared" si="70"/>
        <v>6.6291706524162608E-2</v>
      </c>
      <c r="Z39" s="29">
        <f t="shared" si="30"/>
        <v>3.2115914960675784E-2</v>
      </c>
      <c r="AA39" s="27">
        <f t="shared" si="31"/>
        <v>2.4548111538992279E-2</v>
      </c>
      <c r="AB39" s="28">
        <f t="shared" si="32"/>
        <v>2.8046460803755613E-2</v>
      </c>
      <c r="AC39" s="29">
        <f t="shared" si="33"/>
        <v>2.1107246868549812E-2</v>
      </c>
      <c r="AD39" s="27">
        <f t="shared" si="34"/>
        <v>1.6565048115771752E-2</v>
      </c>
      <c r="AE39" s="28">
        <f t="shared" si="35"/>
        <v>1.8673070361913791E-2</v>
      </c>
      <c r="AF39" s="35">
        <f t="shared" si="35"/>
        <v>3.1068713915848534E-2</v>
      </c>
      <c r="AG39" s="33">
        <f t="shared" si="35"/>
        <v>2.6737001842685348E-2</v>
      </c>
      <c r="AH39" s="34">
        <f t="shared" si="35"/>
        <v>2.8752141596568359E-2</v>
      </c>
      <c r="AI39" s="35">
        <f t="shared" si="36"/>
        <v>4.6662459212310825E-2</v>
      </c>
      <c r="AJ39" s="33">
        <f t="shared" si="37"/>
        <v>4.7483313978721631E-2</v>
      </c>
      <c r="AK39" s="34">
        <f t="shared" si="38"/>
        <v>4.7100587270382244E-2</v>
      </c>
      <c r="AL39" s="35">
        <f t="shared" si="38"/>
        <v>4.0194493623790795E-2</v>
      </c>
      <c r="AM39" s="33">
        <f t="shared" si="38"/>
        <v>4.9227874892216139E-2</v>
      </c>
      <c r="AN39" s="34">
        <f t="shared" si="38"/>
        <v>4.5017788274686943E-2</v>
      </c>
      <c r="AO39" s="35">
        <f t="shared" si="71"/>
        <v>3.4941230158240799E-2</v>
      </c>
      <c r="AP39" s="33">
        <f t="shared" si="72"/>
        <v>3.7952932387000482E-2</v>
      </c>
      <c r="AQ39" s="34">
        <f t="shared" si="73"/>
        <v>3.6555780608099608E-2</v>
      </c>
      <c r="AR39" s="35">
        <f t="shared" si="74"/>
        <v>4.0506721327104644E-2</v>
      </c>
      <c r="AS39" s="33">
        <f t="shared" si="75"/>
        <v>3.9619129880412496E-2</v>
      </c>
      <c r="AT39" s="34">
        <f t="shared" si="76"/>
        <v>4.0030249002279694E-2</v>
      </c>
      <c r="AU39" s="35">
        <f t="shared" si="40"/>
        <v>2.2780634742472383E-2</v>
      </c>
      <c r="AV39" s="33">
        <f t="shared" si="41"/>
        <v>2.8149232473492658E-2</v>
      </c>
      <c r="AW39" s="34">
        <f t="shared" si="42"/>
        <v>2.5661438845102635E-2</v>
      </c>
      <c r="AX39" s="35">
        <f t="shared" si="43"/>
        <v>-9.8768197088465737E-3</v>
      </c>
      <c r="AY39" s="33">
        <f t="shared" si="44"/>
        <v>-5.3968253968253999E-3</v>
      </c>
      <c r="AZ39" s="34">
        <f t="shared" si="45"/>
        <v>-7.4670116429494948E-3</v>
      </c>
      <c r="BA39" s="35">
        <f t="shared" si="46"/>
        <v>-1.8695288289714784E-2</v>
      </c>
      <c r="BB39" s="33">
        <f t="shared" si="47"/>
        <v>-1.7651781137258293E-2</v>
      </c>
      <c r="BC39" s="34">
        <f t="shared" si="48"/>
        <v>-1.8132810585640757E-2</v>
      </c>
      <c r="BD39" s="35">
        <f t="shared" si="49"/>
        <v>-2.9516510113525074E-2</v>
      </c>
      <c r="BE39" s="33">
        <f t="shared" si="50"/>
        <v>-1.9642786814225488E-2</v>
      </c>
      <c r="BF39" s="34">
        <f t="shared" si="51"/>
        <v>-2.4191707065826296E-2</v>
      </c>
      <c r="BG39" s="35">
        <f t="shared" si="52"/>
        <v>-2.2884898579639934E-2</v>
      </c>
      <c r="BH39" s="33">
        <f t="shared" si="53"/>
        <v>-2.267774106398579E-2</v>
      </c>
      <c r="BI39" s="34">
        <f t="shared" si="54"/>
        <v>-2.2772659748711677E-2</v>
      </c>
      <c r="BJ39" s="35">
        <f t="shared" si="55"/>
        <v>-1.4305334419096427E-2</v>
      </c>
      <c r="BK39" s="33">
        <f t="shared" si="56"/>
        <v>-7.6044845906423353E-3</v>
      </c>
      <c r="BL39" s="34">
        <f t="shared" si="57"/>
        <v>-1.0674432590150773E-2</v>
      </c>
      <c r="BM39" s="35">
        <f t="shared" si="58"/>
        <v>7.0653514180025745E-3</v>
      </c>
      <c r="BN39" s="33">
        <f t="shared" si="59"/>
        <v>9.3713433639497357E-3</v>
      </c>
      <c r="BO39" s="34">
        <f t="shared" si="60"/>
        <v>8.3187464470848571E-3</v>
      </c>
      <c r="BP39" s="35">
        <f t="shared" si="61"/>
        <v>1.4521322836188233E-2</v>
      </c>
      <c r="BQ39" s="33">
        <f t="shared" si="62"/>
        <v>1.7265788501785062E-2</v>
      </c>
      <c r="BR39" s="34">
        <f t="shared" si="63"/>
        <v>1.6014602370094222E-2</v>
      </c>
      <c r="BS39" s="35">
        <f t="shared" si="64"/>
        <v>3.2187209597026367E-2</v>
      </c>
      <c r="BT39" s="33">
        <f t="shared" si="77"/>
        <v>2.2600066559767651E-2</v>
      </c>
      <c r="BU39" s="34">
        <f t="shared" si="78"/>
        <v>2.6964366161588371E-2</v>
      </c>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row>
    <row r="40" spans="1:143">
      <c r="A40" s="68" t="s">
        <v>88</v>
      </c>
      <c r="B40" s="88">
        <v>0.82299570644127895</v>
      </c>
      <c r="C40" s="27">
        <v>0.70961578186841634</v>
      </c>
      <c r="D40" s="88">
        <v>0.76194744771954137</v>
      </c>
      <c r="E40" s="29">
        <v>-5.2722174091468732E-2</v>
      </c>
      <c r="F40" s="27">
        <v>-3.959529441185361E-2</v>
      </c>
      <c r="G40" s="28">
        <v>-4.586406815645494E-2</v>
      </c>
      <c r="H40" s="88">
        <v>-4.720875100783406E-2</v>
      </c>
      <c r="I40" s="27">
        <v>-3.7029000444825377E-2</v>
      </c>
      <c r="J40" s="89">
        <v>-4.1855423061562202E-2</v>
      </c>
      <c r="K40" s="88">
        <v>-3.2345660301101309E-2</v>
      </c>
      <c r="L40" s="27">
        <v>-2.5169562180310523E-2</v>
      </c>
      <c r="M40" s="89">
        <v>-2.8552883871044599E-2</v>
      </c>
      <c r="N40" s="88">
        <v>-9.8414148665404433E-3</v>
      </c>
      <c r="O40" s="27">
        <v>-4.2531551939346546E-3</v>
      </c>
      <c r="P40" s="89">
        <v>-6.8775706606023501E-3</v>
      </c>
      <c r="Q40" s="88">
        <v>2.6627647935038024E-3</v>
      </c>
      <c r="R40" s="27">
        <v>1.0028320720553374E-2</v>
      </c>
      <c r="S40" s="88">
        <v>6.5795564662967099E-3</v>
      </c>
      <c r="T40" s="29">
        <f t="shared" si="65"/>
        <v>2.7385193852464296E-2</v>
      </c>
      <c r="U40" s="27">
        <f t="shared" si="66"/>
        <v>3.0188462422431561E-2</v>
      </c>
      <c r="V40" s="28">
        <f t="shared" si="67"/>
        <v>2.8880999245782801E-2</v>
      </c>
      <c r="W40" s="29">
        <f t="shared" si="68"/>
        <v>5.1109461776674525E-2</v>
      </c>
      <c r="X40" s="27">
        <f t="shared" si="69"/>
        <v>4.4351735138933757E-2</v>
      </c>
      <c r="Y40" s="28">
        <f t="shared" si="70"/>
        <v>4.7499001746199143E-2</v>
      </c>
      <c r="Z40" s="29">
        <f t="shared" si="30"/>
        <v>1.0579498417336186E-2</v>
      </c>
      <c r="AA40" s="27">
        <f t="shared" si="31"/>
        <v>1.0734541725857971E-2</v>
      </c>
      <c r="AB40" s="28">
        <f t="shared" si="32"/>
        <v>1.0662084739109012E-2</v>
      </c>
      <c r="AC40" s="29">
        <f t="shared" si="33"/>
        <v>5.493380235878087E-3</v>
      </c>
      <c r="AD40" s="27">
        <f t="shared" si="34"/>
        <v>8.2956418818953548E-3</v>
      </c>
      <c r="AE40" s="28">
        <f t="shared" si="35"/>
        <v>6.9861571632037212E-3</v>
      </c>
      <c r="AF40" s="35">
        <f t="shared" si="35"/>
        <v>3.414604924219633E-3</v>
      </c>
      <c r="AG40" s="33">
        <f t="shared" si="35"/>
        <v>-6.6552775827193322E-3</v>
      </c>
      <c r="AH40" s="34">
        <f t="shared" si="35"/>
        <v>-1.9566408390075951E-3</v>
      </c>
      <c r="AI40" s="35">
        <f t="shared" si="36"/>
        <v>8.4298507462685635E-3</v>
      </c>
      <c r="AJ40" s="33">
        <f t="shared" si="37"/>
        <v>-9.4431197113253873E-3</v>
      </c>
      <c r="AK40" s="34">
        <f t="shared" si="38"/>
        <v>-1.0586574654956049E-3</v>
      </c>
      <c r="AL40" s="35">
        <f t="shared" si="38"/>
        <v>1.4457232168229694E-2</v>
      </c>
      <c r="AM40" s="33">
        <f t="shared" si="38"/>
        <v>2.7587529158634716E-3</v>
      </c>
      <c r="AN40" s="34">
        <f t="shared" si="38"/>
        <v>8.29880172031916E-3</v>
      </c>
      <c r="AO40" s="35">
        <f t="shared" si="71"/>
        <v>2.0378864806190666E-2</v>
      </c>
      <c r="AP40" s="33">
        <f t="shared" si="72"/>
        <v>1.5837776975207607E-2</v>
      </c>
      <c r="AQ40" s="34">
        <f t="shared" si="73"/>
        <v>1.8001434776080405E-2</v>
      </c>
      <c r="AR40" s="35">
        <f t="shared" si="74"/>
        <v>2.2019377051805566E-2</v>
      </c>
      <c r="AS40" s="33">
        <f t="shared" si="75"/>
        <v>1.7776290610981516E-2</v>
      </c>
      <c r="AT40" s="34">
        <f t="shared" si="76"/>
        <v>1.9802683331876514E-2</v>
      </c>
      <c r="AU40" s="35">
        <f t="shared" si="40"/>
        <v>2.3772216501768417E-2</v>
      </c>
      <c r="AV40" s="33">
        <f t="shared" si="41"/>
        <v>2.5263785149949092E-2</v>
      </c>
      <c r="AW40" s="34">
        <f t="shared" si="42"/>
        <v>2.4549900632629962E-2</v>
      </c>
      <c r="AX40" s="35">
        <f t="shared" si="43"/>
        <v>1.7644743746720204E-2</v>
      </c>
      <c r="AY40" s="33">
        <f t="shared" si="44"/>
        <v>2.4190315856982503E-2</v>
      </c>
      <c r="AZ40" s="34">
        <f t="shared" si="45"/>
        <v>2.1059896269031375E-2</v>
      </c>
      <c r="BA40" s="35">
        <f t="shared" si="46"/>
        <v>1.7553660056291998E-2</v>
      </c>
      <c r="BB40" s="33">
        <f t="shared" si="47"/>
        <v>2.7610903469463599E-2</v>
      </c>
      <c r="BC40" s="34">
        <f t="shared" si="48"/>
        <v>2.281711488437832E-2</v>
      </c>
      <c r="BD40" s="35">
        <f t="shared" si="49"/>
        <v>1.6300675675675613E-2</v>
      </c>
      <c r="BE40" s="33">
        <f t="shared" si="50"/>
        <v>1.7814297139810309E-2</v>
      </c>
      <c r="BF40" s="34">
        <f t="shared" si="51"/>
        <v>1.7096541642469543E-2</v>
      </c>
      <c r="BG40" s="35">
        <f t="shared" si="52"/>
        <v>1.0533532784841704E-2</v>
      </c>
      <c r="BH40" s="33">
        <f t="shared" si="53"/>
        <v>2.3021730792617268E-2</v>
      </c>
      <c r="BI40" s="34">
        <f t="shared" si="54"/>
        <v>1.710449245187351E-2</v>
      </c>
      <c r="BJ40" s="35">
        <f t="shared" si="55"/>
        <v>1.1091922120109343E-2</v>
      </c>
      <c r="BK40" s="33">
        <f t="shared" si="56"/>
        <v>1.6477688368690568E-2</v>
      </c>
      <c r="BL40" s="34">
        <f t="shared" si="57"/>
        <v>1.3942256506547679E-2</v>
      </c>
      <c r="BM40" s="35">
        <f t="shared" si="58"/>
        <v>2.309952519901981E-2</v>
      </c>
      <c r="BN40" s="33">
        <f t="shared" si="59"/>
        <v>2.8301038124538991E-2</v>
      </c>
      <c r="BO40" s="34">
        <f t="shared" si="60"/>
        <v>2.5859229950505602E-2</v>
      </c>
      <c r="BP40" s="35">
        <f t="shared" si="61"/>
        <v>1.8612924703614198E-2</v>
      </c>
      <c r="BQ40" s="33">
        <f t="shared" si="62"/>
        <v>2.2544353850999066E-2</v>
      </c>
      <c r="BR40" s="34">
        <f t="shared" si="63"/>
        <v>2.0703741096228301E-2</v>
      </c>
      <c r="BS40" s="35">
        <f t="shared" si="64"/>
        <v>2.5384870539111537E-2</v>
      </c>
      <c r="BT40" s="33">
        <f t="shared" si="77"/>
        <v>2.7924883432433489E-2</v>
      </c>
      <c r="BU40" s="34">
        <f t="shared" si="78"/>
        <v>2.6738138540569834E-2</v>
      </c>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row>
    <row r="41" spans="1:143">
      <c r="A41" s="68" t="s">
        <v>89</v>
      </c>
      <c r="B41" s="88">
        <v>0.76301385195903992</v>
      </c>
      <c r="C41" s="27">
        <v>0.67722083233852048</v>
      </c>
      <c r="D41" s="88">
        <v>0.71764070414306835</v>
      </c>
      <c r="E41" s="29">
        <v>-2.179865771812084E-2</v>
      </c>
      <c r="F41" s="27">
        <v>-2.1568627450980427E-2</v>
      </c>
      <c r="G41" s="28">
        <v>-2.1679864987667163E-2</v>
      </c>
      <c r="H41" s="88">
        <v>-2.6554695647401094E-2</v>
      </c>
      <c r="I41" s="27">
        <v>-2.2681259955809052E-2</v>
      </c>
      <c r="J41" s="89">
        <v>-2.4554140127388546E-2</v>
      </c>
      <c r="K41" s="88">
        <v>-2.5632640173214871E-2</v>
      </c>
      <c r="L41" s="27">
        <v>-2.0799596206019011E-2</v>
      </c>
      <c r="M41" s="89">
        <v>-2.313167259786475E-2</v>
      </c>
      <c r="N41" s="88">
        <v>-2.7892550027198149E-2</v>
      </c>
      <c r="O41" s="27">
        <v>-2.1219931271477699E-2</v>
      </c>
      <c r="P41" s="89">
        <v>-2.4431409902909373E-2</v>
      </c>
      <c r="Q41" s="88">
        <v>-2.6395056730918021E-2</v>
      </c>
      <c r="R41" s="27">
        <v>-2.2042043359957852E-2</v>
      </c>
      <c r="S41" s="88">
        <v>-2.4129681335183339E-2</v>
      </c>
      <c r="T41" s="29">
        <f t="shared" si="65"/>
        <v>-1.5542457444727042E-2</v>
      </c>
      <c r="U41" s="27">
        <f t="shared" si="66"/>
        <v>-9.0761204913895055E-3</v>
      </c>
      <c r="V41" s="28">
        <f t="shared" si="67"/>
        <v>-1.2170076823609932E-2</v>
      </c>
      <c r="W41" s="29">
        <f t="shared" si="68"/>
        <v>1.7415067387118732E-2</v>
      </c>
      <c r="X41" s="27">
        <f t="shared" si="69"/>
        <v>1.6699499581097399E-2</v>
      </c>
      <c r="Y41" s="28">
        <f t="shared" si="70"/>
        <v>1.7040709348401739E-2</v>
      </c>
      <c r="Z41" s="29">
        <f t="shared" si="30"/>
        <v>8.5584870645976086E-3</v>
      </c>
      <c r="AA41" s="27">
        <f t="shared" si="31"/>
        <v>1.4476453491609309E-2</v>
      </c>
      <c r="AB41" s="28">
        <f t="shared" si="32"/>
        <v>1.1653504787196844E-2</v>
      </c>
      <c r="AC41" s="29">
        <f t="shared" si="33"/>
        <v>1.8860158822390005E-2</v>
      </c>
      <c r="AD41" s="27">
        <f t="shared" si="34"/>
        <v>1.952777686304219E-2</v>
      </c>
      <c r="AE41" s="28">
        <f t="shared" si="35"/>
        <v>1.9210288470948633E-2</v>
      </c>
      <c r="AF41" s="35">
        <f t="shared" si="35"/>
        <v>3.1936886628805006E-2</v>
      </c>
      <c r="AG41" s="33">
        <f t="shared" si="35"/>
        <v>3.6315676141257525E-2</v>
      </c>
      <c r="AH41" s="34">
        <f t="shared" si="35"/>
        <v>3.4234040870734228E-2</v>
      </c>
      <c r="AI41" s="35">
        <f t="shared" si="36"/>
        <v>3.4747967854100059E-2</v>
      </c>
      <c r="AJ41" s="33">
        <f t="shared" si="37"/>
        <v>3.6663792297382924E-2</v>
      </c>
      <c r="AK41" s="34">
        <f t="shared" si="38"/>
        <v>3.5755050325765758E-2</v>
      </c>
      <c r="AL41" s="35">
        <f t="shared" si="38"/>
        <v>2.8173402171977946E-2</v>
      </c>
      <c r="AM41" s="33">
        <f t="shared" si="38"/>
        <v>2.8562265739311643E-2</v>
      </c>
      <c r="AN41" s="34">
        <f t="shared" si="38"/>
        <v>2.8377993609415064E-2</v>
      </c>
      <c r="AO41" s="35">
        <f t="shared" si="71"/>
        <v>7.986667243842227E-3</v>
      </c>
      <c r="AP41" s="33">
        <f t="shared" si="72"/>
        <v>9.4122690778704055E-3</v>
      </c>
      <c r="AQ41" s="34">
        <f t="shared" si="73"/>
        <v>8.7368485818002384E-3</v>
      </c>
      <c r="AR41" s="35">
        <f t="shared" si="74"/>
        <v>4.9816409353460323E-3</v>
      </c>
      <c r="AS41" s="33">
        <f t="shared" si="75"/>
        <v>5.4248151508715647E-3</v>
      </c>
      <c r="AT41" s="34">
        <f t="shared" si="76"/>
        <v>5.2150045745653628E-3</v>
      </c>
      <c r="AU41" s="35">
        <f t="shared" si="40"/>
        <v>-2.9057966369676613E-3</v>
      </c>
      <c r="AV41" s="33">
        <f t="shared" si="41"/>
        <v>-1.1904761904761862E-2</v>
      </c>
      <c r="AW41" s="34">
        <f t="shared" si="42"/>
        <v>-7.6453991080367434E-3</v>
      </c>
      <c r="AX41" s="35">
        <f t="shared" si="43"/>
        <v>-1.6210598495725037E-2</v>
      </c>
      <c r="AY41" s="33">
        <f t="shared" si="44"/>
        <v>-2.5126311698406512E-2</v>
      </c>
      <c r="AZ41" s="34">
        <f t="shared" si="45"/>
        <v>-2.0886198497864994E-2</v>
      </c>
      <c r="BA41" s="35">
        <f t="shared" si="46"/>
        <v>-8.276973677045607E-3</v>
      </c>
      <c r="BB41" s="33">
        <f t="shared" si="47"/>
        <v>-1.7989913688281178E-2</v>
      </c>
      <c r="BC41" s="34">
        <f t="shared" si="48"/>
        <v>-1.3348598787437216E-2</v>
      </c>
      <c r="BD41" s="35">
        <f t="shared" si="49"/>
        <v>-9.3344022139008054E-4</v>
      </c>
      <c r="BE41" s="33">
        <f t="shared" si="50"/>
        <v>-1.979112748530909E-3</v>
      </c>
      <c r="BF41" s="34">
        <f t="shared" si="51"/>
        <v>-1.476871142992775E-3</v>
      </c>
      <c r="BG41" s="35">
        <f t="shared" si="52"/>
        <v>3.6163383749561184E-3</v>
      </c>
      <c r="BH41" s="33">
        <f t="shared" si="53"/>
        <v>-2.6542192934285724E-3</v>
      </c>
      <c r="BI41" s="34">
        <f t="shared" si="54"/>
        <v>3.5919919708415904E-4</v>
      </c>
      <c r="BJ41" s="35">
        <f t="shared" si="55"/>
        <v>1.3810853731997197E-2</v>
      </c>
      <c r="BK41" s="33">
        <f t="shared" si="56"/>
        <v>1.8251710460575277E-2</v>
      </c>
      <c r="BL41" s="34">
        <f t="shared" si="57"/>
        <v>1.6110635871114942E-2</v>
      </c>
      <c r="BM41" s="35">
        <f t="shared" si="58"/>
        <v>4.4098265021714322E-2</v>
      </c>
      <c r="BN41" s="33">
        <f t="shared" si="59"/>
        <v>4.7424972211930427E-2</v>
      </c>
      <c r="BO41" s="34">
        <f t="shared" si="60"/>
        <v>4.5824693783161674E-2</v>
      </c>
      <c r="BP41" s="35">
        <f t="shared" si="61"/>
        <v>4.7543663604006303E-2</v>
      </c>
      <c r="BQ41" s="33">
        <f t="shared" si="62"/>
        <v>5.1472767426074872E-2</v>
      </c>
      <c r="BR41" s="34">
        <f t="shared" si="63"/>
        <v>4.9585832335388824E-2</v>
      </c>
      <c r="BS41" s="35">
        <f t="shared" si="64"/>
        <v>4.9149076973222794E-2</v>
      </c>
      <c r="BT41" s="33">
        <f t="shared" si="77"/>
        <v>4.8962112326450535E-2</v>
      </c>
      <c r="BU41" s="34">
        <f t="shared" si="78"/>
        <v>4.9051726586689215E-2</v>
      </c>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row>
    <row r="42" spans="1:143">
      <c r="A42" s="68" t="s">
        <v>90</v>
      </c>
      <c r="B42" s="88">
        <v>0.63427645430791824</v>
      </c>
      <c r="C42" s="27">
        <v>0.57462725848702156</v>
      </c>
      <c r="D42" s="88">
        <v>0.60285332160043148</v>
      </c>
      <c r="E42" s="29">
        <v>-1.2552072513366652E-2</v>
      </c>
      <c r="F42" s="27">
        <v>-1.0376954598275256E-2</v>
      </c>
      <c r="G42" s="28">
        <v>-1.1426401000205755E-2</v>
      </c>
      <c r="H42" s="88">
        <v>-2.1924239572145177E-2</v>
      </c>
      <c r="I42" s="27">
        <v>-2.0961229450784935E-2</v>
      </c>
      <c r="J42" s="89">
        <v>-2.1425331518983959E-2</v>
      </c>
      <c r="K42" s="88">
        <v>-1.4751333054080717E-2</v>
      </c>
      <c r="L42" s="27">
        <v>-1.6391545413418362E-2</v>
      </c>
      <c r="M42" s="89">
        <v>-1.5601483258806836E-2</v>
      </c>
      <c r="N42" s="88">
        <v>-3.2748081077353941E-3</v>
      </c>
      <c r="O42" s="27">
        <v>-4.9523483543870706E-3</v>
      </c>
      <c r="P42" s="89">
        <v>-4.1436081520505041E-3</v>
      </c>
      <c r="Q42" s="88">
        <v>-3.7582283296634378E-3</v>
      </c>
      <c r="R42" s="27">
        <v>-2.2358859698154987E-3</v>
      </c>
      <c r="S42" s="88">
        <v>-2.9704457337390577E-3</v>
      </c>
      <c r="T42" s="29">
        <f t="shared" si="65"/>
        <v>6.4686346436464426E-3</v>
      </c>
      <c r="U42" s="27">
        <f t="shared" si="66"/>
        <v>6.3132945485886438E-3</v>
      </c>
      <c r="V42" s="28">
        <f t="shared" si="67"/>
        <v>6.3881899384614638E-3</v>
      </c>
      <c r="W42" s="29">
        <f t="shared" si="68"/>
        <v>2.2213024282560667E-2</v>
      </c>
      <c r="X42" s="27">
        <f t="shared" si="69"/>
        <v>2.3007087339143029E-2</v>
      </c>
      <c r="Y42" s="28">
        <f t="shared" si="70"/>
        <v>2.2624208623920339E-2</v>
      </c>
      <c r="Z42" s="29">
        <f t="shared" si="30"/>
        <v>4.2853286543393931E-3</v>
      </c>
      <c r="AA42" s="27">
        <f t="shared" si="31"/>
        <v>7.6291141227564641E-3</v>
      </c>
      <c r="AB42" s="28">
        <f t="shared" si="32"/>
        <v>6.0174669174848372E-3</v>
      </c>
      <c r="AC42" s="29">
        <f t="shared" si="33"/>
        <v>-3.124685011591577E-3</v>
      </c>
      <c r="AD42" s="27">
        <f t="shared" si="34"/>
        <v>1.0489801005360011E-3</v>
      </c>
      <c r="AE42" s="28">
        <f t="shared" si="35"/>
        <v>-9.5919126165988633E-4</v>
      </c>
      <c r="AF42" s="35">
        <f t="shared" si="35"/>
        <v>-1.4605100550499905E-3</v>
      </c>
      <c r="AG42" s="33">
        <f t="shared" si="35"/>
        <v>-3.7350210094933001E-4</v>
      </c>
      <c r="AH42" s="34">
        <f t="shared" si="35"/>
        <v>-8.9538552819656836E-4</v>
      </c>
      <c r="AI42" s="35">
        <f t="shared" si="36"/>
        <v>-2.812781278127785E-3</v>
      </c>
      <c r="AJ42" s="33">
        <f t="shared" si="37"/>
        <v>-1.6606295861920639E-4</v>
      </c>
      <c r="AK42" s="34">
        <f t="shared" si="38"/>
        <v>-1.4360602281500157E-3</v>
      </c>
      <c r="AL42" s="35">
        <f t="shared" si="38"/>
        <v>-1.12828613336724E-5</v>
      </c>
      <c r="AM42" s="33">
        <f t="shared" si="38"/>
        <v>2.9896297219020873E-3</v>
      </c>
      <c r="AN42" s="34">
        <f t="shared" si="38"/>
        <v>1.5516616836881436E-3</v>
      </c>
      <c r="AO42" s="35">
        <f t="shared" si="71"/>
        <v>1.0030576899209054E-2</v>
      </c>
      <c r="AP42" s="33">
        <f t="shared" si="72"/>
        <v>1.2626654660994996E-2</v>
      </c>
      <c r="AQ42" s="34">
        <f t="shared" si="73"/>
        <v>1.1384615384615326E-2</v>
      </c>
      <c r="AR42" s="35">
        <f t="shared" si="74"/>
        <v>1.8644295002122391E-2</v>
      </c>
      <c r="AS42" s="33">
        <f t="shared" si="75"/>
        <v>2.122831941619574E-2</v>
      </c>
      <c r="AT42" s="34">
        <f t="shared" si="76"/>
        <v>1.9993701930518526E-2</v>
      </c>
      <c r="AU42" s="35">
        <f t="shared" si="40"/>
        <v>2.3413425159288126E-2</v>
      </c>
      <c r="AV42" s="33">
        <f t="shared" si="41"/>
        <v>2.6441682179387138E-2</v>
      </c>
      <c r="AW42" s="34">
        <f t="shared" si="42"/>
        <v>2.4996729546584273E-2</v>
      </c>
      <c r="AX42" s="35">
        <f t="shared" si="43"/>
        <v>1.4573198174063995E-2</v>
      </c>
      <c r="AY42" s="33">
        <f t="shared" si="44"/>
        <v>2.0602574102964066E-2</v>
      </c>
      <c r="AZ42" s="34">
        <f t="shared" si="45"/>
        <v>1.7730061976087619E-2</v>
      </c>
      <c r="BA42" s="35">
        <f t="shared" si="46"/>
        <v>9.8223527175176351E-3</v>
      </c>
      <c r="BB42" s="33">
        <f t="shared" si="47"/>
        <v>1.2304987914744103E-2</v>
      </c>
      <c r="BC42" s="34">
        <f t="shared" si="48"/>
        <v>1.1125880966115664E-2</v>
      </c>
      <c r="BD42" s="35">
        <f t="shared" si="49"/>
        <v>-9.3712086348993751E-3</v>
      </c>
      <c r="BE42" s="33">
        <f t="shared" si="50"/>
        <v>-8.9844376704636408E-3</v>
      </c>
      <c r="BF42" s="34">
        <f t="shared" si="51"/>
        <v>-9.1678945096813624E-3</v>
      </c>
      <c r="BG42" s="35">
        <f t="shared" si="52"/>
        <v>-9.3753959204357917E-3</v>
      </c>
      <c r="BH42" s="33">
        <f t="shared" si="53"/>
        <v>-1.0865735317925118E-2</v>
      </c>
      <c r="BI42" s="34">
        <f t="shared" si="54"/>
        <v>-1.0158968581799988E-2</v>
      </c>
      <c r="BJ42" s="35">
        <f t="shared" si="55"/>
        <v>-1.2981199641897923E-2</v>
      </c>
      <c r="BK42" s="33">
        <f t="shared" si="56"/>
        <v>-1.8119151230407859E-2</v>
      </c>
      <c r="BL42" s="34">
        <f t="shared" si="57"/>
        <v>-1.568064098413724E-2</v>
      </c>
      <c r="BM42" s="35">
        <f t="shared" si="58"/>
        <v>1.9652305366590905E-3</v>
      </c>
      <c r="BN42" s="33">
        <f t="shared" si="59"/>
        <v>-8.3540878159746867E-3</v>
      </c>
      <c r="BO42" s="34">
        <f t="shared" si="60"/>
        <v>-3.4430306892228035E-3</v>
      </c>
      <c r="BP42" s="35">
        <f t="shared" si="61"/>
        <v>1.1391068195534038E-2</v>
      </c>
      <c r="BQ42" s="33">
        <f t="shared" si="62"/>
        <v>1.5523958312733122E-3</v>
      </c>
      <c r="BR42" s="34">
        <f t="shared" si="63"/>
        <v>6.2601198395264568E-3</v>
      </c>
      <c r="BS42" s="35">
        <f t="shared" si="64"/>
        <v>2.2983729181983881E-2</v>
      </c>
      <c r="BT42" s="33">
        <f t="shared" si="77"/>
        <v>1.656613124561912E-2</v>
      </c>
      <c r="BU42" s="34">
        <f t="shared" si="78"/>
        <v>1.9652557138464699E-2</v>
      </c>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row>
    <row r="43" spans="1:143">
      <c r="A43" s="68" t="s">
        <v>91</v>
      </c>
      <c r="B43" s="88">
        <v>0.53620786537975573</v>
      </c>
      <c r="C43" s="27">
        <v>0.49948841340588279</v>
      </c>
      <c r="D43" s="88">
        <v>0.51721251046356143</v>
      </c>
      <c r="E43" s="29">
        <v>-2.2506687891048149E-2</v>
      </c>
      <c r="F43" s="27">
        <v>-1.0588272589899916E-2</v>
      </c>
      <c r="G43" s="28">
        <v>-1.6413193225100597E-2</v>
      </c>
      <c r="H43" s="88">
        <v>-2.2629090991337364E-2</v>
      </c>
      <c r="I43" s="27">
        <v>-1.1566681974986892E-2</v>
      </c>
      <c r="J43" s="89">
        <v>-1.6939749638849366E-2</v>
      </c>
      <c r="K43" s="88">
        <v>-7.6945328319352191E-3</v>
      </c>
      <c r="L43" s="27">
        <v>-8.3740329342610886E-3</v>
      </c>
      <c r="M43" s="89">
        <v>-8.0459063657646324E-3</v>
      </c>
      <c r="N43" s="88">
        <v>-6.0634328358208922E-3</v>
      </c>
      <c r="O43" s="27">
        <v>-2.103015047998813E-3</v>
      </c>
      <c r="P43" s="89">
        <v>-4.0161547430618283E-3</v>
      </c>
      <c r="Q43" s="88">
        <v>-4.9741905208822157E-3</v>
      </c>
      <c r="R43" s="27">
        <v>-3.9637475431316682E-3</v>
      </c>
      <c r="S43" s="88">
        <v>-4.4508539757945886E-3</v>
      </c>
      <c r="T43" s="29">
        <f t="shared" si="65"/>
        <v>5.0933786078097842E-3</v>
      </c>
      <c r="U43" s="27">
        <f t="shared" si="66"/>
        <v>9.1211068112304616E-3</v>
      </c>
      <c r="V43" s="28">
        <f t="shared" si="67"/>
        <v>7.180471843347469E-3</v>
      </c>
      <c r="W43" s="29">
        <f t="shared" si="68"/>
        <v>1.8733577327327389E-2</v>
      </c>
      <c r="X43" s="27">
        <f t="shared" si="69"/>
        <v>1.6241349715912179E-2</v>
      </c>
      <c r="Y43" s="28">
        <f t="shared" si="70"/>
        <v>1.7439663389679394E-2</v>
      </c>
      <c r="Z43" s="29">
        <f t="shared" si="30"/>
        <v>9.9602740514710408E-3</v>
      </c>
      <c r="AA43" s="27">
        <f t="shared" si="31"/>
        <v>9.6745916360214679E-3</v>
      </c>
      <c r="AB43" s="28">
        <f t="shared" si="32"/>
        <v>9.8121282339831417E-3</v>
      </c>
      <c r="AC43" s="29">
        <f t="shared" si="33"/>
        <v>1.5186409759434527E-2</v>
      </c>
      <c r="AD43" s="27">
        <f t="shared" si="34"/>
        <v>1.6019227307859207E-2</v>
      </c>
      <c r="AE43" s="28">
        <f t="shared" si="35"/>
        <v>1.5618223639787265E-2</v>
      </c>
      <c r="AF43" s="35">
        <f t="shared" si="35"/>
        <v>1.7182902450529003E-2</v>
      </c>
      <c r="AG43" s="33">
        <f t="shared" si="35"/>
        <v>1.7215147662616559E-2</v>
      </c>
      <c r="AH43" s="34">
        <f t="shared" si="35"/>
        <v>1.7199628116148835E-2</v>
      </c>
      <c r="AI43" s="35">
        <f t="shared" si="36"/>
        <v>1.7963609062403352E-2</v>
      </c>
      <c r="AJ43" s="33">
        <f t="shared" si="37"/>
        <v>1.7640912164238687E-2</v>
      </c>
      <c r="AK43" s="34">
        <f t="shared" si="38"/>
        <v>1.7796222885868129E-2</v>
      </c>
      <c r="AL43" s="35">
        <f t="shared" si="38"/>
        <v>1.4653087343680538E-2</v>
      </c>
      <c r="AM43" s="33">
        <f t="shared" si="38"/>
        <v>1.4395586695659102E-2</v>
      </c>
      <c r="AN43" s="34">
        <f t="shared" si="38"/>
        <v>1.4519539509750157E-2</v>
      </c>
      <c r="AO43" s="35">
        <f t="shared" si="71"/>
        <v>6.0074826296099282E-3</v>
      </c>
      <c r="AP43" s="33">
        <f t="shared" si="72"/>
        <v>8.5941686680031104E-3</v>
      </c>
      <c r="AQ43" s="34">
        <f t="shared" si="73"/>
        <v>7.3488544432780412E-3</v>
      </c>
      <c r="AR43" s="35">
        <f t="shared" si="74"/>
        <v>2.2313838830330113E-3</v>
      </c>
      <c r="AS43" s="33">
        <f t="shared" si="75"/>
        <v>3.0797386649874525E-3</v>
      </c>
      <c r="AT43" s="34">
        <f t="shared" si="76"/>
        <v>2.6718571195030183E-3</v>
      </c>
      <c r="AU43" s="35">
        <f t="shared" si="40"/>
        <v>-1.1640974534043003E-2</v>
      </c>
      <c r="AV43" s="33">
        <f t="shared" si="41"/>
        <v>-5.8953357202412571E-3</v>
      </c>
      <c r="AW43" s="34">
        <f t="shared" si="42"/>
        <v>-8.6565749718495733E-3</v>
      </c>
      <c r="AX43" s="35">
        <f t="shared" si="43"/>
        <v>-1.7474041019479913E-2</v>
      </c>
      <c r="AY43" s="33">
        <f t="shared" si="44"/>
        <v>-1.5067492895484702E-2</v>
      </c>
      <c r="AZ43" s="34">
        <f t="shared" si="45"/>
        <v>-1.6220550141852752E-2</v>
      </c>
      <c r="BA43" s="35">
        <f t="shared" si="46"/>
        <v>-1.7075167858507601E-2</v>
      </c>
      <c r="BB43" s="33">
        <f t="shared" si="47"/>
        <v>-1.6550287025256183E-2</v>
      </c>
      <c r="BC43" s="34">
        <f t="shared" si="48"/>
        <v>-1.6801454454266174E-2</v>
      </c>
      <c r="BD43" s="35">
        <f t="shared" si="49"/>
        <v>-7.6084904088591365E-3</v>
      </c>
      <c r="BE43" s="33">
        <f t="shared" si="50"/>
        <v>-4.1053328579432335E-3</v>
      </c>
      <c r="BF43" s="34">
        <f t="shared" si="51"/>
        <v>-5.7812068269250672E-3</v>
      </c>
      <c r="BG43" s="35">
        <f t="shared" si="52"/>
        <v>1.8803304009133992E-3</v>
      </c>
      <c r="BH43" s="33">
        <f t="shared" si="53"/>
        <v>5.2372087314089821E-3</v>
      </c>
      <c r="BI43" s="34">
        <f t="shared" si="54"/>
        <v>3.6342647027385322E-3</v>
      </c>
      <c r="BJ43" s="35">
        <f t="shared" si="55"/>
        <v>1.3874924592801152E-2</v>
      </c>
      <c r="BK43" s="33">
        <f t="shared" si="56"/>
        <v>1.8774039929177588E-2</v>
      </c>
      <c r="BL43" s="34">
        <f t="shared" si="57"/>
        <v>1.6438750079877273E-2</v>
      </c>
      <c r="BM43" s="35">
        <f t="shared" si="58"/>
        <v>3.2229274097580252E-2</v>
      </c>
      <c r="BN43" s="33">
        <f t="shared" si="59"/>
        <v>3.8044726775137594E-2</v>
      </c>
      <c r="BO43" s="34">
        <f t="shared" si="60"/>
        <v>3.5279633267845556E-2</v>
      </c>
      <c r="BP43" s="35">
        <f t="shared" si="61"/>
        <v>2.5661553570094364E-2</v>
      </c>
      <c r="BQ43" s="33">
        <f t="shared" si="62"/>
        <v>2.704757139558156E-2</v>
      </c>
      <c r="BR43" s="34">
        <f t="shared" si="63"/>
        <v>2.6390498408473295E-2</v>
      </c>
      <c r="BS43" s="35">
        <f t="shared" si="64"/>
        <v>1.219753343393859E-2</v>
      </c>
      <c r="BT43" s="33">
        <f t="shared" si="77"/>
        <v>9.5185452365114109E-3</v>
      </c>
      <c r="BU43" s="34">
        <f t="shared" si="78"/>
        <v>1.0787677986826116E-2</v>
      </c>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row>
    <row r="44" spans="1:143">
      <c r="A44" s="68" t="s">
        <v>92</v>
      </c>
      <c r="B44" s="88">
        <v>0.4353445208383464</v>
      </c>
      <c r="C44" s="27">
        <v>0.37959744379170823</v>
      </c>
      <c r="D44" s="88">
        <v>0.40723095424019196</v>
      </c>
      <c r="E44" s="29">
        <v>6.0291090220693011E-2</v>
      </c>
      <c r="F44" s="27">
        <v>7.8454177401545921E-2</v>
      </c>
      <c r="G44" s="28">
        <v>6.927096980813463E-2</v>
      </c>
      <c r="H44" s="88">
        <v>4.8241028635048977E-2</v>
      </c>
      <c r="I44" s="27">
        <v>6.1689464056570387E-2</v>
      </c>
      <c r="J44" s="89">
        <v>5.4947074640073534E-2</v>
      </c>
      <c r="K44" s="88">
        <v>2.7356095539091241E-2</v>
      </c>
      <c r="L44" s="27">
        <v>4.23926041171101E-2</v>
      </c>
      <c r="M44" s="89">
        <v>3.4901953193054558E-2</v>
      </c>
      <c r="N44" s="88">
        <v>2.0865903474708736E-2</v>
      </c>
      <c r="O44" s="27">
        <v>3.429135315159737E-2</v>
      </c>
      <c r="P44" s="89">
        <v>2.7652039454815203E-2</v>
      </c>
      <c r="Q44" s="88">
        <v>2.2378382383816398E-2</v>
      </c>
      <c r="R44" s="27">
        <v>3.7877161598091735E-2</v>
      </c>
      <c r="S44" s="88">
        <v>3.0263133945310328E-2</v>
      </c>
      <c r="T44" s="29">
        <f t="shared" si="65"/>
        <v>2.1260403706075959E-3</v>
      </c>
      <c r="U44" s="27">
        <f t="shared" si="66"/>
        <v>8.6525865833200211E-3</v>
      </c>
      <c r="V44" s="28">
        <f t="shared" si="67"/>
        <v>5.4708525460958057E-3</v>
      </c>
      <c r="W44" s="29">
        <f t="shared" si="68"/>
        <v>6.9672970985668048E-3</v>
      </c>
      <c r="X44" s="27">
        <f t="shared" si="69"/>
        <v>1.7509882773784069E-2</v>
      </c>
      <c r="Y44" s="28">
        <f t="shared" si="70"/>
        <v>1.2387400578664387E-2</v>
      </c>
      <c r="Z44" s="29">
        <f t="shared" si="30"/>
        <v>7.7929540203742764E-3</v>
      </c>
      <c r="AA44" s="27">
        <f t="shared" si="31"/>
        <v>1.1341752877424005E-2</v>
      </c>
      <c r="AB44" s="28">
        <f t="shared" si="32"/>
        <v>9.6266770030024595E-3</v>
      </c>
      <c r="AC44" s="29">
        <f t="shared" si="33"/>
        <v>8.4097496080202117E-3</v>
      </c>
      <c r="AD44" s="27">
        <f t="shared" si="34"/>
        <v>1.8499042389487297E-2</v>
      </c>
      <c r="AE44" s="28">
        <f t="shared" si="35"/>
        <v>1.363190978529305E-2</v>
      </c>
      <c r="AF44" s="35">
        <f t="shared" si="35"/>
        <v>1.332218243497918E-2</v>
      </c>
      <c r="AG44" s="33">
        <f t="shared" si="35"/>
        <v>1.270652173913045E-2</v>
      </c>
      <c r="AH44" s="34">
        <f t="shared" si="35"/>
        <v>1.3001989869753983E-2</v>
      </c>
      <c r="AI44" s="35">
        <f t="shared" si="36"/>
        <v>1.797110209585373E-2</v>
      </c>
      <c r="AJ44" s="33">
        <f t="shared" si="37"/>
        <v>1.7870751000869323E-2</v>
      </c>
      <c r="AK44" s="34">
        <f t="shared" si="38"/>
        <v>1.7918926761758103E-2</v>
      </c>
      <c r="AL44" s="35">
        <f t="shared" si="38"/>
        <v>1.2355406346705067E-2</v>
      </c>
      <c r="AM44" s="33">
        <f t="shared" si="38"/>
        <v>1.2558786932956645E-2</v>
      </c>
      <c r="AN44" s="34">
        <f t="shared" si="38"/>
        <v>1.2461144583267192E-2</v>
      </c>
      <c r="AO44" s="35">
        <f t="shared" si="71"/>
        <v>1.6874400767018294E-2</v>
      </c>
      <c r="AP44" s="33">
        <f t="shared" si="72"/>
        <v>1.7214267117938054E-2</v>
      </c>
      <c r="AQ44" s="34">
        <f t="shared" si="73"/>
        <v>1.7051115442928255E-2</v>
      </c>
      <c r="AR44" s="35">
        <f t="shared" si="74"/>
        <v>1.4941597985602018E-2</v>
      </c>
      <c r="AS44" s="33">
        <f t="shared" si="75"/>
        <v>1.5305391183275674E-2</v>
      </c>
      <c r="AT44" s="34">
        <f t="shared" si="76"/>
        <v>1.513078385126887E-2</v>
      </c>
      <c r="AU44" s="35">
        <f t="shared" si="40"/>
        <v>9.4756169533760648E-3</v>
      </c>
      <c r="AV44" s="33">
        <f t="shared" si="41"/>
        <v>1.0224557087110453E-2</v>
      </c>
      <c r="AW44" s="34">
        <f t="shared" si="42"/>
        <v>9.8651604071935406E-3</v>
      </c>
      <c r="AX44" s="35">
        <f t="shared" si="43"/>
        <v>2.9448384128187843E-3</v>
      </c>
      <c r="AY44" s="33">
        <f t="shared" si="44"/>
        <v>5.2901074989768482E-3</v>
      </c>
      <c r="AZ44" s="34">
        <f t="shared" si="45"/>
        <v>4.1651086459761899E-3</v>
      </c>
      <c r="BA44" s="35">
        <f t="shared" si="46"/>
        <v>-1.5112751924176715E-3</v>
      </c>
      <c r="BB44" s="33">
        <f t="shared" si="47"/>
        <v>-4.3686765888584222E-4</v>
      </c>
      <c r="BC44" s="34">
        <f t="shared" si="48"/>
        <v>-9.51622412776576E-4</v>
      </c>
      <c r="BD44" s="35">
        <f t="shared" si="49"/>
        <v>-7.7732250775700562E-3</v>
      </c>
      <c r="BE44" s="33">
        <f t="shared" si="50"/>
        <v>-7.777656372612296E-3</v>
      </c>
      <c r="BF44" s="34">
        <f t="shared" si="51"/>
        <v>-7.7755345032872736E-3</v>
      </c>
      <c r="BG44" s="35">
        <f t="shared" si="52"/>
        <v>-1.2083505851075427E-2</v>
      </c>
      <c r="BH44" s="33">
        <f t="shared" si="53"/>
        <v>-1.166282911202321E-2</v>
      </c>
      <c r="BI44" s="34">
        <f t="shared" si="54"/>
        <v>-1.1864265292067522E-2</v>
      </c>
      <c r="BJ44" s="35">
        <f t="shared" si="55"/>
        <v>-1.9720080733216405E-2</v>
      </c>
      <c r="BK44" s="33">
        <f t="shared" si="56"/>
        <v>-1.633831349708792E-2</v>
      </c>
      <c r="BL44" s="34">
        <f t="shared" si="57"/>
        <v>-1.7957274253672217E-2</v>
      </c>
      <c r="BM44" s="35">
        <f t="shared" si="58"/>
        <v>-5.0066943441230416E-3</v>
      </c>
      <c r="BN44" s="33">
        <f t="shared" si="59"/>
        <v>-3.5320042837136967E-3</v>
      </c>
      <c r="BO44" s="34">
        <f t="shared" si="60"/>
        <v>-4.2367185861833523E-3</v>
      </c>
      <c r="BP44" s="35">
        <f t="shared" si="61"/>
        <v>-1.17599167759741E-3</v>
      </c>
      <c r="BQ44" s="33">
        <f t="shared" si="62"/>
        <v>-2.480133100476456E-4</v>
      </c>
      <c r="BR44" s="34">
        <f t="shared" si="63"/>
        <v>-6.9112604951271361E-4</v>
      </c>
      <c r="BS44" s="35">
        <f t="shared" si="64"/>
        <v>9.7812797174297028E-3</v>
      </c>
      <c r="BT44" s="33">
        <f t="shared" si="77"/>
        <v>1.3582097266008564E-2</v>
      </c>
      <c r="BU44" s="34">
        <f t="shared" si="78"/>
        <v>1.1768074909362047E-2</v>
      </c>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row>
    <row r="45" spans="1:143" ht="15" customHeight="1">
      <c r="A45" s="68" t="s">
        <v>93</v>
      </c>
      <c r="B45" s="88">
        <v>0.30600443975329772</v>
      </c>
      <c r="C45" s="27">
        <v>0.23741761053543531</v>
      </c>
      <c r="D45" s="88">
        <v>0.27115433652557153</v>
      </c>
      <c r="E45" s="29">
        <v>3.3934416703790493E-2</v>
      </c>
      <c r="F45" s="27">
        <v>2.7170901606902609E-2</v>
      </c>
      <c r="G45" s="28">
        <v>3.0588972308415174E-2</v>
      </c>
      <c r="H45" s="88">
        <v>3.2876866300743712E-2</v>
      </c>
      <c r="I45" s="27">
        <v>3.2867739138811247E-2</v>
      </c>
      <c r="J45" s="89">
        <v>3.2872366696426791E-2</v>
      </c>
      <c r="K45" s="88">
        <v>3.5874927452118399E-2</v>
      </c>
      <c r="L45" s="27">
        <v>4.193169312268008E-2</v>
      </c>
      <c r="M45" s="89">
        <v>3.8860842138173979E-2</v>
      </c>
      <c r="N45" s="88">
        <v>4.2283853345939759E-2</v>
      </c>
      <c r="O45" s="27">
        <v>5.1737410265131789E-2</v>
      </c>
      <c r="P45" s="89">
        <v>4.6958122737291275E-2</v>
      </c>
      <c r="Q45" s="88">
        <v>4.1895546708327069E-2</v>
      </c>
      <c r="R45" s="27">
        <v>5.5030723927215863E-2</v>
      </c>
      <c r="S45" s="88">
        <v>4.8419824481306772E-2</v>
      </c>
      <c r="T45" s="29">
        <f t="shared" si="65"/>
        <v>7.3456620930945071E-2</v>
      </c>
      <c r="U45" s="27">
        <f t="shared" si="66"/>
        <v>8.7283404859475278E-2</v>
      </c>
      <c r="V45" s="28">
        <f t="shared" si="67"/>
        <v>8.0367727107777842E-2</v>
      </c>
      <c r="W45" s="29">
        <f t="shared" si="68"/>
        <v>7.8343021072710517E-2</v>
      </c>
      <c r="X45" s="27">
        <f t="shared" si="69"/>
        <v>9.4017094017094127E-2</v>
      </c>
      <c r="Y45" s="28">
        <f t="shared" si="70"/>
        <v>8.6227616424449982E-2</v>
      </c>
      <c r="Z45" s="29">
        <f t="shared" si="30"/>
        <v>4.8039557072219408E-2</v>
      </c>
      <c r="AA45" s="27">
        <f t="shared" si="31"/>
        <v>6.5714518229166741E-2</v>
      </c>
      <c r="AB45" s="28">
        <f t="shared" si="32"/>
        <v>5.6994426997794223E-2</v>
      </c>
      <c r="AC45" s="29">
        <f t="shared" si="33"/>
        <v>3.6002870660783559E-2</v>
      </c>
      <c r="AD45" s="27">
        <f t="shared" si="34"/>
        <v>4.7993585582833731E-2</v>
      </c>
      <c r="AE45" s="28">
        <f t="shared" si="35"/>
        <v>4.2127983252826517E-2</v>
      </c>
      <c r="AF45" s="35">
        <f t="shared" si="35"/>
        <v>4.0203712493425581E-2</v>
      </c>
      <c r="AG45" s="33">
        <f t="shared" si="35"/>
        <v>5.385941902263669E-2</v>
      </c>
      <c r="AH45" s="34">
        <f t="shared" si="35"/>
        <v>4.7218600472872296E-2</v>
      </c>
      <c r="AI45" s="35">
        <f t="shared" si="36"/>
        <v>7.8680922959291077E-3</v>
      </c>
      <c r="AJ45" s="33">
        <f t="shared" si="37"/>
        <v>1.2295601470401873E-2</v>
      </c>
      <c r="AK45" s="34">
        <f t="shared" si="38"/>
        <v>1.0156910869383973E-2</v>
      </c>
      <c r="AL45" s="35">
        <f t="shared" si="38"/>
        <v>6.4362190272253539E-3</v>
      </c>
      <c r="AM45" s="33">
        <f t="shared" si="38"/>
        <v>1.671106254126542E-2</v>
      </c>
      <c r="AN45" s="34">
        <f t="shared" si="38"/>
        <v>1.175908616449739E-2</v>
      </c>
      <c r="AO45" s="35">
        <f t="shared" si="71"/>
        <v>1.0516589463957837E-2</v>
      </c>
      <c r="AP45" s="33">
        <f t="shared" si="72"/>
        <v>1.5137604406923799E-2</v>
      </c>
      <c r="AQ45" s="34">
        <f t="shared" si="73"/>
        <v>1.2922216069711112E-2</v>
      </c>
      <c r="AR45" s="35">
        <f t="shared" si="74"/>
        <v>1.3005919437893976E-2</v>
      </c>
      <c r="AS45" s="33">
        <f t="shared" si="75"/>
        <v>1.7536893653629759E-2</v>
      </c>
      <c r="AT45" s="34">
        <f t="shared" si="76"/>
        <v>1.5369831167785009E-2</v>
      </c>
      <c r="AU45" s="35">
        <f t="shared" si="40"/>
        <v>7.8743898238655685E-3</v>
      </c>
      <c r="AV45" s="33">
        <f t="shared" si="41"/>
        <v>9.4302809573361124E-3</v>
      </c>
      <c r="AW45" s="34">
        <f t="shared" si="42"/>
        <v>8.6878658906337503E-3</v>
      </c>
      <c r="AX45" s="35">
        <f t="shared" si="43"/>
        <v>8.8498703747348362E-3</v>
      </c>
      <c r="AY45" s="33">
        <f t="shared" si="44"/>
        <v>8.6764168975366207E-3</v>
      </c>
      <c r="AZ45" s="34">
        <f t="shared" si="45"/>
        <v>8.759115885519142E-3</v>
      </c>
      <c r="BA45" s="35">
        <f t="shared" si="46"/>
        <v>6.7748303372239249E-4</v>
      </c>
      <c r="BB45" s="33">
        <f t="shared" si="47"/>
        <v>2.661443140927755E-4</v>
      </c>
      <c r="BC45" s="34">
        <f t="shared" si="48"/>
        <v>4.6227965134093552E-4</v>
      </c>
      <c r="BD45" s="35">
        <f t="shared" si="49"/>
        <v>4.3189485111301273E-3</v>
      </c>
      <c r="BE45" s="33">
        <f t="shared" si="50"/>
        <v>1.3622963207355898E-3</v>
      </c>
      <c r="BF45" s="34">
        <f t="shared" si="51"/>
        <v>2.7723962856569528E-3</v>
      </c>
      <c r="BG45" s="35">
        <f t="shared" si="52"/>
        <v>4.660677134787683E-3</v>
      </c>
      <c r="BH45" s="33">
        <f t="shared" si="53"/>
        <v>3.0291113543847725E-3</v>
      </c>
      <c r="BI45" s="34">
        <f t="shared" si="54"/>
        <v>3.808445199471544E-3</v>
      </c>
      <c r="BJ45" s="35">
        <f t="shared" si="55"/>
        <v>1.6196205460428104E-4</v>
      </c>
      <c r="BK45" s="33">
        <f t="shared" si="56"/>
        <v>2.8186326452761534E-3</v>
      </c>
      <c r="BL45" s="34">
        <f t="shared" si="57"/>
        <v>1.548569785191356E-3</v>
      </c>
      <c r="BM45" s="35">
        <f t="shared" si="58"/>
        <v>1.3012700395585997E-2</v>
      </c>
      <c r="BN45" s="33">
        <f t="shared" si="59"/>
        <v>1.581817029100363E-2</v>
      </c>
      <c r="BO45" s="34">
        <f t="shared" si="60"/>
        <v>1.4478828440792624E-2</v>
      </c>
      <c r="BP45" s="35">
        <f t="shared" si="61"/>
        <v>1.1109969284874177E-2</v>
      </c>
      <c r="BQ45" s="33">
        <f t="shared" si="62"/>
        <v>1.2513652675924414E-2</v>
      </c>
      <c r="BR45" s="34">
        <f t="shared" si="63"/>
        <v>1.184449742534599E-2</v>
      </c>
      <c r="BS45" s="35">
        <f t="shared" si="64"/>
        <v>8.842262173638149E-3</v>
      </c>
      <c r="BT45" s="33">
        <f t="shared" si="77"/>
        <v>6.8318642256877116E-3</v>
      </c>
      <c r="BU45" s="34">
        <f t="shared" si="78"/>
        <v>7.7895529614286918E-3</v>
      </c>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row>
    <row r="46" spans="1:143">
      <c r="A46" s="68" t="s">
        <v>94</v>
      </c>
      <c r="B46" s="88">
        <v>9.8926492439899594E-2</v>
      </c>
      <c r="C46" s="27">
        <v>7.6303209895516755E-2</v>
      </c>
      <c r="D46" s="88">
        <v>8.7252387484721083E-2</v>
      </c>
      <c r="E46" s="29">
        <v>3.1224124575977008E-2</v>
      </c>
      <c r="F46" s="27">
        <v>2.9158993247391018E-2</v>
      </c>
      <c r="G46" s="28">
        <v>3.0169203632325114E-2</v>
      </c>
      <c r="H46" s="88">
        <v>2.8491504351429775E-2</v>
      </c>
      <c r="I46" s="27">
        <v>2.8506809822050005E-2</v>
      </c>
      <c r="J46" s="89">
        <v>2.8499315103241774E-2</v>
      </c>
      <c r="K46" s="88">
        <v>3.6768409388536316E-2</v>
      </c>
      <c r="L46" s="27">
        <v>3.3274533020805741E-2</v>
      </c>
      <c r="M46" s="89">
        <v>3.4985386787683037E-2</v>
      </c>
      <c r="N46" s="88">
        <v>4.9723085891954844E-2</v>
      </c>
      <c r="O46" s="27">
        <v>4.2118802619270257E-2</v>
      </c>
      <c r="P46" s="89">
        <v>4.5848822800495626E-2</v>
      </c>
      <c r="Q46" s="88">
        <v>5.396274441744775E-2</v>
      </c>
      <c r="R46" s="27">
        <v>4.0618478041336559E-2</v>
      </c>
      <c r="S46" s="88">
        <v>4.7188297484505926E-2</v>
      </c>
      <c r="T46" s="29">
        <f t="shared" si="65"/>
        <v>5.051924385799289E-2</v>
      </c>
      <c r="U46" s="27">
        <f t="shared" si="66"/>
        <v>4.3367622005132445E-2</v>
      </c>
      <c r="V46" s="28">
        <f t="shared" si="67"/>
        <v>4.6911377532148135E-2</v>
      </c>
      <c r="W46" s="29">
        <f t="shared" si="68"/>
        <v>6.058769436549083E-2</v>
      </c>
      <c r="X46" s="27">
        <f t="shared" si="69"/>
        <v>5.6239923938654846E-2</v>
      </c>
      <c r="Y46" s="28">
        <f t="shared" si="70"/>
        <v>5.8401745817312722E-2</v>
      </c>
      <c r="Z46" s="29">
        <f t="shared" si="30"/>
        <v>5.2160718860228217E-2</v>
      </c>
      <c r="AA46" s="27">
        <f t="shared" si="31"/>
        <v>5.7550437352014594E-2</v>
      </c>
      <c r="AB46" s="28">
        <f t="shared" si="32"/>
        <v>5.4864997545409855E-2</v>
      </c>
      <c r="AC46" s="29">
        <f t="shared" si="33"/>
        <v>5.6204817020639064E-2</v>
      </c>
      <c r="AD46" s="27">
        <f t="shared" si="34"/>
        <v>6.6131300421878425E-2</v>
      </c>
      <c r="AE46" s="28">
        <f t="shared" si="35"/>
        <v>6.1198086338167146E-2</v>
      </c>
      <c r="AF46" s="35">
        <f t="shared" si="35"/>
        <v>5.3072080858232118E-2</v>
      </c>
      <c r="AG46" s="33">
        <f t="shared" si="35"/>
        <v>6.5396230344684003E-2</v>
      </c>
      <c r="AH46" s="34">
        <f t="shared" si="35"/>
        <v>5.9300255234052246E-2</v>
      </c>
      <c r="AI46" s="35">
        <f t="shared" si="36"/>
        <v>8.493298309422781E-2</v>
      </c>
      <c r="AJ46" s="33">
        <f t="shared" si="37"/>
        <v>9.6341185286547448E-2</v>
      </c>
      <c r="AK46" s="34">
        <f t="shared" si="38"/>
        <v>9.0731448821766314E-2</v>
      </c>
      <c r="AL46" s="35">
        <f t="shared" si="38"/>
        <v>6.9018500124161886E-2</v>
      </c>
      <c r="AM46" s="33">
        <f t="shared" si="38"/>
        <v>8.6092124814264537E-2</v>
      </c>
      <c r="AN46" s="34">
        <f t="shared" si="38"/>
        <v>7.7741171469346781E-2</v>
      </c>
      <c r="AO46" s="35">
        <f t="shared" si="71"/>
        <v>4.9100596698558263E-2</v>
      </c>
      <c r="AP46" s="33">
        <f t="shared" si="72"/>
        <v>6.272744684926268E-2</v>
      </c>
      <c r="AQ46" s="34">
        <f t="shared" si="73"/>
        <v>5.6116303804244483E-2</v>
      </c>
      <c r="AR46" s="35">
        <f t="shared" si="74"/>
        <v>3.506732538990609E-2</v>
      </c>
      <c r="AS46" s="33">
        <f t="shared" si="75"/>
        <v>4.8945017314846906E-2</v>
      </c>
      <c r="AT46" s="34">
        <f t="shared" si="76"/>
        <v>4.2256902761104387E-2</v>
      </c>
      <c r="AU46" s="35">
        <f t="shared" si="40"/>
        <v>3.9802125810548761E-2</v>
      </c>
      <c r="AV46" s="33">
        <f t="shared" si="41"/>
        <v>4.4317080055473079E-2</v>
      </c>
      <c r="AW46" s="34">
        <f t="shared" si="42"/>
        <v>4.2156185210781016E-2</v>
      </c>
      <c r="AX46" s="35">
        <f t="shared" si="43"/>
        <v>-4.7832124672118059E-3</v>
      </c>
      <c r="AY46" s="33">
        <f t="shared" si="44"/>
        <v>5.8759930428242679E-3</v>
      </c>
      <c r="AZ46" s="34">
        <f t="shared" si="45"/>
        <v>7.859318204146426E-4</v>
      </c>
      <c r="BA46" s="35">
        <f t="shared" si="46"/>
        <v>-3.8501291989664344E-3</v>
      </c>
      <c r="BB46" s="33">
        <f t="shared" si="47"/>
        <v>4.6850172913357468E-3</v>
      </c>
      <c r="BC46" s="34">
        <f t="shared" si="48"/>
        <v>6.3193285560037005E-4</v>
      </c>
      <c r="BD46" s="35">
        <f t="shared" si="49"/>
        <v>-9.5976758060756229E-4</v>
      </c>
      <c r="BE46" s="33">
        <f t="shared" si="50"/>
        <v>1.465235542427834E-3</v>
      </c>
      <c r="BF46" s="34">
        <f t="shared" si="51"/>
        <v>3.1883258223741606E-4</v>
      </c>
      <c r="BG46" s="35">
        <f t="shared" si="52"/>
        <v>3.4273251285246165E-3</v>
      </c>
      <c r="BH46" s="33">
        <f t="shared" si="53"/>
        <v>6.3981235267478453E-3</v>
      </c>
      <c r="BI46" s="34">
        <f t="shared" si="54"/>
        <v>4.9954948604633564E-3</v>
      </c>
      <c r="BJ46" s="35">
        <f t="shared" si="55"/>
        <v>5.3174972830305478E-3</v>
      </c>
      <c r="BK46" s="33">
        <f t="shared" si="56"/>
        <v>3.0921887619705934E-3</v>
      </c>
      <c r="BL46" s="34">
        <f t="shared" si="57"/>
        <v>4.1412034495798E-3</v>
      </c>
      <c r="BM46" s="35">
        <f t="shared" si="58"/>
        <v>1.8507650927248598E-2</v>
      </c>
      <c r="BN46" s="33">
        <f t="shared" si="59"/>
        <v>1.5620327129678646E-2</v>
      </c>
      <c r="BO46" s="34">
        <f t="shared" si="60"/>
        <v>1.6983011522038849E-2</v>
      </c>
      <c r="BP46" s="35">
        <f t="shared" si="61"/>
        <v>1.3683155781256451E-2</v>
      </c>
      <c r="BQ46" s="33">
        <f t="shared" si="62"/>
        <v>1.4009694663404959E-2</v>
      </c>
      <c r="BR46" s="34">
        <f t="shared" si="63"/>
        <v>1.3855352248695052E-2</v>
      </c>
      <c r="BS46" s="35">
        <f t="shared" si="64"/>
        <v>1.9096529716792876E-2</v>
      </c>
      <c r="BT46" s="33">
        <f t="shared" si="77"/>
        <v>1.8697016742430073E-2</v>
      </c>
      <c r="BU46" s="34">
        <f t="shared" si="78"/>
        <v>1.8885819141478688E-2</v>
      </c>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row>
    <row r="47" spans="1:143">
      <c r="A47" s="68" t="s">
        <v>95</v>
      </c>
      <c r="B47" s="88">
        <v>0.1026257671935642</v>
      </c>
      <c r="C47" s="27">
        <v>5.4175774286547407E-2</v>
      </c>
      <c r="D47" s="88">
        <v>7.6226016570803967E-2</v>
      </c>
      <c r="E47" s="29">
        <v>1.5767708922143298E-2</v>
      </c>
      <c r="F47" s="27">
        <v>-5.0682261208576662E-3</v>
      </c>
      <c r="G47" s="28">
        <v>4.6470979913439958E-3</v>
      </c>
      <c r="H47" s="88">
        <v>-1.2125472278358695E-2</v>
      </c>
      <c r="I47" s="27">
        <v>-1.5621734587251801E-2</v>
      </c>
      <c r="J47" s="89">
        <v>-1.3973461469422688E-2</v>
      </c>
      <c r="K47" s="88">
        <v>-1.0969788609208719E-2</v>
      </c>
      <c r="L47" s="27">
        <v>-1.6161562549758535E-2</v>
      </c>
      <c r="M47" s="89">
        <v>-1.3709372505636419E-2</v>
      </c>
      <c r="N47" s="88">
        <v>-2.3981534218653344E-4</v>
      </c>
      <c r="O47" s="27">
        <v>-4.6934426671702001E-3</v>
      </c>
      <c r="P47" s="89">
        <v>-2.5840527033166305E-3</v>
      </c>
      <c r="Q47" s="88">
        <v>8.695391442535394E-3</v>
      </c>
      <c r="R47" s="27">
        <v>3.7670397571749614E-3</v>
      </c>
      <c r="S47" s="88">
        <v>6.1067615658363383E-3</v>
      </c>
      <c r="T47" s="29">
        <f t="shared" si="65"/>
        <v>2.9368924823875542E-2</v>
      </c>
      <c r="U47" s="27">
        <f t="shared" si="66"/>
        <v>2.4353366812462918E-2</v>
      </c>
      <c r="V47" s="28">
        <f t="shared" si="67"/>
        <v>2.6740616024561792E-2</v>
      </c>
      <c r="W47" s="29">
        <f t="shared" si="68"/>
        <v>4.9929250050535723E-2</v>
      </c>
      <c r="X47" s="27">
        <f t="shared" si="69"/>
        <v>4.5413811280969885E-2</v>
      </c>
      <c r="Y47" s="28">
        <f t="shared" si="70"/>
        <v>4.7568520993812813E-2</v>
      </c>
      <c r="Z47" s="29">
        <f t="shared" si="30"/>
        <v>5.198305737389286E-2</v>
      </c>
      <c r="AA47" s="27">
        <f t="shared" si="31"/>
        <v>4.5810957315381984E-2</v>
      </c>
      <c r="AB47" s="28">
        <f t="shared" si="32"/>
        <v>4.876284184633195E-2</v>
      </c>
      <c r="AC47" s="29">
        <f t="shared" si="33"/>
        <v>5.8905040786446428E-2</v>
      </c>
      <c r="AD47" s="27">
        <f t="shared" si="34"/>
        <v>5.3977820636451401E-2</v>
      </c>
      <c r="AE47" s="28">
        <f t="shared" si="35"/>
        <v>5.6341561308448806E-2</v>
      </c>
      <c r="AF47" s="35">
        <f t="shared" si="35"/>
        <v>6.2566356386262179E-2</v>
      </c>
      <c r="AG47" s="33">
        <f t="shared" si="35"/>
        <v>5.0664470825041663E-2</v>
      </c>
      <c r="AH47" s="34">
        <f t="shared" si="35"/>
        <v>5.6388031346473522E-2</v>
      </c>
      <c r="AI47" s="35">
        <f t="shared" si="36"/>
        <v>5.3584291855466537E-2</v>
      </c>
      <c r="AJ47" s="33">
        <f t="shared" si="37"/>
        <v>4.580485043758431E-2</v>
      </c>
      <c r="AK47" s="34">
        <f t="shared" si="38"/>
        <v>4.9567826995919884E-2</v>
      </c>
      <c r="AL47" s="35">
        <f t="shared" si="38"/>
        <v>5.3880593723120374E-2</v>
      </c>
      <c r="AM47" s="33">
        <f t="shared" si="38"/>
        <v>4.6900370539989078E-2</v>
      </c>
      <c r="AN47" s="34">
        <f>AN21/AK21-1</f>
        <v>5.028967969243614E-2</v>
      </c>
      <c r="AO47" s="35">
        <f t="shared" si="71"/>
        <v>5.5583458898376126E-2</v>
      </c>
      <c r="AP47" s="33">
        <f t="shared" si="72"/>
        <v>5.9155713745998373E-2</v>
      </c>
      <c r="AQ47" s="34">
        <f>AQ21/AN21-1</f>
        <v>5.7415243436145902E-2</v>
      </c>
      <c r="AR47" s="35">
        <f t="shared" si="74"/>
        <v>5.5035685963521042E-2</v>
      </c>
      <c r="AS47" s="33">
        <f t="shared" si="75"/>
        <v>5.7635264521458396E-2</v>
      </c>
      <c r="AT47" s="34">
        <f>AT21/AQ21-1</f>
        <v>5.6370894644475644E-2</v>
      </c>
      <c r="AU47" s="35">
        <f t="shared" si="40"/>
        <v>4.0401383042693917E-2</v>
      </c>
      <c r="AV47" s="33">
        <f t="shared" si="41"/>
        <v>5.632277761999438E-2</v>
      </c>
      <c r="AW47" s="34">
        <f t="shared" si="42"/>
        <v>4.8588798013728729E-2</v>
      </c>
      <c r="AX47" s="35">
        <f t="shared" si="43"/>
        <v>7.1776902792327402E-2</v>
      </c>
      <c r="AY47" s="33">
        <f t="shared" si="44"/>
        <v>8.7701020013779329E-2</v>
      </c>
      <c r="AZ47" s="34">
        <f t="shared" si="45"/>
        <v>8.0026115342763937E-2</v>
      </c>
      <c r="BA47" s="35">
        <f t="shared" si="46"/>
        <v>6.0835861139197922E-2</v>
      </c>
      <c r="BB47" s="33">
        <f t="shared" si="47"/>
        <v>7.4310962798170843E-2</v>
      </c>
      <c r="BC47" s="34">
        <f t="shared" si="48"/>
        <v>6.7866008962826907E-2</v>
      </c>
      <c r="BD47" s="35">
        <f t="shared" si="49"/>
        <v>3.694996028594133E-2</v>
      </c>
      <c r="BE47" s="33">
        <f t="shared" si="50"/>
        <v>4.85777560470535E-2</v>
      </c>
      <c r="BF47" s="34">
        <f t="shared" si="51"/>
        <v>4.3052955739387722E-2</v>
      </c>
      <c r="BG47" s="35">
        <f t="shared" si="52"/>
        <v>2.4112997119921653E-2</v>
      </c>
      <c r="BH47" s="33">
        <f t="shared" si="53"/>
        <v>3.7028909978605418E-2</v>
      </c>
      <c r="BI47" s="34">
        <f t="shared" si="54"/>
        <v>3.0927984253791729E-2</v>
      </c>
      <c r="BJ47" s="35">
        <f t="shared" si="55"/>
        <v>3.6260284218399441E-2</v>
      </c>
      <c r="BK47" s="33">
        <f t="shared" si="56"/>
        <v>4.0401502327549688E-2</v>
      </c>
      <c r="BL47" s="34">
        <f t="shared" si="57"/>
        <v>3.8458298822175108E-2</v>
      </c>
      <c r="BM47" s="35">
        <f t="shared" si="58"/>
        <v>6.264976758957097E-3</v>
      </c>
      <c r="BN47" s="33">
        <f t="shared" si="59"/>
        <v>1.1084135195942535E-2</v>
      </c>
      <c r="BO47" s="34">
        <f t="shared" si="60"/>
        <v>8.8276048531548135E-3</v>
      </c>
      <c r="BP47" s="35">
        <f t="shared" si="61"/>
        <v>8.8225167843001273E-3</v>
      </c>
      <c r="BQ47" s="33">
        <f t="shared" si="62"/>
        <v>1.4193580830494268E-2</v>
      </c>
      <c r="BR47" s="34">
        <f t="shared" si="63"/>
        <v>1.1685013835753155E-2</v>
      </c>
      <c r="BS47" s="35">
        <f t="shared" si="64"/>
        <v>1.8045305234418274E-2</v>
      </c>
      <c r="BT47" s="33">
        <f t="shared" si="77"/>
        <v>1.5420468068226834E-2</v>
      </c>
      <c r="BU47" s="34">
        <f t="shared" si="78"/>
        <v>1.6642935196529596E-2</v>
      </c>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row>
    <row r="48" spans="1:143">
      <c r="A48" s="68" t="s">
        <v>96</v>
      </c>
      <c r="B48" s="88">
        <v>0.1008836286063286</v>
      </c>
      <c r="C48" s="27">
        <v>5.5504952678115282E-2</v>
      </c>
      <c r="D48" s="88">
        <v>7.1165305732139306E-2</v>
      </c>
      <c r="E48" s="29">
        <v>0.12774857272059248</v>
      </c>
      <c r="F48" s="27">
        <v>2.29899341369455E-2</v>
      </c>
      <c r="G48" s="28">
        <v>6.0145552236412048E-2</v>
      </c>
      <c r="H48" s="88">
        <v>0.11833993283544686</v>
      </c>
      <c r="I48" s="27">
        <v>3.9176384839649803E-3</v>
      </c>
      <c r="J48" s="89">
        <v>4.7088636320656629E-2</v>
      </c>
      <c r="K48" s="88">
        <v>0.10496593761204731</v>
      </c>
      <c r="L48" s="27">
        <v>1.1525546782829688E-2</v>
      </c>
      <c r="M48" s="89">
        <v>4.9179143564088257E-2</v>
      </c>
      <c r="N48" s="88">
        <v>8.8869960249857938E-2</v>
      </c>
      <c r="O48" s="27">
        <v>1.1274597763024197E-2</v>
      </c>
      <c r="P48" s="89">
        <v>4.420574261516208E-2</v>
      </c>
      <c r="Q48" s="88">
        <v>6.5263550009312832E-2</v>
      </c>
      <c r="R48" s="27">
        <v>2.0553009019665724E-2</v>
      </c>
      <c r="S48" s="88">
        <v>4.0339597757995449E-2</v>
      </c>
      <c r="T48" s="29">
        <f t="shared" si="65"/>
        <v>2.9933209777249337E-2</v>
      </c>
      <c r="U48" s="27">
        <f t="shared" si="66"/>
        <v>7.3891625615762901E-3</v>
      </c>
      <c r="V48" s="28">
        <f t="shared" si="67"/>
        <v>1.7605020045319941E-2</v>
      </c>
      <c r="W48" s="29">
        <f t="shared" si="68"/>
        <v>1.7655247343224767E-2</v>
      </c>
      <c r="X48" s="27">
        <f t="shared" si="69"/>
        <v>6.0693225945636087E-3</v>
      </c>
      <c r="Y48" s="28">
        <f t="shared" si="70"/>
        <v>1.1383101311158939E-2</v>
      </c>
      <c r="Z48" s="29">
        <f t="shared" si="30"/>
        <v>4.0369666032762375E-3</v>
      </c>
      <c r="AA48" s="27">
        <f t="shared" si="31"/>
        <v>6.089890210430049E-3</v>
      </c>
      <c r="AB48" s="28">
        <f t="shared" si="32"/>
        <v>5.1424964202682055E-3</v>
      </c>
      <c r="AC48" s="29">
        <f t="shared" si="33"/>
        <v>7.410114973084303E-3</v>
      </c>
      <c r="AD48" s="27">
        <f t="shared" si="34"/>
        <v>6.2235357640172406E-3</v>
      </c>
      <c r="AE48" s="28">
        <f t="shared" si="35"/>
        <v>6.7705221880121069E-3</v>
      </c>
      <c r="AF48" s="35">
        <f t="shared" si="35"/>
        <v>1.4810172510472563E-2</v>
      </c>
      <c r="AG48" s="33">
        <f t="shared" si="35"/>
        <v>1.1042702214188793E-2</v>
      </c>
      <c r="AH48" s="34">
        <f t="shared" si="35"/>
        <v>1.2780524914416169E-2</v>
      </c>
      <c r="AI48" s="35">
        <f t="shared" si="36"/>
        <v>3.1918351426899916E-2</v>
      </c>
      <c r="AJ48" s="33">
        <f t="shared" si="37"/>
        <v>2.5307969496354721E-2</v>
      </c>
      <c r="AK48" s="34">
        <f t="shared" si="38"/>
        <v>2.8363253962292445E-2</v>
      </c>
      <c r="AL48" s="35">
        <f t="shared" si="38"/>
        <v>4.5042207383142241E-2</v>
      </c>
      <c r="AM48" s="33">
        <f t="shared" si="38"/>
        <v>4.0784634246015639E-2</v>
      </c>
      <c r="AN48" s="34">
        <f t="shared" si="38"/>
        <v>4.2759265481425279E-2</v>
      </c>
      <c r="AO48" s="35">
        <f t="shared" si="71"/>
        <v>4.9370064500572575E-2</v>
      </c>
      <c r="AP48" s="33">
        <f t="shared" si="72"/>
        <v>4.0966441547563015E-2</v>
      </c>
      <c r="AQ48" s="34">
        <f t="shared" ref="AQ48:AQ53" si="79">AQ22/AN22-1</f>
        <v>4.4872513309050177E-2</v>
      </c>
      <c r="AR48" s="35">
        <f t="shared" si="74"/>
        <v>5.615234375E-2</v>
      </c>
      <c r="AS48" s="33">
        <f t="shared" si="75"/>
        <v>4.9035632559659925E-2</v>
      </c>
      <c r="AT48" s="34">
        <f t="shared" ref="AT48:AT53" si="80">AT22/AQ22-1</f>
        <v>5.2357775900674364E-2</v>
      </c>
      <c r="AU48" s="35">
        <f t="shared" si="40"/>
        <v>5.836120856109428E-2</v>
      </c>
      <c r="AV48" s="33">
        <f t="shared" si="41"/>
        <v>4.0199439077594157E-2</v>
      </c>
      <c r="AW48" s="34">
        <f t="shared" si="42"/>
        <v>4.870808276424432E-2</v>
      </c>
      <c r="AX48" s="35">
        <f t="shared" si="43"/>
        <v>4.3451447953336553E-2</v>
      </c>
      <c r="AY48" s="33">
        <f t="shared" si="44"/>
        <v>3.6733188920127224E-2</v>
      </c>
      <c r="AZ48" s="34">
        <f t="shared" si="45"/>
        <v>3.9909611109086196E-2</v>
      </c>
      <c r="BA48" s="35">
        <f t="shared" si="46"/>
        <v>4.3562844759653219E-2</v>
      </c>
      <c r="BB48" s="33">
        <f t="shared" si="47"/>
        <v>3.22752734062417E-2</v>
      </c>
      <c r="BC48" s="34">
        <f t="shared" si="48"/>
        <v>3.7630263096406269E-2</v>
      </c>
      <c r="BD48" s="35">
        <f t="shared" si="49"/>
        <v>4.4363687849541034E-2</v>
      </c>
      <c r="BE48" s="33">
        <f t="shared" si="50"/>
        <v>4.8664944013781186E-2</v>
      </c>
      <c r="BF48" s="34">
        <f t="shared" si="51"/>
        <v>4.6612698019523391E-2</v>
      </c>
      <c r="BG48" s="35">
        <f t="shared" si="52"/>
        <v>4.7585692658788536E-2</v>
      </c>
      <c r="BH48" s="33">
        <f t="shared" si="53"/>
        <v>5.0944558521560657E-2</v>
      </c>
      <c r="BI48" s="34">
        <f t="shared" si="54"/>
        <v>4.9345396258485108E-2</v>
      </c>
      <c r="BJ48" s="35">
        <f t="shared" si="55"/>
        <v>3.6839721329508412E-2</v>
      </c>
      <c r="BK48" s="33">
        <f t="shared" si="56"/>
        <v>5.4141185205447417E-2</v>
      </c>
      <c r="BL48" s="34">
        <f t="shared" si="57"/>
        <v>4.5917739686705428E-2</v>
      </c>
      <c r="BM48" s="35">
        <f t="shared" si="58"/>
        <v>8.1171600341161998E-2</v>
      </c>
      <c r="BN48" s="33">
        <f t="shared" si="59"/>
        <v>9.3603573546856333E-2</v>
      </c>
      <c r="BO48" s="34">
        <f t="shared" si="60"/>
        <v>8.7745900434215818E-2</v>
      </c>
      <c r="BP48" s="35">
        <f t="shared" si="61"/>
        <v>7.2249052392588498E-2</v>
      </c>
      <c r="BQ48" s="33">
        <f t="shared" si="62"/>
        <v>8.570711889915783E-2</v>
      </c>
      <c r="BR48" s="34">
        <f t="shared" si="63"/>
        <v>7.9404298802163709E-2</v>
      </c>
      <c r="BS48" s="35">
        <f t="shared" si="64"/>
        <v>4.6834625322997425E-2</v>
      </c>
      <c r="BT48" s="33">
        <f t="shared" si="77"/>
        <v>5.802463354095444E-2</v>
      </c>
      <c r="BU48" s="34">
        <f t="shared" si="78"/>
        <v>5.2818753287084519E-2</v>
      </c>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2"/>
      <c r="DF48" s="32"/>
      <c r="DG48" s="32"/>
      <c r="DH48" s="32"/>
      <c r="DI48" s="32"/>
      <c r="DJ48" s="32"/>
      <c r="DK48" s="32"/>
      <c r="DL48" s="32"/>
      <c r="DM48" s="32"/>
      <c r="DN48" s="32"/>
      <c r="DO48" s="32"/>
      <c r="DP48" s="32"/>
      <c r="DQ48" s="32"/>
      <c r="DR48" s="32"/>
      <c r="DS48" s="32"/>
      <c r="DT48" s="32"/>
      <c r="DU48" s="32"/>
      <c r="DV48" s="32"/>
      <c r="DW48" s="32"/>
      <c r="DX48" s="32"/>
      <c r="DY48" s="32"/>
      <c r="DZ48" s="32"/>
      <c r="EA48" s="32"/>
      <c r="EB48" s="32"/>
      <c r="EC48" s="32"/>
      <c r="ED48" s="32"/>
      <c r="EE48" s="32"/>
      <c r="EF48" s="32"/>
      <c r="EG48" s="32"/>
      <c r="EH48" s="32"/>
      <c r="EI48" s="32"/>
      <c r="EJ48" s="32"/>
      <c r="EK48" s="32"/>
      <c r="EL48" s="32"/>
      <c r="EM48" s="32"/>
    </row>
    <row r="49" spans="1:143">
      <c r="A49" s="68" t="s">
        <v>97</v>
      </c>
      <c r="B49" s="88">
        <v>4.6074025243284744E-2</v>
      </c>
      <c r="C49" s="27">
        <v>6.7083422028292317E-2</v>
      </c>
      <c r="D49" s="88">
        <v>6.0511976000192202E-2</v>
      </c>
      <c r="E49" s="29">
        <v>3.1555925848781419E-2</v>
      </c>
      <c r="F49" s="27">
        <v>2.2723048327137452E-2</v>
      </c>
      <c r="G49" s="28">
        <v>2.5448235974551814E-2</v>
      </c>
      <c r="H49" s="88">
        <v>2.6956082786471436E-2</v>
      </c>
      <c r="I49" s="27">
        <v>3.7848153028306575E-2</v>
      </c>
      <c r="J49" s="89">
        <v>3.4467631760356054E-2</v>
      </c>
      <c r="K49" s="88">
        <v>4.8662996460872909E-2</v>
      </c>
      <c r="L49" s="27">
        <v>3.3359600735487271E-2</v>
      </c>
      <c r="M49" s="89">
        <v>3.8074756164051538E-2</v>
      </c>
      <c r="N49" s="88">
        <v>9.3184587981625544E-2</v>
      </c>
      <c r="O49" s="27">
        <v>4.7576681918318986E-2</v>
      </c>
      <c r="P49" s="89">
        <v>6.177234396428477E-2</v>
      </c>
      <c r="Q49" s="88">
        <v>0.10650887573964507</v>
      </c>
      <c r="R49" s="27">
        <v>2.6610587616775261E-2</v>
      </c>
      <c r="S49" s="88">
        <v>5.2215015939320653E-2</v>
      </c>
      <c r="T49" s="29">
        <f t="shared" si="65"/>
        <v>0.16004030070526243</v>
      </c>
      <c r="U49" s="27">
        <f t="shared" si="66"/>
        <v>3.2893441008469582E-2</v>
      </c>
      <c r="V49" s="28">
        <f t="shared" si="67"/>
        <v>7.5741746761387452E-2</v>
      </c>
      <c r="W49" s="29">
        <f t="shared" si="68"/>
        <v>0.15994120791020849</v>
      </c>
      <c r="X49" s="27">
        <f t="shared" si="69"/>
        <v>3.371472158657518E-2</v>
      </c>
      <c r="Y49" s="28">
        <f t="shared" si="70"/>
        <v>7.9586287268136324E-2</v>
      </c>
      <c r="Z49" s="29">
        <f t="shared" si="30"/>
        <v>0.13886649003571017</v>
      </c>
      <c r="AA49" s="27">
        <f t="shared" si="31"/>
        <v>3.2393742621015242E-2</v>
      </c>
      <c r="AB49" s="28">
        <f t="shared" si="32"/>
        <v>7.3966626186299678E-2</v>
      </c>
      <c r="AC49" s="29">
        <f t="shared" si="33"/>
        <v>0.10049056794618916</v>
      </c>
      <c r="AD49" s="27">
        <f t="shared" si="34"/>
        <v>2.5838038739189439E-2</v>
      </c>
      <c r="AE49" s="28">
        <f t="shared" si="35"/>
        <v>5.6747984504240456E-2</v>
      </c>
      <c r="AF49" s="35">
        <f t="shared" si="35"/>
        <v>8.1709558823529482E-2</v>
      </c>
      <c r="AG49" s="33">
        <f t="shared" si="35"/>
        <v>4.3441909075073948E-2</v>
      </c>
      <c r="AH49" s="34">
        <f t="shared" si="35"/>
        <v>5.9942534429802796E-2</v>
      </c>
      <c r="AI49" s="35">
        <f t="shared" si="36"/>
        <v>3.0333928116237585E-2</v>
      </c>
      <c r="AJ49" s="33">
        <f t="shared" si="37"/>
        <v>1.779513888888884E-2</v>
      </c>
      <c r="AK49" s="34">
        <f t="shared" si="38"/>
        <v>2.3312768741820866E-2</v>
      </c>
      <c r="AL49" s="35">
        <f t="shared" si="38"/>
        <v>8.6178459508494676E-3</v>
      </c>
      <c r="AM49" s="33">
        <f t="shared" si="38"/>
        <v>9.3488600951288081E-3</v>
      </c>
      <c r="AN49" s="34">
        <f t="shared" si="38"/>
        <v>9.0249739664212125E-3</v>
      </c>
      <c r="AO49" s="35">
        <f t="shared" si="71"/>
        <v>1.2223539511876158E-2</v>
      </c>
      <c r="AP49" s="33">
        <f t="shared" si="72"/>
        <v>1.3487162820929433E-2</v>
      </c>
      <c r="AQ49" s="34">
        <f t="shared" si="79"/>
        <v>1.2927522586952955E-2</v>
      </c>
      <c r="AR49" s="35">
        <f t="shared" si="74"/>
        <v>9.3699515347334117E-3</v>
      </c>
      <c r="AS49" s="33">
        <f t="shared" si="75"/>
        <v>5.9323392656724927E-3</v>
      </c>
      <c r="AT49" s="34">
        <f t="shared" si="80"/>
        <v>7.4537492179820308E-3</v>
      </c>
      <c r="AU49" s="35">
        <f t="shared" si="40"/>
        <v>1.2323943661971759E-2</v>
      </c>
      <c r="AV49" s="33">
        <f t="shared" si="41"/>
        <v>3.3152693656359755E-3</v>
      </c>
      <c r="AW49" s="34">
        <f t="shared" si="42"/>
        <v>7.3098896419574455E-3</v>
      </c>
      <c r="AX49" s="35">
        <f t="shared" si="43"/>
        <v>2.8260869565217339E-2</v>
      </c>
      <c r="AY49" s="33">
        <f t="shared" si="44"/>
        <v>1.8618542288873385E-2</v>
      </c>
      <c r="AZ49" s="34">
        <f t="shared" si="45"/>
        <v>2.2915419029837514E-2</v>
      </c>
      <c r="BA49" s="35">
        <f t="shared" si="46"/>
        <v>3.5133576782625298E-2</v>
      </c>
      <c r="BB49" s="33">
        <f t="shared" si="47"/>
        <v>2.9507174048658769E-2</v>
      </c>
      <c r="BC49" s="34">
        <f t="shared" si="48"/>
        <v>3.2027550581145148E-2</v>
      </c>
      <c r="BD49" s="35">
        <f t="shared" si="49"/>
        <v>4.5898473764343306E-2</v>
      </c>
      <c r="BE49" s="33">
        <f t="shared" si="50"/>
        <v>3.3539356480639881E-2</v>
      </c>
      <c r="BF49" s="34">
        <f t="shared" si="51"/>
        <v>3.9092350045883073E-2</v>
      </c>
      <c r="BG49" s="35">
        <f t="shared" si="52"/>
        <v>5.1304810935558276E-2</v>
      </c>
      <c r="BH49" s="33">
        <f t="shared" si="53"/>
        <v>4.1010758361914812E-2</v>
      </c>
      <c r="BI49" s="34">
        <f t="shared" si="54"/>
        <v>4.5666206365008399E-2</v>
      </c>
      <c r="BJ49" s="35">
        <f t="shared" si="55"/>
        <v>6.1161769672408051E-2</v>
      </c>
      <c r="BK49" s="33">
        <f t="shared" si="56"/>
        <v>4.2492678531200756E-2</v>
      </c>
      <c r="BL49" s="34">
        <f t="shared" si="57"/>
        <v>5.0981235220048493E-2</v>
      </c>
      <c r="BM49" s="35">
        <f t="shared" si="58"/>
        <v>4.8948155692053019E-2</v>
      </c>
      <c r="BN49" s="33">
        <f t="shared" si="59"/>
        <v>4.4839415466897181E-2</v>
      </c>
      <c r="BO49" s="34">
        <f t="shared" si="60"/>
        <v>4.6725694748838364E-2</v>
      </c>
      <c r="BP49" s="35">
        <f t="shared" si="61"/>
        <v>5.1518553354167329E-2</v>
      </c>
      <c r="BQ49" s="33">
        <f t="shared" si="62"/>
        <v>4.2940978775109162E-2</v>
      </c>
      <c r="BR49" s="34">
        <f t="shared" si="63"/>
        <v>4.6887213847012887E-2</v>
      </c>
      <c r="BS49" s="35">
        <f t="shared" si="64"/>
        <v>5.8487462850217886E-2</v>
      </c>
      <c r="BT49" s="33">
        <f t="shared" si="77"/>
        <v>5.7186059193892191E-2</v>
      </c>
      <c r="BU49" s="34">
        <f t="shared" si="78"/>
        <v>5.7787437165828903E-2</v>
      </c>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row>
    <row r="50" spans="1:143">
      <c r="A50" s="68" t="s">
        <v>98</v>
      </c>
      <c r="B50" s="88">
        <v>4.0097989677221335E-2</v>
      </c>
      <c r="C50" s="27">
        <v>5.1085997116180559E-2</v>
      </c>
      <c r="D50" s="88">
        <v>4.7958965036754009E-2</v>
      </c>
      <c r="E50" s="29">
        <v>2.8629856850715729E-2</v>
      </c>
      <c r="F50" s="27">
        <v>2.0563483351628165E-2</v>
      </c>
      <c r="G50" s="28">
        <v>2.2841839949590437E-2</v>
      </c>
      <c r="H50" s="88">
        <v>-1.8073377914332167E-2</v>
      </c>
      <c r="I50" s="27">
        <v>-1.8930159185429507E-2</v>
      </c>
      <c r="J50" s="89">
        <v>-1.868679090302372E-2</v>
      </c>
      <c r="K50" s="88">
        <v>-3.4971470642370717E-2</v>
      </c>
      <c r="L50" s="27">
        <v>-9.0630024850167912E-3</v>
      </c>
      <c r="M50" s="89">
        <v>-1.6426889877059869E-2</v>
      </c>
      <c r="N50" s="88">
        <v>-1.9645241274079739E-2</v>
      </c>
      <c r="O50" s="27">
        <v>-1.0694792742292347E-2</v>
      </c>
      <c r="P50" s="89">
        <v>-1.319078772405724E-2</v>
      </c>
      <c r="Q50" s="88">
        <v>6.6342412451361854E-2</v>
      </c>
      <c r="R50" s="27">
        <v>4.003578617758885E-2</v>
      </c>
      <c r="S50" s="88">
        <v>4.7323882929984462E-2</v>
      </c>
      <c r="T50" s="29">
        <f t="shared" si="65"/>
        <v>6.2214924283889861E-2</v>
      </c>
      <c r="U50" s="27">
        <f t="shared" si="66"/>
        <v>4.0143369175627219E-2</v>
      </c>
      <c r="V50" s="28">
        <f t="shared" si="67"/>
        <v>4.6369203849518703E-2</v>
      </c>
      <c r="W50" s="29">
        <f t="shared" si="68"/>
        <v>6.8876674682239791E-2</v>
      </c>
      <c r="X50" s="27">
        <f t="shared" si="69"/>
        <v>6.5678842177808505E-2</v>
      </c>
      <c r="Y50" s="28">
        <f t="shared" si="70"/>
        <v>6.6594530788904205E-2</v>
      </c>
      <c r="Z50" s="29">
        <f t="shared" si="30"/>
        <v>8.0025711071830319E-2</v>
      </c>
      <c r="AA50" s="27">
        <f t="shared" si="31"/>
        <v>4.5592705167173175E-2</v>
      </c>
      <c r="AB50" s="28">
        <f t="shared" si="32"/>
        <v>5.5473577423222453E-2</v>
      </c>
      <c r="AC50" s="29">
        <f t="shared" si="33"/>
        <v>0.1063829787234043</v>
      </c>
      <c r="AD50" s="27">
        <f t="shared" si="34"/>
        <v>6.3767936665017233E-2</v>
      </c>
      <c r="AE50" s="28">
        <f t="shared" si="35"/>
        <v>7.6281183101052807E-2</v>
      </c>
      <c r="AF50" s="35">
        <f t="shared" si="35"/>
        <v>0.14187735341581487</v>
      </c>
      <c r="AG50" s="33">
        <f t="shared" si="35"/>
        <v>3.9479039479039413E-2</v>
      </c>
      <c r="AH50" s="34">
        <f t="shared" si="35"/>
        <v>7.0387659833570204E-2</v>
      </c>
      <c r="AI50" s="35">
        <f t="shared" si="36"/>
        <v>0.18454834530679554</v>
      </c>
      <c r="AJ50" s="33">
        <f t="shared" si="37"/>
        <v>3.7364358429354594E-2</v>
      </c>
      <c r="AK50" s="34">
        <f t="shared" si="38"/>
        <v>8.4758618074253889E-2</v>
      </c>
      <c r="AL50" s="35">
        <f t="shared" si="38"/>
        <v>0.17508450984291102</v>
      </c>
      <c r="AM50" s="33">
        <f t="shared" si="38"/>
        <v>4.1841906610589952E-2</v>
      </c>
      <c r="AN50" s="34">
        <f t="shared" si="38"/>
        <v>8.8693888966578038E-2</v>
      </c>
      <c r="AO50" s="35">
        <f t="shared" si="71"/>
        <v>0.14400541500973008</v>
      </c>
      <c r="AP50" s="33">
        <f t="shared" si="72"/>
        <v>4.3422006003519309E-2</v>
      </c>
      <c r="AQ50" s="34">
        <f t="shared" si="79"/>
        <v>8.1596608972094753E-2</v>
      </c>
      <c r="AR50" s="35">
        <f t="shared" si="74"/>
        <v>0.1054655720730715</v>
      </c>
      <c r="AS50" s="33">
        <f t="shared" si="75"/>
        <v>3.561331283170488E-2</v>
      </c>
      <c r="AT50" s="34">
        <f t="shared" si="80"/>
        <v>6.3654177305385584E-2</v>
      </c>
      <c r="AU50" s="35">
        <f t="shared" si="40"/>
        <v>6.5564996320331748E-2</v>
      </c>
      <c r="AV50" s="33">
        <f t="shared" si="41"/>
        <v>4.3249197758513436E-2</v>
      </c>
      <c r="AW50" s="34">
        <f t="shared" si="42"/>
        <v>5.2559593591246623E-2</v>
      </c>
      <c r="AX50" s="35">
        <f t="shared" si="43"/>
        <v>2.5491304074841459E-2</v>
      </c>
      <c r="AY50" s="33">
        <f t="shared" si="44"/>
        <v>2.2082453401891522E-2</v>
      </c>
      <c r="AZ50" s="34">
        <f t="shared" si="45"/>
        <v>2.3522236070964597E-2</v>
      </c>
      <c r="BA50" s="35">
        <f t="shared" si="46"/>
        <v>2.0204493969264714E-3</v>
      </c>
      <c r="BB50" s="33">
        <f t="shared" si="47"/>
        <v>3.1442303373310221E-3</v>
      </c>
      <c r="BC50" s="34">
        <f t="shared" si="48"/>
        <v>2.6686703285314639E-3</v>
      </c>
      <c r="BD50" s="35">
        <f t="shared" si="49"/>
        <v>7.882194794085251E-3</v>
      </c>
      <c r="BE50" s="33">
        <f t="shared" si="50"/>
        <v>1.3119598799982146E-2</v>
      </c>
      <c r="BF50" s="34">
        <f t="shared" si="51"/>
        <v>1.0904674539393699E-2</v>
      </c>
      <c r="BG50" s="35">
        <f t="shared" si="52"/>
        <v>9.3361624734769055E-3</v>
      </c>
      <c r="BH50" s="33">
        <f t="shared" si="53"/>
        <v>2.298240961725373E-3</v>
      </c>
      <c r="BI50" s="34">
        <f t="shared" si="54"/>
        <v>5.2657140666139135E-3</v>
      </c>
      <c r="BJ50" s="35">
        <f t="shared" si="55"/>
        <v>1.3214006847258153E-2</v>
      </c>
      <c r="BK50" s="33">
        <f t="shared" si="56"/>
        <v>1.4727930152570679E-2</v>
      </c>
      <c r="BL50" s="34">
        <f t="shared" si="57"/>
        <v>1.4087014010730536E-2</v>
      </c>
      <c r="BM50" s="35">
        <f t="shared" si="58"/>
        <v>5.0329005868753329E-2</v>
      </c>
      <c r="BN50" s="33">
        <f t="shared" si="59"/>
        <v>2.7463931861637425E-2</v>
      </c>
      <c r="BO50" s="34">
        <f t="shared" si="60"/>
        <v>3.7135478047190418E-2</v>
      </c>
      <c r="BP50" s="35">
        <f t="shared" si="61"/>
        <v>5.079580088046054E-2</v>
      </c>
      <c r="BQ50" s="33">
        <f t="shared" si="62"/>
        <v>3.8741329724242934E-2</v>
      </c>
      <c r="BR50" s="34">
        <f t="shared" si="63"/>
        <v>4.3905033605724952E-2</v>
      </c>
      <c r="BS50" s="35">
        <f t="shared" si="64"/>
        <v>5.5161671500698173E-2</v>
      </c>
      <c r="BT50" s="33">
        <f t="shared" si="77"/>
        <v>4.7760586319218312E-2</v>
      </c>
      <c r="BU50" s="34">
        <f t="shared" si="78"/>
        <v>5.0951873639353273E-2</v>
      </c>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row>
    <row r="51" spans="1:143">
      <c r="A51" s="68" t="s">
        <v>99</v>
      </c>
      <c r="B51" s="88">
        <v>3.7644201578627801E-2</v>
      </c>
      <c r="C51" s="27">
        <v>6.675515938039478E-2</v>
      </c>
      <c r="D51" s="88">
        <v>5.965242936285331E-2</v>
      </c>
      <c r="E51" s="29">
        <v>7.1971913399648813E-2</v>
      </c>
      <c r="F51" s="27">
        <v>5.3637031594415907E-2</v>
      </c>
      <c r="G51" s="28">
        <v>5.8017614986718868E-2</v>
      </c>
      <c r="H51" s="88">
        <v>4.5851528384279527E-2</v>
      </c>
      <c r="I51" s="27">
        <v>2.0571827057182634E-2</v>
      </c>
      <c r="J51" s="89">
        <v>2.6691331923890171E-2</v>
      </c>
      <c r="K51" s="88">
        <v>4.2797494780793421E-2</v>
      </c>
      <c r="L51" s="27">
        <v>1.1957635804578093E-3</v>
      </c>
      <c r="M51" s="89">
        <v>1.1454311454311528E-2</v>
      </c>
      <c r="N51" s="88">
        <v>2.5525525525525561E-2</v>
      </c>
      <c r="O51" s="27">
        <v>6.0228629926633692E-2</v>
      </c>
      <c r="P51" s="89">
        <v>5.1406031301692412E-2</v>
      </c>
      <c r="Q51" s="88">
        <v>4.0507564665690499E-2</v>
      </c>
      <c r="R51" s="27">
        <v>2.6874798841326042E-2</v>
      </c>
      <c r="S51" s="88">
        <v>3.0255355197869926E-2</v>
      </c>
      <c r="T51" s="29">
        <f t="shared" si="65"/>
        <v>4.5966228893058236E-2</v>
      </c>
      <c r="U51" s="27">
        <f t="shared" si="66"/>
        <v>3.1813195423914697E-2</v>
      </c>
      <c r="V51" s="28">
        <f t="shared" si="67"/>
        <v>3.5357688241512975E-2</v>
      </c>
      <c r="W51" s="29">
        <f t="shared" si="68"/>
        <v>2.1076233183856541E-2</v>
      </c>
      <c r="X51" s="27">
        <f t="shared" si="69"/>
        <v>1.6555285540704734E-2</v>
      </c>
      <c r="Y51" s="28">
        <f t="shared" si="70"/>
        <v>1.7699115044247815E-2</v>
      </c>
      <c r="Z51" s="29">
        <f t="shared" si="30"/>
        <v>-2.1080368906455815E-2</v>
      </c>
      <c r="AA51" s="27">
        <f t="shared" si="31"/>
        <v>-4.034065441506085E-3</v>
      </c>
      <c r="AB51" s="28">
        <f t="shared" si="32"/>
        <v>-8.3612040133779209E-3</v>
      </c>
      <c r="AC51" s="29">
        <f t="shared" si="33"/>
        <v>6.28084342754609E-3</v>
      </c>
      <c r="AD51" s="27">
        <f t="shared" si="34"/>
        <v>-7.350735073507364E-3</v>
      </c>
      <c r="AE51" s="28">
        <f t="shared" si="35"/>
        <v>-3.9347948285554102E-3</v>
      </c>
      <c r="AF51" s="35">
        <f t="shared" si="35"/>
        <v>0.11547035220686586</v>
      </c>
      <c r="AG51" s="33">
        <f t="shared" si="35"/>
        <v>7.8434335801722765E-2</v>
      </c>
      <c r="AH51" s="34">
        <f t="shared" si="35"/>
        <v>8.7810383747178422E-2</v>
      </c>
      <c r="AI51" s="35">
        <f t="shared" si="36"/>
        <v>6.8745003996802501E-2</v>
      </c>
      <c r="AJ51" s="33">
        <f t="shared" si="37"/>
        <v>4.0498878923766801E-2</v>
      </c>
      <c r="AK51" s="34">
        <f t="shared" si="38"/>
        <v>4.7831500311267927E-2</v>
      </c>
      <c r="AL51" s="35">
        <f t="shared" si="38"/>
        <v>6.2079281974569911E-2</v>
      </c>
      <c r="AM51" s="33">
        <f t="shared" si="38"/>
        <v>5.8989898989898926E-2</v>
      </c>
      <c r="AN51" s="34">
        <f t="shared" si="38"/>
        <v>5.9807901772452654E-2</v>
      </c>
      <c r="AO51" s="35">
        <f t="shared" si="71"/>
        <v>0.1077464788732394</v>
      </c>
      <c r="AP51" s="33">
        <f t="shared" si="72"/>
        <v>5.1379880452753435E-2</v>
      </c>
      <c r="AQ51" s="34">
        <f t="shared" si="79"/>
        <v>6.6336541156684969E-2</v>
      </c>
      <c r="AR51" s="35">
        <f t="shared" si="74"/>
        <v>0.11665607120152566</v>
      </c>
      <c r="AS51" s="33">
        <f t="shared" si="75"/>
        <v>7.136808999637112E-2</v>
      </c>
      <c r="AT51" s="34">
        <f t="shared" si="80"/>
        <v>8.3851748006659177E-2</v>
      </c>
      <c r="AU51" s="35">
        <f t="shared" si="40"/>
        <v>0.14090520922288641</v>
      </c>
      <c r="AV51" s="33">
        <f t="shared" si="41"/>
        <v>3.5000564525234257E-2</v>
      </c>
      <c r="AW51" s="34">
        <f t="shared" si="42"/>
        <v>6.5076798706548145E-2</v>
      </c>
      <c r="AX51" s="35">
        <f t="shared" si="43"/>
        <v>0.1968562874251496</v>
      </c>
      <c r="AY51" s="33">
        <f t="shared" si="44"/>
        <v>3.3707865168539408E-2</v>
      </c>
      <c r="AZ51" s="34">
        <f t="shared" si="45"/>
        <v>8.3339658444022691E-2</v>
      </c>
      <c r="BA51" s="35">
        <f t="shared" si="46"/>
        <v>0.17636022514071303</v>
      </c>
      <c r="BB51" s="33">
        <f t="shared" si="47"/>
        <v>4.2106373997467195E-2</v>
      </c>
      <c r="BC51" s="34">
        <f t="shared" si="48"/>
        <v>8.7227632593007698E-2</v>
      </c>
      <c r="BD51" s="35">
        <f t="shared" si="49"/>
        <v>0.12812333864965453</v>
      </c>
      <c r="BE51" s="33">
        <f t="shared" si="50"/>
        <v>4.9721518987341673E-2</v>
      </c>
      <c r="BF51" s="34">
        <f t="shared" si="51"/>
        <v>7.8231730893156382E-2</v>
      </c>
      <c r="BG51" s="35">
        <f t="shared" si="52"/>
        <v>0.1055607917059378</v>
      </c>
      <c r="BH51" s="33">
        <f t="shared" si="53"/>
        <v>4.8331082384719171E-2</v>
      </c>
      <c r="BI51" s="34">
        <f t="shared" si="54"/>
        <v>7.0105187664355695E-2</v>
      </c>
      <c r="BJ51" s="35">
        <f t="shared" si="55"/>
        <v>7.6157999431656798E-2</v>
      </c>
      <c r="BK51" s="33">
        <f t="shared" si="56"/>
        <v>6.2666789362289421E-2</v>
      </c>
      <c r="BL51" s="34">
        <f t="shared" si="57"/>
        <v>6.7969840826584749E-2</v>
      </c>
      <c r="BM51" s="35">
        <f t="shared" si="58"/>
        <v>2.0332717190388205E-2</v>
      </c>
      <c r="BN51" s="33">
        <f t="shared" si="59"/>
        <v>4.9186006234845925E-2</v>
      </c>
      <c r="BO51" s="34">
        <f t="shared" si="60"/>
        <v>3.7757556740926734E-2</v>
      </c>
      <c r="BP51" s="35">
        <f t="shared" si="61"/>
        <v>2.8467908902691796E-3</v>
      </c>
      <c r="BQ51" s="33">
        <f t="shared" si="62"/>
        <v>1.2462859029382711E-2</v>
      </c>
      <c r="BR51" s="34">
        <f t="shared" si="63"/>
        <v>8.7180004031446323E-3</v>
      </c>
      <c r="BS51" s="35">
        <f t="shared" si="64"/>
        <v>1.2000000000000011E-2</v>
      </c>
      <c r="BT51" s="33">
        <f t="shared" si="77"/>
        <v>1.6548463356973908E-2</v>
      </c>
      <c r="BU51" s="34">
        <f t="shared" si="78"/>
        <v>1.4787430683918634E-2</v>
      </c>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DU51" s="32"/>
      <c r="DV51" s="32"/>
      <c r="DW51" s="32"/>
      <c r="DX51" s="32"/>
      <c r="DY51" s="32"/>
      <c r="DZ51" s="32"/>
      <c r="EA51" s="32"/>
      <c r="EB51" s="32"/>
      <c r="EC51" s="32"/>
      <c r="ED51" s="32"/>
      <c r="EE51" s="32"/>
      <c r="EF51" s="32"/>
      <c r="EG51" s="32"/>
      <c r="EH51" s="32"/>
      <c r="EI51" s="32"/>
      <c r="EJ51" s="32"/>
      <c r="EK51" s="32"/>
      <c r="EL51" s="32"/>
      <c r="EM51" s="32"/>
    </row>
    <row r="52" spans="1:143">
      <c r="A52" s="68" t="s">
        <v>100</v>
      </c>
      <c r="B52" s="88">
        <v>0.4092140921409213</v>
      </c>
      <c r="C52" s="27">
        <v>0.16632693103595386</v>
      </c>
      <c r="D52" s="88">
        <v>0.2192715302718129</v>
      </c>
      <c r="E52" s="29">
        <v>-9.4230769230769229E-2</v>
      </c>
      <c r="F52" s="27">
        <v>8.4196891191710144E-3</v>
      </c>
      <c r="G52" s="28">
        <v>-1.744186046511631E-2</v>
      </c>
      <c r="H52" s="88">
        <v>-0.12738853503184711</v>
      </c>
      <c r="I52" s="27">
        <v>1.6698779704560129E-2</v>
      </c>
      <c r="J52" s="89">
        <v>-1.6765285996055201E-2</v>
      </c>
      <c r="K52" s="88">
        <v>9.002433090024331E-2</v>
      </c>
      <c r="L52" s="27">
        <v>-1.137081490840175E-2</v>
      </c>
      <c r="M52" s="89">
        <v>9.5285857572717791E-3</v>
      </c>
      <c r="N52" s="88">
        <v>6.6964285714286031E-3</v>
      </c>
      <c r="O52" s="27">
        <v>3.450479233226833E-2</v>
      </c>
      <c r="P52" s="89">
        <v>2.8315946348733245E-2</v>
      </c>
      <c r="Q52" s="88">
        <v>-5.3215077605321515E-2</v>
      </c>
      <c r="R52" s="27">
        <v>6.794317479925871E-2</v>
      </c>
      <c r="S52" s="88">
        <v>4.154589371980677E-2</v>
      </c>
      <c r="T52" s="29">
        <f t="shared" si="65"/>
        <v>9.3676814988290502E-2</v>
      </c>
      <c r="U52" s="27">
        <f t="shared" si="66"/>
        <v>6.7669172932330879E-2</v>
      </c>
      <c r="V52" s="28">
        <f t="shared" si="67"/>
        <v>7.2820037105751467E-2</v>
      </c>
      <c r="W52" s="29">
        <f t="shared" si="68"/>
        <v>7.4946466809421741E-2</v>
      </c>
      <c r="X52" s="27">
        <f t="shared" si="69"/>
        <v>3.7919826652220934E-2</v>
      </c>
      <c r="Y52" s="28">
        <f t="shared" si="70"/>
        <v>4.5395590142671916E-2</v>
      </c>
      <c r="Z52" s="29">
        <f t="shared" si="30"/>
        <v>4.3824701195219085E-2</v>
      </c>
      <c r="AA52" s="27">
        <f t="shared" si="31"/>
        <v>4.227557411273497E-2</v>
      </c>
      <c r="AB52" s="28">
        <f t="shared" si="32"/>
        <v>4.2597187758478094E-2</v>
      </c>
      <c r="AC52" s="29">
        <f t="shared" si="33"/>
        <v>6.2977099236641187E-2</v>
      </c>
      <c r="AD52" s="27">
        <f t="shared" si="34"/>
        <v>6.4596895343014493E-2</v>
      </c>
      <c r="AE52" s="28">
        <f t="shared" si="35"/>
        <v>6.4260214200714039E-2</v>
      </c>
      <c r="AF52" s="35">
        <f t="shared" si="35"/>
        <v>5.9245960502692929E-2</v>
      </c>
      <c r="AG52" s="33">
        <f t="shared" si="35"/>
        <v>4.0451552210724273E-2</v>
      </c>
      <c r="AH52" s="34">
        <f t="shared" si="35"/>
        <v>4.435333581811407E-2</v>
      </c>
      <c r="AI52" s="35">
        <f t="shared" si="36"/>
        <v>-3.5593220338983045E-2</v>
      </c>
      <c r="AJ52" s="33">
        <f t="shared" si="37"/>
        <v>2.8481012658227778E-2</v>
      </c>
      <c r="AK52" s="34">
        <f t="shared" si="38"/>
        <v>1.4989293361884259E-2</v>
      </c>
      <c r="AL52" s="35">
        <f t="shared" si="38"/>
        <v>5.0966608084358489E-2</v>
      </c>
      <c r="AM52" s="33">
        <f t="shared" si="38"/>
        <v>2.6373626373625836E-3</v>
      </c>
      <c r="AN52" s="34">
        <f t="shared" si="38"/>
        <v>1.2306610407876173E-2</v>
      </c>
      <c r="AO52" s="35">
        <f t="shared" si="71"/>
        <v>2.8428093645485042E-2</v>
      </c>
      <c r="AP52" s="33">
        <f t="shared" si="72"/>
        <v>1.4905743095133817E-2</v>
      </c>
      <c r="AQ52" s="34">
        <f t="shared" si="79"/>
        <v>1.7714484195901381E-2</v>
      </c>
      <c r="AR52" s="35">
        <f t="shared" si="74"/>
        <v>2.7642276422764178E-2</v>
      </c>
      <c r="AS52" s="33">
        <f t="shared" si="75"/>
        <v>6.0475161987041393E-3</v>
      </c>
      <c r="AT52" s="34">
        <f t="shared" si="80"/>
        <v>1.058020477815691E-2</v>
      </c>
      <c r="AU52" s="35">
        <f t="shared" si="40"/>
        <v>8.3860759493670889E-2</v>
      </c>
      <c r="AV52" s="33">
        <f t="shared" si="41"/>
        <v>4.9806784027479623E-2</v>
      </c>
      <c r="AW52" s="34">
        <f t="shared" si="42"/>
        <v>5.7075312394461397E-2</v>
      </c>
      <c r="AX52" s="35">
        <f t="shared" si="43"/>
        <v>0.11386861313868613</v>
      </c>
      <c r="AY52" s="33">
        <f t="shared" si="44"/>
        <v>6.5848670756646133E-2</v>
      </c>
      <c r="AZ52" s="34">
        <f t="shared" si="45"/>
        <v>7.6357827476038365E-2</v>
      </c>
      <c r="BA52" s="35">
        <f t="shared" si="46"/>
        <v>4.587155963302747E-2</v>
      </c>
      <c r="BB52" s="33">
        <f t="shared" si="47"/>
        <v>1.1128165771296938E-2</v>
      </c>
      <c r="BC52" s="34">
        <f t="shared" si="48"/>
        <v>1.8996734936182813E-2</v>
      </c>
      <c r="BD52" s="35">
        <f t="shared" si="49"/>
        <v>9.3984962406014949E-2</v>
      </c>
      <c r="BE52" s="33">
        <f t="shared" si="50"/>
        <v>3.4155597722960174E-2</v>
      </c>
      <c r="BF52" s="34">
        <f t="shared" si="51"/>
        <v>4.8062918729973703E-2</v>
      </c>
      <c r="BG52" s="35">
        <f t="shared" si="52"/>
        <v>0.11225658648339065</v>
      </c>
      <c r="BH52" s="33">
        <f t="shared" si="53"/>
        <v>8.8807339449541223E-2</v>
      </c>
      <c r="BI52" s="34">
        <f t="shared" si="54"/>
        <v>9.4496942745970092E-2</v>
      </c>
      <c r="BJ52" s="35">
        <f>BJ26/BG26-1</f>
        <v>0.20700308959835212</v>
      </c>
      <c r="BK52" s="33">
        <f t="shared" si="56"/>
        <v>5.6285810583080575E-2</v>
      </c>
      <c r="BL52" s="34">
        <f t="shared" si="57"/>
        <v>9.3448450990350374E-2</v>
      </c>
      <c r="BM52" s="35">
        <f>BM26/BJ26-1</f>
        <v>0.26706484641638228</v>
      </c>
      <c r="BN52" s="33">
        <f t="shared" si="59"/>
        <v>5.7434588385449903E-2</v>
      </c>
      <c r="BO52" s="34">
        <f t="shared" si="60"/>
        <v>0.1144914073385972</v>
      </c>
      <c r="BP52" s="35">
        <f>BP26/BM26-1</f>
        <v>0.13804713804713797</v>
      </c>
      <c r="BQ52" s="33">
        <f t="shared" si="62"/>
        <v>7.3023536511768183E-2</v>
      </c>
      <c r="BR52" s="34">
        <f t="shared" si="63"/>
        <v>9.314440508439259E-2</v>
      </c>
      <c r="BS52" s="35">
        <f>BS26/BP26-1</f>
        <v>0.12485207100591711</v>
      </c>
      <c r="BT52" s="33">
        <f t="shared" si="77"/>
        <v>7.3397075365579267E-2</v>
      </c>
      <c r="BU52" s="34">
        <f t="shared" si="78"/>
        <v>8.997331300038125E-2</v>
      </c>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row>
    <row r="53" spans="1:143" ht="13.5" thickBot="1">
      <c r="A53" s="70" t="s">
        <v>80</v>
      </c>
      <c r="B53" s="90">
        <v>0.5380384943217098</v>
      </c>
      <c r="C53" s="96">
        <v>0.47534664426272411</v>
      </c>
      <c r="D53" s="90">
        <v>0.50478940847658893</v>
      </c>
      <c r="E53" s="95">
        <v>-4.2100461805979483E-3</v>
      </c>
      <c r="F53" s="96">
        <v>-3.5809116356086967E-3</v>
      </c>
      <c r="G53" s="97">
        <v>-3.882908550713382E-3</v>
      </c>
      <c r="H53" s="90">
        <v>-1.0627112714847065E-2</v>
      </c>
      <c r="I53" s="96">
        <v>-1.0516555819053863E-2</v>
      </c>
      <c r="J53" s="91">
        <v>-1.0569607867687236E-2</v>
      </c>
      <c r="K53" s="90">
        <v>-8.348236829330502E-3</v>
      </c>
      <c r="L53" s="96">
        <v>-8.1992027852061389E-3</v>
      </c>
      <c r="M53" s="91">
        <v>-8.2707143971920694E-3</v>
      </c>
      <c r="N53" s="90">
        <v>-2.0782812712383247E-4</v>
      </c>
      <c r="O53" s="96">
        <v>-4.6240611066494797E-4</v>
      </c>
      <c r="P53" s="91">
        <v>-3.4026046938928634E-4</v>
      </c>
      <c r="Q53" s="90">
        <v>5.8883740816964014E-3</v>
      </c>
      <c r="R53" s="96">
        <v>5.3187670131014109E-3</v>
      </c>
      <c r="S53" s="90">
        <v>5.5920987318147652E-3</v>
      </c>
      <c r="T53" s="95">
        <f t="shared" si="65"/>
        <v>2.1443094606612201E-2</v>
      </c>
      <c r="U53" s="96">
        <f t="shared" si="66"/>
        <v>1.9230508440865046E-2</v>
      </c>
      <c r="V53" s="97">
        <f t="shared" si="67"/>
        <v>2.0292553128973934E-2</v>
      </c>
      <c r="W53" s="95">
        <f t="shared" si="68"/>
        <v>4.2765422533995734E-2</v>
      </c>
      <c r="X53" s="96">
        <f t="shared" si="69"/>
        <v>4.026511072594996E-2</v>
      </c>
      <c r="Y53" s="97">
        <f t="shared" si="70"/>
        <v>4.1466617518315374E-2</v>
      </c>
      <c r="Z53" s="95">
        <f t="shared" si="30"/>
        <v>2.3536973470905886E-2</v>
      </c>
      <c r="AA53" s="96">
        <f t="shared" si="31"/>
        <v>2.3076096632593579E-2</v>
      </c>
      <c r="AB53" s="97">
        <f t="shared" si="32"/>
        <v>2.3297843865513146E-2</v>
      </c>
      <c r="AC53" s="95">
        <f t="shared" si="33"/>
        <v>2.0666235446312964E-2</v>
      </c>
      <c r="AD53" s="96">
        <f t="shared" si="34"/>
        <v>2.0941212750086535E-2</v>
      </c>
      <c r="AE53" s="97">
        <f t="shared" si="35"/>
        <v>2.0808878685490972E-2</v>
      </c>
      <c r="AF53" s="92">
        <f t="shared" si="35"/>
        <v>2.381870288806498E-2</v>
      </c>
      <c r="AG53" s="93">
        <f t="shared" si="35"/>
        <v>2.2563167317163568E-2</v>
      </c>
      <c r="AH53" s="94">
        <f t="shared" si="35"/>
        <v>2.3167315026777935E-2</v>
      </c>
      <c r="AI53" s="92">
        <f t="shared" si="36"/>
        <v>2.6256356469521291E-2</v>
      </c>
      <c r="AJ53" s="93">
        <f t="shared" si="37"/>
        <v>2.360290595561243E-2</v>
      </c>
      <c r="AK53" s="94">
        <f t="shared" si="38"/>
        <v>2.4880525377879215E-2</v>
      </c>
      <c r="AL53" s="92">
        <f t="shared" si="38"/>
        <v>2.4047394460705362E-2</v>
      </c>
      <c r="AM53" s="93">
        <f t="shared" si="38"/>
        <v>2.3956355071305113E-2</v>
      </c>
      <c r="AN53" s="94">
        <f t="shared" si="38"/>
        <v>2.4000248799321167E-2</v>
      </c>
      <c r="AO53" s="92">
        <f t="shared" si="71"/>
        <v>2.2022492866678789E-2</v>
      </c>
      <c r="AP53" s="93">
        <f t="shared" si="72"/>
        <v>2.2130718625678947E-2</v>
      </c>
      <c r="AQ53" s="94">
        <f t="shared" si="79"/>
        <v>2.2078536259625636E-2</v>
      </c>
      <c r="AR53" s="92">
        <f t="shared" si="74"/>
        <v>2.0926831728102391E-2</v>
      </c>
      <c r="AS53" s="93">
        <f t="shared" si="75"/>
        <v>2.0259535477101798E-2</v>
      </c>
      <c r="AT53" s="94">
        <f t="shared" si="80"/>
        <v>2.0581262838687664E-2</v>
      </c>
      <c r="AU53" s="92">
        <f t="shared" si="40"/>
        <v>1.3797748016852962E-2</v>
      </c>
      <c r="AV53" s="93">
        <f t="shared" si="41"/>
        <v>1.3961492137667619E-2</v>
      </c>
      <c r="AW53" s="94">
        <f t="shared" si="42"/>
        <v>1.3882518515885733E-2</v>
      </c>
      <c r="AX53" s="92">
        <f t="shared" si="43"/>
        <v>3.591377909004434E-3</v>
      </c>
      <c r="AY53" s="93">
        <f t="shared" si="44"/>
        <v>4.7643127475260894E-3</v>
      </c>
      <c r="AZ53" s="94">
        <f t="shared" si="45"/>
        <v>4.1986547745804792E-3</v>
      </c>
      <c r="BA53" s="92">
        <f t="shared" si="46"/>
        <v>8.2219795783600169E-4</v>
      </c>
      <c r="BB53" s="93">
        <f t="shared" si="47"/>
        <v>8.6389093609939849E-4</v>
      </c>
      <c r="BC53" s="94">
        <f t="shared" si="48"/>
        <v>8.4379629598685391E-4</v>
      </c>
      <c r="BD53" s="92">
        <f t="shared" si="49"/>
        <v>-2.6301039106626511E-3</v>
      </c>
      <c r="BE53" s="93">
        <f t="shared" si="50"/>
        <v>-1.4125497741137583E-3</v>
      </c>
      <c r="BF53" s="94">
        <f t="shared" si="51"/>
        <v>-1.9993580383432796E-3</v>
      </c>
      <c r="BG53" s="92">
        <f t="shared" si="52"/>
        <v>1.2436389911316681E-3</v>
      </c>
      <c r="BH53" s="93">
        <f t="shared" si="53"/>
        <v>1.5910077219107865E-3</v>
      </c>
      <c r="BI53" s="94">
        <f t="shared" si="54"/>
        <v>1.4236968748941869E-3</v>
      </c>
      <c r="BJ53" s="92">
        <f>BJ27/BG27-1</f>
        <v>3.3561988676973353E-3</v>
      </c>
      <c r="BK53" s="93">
        <f t="shared" si="56"/>
        <v>7.1044751748008395E-3</v>
      </c>
      <c r="BL53" s="94">
        <f t="shared" si="57"/>
        <v>5.2994349695132392E-3</v>
      </c>
      <c r="BM53" s="92">
        <f>BM27/BJ27-1</f>
        <v>2.0934394585340188E-2</v>
      </c>
      <c r="BN53" s="93">
        <f t="shared" si="59"/>
        <v>2.2775975076499311E-2</v>
      </c>
      <c r="BO53" s="94">
        <f t="shared" si="60"/>
        <v>2.1890847875537522E-2</v>
      </c>
      <c r="BP53" s="92">
        <f>BP27/BM27-1</f>
        <v>2.3954479571753451E-2</v>
      </c>
      <c r="BQ53" s="93">
        <f>BQ27/BN27-1</f>
        <v>2.3974881715717045E-2</v>
      </c>
      <c r="BR53" s="94">
        <f>BR27/BO27-1</f>
        <v>2.3965084918583512E-2</v>
      </c>
      <c r="BS53" s="92">
        <f>BS27/BP27-1</f>
        <v>2.7703107484793321E-2</v>
      </c>
      <c r="BT53" s="93">
        <f>BT27/BQ27-1</f>
        <v>2.592323252076234E-2</v>
      </c>
      <c r="BU53" s="94">
        <f>BU27/BR27-1</f>
        <v>2.6777892373104573E-2</v>
      </c>
      <c r="BV53" s="311"/>
      <c r="BW53" s="311"/>
      <c r="BX53" s="311"/>
      <c r="BY53" s="311"/>
      <c r="BZ53" s="311"/>
      <c r="CA53" s="311"/>
      <c r="CB53" s="311"/>
      <c r="CC53" s="311"/>
      <c r="CD53" s="311"/>
      <c r="CE53" s="311"/>
      <c r="CF53" s="311"/>
      <c r="CG53" s="311"/>
      <c r="CH53" s="311"/>
      <c r="CI53" s="311"/>
      <c r="CJ53" s="311"/>
      <c r="CK53" s="311"/>
      <c r="CL53" s="311"/>
      <c r="CM53" s="311"/>
      <c r="CN53" s="311"/>
      <c r="CO53" s="311"/>
      <c r="CP53" s="311"/>
      <c r="CQ53" s="311"/>
      <c r="CR53" s="311"/>
      <c r="CS53" s="311"/>
      <c r="CT53" s="311"/>
      <c r="CU53" s="311"/>
      <c r="CV53" s="311"/>
      <c r="CW53" s="311"/>
      <c r="CX53" s="311"/>
      <c r="CY53" s="311"/>
      <c r="CZ53" s="311"/>
      <c r="DA53" s="311"/>
      <c r="DB53" s="311"/>
      <c r="DC53" s="311"/>
      <c r="DD53" s="311"/>
      <c r="DE53" s="311"/>
      <c r="DF53" s="311"/>
      <c r="DG53" s="311"/>
      <c r="DH53" s="311"/>
      <c r="DI53" s="311"/>
      <c r="DJ53" s="311"/>
      <c r="DK53" s="311"/>
      <c r="DL53" s="311"/>
      <c r="DM53" s="311"/>
      <c r="DN53" s="311"/>
      <c r="DO53" s="311"/>
      <c r="DP53" s="311"/>
      <c r="DQ53" s="311"/>
      <c r="DR53" s="311"/>
      <c r="DS53" s="311"/>
      <c r="DT53" s="311"/>
      <c r="DU53" s="311"/>
      <c r="DV53" s="311"/>
      <c r="DW53" s="311"/>
      <c r="DX53" s="311"/>
      <c r="DY53" s="311"/>
      <c r="DZ53" s="311"/>
      <c r="EA53" s="311"/>
      <c r="EB53" s="311"/>
      <c r="EC53" s="311"/>
      <c r="ED53" s="311"/>
      <c r="EE53" s="311"/>
      <c r="EF53" s="311"/>
      <c r="EG53" s="311"/>
      <c r="EH53" s="311"/>
      <c r="EI53" s="311"/>
      <c r="EJ53" s="311"/>
      <c r="EK53" s="311"/>
      <c r="EL53" s="311"/>
      <c r="EM53" s="311"/>
    </row>
    <row r="54" spans="1:143" ht="13.15" thickTop="1"/>
  </sheetData>
  <mergeCells count="49">
    <mergeCell ref="A1:BR1"/>
    <mergeCell ref="B31:D31"/>
    <mergeCell ref="B5:D5"/>
    <mergeCell ref="K5:M5"/>
    <mergeCell ref="K31:M31"/>
    <mergeCell ref="H31:J31"/>
    <mergeCell ref="H5:J5"/>
    <mergeCell ref="E31:G31"/>
    <mergeCell ref="E5:G5"/>
    <mergeCell ref="AC5:AE5"/>
    <mergeCell ref="AC31:AE31"/>
    <mergeCell ref="Z5:AB5"/>
    <mergeCell ref="Z31:AB31"/>
    <mergeCell ref="BJ5:BL5"/>
    <mergeCell ref="BJ31:BL31"/>
    <mergeCell ref="AI5:AK5"/>
    <mergeCell ref="AO5:AQ5"/>
    <mergeCell ref="AO31:AQ31"/>
    <mergeCell ref="N5:P5"/>
    <mergeCell ref="N31:P31"/>
    <mergeCell ref="W5:Y5"/>
    <mergeCell ref="W31:Y31"/>
    <mergeCell ref="T5:V5"/>
    <mergeCell ref="T31:V31"/>
    <mergeCell ref="Q31:S31"/>
    <mergeCell ref="Q5:S5"/>
    <mergeCell ref="AI31:AK31"/>
    <mergeCell ref="AF5:AH5"/>
    <mergeCell ref="AF31:AH31"/>
    <mergeCell ref="AL5:AN5"/>
    <mergeCell ref="AL31:AN31"/>
    <mergeCell ref="AX5:AZ5"/>
    <mergeCell ref="AX31:AZ31"/>
    <mergeCell ref="AR5:AT5"/>
    <mergeCell ref="AR31:AT31"/>
    <mergeCell ref="AU5:AW5"/>
    <mergeCell ref="AU31:AW31"/>
    <mergeCell ref="BG5:BI5"/>
    <mergeCell ref="BG31:BI31"/>
    <mergeCell ref="BD5:BF5"/>
    <mergeCell ref="BD31:BF31"/>
    <mergeCell ref="BA5:BC5"/>
    <mergeCell ref="BA31:BC31"/>
    <mergeCell ref="BS5:BU5"/>
    <mergeCell ref="BS31:BU31"/>
    <mergeCell ref="BM5:BO5"/>
    <mergeCell ref="BP5:BR5"/>
    <mergeCell ref="BM31:BO31"/>
    <mergeCell ref="BP31:BR31"/>
  </mergeCells>
  <phoneticPr fontId="9" type="noConversion"/>
  <conditionalFormatting sqref="M33:M52 P33:P52 S33:S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Header>&amp;C&amp;B&amp;"Arial"&amp;12&amp;Kff0000​‌OFFICIAL: Sensitive‌​</oddHeader>
    <oddFooter>&amp;RAustralian Prudential Regulation Authority          &amp;P</oddFooter>
  </headerFooter>
  <ignoredErrors>
    <ignoredError sqref="AR7:BF26 BG7:BG26 BH7:BH26 BJ7:BT26" unlockedFormula="1"/>
    <ignoredError sqref="AZ27 BC2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CC54"/>
  <sheetViews>
    <sheetView showGridLines="0" zoomScaleNormal="100" zoomScaleSheetLayoutView="100" workbookViewId="0">
      <selection sqref="A1:BR1"/>
    </sheetView>
  </sheetViews>
  <sheetFormatPr defaultColWidth="10.7109375" defaultRowHeight="12.75" outlineLevelCol="1"/>
  <cols>
    <col min="1" max="1" width="10.7109375" style="3" customWidth="1"/>
    <col min="2" max="26" width="11" style="3" hidden="1" customWidth="1" outlineLevel="1"/>
    <col min="27" max="27" width="11.140625" style="3" hidden="1" customWidth="1" outlineLevel="1"/>
    <col min="28" max="28" width="10.7109375" style="3" hidden="1" customWidth="1" outlineLevel="1"/>
    <col min="29" max="29" width="11" style="3" hidden="1" customWidth="1" outlineLevel="1"/>
    <col min="30" max="30" width="11.140625" style="3" hidden="1" customWidth="1" outlineLevel="1"/>
    <col min="31" max="31" width="10.7109375" style="3" hidden="1" customWidth="1" outlineLevel="1"/>
    <col min="32" max="32" width="11" style="3" hidden="1" customWidth="1" outlineLevel="1"/>
    <col min="33" max="33" width="11.140625" style="3" hidden="1" customWidth="1" outlineLevel="1"/>
    <col min="34" max="34" width="10.7109375" style="3" hidden="1" customWidth="1" outlineLevel="1"/>
    <col min="35" max="35" width="11" style="3" hidden="1" customWidth="1" outlineLevel="1"/>
    <col min="36" max="36" width="11.140625" style="3" hidden="1" customWidth="1" outlineLevel="1"/>
    <col min="37" max="37" width="10.7109375" style="3" hidden="1" customWidth="1" outlineLevel="1"/>
    <col min="38" max="38" width="11" style="3" hidden="1" customWidth="1" outlineLevel="1"/>
    <col min="39" max="39" width="11.140625" style="3" hidden="1" customWidth="1" outlineLevel="1"/>
    <col min="40" max="40" width="10.7109375" style="3" hidden="1" customWidth="1" outlineLevel="1"/>
    <col min="41" max="41" width="11" style="3" hidden="1" customWidth="1" outlineLevel="1"/>
    <col min="42" max="42" width="11.140625" style="3" hidden="1" customWidth="1" outlineLevel="1"/>
    <col min="43" max="46" width="10.7109375" style="3" hidden="1" customWidth="1" outlineLevel="1"/>
    <col min="47" max="47" width="11" style="3" hidden="1" customWidth="1" outlineLevel="1"/>
    <col min="48" max="48" width="11.140625" style="3" hidden="1" customWidth="1" outlineLevel="1"/>
    <col min="49" max="49" width="10.7109375" style="3" hidden="1" customWidth="1" outlineLevel="1"/>
    <col min="50" max="50" width="11" style="3" hidden="1" customWidth="1" outlineLevel="1"/>
    <col min="51" max="51" width="11.140625" style="3" hidden="1" customWidth="1" outlineLevel="1"/>
    <col min="52" max="52" width="10.7109375" style="3" hidden="1" customWidth="1" outlineLevel="1"/>
    <col min="53" max="55" width="10.7109375" hidden="1" customWidth="1" outlineLevel="1"/>
    <col min="56" max="56" width="10.7109375" collapsed="1"/>
    <col min="82" max="16384" width="10.7109375" style="3"/>
  </cols>
  <sheetData>
    <row r="1" spans="1:81" s="36" customFormat="1" ht="17.25">
      <c r="A1" s="377" t="s">
        <v>107</v>
      </c>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c r="BI1" s="377"/>
      <c r="BJ1" s="377"/>
      <c r="BK1" s="377"/>
      <c r="BL1" s="377"/>
      <c r="BM1" s="377"/>
      <c r="BN1" s="377"/>
      <c r="BO1" s="377"/>
      <c r="BP1" s="377"/>
      <c r="BQ1" s="377"/>
      <c r="BR1" s="377"/>
      <c r="BS1" s="281"/>
      <c r="BT1" s="281"/>
      <c r="BU1" s="281"/>
      <c r="BV1"/>
      <c r="BW1"/>
      <c r="BX1"/>
      <c r="BY1"/>
      <c r="BZ1"/>
      <c r="CA1"/>
      <c r="CB1"/>
      <c r="CC1"/>
    </row>
    <row r="2" spans="1:81" ht="13.15">
      <c r="A2" s="4" t="s">
        <v>108</v>
      </c>
      <c r="C2" s="11"/>
      <c r="D2" s="47"/>
      <c r="E2" s="12"/>
      <c r="F2" s="47"/>
      <c r="G2" s="47"/>
      <c r="H2" s="47"/>
      <c r="I2" s="47"/>
      <c r="J2" s="47"/>
      <c r="K2" s="47"/>
      <c r="L2" s="47"/>
      <c r="M2" s="47"/>
      <c r="N2" s="47"/>
      <c r="O2" s="47"/>
      <c r="P2" s="47"/>
      <c r="Q2" s="47"/>
      <c r="T2" s="47"/>
      <c r="W2" s="47"/>
      <c r="Z2" s="47"/>
      <c r="AC2" s="47"/>
      <c r="AF2" s="47"/>
      <c r="AI2" s="112"/>
      <c r="AL2" s="112"/>
      <c r="AO2" s="112"/>
      <c r="AU2" s="112"/>
      <c r="AX2" s="112"/>
      <c r="BA2" s="112"/>
      <c r="BB2" s="3"/>
      <c r="BC2" s="3"/>
      <c r="BD2" s="112"/>
      <c r="BE2" s="3"/>
      <c r="BF2" s="3"/>
      <c r="BG2" s="112"/>
      <c r="BH2" s="3"/>
      <c r="BI2" s="3"/>
    </row>
    <row r="3" spans="1:81" ht="13.15">
      <c r="A3" s="55" t="s">
        <v>75</v>
      </c>
      <c r="BA3" s="3"/>
      <c r="BB3" s="3"/>
      <c r="BC3" s="3"/>
      <c r="BD3" s="3"/>
      <c r="BE3" s="3"/>
      <c r="BF3" s="3"/>
      <c r="BG3" s="3"/>
      <c r="BH3" s="3"/>
      <c r="BI3" s="3"/>
    </row>
    <row r="4" spans="1:81" ht="6.95" customHeight="1" thickBot="1">
      <c r="A4" s="14" t="s">
        <v>76</v>
      </c>
      <c r="B4" s="3" t="s">
        <v>76</v>
      </c>
      <c r="C4" s="15"/>
      <c r="Q4" s="100"/>
      <c r="R4" s="100"/>
      <c r="T4" s="100"/>
      <c r="U4" s="100"/>
      <c r="W4" s="100"/>
      <c r="X4" s="100"/>
      <c r="Z4" s="100"/>
      <c r="AA4" s="100"/>
      <c r="AC4" s="100"/>
      <c r="AD4" s="100"/>
      <c r="AF4" s="100"/>
      <c r="AG4" s="100"/>
      <c r="AI4" s="100"/>
      <c r="AJ4" s="100"/>
      <c r="AL4" s="100"/>
      <c r="AM4" s="100"/>
      <c r="AO4" s="100"/>
      <c r="AP4" s="100"/>
      <c r="AU4" s="100"/>
      <c r="AV4" s="100"/>
      <c r="AX4" s="100"/>
      <c r="AY4" s="100"/>
      <c r="BA4" s="100"/>
      <c r="BB4" s="100"/>
      <c r="BC4" s="3"/>
      <c r="BD4" s="100"/>
      <c r="BE4" s="100"/>
      <c r="BF4" s="3"/>
      <c r="BG4" s="100"/>
      <c r="BH4" s="100"/>
      <c r="BI4" s="3"/>
    </row>
    <row r="5" spans="1:81" ht="14.1" customHeight="1" thickTop="1">
      <c r="A5" s="16" t="s">
        <v>76</v>
      </c>
      <c r="B5" s="370">
        <v>35429</v>
      </c>
      <c r="C5" s="371"/>
      <c r="D5" s="372"/>
      <c r="E5" s="370">
        <v>35794</v>
      </c>
      <c r="F5" s="371"/>
      <c r="G5" s="372"/>
      <c r="H5" s="371">
        <v>36159</v>
      </c>
      <c r="I5" s="371"/>
      <c r="J5" s="372"/>
      <c r="K5" s="371">
        <v>36524</v>
      </c>
      <c r="L5" s="371"/>
      <c r="M5" s="372"/>
      <c r="N5" s="371">
        <v>36890</v>
      </c>
      <c r="O5" s="371"/>
      <c r="P5" s="372"/>
      <c r="Q5" s="371">
        <v>37255</v>
      </c>
      <c r="R5" s="371"/>
      <c r="S5" s="372"/>
      <c r="T5" s="371">
        <v>37620</v>
      </c>
      <c r="U5" s="371"/>
      <c r="V5" s="372"/>
      <c r="W5" s="371">
        <v>37985</v>
      </c>
      <c r="X5" s="371"/>
      <c r="Y5" s="372"/>
      <c r="Z5" s="371">
        <v>38351</v>
      </c>
      <c r="AA5" s="371"/>
      <c r="AB5" s="372"/>
      <c r="AC5" s="371">
        <v>38716</v>
      </c>
      <c r="AD5" s="371"/>
      <c r="AE5" s="372"/>
      <c r="AF5" s="371">
        <v>39081</v>
      </c>
      <c r="AG5" s="371"/>
      <c r="AH5" s="372"/>
      <c r="AI5" s="369">
        <v>39446</v>
      </c>
      <c r="AJ5" s="367"/>
      <c r="AK5" s="368"/>
      <c r="AL5" s="369">
        <v>39812</v>
      </c>
      <c r="AM5" s="367"/>
      <c r="AN5" s="368"/>
      <c r="AO5" s="369">
        <v>40177</v>
      </c>
      <c r="AP5" s="367"/>
      <c r="AQ5" s="368"/>
      <c r="AR5" s="369">
        <v>40542</v>
      </c>
      <c r="AS5" s="367"/>
      <c r="AT5" s="368"/>
      <c r="AU5" s="369">
        <v>40907</v>
      </c>
      <c r="AV5" s="367"/>
      <c r="AW5" s="368"/>
      <c r="AX5" s="369">
        <v>41273</v>
      </c>
      <c r="AY5" s="367"/>
      <c r="AZ5" s="368"/>
      <c r="BA5" s="369">
        <v>41638</v>
      </c>
      <c r="BB5" s="367"/>
      <c r="BC5" s="368"/>
      <c r="BD5" s="369">
        <v>42003</v>
      </c>
      <c r="BE5" s="367"/>
      <c r="BF5" s="368"/>
      <c r="BG5" s="369">
        <v>42368</v>
      </c>
      <c r="BH5" s="367"/>
      <c r="BI5" s="368"/>
      <c r="BJ5" s="367">
        <v>42734</v>
      </c>
      <c r="BK5" s="367"/>
      <c r="BL5" s="368"/>
      <c r="BM5" s="367">
        <v>43099</v>
      </c>
      <c r="BN5" s="367"/>
      <c r="BO5" s="368"/>
      <c r="BP5" s="367">
        <v>43464</v>
      </c>
      <c r="BQ5" s="367"/>
      <c r="BR5" s="368"/>
      <c r="BS5" s="367">
        <v>43829</v>
      </c>
      <c r="BT5" s="367"/>
      <c r="BU5" s="368"/>
    </row>
    <row r="6" spans="1:81" ht="13.15">
      <c r="A6" s="201" t="s">
        <v>77</v>
      </c>
      <c r="B6" s="20" t="s">
        <v>78</v>
      </c>
      <c r="C6" s="18" t="s">
        <v>79</v>
      </c>
      <c r="D6" s="19" t="s">
        <v>80</v>
      </c>
      <c r="E6" s="59" t="s">
        <v>78</v>
      </c>
      <c r="F6" s="53" t="s">
        <v>79</v>
      </c>
      <c r="G6" s="58" t="s">
        <v>80</v>
      </c>
      <c r="H6" s="53" t="s">
        <v>78</v>
      </c>
      <c r="I6" s="53" t="s">
        <v>79</v>
      </c>
      <c r="J6" s="58" t="s">
        <v>80</v>
      </c>
      <c r="K6" s="53" t="s">
        <v>78</v>
      </c>
      <c r="L6" s="53" t="s">
        <v>79</v>
      </c>
      <c r="M6" s="58" t="s">
        <v>80</v>
      </c>
      <c r="N6" s="53" t="s">
        <v>78</v>
      </c>
      <c r="O6" s="53" t="s">
        <v>79</v>
      </c>
      <c r="P6" s="58" t="s">
        <v>80</v>
      </c>
      <c r="Q6" s="53" t="s">
        <v>78</v>
      </c>
      <c r="R6" s="53" t="s">
        <v>79</v>
      </c>
      <c r="S6" s="58" t="s">
        <v>80</v>
      </c>
      <c r="T6" s="53" t="s">
        <v>78</v>
      </c>
      <c r="U6" s="53" t="s">
        <v>79</v>
      </c>
      <c r="V6" s="58" t="s">
        <v>80</v>
      </c>
      <c r="W6" s="53" t="s">
        <v>78</v>
      </c>
      <c r="X6" s="53" t="s">
        <v>79</v>
      </c>
      <c r="Y6" s="58" t="s">
        <v>80</v>
      </c>
      <c r="Z6" s="53" t="s">
        <v>78</v>
      </c>
      <c r="AA6" s="53" t="s">
        <v>79</v>
      </c>
      <c r="AB6" s="58" t="s">
        <v>80</v>
      </c>
      <c r="AC6" s="53" t="s">
        <v>78</v>
      </c>
      <c r="AD6" s="53" t="s">
        <v>79</v>
      </c>
      <c r="AE6" s="58" t="s">
        <v>80</v>
      </c>
      <c r="AF6" s="53" t="s">
        <v>78</v>
      </c>
      <c r="AG6" s="53" t="s">
        <v>79</v>
      </c>
      <c r="AH6" s="58" t="s">
        <v>80</v>
      </c>
      <c r="AI6" s="53" t="s">
        <v>78</v>
      </c>
      <c r="AJ6" s="53" t="s">
        <v>79</v>
      </c>
      <c r="AK6" s="58" t="s">
        <v>80</v>
      </c>
      <c r="AL6" s="53" t="s">
        <v>78</v>
      </c>
      <c r="AM6" s="53" t="s">
        <v>79</v>
      </c>
      <c r="AN6" s="58" t="s">
        <v>80</v>
      </c>
      <c r="AO6" s="53" t="s">
        <v>78</v>
      </c>
      <c r="AP6" s="53" t="s">
        <v>79</v>
      </c>
      <c r="AQ6" s="58" t="s">
        <v>80</v>
      </c>
      <c r="AR6" s="53" t="s">
        <v>78</v>
      </c>
      <c r="AS6" s="53" t="s">
        <v>79</v>
      </c>
      <c r="AT6" s="58" t="s">
        <v>80</v>
      </c>
      <c r="AU6" s="53" t="s">
        <v>78</v>
      </c>
      <c r="AV6" s="53" t="s">
        <v>79</v>
      </c>
      <c r="AW6" s="58" t="s">
        <v>80</v>
      </c>
      <c r="AX6" s="53" t="s">
        <v>78</v>
      </c>
      <c r="AY6" s="53" t="s">
        <v>79</v>
      </c>
      <c r="AZ6" s="58" t="s">
        <v>80</v>
      </c>
      <c r="BA6" s="53" t="s">
        <v>78</v>
      </c>
      <c r="BB6" s="53" t="s">
        <v>79</v>
      </c>
      <c r="BC6" s="58" t="s">
        <v>80</v>
      </c>
      <c r="BD6" s="53" t="s">
        <v>78</v>
      </c>
      <c r="BE6" s="53" t="s">
        <v>79</v>
      </c>
      <c r="BF6" s="58" t="s">
        <v>80</v>
      </c>
      <c r="BG6" s="53" t="s">
        <v>78</v>
      </c>
      <c r="BH6" s="53" t="s">
        <v>79</v>
      </c>
      <c r="BI6" s="58" t="s">
        <v>80</v>
      </c>
      <c r="BJ6" s="53" t="s">
        <v>78</v>
      </c>
      <c r="BK6" s="53" t="s">
        <v>79</v>
      </c>
      <c r="BL6" s="58" t="s">
        <v>80</v>
      </c>
      <c r="BM6" s="53" t="s">
        <v>78</v>
      </c>
      <c r="BN6" s="53" t="s">
        <v>79</v>
      </c>
      <c r="BO6" s="58" t="s">
        <v>80</v>
      </c>
      <c r="BP6" s="53" t="s">
        <v>78</v>
      </c>
      <c r="BQ6" s="53" t="s">
        <v>79</v>
      </c>
      <c r="BR6" s="58" t="s">
        <v>80</v>
      </c>
      <c r="BS6" s="53" t="s">
        <v>78</v>
      </c>
      <c r="BT6" s="53" t="s">
        <v>79</v>
      </c>
      <c r="BU6" s="58" t="s">
        <v>80</v>
      </c>
    </row>
    <row r="7" spans="1:81" s="54" customFormat="1" ht="14.1" customHeight="1">
      <c r="A7" s="68" t="s">
        <v>81</v>
      </c>
      <c r="B7" s="67">
        <v>46474</v>
      </c>
      <c r="C7" s="21">
        <v>43581</v>
      </c>
      <c r="D7" s="65">
        <v>90055</v>
      </c>
      <c r="E7" s="66">
        <v>46299</v>
      </c>
      <c r="F7" s="21">
        <v>43358</v>
      </c>
      <c r="G7" s="64">
        <v>89657</v>
      </c>
      <c r="H7" s="67">
        <v>46044</v>
      </c>
      <c r="I7" s="21">
        <v>42960</v>
      </c>
      <c r="J7" s="64">
        <v>89004</v>
      </c>
      <c r="K7" s="67">
        <v>45583</v>
      </c>
      <c r="L7" s="21">
        <v>42573</v>
      </c>
      <c r="M7" s="64">
        <v>88156</v>
      </c>
      <c r="N7" s="67">
        <v>45838</v>
      </c>
      <c r="O7" s="21">
        <v>42990</v>
      </c>
      <c r="P7" s="64">
        <v>88828</v>
      </c>
      <c r="Q7" s="67">
        <v>47130</v>
      </c>
      <c r="R7" s="21">
        <v>44119</v>
      </c>
      <c r="S7" s="64">
        <v>91249</v>
      </c>
      <c r="T7" s="67">
        <v>48980</v>
      </c>
      <c r="U7" s="21">
        <v>45824</v>
      </c>
      <c r="V7" s="64">
        <f>U7+T7</f>
        <v>94804</v>
      </c>
      <c r="W7" s="137">
        <v>53297</v>
      </c>
      <c r="X7" s="30">
        <v>49482</v>
      </c>
      <c r="Y7" s="64">
        <v>102779</v>
      </c>
      <c r="Z7" s="13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0)</f>
        <v>56337</v>
      </c>
      <c r="AA7" s="13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0)</f>
        <v>52694</v>
      </c>
      <c r="AB7" s="64">
        <f>AA7+Z7</f>
        <v>109031</v>
      </c>
      <c r="AC7" s="13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0)</f>
        <v>58025</v>
      </c>
      <c r="AD7" s="13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0)</f>
        <v>54458</v>
      </c>
      <c r="AE7" s="64">
        <f>AD7+AC7</f>
        <v>112483</v>
      </c>
      <c r="AF7" s="13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0)</f>
        <v>59309</v>
      </c>
      <c r="AG7" s="13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0)</f>
        <v>55504</v>
      </c>
      <c r="AH7" s="64">
        <f>AG7+AF7</f>
        <v>114813</v>
      </c>
      <c r="AI7" s="13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0)</f>
        <v>61512</v>
      </c>
      <c r="AJ7" s="13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0)</f>
        <v>57756</v>
      </c>
      <c r="AK7" s="64">
        <f>AJ7+AI7</f>
        <v>119268</v>
      </c>
      <c r="AL7" s="13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0)</f>
        <v>62951</v>
      </c>
      <c r="AM7" s="13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0)</f>
        <v>59274</v>
      </c>
      <c r="AN7" s="64">
        <f>AM7+AL7</f>
        <v>122225</v>
      </c>
      <c r="AO7" s="13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0)</f>
        <v>63409</v>
      </c>
      <c r="AP7" s="13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0)</f>
        <v>59665</v>
      </c>
      <c r="AQ7" s="64">
        <f>AP7+AO7</f>
        <v>123074</v>
      </c>
      <c r="AR7" s="13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0)</f>
        <v>63124</v>
      </c>
      <c r="AS7" s="13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0)</f>
        <v>59364</v>
      </c>
      <c r="AT7" s="64">
        <f>AS7+AR7</f>
        <v>122488</v>
      </c>
      <c r="AU7" s="13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0)</f>
        <v>61658</v>
      </c>
      <c r="AV7" s="13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0)</f>
        <v>57745</v>
      </c>
      <c r="AW7" s="64">
        <f>AV7+AU7</f>
        <v>119403</v>
      </c>
      <c r="AX7" s="13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0)</f>
        <v>59097</v>
      </c>
      <c r="AY7" s="13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0)</f>
        <v>55334</v>
      </c>
      <c r="AZ7" s="64">
        <f>AY7+AX7</f>
        <v>114431</v>
      </c>
      <c r="BA7" s="13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0)</f>
        <v>56480</v>
      </c>
      <c r="BB7" s="13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0)</f>
        <v>52714</v>
      </c>
      <c r="BC7" s="64">
        <f>BB7+BA7</f>
        <v>109194</v>
      </c>
      <c r="BD7" s="13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0)</f>
        <v>53509</v>
      </c>
      <c r="BE7" s="13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0)</f>
        <v>49857</v>
      </c>
      <c r="BF7" s="64">
        <f>BE7+BD7</f>
        <v>103366</v>
      </c>
      <c r="BG7" s="13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0)</f>
        <v>51300</v>
      </c>
      <c r="BH7" s="13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0)</f>
        <v>47550</v>
      </c>
      <c r="BI7" s="64">
        <f>BH7+BG7</f>
        <v>98850</v>
      </c>
      <c r="BJ7" s="13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0)</f>
        <v>49747</v>
      </c>
      <c r="BK7" s="13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0)</f>
        <v>46314</v>
      </c>
      <c r="BL7" s="64">
        <f>BK7+BJ7</f>
        <v>96061</v>
      </c>
      <c r="BM7" s="13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0)</f>
        <v>49162</v>
      </c>
      <c r="BN7" s="13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0)</f>
        <v>45565</v>
      </c>
      <c r="BO7" s="64">
        <f>BN7+BM7</f>
        <v>94727</v>
      </c>
      <c r="BP7" s="13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0)</f>
        <v>49756</v>
      </c>
      <c r="BQ7" s="13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0)</f>
        <v>46408</v>
      </c>
      <c r="BR7" s="64">
        <f>BQ7+BP7</f>
        <v>96164</v>
      </c>
      <c r="BS7" s="13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0)</f>
        <v>49948</v>
      </c>
      <c r="BT7" s="13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0)</f>
        <v>46786</v>
      </c>
      <c r="BU7" s="64">
        <f>BT7+BS7</f>
        <v>96734</v>
      </c>
      <c r="BV7"/>
      <c r="BW7"/>
      <c r="BX7"/>
      <c r="BY7"/>
      <c r="BZ7"/>
      <c r="CA7"/>
      <c r="CB7"/>
      <c r="CC7"/>
    </row>
    <row r="8" spans="1:81" s="54" customFormat="1" ht="14.1" customHeight="1">
      <c r="A8" s="69" t="s">
        <v>82</v>
      </c>
      <c r="B8" s="67">
        <v>54828</v>
      </c>
      <c r="C8" s="21">
        <v>51979</v>
      </c>
      <c r="D8" s="65">
        <v>106807</v>
      </c>
      <c r="E8" s="66">
        <v>53510</v>
      </c>
      <c r="F8" s="21">
        <v>50798</v>
      </c>
      <c r="G8" s="64">
        <v>104308</v>
      </c>
      <c r="H8" s="67">
        <v>52179</v>
      </c>
      <c r="I8" s="21">
        <v>49387</v>
      </c>
      <c r="J8" s="64">
        <v>101566</v>
      </c>
      <c r="K8" s="67">
        <v>50907</v>
      </c>
      <c r="L8" s="21">
        <v>48457</v>
      </c>
      <c r="M8" s="64">
        <v>99364</v>
      </c>
      <c r="N8" s="67">
        <v>50479</v>
      </c>
      <c r="O8" s="21">
        <v>47916</v>
      </c>
      <c r="P8" s="64">
        <v>98395</v>
      </c>
      <c r="Q8" s="67">
        <v>50706</v>
      </c>
      <c r="R8" s="21">
        <v>48085</v>
      </c>
      <c r="S8" s="64">
        <v>98791</v>
      </c>
      <c r="T8" s="67">
        <v>52356</v>
      </c>
      <c r="U8" s="21">
        <v>49527</v>
      </c>
      <c r="V8" s="64">
        <f t="shared" ref="V8:V26" si="0">U8+T8</f>
        <v>101883</v>
      </c>
      <c r="W8" s="137">
        <v>55434</v>
      </c>
      <c r="X8" s="30">
        <v>52428</v>
      </c>
      <c r="Y8" s="64">
        <v>107862</v>
      </c>
      <c r="Z8" s="13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5)</f>
        <v>58055</v>
      </c>
      <c r="AA8" s="13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5)</f>
        <v>54848</v>
      </c>
      <c r="AB8" s="64">
        <f t="shared" ref="AB8:AB26" si="1">AA8+Z8</f>
        <v>112903</v>
      </c>
      <c r="AC8" s="13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5)</f>
        <v>59774</v>
      </c>
      <c r="AD8" s="13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5)</f>
        <v>56157</v>
      </c>
      <c r="AE8" s="64">
        <f t="shared" ref="AE8:AE26" si="2">AD8+AC8</f>
        <v>115931</v>
      </c>
      <c r="AF8" s="13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5)</f>
        <v>61685</v>
      </c>
      <c r="AG8" s="13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5)</f>
        <v>58170</v>
      </c>
      <c r="AH8" s="64">
        <f t="shared" ref="AH8:AH26" si="3">AG8+AF8</f>
        <v>119855</v>
      </c>
      <c r="AI8" s="13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5)</f>
        <v>64433</v>
      </c>
      <c r="AJ8" s="13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5)</f>
        <v>60390</v>
      </c>
      <c r="AK8" s="64">
        <f t="shared" ref="AK8:AK26" si="4">AJ8+AI8</f>
        <v>124823</v>
      </c>
      <c r="AL8" s="13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5)</f>
        <v>68059</v>
      </c>
      <c r="AM8" s="13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5)</f>
        <v>63907</v>
      </c>
      <c r="AN8" s="64">
        <f t="shared" ref="AN8:AN26" si="5">AM8+AL8</f>
        <v>131966</v>
      </c>
      <c r="AO8" s="13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5)</f>
        <v>70758</v>
      </c>
      <c r="AP8" s="13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5)</f>
        <v>66603</v>
      </c>
      <c r="AQ8" s="64">
        <f t="shared" ref="AQ8:AQ26" si="6">AP8+AO8</f>
        <v>137361</v>
      </c>
      <c r="AR8" s="13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5)</f>
        <v>72655</v>
      </c>
      <c r="AS8" s="13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5)</f>
        <v>68406</v>
      </c>
      <c r="AT8" s="64">
        <f t="shared" ref="AT8:AT27" si="7">AS8+AR8</f>
        <v>141061</v>
      </c>
      <c r="AU8" s="13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5)</f>
        <v>72316</v>
      </c>
      <c r="AV8" s="13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5)</f>
        <v>68050</v>
      </c>
      <c r="AW8" s="64">
        <f t="shared" ref="AW8:AW27" si="8">AV8+AU8</f>
        <v>140366</v>
      </c>
      <c r="AX8" s="13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5)</f>
        <v>71198</v>
      </c>
      <c r="AY8" s="13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5)</f>
        <v>67262</v>
      </c>
      <c r="AZ8" s="64">
        <f t="shared" ref="AZ8:AZ27" si="9">AY8+AX8</f>
        <v>138460</v>
      </c>
      <c r="BA8" s="13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5)</f>
        <v>70024</v>
      </c>
      <c r="BB8" s="13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5)</f>
        <v>65912</v>
      </c>
      <c r="BC8" s="64">
        <f t="shared" ref="BC8:BC27" si="10">BB8+BA8</f>
        <v>135936</v>
      </c>
      <c r="BD8" s="13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5)</f>
        <v>68432</v>
      </c>
      <c r="BE8" s="13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5)</f>
        <v>64338</v>
      </c>
      <c r="BF8" s="64">
        <f t="shared" ref="BF8:BF27" si="11">BE8+BD8</f>
        <v>132770</v>
      </c>
      <c r="BG8" s="13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5)</f>
        <v>66997</v>
      </c>
      <c r="BH8" s="13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5)</f>
        <v>63307</v>
      </c>
      <c r="BI8" s="64">
        <f t="shared" ref="BI8:BI27" si="12">BH8+BG8</f>
        <v>130304</v>
      </c>
      <c r="BJ8" s="13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5)</f>
        <v>66905</v>
      </c>
      <c r="BK8" s="13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5)</f>
        <v>63072</v>
      </c>
      <c r="BL8" s="64">
        <f t="shared" ref="BL8:BL27" si="13">BK8+BJ8</f>
        <v>129977</v>
      </c>
      <c r="BM8" s="13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5)</f>
        <v>67114</v>
      </c>
      <c r="BN8" s="13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5)</f>
        <v>63349</v>
      </c>
      <c r="BO8" s="64">
        <f t="shared" ref="BO8:BO27" si="14">BN8+BM8</f>
        <v>130463</v>
      </c>
      <c r="BP8" s="13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5)</f>
        <v>67427</v>
      </c>
      <c r="BQ8" s="13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5)</f>
        <v>63274</v>
      </c>
      <c r="BR8" s="64">
        <f t="shared" ref="BR8:BR27" si="15">BQ8+BP8</f>
        <v>130701</v>
      </c>
      <c r="BS8" s="13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5)</f>
        <v>67664</v>
      </c>
      <c r="BT8" s="13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5)</f>
        <v>63309</v>
      </c>
      <c r="BU8" s="64">
        <f t="shared" ref="BU8:BU26" si="16">BT8+BS8</f>
        <v>130973</v>
      </c>
      <c r="BV8"/>
      <c r="BW8"/>
      <c r="BX8"/>
      <c r="BY8"/>
      <c r="BZ8"/>
      <c r="CA8"/>
      <c r="CB8"/>
      <c r="CC8"/>
    </row>
    <row r="9" spans="1:81" s="54" customFormat="1" ht="14.1" customHeight="1">
      <c r="A9" s="68" t="s">
        <v>83</v>
      </c>
      <c r="B9" s="67">
        <v>59504</v>
      </c>
      <c r="C9" s="21">
        <v>56199</v>
      </c>
      <c r="D9" s="65">
        <v>115703</v>
      </c>
      <c r="E9" s="66">
        <v>58448</v>
      </c>
      <c r="F9" s="21">
        <v>55442</v>
      </c>
      <c r="G9" s="64">
        <v>113890</v>
      </c>
      <c r="H9" s="67">
        <v>57574</v>
      </c>
      <c r="I9" s="21">
        <v>55040</v>
      </c>
      <c r="J9" s="64">
        <v>112614</v>
      </c>
      <c r="K9" s="67">
        <v>56781</v>
      </c>
      <c r="L9" s="21">
        <v>54043</v>
      </c>
      <c r="M9" s="64">
        <v>110824</v>
      </c>
      <c r="N9" s="67">
        <v>56565</v>
      </c>
      <c r="O9" s="21">
        <v>53409</v>
      </c>
      <c r="P9" s="64">
        <v>109974</v>
      </c>
      <c r="Q9" s="67">
        <v>56354</v>
      </c>
      <c r="R9" s="21">
        <v>53498</v>
      </c>
      <c r="S9" s="64">
        <v>109852</v>
      </c>
      <c r="T9" s="67">
        <v>56893</v>
      </c>
      <c r="U9" s="21">
        <v>54089</v>
      </c>
      <c r="V9" s="64">
        <f t="shared" si="0"/>
        <v>110982</v>
      </c>
      <c r="W9" s="137">
        <v>59206</v>
      </c>
      <c r="X9" s="30">
        <v>56135</v>
      </c>
      <c r="Y9" s="64">
        <v>115341</v>
      </c>
      <c r="Z9" s="13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10)</f>
        <v>60806</v>
      </c>
      <c r="AA9" s="13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10)</f>
        <v>57989</v>
      </c>
      <c r="AB9" s="64">
        <f t="shared" si="1"/>
        <v>118795</v>
      </c>
      <c r="AC9" s="13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10)</f>
        <v>61563</v>
      </c>
      <c r="AD9" s="13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10)</f>
        <v>58698</v>
      </c>
      <c r="AE9" s="64">
        <f t="shared" si="2"/>
        <v>120261</v>
      </c>
      <c r="AF9" s="13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10)</f>
        <v>62738</v>
      </c>
      <c r="AG9" s="13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10)</f>
        <v>59478</v>
      </c>
      <c r="AH9" s="64">
        <f t="shared" si="3"/>
        <v>122216</v>
      </c>
      <c r="AI9" s="13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10)</f>
        <v>64837</v>
      </c>
      <c r="AJ9" s="13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10)</f>
        <v>61488</v>
      </c>
      <c r="AK9" s="64">
        <f t="shared" si="4"/>
        <v>126325</v>
      </c>
      <c r="AL9" s="13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10)</f>
        <v>66846</v>
      </c>
      <c r="AM9" s="13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10)</f>
        <v>63065</v>
      </c>
      <c r="AN9" s="64">
        <f t="shared" si="5"/>
        <v>129911</v>
      </c>
      <c r="AO9" s="13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10)</f>
        <v>68359</v>
      </c>
      <c r="AP9" s="13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10)</f>
        <v>64346</v>
      </c>
      <c r="AQ9" s="64">
        <f t="shared" si="6"/>
        <v>132705</v>
      </c>
      <c r="AR9" s="13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10)</f>
        <v>69347</v>
      </c>
      <c r="AS9" s="13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10)</f>
        <v>65513</v>
      </c>
      <c r="AT9" s="64">
        <f t="shared" si="7"/>
        <v>134860</v>
      </c>
      <c r="AU9" s="13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10)</f>
        <v>69807</v>
      </c>
      <c r="AV9" s="13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10)</f>
        <v>66133</v>
      </c>
      <c r="AW9" s="64">
        <f t="shared" si="8"/>
        <v>135940</v>
      </c>
      <c r="AX9" s="13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10)</f>
        <v>70205</v>
      </c>
      <c r="AY9" s="13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10)</f>
        <v>65874</v>
      </c>
      <c r="AZ9" s="64">
        <f t="shared" si="9"/>
        <v>136079</v>
      </c>
      <c r="BA9" s="13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10)</f>
        <v>70993</v>
      </c>
      <c r="BB9" s="13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10)</f>
        <v>66481</v>
      </c>
      <c r="BC9" s="64">
        <f t="shared" si="10"/>
        <v>137474</v>
      </c>
      <c r="BD9" s="13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10)</f>
        <v>71293</v>
      </c>
      <c r="BE9" s="13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10)</f>
        <v>66939</v>
      </c>
      <c r="BF9" s="64">
        <f t="shared" si="11"/>
        <v>138232</v>
      </c>
      <c r="BG9" s="13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10)</f>
        <v>71817</v>
      </c>
      <c r="BH9" s="13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10)</f>
        <v>67332</v>
      </c>
      <c r="BI9" s="64">
        <f t="shared" si="12"/>
        <v>139149</v>
      </c>
      <c r="BJ9" s="13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10)</f>
        <v>72603</v>
      </c>
      <c r="BK9" s="13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10)</f>
        <v>68333</v>
      </c>
      <c r="BL9" s="64">
        <f t="shared" si="13"/>
        <v>140936</v>
      </c>
      <c r="BM9" s="13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10)</f>
        <v>73849</v>
      </c>
      <c r="BN9" s="13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10)</f>
        <v>69907</v>
      </c>
      <c r="BO9" s="64">
        <f t="shared" si="14"/>
        <v>143756</v>
      </c>
      <c r="BP9" s="13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10)</f>
        <v>75323</v>
      </c>
      <c r="BQ9" s="13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10)</f>
        <v>71198</v>
      </c>
      <c r="BR9" s="64">
        <f t="shared" si="15"/>
        <v>146521</v>
      </c>
      <c r="BS9" s="13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10)</f>
        <v>76652</v>
      </c>
      <c r="BT9" s="13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10)</f>
        <v>72617</v>
      </c>
      <c r="BU9" s="64">
        <f t="shared" si="16"/>
        <v>149269</v>
      </c>
      <c r="BV9"/>
      <c r="BW9"/>
      <c r="BX9"/>
      <c r="BY9"/>
      <c r="BZ9"/>
      <c r="CA9"/>
      <c r="CB9"/>
      <c r="CC9"/>
    </row>
    <row r="10" spans="1:81" s="54" customFormat="1" ht="14.1" customHeight="1">
      <c r="A10" s="68" t="s">
        <v>84</v>
      </c>
      <c r="B10" s="67">
        <v>54664</v>
      </c>
      <c r="C10" s="21">
        <v>53518</v>
      </c>
      <c r="D10" s="65">
        <v>108182</v>
      </c>
      <c r="E10" s="66">
        <v>59001</v>
      </c>
      <c r="F10" s="21">
        <v>56636</v>
      </c>
      <c r="G10" s="64">
        <v>115637</v>
      </c>
      <c r="H10" s="67">
        <v>59308</v>
      </c>
      <c r="I10" s="21">
        <v>56195</v>
      </c>
      <c r="J10" s="64">
        <v>115503</v>
      </c>
      <c r="K10" s="67">
        <v>58406</v>
      </c>
      <c r="L10" s="21">
        <v>55527</v>
      </c>
      <c r="M10" s="64">
        <v>113933</v>
      </c>
      <c r="N10" s="67">
        <v>57855</v>
      </c>
      <c r="O10" s="21">
        <v>55234</v>
      </c>
      <c r="P10" s="64">
        <v>113089</v>
      </c>
      <c r="Q10" s="67">
        <v>58217</v>
      </c>
      <c r="R10" s="21">
        <v>55422</v>
      </c>
      <c r="S10" s="64">
        <v>113639</v>
      </c>
      <c r="T10" s="67">
        <v>59042</v>
      </c>
      <c r="U10" s="21">
        <v>56414</v>
      </c>
      <c r="V10" s="64">
        <f t="shared" si="0"/>
        <v>115456</v>
      </c>
      <c r="W10" s="137">
        <v>61606</v>
      </c>
      <c r="X10" s="30">
        <v>59164</v>
      </c>
      <c r="Y10" s="64">
        <v>120770</v>
      </c>
      <c r="Z10" s="13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15)</f>
        <v>63643</v>
      </c>
      <c r="AA10" s="13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15)</f>
        <v>60879</v>
      </c>
      <c r="AB10" s="64">
        <f t="shared" si="1"/>
        <v>124522</v>
      </c>
      <c r="AC10" s="13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15)</f>
        <v>65048</v>
      </c>
      <c r="AD10" s="13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15)</f>
        <v>61646</v>
      </c>
      <c r="AE10" s="64">
        <f t="shared" si="2"/>
        <v>126694</v>
      </c>
      <c r="AF10" s="13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15)</f>
        <v>65741</v>
      </c>
      <c r="AG10" s="13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15)</f>
        <v>62379</v>
      </c>
      <c r="AH10" s="64">
        <f t="shared" si="3"/>
        <v>128120</v>
      </c>
      <c r="AI10" s="13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15)</f>
        <v>66744</v>
      </c>
      <c r="AJ10" s="13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15)</f>
        <v>63383</v>
      </c>
      <c r="AK10" s="64">
        <f t="shared" si="4"/>
        <v>130127</v>
      </c>
      <c r="AL10" s="13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15)</f>
        <v>67699</v>
      </c>
      <c r="AM10" s="13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15)</f>
        <v>64414</v>
      </c>
      <c r="AN10" s="64">
        <f t="shared" si="5"/>
        <v>132113</v>
      </c>
      <c r="AO10" s="13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15)</f>
        <v>68239</v>
      </c>
      <c r="AP10" s="13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15)</f>
        <v>65532</v>
      </c>
      <c r="AQ10" s="64">
        <f t="shared" si="6"/>
        <v>133771</v>
      </c>
      <c r="AR10" s="13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15)</f>
        <v>68775</v>
      </c>
      <c r="AS10" s="13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15)</f>
        <v>65831</v>
      </c>
      <c r="AT10" s="64">
        <f t="shared" si="7"/>
        <v>134606</v>
      </c>
      <c r="AU10" s="13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15)</f>
        <v>68472</v>
      </c>
      <c r="AV10" s="13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15)</f>
        <v>65389</v>
      </c>
      <c r="AW10" s="64">
        <f t="shared" si="8"/>
        <v>133861</v>
      </c>
      <c r="AX10" s="13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15)</f>
        <v>68255</v>
      </c>
      <c r="AY10" s="13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15)</f>
        <v>65024</v>
      </c>
      <c r="AZ10" s="64">
        <f t="shared" si="9"/>
        <v>133279</v>
      </c>
      <c r="BA10" s="13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15)</f>
        <v>67556</v>
      </c>
      <c r="BB10" s="13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15)</f>
        <v>63969</v>
      </c>
      <c r="BC10" s="64">
        <f t="shared" si="10"/>
        <v>131525</v>
      </c>
      <c r="BD10" s="13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15)</f>
        <v>66955</v>
      </c>
      <c r="BE10" s="13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15)</f>
        <v>63146</v>
      </c>
      <c r="BF10" s="64">
        <f t="shared" si="11"/>
        <v>130101</v>
      </c>
      <c r="BG10" s="13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15)</f>
        <v>66704</v>
      </c>
      <c r="BH10" s="13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15)</f>
        <v>62974</v>
      </c>
      <c r="BI10" s="64">
        <f t="shared" si="12"/>
        <v>129678</v>
      </c>
      <c r="BJ10" s="13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15)</f>
        <v>67809</v>
      </c>
      <c r="BK10" s="13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15)</f>
        <v>64374</v>
      </c>
      <c r="BL10" s="64">
        <f t="shared" si="13"/>
        <v>132183</v>
      </c>
      <c r="BM10" s="13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15)</f>
        <v>69875</v>
      </c>
      <c r="BN10" s="13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15)</f>
        <v>65820</v>
      </c>
      <c r="BO10" s="64">
        <f t="shared" si="14"/>
        <v>135695</v>
      </c>
      <c r="BP10" s="13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15)</f>
        <v>72759</v>
      </c>
      <c r="BQ10" s="13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15)</f>
        <v>68608</v>
      </c>
      <c r="BR10" s="64">
        <f t="shared" si="15"/>
        <v>141367</v>
      </c>
      <c r="BS10" s="13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15)</f>
        <v>75721</v>
      </c>
      <c r="BT10" s="13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15)</f>
        <v>71479</v>
      </c>
      <c r="BU10" s="64">
        <f t="shared" si="16"/>
        <v>147200</v>
      </c>
      <c r="BV10"/>
      <c r="BW10"/>
      <c r="BX10"/>
      <c r="BY10"/>
      <c r="BZ10"/>
      <c r="CA10"/>
      <c r="CB10"/>
      <c r="CC10"/>
    </row>
    <row r="11" spans="1:81" s="54" customFormat="1" ht="14.1" customHeight="1">
      <c r="A11" s="68" t="s">
        <v>85</v>
      </c>
      <c r="B11" s="67">
        <v>25384</v>
      </c>
      <c r="C11" s="21">
        <v>31222</v>
      </c>
      <c r="D11" s="65">
        <v>56606</v>
      </c>
      <c r="E11" s="66">
        <v>29727</v>
      </c>
      <c r="F11" s="21">
        <v>34985</v>
      </c>
      <c r="G11" s="64">
        <v>64712</v>
      </c>
      <c r="H11" s="67">
        <v>32243</v>
      </c>
      <c r="I11" s="21">
        <v>36956</v>
      </c>
      <c r="J11" s="64">
        <v>69199</v>
      </c>
      <c r="K11" s="67">
        <v>32685</v>
      </c>
      <c r="L11" s="21">
        <v>37024</v>
      </c>
      <c r="M11" s="64">
        <v>69709</v>
      </c>
      <c r="N11" s="67">
        <v>34880</v>
      </c>
      <c r="O11" s="21">
        <v>38339</v>
      </c>
      <c r="P11" s="64">
        <v>73219</v>
      </c>
      <c r="Q11" s="67">
        <v>37011</v>
      </c>
      <c r="R11" s="21">
        <v>40138</v>
      </c>
      <c r="S11" s="64">
        <v>77149</v>
      </c>
      <c r="T11" s="67">
        <v>39927</v>
      </c>
      <c r="U11" s="21">
        <v>42957</v>
      </c>
      <c r="V11" s="64">
        <f t="shared" si="0"/>
        <v>82884</v>
      </c>
      <c r="W11" s="137">
        <v>42944</v>
      </c>
      <c r="X11" s="30">
        <v>46351</v>
      </c>
      <c r="Y11" s="64">
        <v>89295</v>
      </c>
      <c r="Z11" s="13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20)</f>
        <v>45374</v>
      </c>
      <c r="AA11" s="13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20)</f>
        <v>48930</v>
      </c>
      <c r="AB11" s="64">
        <f t="shared" si="1"/>
        <v>94304</v>
      </c>
      <c r="AC11" s="13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20)</f>
        <v>46015</v>
      </c>
      <c r="AD11" s="13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20)</f>
        <v>49703</v>
      </c>
      <c r="AE11" s="64">
        <f t="shared" si="2"/>
        <v>95718</v>
      </c>
      <c r="AF11" s="13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20)</f>
        <v>47580</v>
      </c>
      <c r="AG11" s="13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20)</f>
        <v>50861</v>
      </c>
      <c r="AH11" s="64">
        <f t="shared" si="3"/>
        <v>98441</v>
      </c>
      <c r="AI11" s="13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20)</f>
        <v>49191</v>
      </c>
      <c r="AJ11" s="13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20)</f>
        <v>52286</v>
      </c>
      <c r="AK11" s="64">
        <f t="shared" si="4"/>
        <v>101477</v>
      </c>
      <c r="AL11" s="13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20)</f>
        <v>51356</v>
      </c>
      <c r="AM11" s="13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20)</f>
        <v>54755</v>
      </c>
      <c r="AN11" s="64">
        <f t="shared" si="5"/>
        <v>106111</v>
      </c>
      <c r="AO11" s="13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20)</f>
        <v>53233</v>
      </c>
      <c r="AP11" s="13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20)</f>
        <v>55891</v>
      </c>
      <c r="AQ11" s="64">
        <f t="shared" si="6"/>
        <v>109124</v>
      </c>
      <c r="AR11" s="13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20)</f>
        <v>53847</v>
      </c>
      <c r="AS11" s="13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20)</f>
        <v>56039</v>
      </c>
      <c r="AT11" s="64">
        <f t="shared" si="7"/>
        <v>109886</v>
      </c>
      <c r="AU11" s="13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20)</f>
        <v>52349</v>
      </c>
      <c r="AV11" s="13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20)</f>
        <v>54770</v>
      </c>
      <c r="AW11" s="64">
        <f t="shared" si="8"/>
        <v>107119</v>
      </c>
      <c r="AX11" s="13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20)</f>
        <v>50529</v>
      </c>
      <c r="AY11" s="13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20)</f>
        <v>53089</v>
      </c>
      <c r="AZ11" s="64">
        <f t="shared" si="9"/>
        <v>103618</v>
      </c>
      <c r="BA11" s="13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20)</f>
        <v>49068</v>
      </c>
      <c r="BB11" s="13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20)</f>
        <v>51251</v>
      </c>
      <c r="BC11" s="64">
        <f t="shared" si="10"/>
        <v>100319</v>
      </c>
      <c r="BD11" s="13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20)</f>
        <v>47428</v>
      </c>
      <c r="BE11" s="13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20)</f>
        <v>49784</v>
      </c>
      <c r="BF11" s="64">
        <f t="shared" si="11"/>
        <v>97212</v>
      </c>
      <c r="BG11" s="13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20)</f>
        <v>47347</v>
      </c>
      <c r="BH11" s="13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20)</f>
        <v>49374</v>
      </c>
      <c r="BI11" s="64">
        <f t="shared" si="12"/>
        <v>96721</v>
      </c>
      <c r="BJ11" s="13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20)</f>
        <v>48410</v>
      </c>
      <c r="BK11" s="13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20)</f>
        <v>50918</v>
      </c>
      <c r="BL11" s="64">
        <f t="shared" si="13"/>
        <v>99328</v>
      </c>
      <c r="BM11" s="13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20)</f>
        <v>48688</v>
      </c>
      <c r="BN11" s="13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20)</f>
        <v>51308</v>
      </c>
      <c r="BO11" s="64">
        <f t="shared" si="14"/>
        <v>99996</v>
      </c>
      <c r="BP11" s="13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20)</f>
        <v>50670</v>
      </c>
      <c r="BQ11" s="13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20)</f>
        <v>52648</v>
      </c>
      <c r="BR11" s="64">
        <f t="shared" si="15"/>
        <v>103318</v>
      </c>
      <c r="BS11" s="13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20)</f>
        <v>51907</v>
      </c>
      <c r="BT11" s="13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20)</f>
        <v>53888</v>
      </c>
      <c r="BU11" s="64">
        <f t="shared" si="16"/>
        <v>105795</v>
      </c>
      <c r="BV11"/>
      <c r="BW11"/>
      <c r="BX11"/>
      <c r="BY11"/>
      <c r="BZ11"/>
      <c r="CA11"/>
      <c r="CB11"/>
      <c r="CC11"/>
    </row>
    <row r="12" spans="1:81" s="54" customFormat="1" ht="14.1" customHeight="1">
      <c r="A12" s="68" t="s">
        <v>86</v>
      </c>
      <c r="B12" s="67">
        <v>27381</v>
      </c>
      <c r="C12" s="21">
        <v>39125</v>
      </c>
      <c r="D12" s="65">
        <v>66506</v>
      </c>
      <c r="E12" s="66">
        <v>27141</v>
      </c>
      <c r="F12" s="21">
        <v>38017</v>
      </c>
      <c r="G12" s="64">
        <v>65158</v>
      </c>
      <c r="H12" s="67">
        <v>26058</v>
      </c>
      <c r="I12" s="21">
        <v>36289</v>
      </c>
      <c r="J12" s="64">
        <v>62347</v>
      </c>
      <c r="K12" s="67">
        <v>25781</v>
      </c>
      <c r="L12" s="21">
        <v>35202</v>
      </c>
      <c r="M12" s="64">
        <v>60983</v>
      </c>
      <c r="N12" s="67">
        <v>25476</v>
      </c>
      <c r="O12" s="21">
        <v>34678</v>
      </c>
      <c r="P12" s="64">
        <v>60154</v>
      </c>
      <c r="Q12" s="67">
        <v>26596</v>
      </c>
      <c r="R12" s="21">
        <v>35778</v>
      </c>
      <c r="S12" s="64">
        <v>62374</v>
      </c>
      <c r="T12" s="67">
        <v>29826</v>
      </c>
      <c r="U12" s="21">
        <v>38741</v>
      </c>
      <c r="V12" s="64">
        <f t="shared" si="0"/>
        <v>68567</v>
      </c>
      <c r="W12" s="137">
        <v>35861</v>
      </c>
      <c r="X12" s="30">
        <v>44794</v>
      </c>
      <c r="Y12" s="64">
        <v>80655</v>
      </c>
      <c r="Z12" s="13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25)</f>
        <v>40281</v>
      </c>
      <c r="AA12" s="13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25)</f>
        <v>49313</v>
      </c>
      <c r="AB12" s="64">
        <f t="shared" si="1"/>
        <v>89594</v>
      </c>
      <c r="AC12" s="13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25)</f>
        <v>42210</v>
      </c>
      <c r="AD12" s="13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25)</f>
        <v>51615</v>
      </c>
      <c r="AE12" s="64">
        <f t="shared" si="2"/>
        <v>93825</v>
      </c>
      <c r="AF12" s="13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25)</f>
        <v>44089</v>
      </c>
      <c r="AG12" s="13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25)</f>
        <v>53539</v>
      </c>
      <c r="AH12" s="64">
        <f t="shared" si="3"/>
        <v>97628</v>
      </c>
      <c r="AI12" s="13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25)</f>
        <v>45986</v>
      </c>
      <c r="AJ12" s="13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25)</f>
        <v>55316</v>
      </c>
      <c r="AK12" s="64">
        <f t="shared" si="4"/>
        <v>101302</v>
      </c>
      <c r="AL12" s="13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25)</f>
        <v>47626</v>
      </c>
      <c r="AM12" s="13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25)</f>
        <v>56537</v>
      </c>
      <c r="AN12" s="64">
        <f t="shared" si="5"/>
        <v>104163</v>
      </c>
      <c r="AO12" s="13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25)</f>
        <v>47551</v>
      </c>
      <c r="AP12" s="13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25)</f>
        <v>56531</v>
      </c>
      <c r="AQ12" s="64">
        <f t="shared" si="6"/>
        <v>104082</v>
      </c>
      <c r="AR12" s="13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25)</f>
        <v>46563</v>
      </c>
      <c r="AS12" s="13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25)</f>
        <v>55507</v>
      </c>
      <c r="AT12" s="64">
        <f t="shared" si="7"/>
        <v>102070</v>
      </c>
      <c r="AU12" s="13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25)</f>
        <v>44337</v>
      </c>
      <c r="AV12" s="13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25)</f>
        <v>53159</v>
      </c>
      <c r="AW12" s="64">
        <f t="shared" si="8"/>
        <v>97496</v>
      </c>
      <c r="AX12" s="13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25)</f>
        <v>40926</v>
      </c>
      <c r="AY12" s="13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25)</f>
        <v>49878</v>
      </c>
      <c r="AZ12" s="64">
        <f t="shared" si="9"/>
        <v>90804</v>
      </c>
      <c r="BA12" s="13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25)</f>
        <v>38223</v>
      </c>
      <c r="BB12" s="13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25)</f>
        <v>47067</v>
      </c>
      <c r="BC12" s="64">
        <f t="shared" si="10"/>
        <v>85290</v>
      </c>
      <c r="BD12" s="13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25)</f>
        <v>34921</v>
      </c>
      <c r="BE12" s="13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25)</f>
        <v>43224</v>
      </c>
      <c r="BF12" s="64">
        <f t="shared" si="11"/>
        <v>78145</v>
      </c>
      <c r="BG12" s="13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25)</f>
        <v>33014</v>
      </c>
      <c r="BH12" s="13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25)</f>
        <v>41164</v>
      </c>
      <c r="BI12" s="64">
        <f t="shared" si="12"/>
        <v>74178</v>
      </c>
      <c r="BJ12" s="13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25)</f>
        <v>32135</v>
      </c>
      <c r="BK12" s="13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25)</f>
        <v>41009</v>
      </c>
      <c r="BL12" s="64">
        <f t="shared" si="13"/>
        <v>73144</v>
      </c>
      <c r="BM12" s="13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25)</f>
        <v>32282</v>
      </c>
      <c r="BN12" s="13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25)</f>
        <v>41469</v>
      </c>
      <c r="BO12" s="64">
        <f t="shared" si="14"/>
        <v>73751</v>
      </c>
      <c r="BP12" s="13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25)</f>
        <v>35047</v>
      </c>
      <c r="BQ12" s="13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25)</f>
        <v>43851</v>
      </c>
      <c r="BR12" s="64">
        <f t="shared" si="15"/>
        <v>78898</v>
      </c>
      <c r="BS12" s="13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25)</f>
        <v>39377</v>
      </c>
      <c r="BT12" s="13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25)</f>
        <v>47540</v>
      </c>
      <c r="BU12" s="64">
        <f t="shared" si="16"/>
        <v>86917</v>
      </c>
      <c r="BV12"/>
      <c r="BW12"/>
      <c r="BX12"/>
      <c r="BY12"/>
      <c r="BZ12"/>
      <c r="CA12"/>
      <c r="CB12"/>
      <c r="CC12"/>
    </row>
    <row r="13" spans="1:81" s="54" customFormat="1" ht="14.1" customHeight="1">
      <c r="A13" s="68" t="s">
        <v>87</v>
      </c>
      <c r="B13" s="67">
        <v>49560</v>
      </c>
      <c r="C13" s="21">
        <v>59242</v>
      </c>
      <c r="D13" s="65">
        <v>108802</v>
      </c>
      <c r="E13" s="66">
        <v>48632</v>
      </c>
      <c r="F13" s="21">
        <v>59269</v>
      </c>
      <c r="G13" s="64">
        <v>107901</v>
      </c>
      <c r="H13" s="67">
        <v>47725</v>
      </c>
      <c r="I13" s="21">
        <v>58713</v>
      </c>
      <c r="J13" s="64">
        <v>106438</v>
      </c>
      <c r="K13" s="67">
        <v>46587</v>
      </c>
      <c r="L13" s="21">
        <v>57582</v>
      </c>
      <c r="M13" s="64">
        <v>104169</v>
      </c>
      <c r="N13" s="67">
        <v>45968</v>
      </c>
      <c r="O13" s="21">
        <v>56301</v>
      </c>
      <c r="P13" s="64">
        <v>102269</v>
      </c>
      <c r="Q13" s="67">
        <v>46039</v>
      </c>
      <c r="R13" s="21">
        <v>55622</v>
      </c>
      <c r="S13" s="64">
        <v>101661</v>
      </c>
      <c r="T13" s="67">
        <v>46525</v>
      </c>
      <c r="U13" s="21">
        <v>56117</v>
      </c>
      <c r="V13" s="64">
        <f t="shared" si="0"/>
        <v>102642</v>
      </c>
      <c r="W13" s="137">
        <v>50875</v>
      </c>
      <c r="X13" s="30">
        <v>59574</v>
      </c>
      <c r="Y13" s="64">
        <v>110449</v>
      </c>
      <c r="Z13" s="13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30)</f>
        <v>54221</v>
      </c>
      <c r="AA13" s="13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30)</f>
        <v>62415</v>
      </c>
      <c r="AB13" s="64">
        <f t="shared" si="1"/>
        <v>116636</v>
      </c>
      <c r="AC13" s="13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30)</f>
        <v>54859</v>
      </c>
      <c r="AD13" s="13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30)</f>
        <v>63504</v>
      </c>
      <c r="AE13" s="64">
        <f t="shared" si="2"/>
        <v>118363</v>
      </c>
      <c r="AF13" s="13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30)</f>
        <v>56810</v>
      </c>
      <c r="AG13" s="13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30)</f>
        <v>65428</v>
      </c>
      <c r="AH13" s="64">
        <f t="shared" si="3"/>
        <v>122238</v>
      </c>
      <c r="AI13" s="13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30)</f>
        <v>60563</v>
      </c>
      <c r="AJ13" s="13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30)</f>
        <v>68497</v>
      </c>
      <c r="AK13" s="64">
        <f t="shared" si="4"/>
        <v>129060</v>
      </c>
      <c r="AL13" s="13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30)</f>
        <v>64321</v>
      </c>
      <c r="AM13" s="13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30)</f>
        <v>72169</v>
      </c>
      <c r="AN13" s="64">
        <f t="shared" si="5"/>
        <v>136490</v>
      </c>
      <c r="AO13" s="13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30)</f>
        <v>67257</v>
      </c>
      <c r="AP13" s="13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30)</f>
        <v>75370</v>
      </c>
      <c r="AQ13" s="64">
        <f t="shared" si="6"/>
        <v>142627</v>
      </c>
      <c r="AR13" s="13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30)</f>
        <v>69439</v>
      </c>
      <c r="AS13" s="13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30)</f>
        <v>77622</v>
      </c>
      <c r="AT13" s="64">
        <f t="shared" si="7"/>
        <v>147061</v>
      </c>
      <c r="AU13" s="13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30)</f>
        <v>69060</v>
      </c>
      <c r="AV13" s="13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30)</f>
        <v>78107</v>
      </c>
      <c r="AW13" s="64">
        <f t="shared" si="8"/>
        <v>147167</v>
      </c>
      <c r="AX13" s="13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30)</f>
        <v>65984</v>
      </c>
      <c r="AY13" s="13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30)</f>
        <v>75925</v>
      </c>
      <c r="AZ13" s="64">
        <f t="shared" si="9"/>
        <v>141909</v>
      </c>
      <c r="BA13" s="13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30)</f>
        <v>62889</v>
      </c>
      <c r="BB13" s="13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30)</f>
        <v>73144</v>
      </c>
      <c r="BC13" s="64">
        <f t="shared" si="10"/>
        <v>136033</v>
      </c>
      <c r="BD13" s="13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30)</f>
        <v>59052</v>
      </c>
      <c r="BE13" s="13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30)</f>
        <v>69457</v>
      </c>
      <c r="BF13" s="64">
        <f t="shared" si="11"/>
        <v>128509</v>
      </c>
      <c r="BG13" s="13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30)</f>
        <v>56058</v>
      </c>
      <c r="BH13" s="13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30)</f>
        <v>66902</v>
      </c>
      <c r="BI13" s="64">
        <f t="shared" si="12"/>
        <v>122960</v>
      </c>
      <c r="BJ13" s="13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30)</f>
        <v>55067</v>
      </c>
      <c r="BK13" s="13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30)</f>
        <v>66492</v>
      </c>
      <c r="BL13" s="64">
        <f t="shared" si="13"/>
        <v>121559</v>
      </c>
      <c r="BM13" s="13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30)</f>
        <v>54421</v>
      </c>
      <c r="BN13" s="13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30)</f>
        <v>66438</v>
      </c>
      <c r="BO13" s="64">
        <f t="shared" si="14"/>
        <v>120859</v>
      </c>
      <c r="BP13" s="13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30)</f>
        <v>55221</v>
      </c>
      <c r="BQ13" s="13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30)</f>
        <v>67487</v>
      </c>
      <c r="BR13" s="64">
        <f t="shared" si="15"/>
        <v>122708</v>
      </c>
      <c r="BS13" s="13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30)</f>
        <v>56544</v>
      </c>
      <c r="BT13" s="13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30)</f>
        <v>68543</v>
      </c>
      <c r="BU13" s="64">
        <f t="shared" si="16"/>
        <v>125087</v>
      </c>
      <c r="BV13"/>
      <c r="BW13"/>
      <c r="BX13"/>
      <c r="BY13"/>
      <c r="BZ13"/>
      <c r="CA13"/>
      <c r="CB13"/>
      <c r="CC13"/>
    </row>
    <row r="14" spans="1:81" s="54" customFormat="1" ht="14.1" customHeight="1">
      <c r="A14" s="68" t="s">
        <v>88</v>
      </c>
      <c r="B14" s="67">
        <v>58879</v>
      </c>
      <c r="C14" s="21">
        <v>66805</v>
      </c>
      <c r="D14" s="65">
        <v>125684</v>
      </c>
      <c r="E14" s="66">
        <v>56094</v>
      </c>
      <c r="F14" s="21">
        <v>64056</v>
      </c>
      <c r="G14" s="64">
        <v>120150</v>
      </c>
      <c r="H14" s="67">
        <v>54100</v>
      </c>
      <c r="I14" s="21">
        <v>62092</v>
      </c>
      <c r="J14" s="64">
        <v>116192</v>
      </c>
      <c r="K14" s="67">
        <v>52716</v>
      </c>
      <c r="L14" s="21">
        <v>60550</v>
      </c>
      <c r="M14" s="64">
        <v>113266</v>
      </c>
      <c r="N14" s="67">
        <v>52571</v>
      </c>
      <c r="O14" s="21">
        <v>60611</v>
      </c>
      <c r="P14" s="64">
        <v>113182</v>
      </c>
      <c r="Q14" s="67">
        <v>53731</v>
      </c>
      <c r="R14" s="21">
        <v>62210</v>
      </c>
      <c r="S14" s="64">
        <v>115941</v>
      </c>
      <c r="T14" s="67">
        <v>56756</v>
      </c>
      <c r="U14" s="21">
        <v>65515</v>
      </c>
      <c r="V14" s="64">
        <f t="shared" si="0"/>
        <v>122271</v>
      </c>
      <c r="W14" s="137">
        <v>61409</v>
      </c>
      <c r="X14" s="30">
        <v>70224</v>
      </c>
      <c r="Y14" s="64">
        <v>131633</v>
      </c>
      <c r="Z14" s="13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35)</f>
        <v>64676</v>
      </c>
      <c r="AA14" s="13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35)</f>
        <v>73166</v>
      </c>
      <c r="AB14" s="64">
        <f t="shared" si="1"/>
        <v>137842</v>
      </c>
      <c r="AC14" s="13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35)</f>
        <v>65875</v>
      </c>
      <c r="AD14" s="13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35)</f>
        <v>74109</v>
      </c>
      <c r="AE14" s="64">
        <f t="shared" si="2"/>
        <v>139984</v>
      </c>
      <c r="AF14" s="13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35)</f>
        <v>66542</v>
      </c>
      <c r="AG14" s="13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35)</f>
        <v>74303</v>
      </c>
      <c r="AH14" s="64">
        <f t="shared" si="3"/>
        <v>140845</v>
      </c>
      <c r="AI14" s="13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35)</f>
        <v>67248</v>
      </c>
      <c r="AJ14" s="13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35)</f>
        <v>74609</v>
      </c>
      <c r="AK14" s="64">
        <f t="shared" si="4"/>
        <v>141857</v>
      </c>
      <c r="AL14" s="13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35)</f>
        <v>68460</v>
      </c>
      <c r="AM14" s="13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35)</f>
        <v>75403</v>
      </c>
      <c r="AN14" s="64">
        <f t="shared" si="5"/>
        <v>143863</v>
      </c>
      <c r="AO14" s="13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35)</f>
        <v>69254</v>
      </c>
      <c r="AP14" s="13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35)</f>
        <v>75939</v>
      </c>
      <c r="AQ14" s="64">
        <f t="shared" si="6"/>
        <v>145193</v>
      </c>
      <c r="AR14" s="13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35)</f>
        <v>69358</v>
      </c>
      <c r="AS14" s="13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35)</f>
        <v>76038</v>
      </c>
      <c r="AT14" s="64">
        <f t="shared" si="7"/>
        <v>145396</v>
      </c>
      <c r="AU14" s="13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35)</f>
        <v>69406</v>
      </c>
      <c r="AV14" s="13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35)</f>
        <v>76174</v>
      </c>
      <c r="AW14" s="64">
        <f t="shared" si="8"/>
        <v>145580</v>
      </c>
      <c r="AX14" s="13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35)</f>
        <v>69510</v>
      </c>
      <c r="AY14" s="13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35)</f>
        <v>76471</v>
      </c>
      <c r="AZ14" s="64">
        <f t="shared" si="9"/>
        <v>145981</v>
      </c>
      <c r="BA14" s="13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35)</f>
        <v>69745</v>
      </c>
      <c r="BB14" s="13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35)</f>
        <v>76993</v>
      </c>
      <c r="BC14" s="64">
        <f t="shared" si="10"/>
        <v>146738</v>
      </c>
      <c r="BD14" s="13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35)</f>
        <v>70248</v>
      </c>
      <c r="BE14" s="13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35)</f>
        <v>78217</v>
      </c>
      <c r="BF14" s="64">
        <f t="shared" si="11"/>
        <v>148465</v>
      </c>
      <c r="BG14" s="13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35)</f>
        <v>70014</v>
      </c>
      <c r="BH14" s="13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35)</f>
        <v>78456</v>
      </c>
      <c r="BI14" s="64">
        <f t="shared" si="12"/>
        <v>148470</v>
      </c>
      <c r="BJ14" s="13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35)</f>
        <v>70223</v>
      </c>
      <c r="BK14" s="13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35)</f>
        <v>79752</v>
      </c>
      <c r="BL14" s="64">
        <f t="shared" si="13"/>
        <v>149975</v>
      </c>
      <c r="BM14" s="13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35)</f>
        <v>70543</v>
      </c>
      <c r="BN14" s="13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35)</f>
        <v>81052</v>
      </c>
      <c r="BO14" s="64">
        <f t="shared" si="14"/>
        <v>151595</v>
      </c>
      <c r="BP14" s="13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35)</f>
        <v>71225</v>
      </c>
      <c r="BQ14" s="13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35)</f>
        <v>82457</v>
      </c>
      <c r="BR14" s="64">
        <f t="shared" si="15"/>
        <v>153682</v>
      </c>
      <c r="BS14" s="13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35)</f>
        <v>71905</v>
      </c>
      <c r="BT14" s="13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35)</f>
        <v>83480</v>
      </c>
      <c r="BU14" s="64">
        <f t="shared" si="16"/>
        <v>155385</v>
      </c>
      <c r="BV14"/>
      <c r="BW14"/>
      <c r="BX14"/>
      <c r="BY14"/>
      <c r="BZ14"/>
      <c r="CA14"/>
      <c r="CB14"/>
      <c r="CC14"/>
    </row>
    <row r="15" spans="1:81" s="54" customFormat="1" ht="14.1" customHeight="1">
      <c r="A15" s="68" t="s">
        <v>89</v>
      </c>
      <c r="B15" s="67">
        <v>64662</v>
      </c>
      <c r="C15" s="21">
        <v>70814</v>
      </c>
      <c r="D15" s="65">
        <v>135476</v>
      </c>
      <c r="E15" s="66">
        <v>63962</v>
      </c>
      <c r="F15" s="21">
        <v>70653</v>
      </c>
      <c r="G15" s="64">
        <v>134615</v>
      </c>
      <c r="H15" s="67">
        <v>62989</v>
      </c>
      <c r="I15" s="21">
        <v>69677</v>
      </c>
      <c r="J15" s="64">
        <v>132666</v>
      </c>
      <c r="K15" s="67">
        <v>62110</v>
      </c>
      <c r="L15" s="21">
        <v>69219</v>
      </c>
      <c r="M15" s="64">
        <v>131329</v>
      </c>
      <c r="N15" s="67">
        <v>61031</v>
      </c>
      <c r="O15" s="21">
        <v>68269</v>
      </c>
      <c r="P15" s="64">
        <v>129300</v>
      </c>
      <c r="Q15" s="67">
        <v>60256</v>
      </c>
      <c r="R15" s="21">
        <v>67397</v>
      </c>
      <c r="S15" s="64">
        <v>127653</v>
      </c>
      <c r="T15" s="67">
        <v>60184</v>
      </c>
      <c r="U15" s="21">
        <v>66938</v>
      </c>
      <c r="V15" s="64">
        <f t="shared" si="0"/>
        <v>127122</v>
      </c>
      <c r="W15" s="137">
        <v>62232</v>
      </c>
      <c r="X15" s="30">
        <v>68886</v>
      </c>
      <c r="Y15" s="64">
        <v>131118</v>
      </c>
      <c r="Z15" s="13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40)</f>
        <v>63833</v>
      </c>
      <c r="AA15" s="13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40)</f>
        <v>70349</v>
      </c>
      <c r="AB15" s="64">
        <f t="shared" si="1"/>
        <v>134182</v>
      </c>
      <c r="AC15" s="13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40)</f>
        <v>64942</v>
      </c>
      <c r="AD15" s="13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40)</f>
        <v>71905</v>
      </c>
      <c r="AE15" s="64">
        <f t="shared" si="2"/>
        <v>136847</v>
      </c>
      <c r="AF15" s="13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40)</f>
        <v>67412</v>
      </c>
      <c r="AG15" s="13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40)</f>
        <v>74362</v>
      </c>
      <c r="AH15" s="64">
        <f t="shared" si="3"/>
        <v>141774</v>
      </c>
      <c r="AI15" s="13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40)</f>
        <v>71530</v>
      </c>
      <c r="AJ15" s="13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40)</f>
        <v>78724</v>
      </c>
      <c r="AK15" s="64">
        <f t="shared" si="4"/>
        <v>150254</v>
      </c>
      <c r="AL15" s="13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40)</f>
        <v>75261</v>
      </c>
      <c r="AM15" s="13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40)</f>
        <v>82436</v>
      </c>
      <c r="AN15" s="64">
        <f t="shared" si="5"/>
        <v>157697</v>
      </c>
      <c r="AO15" s="13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40)</f>
        <v>77140</v>
      </c>
      <c r="AP15" s="13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40)</f>
        <v>84284</v>
      </c>
      <c r="AQ15" s="64">
        <f t="shared" si="6"/>
        <v>161424</v>
      </c>
      <c r="AR15" s="13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40)</f>
        <v>77951</v>
      </c>
      <c r="AS15" s="13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40)</f>
        <v>84699</v>
      </c>
      <c r="AT15" s="64">
        <f t="shared" si="7"/>
        <v>162650</v>
      </c>
      <c r="AU15" s="13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40)</f>
        <v>76518</v>
      </c>
      <c r="AV15" s="13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40)</f>
        <v>83029</v>
      </c>
      <c r="AW15" s="64">
        <f t="shared" si="8"/>
        <v>159547</v>
      </c>
      <c r="AX15" s="13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40)</f>
        <v>73489</v>
      </c>
      <c r="AY15" s="13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40)</f>
        <v>80222</v>
      </c>
      <c r="AZ15" s="64">
        <f t="shared" si="9"/>
        <v>153711</v>
      </c>
      <c r="BA15" s="13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40)</f>
        <v>71120</v>
      </c>
      <c r="BB15" s="13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40)</f>
        <v>78022</v>
      </c>
      <c r="BC15" s="64">
        <f t="shared" si="10"/>
        <v>149142</v>
      </c>
      <c r="BD15" s="13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40)</f>
        <v>69379</v>
      </c>
      <c r="BE15" s="13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40)</f>
        <v>76137</v>
      </c>
      <c r="BF15" s="64">
        <f t="shared" si="11"/>
        <v>145516</v>
      </c>
      <c r="BG15" s="13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40)</f>
        <v>68026</v>
      </c>
      <c r="BH15" s="13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40)</f>
        <v>75174</v>
      </c>
      <c r="BI15" s="64">
        <f t="shared" si="12"/>
        <v>143200</v>
      </c>
      <c r="BJ15" s="13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40)</f>
        <v>68888</v>
      </c>
      <c r="BK15" s="13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40)</f>
        <v>76394</v>
      </c>
      <c r="BL15" s="64">
        <f t="shared" si="13"/>
        <v>145282</v>
      </c>
      <c r="BM15" s="13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40)</f>
        <v>71623</v>
      </c>
      <c r="BN15" s="13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40)</f>
        <v>79086</v>
      </c>
      <c r="BO15" s="64">
        <f t="shared" si="14"/>
        <v>150709</v>
      </c>
      <c r="BP15" s="13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40)</f>
        <v>74754</v>
      </c>
      <c r="BQ15" s="13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40)</f>
        <v>82515</v>
      </c>
      <c r="BR15" s="64">
        <f t="shared" si="15"/>
        <v>157269</v>
      </c>
      <c r="BS15" s="13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40)</f>
        <v>78464</v>
      </c>
      <c r="BT15" s="13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40)</f>
        <v>86746</v>
      </c>
      <c r="BU15" s="64">
        <f t="shared" si="16"/>
        <v>165210</v>
      </c>
      <c r="BV15"/>
      <c r="BW15"/>
      <c r="BX15"/>
      <c r="BY15"/>
      <c r="BZ15"/>
      <c r="CA15"/>
      <c r="CB15"/>
      <c r="CC15"/>
    </row>
    <row r="16" spans="1:81" s="54" customFormat="1" ht="14.1" customHeight="1">
      <c r="A16" s="68" t="s">
        <v>90</v>
      </c>
      <c r="B16" s="67">
        <v>66367</v>
      </c>
      <c r="C16" s="21">
        <v>70886</v>
      </c>
      <c r="D16" s="65">
        <v>137253</v>
      </c>
      <c r="E16" s="66">
        <v>65565</v>
      </c>
      <c r="F16" s="21">
        <v>70862</v>
      </c>
      <c r="G16" s="64">
        <v>136427</v>
      </c>
      <c r="H16" s="67">
        <v>64227</v>
      </c>
      <c r="I16" s="21">
        <v>70096</v>
      </c>
      <c r="J16" s="64">
        <v>134323</v>
      </c>
      <c r="K16" s="67">
        <v>63543</v>
      </c>
      <c r="L16" s="21">
        <v>69783</v>
      </c>
      <c r="M16" s="64">
        <v>133326</v>
      </c>
      <c r="N16" s="67">
        <v>63850</v>
      </c>
      <c r="O16" s="21">
        <v>70091</v>
      </c>
      <c r="P16" s="64">
        <v>133941</v>
      </c>
      <c r="Q16" s="67">
        <v>64438</v>
      </c>
      <c r="R16" s="21">
        <v>70718</v>
      </c>
      <c r="S16" s="64">
        <v>135156</v>
      </c>
      <c r="T16" s="67">
        <v>66005</v>
      </c>
      <c r="U16" s="21">
        <v>72349</v>
      </c>
      <c r="V16" s="64">
        <f t="shared" si="0"/>
        <v>138354</v>
      </c>
      <c r="W16" s="137">
        <v>68744</v>
      </c>
      <c r="X16" s="30">
        <v>75051</v>
      </c>
      <c r="Y16" s="64">
        <v>143795</v>
      </c>
      <c r="Z16" s="13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45)</f>
        <v>71008</v>
      </c>
      <c r="AA16" s="13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45)</f>
        <v>77511</v>
      </c>
      <c r="AB16" s="64">
        <f t="shared" si="1"/>
        <v>148519</v>
      </c>
      <c r="AC16" s="13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45)</f>
        <v>71325</v>
      </c>
      <c r="AD16" s="13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45)</f>
        <v>77908</v>
      </c>
      <c r="AE16" s="64">
        <f t="shared" si="2"/>
        <v>149233</v>
      </c>
      <c r="AF16" s="13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45)</f>
        <v>71273</v>
      </c>
      <c r="AG16" s="13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45)</f>
        <v>77957</v>
      </c>
      <c r="AH16" s="64">
        <f t="shared" si="3"/>
        <v>149230</v>
      </c>
      <c r="AI16" s="13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45)</f>
        <v>71669</v>
      </c>
      <c r="AJ16" s="13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45)</f>
        <v>77508</v>
      </c>
      <c r="AK16" s="64">
        <f t="shared" si="4"/>
        <v>149177</v>
      </c>
      <c r="AL16" s="13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45)</f>
        <v>72354</v>
      </c>
      <c r="AM16" s="13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45)</f>
        <v>78201</v>
      </c>
      <c r="AN16" s="64">
        <f t="shared" si="5"/>
        <v>150555</v>
      </c>
      <c r="AO16" s="13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45)</f>
        <v>72575</v>
      </c>
      <c r="AP16" s="13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45)</f>
        <v>78421</v>
      </c>
      <c r="AQ16" s="64">
        <f t="shared" si="6"/>
        <v>150996</v>
      </c>
      <c r="AR16" s="13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45)</f>
        <v>73693</v>
      </c>
      <c r="AS16" s="13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45)</f>
        <v>79730</v>
      </c>
      <c r="AT16" s="64">
        <f t="shared" si="7"/>
        <v>153423</v>
      </c>
      <c r="AU16" s="13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45)</f>
        <v>74506</v>
      </c>
      <c r="AV16" s="13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45)</f>
        <v>81064</v>
      </c>
      <c r="AW16" s="64">
        <f t="shared" si="8"/>
        <v>155570</v>
      </c>
      <c r="AX16" s="13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45)</f>
        <v>75907</v>
      </c>
      <c r="AY16" s="13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45)</f>
        <v>82932</v>
      </c>
      <c r="AZ16" s="64">
        <f t="shared" si="9"/>
        <v>158839</v>
      </c>
      <c r="BA16" s="13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45)</f>
        <v>76711</v>
      </c>
      <c r="BB16" s="13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45)</f>
        <v>83780</v>
      </c>
      <c r="BC16" s="64">
        <f t="shared" si="10"/>
        <v>160491</v>
      </c>
      <c r="BD16" s="13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45)</f>
        <v>76167</v>
      </c>
      <c r="BE16" s="13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45)</f>
        <v>83402</v>
      </c>
      <c r="BF16" s="64">
        <f t="shared" si="11"/>
        <v>159569</v>
      </c>
      <c r="BG16" s="13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45)</f>
        <v>75585</v>
      </c>
      <c r="BH16" s="13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45)</f>
        <v>82489</v>
      </c>
      <c r="BI16" s="64">
        <f t="shared" si="12"/>
        <v>158074</v>
      </c>
      <c r="BJ16" s="13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45)</f>
        <v>74744</v>
      </c>
      <c r="BK16" s="13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45)</f>
        <v>81934</v>
      </c>
      <c r="BL16" s="64">
        <f t="shared" si="13"/>
        <v>156678</v>
      </c>
      <c r="BM16" s="13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45)</f>
        <v>74245</v>
      </c>
      <c r="BN16" s="13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45)</f>
        <v>81390</v>
      </c>
      <c r="BO16" s="64">
        <f t="shared" si="14"/>
        <v>155635</v>
      </c>
      <c r="BP16" s="13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45)</f>
        <v>74299</v>
      </c>
      <c r="BQ16" s="13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45)</f>
        <v>81165</v>
      </c>
      <c r="BR16" s="64">
        <f t="shared" si="15"/>
        <v>155464</v>
      </c>
      <c r="BS16" s="13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45)</f>
        <v>75440</v>
      </c>
      <c r="BT16" s="13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45)</f>
        <v>81987</v>
      </c>
      <c r="BU16" s="64">
        <f t="shared" si="16"/>
        <v>157427</v>
      </c>
      <c r="BV16"/>
      <c r="BW16"/>
      <c r="BX16"/>
      <c r="BY16"/>
      <c r="BZ16"/>
      <c r="CA16"/>
      <c r="CB16"/>
      <c r="CC16"/>
    </row>
    <row r="17" spans="1:81" s="54" customFormat="1" ht="14.1" customHeight="1">
      <c r="A17" s="68" t="s">
        <v>91</v>
      </c>
      <c r="B17" s="67">
        <v>67504</v>
      </c>
      <c r="C17" s="21">
        <v>68979</v>
      </c>
      <c r="D17" s="65">
        <v>136483</v>
      </c>
      <c r="E17" s="66">
        <v>67055</v>
      </c>
      <c r="F17" s="21">
        <v>69528</v>
      </c>
      <c r="G17" s="64">
        <v>136583</v>
      </c>
      <c r="H17" s="67">
        <v>66104</v>
      </c>
      <c r="I17" s="21">
        <v>69222</v>
      </c>
      <c r="J17" s="64">
        <v>135326</v>
      </c>
      <c r="K17" s="67">
        <v>65385</v>
      </c>
      <c r="L17" s="21">
        <v>69293</v>
      </c>
      <c r="M17" s="64">
        <v>134678</v>
      </c>
      <c r="N17" s="67">
        <v>64915</v>
      </c>
      <c r="O17" s="21">
        <v>69278</v>
      </c>
      <c r="P17" s="64">
        <v>134193</v>
      </c>
      <c r="Q17" s="67">
        <v>65095</v>
      </c>
      <c r="R17" s="21">
        <v>70036</v>
      </c>
      <c r="S17" s="64">
        <v>135131</v>
      </c>
      <c r="T17" s="67">
        <v>65918</v>
      </c>
      <c r="U17" s="21">
        <v>71323</v>
      </c>
      <c r="V17" s="64">
        <f t="shared" si="0"/>
        <v>137241</v>
      </c>
      <c r="W17" s="137">
        <v>67560</v>
      </c>
      <c r="X17" s="30">
        <v>73467</v>
      </c>
      <c r="Y17" s="64">
        <v>141027</v>
      </c>
      <c r="Z17" s="13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50)</f>
        <v>69106</v>
      </c>
      <c r="AA17" s="13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50)</f>
        <v>75354</v>
      </c>
      <c r="AB17" s="64">
        <f t="shared" si="1"/>
        <v>144460</v>
      </c>
      <c r="AC17" s="13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50)</f>
        <v>70391</v>
      </c>
      <c r="AD17" s="13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50)</f>
        <v>76881</v>
      </c>
      <c r="AE17" s="64">
        <f t="shared" si="2"/>
        <v>147272</v>
      </c>
      <c r="AF17" s="13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50)</f>
        <v>72052</v>
      </c>
      <c r="AG17" s="13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50)</f>
        <v>78492</v>
      </c>
      <c r="AH17" s="64">
        <f t="shared" si="3"/>
        <v>150544</v>
      </c>
      <c r="AI17" s="13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50)</f>
        <v>74204</v>
      </c>
      <c r="AJ17" s="13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50)</f>
        <v>80719</v>
      </c>
      <c r="AK17" s="64">
        <f t="shared" si="4"/>
        <v>154923</v>
      </c>
      <c r="AL17" s="13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50)</f>
        <v>76314</v>
      </c>
      <c r="AM17" s="13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50)</f>
        <v>82634</v>
      </c>
      <c r="AN17" s="64">
        <f t="shared" si="5"/>
        <v>158948</v>
      </c>
      <c r="AO17" s="13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50)</f>
        <v>77821</v>
      </c>
      <c r="AP17" s="13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50)</f>
        <v>83918</v>
      </c>
      <c r="AQ17" s="64">
        <f t="shared" si="6"/>
        <v>161739</v>
      </c>
      <c r="AR17" s="13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50)</f>
        <v>77734</v>
      </c>
      <c r="AS17" s="13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50)</f>
        <v>83927</v>
      </c>
      <c r="AT17" s="64">
        <f t="shared" si="7"/>
        <v>161661</v>
      </c>
      <c r="AU17" s="13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50)</f>
        <v>75917</v>
      </c>
      <c r="AV17" s="13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50)</f>
        <v>82192</v>
      </c>
      <c r="AW17" s="64">
        <f t="shared" si="8"/>
        <v>158109</v>
      </c>
      <c r="AX17" s="13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50)</f>
        <v>73651</v>
      </c>
      <c r="AY17" s="13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50)</f>
        <v>79534</v>
      </c>
      <c r="AZ17" s="64">
        <f t="shared" si="9"/>
        <v>153185</v>
      </c>
      <c r="BA17" s="13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50)</f>
        <v>71763</v>
      </c>
      <c r="BB17" s="13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50)</f>
        <v>77930</v>
      </c>
      <c r="BC17" s="64">
        <f t="shared" si="10"/>
        <v>149693</v>
      </c>
      <c r="BD17" s="13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50)</f>
        <v>70216</v>
      </c>
      <c r="BE17" s="13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50)</f>
        <v>76354</v>
      </c>
      <c r="BF17" s="64">
        <f t="shared" si="11"/>
        <v>146570</v>
      </c>
      <c r="BG17" s="13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50)</f>
        <v>70096</v>
      </c>
      <c r="BH17" s="13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50)</f>
        <v>76317</v>
      </c>
      <c r="BI17" s="64">
        <f t="shared" si="12"/>
        <v>146413</v>
      </c>
      <c r="BJ17" s="13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50)</f>
        <v>71588</v>
      </c>
      <c r="BK17" s="13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50)</f>
        <v>78100</v>
      </c>
      <c r="BL17" s="64">
        <f t="shared" si="13"/>
        <v>149688</v>
      </c>
      <c r="BM17" s="13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50)</f>
        <v>74876</v>
      </c>
      <c r="BN17" s="13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50)</f>
        <v>81827</v>
      </c>
      <c r="BO17" s="64">
        <f t="shared" si="14"/>
        <v>156703</v>
      </c>
      <c r="BP17" s="13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50)</f>
        <v>77990</v>
      </c>
      <c r="BQ17" s="13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50)</f>
        <v>85178</v>
      </c>
      <c r="BR17" s="64">
        <f t="shared" si="15"/>
        <v>163168</v>
      </c>
      <c r="BS17" s="13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50)</f>
        <v>79934</v>
      </c>
      <c r="BT17" s="13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50)</f>
        <v>87306</v>
      </c>
      <c r="BU17" s="64">
        <f t="shared" si="16"/>
        <v>167240</v>
      </c>
      <c r="BV17"/>
      <c r="BW17"/>
      <c r="BX17"/>
      <c r="BY17"/>
      <c r="BZ17"/>
      <c r="CA17"/>
      <c r="CB17"/>
      <c r="CC17"/>
    </row>
    <row r="18" spans="1:81" s="54" customFormat="1" ht="14.1" customHeight="1">
      <c r="A18" s="68" t="s">
        <v>92</v>
      </c>
      <c r="B18" s="67">
        <v>51769</v>
      </c>
      <c r="C18" s="21">
        <v>50914</v>
      </c>
      <c r="D18" s="65">
        <v>102683</v>
      </c>
      <c r="E18" s="66">
        <v>55343</v>
      </c>
      <c r="F18" s="21">
        <v>54988</v>
      </c>
      <c r="G18" s="64">
        <v>110331</v>
      </c>
      <c r="H18" s="67">
        <v>58911</v>
      </c>
      <c r="I18" s="21">
        <v>58830</v>
      </c>
      <c r="J18" s="64">
        <v>117741</v>
      </c>
      <c r="K18" s="67">
        <v>61651</v>
      </c>
      <c r="L18" s="21">
        <v>61891</v>
      </c>
      <c r="M18" s="64">
        <v>123542</v>
      </c>
      <c r="N18" s="67">
        <v>63497</v>
      </c>
      <c r="O18" s="21">
        <v>64814</v>
      </c>
      <c r="P18" s="64">
        <v>128311</v>
      </c>
      <c r="Q18" s="67">
        <v>65610</v>
      </c>
      <c r="R18" s="21">
        <v>67594</v>
      </c>
      <c r="S18" s="64">
        <v>133204</v>
      </c>
      <c r="T18" s="67">
        <v>66327</v>
      </c>
      <c r="U18" s="21">
        <v>68891</v>
      </c>
      <c r="V18" s="64">
        <f t="shared" si="0"/>
        <v>135218</v>
      </c>
      <c r="W18" s="137">
        <v>67369</v>
      </c>
      <c r="X18" s="30">
        <v>70734</v>
      </c>
      <c r="Y18" s="64">
        <v>138103</v>
      </c>
      <c r="Z18" s="13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55)</f>
        <v>68272</v>
      </c>
      <c r="AA18" s="13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55)</f>
        <v>72481</v>
      </c>
      <c r="AB18" s="64">
        <f t="shared" si="1"/>
        <v>140753</v>
      </c>
      <c r="AC18" s="13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55)</f>
        <v>68701</v>
      </c>
      <c r="AD18" s="13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55)</f>
        <v>73499</v>
      </c>
      <c r="AE18" s="64">
        <f t="shared" si="2"/>
        <v>142200</v>
      </c>
      <c r="AF18" s="13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55)</f>
        <v>69590</v>
      </c>
      <c r="AG18" s="13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55)</f>
        <v>74774</v>
      </c>
      <c r="AH18" s="64">
        <f t="shared" si="3"/>
        <v>144364</v>
      </c>
      <c r="AI18" s="13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55)</f>
        <v>70673</v>
      </c>
      <c r="AJ18" s="13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55)</f>
        <v>76128</v>
      </c>
      <c r="AK18" s="64">
        <f t="shared" si="4"/>
        <v>146801</v>
      </c>
      <c r="AL18" s="13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55)</f>
        <v>71616</v>
      </c>
      <c r="AM18" s="13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55)</f>
        <v>77569</v>
      </c>
      <c r="AN18" s="64">
        <f t="shared" si="5"/>
        <v>149185</v>
      </c>
      <c r="AO18" s="13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55)</f>
        <v>72561</v>
      </c>
      <c r="AP18" s="13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55)</f>
        <v>78730</v>
      </c>
      <c r="AQ18" s="64">
        <f t="shared" si="6"/>
        <v>151291</v>
      </c>
      <c r="AR18" s="13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55)</f>
        <v>73593</v>
      </c>
      <c r="AS18" s="13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55)</f>
        <v>79972</v>
      </c>
      <c r="AT18" s="64">
        <f t="shared" si="7"/>
        <v>153565</v>
      </c>
      <c r="AU18" s="13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55)</f>
        <v>74102</v>
      </c>
      <c r="AV18" s="13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55)</f>
        <v>80320</v>
      </c>
      <c r="AW18" s="64">
        <f t="shared" si="8"/>
        <v>154422</v>
      </c>
      <c r="AX18" s="13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55)</f>
        <v>74038</v>
      </c>
      <c r="AY18" s="13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55)</f>
        <v>80650</v>
      </c>
      <c r="AZ18" s="64">
        <f t="shared" si="9"/>
        <v>154688</v>
      </c>
      <c r="BA18" s="13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55)</f>
        <v>73948</v>
      </c>
      <c r="BB18" s="13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55)</f>
        <v>80539</v>
      </c>
      <c r="BC18" s="64">
        <f t="shared" si="10"/>
        <v>154487</v>
      </c>
      <c r="BD18" s="13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55)</f>
        <v>73633</v>
      </c>
      <c r="BE18" s="13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55)</f>
        <v>80082</v>
      </c>
      <c r="BF18" s="64">
        <f t="shared" si="11"/>
        <v>153715</v>
      </c>
      <c r="BG18" s="13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55)</f>
        <v>72452</v>
      </c>
      <c r="BH18" s="13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55)</f>
        <v>79037</v>
      </c>
      <c r="BI18" s="64">
        <f t="shared" si="12"/>
        <v>151489</v>
      </c>
      <c r="BJ18" s="13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55)</f>
        <v>71138</v>
      </c>
      <c r="BK18" s="13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55)</f>
        <v>77897</v>
      </c>
      <c r="BL18" s="64">
        <f t="shared" si="13"/>
        <v>149035</v>
      </c>
      <c r="BM18" s="13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55)</f>
        <v>70829</v>
      </c>
      <c r="BN18" s="13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55)</f>
        <v>77064</v>
      </c>
      <c r="BO18" s="64">
        <f t="shared" si="14"/>
        <v>147893</v>
      </c>
      <c r="BP18" s="13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55)</f>
        <v>70934</v>
      </c>
      <c r="BQ18" s="13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55)</f>
        <v>77227</v>
      </c>
      <c r="BR18" s="64">
        <f t="shared" si="15"/>
        <v>148161</v>
      </c>
      <c r="BS18" s="13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55)</f>
        <v>71417</v>
      </c>
      <c r="BT18" s="13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55)</f>
        <v>77621</v>
      </c>
      <c r="BU18" s="64">
        <f t="shared" si="16"/>
        <v>149038</v>
      </c>
      <c r="BV18"/>
      <c r="BW18"/>
      <c r="BX18"/>
      <c r="BY18"/>
      <c r="BZ18"/>
      <c r="CA18"/>
      <c r="CB18"/>
      <c r="CC18"/>
    </row>
    <row r="19" spans="1:81" s="54" customFormat="1" ht="14.1" customHeight="1">
      <c r="A19" s="68" t="s">
        <v>93</v>
      </c>
      <c r="B19" s="67">
        <v>37446</v>
      </c>
      <c r="C19" s="21">
        <v>36681</v>
      </c>
      <c r="D19" s="65">
        <v>74127</v>
      </c>
      <c r="E19" s="66">
        <v>39492</v>
      </c>
      <c r="F19" s="21">
        <v>38947</v>
      </c>
      <c r="G19" s="64">
        <v>78439</v>
      </c>
      <c r="H19" s="67">
        <v>41258</v>
      </c>
      <c r="I19" s="21">
        <v>40706</v>
      </c>
      <c r="J19" s="64">
        <v>81964</v>
      </c>
      <c r="K19" s="67">
        <v>43523</v>
      </c>
      <c r="L19" s="21">
        <v>43359</v>
      </c>
      <c r="M19" s="64">
        <v>86882</v>
      </c>
      <c r="N19" s="67">
        <v>46437</v>
      </c>
      <c r="O19" s="21">
        <v>46132</v>
      </c>
      <c r="P19" s="64">
        <v>92569</v>
      </c>
      <c r="Q19" s="67">
        <v>49456</v>
      </c>
      <c r="R19" s="21">
        <v>49662</v>
      </c>
      <c r="S19" s="64">
        <v>99118</v>
      </c>
      <c r="T19" s="67">
        <v>53513</v>
      </c>
      <c r="U19" s="21">
        <v>53988</v>
      </c>
      <c r="V19" s="64">
        <f t="shared" si="0"/>
        <v>107501</v>
      </c>
      <c r="W19" s="137">
        <v>58199</v>
      </c>
      <c r="X19" s="30">
        <v>59024</v>
      </c>
      <c r="Y19" s="64">
        <v>117223</v>
      </c>
      <c r="Z19" s="13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60)</f>
        <v>61688</v>
      </c>
      <c r="AA19" s="13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60)</f>
        <v>62997</v>
      </c>
      <c r="AB19" s="64">
        <f t="shared" si="1"/>
        <v>124685</v>
      </c>
      <c r="AC19" s="13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60)</f>
        <v>63910</v>
      </c>
      <c r="AD19" s="13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60)</f>
        <v>66395</v>
      </c>
      <c r="AE19" s="64">
        <f t="shared" si="2"/>
        <v>130305</v>
      </c>
      <c r="AF19" s="13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60)</f>
        <v>66356</v>
      </c>
      <c r="AG19" s="13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60)</f>
        <v>69462</v>
      </c>
      <c r="AH19" s="64">
        <f t="shared" si="3"/>
        <v>135818</v>
      </c>
      <c r="AI19" s="13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60)</f>
        <v>67154</v>
      </c>
      <c r="AJ19" s="13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60)</f>
        <v>70889</v>
      </c>
      <c r="AK19" s="64">
        <f t="shared" si="4"/>
        <v>138043</v>
      </c>
      <c r="AL19" s="13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60)</f>
        <v>68283</v>
      </c>
      <c r="AM19" s="13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60)</f>
        <v>72199</v>
      </c>
      <c r="AN19" s="64">
        <f t="shared" si="5"/>
        <v>140482</v>
      </c>
      <c r="AO19" s="13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60)</f>
        <v>68535</v>
      </c>
      <c r="AP19" s="13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60)</f>
        <v>73459</v>
      </c>
      <c r="AQ19" s="64">
        <f t="shared" si="6"/>
        <v>141994</v>
      </c>
      <c r="AR19" s="13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60)</f>
        <v>68792</v>
      </c>
      <c r="AS19" s="13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60)</f>
        <v>74106</v>
      </c>
      <c r="AT19" s="64">
        <f t="shared" si="7"/>
        <v>142898</v>
      </c>
      <c r="AU19" s="13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60)</f>
        <v>68662</v>
      </c>
      <c r="AV19" s="13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60)</f>
        <v>74304</v>
      </c>
      <c r="AW19" s="64">
        <f t="shared" si="8"/>
        <v>142966</v>
      </c>
      <c r="AX19" s="13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60)</f>
        <v>68327</v>
      </c>
      <c r="AY19" s="13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60)</f>
        <v>74175</v>
      </c>
      <c r="AZ19" s="64">
        <f t="shared" si="9"/>
        <v>142502</v>
      </c>
      <c r="BA19" s="13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60)</f>
        <v>67819</v>
      </c>
      <c r="BB19" s="13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60)</f>
        <v>74132</v>
      </c>
      <c r="BC19" s="64">
        <f t="shared" si="10"/>
        <v>141951</v>
      </c>
      <c r="BD19" s="13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60)</f>
        <v>67526</v>
      </c>
      <c r="BE19" s="13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60)</f>
        <v>74242</v>
      </c>
      <c r="BF19" s="64">
        <f t="shared" si="11"/>
        <v>141768</v>
      </c>
      <c r="BG19" s="13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60)</f>
        <v>67753</v>
      </c>
      <c r="BH19" s="13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60)</f>
        <v>74583</v>
      </c>
      <c r="BI19" s="64">
        <f t="shared" si="12"/>
        <v>142336</v>
      </c>
      <c r="BJ19" s="13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60)</f>
        <v>68462</v>
      </c>
      <c r="BK19" s="13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60)</f>
        <v>75269</v>
      </c>
      <c r="BL19" s="64">
        <f t="shared" si="13"/>
        <v>143731</v>
      </c>
      <c r="BM19" s="13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60)</f>
        <v>69916.100000000006</v>
      </c>
      <c r="BN19" s="13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60)</f>
        <v>77026.100000000006</v>
      </c>
      <c r="BO19" s="64">
        <f t="shared" si="14"/>
        <v>146942.20000000001</v>
      </c>
      <c r="BP19" s="13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60)</f>
        <v>71514</v>
      </c>
      <c r="BQ19" s="13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60)</f>
        <v>78506</v>
      </c>
      <c r="BR19" s="64">
        <f t="shared" si="15"/>
        <v>150020</v>
      </c>
      <c r="BS19" s="13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60)</f>
        <v>72838</v>
      </c>
      <c r="BT19" s="13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60)</f>
        <v>79721</v>
      </c>
      <c r="BU19" s="64">
        <f t="shared" si="16"/>
        <v>152559</v>
      </c>
      <c r="BV19"/>
      <c r="BW19"/>
      <c r="BX19"/>
      <c r="BY19"/>
      <c r="BZ19"/>
      <c r="CA19"/>
      <c r="CB19"/>
      <c r="CC19"/>
    </row>
    <row r="20" spans="1:81" s="54" customFormat="1" ht="14.1" customHeight="1">
      <c r="A20" s="68" t="s">
        <v>94</v>
      </c>
      <c r="B20" s="67">
        <v>26202</v>
      </c>
      <c r="C20" s="21">
        <v>27206</v>
      </c>
      <c r="D20" s="65">
        <v>53408</v>
      </c>
      <c r="E20" s="66">
        <v>27823</v>
      </c>
      <c r="F20" s="21">
        <v>28699</v>
      </c>
      <c r="G20" s="64">
        <v>56522</v>
      </c>
      <c r="H20" s="67">
        <v>29165</v>
      </c>
      <c r="I20" s="21">
        <v>30023</v>
      </c>
      <c r="J20" s="64">
        <v>59188</v>
      </c>
      <c r="K20" s="67">
        <v>31057</v>
      </c>
      <c r="L20" s="21">
        <v>31513</v>
      </c>
      <c r="M20" s="64">
        <v>62570</v>
      </c>
      <c r="N20" s="67">
        <v>33121</v>
      </c>
      <c r="O20" s="21">
        <v>33445</v>
      </c>
      <c r="P20" s="64">
        <v>66566</v>
      </c>
      <c r="Q20" s="67">
        <v>35431</v>
      </c>
      <c r="R20" s="21">
        <v>35752</v>
      </c>
      <c r="S20" s="64">
        <v>71183</v>
      </c>
      <c r="T20" s="67">
        <v>37636</v>
      </c>
      <c r="U20" s="21">
        <v>38069</v>
      </c>
      <c r="V20" s="64">
        <f t="shared" si="0"/>
        <v>75705</v>
      </c>
      <c r="W20" s="137">
        <v>40040</v>
      </c>
      <c r="X20" s="30">
        <v>40579</v>
      </c>
      <c r="Y20" s="64">
        <v>80619</v>
      </c>
      <c r="Z20" s="13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65)</f>
        <v>42595</v>
      </c>
      <c r="AA20" s="13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65)</f>
        <v>43605</v>
      </c>
      <c r="AB20" s="64">
        <f t="shared" si="1"/>
        <v>86200</v>
      </c>
      <c r="AC20" s="13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65)</f>
        <v>45555</v>
      </c>
      <c r="AD20" s="13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65)</f>
        <v>46533</v>
      </c>
      <c r="AE20" s="64">
        <f t="shared" si="2"/>
        <v>92088</v>
      </c>
      <c r="AF20" s="13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65)</f>
        <v>48346</v>
      </c>
      <c r="AG20" s="13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65)</f>
        <v>49935</v>
      </c>
      <c r="AH20" s="64">
        <f t="shared" si="3"/>
        <v>98281</v>
      </c>
      <c r="AI20" s="13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65)</f>
        <v>52198</v>
      </c>
      <c r="AJ20" s="13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65)</f>
        <v>54292</v>
      </c>
      <c r="AK20" s="64">
        <f t="shared" si="4"/>
        <v>106490</v>
      </c>
      <c r="AL20" s="13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65)</f>
        <v>56020</v>
      </c>
      <c r="AM20" s="13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65)</f>
        <v>58997</v>
      </c>
      <c r="AN20" s="64">
        <f t="shared" si="5"/>
        <v>115017</v>
      </c>
      <c r="AO20" s="13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65)</f>
        <v>59015</v>
      </c>
      <c r="AP20" s="13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65)</f>
        <v>62362</v>
      </c>
      <c r="AQ20" s="64">
        <f t="shared" si="6"/>
        <v>121377</v>
      </c>
      <c r="AR20" s="13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65)</f>
        <v>61122</v>
      </c>
      <c r="AS20" s="13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65)</f>
        <v>65535</v>
      </c>
      <c r="AT20" s="64">
        <f t="shared" si="7"/>
        <v>126657</v>
      </c>
      <c r="AU20" s="13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65)</f>
        <v>62976</v>
      </c>
      <c r="AV20" s="13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65)</f>
        <v>67931</v>
      </c>
      <c r="AW20" s="64">
        <f t="shared" si="8"/>
        <v>130907</v>
      </c>
      <c r="AX20" s="13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65)</f>
        <v>62818</v>
      </c>
      <c r="AY20" s="13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65)</f>
        <v>68462</v>
      </c>
      <c r="AZ20" s="64">
        <f t="shared" si="9"/>
        <v>131280</v>
      </c>
      <c r="BA20" s="13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65)</f>
        <v>62517</v>
      </c>
      <c r="BB20" s="13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65)</f>
        <v>68315</v>
      </c>
      <c r="BC20" s="64">
        <f t="shared" si="10"/>
        <v>130832</v>
      </c>
      <c r="BD20" s="13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65)</f>
        <v>62117</v>
      </c>
      <c r="BE20" s="13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65)</f>
        <v>68400</v>
      </c>
      <c r="BF20" s="64">
        <f t="shared" si="11"/>
        <v>130517</v>
      </c>
      <c r="BG20" s="13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65)</f>
        <v>61825</v>
      </c>
      <c r="BH20" s="13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65)</f>
        <v>68328</v>
      </c>
      <c r="BI20" s="64">
        <f t="shared" si="12"/>
        <v>130153</v>
      </c>
      <c r="BJ20" s="13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65)</f>
        <v>61914</v>
      </c>
      <c r="BK20" s="13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65)</f>
        <v>68809</v>
      </c>
      <c r="BL20" s="64">
        <f t="shared" si="13"/>
        <v>130723</v>
      </c>
      <c r="BM20" s="13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65)</f>
        <v>62946</v>
      </c>
      <c r="BN20" s="13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65)</f>
        <v>70022</v>
      </c>
      <c r="BO20" s="64">
        <f t="shared" si="14"/>
        <v>132968</v>
      </c>
      <c r="BP20" s="13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65)</f>
        <v>64019</v>
      </c>
      <c r="BQ20" s="13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65)</f>
        <v>71407</v>
      </c>
      <c r="BR20" s="64">
        <f t="shared" si="15"/>
        <v>135426</v>
      </c>
      <c r="BS20" s="13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65)</f>
        <v>65257</v>
      </c>
      <c r="BT20" s="13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65)</f>
        <v>72789</v>
      </c>
      <c r="BU20" s="64">
        <f t="shared" si="16"/>
        <v>138046</v>
      </c>
      <c r="BV20"/>
      <c r="BW20"/>
      <c r="BX20"/>
      <c r="BY20"/>
      <c r="BZ20"/>
      <c r="CA20"/>
      <c r="CB20"/>
      <c r="CC20"/>
    </row>
    <row r="21" spans="1:81" s="54" customFormat="1" ht="14.1" customHeight="1">
      <c r="A21" s="68" t="s">
        <v>95</v>
      </c>
      <c r="B21" s="67">
        <v>21958</v>
      </c>
      <c r="C21" s="21">
        <v>25028</v>
      </c>
      <c r="D21" s="65">
        <v>46986</v>
      </c>
      <c r="E21" s="66">
        <v>22905</v>
      </c>
      <c r="F21" s="21">
        <v>25641</v>
      </c>
      <c r="G21" s="64">
        <v>48546</v>
      </c>
      <c r="H21" s="67">
        <v>23058</v>
      </c>
      <c r="I21" s="21">
        <v>25540</v>
      </c>
      <c r="J21" s="64">
        <v>48598</v>
      </c>
      <c r="K21" s="67">
        <v>23209</v>
      </c>
      <c r="L21" s="21">
        <v>25653</v>
      </c>
      <c r="M21" s="64">
        <v>48862</v>
      </c>
      <c r="N21" s="67">
        <v>23771</v>
      </c>
      <c r="O21" s="21">
        <v>26231</v>
      </c>
      <c r="P21" s="64">
        <v>50002</v>
      </c>
      <c r="Q21" s="67">
        <v>24653</v>
      </c>
      <c r="R21" s="21">
        <v>26775</v>
      </c>
      <c r="S21" s="64">
        <v>51428</v>
      </c>
      <c r="T21" s="67">
        <v>26083</v>
      </c>
      <c r="U21" s="21">
        <v>28080</v>
      </c>
      <c r="V21" s="64">
        <f t="shared" si="0"/>
        <v>54163</v>
      </c>
      <c r="W21" s="137">
        <v>27795</v>
      </c>
      <c r="X21" s="30">
        <v>29765</v>
      </c>
      <c r="Y21" s="64">
        <v>57560</v>
      </c>
      <c r="Z21" s="13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70)</f>
        <v>29748</v>
      </c>
      <c r="AA21" s="13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70)</f>
        <v>31385</v>
      </c>
      <c r="AB21" s="64">
        <f t="shared" si="1"/>
        <v>61133</v>
      </c>
      <c r="AC21" s="13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70)</f>
        <v>31648</v>
      </c>
      <c r="AD21" s="13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70)</f>
        <v>33334</v>
      </c>
      <c r="AE21" s="64">
        <f t="shared" si="2"/>
        <v>64982</v>
      </c>
      <c r="AF21" s="13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70)</f>
        <v>33669</v>
      </c>
      <c r="AG21" s="13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70)</f>
        <v>35465</v>
      </c>
      <c r="AH21" s="64">
        <f t="shared" si="3"/>
        <v>69134</v>
      </c>
      <c r="AI21" s="13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70)</f>
        <v>35659</v>
      </c>
      <c r="AJ21" s="13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70)</f>
        <v>37549</v>
      </c>
      <c r="AK21" s="64">
        <f t="shared" si="4"/>
        <v>73208</v>
      </c>
      <c r="AL21" s="13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70)</f>
        <v>37676</v>
      </c>
      <c r="AM21" s="13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70)</f>
        <v>39828</v>
      </c>
      <c r="AN21" s="64">
        <f t="shared" si="5"/>
        <v>77504</v>
      </c>
      <c r="AO21" s="13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70)</f>
        <v>39916</v>
      </c>
      <c r="AP21" s="13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70)</f>
        <v>42654</v>
      </c>
      <c r="AQ21" s="64">
        <f t="shared" si="6"/>
        <v>82570</v>
      </c>
      <c r="AR21" s="13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70)</f>
        <v>42544</v>
      </c>
      <c r="AS21" s="13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70)</f>
        <v>45309</v>
      </c>
      <c r="AT21" s="64">
        <f t="shared" si="7"/>
        <v>87853</v>
      </c>
      <c r="AU21" s="13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70)</f>
        <v>44598</v>
      </c>
      <c r="AV21" s="13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70)</f>
        <v>48158</v>
      </c>
      <c r="AW21" s="64">
        <f t="shared" si="8"/>
        <v>92756</v>
      </c>
      <c r="AX21" s="13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70)</f>
        <v>47236</v>
      </c>
      <c r="AY21" s="13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70)</f>
        <v>51715</v>
      </c>
      <c r="AZ21" s="64">
        <f t="shared" si="9"/>
        <v>98951</v>
      </c>
      <c r="BA21" s="13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70)</f>
        <v>49999</v>
      </c>
      <c r="BB21" s="13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70)</f>
        <v>55355</v>
      </c>
      <c r="BC21" s="64">
        <f t="shared" si="10"/>
        <v>105354</v>
      </c>
      <c r="BD21" s="13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70)</f>
        <v>52134</v>
      </c>
      <c r="BE21" s="13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70)</f>
        <v>57959</v>
      </c>
      <c r="BF21" s="64">
        <f t="shared" si="11"/>
        <v>110093</v>
      </c>
      <c r="BG21" s="13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70)</f>
        <v>53564</v>
      </c>
      <c r="BH21" s="13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70)</f>
        <v>60391</v>
      </c>
      <c r="BI21" s="64">
        <f t="shared" si="12"/>
        <v>113955</v>
      </c>
      <c r="BJ21" s="13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70)</f>
        <v>55520</v>
      </c>
      <c r="BK21" s="13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70)</f>
        <v>62705</v>
      </c>
      <c r="BL21" s="64">
        <f t="shared" si="13"/>
        <v>118225</v>
      </c>
      <c r="BM21" s="13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70)</f>
        <v>56218</v>
      </c>
      <c r="BN21" s="13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70)</f>
        <v>63791</v>
      </c>
      <c r="BO21" s="64">
        <f t="shared" si="14"/>
        <v>120009</v>
      </c>
      <c r="BP21" s="13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70)</f>
        <v>57178</v>
      </c>
      <c r="BQ21" s="13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70)</f>
        <v>64693</v>
      </c>
      <c r="BR21" s="64">
        <f t="shared" si="15"/>
        <v>121871</v>
      </c>
      <c r="BS21" s="13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70)</f>
        <v>57814</v>
      </c>
      <c r="BT21" s="13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70)</f>
        <v>65792</v>
      </c>
      <c r="BU21" s="64">
        <f t="shared" si="16"/>
        <v>123606</v>
      </c>
      <c r="BV21"/>
      <c r="BW21"/>
      <c r="BX21"/>
      <c r="BY21"/>
      <c r="BZ21"/>
      <c r="CA21"/>
      <c r="CB21"/>
      <c r="CC21"/>
    </row>
    <row r="22" spans="1:81" s="54" customFormat="1" ht="14.1" customHeight="1">
      <c r="A22" s="68" t="s">
        <v>96</v>
      </c>
      <c r="B22" s="67">
        <v>10662</v>
      </c>
      <c r="C22" s="21">
        <v>20155</v>
      </c>
      <c r="D22" s="65">
        <v>30817</v>
      </c>
      <c r="E22" s="66">
        <v>12346</v>
      </c>
      <c r="F22" s="21">
        <v>20827</v>
      </c>
      <c r="G22" s="64">
        <v>33173</v>
      </c>
      <c r="H22" s="67">
        <v>14267</v>
      </c>
      <c r="I22" s="21">
        <v>21055</v>
      </c>
      <c r="J22" s="64">
        <v>35322</v>
      </c>
      <c r="K22" s="67">
        <v>16285</v>
      </c>
      <c r="L22" s="21">
        <v>21866</v>
      </c>
      <c r="M22" s="64">
        <v>38151</v>
      </c>
      <c r="N22" s="67">
        <v>17917</v>
      </c>
      <c r="O22" s="21">
        <v>22424</v>
      </c>
      <c r="P22" s="64">
        <v>40341</v>
      </c>
      <c r="Q22" s="67">
        <v>19569</v>
      </c>
      <c r="R22" s="21">
        <v>23312</v>
      </c>
      <c r="S22" s="64">
        <v>42881</v>
      </c>
      <c r="T22" s="67">
        <v>20417</v>
      </c>
      <c r="U22" s="21">
        <v>23849</v>
      </c>
      <c r="V22" s="64">
        <f t="shared" si="0"/>
        <v>44266</v>
      </c>
      <c r="W22" s="137">
        <v>21150</v>
      </c>
      <c r="X22" s="30">
        <v>24373</v>
      </c>
      <c r="Y22" s="64">
        <v>45523</v>
      </c>
      <c r="Z22" s="13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75)</f>
        <v>21532</v>
      </c>
      <c r="AA22" s="13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75)</f>
        <v>24722</v>
      </c>
      <c r="AB22" s="64">
        <f t="shared" si="1"/>
        <v>46254</v>
      </c>
      <c r="AC22" s="13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75)</f>
        <v>22007</v>
      </c>
      <c r="AD22" s="13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75)</f>
        <v>25408</v>
      </c>
      <c r="AE22" s="64">
        <f t="shared" si="2"/>
        <v>47415</v>
      </c>
      <c r="AF22" s="13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75)</f>
        <v>22660</v>
      </c>
      <c r="AG22" s="13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75)</f>
        <v>25776</v>
      </c>
      <c r="AH22" s="64">
        <f t="shared" si="3"/>
        <v>48436</v>
      </c>
      <c r="AI22" s="13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75)</f>
        <v>23815</v>
      </c>
      <c r="AJ22" s="13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75)</f>
        <v>26894</v>
      </c>
      <c r="AK22" s="64">
        <f t="shared" si="4"/>
        <v>50709</v>
      </c>
      <c r="AL22" s="13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75)</f>
        <v>25189</v>
      </c>
      <c r="AM22" s="13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75)</f>
        <v>28368</v>
      </c>
      <c r="AN22" s="64">
        <f t="shared" si="5"/>
        <v>53557</v>
      </c>
      <c r="AO22" s="13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75)</f>
        <v>26752</v>
      </c>
      <c r="AP22" s="13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75)</f>
        <v>29706</v>
      </c>
      <c r="AQ22" s="64">
        <f t="shared" si="6"/>
        <v>56458</v>
      </c>
      <c r="AR22" s="13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75)</f>
        <v>28406</v>
      </c>
      <c r="AS22" s="13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75)</f>
        <v>31329</v>
      </c>
      <c r="AT22" s="64">
        <f t="shared" si="7"/>
        <v>59735</v>
      </c>
      <c r="AU22" s="13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75)</f>
        <v>29973</v>
      </c>
      <c r="AV22" s="13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75)</f>
        <v>32978</v>
      </c>
      <c r="AW22" s="64">
        <f t="shared" si="8"/>
        <v>62951</v>
      </c>
      <c r="AX22" s="13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75)</f>
        <v>31485</v>
      </c>
      <c r="AY22" s="13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75)</f>
        <v>34655</v>
      </c>
      <c r="AZ22" s="64">
        <f t="shared" si="9"/>
        <v>66140</v>
      </c>
      <c r="BA22" s="13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75)</f>
        <v>32866</v>
      </c>
      <c r="BB22" s="13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75)</f>
        <v>36194</v>
      </c>
      <c r="BC22" s="64">
        <f t="shared" si="10"/>
        <v>69060</v>
      </c>
      <c r="BD22" s="13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75)</f>
        <v>34539</v>
      </c>
      <c r="BE22" s="13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75)</f>
        <v>38419</v>
      </c>
      <c r="BF22" s="64">
        <f t="shared" si="11"/>
        <v>72958</v>
      </c>
      <c r="BG22" s="13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75)</f>
        <v>36661</v>
      </c>
      <c r="BH22" s="13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75)</f>
        <v>40569</v>
      </c>
      <c r="BI22" s="64">
        <f t="shared" si="12"/>
        <v>77230</v>
      </c>
      <c r="BJ22" s="13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75)</f>
        <v>38644</v>
      </c>
      <c r="BK22" s="13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75)</f>
        <v>43359</v>
      </c>
      <c r="BL22" s="64">
        <f t="shared" si="13"/>
        <v>82003</v>
      </c>
      <c r="BM22" s="13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75)</f>
        <v>41514</v>
      </c>
      <c r="BN22" s="13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75)</f>
        <v>47050</v>
      </c>
      <c r="BO22" s="64">
        <f t="shared" si="14"/>
        <v>88564</v>
      </c>
      <c r="BP22" s="13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75)</f>
        <v>44678</v>
      </c>
      <c r="BQ22" s="13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75)</f>
        <v>50922</v>
      </c>
      <c r="BR22" s="64">
        <f t="shared" si="15"/>
        <v>95600</v>
      </c>
      <c r="BS22" s="13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75)</f>
        <v>47058</v>
      </c>
      <c r="BT22" s="13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75)</f>
        <v>54084</v>
      </c>
      <c r="BU22" s="64">
        <f t="shared" si="16"/>
        <v>101142</v>
      </c>
      <c r="BV22"/>
      <c r="BW22"/>
      <c r="BX22"/>
      <c r="BY22"/>
      <c r="BZ22"/>
      <c r="CA22"/>
      <c r="CB22"/>
      <c r="CC22"/>
    </row>
    <row r="23" spans="1:81" s="54" customFormat="1" ht="14.1" customHeight="1">
      <c r="A23" s="68" t="s">
        <v>97</v>
      </c>
      <c r="B23" s="67">
        <v>5534</v>
      </c>
      <c r="C23" s="21">
        <v>13369</v>
      </c>
      <c r="D23" s="65">
        <v>18903</v>
      </c>
      <c r="E23" s="66">
        <v>5873</v>
      </c>
      <c r="F23" s="21">
        <v>14181</v>
      </c>
      <c r="G23" s="64">
        <v>20054</v>
      </c>
      <c r="H23" s="67">
        <v>6041</v>
      </c>
      <c r="I23" s="21">
        <v>14570</v>
      </c>
      <c r="J23" s="64">
        <v>20611</v>
      </c>
      <c r="K23" s="67">
        <v>6475</v>
      </c>
      <c r="L23" s="21">
        <v>15058</v>
      </c>
      <c r="M23" s="64">
        <v>21533</v>
      </c>
      <c r="N23" s="67">
        <v>7120</v>
      </c>
      <c r="O23" s="21">
        <v>15597</v>
      </c>
      <c r="P23" s="64">
        <v>22717</v>
      </c>
      <c r="Q23" s="67">
        <v>8195</v>
      </c>
      <c r="R23" s="21">
        <v>16253</v>
      </c>
      <c r="S23" s="64">
        <v>24448</v>
      </c>
      <c r="T23" s="67">
        <v>9704</v>
      </c>
      <c r="U23" s="21">
        <v>16884</v>
      </c>
      <c r="V23" s="64">
        <f t="shared" si="0"/>
        <v>26588</v>
      </c>
      <c r="W23" s="137">
        <v>11480</v>
      </c>
      <c r="X23" s="30">
        <v>17579</v>
      </c>
      <c r="Y23" s="64">
        <v>29059</v>
      </c>
      <c r="Z23" s="13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80)</f>
        <v>13197</v>
      </c>
      <c r="AA23" s="13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80)</f>
        <v>18443</v>
      </c>
      <c r="AB23" s="64">
        <f t="shared" si="1"/>
        <v>31640</v>
      </c>
      <c r="AC23" s="13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80)</f>
        <v>14611</v>
      </c>
      <c r="AD23" s="13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80)</f>
        <v>19020</v>
      </c>
      <c r="AE23" s="64">
        <f t="shared" si="2"/>
        <v>33631</v>
      </c>
      <c r="AF23" s="13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80)</f>
        <v>15863</v>
      </c>
      <c r="AG23" s="13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80)</f>
        <v>19870</v>
      </c>
      <c r="AH23" s="64">
        <f t="shared" si="3"/>
        <v>35733</v>
      </c>
      <c r="AI23" s="13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80)</f>
        <v>16511</v>
      </c>
      <c r="AJ23" s="13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80)</f>
        <v>20416</v>
      </c>
      <c r="AK23" s="64">
        <f t="shared" si="4"/>
        <v>36927</v>
      </c>
      <c r="AL23" s="13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80)</f>
        <v>17066</v>
      </c>
      <c r="AM23" s="13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80)</f>
        <v>20930</v>
      </c>
      <c r="AN23" s="64">
        <f t="shared" si="5"/>
        <v>37996</v>
      </c>
      <c r="AO23" s="13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80)</f>
        <v>17497</v>
      </c>
      <c r="AP23" s="13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80)</f>
        <v>21439</v>
      </c>
      <c r="AQ23" s="64">
        <f t="shared" si="6"/>
        <v>38936</v>
      </c>
      <c r="AR23" s="13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80)</f>
        <v>17953</v>
      </c>
      <c r="AS23" s="13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80)</f>
        <v>22163</v>
      </c>
      <c r="AT23" s="64">
        <f t="shared" si="7"/>
        <v>40116</v>
      </c>
      <c r="AU23" s="13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80)</f>
        <v>18381</v>
      </c>
      <c r="AV23" s="13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80)</f>
        <v>22329</v>
      </c>
      <c r="AW23" s="64">
        <f t="shared" si="8"/>
        <v>40710</v>
      </c>
      <c r="AX23" s="13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80)</f>
        <v>19253</v>
      </c>
      <c r="AY23" s="13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80)</f>
        <v>23039</v>
      </c>
      <c r="AZ23" s="64">
        <f t="shared" si="9"/>
        <v>42292</v>
      </c>
      <c r="BA23" s="13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80)</f>
        <v>20080</v>
      </c>
      <c r="BB23" s="13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80)</f>
        <v>23985</v>
      </c>
      <c r="BC23" s="64">
        <f t="shared" si="10"/>
        <v>44065</v>
      </c>
      <c r="BD23" s="13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80)</f>
        <v>21173</v>
      </c>
      <c r="BE23" s="13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80)</f>
        <v>24903</v>
      </c>
      <c r="BF23" s="64">
        <f t="shared" si="11"/>
        <v>46076</v>
      </c>
      <c r="BG23" s="13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80)</f>
        <v>22397</v>
      </c>
      <c r="BH23" s="13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80)</f>
        <v>26204</v>
      </c>
      <c r="BI23" s="64">
        <f t="shared" si="12"/>
        <v>48601</v>
      </c>
      <c r="BJ23" s="13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80)</f>
        <v>23782</v>
      </c>
      <c r="BK23" s="13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80)</f>
        <v>27774</v>
      </c>
      <c r="BL23" s="64">
        <f t="shared" si="13"/>
        <v>51556</v>
      </c>
      <c r="BM23" s="13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80)</f>
        <v>25312</v>
      </c>
      <c r="BN23" s="13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80)</f>
        <v>29424</v>
      </c>
      <c r="BO23" s="64">
        <f t="shared" si="14"/>
        <v>54736</v>
      </c>
      <c r="BP23" s="13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80)</f>
        <v>26717</v>
      </c>
      <c r="BQ23" s="13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80)</f>
        <v>31005</v>
      </c>
      <c r="BR23" s="64">
        <f t="shared" si="15"/>
        <v>57722</v>
      </c>
      <c r="BS23" s="13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80)</f>
        <v>28520</v>
      </c>
      <c r="BT23" s="13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80)</f>
        <v>33190</v>
      </c>
      <c r="BU23" s="64">
        <f t="shared" si="16"/>
        <v>61710</v>
      </c>
      <c r="BV23"/>
      <c r="BW23"/>
      <c r="BX23"/>
      <c r="BY23"/>
      <c r="BZ23"/>
      <c r="CA23"/>
      <c r="CB23"/>
      <c r="CC23"/>
    </row>
    <row r="24" spans="1:81" s="54" customFormat="1" ht="14.1" customHeight="1">
      <c r="A24" s="68" t="s">
        <v>98</v>
      </c>
      <c r="B24" s="67">
        <v>3043</v>
      </c>
      <c r="C24" s="21">
        <v>7875</v>
      </c>
      <c r="D24" s="65">
        <v>10918</v>
      </c>
      <c r="E24" s="66">
        <v>3121</v>
      </c>
      <c r="F24" s="21">
        <v>8196</v>
      </c>
      <c r="G24" s="64">
        <v>11317</v>
      </c>
      <c r="H24" s="67">
        <v>3179</v>
      </c>
      <c r="I24" s="21">
        <v>8327</v>
      </c>
      <c r="J24" s="64">
        <v>11506</v>
      </c>
      <c r="K24" s="67">
        <v>3121</v>
      </c>
      <c r="L24" s="21">
        <v>8486</v>
      </c>
      <c r="M24" s="64">
        <v>11607</v>
      </c>
      <c r="N24" s="67">
        <v>3131</v>
      </c>
      <c r="O24" s="21">
        <v>8577</v>
      </c>
      <c r="P24" s="64">
        <v>11708</v>
      </c>
      <c r="Q24" s="67">
        <v>3383</v>
      </c>
      <c r="R24" s="21">
        <v>9100</v>
      </c>
      <c r="S24" s="64">
        <v>12483</v>
      </c>
      <c r="T24" s="67">
        <v>3556</v>
      </c>
      <c r="U24" s="21">
        <v>9578</v>
      </c>
      <c r="V24" s="64">
        <f t="shared" si="0"/>
        <v>13134</v>
      </c>
      <c r="W24" s="137">
        <v>3757</v>
      </c>
      <c r="X24" s="30">
        <v>10010</v>
      </c>
      <c r="Y24" s="64">
        <v>13767</v>
      </c>
      <c r="Z24" s="13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85)</f>
        <v>4045</v>
      </c>
      <c r="AA24" s="13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85)</f>
        <v>10438</v>
      </c>
      <c r="AB24" s="64">
        <f t="shared" si="1"/>
        <v>14483</v>
      </c>
      <c r="AC24" s="13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85)</f>
        <v>4570</v>
      </c>
      <c r="AD24" s="13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85)</f>
        <v>10802</v>
      </c>
      <c r="AE24" s="64">
        <f t="shared" si="2"/>
        <v>15372</v>
      </c>
      <c r="AF24" s="13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85)</f>
        <v>5270</v>
      </c>
      <c r="AG24" s="13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85)</f>
        <v>11311</v>
      </c>
      <c r="AH24" s="64">
        <f t="shared" si="3"/>
        <v>16581</v>
      </c>
      <c r="AI24" s="13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85)</f>
        <v>6317</v>
      </c>
      <c r="AJ24" s="13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85)</f>
        <v>11753</v>
      </c>
      <c r="AK24" s="64">
        <f t="shared" si="4"/>
        <v>18070</v>
      </c>
      <c r="AL24" s="13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85)</f>
        <v>7548</v>
      </c>
      <c r="AM24" s="13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85)</f>
        <v>12277</v>
      </c>
      <c r="AN24" s="64">
        <f t="shared" si="5"/>
        <v>19825</v>
      </c>
      <c r="AO24" s="13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85)</f>
        <v>8706</v>
      </c>
      <c r="AP24" s="13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85)</f>
        <v>13029</v>
      </c>
      <c r="AQ24" s="64">
        <f t="shared" si="6"/>
        <v>21735</v>
      </c>
      <c r="AR24" s="13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85)</f>
        <v>9670</v>
      </c>
      <c r="AS24" s="13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85)</f>
        <v>13573</v>
      </c>
      <c r="AT24" s="64">
        <f t="shared" si="7"/>
        <v>23243</v>
      </c>
      <c r="AU24" s="13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85)</f>
        <v>10492</v>
      </c>
      <c r="AV24" s="13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85)</f>
        <v>14197</v>
      </c>
      <c r="AW24" s="64">
        <f t="shared" si="8"/>
        <v>24689</v>
      </c>
      <c r="AX24" s="13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85)</f>
        <v>10906</v>
      </c>
      <c r="AY24" s="13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85)</f>
        <v>14630</v>
      </c>
      <c r="AZ24" s="64">
        <f t="shared" si="9"/>
        <v>25536</v>
      </c>
      <c r="BA24" s="13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85)</f>
        <v>11229</v>
      </c>
      <c r="BB24" s="13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85)</f>
        <v>14905</v>
      </c>
      <c r="BC24" s="64">
        <f t="shared" si="10"/>
        <v>26134</v>
      </c>
      <c r="BD24" s="13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85)</f>
        <v>11410</v>
      </c>
      <c r="BE24" s="13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85)</f>
        <v>15138</v>
      </c>
      <c r="BF24" s="64">
        <f t="shared" si="11"/>
        <v>26548</v>
      </c>
      <c r="BG24" s="13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85)</f>
        <v>11668</v>
      </c>
      <c r="BH24" s="13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85)</f>
        <v>15565</v>
      </c>
      <c r="BI24" s="64">
        <f t="shared" si="12"/>
        <v>27233</v>
      </c>
      <c r="BJ24" s="13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85)</f>
        <v>12124</v>
      </c>
      <c r="BK24" s="13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85)</f>
        <v>15988</v>
      </c>
      <c r="BL24" s="64">
        <f t="shared" si="13"/>
        <v>28112</v>
      </c>
      <c r="BM24" s="13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85)</f>
        <v>12919</v>
      </c>
      <c r="BN24" s="13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85)</f>
        <v>16871</v>
      </c>
      <c r="BO24" s="64">
        <f t="shared" si="14"/>
        <v>29790</v>
      </c>
      <c r="BP24" s="13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85)</f>
        <v>13532</v>
      </c>
      <c r="BQ24" s="13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85)</f>
        <v>17736</v>
      </c>
      <c r="BR24" s="64">
        <f t="shared" si="15"/>
        <v>31268</v>
      </c>
      <c r="BS24" s="13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85)</f>
        <v>14451</v>
      </c>
      <c r="BT24" s="13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85)</f>
        <v>18577</v>
      </c>
      <c r="BU24" s="64">
        <f t="shared" si="16"/>
        <v>33028</v>
      </c>
      <c r="BV24"/>
      <c r="BW24"/>
      <c r="BX24"/>
      <c r="BY24"/>
      <c r="BZ24"/>
      <c r="CA24"/>
      <c r="CB24"/>
      <c r="CC24"/>
    </row>
    <row r="25" spans="1:81" s="54" customFormat="1" ht="14.1" customHeight="1">
      <c r="A25" s="68" t="s">
        <v>99</v>
      </c>
      <c r="B25" s="67">
        <v>999</v>
      </c>
      <c r="C25" s="21">
        <v>2998</v>
      </c>
      <c r="D25" s="65">
        <v>3997</v>
      </c>
      <c r="E25" s="66">
        <v>1060</v>
      </c>
      <c r="F25" s="21">
        <v>3210</v>
      </c>
      <c r="G25" s="64">
        <v>4270</v>
      </c>
      <c r="H25" s="67">
        <v>1090</v>
      </c>
      <c r="I25" s="21">
        <v>3378</v>
      </c>
      <c r="J25" s="64">
        <v>4468</v>
      </c>
      <c r="K25" s="67">
        <v>1139</v>
      </c>
      <c r="L25" s="21">
        <v>3591</v>
      </c>
      <c r="M25" s="64">
        <v>4730</v>
      </c>
      <c r="N25" s="67">
        <v>1216</v>
      </c>
      <c r="O25" s="21">
        <v>3722</v>
      </c>
      <c r="P25" s="64">
        <v>4938</v>
      </c>
      <c r="Q25" s="67">
        <v>1251</v>
      </c>
      <c r="R25" s="21">
        <v>3877</v>
      </c>
      <c r="S25" s="64">
        <v>5128</v>
      </c>
      <c r="T25" s="67">
        <v>1298</v>
      </c>
      <c r="U25" s="21">
        <v>4064</v>
      </c>
      <c r="V25" s="64">
        <f t="shared" si="0"/>
        <v>5362</v>
      </c>
      <c r="W25" s="137">
        <v>1344</v>
      </c>
      <c r="X25" s="30">
        <v>4214</v>
      </c>
      <c r="Y25" s="64">
        <v>5558</v>
      </c>
      <c r="Z25" s="13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90)</f>
        <v>1312</v>
      </c>
      <c r="AA25" s="13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90)</f>
        <v>4320</v>
      </c>
      <c r="AB25" s="64">
        <f t="shared" si="1"/>
        <v>5632</v>
      </c>
      <c r="AC25" s="13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90)</f>
        <v>1294</v>
      </c>
      <c r="AD25" s="13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90)</f>
        <v>4376</v>
      </c>
      <c r="AE25" s="64">
        <f t="shared" si="2"/>
        <v>5670</v>
      </c>
      <c r="AF25" s="13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90)</f>
        <v>1392</v>
      </c>
      <c r="AG25" s="13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90)</f>
        <v>4572</v>
      </c>
      <c r="AH25" s="64">
        <f t="shared" si="3"/>
        <v>5964</v>
      </c>
      <c r="AI25" s="13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90)</f>
        <v>1488</v>
      </c>
      <c r="AJ25" s="13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90)</f>
        <v>4780</v>
      </c>
      <c r="AK25" s="64">
        <f t="shared" si="4"/>
        <v>6268</v>
      </c>
      <c r="AL25" s="13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90)</f>
        <v>1614</v>
      </c>
      <c r="AM25" s="13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90)</f>
        <v>4972</v>
      </c>
      <c r="AN25" s="64">
        <f t="shared" si="5"/>
        <v>6586</v>
      </c>
      <c r="AO25" s="13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90)</f>
        <v>1779</v>
      </c>
      <c r="AP25" s="13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90)</f>
        <v>5231</v>
      </c>
      <c r="AQ25" s="64">
        <f t="shared" si="6"/>
        <v>7010</v>
      </c>
      <c r="AR25" s="13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90)</f>
        <v>2050</v>
      </c>
      <c r="AS25" s="13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90)</f>
        <v>5472</v>
      </c>
      <c r="AT25" s="64">
        <f t="shared" si="7"/>
        <v>7522</v>
      </c>
      <c r="AU25" s="13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90)</f>
        <v>2452</v>
      </c>
      <c r="AV25" s="13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90)</f>
        <v>5745</v>
      </c>
      <c r="AW25" s="64">
        <f t="shared" si="8"/>
        <v>8197</v>
      </c>
      <c r="AX25" s="13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90)</f>
        <v>2960</v>
      </c>
      <c r="AY25" s="13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90)</f>
        <v>5896</v>
      </c>
      <c r="AZ25" s="64">
        <f t="shared" si="9"/>
        <v>8856</v>
      </c>
      <c r="BA25" s="13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90)</f>
        <v>3408</v>
      </c>
      <c r="BB25" s="13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90)</f>
        <v>6119</v>
      </c>
      <c r="BC25" s="64">
        <f t="shared" si="10"/>
        <v>9527</v>
      </c>
      <c r="BD25" s="13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90)</f>
        <v>3889</v>
      </c>
      <c r="BE25" s="13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90)</f>
        <v>6456</v>
      </c>
      <c r="BF25" s="64">
        <f t="shared" si="11"/>
        <v>10345</v>
      </c>
      <c r="BG25" s="13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90)</f>
        <v>4331</v>
      </c>
      <c r="BH25" s="13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90)</f>
        <v>6827</v>
      </c>
      <c r="BI25" s="64">
        <f t="shared" si="12"/>
        <v>11158</v>
      </c>
      <c r="BJ25" s="13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90)</f>
        <v>4832</v>
      </c>
      <c r="BK25" s="13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90)</f>
        <v>7368</v>
      </c>
      <c r="BL25" s="64">
        <f t="shared" si="13"/>
        <v>12200</v>
      </c>
      <c r="BM25" s="13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90)</f>
        <v>5117</v>
      </c>
      <c r="BN25" s="13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90)</f>
        <v>7704</v>
      </c>
      <c r="BO25" s="64">
        <f t="shared" si="14"/>
        <v>12821</v>
      </c>
      <c r="BP25" s="13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90)</f>
        <v>5322</v>
      </c>
      <c r="BQ25" s="13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90)</f>
        <v>8048</v>
      </c>
      <c r="BR25" s="64">
        <f t="shared" si="15"/>
        <v>13370</v>
      </c>
      <c r="BS25" s="13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90)</f>
        <v>5415</v>
      </c>
      <c r="BT25" s="13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90)</f>
        <v>8333</v>
      </c>
      <c r="BU25" s="64">
        <f t="shared" si="16"/>
        <v>13748</v>
      </c>
      <c r="BV25"/>
      <c r="BW25"/>
      <c r="BX25"/>
      <c r="BY25"/>
      <c r="BZ25"/>
      <c r="CA25"/>
      <c r="CB25"/>
      <c r="CC25"/>
    </row>
    <row r="26" spans="1:81" s="54" customFormat="1" ht="14.1" customHeight="1" thickBot="1">
      <c r="A26" s="68" t="s">
        <v>100</v>
      </c>
      <c r="B26" s="78">
        <v>263</v>
      </c>
      <c r="C26" s="77">
        <v>746</v>
      </c>
      <c r="D26" s="75">
        <v>1009</v>
      </c>
      <c r="E26" s="76">
        <v>254</v>
      </c>
      <c r="F26" s="77">
        <v>806</v>
      </c>
      <c r="G26" s="73">
        <v>1060</v>
      </c>
      <c r="H26" s="78">
        <v>248</v>
      </c>
      <c r="I26" s="77">
        <v>831</v>
      </c>
      <c r="J26" s="73">
        <v>1079</v>
      </c>
      <c r="K26" s="78">
        <v>265</v>
      </c>
      <c r="L26" s="77">
        <v>882</v>
      </c>
      <c r="M26" s="73">
        <v>1147</v>
      </c>
      <c r="N26" s="78">
        <v>260</v>
      </c>
      <c r="O26" s="77">
        <v>940</v>
      </c>
      <c r="P26" s="73">
        <v>1200</v>
      </c>
      <c r="Q26" s="78">
        <v>268</v>
      </c>
      <c r="R26" s="77">
        <v>1047</v>
      </c>
      <c r="S26" s="73">
        <v>1315</v>
      </c>
      <c r="T26" s="78">
        <v>288</v>
      </c>
      <c r="U26" s="77">
        <v>1126</v>
      </c>
      <c r="V26" s="64">
        <f t="shared" si="0"/>
        <v>1414</v>
      </c>
      <c r="W26" s="137">
        <v>290</v>
      </c>
      <c r="X26" s="72">
        <v>1188</v>
      </c>
      <c r="Y26" s="64">
        <v>1478</v>
      </c>
      <c r="Z26" s="13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95)</f>
        <v>317</v>
      </c>
      <c r="AA26" s="13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95)</f>
        <v>1253</v>
      </c>
      <c r="AB26" s="73">
        <f t="shared" si="1"/>
        <v>1570</v>
      </c>
      <c r="AC26" s="13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95)</f>
        <v>324</v>
      </c>
      <c r="AD26" s="13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95)</f>
        <v>1331</v>
      </c>
      <c r="AE26" s="73">
        <f t="shared" si="2"/>
        <v>1655</v>
      </c>
      <c r="AF26" s="13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95)</f>
        <v>337</v>
      </c>
      <c r="AG26" s="13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95)</f>
        <v>1408</v>
      </c>
      <c r="AH26" s="73">
        <f t="shared" si="3"/>
        <v>1745</v>
      </c>
      <c r="AI26" s="13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95)</f>
        <v>355</v>
      </c>
      <c r="AJ26" s="13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95)</f>
        <v>1412</v>
      </c>
      <c r="AK26" s="73">
        <f t="shared" si="4"/>
        <v>1767</v>
      </c>
      <c r="AL26" s="13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95)</f>
        <v>355</v>
      </c>
      <c r="AM26" s="13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95)</f>
        <v>1487</v>
      </c>
      <c r="AN26" s="73">
        <f t="shared" si="5"/>
        <v>1842</v>
      </c>
      <c r="AO26" s="13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95)</f>
        <v>349</v>
      </c>
      <c r="AP26" s="13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95)</f>
        <v>1542</v>
      </c>
      <c r="AQ26" s="73">
        <f t="shared" si="6"/>
        <v>1891</v>
      </c>
      <c r="AR26" s="13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95)</f>
        <v>347</v>
      </c>
      <c r="AS26" s="13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95)</f>
        <v>1551</v>
      </c>
      <c r="AT26" s="73">
        <f t="shared" si="7"/>
        <v>1898</v>
      </c>
      <c r="AU26" s="13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95)</f>
        <v>377</v>
      </c>
      <c r="AV26" s="13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95)</f>
        <v>1575</v>
      </c>
      <c r="AW26" s="73">
        <f t="shared" si="8"/>
        <v>1952</v>
      </c>
      <c r="AX26" s="13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95)</f>
        <v>395</v>
      </c>
      <c r="AY26" s="13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95)</f>
        <v>1626</v>
      </c>
      <c r="AZ26" s="73">
        <f t="shared" si="9"/>
        <v>2021</v>
      </c>
      <c r="BA26" s="13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95)</f>
        <v>429</v>
      </c>
      <c r="BB26" s="13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95)</f>
        <v>1621</v>
      </c>
      <c r="BC26" s="73">
        <f t="shared" si="10"/>
        <v>2050</v>
      </c>
      <c r="BD26" s="13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95)</f>
        <v>491</v>
      </c>
      <c r="BE26" s="13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95)</f>
        <v>1670</v>
      </c>
      <c r="BF26" s="73">
        <f t="shared" si="11"/>
        <v>2161</v>
      </c>
      <c r="BG26" s="13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95)</f>
        <v>548</v>
      </c>
      <c r="BH26" s="13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95)</f>
        <v>1758</v>
      </c>
      <c r="BI26" s="73">
        <f t="shared" si="12"/>
        <v>2306</v>
      </c>
      <c r="BJ26" s="137">
        <f>SUMIFS(Table_phiac_sql_ReturnsDB_vw_AgeCohort_HT[InsuredPersons],Table_phiac_sql_ReturnsDB_vw_AgeCohort_HT[Year],YEAR(BJ$5),Table_phiac_sql_ReturnsDB_vw_AgeCohort_HT[MonthEnd],TEXT(BJ$5,"mmm")&amp;"*",Table_phiac_sql_ReturnsDB_vw_AgeCohort_HT[State],"QLD",Table_phiac_sql_ReturnsDB_vw_AgeCohort_HT[Gender],"M*",Table_phiac_sql_ReturnsDB_vw_AgeCohort_HT[Age],95)</f>
        <v>645</v>
      </c>
      <c r="BK26" s="137">
        <f>SUMIFS(Table_phiac_sql_ReturnsDB_vw_AgeCohort_HT[InsuredPersons],Table_phiac_sql_ReturnsDB_vw_AgeCohort_HT[Year],YEAR(BJ$5),Table_phiac_sql_ReturnsDB_vw_AgeCohort_HT[MonthEnd],TEXT(BJ$5,"mmm")&amp;"*",Table_phiac_sql_ReturnsDB_vw_AgeCohort_HT[State],"QLD",Table_phiac_sql_ReturnsDB_vw_AgeCohort_HT[Gender],"F*",Table_phiac_sql_ReturnsDB_vw_AgeCohort_HT[Age],95)</f>
        <v>1916</v>
      </c>
      <c r="BL26" s="73">
        <f t="shared" si="13"/>
        <v>2561</v>
      </c>
      <c r="BM26" s="137">
        <f>SUMIFS(Table_phiac_sql_ReturnsDB_vw_AgeCohort_HT[InsuredPersons],Table_phiac_sql_ReturnsDB_vw_AgeCohort_HT[Year],YEAR(BM$5),Table_phiac_sql_ReturnsDB_vw_AgeCohort_HT[MonthEnd],TEXT(BM$5,"mmm")&amp;"*",Table_phiac_sql_ReturnsDB_vw_AgeCohort_HT[State],"QLD",Table_phiac_sql_ReturnsDB_vw_AgeCohort_HT[Gender],"M*",Table_phiac_sql_ReturnsDB_vw_AgeCohort_HT[Age],95)</f>
        <v>836</v>
      </c>
      <c r="BN26" s="137">
        <f>SUMIFS(Table_phiac_sql_ReturnsDB_vw_AgeCohort_HT[InsuredPersons],Table_phiac_sql_ReturnsDB_vw_AgeCohort_HT[Year],YEAR(BM$5),Table_phiac_sql_ReturnsDB_vw_AgeCohort_HT[MonthEnd],TEXT(BM$5,"mmm")&amp;"*",Table_phiac_sql_ReturnsDB_vw_AgeCohort_HT[State],"QLD",Table_phiac_sql_ReturnsDB_vw_AgeCohort_HT[Gender],"F*",Table_phiac_sql_ReturnsDB_vw_AgeCohort_HT[Age],95)</f>
        <v>2054</v>
      </c>
      <c r="BO26" s="73">
        <f t="shared" si="14"/>
        <v>2890</v>
      </c>
      <c r="BP26" s="137">
        <f>SUMIFS(Table_phiac_sql_ReturnsDB_vw_AgeCohort_HT[InsuredPersons],Table_phiac_sql_ReturnsDB_vw_AgeCohort_HT[Year],YEAR(BP$5),Table_phiac_sql_ReturnsDB_vw_AgeCohort_HT[MonthEnd],TEXT(BP$5,"mmm")&amp;"*",Table_phiac_sql_ReturnsDB_vw_AgeCohort_HT[State],"QLD",Table_phiac_sql_ReturnsDB_vw_AgeCohort_HT[Gender],"M*",Table_phiac_sql_ReturnsDB_vw_AgeCohort_HT[Age],95)</f>
        <v>984</v>
      </c>
      <c r="BQ26" s="137">
        <f>SUMIFS(Table_phiac_sql_ReturnsDB_vw_AgeCohort_HT[InsuredPersons],Table_phiac_sql_ReturnsDB_vw_AgeCohort_HT[Year],YEAR(BP$5),Table_phiac_sql_ReturnsDB_vw_AgeCohort_HT[MonthEnd],TEXT(BP$5,"mmm")&amp;"*",Table_phiac_sql_ReturnsDB_vw_AgeCohort_HT[State],"QLD",Table_phiac_sql_ReturnsDB_vw_AgeCohort_HT[Gender],"F*",Table_phiac_sql_ReturnsDB_vw_AgeCohort_HT[Age],95)</f>
        <v>2169</v>
      </c>
      <c r="BR26" s="73">
        <f t="shared" si="15"/>
        <v>3153</v>
      </c>
      <c r="BS26" s="137">
        <f>SUMIFS(Table_phiac_sql_ReturnsDB_vw_AgeCohort_HT[InsuredPersons],Table_phiac_sql_ReturnsDB_vw_AgeCohort_HT[Year],YEAR(BS$5),Table_phiac_sql_ReturnsDB_vw_AgeCohort_HT[MonthEnd],TEXT(BS$5,"mmm")&amp;"*",Table_phiac_sql_ReturnsDB_vw_AgeCohort_HT[State],"QLD",Table_phiac_sql_ReturnsDB_vw_AgeCohort_HT[Gender],"M*",Table_phiac_sql_ReturnsDB_vw_AgeCohort_HT[Age],95)</f>
        <v>1128</v>
      </c>
      <c r="BT26" s="137">
        <f>SUMIFS(Table_phiac_sql_ReturnsDB_vw_AgeCohort_HT[InsuredPersons],Table_phiac_sql_ReturnsDB_vw_AgeCohort_HT[Year],YEAR(BS$5),Table_phiac_sql_ReturnsDB_vw_AgeCohort_HT[MonthEnd],TEXT(BS$5,"mmm")&amp;"*",Table_phiac_sql_ReturnsDB_vw_AgeCohort_HT[State],"QLD",Table_phiac_sql_ReturnsDB_vw_AgeCohort_HT[Gender],"F*",Table_phiac_sql_ReturnsDB_vw_AgeCohort_HT[Age],95)</f>
        <v>2339</v>
      </c>
      <c r="BU26" s="73">
        <f t="shared" si="16"/>
        <v>3467</v>
      </c>
      <c r="BV26"/>
      <c r="BW26"/>
      <c r="BX26"/>
      <c r="BY26"/>
      <c r="BZ26"/>
      <c r="CA26"/>
      <c r="CB26"/>
      <c r="CC26"/>
    </row>
    <row r="27" spans="1:81" ht="13.9" thickTop="1" thickBot="1">
      <c r="A27" s="70" t="s">
        <v>80</v>
      </c>
      <c r="B27" s="81">
        <v>733083</v>
      </c>
      <c r="C27" s="22">
        <v>797322</v>
      </c>
      <c r="D27" s="82">
        <v>1530405</v>
      </c>
      <c r="E27" s="79">
        <v>743651</v>
      </c>
      <c r="F27" s="22">
        <v>809099</v>
      </c>
      <c r="G27" s="80">
        <v>1552750</v>
      </c>
      <c r="H27" s="81">
        <v>745768</v>
      </c>
      <c r="I27" s="22">
        <v>809887</v>
      </c>
      <c r="J27" s="80">
        <v>1555655</v>
      </c>
      <c r="K27" s="81">
        <v>747209</v>
      </c>
      <c r="L27" s="22">
        <v>811552</v>
      </c>
      <c r="M27" s="80">
        <v>1558761</v>
      </c>
      <c r="N27" s="81">
        <v>755898</v>
      </c>
      <c r="O27" s="22">
        <v>818998</v>
      </c>
      <c r="P27" s="80">
        <v>1574896</v>
      </c>
      <c r="Q27" s="81">
        <v>773389</v>
      </c>
      <c r="R27" s="22">
        <v>836395</v>
      </c>
      <c r="S27" s="80">
        <v>1609784</v>
      </c>
      <c r="T27" s="105">
        <f>SUM(T7:T26)</f>
        <v>801234</v>
      </c>
      <c r="U27" s="22">
        <f>SUM(U7:U26)</f>
        <v>864323</v>
      </c>
      <c r="V27" s="106">
        <f>SUM(V7:V26)</f>
        <v>1665557</v>
      </c>
      <c r="W27" s="105">
        <v>850592</v>
      </c>
      <c r="X27" s="22">
        <v>913022</v>
      </c>
      <c r="Y27" s="106">
        <v>1763614</v>
      </c>
      <c r="Z27" s="105">
        <f>SUM(Z7:Z26)</f>
        <v>890046</v>
      </c>
      <c r="AA27" s="22">
        <f>SUM(AA7:AA26)</f>
        <v>953092</v>
      </c>
      <c r="AB27" s="106">
        <f t="shared" ref="AB27" si="17">AA27+Z27</f>
        <v>1843138</v>
      </c>
      <c r="AC27" s="105">
        <f>SUM(AC7:AC26)</f>
        <v>912647</v>
      </c>
      <c r="AD27" s="22">
        <f>SUM(AD7:AD26)</f>
        <v>977282</v>
      </c>
      <c r="AE27" s="106">
        <f t="shared" ref="AE27" si="18">AD27+AC27</f>
        <v>1889929</v>
      </c>
      <c r="AF27" s="105">
        <f>SUM(AF7:AF26)</f>
        <v>938714</v>
      </c>
      <c r="AG27" s="22">
        <f>SUM(AG7:AG26)</f>
        <v>1003046</v>
      </c>
      <c r="AH27" s="106">
        <f t="shared" ref="AH27" si="19">AG27+AF27</f>
        <v>1941760</v>
      </c>
      <c r="AI27" s="105">
        <f>SUM(AI7:AI26)</f>
        <v>972087</v>
      </c>
      <c r="AJ27" s="22">
        <f>SUM(AJ7:AJ26)</f>
        <v>1034789</v>
      </c>
      <c r="AK27" s="106">
        <f t="shared" ref="AK27" si="20">AJ27+AI27</f>
        <v>2006876</v>
      </c>
      <c r="AL27" s="105">
        <f>SUM(AL7:AL26)</f>
        <v>1006614</v>
      </c>
      <c r="AM27" s="22">
        <f>SUM(AM7:AM26)</f>
        <v>1069422</v>
      </c>
      <c r="AN27" s="106">
        <f t="shared" ref="AN27" si="21">AM27+AL27</f>
        <v>2076036</v>
      </c>
      <c r="AO27" s="105">
        <f>SUM(AO7:AO26)</f>
        <v>1030706</v>
      </c>
      <c r="AP27" s="22">
        <f>SUM(AP7:AP26)</f>
        <v>1094652</v>
      </c>
      <c r="AQ27" s="106">
        <f t="shared" ref="AQ27" si="22">AP27+AO27</f>
        <v>2125358</v>
      </c>
      <c r="AR27" s="105">
        <f>SUM(AR7:AR26)</f>
        <v>1046963</v>
      </c>
      <c r="AS27" s="22">
        <f>SUM(AS7:AS26)</f>
        <v>1111686</v>
      </c>
      <c r="AT27" s="106">
        <f t="shared" si="7"/>
        <v>2158649</v>
      </c>
      <c r="AU27" s="105">
        <f>SUM(AU7:AU26)</f>
        <v>1046359</v>
      </c>
      <c r="AV27" s="22">
        <f>SUM(AV7:AV26)</f>
        <v>1113349</v>
      </c>
      <c r="AW27" s="106">
        <f t="shared" si="8"/>
        <v>2159708</v>
      </c>
      <c r="AX27" s="105">
        <f>SUM(AX7:AX26)</f>
        <v>1036169</v>
      </c>
      <c r="AY27" s="22">
        <f>SUM(AY7:AY26)</f>
        <v>1106393</v>
      </c>
      <c r="AZ27" s="106">
        <f t="shared" si="9"/>
        <v>2142562</v>
      </c>
      <c r="BA27" s="105">
        <f>SUM(BA7:BA26)</f>
        <v>1026867</v>
      </c>
      <c r="BB27" s="22">
        <f>SUM(BB7:BB26)</f>
        <v>1098428</v>
      </c>
      <c r="BC27" s="106">
        <f t="shared" si="10"/>
        <v>2125295</v>
      </c>
      <c r="BD27" s="105">
        <f>SUM(BD7:BD26)</f>
        <v>1014512</v>
      </c>
      <c r="BE27" s="22">
        <f>SUM(BE7:BE26)</f>
        <v>1088124</v>
      </c>
      <c r="BF27" s="106">
        <f t="shared" si="11"/>
        <v>2102636</v>
      </c>
      <c r="BG27" s="105">
        <f>SUM(BG7:BG26)</f>
        <v>1008157</v>
      </c>
      <c r="BH27" s="22">
        <f>SUM(BH7:BH26)</f>
        <v>1084301</v>
      </c>
      <c r="BI27" s="106">
        <f t="shared" si="12"/>
        <v>2092458</v>
      </c>
      <c r="BJ27" s="105">
        <f>SUM(BJ7:BJ26)</f>
        <v>1015180</v>
      </c>
      <c r="BK27" s="22">
        <f>SUM(BK7:BK26)</f>
        <v>1097777</v>
      </c>
      <c r="BL27" s="139">
        <f t="shared" si="13"/>
        <v>2112957</v>
      </c>
      <c r="BM27" s="105">
        <f>SUM(BM7:BM26)</f>
        <v>1032285.1</v>
      </c>
      <c r="BN27" s="22">
        <f>SUM(BN7:BN26)</f>
        <v>1118217.1000000001</v>
      </c>
      <c r="BO27" s="139">
        <f t="shared" si="14"/>
        <v>2150502.2000000002</v>
      </c>
      <c r="BP27" s="105">
        <f>SUM(BP7:BP26)</f>
        <v>1059349</v>
      </c>
      <c r="BQ27" s="22">
        <f>SUM(BQ7:BQ26)</f>
        <v>1146502</v>
      </c>
      <c r="BR27" s="139">
        <f t="shared" si="15"/>
        <v>2205851</v>
      </c>
      <c r="BS27" s="105">
        <f>SUM(BS7:BS26)</f>
        <v>1087454</v>
      </c>
      <c r="BT27" s="22">
        <f>SUM(BT7:BT26)</f>
        <v>1176127</v>
      </c>
      <c r="BU27" s="139">
        <f>BT27+BS27</f>
        <v>2263581</v>
      </c>
    </row>
    <row r="28" spans="1:81" ht="6.95" customHeight="1" thickTop="1">
      <c r="A28" s="23"/>
      <c r="B28" s="24"/>
      <c r="C28" s="24"/>
      <c r="D28" s="25"/>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row>
    <row r="29" spans="1:81" ht="13.15">
      <c r="A29" s="55" t="s">
        <v>104</v>
      </c>
      <c r="B29" s="26"/>
      <c r="C29" s="26"/>
      <c r="D29" s="26"/>
      <c r="E29" s="26"/>
      <c r="F29" s="26"/>
      <c r="G29" s="26"/>
      <c r="H29" s="26"/>
      <c r="I29" s="26"/>
      <c r="K29" s="26"/>
      <c r="L29" s="26"/>
      <c r="N29" s="26"/>
      <c r="O29" s="26"/>
      <c r="Q29" s="26"/>
      <c r="R29" s="26"/>
      <c r="T29" s="26"/>
      <c r="U29" s="26"/>
      <c r="W29" s="26"/>
      <c r="X29" s="26"/>
      <c r="Z29" s="26"/>
      <c r="AA29" s="26"/>
      <c r="AC29" s="26"/>
      <c r="AD29" s="26"/>
      <c r="AF29" s="26"/>
      <c r="AG29" s="26"/>
      <c r="AI29" s="26"/>
      <c r="AJ29" s="26"/>
      <c r="AL29" s="26"/>
      <c r="AM29" s="26"/>
      <c r="AO29" s="26"/>
      <c r="AP29" s="26"/>
      <c r="AR29" s="26"/>
      <c r="AS29" s="26"/>
      <c r="AU29" s="26"/>
      <c r="AV29" s="26"/>
      <c r="AX29" s="26"/>
      <c r="AY29" s="26"/>
      <c r="BA29" s="26"/>
      <c r="BB29" s="26"/>
      <c r="BC29" s="3"/>
      <c r="BD29" s="26"/>
      <c r="BE29" s="26"/>
      <c r="BF29" s="3"/>
      <c r="BG29" s="26"/>
      <c r="BH29" s="26"/>
      <c r="BI29" s="3"/>
    </row>
    <row r="30" spans="1:81" ht="6.95" customHeight="1" thickBot="1">
      <c r="A30" s="57"/>
      <c r="B30" s="26"/>
      <c r="C30" s="26"/>
      <c r="D30" s="26"/>
      <c r="E30" s="26"/>
      <c r="F30" s="26"/>
      <c r="G30" s="26"/>
      <c r="H30" s="26"/>
      <c r="I30" s="26"/>
      <c r="K30" s="26"/>
      <c r="L30" s="26"/>
      <c r="N30" s="26"/>
      <c r="O30" s="26"/>
      <c r="Q30" s="26"/>
      <c r="R30" s="26"/>
      <c r="T30" s="26"/>
      <c r="U30" s="26"/>
      <c r="W30" s="26"/>
      <c r="X30" s="26"/>
      <c r="Z30" s="26"/>
      <c r="AA30" s="26"/>
      <c r="AC30" s="26"/>
      <c r="AD30" s="26"/>
      <c r="AF30" s="26"/>
      <c r="AG30" s="26"/>
      <c r="AI30" s="26"/>
      <c r="AJ30" s="26"/>
      <c r="AL30" s="26"/>
      <c r="AM30" s="26"/>
      <c r="AO30" s="26"/>
      <c r="AP30" s="26"/>
      <c r="AR30" s="26"/>
      <c r="AS30" s="26"/>
      <c r="AU30" s="26"/>
      <c r="AV30" s="26"/>
      <c r="AX30" s="26"/>
      <c r="AY30" s="26"/>
      <c r="BA30" s="26"/>
      <c r="BB30" s="26"/>
      <c r="BC30" s="3"/>
      <c r="BD30" s="26"/>
      <c r="BE30" s="26"/>
      <c r="BF30" s="3"/>
      <c r="BG30" s="26"/>
      <c r="BH30" s="26"/>
      <c r="BI30" s="3"/>
    </row>
    <row r="31" spans="1:81" ht="14.1" customHeight="1" thickTop="1">
      <c r="A31" s="16" t="s">
        <v>76</v>
      </c>
      <c r="B31" s="370">
        <v>35429</v>
      </c>
      <c r="C31" s="371"/>
      <c r="D31" s="372"/>
      <c r="E31" s="370">
        <v>35794</v>
      </c>
      <c r="F31" s="371"/>
      <c r="G31" s="372"/>
      <c r="H31" s="371">
        <v>36159</v>
      </c>
      <c r="I31" s="371"/>
      <c r="J31" s="372"/>
      <c r="K31" s="371">
        <v>36524</v>
      </c>
      <c r="L31" s="371"/>
      <c r="M31" s="372"/>
      <c r="N31" s="371">
        <v>36890</v>
      </c>
      <c r="O31" s="371"/>
      <c r="P31" s="372"/>
      <c r="Q31" s="371">
        <v>37255</v>
      </c>
      <c r="R31" s="371"/>
      <c r="S31" s="371"/>
      <c r="T31" s="370">
        <v>37620</v>
      </c>
      <c r="U31" s="371"/>
      <c r="V31" s="372"/>
      <c r="W31" s="370">
        <v>37985</v>
      </c>
      <c r="X31" s="371"/>
      <c r="Y31" s="372"/>
      <c r="Z31" s="370">
        <v>38351</v>
      </c>
      <c r="AA31" s="371"/>
      <c r="AB31" s="372"/>
      <c r="AC31" s="370">
        <v>38716</v>
      </c>
      <c r="AD31" s="371"/>
      <c r="AE31" s="372"/>
      <c r="AF31" s="370">
        <v>39081</v>
      </c>
      <c r="AG31" s="371"/>
      <c r="AH31" s="372"/>
      <c r="AI31" s="369">
        <v>39446</v>
      </c>
      <c r="AJ31" s="367"/>
      <c r="AK31" s="368"/>
      <c r="AL31" s="369">
        <v>39812</v>
      </c>
      <c r="AM31" s="367"/>
      <c r="AN31" s="368"/>
      <c r="AO31" s="369">
        <f>AO5</f>
        <v>40177</v>
      </c>
      <c r="AP31" s="367"/>
      <c r="AQ31" s="368"/>
      <c r="AR31" s="369">
        <f>AR5</f>
        <v>40542</v>
      </c>
      <c r="AS31" s="367"/>
      <c r="AT31" s="368"/>
      <c r="AU31" s="369">
        <f>AU5</f>
        <v>40907</v>
      </c>
      <c r="AV31" s="367"/>
      <c r="AW31" s="368"/>
      <c r="AX31" s="369">
        <f>AX5</f>
        <v>41273</v>
      </c>
      <c r="AY31" s="367"/>
      <c r="AZ31" s="368"/>
      <c r="BA31" s="369">
        <f>BA5</f>
        <v>41638</v>
      </c>
      <c r="BB31" s="367"/>
      <c r="BC31" s="368"/>
      <c r="BD31" s="369">
        <f>BD5</f>
        <v>42003</v>
      </c>
      <c r="BE31" s="367"/>
      <c r="BF31" s="368"/>
      <c r="BG31" s="369">
        <f>BG5</f>
        <v>42368</v>
      </c>
      <c r="BH31" s="367"/>
      <c r="BI31" s="368"/>
      <c r="BJ31" s="369">
        <f>BJ5</f>
        <v>42734</v>
      </c>
      <c r="BK31" s="367"/>
      <c r="BL31" s="368"/>
      <c r="BM31" s="369">
        <f>BM5</f>
        <v>43099</v>
      </c>
      <c r="BN31" s="367"/>
      <c r="BO31" s="368"/>
      <c r="BP31" s="369">
        <f>BP5</f>
        <v>43464</v>
      </c>
      <c r="BQ31" s="367"/>
      <c r="BR31" s="368"/>
      <c r="BS31" s="369">
        <f>BS5</f>
        <v>43829</v>
      </c>
      <c r="BT31" s="367"/>
      <c r="BU31" s="368"/>
    </row>
    <row r="32" spans="1:81" ht="13.15">
      <c r="A32" s="17" t="s">
        <v>77</v>
      </c>
      <c r="B32" s="20" t="s">
        <v>78</v>
      </c>
      <c r="C32" s="18" t="s">
        <v>79</v>
      </c>
      <c r="D32" s="19" t="s">
        <v>80</v>
      </c>
      <c r="E32" s="20" t="s">
        <v>78</v>
      </c>
      <c r="F32" s="18" t="s">
        <v>79</v>
      </c>
      <c r="G32" s="19" t="s">
        <v>80</v>
      </c>
      <c r="H32" s="53" t="s">
        <v>78</v>
      </c>
      <c r="I32" s="53" t="s">
        <v>79</v>
      </c>
      <c r="J32" s="58" t="s">
        <v>80</v>
      </c>
      <c r="K32" s="53" t="s">
        <v>78</v>
      </c>
      <c r="L32" s="53" t="s">
        <v>79</v>
      </c>
      <c r="M32" s="58" t="s">
        <v>80</v>
      </c>
      <c r="N32" s="53" t="s">
        <v>78</v>
      </c>
      <c r="O32" s="53" t="s">
        <v>79</v>
      </c>
      <c r="P32" s="58" t="s">
        <v>80</v>
      </c>
      <c r="Q32" s="53" t="s">
        <v>78</v>
      </c>
      <c r="R32" s="53" t="s">
        <v>79</v>
      </c>
      <c r="S32" s="53" t="s">
        <v>80</v>
      </c>
      <c r="T32" s="20" t="s">
        <v>78</v>
      </c>
      <c r="U32" s="18" t="s">
        <v>79</v>
      </c>
      <c r="V32" s="19" t="s">
        <v>80</v>
      </c>
      <c r="W32" s="20" t="s">
        <v>78</v>
      </c>
      <c r="X32" s="18" t="s">
        <v>79</v>
      </c>
      <c r="Y32" s="19" t="s">
        <v>80</v>
      </c>
      <c r="Z32" s="20" t="s">
        <v>78</v>
      </c>
      <c r="AA32" s="18" t="s">
        <v>79</v>
      </c>
      <c r="AB32" s="19" t="s">
        <v>80</v>
      </c>
      <c r="AC32" s="20" t="s">
        <v>78</v>
      </c>
      <c r="AD32" s="18" t="s">
        <v>79</v>
      </c>
      <c r="AE32" s="19" t="s">
        <v>80</v>
      </c>
      <c r="AF32" s="20" t="s">
        <v>78</v>
      </c>
      <c r="AG32" s="18" t="s">
        <v>79</v>
      </c>
      <c r="AH32" s="19" t="s">
        <v>80</v>
      </c>
      <c r="AI32" s="20" t="s">
        <v>78</v>
      </c>
      <c r="AJ32" s="18" t="s">
        <v>79</v>
      </c>
      <c r="AK32" s="19" t="s">
        <v>80</v>
      </c>
      <c r="AL32" s="20" t="s">
        <v>78</v>
      </c>
      <c r="AM32" s="18" t="s">
        <v>79</v>
      </c>
      <c r="AN32" s="19" t="s">
        <v>80</v>
      </c>
      <c r="AO32" s="20" t="s">
        <v>78</v>
      </c>
      <c r="AP32" s="18" t="s">
        <v>79</v>
      </c>
      <c r="AQ32" s="19" t="s">
        <v>80</v>
      </c>
      <c r="AR32" s="20" t="s">
        <v>78</v>
      </c>
      <c r="AS32" s="18" t="s">
        <v>79</v>
      </c>
      <c r="AT32" s="19" t="s">
        <v>80</v>
      </c>
      <c r="AU32" s="20" t="s">
        <v>78</v>
      </c>
      <c r="AV32" s="18" t="s">
        <v>79</v>
      </c>
      <c r="AW32" s="19" t="s">
        <v>80</v>
      </c>
      <c r="AX32" s="20" t="s">
        <v>78</v>
      </c>
      <c r="AY32" s="18" t="s">
        <v>79</v>
      </c>
      <c r="AZ32" s="19" t="s">
        <v>80</v>
      </c>
      <c r="BA32" s="20" t="s">
        <v>78</v>
      </c>
      <c r="BB32" s="18" t="s">
        <v>79</v>
      </c>
      <c r="BC32" s="19" t="s">
        <v>80</v>
      </c>
      <c r="BD32" s="20" t="s">
        <v>78</v>
      </c>
      <c r="BE32" s="18" t="s">
        <v>79</v>
      </c>
      <c r="BF32" s="19" t="s">
        <v>80</v>
      </c>
      <c r="BG32" s="20" t="s">
        <v>78</v>
      </c>
      <c r="BH32" s="18" t="s">
        <v>79</v>
      </c>
      <c r="BI32" s="19" t="s">
        <v>80</v>
      </c>
      <c r="BJ32" s="20" t="s">
        <v>78</v>
      </c>
      <c r="BK32" s="18" t="s">
        <v>79</v>
      </c>
      <c r="BL32" s="19" t="s">
        <v>80</v>
      </c>
      <c r="BM32" s="20" t="s">
        <v>78</v>
      </c>
      <c r="BN32" s="18" t="s">
        <v>79</v>
      </c>
      <c r="BO32" s="19" t="s">
        <v>80</v>
      </c>
      <c r="BP32" s="20" t="s">
        <v>78</v>
      </c>
      <c r="BQ32" s="18" t="s">
        <v>79</v>
      </c>
      <c r="BR32" s="19" t="s">
        <v>80</v>
      </c>
      <c r="BS32" s="20" t="s">
        <v>78</v>
      </c>
      <c r="BT32" s="18" t="s">
        <v>79</v>
      </c>
      <c r="BU32" s="19" t="s">
        <v>80</v>
      </c>
    </row>
    <row r="33" spans="1:73">
      <c r="A33" s="68" t="s">
        <v>81</v>
      </c>
      <c r="B33" s="88">
        <v>0.4588395994461929</v>
      </c>
      <c r="C33" s="27">
        <v>0.46351407044210302</v>
      </c>
      <c r="D33" s="88">
        <v>0.46109801720064381</v>
      </c>
      <c r="E33" s="29">
        <v>-3.7655463269785638E-3</v>
      </c>
      <c r="F33" s="27">
        <v>-5.1169087446364392E-3</v>
      </c>
      <c r="G33" s="28">
        <v>-4.4195214035867014E-3</v>
      </c>
      <c r="H33" s="88">
        <v>-5.5076783515842775E-3</v>
      </c>
      <c r="I33" s="27">
        <v>-9.179390193274628E-3</v>
      </c>
      <c r="J33" s="89">
        <v>-7.2833130709258898E-3</v>
      </c>
      <c r="K33" s="88">
        <v>-1.0012162279558701E-2</v>
      </c>
      <c r="L33" s="27">
        <v>-9.008379888268192E-3</v>
      </c>
      <c r="M33" s="89">
        <v>-9.5276616781267975E-3</v>
      </c>
      <c r="N33" s="88">
        <v>5.5941908167518317E-3</v>
      </c>
      <c r="O33" s="27">
        <v>9.7949404552180042E-3</v>
      </c>
      <c r="P33" s="89">
        <v>7.6228504015609655E-3</v>
      </c>
      <c r="Q33" s="88">
        <v>2.8186221039312453E-2</v>
      </c>
      <c r="R33" s="27">
        <v>2.6261921377064512E-2</v>
      </c>
      <c r="S33" s="88">
        <v>2.7254919619939644E-2</v>
      </c>
      <c r="T33" s="29">
        <f t="shared" ref="T33:Y33" si="23">T7/Q7-1</f>
        <v>3.9253129641417361E-2</v>
      </c>
      <c r="U33" s="27">
        <f t="shared" si="23"/>
        <v>3.8645481538566173E-2</v>
      </c>
      <c r="V33" s="28">
        <f t="shared" si="23"/>
        <v>3.8959331061162228E-2</v>
      </c>
      <c r="W33" s="29">
        <f t="shared" si="23"/>
        <v>8.8138015516537438E-2</v>
      </c>
      <c r="X33" s="27">
        <f t="shared" si="23"/>
        <v>7.9827164804469275E-2</v>
      </c>
      <c r="Y33" s="28">
        <f t="shared" si="23"/>
        <v>8.4120923167798844E-2</v>
      </c>
      <c r="Z33" s="29">
        <f t="shared" ref="Z33:Z53" si="24">Z7/W7-1</f>
        <v>5.7038857721823044E-2</v>
      </c>
      <c r="AA33" s="27">
        <f t="shared" ref="AA33:AA53" si="25">AA7/X7-1</f>
        <v>6.4912493431955154E-2</v>
      </c>
      <c r="AB33" s="28">
        <f t="shared" ref="AB33:AB53" si="26">AB7/Y7-1</f>
        <v>6.0829546891874697E-2</v>
      </c>
      <c r="AC33" s="29">
        <f t="shared" ref="AC33:AC53" si="27">AC7/Z7-1</f>
        <v>2.9962546816479474E-2</v>
      </c>
      <c r="AD33" s="27">
        <f t="shared" ref="AD33:AD53" si="28">AD7/AA7-1</f>
        <v>3.3476297111625586E-2</v>
      </c>
      <c r="AE33" s="28">
        <f t="shared" ref="AE33:AH53" si="29">AE7/AB7-1</f>
        <v>3.1660720345589866E-2</v>
      </c>
      <c r="AF33" s="35">
        <f>AF7/AC7-1</f>
        <v>2.2128392934080088E-2</v>
      </c>
      <c r="AG33" s="33">
        <f>AG7/AD7-1</f>
        <v>1.9207462631752881E-2</v>
      </c>
      <c r="AH33" s="34">
        <f>AH7/AE7-1</f>
        <v>2.0714241263124267E-2</v>
      </c>
      <c r="AI33" s="35">
        <f t="shared" ref="AI33:AI53" si="30">AI7/AF7-1</f>
        <v>3.7144446879900261E-2</v>
      </c>
      <c r="AJ33" s="33">
        <f t="shared" ref="AJ33:AJ53" si="31">AJ7/AG7-1</f>
        <v>4.0573652349380263E-2</v>
      </c>
      <c r="AK33" s="34">
        <f t="shared" ref="AK33:AN53" si="32">AK7/AH7-1</f>
        <v>3.880222622873708E-2</v>
      </c>
      <c r="AL33" s="35">
        <f t="shared" ref="AL33:AW33" si="33">AL7/AI7-1</f>
        <v>2.339380933801527E-2</v>
      </c>
      <c r="AM33" s="33">
        <f t="shared" si="33"/>
        <v>2.6282983586120912E-2</v>
      </c>
      <c r="AN33" s="34">
        <f t="shared" si="33"/>
        <v>2.4792903377268027E-2</v>
      </c>
      <c r="AO33" s="35">
        <f t="shared" si="33"/>
        <v>7.2754999920572327E-3</v>
      </c>
      <c r="AP33" s="33">
        <f t="shared" si="33"/>
        <v>6.5964841245740313E-3</v>
      </c>
      <c r="AQ33" s="34">
        <f t="shared" si="33"/>
        <v>6.9462057680507172E-3</v>
      </c>
      <c r="AR33" s="35">
        <f t="shared" si="33"/>
        <v>-4.4946300998280897E-3</v>
      </c>
      <c r="AS33" s="33">
        <f t="shared" si="33"/>
        <v>-5.0448336545713124E-3</v>
      </c>
      <c r="AT33" s="34">
        <f t="shared" si="33"/>
        <v>-4.7613630823731823E-3</v>
      </c>
      <c r="AU33" s="35">
        <f t="shared" si="33"/>
        <v>-2.3224130283251987E-2</v>
      </c>
      <c r="AV33" s="33">
        <f t="shared" si="33"/>
        <v>-2.7272420995889779E-2</v>
      </c>
      <c r="AW33" s="34">
        <f t="shared" si="33"/>
        <v>-2.5186140683168934E-2</v>
      </c>
      <c r="AX33" s="35">
        <f t="shared" ref="AX33:AX53" si="34">AX7/AU7-1</f>
        <v>-4.153556716079021E-2</v>
      </c>
      <c r="AY33" s="33">
        <f t="shared" ref="AY33:AY53" si="35">AY7/AV7-1</f>
        <v>-4.1752532686812671E-2</v>
      </c>
      <c r="AZ33" s="34">
        <f t="shared" ref="AZ33:AZ46" si="36">AZ7/AW7-1</f>
        <v>-4.1640494794938143E-2</v>
      </c>
      <c r="BA33" s="35">
        <f t="shared" ref="BA33:BA53" si="37">BA7/AX7-1</f>
        <v>-4.4283127739140782E-2</v>
      </c>
      <c r="BB33" s="33">
        <f t="shared" ref="BB33:BB53" si="38">BB7/AY7-1</f>
        <v>-4.7348827122564829E-2</v>
      </c>
      <c r="BC33" s="34">
        <f t="shared" ref="BC33:BC46" si="39">BC7/AZ7-1</f>
        <v>-4.5765570518478405E-2</v>
      </c>
      <c r="BD33" s="35">
        <f t="shared" ref="BD33:BD53" si="40">BD7/BA7-1</f>
        <v>-5.2602691218130326E-2</v>
      </c>
      <c r="BE33" s="33">
        <f t="shared" ref="BE33:BE53" si="41">BE7/BB7-1</f>
        <v>-5.4198125735098857E-2</v>
      </c>
      <c r="BF33" s="34">
        <f t="shared" ref="BF33:BF46" si="42">BF7/BC7-1</f>
        <v>-5.3372895946663723E-2</v>
      </c>
      <c r="BG33" s="35">
        <f t="shared" ref="BG33:BG53" si="43">BG7/BD7-1</f>
        <v>-4.128277486030385E-2</v>
      </c>
      <c r="BH33" s="33">
        <f t="shared" ref="BH33:BH53" si="44">BH7/BE7-1</f>
        <v>-4.6272338889223219E-2</v>
      </c>
      <c r="BI33" s="34">
        <f t="shared" ref="BI33:BI46" si="45">BI7/BF7-1</f>
        <v>-4.3689414314184494E-2</v>
      </c>
      <c r="BJ33" s="35">
        <f t="shared" ref="BJ33:BJ53" si="46">BJ7/BG7-1</f>
        <v>-3.0272904483430785E-2</v>
      </c>
      <c r="BK33" s="33">
        <f t="shared" ref="BK33:BK53" si="47">BK7/BH7-1</f>
        <v>-2.5993690851734974E-2</v>
      </c>
      <c r="BL33" s="34">
        <f t="shared" ref="BL33:BL46" si="48">BL7/BI7-1</f>
        <v>-2.8214466363176482E-2</v>
      </c>
      <c r="BM33" s="35">
        <f t="shared" ref="BM33:BM35" si="49">BM7/BJ7-1</f>
        <v>-1.1759503085613243E-2</v>
      </c>
      <c r="BN33" s="33">
        <f t="shared" ref="BN33:BN53" si="50">BN7/BK7-1</f>
        <v>-1.6172215744699181E-2</v>
      </c>
      <c r="BO33" s="34">
        <f t="shared" ref="BO33:BO46" si="51">BO7/BL7-1</f>
        <v>-1.3887009296176367E-2</v>
      </c>
      <c r="BP33" s="35">
        <f t="shared" ref="BP33:BP35" si="52">BP7/BM7-1</f>
        <v>1.2082502746023405E-2</v>
      </c>
      <c r="BQ33" s="33">
        <f t="shared" ref="BQ33:BQ52" si="53">BQ7/BN7-1</f>
        <v>1.8501042466805728E-2</v>
      </c>
      <c r="BR33" s="34">
        <f t="shared" ref="BR33:BR46" si="54">BR7/BO7-1</f>
        <v>1.5169909318357044E-2</v>
      </c>
      <c r="BS33" s="35">
        <f t="shared" ref="BS33:BS35" si="55">BS7/BP7-1</f>
        <v>3.8588310957472505E-3</v>
      </c>
      <c r="BT33" s="33">
        <f t="shared" ref="BT33:BT52" si="56">BT7/BQ7-1</f>
        <v>8.1451473883813463E-3</v>
      </c>
      <c r="BU33" s="34">
        <f>BU7/BR7-1</f>
        <v>5.9273740692982191E-3</v>
      </c>
    </row>
    <row r="34" spans="1:73">
      <c r="A34" s="69" t="s">
        <v>82</v>
      </c>
      <c r="B34" s="88">
        <v>0.56386660508885411</v>
      </c>
      <c r="C34" s="27">
        <v>0.58981153592763969</v>
      </c>
      <c r="D34" s="88">
        <v>0.57638641573223048</v>
      </c>
      <c r="E34" s="29">
        <v>-2.4038812285693489E-2</v>
      </c>
      <c r="F34" s="27">
        <v>-2.2720714134554343E-2</v>
      </c>
      <c r="G34" s="28">
        <v>-2.3397342870785653E-2</v>
      </c>
      <c r="H34" s="88">
        <v>-2.487385535413944E-2</v>
      </c>
      <c r="I34" s="27">
        <v>-2.7776684121422091E-2</v>
      </c>
      <c r="J34" s="89">
        <v>-2.6287533075123659E-2</v>
      </c>
      <c r="K34" s="88">
        <v>-2.4377623181739749E-2</v>
      </c>
      <c r="L34" s="27">
        <v>-1.8830866422337889E-2</v>
      </c>
      <c r="M34" s="89">
        <v>-2.1680483626410396E-2</v>
      </c>
      <c r="N34" s="88">
        <v>-8.4074881646925004E-3</v>
      </c>
      <c r="O34" s="27">
        <v>-1.1164537631301985E-2</v>
      </c>
      <c r="P34" s="89">
        <v>-9.7520228654240926E-3</v>
      </c>
      <c r="Q34" s="88">
        <v>4.4969195110837745E-3</v>
      </c>
      <c r="R34" s="27">
        <v>3.5270055931213573E-3</v>
      </c>
      <c r="S34" s="88">
        <v>4.0245947456680753E-3</v>
      </c>
      <c r="T34" s="29">
        <f t="shared" ref="T34:T53" si="57">T8/Q8-1</f>
        <v>3.254052774819538E-2</v>
      </c>
      <c r="U34" s="27">
        <f t="shared" ref="U34:U53" si="58">U8/R8-1</f>
        <v>2.9988561921597157E-2</v>
      </c>
      <c r="V34" s="28">
        <f t="shared" ref="V34:V53" si="59">V8/S8-1</f>
        <v>3.1298397627314234E-2</v>
      </c>
      <c r="W34" s="29">
        <f t="shared" ref="W34:W53" si="60">W8/T8-1</f>
        <v>5.8789823515929429E-2</v>
      </c>
      <c r="X34" s="27">
        <f t="shared" ref="X34:X53" si="61">X8/U8-1</f>
        <v>5.8574111090920145E-2</v>
      </c>
      <c r="Y34" s="28">
        <f t="shared" ref="Y34:Y53" si="62">Y8/V8-1</f>
        <v>5.8684962162480536E-2</v>
      </c>
      <c r="Z34" s="29">
        <f t="shared" si="24"/>
        <v>4.7281451816574727E-2</v>
      </c>
      <c r="AA34" s="27">
        <f t="shared" si="25"/>
        <v>4.6158541237506734E-2</v>
      </c>
      <c r="AB34" s="28">
        <f t="shared" si="26"/>
        <v>4.6735643692866757E-2</v>
      </c>
      <c r="AC34" s="29">
        <f t="shared" si="27"/>
        <v>2.9609852725863473E-2</v>
      </c>
      <c r="AD34" s="27">
        <f t="shared" si="28"/>
        <v>2.386595682613768E-2</v>
      </c>
      <c r="AE34" s="28">
        <f t="shared" si="29"/>
        <v>2.6819482210393097E-2</v>
      </c>
      <c r="AF34" s="35">
        <f t="shared" si="29"/>
        <v>3.1970421922574932E-2</v>
      </c>
      <c r="AG34" s="33">
        <f t="shared" si="29"/>
        <v>3.5845931940808873E-2</v>
      </c>
      <c r="AH34" s="34">
        <f t="shared" si="29"/>
        <v>3.3847719764342532E-2</v>
      </c>
      <c r="AI34" s="35">
        <f t="shared" si="30"/>
        <v>4.4548917889276174E-2</v>
      </c>
      <c r="AJ34" s="33">
        <f t="shared" si="31"/>
        <v>3.8164002062919034E-2</v>
      </c>
      <c r="AK34" s="34">
        <f t="shared" si="32"/>
        <v>4.1450085520003288E-2</v>
      </c>
      <c r="AL34" s="35">
        <f t="shared" si="32"/>
        <v>5.6275510995918321E-2</v>
      </c>
      <c r="AM34" s="33">
        <f t="shared" si="32"/>
        <v>5.823811889385655E-2</v>
      </c>
      <c r="AN34" s="34">
        <f t="shared" si="32"/>
        <v>5.7225030643391017E-2</v>
      </c>
      <c r="AO34" s="35">
        <f t="shared" ref="AO34:AO53" si="63">AO8/AL8-1</f>
        <v>3.9656768392130282E-2</v>
      </c>
      <c r="AP34" s="33">
        <f t="shared" ref="AP34:AP53" si="64">AP8/AM8-1</f>
        <v>4.2186301970050133E-2</v>
      </c>
      <c r="AQ34" s="34">
        <f t="shared" ref="AQ34:AQ46" si="65">AQ8/AN8-1</f>
        <v>4.0881742266947629E-2</v>
      </c>
      <c r="AR34" s="35">
        <f t="shared" ref="AR34:AR53" si="66">AR8/AO8-1</f>
        <v>2.6809689363746836E-2</v>
      </c>
      <c r="AS34" s="33">
        <f t="shared" ref="AS34:AS53" si="67">AS8/AP8-1</f>
        <v>2.7070852664294431E-2</v>
      </c>
      <c r="AT34" s="34">
        <f t="shared" ref="AT34:AT46" si="68">AT8/AQ8-1</f>
        <v>2.6936321080947234E-2</v>
      </c>
      <c r="AU34" s="35">
        <f t="shared" ref="AU34:AU53" si="69">AU8/AR8-1</f>
        <v>-4.665886724932955E-3</v>
      </c>
      <c r="AV34" s="33">
        <f t="shared" ref="AV34:AV53" si="70">AV8/AS8-1</f>
        <v>-5.2042218518842942E-3</v>
      </c>
      <c r="AW34" s="34">
        <f t="shared" ref="AW34:AW46" si="71">AW8/AT8-1</f>
        <v>-4.9269464983233702E-3</v>
      </c>
      <c r="AX34" s="35">
        <f t="shared" si="34"/>
        <v>-1.5459925880856207E-2</v>
      </c>
      <c r="AY34" s="33">
        <f t="shared" si="35"/>
        <v>-1.1579720793534198E-2</v>
      </c>
      <c r="AZ34" s="34">
        <f t="shared" si="36"/>
        <v>-1.3578786885713012E-2</v>
      </c>
      <c r="BA34" s="35">
        <f t="shared" si="37"/>
        <v>-1.6489227225483849E-2</v>
      </c>
      <c r="BB34" s="33">
        <f t="shared" si="38"/>
        <v>-2.0070768041390408E-2</v>
      </c>
      <c r="BC34" s="34">
        <f t="shared" si="39"/>
        <v>-1.8229091434349254E-2</v>
      </c>
      <c r="BD34" s="35">
        <f t="shared" si="40"/>
        <v>-2.2735062264366501E-2</v>
      </c>
      <c r="BE34" s="33">
        <f t="shared" si="41"/>
        <v>-2.3880325282194415E-2</v>
      </c>
      <c r="BF34" s="34">
        <f t="shared" si="42"/>
        <v>-2.3290371939736376E-2</v>
      </c>
      <c r="BG34" s="35">
        <f t="shared" si="43"/>
        <v>-2.0969721767594152E-2</v>
      </c>
      <c r="BH34" s="33">
        <f t="shared" si="44"/>
        <v>-1.6024744319064976E-2</v>
      </c>
      <c r="BI34" s="34">
        <f t="shared" si="45"/>
        <v>-1.8573472923100076E-2</v>
      </c>
      <c r="BJ34" s="35">
        <f t="shared" si="46"/>
        <v>-1.3731958147379375E-3</v>
      </c>
      <c r="BK34" s="33">
        <f t="shared" si="47"/>
        <v>-3.7120697553193471E-3</v>
      </c>
      <c r="BL34" s="34">
        <f t="shared" si="48"/>
        <v>-2.509516208251461E-3</v>
      </c>
      <c r="BM34" s="35">
        <f t="shared" si="49"/>
        <v>3.1238322995292833E-3</v>
      </c>
      <c r="BN34" s="33">
        <f t="shared" si="50"/>
        <v>4.3918061897514349E-3</v>
      </c>
      <c r="BO34" s="34">
        <f t="shared" si="51"/>
        <v>3.7391230756209648E-3</v>
      </c>
      <c r="BP34" s="35">
        <f t="shared" si="52"/>
        <v>4.6637065291892377E-3</v>
      </c>
      <c r="BQ34" s="33">
        <f t="shared" si="53"/>
        <v>-1.1839176624729442E-3</v>
      </c>
      <c r="BR34" s="34">
        <f t="shared" si="54"/>
        <v>1.8242720158205827E-3</v>
      </c>
      <c r="BS34" s="35">
        <f t="shared" si="55"/>
        <v>3.5149124238065266E-3</v>
      </c>
      <c r="BT34" s="33">
        <f t="shared" si="56"/>
        <v>5.5314979296383626E-4</v>
      </c>
      <c r="BU34" s="34">
        <f t="shared" ref="BU34:BU46" si="72">BU8/BR8-1</f>
        <v>2.08108583713984E-3</v>
      </c>
    </row>
    <row r="35" spans="1:73">
      <c r="A35" s="68" t="s">
        <v>83</v>
      </c>
      <c r="B35" s="88">
        <v>0.58367961651563727</v>
      </c>
      <c r="C35" s="27">
        <v>0.58495904719701941</v>
      </c>
      <c r="D35" s="88">
        <v>0.58430080060824707</v>
      </c>
      <c r="E35" s="29">
        <v>-1.7746706103791365E-2</v>
      </c>
      <c r="F35" s="27">
        <v>-1.3469990569227264E-2</v>
      </c>
      <c r="G35" s="28">
        <v>-1.5669429487567332E-2</v>
      </c>
      <c r="H35" s="88">
        <v>-1.4953462907199566E-2</v>
      </c>
      <c r="I35" s="27">
        <v>-7.2508206774647421E-3</v>
      </c>
      <c r="J35" s="89">
        <v>-1.1203793133725548E-2</v>
      </c>
      <c r="K35" s="88">
        <v>-1.3773578351339189E-2</v>
      </c>
      <c r="L35" s="27">
        <v>-1.8114098837209269E-2</v>
      </c>
      <c r="M35" s="89">
        <v>-1.589500417354861E-2</v>
      </c>
      <c r="N35" s="88">
        <v>-3.8040893961007738E-3</v>
      </c>
      <c r="O35" s="27">
        <v>-1.1731399071110094E-2</v>
      </c>
      <c r="P35" s="89">
        <v>-7.6698188118097255E-3</v>
      </c>
      <c r="Q35" s="88">
        <v>-3.7302218686466881E-3</v>
      </c>
      <c r="R35" s="27">
        <v>1.6663858151246824E-3</v>
      </c>
      <c r="S35" s="88">
        <v>-1.1093531198282935E-3</v>
      </c>
      <c r="T35" s="29">
        <f t="shared" si="57"/>
        <v>9.5645384533484812E-3</v>
      </c>
      <c r="U35" s="27">
        <f t="shared" si="58"/>
        <v>1.1047141949231731E-2</v>
      </c>
      <c r="V35" s="28">
        <f t="shared" si="59"/>
        <v>1.0286567381567968E-2</v>
      </c>
      <c r="W35" s="29">
        <f t="shared" si="60"/>
        <v>4.065526514685458E-2</v>
      </c>
      <c r="X35" s="27">
        <f t="shared" si="61"/>
        <v>3.782654513856798E-2</v>
      </c>
      <c r="Y35" s="28">
        <f t="shared" si="62"/>
        <v>3.927663945504678E-2</v>
      </c>
      <c r="Z35" s="29">
        <f t="shared" si="24"/>
        <v>2.7024288078910885E-2</v>
      </c>
      <c r="AA35" s="27">
        <f t="shared" si="25"/>
        <v>3.3027522935779707E-2</v>
      </c>
      <c r="AB35" s="28">
        <f t="shared" si="26"/>
        <v>2.994598624946887E-2</v>
      </c>
      <c r="AC35" s="29">
        <f t="shared" si="27"/>
        <v>1.2449429332631601E-2</v>
      </c>
      <c r="AD35" s="27">
        <f t="shared" si="28"/>
        <v>1.2226456741795788E-2</v>
      </c>
      <c r="AE35" s="28">
        <f t="shared" si="29"/>
        <v>1.2340586725030578E-2</v>
      </c>
      <c r="AF35" s="35">
        <f t="shared" si="29"/>
        <v>1.9086139401913504E-2</v>
      </c>
      <c r="AG35" s="33">
        <f t="shared" si="29"/>
        <v>1.3288357354594771E-2</v>
      </c>
      <c r="AH35" s="34">
        <f t="shared" si="29"/>
        <v>1.6256309194169427E-2</v>
      </c>
      <c r="AI35" s="35">
        <f t="shared" si="30"/>
        <v>3.3456597277567113E-2</v>
      </c>
      <c r="AJ35" s="33">
        <f t="shared" si="31"/>
        <v>3.3794007868455544E-2</v>
      </c>
      <c r="AK35" s="34">
        <f t="shared" si="32"/>
        <v>3.362080251358246E-2</v>
      </c>
      <c r="AL35" s="35">
        <f t="shared" si="32"/>
        <v>3.0985394142233558E-2</v>
      </c>
      <c r="AM35" s="33">
        <f t="shared" si="32"/>
        <v>2.5647280770231484E-2</v>
      </c>
      <c r="AN35" s="34">
        <f t="shared" si="32"/>
        <v>2.8387096774193488E-2</v>
      </c>
      <c r="AO35" s="35">
        <f t="shared" si="63"/>
        <v>2.2634114232713998E-2</v>
      </c>
      <c r="AP35" s="33">
        <f t="shared" si="64"/>
        <v>2.0312376119876241E-2</v>
      </c>
      <c r="AQ35" s="34">
        <f t="shared" si="65"/>
        <v>2.1507031737112436E-2</v>
      </c>
      <c r="AR35" s="35">
        <f t="shared" si="66"/>
        <v>1.4453107857048897E-2</v>
      </c>
      <c r="AS35" s="33">
        <f t="shared" si="67"/>
        <v>1.8136325490317962E-2</v>
      </c>
      <c r="AT35" s="34">
        <f t="shared" si="68"/>
        <v>1.6239026411966284E-2</v>
      </c>
      <c r="AU35" s="35">
        <f t="shared" si="69"/>
        <v>6.6333078575857574E-3</v>
      </c>
      <c r="AV35" s="33">
        <f t="shared" si="70"/>
        <v>9.4637705493565427E-3</v>
      </c>
      <c r="AW35" s="34">
        <f t="shared" si="71"/>
        <v>8.0083049087942282E-3</v>
      </c>
      <c r="AX35" s="35">
        <f t="shared" si="34"/>
        <v>5.7014339536149983E-3</v>
      </c>
      <c r="AY35" s="33">
        <f t="shared" si="35"/>
        <v>-3.9163503848305137E-3</v>
      </c>
      <c r="AZ35" s="34">
        <f t="shared" si="36"/>
        <v>1.0225099308518448E-3</v>
      </c>
      <c r="BA35" s="35">
        <f t="shared" si="37"/>
        <v>1.122427177551466E-2</v>
      </c>
      <c r="BB35" s="33">
        <f t="shared" si="38"/>
        <v>9.2145611318577014E-3</v>
      </c>
      <c r="BC35" s="34">
        <f t="shared" si="39"/>
        <v>1.0251398084935914E-2</v>
      </c>
      <c r="BD35" s="35">
        <f t="shared" si="40"/>
        <v>4.2257687377629249E-3</v>
      </c>
      <c r="BE35" s="33">
        <f t="shared" si="41"/>
        <v>6.8891863840796486E-3</v>
      </c>
      <c r="BF35" s="34">
        <f t="shared" si="42"/>
        <v>5.5137698764857745E-3</v>
      </c>
      <c r="BG35" s="35">
        <f t="shared" si="43"/>
        <v>7.3499502054901189E-3</v>
      </c>
      <c r="BH35" s="33">
        <f t="shared" si="44"/>
        <v>5.8710168959799081E-3</v>
      </c>
      <c r="BI35" s="34">
        <f t="shared" si="45"/>
        <v>6.6337751027258918E-3</v>
      </c>
      <c r="BJ35" s="35">
        <f t="shared" si="46"/>
        <v>1.0944483896570434E-2</v>
      </c>
      <c r="BK35" s="33">
        <f t="shared" si="47"/>
        <v>1.4866631022396382E-2</v>
      </c>
      <c r="BL35" s="34">
        <f t="shared" si="48"/>
        <v>1.2842348849075425E-2</v>
      </c>
      <c r="BM35" s="35">
        <f t="shared" si="49"/>
        <v>1.7161825268928288E-2</v>
      </c>
      <c r="BN35" s="33">
        <f t="shared" si="50"/>
        <v>2.3034258703700905E-2</v>
      </c>
      <c r="BO35" s="34">
        <f t="shared" si="51"/>
        <v>2.0009082136572598E-2</v>
      </c>
      <c r="BP35" s="35">
        <f t="shared" si="52"/>
        <v>1.9959647388590129E-2</v>
      </c>
      <c r="BQ35" s="33">
        <f t="shared" si="53"/>
        <v>1.8467392392750304E-2</v>
      </c>
      <c r="BR35" s="34">
        <f t="shared" si="54"/>
        <v>1.9233979799104128E-2</v>
      </c>
      <c r="BS35" s="35">
        <f t="shared" si="55"/>
        <v>1.7644013116843382E-2</v>
      </c>
      <c r="BT35" s="33">
        <f t="shared" si="56"/>
        <v>1.9930335121773002E-2</v>
      </c>
      <c r="BU35" s="34">
        <f t="shared" si="72"/>
        <v>1.8754990752178902E-2</v>
      </c>
    </row>
    <row r="36" spans="1:73">
      <c r="A36" s="68" t="s">
        <v>84</v>
      </c>
      <c r="B36" s="88">
        <v>0.55187385762995489</v>
      </c>
      <c r="C36" s="27">
        <v>0.55009173904740316</v>
      </c>
      <c r="D36" s="88">
        <v>0.55099172569045374</v>
      </c>
      <c r="E36" s="29">
        <v>7.9339236060295582E-2</v>
      </c>
      <c r="F36" s="27">
        <v>5.8260772076684564E-2</v>
      </c>
      <c r="G36" s="28">
        <v>6.8911648887985066E-2</v>
      </c>
      <c r="H36" s="88">
        <v>5.2033016389552156E-3</v>
      </c>
      <c r="I36" s="27">
        <v>-7.786566847941212E-3</v>
      </c>
      <c r="J36" s="89">
        <v>-1.1587986544099316E-3</v>
      </c>
      <c r="K36" s="88">
        <v>-1.5208740810683241E-2</v>
      </c>
      <c r="L36" s="27">
        <v>-1.1887178574606305E-2</v>
      </c>
      <c r="M36" s="89">
        <v>-1.3592720535397396E-2</v>
      </c>
      <c r="N36" s="88">
        <v>-9.4339622641509413E-3</v>
      </c>
      <c r="O36" s="27">
        <v>-5.2767122300863001E-3</v>
      </c>
      <c r="P36" s="89">
        <v>-7.4078625156890343E-3</v>
      </c>
      <c r="Q36" s="88">
        <v>6.2570218650073173E-3</v>
      </c>
      <c r="R36" s="27">
        <v>3.4037006191838248E-3</v>
      </c>
      <c r="S36" s="88">
        <v>4.8634261510844823E-3</v>
      </c>
      <c r="T36" s="29">
        <f t="shared" si="57"/>
        <v>1.4171118401841376E-2</v>
      </c>
      <c r="U36" s="27">
        <f t="shared" si="58"/>
        <v>1.7899029266356337E-2</v>
      </c>
      <c r="V36" s="28">
        <f t="shared" si="59"/>
        <v>1.5989229049885978E-2</v>
      </c>
      <c r="W36" s="29">
        <f t="shared" si="60"/>
        <v>4.3426713187222576E-2</v>
      </c>
      <c r="X36" s="27">
        <f t="shared" si="61"/>
        <v>4.8746764987414481E-2</v>
      </c>
      <c r="Y36" s="28">
        <f t="shared" si="62"/>
        <v>4.6026191796008975E-2</v>
      </c>
      <c r="Z36" s="29">
        <f t="shared" si="24"/>
        <v>3.3064961205077514E-2</v>
      </c>
      <c r="AA36" s="27">
        <f t="shared" si="25"/>
        <v>2.8987221959299481E-2</v>
      </c>
      <c r="AB36" s="28">
        <f t="shared" si="26"/>
        <v>3.1067318042560244E-2</v>
      </c>
      <c r="AC36" s="29">
        <f t="shared" si="27"/>
        <v>2.2076269189070352E-2</v>
      </c>
      <c r="AD36" s="27">
        <f t="shared" si="28"/>
        <v>1.2598761477685239E-2</v>
      </c>
      <c r="AE36" s="28">
        <f t="shared" si="29"/>
        <v>1.744270088819655E-2</v>
      </c>
      <c r="AF36" s="35">
        <f t="shared" si="29"/>
        <v>1.0653671135161691E-2</v>
      </c>
      <c r="AG36" s="33">
        <f t="shared" si="29"/>
        <v>1.1890471401226455E-2</v>
      </c>
      <c r="AH36" s="34">
        <f t="shared" si="29"/>
        <v>1.1255465925773978E-2</v>
      </c>
      <c r="AI36" s="35">
        <f t="shared" si="30"/>
        <v>1.5256841240625985E-2</v>
      </c>
      <c r="AJ36" s="33">
        <f t="shared" si="31"/>
        <v>1.6095160230205741E-2</v>
      </c>
      <c r="AK36" s="34">
        <f t="shared" si="32"/>
        <v>1.5665001561036451E-2</v>
      </c>
      <c r="AL36" s="35">
        <f t="shared" si="32"/>
        <v>1.4308402253386143E-2</v>
      </c>
      <c r="AM36" s="33">
        <f t="shared" si="32"/>
        <v>1.6266191250019713E-2</v>
      </c>
      <c r="AN36" s="34">
        <f t="shared" si="32"/>
        <v>1.5262013263965146E-2</v>
      </c>
      <c r="AO36" s="35">
        <f t="shared" si="63"/>
        <v>7.9764841430449707E-3</v>
      </c>
      <c r="AP36" s="33">
        <f t="shared" si="64"/>
        <v>1.735647530040052E-2</v>
      </c>
      <c r="AQ36" s="34">
        <f t="shared" si="65"/>
        <v>1.254986261760771E-2</v>
      </c>
      <c r="AR36" s="35">
        <f t="shared" si="66"/>
        <v>7.8547458198390263E-3</v>
      </c>
      <c r="AS36" s="33">
        <f t="shared" si="67"/>
        <v>4.5626564121346025E-3</v>
      </c>
      <c r="AT36" s="34">
        <f t="shared" si="68"/>
        <v>6.2420106002047948E-3</v>
      </c>
      <c r="AU36" s="35">
        <f t="shared" si="69"/>
        <v>-4.4056706652126909E-3</v>
      </c>
      <c r="AV36" s="33">
        <f t="shared" si="70"/>
        <v>-6.7141620209323349E-3</v>
      </c>
      <c r="AW36" s="34">
        <f t="shared" si="71"/>
        <v>-5.5346715599601248E-3</v>
      </c>
      <c r="AX36" s="35">
        <f t="shared" si="34"/>
        <v>-3.1691786423647672E-3</v>
      </c>
      <c r="AY36" s="33">
        <f t="shared" si="35"/>
        <v>-5.5819786202572219E-3</v>
      </c>
      <c r="AZ36" s="34">
        <f t="shared" si="36"/>
        <v>-4.3477936068010425E-3</v>
      </c>
      <c r="BA36" s="35">
        <f t="shared" si="37"/>
        <v>-1.0241007984763018E-2</v>
      </c>
      <c r="BB36" s="33">
        <f t="shared" si="38"/>
        <v>-1.6224778543307061E-2</v>
      </c>
      <c r="BC36" s="34">
        <f t="shared" si="39"/>
        <v>-1.3160362847860485E-2</v>
      </c>
      <c r="BD36" s="35">
        <f t="shared" si="40"/>
        <v>-8.8963230505062496E-3</v>
      </c>
      <c r="BE36" s="33">
        <f t="shared" si="41"/>
        <v>-1.286560677828319E-2</v>
      </c>
      <c r="BF36" s="34">
        <f t="shared" si="42"/>
        <v>-1.0826839003991617E-2</v>
      </c>
      <c r="BG36" s="35">
        <f t="shared" si="43"/>
        <v>-3.7487864983944963E-3</v>
      </c>
      <c r="BH36" s="33">
        <f t="shared" si="44"/>
        <v>-2.7238463243910438E-3</v>
      </c>
      <c r="BI36" s="34">
        <f t="shared" si="45"/>
        <v>-3.2513201282080573E-3</v>
      </c>
      <c r="BJ36" s="35">
        <f>BJ10/BG10-1</f>
        <v>1.6565723195010706E-2</v>
      </c>
      <c r="BK36" s="33">
        <f t="shared" si="47"/>
        <v>2.2231397084511162E-2</v>
      </c>
      <c r="BL36" s="34">
        <f t="shared" si="48"/>
        <v>1.931707768472668E-2</v>
      </c>
      <c r="BM36" s="35">
        <f>BM10/BJ10-1</f>
        <v>3.0467931985429741E-2</v>
      </c>
      <c r="BN36" s="33">
        <f t="shared" si="50"/>
        <v>2.2462484854133713E-2</v>
      </c>
      <c r="BO36" s="34">
        <f t="shared" si="51"/>
        <v>2.6569225997291612E-2</v>
      </c>
      <c r="BP36" s="35">
        <f>BP10/BM10-1</f>
        <v>4.1273703041144971E-2</v>
      </c>
      <c r="BQ36" s="33">
        <f t="shared" si="53"/>
        <v>4.2357945913096273E-2</v>
      </c>
      <c r="BR36" s="34">
        <f t="shared" si="54"/>
        <v>4.1799624157117021E-2</v>
      </c>
      <c r="BS36" s="35">
        <f>BS10/BP10-1</f>
        <v>4.0709740375761028E-2</v>
      </c>
      <c r="BT36" s="33">
        <f t="shared" si="56"/>
        <v>4.1846431902984982E-2</v>
      </c>
      <c r="BU36" s="34">
        <f t="shared" si="72"/>
        <v>4.1261397638769903E-2</v>
      </c>
    </row>
    <row r="37" spans="1:73">
      <c r="A37" s="68" t="s">
        <v>85</v>
      </c>
      <c r="B37" s="88">
        <v>0.42008851088026677</v>
      </c>
      <c r="C37" s="27">
        <v>0.44654693098418563</v>
      </c>
      <c r="D37" s="88">
        <v>0.43456118246433961</v>
      </c>
      <c r="E37" s="29">
        <v>0.17109202647336907</v>
      </c>
      <c r="F37" s="27">
        <v>0.12052398949458709</v>
      </c>
      <c r="G37" s="28">
        <v>0.14320036745221354</v>
      </c>
      <c r="H37" s="88">
        <v>8.4636862111884925E-2</v>
      </c>
      <c r="I37" s="27">
        <v>5.6338430756038393E-2</v>
      </c>
      <c r="J37" s="89">
        <v>6.9337989862776617E-2</v>
      </c>
      <c r="K37" s="88">
        <v>1.3708401823651739E-2</v>
      </c>
      <c r="L37" s="27">
        <v>1.8400259768374116E-3</v>
      </c>
      <c r="M37" s="89">
        <v>7.3700487001258086E-3</v>
      </c>
      <c r="N37" s="88">
        <v>6.7156187853755656E-2</v>
      </c>
      <c r="O37" s="27">
        <v>3.551750216076055E-2</v>
      </c>
      <c r="P37" s="89">
        <v>5.0352178341390719E-2</v>
      </c>
      <c r="Q37" s="88">
        <v>6.1095183486238547E-2</v>
      </c>
      <c r="R37" s="27">
        <v>4.6923498265473818E-2</v>
      </c>
      <c r="S37" s="88">
        <v>5.3674592660374998E-2</v>
      </c>
      <c r="T37" s="29">
        <f t="shared" si="57"/>
        <v>7.8787387533435949E-2</v>
      </c>
      <c r="U37" s="27">
        <f t="shared" si="58"/>
        <v>7.0232697194678284E-2</v>
      </c>
      <c r="V37" s="28">
        <f t="shared" si="59"/>
        <v>7.4336673190838587E-2</v>
      </c>
      <c r="W37" s="29">
        <f t="shared" si="60"/>
        <v>7.5562902296691492E-2</v>
      </c>
      <c r="X37" s="27">
        <f t="shared" si="61"/>
        <v>7.9009241799939511E-2</v>
      </c>
      <c r="Y37" s="28">
        <f t="shared" si="62"/>
        <v>7.7349066164760449E-2</v>
      </c>
      <c r="Z37" s="29">
        <f t="shared" si="24"/>
        <v>5.6585320417287699E-2</v>
      </c>
      <c r="AA37" s="27">
        <f t="shared" si="25"/>
        <v>5.5640655002049622E-2</v>
      </c>
      <c r="AB37" s="28">
        <f t="shared" si="26"/>
        <v>5.6094966123523049E-2</v>
      </c>
      <c r="AC37" s="29">
        <f t="shared" si="27"/>
        <v>1.4127033102657949E-2</v>
      </c>
      <c r="AD37" s="27">
        <f t="shared" si="28"/>
        <v>1.5798078888207723E-2</v>
      </c>
      <c r="AE37" s="28">
        <f t="shared" si="29"/>
        <v>1.4994061757719779E-2</v>
      </c>
      <c r="AF37" s="35">
        <f t="shared" si="29"/>
        <v>3.4010648701510382E-2</v>
      </c>
      <c r="AG37" s="33">
        <f t="shared" si="29"/>
        <v>2.3298392451159833E-2</v>
      </c>
      <c r="AH37" s="34">
        <f t="shared" si="29"/>
        <v>2.8448149773292464E-2</v>
      </c>
      <c r="AI37" s="35">
        <f t="shared" si="30"/>
        <v>3.3858764186633028E-2</v>
      </c>
      <c r="AJ37" s="33">
        <f t="shared" si="31"/>
        <v>2.8017537995713715E-2</v>
      </c>
      <c r="AK37" s="34">
        <f t="shared" si="32"/>
        <v>3.0840808199835479E-2</v>
      </c>
      <c r="AL37" s="35">
        <f t="shared" si="32"/>
        <v>4.4012116037486448E-2</v>
      </c>
      <c r="AM37" s="33">
        <f t="shared" si="32"/>
        <v>4.7221053436866445E-2</v>
      </c>
      <c r="AN37" s="34">
        <f t="shared" si="32"/>
        <v>4.5665520265675941E-2</v>
      </c>
      <c r="AO37" s="35">
        <f t="shared" si="63"/>
        <v>3.6548796635252012E-2</v>
      </c>
      <c r="AP37" s="33">
        <f t="shared" si="64"/>
        <v>2.0746963747602987E-2</v>
      </c>
      <c r="AQ37" s="34">
        <f t="shared" si="65"/>
        <v>2.8394794130674583E-2</v>
      </c>
      <c r="AR37" s="35">
        <f t="shared" si="66"/>
        <v>1.1534198711325772E-2</v>
      </c>
      <c r="AS37" s="33">
        <f t="shared" si="67"/>
        <v>2.6480113077238521E-3</v>
      </c>
      <c r="AT37" s="34">
        <f t="shared" si="68"/>
        <v>6.9828818591692876E-3</v>
      </c>
      <c r="AU37" s="35">
        <f t="shared" si="69"/>
        <v>-2.7819562835441181E-2</v>
      </c>
      <c r="AV37" s="33">
        <f t="shared" si="70"/>
        <v>-2.2644943699923314E-2</v>
      </c>
      <c r="AW37" s="34">
        <f t="shared" si="71"/>
        <v>-2.5180641756001654E-2</v>
      </c>
      <c r="AX37" s="35">
        <f t="shared" si="34"/>
        <v>-3.4766662209402277E-2</v>
      </c>
      <c r="AY37" s="33">
        <f t="shared" si="35"/>
        <v>-3.0691984663136718E-2</v>
      </c>
      <c r="AZ37" s="34">
        <f t="shared" si="36"/>
        <v>-3.2683277476451389E-2</v>
      </c>
      <c r="BA37" s="35">
        <f t="shared" si="37"/>
        <v>-2.891408893902514E-2</v>
      </c>
      <c r="BB37" s="33">
        <f t="shared" si="38"/>
        <v>-3.4621107950799646E-2</v>
      </c>
      <c r="BC37" s="34">
        <f t="shared" si="39"/>
        <v>-3.1838097627825301E-2</v>
      </c>
      <c r="BD37" s="35">
        <f t="shared" si="40"/>
        <v>-3.3423004809651879E-2</v>
      </c>
      <c r="BE37" s="33">
        <f t="shared" si="41"/>
        <v>-2.8623831730112625E-2</v>
      </c>
      <c r="BF37" s="34">
        <f t="shared" si="42"/>
        <v>-3.0971201866047293E-2</v>
      </c>
      <c r="BG37" s="35">
        <f t="shared" si="43"/>
        <v>-1.7078519018300931E-3</v>
      </c>
      <c r="BH37" s="33">
        <f t="shared" si="44"/>
        <v>-8.235577695645202E-3</v>
      </c>
      <c r="BI37" s="34">
        <f t="shared" si="45"/>
        <v>-5.050816771592026E-3</v>
      </c>
      <c r="BJ37" s="35">
        <f t="shared" si="46"/>
        <v>2.2451264071641219E-2</v>
      </c>
      <c r="BK37" s="33">
        <f t="shared" si="47"/>
        <v>3.1271519423178296E-2</v>
      </c>
      <c r="BL37" s="34">
        <f t="shared" si="48"/>
        <v>2.6953815613982579E-2</v>
      </c>
      <c r="BM37" s="35">
        <f t="shared" ref="BM37:BM53" si="73">BM11/BJ11-1</f>
        <v>5.7426151621566834E-3</v>
      </c>
      <c r="BN37" s="33">
        <f t="shared" si="50"/>
        <v>7.6593738952825952E-3</v>
      </c>
      <c r="BO37" s="34">
        <f t="shared" si="51"/>
        <v>6.7251932989691454E-3</v>
      </c>
      <c r="BP37" s="35">
        <f t="shared" ref="BP37:BP51" si="74">BP11/BM11-1</f>
        <v>4.0708182714426444E-2</v>
      </c>
      <c r="BQ37" s="33">
        <f t="shared" si="53"/>
        <v>2.6116784906837109E-2</v>
      </c>
      <c r="BR37" s="34">
        <f t="shared" si="54"/>
        <v>3.3221328853154208E-2</v>
      </c>
      <c r="BS37" s="35">
        <f t="shared" ref="BS37:BS51" si="75">BS11/BP11-1</f>
        <v>2.4412867574501673E-2</v>
      </c>
      <c r="BT37" s="33">
        <f t="shared" si="56"/>
        <v>2.355265157270936E-2</v>
      </c>
      <c r="BU37" s="34">
        <f t="shared" si="72"/>
        <v>2.3974525252134171E-2</v>
      </c>
    </row>
    <row r="38" spans="1:73">
      <c r="A38" s="68" t="s">
        <v>86</v>
      </c>
      <c r="B38" s="88">
        <v>0.40998801105108429</v>
      </c>
      <c r="C38" s="27">
        <v>0.42574393595345073</v>
      </c>
      <c r="D38" s="88">
        <v>0.41921465963948945</v>
      </c>
      <c r="E38" s="29">
        <v>-8.7652021474745601E-3</v>
      </c>
      <c r="F38" s="27">
        <v>-2.831948881789137E-2</v>
      </c>
      <c r="G38" s="28">
        <v>-2.0268847923495592E-2</v>
      </c>
      <c r="H38" s="88">
        <v>-3.9902730186802238E-2</v>
      </c>
      <c r="I38" s="27">
        <v>-4.5453349817187072E-2</v>
      </c>
      <c r="J38" s="89">
        <v>-4.3141287332330691E-2</v>
      </c>
      <c r="K38" s="88">
        <v>-1.0630132780719892E-2</v>
      </c>
      <c r="L38" s="27">
        <v>-2.9953980545068704E-2</v>
      </c>
      <c r="M38" s="89">
        <v>-2.1877556257718922E-2</v>
      </c>
      <c r="N38" s="88">
        <v>-1.183041774950544E-2</v>
      </c>
      <c r="O38" s="27">
        <v>-1.4885517868302944E-2</v>
      </c>
      <c r="P38" s="89">
        <v>-1.3593952412967569E-2</v>
      </c>
      <c r="Q38" s="88">
        <v>4.3962945517349583E-2</v>
      </c>
      <c r="R38" s="27">
        <v>3.1720399100294117E-2</v>
      </c>
      <c r="S38" s="88">
        <v>3.6905276457093406E-2</v>
      </c>
      <c r="T38" s="29">
        <f t="shared" si="57"/>
        <v>0.12144683411039248</v>
      </c>
      <c r="U38" s="27">
        <f t="shared" si="58"/>
        <v>8.281625579965346E-2</v>
      </c>
      <c r="V38" s="28">
        <f t="shared" si="59"/>
        <v>9.9288164940520174E-2</v>
      </c>
      <c r="W38" s="29">
        <f t="shared" si="60"/>
        <v>0.20234024005900886</v>
      </c>
      <c r="X38" s="27">
        <f t="shared" si="61"/>
        <v>0.15624274024934826</v>
      </c>
      <c r="Y38" s="28">
        <f t="shared" si="62"/>
        <v>0.17629471903393767</v>
      </c>
      <c r="Z38" s="29">
        <f t="shared" si="24"/>
        <v>0.12325367390758757</v>
      </c>
      <c r="AA38" s="27">
        <f t="shared" si="25"/>
        <v>0.10088404697057651</v>
      </c>
      <c r="AB38" s="28">
        <f t="shared" si="26"/>
        <v>0.11083007873039485</v>
      </c>
      <c r="AC38" s="29">
        <f t="shared" si="27"/>
        <v>4.7888582706486993E-2</v>
      </c>
      <c r="AD38" s="27">
        <f t="shared" si="28"/>
        <v>4.6681402469936906E-2</v>
      </c>
      <c r="AE38" s="28">
        <f t="shared" si="29"/>
        <v>4.7224144473960283E-2</v>
      </c>
      <c r="AF38" s="35">
        <f t="shared" si="29"/>
        <v>4.4515517649845959E-2</v>
      </c>
      <c r="AG38" s="33">
        <f t="shared" si="29"/>
        <v>3.7275985663082434E-2</v>
      </c>
      <c r="AH38" s="34">
        <f t="shared" si="29"/>
        <v>4.0532907007727159E-2</v>
      </c>
      <c r="AI38" s="35">
        <f t="shared" si="30"/>
        <v>4.3026605275692242E-2</v>
      </c>
      <c r="AJ38" s="33">
        <f t="shared" si="31"/>
        <v>3.3190758138926801E-2</v>
      </c>
      <c r="AK38" s="34">
        <f t="shared" si="32"/>
        <v>3.7632646371942524E-2</v>
      </c>
      <c r="AL38" s="35">
        <f t="shared" si="32"/>
        <v>3.5663027878049869E-2</v>
      </c>
      <c r="AM38" s="33">
        <f t="shared" si="32"/>
        <v>2.2073179550220479E-2</v>
      </c>
      <c r="AN38" s="34">
        <f t="shared" si="32"/>
        <v>2.8242285443525361E-2</v>
      </c>
      <c r="AO38" s="35">
        <f t="shared" si="63"/>
        <v>-1.5747700835677669E-3</v>
      </c>
      <c r="AP38" s="33">
        <f t="shared" si="64"/>
        <v>-1.0612519235186912E-4</v>
      </c>
      <c r="AQ38" s="34">
        <f t="shared" si="65"/>
        <v>-7.7762737248354696E-4</v>
      </c>
      <c r="AR38" s="35">
        <f t="shared" si="66"/>
        <v>-2.0777691320897573E-2</v>
      </c>
      <c r="AS38" s="33">
        <f t="shared" si="67"/>
        <v>-1.8113955175036667E-2</v>
      </c>
      <c r="AT38" s="34">
        <f t="shared" si="68"/>
        <v>-1.9330912165408054E-2</v>
      </c>
      <c r="AU38" s="35">
        <f t="shared" si="69"/>
        <v>-4.7806198054249127E-2</v>
      </c>
      <c r="AV38" s="33">
        <f t="shared" si="70"/>
        <v>-4.2300971048696567E-2</v>
      </c>
      <c r="AW38" s="34">
        <f t="shared" si="71"/>
        <v>-4.481238365827378E-2</v>
      </c>
      <c r="AX38" s="35">
        <f t="shared" si="34"/>
        <v>-7.6933486704107157E-2</v>
      </c>
      <c r="AY38" s="33">
        <f t="shared" si="35"/>
        <v>-6.172049888071629E-2</v>
      </c>
      <c r="AZ38" s="34">
        <f t="shared" si="36"/>
        <v>-6.8638713383113115E-2</v>
      </c>
      <c r="BA38" s="35">
        <f t="shared" si="37"/>
        <v>-6.6046034305820234E-2</v>
      </c>
      <c r="BB38" s="33">
        <f t="shared" si="38"/>
        <v>-5.6357512330085457E-2</v>
      </c>
      <c r="BC38" s="34">
        <f t="shared" si="39"/>
        <v>-6.0724197171930783E-2</v>
      </c>
      <c r="BD38" s="35">
        <f t="shared" si="40"/>
        <v>-8.6387776992910004E-2</v>
      </c>
      <c r="BE38" s="33">
        <f t="shared" si="41"/>
        <v>-8.1649563388361268E-2</v>
      </c>
      <c r="BF38" s="34">
        <f t="shared" si="42"/>
        <v>-8.3773009731504255E-2</v>
      </c>
      <c r="BG38" s="35">
        <f t="shared" si="43"/>
        <v>-5.460897454253888E-2</v>
      </c>
      <c r="BH38" s="33">
        <f t="shared" si="44"/>
        <v>-4.7658708125115634E-2</v>
      </c>
      <c r="BI38" s="34">
        <f t="shared" si="45"/>
        <v>-5.0764604261309132E-2</v>
      </c>
      <c r="BJ38" s="35">
        <f t="shared" si="46"/>
        <v>-2.6625068152904774E-2</v>
      </c>
      <c r="BK38" s="33">
        <f t="shared" si="47"/>
        <v>-3.7654261004761436E-3</v>
      </c>
      <c r="BL38" s="34">
        <f t="shared" si="48"/>
        <v>-1.3939442961524939E-2</v>
      </c>
      <c r="BM38" s="35">
        <f t="shared" si="73"/>
        <v>4.5744515325969459E-3</v>
      </c>
      <c r="BN38" s="33">
        <f t="shared" si="50"/>
        <v>1.1217049915872135E-2</v>
      </c>
      <c r="BO38" s="34">
        <f t="shared" si="51"/>
        <v>8.2986984578365952E-3</v>
      </c>
      <c r="BP38" s="35">
        <f t="shared" si="74"/>
        <v>8.5651446626602956E-2</v>
      </c>
      <c r="BQ38" s="33">
        <f t="shared" si="53"/>
        <v>5.744049772118931E-2</v>
      </c>
      <c r="BR38" s="34">
        <f t="shared" si="54"/>
        <v>6.9788884218519032E-2</v>
      </c>
      <c r="BS38" s="35">
        <f t="shared" si="75"/>
        <v>0.12354837789254436</v>
      </c>
      <c r="BT38" s="33">
        <f t="shared" si="56"/>
        <v>8.4125789605710155E-2</v>
      </c>
      <c r="BU38" s="34">
        <f t="shared" si="72"/>
        <v>0.10163755735253122</v>
      </c>
    </row>
    <row r="39" spans="1:73">
      <c r="A39" s="68" t="s">
        <v>87</v>
      </c>
      <c r="B39" s="88">
        <v>0.86863735766533434</v>
      </c>
      <c r="C39" s="27">
        <v>0.6935287079837773</v>
      </c>
      <c r="D39" s="88">
        <v>0.76904049816582276</v>
      </c>
      <c r="E39" s="29">
        <v>-1.8724778046811941E-2</v>
      </c>
      <c r="F39" s="27">
        <v>4.557577394415091E-4</v>
      </c>
      <c r="G39" s="28">
        <v>-8.2810977739379288E-3</v>
      </c>
      <c r="H39" s="88">
        <v>-1.8650271426221443E-2</v>
      </c>
      <c r="I39" s="27">
        <v>-9.3809580050279173E-3</v>
      </c>
      <c r="J39" s="89">
        <v>-1.3558725127663318E-2</v>
      </c>
      <c r="K39" s="88">
        <v>-2.3844944997380879E-2</v>
      </c>
      <c r="L39" s="27">
        <v>-1.9263195544428013E-2</v>
      </c>
      <c r="M39" s="89">
        <v>-2.1317574550442475E-2</v>
      </c>
      <c r="N39" s="88">
        <v>-1.3286968467598248E-2</v>
      </c>
      <c r="O39" s="27">
        <v>-2.2246535375638254E-2</v>
      </c>
      <c r="P39" s="89">
        <v>-1.8239591433151903E-2</v>
      </c>
      <c r="Q39" s="88">
        <v>1.5445527323354469E-3</v>
      </c>
      <c r="R39" s="27">
        <v>-1.2060176551038193E-2</v>
      </c>
      <c r="S39" s="88">
        <v>-5.9451055549579745E-3</v>
      </c>
      <c r="T39" s="29">
        <f t="shared" si="57"/>
        <v>1.0556267512326523E-2</v>
      </c>
      <c r="U39" s="27">
        <f t="shared" si="58"/>
        <v>8.8993563697816747E-3</v>
      </c>
      <c r="V39" s="28">
        <f t="shared" si="59"/>
        <v>9.6497181810133448E-3</v>
      </c>
      <c r="W39" s="29">
        <f t="shared" si="60"/>
        <v>9.3498119290703841E-2</v>
      </c>
      <c r="X39" s="27">
        <f t="shared" si="61"/>
        <v>6.1603435679027818E-2</v>
      </c>
      <c r="Y39" s="28">
        <f t="shared" si="62"/>
        <v>7.6060482063872392E-2</v>
      </c>
      <c r="Z39" s="29">
        <f t="shared" si="24"/>
        <v>6.5769041769041747E-2</v>
      </c>
      <c r="AA39" s="27">
        <f t="shared" si="25"/>
        <v>4.7688588981770641E-2</v>
      </c>
      <c r="AB39" s="28">
        <f t="shared" si="26"/>
        <v>5.6016804135845533E-2</v>
      </c>
      <c r="AC39" s="29">
        <f t="shared" si="27"/>
        <v>1.1766658674683184E-2</v>
      </c>
      <c r="AD39" s="27">
        <f t="shared" si="28"/>
        <v>1.7447728911319293E-2</v>
      </c>
      <c r="AE39" s="28">
        <f t="shared" si="29"/>
        <v>1.4806749202647573E-2</v>
      </c>
      <c r="AF39" s="35">
        <f t="shared" si="29"/>
        <v>3.5563900180462626E-2</v>
      </c>
      <c r="AG39" s="33">
        <f t="shared" si="29"/>
        <v>3.029730410682796E-2</v>
      </c>
      <c r="AH39" s="34">
        <f t="shared" si="29"/>
        <v>3.2738271250306372E-2</v>
      </c>
      <c r="AI39" s="35">
        <f t="shared" si="30"/>
        <v>6.6062312973068194E-2</v>
      </c>
      <c r="AJ39" s="33">
        <f t="shared" si="31"/>
        <v>4.6906523201075911E-2</v>
      </c>
      <c r="AK39" s="34">
        <f t="shared" si="32"/>
        <v>5.5809159181269274E-2</v>
      </c>
      <c r="AL39" s="35">
        <f t="shared" si="32"/>
        <v>6.2051087297524843E-2</v>
      </c>
      <c r="AM39" s="33">
        <f t="shared" si="32"/>
        <v>5.3608187219878145E-2</v>
      </c>
      <c r="AN39" s="34">
        <f t="shared" si="32"/>
        <v>5.7570122423678871E-2</v>
      </c>
      <c r="AO39" s="35">
        <f t="shared" si="63"/>
        <v>4.5646056497877785E-2</v>
      </c>
      <c r="AP39" s="33">
        <f t="shared" si="64"/>
        <v>4.4354224112846286E-2</v>
      </c>
      <c r="AQ39" s="34">
        <f t="shared" si="65"/>
        <v>4.4963000952450649E-2</v>
      </c>
      <c r="AR39" s="35">
        <f t="shared" si="66"/>
        <v>3.244271971690682E-2</v>
      </c>
      <c r="AS39" s="33">
        <f t="shared" si="67"/>
        <v>2.9879262305957388E-2</v>
      </c>
      <c r="AT39" s="34">
        <f t="shared" si="68"/>
        <v>3.1088082901554515E-2</v>
      </c>
      <c r="AU39" s="35">
        <f t="shared" si="69"/>
        <v>-5.4580279093880968E-3</v>
      </c>
      <c r="AV39" s="33">
        <f t="shared" si="70"/>
        <v>6.2482285949858607E-3</v>
      </c>
      <c r="AW39" s="34">
        <f t="shared" si="71"/>
        <v>7.2078933231778386E-4</v>
      </c>
      <c r="AX39" s="35">
        <f t="shared" si="34"/>
        <v>-4.4540978858963243E-2</v>
      </c>
      <c r="AY39" s="33">
        <f t="shared" si="35"/>
        <v>-2.7936036462801073E-2</v>
      </c>
      <c r="AZ39" s="34">
        <f t="shared" si="36"/>
        <v>-3.5728118396107789E-2</v>
      </c>
      <c r="BA39" s="35">
        <f t="shared" si="37"/>
        <v>-4.6905310378273501E-2</v>
      </c>
      <c r="BB39" s="33">
        <f t="shared" si="38"/>
        <v>-3.6628251564043479E-2</v>
      </c>
      <c r="BC39" s="34">
        <f t="shared" si="39"/>
        <v>-4.1406817044725819E-2</v>
      </c>
      <c r="BD39" s="35">
        <f t="shared" si="40"/>
        <v>-6.101225969565427E-2</v>
      </c>
      <c r="BE39" s="33">
        <f t="shared" si="41"/>
        <v>-5.0407415509132636E-2</v>
      </c>
      <c r="BF39" s="34">
        <f t="shared" si="42"/>
        <v>-5.5310108576595352E-2</v>
      </c>
      <c r="BG39" s="35">
        <f t="shared" si="43"/>
        <v>-5.0701077016866436E-2</v>
      </c>
      <c r="BH39" s="33">
        <f t="shared" si="44"/>
        <v>-3.6785349208863005E-2</v>
      </c>
      <c r="BI39" s="34">
        <f t="shared" si="45"/>
        <v>-4.3179855107424392E-2</v>
      </c>
      <c r="BJ39" s="35">
        <f t="shared" si="46"/>
        <v>-1.7678119090941524E-2</v>
      </c>
      <c r="BK39" s="33">
        <f t="shared" si="47"/>
        <v>-6.1283668649666501E-3</v>
      </c>
      <c r="BL39" s="34">
        <f t="shared" si="48"/>
        <v>-1.1393949251789159E-2</v>
      </c>
      <c r="BM39" s="35">
        <f t="shared" si="73"/>
        <v>-1.173116385494033E-2</v>
      </c>
      <c r="BN39" s="33">
        <f t="shared" si="50"/>
        <v>-8.1212777476991072E-4</v>
      </c>
      <c r="BO39" s="34">
        <f t="shared" si="51"/>
        <v>-5.7585205538051021E-3</v>
      </c>
      <c r="BP39" s="35">
        <f t="shared" si="74"/>
        <v>1.4700207640433005E-2</v>
      </c>
      <c r="BQ39" s="33">
        <f t="shared" si="53"/>
        <v>1.5789156807850979E-2</v>
      </c>
      <c r="BR39" s="34">
        <f t="shared" si="54"/>
        <v>1.5298819285282761E-2</v>
      </c>
      <c r="BS39" s="35">
        <f t="shared" si="75"/>
        <v>2.3958276742543694E-2</v>
      </c>
      <c r="BT39" s="33">
        <f t="shared" si="56"/>
        <v>1.564745802895362E-2</v>
      </c>
      <c r="BU39" s="34">
        <f t="shared" si="72"/>
        <v>1.9387488998272362E-2</v>
      </c>
    </row>
    <row r="40" spans="1:73">
      <c r="A40" s="68" t="s">
        <v>88</v>
      </c>
      <c r="B40" s="88">
        <v>0.70370858364729738</v>
      </c>
      <c r="C40" s="27">
        <v>0.60050484939767079</v>
      </c>
      <c r="D40" s="88">
        <v>0.64725038600850104</v>
      </c>
      <c r="E40" s="29">
        <v>-4.7300395726829647E-2</v>
      </c>
      <c r="F40" s="27">
        <v>-4.1149614549809144E-2</v>
      </c>
      <c r="G40" s="28">
        <v>-4.4031062028579648E-2</v>
      </c>
      <c r="H40" s="88">
        <v>-3.5547473883124736E-2</v>
      </c>
      <c r="I40" s="27">
        <v>-3.0660671912076887E-2</v>
      </c>
      <c r="J40" s="89">
        <v>-3.2942155638784887E-2</v>
      </c>
      <c r="K40" s="88">
        <v>-2.558225508317935E-2</v>
      </c>
      <c r="L40" s="27">
        <v>-2.4834117116536714E-2</v>
      </c>
      <c r="M40" s="89">
        <v>-2.51824566235197E-2</v>
      </c>
      <c r="N40" s="88">
        <v>-2.7505880567569863E-3</v>
      </c>
      <c r="O40" s="27">
        <v>1.0074318744839328E-3</v>
      </c>
      <c r="P40" s="89">
        <v>-7.4161707838182878E-4</v>
      </c>
      <c r="Q40" s="88">
        <v>2.2065397272260423E-2</v>
      </c>
      <c r="R40" s="27">
        <v>2.6381349919981423E-2</v>
      </c>
      <c r="S40" s="88">
        <v>2.4376667668003726E-2</v>
      </c>
      <c r="T40" s="29">
        <f t="shared" si="57"/>
        <v>5.6298970798980053E-2</v>
      </c>
      <c r="U40" s="27">
        <f t="shared" si="58"/>
        <v>5.3126506992444922E-2</v>
      </c>
      <c r="V40" s="28">
        <f t="shared" si="59"/>
        <v>5.4596734546018988E-2</v>
      </c>
      <c r="W40" s="29">
        <f t="shared" si="60"/>
        <v>8.1982521671717601E-2</v>
      </c>
      <c r="X40" s="27">
        <f t="shared" si="61"/>
        <v>7.1876669465007925E-2</v>
      </c>
      <c r="Y40" s="28">
        <f t="shared" si="62"/>
        <v>7.6567624375363019E-2</v>
      </c>
      <c r="Z40" s="29">
        <f t="shared" si="24"/>
        <v>5.3200670911429881E-2</v>
      </c>
      <c r="AA40" s="27">
        <f t="shared" si="25"/>
        <v>4.1894508999772206E-2</v>
      </c>
      <c r="AB40" s="28">
        <f t="shared" si="26"/>
        <v>4.7169022965365848E-2</v>
      </c>
      <c r="AC40" s="29">
        <f t="shared" si="27"/>
        <v>1.8538561444739976E-2</v>
      </c>
      <c r="AD40" s="27">
        <f t="shared" si="28"/>
        <v>1.2888500123007907E-2</v>
      </c>
      <c r="AE40" s="28">
        <f t="shared" si="29"/>
        <v>1.5539530767110232E-2</v>
      </c>
      <c r="AF40" s="35">
        <f t="shared" si="29"/>
        <v>1.0125237191650927E-2</v>
      </c>
      <c r="AG40" s="33">
        <f t="shared" si="29"/>
        <v>2.617765723461396E-3</v>
      </c>
      <c r="AH40" s="34">
        <f t="shared" si="29"/>
        <v>6.1507029374785471E-3</v>
      </c>
      <c r="AI40" s="35">
        <f t="shared" si="30"/>
        <v>1.0609840401550885E-2</v>
      </c>
      <c r="AJ40" s="33">
        <f t="shared" si="31"/>
        <v>4.1182724789039504E-3</v>
      </c>
      <c r="AK40" s="34">
        <f t="shared" si="32"/>
        <v>7.1852035926018853E-3</v>
      </c>
      <c r="AL40" s="35">
        <f t="shared" si="32"/>
        <v>1.8022840827980113E-2</v>
      </c>
      <c r="AM40" s="33">
        <f t="shared" si="32"/>
        <v>1.0642147730166585E-2</v>
      </c>
      <c r="AN40" s="34">
        <f t="shared" si="32"/>
        <v>1.4141001149044374E-2</v>
      </c>
      <c r="AO40" s="35">
        <f t="shared" si="63"/>
        <v>1.1598013438504307E-2</v>
      </c>
      <c r="AP40" s="33">
        <f t="shared" si="64"/>
        <v>7.1084704852593106E-3</v>
      </c>
      <c r="AQ40" s="34">
        <f t="shared" si="65"/>
        <v>9.2449066125410706E-3</v>
      </c>
      <c r="AR40" s="35">
        <f t="shared" si="66"/>
        <v>1.5017183122996158E-3</v>
      </c>
      <c r="AS40" s="33">
        <f t="shared" si="67"/>
        <v>1.3036779520405606E-3</v>
      </c>
      <c r="AT40" s="34">
        <f t="shared" si="68"/>
        <v>1.3981390287409745E-3</v>
      </c>
      <c r="AU40" s="35">
        <f t="shared" si="69"/>
        <v>6.9206147812805874E-4</v>
      </c>
      <c r="AV40" s="33">
        <f t="shared" si="70"/>
        <v>1.7885793945133788E-3</v>
      </c>
      <c r="AW40" s="34">
        <f t="shared" si="71"/>
        <v>1.2655093675204565E-3</v>
      </c>
      <c r="AX40" s="35">
        <f t="shared" si="34"/>
        <v>1.4984295305882078E-3</v>
      </c>
      <c r="AY40" s="33">
        <f t="shared" si="35"/>
        <v>3.8989681518628583E-3</v>
      </c>
      <c r="AZ40" s="34">
        <f t="shared" si="36"/>
        <v>2.7544992444017424E-3</v>
      </c>
      <c r="BA40" s="35">
        <f t="shared" si="37"/>
        <v>3.3808085167601476E-3</v>
      </c>
      <c r="BB40" s="33">
        <f t="shared" si="38"/>
        <v>6.8261170901386947E-3</v>
      </c>
      <c r="BC40" s="34">
        <f t="shared" si="39"/>
        <v>5.1856063460313795E-3</v>
      </c>
      <c r="BD40" s="35">
        <f t="shared" si="40"/>
        <v>7.2119865223314594E-3</v>
      </c>
      <c r="BE40" s="33">
        <f t="shared" si="41"/>
        <v>1.5897549127842803E-2</v>
      </c>
      <c r="BF40" s="34">
        <f t="shared" si="42"/>
        <v>1.1769275852199224E-2</v>
      </c>
      <c r="BG40" s="35">
        <f t="shared" si="43"/>
        <v>-3.331055688418183E-3</v>
      </c>
      <c r="BH40" s="33">
        <f t="shared" si="44"/>
        <v>3.0556017234104615E-3</v>
      </c>
      <c r="BI40" s="34">
        <f t="shared" si="45"/>
        <v>3.3677971239098881E-5</v>
      </c>
      <c r="BJ40" s="35">
        <f t="shared" si="46"/>
        <v>2.985117262261916E-3</v>
      </c>
      <c r="BK40" s="33">
        <f t="shared" si="47"/>
        <v>1.6518813092688989E-2</v>
      </c>
      <c r="BL40" s="34">
        <f t="shared" si="48"/>
        <v>1.0136727958510061E-2</v>
      </c>
      <c r="BM40" s="35">
        <f t="shared" si="73"/>
        <v>4.5569115531949311E-3</v>
      </c>
      <c r="BN40" s="33">
        <f t="shared" si="50"/>
        <v>1.6300531648109073E-2</v>
      </c>
      <c r="BO40" s="34">
        <f t="shared" si="51"/>
        <v>1.0801800300050068E-2</v>
      </c>
      <c r="BP40" s="35">
        <f t="shared" si="74"/>
        <v>9.6678621549977084E-3</v>
      </c>
      <c r="BQ40" s="33">
        <f t="shared" si="53"/>
        <v>1.7334550658836267E-2</v>
      </c>
      <c r="BR40" s="34">
        <f t="shared" si="54"/>
        <v>1.3766944820079896E-2</v>
      </c>
      <c r="BS40" s="35">
        <f t="shared" si="75"/>
        <v>9.5472095472095564E-3</v>
      </c>
      <c r="BT40" s="33">
        <f t="shared" si="56"/>
        <v>1.2406466400669336E-2</v>
      </c>
      <c r="BU40" s="34">
        <f t="shared" si="72"/>
        <v>1.1081323772465179E-2</v>
      </c>
    </row>
    <row r="41" spans="1:73">
      <c r="A41" s="68" t="s">
        <v>89</v>
      </c>
      <c r="B41" s="88">
        <v>0.68399649448720368</v>
      </c>
      <c r="C41" s="27">
        <v>0.59625764931427527</v>
      </c>
      <c r="D41" s="88">
        <v>0.63696538967355565</v>
      </c>
      <c r="E41" s="29">
        <v>-1.0825523491385991E-2</v>
      </c>
      <c r="F41" s="27">
        <v>-2.2735617250826401E-3</v>
      </c>
      <c r="G41" s="28">
        <v>-6.3553692166877784E-3</v>
      </c>
      <c r="H41" s="88">
        <v>-1.5212157218348343E-2</v>
      </c>
      <c r="I41" s="27">
        <v>-1.381399232870506E-2</v>
      </c>
      <c r="J41" s="89">
        <v>-1.447832708093455E-2</v>
      </c>
      <c r="K41" s="88">
        <v>-1.3954817507818795E-2</v>
      </c>
      <c r="L41" s="27">
        <v>-6.5731877090000612E-3</v>
      </c>
      <c r="M41" s="89">
        <v>-1.0077940090151172E-2</v>
      </c>
      <c r="N41" s="88">
        <v>-1.7372403799710168E-2</v>
      </c>
      <c r="O41" s="27">
        <v>-1.3724555396639637E-2</v>
      </c>
      <c r="P41" s="89">
        <v>-1.5449748341950342E-2</v>
      </c>
      <c r="Q41" s="88">
        <v>-1.269846471465319E-2</v>
      </c>
      <c r="R41" s="27">
        <v>-1.2773000922819966E-2</v>
      </c>
      <c r="S41" s="88">
        <v>-1.2737819025522068E-2</v>
      </c>
      <c r="T41" s="29">
        <f t="shared" si="57"/>
        <v>-1.1949017525225702E-3</v>
      </c>
      <c r="U41" s="27">
        <f t="shared" si="58"/>
        <v>-6.810392153953404E-3</v>
      </c>
      <c r="V41" s="28">
        <f t="shared" si="59"/>
        <v>-4.1597142252826069E-3</v>
      </c>
      <c r="W41" s="29">
        <f t="shared" si="60"/>
        <v>3.4028977801409122E-2</v>
      </c>
      <c r="X41" s="27">
        <f t="shared" si="61"/>
        <v>2.9101556664375972E-2</v>
      </c>
      <c r="Y41" s="28">
        <f t="shared" si="62"/>
        <v>3.1434370132628509E-2</v>
      </c>
      <c r="Z41" s="29">
        <f t="shared" si="24"/>
        <v>2.5726314436302911E-2</v>
      </c>
      <c r="AA41" s="27">
        <f t="shared" si="25"/>
        <v>2.1237987399471692E-2</v>
      </c>
      <c r="AB41" s="28">
        <f t="shared" si="26"/>
        <v>2.3368263701398773E-2</v>
      </c>
      <c r="AC41" s="29">
        <f t="shared" si="27"/>
        <v>1.7373458869236913E-2</v>
      </c>
      <c r="AD41" s="27">
        <f t="shared" si="28"/>
        <v>2.2118295924604459E-2</v>
      </c>
      <c r="AE41" s="28">
        <f t="shared" si="29"/>
        <v>1.9861084199072954E-2</v>
      </c>
      <c r="AF41" s="35">
        <f t="shared" si="29"/>
        <v>3.8033937975424204E-2</v>
      </c>
      <c r="AG41" s="33">
        <f t="shared" si="29"/>
        <v>3.4170085529518168E-2</v>
      </c>
      <c r="AH41" s="34">
        <f t="shared" si="29"/>
        <v>3.6003712174910607E-2</v>
      </c>
      <c r="AI41" s="35">
        <f t="shared" si="30"/>
        <v>6.1087046816590496E-2</v>
      </c>
      <c r="AJ41" s="33">
        <f t="shared" si="31"/>
        <v>5.865899249616735E-2</v>
      </c>
      <c r="AK41" s="34">
        <f t="shared" si="32"/>
        <v>5.9813506002511119E-2</v>
      </c>
      <c r="AL41" s="35">
        <f t="shared" si="32"/>
        <v>5.2159932895288641E-2</v>
      </c>
      <c r="AM41" s="33">
        <f t="shared" si="32"/>
        <v>4.7152075605914279E-2</v>
      </c>
      <c r="AN41" s="34">
        <f t="shared" si="32"/>
        <v>4.9536118838766408E-2</v>
      </c>
      <c r="AO41" s="35">
        <f t="shared" si="63"/>
        <v>2.4966450087030356E-2</v>
      </c>
      <c r="AP41" s="33">
        <f t="shared" si="64"/>
        <v>2.2417390460478526E-2</v>
      </c>
      <c r="AQ41" s="34">
        <f t="shared" si="65"/>
        <v>2.363393089278798E-2</v>
      </c>
      <c r="AR41" s="35">
        <f t="shared" si="66"/>
        <v>1.0513352346383176E-2</v>
      </c>
      <c r="AS41" s="33">
        <f t="shared" si="67"/>
        <v>4.9238289592330453E-3</v>
      </c>
      <c r="AT41" s="34">
        <f t="shared" si="68"/>
        <v>7.5949053424522184E-3</v>
      </c>
      <c r="AU41" s="35">
        <f t="shared" si="69"/>
        <v>-1.8383343382381234E-2</v>
      </c>
      <c r="AV41" s="33">
        <f t="shared" si="70"/>
        <v>-1.9716879774259399E-2</v>
      </c>
      <c r="AW41" s="34">
        <f t="shared" si="71"/>
        <v>-1.907777436212732E-2</v>
      </c>
      <c r="AX41" s="35">
        <f t="shared" si="34"/>
        <v>-3.9585457016649728E-2</v>
      </c>
      <c r="AY41" s="33">
        <f t="shared" si="35"/>
        <v>-3.3807464861674852E-2</v>
      </c>
      <c r="AZ41" s="34">
        <f t="shared" si="36"/>
        <v>-3.657856305665419E-2</v>
      </c>
      <c r="BA41" s="35">
        <f t="shared" si="37"/>
        <v>-3.2236116969886597E-2</v>
      </c>
      <c r="BB41" s="33">
        <f t="shared" si="38"/>
        <v>-2.7423898681159797E-2</v>
      </c>
      <c r="BC41" s="34">
        <f t="shared" si="39"/>
        <v>-2.9724613072584227E-2</v>
      </c>
      <c r="BD41" s="35">
        <f t="shared" si="40"/>
        <v>-2.4479752530933596E-2</v>
      </c>
      <c r="BE41" s="33">
        <f t="shared" si="41"/>
        <v>-2.4159852349337374E-2</v>
      </c>
      <c r="BF41" s="34">
        <f t="shared" si="42"/>
        <v>-2.4312400262836764E-2</v>
      </c>
      <c r="BG41" s="35">
        <f t="shared" si="43"/>
        <v>-1.9501578287377974E-2</v>
      </c>
      <c r="BH41" s="33">
        <f t="shared" si="44"/>
        <v>-1.2648252492218015E-2</v>
      </c>
      <c r="BI41" s="34">
        <f t="shared" si="45"/>
        <v>-1.5915775584815384E-2</v>
      </c>
      <c r="BJ41" s="35">
        <f t="shared" si="46"/>
        <v>1.267162555493484E-2</v>
      </c>
      <c r="BK41" s="33">
        <f t="shared" si="47"/>
        <v>1.6229015351052256E-2</v>
      </c>
      <c r="BL41" s="34">
        <f t="shared" si="48"/>
        <v>1.4539106145251335E-2</v>
      </c>
      <c r="BM41" s="35">
        <f t="shared" si="73"/>
        <v>3.970212518871219E-2</v>
      </c>
      <c r="BN41" s="33">
        <f t="shared" si="50"/>
        <v>3.5238369505458556E-2</v>
      </c>
      <c r="BO41" s="34">
        <f t="shared" si="51"/>
        <v>3.7354937294365342E-2</v>
      </c>
      <c r="BP41" s="35">
        <f t="shared" si="74"/>
        <v>4.3715007748907464E-2</v>
      </c>
      <c r="BQ41" s="33">
        <f t="shared" si="53"/>
        <v>4.3357863591533263E-2</v>
      </c>
      <c r="BR41" s="34">
        <f t="shared" si="54"/>
        <v>4.3527592910841406E-2</v>
      </c>
      <c r="BS41" s="35">
        <f t="shared" si="75"/>
        <v>4.9629451266821833E-2</v>
      </c>
      <c r="BT41" s="33">
        <f t="shared" si="56"/>
        <v>5.1275525662000776E-2</v>
      </c>
      <c r="BU41" s="34">
        <f t="shared" si="72"/>
        <v>5.0493104171833059E-2</v>
      </c>
    </row>
    <row r="42" spans="1:73">
      <c r="A42" s="68" t="s">
        <v>90</v>
      </c>
      <c r="B42" s="88">
        <v>0.58097550736985659</v>
      </c>
      <c r="C42" s="27">
        <v>0.54361034474364356</v>
      </c>
      <c r="D42" s="88">
        <v>0.5614547251100106</v>
      </c>
      <c r="E42" s="29">
        <v>-1.2084319013967781E-2</v>
      </c>
      <c r="F42" s="27">
        <v>-3.3857179132690263E-4</v>
      </c>
      <c r="G42" s="28">
        <v>-6.0180833934413425E-3</v>
      </c>
      <c r="H42" s="88">
        <v>-2.0407229466941179E-2</v>
      </c>
      <c r="I42" s="27">
        <v>-1.0809742880528384E-2</v>
      </c>
      <c r="J42" s="89">
        <v>-1.5422167166323386E-2</v>
      </c>
      <c r="K42" s="88">
        <v>-1.0649726750432076E-2</v>
      </c>
      <c r="L42" s="27">
        <v>-4.4653047249486599E-3</v>
      </c>
      <c r="M42" s="89">
        <v>-7.4224071826864968E-3</v>
      </c>
      <c r="N42" s="88">
        <v>4.8313740301841879E-3</v>
      </c>
      <c r="O42" s="27">
        <v>4.4136824154881182E-3</v>
      </c>
      <c r="P42" s="89">
        <v>4.6127537014535314E-3</v>
      </c>
      <c r="Q42" s="88">
        <v>9.2090837901330769E-3</v>
      </c>
      <c r="R42" s="27">
        <v>8.9455136893465959E-3</v>
      </c>
      <c r="S42" s="88">
        <v>9.0711581965192689E-3</v>
      </c>
      <c r="T42" s="29">
        <f t="shared" si="57"/>
        <v>2.4317949036283038E-2</v>
      </c>
      <c r="U42" s="27">
        <f t="shared" si="58"/>
        <v>2.3063435051896342E-2</v>
      </c>
      <c r="V42" s="28">
        <f t="shared" si="59"/>
        <v>2.3661546657196109E-2</v>
      </c>
      <c r="W42" s="29">
        <f t="shared" si="60"/>
        <v>4.1496856298765206E-2</v>
      </c>
      <c r="X42" s="27">
        <f t="shared" si="61"/>
        <v>3.7346749782305233E-2</v>
      </c>
      <c r="Y42" s="28">
        <f t="shared" si="62"/>
        <v>3.9326654813015782E-2</v>
      </c>
      <c r="Z42" s="29">
        <f t="shared" si="24"/>
        <v>3.2933783311998033E-2</v>
      </c>
      <c r="AA42" s="27">
        <f t="shared" si="25"/>
        <v>3.2777711156413591E-2</v>
      </c>
      <c r="AB42" s="28">
        <f t="shared" si="26"/>
        <v>3.2852324489724971E-2</v>
      </c>
      <c r="AC42" s="29">
        <f t="shared" si="27"/>
        <v>4.4642857142858094E-3</v>
      </c>
      <c r="AD42" s="27">
        <f t="shared" si="28"/>
        <v>5.1218536723820485E-3</v>
      </c>
      <c r="AE42" s="28">
        <f t="shared" si="29"/>
        <v>4.8074657114578478E-3</v>
      </c>
      <c r="AF42" s="35">
        <f t="shared" si="29"/>
        <v>-7.2905713284265872E-4</v>
      </c>
      <c r="AG42" s="33">
        <f t="shared" si="29"/>
        <v>6.2894696308468667E-4</v>
      </c>
      <c r="AH42" s="34">
        <f t="shared" si="29"/>
        <v>-2.0102792277820747E-5</v>
      </c>
      <c r="AI42" s="35">
        <f t="shared" si="30"/>
        <v>5.5561011883882294E-3</v>
      </c>
      <c r="AJ42" s="33">
        <f t="shared" si="31"/>
        <v>-5.7595854124710133E-3</v>
      </c>
      <c r="AK42" s="34">
        <f t="shared" si="32"/>
        <v>-3.5515646987871463E-4</v>
      </c>
      <c r="AL42" s="35">
        <f t="shared" si="32"/>
        <v>9.5578283497745886E-3</v>
      </c>
      <c r="AM42" s="33">
        <f t="shared" si="32"/>
        <v>8.9410125406410579E-3</v>
      </c>
      <c r="AN42" s="34">
        <f t="shared" si="32"/>
        <v>9.2373489210804127E-3</v>
      </c>
      <c r="AO42" s="35">
        <f t="shared" si="63"/>
        <v>3.0544268457859403E-3</v>
      </c>
      <c r="AP42" s="33">
        <f t="shared" si="64"/>
        <v>2.8132632575030847E-3</v>
      </c>
      <c r="AQ42" s="34">
        <f t="shared" si="65"/>
        <v>2.929162100229199E-3</v>
      </c>
      <c r="AR42" s="35">
        <f t="shared" si="66"/>
        <v>1.540475370306571E-2</v>
      </c>
      <c r="AS42" s="33">
        <f t="shared" si="67"/>
        <v>1.6691957511380862E-2</v>
      </c>
      <c r="AT42" s="34">
        <f t="shared" si="68"/>
        <v>1.6073273464197735E-2</v>
      </c>
      <c r="AU42" s="35">
        <f t="shared" si="69"/>
        <v>1.1032255438101268E-2</v>
      </c>
      <c r="AV42" s="33">
        <f t="shared" si="70"/>
        <v>1.6731468706885799E-2</v>
      </c>
      <c r="AW42" s="34">
        <f t="shared" si="71"/>
        <v>1.3993990470789974E-2</v>
      </c>
      <c r="AX42" s="35">
        <f t="shared" si="34"/>
        <v>1.8803854723109525E-2</v>
      </c>
      <c r="AY42" s="33">
        <f t="shared" si="35"/>
        <v>2.3043521168459424E-2</v>
      </c>
      <c r="AZ42" s="34">
        <f t="shared" si="36"/>
        <v>2.1013048788326882E-2</v>
      </c>
      <c r="BA42" s="35">
        <f t="shared" si="37"/>
        <v>1.0591908519635762E-2</v>
      </c>
      <c r="BB42" s="33">
        <f t="shared" si="38"/>
        <v>1.0225244778854892E-2</v>
      </c>
      <c r="BC42" s="34">
        <f t="shared" si="39"/>
        <v>1.0400468398819029E-2</v>
      </c>
      <c r="BD42" s="35">
        <f t="shared" si="40"/>
        <v>-7.0915514072297237E-3</v>
      </c>
      <c r="BE42" s="33">
        <f t="shared" si="41"/>
        <v>-4.5118166626879619E-3</v>
      </c>
      <c r="BF42" s="34">
        <f t="shared" si="42"/>
        <v>-5.7448704288713959E-3</v>
      </c>
      <c r="BG42" s="35">
        <f t="shared" si="43"/>
        <v>-7.6411044152979724E-3</v>
      </c>
      <c r="BH42" s="33">
        <f t="shared" si="44"/>
        <v>-1.094697968873648E-2</v>
      </c>
      <c r="BI42" s="34">
        <f t="shared" si="45"/>
        <v>-9.3689877106455377E-3</v>
      </c>
      <c r="BJ42" s="35">
        <f t="shared" si="46"/>
        <v>-1.11265462724085E-2</v>
      </c>
      <c r="BK42" s="33">
        <f t="shared" si="47"/>
        <v>-6.7281698165816417E-3</v>
      </c>
      <c r="BL42" s="34">
        <f t="shared" si="48"/>
        <v>-8.8313068562825281E-3</v>
      </c>
      <c r="BM42" s="35">
        <f t="shared" si="73"/>
        <v>-6.6761211602268666E-3</v>
      </c>
      <c r="BN42" s="33">
        <f t="shared" si="50"/>
        <v>-6.6394903214782586E-3</v>
      </c>
      <c r="BO42" s="34">
        <f t="shared" si="51"/>
        <v>-6.6569652408123847E-3</v>
      </c>
      <c r="BP42" s="35">
        <f t="shared" si="74"/>
        <v>7.2732170516531802E-4</v>
      </c>
      <c r="BQ42" s="33">
        <f t="shared" si="53"/>
        <v>-2.7644673792849295E-3</v>
      </c>
      <c r="BR42" s="34">
        <f t="shared" si="54"/>
        <v>-1.0987245799466416E-3</v>
      </c>
      <c r="BS42" s="35">
        <f t="shared" si="75"/>
        <v>1.5356868867683282E-2</v>
      </c>
      <c r="BT42" s="33">
        <f t="shared" si="56"/>
        <v>1.0127518018850479E-2</v>
      </c>
      <c r="BU42" s="34">
        <f t="shared" si="72"/>
        <v>1.2626717439407242E-2</v>
      </c>
    </row>
    <row r="43" spans="1:73">
      <c r="A43" s="68" t="s">
        <v>91</v>
      </c>
      <c r="B43" s="88">
        <v>0.51582169781492881</v>
      </c>
      <c r="C43" s="27">
        <v>0.48626177956093231</v>
      </c>
      <c r="D43" s="88">
        <v>0.5007365107024957</v>
      </c>
      <c r="E43" s="29">
        <v>-6.6514576913960788E-3</v>
      </c>
      <c r="F43" s="27">
        <v>7.9589440264429268E-3</v>
      </c>
      <c r="G43" s="28">
        <v>7.326919836170287E-4</v>
      </c>
      <c r="H43" s="88">
        <v>-1.418238759227497E-2</v>
      </c>
      <c r="I43" s="27">
        <v>-4.4011045909561064E-3</v>
      </c>
      <c r="J43" s="89">
        <v>-9.2031951267727008E-3</v>
      </c>
      <c r="K43" s="88">
        <v>-1.087680019363424E-2</v>
      </c>
      <c r="L43" s="27">
        <v>1.0256854757157985E-3</v>
      </c>
      <c r="M43" s="89">
        <v>-4.78843681184693E-3</v>
      </c>
      <c r="N43" s="88">
        <v>-7.1881930106293401E-3</v>
      </c>
      <c r="O43" s="27">
        <v>-2.1647208231712067E-4</v>
      </c>
      <c r="P43" s="89">
        <v>-3.6011820787359428E-3</v>
      </c>
      <c r="Q43" s="88">
        <v>2.7728568127551867E-3</v>
      </c>
      <c r="R43" s="27">
        <v>1.094142440601642E-2</v>
      </c>
      <c r="S43" s="88">
        <v>6.9899324107813854E-3</v>
      </c>
      <c r="T43" s="29">
        <f t="shared" si="57"/>
        <v>1.2643060142868201E-2</v>
      </c>
      <c r="U43" s="27">
        <f t="shared" si="58"/>
        <v>1.8376263635844436E-2</v>
      </c>
      <c r="V43" s="28">
        <f t="shared" si="59"/>
        <v>1.5614477803020721E-2</v>
      </c>
      <c r="W43" s="29">
        <f t="shared" si="60"/>
        <v>2.4909736339087996E-2</v>
      </c>
      <c r="X43" s="27">
        <f t="shared" si="61"/>
        <v>3.0060429314526793E-2</v>
      </c>
      <c r="Y43" s="28">
        <f t="shared" si="62"/>
        <v>2.7586508404922716E-2</v>
      </c>
      <c r="Z43" s="29">
        <f t="shared" si="24"/>
        <v>2.2883362936648943E-2</v>
      </c>
      <c r="AA43" s="27">
        <f t="shared" si="25"/>
        <v>2.568500142921315E-2</v>
      </c>
      <c r="AB43" s="28">
        <f t="shared" si="26"/>
        <v>2.4342856332475238E-2</v>
      </c>
      <c r="AC43" s="29">
        <f t="shared" si="27"/>
        <v>1.8594622753451251E-2</v>
      </c>
      <c r="AD43" s="27">
        <f t="shared" si="28"/>
        <v>2.0264352257345353E-2</v>
      </c>
      <c r="AE43" s="28">
        <f t="shared" si="29"/>
        <v>1.9465596012737008E-2</v>
      </c>
      <c r="AF43" s="35">
        <f t="shared" si="29"/>
        <v>2.3596766632097754E-2</v>
      </c>
      <c r="AG43" s="33">
        <f t="shared" si="29"/>
        <v>2.095446209076357E-2</v>
      </c>
      <c r="AH43" s="34">
        <f t="shared" si="29"/>
        <v>2.2217393666141616E-2</v>
      </c>
      <c r="AI43" s="35">
        <f t="shared" si="30"/>
        <v>2.9867318048076408E-2</v>
      </c>
      <c r="AJ43" s="33">
        <f t="shared" si="31"/>
        <v>2.8372318198032875E-2</v>
      </c>
      <c r="AK43" s="34">
        <f t="shared" si="32"/>
        <v>2.9087841428419692E-2</v>
      </c>
      <c r="AL43" s="35">
        <f t="shared" si="32"/>
        <v>2.8435124791116317E-2</v>
      </c>
      <c r="AM43" s="33">
        <f t="shared" si="32"/>
        <v>2.3724278051016512E-2</v>
      </c>
      <c r="AN43" s="34">
        <f t="shared" si="32"/>
        <v>2.5980648451165989E-2</v>
      </c>
      <c r="AO43" s="35">
        <f t="shared" si="63"/>
        <v>1.974735959325935E-2</v>
      </c>
      <c r="AP43" s="33">
        <f t="shared" si="64"/>
        <v>1.5538398238013507E-2</v>
      </c>
      <c r="AQ43" s="34">
        <f t="shared" si="65"/>
        <v>1.7559201751516262E-2</v>
      </c>
      <c r="AR43" s="35">
        <f t="shared" si="66"/>
        <v>-1.1179501676925607E-3</v>
      </c>
      <c r="AS43" s="33">
        <f t="shared" si="67"/>
        <v>1.0724755118096674E-4</v>
      </c>
      <c r="AT43" s="34">
        <f t="shared" si="68"/>
        <v>-4.8225845343419227E-4</v>
      </c>
      <c r="AU43" s="35">
        <f t="shared" si="69"/>
        <v>-2.3374585123626779E-2</v>
      </c>
      <c r="AV43" s="33">
        <f t="shared" si="70"/>
        <v>-2.0672727489365772E-2</v>
      </c>
      <c r="AW43" s="34">
        <f t="shared" si="71"/>
        <v>-2.1971904169836853E-2</v>
      </c>
      <c r="AX43" s="35">
        <f t="shared" si="34"/>
        <v>-2.9848387054282943E-2</v>
      </c>
      <c r="AY43" s="33">
        <f t="shared" si="35"/>
        <v>-3.2338913762896659E-2</v>
      </c>
      <c r="AZ43" s="34">
        <f t="shared" si="36"/>
        <v>-3.1143072184379172E-2</v>
      </c>
      <c r="BA43" s="35">
        <f t="shared" si="37"/>
        <v>-2.5634410938072838E-2</v>
      </c>
      <c r="BB43" s="33">
        <f t="shared" si="38"/>
        <v>-2.016747554504994E-2</v>
      </c>
      <c r="BC43" s="34">
        <f t="shared" si="39"/>
        <v>-2.2795965662434359E-2</v>
      </c>
      <c r="BD43" s="35">
        <f t="shared" si="40"/>
        <v>-2.1557069799200135E-2</v>
      </c>
      <c r="BE43" s="33">
        <f t="shared" si="41"/>
        <v>-2.0223277300141174E-2</v>
      </c>
      <c r="BF43" s="34">
        <f t="shared" si="42"/>
        <v>-2.0862698990600781E-2</v>
      </c>
      <c r="BG43" s="35">
        <f t="shared" si="43"/>
        <v>-1.7090121909536515E-3</v>
      </c>
      <c r="BH43" s="33">
        <f t="shared" si="44"/>
        <v>-4.8458495953063174E-4</v>
      </c>
      <c r="BI43" s="34">
        <f t="shared" si="45"/>
        <v>-1.0711605376271249E-3</v>
      </c>
      <c r="BJ43" s="35">
        <f t="shared" si="46"/>
        <v>2.1285094727231169E-2</v>
      </c>
      <c r="BK43" s="33">
        <f t="shared" si="47"/>
        <v>2.3363077689112499E-2</v>
      </c>
      <c r="BL43" s="34">
        <f t="shared" si="48"/>
        <v>2.2368232329096349E-2</v>
      </c>
      <c r="BM43" s="35">
        <f t="shared" si="73"/>
        <v>4.5929485388612523E-2</v>
      </c>
      <c r="BN43" s="33">
        <f t="shared" si="50"/>
        <v>4.7720870678617189E-2</v>
      </c>
      <c r="BO43" s="34">
        <f t="shared" si="51"/>
        <v>4.686414408636641E-2</v>
      </c>
      <c r="BP43" s="35">
        <f t="shared" si="74"/>
        <v>4.1588760083337784E-2</v>
      </c>
      <c r="BQ43" s="33">
        <f t="shared" si="53"/>
        <v>4.0952252923851518E-2</v>
      </c>
      <c r="BR43" s="34">
        <f t="shared" si="54"/>
        <v>4.1256389475632149E-2</v>
      </c>
      <c r="BS43" s="35">
        <f t="shared" si="75"/>
        <v>2.4926272599051114E-2</v>
      </c>
      <c r="BT43" s="33">
        <f t="shared" si="56"/>
        <v>2.4982976825001835E-2</v>
      </c>
      <c r="BU43" s="34">
        <f t="shared" si="72"/>
        <v>2.4955873700725606E-2</v>
      </c>
    </row>
    <row r="44" spans="1:73">
      <c r="A44" s="68" t="s">
        <v>92</v>
      </c>
      <c r="B44" s="88">
        <v>0.5183191863538219</v>
      </c>
      <c r="C44" s="27">
        <v>0.40088334721138486</v>
      </c>
      <c r="D44" s="88">
        <v>0.45772741166814268</v>
      </c>
      <c r="E44" s="29">
        <v>6.9037454847495683E-2</v>
      </c>
      <c r="F44" s="27">
        <v>8.001728404760966E-2</v>
      </c>
      <c r="G44" s="28">
        <v>7.448165713896171E-2</v>
      </c>
      <c r="H44" s="88">
        <v>6.4470664763384811E-2</v>
      </c>
      <c r="I44" s="27">
        <v>6.986978977231395E-2</v>
      </c>
      <c r="J44" s="89">
        <v>6.7161541180629225E-2</v>
      </c>
      <c r="K44" s="88">
        <v>4.6510838383323927E-2</v>
      </c>
      <c r="L44" s="27">
        <v>5.203127655957851E-2</v>
      </c>
      <c r="M44" s="89">
        <v>4.9269158576876304E-2</v>
      </c>
      <c r="N44" s="88">
        <v>2.9942742210183226E-2</v>
      </c>
      <c r="O44" s="27">
        <v>4.7228191497955985E-2</v>
      </c>
      <c r="P44" s="89">
        <v>3.8602256722410244E-2</v>
      </c>
      <c r="Q44" s="88">
        <v>3.3277162700600105E-2</v>
      </c>
      <c r="R44" s="27">
        <v>4.2891967784737917E-2</v>
      </c>
      <c r="S44" s="88">
        <v>3.8133909017932899E-2</v>
      </c>
      <c r="T44" s="29">
        <f t="shared" si="57"/>
        <v>1.092821216278006E-2</v>
      </c>
      <c r="U44" s="27">
        <f t="shared" si="58"/>
        <v>1.9188093617776625E-2</v>
      </c>
      <c r="V44" s="28">
        <f t="shared" si="59"/>
        <v>1.5119666076093718E-2</v>
      </c>
      <c r="W44" s="29">
        <f t="shared" si="60"/>
        <v>1.57100426673904E-2</v>
      </c>
      <c r="X44" s="27">
        <f t="shared" si="61"/>
        <v>2.6752405974655558E-2</v>
      </c>
      <c r="Y44" s="28">
        <f t="shared" si="62"/>
        <v>2.1335916815808487E-2</v>
      </c>
      <c r="Z44" s="29">
        <f t="shared" si="24"/>
        <v>1.3403791061170622E-2</v>
      </c>
      <c r="AA44" s="27">
        <f t="shared" si="25"/>
        <v>2.4698164956032498E-2</v>
      </c>
      <c r="AB44" s="28">
        <f t="shared" si="26"/>
        <v>1.9188576642071409E-2</v>
      </c>
      <c r="AC44" s="29">
        <f t="shared" si="27"/>
        <v>6.2836887743145109E-3</v>
      </c>
      <c r="AD44" s="27">
        <f t="shared" si="28"/>
        <v>1.4045060084711958E-2</v>
      </c>
      <c r="AE44" s="28">
        <f t="shared" si="29"/>
        <v>1.0280420310757155E-2</v>
      </c>
      <c r="AF44" s="35">
        <f t="shared" si="29"/>
        <v>1.2940131875809557E-2</v>
      </c>
      <c r="AG44" s="33">
        <f t="shared" si="29"/>
        <v>1.7347174791493725E-2</v>
      </c>
      <c r="AH44" s="34">
        <f t="shared" si="29"/>
        <v>1.5218002812939613E-2</v>
      </c>
      <c r="AI44" s="35">
        <f t="shared" si="30"/>
        <v>1.5562580830579043E-2</v>
      </c>
      <c r="AJ44" s="33">
        <f t="shared" si="31"/>
        <v>1.81078984673817E-2</v>
      </c>
      <c r="AK44" s="34">
        <f t="shared" si="32"/>
        <v>1.6880939846499077E-2</v>
      </c>
      <c r="AL44" s="35">
        <f t="shared" si="32"/>
        <v>1.3343143774850352E-2</v>
      </c>
      <c r="AM44" s="33">
        <f t="shared" si="32"/>
        <v>1.8928646490121936E-2</v>
      </c>
      <c r="AN44" s="34">
        <f t="shared" si="32"/>
        <v>1.6239671391884203E-2</v>
      </c>
      <c r="AO44" s="35">
        <f t="shared" si="63"/>
        <v>1.3195375335120607E-2</v>
      </c>
      <c r="AP44" s="33">
        <f t="shared" si="64"/>
        <v>1.4967319418839997E-2</v>
      </c>
      <c r="AQ44" s="34">
        <f t="shared" si="65"/>
        <v>1.4116700740691046E-2</v>
      </c>
      <c r="AR44" s="35">
        <f t="shared" si="66"/>
        <v>1.4222516227725635E-2</v>
      </c>
      <c r="AS44" s="33">
        <f t="shared" si="67"/>
        <v>1.5775435031119001E-2</v>
      </c>
      <c r="AT44" s="34">
        <f t="shared" si="68"/>
        <v>1.5030636323376756E-2</v>
      </c>
      <c r="AU44" s="35">
        <f t="shared" si="69"/>
        <v>6.9164186811245809E-3</v>
      </c>
      <c r="AV44" s="33">
        <f t="shared" si="70"/>
        <v>4.3515230330615218E-3</v>
      </c>
      <c r="AW44" s="34">
        <f t="shared" si="71"/>
        <v>5.5806987269233499E-3</v>
      </c>
      <c r="AX44" s="35">
        <f t="shared" si="34"/>
        <v>-8.6367439475321106E-4</v>
      </c>
      <c r="AY44" s="33">
        <f t="shared" si="35"/>
        <v>4.1085657370518724E-3</v>
      </c>
      <c r="AZ44" s="34">
        <f t="shared" si="36"/>
        <v>1.7225524860446928E-3</v>
      </c>
      <c r="BA44" s="35">
        <f t="shared" si="37"/>
        <v>-1.2155919933007908E-3</v>
      </c>
      <c r="BB44" s="33">
        <f t="shared" si="38"/>
        <v>-1.3763174209547868E-3</v>
      </c>
      <c r="BC44" s="34">
        <f t="shared" si="39"/>
        <v>-1.2993897393462905E-3</v>
      </c>
      <c r="BD44" s="35">
        <f t="shared" si="40"/>
        <v>-4.2597500946610634E-3</v>
      </c>
      <c r="BE44" s="33">
        <f t="shared" si="41"/>
        <v>-5.6742696085126942E-3</v>
      </c>
      <c r="BF44" s="34">
        <f t="shared" si="42"/>
        <v>-4.9971842290936763E-3</v>
      </c>
      <c r="BG44" s="35">
        <f t="shared" si="43"/>
        <v>-1.6039004250811506E-2</v>
      </c>
      <c r="BH44" s="33">
        <f t="shared" si="44"/>
        <v>-1.3049124647236621E-2</v>
      </c>
      <c r="BI44" s="34">
        <f t="shared" si="45"/>
        <v>-1.4481345346908259E-2</v>
      </c>
      <c r="BJ44" s="35">
        <f t="shared" si="46"/>
        <v>-1.8136145309998297E-2</v>
      </c>
      <c r="BK44" s="33">
        <f t="shared" si="47"/>
        <v>-1.4423624378455679E-2</v>
      </c>
      <c r="BL44" s="34">
        <f t="shared" si="48"/>
        <v>-1.6199195981226322E-2</v>
      </c>
      <c r="BM44" s="35">
        <f t="shared" si="73"/>
        <v>-4.3436700497624381E-3</v>
      </c>
      <c r="BN44" s="33">
        <f t="shared" si="50"/>
        <v>-1.0693608226247431E-2</v>
      </c>
      <c r="BO44" s="34">
        <f t="shared" si="51"/>
        <v>-7.6626295836548231E-3</v>
      </c>
      <c r="BP44" s="35">
        <f t="shared" si="74"/>
        <v>1.4824436318456868E-3</v>
      </c>
      <c r="BQ44" s="33">
        <f t="shared" si="53"/>
        <v>2.1151250908335584E-3</v>
      </c>
      <c r="BR44" s="34">
        <f t="shared" si="54"/>
        <v>1.8121209252635051E-3</v>
      </c>
      <c r="BS44" s="35">
        <f t="shared" si="75"/>
        <v>6.8091465305777366E-3</v>
      </c>
      <c r="BT44" s="33">
        <f t="shared" si="56"/>
        <v>5.1018426198090605E-3</v>
      </c>
      <c r="BU44" s="34">
        <f t="shared" si="72"/>
        <v>5.9192365062330499E-3</v>
      </c>
    </row>
    <row r="45" spans="1:73" ht="15" customHeight="1">
      <c r="A45" s="68" t="s">
        <v>93</v>
      </c>
      <c r="B45" s="88">
        <v>0.32012691231019019</v>
      </c>
      <c r="C45" s="27">
        <v>0.2702731124404425</v>
      </c>
      <c r="D45" s="88">
        <v>0.2949774838142063</v>
      </c>
      <c r="E45" s="29">
        <v>5.4638679698766124E-2</v>
      </c>
      <c r="F45" s="27">
        <v>6.1775851258144554E-2</v>
      </c>
      <c r="G45" s="28">
        <v>5.8170437222604399E-2</v>
      </c>
      <c r="H45" s="88">
        <v>4.4717917552922204E-2</v>
      </c>
      <c r="I45" s="27">
        <v>4.516394073997998E-2</v>
      </c>
      <c r="J45" s="89">
        <v>4.4939379645329458E-2</v>
      </c>
      <c r="K45" s="88">
        <v>5.4898443938145247E-2</v>
      </c>
      <c r="L45" s="27">
        <v>6.517466712523956E-2</v>
      </c>
      <c r="M45" s="89">
        <v>6.000195207652137E-2</v>
      </c>
      <c r="N45" s="88">
        <v>6.6953105254693002E-2</v>
      </c>
      <c r="O45" s="27">
        <v>6.3954426993242386E-2</v>
      </c>
      <c r="P45" s="89">
        <v>6.54565963030318E-2</v>
      </c>
      <c r="Q45" s="88">
        <v>6.5012813058552554E-2</v>
      </c>
      <c r="R45" s="27">
        <v>7.6519552588225181E-2</v>
      </c>
      <c r="S45" s="88">
        <v>7.0747226393284901E-2</v>
      </c>
      <c r="T45" s="29">
        <f t="shared" si="57"/>
        <v>8.2032513749595637E-2</v>
      </c>
      <c r="U45" s="27">
        <f t="shared" si="58"/>
        <v>8.7108855865651869E-2</v>
      </c>
      <c r="V45" s="28">
        <f t="shared" si="59"/>
        <v>8.4575959966908032E-2</v>
      </c>
      <c r="W45" s="29">
        <f t="shared" si="60"/>
        <v>8.7567506960925412E-2</v>
      </c>
      <c r="X45" s="27">
        <f t="shared" si="61"/>
        <v>9.3279988145513748E-2</v>
      </c>
      <c r="Y45" s="28">
        <f t="shared" si="62"/>
        <v>9.043636803378563E-2</v>
      </c>
      <c r="Z45" s="29">
        <f t="shared" si="24"/>
        <v>5.9949483668104264E-2</v>
      </c>
      <c r="AA45" s="27">
        <f t="shared" si="25"/>
        <v>6.7311602060178943E-2</v>
      </c>
      <c r="AB45" s="28">
        <f t="shared" si="26"/>
        <v>6.3656449672845783E-2</v>
      </c>
      <c r="AC45" s="29">
        <f t="shared" si="27"/>
        <v>3.6019971469329448E-2</v>
      </c>
      <c r="AD45" s="27">
        <f t="shared" si="28"/>
        <v>5.3939076463958679E-2</v>
      </c>
      <c r="AE45" s="28">
        <f t="shared" si="29"/>
        <v>4.5073585435297048E-2</v>
      </c>
      <c r="AF45" s="35">
        <f t="shared" si="29"/>
        <v>3.8272570802691197E-2</v>
      </c>
      <c r="AG45" s="33">
        <f t="shared" si="29"/>
        <v>4.6193237442578416E-2</v>
      </c>
      <c r="AH45" s="34">
        <f t="shared" si="29"/>
        <v>4.2308430221403626E-2</v>
      </c>
      <c r="AI45" s="35">
        <f t="shared" si="30"/>
        <v>1.2026041352703576E-2</v>
      </c>
      <c r="AJ45" s="33">
        <f t="shared" si="31"/>
        <v>2.0543606576257423E-2</v>
      </c>
      <c r="AK45" s="34">
        <f t="shared" si="32"/>
        <v>1.6382217379139696E-2</v>
      </c>
      <c r="AL45" s="35">
        <f t="shared" si="32"/>
        <v>1.6812103523245137E-2</v>
      </c>
      <c r="AM45" s="33">
        <f t="shared" si="32"/>
        <v>1.8479594859569293E-2</v>
      </c>
      <c r="AN45" s="34">
        <f t="shared" si="32"/>
        <v>1.7668407670073716E-2</v>
      </c>
      <c r="AO45" s="35">
        <f t="shared" si="63"/>
        <v>3.6905232634769636E-3</v>
      </c>
      <c r="AP45" s="33">
        <f t="shared" si="64"/>
        <v>1.745176525990666E-2</v>
      </c>
      <c r="AQ45" s="34">
        <f t="shared" si="65"/>
        <v>1.0762944718896383E-2</v>
      </c>
      <c r="AR45" s="35">
        <f t="shared" si="66"/>
        <v>3.7499088057197927E-3</v>
      </c>
      <c r="AS45" s="33">
        <f t="shared" si="67"/>
        <v>8.8076341905007904E-3</v>
      </c>
      <c r="AT45" s="34">
        <f t="shared" si="68"/>
        <v>6.3664661887121721E-3</v>
      </c>
      <c r="AU45" s="35">
        <f t="shared" si="69"/>
        <v>-1.889754622630524E-3</v>
      </c>
      <c r="AV45" s="33">
        <f t="shared" si="70"/>
        <v>2.6718484333252412E-3</v>
      </c>
      <c r="AW45" s="34">
        <f t="shared" si="71"/>
        <v>4.758639029238676E-4</v>
      </c>
      <c r="AX45" s="35">
        <f t="shared" si="34"/>
        <v>-4.8789723573446908E-3</v>
      </c>
      <c r="AY45" s="33">
        <f t="shared" si="35"/>
        <v>-1.7361111111111605E-3</v>
      </c>
      <c r="AZ45" s="34">
        <f t="shared" si="36"/>
        <v>-3.2455269084957772E-3</v>
      </c>
      <c r="BA45" s="35">
        <f t="shared" si="37"/>
        <v>-7.4348354237709913E-3</v>
      </c>
      <c r="BB45" s="33">
        <f t="shared" si="38"/>
        <v>-5.7971014492752548E-4</v>
      </c>
      <c r="BC45" s="34">
        <f t="shared" si="39"/>
        <v>-3.8666123984224532E-3</v>
      </c>
      <c r="BD45" s="35">
        <f t="shared" si="40"/>
        <v>-4.3203232132588143E-3</v>
      </c>
      <c r="BE45" s="33">
        <f t="shared" si="41"/>
        <v>1.4838396374035057E-3</v>
      </c>
      <c r="BF45" s="34">
        <f t="shared" si="42"/>
        <v>-1.2891772513050626E-3</v>
      </c>
      <c r="BG45" s="35">
        <f t="shared" si="43"/>
        <v>3.3616680982140323E-3</v>
      </c>
      <c r="BH45" s="33">
        <f t="shared" si="44"/>
        <v>4.5930874707038605E-3</v>
      </c>
      <c r="BI45" s="34">
        <f t="shared" si="45"/>
        <v>4.0065459059872577E-3</v>
      </c>
      <c r="BJ45" s="35">
        <f t="shared" si="46"/>
        <v>1.0464481277581816E-2</v>
      </c>
      <c r="BK45" s="33">
        <f t="shared" si="47"/>
        <v>9.1978064706434992E-3</v>
      </c>
      <c r="BL45" s="34">
        <f t="shared" si="48"/>
        <v>9.8007531474819665E-3</v>
      </c>
      <c r="BM45" s="35">
        <f t="shared" si="73"/>
        <v>2.1239519733574852E-2</v>
      </c>
      <c r="BN45" s="33">
        <f t="shared" si="50"/>
        <v>2.3344271878196876E-2</v>
      </c>
      <c r="BO45" s="34">
        <f t="shared" si="51"/>
        <v>2.234173560331465E-2</v>
      </c>
      <c r="BP45" s="35">
        <f t="shared" si="74"/>
        <v>2.2854535650586927E-2</v>
      </c>
      <c r="BQ45" s="33">
        <f t="shared" si="53"/>
        <v>1.9212968071861347E-2</v>
      </c>
      <c r="BR45" s="34">
        <f t="shared" si="54"/>
        <v>2.0945650738861898E-2</v>
      </c>
      <c r="BS45" s="35">
        <f t="shared" si="75"/>
        <v>1.8513857426517788E-2</v>
      </c>
      <c r="BT45" s="33">
        <f t="shared" si="56"/>
        <v>1.5476524087330912E-2</v>
      </c>
      <c r="BU45" s="34">
        <f t="shared" si="72"/>
        <v>1.6924410078656082E-2</v>
      </c>
    </row>
    <row r="46" spans="1:73">
      <c r="A46" s="68" t="s">
        <v>94</v>
      </c>
      <c r="B46" s="88">
        <v>0.13798494351807067</v>
      </c>
      <c r="C46" s="27">
        <v>0.10198547092675114</v>
      </c>
      <c r="D46" s="88">
        <v>0.11935774441741209</v>
      </c>
      <c r="E46" s="29">
        <v>6.1865506449889418E-2</v>
      </c>
      <c r="F46" s="27">
        <v>5.4877600529295023E-2</v>
      </c>
      <c r="G46" s="28">
        <v>5.8305871779508633E-2</v>
      </c>
      <c r="H46" s="88">
        <v>4.8233475901232836E-2</v>
      </c>
      <c r="I46" s="27">
        <v>4.613401163803621E-2</v>
      </c>
      <c r="J46" s="89">
        <v>4.7167474611655713E-2</v>
      </c>
      <c r="K46" s="88">
        <v>6.4872278415909479E-2</v>
      </c>
      <c r="L46" s="27">
        <v>4.9628618059487817E-2</v>
      </c>
      <c r="M46" s="89">
        <v>5.7139960802865541E-2</v>
      </c>
      <c r="N46" s="88">
        <v>6.645844737096307E-2</v>
      </c>
      <c r="O46" s="27">
        <v>6.1308031606003954E-2</v>
      </c>
      <c r="P46" s="89">
        <v>6.3864471791593491E-2</v>
      </c>
      <c r="Q46" s="88">
        <v>6.9744271006310088E-2</v>
      </c>
      <c r="R46" s="27">
        <v>6.8978920615936579E-2</v>
      </c>
      <c r="S46" s="88">
        <v>6.9359733197127627E-2</v>
      </c>
      <c r="T46" s="29">
        <f t="shared" si="57"/>
        <v>6.2233637210352466E-2</v>
      </c>
      <c r="U46" s="27">
        <f t="shared" si="58"/>
        <v>6.4807563213246766E-2</v>
      </c>
      <c r="V46" s="28">
        <f t="shared" si="59"/>
        <v>6.3526403776182461E-2</v>
      </c>
      <c r="W46" s="29">
        <f t="shared" si="60"/>
        <v>6.3875013285152438E-2</v>
      </c>
      <c r="X46" s="27">
        <f t="shared" si="61"/>
        <v>6.5932911292652774E-2</v>
      </c>
      <c r="Y46" s="28">
        <f t="shared" si="62"/>
        <v>6.4909847434119206E-2</v>
      </c>
      <c r="Z46" s="29">
        <f t="shared" si="24"/>
        <v>6.3811188811188746E-2</v>
      </c>
      <c r="AA46" s="27">
        <f t="shared" si="25"/>
        <v>7.4570590699623018E-2</v>
      </c>
      <c r="AB46" s="28">
        <f t="shared" si="26"/>
        <v>6.9226857192473235E-2</v>
      </c>
      <c r="AC46" s="29">
        <f t="shared" si="27"/>
        <v>6.9491724380795761E-2</v>
      </c>
      <c r="AD46" s="27">
        <f t="shared" si="28"/>
        <v>6.7148262813897519E-2</v>
      </c>
      <c r="AE46" s="28">
        <f t="shared" si="29"/>
        <v>6.8306264501160063E-2</v>
      </c>
      <c r="AF46" s="35">
        <f t="shared" si="29"/>
        <v>6.1266600812204919E-2</v>
      </c>
      <c r="AG46" s="33">
        <f t="shared" si="29"/>
        <v>7.3109406227838347E-2</v>
      </c>
      <c r="AH46" s="34">
        <f t="shared" si="29"/>
        <v>6.7250890452610568E-2</v>
      </c>
      <c r="AI46" s="35">
        <f t="shared" si="30"/>
        <v>7.9675671203408793E-2</v>
      </c>
      <c r="AJ46" s="33">
        <f t="shared" si="31"/>
        <v>8.7253429458295839E-2</v>
      </c>
      <c r="AK46" s="34">
        <f t="shared" si="32"/>
        <v>8.352580865070558E-2</v>
      </c>
      <c r="AL46" s="35">
        <f t="shared" si="32"/>
        <v>7.3221196214414253E-2</v>
      </c>
      <c r="AM46" s="33">
        <f t="shared" si="32"/>
        <v>8.6661018197892847E-2</v>
      </c>
      <c r="AN46" s="34">
        <f t="shared" si="32"/>
        <v>8.007324631420798E-2</v>
      </c>
      <c r="AO46" s="35">
        <f t="shared" si="63"/>
        <v>5.3463048911103206E-2</v>
      </c>
      <c r="AP46" s="33">
        <f t="shared" si="64"/>
        <v>5.7036798481278739E-2</v>
      </c>
      <c r="AQ46" s="34">
        <f t="shared" si="65"/>
        <v>5.5296173609118648E-2</v>
      </c>
      <c r="AR46" s="35">
        <f t="shared" si="66"/>
        <v>3.5702787426925342E-2</v>
      </c>
      <c r="AS46" s="33">
        <f t="shared" si="67"/>
        <v>5.088034379910833E-2</v>
      </c>
      <c r="AT46" s="34">
        <f t="shared" si="68"/>
        <v>4.3500827998714797E-2</v>
      </c>
      <c r="AU46" s="35">
        <f t="shared" si="69"/>
        <v>3.0332777068813099E-2</v>
      </c>
      <c r="AV46" s="33">
        <f t="shared" si="70"/>
        <v>3.6560616464484719E-2</v>
      </c>
      <c r="AW46" s="34">
        <f t="shared" si="71"/>
        <v>3.3555192369943976E-2</v>
      </c>
      <c r="AX46" s="35">
        <f t="shared" si="34"/>
        <v>-2.5088922764228139E-3</v>
      </c>
      <c r="AY46" s="33">
        <f t="shared" si="35"/>
        <v>7.816755236931483E-3</v>
      </c>
      <c r="AZ46" s="34">
        <f t="shared" si="36"/>
        <v>2.8493510660239085E-3</v>
      </c>
      <c r="BA46" s="35">
        <f t="shared" si="37"/>
        <v>-4.7916202362380256E-3</v>
      </c>
      <c r="BB46" s="33">
        <f t="shared" si="38"/>
        <v>-2.1471765358884731E-3</v>
      </c>
      <c r="BC46" s="34">
        <f t="shared" si="39"/>
        <v>-3.4125533211456505E-3</v>
      </c>
      <c r="BD46" s="35">
        <f t="shared" si="40"/>
        <v>-6.3982596733688224E-3</v>
      </c>
      <c r="BE46" s="33">
        <f t="shared" si="41"/>
        <v>1.2442362585083355E-3</v>
      </c>
      <c r="BF46" s="34">
        <f t="shared" si="42"/>
        <v>-2.4076678488442749E-3</v>
      </c>
      <c r="BG46" s="35">
        <f t="shared" si="43"/>
        <v>-4.7008065424923862E-3</v>
      </c>
      <c r="BH46" s="33">
        <f t="shared" si="44"/>
        <v>-1.0526315789474161E-3</v>
      </c>
      <c r="BI46" s="34">
        <f t="shared" si="45"/>
        <v>-2.7889087245339672E-3</v>
      </c>
      <c r="BJ46" s="35">
        <f t="shared" si="46"/>
        <v>1.4395471087746969E-3</v>
      </c>
      <c r="BK46" s="33">
        <f t="shared" si="47"/>
        <v>7.0395738203956615E-3</v>
      </c>
      <c r="BL46" s="34">
        <f t="shared" si="48"/>
        <v>4.3794610957872404E-3</v>
      </c>
      <c r="BM46" s="35">
        <f t="shared" si="73"/>
        <v>1.6668281810253038E-2</v>
      </c>
      <c r="BN46" s="33">
        <f t="shared" si="50"/>
        <v>1.7628507898675982E-2</v>
      </c>
      <c r="BO46" s="34">
        <f t="shared" si="51"/>
        <v>1.7173718473413313E-2</v>
      </c>
      <c r="BP46" s="35">
        <f t="shared" si="74"/>
        <v>1.7046357195056094E-2</v>
      </c>
      <c r="BQ46" s="33">
        <f t="shared" si="53"/>
        <v>1.9779497872097318E-2</v>
      </c>
      <c r="BR46" s="34">
        <f t="shared" si="54"/>
        <v>1.8485650682871002E-2</v>
      </c>
      <c r="BS46" s="35">
        <f t="shared" si="75"/>
        <v>1.9338009028569747E-2</v>
      </c>
      <c r="BT46" s="33">
        <f t="shared" si="56"/>
        <v>1.9353844861148106E-2</v>
      </c>
      <c r="BU46" s="34">
        <f t="shared" si="72"/>
        <v>1.9346358897109894E-2</v>
      </c>
    </row>
    <row r="47" spans="1:73">
      <c r="A47" s="68" t="s">
        <v>95</v>
      </c>
      <c r="B47" s="88">
        <v>0.13802038495576663</v>
      </c>
      <c r="C47" s="27">
        <v>8.1120765863368582E-2</v>
      </c>
      <c r="D47" s="88">
        <v>0.10698656947334362</v>
      </c>
      <c r="E47" s="29">
        <v>4.3127789416158135E-2</v>
      </c>
      <c r="F47" s="27">
        <v>2.4492568323477792E-2</v>
      </c>
      <c r="G47" s="28">
        <v>3.3201379134210285E-2</v>
      </c>
      <c r="H47" s="88">
        <v>6.6797642436149385E-3</v>
      </c>
      <c r="I47" s="27">
        <v>-3.9390039390039266E-3</v>
      </c>
      <c r="J47" s="89">
        <v>1.0711490133070711E-3</v>
      </c>
      <c r="K47" s="88">
        <v>6.5487032700146663E-3</v>
      </c>
      <c r="L47" s="27">
        <v>4.4244322631166177E-3</v>
      </c>
      <c r="M47" s="89">
        <v>5.4323223177907831E-3</v>
      </c>
      <c r="N47" s="88">
        <v>2.4214744280236067E-2</v>
      </c>
      <c r="O47" s="27">
        <v>2.2531477799867528E-2</v>
      </c>
      <c r="P47" s="89">
        <v>2.33310138758136E-2</v>
      </c>
      <c r="Q47" s="88">
        <v>3.7104034327541946E-2</v>
      </c>
      <c r="R47" s="27">
        <v>2.0738820479585307E-2</v>
      </c>
      <c r="S47" s="88">
        <v>2.8518859245630246E-2</v>
      </c>
      <c r="T47" s="29">
        <f t="shared" si="57"/>
        <v>5.800511093984495E-2</v>
      </c>
      <c r="U47" s="27">
        <f t="shared" si="58"/>
        <v>4.8739495798319377E-2</v>
      </c>
      <c r="V47" s="28">
        <f t="shared" si="59"/>
        <v>5.3181146457182749E-2</v>
      </c>
      <c r="W47" s="29">
        <f t="shared" si="60"/>
        <v>6.563662155426897E-2</v>
      </c>
      <c r="X47" s="27">
        <f t="shared" si="61"/>
        <v>6.000712250712259E-2</v>
      </c>
      <c r="Y47" s="28">
        <f t="shared" si="62"/>
        <v>6.2718091686206456E-2</v>
      </c>
      <c r="Z47" s="29">
        <f t="shared" si="24"/>
        <v>7.0264436049649159E-2</v>
      </c>
      <c r="AA47" s="27">
        <f t="shared" si="25"/>
        <v>5.4426339660675227E-2</v>
      </c>
      <c r="AB47" s="28">
        <f t="shared" si="26"/>
        <v>6.2074357192494878E-2</v>
      </c>
      <c r="AC47" s="29">
        <f t="shared" si="27"/>
        <v>6.3869839989243005E-2</v>
      </c>
      <c r="AD47" s="27">
        <f t="shared" si="28"/>
        <v>6.2099729169985629E-2</v>
      </c>
      <c r="AE47" s="28">
        <f t="shared" si="29"/>
        <v>6.2961084847790838E-2</v>
      </c>
      <c r="AF47" s="35">
        <f t="shared" si="29"/>
        <v>6.3858695652173836E-2</v>
      </c>
      <c r="AG47" s="33">
        <f t="shared" si="29"/>
        <v>6.3928721425571489E-2</v>
      </c>
      <c r="AH47" s="34">
        <f t="shared" si="29"/>
        <v>6.3894616970853413E-2</v>
      </c>
      <c r="AI47" s="35">
        <f t="shared" si="30"/>
        <v>5.9104814517805693E-2</v>
      </c>
      <c r="AJ47" s="33">
        <f t="shared" si="31"/>
        <v>5.8762159875934028E-2</v>
      </c>
      <c r="AK47" s="34">
        <f t="shared" si="32"/>
        <v>5.8929036364162357E-2</v>
      </c>
      <c r="AL47" s="35">
        <f t="shared" si="32"/>
        <v>5.6563560391486023E-2</v>
      </c>
      <c r="AM47" s="33">
        <f t="shared" si="32"/>
        <v>6.0694026472076557E-2</v>
      </c>
      <c r="AN47" s="34">
        <f>AN21/AK21-1</f>
        <v>5.8682111244672708E-2</v>
      </c>
      <c r="AO47" s="35">
        <f t="shared" si="63"/>
        <v>5.9454294511094519E-2</v>
      </c>
      <c r="AP47" s="33">
        <f t="shared" si="64"/>
        <v>7.0955106959927683E-2</v>
      </c>
      <c r="AQ47" s="34">
        <f>AQ21/AN21-1</f>
        <v>6.5364368290668828E-2</v>
      </c>
      <c r="AR47" s="35">
        <f t="shared" si="66"/>
        <v>6.5838260346728239E-2</v>
      </c>
      <c r="AS47" s="33">
        <f t="shared" si="67"/>
        <v>6.2245041496694409E-2</v>
      </c>
      <c r="AT47" s="34">
        <f>AT21/AQ21-1</f>
        <v>6.3982075814460471E-2</v>
      </c>
      <c r="AU47" s="35">
        <f t="shared" si="69"/>
        <v>4.82794283565251E-2</v>
      </c>
      <c r="AV47" s="33">
        <f t="shared" si="70"/>
        <v>6.2879339645544929E-2</v>
      </c>
      <c r="AW47" s="34">
        <f>AW21/AT21-1</f>
        <v>5.5809135715342739E-2</v>
      </c>
      <c r="AX47" s="35">
        <f t="shared" si="34"/>
        <v>5.9150634557603388E-2</v>
      </c>
      <c r="AY47" s="33">
        <f t="shared" si="35"/>
        <v>7.3861040740894612E-2</v>
      </c>
      <c r="AZ47" s="34">
        <f>AZ21/AW21-1</f>
        <v>6.6788132304109737E-2</v>
      </c>
      <c r="BA47" s="35">
        <f t="shared" si="37"/>
        <v>5.8493521890083944E-2</v>
      </c>
      <c r="BB47" s="33">
        <f t="shared" si="38"/>
        <v>7.0385768152373629E-2</v>
      </c>
      <c r="BC47" s="34">
        <f>BC21/AZ21-1</f>
        <v>6.4708795262301555E-2</v>
      </c>
      <c r="BD47" s="35">
        <f t="shared" si="40"/>
        <v>4.2700854017080347E-2</v>
      </c>
      <c r="BE47" s="33">
        <f t="shared" si="41"/>
        <v>4.7041820973715121E-2</v>
      </c>
      <c r="BF47" s="34">
        <f>BF21/BC21-1</f>
        <v>4.4981680809461411E-2</v>
      </c>
      <c r="BG47" s="35">
        <f t="shared" si="43"/>
        <v>2.7429316760655187E-2</v>
      </c>
      <c r="BH47" s="33">
        <f t="shared" si="44"/>
        <v>4.1960696354319538E-2</v>
      </c>
      <c r="BI47" s="34">
        <f>BI21/BF21-1</f>
        <v>3.5079432843141634E-2</v>
      </c>
      <c r="BJ47" s="35">
        <f t="shared" si="46"/>
        <v>3.6517063699499586E-2</v>
      </c>
      <c r="BK47" s="33">
        <f t="shared" si="47"/>
        <v>3.8316967760096743E-2</v>
      </c>
      <c r="BL47" s="34">
        <f>BL21/BI21-1</f>
        <v>3.7470931508051475E-2</v>
      </c>
      <c r="BM47" s="35">
        <f t="shared" si="73"/>
        <v>1.2572046109510016E-2</v>
      </c>
      <c r="BN47" s="33">
        <f t="shared" si="50"/>
        <v>1.7319193046806403E-2</v>
      </c>
      <c r="BO47" s="34">
        <f>BO21/BL21-1</f>
        <v>1.5089871008669986E-2</v>
      </c>
      <c r="BP47" s="35">
        <f t="shared" si="74"/>
        <v>1.7076381230211046E-2</v>
      </c>
      <c r="BQ47" s="33">
        <f t="shared" si="53"/>
        <v>1.4139925694847344E-2</v>
      </c>
      <c r="BR47" s="34">
        <f>BR21/BO21-1</f>
        <v>1.5515503003941333E-2</v>
      </c>
      <c r="BS47" s="35">
        <f t="shared" si="75"/>
        <v>1.1123159257056869E-2</v>
      </c>
      <c r="BT47" s="33">
        <f t="shared" si="56"/>
        <v>1.6987927596494146E-2</v>
      </c>
      <c r="BU47" s="34">
        <f>BU21/BR21-1</f>
        <v>1.4236364680686897E-2</v>
      </c>
    </row>
    <row r="48" spans="1:73">
      <c r="A48" s="68" t="s">
        <v>96</v>
      </c>
      <c r="B48" s="88">
        <v>0.17623212650907916</v>
      </c>
      <c r="C48" s="27">
        <v>7.4715872550526363E-2</v>
      </c>
      <c r="D48" s="88">
        <v>0.10779470334356267</v>
      </c>
      <c r="E48" s="29">
        <v>0.15794410054398789</v>
      </c>
      <c r="F48" s="27">
        <v>3.334160258000507E-2</v>
      </c>
      <c r="G48" s="28">
        <v>7.6451309342246088E-2</v>
      </c>
      <c r="H48" s="88">
        <v>0.15559695447918354</v>
      </c>
      <c r="I48" s="27">
        <v>1.0947327987708366E-2</v>
      </c>
      <c r="J48" s="89">
        <v>6.4781599493564102E-2</v>
      </c>
      <c r="K48" s="88">
        <v>0.14144529333426781</v>
      </c>
      <c r="L48" s="27">
        <v>3.8518166706245527E-2</v>
      </c>
      <c r="M48" s="89">
        <v>8.009172753524707E-2</v>
      </c>
      <c r="N48" s="88">
        <v>0.10021492170709245</v>
      </c>
      <c r="O48" s="27">
        <v>2.5519070703375002E-2</v>
      </c>
      <c r="P48" s="89">
        <v>5.7403475662499037E-2</v>
      </c>
      <c r="Q48" s="88">
        <v>9.2202935759334803E-2</v>
      </c>
      <c r="R48" s="27">
        <v>3.9600428112736452E-2</v>
      </c>
      <c r="S48" s="88">
        <v>6.2963238392702126E-2</v>
      </c>
      <c r="T48" s="29">
        <f t="shared" si="57"/>
        <v>4.3333844345648798E-2</v>
      </c>
      <c r="U48" s="27">
        <f t="shared" si="58"/>
        <v>2.3035346602608087E-2</v>
      </c>
      <c r="V48" s="28">
        <f t="shared" si="59"/>
        <v>3.2298687064201026E-2</v>
      </c>
      <c r="W48" s="29">
        <f t="shared" si="60"/>
        <v>3.590145467012773E-2</v>
      </c>
      <c r="X48" s="27">
        <f t="shared" si="61"/>
        <v>2.1971571135058099E-2</v>
      </c>
      <c r="Y48" s="28">
        <f t="shared" si="62"/>
        <v>2.8396511995662621E-2</v>
      </c>
      <c r="Z48" s="29">
        <f t="shared" si="24"/>
        <v>1.8061465721040282E-2</v>
      </c>
      <c r="AA48" s="27">
        <f t="shared" si="25"/>
        <v>1.4319123620399665E-2</v>
      </c>
      <c r="AB48" s="28">
        <f t="shared" si="26"/>
        <v>1.6057816927706803E-2</v>
      </c>
      <c r="AC48" s="29">
        <f t="shared" si="27"/>
        <v>2.2060189485417103E-2</v>
      </c>
      <c r="AD48" s="27">
        <f t="shared" si="28"/>
        <v>2.7748564032036294E-2</v>
      </c>
      <c r="AE48" s="28">
        <f t="shared" si="29"/>
        <v>2.5100531845894336E-2</v>
      </c>
      <c r="AF48" s="35">
        <f t="shared" si="29"/>
        <v>2.9672376970963699E-2</v>
      </c>
      <c r="AG48" s="33">
        <f t="shared" si="29"/>
        <v>1.4483627204030292E-2</v>
      </c>
      <c r="AH48" s="34">
        <f t="shared" si="29"/>
        <v>2.1533270062216614E-2</v>
      </c>
      <c r="AI48" s="35">
        <f t="shared" si="30"/>
        <v>5.0970873786407855E-2</v>
      </c>
      <c r="AJ48" s="33">
        <f t="shared" si="31"/>
        <v>4.3373680943513238E-2</v>
      </c>
      <c r="AK48" s="34">
        <f t="shared" si="32"/>
        <v>4.692790486415066E-2</v>
      </c>
      <c r="AL48" s="35">
        <f t="shared" si="32"/>
        <v>5.7694730212051182E-2</v>
      </c>
      <c r="AM48" s="33">
        <f t="shared" si="32"/>
        <v>5.4807763813490062E-2</v>
      </c>
      <c r="AN48" s="34">
        <f t="shared" si="32"/>
        <v>5.616360014987487E-2</v>
      </c>
      <c r="AO48" s="35">
        <f t="shared" si="63"/>
        <v>6.2050895232045766E-2</v>
      </c>
      <c r="AP48" s="33">
        <f t="shared" si="64"/>
        <v>4.7165820642977918E-2</v>
      </c>
      <c r="AQ48" s="34">
        <f t="shared" ref="AQ48:AQ53" si="76">AQ22/AN22-1</f>
        <v>5.4166588867935017E-2</v>
      </c>
      <c r="AR48" s="35">
        <f t="shared" si="66"/>
        <v>6.1827153110047828E-2</v>
      </c>
      <c r="AS48" s="33">
        <f t="shared" si="67"/>
        <v>5.4635427186426888E-2</v>
      </c>
      <c r="AT48" s="34">
        <f t="shared" ref="AT48:AT53" si="77">AT22/AQ22-1</f>
        <v>5.804314711821168E-2</v>
      </c>
      <c r="AU48" s="35">
        <f t="shared" si="69"/>
        <v>5.5164401886925285E-2</v>
      </c>
      <c r="AV48" s="33">
        <f t="shared" si="70"/>
        <v>5.2634938874525306E-2</v>
      </c>
      <c r="AW48" s="34">
        <f t="shared" ref="AW48:AW53" si="78">AW22/AT22-1</f>
        <v>5.3837783543985829E-2</v>
      </c>
      <c r="AX48" s="35">
        <f t="shared" si="34"/>
        <v>5.0445400860774647E-2</v>
      </c>
      <c r="AY48" s="33">
        <f t="shared" si="35"/>
        <v>5.0852083206986531E-2</v>
      </c>
      <c r="AZ48" s="34">
        <f t="shared" ref="AZ48:AZ53" si="79">AZ22/AW22-1</f>
        <v>5.0658448634652409E-2</v>
      </c>
      <c r="BA48" s="35">
        <f t="shared" si="37"/>
        <v>4.3862156582499701E-2</v>
      </c>
      <c r="BB48" s="33">
        <f t="shared" si="38"/>
        <v>4.4409176165055575E-2</v>
      </c>
      <c r="BC48" s="34">
        <f t="shared" ref="BC48:BC53" si="80">BC22/AZ22-1</f>
        <v>4.4148775325068002E-2</v>
      </c>
      <c r="BD48" s="35">
        <f t="shared" si="40"/>
        <v>5.0903669445627742E-2</v>
      </c>
      <c r="BE48" s="33">
        <f t="shared" si="41"/>
        <v>6.1474277504558694E-2</v>
      </c>
      <c r="BF48" s="34">
        <f t="shared" ref="BF48:BF53" si="81">BF22/BC22-1</f>
        <v>5.6443672169128378E-2</v>
      </c>
      <c r="BG48" s="35">
        <f t="shared" si="43"/>
        <v>6.1437794956425984E-2</v>
      </c>
      <c r="BH48" s="33">
        <f t="shared" si="44"/>
        <v>5.5961893854603151E-2</v>
      </c>
      <c r="BI48" s="34">
        <f t="shared" ref="BI48:BI53" si="82">BI22/BF22-1</f>
        <v>5.8554236684119632E-2</v>
      </c>
      <c r="BJ48" s="35">
        <f t="shared" si="46"/>
        <v>5.4090177572897691E-2</v>
      </c>
      <c r="BK48" s="33">
        <f t="shared" si="47"/>
        <v>6.8771722250979828E-2</v>
      </c>
      <c r="BL48" s="34">
        <f t="shared" ref="BL48:BL53" si="83">BL22/BI22-1</f>
        <v>6.1802408390521757E-2</v>
      </c>
      <c r="BM48" s="35">
        <f t="shared" si="73"/>
        <v>7.4267674153814411E-2</v>
      </c>
      <c r="BN48" s="33">
        <f t="shared" si="50"/>
        <v>8.5126501994972292E-2</v>
      </c>
      <c r="BO48" s="34">
        <f t="shared" ref="BO48:BO53" si="84">BO22/BL22-1</f>
        <v>8.0009267953611518E-2</v>
      </c>
      <c r="BP48" s="35">
        <f t="shared" si="74"/>
        <v>7.621525268584084E-2</v>
      </c>
      <c r="BQ48" s="33">
        <f t="shared" si="53"/>
        <v>8.2295430393198643E-2</v>
      </c>
      <c r="BR48" s="34">
        <f t="shared" ref="BR48:BR52" si="85">BR22/BO22-1</f>
        <v>7.9445372837721795E-2</v>
      </c>
      <c r="BS48" s="35">
        <f t="shared" si="75"/>
        <v>5.3270065804198907E-2</v>
      </c>
      <c r="BT48" s="33">
        <f t="shared" si="56"/>
        <v>6.2094968775774806E-2</v>
      </c>
      <c r="BU48" s="34">
        <f t="shared" ref="BU48:BU52" si="86">BU22/BR22-1</f>
        <v>5.7970711297071098E-2</v>
      </c>
    </row>
    <row r="49" spans="1:73">
      <c r="A49" s="68" t="s">
        <v>97</v>
      </c>
      <c r="B49" s="88">
        <v>7.2855208157134976E-2</v>
      </c>
      <c r="C49" s="27">
        <v>7.6191305638695361E-2</v>
      </c>
      <c r="D49" s="88">
        <v>7.5212491260758574E-2</v>
      </c>
      <c r="E49" s="29">
        <v>6.1257679797614761E-2</v>
      </c>
      <c r="F49" s="27">
        <v>6.0737527114967493E-2</v>
      </c>
      <c r="G49" s="28">
        <v>6.0889805850923073E-2</v>
      </c>
      <c r="H49" s="88">
        <v>2.8605482717520836E-2</v>
      </c>
      <c r="I49" s="27">
        <v>2.7431069741203018E-2</v>
      </c>
      <c r="J49" s="89">
        <v>2.7775007479804437E-2</v>
      </c>
      <c r="K49" s="88">
        <v>7.1842410196987228E-2</v>
      </c>
      <c r="L49" s="27">
        <v>3.3493479752916944E-2</v>
      </c>
      <c r="M49" s="89">
        <v>4.473339478919014E-2</v>
      </c>
      <c r="N49" s="88">
        <v>9.9613899613899548E-2</v>
      </c>
      <c r="O49" s="27">
        <v>3.5794926285031226E-2</v>
      </c>
      <c r="P49" s="89">
        <v>5.4985371290577234E-2</v>
      </c>
      <c r="Q49" s="88">
        <v>0.15098314606741581</v>
      </c>
      <c r="R49" s="27">
        <v>4.2059370391742013E-2</v>
      </c>
      <c r="S49" s="88">
        <v>7.6198441695646491E-2</v>
      </c>
      <c r="T49" s="29">
        <f t="shared" si="57"/>
        <v>0.18413666870042711</v>
      </c>
      <c r="U49" s="27">
        <f t="shared" si="58"/>
        <v>3.88236017965915E-2</v>
      </c>
      <c r="V49" s="28">
        <f t="shared" si="59"/>
        <v>8.7532722513089078E-2</v>
      </c>
      <c r="W49" s="29">
        <f t="shared" si="60"/>
        <v>0.18301731244847486</v>
      </c>
      <c r="X49" s="27">
        <f t="shared" si="61"/>
        <v>4.1163231461738947E-2</v>
      </c>
      <c r="Y49" s="28">
        <f t="shared" si="62"/>
        <v>9.2936663156311106E-2</v>
      </c>
      <c r="Z49" s="29">
        <f t="shared" si="24"/>
        <v>0.14956445993031364</v>
      </c>
      <c r="AA49" s="27">
        <f t="shared" si="25"/>
        <v>4.9149553444450822E-2</v>
      </c>
      <c r="AB49" s="28">
        <f t="shared" si="26"/>
        <v>8.8819298668226798E-2</v>
      </c>
      <c r="AC49" s="29">
        <f t="shared" si="27"/>
        <v>0.10714556338561798</v>
      </c>
      <c r="AD49" s="27">
        <f t="shared" si="28"/>
        <v>3.1285582605866669E-2</v>
      </c>
      <c r="AE49" s="28">
        <f t="shared" si="29"/>
        <v>6.2926675094816753E-2</v>
      </c>
      <c r="AF49" s="35">
        <f t="shared" si="29"/>
        <v>8.5688864554103183E-2</v>
      </c>
      <c r="AG49" s="33">
        <f t="shared" si="29"/>
        <v>4.4689800210304886E-2</v>
      </c>
      <c r="AH49" s="34">
        <f t="shared" si="29"/>
        <v>6.2501858404448329E-2</v>
      </c>
      <c r="AI49" s="35">
        <f t="shared" si="30"/>
        <v>4.0849776208787825E-2</v>
      </c>
      <c r="AJ49" s="33">
        <f t="shared" si="31"/>
        <v>2.7478610971313433E-2</v>
      </c>
      <c r="AK49" s="34">
        <f t="shared" si="32"/>
        <v>3.3414490806817243E-2</v>
      </c>
      <c r="AL49" s="35">
        <f t="shared" si="32"/>
        <v>3.3613954333474583E-2</v>
      </c>
      <c r="AM49" s="33">
        <f t="shared" si="32"/>
        <v>2.5176332288401326E-2</v>
      </c>
      <c r="AN49" s="34">
        <f t="shared" si="32"/>
        <v>2.8949007501286372E-2</v>
      </c>
      <c r="AO49" s="35">
        <f t="shared" si="63"/>
        <v>2.525489276924886E-2</v>
      </c>
      <c r="AP49" s="33">
        <f t="shared" si="64"/>
        <v>2.431915910176774E-2</v>
      </c>
      <c r="AQ49" s="34">
        <f t="shared" si="76"/>
        <v>2.4739446257500797E-2</v>
      </c>
      <c r="AR49" s="35">
        <f t="shared" si="66"/>
        <v>2.6061610561810555E-2</v>
      </c>
      <c r="AS49" s="33">
        <f t="shared" si="67"/>
        <v>3.3770231820513974E-2</v>
      </c>
      <c r="AT49" s="34">
        <f t="shared" si="77"/>
        <v>3.0306143414834619E-2</v>
      </c>
      <c r="AU49" s="35">
        <f t="shared" si="69"/>
        <v>2.384002673647867E-2</v>
      </c>
      <c r="AV49" s="33">
        <f t="shared" si="70"/>
        <v>7.489960745386437E-3</v>
      </c>
      <c r="AW49" s="34">
        <f t="shared" si="78"/>
        <v>1.4807059527370603E-2</v>
      </c>
      <c r="AX49" s="35">
        <f t="shared" si="34"/>
        <v>4.7440291605462148E-2</v>
      </c>
      <c r="AY49" s="33">
        <f t="shared" si="35"/>
        <v>3.179721438488059E-2</v>
      </c>
      <c r="AZ49" s="34">
        <f t="shared" si="79"/>
        <v>3.8860230901498483E-2</v>
      </c>
      <c r="BA49" s="35">
        <f t="shared" si="37"/>
        <v>4.2954344777437203E-2</v>
      </c>
      <c r="BB49" s="33">
        <f t="shared" si="38"/>
        <v>4.1060809930986597E-2</v>
      </c>
      <c r="BC49" s="34">
        <f t="shared" si="80"/>
        <v>4.1922822283174233E-2</v>
      </c>
      <c r="BD49" s="35">
        <f t="shared" si="40"/>
        <v>5.4432270916334735E-2</v>
      </c>
      <c r="BE49" s="33">
        <f t="shared" si="41"/>
        <v>3.8273921200750571E-2</v>
      </c>
      <c r="BF49" s="34">
        <f t="shared" si="81"/>
        <v>4.5637126971519448E-2</v>
      </c>
      <c r="BG49" s="35">
        <f t="shared" si="43"/>
        <v>5.7809474330515309E-2</v>
      </c>
      <c r="BH49" s="33">
        <f t="shared" si="44"/>
        <v>5.2242701682528203E-2</v>
      </c>
      <c r="BI49" s="34">
        <f t="shared" si="82"/>
        <v>5.480076395520439E-2</v>
      </c>
      <c r="BJ49" s="35">
        <f t="shared" si="46"/>
        <v>6.1838639103451332E-2</v>
      </c>
      <c r="BK49" s="33">
        <f t="shared" si="47"/>
        <v>5.9914516867653811E-2</v>
      </c>
      <c r="BL49" s="34">
        <f t="shared" si="83"/>
        <v>6.0801218081932396E-2</v>
      </c>
      <c r="BM49" s="35">
        <f t="shared" si="73"/>
        <v>6.4334370532335372E-2</v>
      </c>
      <c r="BN49" s="33">
        <f t="shared" si="50"/>
        <v>5.9408079498811883E-2</v>
      </c>
      <c r="BO49" s="34">
        <f t="shared" si="84"/>
        <v>6.1680502754286604E-2</v>
      </c>
      <c r="BP49" s="35">
        <f t="shared" si="74"/>
        <v>5.5507269279393201E-2</v>
      </c>
      <c r="BQ49" s="33">
        <f t="shared" si="53"/>
        <v>5.3731647634583934E-2</v>
      </c>
      <c r="BR49" s="34">
        <f t="shared" si="85"/>
        <v>5.4552762350190021E-2</v>
      </c>
      <c r="BS49" s="35">
        <f t="shared" si="75"/>
        <v>6.7485121832541184E-2</v>
      </c>
      <c r="BT49" s="33">
        <f t="shared" si="56"/>
        <v>7.047250443476849E-2</v>
      </c>
      <c r="BU49" s="34">
        <f t="shared" si="86"/>
        <v>6.9089775129066888E-2</v>
      </c>
    </row>
    <row r="50" spans="1:73">
      <c r="A50" s="68" t="s">
        <v>98</v>
      </c>
      <c r="B50" s="88">
        <v>5.6733676828259583E-2</v>
      </c>
      <c r="C50" s="27">
        <v>4.7842533288681377E-2</v>
      </c>
      <c r="D50" s="88">
        <v>5.0305545667106655E-2</v>
      </c>
      <c r="E50" s="29">
        <v>2.5632599408478507E-2</v>
      </c>
      <c r="F50" s="27">
        <v>4.0761904761904777E-2</v>
      </c>
      <c r="G50" s="28">
        <v>3.6545154790254664E-2</v>
      </c>
      <c r="H50" s="88">
        <v>1.8583787247677064E-2</v>
      </c>
      <c r="I50" s="27">
        <v>1.598340653977548E-2</v>
      </c>
      <c r="J50" s="89">
        <v>1.6700539012105775E-2</v>
      </c>
      <c r="K50" s="88">
        <v>-1.8244731047499241E-2</v>
      </c>
      <c r="L50" s="27">
        <v>1.9094511828990024E-2</v>
      </c>
      <c r="M50" s="89">
        <v>8.7780288545107332E-3</v>
      </c>
      <c r="N50" s="88">
        <v>3.204101249599578E-3</v>
      </c>
      <c r="O50" s="27">
        <v>1.0723544661795925E-2</v>
      </c>
      <c r="P50" s="89">
        <v>8.7016455587145547E-3</v>
      </c>
      <c r="Q50" s="88">
        <v>8.0485467901628915E-2</v>
      </c>
      <c r="R50" s="27">
        <v>6.0977031596129105E-2</v>
      </c>
      <c r="S50" s="88">
        <v>6.6194055346771474E-2</v>
      </c>
      <c r="T50" s="29">
        <f t="shared" si="57"/>
        <v>5.1138043156961244E-2</v>
      </c>
      <c r="U50" s="27">
        <f t="shared" si="58"/>
        <v>5.2527472527472474E-2</v>
      </c>
      <c r="V50" s="28">
        <f t="shared" si="59"/>
        <v>5.215092525835141E-2</v>
      </c>
      <c r="W50" s="29">
        <f t="shared" si="60"/>
        <v>5.6524184476940409E-2</v>
      </c>
      <c r="X50" s="27">
        <f t="shared" si="61"/>
        <v>4.5103361870954206E-2</v>
      </c>
      <c r="Y50" s="28">
        <f t="shared" si="62"/>
        <v>4.8195523069894941E-2</v>
      </c>
      <c r="Z50" s="29">
        <f t="shared" si="24"/>
        <v>7.6656907106734007E-2</v>
      </c>
      <c r="AA50" s="27">
        <f t="shared" si="25"/>
        <v>4.2757242757242686E-2</v>
      </c>
      <c r="AB50" s="28">
        <f t="shared" si="26"/>
        <v>5.200842594610311E-2</v>
      </c>
      <c r="AC50" s="29">
        <f t="shared" si="27"/>
        <v>0.12978986402966619</v>
      </c>
      <c r="AD50" s="27">
        <f t="shared" si="28"/>
        <v>3.4872580954205867E-2</v>
      </c>
      <c r="AE50" s="28">
        <f t="shared" si="29"/>
        <v>6.1382310294828324E-2</v>
      </c>
      <c r="AF50" s="35">
        <f t="shared" si="29"/>
        <v>0.15317286652078765</v>
      </c>
      <c r="AG50" s="33">
        <f t="shared" si="29"/>
        <v>4.7120903536382208E-2</v>
      </c>
      <c r="AH50" s="34">
        <f t="shared" si="29"/>
        <v>7.8649492583918734E-2</v>
      </c>
      <c r="AI50" s="35">
        <f t="shared" si="30"/>
        <v>0.19867172675521827</v>
      </c>
      <c r="AJ50" s="33">
        <f t="shared" si="31"/>
        <v>3.9077004685704075E-2</v>
      </c>
      <c r="AK50" s="34">
        <f t="shared" si="32"/>
        <v>8.9801580121826152E-2</v>
      </c>
      <c r="AL50" s="35">
        <f t="shared" si="32"/>
        <v>0.19487098306157979</v>
      </c>
      <c r="AM50" s="33">
        <f t="shared" si="32"/>
        <v>4.4584361439632403E-2</v>
      </c>
      <c r="AN50" s="34">
        <f t="shared" si="32"/>
        <v>9.7122302158273444E-2</v>
      </c>
      <c r="AO50" s="35">
        <f t="shared" si="63"/>
        <v>0.15341812400635924</v>
      </c>
      <c r="AP50" s="33">
        <f t="shared" si="64"/>
        <v>6.1252749042925769E-2</v>
      </c>
      <c r="AQ50" s="34">
        <f t="shared" si="76"/>
        <v>9.6343001261034011E-2</v>
      </c>
      <c r="AR50" s="35">
        <f t="shared" si="66"/>
        <v>0.11072823340225124</v>
      </c>
      <c r="AS50" s="33">
        <f t="shared" si="67"/>
        <v>4.1753012510553411E-2</v>
      </c>
      <c r="AT50" s="34">
        <f t="shared" si="77"/>
        <v>6.9381182424660626E-2</v>
      </c>
      <c r="AU50" s="35">
        <f t="shared" si="69"/>
        <v>8.5005170630817029E-2</v>
      </c>
      <c r="AV50" s="33">
        <f t="shared" si="70"/>
        <v>4.5973624106682376E-2</v>
      </c>
      <c r="AW50" s="34">
        <f t="shared" si="78"/>
        <v>6.2212278965710022E-2</v>
      </c>
      <c r="AX50" s="35">
        <f t="shared" si="34"/>
        <v>3.9458635150591004E-2</v>
      </c>
      <c r="AY50" s="33">
        <f t="shared" si="35"/>
        <v>3.0499401281961047E-2</v>
      </c>
      <c r="AZ50" s="34">
        <f t="shared" si="79"/>
        <v>3.4306776297136299E-2</v>
      </c>
      <c r="BA50" s="35">
        <f t="shared" si="37"/>
        <v>2.9616724738676048E-2</v>
      </c>
      <c r="BB50" s="33">
        <f t="shared" si="38"/>
        <v>1.8796992481203034E-2</v>
      </c>
      <c r="BC50" s="34">
        <f t="shared" si="80"/>
        <v>2.341791979949881E-2</v>
      </c>
      <c r="BD50" s="35">
        <f t="shared" si="40"/>
        <v>1.6118977647163524E-2</v>
      </c>
      <c r="BE50" s="33">
        <f t="shared" si="41"/>
        <v>1.5632338141563284E-2</v>
      </c>
      <c r="BF50" s="34">
        <f t="shared" si="81"/>
        <v>1.5841432616514828E-2</v>
      </c>
      <c r="BG50" s="35">
        <f t="shared" si="43"/>
        <v>2.2611744084136687E-2</v>
      </c>
      <c r="BH50" s="33">
        <f t="shared" si="44"/>
        <v>2.8207160787422358E-2</v>
      </c>
      <c r="BI50" s="34">
        <f t="shared" si="82"/>
        <v>2.5802320325448269E-2</v>
      </c>
      <c r="BJ50" s="35">
        <f t="shared" si="46"/>
        <v>3.9081247857387647E-2</v>
      </c>
      <c r="BK50" s="33">
        <f t="shared" si="47"/>
        <v>2.7176357211692981E-2</v>
      </c>
      <c r="BL50" s="34">
        <f t="shared" si="83"/>
        <v>3.2277016854551421E-2</v>
      </c>
      <c r="BM50" s="35">
        <f t="shared" si="73"/>
        <v>6.5572418343780914E-2</v>
      </c>
      <c r="BN50" s="33">
        <f t="shared" si="50"/>
        <v>5.5228921691268473E-2</v>
      </c>
      <c r="BO50" s="34">
        <f t="shared" si="84"/>
        <v>5.968981217985192E-2</v>
      </c>
      <c r="BP50" s="35">
        <f t="shared" si="74"/>
        <v>4.7449492994813935E-2</v>
      </c>
      <c r="BQ50" s="33">
        <f t="shared" si="53"/>
        <v>5.1271412482958967E-2</v>
      </c>
      <c r="BR50" s="34">
        <f t="shared" si="85"/>
        <v>4.9613964417589695E-2</v>
      </c>
      <c r="BS50" s="35">
        <f t="shared" si="75"/>
        <v>6.791309488619568E-2</v>
      </c>
      <c r="BT50" s="33">
        <f t="shared" si="56"/>
        <v>4.7417681551646274E-2</v>
      </c>
      <c r="BU50" s="34">
        <f t="shared" si="86"/>
        <v>5.6287578354867529E-2</v>
      </c>
    </row>
    <row r="51" spans="1:73">
      <c r="A51" s="68" t="s">
        <v>99</v>
      </c>
      <c r="B51" s="88">
        <v>5.8262711864406791E-2</v>
      </c>
      <c r="C51" s="27">
        <v>6.7425039326118874E-2</v>
      </c>
      <c r="D51" s="88">
        <v>6.5120191414946627E-2</v>
      </c>
      <c r="E51" s="29">
        <v>6.1061061061061128E-2</v>
      </c>
      <c r="F51" s="27">
        <v>7.0713809206137457E-2</v>
      </c>
      <c r="G51" s="28">
        <v>6.8301225919439545E-2</v>
      </c>
      <c r="H51" s="88">
        <v>2.8301886792452935E-2</v>
      </c>
      <c r="I51" s="27">
        <v>5.2336448598130803E-2</v>
      </c>
      <c r="J51" s="89">
        <v>4.637002341920371E-2</v>
      </c>
      <c r="K51" s="88">
        <v>4.4954128440366947E-2</v>
      </c>
      <c r="L51" s="27">
        <v>6.3055062166962772E-2</v>
      </c>
      <c r="M51" s="89">
        <v>5.8639212175469968E-2</v>
      </c>
      <c r="N51" s="88">
        <v>6.7603160667252027E-2</v>
      </c>
      <c r="O51" s="27">
        <v>3.6480089111668113E-2</v>
      </c>
      <c r="P51" s="89">
        <v>4.3974630021141659E-2</v>
      </c>
      <c r="Q51" s="88">
        <v>2.8782894736842035E-2</v>
      </c>
      <c r="R51" s="27">
        <v>4.1644277270284746E-2</v>
      </c>
      <c r="S51" s="88">
        <v>3.8477116241393272E-2</v>
      </c>
      <c r="T51" s="29">
        <f t="shared" si="57"/>
        <v>3.7569944044764103E-2</v>
      </c>
      <c r="U51" s="27">
        <f t="shared" si="58"/>
        <v>4.8233169976786172E-2</v>
      </c>
      <c r="V51" s="28">
        <f t="shared" si="59"/>
        <v>4.5631825273011017E-2</v>
      </c>
      <c r="W51" s="29">
        <f t="shared" si="60"/>
        <v>3.5439137134052334E-2</v>
      </c>
      <c r="X51" s="27">
        <f t="shared" si="61"/>
        <v>3.6909448818897683E-2</v>
      </c>
      <c r="Y51" s="28">
        <f t="shared" si="62"/>
        <v>3.6553524804177506E-2</v>
      </c>
      <c r="Z51" s="29">
        <f t="shared" si="24"/>
        <v>-2.3809523809523836E-2</v>
      </c>
      <c r="AA51" s="27">
        <f t="shared" si="25"/>
        <v>2.5154247745609926E-2</v>
      </c>
      <c r="AB51" s="28">
        <f t="shared" si="26"/>
        <v>1.3314141777617916E-2</v>
      </c>
      <c r="AC51" s="29">
        <f t="shared" si="27"/>
        <v>-1.3719512195121908E-2</v>
      </c>
      <c r="AD51" s="27">
        <f t="shared" si="28"/>
        <v>1.2962962962963065E-2</v>
      </c>
      <c r="AE51" s="28">
        <f t="shared" si="29"/>
        <v>6.7471590909091717E-3</v>
      </c>
      <c r="AF51" s="35">
        <f t="shared" si="29"/>
        <v>7.5734157650695577E-2</v>
      </c>
      <c r="AG51" s="33">
        <f t="shared" si="29"/>
        <v>4.4789762340036621E-2</v>
      </c>
      <c r="AH51" s="34">
        <f t="shared" si="29"/>
        <v>5.1851851851851816E-2</v>
      </c>
      <c r="AI51" s="35">
        <f t="shared" si="30"/>
        <v>6.8965517241379226E-2</v>
      </c>
      <c r="AJ51" s="33">
        <f t="shared" si="31"/>
        <v>4.5494313210848736E-2</v>
      </c>
      <c r="AK51" s="34">
        <f t="shared" si="32"/>
        <v>5.0972501676727067E-2</v>
      </c>
      <c r="AL51" s="35">
        <f t="shared" si="32"/>
        <v>8.4677419354838745E-2</v>
      </c>
      <c r="AM51" s="33">
        <f t="shared" si="32"/>
        <v>4.0167364016736373E-2</v>
      </c>
      <c r="AN51" s="34">
        <f t="shared" si="32"/>
        <v>5.0733886407147377E-2</v>
      </c>
      <c r="AO51" s="35">
        <f t="shared" si="63"/>
        <v>0.10223048327137541</v>
      </c>
      <c r="AP51" s="33">
        <f t="shared" si="64"/>
        <v>5.2091713596138289E-2</v>
      </c>
      <c r="AQ51" s="34">
        <f t="shared" si="76"/>
        <v>6.4378985727300275E-2</v>
      </c>
      <c r="AR51" s="35">
        <f t="shared" si="66"/>
        <v>0.15233277121978639</v>
      </c>
      <c r="AS51" s="33">
        <f t="shared" si="67"/>
        <v>4.6071496845727422E-2</v>
      </c>
      <c r="AT51" s="34">
        <f t="shared" si="77"/>
        <v>7.3038516405135478E-2</v>
      </c>
      <c r="AU51" s="35">
        <f t="shared" si="69"/>
        <v>0.19609756097560971</v>
      </c>
      <c r="AV51" s="33">
        <f t="shared" si="70"/>
        <v>4.9890350877193068E-2</v>
      </c>
      <c r="AW51" s="34">
        <f t="shared" si="78"/>
        <v>8.9736772135070364E-2</v>
      </c>
      <c r="AX51" s="35">
        <f t="shared" si="34"/>
        <v>0.20717781402936386</v>
      </c>
      <c r="AY51" s="33">
        <f t="shared" si="35"/>
        <v>2.628372497824194E-2</v>
      </c>
      <c r="AZ51" s="34">
        <f t="shared" si="79"/>
        <v>8.0395266560936873E-2</v>
      </c>
      <c r="BA51" s="35">
        <f t="shared" si="37"/>
        <v>0.15135135135135136</v>
      </c>
      <c r="BB51" s="33">
        <f t="shared" si="38"/>
        <v>3.7822252374491105E-2</v>
      </c>
      <c r="BC51" s="34">
        <f t="shared" si="80"/>
        <v>7.5767841011743498E-2</v>
      </c>
      <c r="BD51" s="35">
        <f t="shared" si="40"/>
        <v>0.14113849765258224</v>
      </c>
      <c r="BE51" s="33">
        <f t="shared" si="41"/>
        <v>5.5074358555319503E-2</v>
      </c>
      <c r="BF51" s="34">
        <f t="shared" si="81"/>
        <v>8.586123648577737E-2</v>
      </c>
      <c r="BG51" s="35">
        <f t="shared" si="43"/>
        <v>0.11365389560298267</v>
      </c>
      <c r="BH51" s="33">
        <f t="shared" si="44"/>
        <v>5.7465923172242972E-2</v>
      </c>
      <c r="BI51" s="34">
        <f t="shared" si="82"/>
        <v>7.8588690188496901E-2</v>
      </c>
      <c r="BJ51" s="35">
        <f t="shared" si="46"/>
        <v>0.11567767259293471</v>
      </c>
      <c r="BK51" s="33">
        <f t="shared" si="47"/>
        <v>7.9244177530394033E-2</v>
      </c>
      <c r="BL51" s="34">
        <f t="shared" si="83"/>
        <v>9.3385911453665482E-2</v>
      </c>
      <c r="BM51" s="35">
        <f t="shared" si="73"/>
        <v>5.8981788079470299E-2</v>
      </c>
      <c r="BN51" s="33">
        <f t="shared" si="50"/>
        <v>4.5602605863192203E-2</v>
      </c>
      <c r="BO51" s="34">
        <f t="shared" si="84"/>
        <v>5.0901639344262284E-2</v>
      </c>
      <c r="BP51" s="35">
        <f t="shared" si="74"/>
        <v>4.0062536642563984E-2</v>
      </c>
      <c r="BQ51" s="33">
        <f t="shared" si="53"/>
        <v>4.4652128764278265E-2</v>
      </c>
      <c r="BR51" s="34">
        <f t="shared" si="85"/>
        <v>4.2820372825832509E-2</v>
      </c>
      <c r="BS51" s="35">
        <f t="shared" si="75"/>
        <v>1.7474633596392231E-2</v>
      </c>
      <c r="BT51" s="33">
        <f t="shared" si="56"/>
        <v>3.5412524850894522E-2</v>
      </c>
      <c r="BU51" s="34">
        <f t="shared" si="86"/>
        <v>2.8272251308900431E-2</v>
      </c>
    </row>
    <row r="52" spans="1:73">
      <c r="A52" s="68" t="s">
        <v>100</v>
      </c>
      <c r="B52" s="88">
        <v>0.49431818181818188</v>
      </c>
      <c r="C52" s="27">
        <v>0.14769230769230779</v>
      </c>
      <c r="D52" s="88">
        <v>0.22154963680387407</v>
      </c>
      <c r="E52" s="29">
        <v>-3.4220532319391594E-2</v>
      </c>
      <c r="F52" s="27">
        <v>8.0428954423592547E-2</v>
      </c>
      <c r="G52" s="28">
        <v>5.0545094152626424E-2</v>
      </c>
      <c r="H52" s="88">
        <v>-2.3622047244094446E-2</v>
      </c>
      <c r="I52" s="27">
        <v>3.1017369727047051E-2</v>
      </c>
      <c r="J52" s="89">
        <v>1.7924528301886733E-2</v>
      </c>
      <c r="K52" s="88">
        <v>6.8548387096774244E-2</v>
      </c>
      <c r="L52" s="27">
        <v>6.1371841155234641E-2</v>
      </c>
      <c r="M52" s="89">
        <v>6.3021316033364139E-2</v>
      </c>
      <c r="N52" s="88">
        <v>-1.8867924528301883E-2</v>
      </c>
      <c r="O52" s="27">
        <v>6.5759637188208542E-2</v>
      </c>
      <c r="P52" s="89">
        <v>4.6207497820401011E-2</v>
      </c>
      <c r="Q52" s="88">
        <v>3.076923076923066E-2</v>
      </c>
      <c r="R52" s="27">
        <v>0.11382978723404258</v>
      </c>
      <c r="S52" s="88">
        <v>9.5833333333333437E-2</v>
      </c>
      <c r="T52" s="29">
        <f t="shared" si="57"/>
        <v>7.4626865671641784E-2</v>
      </c>
      <c r="U52" s="27">
        <f t="shared" si="58"/>
        <v>7.5453677172874878E-2</v>
      </c>
      <c r="V52" s="28">
        <f t="shared" si="59"/>
        <v>7.5285171102661641E-2</v>
      </c>
      <c r="W52" s="29">
        <f t="shared" si="60"/>
        <v>6.9444444444444198E-3</v>
      </c>
      <c r="X52" s="27">
        <f t="shared" si="61"/>
        <v>5.5062166962699832E-2</v>
      </c>
      <c r="Y52" s="28">
        <f t="shared" si="62"/>
        <v>4.526166902404527E-2</v>
      </c>
      <c r="Z52" s="29">
        <f t="shared" si="24"/>
        <v>9.3103448275862144E-2</v>
      </c>
      <c r="AA52" s="27">
        <f t="shared" si="25"/>
        <v>5.4713804713804715E-2</v>
      </c>
      <c r="AB52" s="28">
        <f t="shared" si="26"/>
        <v>6.224627875507438E-2</v>
      </c>
      <c r="AC52" s="29">
        <f t="shared" si="27"/>
        <v>2.208201892744488E-2</v>
      </c>
      <c r="AD52" s="27">
        <f t="shared" si="28"/>
        <v>6.2250598563447834E-2</v>
      </c>
      <c r="AE52" s="28">
        <f t="shared" si="29"/>
        <v>5.4140127388535131E-2</v>
      </c>
      <c r="AF52" s="35">
        <f t="shared" si="29"/>
        <v>4.0123456790123413E-2</v>
      </c>
      <c r="AG52" s="33">
        <f t="shared" si="29"/>
        <v>5.7851239669421517E-2</v>
      </c>
      <c r="AH52" s="34">
        <f t="shared" si="29"/>
        <v>5.4380664652567967E-2</v>
      </c>
      <c r="AI52" s="35">
        <f t="shared" si="30"/>
        <v>5.3412462908011937E-2</v>
      </c>
      <c r="AJ52" s="33">
        <f t="shared" si="31"/>
        <v>2.8409090909091717E-3</v>
      </c>
      <c r="AK52" s="34">
        <f t="shared" si="32"/>
        <v>1.2607449856733455E-2</v>
      </c>
      <c r="AL52" s="35">
        <f t="shared" si="32"/>
        <v>0</v>
      </c>
      <c r="AM52" s="33">
        <f t="shared" si="32"/>
        <v>5.311614730878178E-2</v>
      </c>
      <c r="AN52" s="34">
        <f t="shared" si="32"/>
        <v>4.2444821731748794E-2</v>
      </c>
      <c r="AO52" s="35">
        <f t="shared" si="63"/>
        <v>-1.6901408450704203E-2</v>
      </c>
      <c r="AP52" s="33">
        <f t="shared" si="64"/>
        <v>3.6987222595830538E-2</v>
      </c>
      <c r="AQ52" s="34">
        <f t="shared" si="76"/>
        <v>2.6601520086862118E-2</v>
      </c>
      <c r="AR52" s="35">
        <f t="shared" si="66"/>
        <v>-5.7306590257879542E-3</v>
      </c>
      <c r="AS52" s="33">
        <f t="shared" si="67"/>
        <v>5.8365758754863606E-3</v>
      </c>
      <c r="AT52" s="34">
        <f t="shared" si="77"/>
        <v>3.7017451084082609E-3</v>
      </c>
      <c r="AU52" s="35">
        <f t="shared" si="69"/>
        <v>8.6455331412103709E-2</v>
      </c>
      <c r="AV52" s="33">
        <f t="shared" si="70"/>
        <v>1.5473887814313247E-2</v>
      </c>
      <c r="AW52" s="34">
        <f t="shared" si="78"/>
        <v>2.8451001053740876E-2</v>
      </c>
      <c r="AX52" s="35">
        <f t="shared" si="34"/>
        <v>4.7745358090185652E-2</v>
      </c>
      <c r="AY52" s="33">
        <f t="shared" si="35"/>
        <v>3.2380952380952399E-2</v>
      </c>
      <c r="AZ52" s="34">
        <f t="shared" si="79"/>
        <v>3.5348360655737654E-2</v>
      </c>
      <c r="BA52" s="35">
        <f t="shared" si="37"/>
        <v>8.6075949367088622E-2</v>
      </c>
      <c r="BB52" s="33">
        <f t="shared" si="38"/>
        <v>-3.0750307503074614E-3</v>
      </c>
      <c r="BC52" s="34">
        <f t="shared" si="80"/>
        <v>1.4349332013854577E-2</v>
      </c>
      <c r="BD52" s="35">
        <f t="shared" si="40"/>
        <v>0.14452214452214451</v>
      </c>
      <c r="BE52" s="33">
        <f t="shared" si="41"/>
        <v>3.0228254164096136E-2</v>
      </c>
      <c r="BF52" s="34">
        <f t="shared" si="81"/>
        <v>5.4146341463414682E-2</v>
      </c>
      <c r="BG52" s="35">
        <f t="shared" si="43"/>
        <v>0.11608961303462317</v>
      </c>
      <c r="BH52" s="33">
        <f t="shared" si="44"/>
        <v>5.2694610778443174E-2</v>
      </c>
      <c r="BI52" s="34">
        <f t="shared" si="82"/>
        <v>6.7098565478944883E-2</v>
      </c>
      <c r="BJ52" s="35">
        <f t="shared" si="46"/>
        <v>0.17700729927007308</v>
      </c>
      <c r="BK52" s="33">
        <f t="shared" si="47"/>
        <v>8.9874857792946461E-2</v>
      </c>
      <c r="BL52" s="34">
        <f t="shared" si="83"/>
        <v>0.11058109280138773</v>
      </c>
      <c r="BM52" s="35">
        <f t="shared" si="73"/>
        <v>0.29612403100775198</v>
      </c>
      <c r="BN52" s="33">
        <f t="shared" si="50"/>
        <v>7.2025052192066896E-2</v>
      </c>
      <c r="BO52" s="34">
        <f t="shared" si="84"/>
        <v>0.1284654431862553</v>
      </c>
      <c r="BP52" s="35">
        <f>BP26/BM26-1</f>
        <v>0.17703349282296643</v>
      </c>
      <c r="BQ52" s="33">
        <f t="shared" si="53"/>
        <v>5.5988315481986461E-2</v>
      </c>
      <c r="BR52" s="34">
        <f t="shared" si="85"/>
        <v>9.1003460207612408E-2</v>
      </c>
      <c r="BS52" s="35">
        <f>BS26/BP26-1</f>
        <v>0.14634146341463405</v>
      </c>
      <c r="BT52" s="33">
        <f t="shared" si="56"/>
        <v>7.8377132319040976E-2</v>
      </c>
      <c r="BU52" s="34">
        <f t="shared" si="86"/>
        <v>9.9587694259435366E-2</v>
      </c>
    </row>
    <row r="53" spans="1:73" ht="13.5" thickBot="1">
      <c r="A53" s="70" t="s">
        <v>80</v>
      </c>
      <c r="B53" s="90">
        <v>0.50839281909294676</v>
      </c>
      <c r="C53" s="96">
        <v>0.44938954568498013</v>
      </c>
      <c r="D53" s="90">
        <v>0.47706586186205024</v>
      </c>
      <c r="E53" s="95">
        <v>1.4415830131103924E-2</v>
      </c>
      <c r="F53" s="96">
        <v>1.4770694901181658E-2</v>
      </c>
      <c r="G53" s="97">
        <v>1.4600710269503825E-2</v>
      </c>
      <c r="H53" s="90">
        <v>2.8467654854225088E-3</v>
      </c>
      <c r="I53" s="96">
        <v>9.7392284504116411E-4</v>
      </c>
      <c r="J53" s="91">
        <v>1.870874255353483E-3</v>
      </c>
      <c r="K53" s="90">
        <v>1.9322362986879948E-3</v>
      </c>
      <c r="L53" s="96">
        <v>2.0558423582548446E-3</v>
      </c>
      <c r="M53" s="91">
        <v>1.9965866467821503E-3</v>
      </c>
      <c r="N53" s="90">
        <v>1.1628607257139656E-2</v>
      </c>
      <c r="O53" s="96">
        <v>9.1750128149521437E-3</v>
      </c>
      <c r="P53" s="91">
        <v>1.0351169935609139E-2</v>
      </c>
      <c r="Q53" s="90">
        <v>2.3139365364109876E-2</v>
      </c>
      <c r="R53" s="96">
        <v>2.1241810114310367E-2</v>
      </c>
      <c r="S53" s="90">
        <v>2.2152573884243854E-2</v>
      </c>
      <c r="T53" s="95">
        <f t="shared" si="57"/>
        <v>3.6003873859079993E-2</v>
      </c>
      <c r="U53" s="96">
        <f t="shared" si="58"/>
        <v>3.3390921753477798E-2</v>
      </c>
      <c r="V53" s="97">
        <f t="shared" si="59"/>
        <v>3.464626310113661E-2</v>
      </c>
      <c r="W53" s="95">
        <f t="shared" si="60"/>
        <v>6.1602478177411379E-2</v>
      </c>
      <c r="X53" s="96">
        <f t="shared" si="61"/>
        <v>5.6343519725843283E-2</v>
      </c>
      <c r="Y53" s="97">
        <f t="shared" si="62"/>
        <v>5.8873397908327352E-2</v>
      </c>
      <c r="Z53" s="95">
        <f t="shared" si="24"/>
        <v>4.6384165381287312E-2</v>
      </c>
      <c r="AA53" s="96">
        <f t="shared" si="25"/>
        <v>4.3887222870861775E-2</v>
      </c>
      <c r="AB53" s="97">
        <f t="shared" si="26"/>
        <v>4.5091499613861163E-2</v>
      </c>
      <c r="AC53" s="95">
        <f t="shared" si="27"/>
        <v>2.5393069571685079E-2</v>
      </c>
      <c r="AD53" s="96">
        <f t="shared" si="28"/>
        <v>2.538055088071256E-2</v>
      </c>
      <c r="AE53" s="97">
        <f t="shared" si="29"/>
        <v>2.5386596120312133E-2</v>
      </c>
      <c r="AF53" s="92">
        <f t="shared" si="29"/>
        <v>2.8561974125812073E-2</v>
      </c>
      <c r="AG53" s="93">
        <f t="shared" si="29"/>
        <v>2.6362912649573023E-2</v>
      </c>
      <c r="AH53" s="94">
        <f t="shared" si="29"/>
        <v>2.742483976911303E-2</v>
      </c>
      <c r="AI53" s="92">
        <f t="shared" si="30"/>
        <v>3.5551829417692637E-2</v>
      </c>
      <c r="AJ53" s="93">
        <f t="shared" si="31"/>
        <v>3.1646604442866932E-2</v>
      </c>
      <c r="AK53" s="94">
        <f t="shared" si="32"/>
        <v>3.3534525379037561E-2</v>
      </c>
      <c r="AL53" s="92">
        <f t="shared" si="32"/>
        <v>3.551842581991127E-2</v>
      </c>
      <c r="AM53" s="93">
        <f t="shared" si="32"/>
        <v>3.3468658828031517E-2</v>
      </c>
      <c r="AN53" s="94">
        <f t="shared" si="32"/>
        <v>3.4461521289805619E-2</v>
      </c>
      <c r="AO53" s="92">
        <f t="shared" si="63"/>
        <v>2.3933702491719666E-2</v>
      </c>
      <c r="AP53" s="93">
        <f t="shared" si="64"/>
        <v>2.3592183441148551E-2</v>
      </c>
      <c r="AQ53" s="94">
        <f t="shared" si="76"/>
        <v>2.3757776840093392E-2</v>
      </c>
      <c r="AR53" s="92">
        <f t="shared" si="66"/>
        <v>1.5772683966135848E-2</v>
      </c>
      <c r="AS53" s="93">
        <f t="shared" si="67"/>
        <v>1.5561109832165743E-2</v>
      </c>
      <c r="AT53" s="94">
        <f t="shared" si="77"/>
        <v>1.5663714066053824E-2</v>
      </c>
      <c r="AU53" s="92">
        <f t="shared" si="69"/>
        <v>-5.7690672927313003E-4</v>
      </c>
      <c r="AV53" s="93">
        <f t="shared" si="70"/>
        <v>1.4959260078835079E-3</v>
      </c>
      <c r="AW53" s="94">
        <f t="shared" si="78"/>
        <v>4.9058462028805927E-4</v>
      </c>
      <c r="AX53" s="92">
        <f t="shared" si="34"/>
        <v>-9.7385314218160213E-3</v>
      </c>
      <c r="AY53" s="93">
        <f t="shared" si="35"/>
        <v>-6.2478162732441112E-3</v>
      </c>
      <c r="AZ53" s="94">
        <f t="shared" si="79"/>
        <v>-7.9390362030422601E-3</v>
      </c>
      <c r="BA53" s="92">
        <f t="shared" si="37"/>
        <v>-8.9773000350329424E-3</v>
      </c>
      <c r="BB53" s="93">
        <f t="shared" si="38"/>
        <v>-7.1990694084289597E-3</v>
      </c>
      <c r="BC53" s="94">
        <f t="shared" si="80"/>
        <v>-8.0590433322349497E-3</v>
      </c>
      <c r="BD53" s="92">
        <f t="shared" si="40"/>
        <v>-1.2031743156611374E-2</v>
      </c>
      <c r="BE53" s="93">
        <f t="shared" si="41"/>
        <v>-9.3806785697377881E-3</v>
      </c>
      <c r="BF53" s="94">
        <f t="shared" si="81"/>
        <v>-1.0661578745538858E-2</v>
      </c>
      <c r="BG53" s="92">
        <f t="shared" si="43"/>
        <v>-6.2640954468748955E-3</v>
      </c>
      <c r="BH53" s="93">
        <f t="shared" si="44"/>
        <v>-3.5133863419978262E-3</v>
      </c>
      <c r="BI53" s="94">
        <f t="shared" si="82"/>
        <v>-4.8405905729760335E-3</v>
      </c>
      <c r="BJ53" s="92">
        <f t="shared" si="46"/>
        <v>6.9661768950668446E-3</v>
      </c>
      <c r="BK53" s="93">
        <f t="shared" si="47"/>
        <v>1.2428283290341069E-2</v>
      </c>
      <c r="BL53" s="94">
        <f t="shared" si="83"/>
        <v>9.7966124051236392E-3</v>
      </c>
      <c r="BM53" s="92">
        <f t="shared" si="73"/>
        <v>1.6849327212907994E-2</v>
      </c>
      <c r="BN53" s="93">
        <f t="shared" si="50"/>
        <v>1.861953748347811E-2</v>
      </c>
      <c r="BO53" s="94">
        <f t="shared" si="84"/>
        <v>1.7769031740825891E-2</v>
      </c>
      <c r="BP53" s="92">
        <f>BP27/BM27-1</f>
        <v>2.6217466473167139E-2</v>
      </c>
      <c r="BQ53" s="93">
        <f>BQ27/BN27-1</f>
        <v>2.5294640906492916E-2</v>
      </c>
      <c r="BR53" s="94">
        <f>BR27/BO27-1</f>
        <v>2.5737616078699954E-2</v>
      </c>
      <c r="BS53" s="92">
        <f>BS27/BP27-1</f>
        <v>2.6530444641001294E-2</v>
      </c>
      <c r="BT53" s="93">
        <f>BT27/BQ27-1</f>
        <v>2.5839466481523798E-2</v>
      </c>
      <c r="BU53" s="94">
        <f>BU27/BR27-1</f>
        <v>2.6171305314819593E-2</v>
      </c>
    </row>
    <row r="54" spans="1:73" ht="13.15" thickTop="1"/>
  </sheetData>
  <mergeCells count="49">
    <mergeCell ref="A1:BR1"/>
    <mergeCell ref="B31:D31"/>
    <mergeCell ref="B5:D5"/>
    <mergeCell ref="E5:G5"/>
    <mergeCell ref="E31:G31"/>
    <mergeCell ref="AC5:AE5"/>
    <mergeCell ref="AC31:AE31"/>
    <mergeCell ref="Z5:AB5"/>
    <mergeCell ref="Z31:AB31"/>
    <mergeCell ref="H31:J31"/>
    <mergeCell ref="N5:P5"/>
    <mergeCell ref="N31:P31"/>
    <mergeCell ref="K5:M5"/>
    <mergeCell ref="H5:J5"/>
    <mergeCell ref="Q5:S5"/>
    <mergeCell ref="K31:M31"/>
    <mergeCell ref="AL5:AN5"/>
    <mergeCell ref="AL31:AN31"/>
    <mergeCell ref="W5:Y5"/>
    <mergeCell ref="W31:Y31"/>
    <mergeCell ref="T5:V5"/>
    <mergeCell ref="T31:V31"/>
    <mergeCell ref="Q31:S31"/>
    <mergeCell ref="AF5:AH5"/>
    <mergeCell ref="AF31:AH31"/>
    <mergeCell ref="AI5:AK5"/>
    <mergeCell ref="AI31:AK31"/>
    <mergeCell ref="BA5:BC5"/>
    <mergeCell ref="BA31:BC31"/>
    <mergeCell ref="AO5:AQ5"/>
    <mergeCell ref="AO31:AQ31"/>
    <mergeCell ref="AX5:AZ5"/>
    <mergeCell ref="AX31:AZ31"/>
    <mergeCell ref="AR5:AT5"/>
    <mergeCell ref="AR31:AT31"/>
    <mergeCell ref="AU5:AW5"/>
    <mergeCell ref="AU31:AW31"/>
    <mergeCell ref="BG5:BI5"/>
    <mergeCell ref="BG31:BI31"/>
    <mergeCell ref="BJ5:BL5"/>
    <mergeCell ref="BJ31:BL31"/>
    <mergeCell ref="BD5:BF5"/>
    <mergeCell ref="BD31:BF31"/>
    <mergeCell ref="BS5:BU5"/>
    <mergeCell ref="BS31:BU31"/>
    <mergeCell ref="BM5:BO5"/>
    <mergeCell ref="BP5:BR5"/>
    <mergeCell ref="BM31:BO31"/>
    <mergeCell ref="BP31:BR31"/>
  </mergeCells>
  <phoneticPr fontId="9" type="noConversion"/>
  <conditionalFormatting sqref="M33:M52 P33:P52 S33:S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Header>&amp;C&amp;B&amp;"Arial"&amp;12&amp;Kff0000​‌OFFICIAL: Sensitive‌​</oddHeader>
    <oddFooter>&amp;RAustralian Prudential Regulation Authority          &amp;P</oddFooter>
  </headerFooter>
  <ignoredErrors>
    <ignoredError sqref="AR7:BF26 BG7:BG26 BH7:BH26 BJ7:BT26" unlockedFormula="1"/>
    <ignoredError sqref="AT27:BF27"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CC54"/>
  <sheetViews>
    <sheetView showGridLines="0" zoomScaleNormal="100" zoomScaleSheetLayoutView="100" workbookViewId="0">
      <selection sqref="A1:BR1"/>
    </sheetView>
  </sheetViews>
  <sheetFormatPr defaultColWidth="10.7109375" defaultRowHeight="12.75" outlineLevelCol="1"/>
  <cols>
    <col min="1" max="1" width="11" style="3" customWidth="1"/>
    <col min="2" max="26" width="11" style="3" hidden="1" customWidth="1" outlineLevel="1"/>
    <col min="27" max="28" width="10.7109375" style="3" hidden="1" customWidth="1" outlineLevel="1"/>
    <col min="29" max="29" width="11" style="3" hidden="1" customWidth="1" outlineLevel="1"/>
    <col min="30" max="31" width="10.7109375" style="3" hidden="1" customWidth="1" outlineLevel="1"/>
    <col min="32" max="32" width="11" style="3" hidden="1" customWidth="1" outlineLevel="1"/>
    <col min="33" max="34" width="10.7109375" style="3" hidden="1" customWidth="1" outlineLevel="1"/>
    <col min="35" max="35" width="11" style="3" hidden="1" customWidth="1" outlineLevel="1"/>
    <col min="36" max="37" width="10.7109375" style="3" hidden="1" customWidth="1" outlineLevel="1"/>
    <col min="38" max="38" width="11" style="3" hidden="1" customWidth="1" outlineLevel="1"/>
    <col min="39" max="40" width="10.7109375" style="3" hidden="1" customWidth="1" outlineLevel="1"/>
    <col min="41" max="41" width="11" style="3" hidden="1" customWidth="1" outlineLevel="1"/>
    <col min="42" max="46" width="10.7109375" style="3" hidden="1" customWidth="1" outlineLevel="1"/>
    <col min="47" max="47" width="11" style="3" hidden="1" customWidth="1" outlineLevel="1"/>
    <col min="48" max="49" width="10.7109375" style="3" hidden="1" customWidth="1" outlineLevel="1"/>
    <col min="50" max="50" width="11" style="3" hidden="1" customWidth="1" outlineLevel="1"/>
    <col min="51" max="52" width="10.7109375" style="3" hidden="1" customWidth="1" outlineLevel="1"/>
    <col min="53" max="55" width="10.7109375" hidden="1" customWidth="1" outlineLevel="1"/>
    <col min="56" max="56" width="10.7109375" collapsed="1"/>
    <col min="68" max="68" width="10.7109375" customWidth="1"/>
    <col min="82" max="16384" width="10.7109375" style="3"/>
  </cols>
  <sheetData>
    <row r="1" spans="1:81" s="36" customFormat="1" ht="17.25">
      <c r="A1" s="377" t="s">
        <v>109</v>
      </c>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c r="BI1" s="377"/>
      <c r="BJ1" s="377"/>
      <c r="BK1" s="377"/>
      <c r="BL1" s="377"/>
      <c r="BM1" s="377"/>
      <c r="BN1" s="377"/>
      <c r="BO1" s="377"/>
      <c r="BP1" s="377"/>
      <c r="BQ1" s="377"/>
      <c r="BR1" s="377"/>
      <c r="BS1" s="281"/>
      <c r="BT1" s="281"/>
      <c r="BU1" s="281"/>
      <c r="BV1"/>
      <c r="BW1"/>
      <c r="BX1"/>
      <c r="BY1"/>
      <c r="BZ1"/>
      <c r="CA1"/>
      <c r="CB1"/>
      <c r="CC1"/>
    </row>
    <row r="2" spans="1:81" ht="13.15">
      <c r="A2" s="4" t="s">
        <v>110</v>
      </c>
      <c r="C2" s="11"/>
      <c r="D2" s="47"/>
      <c r="E2" s="12"/>
      <c r="F2" s="47"/>
      <c r="G2" s="47"/>
      <c r="H2" s="47"/>
      <c r="I2" s="47"/>
      <c r="J2" s="47"/>
      <c r="K2" s="47"/>
      <c r="L2" s="47"/>
      <c r="M2" s="47"/>
      <c r="N2" s="47"/>
      <c r="O2" s="47"/>
      <c r="P2" s="47"/>
      <c r="Q2" s="47"/>
      <c r="T2" s="47"/>
      <c r="W2" s="47"/>
      <c r="Z2" s="47"/>
      <c r="AC2" s="47"/>
      <c r="AF2" s="47"/>
      <c r="AI2" s="112"/>
      <c r="AL2" s="112"/>
      <c r="AO2" s="112"/>
      <c r="AU2" s="112"/>
      <c r="AX2" s="112"/>
      <c r="BA2" s="112"/>
      <c r="BB2" s="3"/>
      <c r="BC2" s="3"/>
      <c r="BD2" s="112"/>
      <c r="BE2" s="3"/>
      <c r="BF2" s="3"/>
      <c r="BG2" s="112"/>
      <c r="BH2" s="3"/>
      <c r="BI2" s="3"/>
    </row>
    <row r="3" spans="1:81" ht="13.15">
      <c r="A3" s="55" t="s">
        <v>75</v>
      </c>
      <c r="BA3" s="3"/>
      <c r="BB3" s="3"/>
      <c r="BC3" s="3"/>
      <c r="BD3" s="3"/>
      <c r="BE3" s="3"/>
      <c r="BF3" s="3"/>
      <c r="BG3" s="3"/>
      <c r="BH3" s="3"/>
      <c r="BI3" s="3"/>
    </row>
    <row r="4" spans="1:81" ht="6.95" customHeight="1" thickBot="1">
      <c r="A4" s="14" t="s">
        <v>76</v>
      </c>
      <c r="B4" s="3" t="s">
        <v>76</v>
      </c>
      <c r="C4" s="15"/>
      <c r="Q4" s="100"/>
      <c r="R4" s="100"/>
      <c r="T4" s="100"/>
      <c r="U4" s="100"/>
      <c r="W4" s="100"/>
      <c r="X4" s="100"/>
      <c r="Z4" s="100"/>
      <c r="AA4" s="100"/>
      <c r="AC4" s="100"/>
      <c r="AD4" s="100"/>
      <c r="AF4" s="100"/>
      <c r="AG4" s="100"/>
      <c r="AI4" s="100"/>
      <c r="AJ4" s="100"/>
      <c r="AL4" s="100"/>
      <c r="AM4" s="100"/>
      <c r="AO4" s="100"/>
      <c r="AP4" s="100"/>
      <c r="AU4" s="100"/>
      <c r="AV4" s="100"/>
      <c r="AX4" s="100"/>
      <c r="AY4" s="100"/>
      <c r="BA4" s="100"/>
      <c r="BB4" s="100"/>
      <c r="BC4" s="3"/>
      <c r="BD4" s="100"/>
      <c r="BE4" s="100"/>
      <c r="BF4" s="3"/>
      <c r="BG4" s="100"/>
      <c r="BH4" s="100"/>
      <c r="BI4" s="3"/>
    </row>
    <row r="5" spans="1:81" ht="14.1" customHeight="1" thickTop="1">
      <c r="A5" s="16" t="s">
        <v>76</v>
      </c>
      <c r="B5" s="370">
        <v>35429</v>
      </c>
      <c r="C5" s="371"/>
      <c r="D5" s="372"/>
      <c r="E5" s="370">
        <v>35794</v>
      </c>
      <c r="F5" s="371"/>
      <c r="G5" s="372"/>
      <c r="H5" s="371">
        <v>36159</v>
      </c>
      <c r="I5" s="371"/>
      <c r="J5" s="372"/>
      <c r="K5" s="371">
        <v>36524</v>
      </c>
      <c r="L5" s="371"/>
      <c r="M5" s="372"/>
      <c r="N5" s="371">
        <v>36890</v>
      </c>
      <c r="O5" s="371"/>
      <c r="P5" s="372"/>
      <c r="Q5" s="371">
        <v>37255</v>
      </c>
      <c r="R5" s="371"/>
      <c r="S5" s="372"/>
      <c r="T5" s="371">
        <v>37620</v>
      </c>
      <c r="U5" s="371"/>
      <c r="V5" s="372"/>
      <c r="W5" s="371">
        <v>37985</v>
      </c>
      <c r="X5" s="371"/>
      <c r="Y5" s="372"/>
      <c r="Z5" s="371">
        <v>38351</v>
      </c>
      <c r="AA5" s="371"/>
      <c r="AB5" s="372"/>
      <c r="AC5" s="371">
        <v>38716</v>
      </c>
      <c r="AD5" s="371"/>
      <c r="AE5" s="372"/>
      <c r="AF5" s="371">
        <v>39081</v>
      </c>
      <c r="AG5" s="371"/>
      <c r="AH5" s="372"/>
      <c r="AI5" s="369">
        <v>39446</v>
      </c>
      <c r="AJ5" s="367"/>
      <c r="AK5" s="368"/>
      <c r="AL5" s="369">
        <v>39812</v>
      </c>
      <c r="AM5" s="367"/>
      <c r="AN5" s="368"/>
      <c r="AO5" s="369">
        <v>40177</v>
      </c>
      <c r="AP5" s="367"/>
      <c r="AQ5" s="368"/>
      <c r="AR5" s="369">
        <v>40542</v>
      </c>
      <c r="AS5" s="367"/>
      <c r="AT5" s="368"/>
      <c r="AU5" s="369">
        <v>40907</v>
      </c>
      <c r="AV5" s="367"/>
      <c r="AW5" s="368"/>
      <c r="AX5" s="369">
        <v>41273</v>
      </c>
      <c r="AY5" s="367"/>
      <c r="AZ5" s="368"/>
      <c r="BA5" s="369">
        <v>41638</v>
      </c>
      <c r="BB5" s="367"/>
      <c r="BC5" s="368"/>
      <c r="BD5" s="369">
        <v>42003</v>
      </c>
      <c r="BE5" s="367"/>
      <c r="BF5" s="368"/>
      <c r="BG5" s="369">
        <v>42368</v>
      </c>
      <c r="BH5" s="367"/>
      <c r="BI5" s="368"/>
      <c r="BJ5" s="367">
        <v>42734</v>
      </c>
      <c r="BK5" s="367"/>
      <c r="BL5" s="368"/>
      <c r="BM5" s="367">
        <v>43099</v>
      </c>
      <c r="BN5" s="367"/>
      <c r="BO5" s="368"/>
      <c r="BP5" s="367">
        <v>43464</v>
      </c>
      <c r="BQ5" s="367"/>
      <c r="BR5" s="368"/>
      <c r="BS5" s="367">
        <v>43829</v>
      </c>
      <c r="BT5" s="367"/>
      <c r="BU5" s="368"/>
    </row>
    <row r="6" spans="1:81" ht="13.15">
      <c r="A6" s="201" t="s">
        <v>77</v>
      </c>
      <c r="B6" s="20" t="s">
        <v>78</v>
      </c>
      <c r="C6" s="18" t="s">
        <v>79</v>
      </c>
      <c r="D6" s="19" t="s">
        <v>80</v>
      </c>
      <c r="E6" s="59" t="s">
        <v>78</v>
      </c>
      <c r="F6" s="53" t="s">
        <v>79</v>
      </c>
      <c r="G6" s="58" t="s">
        <v>80</v>
      </c>
      <c r="H6" s="53" t="s">
        <v>78</v>
      </c>
      <c r="I6" s="53" t="s">
        <v>79</v>
      </c>
      <c r="J6" s="58" t="s">
        <v>80</v>
      </c>
      <c r="K6" s="53" t="s">
        <v>78</v>
      </c>
      <c r="L6" s="53" t="s">
        <v>79</v>
      </c>
      <c r="M6" s="58" t="s">
        <v>80</v>
      </c>
      <c r="N6" s="53" t="s">
        <v>78</v>
      </c>
      <c r="O6" s="53" t="s">
        <v>79</v>
      </c>
      <c r="P6" s="58" t="s">
        <v>80</v>
      </c>
      <c r="Q6" s="53" t="s">
        <v>78</v>
      </c>
      <c r="R6" s="53" t="s">
        <v>79</v>
      </c>
      <c r="S6" s="58" t="s">
        <v>80</v>
      </c>
      <c r="T6" s="53" t="s">
        <v>78</v>
      </c>
      <c r="U6" s="53" t="s">
        <v>79</v>
      </c>
      <c r="V6" s="58" t="s">
        <v>80</v>
      </c>
      <c r="W6" s="53" t="s">
        <v>78</v>
      </c>
      <c r="X6" s="53" t="s">
        <v>79</v>
      </c>
      <c r="Y6" s="58" t="s">
        <v>80</v>
      </c>
      <c r="Z6" s="53" t="s">
        <v>78</v>
      </c>
      <c r="AA6" s="53" t="s">
        <v>79</v>
      </c>
      <c r="AB6" s="58" t="s">
        <v>80</v>
      </c>
      <c r="AC6" s="53" t="s">
        <v>78</v>
      </c>
      <c r="AD6" s="53" t="s">
        <v>79</v>
      </c>
      <c r="AE6" s="58" t="s">
        <v>80</v>
      </c>
      <c r="AF6" s="53" t="s">
        <v>78</v>
      </c>
      <c r="AG6" s="53" t="s">
        <v>79</v>
      </c>
      <c r="AH6" s="58" t="s">
        <v>80</v>
      </c>
      <c r="AI6" s="53" t="s">
        <v>78</v>
      </c>
      <c r="AJ6" s="53" t="s">
        <v>79</v>
      </c>
      <c r="AK6" s="58" t="s">
        <v>80</v>
      </c>
      <c r="AL6" s="53" t="s">
        <v>78</v>
      </c>
      <c r="AM6" s="53" t="s">
        <v>79</v>
      </c>
      <c r="AN6" s="58" t="s">
        <v>80</v>
      </c>
      <c r="AO6" s="53" t="s">
        <v>78</v>
      </c>
      <c r="AP6" s="53" t="s">
        <v>79</v>
      </c>
      <c r="AQ6" s="58" t="s">
        <v>80</v>
      </c>
      <c r="AR6" s="53" t="s">
        <v>78</v>
      </c>
      <c r="AS6" s="53" t="s">
        <v>79</v>
      </c>
      <c r="AT6" s="58" t="s">
        <v>80</v>
      </c>
      <c r="AU6" s="53" t="s">
        <v>78</v>
      </c>
      <c r="AV6" s="53" t="s">
        <v>79</v>
      </c>
      <c r="AW6" s="58" t="s">
        <v>80</v>
      </c>
      <c r="AX6" s="53" t="s">
        <v>78</v>
      </c>
      <c r="AY6" s="53" t="s">
        <v>79</v>
      </c>
      <c r="AZ6" s="58" t="s">
        <v>80</v>
      </c>
      <c r="BA6" s="53" t="s">
        <v>78</v>
      </c>
      <c r="BB6" s="53" t="s">
        <v>79</v>
      </c>
      <c r="BC6" s="58" t="s">
        <v>80</v>
      </c>
      <c r="BD6" s="53" t="s">
        <v>78</v>
      </c>
      <c r="BE6" s="53" t="s">
        <v>79</v>
      </c>
      <c r="BF6" s="58" t="s">
        <v>80</v>
      </c>
      <c r="BG6" s="53" t="s">
        <v>78</v>
      </c>
      <c r="BH6" s="53" t="s">
        <v>79</v>
      </c>
      <c r="BI6" s="58" t="s">
        <v>80</v>
      </c>
      <c r="BJ6" s="53" t="s">
        <v>78</v>
      </c>
      <c r="BK6" s="53" t="s">
        <v>79</v>
      </c>
      <c r="BL6" s="58" t="s">
        <v>80</v>
      </c>
      <c r="BM6" s="53" t="s">
        <v>78</v>
      </c>
      <c r="BN6" s="53" t="s">
        <v>79</v>
      </c>
      <c r="BO6" s="58" t="s">
        <v>80</v>
      </c>
      <c r="BP6" s="53" t="s">
        <v>78</v>
      </c>
      <c r="BQ6" s="53" t="s">
        <v>79</v>
      </c>
      <c r="BR6" s="58" t="s">
        <v>80</v>
      </c>
      <c r="BS6" s="53" t="s">
        <v>78</v>
      </c>
      <c r="BT6" s="53" t="s">
        <v>79</v>
      </c>
      <c r="BU6" s="58" t="s">
        <v>80</v>
      </c>
    </row>
    <row r="7" spans="1:81" s="54" customFormat="1" ht="14.1" customHeight="1">
      <c r="A7" s="68" t="s">
        <v>81</v>
      </c>
      <c r="B7" s="67">
        <v>17403</v>
      </c>
      <c r="C7" s="21">
        <v>16496</v>
      </c>
      <c r="D7" s="65">
        <v>33899</v>
      </c>
      <c r="E7" s="66">
        <v>16761</v>
      </c>
      <c r="F7" s="21">
        <v>15915</v>
      </c>
      <c r="G7" s="64">
        <v>32676</v>
      </c>
      <c r="H7" s="67">
        <v>16414</v>
      </c>
      <c r="I7" s="21">
        <v>15473</v>
      </c>
      <c r="J7" s="64">
        <v>31887</v>
      </c>
      <c r="K7" s="67">
        <v>16462</v>
      </c>
      <c r="L7" s="21">
        <v>15351</v>
      </c>
      <c r="M7" s="64">
        <v>31813</v>
      </c>
      <c r="N7" s="67">
        <v>16205</v>
      </c>
      <c r="O7" s="21">
        <v>15214</v>
      </c>
      <c r="P7" s="64">
        <v>31419</v>
      </c>
      <c r="Q7" s="67">
        <v>16277</v>
      </c>
      <c r="R7" s="21">
        <v>15461</v>
      </c>
      <c r="S7" s="64">
        <v>31738</v>
      </c>
      <c r="T7" s="67">
        <v>16639</v>
      </c>
      <c r="U7" s="21">
        <v>15760</v>
      </c>
      <c r="V7" s="64">
        <f>U7+T7</f>
        <v>32399</v>
      </c>
      <c r="W7" s="137">
        <v>17568</v>
      </c>
      <c r="X7" s="30">
        <v>16825</v>
      </c>
      <c r="Y7" s="64">
        <v>34393</v>
      </c>
      <c r="Z7" s="13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0)</f>
        <v>18269</v>
      </c>
      <c r="AA7" s="13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0)</f>
        <v>17657</v>
      </c>
      <c r="AB7" s="64">
        <f>AA7+Z7</f>
        <v>35926</v>
      </c>
      <c r="AC7" s="13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0)</f>
        <v>18752</v>
      </c>
      <c r="AD7" s="13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0)</f>
        <v>18192</v>
      </c>
      <c r="AE7" s="64">
        <f>AD7+AC7</f>
        <v>36944</v>
      </c>
      <c r="AF7" s="13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0)</f>
        <v>18869</v>
      </c>
      <c r="AG7" s="13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0)</f>
        <v>18264</v>
      </c>
      <c r="AH7" s="64">
        <f>AG7+AF7</f>
        <v>37133</v>
      </c>
      <c r="AI7" s="13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0)</f>
        <v>19441</v>
      </c>
      <c r="AJ7" s="13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0)</f>
        <v>18579</v>
      </c>
      <c r="AK7" s="64">
        <f>AJ7+AI7</f>
        <v>38020</v>
      </c>
      <c r="AL7" s="13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0)</f>
        <v>19668</v>
      </c>
      <c r="AM7" s="13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0)</f>
        <v>18690</v>
      </c>
      <c r="AN7" s="64">
        <f>AM7+AL7</f>
        <v>38358</v>
      </c>
      <c r="AO7" s="13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0)</f>
        <v>19704</v>
      </c>
      <c r="AP7" s="13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0)</f>
        <v>18490</v>
      </c>
      <c r="AQ7" s="64">
        <f>AP7+AO7</f>
        <v>38194</v>
      </c>
      <c r="AR7" s="13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0)</f>
        <v>19938</v>
      </c>
      <c r="AS7" s="13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0)</f>
        <v>18613</v>
      </c>
      <c r="AT7" s="64">
        <f>AS7+AR7</f>
        <v>38551</v>
      </c>
      <c r="AU7" s="13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0)</f>
        <v>19850</v>
      </c>
      <c r="AV7" s="13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0)</f>
        <v>18438</v>
      </c>
      <c r="AW7" s="64">
        <f>AV7+AU7</f>
        <v>38288</v>
      </c>
      <c r="AX7" s="13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0)</f>
        <v>19581</v>
      </c>
      <c r="AY7" s="13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0)</f>
        <v>18136</v>
      </c>
      <c r="AZ7" s="64">
        <f>AY7+AX7</f>
        <v>37717</v>
      </c>
      <c r="BA7" s="13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0)</f>
        <v>19124</v>
      </c>
      <c r="BB7" s="13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0)</f>
        <v>17759</v>
      </c>
      <c r="BC7" s="64">
        <f>BB7+BA7</f>
        <v>36883</v>
      </c>
      <c r="BD7" s="13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0)</f>
        <v>18463</v>
      </c>
      <c r="BE7" s="13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0)</f>
        <v>17096</v>
      </c>
      <c r="BF7" s="64">
        <f>BE7+BD7</f>
        <v>35559</v>
      </c>
      <c r="BG7" s="13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0)</f>
        <v>17932</v>
      </c>
      <c r="BH7" s="13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0)</f>
        <v>16538</v>
      </c>
      <c r="BI7" s="64">
        <f>BH7+BG7</f>
        <v>34470</v>
      </c>
      <c r="BJ7" s="13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0)</f>
        <v>17474</v>
      </c>
      <c r="BK7" s="13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0)</f>
        <v>16251</v>
      </c>
      <c r="BL7" s="64">
        <f>BK7+BJ7</f>
        <v>33725</v>
      </c>
      <c r="BM7" s="13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0)</f>
        <v>17443</v>
      </c>
      <c r="BN7" s="13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0)</f>
        <v>16374</v>
      </c>
      <c r="BO7" s="64">
        <f>BN7+BM7</f>
        <v>33817</v>
      </c>
      <c r="BP7" s="13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0)</f>
        <v>17590</v>
      </c>
      <c r="BQ7" s="13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0)</f>
        <v>16331</v>
      </c>
      <c r="BR7" s="64">
        <f>BQ7+BP7</f>
        <v>33921</v>
      </c>
      <c r="BS7" s="13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0)</f>
        <v>17766</v>
      </c>
      <c r="BT7" s="13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0)</f>
        <v>16662</v>
      </c>
      <c r="BU7" s="64">
        <f>BT7+BS7</f>
        <v>34428</v>
      </c>
      <c r="BV7"/>
      <c r="BW7"/>
      <c r="BX7"/>
      <c r="BY7"/>
      <c r="BZ7"/>
      <c r="CA7"/>
      <c r="CB7"/>
      <c r="CC7"/>
    </row>
    <row r="8" spans="1:81" s="54" customFormat="1" ht="14.1" customHeight="1">
      <c r="A8" s="69" t="s">
        <v>82</v>
      </c>
      <c r="B8" s="67">
        <v>21887</v>
      </c>
      <c r="C8" s="21">
        <v>20784</v>
      </c>
      <c r="D8" s="65">
        <v>42671</v>
      </c>
      <c r="E8" s="66">
        <v>20899</v>
      </c>
      <c r="F8" s="21">
        <v>20112</v>
      </c>
      <c r="G8" s="64">
        <v>41011</v>
      </c>
      <c r="H8" s="67">
        <v>20109</v>
      </c>
      <c r="I8" s="21">
        <v>19238</v>
      </c>
      <c r="J8" s="64">
        <v>39347</v>
      </c>
      <c r="K8" s="67">
        <v>19308</v>
      </c>
      <c r="L8" s="21">
        <v>18493</v>
      </c>
      <c r="M8" s="64">
        <v>37801</v>
      </c>
      <c r="N8" s="67">
        <v>18751</v>
      </c>
      <c r="O8" s="21">
        <v>17895</v>
      </c>
      <c r="P8" s="64">
        <v>36646</v>
      </c>
      <c r="Q8" s="67">
        <v>18186</v>
      </c>
      <c r="R8" s="21">
        <v>17323</v>
      </c>
      <c r="S8" s="64">
        <v>35509</v>
      </c>
      <c r="T8" s="67">
        <v>18028</v>
      </c>
      <c r="U8" s="21">
        <v>17164</v>
      </c>
      <c r="V8" s="64">
        <f t="shared" ref="V8:V27" si="0">U8+T8</f>
        <v>35192</v>
      </c>
      <c r="W8" s="137">
        <v>18432</v>
      </c>
      <c r="X8" s="30">
        <v>17517</v>
      </c>
      <c r="Y8" s="64">
        <v>35949</v>
      </c>
      <c r="Z8" s="13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5)</f>
        <v>18837</v>
      </c>
      <c r="AA8" s="13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5)</f>
        <v>17813</v>
      </c>
      <c r="AB8" s="64">
        <f t="shared" ref="AB8:AB26" si="1">AA8+Z8</f>
        <v>36650</v>
      </c>
      <c r="AC8" s="13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5)</f>
        <v>19057</v>
      </c>
      <c r="AD8" s="13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5)</f>
        <v>17938</v>
      </c>
      <c r="AE8" s="64">
        <f t="shared" ref="AE8:AE26" si="2">AD8+AC8</f>
        <v>36995</v>
      </c>
      <c r="AF8" s="13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5)</f>
        <v>19332</v>
      </c>
      <c r="AG8" s="13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5)</f>
        <v>18420</v>
      </c>
      <c r="AH8" s="64">
        <f t="shared" ref="AH8:AH26" si="3">AG8+AF8</f>
        <v>37752</v>
      </c>
      <c r="AI8" s="13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5)</f>
        <v>19921</v>
      </c>
      <c r="AJ8" s="13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5)</f>
        <v>18946</v>
      </c>
      <c r="AK8" s="64">
        <f t="shared" ref="AK8:AK26" si="4">AJ8+AI8</f>
        <v>38867</v>
      </c>
      <c r="AL8" s="13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5)</f>
        <v>20683</v>
      </c>
      <c r="AM8" s="13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5)</f>
        <v>19860</v>
      </c>
      <c r="AN8" s="64">
        <f t="shared" ref="AN8:AN26" si="5">AM8+AL8</f>
        <v>40543</v>
      </c>
      <c r="AO8" s="13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5)</f>
        <v>21248</v>
      </c>
      <c r="AP8" s="13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5)</f>
        <v>20518</v>
      </c>
      <c r="AQ8" s="64">
        <f t="shared" ref="AQ8:AQ26" si="6">AP8+AO8</f>
        <v>41766</v>
      </c>
      <c r="AR8" s="13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5)</f>
        <v>21789</v>
      </c>
      <c r="AS8" s="13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5)</f>
        <v>21152</v>
      </c>
      <c r="AT8" s="64">
        <f t="shared" ref="AT8:AT26" si="7">AS8+AR8</f>
        <v>42941</v>
      </c>
      <c r="AU8" s="13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5)</f>
        <v>22154</v>
      </c>
      <c r="AV8" s="13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5)</f>
        <v>21322</v>
      </c>
      <c r="AW8" s="64">
        <f t="shared" ref="AW8:AW26" si="8">AV8+AU8</f>
        <v>43476</v>
      </c>
      <c r="AX8" s="13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5)</f>
        <v>22208</v>
      </c>
      <c r="AY8" s="13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5)</f>
        <v>21327</v>
      </c>
      <c r="AZ8" s="64">
        <f t="shared" ref="AZ8:AZ26" si="9">AY8+AX8</f>
        <v>43535</v>
      </c>
      <c r="BA8" s="13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5)</f>
        <v>22170</v>
      </c>
      <c r="BB8" s="13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5)</f>
        <v>21075</v>
      </c>
      <c r="BC8" s="64">
        <f t="shared" ref="BC8:BC26" si="10">BB8+BA8</f>
        <v>43245</v>
      </c>
      <c r="BD8" s="13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5)</f>
        <v>21973</v>
      </c>
      <c r="BE8" s="13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5)</f>
        <v>20587</v>
      </c>
      <c r="BF8" s="64">
        <f t="shared" ref="BF8:BF26" si="11">BE8+BD8</f>
        <v>42560</v>
      </c>
      <c r="BG8" s="13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5)</f>
        <v>21758</v>
      </c>
      <c r="BH8" s="13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5)</f>
        <v>20428</v>
      </c>
      <c r="BI8" s="64">
        <f t="shared" ref="BI8:BI26" si="12">BH8+BG8</f>
        <v>42186</v>
      </c>
      <c r="BJ8" s="13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5)</f>
        <v>21928</v>
      </c>
      <c r="BK8" s="13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5)</f>
        <v>20502</v>
      </c>
      <c r="BL8" s="64">
        <f t="shared" ref="BL8:BL27" si="13">BK8+BJ8</f>
        <v>42430</v>
      </c>
      <c r="BM8" s="13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5)</f>
        <v>22275</v>
      </c>
      <c r="BN8" s="13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5)</f>
        <v>20770</v>
      </c>
      <c r="BO8" s="64">
        <f t="shared" ref="BO8:BO27" si="14">BN8+BM8</f>
        <v>43045</v>
      </c>
      <c r="BP8" s="13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5)</f>
        <v>22471</v>
      </c>
      <c r="BQ8" s="13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5)</f>
        <v>20922</v>
      </c>
      <c r="BR8" s="64">
        <f t="shared" ref="BR8:BR27" si="15">BQ8+BP8</f>
        <v>43393</v>
      </c>
      <c r="BS8" s="13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5)</f>
        <v>22412</v>
      </c>
      <c r="BT8" s="13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5)</f>
        <v>20960</v>
      </c>
      <c r="BU8" s="64">
        <f t="shared" ref="BU8:BU27" si="16">BT8+BS8</f>
        <v>43372</v>
      </c>
      <c r="BV8"/>
      <c r="BW8"/>
      <c r="BX8"/>
      <c r="BY8"/>
      <c r="BZ8"/>
      <c r="CA8"/>
      <c r="CB8"/>
      <c r="CC8"/>
    </row>
    <row r="9" spans="1:81" s="54" customFormat="1" ht="14.1" customHeight="1">
      <c r="A9" s="68" t="s">
        <v>83</v>
      </c>
      <c r="B9" s="67">
        <v>24893</v>
      </c>
      <c r="C9" s="21">
        <v>23468</v>
      </c>
      <c r="D9" s="65">
        <v>48361</v>
      </c>
      <c r="E9" s="66">
        <v>24177</v>
      </c>
      <c r="F9" s="21">
        <v>22453</v>
      </c>
      <c r="G9" s="64">
        <v>46630</v>
      </c>
      <c r="H9" s="67">
        <v>23444</v>
      </c>
      <c r="I9" s="21">
        <v>21766</v>
      </c>
      <c r="J9" s="64">
        <v>45210</v>
      </c>
      <c r="K9" s="67">
        <v>22559</v>
      </c>
      <c r="L9" s="21">
        <v>21103</v>
      </c>
      <c r="M9" s="64">
        <v>43662</v>
      </c>
      <c r="N9" s="67">
        <v>21667</v>
      </c>
      <c r="O9" s="21">
        <v>20484</v>
      </c>
      <c r="P9" s="64">
        <v>42151</v>
      </c>
      <c r="Q9" s="67">
        <v>21137</v>
      </c>
      <c r="R9" s="21">
        <v>20051</v>
      </c>
      <c r="S9" s="64">
        <v>41188</v>
      </c>
      <c r="T9" s="67">
        <v>20669</v>
      </c>
      <c r="U9" s="21">
        <v>19788</v>
      </c>
      <c r="V9" s="64">
        <f t="shared" si="0"/>
        <v>40457</v>
      </c>
      <c r="W9" s="137">
        <v>20904</v>
      </c>
      <c r="X9" s="30">
        <v>19871</v>
      </c>
      <c r="Y9" s="64">
        <v>40775</v>
      </c>
      <c r="Z9" s="13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10)</f>
        <v>20867</v>
      </c>
      <c r="AA9" s="13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10)</f>
        <v>19993</v>
      </c>
      <c r="AB9" s="64">
        <f t="shared" si="1"/>
        <v>40860</v>
      </c>
      <c r="AC9" s="13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10)</f>
        <v>20885</v>
      </c>
      <c r="AD9" s="13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10)</f>
        <v>19982</v>
      </c>
      <c r="AE9" s="64">
        <f t="shared" si="2"/>
        <v>40867</v>
      </c>
      <c r="AF9" s="13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10)</f>
        <v>20542</v>
      </c>
      <c r="AG9" s="13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10)</f>
        <v>19562</v>
      </c>
      <c r="AH9" s="64">
        <f t="shared" si="3"/>
        <v>40104</v>
      </c>
      <c r="AI9" s="13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10)</f>
        <v>20568</v>
      </c>
      <c r="AJ9" s="13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10)</f>
        <v>19559</v>
      </c>
      <c r="AK9" s="64">
        <f t="shared" si="4"/>
        <v>40127</v>
      </c>
      <c r="AL9" s="13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10)</f>
        <v>20766</v>
      </c>
      <c r="AM9" s="13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10)</f>
        <v>19600</v>
      </c>
      <c r="AN9" s="64">
        <f t="shared" si="5"/>
        <v>40366</v>
      </c>
      <c r="AO9" s="13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10)</f>
        <v>20984</v>
      </c>
      <c r="AP9" s="13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10)</f>
        <v>19655</v>
      </c>
      <c r="AQ9" s="64">
        <f t="shared" si="6"/>
        <v>40639</v>
      </c>
      <c r="AR9" s="13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10)</f>
        <v>21148</v>
      </c>
      <c r="AS9" s="13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10)</f>
        <v>19814</v>
      </c>
      <c r="AT9" s="64">
        <f t="shared" si="7"/>
        <v>40962</v>
      </c>
      <c r="AU9" s="13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10)</f>
        <v>21334</v>
      </c>
      <c r="AV9" s="13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10)</f>
        <v>20141</v>
      </c>
      <c r="AW9" s="64">
        <f t="shared" si="8"/>
        <v>41475</v>
      </c>
      <c r="AX9" s="13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10)</f>
        <v>23070</v>
      </c>
      <c r="AY9" s="13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10)</f>
        <v>20460</v>
      </c>
      <c r="AZ9" s="64">
        <f t="shared" si="9"/>
        <v>43530</v>
      </c>
      <c r="BA9" s="13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10)</f>
        <v>21819</v>
      </c>
      <c r="BB9" s="13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10)</f>
        <v>20988</v>
      </c>
      <c r="BC9" s="64">
        <f t="shared" si="10"/>
        <v>42807</v>
      </c>
      <c r="BD9" s="13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10)</f>
        <v>22056</v>
      </c>
      <c r="BE9" s="13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10)</f>
        <v>21250</v>
      </c>
      <c r="BF9" s="64">
        <f t="shared" si="11"/>
        <v>43306</v>
      </c>
      <c r="BG9" s="13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10)</f>
        <v>22290</v>
      </c>
      <c r="BH9" s="13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10)</f>
        <v>21496</v>
      </c>
      <c r="BI9" s="64">
        <f t="shared" si="12"/>
        <v>43786</v>
      </c>
      <c r="BJ9" s="13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10)</f>
        <v>22780</v>
      </c>
      <c r="BK9" s="13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10)</f>
        <v>21875</v>
      </c>
      <c r="BL9" s="64">
        <f t="shared" si="13"/>
        <v>44655</v>
      </c>
      <c r="BM9" s="13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10)</f>
        <v>23505</v>
      </c>
      <c r="BN9" s="13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10)</f>
        <v>22311</v>
      </c>
      <c r="BO9" s="64">
        <f t="shared" si="14"/>
        <v>45816</v>
      </c>
      <c r="BP9" s="13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10)</f>
        <v>23953</v>
      </c>
      <c r="BQ9" s="13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10)</f>
        <v>22505</v>
      </c>
      <c r="BR9" s="64">
        <f t="shared" si="15"/>
        <v>46458</v>
      </c>
      <c r="BS9" s="13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10)</f>
        <v>24466</v>
      </c>
      <c r="BT9" s="13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10)</f>
        <v>22787</v>
      </c>
      <c r="BU9" s="64">
        <f t="shared" si="16"/>
        <v>47253</v>
      </c>
      <c r="BV9"/>
      <c r="BW9"/>
      <c r="BX9"/>
      <c r="BY9"/>
      <c r="BZ9"/>
      <c r="CA9"/>
      <c r="CB9"/>
      <c r="CC9"/>
    </row>
    <row r="10" spans="1:81" s="54" customFormat="1" ht="14.1" customHeight="1">
      <c r="A10" s="68" t="s">
        <v>84</v>
      </c>
      <c r="B10" s="67">
        <v>25491</v>
      </c>
      <c r="C10" s="21">
        <v>24511</v>
      </c>
      <c r="D10" s="65">
        <v>50002</v>
      </c>
      <c r="E10" s="66">
        <v>25367</v>
      </c>
      <c r="F10" s="21">
        <v>24684</v>
      </c>
      <c r="G10" s="64">
        <v>50051</v>
      </c>
      <c r="H10" s="67">
        <v>24769</v>
      </c>
      <c r="I10" s="21">
        <v>23824</v>
      </c>
      <c r="J10" s="64">
        <v>48593</v>
      </c>
      <c r="K10" s="67">
        <v>24108</v>
      </c>
      <c r="L10" s="21">
        <v>23212</v>
      </c>
      <c r="M10" s="64">
        <v>47320</v>
      </c>
      <c r="N10" s="67">
        <v>23655</v>
      </c>
      <c r="O10" s="21">
        <v>22402</v>
      </c>
      <c r="P10" s="64">
        <v>46057</v>
      </c>
      <c r="Q10" s="67">
        <v>23291</v>
      </c>
      <c r="R10" s="21">
        <v>21929</v>
      </c>
      <c r="S10" s="64">
        <v>45220</v>
      </c>
      <c r="T10" s="67">
        <v>22988</v>
      </c>
      <c r="U10" s="21">
        <v>21384</v>
      </c>
      <c r="V10" s="64">
        <f t="shared" si="0"/>
        <v>44372</v>
      </c>
      <c r="W10" s="137">
        <v>23055</v>
      </c>
      <c r="X10" s="30">
        <v>21696</v>
      </c>
      <c r="Y10" s="64">
        <v>44751</v>
      </c>
      <c r="Z10" s="13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15)</f>
        <v>22970</v>
      </c>
      <c r="AA10" s="13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15)</f>
        <v>21623</v>
      </c>
      <c r="AB10" s="64">
        <f t="shared" si="1"/>
        <v>44593</v>
      </c>
      <c r="AC10" s="13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15)</f>
        <v>22855</v>
      </c>
      <c r="AD10" s="13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15)</f>
        <v>21700</v>
      </c>
      <c r="AE10" s="64">
        <f t="shared" si="2"/>
        <v>44555</v>
      </c>
      <c r="AF10" s="13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15)</f>
        <v>22901</v>
      </c>
      <c r="AG10" s="13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15)</f>
        <v>21749</v>
      </c>
      <c r="AH10" s="64">
        <f t="shared" si="3"/>
        <v>44650</v>
      </c>
      <c r="AI10" s="13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15)</f>
        <v>22662</v>
      </c>
      <c r="AJ10" s="13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15)</f>
        <v>21730</v>
      </c>
      <c r="AK10" s="64">
        <f t="shared" si="4"/>
        <v>44392</v>
      </c>
      <c r="AL10" s="13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15)</f>
        <v>22657</v>
      </c>
      <c r="AM10" s="13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15)</f>
        <v>21707</v>
      </c>
      <c r="AN10" s="64">
        <f t="shared" si="5"/>
        <v>44364</v>
      </c>
      <c r="AO10" s="13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15)</f>
        <v>22556</v>
      </c>
      <c r="AP10" s="13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15)</f>
        <v>21618</v>
      </c>
      <c r="AQ10" s="64">
        <f t="shared" si="6"/>
        <v>44174</v>
      </c>
      <c r="AR10" s="13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15)</f>
        <v>22523</v>
      </c>
      <c r="AS10" s="13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15)</f>
        <v>21492</v>
      </c>
      <c r="AT10" s="64">
        <f t="shared" si="7"/>
        <v>44015</v>
      </c>
      <c r="AU10" s="13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15)</f>
        <v>22160</v>
      </c>
      <c r="AV10" s="13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15)</f>
        <v>21152</v>
      </c>
      <c r="AW10" s="64">
        <f t="shared" si="8"/>
        <v>43312</v>
      </c>
      <c r="AX10" s="13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15)</f>
        <v>20358</v>
      </c>
      <c r="AY10" s="13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15)</f>
        <v>20900</v>
      </c>
      <c r="AZ10" s="64">
        <f t="shared" si="9"/>
        <v>41258</v>
      </c>
      <c r="BA10" s="13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15)</f>
        <v>21703</v>
      </c>
      <c r="BB10" s="13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15)</f>
        <v>20491</v>
      </c>
      <c r="BC10" s="64">
        <f t="shared" si="10"/>
        <v>42194</v>
      </c>
      <c r="BD10" s="13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15)</f>
        <v>21580</v>
      </c>
      <c r="BE10" s="13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15)</f>
        <v>20370</v>
      </c>
      <c r="BF10" s="64">
        <f t="shared" si="11"/>
        <v>41950</v>
      </c>
      <c r="BG10" s="13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15)</f>
        <v>21426</v>
      </c>
      <c r="BH10" s="13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15)</f>
        <v>20212</v>
      </c>
      <c r="BI10" s="64">
        <f t="shared" si="12"/>
        <v>41638</v>
      </c>
      <c r="BJ10" s="13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15)</f>
        <v>21744</v>
      </c>
      <c r="BK10" s="13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15)</f>
        <v>20583</v>
      </c>
      <c r="BL10" s="64">
        <f t="shared" si="13"/>
        <v>42327</v>
      </c>
      <c r="BM10" s="13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15)</f>
        <v>22342</v>
      </c>
      <c r="BN10" s="13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15)</f>
        <v>21164</v>
      </c>
      <c r="BO10" s="64">
        <f t="shared" si="14"/>
        <v>43506</v>
      </c>
      <c r="BP10" s="13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15)</f>
        <v>23039</v>
      </c>
      <c r="BQ10" s="13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15)</f>
        <v>22110</v>
      </c>
      <c r="BR10" s="64">
        <f t="shared" si="15"/>
        <v>45149</v>
      </c>
      <c r="BS10" s="13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15)</f>
        <v>23666</v>
      </c>
      <c r="BT10" s="13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15)</f>
        <v>22913</v>
      </c>
      <c r="BU10" s="64">
        <f t="shared" si="16"/>
        <v>46579</v>
      </c>
      <c r="BV10"/>
      <c r="BW10"/>
      <c r="BX10"/>
      <c r="BY10"/>
      <c r="BZ10"/>
      <c r="CA10"/>
      <c r="CB10"/>
      <c r="CC10"/>
    </row>
    <row r="11" spans="1:81" s="54" customFormat="1" ht="14.1" customHeight="1">
      <c r="A11" s="68" t="s">
        <v>85</v>
      </c>
      <c r="B11" s="67">
        <v>15936</v>
      </c>
      <c r="C11" s="21">
        <v>16147</v>
      </c>
      <c r="D11" s="65">
        <v>32083</v>
      </c>
      <c r="E11" s="66">
        <v>17395</v>
      </c>
      <c r="F11" s="21">
        <v>17676</v>
      </c>
      <c r="G11" s="64">
        <v>35071</v>
      </c>
      <c r="H11" s="67">
        <v>17693</v>
      </c>
      <c r="I11" s="21">
        <v>18284</v>
      </c>
      <c r="J11" s="64">
        <v>35977</v>
      </c>
      <c r="K11" s="67">
        <v>17470</v>
      </c>
      <c r="L11" s="21">
        <v>18148</v>
      </c>
      <c r="M11" s="64">
        <v>35618</v>
      </c>
      <c r="N11" s="67">
        <v>17510</v>
      </c>
      <c r="O11" s="21">
        <v>18401</v>
      </c>
      <c r="P11" s="64">
        <v>35911</v>
      </c>
      <c r="Q11" s="67">
        <v>18253</v>
      </c>
      <c r="R11" s="21">
        <v>18936</v>
      </c>
      <c r="S11" s="64">
        <v>37189</v>
      </c>
      <c r="T11" s="67">
        <v>19339</v>
      </c>
      <c r="U11" s="21">
        <v>19945</v>
      </c>
      <c r="V11" s="64">
        <f t="shared" si="0"/>
        <v>39284</v>
      </c>
      <c r="W11" s="137">
        <v>20196</v>
      </c>
      <c r="X11" s="30">
        <v>20548</v>
      </c>
      <c r="Y11" s="64">
        <v>40744</v>
      </c>
      <c r="Z11" s="13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20)</f>
        <v>20705</v>
      </c>
      <c r="AA11" s="13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20)</f>
        <v>20842</v>
      </c>
      <c r="AB11" s="64">
        <f t="shared" si="1"/>
        <v>41547</v>
      </c>
      <c r="AC11" s="13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20)</f>
        <v>20829</v>
      </c>
      <c r="AD11" s="13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20)</f>
        <v>20786</v>
      </c>
      <c r="AE11" s="64">
        <f t="shared" si="2"/>
        <v>41615</v>
      </c>
      <c r="AF11" s="13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20)</f>
        <v>21010</v>
      </c>
      <c r="AG11" s="13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20)</f>
        <v>20815</v>
      </c>
      <c r="AH11" s="64">
        <f t="shared" si="3"/>
        <v>41825</v>
      </c>
      <c r="AI11" s="13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20)</f>
        <v>21084</v>
      </c>
      <c r="AJ11" s="13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20)</f>
        <v>20688</v>
      </c>
      <c r="AK11" s="64">
        <f t="shared" si="4"/>
        <v>41772</v>
      </c>
      <c r="AL11" s="13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20)</f>
        <v>21116</v>
      </c>
      <c r="AM11" s="13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20)</f>
        <v>20856</v>
      </c>
      <c r="AN11" s="64">
        <f t="shared" si="5"/>
        <v>41972</v>
      </c>
      <c r="AO11" s="13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20)</f>
        <v>21150</v>
      </c>
      <c r="AP11" s="13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20)</f>
        <v>21043</v>
      </c>
      <c r="AQ11" s="64">
        <f t="shared" si="6"/>
        <v>42193</v>
      </c>
      <c r="AR11" s="13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20)</f>
        <v>21078</v>
      </c>
      <c r="AS11" s="13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20)</f>
        <v>21099</v>
      </c>
      <c r="AT11" s="64">
        <f t="shared" si="7"/>
        <v>42177</v>
      </c>
      <c r="AU11" s="13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20)</f>
        <v>20744</v>
      </c>
      <c r="AV11" s="13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20)</f>
        <v>20783</v>
      </c>
      <c r="AW11" s="64">
        <f t="shared" si="8"/>
        <v>41527</v>
      </c>
      <c r="AX11" s="13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20)</f>
        <v>20189</v>
      </c>
      <c r="AY11" s="13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20)</f>
        <v>20334</v>
      </c>
      <c r="AZ11" s="64">
        <f t="shared" si="9"/>
        <v>40523</v>
      </c>
      <c r="BA11" s="13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20)</f>
        <v>19666</v>
      </c>
      <c r="BB11" s="13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20)</f>
        <v>19701</v>
      </c>
      <c r="BC11" s="64">
        <f t="shared" si="10"/>
        <v>39367</v>
      </c>
      <c r="BD11" s="13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20)</f>
        <v>19137</v>
      </c>
      <c r="BE11" s="13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20)</f>
        <v>19301</v>
      </c>
      <c r="BF11" s="64">
        <f t="shared" si="11"/>
        <v>38438</v>
      </c>
      <c r="BG11" s="13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20)</f>
        <v>18960</v>
      </c>
      <c r="BH11" s="13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20)</f>
        <v>19025</v>
      </c>
      <c r="BI11" s="64">
        <f t="shared" si="12"/>
        <v>37985</v>
      </c>
      <c r="BJ11" s="13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20)</f>
        <v>18916</v>
      </c>
      <c r="BK11" s="13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20)</f>
        <v>19110</v>
      </c>
      <c r="BL11" s="64">
        <f t="shared" si="13"/>
        <v>38026</v>
      </c>
      <c r="BM11" s="13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20)</f>
        <v>18768</v>
      </c>
      <c r="BN11" s="13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20)</f>
        <v>19037</v>
      </c>
      <c r="BO11" s="64">
        <f t="shared" si="14"/>
        <v>37805</v>
      </c>
      <c r="BP11" s="13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20)</f>
        <v>19117</v>
      </c>
      <c r="BQ11" s="13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20)</f>
        <v>19211</v>
      </c>
      <c r="BR11" s="64">
        <f t="shared" si="15"/>
        <v>38328</v>
      </c>
      <c r="BS11" s="13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20)</f>
        <v>19205</v>
      </c>
      <c r="BT11" s="13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20)</f>
        <v>19509</v>
      </c>
      <c r="BU11" s="64">
        <f t="shared" si="16"/>
        <v>38714</v>
      </c>
      <c r="BV11"/>
      <c r="BW11"/>
      <c r="BX11"/>
      <c r="BY11"/>
      <c r="BZ11"/>
      <c r="CA11"/>
      <c r="CB11"/>
      <c r="CC11"/>
    </row>
    <row r="12" spans="1:81" s="54" customFormat="1" ht="14.1" customHeight="1">
      <c r="A12" s="68" t="s">
        <v>86</v>
      </c>
      <c r="B12" s="67">
        <v>10791</v>
      </c>
      <c r="C12" s="21">
        <v>13985</v>
      </c>
      <c r="D12" s="65">
        <v>24776</v>
      </c>
      <c r="E12" s="66">
        <v>11148</v>
      </c>
      <c r="F12" s="21">
        <v>13920</v>
      </c>
      <c r="G12" s="64">
        <v>25068</v>
      </c>
      <c r="H12" s="67">
        <v>11254</v>
      </c>
      <c r="I12" s="21">
        <v>13698</v>
      </c>
      <c r="J12" s="64">
        <v>24952</v>
      </c>
      <c r="K12" s="67">
        <v>11555</v>
      </c>
      <c r="L12" s="21">
        <v>13788</v>
      </c>
      <c r="M12" s="64">
        <v>25343</v>
      </c>
      <c r="N12" s="67">
        <v>11908</v>
      </c>
      <c r="O12" s="21">
        <v>14111</v>
      </c>
      <c r="P12" s="64">
        <v>26019</v>
      </c>
      <c r="Q12" s="67">
        <v>12440</v>
      </c>
      <c r="R12" s="21">
        <v>14499</v>
      </c>
      <c r="S12" s="64">
        <v>26939</v>
      </c>
      <c r="T12" s="67">
        <v>13173</v>
      </c>
      <c r="U12" s="21">
        <v>15425</v>
      </c>
      <c r="V12" s="64">
        <f t="shared" si="0"/>
        <v>28598</v>
      </c>
      <c r="W12" s="137">
        <v>14300</v>
      </c>
      <c r="X12" s="30">
        <v>16711</v>
      </c>
      <c r="Y12" s="64">
        <v>31011</v>
      </c>
      <c r="Z12" s="13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25)</f>
        <v>15168</v>
      </c>
      <c r="AA12" s="13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25)</f>
        <v>17893</v>
      </c>
      <c r="AB12" s="64">
        <f t="shared" si="1"/>
        <v>33061</v>
      </c>
      <c r="AC12" s="13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25)</f>
        <v>15653</v>
      </c>
      <c r="AD12" s="13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25)</f>
        <v>18415</v>
      </c>
      <c r="AE12" s="64">
        <f t="shared" si="2"/>
        <v>34068</v>
      </c>
      <c r="AF12" s="13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25)</f>
        <v>16315</v>
      </c>
      <c r="AG12" s="13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25)</f>
        <v>18935</v>
      </c>
      <c r="AH12" s="64">
        <f t="shared" si="3"/>
        <v>35250</v>
      </c>
      <c r="AI12" s="13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25)</f>
        <v>16769</v>
      </c>
      <c r="AJ12" s="13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25)</f>
        <v>19198</v>
      </c>
      <c r="AK12" s="64">
        <f t="shared" si="4"/>
        <v>35967</v>
      </c>
      <c r="AL12" s="13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25)</f>
        <v>17041</v>
      </c>
      <c r="AM12" s="13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25)</f>
        <v>19461</v>
      </c>
      <c r="AN12" s="64">
        <f t="shared" si="5"/>
        <v>36502</v>
      </c>
      <c r="AO12" s="13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25)</f>
        <v>17165</v>
      </c>
      <c r="AP12" s="13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25)</f>
        <v>19461</v>
      </c>
      <c r="AQ12" s="64">
        <f t="shared" si="6"/>
        <v>36626</v>
      </c>
      <c r="AR12" s="13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25)</f>
        <v>17256</v>
      </c>
      <c r="AS12" s="13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25)</f>
        <v>19312</v>
      </c>
      <c r="AT12" s="64">
        <f t="shared" si="7"/>
        <v>36568</v>
      </c>
      <c r="AU12" s="13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25)</f>
        <v>16946</v>
      </c>
      <c r="AV12" s="13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25)</f>
        <v>19048</v>
      </c>
      <c r="AW12" s="64">
        <f t="shared" si="8"/>
        <v>35994</v>
      </c>
      <c r="AX12" s="13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25)</f>
        <v>16279</v>
      </c>
      <c r="AY12" s="13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25)</f>
        <v>18128</v>
      </c>
      <c r="AZ12" s="64">
        <f t="shared" si="9"/>
        <v>34407</v>
      </c>
      <c r="BA12" s="13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25)</f>
        <v>15504</v>
      </c>
      <c r="BB12" s="13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25)</f>
        <v>17430</v>
      </c>
      <c r="BC12" s="64">
        <f t="shared" si="10"/>
        <v>32934</v>
      </c>
      <c r="BD12" s="13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25)</f>
        <v>14517</v>
      </c>
      <c r="BE12" s="13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25)</f>
        <v>16294</v>
      </c>
      <c r="BF12" s="64">
        <f t="shared" si="11"/>
        <v>30811</v>
      </c>
      <c r="BG12" s="13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25)</f>
        <v>14054</v>
      </c>
      <c r="BH12" s="13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25)</f>
        <v>15948</v>
      </c>
      <c r="BI12" s="64">
        <f t="shared" si="12"/>
        <v>30002</v>
      </c>
      <c r="BJ12" s="13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25)</f>
        <v>13786</v>
      </c>
      <c r="BK12" s="13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25)</f>
        <v>15766</v>
      </c>
      <c r="BL12" s="64">
        <f t="shared" si="13"/>
        <v>29552</v>
      </c>
      <c r="BM12" s="13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25)</f>
        <v>13966</v>
      </c>
      <c r="BN12" s="13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25)</f>
        <v>16280</v>
      </c>
      <c r="BO12" s="64">
        <f t="shared" si="14"/>
        <v>30246</v>
      </c>
      <c r="BP12" s="13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25)</f>
        <v>15097</v>
      </c>
      <c r="BQ12" s="13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25)</f>
        <v>17407</v>
      </c>
      <c r="BR12" s="64">
        <f t="shared" si="15"/>
        <v>32504</v>
      </c>
      <c r="BS12" s="13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25)</f>
        <v>16539</v>
      </c>
      <c r="BT12" s="13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25)</f>
        <v>18758</v>
      </c>
      <c r="BU12" s="64">
        <f t="shared" si="16"/>
        <v>35297</v>
      </c>
      <c r="BV12"/>
      <c r="BW12"/>
      <c r="BX12"/>
      <c r="BY12"/>
      <c r="BZ12"/>
      <c r="CA12"/>
      <c r="CB12"/>
      <c r="CC12"/>
    </row>
    <row r="13" spans="1:81" s="54" customFormat="1" ht="14.1" customHeight="1">
      <c r="A13" s="68" t="s">
        <v>87</v>
      </c>
      <c r="B13" s="67">
        <v>20984</v>
      </c>
      <c r="C13" s="21">
        <v>24039</v>
      </c>
      <c r="D13" s="65">
        <v>45023</v>
      </c>
      <c r="E13" s="66">
        <v>20058</v>
      </c>
      <c r="F13" s="21">
        <v>23365</v>
      </c>
      <c r="G13" s="64">
        <v>43423</v>
      </c>
      <c r="H13" s="67">
        <v>19334</v>
      </c>
      <c r="I13" s="21">
        <v>22630</v>
      </c>
      <c r="J13" s="64">
        <v>41964</v>
      </c>
      <c r="K13" s="67">
        <v>18561</v>
      </c>
      <c r="L13" s="21">
        <v>21659</v>
      </c>
      <c r="M13" s="64">
        <v>40220</v>
      </c>
      <c r="N13" s="67">
        <v>17717</v>
      </c>
      <c r="O13" s="21">
        <v>20587</v>
      </c>
      <c r="P13" s="64">
        <v>38304</v>
      </c>
      <c r="Q13" s="67">
        <v>17242</v>
      </c>
      <c r="R13" s="21">
        <v>20006</v>
      </c>
      <c r="S13" s="64">
        <v>37248</v>
      </c>
      <c r="T13" s="67">
        <v>17102</v>
      </c>
      <c r="U13" s="21">
        <v>19464</v>
      </c>
      <c r="V13" s="64">
        <f t="shared" si="0"/>
        <v>36566</v>
      </c>
      <c r="W13" s="137">
        <v>18068</v>
      </c>
      <c r="X13" s="30">
        <v>20196</v>
      </c>
      <c r="Y13" s="64">
        <v>38264</v>
      </c>
      <c r="Z13" s="13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30)</f>
        <v>18780</v>
      </c>
      <c r="AA13" s="13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30)</f>
        <v>20743</v>
      </c>
      <c r="AB13" s="64">
        <f t="shared" si="1"/>
        <v>39523</v>
      </c>
      <c r="AC13" s="13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30)</f>
        <v>19124</v>
      </c>
      <c r="AD13" s="13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30)</f>
        <v>21319</v>
      </c>
      <c r="AE13" s="64">
        <f t="shared" si="2"/>
        <v>40443</v>
      </c>
      <c r="AF13" s="13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30)</f>
        <v>19650</v>
      </c>
      <c r="AG13" s="13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30)</f>
        <v>21689</v>
      </c>
      <c r="AH13" s="64">
        <f t="shared" si="3"/>
        <v>41339</v>
      </c>
      <c r="AI13" s="13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30)</f>
        <v>20218</v>
      </c>
      <c r="AJ13" s="13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30)</f>
        <v>22438</v>
      </c>
      <c r="AK13" s="64">
        <f t="shared" si="4"/>
        <v>42656</v>
      </c>
      <c r="AL13" s="13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30)</f>
        <v>20910</v>
      </c>
      <c r="AM13" s="13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30)</f>
        <v>23308</v>
      </c>
      <c r="AN13" s="64">
        <f t="shared" si="5"/>
        <v>44218</v>
      </c>
      <c r="AO13" s="13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30)</f>
        <v>21676</v>
      </c>
      <c r="AP13" s="13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30)</f>
        <v>24291</v>
      </c>
      <c r="AQ13" s="64">
        <f t="shared" si="6"/>
        <v>45967</v>
      </c>
      <c r="AR13" s="13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30)</f>
        <v>22255</v>
      </c>
      <c r="AS13" s="13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30)</f>
        <v>25062</v>
      </c>
      <c r="AT13" s="64">
        <f t="shared" si="7"/>
        <v>47317</v>
      </c>
      <c r="AU13" s="13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30)</f>
        <v>22773</v>
      </c>
      <c r="AV13" s="13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30)</f>
        <v>25494</v>
      </c>
      <c r="AW13" s="64">
        <f t="shared" si="8"/>
        <v>48267</v>
      </c>
      <c r="AX13" s="13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30)</f>
        <v>22403</v>
      </c>
      <c r="AY13" s="13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30)</f>
        <v>25335</v>
      </c>
      <c r="AZ13" s="64">
        <f t="shared" si="9"/>
        <v>47738</v>
      </c>
      <c r="BA13" s="13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30)</f>
        <v>21753</v>
      </c>
      <c r="BB13" s="13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30)</f>
        <v>24962</v>
      </c>
      <c r="BC13" s="64">
        <f t="shared" si="10"/>
        <v>46715</v>
      </c>
      <c r="BD13" s="13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30)</f>
        <v>21045</v>
      </c>
      <c r="BE13" s="13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30)</f>
        <v>24110</v>
      </c>
      <c r="BF13" s="64">
        <f t="shared" si="11"/>
        <v>45155</v>
      </c>
      <c r="BG13" s="13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30)</f>
        <v>20592</v>
      </c>
      <c r="BH13" s="13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30)</f>
        <v>23342</v>
      </c>
      <c r="BI13" s="64">
        <f t="shared" si="12"/>
        <v>43934</v>
      </c>
      <c r="BJ13" s="13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30)</f>
        <v>20393</v>
      </c>
      <c r="BK13" s="13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30)</f>
        <v>23277</v>
      </c>
      <c r="BL13" s="64">
        <f t="shared" si="13"/>
        <v>43670</v>
      </c>
      <c r="BM13" s="13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30)</f>
        <v>20591</v>
      </c>
      <c r="BN13" s="13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30)</f>
        <v>23519</v>
      </c>
      <c r="BO13" s="64">
        <f t="shared" si="14"/>
        <v>44110</v>
      </c>
      <c r="BP13" s="13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30)</f>
        <v>20972</v>
      </c>
      <c r="BQ13" s="13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30)</f>
        <v>24154</v>
      </c>
      <c r="BR13" s="64">
        <f t="shared" si="15"/>
        <v>45126</v>
      </c>
      <c r="BS13" s="13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30)</f>
        <v>21436</v>
      </c>
      <c r="BT13" s="13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30)</f>
        <v>24529</v>
      </c>
      <c r="BU13" s="64">
        <f t="shared" si="16"/>
        <v>45965</v>
      </c>
      <c r="BV13"/>
      <c r="BW13"/>
      <c r="BX13"/>
      <c r="BY13"/>
      <c r="BZ13"/>
      <c r="CA13"/>
      <c r="CB13"/>
      <c r="CC13"/>
    </row>
    <row r="14" spans="1:81" s="54" customFormat="1" ht="14.1" customHeight="1">
      <c r="A14" s="68" t="s">
        <v>88</v>
      </c>
      <c r="B14" s="67">
        <v>26250</v>
      </c>
      <c r="C14" s="21">
        <v>28932</v>
      </c>
      <c r="D14" s="65">
        <v>55182</v>
      </c>
      <c r="E14" s="66">
        <v>24631</v>
      </c>
      <c r="F14" s="21">
        <v>27254</v>
      </c>
      <c r="G14" s="64">
        <v>51885</v>
      </c>
      <c r="H14" s="67">
        <v>23054</v>
      </c>
      <c r="I14" s="21">
        <v>25723</v>
      </c>
      <c r="J14" s="64">
        <v>48777</v>
      </c>
      <c r="K14" s="67">
        <v>21715</v>
      </c>
      <c r="L14" s="21">
        <v>24444</v>
      </c>
      <c r="M14" s="64">
        <v>46159</v>
      </c>
      <c r="N14" s="67">
        <v>21053</v>
      </c>
      <c r="O14" s="21">
        <v>23722</v>
      </c>
      <c r="P14" s="64">
        <v>44775</v>
      </c>
      <c r="Q14" s="67">
        <v>21015</v>
      </c>
      <c r="R14" s="21">
        <v>23479</v>
      </c>
      <c r="S14" s="64">
        <v>44494</v>
      </c>
      <c r="T14" s="67">
        <v>21136</v>
      </c>
      <c r="U14" s="21">
        <v>23706</v>
      </c>
      <c r="V14" s="64">
        <f t="shared" si="0"/>
        <v>44842</v>
      </c>
      <c r="W14" s="137">
        <v>21939</v>
      </c>
      <c r="X14" s="30">
        <v>24506</v>
      </c>
      <c r="Y14" s="64">
        <v>46445</v>
      </c>
      <c r="Z14" s="13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35)</f>
        <v>22072</v>
      </c>
      <c r="AA14" s="13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35)</f>
        <v>24738</v>
      </c>
      <c r="AB14" s="64">
        <f t="shared" si="1"/>
        <v>46810</v>
      </c>
      <c r="AC14" s="13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35)</f>
        <v>21936</v>
      </c>
      <c r="AD14" s="13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35)</f>
        <v>24370</v>
      </c>
      <c r="AE14" s="64">
        <f t="shared" si="2"/>
        <v>46306</v>
      </c>
      <c r="AF14" s="13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35)</f>
        <v>21627</v>
      </c>
      <c r="AG14" s="13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35)</f>
        <v>24024</v>
      </c>
      <c r="AH14" s="64">
        <f t="shared" si="3"/>
        <v>45651</v>
      </c>
      <c r="AI14" s="13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35)</f>
        <v>21550</v>
      </c>
      <c r="AJ14" s="13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35)</f>
        <v>23546</v>
      </c>
      <c r="AK14" s="64">
        <f t="shared" si="4"/>
        <v>45096</v>
      </c>
      <c r="AL14" s="13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35)</f>
        <v>21645</v>
      </c>
      <c r="AM14" s="13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35)</f>
        <v>23482</v>
      </c>
      <c r="AN14" s="64">
        <f t="shared" si="5"/>
        <v>45127</v>
      </c>
      <c r="AO14" s="13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35)</f>
        <v>21859</v>
      </c>
      <c r="AP14" s="13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35)</f>
        <v>23478</v>
      </c>
      <c r="AQ14" s="64">
        <f t="shared" si="6"/>
        <v>45337</v>
      </c>
      <c r="AR14" s="13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35)</f>
        <v>22302</v>
      </c>
      <c r="AS14" s="13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35)</f>
        <v>23995</v>
      </c>
      <c r="AT14" s="64">
        <f t="shared" si="7"/>
        <v>46297</v>
      </c>
      <c r="AU14" s="13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35)</f>
        <v>22404</v>
      </c>
      <c r="AV14" s="13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35)</f>
        <v>24347</v>
      </c>
      <c r="AW14" s="64">
        <f t="shared" si="8"/>
        <v>46751</v>
      </c>
      <c r="AX14" s="13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35)</f>
        <v>22569</v>
      </c>
      <c r="AY14" s="13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35)</f>
        <v>24770</v>
      </c>
      <c r="AZ14" s="64">
        <f t="shared" si="9"/>
        <v>47339</v>
      </c>
      <c r="BA14" s="13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35)</f>
        <v>22701</v>
      </c>
      <c r="BB14" s="13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35)</f>
        <v>25224</v>
      </c>
      <c r="BC14" s="64">
        <f t="shared" si="10"/>
        <v>47925</v>
      </c>
      <c r="BD14" s="13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35)</f>
        <v>22888</v>
      </c>
      <c r="BE14" s="13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35)</f>
        <v>25665</v>
      </c>
      <c r="BF14" s="64">
        <f t="shared" si="11"/>
        <v>48553</v>
      </c>
      <c r="BG14" s="13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35)</f>
        <v>22944</v>
      </c>
      <c r="BH14" s="13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35)</f>
        <v>26030</v>
      </c>
      <c r="BI14" s="64">
        <f t="shared" si="12"/>
        <v>48974</v>
      </c>
      <c r="BJ14" s="13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35)</f>
        <v>23473</v>
      </c>
      <c r="BK14" s="13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35)</f>
        <v>26705</v>
      </c>
      <c r="BL14" s="64">
        <f t="shared" si="13"/>
        <v>50178</v>
      </c>
      <c r="BM14" s="13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35)</f>
        <v>24080</v>
      </c>
      <c r="BN14" s="13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35)</f>
        <v>27564</v>
      </c>
      <c r="BO14" s="64">
        <f t="shared" si="14"/>
        <v>51644</v>
      </c>
      <c r="BP14" s="13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35)</f>
        <v>24600</v>
      </c>
      <c r="BQ14" s="13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35)</f>
        <v>28209</v>
      </c>
      <c r="BR14" s="64">
        <f t="shared" si="15"/>
        <v>52809</v>
      </c>
      <c r="BS14" s="13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35)</f>
        <v>25110</v>
      </c>
      <c r="BT14" s="13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35)</f>
        <v>28779</v>
      </c>
      <c r="BU14" s="64">
        <f t="shared" si="16"/>
        <v>53889</v>
      </c>
      <c r="BV14"/>
      <c r="BW14"/>
      <c r="BX14"/>
      <c r="BY14"/>
      <c r="BZ14"/>
      <c r="CA14"/>
      <c r="CB14"/>
      <c r="CC14"/>
    </row>
    <row r="15" spans="1:81" s="54" customFormat="1" ht="14.1" customHeight="1">
      <c r="A15" s="68" t="s">
        <v>89</v>
      </c>
      <c r="B15" s="67">
        <v>29974</v>
      </c>
      <c r="C15" s="21">
        <v>32698</v>
      </c>
      <c r="D15" s="65">
        <v>62672</v>
      </c>
      <c r="E15" s="66">
        <v>28995</v>
      </c>
      <c r="F15" s="21">
        <v>31784</v>
      </c>
      <c r="G15" s="64">
        <v>60779</v>
      </c>
      <c r="H15" s="67">
        <v>28082</v>
      </c>
      <c r="I15" s="21">
        <v>30642</v>
      </c>
      <c r="J15" s="64">
        <v>58724</v>
      </c>
      <c r="K15" s="67">
        <v>26939</v>
      </c>
      <c r="L15" s="21">
        <v>29621</v>
      </c>
      <c r="M15" s="64">
        <v>56560</v>
      </c>
      <c r="N15" s="67">
        <v>25733</v>
      </c>
      <c r="O15" s="21">
        <v>28279</v>
      </c>
      <c r="P15" s="64">
        <v>54012</v>
      </c>
      <c r="Q15" s="67">
        <v>24638</v>
      </c>
      <c r="R15" s="21">
        <v>27410</v>
      </c>
      <c r="S15" s="64">
        <v>52048</v>
      </c>
      <c r="T15" s="67">
        <v>23748</v>
      </c>
      <c r="U15" s="21">
        <v>26343</v>
      </c>
      <c r="V15" s="64">
        <f t="shared" si="0"/>
        <v>50091</v>
      </c>
      <c r="W15" s="137">
        <v>23510</v>
      </c>
      <c r="X15" s="30">
        <v>25998</v>
      </c>
      <c r="Y15" s="64">
        <v>49508</v>
      </c>
      <c r="Z15" s="13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40)</f>
        <v>23283</v>
      </c>
      <c r="AA15" s="13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40)</f>
        <v>25745</v>
      </c>
      <c r="AB15" s="64">
        <f t="shared" si="1"/>
        <v>49028</v>
      </c>
      <c r="AC15" s="13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40)</f>
        <v>23274</v>
      </c>
      <c r="AD15" s="13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40)</f>
        <v>25761</v>
      </c>
      <c r="AE15" s="64">
        <f t="shared" si="2"/>
        <v>49035</v>
      </c>
      <c r="AF15" s="13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40)</f>
        <v>23704</v>
      </c>
      <c r="AG15" s="13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40)</f>
        <v>25865</v>
      </c>
      <c r="AH15" s="64">
        <f t="shared" si="3"/>
        <v>49569</v>
      </c>
      <c r="AI15" s="13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40)</f>
        <v>24150</v>
      </c>
      <c r="AJ15" s="13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40)</f>
        <v>26504</v>
      </c>
      <c r="AK15" s="64">
        <f t="shared" si="4"/>
        <v>50654</v>
      </c>
      <c r="AL15" s="13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40)</f>
        <v>24597</v>
      </c>
      <c r="AM15" s="13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40)</f>
        <v>27015</v>
      </c>
      <c r="AN15" s="64">
        <f t="shared" si="5"/>
        <v>51612</v>
      </c>
      <c r="AO15" s="13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40)</f>
        <v>24402</v>
      </c>
      <c r="AP15" s="13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40)</f>
        <v>27023</v>
      </c>
      <c r="AQ15" s="64">
        <f t="shared" si="6"/>
        <v>51425</v>
      </c>
      <c r="AR15" s="13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40)</f>
        <v>24233</v>
      </c>
      <c r="AS15" s="13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40)</f>
        <v>26609</v>
      </c>
      <c r="AT15" s="64">
        <f t="shared" si="7"/>
        <v>50842</v>
      </c>
      <c r="AU15" s="13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40)</f>
        <v>23826</v>
      </c>
      <c r="AV15" s="13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40)</f>
        <v>26044</v>
      </c>
      <c r="AW15" s="64">
        <f t="shared" si="8"/>
        <v>49870</v>
      </c>
      <c r="AX15" s="13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40)</f>
        <v>23213</v>
      </c>
      <c r="AY15" s="13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40)</f>
        <v>25069</v>
      </c>
      <c r="AZ15" s="64">
        <f t="shared" si="9"/>
        <v>48282</v>
      </c>
      <c r="BA15" s="13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40)</f>
        <v>22693</v>
      </c>
      <c r="BB15" s="13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40)</f>
        <v>24519</v>
      </c>
      <c r="BC15" s="64">
        <f t="shared" si="10"/>
        <v>47212</v>
      </c>
      <c r="BD15" s="13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40)</f>
        <v>22433</v>
      </c>
      <c r="BE15" s="13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40)</f>
        <v>24238</v>
      </c>
      <c r="BF15" s="64">
        <f t="shared" si="11"/>
        <v>46671</v>
      </c>
      <c r="BG15" s="13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40)</f>
        <v>22309</v>
      </c>
      <c r="BH15" s="13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40)</f>
        <v>24418</v>
      </c>
      <c r="BI15" s="64">
        <f t="shared" si="12"/>
        <v>46727</v>
      </c>
      <c r="BJ15" s="13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40)</f>
        <v>22514</v>
      </c>
      <c r="BK15" s="13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40)</f>
        <v>24931</v>
      </c>
      <c r="BL15" s="64">
        <f t="shared" si="13"/>
        <v>47445</v>
      </c>
      <c r="BM15" s="13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40)</f>
        <v>23365</v>
      </c>
      <c r="BN15" s="13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40)</f>
        <v>26021</v>
      </c>
      <c r="BO15" s="64">
        <f t="shared" si="14"/>
        <v>49386</v>
      </c>
      <c r="BP15" s="13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40)</f>
        <v>24348</v>
      </c>
      <c r="BQ15" s="13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40)</f>
        <v>27319</v>
      </c>
      <c r="BR15" s="64">
        <f t="shared" si="15"/>
        <v>51667</v>
      </c>
      <c r="BS15" s="13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40)</f>
        <v>25466</v>
      </c>
      <c r="BT15" s="13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40)</f>
        <v>28638</v>
      </c>
      <c r="BU15" s="64">
        <f t="shared" si="16"/>
        <v>54104</v>
      </c>
      <c r="BV15"/>
      <c r="BW15"/>
      <c r="BX15"/>
      <c r="BY15"/>
      <c r="BZ15"/>
      <c r="CA15"/>
      <c r="CB15"/>
      <c r="CC15"/>
    </row>
    <row r="16" spans="1:81" s="54" customFormat="1" ht="14.1" customHeight="1">
      <c r="A16" s="68" t="s">
        <v>90</v>
      </c>
      <c r="B16" s="67">
        <v>30920</v>
      </c>
      <c r="C16" s="21">
        <v>33428</v>
      </c>
      <c r="D16" s="65">
        <v>64348</v>
      </c>
      <c r="E16" s="66">
        <v>30385</v>
      </c>
      <c r="F16" s="21">
        <v>33168</v>
      </c>
      <c r="G16" s="64">
        <v>63553</v>
      </c>
      <c r="H16" s="67">
        <v>29587</v>
      </c>
      <c r="I16" s="21">
        <v>32328</v>
      </c>
      <c r="J16" s="64">
        <v>61915</v>
      </c>
      <c r="K16" s="67">
        <v>29057</v>
      </c>
      <c r="L16" s="21">
        <v>31542</v>
      </c>
      <c r="M16" s="64">
        <v>60599</v>
      </c>
      <c r="N16" s="67">
        <v>28390</v>
      </c>
      <c r="O16" s="21">
        <v>31172</v>
      </c>
      <c r="P16" s="64">
        <v>59562</v>
      </c>
      <c r="Q16" s="67">
        <v>28002</v>
      </c>
      <c r="R16" s="21">
        <v>30801</v>
      </c>
      <c r="S16" s="64">
        <v>58803</v>
      </c>
      <c r="T16" s="67">
        <v>27795</v>
      </c>
      <c r="U16" s="21">
        <v>30703</v>
      </c>
      <c r="V16" s="64">
        <f t="shared" si="0"/>
        <v>58498</v>
      </c>
      <c r="W16" s="137">
        <v>27877</v>
      </c>
      <c r="X16" s="30">
        <v>30701</v>
      </c>
      <c r="Y16" s="64">
        <v>58578</v>
      </c>
      <c r="Z16" s="13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45)</f>
        <v>27601</v>
      </c>
      <c r="AA16" s="13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45)</f>
        <v>30447</v>
      </c>
      <c r="AB16" s="64">
        <f t="shared" si="1"/>
        <v>58048</v>
      </c>
      <c r="AC16" s="13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45)</f>
        <v>27136</v>
      </c>
      <c r="AD16" s="13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45)</f>
        <v>29838</v>
      </c>
      <c r="AE16" s="64">
        <f t="shared" si="2"/>
        <v>56974</v>
      </c>
      <c r="AF16" s="13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45)</f>
        <v>26306</v>
      </c>
      <c r="AG16" s="13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45)</f>
        <v>29062</v>
      </c>
      <c r="AH16" s="64">
        <f t="shared" si="3"/>
        <v>55368</v>
      </c>
      <c r="AI16" s="13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45)</f>
        <v>25701</v>
      </c>
      <c r="AJ16" s="13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45)</f>
        <v>28289</v>
      </c>
      <c r="AK16" s="64">
        <f t="shared" si="4"/>
        <v>53990</v>
      </c>
      <c r="AL16" s="13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45)</f>
        <v>25272</v>
      </c>
      <c r="AM16" s="13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45)</f>
        <v>27791</v>
      </c>
      <c r="AN16" s="64">
        <f t="shared" si="5"/>
        <v>53063</v>
      </c>
      <c r="AO16" s="13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45)</f>
        <v>24936</v>
      </c>
      <c r="AP16" s="13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45)</f>
        <v>27459</v>
      </c>
      <c r="AQ16" s="64">
        <f t="shared" si="6"/>
        <v>52395</v>
      </c>
      <c r="AR16" s="13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45)</f>
        <v>24978</v>
      </c>
      <c r="AS16" s="13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45)</f>
        <v>27477</v>
      </c>
      <c r="AT16" s="64">
        <f t="shared" si="7"/>
        <v>52455</v>
      </c>
      <c r="AU16" s="13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45)</f>
        <v>25237</v>
      </c>
      <c r="AV16" s="13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45)</f>
        <v>27563</v>
      </c>
      <c r="AW16" s="64">
        <f t="shared" si="8"/>
        <v>52800</v>
      </c>
      <c r="AX16" s="13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45)</f>
        <v>25338</v>
      </c>
      <c r="AY16" s="13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45)</f>
        <v>27968</v>
      </c>
      <c r="AZ16" s="64">
        <f t="shared" si="9"/>
        <v>53306</v>
      </c>
      <c r="BA16" s="13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45)</f>
        <v>25340</v>
      </c>
      <c r="BB16" s="13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45)</f>
        <v>27885</v>
      </c>
      <c r="BC16" s="64">
        <f t="shared" si="10"/>
        <v>53225</v>
      </c>
      <c r="BD16" s="13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45)</f>
        <v>24763</v>
      </c>
      <c r="BE16" s="13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45)</f>
        <v>27464</v>
      </c>
      <c r="BF16" s="64">
        <f t="shared" si="11"/>
        <v>52227</v>
      </c>
      <c r="BG16" s="13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45)</f>
        <v>24304</v>
      </c>
      <c r="BH16" s="13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45)</f>
        <v>26687</v>
      </c>
      <c r="BI16" s="64">
        <f t="shared" si="12"/>
        <v>50991</v>
      </c>
      <c r="BJ16" s="13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45)</f>
        <v>23942</v>
      </c>
      <c r="BK16" s="13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45)</f>
        <v>26287</v>
      </c>
      <c r="BL16" s="64">
        <f t="shared" si="13"/>
        <v>50229</v>
      </c>
      <c r="BM16" s="13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45)</f>
        <v>23928</v>
      </c>
      <c r="BN16" s="13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45)</f>
        <v>25840</v>
      </c>
      <c r="BO16" s="64">
        <f t="shared" si="14"/>
        <v>49768</v>
      </c>
      <c r="BP16" s="13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45)</f>
        <v>23926</v>
      </c>
      <c r="BQ16" s="13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45)</f>
        <v>25889</v>
      </c>
      <c r="BR16" s="64">
        <f t="shared" si="15"/>
        <v>49815</v>
      </c>
      <c r="BS16" s="13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45)</f>
        <v>24271</v>
      </c>
      <c r="BT16" s="13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45)</f>
        <v>26346</v>
      </c>
      <c r="BU16" s="64">
        <f t="shared" si="16"/>
        <v>50617</v>
      </c>
      <c r="BV16"/>
      <c r="BW16"/>
      <c r="BX16"/>
      <c r="BY16"/>
      <c r="BZ16"/>
      <c r="CA16"/>
      <c r="CB16"/>
      <c r="CC16"/>
    </row>
    <row r="17" spans="1:81" s="54" customFormat="1" ht="14.1" customHeight="1">
      <c r="A17" s="68" t="s">
        <v>91</v>
      </c>
      <c r="B17" s="67">
        <v>31769</v>
      </c>
      <c r="C17" s="21">
        <v>33020</v>
      </c>
      <c r="D17" s="65">
        <v>64789</v>
      </c>
      <c r="E17" s="66">
        <v>31166</v>
      </c>
      <c r="F17" s="21">
        <v>32872</v>
      </c>
      <c r="G17" s="64">
        <v>64038</v>
      </c>
      <c r="H17" s="67">
        <v>30216</v>
      </c>
      <c r="I17" s="21">
        <v>32595</v>
      </c>
      <c r="J17" s="64">
        <v>62811</v>
      </c>
      <c r="K17" s="67">
        <v>29991</v>
      </c>
      <c r="L17" s="21">
        <v>32337</v>
      </c>
      <c r="M17" s="64">
        <v>62328</v>
      </c>
      <c r="N17" s="67">
        <v>29404</v>
      </c>
      <c r="O17" s="21">
        <v>32077</v>
      </c>
      <c r="P17" s="64">
        <v>61481</v>
      </c>
      <c r="Q17" s="67">
        <v>28991</v>
      </c>
      <c r="R17" s="21">
        <v>31774</v>
      </c>
      <c r="S17" s="64">
        <v>60765</v>
      </c>
      <c r="T17" s="67">
        <v>28787</v>
      </c>
      <c r="U17" s="21">
        <v>31751</v>
      </c>
      <c r="V17" s="64">
        <f t="shared" si="0"/>
        <v>60538</v>
      </c>
      <c r="W17" s="137">
        <v>28875</v>
      </c>
      <c r="X17" s="30">
        <v>31859</v>
      </c>
      <c r="Y17" s="64">
        <v>60734</v>
      </c>
      <c r="Z17" s="13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50)</f>
        <v>28942</v>
      </c>
      <c r="AA17" s="13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50)</f>
        <v>31797</v>
      </c>
      <c r="AB17" s="64">
        <f t="shared" si="1"/>
        <v>60739</v>
      </c>
      <c r="AC17" s="13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50)</f>
        <v>28914</v>
      </c>
      <c r="AD17" s="13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50)</f>
        <v>31978</v>
      </c>
      <c r="AE17" s="64">
        <f t="shared" si="2"/>
        <v>60892</v>
      </c>
      <c r="AF17" s="13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50)</f>
        <v>28803</v>
      </c>
      <c r="AG17" s="13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50)</f>
        <v>32015</v>
      </c>
      <c r="AH17" s="64">
        <f t="shared" si="3"/>
        <v>60818</v>
      </c>
      <c r="AI17" s="13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50)</f>
        <v>28753</v>
      </c>
      <c r="AJ17" s="13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50)</f>
        <v>31913</v>
      </c>
      <c r="AK17" s="64">
        <f t="shared" si="4"/>
        <v>60666</v>
      </c>
      <c r="AL17" s="13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50)</f>
        <v>28740</v>
      </c>
      <c r="AM17" s="13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50)</f>
        <v>31645</v>
      </c>
      <c r="AN17" s="64">
        <f t="shared" si="5"/>
        <v>60385</v>
      </c>
      <c r="AO17" s="13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50)</f>
        <v>28578</v>
      </c>
      <c r="AP17" s="13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50)</f>
        <v>31387</v>
      </c>
      <c r="AQ17" s="64">
        <f t="shared" si="6"/>
        <v>59965</v>
      </c>
      <c r="AR17" s="13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50)</f>
        <v>28077</v>
      </c>
      <c r="AS17" s="13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50)</f>
        <v>30896</v>
      </c>
      <c r="AT17" s="64">
        <f t="shared" si="7"/>
        <v>58973</v>
      </c>
      <c r="AU17" s="13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50)</f>
        <v>27306</v>
      </c>
      <c r="AV17" s="13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50)</f>
        <v>30229</v>
      </c>
      <c r="AW17" s="64">
        <f t="shared" si="8"/>
        <v>57535</v>
      </c>
      <c r="AX17" s="13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50)</f>
        <v>26478</v>
      </c>
      <c r="AY17" s="13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50)</f>
        <v>29234</v>
      </c>
      <c r="AZ17" s="64">
        <f t="shared" si="9"/>
        <v>55712</v>
      </c>
      <c r="BA17" s="13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50)</f>
        <v>25569</v>
      </c>
      <c r="BB17" s="13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50)</f>
        <v>28375</v>
      </c>
      <c r="BC17" s="64">
        <f t="shared" si="10"/>
        <v>53944</v>
      </c>
      <c r="BD17" s="13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50)</f>
        <v>24876</v>
      </c>
      <c r="BE17" s="13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50)</f>
        <v>27761</v>
      </c>
      <c r="BF17" s="64">
        <f t="shared" si="11"/>
        <v>52637</v>
      </c>
      <c r="BG17" s="13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50)</f>
        <v>24656</v>
      </c>
      <c r="BH17" s="13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50)</f>
        <v>27463</v>
      </c>
      <c r="BI17" s="64">
        <f t="shared" si="12"/>
        <v>52119</v>
      </c>
      <c r="BJ17" s="13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50)</f>
        <v>24980</v>
      </c>
      <c r="BK17" s="13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50)</f>
        <v>27607</v>
      </c>
      <c r="BL17" s="64">
        <f t="shared" si="13"/>
        <v>52587</v>
      </c>
      <c r="BM17" s="13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50)</f>
        <v>25625</v>
      </c>
      <c r="BN17" s="13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50)</f>
        <v>28525</v>
      </c>
      <c r="BO17" s="64">
        <f t="shared" si="14"/>
        <v>54150</v>
      </c>
      <c r="BP17" s="13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50)</f>
        <v>26198</v>
      </c>
      <c r="BQ17" s="13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50)</f>
        <v>29006</v>
      </c>
      <c r="BR17" s="64">
        <f t="shared" si="15"/>
        <v>55204</v>
      </c>
      <c r="BS17" s="13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50)</f>
        <v>26285</v>
      </c>
      <c r="BT17" s="13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50)</f>
        <v>29075</v>
      </c>
      <c r="BU17" s="64">
        <f t="shared" si="16"/>
        <v>55360</v>
      </c>
      <c r="BV17"/>
      <c r="BW17"/>
      <c r="BX17"/>
      <c r="BY17"/>
      <c r="BZ17"/>
      <c r="CA17"/>
      <c r="CB17"/>
      <c r="CC17"/>
    </row>
    <row r="18" spans="1:81" s="54" customFormat="1" ht="14.1" customHeight="1">
      <c r="A18" s="68" t="s">
        <v>92</v>
      </c>
      <c r="B18" s="67">
        <v>24054</v>
      </c>
      <c r="C18" s="21">
        <v>23744</v>
      </c>
      <c r="D18" s="65">
        <v>47798</v>
      </c>
      <c r="E18" s="66">
        <v>26007</v>
      </c>
      <c r="F18" s="21">
        <v>26022</v>
      </c>
      <c r="G18" s="64">
        <v>52029</v>
      </c>
      <c r="H18" s="67">
        <v>27725</v>
      </c>
      <c r="I18" s="21">
        <v>27891</v>
      </c>
      <c r="J18" s="64">
        <v>55616</v>
      </c>
      <c r="K18" s="67">
        <v>28329</v>
      </c>
      <c r="L18" s="21">
        <v>29101</v>
      </c>
      <c r="M18" s="64">
        <v>57430</v>
      </c>
      <c r="N18" s="67">
        <v>28941</v>
      </c>
      <c r="O18" s="21">
        <v>29975</v>
      </c>
      <c r="P18" s="64">
        <v>58916</v>
      </c>
      <c r="Q18" s="67">
        <v>29587</v>
      </c>
      <c r="R18" s="21">
        <v>31075</v>
      </c>
      <c r="S18" s="64">
        <v>60662</v>
      </c>
      <c r="T18" s="67">
        <v>29460</v>
      </c>
      <c r="U18" s="21">
        <v>31331</v>
      </c>
      <c r="V18" s="64">
        <f t="shared" si="0"/>
        <v>60791</v>
      </c>
      <c r="W18" s="137">
        <v>29237</v>
      </c>
      <c r="X18" s="30">
        <v>31625</v>
      </c>
      <c r="Y18" s="64">
        <v>60862</v>
      </c>
      <c r="Z18" s="13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55)</f>
        <v>29271</v>
      </c>
      <c r="AA18" s="13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55)</f>
        <v>31910</v>
      </c>
      <c r="AB18" s="64">
        <f t="shared" si="1"/>
        <v>61181</v>
      </c>
      <c r="AC18" s="13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55)</f>
        <v>29148</v>
      </c>
      <c r="AD18" s="13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55)</f>
        <v>32082</v>
      </c>
      <c r="AE18" s="64">
        <f t="shared" si="2"/>
        <v>61230</v>
      </c>
      <c r="AF18" s="13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55)</f>
        <v>29222</v>
      </c>
      <c r="AG18" s="13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55)</f>
        <v>32141</v>
      </c>
      <c r="AH18" s="64">
        <f t="shared" si="3"/>
        <v>61363</v>
      </c>
      <c r="AI18" s="13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55)</f>
        <v>29169</v>
      </c>
      <c r="AJ18" s="13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55)</f>
        <v>32218</v>
      </c>
      <c r="AK18" s="64">
        <f t="shared" si="4"/>
        <v>61387</v>
      </c>
      <c r="AL18" s="13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55)</f>
        <v>29097</v>
      </c>
      <c r="AM18" s="13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55)</f>
        <v>32205</v>
      </c>
      <c r="AN18" s="64">
        <f t="shared" si="5"/>
        <v>61302</v>
      </c>
      <c r="AO18" s="13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55)</f>
        <v>28996</v>
      </c>
      <c r="AP18" s="13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55)</f>
        <v>32286</v>
      </c>
      <c r="AQ18" s="64">
        <f t="shared" si="6"/>
        <v>61282</v>
      </c>
      <c r="AR18" s="13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55)</f>
        <v>29068</v>
      </c>
      <c r="AS18" s="13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55)</f>
        <v>32353</v>
      </c>
      <c r="AT18" s="64">
        <f t="shared" si="7"/>
        <v>61421</v>
      </c>
      <c r="AU18" s="13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55)</f>
        <v>28964</v>
      </c>
      <c r="AV18" s="13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55)</f>
        <v>32412</v>
      </c>
      <c r="AW18" s="64">
        <f t="shared" si="8"/>
        <v>61376</v>
      </c>
      <c r="AX18" s="13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55)</f>
        <v>28800</v>
      </c>
      <c r="AY18" s="13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55)</f>
        <v>32083</v>
      </c>
      <c r="AZ18" s="64">
        <f t="shared" si="9"/>
        <v>60883</v>
      </c>
      <c r="BA18" s="13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55)</f>
        <v>28392</v>
      </c>
      <c r="BB18" s="13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55)</f>
        <v>31602</v>
      </c>
      <c r="BC18" s="64">
        <f t="shared" si="10"/>
        <v>59994</v>
      </c>
      <c r="BD18" s="13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55)</f>
        <v>28052</v>
      </c>
      <c r="BE18" s="13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55)</f>
        <v>31063</v>
      </c>
      <c r="BF18" s="64">
        <f t="shared" si="11"/>
        <v>59115</v>
      </c>
      <c r="BG18" s="13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55)</f>
        <v>27418</v>
      </c>
      <c r="BH18" s="13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55)</f>
        <v>30381</v>
      </c>
      <c r="BI18" s="64">
        <f t="shared" si="12"/>
        <v>57799</v>
      </c>
      <c r="BJ18" s="13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55)</f>
        <v>26622</v>
      </c>
      <c r="BK18" s="13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55)</f>
        <v>29813</v>
      </c>
      <c r="BL18" s="64">
        <f t="shared" si="13"/>
        <v>56435</v>
      </c>
      <c r="BM18" s="13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55)</f>
        <v>26227</v>
      </c>
      <c r="BN18" s="13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55)</f>
        <v>29304</v>
      </c>
      <c r="BO18" s="64">
        <f t="shared" si="14"/>
        <v>55531</v>
      </c>
      <c r="BP18" s="13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55)</f>
        <v>25751</v>
      </c>
      <c r="BQ18" s="13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55)</f>
        <v>28937</v>
      </c>
      <c r="BR18" s="64">
        <f t="shared" si="15"/>
        <v>54688</v>
      </c>
      <c r="BS18" s="13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55)</f>
        <v>25538</v>
      </c>
      <c r="BT18" s="13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55)</f>
        <v>28683</v>
      </c>
      <c r="BU18" s="64">
        <f t="shared" si="16"/>
        <v>54221</v>
      </c>
      <c r="BV18"/>
      <c r="BW18"/>
      <c r="BX18"/>
      <c r="BY18"/>
      <c r="BZ18"/>
      <c r="CA18"/>
      <c r="CB18"/>
      <c r="CC18"/>
    </row>
    <row r="19" spans="1:81" s="54" customFormat="1" ht="14.1" customHeight="1">
      <c r="A19" s="68" t="s">
        <v>93</v>
      </c>
      <c r="B19" s="67">
        <v>17479</v>
      </c>
      <c r="C19" s="21">
        <v>17229</v>
      </c>
      <c r="D19" s="65">
        <v>34708</v>
      </c>
      <c r="E19" s="66">
        <v>18307</v>
      </c>
      <c r="F19" s="21">
        <v>17994</v>
      </c>
      <c r="G19" s="64">
        <v>36301</v>
      </c>
      <c r="H19" s="67">
        <v>18874</v>
      </c>
      <c r="I19" s="21">
        <v>18746</v>
      </c>
      <c r="J19" s="64">
        <v>37620</v>
      </c>
      <c r="K19" s="67">
        <v>19716</v>
      </c>
      <c r="L19" s="21">
        <v>19512</v>
      </c>
      <c r="M19" s="64">
        <v>39228</v>
      </c>
      <c r="N19" s="67">
        <v>20801</v>
      </c>
      <c r="O19" s="21">
        <v>20646</v>
      </c>
      <c r="P19" s="64">
        <v>41447</v>
      </c>
      <c r="Q19" s="67">
        <v>21892</v>
      </c>
      <c r="R19" s="21">
        <v>22218</v>
      </c>
      <c r="S19" s="64">
        <v>44110</v>
      </c>
      <c r="T19" s="67">
        <v>23673</v>
      </c>
      <c r="U19" s="21">
        <v>24139</v>
      </c>
      <c r="V19" s="64">
        <f t="shared" si="0"/>
        <v>47812</v>
      </c>
      <c r="W19" s="137">
        <v>25704</v>
      </c>
      <c r="X19" s="30">
        <v>26537</v>
      </c>
      <c r="Y19" s="64">
        <v>52241</v>
      </c>
      <c r="Z19" s="13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60)</f>
        <v>26908</v>
      </c>
      <c r="AA19" s="13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60)</f>
        <v>28282</v>
      </c>
      <c r="AB19" s="64">
        <f t="shared" si="1"/>
        <v>55190</v>
      </c>
      <c r="AC19" s="13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60)</f>
        <v>27705</v>
      </c>
      <c r="AD19" s="13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60)</f>
        <v>29433</v>
      </c>
      <c r="AE19" s="64">
        <f t="shared" si="2"/>
        <v>57138</v>
      </c>
      <c r="AF19" s="13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60)</f>
        <v>28669</v>
      </c>
      <c r="AG19" s="13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60)</f>
        <v>30713</v>
      </c>
      <c r="AH19" s="64">
        <f t="shared" si="3"/>
        <v>59382</v>
      </c>
      <c r="AI19" s="13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60)</f>
        <v>28573</v>
      </c>
      <c r="AJ19" s="13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60)</f>
        <v>30986</v>
      </c>
      <c r="AK19" s="64">
        <f t="shared" si="4"/>
        <v>59559</v>
      </c>
      <c r="AL19" s="13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60)</f>
        <v>28399</v>
      </c>
      <c r="AM19" s="13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60)</f>
        <v>31201</v>
      </c>
      <c r="AN19" s="64">
        <f t="shared" si="5"/>
        <v>59600</v>
      </c>
      <c r="AO19" s="13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60)</f>
        <v>28555</v>
      </c>
      <c r="AP19" s="13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60)</f>
        <v>31385</v>
      </c>
      <c r="AQ19" s="64">
        <f t="shared" si="6"/>
        <v>59940</v>
      </c>
      <c r="AR19" s="13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60)</f>
        <v>28636</v>
      </c>
      <c r="AS19" s="13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60)</f>
        <v>31723</v>
      </c>
      <c r="AT19" s="64">
        <f t="shared" si="7"/>
        <v>60359</v>
      </c>
      <c r="AU19" s="13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60)</f>
        <v>28600</v>
      </c>
      <c r="AV19" s="13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60)</f>
        <v>31673</v>
      </c>
      <c r="AW19" s="64">
        <f t="shared" si="8"/>
        <v>60273</v>
      </c>
      <c r="AX19" s="13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60)</f>
        <v>28409</v>
      </c>
      <c r="AY19" s="13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60)</f>
        <v>31716</v>
      </c>
      <c r="AZ19" s="64">
        <f t="shared" si="9"/>
        <v>60125</v>
      </c>
      <c r="BA19" s="13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60)</f>
        <v>28152</v>
      </c>
      <c r="BB19" s="13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60)</f>
        <v>31522</v>
      </c>
      <c r="BC19" s="64">
        <f t="shared" si="10"/>
        <v>59674</v>
      </c>
      <c r="BD19" s="13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60)</f>
        <v>27912</v>
      </c>
      <c r="BE19" s="13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60)</f>
        <v>31363</v>
      </c>
      <c r="BF19" s="64">
        <f t="shared" si="11"/>
        <v>59275</v>
      </c>
      <c r="BG19" s="13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60)</f>
        <v>27824</v>
      </c>
      <c r="BH19" s="13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60)</f>
        <v>31385</v>
      </c>
      <c r="BI19" s="64">
        <f t="shared" si="12"/>
        <v>59209</v>
      </c>
      <c r="BJ19" s="13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60)</f>
        <v>27839</v>
      </c>
      <c r="BK19" s="13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60)</f>
        <v>31474</v>
      </c>
      <c r="BL19" s="64">
        <f t="shared" si="13"/>
        <v>59313</v>
      </c>
      <c r="BM19" s="13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60)</f>
        <v>27960.1</v>
      </c>
      <c r="BN19" s="13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60)</f>
        <v>31568.1</v>
      </c>
      <c r="BO19" s="64">
        <f t="shared" si="14"/>
        <v>59528.2</v>
      </c>
      <c r="BP19" s="13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60)</f>
        <v>28053</v>
      </c>
      <c r="BQ19" s="13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60)</f>
        <v>31502</v>
      </c>
      <c r="BR19" s="64">
        <f t="shared" si="15"/>
        <v>59555</v>
      </c>
      <c r="BS19" s="13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60)</f>
        <v>28036</v>
      </c>
      <c r="BT19" s="13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60)</f>
        <v>31569</v>
      </c>
      <c r="BU19" s="64">
        <f t="shared" si="16"/>
        <v>59605</v>
      </c>
      <c r="BV19"/>
      <c r="BW19"/>
      <c r="BX19"/>
      <c r="BY19"/>
      <c r="BZ19"/>
      <c r="CA19"/>
      <c r="CB19"/>
      <c r="CC19"/>
    </row>
    <row r="20" spans="1:81" s="54" customFormat="1" ht="14.1" customHeight="1">
      <c r="A20" s="68" t="s">
        <v>94</v>
      </c>
      <c r="B20" s="67">
        <v>12558</v>
      </c>
      <c r="C20" s="21">
        <v>12945</v>
      </c>
      <c r="D20" s="65">
        <v>25503</v>
      </c>
      <c r="E20" s="66">
        <v>13298</v>
      </c>
      <c r="F20" s="21">
        <v>13675</v>
      </c>
      <c r="G20" s="64">
        <v>26973</v>
      </c>
      <c r="H20" s="67">
        <v>13920</v>
      </c>
      <c r="I20" s="21">
        <v>14234</v>
      </c>
      <c r="J20" s="64">
        <v>28154</v>
      </c>
      <c r="K20" s="67">
        <v>14444</v>
      </c>
      <c r="L20" s="21">
        <v>14677</v>
      </c>
      <c r="M20" s="64">
        <v>29121</v>
      </c>
      <c r="N20" s="67">
        <v>15026</v>
      </c>
      <c r="O20" s="21">
        <v>15433</v>
      </c>
      <c r="P20" s="64">
        <v>30459</v>
      </c>
      <c r="Q20" s="67">
        <v>15858</v>
      </c>
      <c r="R20" s="21">
        <v>16198</v>
      </c>
      <c r="S20" s="64">
        <v>32056</v>
      </c>
      <c r="T20" s="67">
        <v>16555</v>
      </c>
      <c r="U20" s="21">
        <v>17058</v>
      </c>
      <c r="V20" s="64">
        <f t="shared" si="0"/>
        <v>33613</v>
      </c>
      <c r="W20" s="137">
        <v>17426</v>
      </c>
      <c r="X20" s="30">
        <v>17963</v>
      </c>
      <c r="Y20" s="64">
        <v>35389</v>
      </c>
      <c r="Z20" s="13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65)</f>
        <v>18468</v>
      </c>
      <c r="AA20" s="13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65)</f>
        <v>18990</v>
      </c>
      <c r="AB20" s="64">
        <f t="shared" si="1"/>
        <v>37458</v>
      </c>
      <c r="AC20" s="13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65)</f>
        <v>19706</v>
      </c>
      <c r="AD20" s="13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65)</f>
        <v>20200</v>
      </c>
      <c r="AE20" s="64">
        <f t="shared" si="2"/>
        <v>39906</v>
      </c>
      <c r="AF20" s="13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65)</f>
        <v>20933</v>
      </c>
      <c r="AG20" s="13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65)</f>
        <v>21918</v>
      </c>
      <c r="AH20" s="64">
        <f t="shared" si="3"/>
        <v>42851</v>
      </c>
      <c r="AI20" s="13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65)</f>
        <v>22815</v>
      </c>
      <c r="AJ20" s="13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65)</f>
        <v>23929</v>
      </c>
      <c r="AK20" s="64">
        <f t="shared" si="4"/>
        <v>46744</v>
      </c>
      <c r="AL20" s="13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65)</f>
        <v>24662</v>
      </c>
      <c r="AM20" s="13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65)</f>
        <v>26050</v>
      </c>
      <c r="AN20" s="64">
        <f t="shared" si="5"/>
        <v>50712</v>
      </c>
      <c r="AO20" s="13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65)</f>
        <v>25580</v>
      </c>
      <c r="AP20" s="13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65)</f>
        <v>27697</v>
      </c>
      <c r="AQ20" s="64">
        <f t="shared" si="6"/>
        <v>53277</v>
      </c>
      <c r="AR20" s="13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65)</f>
        <v>26282</v>
      </c>
      <c r="AS20" s="13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65)</f>
        <v>28762</v>
      </c>
      <c r="AT20" s="64">
        <f t="shared" si="7"/>
        <v>55044</v>
      </c>
      <c r="AU20" s="13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65)</f>
        <v>27249</v>
      </c>
      <c r="AV20" s="13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65)</f>
        <v>29916</v>
      </c>
      <c r="AW20" s="64">
        <f t="shared" si="8"/>
        <v>57165</v>
      </c>
      <c r="AX20" s="13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65)</f>
        <v>27107</v>
      </c>
      <c r="AY20" s="13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65)</f>
        <v>30108</v>
      </c>
      <c r="AZ20" s="64">
        <f t="shared" si="9"/>
        <v>57215</v>
      </c>
      <c r="BA20" s="13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65)</f>
        <v>26942</v>
      </c>
      <c r="BB20" s="13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65)</f>
        <v>30249</v>
      </c>
      <c r="BC20" s="64">
        <f t="shared" si="10"/>
        <v>57191</v>
      </c>
      <c r="BD20" s="13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65)</f>
        <v>26990</v>
      </c>
      <c r="BE20" s="13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65)</f>
        <v>30349</v>
      </c>
      <c r="BF20" s="64">
        <f t="shared" si="11"/>
        <v>57339</v>
      </c>
      <c r="BG20" s="13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65)</f>
        <v>27016</v>
      </c>
      <c r="BH20" s="13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65)</f>
        <v>30504</v>
      </c>
      <c r="BI20" s="64">
        <f t="shared" si="12"/>
        <v>57520</v>
      </c>
      <c r="BJ20" s="13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65)</f>
        <v>26960</v>
      </c>
      <c r="BK20" s="13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65)</f>
        <v>30492</v>
      </c>
      <c r="BL20" s="64">
        <f t="shared" si="13"/>
        <v>57452</v>
      </c>
      <c r="BM20" s="13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65)</f>
        <v>27136</v>
      </c>
      <c r="BN20" s="13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65)</f>
        <v>30855</v>
      </c>
      <c r="BO20" s="64">
        <f t="shared" si="14"/>
        <v>57991</v>
      </c>
      <c r="BP20" s="13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65)</f>
        <v>27152</v>
      </c>
      <c r="BQ20" s="13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65)</f>
        <v>31124</v>
      </c>
      <c r="BR20" s="64">
        <f t="shared" si="15"/>
        <v>58276</v>
      </c>
      <c r="BS20" s="13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65)</f>
        <v>27333</v>
      </c>
      <c r="BT20" s="13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65)</f>
        <v>31228</v>
      </c>
      <c r="BU20" s="64">
        <f t="shared" si="16"/>
        <v>58561</v>
      </c>
      <c r="BV20"/>
      <c r="BW20"/>
      <c r="BX20"/>
      <c r="BY20"/>
      <c r="BZ20"/>
      <c r="CA20"/>
      <c r="CB20"/>
      <c r="CC20"/>
    </row>
    <row r="21" spans="1:81" s="54" customFormat="1" ht="14.1" customHeight="1">
      <c r="A21" s="68" t="s">
        <v>95</v>
      </c>
      <c r="B21" s="67">
        <v>11467</v>
      </c>
      <c r="C21" s="21">
        <v>13298</v>
      </c>
      <c r="D21" s="65">
        <v>24765</v>
      </c>
      <c r="E21" s="66">
        <v>11649</v>
      </c>
      <c r="F21" s="21">
        <v>13251</v>
      </c>
      <c r="G21" s="64">
        <v>24900</v>
      </c>
      <c r="H21" s="67">
        <v>11509</v>
      </c>
      <c r="I21" s="21">
        <v>13016</v>
      </c>
      <c r="J21" s="64">
        <v>24525</v>
      </c>
      <c r="K21" s="67">
        <v>11452</v>
      </c>
      <c r="L21" s="21">
        <v>12868</v>
      </c>
      <c r="M21" s="64">
        <v>24320</v>
      </c>
      <c r="N21" s="67">
        <v>11512</v>
      </c>
      <c r="O21" s="21">
        <v>12627</v>
      </c>
      <c r="P21" s="64">
        <v>24139</v>
      </c>
      <c r="Q21" s="67">
        <v>11646</v>
      </c>
      <c r="R21" s="21">
        <v>12703</v>
      </c>
      <c r="S21" s="64">
        <v>24349</v>
      </c>
      <c r="T21" s="67">
        <v>12171</v>
      </c>
      <c r="U21" s="21">
        <v>13071</v>
      </c>
      <c r="V21" s="64">
        <f t="shared" si="0"/>
        <v>25242</v>
      </c>
      <c r="W21" s="137">
        <v>12857</v>
      </c>
      <c r="X21" s="30">
        <v>13750</v>
      </c>
      <c r="Y21" s="64">
        <v>26607</v>
      </c>
      <c r="Z21" s="13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70)</f>
        <v>13472</v>
      </c>
      <c r="AA21" s="13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70)</f>
        <v>14329</v>
      </c>
      <c r="AB21" s="64">
        <f t="shared" si="1"/>
        <v>27801</v>
      </c>
      <c r="AC21" s="13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70)</f>
        <v>14102</v>
      </c>
      <c r="AD21" s="13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70)</f>
        <v>15164</v>
      </c>
      <c r="AE21" s="64">
        <f t="shared" si="2"/>
        <v>29266</v>
      </c>
      <c r="AF21" s="13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70)</f>
        <v>15009</v>
      </c>
      <c r="AG21" s="13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70)</f>
        <v>16067</v>
      </c>
      <c r="AH21" s="64">
        <f t="shared" si="3"/>
        <v>31076</v>
      </c>
      <c r="AI21" s="13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70)</f>
        <v>15618</v>
      </c>
      <c r="AJ21" s="13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70)</f>
        <v>16762</v>
      </c>
      <c r="AK21" s="64">
        <f t="shared" si="4"/>
        <v>32380</v>
      </c>
      <c r="AL21" s="13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70)</f>
        <v>16233</v>
      </c>
      <c r="AM21" s="13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70)</f>
        <v>17568</v>
      </c>
      <c r="AN21" s="64">
        <f t="shared" si="5"/>
        <v>33801</v>
      </c>
      <c r="AO21" s="13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70)</f>
        <v>17302</v>
      </c>
      <c r="AP21" s="13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70)</f>
        <v>18468</v>
      </c>
      <c r="AQ21" s="64">
        <f t="shared" si="6"/>
        <v>35770</v>
      </c>
      <c r="AR21" s="13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70)</f>
        <v>18498</v>
      </c>
      <c r="AS21" s="13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70)</f>
        <v>19766</v>
      </c>
      <c r="AT21" s="64">
        <f t="shared" si="7"/>
        <v>38264</v>
      </c>
      <c r="AU21" s="13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70)</f>
        <v>19476</v>
      </c>
      <c r="AV21" s="13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70)</f>
        <v>21200</v>
      </c>
      <c r="AW21" s="64">
        <f t="shared" si="8"/>
        <v>40676</v>
      </c>
      <c r="AX21" s="13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70)</f>
        <v>21110</v>
      </c>
      <c r="AY21" s="13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70)</f>
        <v>23184</v>
      </c>
      <c r="AZ21" s="64">
        <f t="shared" si="9"/>
        <v>44294</v>
      </c>
      <c r="BA21" s="13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70)</f>
        <v>22641</v>
      </c>
      <c r="BB21" s="13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70)</f>
        <v>25079</v>
      </c>
      <c r="BC21" s="64">
        <f t="shared" si="10"/>
        <v>47720</v>
      </c>
      <c r="BD21" s="13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70)</f>
        <v>23438</v>
      </c>
      <c r="BE21" s="13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70)</f>
        <v>26578</v>
      </c>
      <c r="BF21" s="64">
        <f t="shared" si="11"/>
        <v>50016</v>
      </c>
      <c r="BG21" s="13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70)</f>
        <v>23888</v>
      </c>
      <c r="BH21" s="13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70)</f>
        <v>27498</v>
      </c>
      <c r="BI21" s="64">
        <f t="shared" si="12"/>
        <v>51386</v>
      </c>
      <c r="BJ21" s="13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70)</f>
        <v>24925</v>
      </c>
      <c r="BK21" s="13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70)</f>
        <v>28615</v>
      </c>
      <c r="BL21" s="64">
        <f t="shared" si="13"/>
        <v>53540</v>
      </c>
      <c r="BM21" s="13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70)</f>
        <v>25080</v>
      </c>
      <c r="BN21" s="13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70)</f>
        <v>28952</v>
      </c>
      <c r="BO21" s="64">
        <f t="shared" si="14"/>
        <v>54032</v>
      </c>
      <c r="BP21" s="13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70)</f>
        <v>25311</v>
      </c>
      <c r="BQ21" s="13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70)</f>
        <v>29318</v>
      </c>
      <c r="BR21" s="64">
        <f t="shared" si="15"/>
        <v>54629</v>
      </c>
      <c r="BS21" s="13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70)</f>
        <v>25556</v>
      </c>
      <c r="BT21" s="13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70)</f>
        <v>29683</v>
      </c>
      <c r="BU21" s="64">
        <f t="shared" si="16"/>
        <v>55239</v>
      </c>
      <c r="BV21"/>
      <c r="BW21"/>
      <c r="BX21"/>
      <c r="BY21"/>
      <c r="BZ21"/>
      <c r="CA21"/>
      <c r="CB21"/>
      <c r="CC21"/>
    </row>
    <row r="22" spans="1:81" s="54" customFormat="1" ht="14.1" customHeight="1">
      <c r="A22" s="68" t="s">
        <v>96</v>
      </c>
      <c r="B22" s="67">
        <v>6381</v>
      </c>
      <c r="C22" s="21">
        <v>11691</v>
      </c>
      <c r="D22" s="65">
        <v>18072</v>
      </c>
      <c r="E22" s="66">
        <v>7158</v>
      </c>
      <c r="F22" s="21">
        <v>11997</v>
      </c>
      <c r="G22" s="64">
        <v>19155</v>
      </c>
      <c r="H22" s="67">
        <v>8042</v>
      </c>
      <c r="I22" s="21">
        <v>12074</v>
      </c>
      <c r="J22" s="64">
        <v>20116</v>
      </c>
      <c r="K22" s="67">
        <v>8683</v>
      </c>
      <c r="L22" s="21">
        <v>12084</v>
      </c>
      <c r="M22" s="64">
        <v>20767</v>
      </c>
      <c r="N22" s="67">
        <v>9420</v>
      </c>
      <c r="O22" s="21">
        <v>12249</v>
      </c>
      <c r="P22" s="64">
        <v>21669</v>
      </c>
      <c r="Q22" s="67">
        <v>10106</v>
      </c>
      <c r="R22" s="21">
        <v>12348</v>
      </c>
      <c r="S22" s="64">
        <v>22454</v>
      </c>
      <c r="T22" s="67">
        <v>10228</v>
      </c>
      <c r="U22" s="21">
        <v>12307</v>
      </c>
      <c r="V22" s="64">
        <f t="shared" si="0"/>
        <v>22535</v>
      </c>
      <c r="W22" s="137">
        <v>10332</v>
      </c>
      <c r="X22" s="30">
        <v>12226</v>
      </c>
      <c r="Y22" s="64">
        <v>22558</v>
      </c>
      <c r="Z22" s="13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75)</f>
        <v>10406</v>
      </c>
      <c r="AA22" s="13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75)</f>
        <v>12231</v>
      </c>
      <c r="AB22" s="64">
        <f t="shared" si="1"/>
        <v>22637</v>
      </c>
      <c r="AC22" s="13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75)</f>
        <v>10538</v>
      </c>
      <c r="AD22" s="13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75)</f>
        <v>12222</v>
      </c>
      <c r="AE22" s="64">
        <f t="shared" si="2"/>
        <v>22760</v>
      </c>
      <c r="AF22" s="13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75)</f>
        <v>10703</v>
      </c>
      <c r="AG22" s="13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75)</f>
        <v>12228</v>
      </c>
      <c r="AH22" s="64">
        <f t="shared" si="3"/>
        <v>22931</v>
      </c>
      <c r="AI22" s="13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75)</f>
        <v>11161</v>
      </c>
      <c r="AJ22" s="13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75)</f>
        <v>12619</v>
      </c>
      <c r="AK22" s="64">
        <f t="shared" si="4"/>
        <v>23780</v>
      </c>
      <c r="AL22" s="13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75)</f>
        <v>11681</v>
      </c>
      <c r="AM22" s="13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75)</f>
        <v>13090</v>
      </c>
      <c r="AN22" s="64">
        <f t="shared" si="5"/>
        <v>24771</v>
      </c>
      <c r="AO22" s="13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75)</f>
        <v>12218</v>
      </c>
      <c r="AP22" s="13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75)</f>
        <v>13659</v>
      </c>
      <c r="AQ22" s="64">
        <f t="shared" si="6"/>
        <v>25877</v>
      </c>
      <c r="AR22" s="13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75)</f>
        <v>12830</v>
      </c>
      <c r="AS22" s="13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75)</f>
        <v>14344</v>
      </c>
      <c r="AT22" s="64">
        <f t="shared" si="7"/>
        <v>27174</v>
      </c>
      <c r="AU22" s="13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75)</f>
        <v>13483</v>
      </c>
      <c r="AV22" s="13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75)</f>
        <v>15078</v>
      </c>
      <c r="AW22" s="64">
        <f t="shared" si="8"/>
        <v>28561</v>
      </c>
      <c r="AX22" s="13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75)</f>
        <v>14067</v>
      </c>
      <c r="AY22" s="13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75)</f>
        <v>15683</v>
      </c>
      <c r="AZ22" s="64">
        <f t="shared" si="9"/>
        <v>29750</v>
      </c>
      <c r="BA22" s="13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75)</f>
        <v>14585</v>
      </c>
      <c r="BB22" s="13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75)</f>
        <v>16437</v>
      </c>
      <c r="BC22" s="64">
        <f t="shared" si="10"/>
        <v>31022</v>
      </c>
      <c r="BD22" s="13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75)</f>
        <v>15496</v>
      </c>
      <c r="BE22" s="13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75)</f>
        <v>17260</v>
      </c>
      <c r="BF22" s="64">
        <f t="shared" si="11"/>
        <v>32756</v>
      </c>
      <c r="BG22" s="13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75)</f>
        <v>16622</v>
      </c>
      <c r="BH22" s="13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75)</f>
        <v>18411</v>
      </c>
      <c r="BI22" s="64">
        <f t="shared" si="12"/>
        <v>35033</v>
      </c>
      <c r="BJ22" s="13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75)</f>
        <v>17423</v>
      </c>
      <c r="BK22" s="13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75)</f>
        <v>19777</v>
      </c>
      <c r="BL22" s="64">
        <f t="shared" si="13"/>
        <v>37200</v>
      </c>
      <c r="BM22" s="13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75)</f>
        <v>19052</v>
      </c>
      <c r="BN22" s="13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75)</f>
        <v>21790</v>
      </c>
      <c r="BO22" s="64">
        <f t="shared" si="14"/>
        <v>40842</v>
      </c>
      <c r="BP22" s="13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75)</f>
        <v>20588</v>
      </c>
      <c r="BQ22" s="13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75)</f>
        <v>23676</v>
      </c>
      <c r="BR22" s="64">
        <f t="shared" si="15"/>
        <v>44264</v>
      </c>
      <c r="BS22" s="13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75)</f>
        <v>21479</v>
      </c>
      <c r="BT22" s="13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75)</f>
        <v>25152</v>
      </c>
      <c r="BU22" s="64">
        <f t="shared" si="16"/>
        <v>46631</v>
      </c>
      <c r="BV22"/>
      <c r="BW22"/>
      <c r="BX22"/>
      <c r="BY22"/>
      <c r="BZ22"/>
      <c r="CA22"/>
      <c r="CB22"/>
      <c r="CC22"/>
    </row>
    <row r="23" spans="1:81" s="54" customFormat="1" ht="14.1" customHeight="1">
      <c r="A23" s="68" t="s">
        <v>97</v>
      </c>
      <c r="B23" s="67">
        <v>3453</v>
      </c>
      <c r="C23" s="21">
        <v>7766</v>
      </c>
      <c r="D23" s="65">
        <v>11219</v>
      </c>
      <c r="E23" s="66">
        <v>3602</v>
      </c>
      <c r="F23" s="21">
        <v>8202</v>
      </c>
      <c r="G23" s="64">
        <v>11804</v>
      </c>
      <c r="H23" s="67">
        <v>3812</v>
      </c>
      <c r="I23" s="21">
        <v>8637</v>
      </c>
      <c r="J23" s="64">
        <v>12449</v>
      </c>
      <c r="K23" s="67">
        <v>3890</v>
      </c>
      <c r="L23" s="21">
        <v>8835</v>
      </c>
      <c r="M23" s="64">
        <v>12725</v>
      </c>
      <c r="N23" s="67">
        <v>4252</v>
      </c>
      <c r="O23" s="21">
        <v>9232</v>
      </c>
      <c r="P23" s="64">
        <v>13484</v>
      </c>
      <c r="Q23" s="67">
        <v>4647</v>
      </c>
      <c r="R23" s="21">
        <v>9514</v>
      </c>
      <c r="S23" s="64">
        <v>14161</v>
      </c>
      <c r="T23" s="67">
        <v>5396</v>
      </c>
      <c r="U23" s="21">
        <v>9808</v>
      </c>
      <c r="V23" s="64">
        <f t="shared" si="0"/>
        <v>15204</v>
      </c>
      <c r="W23" s="137">
        <v>6151</v>
      </c>
      <c r="X23" s="30">
        <v>9980</v>
      </c>
      <c r="Y23" s="64">
        <v>16131</v>
      </c>
      <c r="Z23" s="13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80)</f>
        <v>6963</v>
      </c>
      <c r="AA23" s="13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80)</f>
        <v>10179</v>
      </c>
      <c r="AB23" s="64">
        <f t="shared" si="1"/>
        <v>17142</v>
      </c>
      <c r="AC23" s="13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80)</f>
        <v>7656</v>
      </c>
      <c r="AD23" s="13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80)</f>
        <v>10553</v>
      </c>
      <c r="AE23" s="64">
        <f t="shared" si="2"/>
        <v>18209</v>
      </c>
      <c r="AF23" s="13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80)</f>
        <v>8348</v>
      </c>
      <c r="AG23" s="13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80)</f>
        <v>10716</v>
      </c>
      <c r="AH23" s="64">
        <f t="shared" si="3"/>
        <v>19064</v>
      </c>
      <c r="AI23" s="13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80)</f>
        <v>8400</v>
      </c>
      <c r="AJ23" s="13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80)</f>
        <v>10706</v>
      </c>
      <c r="AK23" s="64">
        <f t="shared" si="4"/>
        <v>19106</v>
      </c>
      <c r="AL23" s="13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80)</f>
        <v>8527</v>
      </c>
      <c r="AM23" s="13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80)</f>
        <v>10700</v>
      </c>
      <c r="AN23" s="64">
        <f t="shared" si="5"/>
        <v>19227</v>
      </c>
      <c r="AO23" s="13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80)</f>
        <v>8600</v>
      </c>
      <c r="AP23" s="13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80)</f>
        <v>10743</v>
      </c>
      <c r="AQ23" s="64">
        <f t="shared" si="6"/>
        <v>19343</v>
      </c>
      <c r="AR23" s="13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80)</f>
        <v>8714</v>
      </c>
      <c r="AS23" s="13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80)</f>
        <v>10694</v>
      </c>
      <c r="AT23" s="64">
        <f t="shared" si="7"/>
        <v>19408</v>
      </c>
      <c r="AU23" s="13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80)</f>
        <v>8722</v>
      </c>
      <c r="AV23" s="13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80)</f>
        <v>10641</v>
      </c>
      <c r="AW23" s="64">
        <f t="shared" si="8"/>
        <v>19363</v>
      </c>
      <c r="AX23" s="13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80)</f>
        <v>9127</v>
      </c>
      <c r="AY23" s="13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80)</f>
        <v>10980</v>
      </c>
      <c r="AZ23" s="64">
        <f t="shared" si="9"/>
        <v>20107</v>
      </c>
      <c r="BA23" s="13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80)</f>
        <v>9587</v>
      </c>
      <c r="BB23" s="13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80)</f>
        <v>11368</v>
      </c>
      <c r="BC23" s="64">
        <f t="shared" si="10"/>
        <v>20955</v>
      </c>
      <c r="BD23" s="13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80)</f>
        <v>9989</v>
      </c>
      <c r="BE23" s="13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80)</f>
        <v>11838</v>
      </c>
      <c r="BF23" s="64">
        <f t="shared" si="11"/>
        <v>21827</v>
      </c>
      <c r="BG23" s="13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80)</f>
        <v>10546</v>
      </c>
      <c r="BH23" s="13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80)</f>
        <v>12407</v>
      </c>
      <c r="BI23" s="64">
        <f t="shared" si="12"/>
        <v>22953</v>
      </c>
      <c r="BJ23" s="13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80)</f>
        <v>11161</v>
      </c>
      <c r="BK23" s="13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80)</f>
        <v>13092</v>
      </c>
      <c r="BL23" s="64">
        <f t="shared" si="13"/>
        <v>24253</v>
      </c>
      <c r="BM23" s="13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80)</f>
        <v>11694</v>
      </c>
      <c r="BN23" s="13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80)</f>
        <v>13750</v>
      </c>
      <c r="BO23" s="64">
        <f t="shared" si="14"/>
        <v>25444</v>
      </c>
      <c r="BP23" s="13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80)</f>
        <v>12252</v>
      </c>
      <c r="BQ23" s="13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80)</f>
        <v>14461</v>
      </c>
      <c r="BR23" s="64">
        <f t="shared" si="15"/>
        <v>26713</v>
      </c>
      <c r="BS23" s="13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80)</f>
        <v>13040</v>
      </c>
      <c r="BT23" s="13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80)</f>
        <v>15341</v>
      </c>
      <c r="BU23" s="64">
        <f t="shared" si="16"/>
        <v>28381</v>
      </c>
      <c r="BV23"/>
      <c r="BW23"/>
      <c r="BX23"/>
      <c r="BY23"/>
      <c r="BZ23"/>
      <c r="CA23"/>
      <c r="CB23"/>
      <c r="CC23"/>
    </row>
    <row r="24" spans="1:81" s="54" customFormat="1" ht="14.1" customHeight="1">
      <c r="A24" s="68" t="s">
        <v>98</v>
      </c>
      <c r="B24" s="67">
        <v>1727</v>
      </c>
      <c r="C24" s="21">
        <v>4909</v>
      </c>
      <c r="D24" s="65">
        <v>6636</v>
      </c>
      <c r="E24" s="66">
        <v>1817</v>
      </c>
      <c r="F24" s="21">
        <v>5065</v>
      </c>
      <c r="G24" s="64">
        <v>6882</v>
      </c>
      <c r="H24" s="67">
        <v>1833</v>
      </c>
      <c r="I24" s="21">
        <v>5058</v>
      </c>
      <c r="J24" s="64">
        <v>6891</v>
      </c>
      <c r="K24" s="67">
        <v>1788</v>
      </c>
      <c r="L24" s="21">
        <v>4971</v>
      </c>
      <c r="M24" s="64">
        <v>6759</v>
      </c>
      <c r="N24" s="67">
        <v>1815</v>
      </c>
      <c r="O24" s="21">
        <v>4934</v>
      </c>
      <c r="P24" s="64">
        <v>6749</v>
      </c>
      <c r="Q24" s="67">
        <v>1971</v>
      </c>
      <c r="R24" s="21">
        <v>5169</v>
      </c>
      <c r="S24" s="64">
        <v>7140</v>
      </c>
      <c r="T24" s="67">
        <v>2105</v>
      </c>
      <c r="U24" s="21">
        <v>5438</v>
      </c>
      <c r="V24" s="64">
        <f t="shared" si="0"/>
        <v>7543</v>
      </c>
      <c r="W24" s="137">
        <v>2269</v>
      </c>
      <c r="X24" s="30">
        <v>5812</v>
      </c>
      <c r="Y24" s="64">
        <v>8081</v>
      </c>
      <c r="Z24" s="13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85)</f>
        <v>2407</v>
      </c>
      <c r="AA24" s="13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85)</f>
        <v>6105</v>
      </c>
      <c r="AB24" s="64">
        <f t="shared" si="1"/>
        <v>8512</v>
      </c>
      <c r="AC24" s="13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85)</f>
        <v>2672</v>
      </c>
      <c r="AD24" s="13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85)</f>
        <v>6407</v>
      </c>
      <c r="AE24" s="64">
        <f t="shared" si="2"/>
        <v>9079</v>
      </c>
      <c r="AF24" s="13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85)</f>
        <v>3053</v>
      </c>
      <c r="AG24" s="13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85)</f>
        <v>6758</v>
      </c>
      <c r="AH24" s="64">
        <f t="shared" si="3"/>
        <v>9811</v>
      </c>
      <c r="AI24" s="13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85)</f>
        <v>3661</v>
      </c>
      <c r="AJ24" s="13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85)</f>
        <v>6942</v>
      </c>
      <c r="AK24" s="64">
        <f t="shared" si="4"/>
        <v>10603</v>
      </c>
      <c r="AL24" s="13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85)</f>
        <v>4178</v>
      </c>
      <c r="AM24" s="13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85)</f>
        <v>7081</v>
      </c>
      <c r="AN24" s="64">
        <f t="shared" si="5"/>
        <v>11259</v>
      </c>
      <c r="AO24" s="13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85)</f>
        <v>4771</v>
      </c>
      <c r="AP24" s="13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85)</f>
        <v>7312</v>
      </c>
      <c r="AQ24" s="64">
        <f t="shared" si="6"/>
        <v>12083</v>
      </c>
      <c r="AR24" s="13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85)</f>
        <v>5175</v>
      </c>
      <c r="AS24" s="13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85)</f>
        <v>7613</v>
      </c>
      <c r="AT24" s="64">
        <f t="shared" si="7"/>
        <v>12788</v>
      </c>
      <c r="AU24" s="13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85)</f>
        <v>5551</v>
      </c>
      <c r="AV24" s="13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85)</f>
        <v>7812</v>
      </c>
      <c r="AW24" s="64">
        <f t="shared" si="8"/>
        <v>13363</v>
      </c>
      <c r="AX24" s="13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85)</f>
        <v>5627</v>
      </c>
      <c r="AY24" s="13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85)</f>
        <v>7818</v>
      </c>
      <c r="AZ24" s="64">
        <f t="shared" si="9"/>
        <v>13445</v>
      </c>
      <c r="BA24" s="13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85)</f>
        <v>5678</v>
      </c>
      <c r="BB24" s="13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85)</f>
        <v>7792</v>
      </c>
      <c r="BC24" s="64">
        <f t="shared" si="10"/>
        <v>13470</v>
      </c>
      <c r="BD24" s="13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85)</f>
        <v>5760</v>
      </c>
      <c r="BE24" s="13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85)</f>
        <v>7877</v>
      </c>
      <c r="BF24" s="64">
        <f t="shared" si="11"/>
        <v>13637</v>
      </c>
      <c r="BG24" s="13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85)</f>
        <v>5846</v>
      </c>
      <c r="BH24" s="13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85)</f>
        <v>7838</v>
      </c>
      <c r="BI24" s="64">
        <f t="shared" si="12"/>
        <v>13684</v>
      </c>
      <c r="BJ24" s="13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85)</f>
        <v>5909</v>
      </c>
      <c r="BK24" s="13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85)</f>
        <v>7834</v>
      </c>
      <c r="BL24" s="64">
        <f t="shared" si="13"/>
        <v>13743</v>
      </c>
      <c r="BM24" s="13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85)</f>
        <v>6287</v>
      </c>
      <c r="BN24" s="13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85)</f>
        <v>8174</v>
      </c>
      <c r="BO24" s="64">
        <f t="shared" si="14"/>
        <v>14461</v>
      </c>
      <c r="BP24" s="13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85)</f>
        <v>6604</v>
      </c>
      <c r="BQ24" s="13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85)</f>
        <v>8592</v>
      </c>
      <c r="BR24" s="64">
        <f t="shared" si="15"/>
        <v>15196</v>
      </c>
      <c r="BS24" s="13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85)</f>
        <v>7017</v>
      </c>
      <c r="BT24" s="13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85)</f>
        <v>9074</v>
      </c>
      <c r="BU24" s="64">
        <f t="shared" si="16"/>
        <v>16091</v>
      </c>
      <c r="BV24"/>
      <c r="BW24"/>
      <c r="BX24"/>
      <c r="BY24"/>
      <c r="BZ24"/>
      <c r="CA24"/>
      <c r="CB24"/>
      <c r="CC24"/>
    </row>
    <row r="25" spans="1:81" s="54" customFormat="1" ht="14.1" customHeight="1">
      <c r="A25" s="68" t="s">
        <v>99</v>
      </c>
      <c r="B25" s="67">
        <v>564</v>
      </c>
      <c r="C25" s="21">
        <v>1944</v>
      </c>
      <c r="D25" s="65">
        <v>2508</v>
      </c>
      <c r="E25" s="66">
        <v>599</v>
      </c>
      <c r="F25" s="21">
        <v>2068</v>
      </c>
      <c r="G25" s="64">
        <v>2667</v>
      </c>
      <c r="H25" s="67">
        <v>628</v>
      </c>
      <c r="I25" s="21">
        <v>2159</v>
      </c>
      <c r="J25" s="64">
        <v>2787</v>
      </c>
      <c r="K25" s="67">
        <v>666</v>
      </c>
      <c r="L25" s="21">
        <v>2226</v>
      </c>
      <c r="M25" s="64">
        <v>2892</v>
      </c>
      <c r="N25" s="67">
        <v>661</v>
      </c>
      <c r="O25" s="21">
        <v>2330</v>
      </c>
      <c r="P25" s="64">
        <v>2991</v>
      </c>
      <c r="Q25" s="67">
        <v>658</v>
      </c>
      <c r="R25" s="21">
        <v>2361</v>
      </c>
      <c r="S25" s="64">
        <v>3019</v>
      </c>
      <c r="T25" s="67">
        <v>714</v>
      </c>
      <c r="U25" s="21">
        <v>2409</v>
      </c>
      <c r="V25" s="64">
        <f t="shared" si="0"/>
        <v>3123</v>
      </c>
      <c r="W25" s="137">
        <v>744</v>
      </c>
      <c r="X25" s="30">
        <v>2428</v>
      </c>
      <c r="Y25" s="64">
        <v>3172</v>
      </c>
      <c r="Z25" s="13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90)</f>
        <v>749</v>
      </c>
      <c r="AA25" s="13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90)</f>
        <v>2435</v>
      </c>
      <c r="AB25" s="64">
        <f t="shared" si="1"/>
        <v>3184</v>
      </c>
      <c r="AC25" s="13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90)</f>
        <v>767</v>
      </c>
      <c r="AD25" s="13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90)</f>
        <v>2466</v>
      </c>
      <c r="AE25" s="64">
        <f t="shared" si="2"/>
        <v>3233</v>
      </c>
      <c r="AF25" s="13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90)</f>
        <v>878</v>
      </c>
      <c r="AG25" s="13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90)</f>
        <v>2675</v>
      </c>
      <c r="AH25" s="64">
        <f t="shared" si="3"/>
        <v>3553</v>
      </c>
      <c r="AI25" s="13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90)</f>
        <v>956</v>
      </c>
      <c r="AJ25" s="13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90)</f>
        <v>2842</v>
      </c>
      <c r="AK25" s="64">
        <f t="shared" si="4"/>
        <v>3798</v>
      </c>
      <c r="AL25" s="13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90)</f>
        <v>1035</v>
      </c>
      <c r="AM25" s="13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90)</f>
        <v>2962</v>
      </c>
      <c r="AN25" s="64">
        <f t="shared" si="5"/>
        <v>3997</v>
      </c>
      <c r="AO25" s="13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90)</f>
        <v>1133</v>
      </c>
      <c r="AP25" s="13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90)</f>
        <v>3118</v>
      </c>
      <c r="AQ25" s="64">
        <f t="shared" si="6"/>
        <v>4251</v>
      </c>
      <c r="AR25" s="13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90)</f>
        <v>1274</v>
      </c>
      <c r="AS25" s="13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90)</f>
        <v>3305</v>
      </c>
      <c r="AT25" s="64">
        <f t="shared" si="7"/>
        <v>4579</v>
      </c>
      <c r="AU25" s="13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90)</f>
        <v>1444</v>
      </c>
      <c r="AV25" s="13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90)</f>
        <v>3399</v>
      </c>
      <c r="AW25" s="64">
        <f t="shared" si="8"/>
        <v>4843</v>
      </c>
      <c r="AX25" s="13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90)</f>
        <v>1719</v>
      </c>
      <c r="AY25" s="13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90)</f>
        <v>3535</v>
      </c>
      <c r="AZ25" s="64">
        <f t="shared" si="9"/>
        <v>5254</v>
      </c>
      <c r="BA25" s="13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90)</f>
        <v>1940</v>
      </c>
      <c r="BB25" s="13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90)</f>
        <v>3659</v>
      </c>
      <c r="BC25" s="64">
        <f t="shared" si="10"/>
        <v>5599</v>
      </c>
      <c r="BD25" s="13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90)</f>
        <v>2188</v>
      </c>
      <c r="BE25" s="13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90)</f>
        <v>3829</v>
      </c>
      <c r="BF25" s="64">
        <f t="shared" si="11"/>
        <v>6017</v>
      </c>
      <c r="BG25" s="13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90)</f>
        <v>2373</v>
      </c>
      <c r="BH25" s="13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90)</f>
        <v>3986</v>
      </c>
      <c r="BI25" s="64">
        <f t="shared" si="12"/>
        <v>6359</v>
      </c>
      <c r="BJ25" s="13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90)</f>
        <v>2639</v>
      </c>
      <c r="BK25" s="13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90)</f>
        <v>4128</v>
      </c>
      <c r="BL25" s="64">
        <f t="shared" si="13"/>
        <v>6767</v>
      </c>
      <c r="BM25" s="13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90)</f>
        <v>2709</v>
      </c>
      <c r="BN25" s="13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90)</f>
        <v>4263</v>
      </c>
      <c r="BO25" s="64">
        <f t="shared" si="14"/>
        <v>6972</v>
      </c>
      <c r="BP25" s="13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90)</f>
        <v>2786</v>
      </c>
      <c r="BQ25" s="13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90)</f>
        <v>4255</v>
      </c>
      <c r="BR25" s="64">
        <f t="shared" si="15"/>
        <v>7041</v>
      </c>
      <c r="BS25" s="13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90)</f>
        <v>2790</v>
      </c>
      <c r="BT25" s="13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90)</f>
        <v>4259</v>
      </c>
      <c r="BU25" s="64">
        <f t="shared" si="16"/>
        <v>7049</v>
      </c>
      <c r="BV25"/>
      <c r="BW25"/>
      <c r="BX25"/>
      <c r="BY25"/>
      <c r="BZ25"/>
      <c r="CA25"/>
      <c r="CB25"/>
      <c r="CC25"/>
    </row>
    <row r="26" spans="1:81" s="54" customFormat="1" ht="14.1" customHeight="1" thickBot="1">
      <c r="A26" s="68" t="s">
        <v>100</v>
      </c>
      <c r="B26" s="78">
        <v>130</v>
      </c>
      <c r="C26" s="77">
        <v>505</v>
      </c>
      <c r="D26" s="75">
        <v>635</v>
      </c>
      <c r="E26" s="76">
        <v>132</v>
      </c>
      <c r="F26" s="77">
        <v>566</v>
      </c>
      <c r="G26" s="73">
        <v>698</v>
      </c>
      <c r="H26" s="78">
        <v>121</v>
      </c>
      <c r="I26" s="77">
        <v>602</v>
      </c>
      <c r="J26" s="73">
        <v>723</v>
      </c>
      <c r="K26" s="78">
        <v>109</v>
      </c>
      <c r="L26" s="77">
        <v>562</v>
      </c>
      <c r="M26" s="73">
        <v>671</v>
      </c>
      <c r="N26" s="78">
        <v>126</v>
      </c>
      <c r="O26" s="77">
        <v>578</v>
      </c>
      <c r="P26" s="73">
        <v>704</v>
      </c>
      <c r="Q26" s="78">
        <v>135</v>
      </c>
      <c r="R26" s="77">
        <v>617</v>
      </c>
      <c r="S26" s="73">
        <v>752</v>
      </c>
      <c r="T26" s="78">
        <v>143</v>
      </c>
      <c r="U26" s="77">
        <v>642</v>
      </c>
      <c r="V26" s="73">
        <f t="shared" si="0"/>
        <v>785</v>
      </c>
      <c r="W26" s="137">
        <v>140</v>
      </c>
      <c r="X26" s="72">
        <v>701</v>
      </c>
      <c r="Y26" s="73">
        <v>841</v>
      </c>
      <c r="Z26" s="13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95)</f>
        <v>149</v>
      </c>
      <c r="AA26" s="13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95)</f>
        <v>733</v>
      </c>
      <c r="AB26" s="73">
        <f t="shared" si="1"/>
        <v>882</v>
      </c>
      <c r="AC26" s="13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95)</f>
        <v>160</v>
      </c>
      <c r="AD26" s="13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95)</f>
        <v>785</v>
      </c>
      <c r="AE26" s="73">
        <f t="shared" si="2"/>
        <v>945</v>
      </c>
      <c r="AF26" s="13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95)</f>
        <v>180</v>
      </c>
      <c r="AG26" s="13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95)</f>
        <v>813</v>
      </c>
      <c r="AH26" s="73">
        <f t="shared" si="3"/>
        <v>993</v>
      </c>
      <c r="AI26" s="13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95)</f>
        <v>195</v>
      </c>
      <c r="AJ26" s="13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95)</f>
        <v>834</v>
      </c>
      <c r="AK26" s="73">
        <f t="shared" si="4"/>
        <v>1029</v>
      </c>
      <c r="AL26" s="13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95)</f>
        <v>209</v>
      </c>
      <c r="AM26" s="13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95)</f>
        <v>821</v>
      </c>
      <c r="AN26" s="73">
        <f t="shared" si="5"/>
        <v>1030</v>
      </c>
      <c r="AO26" s="13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95)</f>
        <v>201</v>
      </c>
      <c r="AP26" s="13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95)</f>
        <v>849</v>
      </c>
      <c r="AQ26" s="73">
        <f t="shared" si="6"/>
        <v>1050</v>
      </c>
      <c r="AR26" s="13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95)</f>
        <v>235</v>
      </c>
      <c r="AS26" s="13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95)</f>
        <v>842</v>
      </c>
      <c r="AT26" s="73">
        <f t="shared" si="7"/>
        <v>1077</v>
      </c>
      <c r="AU26" s="13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95)</f>
        <v>243</v>
      </c>
      <c r="AV26" s="13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95)</f>
        <v>872</v>
      </c>
      <c r="AW26" s="73">
        <f t="shared" si="8"/>
        <v>1115</v>
      </c>
      <c r="AX26" s="13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95)</f>
        <v>272</v>
      </c>
      <c r="AY26" s="13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95)</f>
        <v>925</v>
      </c>
      <c r="AZ26" s="73">
        <f t="shared" si="9"/>
        <v>1197</v>
      </c>
      <c r="BA26" s="13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95)</f>
        <v>300</v>
      </c>
      <c r="BB26" s="13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95)</f>
        <v>956</v>
      </c>
      <c r="BC26" s="73">
        <f t="shared" si="10"/>
        <v>1256</v>
      </c>
      <c r="BD26" s="13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95)</f>
        <v>324</v>
      </c>
      <c r="BE26" s="13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95)</f>
        <v>1030</v>
      </c>
      <c r="BF26" s="73">
        <f t="shared" si="11"/>
        <v>1354</v>
      </c>
      <c r="BG26" s="13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95)</f>
        <v>353</v>
      </c>
      <c r="BH26" s="13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95)</f>
        <v>1087</v>
      </c>
      <c r="BI26" s="73">
        <f t="shared" si="12"/>
        <v>1440</v>
      </c>
      <c r="BJ26" s="137">
        <f>SUMIFS(Table_phiac_sql_ReturnsDB_vw_AgeCohort_HT[InsuredPersons],Table_phiac_sql_ReturnsDB_vw_AgeCohort_HT[Year],YEAR(BJ$5),Table_phiac_sql_ReturnsDB_vw_AgeCohort_HT[MonthEnd],TEXT(BJ$5,"mmm")&amp;"*",Table_phiac_sql_ReturnsDB_vw_AgeCohort_HT[State],"SA",Table_phiac_sql_ReturnsDB_vw_AgeCohort_HT[Gender],"M*",Table_phiac_sql_ReturnsDB_vw_AgeCohort_HT[Age],95)</f>
        <v>411</v>
      </c>
      <c r="BK26" s="137">
        <f>SUMIFS(Table_phiac_sql_ReturnsDB_vw_AgeCohort_HT[InsuredPersons],Table_phiac_sql_ReturnsDB_vw_AgeCohort_HT[Year],YEAR(BJ$5),Table_phiac_sql_ReturnsDB_vw_AgeCohort_HT[MonthEnd],TEXT(BJ$5,"mmm")&amp;"*",Table_phiac_sql_ReturnsDB_vw_AgeCohort_HT[State],"SA",Table_phiac_sql_ReturnsDB_vw_AgeCohort_HT[Gender],"F*",Table_phiac_sql_ReturnsDB_vw_AgeCohort_HT[Age],95)</f>
        <v>1204</v>
      </c>
      <c r="BL26" s="73">
        <f t="shared" si="13"/>
        <v>1615</v>
      </c>
      <c r="BM26" s="137">
        <f>SUMIFS(Table_phiac_sql_ReturnsDB_vw_AgeCohort_HT[InsuredPersons],Table_phiac_sql_ReturnsDB_vw_AgeCohort_HT[Year],YEAR(BM$5),Table_phiac_sql_ReturnsDB_vw_AgeCohort_HT[MonthEnd],TEXT(BM$5,"mmm")&amp;"*",Table_phiac_sql_ReturnsDB_vw_AgeCohort_HT[State],"SA",Table_phiac_sql_ReturnsDB_vw_AgeCohort_HT[Gender],"M*",Table_phiac_sql_ReturnsDB_vw_AgeCohort_HT[Age],95)</f>
        <v>539</v>
      </c>
      <c r="BN26" s="137">
        <f>SUMIFS(Table_phiac_sql_ReturnsDB_vw_AgeCohort_HT[InsuredPersons],Table_phiac_sql_ReturnsDB_vw_AgeCohort_HT[Year],YEAR(BM$5),Table_phiac_sql_ReturnsDB_vw_AgeCohort_HT[MonthEnd],TEXT(BM$5,"mmm")&amp;"*",Table_phiac_sql_ReturnsDB_vw_AgeCohort_HT[State],"SA",Table_phiac_sql_ReturnsDB_vw_AgeCohort_HT[Gender],"F*",Table_phiac_sql_ReturnsDB_vw_AgeCohort_HT[Age],95)</f>
        <v>1275</v>
      </c>
      <c r="BO26" s="73">
        <f t="shared" si="14"/>
        <v>1814</v>
      </c>
      <c r="BP26" s="137">
        <f>SUMIFS(Table_phiac_sql_ReturnsDB_vw_AgeCohort_HT[InsuredPersons],Table_phiac_sql_ReturnsDB_vw_AgeCohort_HT[Year],YEAR(BP$5),Table_phiac_sql_ReturnsDB_vw_AgeCohort_HT[MonthEnd],TEXT(BP$5,"mmm")&amp;"*",Table_phiac_sql_ReturnsDB_vw_AgeCohort_HT[State],"SA",Table_phiac_sql_ReturnsDB_vw_AgeCohort_HT[Gender],"M*",Table_phiac_sql_ReturnsDB_vw_AgeCohort_HT[Age],95)</f>
        <v>579</v>
      </c>
      <c r="BQ26" s="137">
        <f>SUMIFS(Table_phiac_sql_ReturnsDB_vw_AgeCohort_HT[InsuredPersons],Table_phiac_sql_ReturnsDB_vw_AgeCohort_HT[Year],YEAR(BP$5),Table_phiac_sql_ReturnsDB_vw_AgeCohort_HT[MonthEnd],TEXT(BP$5,"mmm")&amp;"*",Table_phiac_sql_ReturnsDB_vw_AgeCohort_HT[State],"SA",Table_phiac_sql_ReturnsDB_vw_AgeCohort_HT[Gender],"F*",Table_phiac_sql_ReturnsDB_vw_AgeCohort_HT[Age],95)</f>
        <v>1302</v>
      </c>
      <c r="BR26" s="73">
        <f t="shared" si="15"/>
        <v>1881</v>
      </c>
      <c r="BS26" s="137">
        <f>SUMIFS(Table_phiac_sql_ReturnsDB_vw_AgeCohort_HT[InsuredPersons],Table_phiac_sql_ReturnsDB_vw_AgeCohort_HT[Year],YEAR(BS$5),Table_phiac_sql_ReturnsDB_vw_AgeCohort_HT[MonthEnd],TEXT(BS$5,"mmm")&amp;"*",Table_phiac_sql_ReturnsDB_vw_AgeCohort_HT[State],"SA",Table_phiac_sql_ReturnsDB_vw_AgeCohort_HT[Gender],"M*",Table_phiac_sql_ReturnsDB_vw_AgeCohort_HT[Age],95)</f>
        <v>640</v>
      </c>
      <c r="BT26" s="137">
        <f>SUMIFS(Table_phiac_sql_ReturnsDB_vw_AgeCohort_HT[InsuredPersons],Table_phiac_sql_ReturnsDB_vw_AgeCohort_HT[Year],YEAR(BS$5),Table_phiac_sql_ReturnsDB_vw_AgeCohort_HT[MonthEnd],TEXT(BS$5,"mmm")&amp;"*",Table_phiac_sql_ReturnsDB_vw_AgeCohort_HT[State],"SA",Table_phiac_sql_ReturnsDB_vw_AgeCohort_HT[Gender],"F*",Table_phiac_sql_ReturnsDB_vw_AgeCohort_HT[Age],95)</f>
        <v>1369</v>
      </c>
      <c r="BU26" s="73">
        <f t="shared" si="16"/>
        <v>2009</v>
      </c>
      <c r="BV26"/>
      <c r="BW26"/>
      <c r="BX26"/>
      <c r="BY26"/>
      <c r="BZ26"/>
      <c r="CA26"/>
      <c r="CB26"/>
      <c r="CC26"/>
    </row>
    <row r="27" spans="1:81" ht="13.9" thickTop="1" thickBot="1">
      <c r="A27" s="70" t="s">
        <v>80</v>
      </c>
      <c r="B27" s="81">
        <v>334111</v>
      </c>
      <c r="C27" s="22">
        <v>361539</v>
      </c>
      <c r="D27" s="82">
        <v>695650</v>
      </c>
      <c r="E27" s="79">
        <v>333551</v>
      </c>
      <c r="F27" s="22">
        <v>362043</v>
      </c>
      <c r="G27" s="80">
        <v>695594</v>
      </c>
      <c r="H27" s="81">
        <v>330420</v>
      </c>
      <c r="I27" s="22">
        <v>358618</v>
      </c>
      <c r="J27" s="80">
        <v>689038</v>
      </c>
      <c r="K27" s="81">
        <v>326802</v>
      </c>
      <c r="L27" s="22">
        <v>354534</v>
      </c>
      <c r="M27" s="80">
        <v>681336</v>
      </c>
      <c r="N27" s="81">
        <v>324547</v>
      </c>
      <c r="O27" s="22">
        <v>352348</v>
      </c>
      <c r="P27" s="80">
        <v>676895</v>
      </c>
      <c r="Q27" s="81">
        <v>325972</v>
      </c>
      <c r="R27" s="22">
        <v>353872</v>
      </c>
      <c r="S27" s="80">
        <v>679844</v>
      </c>
      <c r="T27" s="81">
        <f>SUM(T7:T26)</f>
        <v>329849</v>
      </c>
      <c r="U27" s="22">
        <f>SUM(U7:U26)</f>
        <v>357636</v>
      </c>
      <c r="V27" s="139">
        <f t="shared" si="0"/>
        <v>687485</v>
      </c>
      <c r="W27" s="81">
        <v>339584</v>
      </c>
      <c r="X27" s="22">
        <v>367450</v>
      </c>
      <c r="Y27" s="139">
        <v>707034</v>
      </c>
      <c r="Z27" s="81">
        <f>SUM(Z7:Z26)</f>
        <v>346287</v>
      </c>
      <c r="AA27" s="22">
        <f>SUM(AA7:AA26)</f>
        <v>374485</v>
      </c>
      <c r="AB27" s="139">
        <f t="shared" ref="AB27" si="17">AA27+Z27</f>
        <v>720772</v>
      </c>
      <c r="AC27" s="81">
        <f>SUM(AC7:AC26)</f>
        <v>350869</v>
      </c>
      <c r="AD27" s="22">
        <f>SUM(AD7:AD26)</f>
        <v>379591</v>
      </c>
      <c r="AE27" s="139">
        <f t="shared" ref="AE27" si="18">AD27+AC27</f>
        <v>730460</v>
      </c>
      <c r="AF27" s="81">
        <f>SUM(AF7:AF26)</f>
        <v>356054</v>
      </c>
      <c r="AG27" s="22">
        <f>SUM(AG7:AG26)</f>
        <v>384429</v>
      </c>
      <c r="AH27" s="139">
        <f t="shared" ref="AH27" si="19">AG27+AF27</f>
        <v>740483</v>
      </c>
      <c r="AI27" s="81">
        <f>SUM(AI7:AI26)</f>
        <v>361365</v>
      </c>
      <c r="AJ27" s="22">
        <f>SUM(AJ7:AJ26)</f>
        <v>389228</v>
      </c>
      <c r="AK27" s="139">
        <f t="shared" ref="AK27" si="20">AJ27+AI27</f>
        <v>750593</v>
      </c>
      <c r="AL27" s="81">
        <f>SUM(AL7:AL26)</f>
        <v>367116</v>
      </c>
      <c r="AM27" s="22">
        <f>SUM(AM7:AM26)</f>
        <v>395093</v>
      </c>
      <c r="AN27" s="139">
        <f>AM27+AL27</f>
        <v>762209</v>
      </c>
      <c r="AO27" s="81">
        <f>SUM(AO7:AO26)</f>
        <v>371614</v>
      </c>
      <c r="AP27" s="22">
        <f>SUM(AP7:AP26)</f>
        <v>399940</v>
      </c>
      <c r="AQ27" s="139">
        <f>AP27+AO27</f>
        <v>771554</v>
      </c>
      <c r="AR27" s="81">
        <f>SUM(AR7:AR26)</f>
        <v>376289</v>
      </c>
      <c r="AS27" s="22">
        <f>SUM(AS7:AS26)</f>
        <v>404923</v>
      </c>
      <c r="AT27" s="139">
        <f>AS27+AR27</f>
        <v>781212</v>
      </c>
      <c r="AU27" s="81">
        <f>SUM(AU7:AU26)</f>
        <v>378466</v>
      </c>
      <c r="AV27" s="22">
        <f>SUM(AV7:AV26)</f>
        <v>407564</v>
      </c>
      <c r="AW27" s="139">
        <f>AV27+AU27</f>
        <v>786030</v>
      </c>
      <c r="AX27" s="81">
        <f>SUM(AX7:AX26)</f>
        <v>377924</v>
      </c>
      <c r="AY27" s="22">
        <f>SUM(AY7:AY26)</f>
        <v>407693</v>
      </c>
      <c r="AZ27" s="139">
        <f>AY27+AX27</f>
        <v>785617</v>
      </c>
      <c r="BA27" s="81">
        <f>SUM(BA7:BA26)</f>
        <v>376259</v>
      </c>
      <c r="BB27" s="22">
        <f>SUM(BB7:BB26)</f>
        <v>407073</v>
      </c>
      <c r="BC27" s="139">
        <f>BB27+BA27</f>
        <v>783332</v>
      </c>
      <c r="BD27" s="81">
        <f>SUM(BD7:BD26)</f>
        <v>373880</v>
      </c>
      <c r="BE27" s="22">
        <f>SUM(BE7:BE26)</f>
        <v>405323</v>
      </c>
      <c r="BF27" s="139">
        <f>BE27+BD27</f>
        <v>779203</v>
      </c>
      <c r="BG27" s="81">
        <f>SUM(BG7:BG26)</f>
        <v>373111</v>
      </c>
      <c r="BH27" s="22">
        <f>SUM(BH7:BH26)</f>
        <v>405084</v>
      </c>
      <c r="BI27" s="139">
        <f>BH27+BG27</f>
        <v>778195</v>
      </c>
      <c r="BJ27" s="105">
        <f>SUM(BJ7:BJ26)</f>
        <v>375819</v>
      </c>
      <c r="BK27" s="22">
        <f>SUM(BK7:BK26)</f>
        <v>409323</v>
      </c>
      <c r="BL27" s="139">
        <f t="shared" si="13"/>
        <v>785142</v>
      </c>
      <c r="BM27" s="105">
        <f>SUM(BM7:BM26)</f>
        <v>382572.1</v>
      </c>
      <c r="BN27" s="22">
        <f>SUM(BN7:BN26)</f>
        <v>417336.1</v>
      </c>
      <c r="BO27" s="139">
        <f t="shared" si="14"/>
        <v>799908.2</v>
      </c>
      <c r="BP27" s="105">
        <f>SUM(BP7:BP26)</f>
        <v>390387</v>
      </c>
      <c r="BQ27" s="22">
        <f>SUM(BQ7:BQ26)</f>
        <v>426230</v>
      </c>
      <c r="BR27" s="139">
        <f t="shared" si="15"/>
        <v>816617</v>
      </c>
      <c r="BS27" s="105">
        <f>SUM(BS7:BS26)</f>
        <v>398051</v>
      </c>
      <c r="BT27" s="22">
        <f>SUM(BT7:BT26)</f>
        <v>435314</v>
      </c>
      <c r="BU27" s="139">
        <f t="shared" si="16"/>
        <v>833365</v>
      </c>
    </row>
    <row r="28" spans="1:81" ht="6.95" customHeight="1" thickTop="1">
      <c r="A28" s="23"/>
      <c r="B28" s="24"/>
      <c r="C28" s="24"/>
      <c r="D28" s="25"/>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row>
    <row r="29" spans="1:81" ht="13.15">
      <c r="A29" s="55" t="s">
        <v>104</v>
      </c>
      <c r="B29" s="26"/>
      <c r="C29" s="26"/>
      <c r="D29" s="26"/>
      <c r="E29" s="26"/>
      <c r="F29" s="26"/>
      <c r="G29" s="26"/>
      <c r="H29" s="26"/>
      <c r="I29" s="26"/>
      <c r="K29" s="26"/>
      <c r="L29" s="26"/>
      <c r="N29" s="26"/>
      <c r="O29" s="26"/>
      <c r="Q29" s="26"/>
      <c r="R29" s="26"/>
      <c r="T29" s="26"/>
      <c r="U29" s="26"/>
      <c r="W29" s="26"/>
      <c r="X29" s="26"/>
      <c r="Z29" s="26"/>
      <c r="AA29" s="26"/>
      <c r="AC29" s="26"/>
      <c r="AD29" s="26"/>
      <c r="AF29" s="26"/>
      <c r="AG29" s="26"/>
      <c r="AI29" s="26"/>
      <c r="AJ29" s="26"/>
      <c r="AL29" s="26"/>
      <c r="AM29" s="26"/>
      <c r="AO29" s="26"/>
      <c r="AP29" s="26"/>
      <c r="AR29" s="26"/>
      <c r="AS29" s="26"/>
      <c r="AU29" s="26"/>
      <c r="AV29" s="26"/>
      <c r="AX29" s="26"/>
      <c r="AY29" s="26"/>
      <c r="BA29" s="26"/>
      <c r="BB29" s="26"/>
      <c r="BC29" s="3"/>
      <c r="BD29" s="26"/>
      <c r="BE29" s="26"/>
      <c r="BF29" s="3"/>
      <c r="BG29" s="26"/>
      <c r="BH29" s="26"/>
      <c r="BI29" s="3"/>
    </row>
    <row r="30" spans="1:81" ht="6.95" customHeight="1" thickBot="1">
      <c r="A30" s="57"/>
      <c r="B30" s="26"/>
      <c r="C30" s="26"/>
      <c r="D30" s="26"/>
      <c r="E30" s="26"/>
      <c r="F30" s="26"/>
      <c r="G30" s="26"/>
      <c r="H30" s="26"/>
      <c r="I30" s="26"/>
      <c r="K30" s="26"/>
      <c r="L30" s="26"/>
      <c r="N30" s="26"/>
      <c r="O30" s="26"/>
      <c r="Q30" s="26"/>
      <c r="R30" s="26"/>
      <c r="T30" s="26"/>
      <c r="U30" s="26"/>
      <c r="W30" s="26"/>
      <c r="X30" s="26"/>
      <c r="Z30" s="26"/>
      <c r="AA30" s="26"/>
      <c r="AC30" s="26"/>
      <c r="AD30" s="26"/>
      <c r="AF30" s="26"/>
      <c r="AG30" s="26"/>
      <c r="AI30" s="26"/>
      <c r="AJ30" s="26"/>
      <c r="AL30" s="26"/>
      <c r="AM30" s="26"/>
      <c r="AO30" s="26"/>
      <c r="AP30" s="26"/>
      <c r="AR30" s="26"/>
      <c r="AS30" s="26"/>
      <c r="AU30" s="26"/>
      <c r="AV30" s="26"/>
      <c r="AX30" s="26"/>
      <c r="AY30" s="26"/>
      <c r="BA30" s="26"/>
      <c r="BB30" s="26"/>
      <c r="BC30" s="3"/>
      <c r="BD30" s="26"/>
      <c r="BE30" s="26"/>
      <c r="BF30" s="3"/>
      <c r="BG30" s="26"/>
      <c r="BH30" s="26"/>
      <c r="BI30" s="3"/>
    </row>
    <row r="31" spans="1:81" ht="14.1" customHeight="1" thickTop="1">
      <c r="A31" s="16" t="s">
        <v>76</v>
      </c>
      <c r="B31" s="370">
        <v>35429</v>
      </c>
      <c r="C31" s="371"/>
      <c r="D31" s="372"/>
      <c r="E31" s="370">
        <v>35794</v>
      </c>
      <c r="F31" s="371"/>
      <c r="G31" s="372"/>
      <c r="H31" s="371">
        <v>36159</v>
      </c>
      <c r="I31" s="371"/>
      <c r="J31" s="372"/>
      <c r="K31" s="371">
        <v>36524</v>
      </c>
      <c r="L31" s="371"/>
      <c r="M31" s="372"/>
      <c r="N31" s="371">
        <v>36890</v>
      </c>
      <c r="O31" s="371"/>
      <c r="P31" s="372"/>
      <c r="Q31" s="371">
        <v>37255</v>
      </c>
      <c r="R31" s="371"/>
      <c r="S31" s="371"/>
      <c r="T31" s="370">
        <v>37620</v>
      </c>
      <c r="U31" s="371"/>
      <c r="V31" s="372"/>
      <c r="W31" s="370">
        <v>37985</v>
      </c>
      <c r="X31" s="371"/>
      <c r="Y31" s="372"/>
      <c r="Z31" s="370">
        <v>38351</v>
      </c>
      <c r="AA31" s="371"/>
      <c r="AB31" s="372"/>
      <c r="AC31" s="370">
        <v>38716</v>
      </c>
      <c r="AD31" s="371"/>
      <c r="AE31" s="372"/>
      <c r="AF31" s="370">
        <v>39081</v>
      </c>
      <c r="AG31" s="371"/>
      <c r="AH31" s="372"/>
      <c r="AI31" s="369">
        <v>39446</v>
      </c>
      <c r="AJ31" s="367"/>
      <c r="AK31" s="368"/>
      <c r="AL31" s="369">
        <v>39812</v>
      </c>
      <c r="AM31" s="367"/>
      <c r="AN31" s="368"/>
      <c r="AO31" s="369">
        <f>AO5</f>
        <v>40177</v>
      </c>
      <c r="AP31" s="367"/>
      <c r="AQ31" s="368"/>
      <c r="AR31" s="369">
        <f>AR5</f>
        <v>40542</v>
      </c>
      <c r="AS31" s="367"/>
      <c r="AT31" s="368"/>
      <c r="AU31" s="369">
        <f>AU5</f>
        <v>40907</v>
      </c>
      <c r="AV31" s="367"/>
      <c r="AW31" s="368"/>
      <c r="AX31" s="369">
        <f>AX5</f>
        <v>41273</v>
      </c>
      <c r="AY31" s="367"/>
      <c r="AZ31" s="368"/>
      <c r="BA31" s="369">
        <f>BA5</f>
        <v>41638</v>
      </c>
      <c r="BB31" s="367"/>
      <c r="BC31" s="368"/>
      <c r="BD31" s="369">
        <f>BD5</f>
        <v>42003</v>
      </c>
      <c r="BE31" s="367"/>
      <c r="BF31" s="368"/>
      <c r="BG31" s="369">
        <f>BG5</f>
        <v>42368</v>
      </c>
      <c r="BH31" s="367"/>
      <c r="BI31" s="368"/>
      <c r="BJ31" s="369">
        <f>BJ5</f>
        <v>42734</v>
      </c>
      <c r="BK31" s="367"/>
      <c r="BL31" s="368"/>
      <c r="BM31" s="369">
        <f>BM5</f>
        <v>43099</v>
      </c>
      <c r="BN31" s="367"/>
      <c r="BO31" s="368"/>
      <c r="BP31" s="369">
        <f>BP5</f>
        <v>43464</v>
      </c>
      <c r="BQ31" s="367"/>
      <c r="BR31" s="368"/>
      <c r="BS31" s="369">
        <f>BS5</f>
        <v>43829</v>
      </c>
      <c r="BT31" s="367"/>
      <c r="BU31" s="368"/>
    </row>
    <row r="32" spans="1:81" ht="13.15">
      <c r="A32" s="17" t="s">
        <v>77</v>
      </c>
      <c r="B32" s="20" t="s">
        <v>78</v>
      </c>
      <c r="C32" s="18" t="s">
        <v>79</v>
      </c>
      <c r="D32" s="19" t="s">
        <v>80</v>
      </c>
      <c r="E32" s="20" t="s">
        <v>78</v>
      </c>
      <c r="F32" s="18" t="s">
        <v>79</v>
      </c>
      <c r="G32" s="19" t="s">
        <v>80</v>
      </c>
      <c r="H32" s="53" t="s">
        <v>78</v>
      </c>
      <c r="I32" s="53" t="s">
        <v>79</v>
      </c>
      <c r="J32" s="58" t="s">
        <v>80</v>
      </c>
      <c r="K32" s="53" t="s">
        <v>78</v>
      </c>
      <c r="L32" s="53" t="s">
        <v>79</v>
      </c>
      <c r="M32" s="58" t="s">
        <v>80</v>
      </c>
      <c r="N32" s="53" t="s">
        <v>78</v>
      </c>
      <c r="O32" s="53" t="s">
        <v>79</v>
      </c>
      <c r="P32" s="58" t="s">
        <v>80</v>
      </c>
      <c r="Q32" s="53" t="s">
        <v>78</v>
      </c>
      <c r="R32" s="53" t="s">
        <v>79</v>
      </c>
      <c r="S32" s="53" t="s">
        <v>80</v>
      </c>
      <c r="T32" s="59" t="s">
        <v>78</v>
      </c>
      <c r="U32" s="53" t="s">
        <v>79</v>
      </c>
      <c r="V32" s="58" t="s">
        <v>80</v>
      </c>
      <c r="W32" s="59" t="s">
        <v>78</v>
      </c>
      <c r="X32" s="53" t="s">
        <v>79</v>
      </c>
      <c r="Y32" s="58" t="s">
        <v>80</v>
      </c>
      <c r="Z32" s="59" t="s">
        <v>78</v>
      </c>
      <c r="AA32" s="53" t="s">
        <v>79</v>
      </c>
      <c r="AB32" s="58" t="s">
        <v>80</v>
      </c>
      <c r="AC32" s="59" t="s">
        <v>78</v>
      </c>
      <c r="AD32" s="53" t="s">
        <v>79</v>
      </c>
      <c r="AE32" s="58" t="s">
        <v>80</v>
      </c>
      <c r="AF32" s="59" t="s">
        <v>78</v>
      </c>
      <c r="AG32" s="53" t="s">
        <v>79</v>
      </c>
      <c r="AH32" s="58" t="s">
        <v>80</v>
      </c>
      <c r="AI32" s="59" t="s">
        <v>78</v>
      </c>
      <c r="AJ32" s="53" t="s">
        <v>79</v>
      </c>
      <c r="AK32" s="58" t="s">
        <v>80</v>
      </c>
      <c r="AL32" s="59" t="s">
        <v>78</v>
      </c>
      <c r="AM32" s="53" t="s">
        <v>79</v>
      </c>
      <c r="AN32" s="58" t="s">
        <v>80</v>
      </c>
      <c r="AO32" s="59" t="s">
        <v>78</v>
      </c>
      <c r="AP32" s="53" t="s">
        <v>79</v>
      </c>
      <c r="AQ32" s="58" t="s">
        <v>80</v>
      </c>
      <c r="AR32" s="59" t="s">
        <v>78</v>
      </c>
      <c r="AS32" s="53" t="s">
        <v>79</v>
      </c>
      <c r="AT32" s="58" t="s">
        <v>80</v>
      </c>
      <c r="AU32" s="59" t="s">
        <v>78</v>
      </c>
      <c r="AV32" s="53" t="s">
        <v>79</v>
      </c>
      <c r="AW32" s="58" t="s">
        <v>80</v>
      </c>
      <c r="AX32" s="59" t="s">
        <v>78</v>
      </c>
      <c r="AY32" s="53" t="s">
        <v>79</v>
      </c>
      <c r="AZ32" s="58" t="s">
        <v>80</v>
      </c>
      <c r="BA32" s="59" t="s">
        <v>78</v>
      </c>
      <c r="BB32" s="53" t="s">
        <v>79</v>
      </c>
      <c r="BC32" s="58" t="s">
        <v>80</v>
      </c>
      <c r="BD32" s="59" t="s">
        <v>78</v>
      </c>
      <c r="BE32" s="53" t="s">
        <v>79</v>
      </c>
      <c r="BF32" s="58" t="s">
        <v>80</v>
      </c>
      <c r="BG32" s="59" t="s">
        <v>78</v>
      </c>
      <c r="BH32" s="53" t="s">
        <v>79</v>
      </c>
      <c r="BI32" s="58" t="s">
        <v>80</v>
      </c>
      <c r="BJ32" s="59" t="s">
        <v>78</v>
      </c>
      <c r="BK32" s="53" t="s">
        <v>79</v>
      </c>
      <c r="BL32" s="58" t="s">
        <v>80</v>
      </c>
      <c r="BM32" s="59" t="s">
        <v>78</v>
      </c>
      <c r="BN32" s="53" t="s">
        <v>79</v>
      </c>
      <c r="BO32" s="58" t="s">
        <v>80</v>
      </c>
      <c r="BP32" s="59" t="s">
        <v>78</v>
      </c>
      <c r="BQ32" s="53" t="s">
        <v>79</v>
      </c>
      <c r="BR32" s="58" t="s">
        <v>80</v>
      </c>
      <c r="BS32" s="59" t="s">
        <v>78</v>
      </c>
      <c r="BT32" s="53" t="s">
        <v>79</v>
      </c>
      <c r="BU32" s="58" t="s">
        <v>80</v>
      </c>
    </row>
    <row r="33" spans="1:73">
      <c r="A33" s="68" t="s">
        <v>81</v>
      </c>
      <c r="B33" s="88">
        <v>0.50637706613939226</v>
      </c>
      <c r="C33" s="27">
        <v>0.50651582372971315</v>
      </c>
      <c r="D33" s="88">
        <v>0.5064445854459525</v>
      </c>
      <c r="E33" s="29">
        <v>-3.6890191346319545E-2</v>
      </c>
      <c r="F33" s="27">
        <v>-3.5220659553831246E-2</v>
      </c>
      <c r="G33" s="28">
        <v>-3.6077760405911707E-2</v>
      </c>
      <c r="H33" s="88">
        <v>-2.0702822027325318E-2</v>
      </c>
      <c r="I33" s="27">
        <v>-2.7772541627395508E-2</v>
      </c>
      <c r="J33" s="89">
        <v>-2.4146162320969555E-2</v>
      </c>
      <c r="K33" s="88">
        <v>2.9243328865602436E-3</v>
      </c>
      <c r="L33" s="27">
        <v>-7.8847023847993247E-3</v>
      </c>
      <c r="M33" s="89">
        <v>-2.3206949540565125E-3</v>
      </c>
      <c r="N33" s="88">
        <v>-1.5611711821163943E-2</v>
      </c>
      <c r="O33" s="27">
        <v>-8.9245000325711699E-3</v>
      </c>
      <c r="P33" s="89">
        <v>-1.2384874108068988E-2</v>
      </c>
      <c r="Q33" s="88">
        <v>4.4430731255784561E-3</v>
      </c>
      <c r="R33" s="27">
        <v>1.6235046667543163E-2</v>
      </c>
      <c r="S33" s="88">
        <v>1.0153092078041936E-2</v>
      </c>
      <c r="T33" s="29">
        <f t="shared" ref="T33:Y33" si="21">T7/Q7-1</f>
        <v>2.2239970510536278E-2</v>
      </c>
      <c r="U33" s="27">
        <f t="shared" si="21"/>
        <v>1.9338981954595491E-2</v>
      </c>
      <c r="V33" s="28">
        <f t="shared" si="21"/>
        <v>2.0826769172600734E-2</v>
      </c>
      <c r="W33" s="29">
        <f t="shared" si="21"/>
        <v>5.5832682252539234E-2</v>
      </c>
      <c r="X33" s="27">
        <f t="shared" si="21"/>
        <v>6.75761421319796E-2</v>
      </c>
      <c r="Y33" s="28">
        <f t="shared" si="21"/>
        <v>6.1545109416957233E-2</v>
      </c>
      <c r="Z33" s="29">
        <f t="shared" ref="Z33:Z53" si="22">Z7/W7-1</f>
        <v>3.9902094717668479E-2</v>
      </c>
      <c r="AA33" s="27">
        <f t="shared" ref="AA33:AA53" si="23">AA7/X7-1</f>
        <v>4.9450222882615247E-2</v>
      </c>
      <c r="AB33" s="28">
        <f t="shared" ref="AB33:AB53" si="24">AB7/Y7-1</f>
        <v>4.4573023580379623E-2</v>
      </c>
      <c r="AC33" s="29">
        <f t="shared" ref="AC33:AC53" si="25">AC7/Z7-1</f>
        <v>2.6438228693415056E-2</v>
      </c>
      <c r="AD33" s="27">
        <f t="shared" ref="AD33:AD53" si="26">AD7/AA7-1</f>
        <v>3.0299597893186814E-2</v>
      </c>
      <c r="AE33" s="28">
        <f t="shared" ref="AE33:AH53" si="27">AE7/AB7-1</f>
        <v>2.8336024049435027E-2</v>
      </c>
      <c r="AF33" s="35">
        <f>AF7/AC7-1</f>
        <v>6.239334470989677E-3</v>
      </c>
      <c r="AG33" s="33">
        <f>AG7/AD7-1</f>
        <v>3.9577836411608391E-3</v>
      </c>
      <c r="AH33" s="34">
        <f>AH7/AE7-1</f>
        <v>5.1158510177566896E-3</v>
      </c>
      <c r="AI33" s="35">
        <f t="shared" ref="AI33:AI53" si="28">AI7/AF7-1</f>
        <v>3.0314272086491068E-2</v>
      </c>
      <c r="AJ33" s="33">
        <f t="shared" ref="AJ33:AJ53" si="29">AJ7/AG7-1</f>
        <v>1.7247043363994852E-2</v>
      </c>
      <c r="AK33" s="34">
        <f t="shared" ref="AK33:AN53" si="30">AK7/AH7-1</f>
        <v>2.3887108501871701E-2</v>
      </c>
      <c r="AL33" s="35">
        <f t="shared" ref="AL33:AW33" si="31">AL7/AI7-1</f>
        <v>1.167635409701151E-2</v>
      </c>
      <c r="AM33" s="33">
        <f t="shared" si="31"/>
        <v>5.9744873243985364E-3</v>
      </c>
      <c r="AN33" s="34">
        <f t="shared" si="31"/>
        <v>8.8900578642818751E-3</v>
      </c>
      <c r="AO33" s="35">
        <f>AO7/AL7-1</f>
        <v>1.8303843807199183E-3</v>
      </c>
      <c r="AP33" s="33">
        <f t="shared" si="31"/>
        <v>-1.0700909577314066E-2</v>
      </c>
      <c r="AQ33" s="34">
        <f t="shared" si="31"/>
        <v>-4.2755096720371588E-3</v>
      </c>
      <c r="AR33" s="35">
        <f t="shared" si="31"/>
        <v>1.1875761266747942E-2</v>
      </c>
      <c r="AS33" s="33">
        <f t="shared" si="31"/>
        <v>6.6522444564629524E-3</v>
      </c>
      <c r="AT33" s="34">
        <f t="shared" si="31"/>
        <v>9.3470178562078399E-3</v>
      </c>
      <c r="AU33" s="35">
        <f t="shared" si="31"/>
        <v>-4.4136824154880072E-3</v>
      </c>
      <c r="AV33" s="33">
        <f t="shared" si="31"/>
        <v>-9.4020308386612017E-3</v>
      </c>
      <c r="AW33" s="34">
        <f t="shared" si="31"/>
        <v>-6.8221317216154986E-3</v>
      </c>
      <c r="AX33" s="35">
        <f t="shared" ref="AX33:AX53" si="32">AX7/AU7-1</f>
        <v>-1.3551637279596962E-2</v>
      </c>
      <c r="AY33" s="33">
        <f t="shared" ref="AY33:AY53" si="33">AY7/AV7-1</f>
        <v>-1.6379216834797705E-2</v>
      </c>
      <c r="AZ33" s="34">
        <f t="shared" ref="AZ33:AZ46" si="34">AZ7/AW7-1</f>
        <v>-1.4913288758880094E-2</v>
      </c>
      <c r="BA33" s="35">
        <f t="shared" ref="BA33:BA53" si="35">BA7/AX7-1</f>
        <v>-2.3338951023951782E-2</v>
      </c>
      <c r="BB33" s="33">
        <f t="shared" ref="BB33:BB53" si="36">BB7/AY7-1</f>
        <v>-2.0787384208204696E-2</v>
      </c>
      <c r="BC33" s="34">
        <f t="shared" ref="BC33:BC46" si="37">BC7/AZ7-1</f>
        <v>-2.2112044966460798E-2</v>
      </c>
      <c r="BD33" s="35">
        <f t="shared" ref="BD33:BD53" si="38">BD7/BA7-1</f>
        <v>-3.4563898765948564E-2</v>
      </c>
      <c r="BE33" s="33">
        <f t="shared" ref="BE33:BE53" si="39">BE7/BB7-1</f>
        <v>-3.7333183174728335E-2</v>
      </c>
      <c r="BF33" s="34">
        <f t="shared" ref="BF33:BF46" si="40">BF7/BC7-1</f>
        <v>-3.5897296857630878E-2</v>
      </c>
      <c r="BG33" s="35">
        <f t="shared" ref="BG33:BG53" si="41">BG7/BD7-1</f>
        <v>-2.876022314900073E-2</v>
      </c>
      <c r="BH33" s="33">
        <f t="shared" ref="BH33:BH53" si="42">BH7/BE7-1</f>
        <v>-3.2639213851193283E-2</v>
      </c>
      <c r="BI33" s="34">
        <f t="shared" ref="BI33:BI46" si="43">BI7/BF7-1</f>
        <v>-3.0625158187800539E-2</v>
      </c>
      <c r="BJ33" s="35">
        <f t="shared" ref="BJ33:BJ53" si="44">BJ7/BG7-1</f>
        <v>-2.5540932411331707E-2</v>
      </c>
      <c r="BK33" s="33">
        <f t="shared" ref="BK33:BK53" si="45">BK7/BH7-1</f>
        <v>-1.7353972669004736E-2</v>
      </c>
      <c r="BL33" s="34">
        <f t="shared" ref="BL33:BL46" si="46">BL7/BI7-1</f>
        <v>-2.1612996808819229E-2</v>
      </c>
      <c r="BM33" s="35">
        <f t="shared" ref="BM33:BM53" si="47">BM7/BJ7-1</f>
        <v>-1.7740643241387355E-3</v>
      </c>
      <c r="BN33" s="33">
        <f t="shared" ref="BN33:BN53" si="48">BN7/BK7-1</f>
        <v>7.5687649990769934E-3</v>
      </c>
      <c r="BO33" s="34">
        <f t="shared" ref="BO33:BO46" si="49">BO7/BL7-1</f>
        <v>2.7279466271312725E-3</v>
      </c>
      <c r="BP33" s="35">
        <f t="shared" ref="BP33:BP53" si="50">BP7/BM7-1</f>
        <v>8.427449406638754E-3</v>
      </c>
      <c r="BQ33" s="33">
        <f t="shared" ref="BQ33:BQ53" si="51">BQ7/BN7-1</f>
        <v>-2.626114571882221E-3</v>
      </c>
      <c r="BR33" s="34">
        <f t="shared" ref="BR33:BR46" si="52">BR7/BO7-1</f>
        <v>3.0753762900317394E-3</v>
      </c>
      <c r="BS33" s="35">
        <f>BS7/BP7-1</f>
        <v>1.0005685048322999E-2</v>
      </c>
      <c r="BT33" s="33">
        <f>BT7/BQ7-1</f>
        <v>2.0268201579817458E-2</v>
      </c>
      <c r="BU33" s="34">
        <f>BU7/BR7-1</f>
        <v>1.4946493322720356E-2</v>
      </c>
    </row>
    <row r="34" spans="1:73">
      <c r="A34" s="69" t="s">
        <v>82</v>
      </c>
      <c r="B34" s="88">
        <v>0.65081321121652325</v>
      </c>
      <c r="C34" s="27">
        <v>0.67353016478330785</v>
      </c>
      <c r="D34" s="88">
        <v>0.66180053067500988</v>
      </c>
      <c r="E34" s="29">
        <v>-4.514095124960027E-2</v>
      </c>
      <c r="F34" s="27">
        <v>-3.2332563510392598E-2</v>
      </c>
      <c r="G34" s="28">
        <v>-3.890229898525932E-2</v>
      </c>
      <c r="H34" s="88">
        <v>-3.7800851715393047E-2</v>
      </c>
      <c r="I34" s="27">
        <v>-4.3456642800318246E-2</v>
      </c>
      <c r="J34" s="89">
        <v>-4.0574480017556258E-2</v>
      </c>
      <c r="K34" s="88">
        <v>-3.9832910637028207E-2</v>
      </c>
      <c r="L34" s="27">
        <v>-3.8725439234847725E-2</v>
      </c>
      <c r="M34" s="89">
        <v>-3.9291432637812318E-2</v>
      </c>
      <c r="N34" s="88">
        <v>-2.884814584628137E-2</v>
      </c>
      <c r="O34" s="27">
        <v>-3.2336559779375995E-2</v>
      </c>
      <c r="P34" s="89">
        <v>-3.0554747228909274E-2</v>
      </c>
      <c r="Q34" s="88">
        <v>-3.0131726307930262E-2</v>
      </c>
      <c r="R34" s="27">
        <v>-3.1964235820061471E-2</v>
      </c>
      <c r="S34" s="88">
        <v>-3.1026578617038725E-2</v>
      </c>
      <c r="T34" s="29">
        <f t="shared" ref="T34:T53" si="53">T8/Q8-1</f>
        <v>-8.6880017595952763E-3</v>
      </c>
      <c r="U34" s="27">
        <f t="shared" ref="U34:U53" si="54">U8/R8-1</f>
        <v>-9.1785487502165086E-3</v>
      </c>
      <c r="V34" s="28">
        <f t="shared" ref="V34:V53" si="55">V8/S8-1</f>
        <v>-8.9273142020332985E-3</v>
      </c>
      <c r="W34" s="29">
        <f t="shared" ref="W34:W53" si="56">W8/T8-1</f>
        <v>2.240958508986024E-2</v>
      </c>
      <c r="X34" s="27">
        <f t="shared" ref="X34:X53" si="57">X8/U8-1</f>
        <v>2.0566301561407707E-2</v>
      </c>
      <c r="Y34" s="28">
        <f t="shared" ref="Y34:Y53" si="58">Y8/V8-1</f>
        <v>2.1510570584223787E-2</v>
      </c>
      <c r="Z34" s="29">
        <f t="shared" si="22"/>
        <v>2.197265625E-2</v>
      </c>
      <c r="AA34" s="27">
        <f t="shared" si="23"/>
        <v>1.6897870639949852E-2</v>
      </c>
      <c r="AB34" s="28">
        <f t="shared" si="24"/>
        <v>1.9499847005479909E-2</v>
      </c>
      <c r="AC34" s="29">
        <f t="shared" si="25"/>
        <v>1.1679142113924623E-2</v>
      </c>
      <c r="AD34" s="27">
        <f t="shared" si="26"/>
        <v>7.0173468814911377E-3</v>
      </c>
      <c r="AE34" s="28">
        <f t="shared" si="27"/>
        <v>9.4133697135061478E-3</v>
      </c>
      <c r="AF34" s="35">
        <f t="shared" si="27"/>
        <v>1.4430393031432009E-2</v>
      </c>
      <c r="AG34" s="33">
        <f t="shared" si="27"/>
        <v>2.6870331140595338E-2</v>
      </c>
      <c r="AH34" s="34">
        <f t="shared" si="27"/>
        <v>2.0462224624949288E-2</v>
      </c>
      <c r="AI34" s="35">
        <f t="shared" si="28"/>
        <v>3.0467618456445189E-2</v>
      </c>
      <c r="AJ34" s="33">
        <f t="shared" si="29"/>
        <v>2.8555917480998838E-2</v>
      </c>
      <c r="AK34" s="34">
        <f t="shared" si="30"/>
        <v>2.9534859080313725E-2</v>
      </c>
      <c r="AL34" s="35">
        <f t="shared" si="30"/>
        <v>3.8251091812659954E-2</v>
      </c>
      <c r="AM34" s="33">
        <f t="shared" si="30"/>
        <v>4.8242373060276567E-2</v>
      </c>
      <c r="AN34" s="34">
        <f t="shared" si="30"/>
        <v>4.3121414053052698E-2</v>
      </c>
      <c r="AO34" s="35">
        <f t="shared" ref="AO34:AO53" si="59">AO8/AL8-1</f>
        <v>2.7317120340376144E-2</v>
      </c>
      <c r="AP34" s="33">
        <f t="shared" ref="AP34:AP53" si="60">AP8/AM8-1</f>
        <v>3.3131923464249757E-2</v>
      </c>
      <c r="AQ34" s="34">
        <f t="shared" ref="AQ34:AQ46" si="61">AQ8/AN8-1</f>
        <v>3.0165503292800322E-2</v>
      </c>
      <c r="AR34" s="35">
        <f t="shared" ref="AR34:AR53" si="62">AR8/AO8-1</f>
        <v>2.5461219879518104E-2</v>
      </c>
      <c r="AS34" s="33">
        <f t="shared" ref="AS34:AS53" si="63">AS8/AP8-1</f>
        <v>3.0899697826298755E-2</v>
      </c>
      <c r="AT34" s="34">
        <f t="shared" ref="AT34:AT46" si="64">AT8/AQ8-1</f>
        <v>2.8132931092275992E-2</v>
      </c>
      <c r="AU34" s="35">
        <f t="shared" ref="AU34:AU53" si="65">AU8/AR8-1</f>
        <v>1.6751571894074946E-2</v>
      </c>
      <c r="AV34" s="33">
        <f t="shared" ref="AV34:AV53" si="66">AV8/AS8-1</f>
        <v>8.0370650529499876E-3</v>
      </c>
      <c r="AW34" s="34">
        <f t="shared" ref="AW34:AW46" si="67">AW8/AT8-1</f>
        <v>1.2458955310775233E-2</v>
      </c>
      <c r="AX34" s="35">
        <f t="shared" si="32"/>
        <v>2.4374830730342634E-3</v>
      </c>
      <c r="AY34" s="33">
        <f t="shared" si="33"/>
        <v>2.3449957790067089E-4</v>
      </c>
      <c r="AZ34" s="34">
        <f t="shared" si="34"/>
        <v>1.3570705676695383E-3</v>
      </c>
      <c r="BA34" s="35">
        <f t="shared" si="35"/>
        <v>-1.7110951008645348E-3</v>
      </c>
      <c r="BB34" s="33">
        <f t="shared" si="36"/>
        <v>-1.1816007877338608E-2</v>
      </c>
      <c r="BC34" s="34">
        <f t="shared" si="37"/>
        <v>-6.6613069943723957E-3</v>
      </c>
      <c r="BD34" s="35">
        <f t="shared" si="38"/>
        <v>-8.8858818222823377E-3</v>
      </c>
      <c r="BE34" s="33">
        <f t="shared" si="39"/>
        <v>-2.3155397390272836E-2</v>
      </c>
      <c r="BF34" s="34">
        <f t="shared" si="40"/>
        <v>-1.5839981500751499E-2</v>
      </c>
      <c r="BG34" s="35">
        <f t="shared" si="41"/>
        <v>-9.7847358121331274E-3</v>
      </c>
      <c r="BH34" s="33">
        <f t="shared" si="42"/>
        <v>-7.7233205420896844E-3</v>
      </c>
      <c r="BI34" s="34">
        <f t="shared" si="43"/>
        <v>-8.7875939849624274E-3</v>
      </c>
      <c r="BJ34" s="35">
        <f t="shared" si="44"/>
        <v>7.8132181266661327E-3</v>
      </c>
      <c r="BK34" s="33">
        <f t="shared" si="45"/>
        <v>3.6224789504601951E-3</v>
      </c>
      <c r="BL34" s="34">
        <f t="shared" si="46"/>
        <v>5.7839093538141206E-3</v>
      </c>
      <c r="BM34" s="35">
        <f t="shared" si="47"/>
        <v>1.5824516599781013E-2</v>
      </c>
      <c r="BN34" s="33">
        <f t="shared" si="48"/>
        <v>1.3071895424836555E-2</v>
      </c>
      <c r="BO34" s="34">
        <f t="shared" si="49"/>
        <v>1.4494461465943909E-2</v>
      </c>
      <c r="BP34" s="35">
        <f t="shared" si="50"/>
        <v>8.7991021324353991E-3</v>
      </c>
      <c r="BQ34" s="33">
        <f t="shared" si="51"/>
        <v>7.3182474723159086E-3</v>
      </c>
      <c r="BR34" s="34">
        <f t="shared" si="52"/>
        <v>8.0845626669763249E-3</v>
      </c>
      <c r="BS34" s="35">
        <f t="shared" ref="BS34:BS52" si="68">BS8/BP8-1</f>
        <v>-2.6256063370566629E-3</v>
      </c>
      <c r="BT34" s="33">
        <f t="shared" ref="BT34:BT52" si="69">BT8/BQ8-1</f>
        <v>1.8162699550712258E-3</v>
      </c>
      <c r="BU34" s="34">
        <f t="shared" ref="BU34:BU46" si="70">BU8/BR8-1</f>
        <v>-4.8394902403614548E-4</v>
      </c>
    </row>
    <row r="35" spans="1:73">
      <c r="A35" s="68" t="s">
        <v>83</v>
      </c>
      <c r="B35" s="88">
        <v>0.64596747684116229</v>
      </c>
      <c r="C35" s="27">
        <v>0.64423667440459353</v>
      </c>
      <c r="D35" s="88">
        <v>0.64512712058804333</v>
      </c>
      <c r="E35" s="29">
        <v>-2.8763106094082724E-2</v>
      </c>
      <c r="F35" s="27">
        <v>-4.3250383500937462E-2</v>
      </c>
      <c r="G35" s="28">
        <v>-3.5793304522238945E-2</v>
      </c>
      <c r="H35" s="88">
        <v>-3.0318070893824656E-2</v>
      </c>
      <c r="I35" s="27">
        <v>-3.0597247583841858E-2</v>
      </c>
      <c r="J35" s="89">
        <v>-3.0452498391593363E-2</v>
      </c>
      <c r="K35" s="88">
        <v>-3.774953079679233E-2</v>
      </c>
      <c r="L35" s="27">
        <v>-3.0460351006156405E-2</v>
      </c>
      <c r="M35" s="89">
        <v>-3.4240212342402154E-2</v>
      </c>
      <c r="N35" s="88">
        <v>-3.9540759785451463E-2</v>
      </c>
      <c r="O35" s="27">
        <v>-2.9332322418613499E-2</v>
      </c>
      <c r="P35" s="89">
        <v>-3.4606751866611662E-2</v>
      </c>
      <c r="Q35" s="88">
        <v>-2.4461162135967163E-2</v>
      </c>
      <c r="R35" s="27">
        <v>-2.113844952157784E-2</v>
      </c>
      <c r="S35" s="88">
        <v>-2.2846433062086335E-2</v>
      </c>
      <c r="T35" s="29">
        <f t="shared" si="53"/>
        <v>-2.2141268865023433E-2</v>
      </c>
      <c r="U35" s="27">
        <f t="shared" si="54"/>
        <v>-1.3116552790384484E-2</v>
      </c>
      <c r="V35" s="28">
        <f t="shared" si="55"/>
        <v>-1.774788773429159E-2</v>
      </c>
      <c r="W35" s="29">
        <f t="shared" si="56"/>
        <v>1.1369684067927821E-2</v>
      </c>
      <c r="X35" s="27">
        <f t="shared" si="57"/>
        <v>4.1944612896704925E-3</v>
      </c>
      <c r="Y35" s="28">
        <f t="shared" si="58"/>
        <v>7.8601972464591441E-3</v>
      </c>
      <c r="Z35" s="29">
        <f t="shared" si="22"/>
        <v>-1.7699961729812363E-3</v>
      </c>
      <c r="AA35" s="27">
        <f t="shared" si="23"/>
        <v>6.1396004227265433E-3</v>
      </c>
      <c r="AB35" s="28">
        <f t="shared" si="24"/>
        <v>2.0846106683016785E-3</v>
      </c>
      <c r="AC35" s="29">
        <f t="shared" si="25"/>
        <v>8.6260602865761982E-4</v>
      </c>
      <c r="AD35" s="27">
        <f t="shared" si="26"/>
        <v>-5.5019256739863298E-4</v>
      </c>
      <c r="AE35" s="28">
        <f t="shared" si="27"/>
        <v>1.7131669114056614E-4</v>
      </c>
      <c r="AF35" s="35">
        <f t="shared" si="27"/>
        <v>-1.6423270289681602E-2</v>
      </c>
      <c r="AG35" s="33">
        <f t="shared" si="27"/>
        <v>-2.101891702532277E-2</v>
      </c>
      <c r="AH35" s="34">
        <f t="shared" si="27"/>
        <v>-1.867032079673081E-2</v>
      </c>
      <c r="AI35" s="35">
        <f t="shared" si="28"/>
        <v>1.2656995424009665E-3</v>
      </c>
      <c r="AJ35" s="33">
        <f t="shared" si="29"/>
        <v>-1.5335855229525741E-4</v>
      </c>
      <c r="AK35" s="34">
        <f t="shared" si="30"/>
        <v>5.7350887692009245E-4</v>
      </c>
      <c r="AL35" s="35">
        <f t="shared" si="30"/>
        <v>9.6266044340722612E-3</v>
      </c>
      <c r="AM35" s="33">
        <f t="shared" si="30"/>
        <v>2.0962216882254303E-3</v>
      </c>
      <c r="AN35" s="34">
        <f t="shared" si="30"/>
        <v>5.9560894161039268E-3</v>
      </c>
      <c r="AO35" s="35">
        <f t="shared" si="59"/>
        <v>1.0497929307521803E-2</v>
      </c>
      <c r="AP35" s="33">
        <f t="shared" si="60"/>
        <v>2.8061224489794867E-3</v>
      </c>
      <c r="AQ35" s="34">
        <f t="shared" si="61"/>
        <v>6.7631174751028311E-3</v>
      </c>
      <c r="AR35" s="35">
        <f t="shared" si="62"/>
        <v>7.8154784597788129E-3</v>
      </c>
      <c r="AS35" s="33">
        <f t="shared" si="63"/>
        <v>8.0895446451285657E-3</v>
      </c>
      <c r="AT35" s="34">
        <f t="shared" si="64"/>
        <v>7.9480302172789674E-3</v>
      </c>
      <c r="AU35" s="35">
        <f t="shared" si="65"/>
        <v>8.7951579345564301E-3</v>
      </c>
      <c r="AV35" s="33">
        <f t="shared" si="66"/>
        <v>1.6503482386191592E-2</v>
      </c>
      <c r="AW35" s="34">
        <f t="shared" si="67"/>
        <v>1.2523802548703777E-2</v>
      </c>
      <c r="AX35" s="35">
        <f t="shared" si="32"/>
        <v>8.1372457110715279E-2</v>
      </c>
      <c r="AY35" s="33">
        <f t="shared" si="33"/>
        <v>1.5838339705079196E-2</v>
      </c>
      <c r="AZ35" s="34">
        <f t="shared" si="34"/>
        <v>4.9547920433996362E-2</v>
      </c>
      <c r="BA35" s="35">
        <f t="shared" si="35"/>
        <v>-5.422626788036411E-2</v>
      </c>
      <c r="BB35" s="33">
        <f t="shared" si="36"/>
        <v>2.5806451612903292E-2</v>
      </c>
      <c r="BC35" s="34">
        <f t="shared" si="37"/>
        <v>-1.6609235010337731E-2</v>
      </c>
      <c r="BD35" s="35">
        <f t="shared" si="38"/>
        <v>1.0862092671524826E-2</v>
      </c>
      <c r="BE35" s="33">
        <f t="shared" si="39"/>
        <v>1.2483323804078461E-2</v>
      </c>
      <c r="BF35" s="34">
        <f t="shared" si="40"/>
        <v>1.165697199056237E-2</v>
      </c>
      <c r="BG35" s="35">
        <f t="shared" si="41"/>
        <v>1.0609357997823698E-2</v>
      </c>
      <c r="BH35" s="33">
        <f t="shared" si="42"/>
        <v>1.1576470588235299E-2</v>
      </c>
      <c r="BI35" s="34">
        <f t="shared" si="43"/>
        <v>1.1083914469126599E-2</v>
      </c>
      <c r="BJ35" s="35">
        <f t="shared" si="44"/>
        <v>2.1982951996410982E-2</v>
      </c>
      <c r="BK35" s="33">
        <f t="shared" si="45"/>
        <v>1.7631187197618248E-2</v>
      </c>
      <c r="BL35" s="34">
        <f t="shared" si="46"/>
        <v>1.9846526286940946E-2</v>
      </c>
      <c r="BM35" s="35">
        <f t="shared" si="47"/>
        <v>3.1826163301141408E-2</v>
      </c>
      <c r="BN35" s="33">
        <f t="shared" si="48"/>
        <v>1.9931428571428489E-2</v>
      </c>
      <c r="BO35" s="34">
        <f t="shared" si="49"/>
        <v>2.5999328182734205E-2</v>
      </c>
      <c r="BP35" s="35">
        <f t="shared" si="50"/>
        <v>1.9059774516060335E-2</v>
      </c>
      <c r="BQ35" s="33">
        <f t="shared" si="51"/>
        <v>8.6952624266056766E-3</v>
      </c>
      <c r="BR35" s="34">
        <f t="shared" si="52"/>
        <v>1.4012572027239489E-2</v>
      </c>
      <c r="BS35" s="35">
        <f t="shared" si="68"/>
        <v>2.1416941510457921E-2</v>
      </c>
      <c r="BT35" s="33">
        <f t="shared" si="69"/>
        <v>1.2530548766940708E-2</v>
      </c>
      <c r="BU35" s="34">
        <f t="shared" si="70"/>
        <v>1.7112230401653106E-2</v>
      </c>
    </row>
    <row r="36" spans="1:73">
      <c r="A36" s="68" t="s">
        <v>84</v>
      </c>
      <c r="B36" s="88">
        <v>0.59865148547790348</v>
      </c>
      <c r="C36" s="27">
        <v>0.59232066058538391</v>
      </c>
      <c r="D36" s="88">
        <v>0.59554183468730826</v>
      </c>
      <c r="E36" s="29">
        <v>-4.8644619669687694E-3</v>
      </c>
      <c r="F36" s="27">
        <v>7.0580555668884326E-3</v>
      </c>
      <c r="G36" s="28">
        <v>9.7996080156792509E-4</v>
      </c>
      <c r="H36" s="88">
        <v>-2.35739346394922E-2</v>
      </c>
      <c r="I36" s="27">
        <v>-3.4840382433965367E-2</v>
      </c>
      <c r="J36" s="89">
        <v>-2.913028710715071E-2</v>
      </c>
      <c r="K36" s="88">
        <v>-2.6686584036497263E-2</v>
      </c>
      <c r="L36" s="27">
        <v>-2.568838146406982E-2</v>
      </c>
      <c r="M36" s="89">
        <v>-2.6197188895519918E-2</v>
      </c>
      <c r="N36" s="88">
        <v>-1.8790443006470925E-2</v>
      </c>
      <c r="O36" s="27">
        <v>-3.4895743580906413E-2</v>
      </c>
      <c r="P36" s="89">
        <v>-2.6690617075232459E-2</v>
      </c>
      <c r="Q36" s="88">
        <v>-1.5387867258507715E-2</v>
      </c>
      <c r="R36" s="27">
        <v>-2.1114186233372023E-2</v>
      </c>
      <c r="S36" s="88">
        <v>-1.8173133291356391E-2</v>
      </c>
      <c r="T36" s="29">
        <f t="shared" si="53"/>
        <v>-1.3009316903524915E-2</v>
      </c>
      <c r="U36" s="27">
        <f t="shared" si="54"/>
        <v>-2.4852934470336097E-2</v>
      </c>
      <c r="V36" s="28">
        <f t="shared" si="55"/>
        <v>-1.8752764263600175E-2</v>
      </c>
      <c r="W36" s="29">
        <f t="shared" si="56"/>
        <v>2.9145641204106898E-3</v>
      </c>
      <c r="X36" s="27">
        <f t="shared" si="57"/>
        <v>1.4590347923681302E-2</v>
      </c>
      <c r="Y36" s="28">
        <f t="shared" si="58"/>
        <v>8.5414225187054882E-3</v>
      </c>
      <c r="Z36" s="29">
        <f t="shared" si="22"/>
        <v>-3.6868358273692836E-3</v>
      </c>
      <c r="AA36" s="27">
        <f t="shared" si="23"/>
        <v>-3.3646755162242137E-3</v>
      </c>
      <c r="AB36" s="28">
        <f t="shared" si="24"/>
        <v>-3.5306473598355481E-3</v>
      </c>
      <c r="AC36" s="29">
        <f t="shared" si="25"/>
        <v>-5.0065302568568226E-3</v>
      </c>
      <c r="AD36" s="27">
        <f t="shared" si="26"/>
        <v>3.5610229847846675E-3</v>
      </c>
      <c r="AE36" s="28">
        <f t="shared" si="27"/>
        <v>-8.52151682999569E-4</v>
      </c>
      <c r="AF36" s="35">
        <f t="shared" si="27"/>
        <v>2.0126886895646123E-3</v>
      </c>
      <c r="AG36" s="33">
        <f t="shared" si="27"/>
        <v>2.258064516128977E-3</v>
      </c>
      <c r="AH36" s="34">
        <f t="shared" si="27"/>
        <v>2.132196162046851E-3</v>
      </c>
      <c r="AI36" s="35">
        <f t="shared" si="28"/>
        <v>-1.0436225492336582E-2</v>
      </c>
      <c r="AJ36" s="33">
        <f t="shared" si="29"/>
        <v>-8.7360338406361482E-4</v>
      </c>
      <c r="AK36" s="34">
        <f t="shared" si="30"/>
        <v>-5.7782754759237998E-3</v>
      </c>
      <c r="AL36" s="35">
        <f t="shared" si="30"/>
        <v>-2.2063365987112782E-4</v>
      </c>
      <c r="AM36" s="33">
        <f t="shared" si="30"/>
        <v>-1.0584445467096693E-3</v>
      </c>
      <c r="AN36" s="34">
        <f t="shared" si="30"/>
        <v>-6.3074427824838519E-4</v>
      </c>
      <c r="AO36" s="35">
        <f t="shared" si="59"/>
        <v>-4.4577834664784044E-3</v>
      </c>
      <c r="AP36" s="33">
        <f t="shared" si="60"/>
        <v>-4.1000598885152506E-3</v>
      </c>
      <c r="AQ36" s="34">
        <f t="shared" si="61"/>
        <v>-4.2827517807231263E-3</v>
      </c>
      <c r="AR36" s="35">
        <f t="shared" si="62"/>
        <v>-1.4630253591062514E-3</v>
      </c>
      <c r="AS36" s="33">
        <f t="shared" si="63"/>
        <v>-5.828476269775229E-3</v>
      </c>
      <c r="AT36" s="34">
        <f t="shared" si="64"/>
        <v>-3.5994023633811878E-3</v>
      </c>
      <c r="AU36" s="35">
        <f t="shared" si="65"/>
        <v>-1.6116858322603567E-2</v>
      </c>
      <c r="AV36" s="33">
        <f t="shared" si="66"/>
        <v>-1.5819839940443003E-2</v>
      </c>
      <c r="AW36" s="34">
        <f t="shared" si="67"/>
        <v>-1.5971827785982051E-2</v>
      </c>
      <c r="AX36" s="35">
        <f t="shared" si="32"/>
        <v>-8.1317689530685966E-2</v>
      </c>
      <c r="AY36" s="33">
        <f t="shared" si="33"/>
        <v>-1.1913767019667176E-2</v>
      </c>
      <c r="AZ36" s="34">
        <f t="shared" si="34"/>
        <v>-4.7423346878463279E-2</v>
      </c>
      <c r="BA36" s="35">
        <f t="shared" si="35"/>
        <v>6.6067393653600481E-2</v>
      </c>
      <c r="BB36" s="33">
        <f t="shared" si="36"/>
        <v>-1.956937799043057E-2</v>
      </c>
      <c r="BC36" s="34">
        <f t="shared" si="37"/>
        <v>2.2686509283048162E-2</v>
      </c>
      <c r="BD36" s="35">
        <f t="shared" si="38"/>
        <v>-5.6674192507948362E-3</v>
      </c>
      <c r="BE36" s="33">
        <f t="shared" si="39"/>
        <v>-5.9050314772338686E-3</v>
      </c>
      <c r="BF36" s="34">
        <f t="shared" si="40"/>
        <v>-5.7828127221879466E-3</v>
      </c>
      <c r="BG36" s="35">
        <f t="shared" si="41"/>
        <v>-7.1362372567191912E-3</v>
      </c>
      <c r="BH36" s="33">
        <f t="shared" si="42"/>
        <v>-7.756504663721131E-3</v>
      </c>
      <c r="BI36" s="34">
        <f t="shared" si="43"/>
        <v>-7.4374255065554618E-3</v>
      </c>
      <c r="BJ36" s="35">
        <f t="shared" si="44"/>
        <v>1.4841781013721578E-2</v>
      </c>
      <c r="BK36" s="33">
        <f t="shared" si="45"/>
        <v>1.8355432416386375E-2</v>
      </c>
      <c r="BL36" s="34">
        <f t="shared" si="46"/>
        <v>1.6547384600605231E-2</v>
      </c>
      <c r="BM36" s="35">
        <f t="shared" si="47"/>
        <v>2.7501839587932286E-2</v>
      </c>
      <c r="BN36" s="33">
        <f t="shared" si="48"/>
        <v>2.822717776806094E-2</v>
      </c>
      <c r="BO36" s="34">
        <f t="shared" si="49"/>
        <v>2.7854560918562532E-2</v>
      </c>
      <c r="BP36" s="35">
        <f t="shared" si="50"/>
        <v>3.1196848983976455E-2</v>
      </c>
      <c r="BQ36" s="33">
        <f t="shared" si="51"/>
        <v>4.4698544698544618E-2</v>
      </c>
      <c r="BR36" s="34">
        <f t="shared" si="52"/>
        <v>3.7764905989978503E-2</v>
      </c>
      <c r="BS36" s="35">
        <f t="shared" si="68"/>
        <v>2.7214722861235385E-2</v>
      </c>
      <c r="BT36" s="33">
        <f t="shared" si="69"/>
        <v>3.6318407960199028E-2</v>
      </c>
      <c r="BU36" s="34">
        <f t="shared" si="70"/>
        <v>3.1672905269219731E-2</v>
      </c>
    </row>
    <row r="37" spans="1:73">
      <c r="A37" s="68" t="s">
        <v>85</v>
      </c>
      <c r="B37" s="88">
        <v>0.33107099656384875</v>
      </c>
      <c r="C37" s="27">
        <v>0.38821993987678671</v>
      </c>
      <c r="D37" s="88">
        <v>0.35923281216379399</v>
      </c>
      <c r="E37" s="29">
        <v>9.155371485943764E-2</v>
      </c>
      <c r="F37" s="27">
        <v>9.4692512541029394E-2</v>
      </c>
      <c r="G37" s="28">
        <v>9.3133435152572996E-2</v>
      </c>
      <c r="H37" s="88">
        <v>1.7131359586088024E-2</v>
      </c>
      <c r="I37" s="27">
        <v>3.439692238062908E-2</v>
      </c>
      <c r="J37" s="89">
        <v>2.5833309572011132E-2</v>
      </c>
      <c r="K37" s="88">
        <v>-1.2603854631775269E-2</v>
      </c>
      <c r="L37" s="27">
        <v>-7.4381973309998184E-3</v>
      </c>
      <c r="M37" s="89">
        <v>-9.9785974372516018E-3</v>
      </c>
      <c r="N37" s="88">
        <v>2.2896393817972704E-3</v>
      </c>
      <c r="O37" s="27">
        <v>1.394093013004194E-2</v>
      </c>
      <c r="P37" s="89">
        <v>8.2261777752821175E-3</v>
      </c>
      <c r="Q37" s="88">
        <v>4.2432895488292433E-2</v>
      </c>
      <c r="R37" s="27">
        <v>2.9074506820281565E-2</v>
      </c>
      <c r="S37" s="88">
        <v>3.5587981398457202E-2</v>
      </c>
      <c r="T37" s="29">
        <f t="shared" si="53"/>
        <v>5.9497068974962986E-2</v>
      </c>
      <c r="U37" s="27">
        <f t="shared" si="54"/>
        <v>5.3284748626953871E-2</v>
      </c>
      <c r="V37" s="28">
        <f t="shared" si="55"/>
        <v>5.6333862163542969E-2</v>
      </c>
      <c r="W37" s="29">
        <f t="shared" si="56"/>
        <v>4.4314597445576309E-2</v>
      </c>
      <c r="X37" s="27">
        <f t="shared" si="57"/>
        <v>3.0233141138129804E-2</v>
      </c>
      <c r="Y37" s="28">
        <f t="shared" si="58"/>
        <v>3.7165258120354316E-2</v>
      </c>
      <c r="Z37" s="29">
        <f t="shared" si="22"/>
        <v>2.5203010497128142E-2</v>
      </c>
      <c r="AA37" s="27">
        <f t="shared" si="23"/>
        <v>1.4307961845435146E-2</v>
      </c>
      <c r="AB37" s="28">
        <f t="shared" si="24"/>
        <v>1.9708423326133984E-2</v>
      </c>
      <c r="AC37" s="29">
        <f t="shared" si="25"/>
        <v>5.988891572084043E-3</v>
      </c>
      <c r="AD37" s="27">
        <f t="shared" si="26"/>
        <v>-2.6868822569811046E-3</v>
      </c>
      <c r="AE37" s="28">
        <f t="shared" si="27"/>
        <v>1.6367006041351218E-3</v>
      </c>
      <c r="AF37" s="35">
        <f t="shared" si="27"/>
        <v>8.6898074799557357E-3</v>
      </c>
      <c r="AG37" s="33">
        <f t="shared" si="27"/>
        <v>1.3951698258443113E-3</v>
      </c>
      <c r="AH37" s="34">
        <f t="shared" si="27"/>
        <v>5.046257359125228E-3</v>
      </c>
      <c r="AI37" s="35">
        <f t="shared" si="28"/>
        <v>3.522132317943738E-3</v>
      </c>
      <c r="AJ37" s="33">
        <f t="shared" si="29"/>
        <v>-6.1013692049003421E-3</v>
      </c>
      <c r="AK37" s="34">
        <f t="shared" si="30"/>
        <v>-1.267184698147017E-3</v>
      </c>
      <c r="AL37" s="35">
        <f t="shared" si="30"/>
        <v>1.5177385695313017E-3</v>
      </c>
      <c r="AM37" s="33">
        <f t="shared" si="30"/>
        <v>8.1206496519721227E-3</v>
      </c>
      <c r="AN37" s="34">
        <f t="shared" si="30"/>
        <v>4.7878961984104684E-3</v>
      </c>
      <c r="AO37" s="35">
        <f t="shared" si="59"/>
        <v>1.6101534381511851E-3</v>
      </c>
      <c r="AP37" s="33">
        <f t="shared" si="60"/>
        <v>8.9662447257383704E-3</v>
      </c>
      <c r="AQ37" s="34">
        <f t="shared" si="61"/>
        <v>5.265415038597121E-3</v>
      </c>
      <c r="AR37" s="35">
        <f t="shared" si="62"/>
        <v>-3.4042553191488967E-3</v>
      </c>
      <c r="AS37" s="33">
        <f t="shared" si="63"/>
        <v>2.661217507009539E-3</v>
      </c>
      <c r="AT37" s="34">
        <f t="shared" si="64"/>
        <v>-3.7920982153438754E-4</v>
      </c>
      <c r="AU37" s="35">
        <f t="shared" si="65"/>
        <v>-1.5845905683651185E-2</v>
      </c>
      <c r="AV37" s="33">
        <f t="shared" si="66"/>
        <v>-1.4977013128584238E-2</v>
      </c>
      <c r="AW37" s="34">
        <f t="shared" si="67"/>
        <v>-1.5411243094577642E-2</v>
      </c>
      <c r="AX37" s="35">
        <f t="shared" si="32"/>
        <v>-2.6754724257616713E-2</v>
      </c>
      <c r="AY37" s="33">
        <f t="shared" si="33"/>
        <v>-2.1604195736900311E-2</v>
      </c>
      <c r="AZ37" s="34">
        <f t="shared" si="34"/>
        <v>-2.4177041442916658E-2</v>
      </c>
      <c r="BA37" s="35">
        <f t="shared" si="35"/>
        <v>-2.5905195898756728E-2</v>
      </c>
      <c r="BB37" s="33">
        <f t="shared" si="36"/>
        <v>-3.1130126881085851E-2</v>
      </c>
      <c r="BC37" s="34">
        <f t="shared" si="37"/>
        <v>-2.852700935271324E-2</v>
      </c>
      <c r="BD37" s="35">
        <f t="shared" si="38"/>
        <v>-2.6899216922607549E-2</v>
      </c>
      <c r="BE37" s="33">
        <f t="shared" si="39"/>
        <v>-2.0303537891477541E-2</v>
      </c>
      <c r="BF37" s="34">
        <f t="shared" si="40"/>
        <v>-2.3598445398430146E-2</v>
      </c>
      <c r="BG37" s="35">
        <f t="shared" si="41"/>
        <v>-9.2490986047969459E-3</v>
      </c>
      <c r="BH37" s="33">
        <f t="shared" si="42"/>
        <v>-1.4299777213615861E-2</v>
      </c>
      <c r="BI37" s="34">
        <f t="shared" si="43"/>
        <v>-1.1785212550080693E-2</v>
      </c>
      <c r="BJ37" s="35">
        <f t="shared" si="44"/>
        <v>-2.3206751054852814E-3</v>
      </c>
      <c r="BK37" s="33">
        <f t="shared" si="45"/>
        <v>4.4678055190539023E-3</v>
      </c>
      <c r="BL37" s="34">
        <f t="shared" si="46"/>
        <v>1.0793734368830243E-3</v>
      </c>
      <c r="BM37" s="35">
        <f t="shared" si="47"/>
        <v>-7.8240642842039021E-3</v>
      </c>
      <c r="BN37" s="33">
        <f t="shared" si="48"/>
        <v>-3.8199895342752033E-3</v>
      </c>
      <c r="BO37" s="34">
        <f t="shared" si="49"/>
        <v>-5.8118129700731602E-3</v>
      </c>
      <c r="BP37" s="35">
        <f t="shared" si="50"/>
        <v>1.8595481670929281E-2</v>
      </c>
      <c r="BQ37" s="33">
        <f t="shared" si="51"/>
        <v>9.140095603298759E-3</v>
      </c>
      <c r="BR37" s="34">
        <f t="shared" si="52"/>
        <v>1.3834148922100331E-2</v>
      </c>
      <c r="BS37" s="35">
        <f t="shared" si="68"/>
        <v>4.6032327248000104E-3</v>
      </c>
      <c r="BT37" s="33">
        <f t="shared" si="69"/>
        <v>1.5511946280776678E-2</v>
      </c>
      <c r="BU37" s="34">
        <f t="shared" si="70"/>
        <v>1.0070966395324676E-2</v>
      </c>
    </row>
    <row r="38" spans="1:73">
      <c r="A38" s="68" t="s">
        <v>86</v>
      </c>
      <c r="B38" s="88">
        <v>0.22283574898189973</v>
      </c>
      <c r="C38" s="27">
        <v>0.30261814170375501</v>
      </c>
      <c r="D38" s="88">
        <v>0.26662518293750259</v>
      </c>
      <c r="E38" s="29">
        <v>3.3083124826243981E-2</v>
      </c>
      <c r="F38" s="27">
        <v>-4.6478369681801635E-3</v>
      </c>
      <c r="G38" s="28">
        <v>1.1785598966741917E-2</v>
      </c>
      <c r="H38" s="88">
        <v>9.5084320057410299E-3</v>
      </c>
      <c r="I38" s="27">
        <v>-1.5948275862068928E-2</v>
      </c>
      <c r="J38" s="89">
        <v>-4.6274134354555851E-3</v>
      </c>
      <c r="K38" s="88">
        <v>2.6746045850364331E-2</v>
      </c>
      <c r="L38" s="27">
        <v>6.5703022339027584E-3</v>
      </c>
      <c r="M38" s="89">
        <v>1.5670086566207164E-2</v>
      </c>
      <c r="N38" s="88">
        <v>3.0549545651233245E-2</v>
      </c>
      <c r="O38" s="27">
        <v>2.342616768204242E-2</v>
      </c>
      <c r="P38" s="89">
        <v>2.6674032277157478E-2</v>
      </c>
      <c r="Q38" s="88">
        <v>4.4675848169297927E-2</v>
      </c>
      <c r="R38" s="27">
        <v>2.7496279498263831E-2</v>
      </c>
      <c r="S38" s="88">
        <v>3.5358776278873183E-2</v>
      </c>
      <c r="T38" s="29">
        <f t="shared" si="53"/>
        <v>5.8922829581993463E-2</v>
      </c>
      <c r="U38" s="27">
        <f t="shared" si="54"/>
        <v>6.3866473549899938E-2</v>
      </c>
      <c r="V38" s="28">
        <f t="shared" si="55"/>
        <v>6.1583577712609916E-2</v>
      </c>
      <c r="W38" s="29">
        <f t="shared" si="56"/>
        <v>8.5553784255674392E-2</v>
      </c>
      <c r="X38" s="27">
        <f t="shared" si="57"/>
        <v>8.3371150729335541E-2</v>
      </c>
      <c r="Y38" s="28">
        <f t="shared" si="58"/>
        <v>8.4376529827260738E-2</v>
      </c>
      <c r="Z38" s="29">
        <f t="shared" si="22"/>
        <v>6.0699300699300629E-2</v>
      </c>
      <c r="AA38" s="27">
        <f t="shared" si="23"/>
        <v>7.0731853270300959E-2</v>
      </c>
      <c r="AB38" s="28">
        <f t="shared" si="24"/>
        <v>6.6105575440972508E-2</v>
      </c>
      <c r="AC38" s="29">
        <f t="shared" si="25"/>
        <v>3.1975210970464074E-2</v>
      </c>
      <c r="AD38" s="27">
        <f t="shared" si="26"/>
        <v>2.9173419773095732E-2</v>
      </c>
      <c r="AE38" s="28">
        <f t="shared" si="27"/>
        <v>3.0458848794652216E-2</v>
      </c>
      <c r="AF38" s="35">
        <f t="shared" si="27"/>
        <v>4.2292212355458991E-2</v>
      </c>
      <c r="AG38" s="33">
        <f t="shared" si="27"/>
        <v>2.8237849579147545E-2</v>
      </c>
      <c r="AH38" s="34">
        <f t="shared" si="27"/>
        <v>3.4695315251849213E-2</v>
      </c>
      <c r="AI38" s="35">
        <f t="shared" si="28"/>
        <v>2.7827152926754417E-2</v>
      </c>
      <c r="AJ38" s="33">
        <f t="shared" si="29"/>
        <v>1.3889622392394996E-2</v>
      </c>
      <c r="AK38" s="34">
        <f t="shared" si="30"/>
        <v>2.0340425531914841E-2</v>
      </c>
      <c r="AL38" s="35">
        <f t="shared" si="30"/>
        <v>1.6220406702844636E-2</v>
      </c>
      <c r="AM38" s="33">
        <f t="shared" si="30"/>
        <v>1.3699343681633502E-2</v>
      </c>
      <c r="AN38" s="34">
        <f t="shared" si="30"/>
        <v>1.4874746295215013E-2</v>
      </c>
      <c r="AO38" s="35">
        <f t="shared" si="59"/>
        <v>7.2765682765096873E-3</v>
      </c>
      <c r="AP38" s="33">
        <f t="shared" si="60"/>
        <v>0</v>
      </c>
      <c r="AQ38" s="34">
        <f t="shared" si="61"/>
        <v>3.3970741329241161E-3</v>
      </c>
      <c r="AR38" s="35">
        <f t="shared" si="62"/>
        <v>5.301485581124421E-3</v>
      </c>
      <c r="AS38" s="33">
        <f t="shared" si="63"/>
        <v>-7.6563383176609934E-3</v>
      </c>
      <c r="AT38" s="34">
        <f t="shared" si="64"/>
        <v>-1.5835745099109788E-3</v>
      </c>
      <c r="AU38" s="35">
        <f t="shared" si="65"/>
        <v>-1.7964765878535016E-2</v>
      </c>
      <c r="AV38" s="33">
        <f t="shared" si="66"/>
        <v>-1.3670256835128458E-2</v>
      </c>
      <c r="AW38" s="34">
        <f t="shared" si="67"/>
        <v>-1.5696784073506942E-2</v>
      </c>
      <c r="AX38" s="35">
        <f t="shared" si="32"/>
        <v>-3.9360321019709654E-2</v>
      </c>
      <c r="AY38" s="33">
        <f t="shared" si="33"/>
        <v>-4.8299034019319564E-2</v>
      </c>
      <c r="AZ38" s="34">
        <f t="shared" si="34"/>
        <v>-4.4090681780296737E-2</v>
      </c>
      <c r="BA38" s="35">
        <f t="shared" si="35"/>
        <v>-4.7607346888629554E-2</v>
      </c>
      <c r="BB38" s="33">
        <f t="shared" si="36"/>
        <v>-3.8503971756398969E-2</v>
      </c>
      <c r="BC38" s="34">
        <f t="shared" si="37"/>
        <v>-4.281105588978984E-2</v>
      </c>
      <c r="BD38" s="35">
        <f t="shared" si="38"/>
        <v>-6.3660990712074317E-2</v>
      </c>
      <c r="BE38" s="33">
        <f t="shared" si="39"/>
        <v>-6.5174985656913376E-2</v>
      </c>
      <c r="BF38" s="34">
        <f t="shared" si="40"/>
        <v>-6.4462257849031368E-2</v>
      </c>
      <c r="BG38" s="35">
        <f t="shared" si="41"/>
        <v>-3.1893641937039363E-2</v>
      </c>
      <c r="BH38" s="33">
        <f t="shared" si="42"/>
        <v>-2.1234810359641587E-2</v>
      </c>
      <c r="BI38" s="34">
        <f t="shared" si="43"/>
        <v>-2.6256856317548927E-2</v>
      </c>
      <c r="BJ38" s="35">
        <f t="shared" si="44"/>
        <v>-1.906930411270813E-2</v>
      </c>
      <c r="BK38" s="33">
        <f t="shared" si="45"/>
        <v>-1.1412089290193106E-2</v>
      </c>
      <c r="BL38" s="34">
        <f t="shared" si="46"/>
        <v>-1.4999000066662216E-2</v>
      </c>
      <c r="BM38" s="35">
        <f t="shared" si="47"/>
        <v>1.3056724212969772E-2</v>
      </c>
      <c r="BN38" s="33">
        <f t="shared" si="48"/>
        <v>3.2601801344665837E-2</v>
      </c>
      <c r="BO38" s="34">
        <f t="shared" si="49"/>
        <v>2.3484028153762937E-2</v>
      </c>
      <c r="BP38" s="35">
        <f t="shared" si="50"/>
        <v>8.0982385794071243E-2</v>
      </c>
      <c r="BQ38" s="33">
        <f t="shared" si="51"/>
        <v>6.922604422604417E-2</v>
      </c>
      <c r="BR38" s="34">
        <f t="shared" si="52"/>
        <v>7.4654499768564531E-2</v>
      </c>
      <c r="BS38" s="35">
        <f t="shared" si="68"/>
        <v>9.5515665363979707E-2</v>
      </c>
      <c r="BT38" s="33">
        <f t="shared" si="69"/>
        <v>7.7612454759579563E-2</v>
      </c>
      <c r="BU38" s="34">
        <f t="shared" si="70"/>
        <v>8.5927885798670944E-2</v>
      </c>
    </row>
    <row r="39" spans="1:73">
      <c r="A39" s="68" t="s">
        <v>87</v>
      </c>
      <c r="B39" s="88">
        <v>0.86929406492007821</v>
      </c>
      <c r="C39" s="27">
        <v>0.69964005456493816</v>
      </c>
      <c r="D39" s="88">
        <v>0.7747102972831692</v>
      </c>
      <c r="E39" s="29">
        <v>-4.41288600838734E-2</v>
      </c>
      <c r="F39" s="27">
        <v>-2.8037771953908219E-2</v>
      </c>
      <c r="G39" s="28">
        <v>-3.5537391999644674E-2</v>
      </c>
      <c r="H39" s="88">
        <v>-3.6095323561671111E-2</v>
      </c>
      <c r="I39" s="27">
        <v>-3.1457307939225299E-2</v>
      </c>
      <c r="J39" s="89">
        <v>-3.3599705225341392E-2</v>
      </c>
      <c r="K39" s="88">
        <v>-3.9981379952415463E-2</v>
      </c>
      <c r="L39" s="27">
        <v>-4.2907644719399007E-2</v>
      </c>
      <c r="M39" s="89">
        <v>-4.1559431894004351E-2</v>
      </c>
      <c r="N39" s="88">
        <v>-4.5471687947847617E-2</v>
      </c>
      <c r="O39" s="27">
        <v>-4.9494436492912852E-2</v>
      </c>
      <c r="P39" s="89">
        <v>-4.7637991049229278E-2</v>
      </c>
      <c r="Q39" s="88">
        <v>-2.6810408082632464E-2</v>
      </c>
      <c r="R39" s="27">
        <v>-2.8221693301598072E-2</v>
      </c>
      <c r="S39" s="88">
        <v>-2.7568922305764465E-2</v>
      </c>
      <c r="T39" s="29">
        <f t="shared" si="53"/>
        <v>-8.1197076905231702E-3</v>
      </c>
      <c r="U39" s="27">
        <f t="shared" si="54"/>
        <v>-2.7091872438268494E-2</v>
      </c>
      <c r="V39" s="28">
        <f t="shared" si="55"/>
        <v>-1.8309707903780059E-2</v>
      </c>
      <c r="W39" s="29">
        <f t="shared" si="56"/>
        <v>5.6484621681674563E-2</v>
      </c>
      <c r="X39" s="27">
        <f t="shared" si="57"/>
        <v>3.760789149198529E-2</v>
      </c>
      <c r="Y39" s="28">
        <f t="shared" si="58"/>
        <v>4.6436580429907615E-2</v>
      </c>
      <c r="Z39" s="29">
        <f t="shared" si="22"/>
        <v>3.9406685853442536E-2</v>
      </c>
      <c r="AA39" s="27">
        <f t="shared" si="23"/>
        <v>2.7084571202218299E-2</v>
      </c>
      <c r="AB39" s="28">
        <f t="shared" si="24"/>
        <v>3.2902989755383638E-2</v>
      </c>
      <c r="AC39" s="29">
        <f t="shared" si="25"/>
        <v>1.8317358892438795E-2</v>
      </c>
      <c r="AD39" s="27">
        <f t="shared" si="26"/>
        <v>2.776840379887191E-2</v>
      </c>
      <c r="AE39" s="28">
        <f t="shared" si="27"/>
        <v>2.3277585203552276E-2</v>
      </c>
      <c r="AF39" s="35">
        <f t="shared" si="27"/>
        <v>2.7504706128425038E-2</v>
      </c>
      <c r="AG39" s="33">
        <f t="shared" si="27"/>
        <v>1.7355410666541671E-2</v>
      </c>
      <c r="AH39" s="34">
        <f t="shared" si="27"/>
        <v>2.2154637390895848E-2</v>
      </c>
      <c r="AI39" s="35">
        <f t="shared" si="28"/>
        <v>2.8905852417302702E-2</v>
      </c>
      <c r="AJ39" s="33">
        <f t="shared" si="29"/>
        <v>3.4533634561298321E-2</v>
      </c>
      <c r="AK39" s="34">
        <f t="shared" si="30"/>
        <v>3.1858535523355602E-2</v>
      </c>
      <c r="AL39" s="35">
        <f t="shared" si="30"/>
        <v>3.4226926501137678E-2</v>
      </c>
      <c r="AM39" s="33">
        <f t="shared" si="30"/>
        <v>3.877350922542111E-2</v>
      </c>
      <c r="AN39" s="34">
        <f t="shared" si="30"/>
        <v>3.6618529632408192E-2</v>
      </c>
      <c r="AO39" s="35">
        <f t="shared" si="59"/>
        <v>3.6633189861310367E-2</v>
      </c>
      <c r="AP39" s="33">
        <f t="shared" si="60"/>
        <v>4.2174360734511751E-2</v>
      </c>
      <c r="AQ39" s="34">
        <f t="shared" si="61"/>
        <v>3.9554027771495859E-2</v>
      </c>
      <c r="AR39" s="35">
        <f t="shared" si="62"/>
        <v>2.6711570400442808E-2</v>
      </c>
      <c r="AS39" s="33">
        <f t="shared" si="63"/>
        <v>3.1740150673088774E-2</v>
      </c>
      <c r="AT39" s="34">
        <f t="shared" si="64"/>
        <v>2.9368895076903101E-2</v>
      </c>
      <c r="AU39" s="35">
        <f t="shared" si="65"/>
        <v>2.3275668389125981E-2</v>
      </c>
      <c r="AV39" s="33">
        <f t="shared" si="66"/>
        <v>1.7237251615992433E-2</v>
      </c>
      <c r="AW39" s="34">
        <f t="shared" si="67"/>
        <v>2.0077350635078206E-2</v>
      </c>
      <c r="AX39" s="35">
        <f t="shared" si="32"/>
        <v>-1.6247310411452109E-2</v>
      </c>
      <c r="AY39" s="33">
        <f t="shared" si="33"/>
        <v>-6.2367615909625362E-3</v>
      </c>
      <c r="AZ39" s="34">
        <f t="shared" si="34"/>
        <v>-1.0959869061677785E-2</v>
      </c>
      <c r="BA39" s="35">
        <f t="shared" si="35"/>
        <v>-2.9013971343123668E-2</v>
      </c>
      <c r="BB39" s="33">
        <f t="shared" si="36"/>
        <v>-1.4722715610815063E-2</v>
      </c>
      <c r="BC39" s="34">
        <f t="shared" si="37"/>
        <v>-2.1429469185973438E-2</v>
      </c>
      <c r="BD39" s="35">
        <f t="shared" si="38"/>
        <v>-3.2547234864156671E-2</v>
      </c>
      <c r="BE39" s="33">
        <f t="shared" si="39"/>
        <v>-3.4131880458296626E-2</v>
      </c>
      <c r="BF39" s="34">
        <f t="shared" si="40"/>
        <v>-3.3393984801455612E-2</v>
      </c>
      <c r="BG39" s="35">
        <f t="shared" si="41"/>
        <v>-2.1525302922309364E-2</v>
      </c>
      <c r="BH39" s="33">
        <f t="shared" si="42"/>
        <v>-3.1854002488593935E-2</v>
      </c>
      <c r="BI39" s="34">
        <f t="shared" si="43"/>
        <v>-2.7040194884287438E-2</v>
      </c>
      <c r="BJ39" s="35">
        <f t="shared" si="44"/>
        <v>-9.6639471639471397E-3</v>
      </c>
      <c r="BK39" s="33">
        <f t="shared" si="45"/>
        <v>-2.7846799760089525E-3</v>
      </c>
      <c r="BL39" s="34">
        <f t="shared" si="46"/>
        <v>-6.0090135202803818E-3</v>
      </c>
      <c r="BM39" s="35">
        <f t="shared" si="47"/>
        <v>9.7092139459618032E-3</v>
      </c>
      <c r="BN39" s="33">
        <f t="shared" si="48"/>
        <v>1.0396528762297574E-2</v>
      </c>
      <c r="BO39" s="34">
        <f t="shared" si="49"/>
        <v>1.0075566750629816E-2</v>
      </c>
      <c r="BP39" s="35">
        <f t="shared" si="50"/>
        <v>1.8503229566315449E-2</v>
      </c>
      <c r="BQ39" s="33">
        <f t="shared" si="51"/>
        <v>2.699944725541048E-2</v>
      </c>
      <c r="BR39" s="34">
        <f t="shared" si="52"/>
        <v>2.3033325776467883E-2</v>
      </c>
      <c r="BS39" s="35">
        <f t="shared" si="68"/>
        <v>2.2124737745565559E-2</v>
      </c>
      <c r="BT39" s="33">
        <f t="shared" si="69"/>
        <v>1.5525378819243096E-2</v>
      </c>
      <c r="BU39" s="34">
        <f t="shared" si="70"/>
        <v>1.8592385764304442E-2</v>
      </c>
    </row>
    <row r="40" spans="1:73">
      <c r="A40" s="68" t="s">
        <v>88</v>
      </c>
      <c r="B40" s="88">
        <v>0.77469713265114759</v>
      </c>
      <c r="C40" s="27">
        <v>0.68144261422640251</v>
      </c>
      <c r="D40" s="88">
        <v>0.72455016403415295</v>
      </c>
      <c r="E40" s="29">
        <v>-6.167619047619044E-2</v>
      </c>
      <c r="F40" s="27">
        <v>-5.7998064426932117E-2</v>
      </c>
      <c r="G40" s="28">
        <v>-5.9747743829509647E-2</v>
      </c>
      <c r="H40" s="88">
        <v>-6.4025009134830113E-2</v>
      </c>
      <c r="I40" s="27">
        <v>-5.6175240331694409E-2</v>
      </c>
      <c r="J40" s="89">
        <v>-5.9901705695287633E-2</v>
      </c>
      <c r="K40" s="88">
        <v>-5.8081027153639275E-2</v>
      </c>
      <c r="L40" s="27">
        <v>-4.9722038642460054E-2</v>
      </c>
      <c r="M40" s="89">
        <v>-5.367283760788899E-2</v>
      </c>
      <c r="N40" s="88">
        <v>-3.0485839281602534E-2</v>
      </c>
      <c r="O40" s="27">
        <v>-2.9536900670921296E-2</v>
      </c>
      <c r="P40" s="89">
        <v>-2.9983318529430925E-2</v>
      </c>
      <c r="Q40" s="88">
        <v>-1.8049684130527766E-3</v>
      </c>
      <c r="R40" s="27">
        <v>-1.0243655678273345E-2</v>
      </c>
      <c r="S40" s="88">
        <v>-6.2758235622557557E-3</v>
      </c>
      <c r="T40" s="29">
        <f t="shared" si="53"/>
        <v>5.7577920532951854E-3</v>
      </c>
      <c r="U40" s="27">
        <f t="shared" si="54"/>
        <v>9.6682141488138029E-3</v>
      </c>
      <c r="V40" s="28">
        <f t="shared" si="55"/>
        <v>7.8212792736098713E-3</v>
      </c>
      <c r="W40" s="29">
        <f t="shared" si="56"/>
        <v>3.7992051476154476E-2</v>
      </c>
      <c r="X40" s="27">
        <f t="shared" si="57"/>
        <v>3.3746730785455092E-2</v>
      </c>
      <c r="Y40" s="28">
        <f t="shared" si="58"/>
        <v>3.5747736497033999E-2</v>
      </c>
      <c r="Z40" s="29">
        <f t="shared" si="22"/>
        <v>6.0622635489311349E-3</v>
      </c>
      <c r="AA40" s="27">
        <f t="shared" si="23"/>
        <v>9.4670692891536401E-3</v>
      </c>
      <c r="AB40" s="28">
        <f t="shared" si="24"/>
        <v>7.8587576703628148E-3</v>
      </c>
      <c r="AC40" s="29">
        <f t="shared" si="25"/>
        <v>-6.1616527727437198E-3</v>
      </c>
      <c r="AD40" s="27">
        <f t="shared" si="26"/>
        <v>-1.4875899425984329E-2</v>
      </c>
      <c r="AE40" s="28">
        <f t="shared" si="27"/>
        <v>-1.0766930143131792E-2</v>
      </c>
      <c r="AF40" s="35">
        <f t="shared" si="27"/>
        <v>-1.4086433260393827E-2</v>
      </c>
      <c r="AG40" s="33">
        <f t="shared" si="27"/>
        <v>-1.4197784160853488E-2</v>
      </c>
      <c r="AH40" s="34">
        <f t="shared" si="27"/>
        <v>-1.4145035200621936E-2</v>
      </c>
      <c r="AI40" s="35">
        <f t="shared" si="28"/>
        <v>-3.5603643593655754E-3</v>
      </c>
      <c r="AJ40" s="33">
        <f t="shared" si="29"/>
        <v>-1.9896769896769917E-2</v>
      </c>
      <c r="AK40" s="34">
        <f t="shared" si="30"/>
        <v>-1.2157455477426526E-2</v>
      </c>
      <c r="AL40" s="35">
        <f t="shared" si="30"/>
        <v>4.4083526682134888E-3</v>
      </c>
      <c r="AM40" s="33">
        <f t="shared" si="30"/>
        <v>-2.7180837509556133E-3</v>
      </c>
      <c r="AN40" s="34">
        <f t="shared" si="30"/>
        <v>6.8742238779484488E-4</v>
      </c>
      <c r="AO40" s="35">
        <f t="shared" si="59"/>
        <v>9.8868098868098997E-3</v>
      </c>
      <c r="AP40" s="33">
        <f t="shared" si="60"/>
        <v>-1.703432416318984E-4</v>
      </c>
      <c r="AQ40" s="34">
        <f t="shared" si="61"/>
        <v>4.6535333614021734E-3</v>
      </c>
      <c r="AR40" s="35">
        <f t="shared" si="62"/>
        <v>2.0266251887094633E-2</v>
      </c>
      <c r="AS40" s="33">
        <f t="shared" si="63"/>
        <v>2.2020615043870873E-2</v>
      </c>
      <c r="AT40" s="34">
        <f t="shared" si="64"/>
        <v>2.1174757923991372E-2</v>
      </c>
      <c r="AU40" s="35">
        <f t="shared" si="65"/>
        <v>4.5735808447673332E-3</v>
      </c>
      <c r="AV40" s="33">
        <f t="shared" si="66"/>
        <v>1.466972285892898E-2</v>
      </c>
      <c r="AW40" s="34">
        <f t="shared" si="67"/>
        <v>9.8062509449856616E-3</v>
      </c>
      <c r="AX40" s="35">
        <f t="shared" si="32"/>
        <v>7.3647562935190702E-3</v>
      </c>
      <c r="AY40" s="33">
        <f t="shared" si="33"/>
        <v>1.7373803754055839E-2</v>
      </c>
      <c r="AZ40" s="34">
        <f t="shared" si="34"/>
        <v>1.2577271074415419E-2</v>
      </c>
      <c r="BA40" s="35">
        <f t="shared" si="35"/>
        <v>5.8487305596170991E-3</v>
      </c>
      <c r="BB40" s="33">
        <f t="shared" si="36"/>
        <v>1.8328623334679106E-2</v>
      </c>
      <c r="BC40" s="34">
        <f t="shared" si="37"/>
        <v>1.2378799721160183E-2</v>
      </c>
      <c r="BD40" s="35">
        <f t="shared" si="38"/>
        <v>8.2375225760979998E-3</v>
      </c>
      <c r="BE40" s="33">
        <f t="shared" si="39"/>
        <v>1.74833491912465E-2</v>
      </c>
      <c r="BF40" s="34">
        <f t="shared" si="40"/>
        <v>1.31038080333854E-2</v>
      </c>
      <c r="BG40" s="35">
        <f t="shared" si="41"/>
        <v>2.4466969591052656E-3</v>
      </c>
      <c r="BH40" s="33">
        <f t="shared" si="42"/>
        <v>1.4221702707968076E-2</v>
      </c>
      <c r="BI40" s="34">
        <f t="shared" si="43"/>
        <v>8.670936914299876E-3</v>
      </c>
      <c r="BJ40" s="35">
        <f t="shared" si="44"/>
        <v>2.3056136680613681E-2</v>
      </c>
      <c r="BK40" s="33">
        <f t="shared" si="45"/>
        <v>2.5931617364579385E-2</v>
      </c>
      <c r="BL40" s="34">
        <f t="shared" si="46"/>
        <v>2.4584473394045903E-2</v>
      </c>
      <c r="BM40" s="35">
        <f t="shared" si="47"/>
        <v>2.5859498146806992E-2</v>
      </c>
      <c r="BN40" s="33">
        <f t="shared" si="48"/>
        <v>3.216626099981279E-2</v>
      </c>
      <c r="BO40" s="34">
        <f t="shared" si="49"/>
        <v>2.9215991071784408E-2</v>
      </c>
      <c r="BP40" s="35">
        <f t="shared" si="50"/>
        <v>2.1594684385382035E-2</v>
      </c>
      <c r="BQ40" s="33">
        <f t="shared" si="51"/>
        <v>2.3400087070091447E-2</v>
      </c>
      <c r="BR40" s="34">
        <f t="shared" si="52"/>
        <v>2.2558283634110499E-2</v>
      </c>
      <c r="BS40" s="35">
        <f t="shared" si="68"/>
        <v>2.0731707317073189E-2</v>
      </c>
      <c r="BT40" s="33">
        <f t="shared" si="69"/>
        <v>2.0206317132829943E-2</v>
      </c>
      <c r="BU40" s="34">
        <f t="shared" si="70"/>
        <v>2.0451059478497902E-2</v>
      </c>
    </row>
    <row r="41" spans="1:73">
      <c r="A41" s="68" t="s">
        <v>89</v>
      </c>
      <c r="B41" s="88">
        <v>0.72880955053175267</v>
      </c>
      <c r="C41" s="27">
        <v>0.6308020980832576</v>
      </c>
      <c r="D41" s="88">
        <v>0.67625086569331705</v>
      </c>
      <c r="E41" s="29">
        <v>-3.2661640088076371E-2</v>
      </c>
      <c r="F41" s="27">
        <v>-2.7952779986543552E-2</v>
      </c>
      <c r="G41" s="28">
        <v>-3.0204876180750628E-2</v>
      </c>
      <c r="H41" s="88">
        <v>-3.1488187618554875E-2</v>
      </c>
      <c r="I41" s="27">
        <v>-3.5930027686886468E-2</v>
      </c>
      <c r="J41" s="89">
        <v>-3.3811020253706081E-2</v>
      </c>
      <c r="K41" s="88">
        <v>-4.0702229185955452E-2</v>
      </c>
      <c r="L41" s="27">
        <v>-3.3320279355133486E-2</v>
      </c>
      <c r="M41" s="89">
        <v>-3.6850350793542708E-2</v>
      </c>
      <c r="N41" s="88">
        <v>-4.4767808753108929E-2</v>
      </c>
      <c r="O41" s="27">
        <v>-4.530569528375139E-2</v>
      </c>
      <c r="P41" s="89">
        <v>-4.504950495049509E-2</v>
      </c>
      <c r="Q41" s="88">
        <v>-4.2552364667936105E-2</v>
      </c>
      <c r="R41" s="27">
        <v>-3.0729516602425844E-2</v>
      </c>
      <c r="S41" s="88">
        <v>-3.6362289861512243E-2</v>
      </c>
      <c r="T41" s="29">
        <f t="shared" si="53"/>
        <v>-3.6123061936845557E-2</v>
      </c>
      <c r="U41" s="27">
        <f t="shared" si="54"/>
        <v>-3.8927398759576848E-2</v>
      </c>
      <c r="V41" s="28">
        <f t="shared" si="55"/>
        <v>-3.7599907777436159E-2</v>
      </c>
      <c r="W41" s="29">
        <f t="shared" si="56"/>
        <v>-1.0021896580764689E-2</v>
      </c>
      <c r="X41" s="27">
        <f t="shared" si="57"/>
        <v>-1.3096458262156885E-2</v>
      </c>
      <c r="Y41" s="28">
        <f t="shared" si="58"/>
        <v>-1.1638817352418562E-2</v>
      </c>
      <c r="Z41" s="29">
        <f t="shared" si="22"/>
        <v>-9.6554657592513582E-3</v>
      </c>
      <c r="AA41" s="27">
        <f t="shared" si="23"/>
        <v>-9.731517809062229E-3</v>
      </c>
      <c r="AB41" s="28">
        <f t="shared" si="24"/>
        <v>-9.6954027631898088E-3</v>
      </c>
      <c r="AC41" s="29">
        <f t="shared" si="25"/>
        <v>-3.8654812524163695E-4</v>
      </c>
      <c r="AD41" s="27">
        <f t="shared" si="26"/>
        <v>6.2147989900962486E-4</v>
      </c>
      <c r="AE41" s="28">
        <f t="shared" si="27"/>
        <v>1.4277555682462584E-4</v>
      </c>
      <c r="AF41" s="35">
        <f t="shared" si="27"/>
        <v>1.8475552118243588E-2</v>
      </c>
      <c r="AG41" s="33">
        <f t="shared" si="27"/>
        <v>4.0371103606227088E-3</v>
      </c>
      <c r="AH41" s="34">
        <f t="shared" si="27"/>
        <v>1.0890180483328127E-2</v>
      </c>
      <c r="AI41" s="35">
        <f t="shared" si="28"/>
        <v>1.8815389807627314E-2</v>
      </c>
      <c r="AJ41" s="33">
        <f t="shared" si="29"/>
        <v>2.4705200077324463E-2</v>
      </c>
      <c r="AK41" s="34">
        <f t="shared" si="30"/>
        <v>2.1888680425265816E-2</v>
      </c>
      <c r="AL41" s="35">
        <f t="shared" si="30"/>
        <v>1.8509316770186413E-2</v>
      </c>
      <c r="AM41" s="33">
        <f t="shared" si="30"/>
        <v>1.9280108662843354E-2</v>
      </c>
      <c r="AN41" s="34">
        <f t="shared" si="30"/>
        <v>1.8912622892565345E-2</v>
      </c>
      <c r="AO41" s="35">
        <f t="shared" si="59"/>
        <v>-7.927796072691784E-3</v>
      </c>
      <c r="AP41" s="33">
        <f t="shared" si="60"/>
        <v>2.9613177864140638E-4</v>
      </c>
      <c r="AQ41" s="34">
        <f t="shared" si="61"/>
        <v>-3.6231884057971175E-3</v>
      </c>
      <c r="AR41" s="35">
        <f t="shared" si="62"/>
        <v>-6.9256618309974094E-3</v>
      </c>
      <c r="AS41" s="33">
        <f t="shared" si="63"/>
        <v>-1.53202827221256E-2</v>
      </c>
      <c r="AT41" s="34">
        <f t="shared" si="64"/>
        <v>-1.1336898395721939E-2</v>
      </c>
      <c r="AU41" s="35">
        <f t="shared" si="65"/>
        <v>-1.6795279164775301E-2</v>
      </c>
      <c r="AV41" s="33">
        <f t="shared" si="66"/>
        <v>-2.1233417264835186E-2</v>
      </c>
      <c r="AW41" s="34">
        <f t="shared" si="67"/>
        <v>-1.9118052004248431E-2</v>
      </c>
      <c r="AX41" s="35">
        <f t="shared" si="32"/>
        <v>-2.5728196088306898E-2</v>
      </c>
      <c r="AY41" s="33">
        <f t="shared" si="33"/>
        <v>-3.7436645676547364E-2</v>
      </c>
      <c r="AZ41" s="34">
        <f t="shared" si="34"/>
        <v>-3.1842791257268854E-2</v>
      </c>
      <c r="BA41" s="35">
        <f t="shared" si="35"/>
        <v>-2.2401240684099433E-2</v>
      </c>
      <c r="BB41" s="33">
        <f t="shared" si="36"/>
        <v>-2.1939447125932432E-2</v>
      </c>
      <c r="BC41" s="34">
        <f t="shared" si="37"/>
        <v>-2.2161468041920429E-2</v>
      </c>
      <c r="BD41" s="35">
        <f t="shared" si="38"/>
        <v>-1.1457277574582481E-2</v>
      </c>
      <c r="BE41" s="33">
        <f t="shared" si="39"/>
        <v>-1.1460500020392339E-2</v>
      </c>
      <c r="BF41" s="34">
        <f t="shared" si="40"/>
        <v>-1.1458951114123539E-2</v>
      </c>
      <c r="BG41" s="35">
        <f t="shared" si="41"/>
        <v>-5.5275709891677849E-3</v>
      </c>
      <c r="BH41" s="33">
        <f t="shared" si="42"/>
        <v>7.4263553098441459E-3</v>
      </c>
      <c r="BI41" s="34">
        <f t="shared" si="43"/>
        <v>1.1998885817745553E-3</v>
      </c>
      <c r="BJ41" s="35">
        <f t="shared" si="44"/>
        <v>9.1891165000672625E-3</v>
      </c>
      <c r="BK41" s="33">
        <f t="shared" si="45"/>
        <v>2.100909165369802E-2</v>
      </c>
      <c r="BL41" s="34">
        <f t="shared" si="46"/>
        <v>1.5365848438804175E-2</v>
      </c>
      <c r="BM41" s="35">
        <f t="shared" si="47"/>
        <v>3.7798703029226166E-2</v>
      </c>
      <c r="BN41" s="33">
        <f t="shared" si="48"/>
        <v>4.3720669046568572E-2</v>
      </c>
      <c r="BO41" s="34">
        <f t="shared" si="49"/>
        <v>4.0910527979766131E-2</v>
      </c>
      <c r="BP41" s="35">
        <f t="shared" si="50"/>
        <v>4.2071474427562539E-2</v>
      </c>
      <c r="BQ41" s="33">
        <f t="shared" si="51"/>
        <v>4.9882786979747129E-2</v>
      </c>
      <c r="BR41" s="34">
        <f t="shared" si="52"/>
        <v>4.6187178552626218E-2</v>
      </c>
      <c r="BS41" s="35">
        <f t="shared" si="68"/>
        <v>4.5917529160506065E-2</v>
      </c>
      <c r="BT41" s="33">
        <f t="shared" si="69"/>
        <v>4.8281415864416699E-2</v>
      </c>
      <c r="BU41" s="34">
        <f t="shared" si="70"/>
        <v>4.716743762943465E-2</v>
      </c>
    </row>
    <row r="42" spans="1:73">
      <c r="A42" s="68" t="s">
        <v>90</v>
      </c>
      <c r="B42" s="88">
        <v>0.54466724419490298</v>
      </c>
      <c r="C42" s="27">
        <v>0.48808977419741018</v>
      </c>
      <c r="D42" s="88">
        <v>0.51474938486675059</v>
      </c>
      <c r="E42" s="29">
        <v>-1.7302716688227693E-2</v>
      </c>
      <c r="F42" s="27">
        <v>-7.7779107335168574E-3</v>
      </c>
      <c r="G42" s="28">
        <v>-1.23546963386586E-2</v>
      </c>
      <c r="H42" s="88">
        <v>-2.6262958696725347E-2</v>
      </c>
      <c r="I42" s="27">
        <v>-2.5325615050651229E-2</v>
      </c>
      <c r="J42" s="89">
        <v>-2.5773763630355773E-2</v>
      </c>
      <c r="K42" s="88">
        <v>-1.7913272721127527E-2</v>
      </c>
      <c r="L42" s="27">
        <v>-2.4313288789903464E-2</v>
      </c>
      <c r="M42" s="89">
        <v>-2.1254946297343147E-2</v>
      </c>
      <c r="N42" s="88">
        <v>-2.2954881784079562E-2</v>
      </c>
      <c r="O42" s="27">
        <v>-1.1730391224399228E-2</v>
      </c>
      <c r="P42" s="89">
        <v>-1.7112493605505041E-2</v>
      </c>
      <c r="Q42" s="88">
        <v>-1.3666784078900984E-2</v>
      </c>
      <c r="R42" s="27">
        <v>-1.190170665982293E-2</v>
      </c>
      <c r="S42" s="88">
        <v>-1.2743024075753007E-2</v>
      </c>
      <c r="T42" s="29">
        <f t="shared" si="53"/>
        <v>-7.3923291193486174E-3</v>
      </c>
      <c r="U42" s="27">
        <f t="shared" si="54"/>
        <v>-3.1817148793870098E-3</v>
      </c>
      <c r="V42" s="28">
        <f t="shared" si="55"/>
        <v>-5.1868101967587066E-3</v>
      </c>
      <c r="W42" s="29">
        <f t="shared" si="56"/>
        <v>2.9501708940455895E-3</v>
      </c>
      <c r="X42" s="27">
        <f t="shared" si="57"/>
        <v>-6.5140214311254496E-5</v>
      </c>
      <c r="Y42" s="28">
        <f t="shared" si="58"/>
        <v>1.3675681219871283E-3</v>
      </c>
      <c r="Z42" s="29">
        <f t="shared" si="22"/>
        <v>-9.900634932022867E-3</v>
      </c>
      <c r="AA42" s="27">
        <f t="shared" si="23"/>
        <v>-8.2733461450766876E-3</v>
      </c>
      <c r="AB42" s="28">
        <f t="shared" si="24"/>
        <v>-9.047765372665495E-3</v>
      </c>
      <c r="AC42" s="29">
        <f t="shared" si="25"/>
        <v>-1.6847215680591332E-2</v>
      </c>
      <c r="AD42" s="27">
        <f t="shared" si="26"/>
        <v>-2.0001970637501199E-2</v>
      </c>
      <c r="AE42" s="28">
        <f t="shared" si="27"/>
        <v>-1.8501929437706677E-2</v>
      </c>
      <c r="AF42" s="35">
        <f t="shared" si="27"/>
        <v>-3.0586674528301883E-2</v>
      </c>
      <c r="AG42" s="33">
        <f t="shared" si="27"/>
        <v>-2.6007105033849509E-2</v>
      </c>
      <c r="AH42" s="34">
        <f t="shared" si="27"/>
        <v>-2.8188296415909031E-2</v>
      </c>
      <c r="AI42" s="35">
        <f t="shared" si="28"/>
        <v>-2.2998555462632075E-2</v>
      </c>
      <c r="AJ42" s="33">
        <f t="shared" si="29"/>
        <v>-2.659830706764843E-2</v>
      </c>
      <c r="AK42" s="34">
        <f t="shared" si="30"/>
        <v>-2.4888021962144236E-2</v>
      </c>
      <c r="AL42" s="35">
        <f t="shared" si="30"/>
        <v>-1.6691957511380862E-2</v>
      </c>
      <c r="AM42" s="33">
        <f t="shared" si="30"/>
        <v>-1.7604015695146469E-2</v>
      </c>
      <c r="AN42" s="34">
        <f t="shared" si="30"/>
        <v>-1.716984626782736E-2</v>
      </c>
      <c r="AO42" s="35">
        <f t="shared" si="59"/>
        <v>-1.3295346628679927E-2</v>
      </c>
      <c r="AP42" s="33">
        <f t="shared" si="60"/>
        <v>-1.1946313554747956E-2</v>
      </c>
      <c r="AQ42" s="34">
        <f t="shared" si="61"/>
        <v>-1.2588809528296552E-2</v>
      </c>
      <c r="AR42" s="35">
        <f t="shared" si="62"/>
        <v>1.6843118383060851E-3</v>
      </c>
      <c r="AS42" s="33">
        <f t="shared" si="63"/>
        <v>6.5552277941649528E-4</v>
      </c>
      <c r="AT42" s="34">
        <f t="shared" si="64"/>
        <v>1.1451474377326409E-3</v>
      </c>
      <c r="AU42" s="35">
        <f t="shared" si="65"/>
        <v>1.0369124829850307E-2</v>
      </c>
      <c r="AV42" s="33">
        <f t="shared" si="66"/>
        <v>3.129890453834161E-3</v>
      </c>
      <c r="AW42" s="34">
        <f t="shared" si="67"/>
        <v>6.5770660566200068E-3</v>
      </c>
      <c r="AX42" s="35">
        <f t="shared" si="32"/>
        <v>4.0020604667749815E-3</v>
      </c>
      <c r="AY42" s="33">
        <f t="shared" si="33"/>
        <v>1.4693611000254014E-2</v>
      </c>
      <c r="AZ42" s="34">
        <f t="shared" si="34"/>
        <v>9.5833333333332771E-3</v>
      </c>
      <c r="BA42" s="35">
        <f t="shared" si="35"/>
        <v>7.8932828163180702E-5</v>
      </c>
      <c r="BB42" s="33">
        <f t="shared" si="36"/>
        <v>-2.9676773455377115E-3</v>
      </c>
      <c r="BC42" s="34">
        <f t="shared" si="37"/>
        <v>-1.5195287584887085E-3</v>
      </c>
      <c r="BD42" s="35">
        <f t="shared" si="38"/>
        <v>-2.2770323599052844E-2</v>
      </c>
      <c r="BE42" s="33">
        <f t="shared" si="39"/>
        <v>-1.5097722790030521E-2</v>
      </c>
      <c r="BF42" s="34">
        <f t="shared" si="40"/>
        <v>-1.8750587130108021E-2</v>
      </c>
      <c r="BG42" s="35">
        <f t="shared" si="41"/>
        <v>-1.8535718612445962E-2</v>
      </c>
      <c r="BH42" s="33">
        <f t="shared" si="42"/>
        <v>-2.8291581706961888E-2</v>
      </c>
      <c r="BI42" s="34">
        <f t="shared" si="43"/>
        <v>-2.3665919926474821E-2</v>
      </c>
      <c r="BJ42" s="35">
        <f t="shared" si="44"/>
        <v>-1.4894667544437135E-2</v>
      </c>
      <c r="BK42" s="33">
        <f t="shared" si="45"/>
        <v>-1.4988571214448965E-2</v>
      </c>
      <c r="BL42" s="34">
        <f t="shared" si="46"/>
        <v>-1.494381361416719E-2</v>
      </c>
      <c r="BM42" s="35">
        <f t="shared" si="47"/>
        <v>-5.8474647063733176E-4</v>
      </c>
      <c r="BN42" s="33">
        <f t="shared" si="48"/>
        <v>-1.7004603035721044E-2</v>
      </c>
      <c r="BO42" s="34">
        <f t="shared" si="49"/>
        <v>-9.1779649206633618E-3</v>
      </c>
      <c r="BP42" s="35">
        <f t="shared" si="50"/>
        <v>-8.3584085590060475E-5</v>
      </c>
      <c r="BQ42" s="33">
        <f t="shared" si="51"/>
        <v>1.896284829721262E-3</v>
      </c>
      <c r="BR42" s="34">
        <f t="shared" si="52"/>
        <v>9.4438193216528354E-4</v>
      </c>
      <c r="BS42" s="35">
        <f t="shared" si="68"/>
        <v>1.4419460001671824E-2</v>
      </c>
      <c r="BT42" s="33">
        <f t="shared" si="69"/>
        <v>1.7652284754142711E-2</v>
      </c>
      <c r="BU42" s="34">
        <f t="shared" si="70"/>
        <v>1.6099568403091347E-2</v>
      </c>
    </row>
    <row r="43" spans="1:73">
      <c r="A43" s="68" t="s">
        <v>91</v>
      </c>
      <c r="B43" s="88">
        <v>0.47059066359470725</v>
      </c>
      <c r="C43" s="27">
        <v>0.43183873448069576</v>
      </c>
      <c r="D43" s="88">
        <v>0.45058203572518729</v>
      </c>
      <c r="E43" s="29">
        <v>-1.898076741477539E-2</v>
      </c>
      <c r="F43" s="27">
        <v>-4.4821320411871923E-3</v>
      </c>
      <c r="G43" s="28">
        <v>-1.1591473861303658E-2</v>
      </c>
      <c r="H43" s="88">
        <v>-3.0481935442469354E-2</v>
      </c>
      <c r="I43" s="27">
        <v>-8.4266244828425929E-3</v>
      </c>
      <c r="J43" s="89">
        <v>-1.9160498454042885E-2</v>
      </c>
      <c r="K43" s="88">
        <v>-7.4463860206512855E-3</v>
      </c>
      <c r="L43" s="27">
        <v>-7.9153244362631936E-3</v>
      </c>
      <c r="M43" s="89">
        <v>-7.6897358742895605E-3</v>
      </c>
      <c r="N43" s="88">
        <v>-1.9572538428195174E-2</v>
      </c>
      <c r="O43" s="27">
        <v>-8.0403253239322847E-3</v>
      </c>
      <c r="P43" s="89">
        <v>-1.3589398023360233E-2</v>
      </c>
      <c r="Q43" s="88">
        <v>-1.4045708066929619E-2</v>
      </c>
      <c r="R43" s="27">
        <v>-9.4460205131402519E-3</v>
      </c>
      <c r="S43" s="88">
        <v>-1.1645874335160511E-2</v>
      </c>
      <c r="T43" s="29">
        <f t="shared" si="53"/>
        <v>-7.0366665516884419E-3</v>
      </c>
      <c r="U43" s="27">
        <f t="shared" si="54"/>
        <v>-7.2386227733367559E-4</v>
      </c>
      <c r="V43" s="28">
        <f t="shared" si="55"/>
        <v>-3.7357031185715206E-3</v>
      </c>
      <c r="W43" s="29">
        <f t="shared" si="56"/>
        <v>3.0569354222391709E-3</v>
      </c>
      <c r="X43" s="27">
        <f t="shared" si="57"/>
        <v>3.401467670309577E-3</v>
      </c>
      <c r="Y43" s="28">
        <f t="shared" si="58"/>
        <v>3.2376358650765269E-3</v>
      </c>
      <c r="Z43" s="29">
        <f t="shared" si="22"/>
        <v>2.3203463203462782E-3</v>
      </c>
      <c r="AA43" s="27">
        <f t="shared" si="23"/>
        <v>-1.9460748924950977E-3</v>
      </c>
      <c r="AB43" s="28">
        <f t="shared" si="24"/>
        <v>8.232620937209667E-5</v>
      </c>
      <c r="AC43" s="29">
        <f t="shared" si="25"/>
        <v>-9.6745214567062199E-4</v>
      </c>
      <c r="AD43" s="27">
        <f t="shared" si="26"/>
        <v>5.6923609145516085E-3</v>
      </c>
      <c r="AE43" s="28">
        <f t="shared" si="27"/>
        <v>2.5189746291509607E-3</v>
      </c>
      <c r="AF43" s="35">
        <f t="shared" si="27"/>
        <v>-3.8389707408176266E-3</v>
      </c>
      <c r="AG43" s="33">
        <f t="shared" si="27"/>
        <v>1.1570454687597209E-3</v>
      </c>
      <c r="AH43" s="34">
        <f t="shared" si="27"/>
        <v>-1.2152663732509783E-3</v>
      </c>
      <c r="AI43" s="35">
        <f t="shared" si="28"/>
        <v>-1.7359302850397107E-3</v>
      </c>
      <c r="AJ43" s="33">
        <f t="shared" si="29"/>
        <v>-3.1860065594252474E-3</v>
      </c>
      <c r="AK43" s="34">
        <f t="shared" si="30"/>
        <v>-2.4992600874741422E-3</v>
      </c>
      <c r="AL43" s="35">
        <f t="shared" si="30"/>
        <v>-4.5212673460159891E-4</v>
      </c>
      <c r="AM43" s="33">
        <f t="shared" si="30"/>
        <v>-8.3978316046752211E-3</v>
      </c>
      <c r="AN43" s="34">
        <f t="shared" si="30"/>
        <v>-4.6319190320772696E-3</v>
      </c>
      <c r="AO43" s="35">
        <f t="shared" si="59"/>
        <v>-5.6367432150312702E-3</v>
      </c>
      <c r="AP43" s="33">
        <f t="shared" si="60"/>
        <v>-8.1529467530415678E-3</v>
      </c>
      <c r="AQ43" s="34">
        <f t="shared" si="61"/>
        <v>-6.9553697110209534E-3</v>
      </c>
      <c r="AR43" s="35">
        <f t="shared" si="62"/>
        <v>-1.7530967877388171E-2</v>
      </c>
      <c r="AS43" s="33">
        <f t="shared" si="63"/>
        <v>-1.5643419250008006E-2</v>
      </c>
      <c r="AT43" s="34">
        <f t="shared" si="64"/>
        <v>-1.6542983406987455E-2</v>
      </c>
      <c r="AU43" s="35">
        <f t="shared" si="65"/>
        <v>-2.7460198739181485E-2</v>
      </c>
      <c r="AV43" s="33">
        <f t="shared" si="66"/>
        <v>-2.1588555152770583E-2</v>
      </c>
      <c r="AW43" s="34">
        <f t="shared" si="67"/>
        <v>-2.4384040153968778E-2</v>
      </c>
      <c r="AX43" s="35">
        <f t="shared" si="32"/>
        <v>-3.0323005932762048E-2</v>
      </c>
      <c r="AY43" s="33">
        <f t="shared" si="33"/>
        <v>-3.2915412352376827E-2</v>
      </c>
      <c r="AZ43" s="34">
        <f t="shared" si="34"/>
        <v>-3.1685061267054837E-2</v>
      </c>
      <c r="BA43" s="35">
        <f t="shared" si="35"/>
        <v>-3.4330387491502412E-2</v>
      </c>
      <c r="BB43" s="33">
        <f t="shared" si="36"/>
        <v>-2.9383594444824523E-2</v>
      </c>
      <c r="BC43" s="34">
        <f t="shared" si="37"/>
        <v>-3.1734635267087863E-2</v>
      </c>
      <c r="BD43" s="35">
        <f t="shared" si="38"/>
        <v>-2.7103132699753618E-2</v>
      </c>
      <c r="BE43" s="33">
        <f t="shared" si="39"/>
        <v>-2.1638766519823771E-2</v>
      </c>
      <c r="BF43" s="34">
        <f t="shared" si="40"/>
        <v>-2.4228829897671611E-2</v>
      </c>
      <c r="BG43" s="35">
        <f t="shared" si="41"/>
        <v>-8.843865573243237E-3</v>
      </c>
      <c r="BH43" s="33">
        <f t="shared" si="42"/>
        <v>-1.0734483628111358E-2</v>
      </c>
      <c r="BI43" s="34">
        <f t="shared" si="43"/>
        <v>-9.8409863784030271E-3</v>
      </c>
      <c r="BJ43" s="35">
        <f t="shared" si="44"/>
        <v>1.3140817650876047E-2</v>
      </c>
      <c r="BK43" s="33">
        <f t="shared" si="45"/>
        <v>5.2434184175071952E-3</v>
      </c>
      <c r="BL43" s="34">
        <f t="shared" si="46"/>
        <v>8.9794508720428823E-3</v>
      </c>
      <c r="BM43" s="35">
        <f t="shared" si="47"/>
        <v>2.5820656525220143E-2</v>
      </c>
      <c r="BN43" s="33">
        <f t="shared" si="48"/>
        <v>3.3252435976382833E-2</v>
      </c>
      <c r="BO43" s="34">
        <f t="shared" si="49"/>
        <v>2.9722174681955593E-2</v>
      </c>
      <c r="BP43" s="35">
        <f t="shared" si="50"/>
        <v>2.2360975609756029E-2</v>
      </c>
      <c r="BQ43" s="33">
        <f t="shared" si="51"/>
        <v>1.6862401402278682E-2</v>
      </c>
      <c r="BR43" s="34">
        <f t="shared" si="52"/>
        <v>1.9464450600184646E-2</v>
      </c>
      <c r="BS43" s="35">
        <f t="shared" si="68"/>
        <v>3.3208641881059542E-3</v>
      </c>
      <c r="BT43" s="33">
        <f t="shared" si="69"/>
        <v>2.3788181755499682E-3</v>
      </c>
      <c r="BU43" s="34">
        <f t="shared" si="70"/>
        <v>2.8258821824505009E-3</v>
      </c>
    </row>
    <row r="44" spans="1:73">
      <c r="A44" s="68" t="s">
        <v>92</v>
      </c>
      <c r="B44" s="88">
        <v>0.38292021932604259</v>
      </c>
      <c r="C44" s="27">
        <v>0.36227256174819811</v>
      </c>
      <c r="D44" s="88">
        <v>0.37258569700565536</v>
      </c>
      <c r="E44" s="29">
        <v>8.1192317286106208E-2</v>
      </c>
      <c r="F44" s="27">
        <v>9.5940026954177915E-2</v>
      </c>
      <c r="G44" s="28">
        <v>8.8518348048035378E-2</v>
      </c>
      <c r="H44" s="88">
        <v>6.6059137924404876E-2</v>
      </c>
      <c r="I44" s="27">
        <v>7.1823841364998753E-2</v>
      </c>
      <c r="J44" s="89">
        <v>6.8942320628879949E-2</v>
      </c>
      <c r="K44" s="88">
        <v>2.1785392245265989E-2</v>
      </c>
      <c r="L44" s="27">
        <v>4.338317019827187E-2</v>
      </c>
      <c r="M44" s="89">
        <v>3.2616513233601818E-2</v>
      </c>
      <c r="N44" s="88">
        <v>2.160330403473476E-2</v>
      </c>
      <c r="O44" s="27">
        <v>3.0033332187897388E-2</v>
      </c>
      <c r="P44" s="89">
        <v>2.5874978234372348E-2</v>
      </c>
      <c r="Q44" s="88">
        <v>2.232127431671338E-2</v>
      </c>
      <c r="R44" s="27">
        <v>3.669724770642202E-2</v>
      </c>
      <c r="S44" s="88">
        <v>2.963541313055873E-2</v>
      </c>
      <c r="T44" s="29">
        <f t="shared" si="53"/>
        <v>-4.2924257275154254E-3</v>
      </c>
      <c r="U44" s="27">
        <f t="shared" si="54"/>
        <v>8.2381335478680651E-3</v>
      </c>
      <c r="V44" s="28">
        <f t="shared" si="55"/>
        <v>2.1265372061587406E-3</v>
      </c>
      <c r="W44" s="29">
        <f t="shared" si="56"/>
        <v>-7.569585879158236E-3</v>
      </c>
      <c r="X44" s="27">
        <f t="shared" si="57"/>
        <v>9.3836775078994794E-3</v>
      </c>
      <c r="Y44" s="28">
        <f t="shared" si="58"/>
        <v>1.1679360431642305E-3</v>
      </c>
      <c r="Z44" s="29">
        <f t="shared" si="22"/>
        <v>1.1629100112870994E-3</v>
      </c>
      <c r="AA44" s="27">
        <f t="shared" si="23"/>
        <v>9.011857707509785E-3</v>
      </c>
      <c r="AB44" s="28">
        <f t="shared" si="24"/>
        <v>5.2413657125958135E-3</v>
      </c>
      <c r="AC44" s="29">
        <f t="shared" si="25"/>
        <v>-4.2021113047042702E-3</v>
      </c>
      <c r="AD44" s="27">
        <f t="shared" si="26"/>
        <v>5.3901598245065241E-3</v>
      </c>
      <c r="AE44" s="28">
        <f t="shared" si="27"/>
        <v>8.0090224089168771E-4</v>
      </c>
      <c r="AF44" s="35">
        <f t="shared" si="27"/>
        <v>2.5387676684507365E-3</v>
      </c>
      <c r="AG44" s="33">
        <f t="shared" si="27"/>
        <v>1.839037466492055E-3</v>
      </c>
      <c r="AH44" s="34">
        <f t="shared" si="27"/>
        <v>2.1721378409276237E-3</v>
      </c>
      <c r="AI44" s="35">
        <f t="shared" si="28"/>
        <v>-1.81370200533848E-3</v>
      </c>
      <c r="AJ44" s="33">
        <f t="shared" si="29"/>
        <v>2.3956939734295357E-3</v>
      </c>
      <c r="AK44" s="34">
        <f t="shared" si="30"/>
        <v>3.9111516712031502E-4</v>
      </c>
      <c r="AL44" s="35">
        <f t="shared" si="30"/>
        <v>-2.4683739586547349E-3</v>
      </c>
      <c r="AM44" s="33">
        <f t="shared" si="30"/>
        <v>-4.0350114842635509E-4</v>
      </c>
      <c r="AN44" s="34">
        <f t="shared" si="30"/>
        <v>-1.3846579894766231E-3</v>
      </c>
      <c r="AO44" s="35">
        <f t="shared" si="59"/>
        <v>-3.4711482283397155E-3</v>
      </c>
      <c r="AP44" s="33">
        <f t="shared" si="60"/>
        <v>2.515137401024603E-3</v>
      </c>
      <c r="AQ44" s="34">
        <f t="shared" si="61"/>
        <v>-3.2625362957161563E-4</v>
      </c>
      <c r="AR44" s="35">
        <f t="shared" si="62"/>
        <v>2.4831011173955808E-3</v>
      </c>
      <c r="AS44" s="33">
        <f t="shared" si="63"/>
        <v>2.0752028743109552E-3</v>
      </c>
      <c r="AT44" s="34">
        <f t="shared" si="64"/>
        <v>2.2682027348976952E-3</v>
      </c>
      <c r="AU44" s="35">
        <f t="shared" si="65"/>
        <v>-3.5778175313059268E-3</v>
      </c>
      <c r="AV44" s="33">
        <f t="shared" si="66"/>
        <v>1.8236330479399765E-3</v>
      </c>
      <c r="AW44" s="34">
        <f t="shared" si="67"/>
        <v>-7.3264844271503371E-4</v>
      </c>
      <c r="AX44" s="35">
        <f t="shared" si="32"/>
        <v>-5.6622013534042281E-3</v>
      </c>
      <c r="AY44" s="33">
        <f t="shared" si="33"/>
        <v>-1.0150561520424484E-2</v>
      </c>
      <c r="AZ44" s="34">
        <f t="shared" si="34"/>
        <v>-8.0324556830031479E-3</v>
      </c>
      <c r="BA44" s="35">
        <f t="shared" si="35"/>
        <v>-1.4166666666666661E-2</v>
      </c>
      <c r="BB44" s="33">
        <f t="shared" si="36"/>
        <v>-1.4992363557023936E-2</v>
      </c>
      <c r="BC44" s="34">
        <f t="shared" si="37"/>
        <v>-1.4601777179179765E-2</v>
      </c>
      <c r="BD44" s="35">
        <f t="shared" si="38"/>
        <v>-1.1975204282896557E-2</v>
      </c>
      <c r="BE44" s="33">
        <f t="shared" si="39"/>
        <v>-1.7055882539079859E-2</v>
      </c>
      <c r="BF44" s="34">
        <f t="shared" si="40"/>
        <v>-1.4651465146514608E-2</v>
      </c>
      <c r="BG44" s="35">
        <f t="shared" si="41"/>
        <v>-2.2600884072436878E-2</v>
      </c>
      <c r="BH44" s="33">
        <f t="shared" si="42"/>
        <v>-2.1955380999903462E-2</v>
      </c>
      <c r="BI44" s="34">
        <f t="shared" si="43"/>
        <v>-2.2261693309650665E-2</v>
      </c>
      <c r="BJ44" s="35">
        <f t="shared" si="44"/>
        <v>-2.9032022758771592E-2</v>
      </c>
      <c r="BK44" s="33">
        <f t="shared" si="45"/>
        <v>-1.869589546097894E-2</v>
      </c>
      <c r="BL44" s="34">
        <f t="shared" si="46"/>
        <v>-2.3599024204571051E-2</v>
      </c>
      <c r="BM44" s="35">
        <f t="shared" si="47"/>
        <v>-1.4837352565547302E-2</v>
      </c>
      <c r="BN44" s="33">
        <f t="shared" si="48"/>
        <v>-1.7073088920940505E-2</v>
      </c>
      <c r="BO44" s="34">
        <f t="shared" si="49"/>
        <v>-1.6018428280322516E-2</v>
      </c>
      <c r="BP44" s="35">
        <f t="shared" si="50"/>
        <v>-1.8149235520646623E-2</v>
      </c>
      <c r="BQ44" s="33">
        <f t="shared" si="51"/>
        <v>-1.2523887523887556E-2</v>
      </c>
      <c r="BR44" s="34">
        <f t="shared" si="52"/>
        <v>-1.5180709873764187E-2</v>
      </c>
      <c r="BS44" s="35">
        <f t="shared" si="68"/>
        <v>-8.2715234359830303E-3</v>
      </c>
      <c r="BT44" s="33">
        <f t="shared" si="69"/>
        <v>-8.7776894633168068E-3</v>
      </c>
      <c r="BU44" s="34">
        <f t="shared" si="70"/>
        <v>-8.539350497366871E-3</v>
      </c>
    </row>
    <row r="45" spans="1:73" ht="15" customHeight="1">
      <c r="A45" s="68" t="s">
        <v>93</v>
      </c>
      <c r="B45" s="88">
        <v>0.28785326493492636</v>
      </c>
      <c r="C45" s="27">
        <v>0.24135927350563002</v>
      </c>
      <c r="D45" s="88">
        <v>0.26434633703978383</v>
      </c>
      <c r="E45" s="29">
        <v>4.7371131071571648E-2</v>
      </c>
      <c r="F45" s="27">
        <v>4.4401880550235084E-2</v>
      </c>
      <c r="G45" s="28">
        <v>4.5897199492912266E-2</v>
      </c>
      <c r="H45" s="88">
        <v>3.0971759436281276E-2</v>
      </c>
      <c r="I45" s="27">
        <v>4.1791708347226786E-2</v>
      </c>
      <c r="J45" s="89">
        <v>3.6335087187680859E-2</v>
      </c>
      <c r="K45" s="88">
        <v>4.4611635053512844E-2</v>
      </c>
      <c r="L45" s="27">
        <v>4.08620505707884E-2</v>
      </c>
      <c r="M45" s="89">
        <v>4.2743221690590083E-2</v>
      </c>
      <c r="N45" s="88">
        <v>5.5031446540880546E-2</v>
      </c>
      <c r="O45" s="27">
        <v>5.8118081180811743E-2</v>
      </c>
      <c r="P45" s="89">
        <v>5.656673804425405E-2</v>
      </c>
      <c r="Q45" s="88">
        <v>5.2449401471083013E-2</v>
      </c>
      <c r="R45" s="27">
        <v>7.6140656785818051E-2</v>
      </c>
      <c r="S45" s="88">
        <v>6.4250729847757482E-2</v>
      </c>
      <c r="T45" s="29">
        <f t="shared" si="53"/>
        <v>8.1353919239905093E-2</v>
      </c>
      <c r="U45" s="27">
        <f t="shared" si="54"/>
        <v>8.646142767125764E-2</v>
      </c>
      <c r="V45" s="28">
        <f t="shared" si="55"/>
        <v>8.3926547268193152E-2</v>
      </c>
      <c r="W45" s="29">
        <f t="shared" si="56"/>
        <v>8.5793942466100725E-2</v>
      </c>
      <c r="X45" s="27">
        <f t="shared" si="57"/>
        <v>9.9341314884626497E-2</v>
      </c>
      <c r="Y45" s="28">
        <f t="shared" si="58"/>
        <v>9.2633648456454498E-2</v>
      </c>
      <c r="Z45" s="29">
        <f t="shared" si="22"/>
        <v>4.6840958605664396E-2</v>
      </c>
      <c r="AA45" s="27">
        <f t="shared" si="23"/>
        <v>6.5757244601876597E-2</v>
      </c>
      <c r="AB45" s="28">
        <f t="shared" si="24"/>
        <v>5.6449914817863434E-2</v>
      </c>
      <c r="AC45" s="29">
        <f t="shared" si="25"/>
        <v>2.961944403151473E-2</v>
      </c>
      <c r="AD45" s="27">
        <f t="shared" si="26"/>
        <v>4.0697263276995965E-2</v>
      </c>
      <c r="AE45" s="28">
        <f t="shared" si="27"/>
        <v>3.5296249320529105E-2</v>
      </c>
      <c r="AF45" s="35">
        <f t="shared" si="27"/>
        <v>3.4795163327919099E-2</v>
      </c>
      <c r="AG45" s="33">
        <f t="shared" si="27"/>
        <v>4.3488601229912049E-2</v>
      </c>
      <c r="AH45" s="34">
        <f t="shared" si="27"/>
        <v>3.9273338233749788E-2</v>
      </c>
      <c r="AI45" s="35">
        <f t="shared" si="28"/>
        <v>-3.348564651714403E-3</v>
      </c>
      <c r="AJ45" s="33">
        <f t="shared" si="29"/>
        <v>8.8887441799889721E-3</v>
      </c>
      <c r="AK45" s="34">
        <f t="shared" si="30"/>
        <v>2.980701222592641E-3</v>
      </c>
      <c r="AL45" s="35">
        <f t="shared" si="30"/>
        <v>-6.089665068421235E-3</v>
      </c>
      <c r="AM45" s="33">
        <f t="shared" si="30"/>
        <v>6.9386174401342426E-3</v>
      </c>
      <c r="AN45" s="34">
        <f t="shared" si="30"/>
        <v>6.8839302204537489E-4</v>
      </c>
      <c r="AO45" s="35">
        <f t="shared" si="59"/>
        <v>5.493151167294652E-3</v>
      </c>
      <c r="AP45" s="33">
        <f t="shared" si="60"/>
        <v>5.8972468831126612E-3</v>
      </c>
      <c r="AQ45" s="34">
        <f t="shared" si="61"/>
        <v>5.7046979865771341E-3</v>
      </c>
      <c r="AR45" s="35">
        <f t="shared" si="62"/>
        <v>2.8366310628611391E-3</v>
      </c>
      <c r="AS45" s="33">
        <f t="shared" si="63"/>
        <v>1.0769475864266465E-2</v>
      </c>
      <c r="AT45" s="34">
        <f t="shared" si="64"/>
        <v>6.9903236569903715E-3</v>
      </c>
      <c r="AU45" s="35">
        <f t="shared" si="65"/>
        <v>-1.2571588210643636E-3</v>
      </c>
      <c r="AV45" s="33">
        <f t="shared" si="66"/>
        <v>-1.5761434921035544E-3</v>
      </c>
      <c r="AW45" s="34">
        <f t="shared" si="67"/>
        <v>-1.4248082307526388E-3</v>
      </c>
      <c r="AX45" s="35">
        <f t="shared" si="32"/>
        <v>-6.6783216783217192E-3</v>
      </c>
      <c r="AY45" s="33">
        <f t="shared" si="33"/>
        <v>1.3576232121996767E-3</v>
      </c>
      <c r="AZ45" s="34">
        <f t="shared" si="34"/>
        <v>-2.4554941682013443E-3</v>
      </c>
      <c r="BA45" s="35">
        <f t="shared" si="35"/>
        <v>-9.0464289485726601E-3</v>
      </c>
      <c r="BB45" s="33">
        <f t="shared" si="36"/>
        <v>-6.1167864800101279E-3</v>
      </c>
      <c r="BC45" s="34">
        <f t="shared" si="37"/>
        <v>-7.5010395010395303E-3</v>
      </c>
      <c r="BD45" s="35">
        <f t="shared" si="38"/>
        <v>-8.5251491901108256E-3</v>
      </c>
      <c r="BE45" s="33">
        <f t="shared" si="39"/>
        <v>-5.0440961867901368E-3</v>
      </c>
      <c r="BF45" s="34">
        <f t="shared" si="40"/>
        <v>-6.6863290545295939E-3</v>
      </c>
      <c r="BG45" s="35">
        <f t="shared" si="41"/>
        <v>-3.1527658354829624E-3</v>
      </c>
      <c r="BH45" s="33">
        <f t="shared" si="42"/>
        <v>7.0146350795519119E-4</v>
      </c>
      <c r="BI45" s="34">
        <f t="shared" si="43"/>
        <v>-1.1134542387178925E-3</v>
      </c>
      <c r="BJ45" s="35">
        <f t="shared" si="44"/>
        <v>5.3910293271997034E-4</v>
      </c>
      <c r="BK45" s="33">
        <f t="shared" si="45"/>
        <v>2.8357495618926976E-3</v>
      </c>
      <c r="BL45" s="34">
        <f t="shared" si="46"/>
        <v>1.756489722846144E-3</v>
      </c>
      <c r="BM45" s="35">
        <f t="shared" si="47"/>
        <v>4.350012572290618E-3</v>
      </c>
      <c r="BN45" s="33">
        <f t="shared" si="48"/>
        <v>2.9897693334179909E-3</v>
      </c>
      <c r="BO45" s="34">
        <f t="shared" si="49"/>
        <v>3.6282096673578845E-3</v>
      </c>
      <c r="BP45" s="35">
        <f t="shared" si="50"/>
        <v>3.3225918362238538E-3</v>
      </c>
      <c r="BQ45" s="33">
        <f t="shared" si="51"/>
        <v>-2.0938859164789658E-3</v>
      </c>
      <c r="BR45" s="34">
        <f t="shared" si="52"/>
        <v>4.5020679274698772E-4</v>
      </c>
      <c r="BS45" s="35">
        <f t="shared" si="68"/>
        <v>-6.0599579367626166E-4</v>
      </c>
      <c r="BT45" s="33">
        <f t="shared" si="69"/>
        <v>2.1268490889467806E-3</v>
      </c>
      <c r="BU45" s="34">
        <f t="shared" si="70"/>
        <v>8.3956007052310433E-4</v>
      </c>
    </row>
    <row r="46" spans="1:73">
      <c r="A46" s="68" t="s">
        <v>94</v>
      </c>
      <c r="B46" s="88">
        <v>0.10356782809290754</v>
      </c>
      <c r="C46" s="27">
        <v>7.2189801271513421E-2</v>
      </c>
      <c r="D46" s="88">
        <v>8.7414578890418815E-2</v>
      </c>
      <c r="E46" s="29">
        <v>5.8926580665711104E-2</v>
      </c>
      <c r="F46" s="27">
        <v>5.6392429509463105E-2</v>
      </c>
      <c r="G46" s="28">
        <v>5.7640277614398272E-2</v>
      </c>
      <c r="H46" s="88">
        <v>4.6773950970070644E-2</v>
      </c>
      <c r="I46" s="27">
        <v>4.087751371115167E-2</v>
      </c>
      <c r="J46" s="89">
        <v>4.3784525266006735E-2</v>
      </c>
      <c r="K46" s="88">
        <v>3.7643678160919514E-2</v>
      </c>
      <c r="L46" s="27">
        <v>3.1122664043838677E-2</v>
      </c>
      <c r="M46" s="89">
        <v>3.4346806848049916E-2</v>
      </c>
      <c r="N46" s="88">
        <v>4.0293547493769122E-2</v>
      </c>
      <c r="O46" s="27">
        <v>5.1509163998092244E-2</v>
      </c>
      <c r="P46" s="89">
        <v>4.5946224374163069E-2</v>
      </c>
      <c r="Q46" s="88">
        <v>5.5370690802608813E-2</v>
      </c>
      <c r="R46" s="27">
        <v>4.9569105164258387E-2</v>
      </c>
      <c r="S46" s="88">
        <v>5.2431136938179135E-2</v>
      </c>
      <c r="T46" s="29">
        <f t="shared" si="53"/>
        <v>4.3952579139866277E-2</v>
      </c>
      <c r="U46" s="27">
        <f t="shared" si="54"/>
        <v>5.3092974441289131E-2</v>
      </c>
      <c r="V46" s="28">
        <f t="shared" si="55"/>
        <v>4.8571250311953973E-2</v>
      </c>
      <c r="W46" s="29">
        <f t="shared" si="56"/>
        <v>5.2612503775294472E-2</v>
      </c>
      <c r="X46" s="27">
        <f t="shared" si="57"/>
        <v>5.305428537929413E-2</v>
      </c>
      <c r="Y46" s="28">
        <f t="shared" si="58"/>
        <v>5.2836700086276167E-2</v>
      </c>
      <c r="Z46" s="29">
        <f t="shared" si="22"/>
        <v>5.9795707563411016E-2</v>
      </c>
      <c r="AA46" s="27">
        <f t="shared" si="23"/>
        <v>5.7173077993653676E-2</v>
      </c>
      <c r="AB46" s="28">
        <f t="shared" si="24"/>
        <v>5.8464494616971452E-2</v>
      </c>
      <c r="AC46" s="29">
        <f t="shared" si="25"/>
        <v>6.7034871128438311E-2</v>
      </c>
      <c r="AD46" s="27">
        <f t="shared" si="26"/>
        <v>6.3717746182201163E-2</v>
      </c>
      <c r="AE46" s="28">
        <f t="shared" si="27"/>
        <v>6.5353195579048506E-2</v>
      </c>
      <c r="AF46" s="35">
        <f t="shared" si="27"/>
        <v>6.2265299908657257E-2</v>
      </c>
      <c r="AG46" s="33">
        <f t="shared" si="27"/>
        <v>8.5049504950495125E-2</v>
      </c>
      <c r="AH46" s="34">
        <f t="shared" si="27"/>
        <v>7.3798426301809217E-2</v>
      </c>
      <c r="AI46" s="35">
        <f t="shared" si="28"/>
        <v>8.9905890221181783E-2</v>
      </c>
      <c r="AJ46" s="33">
        <f t="shared" si="29"/>
        <v>9.1751072178118509E-2</v>
      </c>
      <c r="AK46" s="34">
        <f t="shared" si="30"/>
        <v>9.0849688455345357E-2</v>
      </c>
      <c r="AL46" s="35">
        <f t="shared" si="30"/>
        <v>8.0955511724742468E-2</v>
      </c>
      <c r="AM46" s="33">
        <f t="shared" si="30"/>
        <v>8.8637218437878751E-2</v>
      </c>
      <c r="AN46" s="34">
        <f t="shared" si="30"/>
        <v>8.488790005134339E-2</v>
      </c>
      <c r="AO46" s="35">
        <f t="shared" si="59"/>
        <v>3.7223258454302188E-2</v>
      </c>
      <c r="AP46" s="33">
        <f t="shared" si="60"/>
        <v>6.3224568138195769E-2</v>
      </c>
      <c r="AQ46" s="34">
        <f t="shared" si="61"/>
        <v>5.0579744439186003E-2</v>
      </c>
      <c r="AR46" s="35">
        <f t="shared" si="62"/>
        <v>2.7443315089914044E-2</v>
      </c>
      <c r="AS46" s="33">
        <f t="shared" si="63"/>
        <v>3.8451817886413719E-2</v>
      </c>
      <c r="AT46" s="34">
        <f t="shared" si="64"/>
        <v>3.3166281885241178E-2</v>
      </c>
      <c r="AU46" s="35">
        <f t="shared" si="65"/>
        <v>3.6793242523400105E-2</v>
      </c>
      <c r="AV46" s="33">
        <f t="shared" si="66"/>
        <v>4.0122383700716302E-2</v>
      </c>
      <c r="AW46" s="34">
        <f t="shared" si="67"/>
        <v>3.8532810115543992E-2</v>
      </c>
      <c r="AX46" s="35">
        <f t="shared" si="32"/>
        <v>-5.2112004110242971E-3</v>
      </c>
      <c r="AY46" s="33">
        <f t="shared" si="33"/>
        <v>6.4179703168871782E-3</v>
      </c>
      <c r="AZ46" s="34">
        <f t="shared" si="34"/>
        <v>8.7466106883593575E-4</v>
      </c>
      <c r="BA46" s="35">
        <f t="shared" si="35"/>
        <v>-6.0869886007304252E-3</v>
      </c>
      <c r="BB46" s="33">
        <f t="shared" si="36"/>
        <v>4.6831406935032849E-3</v>
      </c>
      <c r="BC46" s="34">
        <f t="shared" si="37"/>
        <v>-4.1947041859646816E-4</v>
      </c>
      <c r="BD46" s="35">
        <f t="shared" si="38"/>
        <v>1.7816049291070613E-3</v>
      </c>
      <c r="BE46" s="33">
        <f t="shared" si="39"/>
        <v>3.3058944097326126E-3</v>
      </c>
      <c r="BF46" s="34">
        <f t="shared" si="40"/>
        <v>2.5878197618507404E-3</v>
      </c>
      <c r="BG46" s="35">
        <f t="shared" si="41"/>
        <v>9.6331974805474729E-4</v>
      </c>
      <c r="BH46" s="33">
        <f t="shared" si="42"/>
        <v>5.1072522982635871E-3</v>
      </c>
      <c r="BI46" s="34">
        <f t="shared" si="43"/>
        <v>3.1566647482517141E-3</v>
      </c>
      <c r="BJ46" s="35">
        <f t="shared" si="44"/>
        <v>-2.0728457210541507E-3</v>
      </c>
      <c r="BK46" s="33">
        <f t="shared" si="45"/>
        <v>-3.9339103068447567E-4</v>
      </c>
      <c r="BL46" s="34">
        <f t="shared" si="46"/>
        <v>-1.1821974965229298E-3</v>
      </c>
      <c r="BM46" s="35">
        <f t="shared" si="47"/>
        <v>6.5281899109792541E-3</v>
      </c>
      <c r="BN46" s="33">
        <f t="shared" si="48"/>
        <v>1.1904761904761862E-2</v>
      </c>
      <c r="BO46" s="34">
        <f t="shared" si="49"/>
        <v>9.3817447608437465E-3</v>
      </c>
      <c r="BP46" s="35">
        <f t="shared" si="50"/>
        <v>5.8962264150941301E-4</v>
      </c>
      <c r="BQ46" s="33">
        <f t="shared" si="51"/>
        <v>8.7181980230108813E-3</v>
      </c>
      <c r="BR46" s="34">
        <f t="shared" si="52"/>
        <v>4.9145557069201207E-3</v>
      </c>
      <c r="BS46" s="35">
        <f t="shared" si="68"/>
        <v>6.666175604007174E-3</v>
      </c>
      <c r="BT46" s="33">
        <f t="shared" si="69"/>
        <v>3.3414728184038012E-3</v>
      </c>
      <c r="BU46" s="34">
        <f t="shared" si="70"/>
        <v>4.8905209691811891E-3</v>
      </c>
    </row>
    <row r="47" spans="1:73">
      <c r="A47" s="68" t="s">
        <v>95</v>
      </c>
      <c r="B47" s="88">
        <v>9.5948518829856333E-2</v>
      </c>
      <c r="C47" s="27">
        <v>4.1959483995102298E-2</v>
      </c>
      <c r="D47" s="88">
        <v>6.6281453813876512E-2</v>
      </c>
      <c r="E47" s="29">
        <v>1.5871631638615158E-2</v>
      </c>
      <c r="F47" s="27">
        <v>-3.534366070085726E-3</v>
      </c>
      <c r="G47" s="28">
        <v>5.4512416717140688E-3</v>
      </c>
      <c r="H47" s="88">
        <v>-1.2018198987037487E-2</v>
      </c>
      <c r="I47" s="27">
        <v>-1.7734510602973375E-2</v>
      </c>
      <c r="J47" s="89">
        <v>-1.5060240963855387E-2</v>
      </c>
      <c r="K47" s="88">
        <v>-4.9526457554956993E-3</v>
      </c>
      <c r="L47" s="27">
        <v>-1.1370620774431517E-2</v>
      </c>
      <c r="M47" s="89">
        <v>-8.3588175331295034E-3</v>
      </c>
      <c r="N47" s="88">
        <v>5.239259517988204E-3</v>
      </c>
      <c r="O47" s="27">
        <v>-1.8728629157600207E-2</v>
      </c>
      <c r="P47" s="89">
        <v>-7.4424342105262609E-3</v>
      </c>
      <c r="Q47" s="88">
        <v>1.1640027797081398E-2</v>
      </c>
      <c r="R47" s="27">
        <v>6.0188484992476088E-3</v>
      </c>
      <c r="S47" s="88">
        <v>8.6996147313476158E-3</v>
      </c>
      <c r="T47" s="29">
        <f t="shared" si="53"/>
        <v>4.5079855744461605E-2</v>
      </c>
      <c r="U47" s="27">
        <f t="shared" si="54"/>
        <v>2.8969534755569626E-2</v>
      </c>
      <c r="V47" s="28">
        <f t="shared" si="55"/>
        <v>3.6675017454515624E-2</v>
      </c>
      <c r="W47" s="29">
        <f t="shared" si="56"/>
        <v>5.6363486977240917E-2</v>
      </c>
      <c r="X47" s="27">
        <f t="shared" si="57"/>
        <v>5.1947058373498667E-2</v>
      </c>
      <c r="Y47" s="28">
        <f t="shared" si="58"/>
        <v>5.4076539101497456E-2</v>
      </c>
      <c r="Z47" s="29">
        <f t="shared" si="22"/>
        <v>4.7833864820720162E-2</v>
      </c>
      <c r="AA47" s="27">
        <f t="shared" si="23"/>
        <v>4.2109090909090874E-2</v>
      </c>
      <c r="AB47" s="28">
        <f t="shared" si="24"/>
        <v>4.4875408727026667E-2</v>
      </c>
      <c r="AC47" s="29">
        <f t="shared" si="25"/>
        <v>4.6763657957244575E-2</v>
      </c>
      <c r="AD47" s="27">
        <f t="shared" si="26"/>
        <v>5.8273431502547268E-2</v>
      </c>
      <c r="AE47" s="28">
        <f t="shared" si="27"/>
        <v>5.2695946188985987E-2</v>
      </c>
      <c r="AF47" s="35">
        <f t="shared" si="27"/>
        <v>6.431711813927099E-2</v>
      </c>
      <c r="AG47" s="33">
        <f t="shared" si="27"/>
        <v>5.9548931680295514E-2</v>
      </c>
      <c r="AH47" s="34">
        <f t="shared" si="27"/>
        <v>6.1846511310052588E-2</v>
      </c>
      <c r="AI47" s="35">
        <f t="shared" si="28"/>
        <v>4.0575654607235556E-2</v>
      </c>
      <c r="AJ47" s="33">
        <f t="shared" si="29"/>
        <v>4.3256363975851198E-2</v>
      </c>
      <c r="AK47" s="34">
        <f t="shared" si="30"/>
        <v>4.1961642425022427E-2</v>
      </c>
      <c r="AL47" s="35">
        <f t="shared" si="30"/>
        <v>3.9377641183250045E-2</v>
      </c>
      <c r="AM47" s="33">
        <f t="shared" si="30"/>
        <v>4.8084954062761032E-2</v>
      </c>
      <c r="AN47" s="34">
        <f>AN21/AK21-1</f>
        <v>4.3885114268066738E-2</v>
      </c>
      <c r="AO47" s="35">
        <f t="shared" si="59"/>
        <v>6.5853508285591111E-2</v>
      </c>
      <c r="AP47" s="33">
        <f t="shared" si="60"/>
        <v>5.1229508196721341E-2</v>
      </c>
      <c r="AQ47" s="34">
        <f>AQ21/AN21-1</f>
        <v>5.8252714416733298E-2</v>
      </c>
      <c r="AR47" s="35">
        <f t="shared" si="62"/>
        <v>6.9124956652410141E-2</v>
      </c>
      <c r="AS47" s="33">
        <f t="shared" si="63"/>
        <v>7.0283734026424183E-2</v>
      </c>
      <c r="AT47" s="34">
        <f>AT21/AQ21-1</f>
        <v>6.972323175845685E-2</v>
      </c>
      <c r="AU47" s="35">
        <f t="shared" si="65"/>
        <v>5.2870580603308515E-2</v>
      </c>
      <c r="AV47" s="33">
        <f t="shared" si="66"/>
        <v>7.2548821208135106E-2</v>
      </c>
      <c r="AW47" s="34">
        <f>AW21/AT21-1</f>
        <v>6.3035751620321934E-2</v>
      </c>
      <c r="AX47" s="35">
        <f t="shared" si="32"/>
        <v>8.3898131033066425E-2</v>
      </c>
      <c r="AY47" s="33">
        <f t="shared" si="33"/>
        <v>9.3584905660377249E-2</v>
      </c>
      <c r="AZ47" s="34">
        <f>AZ21/AW21-1</f>
        <v>8.8946799095289686E-2</v>
      </c>
      <c r="BA47" s="35">
        <f t="shared" si="35"/>
        <v>7.2524869729985841E-2</v>
      </c>
      <c r="BB47" s="33">
        <f t="shared" si="36"/>
        <v>8.1737405106970362E-2</v>
      </c>
      <c r="BC47" s="34">
        <f>BC21/AZ21-1</f>
        <v>7.7346818982255039E-2</v>
      </c>
      <c r="BD47" s="35">
        <f t="shared" si="38"/>
        <v>3.5201625369904121E-2</v>
      </c>
      <c r="BE47" s="33">
        <f t="shared" si="39"/>
        <v>5.9771123250528246E-2</v>
      </c>
      <c r="BF47" s="34">
        <f>BF21/BC21-1</f>
        <v>4.8113998323554119E-2</v>
      </c>
      <c r="BG47" s="35">
        <f t="shared" si="41"/>
        <v>1.9199590408737865E-2</v>
      </c>
      <c r="BH47" s="33">
        <f t="shared" si="42"/>
        <v>3.4615095191511847E-2</v>
      </c>
      <c r="BI47" s="34">
        <f>BI21/BF21-1</f>
        <v>2.7391234804862385E-2</v>
      </c>
      <c r="BJ47" s="35">
        <f t="shared" si="44"/>
        <v>4.341091761553928E-2</v>
      </c>
      <c r="BK47" s="33">
        <f t="shared" si="45"/>
        <v>4.0621136082624298E-2</v>
      </c>
      <c r="BL47" s="34">
        <f>BL21/BI21-1</f>
        <v>4.1918032148834383E-2</v>
      </c>
      <c r="BM47" s="35">
        <f t="shared" si="47"/>
        <v>6.218655967903608E-3</v>
      </c>
      <c r="BN47" s="33">
        <f t="shared" si="48"/>
        <v>1.1777040013978723E-2</v>
      </c>
      <c r="BO47" s="34">
        <f>BO21/BL21-1</f>
        <v>9.1893911094509395E-3</v>
      </c>
      <c r="BP47" s="35">
        <f t="shared" si="50"/>
        <v>9.2105263157895578E-3</v>
      </c>
      <c r="BQ47" s="33">
        <f t="shared" si="51"/>
        <v>1.2641613705443477E-2</v>
      </c>
      <c r="BR47" s="34">
        <f>BR21/BO21-1</f>
        <v>1.1049007995262095E-2</v>
      </c>
      <c r="BS47" s="35">
        <f t="shared" si="68"/>
        <v>9.6795859507723403E-3</v>
      </c>
      <c r="BT47" s="33">
        <f t="shared" si="69"/>
        <v>1.244968961047821E-2</v>
      </c>
      <c r="BU47" s="34">
        <f>BU21/BR21-1</f>
        <v>1.1166230390452059E-2</v>
      </c>
    </row>
    <row r="48" spans="1:73">
      <c r="A48" s="68" t="s">
        <v>96</v>
      </c>
      <c r="B48" s="88">
        <v>7.0140461145090649E-2</v>
      </c>
      <c r="C48" s="27">
        <v>4.7602345895954468E-2</v>
      </c>
      <c r="D48" s="88">
        <v>5.5451040479800984E-2</v>
      </c>
      <c r="E48" s="29">
        <v>0.12176774800188062</v>
      </c>
      <c r="F48" s="27">
        <v>2.6173979984603468E-2</v>
      </c>
      <c r="G48" s="28">
        <v>5.9926958831341359E-2</v>
      </c>
      <c r="H48" s="88">
        <v>0.12349818385023759</v>
      </c>
      <c r="I48" s="27">
        <v>6.418271234475359E-3</v>
      </c>
      <c r="J48" s="89">
        <v>5.0169668493865727E-2</v>
      </c>
      <c r="K48" s="88">
        <v>7.9706540661526937E-2</v>
      </c>
      <c r="L48" s="27">
        <v>8.2822594003650885E-4</v>
      </c>
      <c r="M48" s="89">
        <v>3.2362298667727218E-2</v>
      </c>
      <c r="N48" s="88">
        <v>8.4878498214902676E-2</v>
      </c>
      <c r="O48" s="27">
        <v>1.3654419066534196E-2</v>
      </c>
      <c r="P48" s="89">
        <v>4.3434294794626016E-2</v>
      </c>
      <c r="Q48" s="88">
        <v>7.282377919320604E-2</v>
      </c>
      <c r="R48" s="27">
        <v>8.0822924320351763E-3</v>
      </c>
      <c r="S48" s="88">
        <v>3.6226867875767121E-2</v>
      </c>
      <c r="T48" s="29">
        <f t="shared" si="53"/>
        <v>1.2072036414011444E-2</v>
      </c>
      <c r="U48" s="27">
        <f t="shared" si="54"/>
        <v>-3.3203757693553992E-3</v>
      </c>
      <c r="V48" s="28">
        <f t="shared" si="55"/>
        <v>3.6073750779370695E-3</v>
      </c>
      <c r="W48" s="29">
        <f t="shared" si="56"/>
        <v>1.0168165819319563E-2</v>
      </c>
      <c r="X48" s="27">
        <f t="shared" si="57"/>
        <v>-6.581620216137174E-3</v>
      </c>
      <c r="Y48" s="28">
        <f t="shared" si="58"/>
        <v>1.0206345684491414E-3</v>
      </c>
      <c r="Z48" s="29">
        <f t="shared" si="22"/>
        <v>7.1622144792875542E-3</v>
      </c>
      <c r="AA48" s="27">
        <f t="shared" si="23"/>
        <v>4.0896450188121491E-4</v>
      </c>
      <c r="AB48" s="28">
        <f t="shared" si="24"/>
        <v>3.5020835180423759E-3</v>
      </c>
      <c r="AC48" s="29">
        <f t="shared" si="25"/>
        <v>1.2684989429175397E-2</v>
      </c>
      <c r="AD48" s="27">
        <f t="shared" si="26"/>
        <v>-7.358351729213064E-4</v>
      </c>
      <c r="AE48" s="28">
        <f t="shared" si="27"/>
        <v>5.4335821884525792E-3</v>
      </c>
      <c r="AF48" s="35">
        <f t="shared" si="27"/>
        <v>1.565762004175375E-2</v>
      </c>
      <c r="AG48" s="33">
        <f t="shared" si="27"/>
        <v>4.9091801669121082E-4</v>
      </c>
      <c r="AH48" s="34">
        <f t="shared" si="27"/>
        <v>7.5131810193320714E-3</v>
      </c>
      <c r="AI48" s="35">
        <f t="shared" si="28"/>
        <v>4.2791740633467246E-2</v>
      </c>
      <c r="AJ48" s="33">
        <f t="shared" si="29"/>
        <v>3.1975793261367347E-2</v>
      </c>
      <c r="AK48" s="34">
        <f t="shared" si="30"/>
        <v>3.7024115825738058E-2</v>
      </c>
      <c r="AL48" s="35">
        <f t="shared" si="30"/>
        <v>4.6590807275333823E-2</v>
      </c>
      <c r="AM48" s="33">
        <f t="shared" si="30"/>
        <v>3.73246691496949E-2</v>
      </c>
      <c r="AN48" s="34">
        <f t="shared" si="30"/>
        <v>4.1673675357443152E-2</v>
      </c>
      <c r="AO48" s="35">
        <f t="shared" si="59"/>
        <v>4.5972091430528161E-2</v>
      </c>
      <c r="AP48" s="33">
        <f t="shared" si="60"/>
        <v>4.3468296409472806E-2</v>
      </c>
      <c r="AQ48" s="34">
        <f t="shared" ref="AQ48:AQ53" si="71">AQ22/AN22-1</f>
        <v>4.4648984699850569E-2</v>
      </c>
      <c r="AR48" s="35">
        <f t="shared" si="62"/>
        <v>5.0090031101653221E-2</v>
      </c>
      <c r="AS48" s="33">
        <f t="shared" si="63"/>
        <v>5.0150084193572031E-2</v>
      </c>
      <c r="AT48" s="34">
        <f t="shared" ref="AT48:AT53" si="72">AT22/AQ22-1</f>
        <v>5.0121729721374297E-2</v>
      </c>
      <c r="AU48" s="35">
        <f t="shared" si="65"/>
        <v>5.0896336710833934E-2</v>
      </c>
      <c r="AV48" s="33">
        <f t="shared" si="66"/>
        <v>5.1171221416620227E-2</v>
      </c>
      <c r="AW48" s="34">
        <f t="shared" ref="AW48:AW53" si="73">AW22/AT22-1</f>
        <v>5.1041436667402573E-2</v>
      </c>
      <c r="AX48" s="35">
        <f t="shared" si="32"/>
        <v>4.3313802566194548E-2</v>
      </c>
      <c r="AY48" s="33">
        <f t="shared" si="33"/>
        <v>4.0124684971481583E-2</v>
      </c>
      <c r="AZ48" s="34">
        <f t="shared" ref="AZ48:AZ53" si="74">AZ22/AW22-1</f>
        <v>4.1630195021182814E-2</v>
      </c>
      <c r="BA48" s="35">
        <f t="shared" si="35"/>
        <v>3.6823771948532036E-2</v>
      </c>
      <c r="BB48" s="33">
        <f t="shared" si="36"/>
        <v>4.8077536185678671E-2</v>
      </c>
      <c r="BC48" s="34">
        <f t="shared" ref="BC48:BC53" si="75">BC22/AZ22-1</f>
        <v>4.2756302521008482E-2</v>
      </c>
      <c r="BD48" s="35">
        <f t="shared" si="38"/>
        <v>6.2461432979088016E-2</v>
      </c>
      <c r="BE48" s="33">
        <f t="shared" si="39"/>
        <v>5.0069964105372122E-2</v>
      </c>
      <c r="BF48" s="34">
        <f t="shared" ref="BF48:BF53" si="76">BF22/BC22-1</f>
        <v>5.5895815872606613E-2</v>
      </c>
      <c r="BG48" s="35">
        <f t="shared" si="41"/>
        <v>7.2663913267940083E-2</v>
      </c>
      <c r="BH48" s="33">
        <f t="shared" si="42"/>
        <v>6.6685979142526053E-2</v>
      </c>
      <c r="BI48" s="34">
        <f t="shared" ref="BI48:BI53" si="77">BI22/BF22-1</f>
        <v>6.9513982171205191E-2</v>
      </c>
      <c r="BJ48" s="35">
        <f t="shared" si="44"/>
        <v>4.8189146913728775E-2</v>
      </c>
      <c r="BK48" s="33">
        <f t="shared" si="45"/>
        <v>7.4194774862853752E-2</v>
      </c>
      <c r="BL48" s="34">
        <f t="shared" ref="BL48:BL53" si="78">BL22/BI22-1</f>
        <v>6.1855964376445138E-2</v>
      </c>
      <c r="BM48" s="35">
        <f t="shared" si="47"/>
        <v>9.349710153245705E-2</v>
      </c>
      <c r="BN48" s="33">
        <f t="shared" si="48"/>
        <v>0.10178490165343579</v>
      </c>
      <c r="BO48" s="34">
        <f t="shared" ref="BO48:BO53" si="79">BO22/BL22-1</f>
        <v>9.790322580645161E-2</v>
      </c>
      <c r="BP48" s="35">
        <f t="shared" si="50"/>
        <v>8.0621457064875113E-2</v>
      </c>
      <c r="BQ48" s="33">
        <f t="shared" si="51"/>
        <v>8.6553464892152432E-2</v>
      </c>
      <c r="BR48" s="34">
        <f t="shared" ref="BR48:BR53" si="80">BR22/BO22-1</f>
        <v>8.378629841829488E-2</v>
      </c>
      <c r="BS48" s="35">
        <f t="shared" si="68"/>
        <v>4.3277637458713825E-2</v>
      </c>
      <c r="BT48" s="33">
        <f t="shared" si="69"/>
        <v>6.2341611758742976E-2</v>
      </c>
      <c r="BU48" s="34">
        <f t="shared" ref="BU48:BU52" si="81">BU22/BR22-1</f>
        <v>5.3474606904030386E-2</v>
      </c>
    </row>
    <row r="49" spans="1:73">
      <c r="A49" s="68" t="s">
        <v>97</v>
      </c>
      <c r="B49" s="88">
        <v>6.1500581849840863E-2</v>
      </c>
      <c r="C49" s="27">
        <v>5.6822627464919284E-2</v>
      </c>
      <c r="D49" s="88">
        <v>5.825801689420107E-2</v>
      </c>
      <c r="E49" s="29">
        <v>4.3150883289892805E-2</v>
      </c>
      <c r="F49" s="27">
        <v>5.6142158125160879E-2</v>
      </c>
      <c r="G49" s="28">
        <v>5.2143684820393998E-2</v>
      </c>
      <c r="H49" s="88">
        <v>5.8300943920044368E-2</v>
      </c>
      <c r="I49" s="27">
        <v>5.3035844915874097E-2</v>
      </c>
      <c r="J49" s="89">
        <v>5.4642494069806924E-2</v>
      </c>
      <c r="K49" s="88">
        <v>2.0461699895068186E-2</v>
      </c>
      <c r="L49" s="27">
        <v>2.2924626606460663E-2</v>
      </c>
      <c r="M49" s="89">
        <v>2.2170455458269789E-2</v>
      </c>
      <c r="N49" s="88">
        <v>9.3059125964010336E-2</v>
      </c>
      <c r="O49" s="27">
        <v>4.4934917940011365E-2</v>
      </c>
      <c r="P49" s="89">
        <v>5.9646365422396874E-2</v>
      </c>
      <c r="Q49" s="88">
        <v>9.2897460018814604E-2</v>
      </c>
      <c r="R49" s="27">
        <v>3.0545927209705281E-2</v>
      </c>
      <c r="S49" s="88">
        <v>5.020765351527734E-2</v>
      </c>
      <c r="T49" s="29">
        <f t="shared" si="53"/>
        <v>0.16117925543361311</v>
      </c>
      <c r="U49" s="27">
        <f t="shared" si="54"/>
        <v>3.0901828883750371E-2</v>
      </c>
      <c r="V49" s="28">
        <f t="shared" si="55"/>
        <v>7.3652990608007896E-2</v>
      </c>
      <c r="W49" s="29">
        <f t="shared" si="56"/>
        <v>0.13991845811712378</v>
      </c>
      <c r="X49" s="27">
        <f t="shared" si="57"/>
        <v>1.7536704730831909E-2</v>
      </c>
      <c r="Y49" s="28">
        <f t="shared" si="58"/>
        <v>6.0970797158642398E-2</v>
      </c>
      <c r="Z49" s="29">
        <f t="shared" si="22"/>
        <v>0.13201105511298983</v>
      </c>
      <c r="AA49" s="27">
        <f t="shared" si="23"/>
        <v>1.9939879759518941E-2</v>
      </c>
      <c r="AB49" s="28">
        <f t="shared" si="24"/>
        <v>6.2674353728845E-2</v>
      </c>
      <c r="AC49" s="29">
        <f t="shared" si="25"/>
        <v>9.9526066350710929E-2</v>
      </c>
      <c r="AD49" s="27">
        <f t="shared" si="26"/>
        <v>3.6742312604381544E-2</v>
      </c>
      <c r="AE49" s="28">
        <f t="shared" si="27"/>
        <v>6.2244778905611975E-2</v>
      </c>
      <c r="AF49" s="35">
        <f t="shared" si="27"/>
        <v>9.0386624869383425E-2</v>
      </c>
      <c r="AG49" s="33">
        <f t="shared" si="27"/>
        <v>1.5445844783473994E-2</v>
      </c>
      <c r="AH49" s="34">
        <f t="shared" si="27"/>
        <v>4.6954802570157606E-2</v>
      </c>
      <c r="AI49" s="35">
        <f t="shared" si="28"/>
        <v>6.2290368950645991E-3</v>
      </c>
      <c r="AJ49" s="33">
        <f t="shared" si="29"/>
        <v>-9.3318402388953281E-4</v>
      </c>
      <c r="AK49" s="34">
        <f t="shared" si="30"/>
        <v>2.2031053294166991E-3</v>
      </c>
      <c r="AL49" s="35">
        <f t="shared" si="30"/>
        <v>1.5119047619047699E-2</v>
      </c>
      <c r="AM49" s="33">
        <f t="shared" si="30"/>
        <v>-5.6043340183076218E-4</v>
      </c>
      <c r="AN49" s="34">
        <f t="shared" si="30"/>
        <v>6.3330890819637276E-3</v>
      </c>
      <c r="AO49" s="35">
        <f t="shared" si="59"/>
        <v>8.5610413979124722E-3</v>
      </c>
      <c r="AP49" s="33">
        <f t="shared" si="60"/>
        <v>4.0186915887849839E-3</v>
      </c>
      <c r="AQ49" s="34">
        <f t="shared" si="71"/>
        <v>6.0331825037707176E-3</v>
      </c>
      <c r="AR49" s="35">
        <f t="shared" si="62"/>
        <v>1.3255813953488405E-2</v>
      </c>
      <c r="AS49" s="33">
        <f t="shared" si="63"/>
        <v>-4.5611095597133389E-3</v>
      </c>
      <c r="AT49" s="34">
        <f t="shared" si="72"/>
        <v>3.3603887711317615E-3</v>
      </c>
      <c r="AU49" s="35">
        <f t="shared" si="65"/>
        <v>9.1806288730778007E-4</v>
      </c>
      <c r="AV49" s="33">
        <f t="shared" si="66"/>
        <v>-4.9560501215635266E-3</v>
      </c>
      <c r="AW49" s="34">
        <f t="shared" si="73"/>
        <v>-2.318631492168155E-3</v>
      </c>
      <c r="AX49" s="35">
        <f t="shared" si="32"/>
        <v>4.6434304058702081E-2</v>
      </c>
      <c r="AY49" s="33">
        <f t="shared" si="33"/>
        <v>3.1857908091344811E-2</v>
      </c>
      <c r="AZ49" s="34">
        <f t="shared" si="74"/>
        <v>3.8423797965191353E-2</v>
      </c>
      <c r="BA49" s="35">
        <f t="shared" si="35"/>
        <v>5.0399912347978582E-2</v>
      </c>
      <c r="BB49" s="33">
        <f t="shared" si="36"/>
        <v>3.5336976320582858E-2</v>
      </c>
      <c r="BC49" s="34">
        <f t="shared" si="75"/>
        <v>4.2174367135823454E-2</v>
      </c>
      <c r="BD49" s="35">
        <f t="shared" si="38"/>
        <v>4.1931782622301128E-2</v>
      </c>
      <c r="BE49" s="33">
        <f t="shared" si="39"/>
        <v>4.1344123856439152E-2</v>
      </c>
      <c r="BF49" s="34">
        <f t="shared" si="76"/>
        <v>4.161298019565729E-2</v>
      </c>
      <c r="BG49" s="35">
        <f t="shared" si="41"/>
        <v>5.5761337471218253E-2</v>
      </c>
      <c r="BH49" s="33">
        <f t="shared" si="42"/>
        <v>4.8065551613448276E-2</v>
      </c>
      <c r="BI49" s="34">
        <f t="shared" si="77"/>
        <v>5.1587483392129041E-2</v>
      </c>
      <c r="BJ49" s="35">
        <f t="shared" si="44"/>
        <v>5.8315949175042681E-2</v>
      </c>
      <c r="BK49" s="33">
        <f t="shared" si="45"/>
        <v>5.5210768114773989E-2</v>
      </c>
      <c r="BL49" s="34">
        <f t="shared" si="78"/>
        <v>5.6637476582581892E-2</v>
      </c>
      <c r="BM49" s="35">
        <f t="shared" si="47"/>
        <v>4.7755577457217147E-2</v>
      </c>
      <c r="BN49" s="33">
        <f t="shared" si="48"/>
        <v>5.0259700580507216E-2</v>
      </c>
      <c r="BO49" s="34">
        <f t="shared" si="79"/>
        <v>4.9107326928627293E-2</v>
      </c>
      <c r="BP49" s="35">
        <f t="shared" si="50"/>
        <v>4.7716777834787116E-2</v>
      </c>
      <c r="BQ49" s="33">
        <f t="shared" si="51"/>
        <v>5.1709090909090927E-2</v>
      </c>
      <c r="BR49" s="34">
        <f t="shared" si="80"/>
        <v>4.9874233611067353E-2</v>
      </c>
      <c r="BS49" s="35">
        <f t="shared" si="68"/>
        <v>6.4316030035912464E-2</v>
      </c>
      <c r="BT49" s="33">
        <f t="shared" si="69"/>
        <v>6.0853329645252696E-2</v>
      </c>
      <c r="BU49" s="34">
        <f t="shared" si="81"/>
        <v>6.2441507880058422E-2</v>
      </c>
    </row>
    <row r="50" spans="1:73">
      <c r="A50" s="68" t="s">
        <v>98</v>
      </c>
      <c r="B50" s="88">
        <v>2.7591999851986238E-2</v>
      </c>
      <c r="C50" s="27">
        <v>2.9572147651006686E-2</v>
      </c>
      <c r="D50" s="88">
        <v>2.9056085630462025E-2</v>
      </c>
      <c r="E50" s="29">
        <v>5.2113491603937412E-2</v>
      </c>
      <c r="F50" s="27">
        <v>3.1778366266042024E-2</v>
      </c>
      <c r="G50" s="28">
        <v>3.7070524412296635E-2</v>
      </c>
      <c r="H50" s="88">
        <v>8.8057237204182126E-3</v>
      </c>
      <c r="I50" s="27">
        <v>-1.3820335636722803E-3</v>
      </c>
      <c r="J50" s="89">
        <v>1.3077593722754521E-3</v>
      </c>
      <c r="K50" s="88">
        <v>-2.4549918166939411E-2</v>
      </c>
      <c r="L50" s="27">
        <v>-1.7200474495848161E-2</v>
      </c>
      <c r="M50" s="89">
        <v>-1.9155420113191157E-2</v>
      </c>
      <c r="N50" s="88">
        <v>1.5100671140939603E-2</v>
      </c>
      <c r="O50" s="27">
        <v>-7.4431703882518185E-3</v>
      </c>
      <c r="P50" s="89">
        <v>-1.4795088030773451E-3</v>
      </c>
      <c r="Q50" s="88">
        <v>8.5950413223140565E-2</v>
      </c>
      <c r="R50" s="27">
        <v>4.7628698824483173E-2</v>
      </c>
      <c r="S50" s="88">
        <v>5.7934508816120944E-2</v>
      </c>
      <c r="T50" s="29">
        <f t="shared" si="53"/>
        <v>6.7985794013191381E-2</v>
      </c>
      <c r="U50" s="27">
        <f t="shared" si="54"/>
        <v>5.2041013735732333E-2</v>
      </c>
      <c r="V50" s="28">
        <f t="shared" si="55"/>
        <v>5.6442577030812346E-2</v>
      </c>
      <c r="W50" s="29">
        <f t="shared" si="56"/>
        <v>7.7909738717339749E-2</v>
      </c>
      <c r="X50" s="27">
        <f t="shared" si="57"/>
        <v>6.8775285031261513E-2</v>
      </c>
      <c r="Y50" s="28">
        <f t="shared" si="58"/>
        <v>7.1324406734720958E-2</v>
      </c>
      <c r="Z50" s="29">
        <f t="shared" si="22"/>
        <v>6.0819744380784524E-2</v>
      </c>
      <c r="AA50" s="27">
        <f t="shared" si="23"/>
        <v>5.0412938747419034E-2</v>
      </c>
      <c r="AB50" s="28">
        <f t="shared" si="24"/>
        <v>5.3334983294146765E-2</v>
      </c>
      <c r="AC50" s="29">
        <f t="shared" si="25"/>
        <v>0.11009555463232235</v>
      </c>
      <c r="AD50" s="27">
        <f t="shared" si="26"/>
        <v>4.9467649467649366E-2</v>
      </c>
      <c r="AE50" s="28">
        <f t="shared" si="27"/>
        <v>6.6611842105263053E-2</v>
      </c>
      <c r="AF50" s="35">
        <f t="shared" si="27"/>
        <v>0.14258982035928147</v>
      </c>
      <c r="AG50" s="33">
        <f t="shared" si="27"/>
        <v>5.4783830185734406E-2</v>
      </c>
      <c r="AH50" s="34">
        <f t="shared" si="27"/>
        <v>8.0625619561625728E-2</v>
      </c>
      <c r="AI50" s="35">
        <f t="shared" si="28"/>
        <v>0.19914837864395674</v>
      </c>
      <c r="AJ50" s="33">
        <f t="shared" si="29"/>
        <v>2.7226990233796933E-2</v>
      </c>
      <c r="AK50" s="34">
        <f t="shared" si="30"/>
        <v>8.0725716033024142E-2</v>
      </c>
      <c r="AL50" s="35">
        <f t="shared" si="30"/>
        <v>0.1412182463807703</v>
      </c>
      <c r="AM50" s="33">
        <f t="shared" si="30"/>
        <v>2.002304811293576E-2</v>
      </c>
      <c r="AN50" s="34">
        <f t="shared" si="30"/>
        <v>6.1869282278600446E-2</v>
      </c>
      <c r="AO50" s="35">
        <f t="shared" si="59"/>
        <v>0.14193393968405932</v>
      </c>
      <c r="AP50" s="33">
        <f t="shared" si="60"/>
        <v>3.2622510944781746E-2</v>
      </c>
      <c r="AQ50" s="34">
        <f t="shared" si="71"/>
        <v>7.318589572786216E-2</v>
      </c>
      <c r="AR50" s="35">
        <f t="shared" si="62"/>
        <v>8.467826451477678E-2</v>
      </c>
      <c r="AS50" s="33">
        <f t="shared" si="63"/>
        <v>4.1165207877461807E-2</v>
      </c>
      <c r="AT50" s="34">
        <f t="shared" si="72"/>
        <v>5.834643714309351E-2</v>
      </c>
      <c r="AU50" s="35">
        <f t="shared" si="65"/>
        <v>7.265700483091786E-2</v>
      </c>
      <c r="AV50" s="33">
        <f t="shared" si="66"/>
        <v>2.613949822671735E-2</v>
      </c>
      <c r="AW50" s="34">
        <f t="shared" si="73"/>
        <v>4.496402877697836E-2</v>
      </c>
      <c r="AX50" s="35">
        <f t="shared" si="32"/>
        <v>1.3691226805981005E-2</v>
      </c>
      <c r="AY50" s="33">
        <f t="shared" si="33"/>
        <v>7.680491551458335E-4</v>
      </c>
      <c r="AZ50" s="34">
        <f t="shared" si="74"/>
        <v>6.1363466287509549E-3</v>
      </c>
      <c r="BA50" s="35">
        <f t="shared" si="35"/>
        <v>9.0634441087613649E-3</v>
      </c>
      <c r="BB50" s="33">
        <f t="shared" si="36"/>
        <v>-3.3256587362496814E-3</v>
      </c>
      <c r="BC50" s="34">
        <f t="shared" si="75"/>
        <v>1.8594272963927683E-3</v>
      </c>
      <c r="BD50" s="35">
        <f t="shared" si="38"/>
        <v>1.4441704825642887E-2</v>
      </c>
      <c r="BE50" s="33">
        <f t="shared" si="39"/>
        <v>1.0908624229979402E-2</v>
      </c>
      <c r="BF50" s="34">
        <f t="shared" si="76"/>
        <v>1.2397921306607218E-2</v>
      </c>
      <c r="BG50" s="35">
        <f t="shared" si="41"/>
        <v>1.4930555555555447E-2</v>
      </c>
      <c r="BH50" s="33">
        <f t="shared" si="42"/>
        <v>-4.9511235241843643E-3</v>
      </c>
      <c r="BI50" s="34">
        <f t="shared" si="77"/>
        <v>3.4465058297279416E-3</v>
      </c>
      <c r="BJ50" s="35">
        <f t="shared" si="44"/>
        <v>1.0776599384194396E-2</v>
      </c>
      <c r="BK50" s="33">
        <f t="shared" si="45"/>
        <v>-5.1033426894619982E-4</v>
      </c>
      <c r="BL50" s="34">
        <f t="shared" si="78"/>
        <v>4.3116047939200097E-3</v>
      </c>
      <c r="BM50" s="35">
        <f t="shared" si="47"/>
        <v>6.397021492638344E-2</v>
      </c>
      <c r="BN50" s="33">
        <f t="shared" si="48"/>
        <v>4.3400561654327374E-2</v>
      </c>
      <c r="BO50" s="34">
        <f t="shared" si="79"/>
        <v>5.2244779160299792E-2</v>
      </c>
      <c r="BP50" s="35">
        <f t="shared" si="50"/>
        <v>5.0421504692222063E-2</v>
      </c>
      <c r="BQ50" s="33">
        <f t="shared" si="51"/>
        <v>5.1137753853682355E-2</v>
      </c>
      <c r="BR50" s="34">
        <f t="shared" si="80"/>
        <v>5.0826360555978223E-2</v>
      </c>
      <c r="BS50" s="35">
        <f t="shared" si="68"/>
        <v>6.2537855844942536E-2</v>
      </c>
      <c r="BT50" s="33">
        <f t="shared" si="69"/>
        <v>5.609869646182486E-2</v>
      </c>
      <c r="BU50" s="34">
        <f t="shared" si="81"/>
        <v>5.8897078178468121E-2</v>
      </c>
    </row>
    <row r="51" spans="1:73">
      <c r="A51" s="68" t="s">
        <v>99</v>
      </c>
      <c r="B51" s="88">
        <v>0.11173738386610776</v>
      </c>
      <c r="C51" s="27">
        <v>8.3120549314892767E-2</v>
      </c>
      <c r="D51" s="88">
        <v>8.9426767557886144E-2</v>
      </c>
      <c r="E51" s="29">
        <v>6.2056737588652489E-2</v>
      </c>
      <c r="F51" s="27">
        <v>6.3786008230452662E-2</v>
      </c>
      <c r="G51" s="28">
        <v>6.3397129186602896E-2</v>
      </c>
      <c r="H51" s="88">
        <v>4.8414023372287174E-2</v>
      </c>
      <c r="I51" s="27">
        <v>4.4003868471953478E-2</v>
      </c>
      <c r="J51" s="89">
        <v>4.4994375703037104E-2</v>
      </c>
      <c r="K51" s="88">
        <v>6.0509554140127486E-2</v>
      </c>
      <c r="L51" s="27">
        <v>3.1032885595182913E-2</v>
      </c>
      <c r="M51" s="89">
        <v>3.7674919268030127E-2</v>
      </c>
      <c r="N51" s="88">
        <v>-7.5075075075075048E-3</v>
      </c>
      <c r="O51" s="27">
        <v>4.6720575022461741E-2</v>
      </c>
      <c r="P51" s="89">
        <v>3.4232365145228316E-2</v>
      </c>
      <c r="Q51" s="88">
        <v>-4.5385779122542047E-3</v>
      </c>
      <c r="R51" s="27">
        <v>1.3304721030042987E-2</v>
      </c>
      <c r="S51" s="88">
        <v>9.3614175860916582E-3</v>
      </c>
      <c r="T51" s="29">
        <f t="shared" si="53"/>
        <v>8.5106382978723305E-2</v>
      </c>
      <c r="U51" s="27">
        <f t="shared" si="54"/>
        <v>2.0330368487928796E-2</v>
      </c>
      <c r="V51" s="28">
        <f t="shared" si="55"/>
        <v>3.4448492878436543E-2</v>
      </c>
      <c r="W51" s="29">
        <f t="shared" si="56"/>
        <v>4.2016806722689148E-2</v>
      </c>
      <c r="X51" s="27">
        <f t="shared" si="57"/>
        <v>7.8870900788710063E-3</v>
      </c>
      <c r="Y51" s="28">
        <f t="shared" si="58"/>
        <v>1.5690041626641005E-2</v>
      </c>
      <c r="Z51" s="29">
        <f t="shared" si="22"/>
        <v>6.7204301075269868E-3</v>
      </c>
      <c r="AA51" s="27">
        <f t="shared" si="23"/>
        <v>2.883031301482708E-3</v>
      </c>
      <c r="AB51" s="28">
        <f t="shared" si="24"/>
        <v>3.7831021437579881E-3</v>
      </c>
      <c r="AC51" s="29">
        <f t="shared" si="25"/>
        <v>2.4032042723631575E-2</v>
      </c>
      <c r="AD51" s="27">
        <f t="shared" si="26"/>
        <v>1.2731006160164204E-2</v>
      </c>
      <c r="AE51" s="28">
        <f t="shared" si="27"/>
        <v>1.5389447236180853E-2</v>
      </c>
      <c r="AF51" s="35">
        <f t="shared" si="27"/>
        <v>0.14471968709256844</v>
      </c>
      <c r="AG51" s="33">
        <f t="shared" si="27"/>
        <v>8.4752635847526347E-2</v>
      </c>
      <c r="AH51" s="34">
        <f t="shared" si="27"/>
        <v>9.8979276214042677E-2</v>
      </c>
      <c r="AI51" s="35">
        <f t="shared" si="28"/>
        <v>8.8838268792710728E-2</v>
      </c>
      <c r="AJ51" s="33">
        <f t="shared" si="29"/>
        <v>6.2429906542056157E-2</v>
      </c>
      <c r="AK51" s="34">
        <f t="shared" si="30"/>
        <v>6.8955811989867666E-2</v>
      </c>
      <c r="AL51" s="35">
        <f t="shared" si="30"/>
        <v>8.2635983263598334E-2</v>
      </c>
      <c r="AM51" s="33">
        <f t="shared" si="30"/>
        <v>4.2223786066150515E-2</v>
      </c>
      <c r="AN51" s="34">
        <f t="shared" si="30"/>
        <v>5.2395997893628143E-2</v>
      </c>
      <c r="AO51" s="35">
        <f t="shared" si="59"/>
        <v>9.4685990338164272E-2</v>
      </c>
      <c r="AP51" s="33">
        <f t="shared" si="60"/>
        <v>5.266711681296421E-2</v>
      </c>
      <c r="AQ51" s="34">
        <f t="shared" si="71"/>
        <v>6.3547660745559176E-2</v>
      </c>
      <c r="AR51" s="35">
        <f t="shared" si="62"/>
        <v>0.12444836716681373</v>
      </c>
      <c r="AS51" s="33">
        <f t="shared" si="63"/>
        <v>5.9974342527260971E-2</v>
      </c>
      <c r="AT51" s="34">
        <f t="shared" si="72"/>
        <v>7.715831569042586E-2</v>
      </c>
      <c r="AU51" s="35">
        <f t="shared" si="65"/>
        <v>0.13343799058084782</v>
      </c>
      <c r="AV51" s="33">
        <f t="shared" si="66"/>
        <v>2.8441754916792794E-2</v>
      </c>
      <c r="AW51" s="34">
        <f t="shared" si="73"/>
        <v>5.7654509718279012E-2</v>
      </c>
      <c r="AX51" s="35">
        <f t="shared" si="32"/>
        <v>0.19044321329639891</v>
      </c>
      <c r="AY51" s="33">
        <f t="shared" si="33"/>
        <v>4.0011768167107942E-2</v>
      </c>
      <c r="AZ51" s="34">
        <f t="shared" si="74"/>
        <v>8.4864753252116509E-2</v>
      </c>
      <c r="BA51" s="35">
        <f t="shared" si="35"/>
        <v>0.12856311809191401</v>
      </c>
      <c r="BB51" s="33">
        <f t="shared" si="36"/>
        <v>3.5077793493635046E-2</v>
      </c>
      <c r="BC51" s="34">
        <f t="shared" si="75"/>
        <v>6.5664255805100824E-2</v>
      </c>
      <c r="BD51" s="35">
        <f t="shared" si="38"/>
        <v>0.12783505154639174</v>
      </c>
      <c r="BE51" s="33">
        <f t="shared" si="39"/>
        <v>4.646078163432632E-2</v>
      </c>
      <c r="BF51" s="34">
        <f t="shared" si="76"/>
        <v>7.4656188605108031E-2</v>
      </c>
      <c r="BG51" s="35">
        <f t="shared" si="41"/>
        <v>8.4552102376599603E-2</v>
      </c>
      <c r="BH51" s="33">
        <f t="shared" si="42"/>
        <v>4.100287281274495E-2</v>
      </c>
      <c r="BI51" s="34">
        <f t="shared" si="77"/>
        <v>5.6838956290510279E-2</v>
      </c>
      <c r="BJ51" s="35">
        <f t="shared" si="44"/>
        <v>0.11209439528023601</v>
      </c>
      <c r="BK51" s="33">
        <f t="shared" si="45"/>
        <v>3.5624686402408345E-2</v>
      </c>
      <c r="BL51" s="34">
        <f t="shared" si="78"/>
        <v>6.4161031608743535E-2</v>
      </c>
      <c r="BM51" s="35">
        <f t="shared" si="47"/>
        <v>2.6525198938992078E-2</v>
      </c>
      <c r="BN51" s="33">
        <f t="shared" si="48"/>
        <v>3.2703488372092915E-2</v>
      </c>
      <c r="BO51" s="34">
        <f t="shared" si="79"/>
        <v>3.02940741835378E-2</v>
      </c>
      <c r="BP51" s="35">
        <f t="shared" si="50"/>
        <v>2.8423772609819098E-2</v>
      </c>
      <c r="BQ51" s="33">
        <f t="shared" si="51"/>
        <v>-1.8766127140511513E-3</v>
      </c>
      <c r="BR51" s="34">
        <f t="shared" si="80"/>
        <v>9.8967297762477813E-3</v>
      </c>
      <c r="BS51" s="35">
        <f t="shared" si="68"/>
        <v>1.4357501794688421E-3</v>
      </c>
      <c r="BT51" s="33">
        <f t="shared" si="69"/>
        <v>9.4007050528799319E-4</v>
      </c>
      <c r="BU51" s="34">
        <f t="shared" si="81"/>
        <v>1.1362022439993513E-3</v>
      </c>
    </row>
    <row r="52" spans="1:73">
      <c r="A52" s="68" t="s">
        <v>100</v>
      </c>
      <c r="B52" s="88">
        <v>0.16071428571428581</v>
      </c>
      <c r="C52" s="27">
        <v>6.5400843881856519E-2</v>
      </c>
      <c r="D52" s="88">
        <v>8.361774744027306E-2</v>
      </c>
      <c r="E52" s="29">
        <v>1.538461538461533E-2</v>
      </c>
      <c r="F52" s="27">
        <v>0.1207920792079209</v>
      </c>
      <c r="G52" s="28">
        <v>9.9212598425196807E-2</v>
      </c>
      <c r="H52" s="88">
        <v>-8.333333333333337E-2</v>
      </c>
      <c r="I52" s="27">
        <v>6.360424028268552E-2</v>
      </c>
      <c r="J52" s="89">
        <v>3.5816618911174825E-2</v>
      </c>
      <c r="K52" s="88">
        <v>-9.9173553719008267E-2</v>
      </c>
      <c r="L52" s="27">
        <v>-6.6445182724252483E-2</v>
      </c>
      <c r="M52" s="89">
        <v>-7.1922544951590561E-2</v>
      </c>
      <c r="N52" s="88">
        <v>0.15596330275229353</v>
      </c>
      <c r="O52" s="27">
        <v>2.8469750889679624E-2</v>
      </c>
      <c r="P52" s="89">
        <v>4.9180327868852514E-2</v>
      </c>
      <c r="Q52" s="88">
        <v>7.1428571428571397E-2</v>
      </c>
      <c r="R52" s="27">
        <v>6.7474048442906609E-2</v>
      </c>
      <c r="S52" s="88">
        <v>6.8181818181818121E-2</v>
      </c>
      <c r="T52" s="29">
        <f t="shared" si="53"/>
        <v>5.9259259259259345E-2</v>
      </c>
      <c r="U52" s="27">
        <f t="shared" si="54"/>
        <v>4.0518638573743937E-2</v>
      </c>
      <c r="V52" s="28">
        <f t="shared" si="55"/>
        <v>4.3882978723404298E-2</v>
      </c>
      <c r="W52" s="29">
        <f t="shared" si="56"/>
        <v>-2.0979020979020935E-2</v>
      </c>
      <c r="X52" s="27">
        <f t="shared" si="57"/>
        <v>9.1900311526479816E-2</v>
      </c>
      <c r="Y52" s="28">
        <f t="shared" si="58"/>
        <v>7.1337579617834379E-2</v>
      </c>
      <c r="Z52" s="29">
        <f t="shared" si="22"/>
        <v>6.4285714285714279E-2</v>
      </c>
      <c r="AA52" s="27">
        <f t="shared" si="23"/>
        <v>4.564907275320973E-2</v>
      </c>
      <c r="AB52" s="28">
        <f t="shared" si="24"/>
        <v>4.8751486325802507E-2</v>
      </c>
      <c r="AC52" s="29">
        <f t="shared" si="25"/>
        <v>7.3825503355704702E-2</v>
      </c>
      <c r="AD52" s="27">
        <f t="shared" si="26"/>
        <v>7.0941336971350522E-2</v>
      </c>
      <c r="AE52" s="28">
        <f t="shared" si="27"/>
        <v>7.1428571428571397E-2</v>
      </c>
      <c r="AF52" s="35">
        <f t="shared" si="27"/>
        <v>0.125</v>
      </c>
      <c r="AG52" s="33">
        <f t="shared" si="27"/>
        <v>3.566878980891719E-2</v>
      </c>
      <c r="AH52" s="34">
        <f t="shared" si="27"/>
        <v>5.0793650793650835E-2</v>
      </c>
      <c r="AI52" s="35">
        <f t="shared" si="28"/>
        <v>8.3333333333333259E-2</v>
      </c>
      <c r="AJ52" s="33">
        <f t="shared" si="29"/>
        <v>2.583025830258312E-2</v>
      </c>
      <c r="AK52" s="34">
        <f t="shared" si="30"/>
        <v>3.6253776435045237E-2</v>
      </c>
      <c r="AL52" s="35">
        <f t="shared" si="30"/>
        <v>7.1794871794871762E-2</v>
      </c>
      <c r="AM52" s="33">
        <f t="shared" si="30"/>
        <v>-1.5587529976019199E-2</v>
      </c>
      <c r="AN52" s="34">
        <f t="shared" si="30"/>
        <v>9.7181729834794339E-4</v>
      </c>
      <c r="AO52" s="35">
        <f t="shared" si="59"/>
        <v>-3.8277511961722466E-2</v>
      </c>
      <c r="AP52" s="33">
        <f t="shared" si="60"/>
        <v>3.4104750304506659E-2</v>
      </c>
      <c r="AQ52" s="34">
        <f t="shared" si="71"/>
        <v>1.9417475728155331E-2</v>
      </c>
      <c r="AR52" s="35">
        <f t="shared" si="62"/>
        <v>0.16915422885572129</v>
      </c>
      <c r="AS52" s="33">
        <f t="shared" si="63"/>
        <v>-8.2449941107184399E-3</v>
      </c>
      <c r="AT52" s="34">
        <f t="shared" si="72"/>
        <v>2.5714285714285801E-2</v>
      </c>
      <c r="AU52" s="35">
        <f t="shared" si="65"/>
        <v>3.4042553191489411E-2</v>
      </c>
      <c r="AV52" s="33">
        <f t="shared" si="66"/>
        <v>3.562945368171011E-2</v>
      </c>
      <c r="AW52" s="34">
        <f t="shared" si="73"/>
        <v>3.5283194057567302E-2</v>
      </c>
      <c r="AX52" s="35">
        <f t="shared" si="32"/>
        <v>0.11934156378600824</v>
      </c>
      <c r="AY52" s="33">
        <f t="shared" si="33"/>
        <v>6.0779816513761409E-2</v>
      </c>
      <c r="AZ52" s="34">
        <f t="shared" si="74"/>
        <v>7.3542600896860932E-2</v>
      </c>
      <c r="BA52" s="35">
        <f t="shared" si="35"/>
        <v>0.10294117647058831</v>
      </c>
      <c r="BB52" s="33">
        <f t="shared" si="36"/>
        <v>3.3513513513513615E-2</v>
      </c>
      <c r="BC52" s="34">
        <f t="shared" si="75"/>
        <v>4.9289891395154495E-2</v>
      </c>
      <c r="BD52" s="35">
        <f t="shared" si="38"/>
        <v>8.0000000000000071E-2</v>
      </c>
      <c r="BE52" s="33">
        <f t="shared" si="39"/>
        <v>7.7405857740585837E-2</v>
      </c>
      <c r="BF52" s="34">
        <f t="shared" si="76"/>
        <v>7.8025477707006408E-2</v>
      </c>
      <c r="BG52" s="35">
        <f t="shared" si="41"/>
        <v>8.9506172839506126E-2</v>
      </c>
      <c r="BH52" s="33">
        <f t="shared" si="42"/>
        <v>5.5339805825242783E-2</v>
      </c>
      <c r="BI52" s="34">
        <f t="shared" si="77"/>
        <v>6.3515509601181686E-2</v>
      </c>
      <c r="BJ52" s="35">
        <f t="shared" si="44"/>
        <v>0.1643059490084986</v>
      </c>
      <c r="BK52" s="33">
        <f t="shared" si="45"/>
        <v>0.10763569457221722</v>
      </c>
      <c r="BL52" s="34">
        <f t="shared" si="78"/>
        <v>0.12152777777777768</v>
      </c>
      <c r="BM52" s="35">
        <f t="shared" si="47"/>
        <v>0.31143552311435529</v>
      </c>
      <c r="BN52" s="33">
        <f t="shared" si="48"/>
        <v>5.8970099667774001E-2</v>
      </c>
      <c r="BO52" s="34">
        <f t="shared" si="79"/>
        <v>0.12321981424148598</v>
      </c>
      <c r="BP52" s="35">
        <f t="shared" si="50"/>
        <v>7.4211502782931316E-2</v>
      </c>
      <c r="BQ52" s="33">
        <f t="shared" si="51"/>
        <v>2.1176470588235352E-2</v>
      </c>
      <c r="BR52" s="34">
        <f t="shared" si="80"/>
        <v>3.6934950385887566E-2</v>
      </c>
      <c r="BS52" s="35">
        <f t="shared" si="68"/>
        <v>0.10535405872193437</v>
      </c>
      <c r="BT52" s="33">
        <f t="shared" si="69"/>
        <v>5.1459293394777283E-2</v>
      </c>
      <c r="BU52" s="34">
        <f t="shared" si="81"/>
        <v>6.8048910154173248E-2</v>
      </c>
    </row>
    <row r="53" spans="1:73" ht="13.5" thickBot="1">
      <c r="A53" s="70" t="s">
        <v>80</v>
      </c>
      <c r="B53" s="90">
        <v>0.47852421109886345</v>
      </c>
      <c r="C53" s="96">
        <v>0.42328156395075389</v>
      </c>
      <c r="D53" s="90">
        <v>0.44928921233239949</v>
      </c>
      <c r="E53" s="95">
        <v>-1.6760896827701099E-3</v>
      </c>
      <c r="F53" s="96">
        <v>1.3940404769610115E-3</v>
      </c>
      <c r="G53" s="97">
        <v>-8.0500251563253578E-5</v>
      </c>
      <c r="H53" s="90">
        <v>-9.3868703736460501E-3</v>
      </c>
      <c r="I53" s="96">
        <v>-9.4602022411702791E-3</v>
      </c>
      <c r="J53" s="91">
        <v>-9.4250381688169016E-3</v>
      </c>
      <c r="K53" s="90">
        <v>-1.0949700381332805E-2</v>
      </c>
      <c r="L53" s="96">
        <v>-1.1388162334294405E-2</v>
      </c>
      <c r="M53" s="91">
        <v>-1.1177903105489051E-2</v>
      </c>
      <c r="N53" s="90">
        <v>-6.9002025691397018E-3</v>
      </c>
      <c r="O53" s="96">
        <v>-6.1658402297100068E-3</v>
      </c>
      <c r="P53" s="91">
        <v>-6.5180762501908518E-3</v>
      </c>
      <c r="Q53" s="90">
        <v>4.3907353942571614E-3</v>
      </c>
      <c r="R53" s="96">
        <v>4.325269335997417E-3</v>
      </c>
      <c r="S53" s="90">
        <v>4.3566579750182743E-3</v>
      </c>
      <c r="T53" s="95">
        <f t="shared" si="53"/>
        <v>1.1893659578123383E-2</v>
      </c>
      <c r="U53" s="96">
        <f t="shared" si="54"/>
        <v>1.0636614369037289E-2</v>
      </c>
      <c r="V53" s="97">
        <f t="shared" si="55"/>
        <v>1.1239343143427005E-2</v>
      </c>
      <c r="W53" s="95">
        <f t="shared" si="56"/>
        <v>2.9513504664255397E-2</v>
      </c>
      <c r="X53" s="96">
        <f t="shared" si="57"/>
        <v>2.7441309040476813E-2</v>
      </c>
      <c r="Y53" s="97">
        <f t="shared" si="58"/>
        <v>2.8435529502461865E-2</v>
      </c>
      <c r="Z53" s="95">
        <f t="shared" si="22"/>
        <v>1.973885695439126E-2</v>
      </c>
      <c r="AA53" s="96">
        <f t="shared" si="23"/>
        <v>1.9145461967614574E-2</v>
      </c>
      <c r="AB53" s="97">
        <f t="shared" si="24"/>
        <v>1.9430465861613344E-2</v>
      </c>
      <c r="AC53" s="95">
        <f t="shared" si="25"/>
        <v>1.323179905685179E-2</v>
      </c>
      <c r="AD53" s="96">
        <f t="shared" si="26"/>
        <v>1.3634725022364069E-2</v>
      </c>
      <c r="AE53" s="97">
        <f t="shared" si="27"/>
        <v>1.3441143662628496E-2</v>
      </c>
      <c r="AF53" s="92">
        <f t="shared" si="27"/>
        <v>1.4777595056844506E-2</v>
      </c>
      <c r="AG53" s="93">
        <f t="shared" si="27"/>
        <v>1.2745296911675918E-2</v>
      </c>
      <c r="AH53" s="94">
        <f t="shared" si="27"/>
        <v>1.3721490567587535E-2</v>
      </c>
      <c r="AI53" s="92">
        <f t="shared" si="28"/>
        <v>1.491627674453877E-2</v>
      </c>
      <c r="AJ53" s="93">
        <f t="shared" si="29"/>
        <v>1.248344947961777E-2</v>
      </c>
      <c r="AK53" s="94">
        <f t="shared" si="30"/>
        <v>1.3653250648563153E-2</v>
      </c>
      <c r="AL53" s="92">
        <f t="shared" si="30"/>
        <v>1.5914656925822834E-2</v>
      </c>
      <c r="AM53" s="93">
        <f t="shared" si="30"/>
        <v>1.5068289023400183E-2</v>
      </c>
      <c r="AN53" s="94">
        <f t="shared" si="30"/>
        <v>1.547576382939897E-2</v>
      </c>
      <c r="AO53" s="92">
        <f t="shared" si="59"/>
        <v>1.2252258141840722E-2</v>
      </c>
      <c r="AP53" s="93">
        <f t="shared" si="60"/>
        <v>1.2267997661310037E-2</v>
      </c>
      <c r="AQ53" s="94">
        <f t="shared" si="71"/>
        <v>1.2260416762331694E-2</v>
      </c>
      <c r="AR53" s="92">
        <f t="shared" si="62"/>
        <v>1.2580258009655232E-2</v>
      </c>
      <c r="AS53" s="93">
        <f t="shared" si="63"/>
        <v>1.2459368905335833E-2</v>
      </c>
      <c r="AT53" s="94">
        <f t="shared" si="72"/>
        <v>1.2517594361509454E-2</v>
      </c>
      <c r="AU53" s="92">
        <f t="shared" si="65"/>
        <v>5.7854468241165247E-3</v>
      </c>
      <c r="AV53" s="93">
        <f t="shared" si="66"/>
        <v>6.5222276827940906E-3</v>
      </c>
      <c r="AW53" s="94">
        <f t="shared" si="73"/>
        <v>6.1673399794166528E-3</v>
      </c>
      <c r="AX53" s="92">
        <f t="shared" si="32"/>
        <v>-1.4320969386946159E-3</v>
      </c>
      <c r="AY53" s="93">
        <f t="shared" si="33"/>
        <v>3.1651470689264549E-4</v>
      </c>
      <c r="AZ53" s="94">
        <f t="shared" si="74"/>
        <v>-5.2542523822241005E-4</v>
      </c>
      <c r="BA53" s="92">
        <f t="shared" si="35"/>
        <v>-4.4056476963622027E-3</v>
      </c>
      <c r="BB53" s="93">
        <f t="shared" si="36"/>
        <v>-1.5207521345718122E-3</v>
      </c>
      <c r="BC53" s="94">
        <f t="shared" si="75"/>
        <v>-2.9085419485576081E-3</v>
      </c>
      <c r="BD53" s="92">
        <f t="shared" si="38"/>
        <v>-6.3227723456449336E-3</v>
      </c>
      <c r="BE53" s="93">
        <f t="shared" si="39"/>
        <v>-4.2989832290523111E-3</v>
      </c>
      <c r="BF53" s="94">
        <f t="shared" si="76"/>
        <v>-5.2710728018260378E-3</v>
      </c>
      <c r="BG53" s="92">
        <f t="shared" si="41"/>
        <v>-2.0568096715524176E-3</v>
      </c>
      <c r="BH53" s="93">
        <f t="shared" si="42"/>
        <v>-5.8965319017179052E-4</v>
      </c>
      <c r="BI53" s="94">
        <f t="shared" si="77"/>
        <v>-1.2936295163135103E-3</v>
      </c>
      <c r="BJ53" s="92">
        <f t="shared" si="44"/>
        <v>7.2578937635181529E-3</v>
      </c>
      <c r="BK53" s="93">
        <f t="shared" si="45"/>
        <v>1.0464496252629019E-2</v>
      </c>
      <c r="BL53" s="94">
        <f t="shared" si="78"/>
        <v>8.9270684083038176E-3</v>
      </c>
      <c r="BM53" s="92">
        <f t="shared" si="47"/>
        <v>1.7969022321915551E-2</v>
      </c>
      <c r="BN53" s="93">
        <f t="shared" si="48"/>
        <v>1.9576471393007333E-2</v>
      </c>
      <c r="BO53" s="94">
        <f t="shared" si="79"/>
        <v>1.8807043821372327E-2</v>
      </c>
      <c r="BP53" s="92">
        <f t="shared" si="50"/>
        <v>2.0427260639236389E-2</v>
      </c>
      <c r="BQ53" s="93">
        <f t="shared" si="51"/>
        <v>2.1311120701037023E-2</v>
      </c>
      <c r="BR53" s="94">
        <f t="shared" si="80"/>
        <v>2.0888396943549381E-2</v>
      </c>
      <c r="BS53" s="92">
        <f>BS27/BP27-1</f>
        <v>1.9631801263874094E-2</v>
      </c>
      <c r="BT53" s="93">
        <f>BT27/BQ27-1</f>
        <v>2.1312436947188207E-2</v>
      </c>
      <c r="BU53" s="94">
        <f>BU27/BR27-1</f>
        <v>2.0509002384226704E-2</v>
      </c>
    </row>
    <row r="54" spans="1:73" ht="13.15" thickTop="1"/>
  </sheetData>
  <mergeCells count="49">
    <mergeCell ref="A1:BR1"/>
    <mergeCell ref="B31:D31"/>
    <mergeCell ref="B5:D5"/>
    <mergeCell ref="E5:G5"/>
    <mergeCell ref="E31:G31"/>
    <mergeCell ref="AC5:AE5"/>
    <mergeCell ref="AC31:AE31"/>
    <mergeCell ref="Z5:AB5"/>
    <mergeCell ref="Z31:AB31"/>
    <mergeCell ref="H31:J31"/>
    <mergeCell ref="N5:P5"/>
    <mergeCell ref="N31:P31"/>
    <mergeCell ref="K5:M5"/>
    <mergeCell ref="H5:J5"/>
    <mergeCell ref="Q5:S5"/>
    <mergeCell ref="K31:M31"/>
    <mergeCell ref="AL5:AN5"/>
    <mergeCell ref="AL31:AN31"/>
    <mergeCell ref="W5:Y5"/>
    <mergeCell ref="W31:Y31"/>
    <mergeCell ref="T5:V5"/>
    <mergeCell ref="T31:V31"/>
    <mergeCell ref="Q31:S31"/>
    <mergeCell ref="AF5:AH5"/>
    <mergeCell ref="AF31:AH31"/>
    <mergeCell ref="AI5:AK5"/>
    <mergeCell ref="AI31:AK31"/>
    <mergeCell ref="BA5:BC5"/>
    <mergeCell ref="BA31:BC31"/>
    <mergeCell ref="AO5:AQ5"/>
    <mergeCell ref="AO31:AQ31"/>
    <mergeCell ref="AX5:AZ5"/>
    <mergeCell ref="AX31:AZ31"/>
    <mergeCell ref="AR5:AT5"/>
    <mergeCell ref="AR31:AT31"/>
    <mergeCell ref="AU5:AW5"/>
    <mergeCell ref="AU31:AW31"/>
    <mergeCell ref="BG5:BI5"/>
    <mergeCell ref="BG31:BI31"/>
    <mergeCell ref="BJ5:BL5"/>
    <mergeCell ref="BJ31:BL31"/>
    <mergeCell ref="BD5:BF5"/>
    <mergeCell ref="BD31:BF31"/>
    <mergeCell ref="BS5:BU5"/>
    <mergeCell ref="BS31:BU31"/>
    <mergeCell ref="BM5:BO5"/>
    <mergeCell ref="BP5:BR5"/>
    <mergeCell ref="BM31:BO31"/>
    <mergeCell ref="BP31:BR31"/>
  </mergeCells>
  <phoneticPr fontId="9" type="noConversion"/>
  <conditionalFormatting sqref="M33:M52 P33:P52 S33:S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Header>&amp;C&amp;B&amp;"Arial"&amp;12&amp;Kff0000​‌OFFICIAL: Sensitive‌​</oddHeader>
    <oddFooter>&amp;RAustralian Prudential Regulation Authority          &amp;P</oddFooter>
  </headerFooter>
  <ignoredErrors>
    <ignoredError sqref="AR7:BF26 BG7:BG26 BH7:BH26 BJ7:BT26" unlockedFormula="1"/>
    <ignoredError sqref="BC27 AZ27 AT27"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7" ma:contentTypeDescription="Create a new document." ma:contentTypeScope="" ma:versionID="1f12df22fde461dccf4675007a38c8f9">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281e9708c3372704b572acb74712095f"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19950b9c-69ba-4c9a-93bc-55ff189ad0aa" xsi:nil="true"/>
    <lcf76f155ced4ddcb4097134ff3c332f xmlns="95c2d1d2-c827-46ba-beaf-02b545c4f6ca">
      <Terms xmlns="http://schemas.microsoft.com/office/infopath/2007/PartnerControls"/>
    </lcf76f155ced4ddcb4097134ff3c332f>
    <SharedWithUsers xmlns="19950b9c-69ba-4c9a-93bc-55ff189ad0aa">
      <UserInfo>
        <DisplayName>Charles Glaspole</DisplayName>
        <AccountId>495</AccountId>
        <AccountType/>
      </UserInfo>
      <UserInfo>
        <DisplayName>Ben McLean</DisplayName>
        <AccountId>406</AccountId>
        <AccountType/>
      </UserInfo>
      <UserInfo>
        <DisplayName>Alejandra Ahumada Melendez</DisplayName>
        <AccountId>501</AccountId>
        <AccountType/>
      </UserInfo>
      <UserInfo>
        <DisplayName>Raja Subramaniam</DisplayName>
        <AccountId>439</AccountId>
        <AccountType/>
      </UserInfo>
      <UserInfo>
        <DisplayName>Samanthi Peiris</DisplayName>
        <AccountId>245</AccountId>
        <AccountType/>
      </UserInfo>
      <UserInfo>
        <DisplayName>Kritika Chaudhary</DisplayName>
        <AccountId>483</AccountId>
        <AccountType/>
      </UserInfo>
    </SharedWithUsers>
    <APRASecurityClassification xmlns="95c2d1d2-c827-46ba-beaf-02b545c4f6ca">OFFICIAL: Sensitive</APRASecurityClassification>
    <APRADescription xmlns="95c2d1d2-c827-46ba-beaf-02b545c4f6ca" xsi:nil="true"/>
    <Notes xmlns="95c2d1d2-c827-46ba-beaf-02b545c4f6ca" xsi:nil="true"/>
    <APRAKeywords xmlns="95c2d1d2-c827-46ba-beaf-02b545c4f6ca" xsi:nil="true"/>
  </documentManagement>
</p:properties>
</file>

<file path=customXml/itemProps1.xml><?xml version="1.0" encoding="utf-8"?>
<ds:datastoreItem xmlns:ds="http://schemas.openxmlformats.org/officeDocument/2006/customXml" ds:itemID="{7C9E655B-2727-4F79-8A3D-E5D8A0EBBAFA}"/>
</file>

<file path=customXml/itemProps2.xml><?xml version="1.0" encoding="utf-8"?>
<ds:datastoreItem xmlns:ds="http://schemas.openxmlformats.org/officeDocument/2006/customXml" ds:itemID="{CB8060B7-7BEE-4E71-8B42-81C90E420B41}"/>
</file>

<file path=customXml/itemProps3.xml><?xml version="1.0" encoding="utf-8"?>
<ds:datastoreItem xmlns:ds="http://schemas.openxmlformats.org/officeDocument/2006/customXml" ds:itemID="{0F268B36-1FB5-4C28-A2D1-89EE1EAAEF27}"/>
</file>

<file path=customXml/itemProps4.xml><?xml version="1.0" encoding="utf-8"?>
<ds:datastoreItem xmlns:ds="http://schemas.openxmlformats.org/officeDocument/2006/customXml" ds:itemID="{49D76505-953F-4066-A95B-059BD4253997}"/>
</file>

<file path=docProps/app.xml><?xml version="1.0" encoding="utf-8"?>
<Properties xmlns="http://schemas.openxmlformats.org/officeDocument/2006/extended-properties" xmlns:vt="http://schemas.openxmlformats.org/officeDocument/2006/docPropsVTypes">
  <Application>Microsoft Excel Online</Application>
  <Manager/>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1807-AnnualCoverageSurvey-20171231</dc:title>
  <dc:subject/>
  <dc:description/>
  <cp:lastModifiedBy/>
  <cp:revision/>
  <dcterms:created xsi:type="dcterms:W3CDTF">1999-05-27T01:27:35Z</dcterms:created>
  <dcterms:modified xsi:type="dcterms:W3CDTF">2024-07-22T23:19:15Z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0x01010055938772D2D18A4A95DEC4D9E6BF9669</vt:lpwstr>
  </property>
  <property fmtid="{D5CDD505-2E9C-101B-9397-08002B2CF9AE}" pid="3" name="_dlc_DocIdItemGuid">
    <vt:lpwstr>7807dd64-dc13-4d2a-9331-4d3c4db779ce</vt:lpwstr>
  </property>
  <property fmtid="{D5CDD505-2E9C-101B-9397-08002B2CF9AE}" pid="4" name="Hardcopy">
    <vt:lpwstr>0</vt:lpwstr>
  </property>
  <property fmtid="{D5CDD505-2E9C-101B-9397-08002B2CF9AE}" pid="5" name="Quaters">
    <vt:lpwstr>Q4</vt:lpwstr>
  </property>
  <property fmtid="{D5CDD505-2E9C-101B-9397-08002B2CF9AE}" pid="6" name="NAP Disposal">
    <vt:lpwstr/>
  </property>
  <property fmtid="{D5CDD505-2E9C-101B-9397-08002B2CF9AE}" pid="7" name="File Name">
    <vt:lpwstr>, </vt:lpwstr>
  </property>
  <property fmtid="{D5CDD505-2E9C-101B-9397-08002B2CF9AE}" pid="8" name="_dlc_DocId">
    <vt:lpwstr>PHIAC-349-1428</vt:lpwstr>
  </property>
  <property fmtid="{D5CDD505-2E9C-101B-9397-08002B2CF9AE}" pid="9" name="_dlc_DocIdUrl">
    <vt:lpwstr>http://intranet.phiac.gov.au/Industry/Stats/_layouts/DocIdRedir.aspx?ID=PHIAC-349-1428, PHIAC-349-1428</vt:lpwstr>
  </property>
  <property fmtid="{D5CDD505-2E9C-101B-9397-08002B2CF9AE}" pid="10" name="_dlc_policyId">
    <vt:lpwstr>0x0101007BF107D16ACD9E45A1A1844C90507EC0|-1459032695</vt:lpwstr>
  </property>
  <property fmtid="{D5CDD505-2E9C-101B-9397-08002B2CF9AE}" pid="11" name="ItemRetentionFormula">
    <vt:lpwstr>&lt;formula id="Microsoft.Office.RecordsManagement.PolicyFeatures.Expiration.Formula.BuiltIn"&gt;&lt;number&gt;1&lt;/number&gt;&lt;property&gt;Modified&lt;/property&gt;&lt;propertyId&gt;28cf69c5-fa48-462a-b5cd-27b6f9d2bd5f&lt;/propertyId&gt;&lt;period&gt;years&lt;/period&gt;&lt;/formula&gt;</vt:lpwstr>
  </property>
  <property fmtid="{D5CDD505-2E9C-101B-9397-08002B2CF9AE}" pid="12" name="PM_Originator_Hash_SHA1">
    <vt:lpwstr>37A1AD2646A35F969A141996F5CFA33F0AB70A5D</vt:lpwstr>
  </property>
  <property fmtid="{D5CDD505-2E9C-101B-9397-08002B2CF9AE}" pid="13" name="PM_SecurityClassification">
    <vt:lpwstr>OFFICIAL:Sensitive</vt:lpwstr>
  </property>
  <property fmtid="{D5CDD505-2E9C-101B-9397-08002B2CF9AE}" pid="14" name="PM_DisplayValueSecClassificationWithQualifier">
    <vt:lpwstr>OFFICIAL: Sensitive</vt:lpwstr>
  </property>
  <property fmtid="{D5CDD505-2E9C-101B-9397-08002B2CF9AE}" pid="15" name="PM_Qualifier">
    <vt:lpwstr/>
  </property>
  <property fmtid="{D5CDD505-2E9C-101B-9397-08002B2CF9AE}" pid="16" name="PM_Hash_SHA1">
    <vt:lpwstr>6C7BB3F8BC28458999D55ADA92EF807649A0A1F7</vt:lpwstr>
  </property>
  <property fmtid="{D5CDD505-2E9C-101B-9397-08002B2CF9AE}" pid="17" name="PM_InsertionValue">
    <vt:lpwstr>OFFICIAL: Sensitive</vt:lpwstr>
  </property>
  <property fmtid="{D5CDD505-2E9C-101B-9397-08002B2CF9AE}" pid="18" name="PM_Hash_Salt">
    <vt:lpwstr>206C9C45FF8E635334E3F16085FD47E7</vt:lpwstr>
  </property>
  <property fmtid="{D5CDD505-2E9C-101B-9397-08002B2CF9AE}" pid="19" name="PM_Hash_Version">
    <vt:lpwstr>2022.1</vt:lpwstr>
  </property>
  <property fmtid="{D5CDD505-2E9C-101B-9397-08002B2CF9AE}" pid="20" name="PM_Hash_Salt_Prev">
    <vt:lpwstr>9E131984C5067F07A05D1FB46C31CD48</vt:lpwstr>
  </property>
  <property fmtid="{D5CDD505-2E9C-101B-9397-08002B2CF9AE}" pid="21" name="PM_Caveats_Count">
    <vt:lpwstr>0</vt:lpwstr>
  </property>
  <property fmtid="{D5CDD505-2E9C-101B-9397-08002B2CF9AE}" pid="22" name="PM_PrintOutPlacement_XLS">
    <vt:lpwstr>CenterHeader</vt:lpwstr>
  </property>
  <property fmtid="{D5CDD505-2E9C-101B-9397-08002B2CF9AE}" pid="23" name="PM_LastInsertion">
    <vt:lpwstr>UNCLASSIFIED</vt:lpwstr>
  </property>
  <property fmtid="{D5CDD505-2E9C-101B-9397-08002B2CF9AE}" pid="24" name="PM_ProtectiveMarkingValue_Header">
    <vt:lpwstr>OFFICIAL: Sensitive</vt:lpwstr>
  </property>
  <property fmtid="{D5CDD505-2E9C-101B-9397-08002B2CF9AE}" pid="25" name="PM_ProtectiveMarkingValue_Footer">
    <vt:lpwstr>OFFICIAL: Sensitive</vt:lpwstr>
  </property>
  <property fmtid="{D5CDD505-2E9C-101B-9397-08002B2CF9AE}" pid="26" name="IsLocked">
    <vt:lpwstr>Yes</vt:lpwstr>
  </property>
  <property fmtid="{D5CDD505-2E9C-101B-9397-08002B2CF9AE}" pid="27" name="APRAPeriod">
    <vt:lpwstr>323;#Jul|22cfac2f-ae35-4bf6-94b6-e023404bdd39</vt:lpwstr>
  </property>
  <property fmtid="{D5CDD505-2E9C-101B-9397-08002B2CF9AE}" pid="28" name="APRAPRSG">
    <vt:lpwstr/>
  </property>
  <property fmtid="{D5CDD505-2E9C-101B-9397-08002B2CF9AE}" pid="29" name="APRAStatus">
    <vt:lpwstr>1;#Draft|0e1556d2-3fe8-443a-ada7-3620563b46b3</vt:lpwstr>
  </property>
  <property fmtid="{D5CDD505-2E9C-101B-9397-08002B2CF9AE}" pid="30" name="APRAActivity">
    <vt:lpwstr>94;#Publication|ab25b00f-2385-4d0f-89e2-cf0b96f3cce8</vt:lpwstr>
  </property>
  <property fmtid="{D5CDD505-2E9C-101B-9397-08002B2CF9AE}" pid="31" name="APRAYear">
    <vt:lpwstr>800;#2021|0e1e43df-81ea-47af-89d8-970d5d5956ff</vt:lpwstr>
  </property>
  <property fmtid="{D5CDD505-2E9C-101B-9397-08002B2CF9AE}" pid="32" name="APRAIndustry">
    <vt:lpwstr>10;#PHI|10657f9d-7e9a-e511-8d41-005056b54f10</vt:lpwstr>
  </property>
  <property fmtid="{D5CDD505-2E9C-101B-9397-08002B2CF9AE}" pid="33" name="APRACostCentre">
    <vt:lpwstr/>
  </property>
  <property fmtid="{D5CDD505-2E9C-101B-9397-08002B2CF9AE}" pid="34" name="RecordPoint_WorkflowType">
    <vt:lpwstr>ActiveSubmitStub</vt:lpwstr>
  </property>
  <property fmtid="{D5CDD505-2E9C-101B-9397-08002B2CF9AE}" pid="35" name="IT system type">
    <vt:lpwstr/>
  </property>
  <property fmtid="{D5CDD505-2E9C-101B-9397-08002B2CF9AE}" pid="36" name="APRACategory">
    <vt:lpwstr/>
  </property>
  <property fmtid="{D5CDD505-2E9C-101B-9397-08002B2CF9AE}" pid="37" name="APRADocumentType">
    <vt:lpwstr>391;#Annual Coverage Survey|441f696c-0451-468c-909a-26ac06ea568c</vt:lpwstr>
  </property>
  <property fmtid="{D5CDD505-2E9C-101B-9397-08002B2CF9AE}" pid="38" name="APRAEntityAdviceSupport">
    <vt:lpwstr/>
  </property>
  <property fmtid="{D5CDD505-2E9C-101B-9397-08002B2CF9AE}" pid="39" name="APRALegislation">
    <vt:lpwstr/>
  </property>
  <property fmtid="{D5CDD505-2E9C-101B-9397-08002B2CF9AE}" pid="40" name="RecordPoint_ActiveItemUniqueId">
    <vt:lpwstr>{7807dd64-dc13-4d2a-9331-4d3c4db779ce}</vt:lpwstr>
  </property>
  <property fmtid="{D5CDD505-2E9C-101B-9397-08002B2CF9AE}" pid="41" name="APRAExternalOrganisation">
    <vt:lpwstr/>
  </property>
  <property fmtid="{D5CDD505-2E9C-101B-9397-08002B2CF9AE}" pid="42" name="APRAIRTR">
    <vt:lpwstr/>
  </property>
  <property fmtid="{D5CDD505-2E9C-101B-9397-08002B2CF9AE}" pid="43" name="RecordPoint_ActiveItemSiteId">
    <vt:lpwstr>{99f7d170-f886-4b78-8389-87e4657e4bc8}</vt:lpwstr>
  </property>
  <property fmtid="{D5CDD505-2E9C-101B-9397-08002B2CF9AE}" pid="44" name="RecordPoint_ActiveItemListId">
    <vt:lpwstr>{61fbfb6e-bac9-459c-9569-360598f35847}</vt:lpwstr>
  </property>
  <property fmtid="{D5CDD505-2E9C-101B-9397-08002B2CF9AE}" pid="45" name="RecordPoint_ActiveItemWebId">
    <vt:lpwstr>{ad6dddf9-383b-42a4-9cb2-33e024a97839}</vt:lpwstr>
  </property>
  <property fmtid="{D5CDD505-2E9C-101B-9397-08002B2CF9AE}" pid="46" name="RecordPoint_RecordNumberSubmitted">
    <vt:lpwstr>R0001381320</vt:lpwstr>
  </property>
  <property fmtid="{D5CDD505-2E9C-101B-9397-08002B2CF9AE}" pid="47" name="RecordPoint_SubmissionCompleted">
    <vt:lpwstr>2021-07-19T14:33:58.8409610+10:00</vt:lpwstr>
  </property>
  <property fmtid="{D5CDD505-2E9C-101B-9397-08002B2CF9AE}" pid="48" name="RecordPoint_SubmissionDate">
    <vt:lpwstr/>
  </property>
  <property fmtid="{D5CDD505-2E9C-101B-9397-08002B2CF9AE}" pid="49" name="RecordPoint_ActiveItemMoved">
    <vt:lpwstr/>
  </property>
  <property fmtid="{D5CDD505-2E9C-101B-9397-08002B2CF9AE}" pid="50" name="RecordPoint_RecordFormat">
    <vt:lpwstr/>
  </property>
  <property fmtid="{D5CDD505-2E9C-101B-9397-08002B2CF9AE}" pid="51" name="PM_SecurityClassification_Prev">
    <vt:lpwstr>OFFICIAL:Sensitive</vt:lpwstr>
  </property>
  <property fmtid="{D5CDD505-2E9C-101B-9397-08002B2CF9AE}" pid="52" name="PM_ProtectiveMarkingImage_Header">
    <vt:lpwstr>C:\Program Files\Common Files\janusNET Shared\janusSEAL\Images\DocumentSlashBlue.png</vt:lpwstr>
  </property>
  <property fmtid="{D5CDD505-2E9C-101B-9397-08002B2CF9AE}" pid="53" name="PM_Qualifier_Prev">
    <vt:lpwstr/>
  </property>
  <property fmtid="{D5CDD505-2E9C-101B-9397-08002B2CF9AE}" pid="54" name="PM_ProtectiveMarkingImage_Footer">
    <vt:lpwstr>C:\Program Files\Common Files\janusNET Shared\janusSEAL\Images\DocumentSlashBlue.png</vt:lpwstr>
  </property>
  <property fmtid="{D5CDD505-2E9C-101B-9397-08002B2CF9AE}" pid="55" name="PM_Namespace">
    <vt:lpwstr>gov.au</vt:lpwstr>
  </property>
  <property fmtid="{D5CDD505-2E9C-101B-9397-08002B2CF9AE}" pid="56" name="PM_Version">
    <vt:lpwstr>2018.4</vt:lpwstr>
  </property>
  <property fmtid="{D5CDD505-2E9C-101B-9397-08002B2CF9AE}" pid="57" name="PM_Originating_FileId">
    <vt:lpwstr>324E81F1C11D4B7AB0B64BBED91D2A65</vt:lpwstr>
  </property>
  <property fmtid="{D5CDD505-2E9C-101B-9397-08002B2CF9AE}" pid="58" name="PM_Note">
    <vt:lpwstr/>
  </property>
  <property fmtid="{D5CDD505-2E9C-101B-9397-08002B2CF9AE}" pid="59" name="PM_Markers">
    <vt:lpwstr/>
  </property>
  <property fmtid="{D5CDD505-2E9C-101B-9397-08002B2CF9AE}" pid="60" name="PM_OriginationTimeStamp">
    <vt:lpwstr>2023-07-11T07:58:19Z</vt:lpwstr>
  </property>
  <property fmtid="{D5CDD505-2E9C-101B-9397-08002B2CF9AE}" pid="61" name="_docset_NoMedatataSyncRequired">
    <vt:lpwstr>False</vt:lpwstr>
  </property>
  <property fmtid="{D5CDD505-2E9C-101B-9397-08002B2CF9AE}" pid="62" name="MSIP_Label_979e419e-e8b2-4040-9aa9-4bb9c70090d7_SiteId">
    <vt:lpwstr>c05e3ffd-b491-4431-9809-e61d4dc78816</vt:lpwstr>
  </property>
  <property fmtid="{D5CDD505-2E9C-101B-9397-08002B2CF9AE}" pid="63" name="MSIP_Label_99f366a8-7720-4340-a6ff-ef1500b3ed99_SetDate">
    <vt:lpwstr>2023-07-11T07:58:19Z</vt:lpwstr>
  </property>
  <property fmtid="{D5CDD505-2E9C-101B-9397-08002B2CF9AE}" pid="64" name="MediaServiceImageTags">
    <vt:lpwstr/>
  </property>
  <property fmtid="{D5CDD505-2E9C-101B-9397-08002B2CF9AE}" pid="65" name="MSIP_Label_979e419e-e8b2-4040-9aa9-4bb9c70090d7_Enabled">
    <vt:lpwstr>True</vt:lpwstr>
  </property>
  <property fmtid="{D5CDD505-2E9C-101B-9397-08002B2CF9AE}" pid="66" name="MSIP_Label_99f366a8-7720-4340-a6ff-ef1500b3ed99_Extended_MSFT_Method">
    <vt:lpwstr>Standard</vt:lpwstr>
  </property>
  <property fmtid="{D5CDD505-2E9C-101B-9397-08002B2CF9AE}" pid="67" name="MSIP_Label_979e419e-e8b2-4040-9aa9-4bb9c70090d7_ActionId">
    <vt:lpwstr>aa5c0dad-b89e-436c-b66c-2970636cce4b</vt:lpwstr>
  </property>
  <property fmtid="{D5CDD505-2E9C-101B-9397-08002B2CF9AE}" pid="68" name="MSIP_Label_979e419e-e8b2-4040-9aa9-4bb9c70090d7_Name">
    <vt:lpwstr>OFFICIAL - Sensitive</vt:lpwstr>
  </property>
  <property fmtid="{D5CDD505-2E9C-101B-9397-08002B2CF9AE}" pid="69" name="MSIP_Label_99f366a8-7720-4340-a6ff-ef1500b3ed99_SiteId">
    <vt:lpwstr>c05e3ffd-b491-4431-9809-e61d4dc78816</vt:lpwstr>
  </property>
  <property fmtid="{D5CDD505-2E9C-101B-9397-08002B2CF9AE}" pid="70" name="MSIP_Label_99f366a8-7720-4340-a6ff-ef1500b3ed99_Removed">
    <vt:lpwstr>False</vt:lpwstr>
  </property>
  <property fmtid="{D5CDD505-2E9C-101B-9397-08002B2CF9AE}" pid="71" name="MSIP_Label_979e419e-e8b2-4040-9aa9-4bb9c70090d7_SetDate">
    <vt:lpwstr>2023-07-11T07:58:19Z</vt:lpwstr>
  </property>
  <property fmtid="{D5CDD505-2E9C-101B-9397-08002B2CF9AE}" pid="72" name="MSIP_Label_99f366a8-7720-4340-a6ff-ef1500b3ed99_Name">
    <vt:lpwstr>OFFICIAL:Sensitive</vt:lpwstr>
  </property>
  <property fmtid="{D5CDD505-2E9C-101B-9397-08002B2CF9AE}" pid="73" name="Sensitivity">
    <vt:lpwstr>OFFICIAL - Sensitive \ OFFICIAL - Sensitive OFFICIAL - Sensitive</vt:lpwstr>
  </property>
  <property fmtid="{D5CDD505-2E9C-101B-9397-08002B2CF9AE}" pid="74" name="MSIP_Label_99f366a8-7720-4340-a6ff-ef1500b3ed99_ActionId">
    <vt:lpwstr>5d587cdafe7e4482a525980114c2f3aa</vt:lpwstr>
  </property>
  <property fmtid="{D5CDD505-2E9C-101B-9397-08002B2CF9AE}" pid="75" name="MSIP_Label_979e419e-e8b2-4040-9aa9-4bb9c70090d7_Extended_MSFT_Method">
    <vt:lpwstr>Standard</vt:lpwstr>
  </property>
  <property fmtid="{D5CDD505-2E9C-101B-9397-08002B2CF9AE}" pid="76" name="MSIP_Label_99f366a8-7720-4340-a6ff-ef1500b3ed99_Enabled">
    <vt:lpwstr>true</vt:lpwstr>
  </property>
  <property fmtid="{D5CDD505-2E9C-101B-9397-08002B2CF9AE}" pid="77" name="MSIP_Label_99f366a8-7720-4340-a6ff-ef1500b3ed99_Parent">
    <vt:lpwstr>979e419e-e8b2-4040-9aa9-4bb9c70090d7</vt:lpwstr>
  </property>
  <property fmtid="{D5CDD505-2E9C-101B-9397-08002B2CF9AE}" pid="78" name="PM_Display">
    <vt:lpwstr>OFFICIAL: Sensitive</vt:lpwstr>
  </property>
  <property fmtid="{D5CDD505-2E9C-101B-9397-08002B2CF9AE}" pid="79" name="PMHMAC">
    <vt:lpwstr>v=2022.1;a=SHA256;h=10FB80A0F33BDAD4D56678290B05EA19DB163278585E7E7C9B6863F4A740D91E</vt:lpwstr>
  </property>
  <property fmtid="{D5CDD505-2E9C-101B-9397-08002B2CF9AE}" pid="80" name="PM_OriginatorUserAccountName_SHA256">
    <vt:lpwstr>1D11B5C66E6BD9A53347087D88056B3867C1099F47696C692020879572097654</vt:lpwstr>
  </property>
  <property fmtid="{D5CDD505-2E9C-101B-9397-08002B2CF9AE}" pid="81" name="MSIP_Label_99f366a8-7720-4340-a6ff-ef1500b3ed99_Method">
    <vt:lpwstr>Privileged</vt:lpwstr>
  </property>
  <property fmtid="{D5CDD505-2E9C-101B-9397-08002B2CF9AE}" pid="82" name="MSIP_Label_99f366a8-7720-4340-a6ff-ef1500b3ed99_ContentBits">
    <vt:lpwstr>0</vt:lpwstr>
  </property>
  <property fmtid="{D5CDD505-2E9C-101B-9397-08002B2CF9AE}" pid="83" name="PM_OriginatorDomainName_SHA256">
    <vt:lpwstr>ECBDE2B44A971754412B3FB70606937A119CC0D4B6C1B658A40FBD41C30BE3EC</vt:lpwstr>
  </property>
  <property fmtid="{D5CDD505-2E9C-101B-9397-08002B2CF9AE}" pid="84" name="PMUuid">
    <vt:lpwstr>v=2022.2;d=gov.au;g=ABA70C08-925C-5FA3-8765-3178156983AC</vt:lpwstr>
  </property>
</Properties>
</file>